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DPM\"/>
    </mc:Choice>
  </mc:AlternateContent>
  <xr:revisionPtr revIDLastSave="0" documentId="8_{8F4C5D62-8DC4-4AB1-93F7-A9C53CF6C818}" xr6:coauthVersionLast="36" xr6:coauthVersionMax="36" xr10:uidLastSave="{00000000-0000-0000-0000-000000000000}"/>
  <bookViews>
    <workbookView xWindow="0" yWindow="0" windowWidth="21570" windowHeight="11340" xr2:uid="{EA87058A-0914-42A5-AFA0-03070FAC2C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499" i="1" l="1"/>
  <c r="B60498" i="1"/>
  <c r="B60497" i="1"/>
  <c r="B60496" i="1"/>
  <c r="B60495" i="1"/>
  <c r="B60494" i="1"/>
  <c r="B60493" i="1"/>
  <c r="B60492" i="1"/>
  <c r="B60491" i="1"/>
  <c r="B60490" i="1"/>
  <c r="B60489" i="1"/>
  <c r="B60488" i="1"/>
  <c r="B60487" i="1"/>
  <c r="B60486" i="1"/>
  <c r="B60485" i="1"/>
  <c r="B60484" i="1"/>
  <c r="B60483" i="1"/>
  <c r="B60482" i="1"/>
  <c r="B60481" i="1"/>
  <c r="B60480" i="1"/>
  <c r="B60479" i="1"/>
  <c r="B60478" i="1"/>
  <c r="B60477" i="1"/>
  <c r="B60476" i="1"/>
  <c r="B60475" i="1"/>
  <c r="B60474" i="1"/>
  <c r="B60473" i="1"/>
  <c r="B60472" i="1"/>
  <c r="B60471" i="1"/>
  <c r="B60470" i="1"/>
  <c r="B60469" i="1"/>
  <c r="B60468" i="1"/>
  <c r="B60467" i="1"/>
  <c r="B60466" i="1"/>
  <c r="B60465" i="1"/>
  <c r="B60464" i="1"/>
  <c r="B60463" i="1"/>
  <c r="B60462" i="1"/>
  <c r="B60461" i="1"/>
  <c r="B60460" i="1"/>
  <c r="B60459" i="1"/>
  <c r="B60458" i="1"/>
  <c r="B60457" i="1"/>
  <c r="B60456" i="1"/>
  <c r="B60455" i="1"/>
  <c r="B60454" i="1"/>
  <c r="B60453" i="1"/>
  <c r="B60452" i="1"/>
  <c r="B60451" i="1"/>
  <c r="B60450" i="1"/>
  <c r="B60449" i="1"/>
  <c r="B60448" i="1"/>
  <c r="B60447" i="1"/>
  <c r="B60446" i="1"/>
  <c r="B60445" i="1"/>
  <c r="B60444" i="1"/>
  <c r="B60443" i="1"/>
  <c r="B60442" i="1"/>
  <c r="B60441" i="1"/>
  <c r="B60440" i="1"/>
  <c r="B60439" i="1"/>
  <c r="B60438" i="1"/>
  <c r="B60437" i="1"/>
  <c r="B60436" i="1"/>
  <c r="B60435" i="1"/>
  <c r="B60434" i="1"/>
  <c r="B60433" i="1"/>
  <c r="B60432" i="1"/>
  <c r="B60431" i="1"/>
  <c r="B60430" i="1"/>
  <c r="B60429" i="1"/>
  <c r="B60428" i="1"/>
  <c r="B60427" i="1"/>
  <c r="B60426" i="1"/>
  <c r="B60425" i="1"/>
  <c r="B60424" i="1"/>
  <c r="B60423" i="1"/>
  <c r="B60422" i="1"/>
  <c r="B60421" i="1"/>
  <c r="B60420" i="1"/>
  <c r="B60419" i="1"/>
  <c r="B60418" i="1"/>
  <c r="B60417" i="1"/>
  <c r="B60416" i="1"/>
  <c r="B60415" i="1"/>
  <c r="B60414" i="1"/>
  <c r="B60413" i="1"/>
  <c r="B60412" i="1"/>
  <c r="B60411" i="1"/>
  <c r="B60410" i="1"/>
  <c r="B60409" i="1"/>
  <c r="B60408" i="1"/>
  <c r="B60407" i="1"/>
  <c r="B60406" i="1"/>
  <c r="B60405" i="1"/>
  <c r="B60404" i="1"/>
  <c r="B60403" i="1"/>
  <c r="B60402" i="1"/>
  <c r="B60401" i="1"/>
  <c r="B60400" i="1"/>
  <c r="B60399" i="1"/>
  <c r="B60398" i="1"/>
  <c r="B60397" i="1"/>
  <c r="B60396" i="1"/>
  <c r="B60395" i="1"/>
  <c r="B60394" i="1"/>
  <c r="B60393" i="1"/>
  <c r="B60392" i="1"/>
  <c r="B60391" i="1"/>
  <c r="B60390" i="1"/>
  <c r="B60389" i="1"/>
  <c r="B60388" i="1"/>
  <c r="B60387" i="1"/>
  <c r="B60386" i="1"/>
  <c r="B60385" i="1"/>
  <c r="B60384" i="1"/>
  <c r="B60383" i="1"/>
  <c r="B60382" i="1"/>
  <c r="B60381" i="1"/>
  <c r="B60380" i="1"/>
  <c r="B60379" i="1"/>
  <c r="B60378" i="1"/>
  <c r="B60377" i="1"/>
  <c r="B60376" i="1"/>
  <c r="B60375" i="1"/>
  <c r="B60374" i="1"/>
  <c r="B60373" i="1"/>
  <c r="B60372" i="1"/>
  <c r="B60371" i="1"/>
  <c r="B60370" i="1"/>
  <c r="B60369" i="1"/>
  <c r="B60368" i="1"/>
  <c r="B60367" i="1"/>
  <c r="B60366" i="1"/>
  <c r="B60365" i="1"/>
  <c r="B60364" i="1"/>
  <c r="B60363" i="1"/>
  <c r="B60362" i="1"/>
  <c r="B60361" i="1"/>
  <c r="B60360" i="1"/>
  <c r="B60359" i="1"/>
  <c r="B60358" i="1"/>
  <c r="B60357" i="1"/>
  <c r="B60356" i="1"/>
  <c r="B60355" i="1"/>
  <c r="B60354" i="1"/>
  <c r="B60353" i="1"/>
  <c r="B60352" i="1"/>
  <c r="B60351" i="1"/>
  <c r="B60350" i="1"/>
  <c r="B60349" i="1"/>
  <c r="B60348" i="1"/>
  <c r="B60347" i="1"/>
  <c r="B60346" i="1"/>
  <c r="B60345" i="1"/>
  <c r="B60344" i="1"/>
  <c r="B60343" i="1"/>
  <c r="B60342" i="1"/>
  <c r="B60341" i="1"/>
  <c r="B60340" i="1"/>
  <c r="B60339" i="1"/>
  <c r="B60338" i="1"/>
  <c r="B60337" i="1"/>
  <c r="B60336" i="1"/>
  <c r="B60335" i="1"/>
  <c r="B60334" i="1"/>
  <c r="B60333" i="1"/>
  <c r="B60332" i="1"/>
  <c r="B60331" i="1"/>
  <c r="B60330" i="1"/>
  <c r="B60329" i="1"/>
  <c r="B60328" i="1"/>
  <c r="B60327" i="1"/>
  <c r="B60326" i="1"/>
  <c r="B60325" i="1"/>
  <c r="B60324" i="1"/>
  <c r="B60323" i="1"/>
  <c r="B60322" i="1"/>
  <c r="B60321" i="1"/>
  <c r="B60320" i="1"/>
  <c r="B60319" i="1"/>
  <c r="B60318" i="1"/>
  <c r="B60317" i="1"/>
  <c r="B60316" i="1"/>
  <c r="B60315" i="1"/>
  <c r="B60314" i="1"/>
  <c r="B60313" i="1"/>
  <c r="B60312" i="1"/>
  <c r="B60311" i="1"/>
  <c r="B60310" i="1"/>
  <c r="B60309" i="1"/>
  <c r="B60308" i="1"/>
  <c r="B60307" i="1"/>
  <c r="B60306" i="1"/>
  <c r="B60305" i="1"/>
  <c r="B60304" i="1"/>
  <c r="B60303" i="1"/>
  <c r="B60302" i="1"/>
  <c r="B60301" i="1"/>
  <c r="B60300" i="1"/>
  <c r="B60299" i="1"/>
  <c r="B60298" i="1"/>
  <c r="B60297" i="1"/>
  <c r="B60296" i="1"/>
  <c r="B60295" i="1"/>
  <c r="B60294" i="1"/>
  <c r="B60293" i="1"/>
  <c r="B60292" i="1"/>
  <c r="B60291" i="1"/>
  <c r="B60290" i="1"/>
  <c r="B60289" i="1"/>
  <c r="B60288" i="1"/>
  <c r="B60287" i="1"/>
  <c r="B60286" i="1"/>
  <c r="B60285" i="1"/>
  <c r="B60284" i="1"/>
  <c r="B60283" i="1"/>
  <c r="B60282" i="1"/>
  <c r="B60281" i="1"/>
  <c r="B60280" i="1"/>
  <c r="B60279" i="1"/>
  <c r="B60278" i="1"/>
  <c r="B60277" i="1"/>
  <c r="B60276" i="1"/>
  <c r="B60275" i="1"/>
  <c r="B60274" i="1"/>
  <c r="B60273" i="1"/>
  <c r="B60272" i="1"/>
  <c r="B60271" i="1"/>
  <c r="B60270" i="1"/>
  <c r="B60269" i="1"/>
  <c r="B60268" i="1"/>
  <c r="B60267" i="1"/>
  <c r="B60266" i="1"/>
  <c r="B60265" i="1"/>
  <c r="B60264" i="1"/>
  <c r="B60263" i="1"/>
  <c r="B60262" i="1"/>
  <c r="B60261" i="1"/>
  <c r="B60260" i="1"/>
  <c r="B60259" i="1"/>
  <c r="B60258" i="1"/>
  <c r="B60257" i="1"/>
  <c r="B60256" i="1"/>
  <c r="B60255" i="1"/>
  <c r="B60254" i="1"/>
  <c r="B60253" i="1"/>
  <c r="B60252" i="1"/>
  <c r="B60251" i="1"/>
  <c r="B60250" i="1"/>
  <c r="B60249" i="1"/>
  <c r="B60248" i="1"/>
  <c r="B60247" i="1"/>
  <c r="B60246" i="1"/>
  <c r="B60245" i="1"/>
  <c r="B60244" i="1"/>
  <c r="B60243" i="1"/>
  <c r="B60242" i="1"/>
  <c r="B60241" i="1"/>
  <c r="B60240" i="1"/>
  <c r="B60239" i="1"/>
  <c r="B60238" i="1"/>
  <c r="B60237" i="1"/>
  <c r="B60236" i="1"/>
  <c r="B60235" i="1"/>
  <c r="B60234" i="1"/>
  <c r="B60233" i="1"/>
  <c r="B60232" i="1"/>
  <c r="B60231" i="1"/>
  <c r="B60230" i="1"/>
  <c r="B60229" i="1"/>
  <c r="B60228" i="1"/>
  <c r="B60227" i="1"/>
  <c r="B60226" i="1"/>
  <c r="B60225" i="1"/>
  <c r="B60224" i="1"/>
  <c r="B60223" i="1"/>
  <c r="B60222" i="1"/>
  <c r="B60221" i="1"/>
  <c r="B60220" i="1"/>
  <c r="B60219" i="1"/>
  <c r="B60218" i="1"/>
  <c r="B60217" i="1"/>
  <c r="B60216" i="1"/>
  <c r="B60215" i="1"/>
  <c r="B60214" i="1"/>
  <c r="B60213" i="1"/>
  <c r="B60212" i="1"/>
  <c r="B60211" i="1"/>
  <c r="B60210" i="1"/>
  <c r="B60209" i="1"/>
  <c r="B60208" i="1"/>
  <c r="B60207" i="1"/>
  <c r="B60206" i="1"/>
  <c r="B60205" i="1"/>
  <c r="B60204" i="1"/>
  <c r="B60203" i="1"/>
  <c r="B60202" i="1"/>
  <c r="B60201" i="1"/>
  <c r="B60200" i="1"/>
  <c r="B60199" i="1"/>
  <c r="B60198" i="1"/>
  <c r="B60197" i="1"/>
  <c r="B60196" i="1"/>
  <c r="B60195" i="1"/>
  <c r="B60194" i="1"/>
  <c r="B60193" i="1"/>
  <c r="B60192" i="1"/>
  <c r="B60191" i="1"/>
  <c r="B60190" i="1"/>
  <c r="B60189" i="1"/>
  <c r="B60188" i="1"/>
  <c r="B60187" i="1"/>
  <c r="B60186" i="1"/>
  <c r="B60185" i="1"/>
  <c r="B60184" i="1"/>
  <c r="B60183" i="1"/>
  <c r="B60182" i="1"/>
  <c r="B60181" i="1"/>
  <c r="B60180" i="1"/>
  <c r="B60179" i="1"/>
  <c r="B60178" i="1"/>
  <c r="B60177" i="1"/>
  <c r="B60176" i="1"/>
  <c r="B60175" i="1"/>
  <c r="B60174" i="1"/>
  <c r="B60173" i="1"/>
  <c r="B60172" i="1"/>
  <c r="B60171" i="1"/>
  <c r="B60170" i="1"/>
  <c r="B60169" i="1"/>
  <c r="B60168" i="1"/>
  <c r="B60167" i="1"/>
  <c r="B60166" i="1"/>
  <c r="B60165" i="1"/>
  <c r="B60164" i="1"/>
  <c r="B60163" i="1"/>
  <c r="B60162" i="1"/>
  <c r="B60161" i="1"/>
  <c r="B60160" i="1"/>
  <c r="B60159" i="1"/>
  <c r="B60158" i="1"/>
  <c r="B60157" i="1"/>
  <c r="B60156" i="1"/>
  <c r="B60155" i="1"/>
  <c r="B60154" i="1"/>
  <c r="B60153" i="1"/>
  <c r="B60152" i="1"/>
  <c r="B60151" i="1"/>
  <c r="B60150" i="1"/>
  <c r="B60149" i="1"/>
  <c r="B60148" i="1"/>
  <c r="B60147" i="1"/>
  <c r="B60146" i="1"/>
  <c r="B60145" i="1"/>
  <c r="B60144" i="1"/>
  <c r="B60143" i="1"/>
  <c r="B60142" i="1"/>
  <c r="B60141" i="1"/>
  <c r="B60140" i="1"/>
  <c r="B60139" i="1"/>
  <c r="B60138" i="1"/>
  <c r="B60137" i="1"/>
  <c r="B60136" i="1"/>
  <c r="B60135" i="1"/>
  <c r="B60134" i="1"/>
  <c r="B60133" i="1"/>
  <c r="B60132" i="1"/>
  <c r="B60131" i="1"/>
  <c r="B60130" i="1"/>
  <c r="B60129" i="1"/>
  <c r="B60128" i="1"/>
  <c r="B60127" i="1"/>
  <c r="B60126" i="1"/>
  <c r="B60125" i="1"/>
  <c r="B60124" i="1"/>
  <c r="B60123" i="1"/>
  <c r="B60122" i="1"/>
  <c r="B60121" i="1"/>
  <c r="B60120" i="1"/>
  <c r="B60119" i="1"/>
  <c r="B60118" i="1"/>
  <c r="B60117" i="1"/>
  <c r="B60116" i="1"/>
  <c r="B60115" i="1"/>
  <c r="B60114" i="1"/>
  <c r="B60113" i="1"/>
  <c r="B60112" i="1"/>
  <c r="B60111" i="1"/>
  <c r="B60110" i="1"/>
  <c r="B60109" i="1"/>
  <c r="B60108" i="1"/>
  <c r="B60107" i="1"/>
  <c r="B60106" i="1"/>
  <c r="B60105" i="1"/>
  <c r="B60104" i="1"/>
  <c r="B60103" i="1"/>
  <c r="B60102" i="1"/>
  <c r="B60101" i="1"/>
  <c r="B60100" i="1"/>
  <c r="B60099" i="1"/>
  <c r="B60098" i="1"/>
  <c r="B60097" i="1"/>
  <c r="B60096" i="1"/>
  <c r="B60095" i="1"/>
  <c r="B60094" i="1"/>
  <c r="B60093" i="1"/>
  <c r="B60092" i="1"/>
  <c r="B60091" i="1"/>
  <c r="B60090" i="1"/>
  <c r="B60089" i="1"/>
  <c r="B60088" i="1"/>
  <c r="B60087" i="1"/>
  <c r="B60086" i="1"/>
  <c r="B60085" i="1"/>
  <c r="B60084" i="1"/>
  <c r="B60083" i="1"/>
  <c r="B60082" i="1"/>
  <c r="B60081" i="1"/>
  <c r="B60080" i="1"/>
  <c r="B60079" i="1"/>
  <c r="B60078" i="1"/>
  <c r="B60077" i="1"/>
  <c r="B60076" i="1"/>
  <c r="B60075" i="1"/>
  <c r="B60074" i="1"/>
  <c r="B60073" i="1"/>
  <c r="B60072" i="1"/>
  <c r="B60071" i="1"/>
  <c r="B60070" i="1"/>
  <c r="B60069" i="1"/>
  <c r="B60068" i="1"/>
  <c r="B60067" i="1"/>
  <c r="B60066" i="1"/>
  <c r="B60065" i="1"/>
  <c r="B60064" i="1"/>
  <c r="B60063" i="1"/>
  <c r="B60062" i="1"/>
  <c r="B60061" i="1"/>
  <c r="B60060" i="1"/>
  <c r="B60059" i="1"/>
  <c r="B60058" i="1"/>
  <c r="B60057" i="1"/>
  <c r="B60056" i="1"/>
  <c r="B60055" i="1"/>
  <c r="B60054" i="1"/>
  <c r="B60053" i="1"/>
  <c r="B60052" i="1"/>
  <c r="B60051" i="1"/>
  <c r="B60050" i="1"/>
  <c r="B60049" i="1"/>
  <c r="B60048" i="1"/>
  <c r="B60047" i="1"/>
  <c r="B60046" i="1"/>
  <c r="B60045" i="1"/>
  <c r="B60044" i="1"/>
  <c r="B60043" i="1"/>
  <c r="B60042" i="1"/>
  <c r="B60041" i="1"/>
  <c r="B60040" i="1"/>
  <c r="B60039" i="1"/>
  <c r="B60038" i="1"/>
  <c r="B60037" i="1"/>
  <c r="B60036" i="1"/>
  <c r="B60035" i="1"/>
  <c r="B60034" i="1"/>
  <c r="B60033" i="1"/>
  <c r="B60032" i="1"/>
  <c r="B60031" i="1"/>
  <c r="B60030" i="1"/>
  <c r="B60029" i="1"/>
  <c r="B60028" i="1"/>
  <c r="B60027" i="1"/>
  <c r="B60026" i="1"/>
  <c r="B60025" i="1"/>
  <c r="B60024" i="1"/>
  <c r="B60023" i="1"/>
  <c r="B60022" i="1"/>
  <c r="B60021" i="1"/>
  <c r="B60020" i="1"/>
  <c r="B60019" i="1"/>
  <c r="B60018" i="1"/>
  <c r="B60017" i="1"/>
  <c r="B60016" i="1"/>
  <c r="B60015" i="1"/>
  <c r="B60014" i="1"/>
  <c r="B60013" i="1"/>
  <c r="B60012" i="1"/>
  <c r="B60011" i="1"/>
  <c r="B60010" i="1"/>
  <c r="B60009" i="1"/>
  <c r="B60008" i="1"/>
  <c r="B60007" i="1"/>
  <c r="B60006" i="1"/>
  <c r="B60005" i="1"/>
  <c r="B60004" i="1"/>
  <c r="B60003" i="1"/>
  <c r="B60002" i="1"/>
  <c r="B60001" i="1"/>
  <c r="B60000" i="1"/>
  <c r="B59999" i="1"/>
  <c r="B59998" i="1"/>
  <c r="B59997" i="1"/>
  <c r="B59996" i="1"/>
  <c r="B59995" i="1"/>
  <c r="B59994" i="1"/>
  <c r="B59993" i="1"/>
  <c r="B59992" i="1"/>
  <c r="B59991" i="1"/>
  <c r="B59990" i="1"/>
  <c r="B59989" i="1"/>
  <c r="B59988" i="1"/>
  <c r="B59987" i="1"/>
  <c r="B59986" i="1"/>
  <c r="B59985" i="1"/>
  <c r="B59984" i="1"/>
  <c r="B59983" i="1"/>
  <c r="B59982" i="1"/>
  <c r="B59981" i="1"/>
  <c r="B59980" i="1"/>
  <c r="B59979" i="1"/>
  <c r="B59978" i="1"/>
  <c r="B59977" i="1"/>
  <c r="B59976" i="1"/>
  <c r="B59975" i="1"/>
  <c r="B59974" i="1"/>
  <c r="B59973" i="1"/>
  <c r="B59972" i="1"/>
  <c r="B59971" i="1"/>
  <c r="B59970" i="1"/>
  <c r="B59969" i="1"/>
  <c r="B59968" i="1"/>
  <c r="B59967" i="1"/>
  <c r="B59966" i="1"/>
  <c r="B59965" i="1"/>
  <c r="B59964" i="1"/>
  <c r="B59963" i="1"/>
  <c r="B59962" i="1"/>
  <c r="B59961" i="1"/>
  <c r="B59960" i="1"/>
  <c r="B59959" i="1"/>
  <c r="B59958" i="1"/>
  <c r="B59957" i="1"/>
  <c r="B59956" i="1"/>
  <c r="B59955" i="1"/>
  <c r="B59954" i="1"/>
  <c r="B59953" i="1"/>
  <c r="B59952" i="1"/>
  <c r="B59951" i="1"/>
  <c r="B59950" i="1"/>
  <c r="B59949" i="1"/>
  <c r="B59948" i="1"/>
  <c r="B59947" i="1"/>
  <c r="B59946" i="1"/>
  <c r="B59945" i="1"/>
  <c r="B59944" i="1"/>
  <c r="B59943" i="1"/>
  <c r="B59942" i="1"/>
  <c r="B59941" i="1"/>
  <c r="B59940" i="1"/>
  <c r="B59939" i="1"/>
  <c r="B59938" i="1"/>
  <c r="B59937" i="1"/>
  <c r="B59936" i="1"/>
  <c r="B59935" i="1"/>
  <c r="B59934" i="1"/>
  <c r="B59933" i="1"/>
  <c r="B59932" i="1"/>
  <c r="B59931" i="1"/>
  <c r="B59930" i="1"/>
  <c r="B59929" i="1"/>
  <c r="B59928" i="1"/>
  <c r="B59927" i="1"/>
  <c r="B59926" i="1"/>
  <c r="B59925" i="1"/>
  <c r="B59924" i="1"/>
  <c r="B59923" i="1"/>
  <c r="B59922" i="1"/>
  <c r="B59921" i="1"/>
  <c r="B59920" i="1"/>
  <c r="B59919" i="1"/>
  <c r="B59918" i="1"/>
  <c r="B59917" i="1"/>
  <c r="B59916" i="1"/>
  <c r="B59915" i="1"/>
  <c r="B59914" i="1"/>
  <c r="B59913" i="1"/>
  <c r="B59912" i="1"/>
  <c r="B59911" i="1"/>
  <c r="B59910" i="1"/>
  <c r="B59909" i="1"/>
  <c r="B59908" i="1"/>
  <c r="B59907" i="1"/>
  <c r="B59906" i="1"/>
  <c r="B59905" i="1"/>
  <c r="B59904" i="1"/>
  <c r="B59903" i="1"/>
  <c r="B59902" i="1"/>
  <c r="B59901" i="1"/>
  <c r="B59900" i="1"/>
  <c r="B59899" i="1"/>
  <c r="B59894" i="1"/>
  <c r="B59893" i="1"/>
  <c r="B59892" i="1"/>
  <c r="B59891" i="1"/>
  <c r="B59890" i="1"/>
  <c r="B59889" i="1"/>
  <c r="B59888" i="1"/>
  <c r="B59887" i="1"/>
  <c r="B59886" i="1"/>
  <c r="B59885" i="1"/>
  <c r="B59884" i="1"/>
  <c r="B59883" i="1"/>
  <c r="B59882" i="1"/>
  <c r="B59881" i="1"/>
  <c r="B59880" i="1"/>
  <c r="B59879" i="1"/>
  <c r="B59878" i="1"/>
  <c r="B59877" i="1"/>
  <c r="B59876" i="1"/>
  <c r="B59875" i="1"/>
  <c r="B59874" i="1"/>
  <c r="B59873" i="1"/>
  <c r="B59872" i="1"/>
  <c r="B59871" i="1"/>
  <c r="B59870" i="1"/>
  <c r="B59869" i="1"/>
  <c r="B59868" i="1"/>
  <c r="B59867" i="1"/>
  <c r="B59866" i="1"/>
  <c r="B59865" i="1"/>
  <c r="B59864" i="1"/>
  <c r="B59863" i="1"/>
  <c r="B59862" i="1"/>
  <c r="B59861" i="1"/>
  <c r="B59860" i="1"/>
  <c r="B59859" i="1"/>
  <c r="B59858" i="1"/>
  <c r="B59857" i="1"/>
  <c r="B59856" i="1"/>
  <c r="B59855" i="1"/>
  <c r="B59854" i="1"/>
  <c r="B59853" i="1"/>
  <c r="B59852" i="1"/>
  <c r="B59851" i="1"/>
  <c r="B59850" i="1"/>
  <c r="B59849" i="1"/>
  <c r="B59848" i="1"/>
  <c r="B59847" i="1"/>
  <c r="B59846" i="1"/>
  <c r="B59845" i="1"/>
  <c r="B59844" i="1"/>
  <c r="B59843" i="1"/>
  <c r="B59842" i="1"/>
  <c r="B59841" i="1"/>
  <c r="B59840" i="1"/>
  <c r="B59839" i="1"/>
  <c r="B59838" i="1"/>
  <c r="B59837" i="1"/>
  <c r="B59836" i="1"/>
  <c r="B59835" i="1"/>
  <c r="B59834" i="1"/>
  <c r="B59833" i="1"/>
  <c r="B59832" i="1"/>
  <c r="B59831" i="1"/>
  <c r="B59830" i="1"/>
  <c r="B59829" i="1"/>
  <c r="B59828" i="1"/>
  <c r="B59827" i="1"/>
  <c r="B59826" i="1"/>
  <c r="B59825" i="1"/>
  <c r="B59824" i="1"/>
  <c r="B59823" i="1"/>
  <c r="B59822" i="1"/>
  <c r="B59821" i="1"/>
  <c r="B59820" i="1"/>
  <c r="B59819" i="1"/>
  <c r="B59818" i="1"/>
  <c r="B59817" i="1"/>
  <c r="B59816" i="1"/>
  <c r="B59815" i="1"/>
  <c r="B59814" i="1"/>
  <c r="B59813" i="1"/>
  <c r="B59812" i="1"/>
  <c r="B59811" i="1"/>
  <c r="B59810" i="1"/>
  <c r="B59809" i="1"/>
  <c r="B59808" i="1"/>
  <c r="B59807" i="1"/>
  <c r="B59806" i="1"/>
  <c r="B59805" i="1"/>
  <c r="B59804" i="1"/>
  <c r="B59803" i="1"/>
  <c r="B59802" i="1"/>
  <c r="B59801" i="1"/>
  <c r="B59800" i="1"/>
  <c r="B59799" i="1"/>
  <c r="B59798" i="1"/>
  <c r="B59797" i="1"/>
  <c r="B59796" i="1"/>
  <c r="B59795" i="1"/>
  <c r="B59794" i="1"/>
  <c r="B59793" i="1"/>
  <c r="B59792" i="1"/>
  <c r="B59791" i="1"/>
  <c r="B59790" i="1"/>
  <c r="B59789" i="1"/>
  <c r="B59788" i="1"/>
  <c r="B59787" i="1"/>
  <c r="B59786" i="1"/>
  <c r="B59785" i="1"/>
  <c r="B59784" i="1"/>
  <c r="B59783" i="1"/>
  <c r="B59782" i="1"/>
  <c r="B59781" i="1"/>
  <c r="B59780" i="1"/>
  <c r="B59779" i="1"/>
  <c r="B59778" i="1"/>
  <c r="B59777" i="1"/>
  <c r="B59776" i="1"/>
  <c r="B59775" i="1"/>
  <c r="B59774" i="1"/>
  <c r="B59773" i="1"/>
  <c r="B59772" i="1"/>
  <c r="B59771" i="1"/>
  <c r="B59770" i="1"/>
  <c r="B59769" i="1"/>
  <c r="B59768" i="1"/>
  <c r="B59767" i="1"/>
  <c r="B59766" i="1"/>
  <c r="B59765" i="1"/>
  <c r="B59764" i="1"/>
  <c r="B59763" i="1"/>
  <c r="B59762" i="1"/>
  <c r="B59761" i="1"/>
  <c r="B59760" i="1"/>
  <c r="B59759" i="1"/>
  <c r="B59758" i="1"/>
  <c r="B59757" i="1"/>
  <c r="B59756" i="1"/>
  <c r="B59755" i="1"/>
  <c r="B59754" i="1"/>
  <c r="B59753" i="1"/>
  <c r="B59752" i="1"/>
  <c r="B59751" i="1"/>
  <c r="B59750" i="1"/>
  <c r="B59749" i="1"/>
  <c r="B59748" i="1"/>
  <c r="B59747" i="1"/>
  <c r="B59746" i="1"/>
  <c r="B59745" i="1"/>
  <c r="B59744" i="1"/>
  <c r="B59743" i="1"/>
  <c r="B59742" i="1"/>
  <c r="B59741" i="1"/>
  <c r="B59740" i="1"/>
  <c r="B59739" i="1"/>
  <c r="B59738" i="1"/>
  <c r="B59737" i="1"/>
  <c r="B59736" i="1"/>
  <c r="B59735" i="1"/>
  <c r="B59734" i="1"/>
  <c r="B59733" i="1"/>
  <c r="B59732" i="1"/>
  <c r="B59731" i="1"/>
  <c r="B59730" i="1"/>
  <c r="B59729" i="1"/>
  <c r="B59728" i="1"/>
  <c r="B59727" i="1"/>
  <c r="B59726" i="1"/>
  <c r="B59725" i="1"/>
  <c r="B59724" i="1"/>
  <c r="B59723" i="1"/>
  <c r="B59722" i="1"/>
  <c r="B59721" i="1"/>
  <c r="B59720" i="1"/>
  <c r="B59719" i="1"/>
  <c r="B59718" i="1"/>
  <c r="B59717" i="1"/>
  <c r="B59716" i="1"/>
  <c r="B59715" i="1"/>
  <c r="B59714" i="1"/>
  <c r="B59713" i="1"/>
  <c r="B59712" i="1"/>
  <c r="B59711" i="1"/>
  <c r="B59710" i="1"/>
  <c r="B59709" i="1"/>
  <c r="B59708" i="1"/>
  <c r="B59707" i="1"/>
  <c r="B59706" i="1"/>
  <c r="B59705" i="1"/>
  <c r="B59704" i="1"/>
  <c r="B59703" i="1"/>
  <c r="B59702" i="1"/>
  <c r="B59701" i="1"/>
  <c r="B59700" i="1"/>
  <c r="B59699" i="1"/>
  <c r="B59698" i="1"/>
  <c r="B59697" i="1"/>
  <c r="B59696" i="1"/>
  <c r="B59695" i="1"/>
  <c r="B59694" i="1"/>
  <c r="B59693" i="1"/>
  <c r="B59692" i="1"/>
  <c r="B59691" i="1"/>
  <c r="B59690" i="1"/>
  <c r="B59689" i="1"/>
  <c r="B59688" i="1"/>
  <c r="B59687" i="1"/>
  <c r="B59686" i="1"/>
  <c r="B59685" i="1"/>
  <c r="B59684" i="1"/>
  <c r="B59683" i="1"/>
  <c r="B59682" i="1"/>
  <c r="B59681" i="1"/>
  <c r="B59680" i="1"/>
  <c r="B59679" i="1"/>
  <c r="B59678" i="1"/>
  <c r="B59677" i="1"/>
  <c r="B59676" i="1"/>
  <c r="B59675" i="1"/>
  <c r="B59674" i="1"/>
  <c r="B59673" i="1"/>
  <c r="B59672" i="1"/>
  <c r="B59671" i="1"/>
  <c r="B59670" i="1"/>
  <c r="B59669" i="1"/>
  <c r="B59668" i="1"/>
  <c r="B59667" i="1"/>
  <c r="B59666" i="1"/>
  <c r="B59665" i="1"/>
  <c r="B59664" i="1"/>
  <c r="B59663" i="1"/>
  <c r="B59662" i="1"/>
  <c r="B59661" i="1"/>
  <c r="B59660" i="1"/>
  <c r="B59659" i="1"/>
  <c r="B59658" i="1"/>
  <c r="B59657" i="1"/>
  <c r="B59656" i="1"/>
  <c r="B59655" i="1"/>
  <c r="B59654" i="1"/>
  <c r="B59653" i="1"/>
  <c r="B59652" i="1"/>
  <c r="B59651" i="1"/>
  <c r="B59650" i="1"/>
  <c r="B59649" i="1"/>
  <c r="B59648" i="1"/>
  <c r="B59647" i="1"/>
  <c r="B59646" i="1"/>
  <c r="B59645" i="1"/>
  <c r="B59644" i="1"/>
  <c r="B59643" i="1"/>
  <c r="B59642" i="1"/>
  <c r="B59641" i="1"/>
  <c r="B59640" i="1"/>
  <c r="B59639" i="1"/>
  <c r="B59638" i="1"/>
  <c r="B59637" i="1"/>
  <c r="B59636" i="1"/>
  <c r="B59635" i="1"/>
  <c r="B59634" i="1"/>
  <c r="B59633" i="1"/>
  <c r="B59632" i="1"/>
  <c r="B59631" i="1"/>
  <c r="B59630" i="1"/>
  <c r="B59629" i="1"/>
  <c r="B59628" i="1"/>
  <c r="B59627" i="1"/>
  <c r="B59626" i="1"/>
  <c r="B59625" i="1"/>
  <c r="B59624" i="1"/>
  <c r="B59623" i="1"/>
  <c r="B59622" i="1"/>
  <c r="B59621" i="1"/>
  <c r="B59620" i="1"/>
  <c r="B59619" i="1"/>
  <c r="B59618" i="1"/>
  <c r="B59617" i="1"/>
  <c r="B59616" i="1"/>
  <c r="B59615" i="1"/>
  <c r="B59614" i="1"/>
  <c r="B59613" i="1"/>
  <c r="B59612" i="1"/>
  <c r="B59611" i="1"/>
  <c r="B59610" i="1"/>
  <c r="B59609" i="1"/>
  <c r="B59608" i="1"/>
  <c r="B59607" i="1"/>
  <c r="B59606" i="1"/>
  <c r="B59605" i="1"/>
  <c r="B59604" i="1"/>
  <c r="B59603" i="1"/>
  <c r="B59602" i="1"/>
  <c r="B59601" i="1"/>
  <c r="B59600" i="1"/>
  <c r="B59599" i="1"/>
  <c r="B59598" i="1"/>
  <c r="B59597" i="1"/>
  <c r="B59596" i="1"/>
  <c r="B59595" i="1"/>
  <c r="B59594" i="1"/>
  <c r="B59593" i="1"/>
  <c r="B59592" i="1"/>
  <c r="B59591" i="1"/>
  <c r="B59590" i="1"/>
  <c r="B59589" i="1"/>
  <c r="B59588" i="1"/>
  <c r="B59587" i="1"/>
  <c r="B59586" i="1"/>
  <c r="B59585" i="1"/>
  <c r="B59584" i="1"/>
  <c r="B59583" i="1"/>
  <c r="B59582" i="1"/>
  <c r="B59581" i="1"/>
  <c r="B59580" i="1"/>
  <c r="B59579" i="1"/>
  <c r="B59578" i="1"/>
  <c r="B59577" i="1"/>
  <c r="B59576" i="1"/>
  <c r="B59575" i="1"/>
  <c r="B59574" i="1"/>
  <c r="B59573" i="1"/>
  <c r="B59572" i="1"/>
  <c r="B59571" i="1"/>
  <c r="B59570" i="1"/>
  <c r="B59569" i="1"/>
  <c r="B59568" i="1"/>
  <c r="B59567" i="1"/>
  <c r="B59566" i="1"/>
  <c r="B59565" i="1"/>
  <c r="B59564" i="1"/>
  <c r="B59563" i="1"/>
  <c r="B59562" i="1"/>
  <c r="B59561" i="1"/>
  <c r="B59560" i="1"/>
  <c r="B59559" i="1"/>
  <c r="B59558" i="1"/>
  <c r="B59557" i="1"/>
  <c r="B59556" i="1"/>
  <c r="B59555" i="1"/>
  <c r="B59554" i="1"/>
  <c r="B59553" i="1"/>
  <c r="B59552" i="1"/>
  <c r="B59551" i="1"/>
  <c r="B59550" i="1"/>
  <c r="B59549" i="1"/>
  <c r="B59548" i="1"/>
  <c r="B59547" i="1"/>
  <c r="B59546" i="1"/>
  <c r="B59545" i="1"/>
  <c r="B59544" i="1"/>
  <c r="B59543" i="1"/>
  <c r="B59542" i="1"/>
  <c r="B59541" i="1"/>
  <c r="B59540" i="1"/>
  <c r="B59539" i="1"/>
  <c r="B59538" i="1"/>
  <c r="B59537" i="1"/>
  <c r="B59536" i="1"/>
  <c r="B59535" i="1"/>
  <c r="B59534" i="1"/>
  <c r="B59533" i="1"/>
  <c r="B59532" i="1"/>
  <c r="B59531" i="1"/>
  <c r="B59530" i="1"/>
  <c r="B59529" i="1"/>
  <c r="B59528" i="1"/>
  <c r="B59527" i="1"/>
  <c r="B59526" i="1"/>
  <c r="B59525" i="1"/>
  <c r="B59524" i="1"/>
  <c r="B59523" i="1"/>
  <c r="B59522" i="1"/>
  <c r="B59521" i="1"/>
  <c r="B59520" i="1"/>
  <c r="B59519" i="1"/>
  <c r="B59518" i="1"/>
  <c r="B59517" i="1"/>
  <c r="B59516" i="1"/>
  <c r="B59515" i="1"/>
  <c r="B59514" i="1"/>
  <c r="B59513" i="1"/>
  <c r="B59512" i="1"/>
  <c r="B59511" i="1"/>
  <c r="B59510" i="1"/>
  <c r="B59509" i="1"/>
  <c r="B59508" i="1"/>
  <c r="B59507" i="1"/>
  <c r="B59506" i="1"/>
  <c r="B59505" i="1"/>
  <c r="B59504" i="1"/>
  <c r="B59503" i="1"/>
  <c r="B59502" i="1"/>
  <c r="B59501" i="1"/>
  <c r="B59500" i="1"/>
  <c r="B59499" i="1"/>
  <c r="B59498" i="1"/>
  <c r="B59497" i="1"/>
  <c r="B59496" i="1"/>
  <c r="B59495" i="1"/>
  <c r="B59494" i="1"/>
  <c r="B59493" i="1"/>
  <c r="B59492" i="1"/>
  <c r="B59491" i="1"/>
  <c r="B59490" i="1"/>
  <c r="B59489" i="1"/>
  <c r="B59488" i="1"/>
  <c r="B59487" i="1"/>
  <c r="B59486" i="1"/>
  <c r="B59485" i="1"/>
  <c r="B59484" i="1"/>
  <c r="B59483" i="1"/>
  <c r="B59482" i="1"/>
  <c r="B59481" i="1"/>
  <c r="B59480" i="1"/>
  <c r="B59479" i="1"/>
  <c r="B59478" i="1"/>
  <c r="B59477" i="1"/>
  <c r="B59476" i="1"/>
  <c r="B59475" i="1"/>
  <c r="B59474" i="1"/>
  <c r="B59473" i="1"/>
  <c r="B59472" i="1"/>
  <c r="B59471" i="1"/>
  <c r="B59470" i="1"/>
  <c r="B59469" i="1"/>
  <c r="B59468" i="1"/>
  <c r="B59467" i="1"/>
  <c r="B59466" i="1"/>
  <c r="B59465" i="1"/>
  <c r="B59464" i="1"/>
  <c r="B59463" i="1"/>
  <c r="B59462" i="1"/>
  <c r="B59461" i="1"/>
  <c r="B59460" i="1"/>
  <c r="B59459" i="1"/>
  <c r="B59458" i="1"/>
  <c r="B59457" i="1"/>
  <c r="B59456" i="1"/>
  <c r="B59455" i="1"/>
  <c r="B59454" i="1"/>
  <c r="B59453" i="1"/>
  <c r="B59452" i="1"/>
  <c r="B59451" i="1"/>
  <c r="B59450" i="1"/>
  <c r="B59449" i="1"/>
  <c r="B59448" i="1"/>
  <c r="B59447" i="1"/>
  <c r="B59446" i="1"/>
  <c r="B59445" i="1"/>
  <c r="B59444" i="1"/>
  <c r="B59443" i="1"/>
  <c r="B59442" i="1"/>
  <c r="B59441" i="1"/>
  <c r="B59440" i="1"/>
  <c r="B59439" i="1"/>
  <c r="B59438" i="1"/>
  <c r="B59437" i="1"/>
  <c r="B59436" i="1"/>
  <c r="B59435" i="1"/>
  <c r="B59434" i="1"/>
  <c r="B59433" i="1"/>
  <c r="B59432" i="1"/>
  <c r="B59431" i="1"/>
  <c r="B59430" i="1"/>
  <c r="B59429" i="1"/>
  <c r="B59428" i="1"/>
  <c r="B59427" i="1"/>
  <c r="B59426" i="1"/>
  <c r="B59425" i="1"/>
  <c r="B59424" i="1"/>
  <c r="B59423" i="1"/>
  <c r="B59422" i="1"/>
  <c r="B59421" i="1"/>
  <c r="B59420" i="1"/>
  <c r="B59419" i="1"/>
  <c r="B59418" i="1"/>
  <c r="B59417" i="1"/>
  <c r="B59416" i="1"/>
  <c r="B59415" i="1"/>
  <c r="B59414" i="1"/>
  <c r="B59413" i="1"/>
  <c r="B59412" i="1"/>
  <c r="B59411" i="1"/>
  <c r="B59410" i="1"/>
  <c r="B59409" i="1"/>
  <c r="B59408" i="1"/>
  <c r="B59407" i="1"/>
  <c r="B59406" i="1"/>
  <c r="B59405" i="1"/>
  <c r="B59404" i="1"/>
  <c r="B59403" i="1"/>
  <c r="B59402" i="1"/>
  <c r="B59401" i="1"/>
  <c r="B59400" i="1"/>
  <c r="B59399" i="1"/>
  <c r="B59398" i="1"/>
  <c r="B59397" i="1"/>
  <c r="B59396" i="1"/>
  <c r="B59395" i="1"/>
  <c r="B59394" i="1"/>
  <c r="B59393" i="1"/>
  <c r="B59392" i="1"/>
  <c r="B59391" i="1"/>
  <c r="B59390" i="1"/>
  <c r="B59389" i="1"/>
  <c r="B59388" i="1"/>
  <c r="B59387" i="1"/>
  <c r="B59386" i="1"/>
  <c r="B59385" i="1"/>
  <c r="B59384" i="1"/>
  <c r="B59383" i="1"/>
  <c r="B59382" i="1"/>
  <c r="B59381" i="1"/>
  <c r="B59380" i="1"/>
  <c r="B59379" i="1"/>
  <c r="B59378" i="1"/>
  <c r="B59377" i="1"/>
  <c r="B59376" i="1"/>
  <c r="B59375" i="1"/>
  <c r="B59374" i="1"/>
  <c r="B59373" i="1"/>
  <c r="B59372" i="1"/>
  <c r="B59371" i="1"/>
  <c r="B59370" i="1"/>
  <c r="B59369" i="1"/>
  <c r="B59368" i="1"/>
  <c r="B59367" i="1"/>
  <c r="B59366" i="1"/>
  <c r="B59365" i="1"/>
  <c r="B59364" i="1"/>
  <c r="B59363" i="1"/>
  <c r="B59362" i="1"/>
  <c r="B59361" i="1"/>
  <c r="B59360" i="1"/>
  <c r="B59359" i="1"/>
  <c r="B59358" i="1"/>
  <c r="B59357" i="1"/>
  <c r="B59356" i="1"/>
  <c r="B59355" i="1"/>
  <c r="B59354" i="1"/>
  <c r="B59353" i="1"/>
  <c r="B59352" i="1"/>
  <c r="B59351" i="1"/>
  <c r="B59350" i="1"/>
  <c r="B59349" i="1"/>
  <c r="B59348" i="1"/>
  <c r="B59347" i="1"/>
  <c r="B59346" i="1"/>
  <c r="B59345" i="1"/>
  <c r="B59344" i="1"/>
  <c r="B59343" i="1"/>
  <c r="B59342" i="1"/>
  <c r="B59341" i="1"/>
  <c r="B59340" i="1"/>
  <c r="B59339" i="1"/>
  <c r="B59338" i="1"/>
  <c r="B59337" i="1"/>
  <c r="B59336" i="1"/>
  <c r="B59335" i="1"/>
  <c r="B59334" i="1"/>
  <c r="B59333" i="1"/>
  <c r="B59332" i="1"/>
  <c r="B59331" i="1"/>
  <c r="B59330" i="1"/>
  <c r="B59329" i="1"/>
  <c r="B59328" i="1"/>
  <c r="B59327" i="1"/>
  <c r="B59326" i="1"/>
  <c r="B59325" i="1"/>
  <c r="B59324" i="1"/>
  <c r="B59323" i="1"/>
  <c r="B59322" i="1"/>
  <c r="B59321" i="1"/>
  <c r="B59320" i="1"/>
  <c r="B59319" i="1"/>
  <c r="B59318" i="1"/>
  <c r="B59317" i="1"/>
  <c r="B59316" i="1"/>
  <c r="B59315" i="1"/>
  <c r="B59314" i="1"/>
  <c r="B59313" i="1"/>
  <c r="B59312" i="1"/>
  <c r="B59311" i="1"/>
  <c r="B59310" i="1"/>
  <c r="B59309" i="1"/>
  <c r="B59308" i="1"/>
  <c r="B59307" i="1"/>
  <c r="B59306" i="1"/>
  <c r="B59305" i="1"/>
  <c r="B59304" i="1"/>
  <c r="B59303" i="1"/>
  <c r="B59302" i="1"/>
  <c r="B59301" i="1"/>
  <c r="B59300" i="1"/>
  <c r="B59299" i="1"/>
  <c r="B59298" i="1"/>
  <c r="B59297" i="1"/>
  <c r="B59296" i="1"/>
  <c r="B59295" i="1"/>
  <c r="B59294" i="1"/>
  <c r="B59289" i="1"/>
  <c r="B59288" i="1"/>
  <c r="B59287" i="1"/>
  <c r="B59286" i="1"/>
  <c r="B59285" i="1"/>
  <c r="B59284" i="1"/>
  <c r="B59283" i="1"/>
  <c r="B59282" i="1"/>
  <c r="B59281" i="1"/>
  <c r="B59280" i="1"/>
  <c r="B59279" i="1"/>
  <c r="B59278" i="1"/>
  <c r="B59277" i="1"/>
  <c r="B59276" i="1"/>
  <c r="B59275" i="1"/>
  <c r="B59274" i="1"/>
  <c r="B59273" i="1"/>
  <c r="B59272" i="1"/>
  <c r="B59271" i="1"/>
  <c r="B59270" i="1"/>
  <c r="B59269" i="1"/>
  <c r="B59268" i="1"/>
  <c r="B59267" i="1"/>
  <c r="B59266" i="1"/>
  <c r="B59265" i="1"/>
  <c r="B59264" i="1"/>
  <c r="B59263" i="1"/>
  <c r="B59262" i="1"/>
  <c r="B59261" i="1"/>
  <c r="B59260" i="1"/>
  <c r="B59259" i="1"/>
  <c r="B59258" i="1"/>
  <c r="B59257" i="1"/>
  <c r="B59256" i="1"/>
  <c r="B59255" i="1"/>
  <c r="B59254" i="1"/>
  <c r="B59253" i="1"/>
  <c r="B59252" i="1"/>
  <c r="B59251" i="1"/>
  <c r="B59250" i="1"/>
  <c r="B59249" i="1"/>
  <c r="B59248" i="1"/>
  <c r="B59247" i="1"/>
  <c r="B59246" i="1"/>
  <c r="B59245" i="1"/>
  <c r="B59244" i="1"/>
  <c r="B59243" i="1"/>
  <c r="B59242" i="1"/>
  <c r="B59241" i="1"/>
  <c r="B59240" i="1"/>
  <c r="B59239" i="1"/>
  <c r="B59238" i="1"/>
  <c r="B59237" i="1"/>
  <c r="B59236" i="1"/>
  <c r="B59235" i="1"/>
  <c r="B59234" i="1"/>
  <c r="B59233" i="1"/>
  <c r="B59232" i="1"/>
  <c r="B59231" i="1"/>
  <c r="B59230" i="1"/>
  <c r="B59229" i="1"/>
  <c r="B59228" i="1"/>
  <c r="B59227" i="1"/>
  <c r="B59226" i="1"/>
  <c r="B59225" i="1"/>
  <c r="B59224" i="1"/>
  <c r="B59223" i="1"/>
  <c r="B59222" i="1"/>
  <c r="B59221" i="1"/>
  <c r="B59220" i="1"/>
  <c r="B59219" i="1"/>
  <c r="B59218" i="1"/>
  <c r="B59217" i="1"/>
  <c r="B59216" i="1"/>
  <c r="B59215" i="1"/>
  <c r="B59214" i="1"/>
  <c r="B59213" i="1"/>
  <c r="B59212" i="1"/>
  <c r="B59211" i="1"/>
  <c r="B59210" i="1"/>
  <c r="B59209" i="1"/>
  <c r="B59208" i="1"/>
  <c r="B59207" i="1"/>
  <c r="B59206" i="1"/>
  <c r="B59205" i="1"/>
  <c r="B59204" i="1"/>
  <c r="B59203" i="1"/>
  <c r="B59202" i="1"/>
  <c r="B59201" i="1"/>
  <c r="B59200" i="1"/>
  <c r="B59199" i="1"/>
  <c r="B59198" i="1"/>
  <c r="B59197" i="1"/>
  <c r="B59196" i="1"/>
  <c r="B59195" i="1"/>
  <c r="B59194" i="1"/>
  <c r="B59193" i="1"/>
  <c r="B59192" i="1"/>
  <c r="B59191" i="1"/>
  <c r="B59190" i="1"/>
  <c r="B59189" i="1"/>
  <c r="B59188" i="1"/>
  <c r="B59187" i="1"/>
  <c r="B59186" i="1"/>
  <c r="B59185" i="1"/>
  <c r="B59184" i="1"/>
  <c r="B59183" i="1"/>
  <c r="B59182" i="1"/>
  <c r="B59181" i="1"/>
  <c r="B59180" i="1"/>
  <c r="B59179" i="1"/>
  <c r="B59178" i="1"/>
  <c r="B59177" i="1"/>
  <c r="B59176" i="1"/>
  <c r="B59175" i="1"/>
  <c r="B59174" i="1"/>
  <c r="B59173" i="1"/>
  <c r="B59172" i="1"/>
  <c r="B59171" i="1"/>
  <c r="B59170" i="1"/>
  <c r="B59169" i="1"/>
  <c r="B59168" i="1"/>
  <c r="B59167" i="1"/>
  <c r="B59166" i="1"/>
  <c r="B59165" i="1"/>
  <c r="B59164" i="1"/>
  <c r="B59163" i="1"/>
  <c r="B59162" i="1"/>
  <c r="B59161" i="1"/>
  <c r="B59160" i="1"/>
  <c r="B59159" i="1"/>
  <c r="B59158" i="1"/>
  <c r="B59157" i="1"/>
  <c r="B59156" i="1"/>
  <c r="B59155" i="1"/>
  <c r="B59154" i="1"/>
  <c r="B59153" i="1"/>
  <c r="B59152" i="1"/>
  <c r="B59151" i="1"/>
  <c r="B59150" i="1"/>
  <c r="B59149" i="1"/>
  <c r="B59148" i="1"/>
  <c r="B59147" i="1"/>
  <c r="B59146" i="1"/>
  <c r="B59145" i="1"/>
  <c r="B59144" i="1"/>
  <c r="B59143" i="1"/>
  <c r="B59142" i="1"/>
  <c r="B59141" i="1"/>
  <c r="B59140" i="1"/>
  <c r="B59139" i="1"/>
  <c r="B59138" i="1"/>
  <c r="B59137" i="1"/>
  <c r="B59136" i="1"/>
  <c r="B59135" i="1"/>
  <c r="B59134" i="1"/>
  <c r="B59133" i="1"/>
  <c r="B59132" i="1"/>
  <c r="B59131" i="1"/>
  <c r="B59130" i="1"/>
  <c r="B59129" i="1"/>
  <c r="B59128" i="1"/>
  <c r="B59127" i="1"/>
  <c r="B59126" i="1"/>
  <c r="B59125" i="1"/>
  <c r="B59124" i="1"/>
  <c r="B59123" i="1"/>
  <c r="B59122" i="1"/>
  <c r="B59121" i="1"/>
  <c r="B59120" i="1"/>
  <c r="B59119" i="1"/>
  <c r="B59118" i="1"/>
  <c r="B59117" i="1"/>
  <c r="B59116" i="1"/>
  <c r="B59115" i="1"/>
  <c r="B59114" i="1"/>
  <c r="B59113" i="1"/>
  <c r="B59112" i="1"/>
  <c r="B59111" i="1"/>
  <c r="B59110" i="1"/>
  <c r="B59109" i="1"/>
  <c r="B59108" i="1"/>
  <c r="B59107" i="1"/>
  <c r="B59106" i="1"/>
  <c r="B59105" i="1"/>
  <c r="B59104" i="1"/>
  <c r="B59103" i="1"/>
  <c r="B59102" i="1"/>
  <c r="B59101" i="1"/>
  <c r="B59100" i="1"/>
  <c r="B59099" i="1"/>
  <c r="B59098" i="1"/>
  <c r="B59097" i="1"/>
  <c r="B59096" i="1"/>
  <c r="B59095" i="1"/>
  <c r="B59094" i="1"/>
  <c r="B59093" i="1"/>
  <c r="B59092" i="1"/>
  <c r="B59091" i="1"/>
  <c r="B59090" i="1"/>
  <c r="B59089" i="1"/>
  <c r="B59088" i="1"/>
  <c r="B59087" i="1"/>
  <c r="B59086" i="1"/>
  <c r="B59085" i="1"/>
  <c r="B59084" i="1"/>
  <c r="B59083" i="1"/>
  <c r="B59082" i="1"/>
  <c r="B59081" i="1"/>
  <c r="B59080" i="1"/>
  <c r="B59079" i="1"/>
  <c r="B59078" i="1"/>
  <c r="B59077" i="1"/>
  <c r="B59076" i="1"/>
  <c r="B59075" i="1"/>
  <c r="B59074" i="1"/>
  <c r="B59073" i="1"/>
  <c r="B59072" i="1"/>
  <c r="B59071" i="1"/>
  <c r="B59070" i="1"/>
  <c r="B59069" i="1"/>
  <c r="B59068" i="1"/>
  <c r="B59067" i="1"/>
  <c r="B59066" i="1"/>
  <c r="B59065" i="1"/>
  <c r="B59064" i="1"/>
  <c r="B59063" i="1"/>
  <c r="B59062" i="1"/>
  <c r="B59061" i="1"/>
  <c r="B59060" i="1"/>
  <c r="B59059" i="1"/>
  <c r="B59058" i="1"/>
  <c r="B59057" i="1"/>
  <c r="B59056" i="1"/>
  <c r="B59055" i="1"/>
  <c r="B59054" i="1"/>
  <c r="B59053" i="1"/>
  <c r="B59052" i="1"/>
  <c r="B59051" i="1"/>
  <c r="B59050" i="1"/>
  <c r="B59049" i="1"/>
  <c r="B59048" i="1"/>
  <c r="B59047" i="1"/>
  <c r="B59046" i="1"/>
  <c r="B59045" i="1"/>
  <c r="B59044" i="1"/>
  <c r="B59043" i="1"/>
  <c r="B59042" i="1"/>
  <c r="B59041" i="1"/>
  <c r="B59040" i="1"/>
  <c r="B59039" i="1"/>
  <c r="B59038" i="1"/>
  <c r="B59037" i="1"/>
  <c r="B59036" i="1"/>
  <c r="B59035" i="1"/>
  <c r="B59034" i="1"/>
  <c r="B59033" i="1"/>
  <c r="B59032" i="1"/>
  <c r="B59031" i="1"/>
  <c r="B59030" i="1"/>
  <c r="B59029" i="1"/>
  <c r="B59028" i="1"/>
  <c r="B59027" i="1"/>
  <c r="B59026" i="1"/>
  <c r="B59025" i="1"/>
  <c r="B59024" i="1"/>
  <c r="B59023" i="1"/>
  <c r="B59022" i="1"/>
  <c r="B59021" i="1"/>
  <c r="B59020" i="1"/>
  <c r="B59019" i="1"/>
  <c r="B59018" i="1"/>
  <c r="B59017" i="1"/>
  <c r="B59016" i="1"/>
  <c r="B59015" i="1"/>
  <c r="B59014" i="1"/>
  <c r="B59013" i="1"/>
  <c r="B59012" i="1"/>
  <c r="B59011" i="1"/>
  <c r="B59010" i="1"/>
  <c r="B59009" i="1"/>
  <c r="B59008" i="1"/>
  <c r="B59007" i="1"/>
  <c r="B59006" i="1"/>
  <c r="B59005" i="1"/>
  <c r="B59004" i="1"/>
  <c r="B59003" i="1"/>
  <c r="B59002" i="1"/>
  <c r="B59001" i="1"/>
  <c r="B59000" i="1"/>
  <c r="B58999" i="1"/>
  <c r="B58998" i="1"/>
  <c r="B58997" i="1"/>
  <c r="B58996" i="1"/>
  <c r="B58995" i="1"/>
  <c r="B58994" i="1"/>
  <c r="B58993" i="1"/>
  <c r="B58992" i="1"/>
  <c r="B58991" i="1"/>
  <c r="B58990" i="1"/>
  <c r="B58989" i="1"/>
  <c r="B58988" i="1"/>
  <c r="B58987" i="1"/>
  <c r="B58986" i="1"/>
  <c r="B58985" i="1"/>
  <c r="B58984" i="1"/>
  <c r="B58983" i="1"/>
  <c r="B58982" i="1"/>
  <c r="B58981" i="1"/>
  <c r="B58980" i="1"/>
  <c r="B58979" i="1"/>
  <c r="B58978" i="1"/>
  <c r="B58977" i="1"/>
  <c r="B58976" i="1"/>
  <c r="B58975" i="1"/>
  <c r="B58974" i="1"/>
  <c r="B58973" i="1"/>
  <c r="B58972" i="1"/>
  <c r="B58971" i="1"/>
  <c r="B58970" i="1"/>
  <c r="B58969" i="1"/>
  <c r="B58968" i="1"/>
  <c r="B58967" i="1"/>
  <c r="B58966" i="1"/>
  <c r="B58965" i="1"/>
  <c r="B58964" i="1"/>
  <c r="B58963" i="1"/>
  <c r="B58962" i="1"/>
  <c r="B58961" i="1"/>
  <c r="B58960" i="1"/>
  <c r="B58959" i="1"/>
  <c r="B58958" i="1"/>
  <c r="B58957" i="1"/>
  <c r="B58956" i="1"/>
  <c r="B58955" i="1"/>
  <c r="B58954" i="1"/>
  <c r="B58953" i="1"/>
  <c r="B58952" i="1"/>
  <c r="B58951" i="1"/>
  <c r="B58950" i="1"/>
  <c r="B58949" i="1"/>
  <c r="B58948" i="1"/>
  <c r="B58947" i="1"/>
  <c r="B58946" i="1"/>
  <c r="B58945" i="1"/>
  <c r="B58944" i="1"/>
  <c r="B58943" i="1"/>
  <c r="B58942" i="1"/>
  <c r="B58941" i="1"/>
  <c r="B58940" i="1"/>
  <c r="B58939" i="1"/>
  <c r="B58938" i="1"/>
  <c r="B58937" i="1"/>
  <c r="B58936" i="1"/>
  <c r="B58935" i="1"/>
  <c r="B58934" i="1"/>
  <c r="B58933" i="1"/>
  <c r="B58932" i="1"/>
  <c r="B58931" i="1"/>
  <c r="B58930" i="1"/>
  <c r="B58929" i="1"/>
  <c r="B58928" i="1"/>
  <c r="B58927" i="1"/>
  <c r="B58926" i="1"/>
  <c r="B58925" i="1"/>
  <c r="B58924" i="1"/>
  <c r="B58923" i="1"/>
  <c r="B58922" i="1"/>
  <c r="B58921" i="1"/>
  <c r="B58920" i="1"/>
  <c r="B58919" i="1"/>
  <c r="B58918" i="1"/>
  <c r="B58917" i="1"/>
  <c r="B58916" i="1"/>
  <c r="B58915" i="1"/>
  <c r="B58914" i="1"/>
  <c r="B58913" i="1"/>
  <c r="B58912" i="1"/>
  <c r="B58911" i="1"/>
  <c r="B58910" i="1"/>
  <c r="B58909" i="1"/>
  <c r="B58908" i="1"/>
  <c r="B58907" i="1"/>
  <c r="B58906" i="1"/>
  <c r="B58905" i="1"/>
  <c r="B58904" i="1"/>
  <c r="B58903" i="1"/>
  <c r="B58902" i="1"/>
  <c r="B58901" i="1"/>
  <c r="B58900" i="1"/>
  <c r="B58899" i="1"/>
  <c r="B58898" i="1"/>
  <c r="B58897" i="1"/>
  <c r="B58896" i="1"/>
  <c r="B58895" i="1"/>
  <c r="B58894" i="1"/>
  <c r="B58893" i="1"/>
  <c r="B58892" i="1"/>
  <c r="B58891" i="1"/>
  <c r="B58890" i="1"/>
  <c r="B58889" i="1"/>
  <c r="B58888" i="1"/>
  <c r="B58887" i="1"/>
  <c r="B58886" i="1"/>
  <c r="B58885" i="1"/>
  <c r="B58884" i="1"/>
  <c r="B58883" i="1"/>
  <c r="B58882" i="1"/>
  <c r="B58881" i="1"/>
  <c r="B58880" i="1"/>
  <c r="B58879" i="1"/>
  <c r="B58878" i="1"/>
  <c r="B58877" i="1"/>
  <c r="B58876" i="1"/>
  <c r="B58875" i="1"/>
  <c r="B58874" i="1"/>
  <c r="B58873" i="1"/>
  <c r="B58872" i="1"/>
  <c r="B58871" i="1"/>
  <c r="B58870" i="1"/>
  <c r="B58869" i="1"/>
  <c r="B58868" i="1"/>
  <c r="B58867" i="1"/>
  <c r="B58866" i="1"/>
  <c r="B58865" i="1"/>
  <c r="B58864" i="1"/>
  <c r="B58863" i="1"/>
  <c r="B58862" i="1"/>
  <c r="B58861" i="1"/>
  <c r="B58860" i="1"/>
  <c r="B58859" i="1"/>
  <c r="B58858" i="1"/>
  <c r="B58857" i="1"/>
  <c r="B58856" i="1"/>
  <c r="B58855" i="1"/>
  <c r="B58854" i="1"/>
  <c r="B58853" i="1"/>
  <c r="B58852" i="1"/>
  <c r="B58851" i="1"/>
  <c r="B58850" i="1"/>
  <c r="B58849" i="1"/>
  <c r="B58848" i="1"/>
  <c r="B58847" i="1"/>
  <c r="B58846" i="1"/>
  <c r="B58845" i="1"/>
  <c r="B58844" i="1"/>
  <c r="B58843" i="1"/>
  <c r="B58842" i="1"/>
  <c r="B58841" i="1"/>
  <c r="B58840" i="1"/>
  <c r="B58839" i="1"/>
  <c r="B58838" i="1"/>
  <c r="B58837" i="1"/>
  <c r="B58836" i="1"/>
  <c r="B58835" i="1"/>
  <c r="B58834" i="1"/>
  <c r="B58833" i="1"/>
  <c r="B58832" i="1"/>
  <c r="B58831" i="1"/>
  <c r="B58830" i="1"/>
  <c r="B58829" i="1"/>
  <c r="B58828" i="1"/>
  <c r="B58827" i="1"/>
  <c r="B58826" i="1"/>
  <c r="B58825" i="1"/>
  <c r="B58824" i="1"/>
  <c r="B58823" i="1"/>
  <c r="B58822" i="1"/>
  <c r="B58821" i="1"/>
  <c r="B58820" i="1"/>
  <c r="B58819" i="1"/>
  <c r="B58818" i="1"/>
  <c r="B58817" i="1"/>
  <c r="B58816" i="1"/>
  <c r="B58815" i="1"/>
  <c r="B58814" i="1"/>
  <c r="B58813" i="1"/>
  <c r="B58812" i="1"/>
  <c r="B58811" i="1"/>
  <c r="B58810" i="1"/>
  <c r="B58809" i="1"/>
  <c r="B58808" i="1"/>
  <c r="B58807" i="1"/>
  <c r="B58806" i="1"/>
  <c r="B58805" i="1"/>
  <c r="B58804" i="1"/>
  <c r="B58803" i="1"/>
  <c r="B58802" i="1"/>
  <c r="B58801" i="1"/>
  <c r="B58800" i="1"/>
  <c r="B58799" i="1"/>
  <c r="B58798" i="1"/>
  <c r="B58797" i="1"/>
  <c r="B58796" i="1"/>
  <c r="B58795" i="1"/>
  <c r="B58794" i="1"/>
  <c r="B58793" i="1"/>
  <c r="B58792" i="1"/>
  <c r="B58791" i="1"/>
  <c r="B58790" i="1"/>
  <c r="B58789" i="1"/>
  <c r="B58788" i="1"/>
  <c r="B58787" i="1"/>
  <c r="B58786" i="1"/>
  <c r="B58785" i="1"/>
  <c r="B58784" i="1"/>
  <c r="B58783" i="1"/>
  <c r="B58782" i="1"/>
  <c r="B58781" i="1"/>
  <c r="B58780" i="1"/>
  <c r="B58779" i="1"/>
  <c r="B58778" i="1"/>
  <c r="B58777" i="1"/>
  <c r="B58776" i="1"/>
  <c r="B58775" i="1"/>
  <c r="B58774" i="1"/>
  <c r="B58773" i="1"/>
  <c r="B58772" i="1"/>
  <c r="B58771" i="1"/>
  <c r="B58770" i="1"/>
  <c r="B58769" i="1"/>
  <c r="B58768" i="1"/>
  <c r="B58767" i="1"/>
  <c r="B58766" i="1"/>
  <c r="B58765" i="1"/>
  <c r="B58764" i="1"/>
  <c r="B58763" i="1"/>
  <c r="B58762" i="1"/>
  <c r="B58761" i="1"/>
  <c r="B58760" i="1"/>
  <c r="B58759" i="1"/>
  <c r="B58758" i="1"/>
  <c r="B58757" i="1"/>
  <c r="B58756" i="1"/>
  <c r="B58755" i="1"/>
  <c r="B58754" i="1"/>
  <c r="B58753" i="1"/>
  <c r="B58752" i="1"/>
  <c r="B58751" i="1"/>
  <c r="B58750" i="1"/>
  <c r="B58749" i="1"/>
  <c r="B58748" i="1"/>
  <c r="B58747" i="1"/>
  <c r="B58746" i="1"/>
  <c r="B58745" i="1"/>
  <c r="B58744" i="1"/>
  <c r="B58743" i="1"/>
  <c r="B58742" i="1"/>
  <c r="B58741" i="1"/>
  <c r="B58740" i="1"/>
  <c r="B58739" i="1"/>
  <c r="B58738" i="1"/>
  <c r="B58737" i="1"/>
  <c r="B58736" i="1"/>
  <c r="B58735" i="1"/>
  <c r="B58734" i="1"/>
  <c r="B58733" i="1"/>
  <c r="B58732" i="1"/>
  <c r="B58731" i="1"/>
  <c r="B58730" i="1"/>
  <c r="B58729" i="1"/>
  <c r="B58728" i="1"/>
  <c r="B58727" i="1"/>
  <c r="B58726" i="1"/>
  <c r="B58725" i="1"/>
  <c r="B58724" i="1"/>
  <c r="B58723" i="1"/>
  <c r="B58722" i="1"/>
  <c r="B58721" i="1"/>
  <c r="B58720" i="1"/>
  <c r="B58719" i="1"/>
  <c r="B58718" i="1"/>
  <c r="B58717" i="1"/>
  <c r="B58716" i="1"/>
  <c r="B58715" i="1"/>
  <c r="B58714" i="1"/>
  <c r="B58713" i="1"/>
  <c r="B58712" i="1"/>
  <c r="B58711" i="1"/>
  <c r="B58710" i="1"/>
  <c r="B58709" i="1"/>
  <c r="B58708" i="1"/>
  <c r="B58707" i="1"/>
  <c r="B58706" i="1"/>
  <c r="B58705" i="1"/>
  <c r="B58704" i="1"/>
  <c r="B58703" i="1"/>
  <c r="B58702" i="1"/>
  <c r="B58701" i="1"/>
  <c r="B58700" i="1"/>
  <c r="B58699" i="1"/>
  <c r="B58698" i="1"/>
  <c r="B58697" i="1"/>
  <c r="B58696" i="1"/>
  <c r="B58695" i="1"/>
  <c r="B58694" i="1"/>
  <c r="B58693" i="1"/>
  <c r="B58692" i="1"/>
  <c r="B58691" i="1"/>
  <c r="B58690" i="1"/>
  <c r="B58689" i="1"/>
  <c r="B58684" i="1"/>
  <c r="B58683" i="1"/>
  <c r="B58682" i="1"/>
  <c r="B58681" i="1"/>
  <c r="B58680" i="1"/>
  <c r="B58679" i="1"/>
  <c r="B58678" i="1"/>
  <c r="B58677" i="1"/>
  <c r="B58676" i="1"/>
  <c r="B58675" i="1"/>
  <c r="B58674" i="1"/>
  <c r="B58673" i="1"/>
  <c r="B58672" i="1"/>
  <c r="B58671" i="1"/>
  <c r="B58670" i="1"/>
  <c r="B58669" i="1"/>
  <c r="B58668" i="1"/>
  <c r="B58667" i="1"/>
  <c r="B58666" i="1"/>
  <c r="B58665" i="1"/>
  <c r="B58664" i="1"/>
  <c r="B58663" i="1"/>
  <c r="B58662" i="1"/>
  <c r="B58661" i="1"/>
  <c r="B58660" i="1"/>
  <c r="B58659" i="1"/>
  <c r="B58658" i="1"/>
  <c r="B58657" i="1"/>
  <c r="B58656" i="1"/>
  <c r="B58655" i="1"/>
  <c r="B58654" i="1"/>
  <c r="B58653" i="1"/>
  <c r="B58652" i="1"/>
  <c r="B58651" i="1"/>
  <c r="B58650" i="1"/>
  <c r="B58649" i="1"/>
  <c r="B58648" i="1"/>
  <c r="B58647" i="1"/>
  <c r="B58646" i="1"/>
  <c r="B58645" i="1"/>
  <c r="B58644" i="1"/>
  <c r="B58643" i="1"/>
  <c r="B58642" i="1"/>
  <c r="B58641" i="1"/>
  <c r="B58640" i="1"/>
  <c r="B58639" i="1"/>
  <c r="B58638" i="1"/>
  <c r="B58637" i="1"/>
  <c r="B58636" i="1"/>
  <c r="B58635" i="1"/>
  <c r="B58634" i="1"/>
  <c r="B58633" i="1"/>
  <c r="B58632" i="1"/>
  <c r="B58631" i="1"/>
  <c r="B58630" i="1"/>
  <c r="B58629" i="1"/>
  <c r="B58628" i="1"/>
  <c r="B58627" i="1"/>
  <c r="B58626" i="1"/>
  <c r="B58625" i="1"/>
  <c r="B58624" i="1"/>
  <c r="B58623" i="1"/>
  <c r="B58622" i="1"/>
  <c r="B58621" i="1"/>
  <c r="B58620" i="1"/>
  <c r="B58619" i="1"/>
  <c r="B58618" i="1"/>
  <c r="B58617" i="1"/>
  <c r="B58616" i="1"/>
  <c r="B58615" i="1"/>
  <c r="B58614" i="1"/>
  <c r="B58613" i="1"/>
  <c r="B58612" i="1"/>
  <c r="B58611" i="1"/>
  <c r="B58610" i="1"/>
  <c r="B58609" i="1"/>
  <c r="B58608" i="1"/>
  <c r="B58607" i="1"/>
  <c r="B58606" i="1"/>
  <c r="B58605" i="1"/>
  <c r="B58604" i="1"/>
  <c r="B58603" i="1"/>
  <c r="B58602" i="1"/>
  <c r="B58601" i="1"/>
  <c r="B58600" i="1"/>
  <c r="B58599" i="1"/>
  <c r="B58598" i="1"/>
  <c r="B58597" i="1"/>
  <c r="B58596" i="1"/>
  <c r="B58595" i="1"/>
  <c r="B58594" i="1"/>
  <c r="B58593" i="1"/>
  <c r="B58592" i="1"/>
  <c r="B58591" i="1"/>
  <c r="B58590" i="1"/>
  <c r="B58589" i="1"/>
  <c r="B58588" i="1"/>
  <c r="B58587" i="1"/>
  <c r="B58586" i="1"/>
  <c r="B58585" i="1"/>
  <c r="B58584" i="1"/>
  <c r="B58583" i="1"/>
  <c r="B58582" i="1"/>
  <c r="B58581" i="1"/>
  <c r="B58580" i="1"/>
  <c r="B58579" i="1"/>
  <c r="B58578" i="1"/>
  <c r="B58577" i="1"/>
  <c r="B58576" i="1"/>
  <c r="B58575" i="1"/>
  <c r="B58574" i="1"/>
  <c r="B58573" i="1"/>
  <c r="B58572" i="1"/>
  <c r="B58571" i="1"/>
  <c r="B58570" i="1"/>
  <c r="B58569" i="1"/>
  <c r="B58568" i="1"/>
  <c r="B58567" i="1"/>
  <c r="B58566" i="1"/>
  <c r="B58565" i="1"/>
  <c r="B58564" i="1"/>
  <c r="B58563" i="1"/>
  <c r="B58562" i="1"/>
  <c r="B58561" i="1"/>
  <c r="B58560" i="1"/>
  <c r="B58559" i="1"/>
  <c r="B58558" i="1"/>
  <c r="B58557" i="1"/>
  <c r="B58556" i="1"/>
  <c r="B58555" i="1"/>
  <c r="B58554" i="1"/>
  <c r="B58553" i="1"/>
  <c r="B58552" i="1"/>
  <c r="B58551" i="1"/>
  <c r="B58550" i="1"/>
  <c r="B58549" i="1"/>
  <c r="B58548" i="1"/>
  <c r="B58547" i="1"/>
  <c r="B58546" i="1"/>
  <c r="B58545" i="1"/>
  <c r="B58544" i="1"/>
  <c r="B58543" i="1"/>
  <c r="B58542" i="1"/>
  <c r="B58541" i="1"/>
  <c r="B58540" i="1"/>
  <c r="B58539" i="1"/>
  <c r="B58538" i="1"/>
  <c r="B58537" i="1"/>
  <c r="B58536" i="1"/>
  <c r="B58535" i="1"/>
  <c r="B58534" i="1"/>
  <c r="B58533" i="1"/>
  <c r="B58532" i="1"/>
  <c r="B58531" i="1"/>
  <c r="B58530" i="1"/>
  <c r="B58529" i="1"/>
  <c r="B58528" i="1"/>
  <c r="B58527" i="1"/>
  <c r="B58526" i="1"/>
  <c r="B58525" i="1"/>
  <c r="B58524" i="1"/>
  <c r="B58523" i="1"/>
  <c r="B58522" i="1"/>
  <c r="B58521" i="1"/>
  <c r="B58520" i="1"/>
  <c r="B58519" i="1"/>
  <c r="B58518" i="1"/>
  <c r="B58517" i="1"/>
  <c r="B58516" i="1"/>
  <c r="B58515" i="1"/>
  <c r="B58514" i="1"/>
  <c r="B58513" i="1"/>
  <c r="B58512" i="1"/>
  <c r="B58511" i="1"/>
  <c r="B58510" i="1"/>
  <c r="B58509" i="1"/>
  <c r="B58508" i="1"/>
  <c r="B58507" i="1"/>
  <c r="B58506" i="1"/>
  <c r="B58505" i="1"/>
  <c r="B58504" i="1"/>
  <c r="B58503" i="1"/>
  <c r="B58502" i="1"/>
  <c r="B58501" i="1"/>
  <c r="B58500" i="1"/>
  <c r="B58499" i="1"/>
  <c r="B58498" i="1"/>
  <c r="B58497" i="1"/>
  <c r="B58496" i="1"/>
  <c r="B58495" i="1"/>
  <c r="B58494" i="1"/>
  <c r="B58493" i="1"/>
  <c r="B58492" i="1"/>
  <c r="B58491" i="1"/>
  <c r="B58490" i="1"/>
  <c r="B58489" i="1"/>
  <c r="B58488" i="1"/>
  <c r="B58487" i="1"/>
  <c r="B58486" i="1"/>
  <c r="B58485" i="1"/>
  <c r="B58484" i="1"/>
  <c r="B58483" i="1"/>
  <c r="B58482" i="1"/>
  <c r="B58481" i="1"/>
  <c r="B58480" i="1"/>
  <c r="B58479" i="1"/>
  <c r="B58478" i="1"/>
  <c r="B58477" i="1"/>
  <c r="B58476" i="1"/>
  <c r="B58475" i="1"/>
  <c r="B58474" i="1"/>
  <c r="B58473" i="1"/>
  <c r="B58472" i="1"/>
  <c r="B58471" i="1"/>
  <c r="B58470" i="1"/>
  <c r="B58469" i="1"/>
  <c r="B58468" i="1"/>
  <c r="B58467" i="1"/>
  <c r="B58466" i="1"/>
  <c r="B58465" i="1"/>
  <c r="B58464" i="1"/>
  <c r="B58463" i="1"/>
  <c r="B58462" i="1"/>
  <c r="B58461" i="1"/>
  <c r="B58460" i="1"/>
  <c r="B58459" i="1"/>
  <c r="B58458" i="1"/>
  <c r="B58457" i="1"/>
  <c r="B58456" i="1"/>
  <c r="B58455" i="1"/>
  <c r="B58454" i="1"/>
  <c r="B58453" i="1"/>
  <c r="B58452" i="1"/>
  <c r="B58451" i="1"/>
  <c r="B58450" i="1"/>
  <c r="B58449" i="1"/>
  <c r="B58448" i="1"/>
  <c r="B58447" i="1"/>
  <c r="B58446" i="1"/>
  <c r="B58445" i="1"/>
  <c r="B58444" i="1"/>
  <c r="B58443" i="1"/>
  <c r="B58442" i="1"/>
  <c r="B58441" i="1"/>
  <c r="B58440" i="1"/>
  <c r="B58439" i="1"/>
  <c r="B58438" i="1"/>
  <c r="B58437" i="1"/>
  <c r="B58436" i="1"/>
  <c r="B58435" i="1"/>
  <c r="B58434" i="1"/>
  <c r="B58433" i="1"/>
  <c r="B58432" i="1"/>
  <c r="B58431" i="1"/>
  <c r="B58430" i="1"/>
  <c r="B58429" i="1"/>
  <c r="B58428" i="1"/>
  <c r="B58427" i="1"/>
  <c r="B58426" i="1"/>
  <c r="B58425" i="1"/>
  <c r="B58424" i="1"/>
  <c r="B58423" i="1"/>
  <c r="B58422" i="1"/>
  <c r="B58421" i="1"/>
  <c r="B58420" i="1"/>
  <c r="B58419" i="1"/>
  <c r="B58418" i="1"/>
  <c r="B58417" i="1"/>
  <c r="B58416" i="1"/>
  <c r="B58415" i="1"/>
  <c r="B58414" i="1"/>
  <c r="B58413" i="1"/>
  <c r="B58412" i="1"/>
  <c r="B58411" i="1"/>
  <c r="B58410" i="1"/>
  <c r="B58409" i="1"/>
  <c r="B58408" i="1"/>
  <c r="B58407" i="1"/>
  <c r="B58406" i="1"/>
  <c r="B58405" i="1"/>
  <c r="B58404" i="1"/>
  <c r="B58403" i="1"/>
  <c r="B58402" i="1"/>
  <c r="B58401" i="1"/>
  <c r="B58400" i="1"/>
  <c r="B58399" i="1"/>
  <c r="B58398" i="1"/>
  <c r="B58397" i="1"/>
  <c r="B58396" i="1"/>
  <c r="B58395" i="1"/>
  <c r="B58394" i="1"/>
  <c r="B58393" i="1"/>
  <c r="B58392" i="1"/>
  <c r="B58391" i="1"/>
  <c r="B58390" i="1"/>
  <c r="B58389" i="1"/>
  <c r="B58388" i="1"/>
  <c r="B58387" i="1"/>
  <c r="B58386" i="1"/>
  <c r="B58385" i="1"/>
  <c r="B58384" i="1"/>
  <c r="B58383" i="1"/>
  <c r="B58382" i="1"/>
  <c r="B58381" i="1"/>
  <c r="B58380" i="1"/>
  <c r="B58379" i="1"/>
  <c r="B58378" i="1"/>
  <c r="B58377" i="1"/>
  <c r="B58376" i="1"/>
  <c r="B58375" i="1"/>
  <c r="B58374" i="1"/>
  <c r="B58373" i="1"/>
  <c r="B58372" i="1"/>
  <c r="B58371" i="1"/>
  <c r="B58370" i="1"/>
  <c r="B58369" i="1"/>
  <c r="B58368" i="1"/>
  <c r="B58367" i="1"/>
  <c r="B58366" i="1"/>
  <c r="B58365" i="1"/>
  <c r="B58364" i="1"/>
  <c r="B58363" i="1"/>
  <c r="B58362" i="1"/>
  <c r="B58361" i="1"/>
  <c r="B58360" i="1"/>
  <c r="B58359" i="1"/>
  <c r="B58358" i="1"/>
  <c r="B58357" i="1"/>
  <c r="B58356" i="1"/>
  <c r="B58355" i="1"/>
  <c r="B58354" i="1"/>
  <c r="B58353" i="1"/>
  <c r="B58352" i="1"/>
  <c r="B58351" i="1"/>
  <c r="B58350" i="1"/>
  <c r="B58349" i="1"/>
  <c r="B58348" i="1"/>
  <c r="B58347" i="1"/>
  <c r="B58346" i="1"/>
  <c r="B58345" i="1"/>
  <c r="B58344" i="1"/>
  <c r="B58343" i="1"/>
  <c r="B58342" i="1"/>
  <c r="B58341" i="1"/>
  <c r="B58340" i="1"/>
  <c r="B58339" i="1"/>
  <c r="B58338" i="1"/>
  <c r="B58337" i="1"/>
  <c r="B58336" i="1"/>
  <c r="B58335" i="1"/>
  <c r="B58334" i="1"/>
  <c r="B58333" i="1"/>
  <c r="B58332" i="1"/>
  <c r="B58331" i="1"/>
  <c r="B58330" i="1"/>
  <c r="B58329" i="1"/>
  <c r="B58328" i="1"/>
  <c r="B58327" i="1"/>
  <c r="B58326" i="1"/>
  <c r="B58325" i="1"/>
  <c r="B58324" i="1"/>
  <c r="B58323" i="1"/>
  <c r="B58322" i="1"/>
  <c r="B58321" i="1"/>
  <c r="B58320" i="1"/>
  <c r="B58319" i="1"/>
  <c r="B58318" i="1"/>
  <c r="B58317" i="1"/>
  <c r="B58316" i="1"/>
  <c r="B58315" i="1"/>
  <c r="B58314" i="1"/>
  <c r="B58313" i="1"/>
  <c r="B58312" i="1"/>
  <c r="B58311" i="1"/>
  <c r="B58310" i="1"/>
  <c r="B58309" i="1"/>
  <c r="B58308" i="1"/>
  <c r="B58307" i="1"/>
  <c r="B58306" i="1"/>
  <c r="B58305" i="1"/>
  <c r="B58304" i="1"/>
  <c r="B58303" i="1"/>
  <c r="B58302" i="1"/>
  <c r="B58301" i="1"/>
  <c r="B58300" i="1"/>
  <c r="B58299" i="1"/>
  <c r="B58298" i="1"/>
  <c r="B58297" i="1"/>
  <c r="B58296" i="1"/>
  <c r="B58295" i="1"/>
  <c r="B58294" i="1"/>
  <c r="B58293" i="1"/>
  <c r="B58292" i="1"/>
  <c r="B58291" i="1"/>
  <c r="B58290" i="1"/>
  <c r="B58289" i="1"/>
  <c r="B58288" i="1"/>
  <c r="B58287" i="1"/>
  <c r="B58286" i="1"/>
  <c r="B58285" i="1"/>
  <c r="B58284" i="1"/>
  <c r="B58283" i="1"/>
  <c r="B58282" i="1"/>
  <c r="B58281" i="1"/>
  <c r="B58280" i="1"/>
  <c r="B58279" i="1"/>
  <c r="B58278" i="1"/>
  <c r="B58277" i="1"/>
  <c r="B58276" i="1"/>
  <c r="B58275" i="1"/>
  <c r="B58274" i="1"/>
  <c r="B58273" i="1"/>
  <c r="B58272" i="1"/>
  <c r="B58271" i="1"/>
  <c r="B58270" i="1"/>
  <c r="B58269" i="1"/>
  <c r="B58268" i="1"/>
  <c r="B58267" i="1"/>
  <c r="B58266" i="1"/>
  <c r="B58265" i="1"/>
  <c r="B58264" i="1"/>
  <c r="B58263" i="1"/>
  <c r="B58262" i="1"/>
  <c r="B58261" i="1"/>
  <c r="B58260" i="1"/>
  <c r="B58259" i="1"/>
  <c r="B58258" i="1"/>
  <c r="B58257" i="1"/>
  <c r="B58256" i="1"/>
  <c r="B58255" i="1"/>
  <c r="B58254" i="1"/>
  <c r="B58253" i="1"/>
  <c r="B58252" i="1"/>
  <c r="B58251" i="1"/>
  <c r="B58250" i="1"/>
  <c r="B58249" i="1"/>
  <c r="B58248" i="1"/>
  <c r="B58247" i="1"/>
  <c r="B58246" i="1"/>
  <c r="B58245" i="1"/>
  <c r="B58244" i="1"/>
  <c r="B58243" i="1"/>
  <c r="B58242" i="1"/>
  <c r="B58241" i="1"/>
  <c r="B58240" i="1"/>
  <c r="B58239" i="1"/>
  <c r="B58238" i="1"/>
  <c r="B58237" i="1"/>
  <c r="B58236" i="1"/>
  <c r="B58235" i="1"/>
  <c r="B58234" i="1"/>
  <c r="B58233" i="1"/>
  <c r="B58232" i="1"/>
  <c r="B58231" i="1"/>
  <c r="B58230" i="1"/>
  <c r="B58229" i="1"/>
  <c r="B58228" i="1"/>
  <c r="B58227" i="1"/>
  <c r="B58226" i="1"/>
  <c r="B58225" i="1"/>
  <c r="B58224" i="1"/>
  <c r="B58223" i="1"/>
  <c r="B58222" i="1"/>
  <c r="B58221" i="1"/>
  <c r="B58220" i="1"/>
  <c r="B58219" i="1"/>
  <c r="B58218" i="1"/>
  <c r="B58217" i="1"/>
  <c r="B58216" i="1"/>
  <c r="B58215" i="1"/>
  <c r="B58214" i="1"/>
  <c r="B58213" i="1"/>
  <c r="B58212" i="1"/>
  <c r="B58211" i="1"/>
  <c r="B58210" i="1"/>
  <c r="B58209" i="1"/>
  <c r="B58208" i="1"/>
  <c r="B58207" i="1"/>
  <c r="B58206" i="1"/>
  <c r="B58205" i="1"/>
  <c r="B58204" i="1"/>
  <c r="B58203" i="1"/>
  <c r="B58202" i="1"/>
  <c r="B58201" i="1"/>
  <c r="B58200" i="1"/>
  <c r="B58199" i="1"/>
  <c r="B58198" i="1"/>
  <c r="B58197" i="1"/>
  <c r="B58196" i="1"/>
  <c r="B58195" i="1"/>
  <c r="B58194" i="1"/>
  <c r="B58193" i="1"/>
  <c r="B58192" i="1"/>
  <c r="B58191" i="1"/>
  <c r="B58190" i="1"/>
  <c r="B58189" i="1"/>
  <c r="B58188" i="1"/>
  <c r="B58187" i="1"/>
  <c r="B58186" i="1"/>
  <c r="B58185" i="1"/>
  <c r="B58184" i="1"/>
  <c r="B58183" i="1"/>
  <c r="B58182" i="1"/>
  <c r="B58181" i="1"/>
  <c r="B58180" i="1"/>
  <c r="B58179" i="1"/>
  <c r="B58178" i="1"/>
  <c r="B58177" i="1"/>
  <c r="B58176" i="1"/>
  <c r="B58175" i="1"/>
  <c r="B58174" i="1"/>
  <c r="B58173" i="1"/>
  <c r="B58172" i="1"/>
  <c r="B58171" i="1"/>
  <c r="B58170" i="1"/>
  <c r="B58169" i="1"/>
  <c r="B58168" i="1"/>
  <c r="B58167" i="1"/>
  <c r="B58166" i="1"/>
  <c r="B58165" i="1"/>
  <c r="B58164" i="1"/>
  <c r="B58163" i="1"/>
  <c r="B58162" i="1"/>
  <c r="B58161" i="1"/>
  <c r="B58160" i="1"/>
  <c r="B58159" i="1"/>
  <c r="B58158" i="1"/>
  <c r="B58157" i="1"/>
  <c r="B58156" i="1"/>
  <c r="B58155" i="1"/>
  <c r="B58154" i="1"/>
  <c r="B58153" i="1"/>
  <c r="B58152" i="1"/>
  <c r="B58151" i="1"/>
  <c r="B58150" i="1"/>
  <c r="B58149" i="1"/>
  <c r="B58148" i="1"/>
  <c r="B58147" i="1"/>
  <c r="B58146" i="1"/>
  <c r="B58145" i="1"/>
  <c r="B58144" i="1"/>
  <c r="B58143" i="1"/>
  <c r="B58142" i="1"/>
  <c r="B58141" i="1"/>
  <c r="B58140" i="1"/>
  <c r="B58139" i="1"/>
  <c r="B58138" i="1"/>
  <c r="B58137" i="1"/>
  <c r="B58136" i="1"/>
  <c r="B58135" i="1"/>
  <c r="B58134" i="1"/>
  <c r="B58133" i="1"/>
  <c r="B58132" i="1"/>
  <c r="B58131" i="1"/>
  <c r="B58130" i="1"/>
  <c r="B58129" i="1"/>
  <c r="B58128" i="1"/>
  <c r="B58127" i="1"/>
  <c r="B58126" i="1"/>
  <c r="B58125" i="1"/>
  <c r="B58124" i="1"/>
  <c r="B58123" i="1"/>
  <c r="B58122" i="1"/>
  <c r="B58121" i="1"/>
  <c r="B58120" i="1"/>
  <c r="B58119" i="1"/>
  <c r="B58118" i="1"/>
  <c r="B58117" i="1"/>
  <c r="B58116" i="1"/>
  <c r="B58115" i="1"/>
  <c r="B58114" i="1"/>
  <c r="B58113" i="1"/>
  <c r="B58112" i="1"/>
  <c r="B58111" i="1"/>
  <c r="B58110" i="1"/>
  <c r="B58109" i="1"/>
  <c r="B58108" i="1"/>
  <c r="B58107" i="1"/>
  <c r="B58106" i="1"/>
  <c r="B58105" i="1"/>
  <c r="B58104" i="1"/>
  <c r="B58103" i="1"/>
  <c r="B58102" i="1"/>
  <c r="B58101" i="1"/>
  <c r="B58100" i="1"/>
  <c r="B58099" i="1"/>
  <c r="B58098" i="1"/>
  <c r="B58097" i="1"/>
  <c r="B58096" i="1"/>
  <c r="B58095" i="1"/>
  <c r="B58094" i="1"/>
  <c r="B58093" i="1"/>
  <c r="B58092" i="1"/>
  <c r="B58091" i="1"/>
  <c r="B58090" i="1"/>
  <c r="B58089" i="1"/>
  <c r="B58088" i="1"/>
  <c r="B58087" i="1"/>
  <c r="B58086" i="1"/>
  <c r="B58085" i="1"/>
  <c r="B58084" i="1"/>
  <c r="B58079" i="1"/>
  <c r="B58078" i="1"/>
  <c r="B58077" i="1"/>
  <c r="B58076" i="1"/>
  <c r="B58075" i="1"/>
  <c r="B58074" i="1"/>
  <c r="B58073" i="1"/>
  <c r="B58072" i="1"/>
  <c r="B58071" i="1"/>
  <c r="B58070" i="1"/>
  <c r="B58069" i="1"/>
  <c r="B58068" i="1"/>
  <c r="B58067" i="1"/>
  <c r="B58066" i="1"/>
  <c r="B58065" i="1"/>
  <c r="B58064" i="1"/>
  <c r="B58063" i="1"/>
  <c r="B58062" i="1"/>
  <c r="B58061" i="1"/>
  <c r="B58060" i="1"/>
  <c r="B58059" i="1"/>
  <c r="B58058" i="1"/>
  <c r="B58057" i="1"/>
  <c r="B58056" i="1"/>
  <c r="B58055" i="1"/>
  <c r="B58054" i="1"/>
  <c r="B58053" i="1"/>
  <c r="B58052" i="1"/>
  <c r="B58051" i="1"/>
  <c r="B58050" i="1"/>
  <c r="B58049" i="1"/>
  <c r="B58048" i="1"/>
  <c r="B58047" i="1"/>
  <c r="B58046" i="1"/>
  <c r="B58045" i="1"/>
  <c r="B58044" i="1"/>
  <c r="B58043" i="1"/>
  <c r="B58042" i="1"/>
  <c r="B58041" i="1"/>
  <c r="B58040" i="1"/>
  <c r="B58039" i="1"/>
  <c r="B58038" i="1"/>
  <c r="B58037" i="1"/>
  <c r="B58036" i="1"/>
  <c r="B58035" i="1"/>
  <c r="B58034" i="1"/>
  <c r="B58033" i="1"/>
  <c r="B58032" i="1"/>
  <c r="B58031" i="1"/>
  <c r="B58030" i="1"/>
  <c r="B58029" i="1"/>
  <c r="B58028" i="1"/>
  <c r="B58027" i="1"/>
  <c r="B58026" i="1"/>
  <c r="B58025" i="1"/>
  <c r="B58024" i="1"/>
  <c r="B58023" i="1"/>
  <c r="B58022" i="1"/>
  <c r="B58021" i="1"/>
  <c r="B58020" i="1"/>
  <c r="B58019" i="1"/>
  <c r="B58018" i="1"/>
  <c r="B58017" i="1"/>
  <c r="B58016" i="1"/>
  <c r="B58015" i="1"/>
  <c r="B58014" i="1"/>
  <c r="B58013" i="1"/>
  <c r="B58012" i="1"/>
  <c r="B58011" i="1"/>
  <c r="B58010" i="1"/>
  <c r="B58009" i="1"/>
  <c r="B58008" i="1"/>
  <c r="B58007" i="1"/>
  <c r="B58006" i="1"/>
  <c r="B58005" i="1"/>
  <c r="B58004" i="1"/>
  <c r="B58003" i="1"/>
  <c r="B58002" i="1"/>
  <c r="B58001" i="1"/>
  <c r="B58000" i="1"/>
  <c r="B57999" i="1"/>
  <c r="B57998" i="1"/>
  <c r="B57997" i="1"/>
  <c r="B57996" i="1"/>
  <c r="B57995" i="1"/>
  <c r="B57994" i="1"/>
  <c r="B57993" i="1"/>
  <c r="B57992" i="1"/>
  <c r="B57991" i="1"/>
  <c r="B57990" i="1"/>
  <c r="B57989" i="1"/>
  <c r="B57988" i="1"/>
  <c r="B57987" i="1"/>
  <c r="B57986" i="1"/>
  <c r="B57985" i="1"/>
  <c r="B57984" i="1"/>
  <c r="B57983" i="1"/>
  <c r="B57982" i="1"/>
  <c r="B57981" i="1"/>
  <c r="B57980" i="1"/>
  <c r="B57979" i="1"/>
  <c r="B57978" i="1"/>
  <c r="B57977" i="1"/>
  <c r="B57976" i="1"/>
  <c r="B57975" i="1"/>
  <c r="B57974" i="1"/>
  <c r="B57973" i="1"/>
  <c r="B57972" i="1"/>
  <c r="B57971" i="1"/>
  <c r="B57970" i="1"/>
  <c r="B57969" i="1"/>
  <c r="B57968" i="1"/>
  <c r="B57967" i="1"/>
  <c r="B57966" i="1"/>
  <c r="B57965" i="1"/>
  <c r="B57964" i="1"/>
  <c r="B57963" i="1"/>
  <c r="B57962" i="1"/>
  <c r="B57961" i="1"/>
  <c r="B57960" i="1"/>
  <c r="B57959" i="1"/>
  <c r="B57958" i="1"/>
  <c r="B57957" i="1"/>
  <c r="B57956" i="1"/>
  <c r="B57955" i="1"/>
  <c r="B57954" i="1"/>
  <c r="B57953" i="1"/>
  <c r="B57952" i="1"/>
  <c r="B57951" i="1"/>
  <c r="B57950" i="1"/>
  <c r="B57949" i="1"/>
  <c r="B57948" i="1"/>
  <c r="B57947" i="1"/>
  <c r="B57946" i="1"/>
  <c r="B57945" i="1"/>
  <c r="B57944" i="1"/>
  <c r="B57943" i="1"/>
  <c r="B57942" i="1"/>
  <c r="B57941" i="1"/>
  <c r="B57940" i="1"/>
  <c r="B57939" i="1"/>
  <c r="B57938" i="1"/>
  <c r="B57937" i="1"/>
  <c r="B57936" i="1"/>
  <c r="B57935" i="1"/>
  <c r="B57934" i="1"/>
  <c r="B57933" i="1"/>
  <c r="B57932" i="1"/>
  <c r="B57931" i="1"/>
  <c r="B57930" i="1"/>
  <c r="B57929" i="1"/>
  <c r="B57928" i="1"/>
  <c r="B57927" i="1"/>
  <c r="B57926" i="1"/>
  <c r="B57925" i="1"/>
  <c r="B57924" i="1"/>
  <c r="B57923" i="1"/>
  <c r="B57922" i="1"/>
  <c r="B57921" i="1"/>
  <c r="B57920" i="1"/>
  <c r="B57919" i="1"/>
  <c r="B57918" i="1"/>
  <c r="B57917" i="1"/>
  <c r="B57916" i="1"/>
  <c r="B57915" i="1"/>
  <c r="B57914" i="1"/>
  <c r="B57913" i="1"/>
  <c r="B57912" i="1"/>
  <c r="B57911" i="1"/>
  <c r="B57910" i="1"/>
  <c r="B57909" i="1"/>
  <c r="B57908" i="1"/>
  <c r="B57907" i="1"/>
  <c r="B57906" i="1"/>
  <c r="B57905" i="1"/>
  <c r="B57904" i="1"/>
  <c r="B57903" i="1"/>
  <c r="B57902" i="1"/>
  <c r="B57901" i="1"/>
  <c r="B57900" i="1"/>
  <c r="B57899" i="1"/>
  <c r="B57898" i="1"/>
  <c r="B57897" i="1"/>
  <c r="B57896" i="1"/>
  <c r="B57895" i="1"/>
  <c r="B57894" i="1"/>
  <c r="B57893" i="1"/>
  <c r="B57892" i="1"/>
  <c r="B57891" i="1"/>
  <c r="B57890" i="1"/>
  <c r="B57889" i="1"/>
  <c r="B57888" i="1"/>
  <c r="B57887" i="1"/>
  <c r="B57886" i="1"/>
  <c r="B57885" i="1"/>
  <c r="B57884" i="1"/>
  <c r="B57883" i="1"/>
  <c r="B57882" i="1"/>
  <c r="B57881" i="1"/>
  <c r="B57880" i="1"/>
  <c r="B57879" i="1"/>
  <c r="B57878" i="1"/>
  <c r="B57877" i="1"/>
  <c r="B57876" i="1"/>
  <c r="B57875" i="1"/>
  <c r="B57874" i="1"/>
  <c r="B57873" i="1"/>
  <c r="B57872" i="1"/>
  <c r="B57871" i="1"/>
  <c r="B57870" i="1"/>
  <c r="B57869" i="1"/>
  <c r="B57868" i="1"/>
  <c r="B57867" i="1"/>
  <c r="B57866" i="1"/>
  <c r="B57865" i="1"/>
  <c r="B57864" i="1"/>
  <c r="B57863" i="1"/>
  <c r="B57862" i="1"/>
  <c r="B57861" i="1"/>
  <c r="B57860" i="1"/>
  <c r="B57859" i="1"/>
  <c r="B57858" i="1"/>
  <c r="B57857" i="1"/>
  <c r="B57856" i="1"/>
  <c r="B57855" i="1"/>
  <c r="B57854" i="1"/>
  <c r="B57853" i="1"/>
  <c r="B57852" i="1"/>
  <c r="B57851" i="1"/>
  <c r="B57850" i="1"/>
  <c r="B57849" i="1"/>
  <c r="B57848" i="1"/>
  <c r="B57847" i="1"/>
  <c r="B57846" i="1"/>
  <c r="B57845" i="1"/>
  <c r="B57844" i="1"/>
  <c r="B57843" i="1"/>
  <c r="B57842" i="1"/>
  <c r="B57841" i="1"/>
  <c r="B57840" i="1"/>
  <c r="B57839" i="1"/>
  <c r="B57838" i="1"/>
  <c r="B57837" i="1"/>
  <c r="B57836" i="1"/>
  <c r="B57835" i="1"/>
  <c r="B57834" i="1"/>
  <c r="B57833" i="1"/>
  <c r="B57832" i="1"/>
  <c r="B57831" i="1"/>
  <c r="B57830" i="1"/>
  <c r="B57829" i="1"/>
  <c r="B57828" i="1"/>
  <c r="B57827" i="1"/>
  <c r="B57826" i="1"/>
  <c r="B57825" i="1"/>
  <c r="B57824" i="1"/>
  <c r="B57823" i="1"/>
  <c r="B57822" i="1"/>
  <c r="B57821" i="1"/>
  <c r="B57820" i="1"/>
  <c r="B57819" i="1"/>
  <c r="B57818" i="1"/>
  <c r="B57817" i="1"/>
  <c r="B57816" i="1"/>
  <c r="B57815" i="1"/>
  <c r="B57814" i="1"/>
  <c r="B57813" i="1"/>
  <c r="B57812" i="1"/>
  <c r="B57811" i="1"/>
  <c r="B57810" i="1"/>
  <c r="B57809" i="1"/>
  <c r="B57808" i="1"/>
  <c r="B57807" i="1"/>
  <c r="B57806" i="1"/>
  <c r="B57805" i="1"/>
  <c r="B57804" i="1"/>
  <c r="B57803" i="1"/>
  <c r="B57802" i="1"/>
  <c r="B57801" i="1"/>
  <c r="B57800" i="1"/>
  <c r="B57799" i="1"/>
  <c r="B57798" i="1"/>
  <c r="B57797" i="1"/>
  <c r="B57796" i="1"/>
  <c r="B57795" i="1"/>
  <c r="B57794" i="1"/>
  <c r="B57793" i="1"/>
  <c r="B57792" i="1"/>
  <c r="B57791" i="1"/>
  <c r="B57790" i="1"/>
  <c r="B57789" i="1"/>
  <c r="B57788" i="1"/>
  <c r="B57787" i="1"/>
  <c r="B57786" i="1"/>
  <c r="B57785" i="1"/>
  <c r="B57784" i="1"/>
  <c r="B57783" i="1"/>
  <c r="B57782" i="1"/>
  <c r="B57781" i="1"/>
  <c r="B57780" i="1"/>
  <c r="B57779" i="1"/>
  <c r="B57778" i="1"/>
  <c r="B57777" i="1"/>
  <c r="B57776" i="1"/>
  <c r="B57775" i="1"/>
  <c r="B57774" i="1"/>
  <c r="B57773" i="1"/>
  <c r="B57772" i="1"/>
  <c r="B57771" i="1"/>
  <c r="B57770" i="1"/>
  <c r="B57769" i="1"/>
  <c r="B57768" i="1"/>
  <c r="B57767" i="1"/>
  <c r="B57766" i="1"/>
  <c r="B57765" i="1"/>
  <c r="B57764" i="1"/>
  <c r="B57763" i="1"/>
  <c r="B57762" i="1"/>
  <c r="B57761" i="1"/>
  <c r="B57760" i="1"/>
  <c r="B57759" i="1"/>
  <c r="B57758" i="1"/>
  <c r="B57757" i="1"/>
  <c r="B57756" i="1"/>
  <c r="B57755" i="1"/>
  <c r="B57754" i="1"/>
  <c r="B57753" i="1"/>
  <c r="B57752" i="1"/>
  <c r="B57751" i="1"/>
  <c r="B57750" i="1"/>
  <c r="B57749" i="1"/>
  <c r="B57748" i="1"/>
  <c r="B57747" i="1"/>
  <c r="B57746" i="1"/>
  <c r="B57745" i="1"/>
  <c r="B57744" i="1"/>
  <c r="B57743" i="1"/>
  <c r="B57742" i="1"/>
  <c r="B57741" i="1"/>
  <c r="B57740" i="1"/>
  <c r="B57739" i="1"/>
  <c r="B57738" i="1"/>
  <c r="B57737" i="1"/>
  <c r="B57736" i="1"/>
  <c r="B57735" i="1"/>
  <c r="B57734" i="1"/>
  <c r="B57733" i="1"/>
  <c r="B57732" i="1"/>
  <c r="B57731" i="1"/>
  <c r="B57730" i="1"/>
  <c r="B57729" i="1"/>
  <c r="B57728" i="1"/>
  <c r="B57727" i="1"/>
  <c r="B57726" i="1"/>
  <c r="B57725" i="1"/>
  <c r="B57724" i="1"/>
  <c r="B57723" i="1"/>
  <c r="B57722" i="1"/>
  <c r="B57721" i="1"/>
  <c r="B57720" i="1"/>
  <c r="B57719" i="1"/>
  <c r="B57718" i="1"/>
  <c r="B57717" i="1"/>
  <c r="B57716" i="1"/>
  <c r="B57715" i="1"/>
  <c r="B57714" i="1"/>
  <c r="B57713" i="1"/>
  <c r="B57712" i="1"/>
  <c r="B57711" i="1"/>
  <c r="B57710" i="1"/>
  <c r="B57709" i="1"/>
  <c r="B57708" i="1"/>
  <c r="B57707" i="1"/>
  <c r="B57706" i="1"/>
  <c r="B57705" i="1"/>
  <c r="B57704" i="1"/>
  <c r="B57703" i="1"/>
  <c r="B57702" i="1"/>
  <c r="B57701" i="1"/>
  <c r="B57700" i="1"/>
  <c r="B57699" i="1"/>
  <c r="B57698" i="1"/>
  <c r="B57697" i="1"/>
  <c r="B57696" i="1"/>
  <c r="B57695" i="1"/>
  <c r="B57694" i="1"/>
  <c r="B57693" i="1"/>
  <c r="B57692" i="1"/>
  <c r="B57691" i="1"/>
  <c r="B57690" i="1"/>
  <c r="B57689" i="1"/>
  <c r="B57688" i="1"/>
  <c r="B57687" i="1"/>
  <c r="B57686" i="1"/>
  <c r="B57685" i="1"/>
  <c r="B57684" i="1"/>
  <c r="B57683" i="1"/>
  <c r="B57682" i="1"/>
  <c r="B57681" i="1"/>
  <c r="B57680" i="1"/>
  <c r="B57679" i="1"/>
  <c r="B57678" i="1"/>
  <c r="B57677" i="1"/>
  <c r="B57676" i="1"/>
  <c r="B57675" i="1"/>
  <c r="B57674" i="1"/>
  <c r="B57673" i="1"/>
  <c r="B57672" i="1"/>
  <c r="B57671" i="1"/>
  <c r="B57670" i="1"/>
  <c r="B57669" i="1"/>
  <c r="B57668" i="1"/>
  <c r="B57667" i="1"/>
  <c r="B57666" i="1"/>
  <c r="B57665" i="1"/>
  <c r="B57664" i="1"/>
  <c r="B57663" i="1"/>
  <c r="B57662" i="1"/>
  <c r="B57661" i="1"/>
  <c r="B57660" i="1"/>
  <c r="B57659" i="1"/>
  <c r="B57658" i="1"/>
  <c r="B57657" i="1"/>
  <c r="B57656" i="1"/>
  <c r="B57655" i="1"/>
  <c r="B57654" i="1"/>
  <c r="B57653" i="1"/>
  <c r="B57652" i="1"/>
  <c r="B57651" i="1"/>
  <c r="B57650" i="1"/>
  <c r="B57649" i="1"/>
  <c r="B57648" i="1"/>
  <c r="B57647" i="1"/>
  <c r="B57646" i="1"/>
  <c r="B57645" i="1"/>
  <c r="B57644" i="1"/>
  <c r="B57643" i="1"/>
  <c r="B57642" i="1"/>
  <c r="B57641" i="1"/>
  <c r="B57640" i="1"/>
  <c r="B57639" i="1"/>
  <c r="B57638" i="1"/>
  <c r="B57637" i="1"/>
  <c r="B57636" i="1"/>
  <c r="B57635" i="1"/>
  <c r="B57634" i="1"/>
  <c r="B57633" i="1"/>
  <c r="B57632" i="1"/>
  <c r="B57631" i="1"/>
  <c r="B57630" i="1"/>
  <c r="B57629" i="1"/>
  <c r="B57628" i="1"/>
  <c r="B57627" i="1"/>
  <c r="B57626" i="1"/>
  <c r="B57625" i="1"/>
  <c r="B57624" i="1"/>
  <c r="B57623" i="1"/>
  <c r="B57622" i="1"/>
  <c r="B57621" i="1"/>
  <c r="B57620" i="1"/>
  <c r="B57619" i="1"/>
  <c r="B57618" i="1"/>
  <c r="B57617" i="1"/>
  <c r="B57616" i="1"/>
  <c r="B57615" i="1"/>
  <c r="B57614" i="1"/>
  <c r="B57613" i="1"/>
  <c r="B57612" i="1"/>
  <c r="B57611" i="1"/>
  <c r="B57610" i="1"/>
  <c r="B57609" i="1"/>
  <c r="B57608" i="1"/>
  <c r="B57607" i="1"/>
  <c r="B57606" i="1"/>
  <c r="B57605" i="1"/>
  <c r="B57604" i="1"/>
  <c r="B57603" i="1"/>
  <c r="B57602" i="1"/>
  <c r="B57601" i="1"/>
  <c r="B57600" i="1"/>
  <c r="B57599" i="1"/>
  <c r="B57598" i="1"/>
  <c r="B57597" i="1"/>
  <c r="B57596" i="1"/>
  <c r="B57595" i="1"/>
  <c r="B57594" i="1"/>
  <c r="B57593" i="1"/>
  <c r="B57592" i="1"/>
  <c r="B57591" i="1"/>
  <c r="B57590" i="1"/>
  <c r="B57589" i="1"/>
  <c r="B57588" i="1"/>
  <c r="B57587" i="1"/>
  <c r="B57586" i="1"/>
  <c r="B57585" i="1"/>
  <c r="B57584" i="1"/>
  <c r="B57583" i="1"/>
  <c r="B57582" i="1"/>
  <c r="B57581" i="1"/>
  <c r="B57580" i="1"/>
  <c r="B57579" i="1"/>
  <c r="B57578" i="1"/>
  <c r="B57577" i="1"/>
  <c r="B57576" i="1"/>
  <c r="B57575" i="1"/>
  <c r="B57574" i="1"/>
  <c r="B57573" i="1"/>
  <c r="B57572" i="1"/>
  <c r="B57571" i="1"/>
  <c r="B57570" i="1"/>
  <c r="B57569" i="1"/>
  <c r="B57568" i="1"/>
  <c r="B57567" i="1"/>
  <c r="B57566" i="1"/>
  <c r="B57565" i="1"/>
  <c r="B57564" i="1"/>
  <c r="B57563" i="1"/>
  <c r="B57562" i="1"/>
  <c r="B57561" i="1"/>
  <c r="B57560" i="1"/>
  <c r="B57559" i="1"/>
  <c r="B57558" i="1"/>
  <c r="B57557" i="1"/>
  <c r="B57556" i="1"/>
  <c r="B57555" i="1"/>
  <c r="B57554" i="1"/>
  <c r="B57553" i="1"/>
  <c r="B57552" i="1"/>
  <c r="B57551" i="1"/>
  <c r="B57550" i="1"/>
  <c r="B57549" i="1"/>
  <c r="B57548" i="1"/>
  <c r="B57547" i="1"/>
  <c r="B57546" i="1"/>
  <c r="B57545" i="1"/>
  <c r="B57544" i="1"/>
  <c r="B57543" i="1"/>
  <c r="B57542" i="1"/>
  <c r="B57541" i="1"/>
  <c r="B57540" i="1"/>
  <c r="B57539" i="1"/>
  <c r="B57538" i="1"/>
  <c r="B57537" i="1"/>
  <c r="B57536" i="1"/>
  <c r="B57535" i="1"/>
  <c r="B57534" i="1"/>
  <c r="B57533" i="1"/>
  <c r="B57532" i="1"/>
  <c r="B57531" i="1"/>
  <c r="B57530" i="1"/>
  <c r="B57529" i="1"/>
  <c r="B57528" i="1"/>
  <c r="B57527" i="1"/>
  <c r="B57526" i="1"/>
  <c r="B57525" i="1"/>
  <c r="B57524" i="1"/>
  <c r="B57523" i="1"/>
  <c r="B57522" i="1"/>
  <c r="B57521" i="1"/>
  <c r="B57520" i="1"/>
  <c r="B57519" i="1"/>
  <c r="B57518" i="1"/>
  <c r="B57517" i="1"/>
  <c r="B57516" i="1"/>
  <c r="B57515" i="1"/>
  <c r="B57514" i="1"/>
  <c r="B57513" i="1"/>
  <c r="B57512" i="1"/>
  <c r="B57511" i="1"/>
  <c r="B57510" i="1"/>
  <c r="B57509" i="1"/>
  <c r="B57508" i="1"/>
  <c r="B57507" i="1"/>
  <c r="B57506" i="1"/>
  <c r="B57505" i="1"/>
  <c r="B57504" i="1"/>
  <c r="B57503" i="1"/>
  <c r="B57502" i="1"/>
  <c r="B57501" i="1"/>
  <c r="B57500" i="1"/>
  <c r="B57499" i="1"/>
  <c r="B57498" i="1"/>
  <c r="B57497" i="1"/>
  <c r="B57496" i="1"/>
  <c r="B57495" i="1"/>
  <c r="B57494" i="1"/>
  <c r="B57493" i="1"/>
  <c r="B57492" i="1"/>
  <c r="B57491" i="1"/>
  <c r="B57490" i="1"/>
  <c r="B57489" i="1"/>
  <c r="B57488" i="1"/>
  <c r="B57487" i="1"/>
  <c r="B57486" i="1"/>
  <c r="B57485" i="1"/>
  <c r="B57484" i="1"/>
  <c r="B57483" i="1"/>
  <c r="B57482" i="1"/>
  <c r="B57481" i="1"/>
  <c r="B57480" i="1"/>
  <c r="B57479" i="1"/>
  <c r="B57474" i="1"/>
  <c r="B57473" i="1"/>
  <c r="B57472" i="1"/>
  <c r="B57471" i="1"/>
  <c r="B57470" i="1"/>
  <c r="B57469" i="1"/>
  <c r="B57468" i="1"/>
  <c r="B57467" i="1"/>
  <c r="B57466" i="1"/>
  <c r="B57465" i="1"/>
  <c r="B57464" i="1"/>
  <c r="B57463" i="1"/>
  <c r="B57462" i="1"/>
  <c r="B57461" i="1"/>
  <c r="B57460" i="1"/>
  <c r="B57459" i="1"/>
  <c r="B57458" i="1"/>
  <c r="B57457" i="1"/>
  <c r="B57456" i="1"/>
  <c r="B57455" i="1"/>
  <c r="B57454" i="1"/>
  <c r="B57453" i="1"/>
  <c r="B57452" i="1"/>
  <c r="B57451" i="1"/>
  <c r="B57450" i="1"/>
  <c r="B57449" i="1"/>
  <c r="B57448" i="1"/>
  <c r="B57447" i="1"/>
  <c r="B57446" i="1"/>
  <c r="B57445" i="1"/>
  <c r="B57444" i="1"/>
  <c r="B57443" i="1"/>
  <c r="B57442" i="1"/>
  <c r="B57441" i="1"/>
  <c r="B57440" i="1"/>
  <c r="B57439" i="1"/>
  <c r="B57438" i="1"/>
  <c r="B57437" i="1"/>
  <c r="B57436" i="1"/>
  <c r="B57435" i="1"/>
  <c r="B57434" i="1"/>
  <c r="B57433" i="1"/>
  <c r="B57432" i="1"/>
  <c r="B57431" i="1"/>
  <c r="B57430" i="1"/>
  <c r="B57429" i="1"/>
  <c r="B57428" i="1"/>
  <c r="B57427" i="1"/>
  <c r="B57426" i="1"/>
  <c r="B57425" i="1"/>
  <c r="B57424" i="1"/>
  <c r="B57423" i="1"/>
  <c r="B57422" i="1"/>
  <c r="B57421" i="1"/>
  <c r="B57420" i="1"/>
  <c r="B57419" i="1"/>
  <c r="B57418" i="1"/>
  <c r="B57417" i="1"/>
  <c r="B57416" i="1"/>
  <c r="B57415" i="1"/>
  <c r="B57414" i="1"/>
  <c r="B57413" i="1"/>
  <c r="B57412" i="1"/>
  <c r="B57411" i="1"/>
  <c r="B57410" i="1"/>
  <c r="B57409" i="1"/>
  <c r="B57408" i="1"/>
  <c r="B57407" i="1"/>
  <c r="B57406" i="1"/>
  <c r="B57405" i="1"/>
  <c r="B57404" i="1"/>
  <c r="B57403" i="1"/>
  <c r="B57402" i="1"/>
  <c r="B57401" i="1"/>
  <c r="B57400" i="1"/>
  <c r="B57399" i="1"/>
  <c r="B57398" i="1"/>
  <c r="B57397" i="1"/>
  <c r="B57396" i="1"/>
  <c r="B57395" i="1"/>
  <c r="B57394" i="1"/>
  <c r="B57393" i="1"/>
  <c r="B57392" i="1"/>
  <c r="B57391" i="1"/>
  <c r="B57390" i="1"/>
  <c r="B57389" i="1"/>
  <c r="B57388" i="1"/>
  <c r="B57387" i="1"/>
  <c r="B57386" i="1"/>
  <c r="B57385" i="1"/>
  <c r="B57384" i="1"/>
  <c r="B57383" i="1"/>
  <c r="B57382" i="1"/>
  <c r="B57381" i="1"/>
  <c r="B57380" i="1"/>
  <c r="B57379" i="1"/>
  <c r="B57378" i="1"/>
  <c r="B57377" i="1"/>
  <c r="B57376" i="1"/>
  <c r="B57375" i="1"/>
  <c r="B57374" i="1"/>
  <c r="B57373" i="1"/>
  <c r="B57372" i="1"/>
  <c r="B57371" i="1"/>
  <c r="B57370" i="1"/>
  <c r="B57369" i="1"/>
  <c r="B57368" i="1"/>
  <c r="B57367" i="1"/>
  <c r="B57366" i="1"/>
  <c r="B57365" i="1"/>
  <c r="B57364" i="1"/>
  <c r="B57363" i="1"/>
  <c r="B57362" i="1"/>
  <c r="B57361" i="1"/>
  <c r="B57360" i="1"/>
  <c r="B57359" i="1"/>
  <c r="B57358" i="1"/>
  <c r="B57357" i="1"/>
  <c r="B57356" i="1"/>
  <c r="B57355" i="1"/>
  <c r="B57354" i="1"/>
  <c r="B57353" i="1"/>
  <c r="B57352" i="1"/>
  <c r="B57351" i="1"/>
  <c r="B57350" i="1"/>
  <c r="B57349" i="1"/>
  <c r="B57348" i="1"/>
  <c r="B57347" i="1"/>
  <c r="B57346" i="1"/>
  <c r="B57345" i="1"/>
  <c r="B57344" i="1"/>
  <c r="B57343" i="1"/>
  <c r="B57342" i="1"/>
  <c r="B57341" i="1"/>
  <c r="B57340" i="1"/>
  <c r="B57339" i="1"/>
  <c r="B57338" i="1"/>
  <c r="B57337" i="1"/>
  <c r="B57336" i="1"/>
  <c r="B57335" i="1"/>
  <c r="B57334" i="1"/>
  <c r="B57333" i="1"/>
  <c r="B57332" i="1"/>
  <c r="B57331" i="1"/>
  <c r="B57330" i="1"/>
  <c r="B57329" i="1"/>
  <c r="B57328" i="1"/>
  <c r="B57327" i="1"/>
  <c r="B57326" i="1"/>
  <c r="B57325" i="1"/>
  <c r="B57324" i="1"/>
  <c r="B57323" i="1"/>
  <c r="B57322" i="1"/>
  <c r="B57321" i="1"/>
  <c r="B57320" i="1"/>
  <c r="B57319" i="1"/>
  <c r="B57318" i="1"/>
  <c r="B57317" i="1"/>
  <c r="B57316" i="1"/>
  <c r="B57315" i="1"/>
  <c r="B57314" i="1"/>
  <c r="B57313" i="1"/>
  <c r="B57312" i="1"/>
  <c r="B57311" i="1"/>
  <c r="B57310" i="1"/>
  <c r="B57309" i="1"/>
  <c r="B57308" i="1"/>
  <c r="B57307" i="1"/>
  <c r="B57306" i="1"/>
  <c r="B57305" i="1"/>
  <c r="B57304" i="1"/>
  <c r="B57303" i="1"/>
  <c r="B57302" i="1"/>
  <c r="B57301" i="1"/>
  <c r="B57300" i="1"/>
  <c r="B57299" i="1"/>
  <c r="B57298" i="1"/>
  <c r="B57297" i="1"/>
  <c r="B57296" i="1"/>
  <c r="B57295" i="1"/>
  <c r="B57294" i="1"/>
  <c r="B57293" i="1"/>
  <c r="B57292" i="1"/>
  <c r="B57291" i="1"/>
  <c r="B57290" i="1"/>
  <c r="B57289" i="1"/>
  <c r="B57288" i="1"/>
  <c r="B57287" i="1"/>
  <c r="B57286" i="1"/>
  <c r="B57285" i="1"/>
  <c r="B57284" i="1"/>
  <c r="B57283" i="1"/>
  <c r="B57282" i="1"/>
  <c r="B57281" i="1"/>
  <c r="B57280" i="1"/>
  <c r="B57279" i="1"/>
  <c r="B57278" i="1"/>
  <c r="B57277" i="1"/>
  <c r="B57276" i="1"/>
  <c r="B57275" i="1"/>
  <c r="B57274" i="1"/>
  <c r="B57273" i="1"/>
  <c r="B57272" i="1"/>
  <c r="B57271" i="1"/>
  <c r="B57270" i="1"/>
  <c r="B57269" i="1"/>
  <c r="B57268" i="1"/>
  <c r="B57267" i="1"/>
  <c r="B57266" i="1"/>
  <c r="B57265" i="1"/>
  <c r="B57264" i="1"/>
  <c r="B57263" i="1"/>
  <c r="B57262" i="1"/>
  <c r="B57261" i="1"/>
  <c r="B57260" i="1"/>
  <c r="B57259" i="1"/>
  <c r="B57258" i="1"/>
  <c r="B57257" i="1"/>
  <c r="B57256" i="1"/>
  <c r="B57255" i="1"/>
  <c r="B57254" i="1"/>
  <c r="B57253" i="1"/>
  <c r="B57252" i="1"/>
  <c r="B57251" i="1"/>
  <c r="B57250" i="1"/>
  <c r="B57249" i="1"/>
  <c r="B57248" i="1"/>
  <c r="B57247" i="1"/>
  <c r="B57246" i="1"/>
  <c r="B57245" i="1"/>
  <c r="B57244" i="1"/>
  <c r="B57243" i="1"/>
  <c r="B57242" i="1"/>
  <c r="B57241" i="1"/>
  <c r="B57240" i="1"/>
  <c r="B57239" i="1"/>
  <c r="B57238" i="1"/>
  <c r="B57237" i="1"/>
  <c r="B57236" i="1"/>
  <c r="B57235" i="1"/>
  <c r="B57234" i="1"/>
  <c r="B57233" i="1"/>
  <c r="B57232" i="1"/>
  <c r="B57231" i="1"/>
  <c r="B57230" i="1"/>
  <c r="B57229" i="1"/>
  <c r="B57228" i="1"/>
  <c r="B57227" i="1"/>
  <c r="B57226" i="1"/>
  <c r="B57225" i="1"/>
  <c r="B57224" i="1"/>
  <c r="B57223" i="1"/>
  <c r="B57222" i="1"/>
  <c r="B57221" i="1"/>
  <c r="B57220" i="1"/>
  <c r="B57219" i="1"/>
  <c r="B57218" i="1"/>
  <c r="B57217" i="1"/>
  <c r="B57216" i="1"/>
  <c r="B57215" i="1"/>
  <c r="B57214" i="1"/>
  <c r="B57213" i="1"/>
  <c r="B57212" i="1"/>
  <c r="B57211" i="1"/>
  <c r="B57210" i="1"/>
  <c r="B57209" i="1"/>
  <c r="B57208" i="1"/>
  <c r="B57207" i="1"/>
  <c r="B57206" i="1"/>
  <c r="B57205" i="1"/>
  <c r="B57204" i="1"/>
  <c r="B57203" i="1"/>
  <c r="B57202" i="1"/>
  <c r="B57201" i="1"/>
  <c r="B57200" i="1"/>
  <c r="B57199" i="1"/>
  <c r="B57198" i="1"/>
  <c r="B57197" i="1"/>
  <c r="B57196" i="1"/>
  <c r="B57195" i="1"/>
  <c r="B57194" i="1"/>
  <c r="B57193" i="1"/>
  <c r="B57192" i="1"/>
  <c r="B57191" i="1"/>
  <c r="B57190" i="1"/>
  <c r="B57189" i="1"/>
  <c r="B57188" i="1"/>
  <c r="B57187" i="1"/>
  <c r="B57186" i="1"/>
  <c r="B57185" i="1"/>
  <c r="B57184" i="1"/>
  <c r="B57183" i="1"/>
  <c r="B57182" i="1"/>
  <c r="B57181" i="1"/>
  <c r="B57180" i="1"/>
  <c r="B57179" i="1"/>
  <c r="B57178" i="1"/>
  <c r="B57177" i="1"/>
  <c r="B57176" i="1"/>
  <c r="B57175" i="1"/>
  <c r="B57174" i="1"/>
  <c r="B57173" i="1"/>
  <c r="B57172" i="1"/>
  <c r="B57171" i="1"/>
  <c r="B57170" i="1"/>
  <c r="B57169" i="1"/>
  <c r="B57168" i="1"/>
  <c r="B57167" i="1"/>
  <c r="B57166" i="1"/>
  <c r="B57165" i="1"/>
  <c r="B57164" i="1"/>
  <c r="B57163" i="1"/>
  <c r="B57162" i="1"/>
  <c r="B57161" i="1"/>
  <c r="B57160" i="1"/>
  <c r="B57159" i="1"/>
  <c r="B57158" i="1"/>
  <c r="B57157" i="1"/>
  <c r="B57156" i="1"/>
  <c r="B57155" i="1"/>
  <c r="B57154" i="1"/>
  <c r="B57153" i="1"/>
  <c r="B57152" i="1"/>
  <c r="B57151" i="1"/>
  <c r="B57150" i="1"/>
  <c r="B57149" i="1"/>
  <c r="B57148" i="1"/>
  <c r="B57147" i="1"/>
  <c r="B57146" i="1"/>
  <c r="B57145" i="1"/>
  <c r="B57144" i="1"/>
  <c r="B57143" i="1"/>
  <c r="B57142" i="1"/>
  <c r="B57141" i="1"/>
  <c r="B57140" i="1"/>
  <c r="B57139" i="1"/>
  <c r="B57138" i="1"/>
  <c r="B57137" i="1"/>
  <c r="B57136" i="1"/>
  <c r="B57135" i="1"/>
  <c r="B57134" i="1"/>
  <c r="B57133" i="1"/>
  <c r="B57132" i="1"/>
  <c r="B57131" i="1"/>
  <c r="B57130" i="1"/>
  <c r="B57129" i="1"/>
  <c r="B57128" i="1"/>
  <c r="B57127" i="1"/>
  <c r="B57126" i="1"/>
  <c r="B57125" i="1"/>
  <c r="B57124" i="1"/>
  <c r="B57123" i="1"/>
  <c r="B57122" i="1"/>
  <c r="B57121" i="1"/>
  <c r="B57120" i="1"/>
  <c r="B57119" i="1"/>
  <c r="B57118" i="1"/>
  <c r="B57117" i="1"/>
  <c r="B57116" i="1"/>
  <c r="B57115" i="1"/>
  <c r="B57114" i="1"/>
  <c r="B57113" i="1"/>
  <c r="B57112" i="1"/>
  <c r="B57111" i="1"/>
  <c r="B57110" i="1"/>
  <c r="B57109" i="1"/>
  <c r="B57108" i="1"/>
  <c r="B57107" i="1"/>
  <c r="B57106" i="1"/>
  <c r="B57105" i="1"/>
  <c r="B57104" i="1"/>
  <c r="B57103" i="1"/>
  <c r="B57102" i="1"/>
  <c r="B57101" i="1"/>
  <c r="B57100" i="1"/>
  <c r="B57099" i="1"/>
  <c r="B57098" i="1"/>
  <c r="B57097" i="1"/>
  <c r="B57096" i="1"/>
  <c r="B57095" i="1"/>
  <c r="B57094" i="1"/>
  <c r="B57093" i="1"/>
  <c r="B57092" i="1"/>
  <c r="B57091" i="1"/>
  <c r="B57090" i="1"/>
  <c r="B57089" i="1"/>
  <c r="B57088" i="1"/>
  <c r="B57087" i="1"/>
  <c r="B57086" i="1"/>
  <c r="B57085" i="1"/>
  <c r="B57084" i="1"/>
  <c r="B57083" i="1"/>
  <c r="B57082" i="1"/>
  <c r="B57081" i="1"/>
  <c r="B57080" i="1"/>
  <c r="B57079" i="1"/>
  <c r="B57078" i="1"/>
  <c r="B57077" i="1"/>
  <c r="B57076" i="1"/>
  <c r="B57075" i="1"/>
  <c r="B57074" i="1"/>
  <c r="B57073" i="1"/>
  <c r="B57072" i="1"/>
  <c r="B57071" i="1"/>
  <c r="B57070" i="1"/>
  <c r="B57069" i="1"/>
  <c r="B57068" i="1"/>
  <c r="B57067" i="1"/>
  <c r="B57066" i="1"/>
  <c r="B57065" i="1"/>
  <c r="B57064" i="1"/>
  <c r="B57063" i="1"/>
  <c r="B57062" i="1"/>
  <c r="B57061" i="1"/>
  <c r="B57060" i="1"/>
  <c r="B57059" i="1"/>
  <c r="B57058" i="1"/>
  <c r="B57057" i="1"/>
  <c r="B57056" i="1"/>
  <c r="B57055" i="1"/>
  <c r="B57054" i="1"/>
  <c r="B57053" i="1"/>
  <c r="B57052" i="1"/>
  <c r="B57051" i="1"/>
  <c r="B57050" i="1"/>
  <c r="B57049" i="1"/>
  <c r="B57048" i="1"/>
  <c r="B57047" i="1"/>
  <c r="B57046" i="1"/>
  <c r="B57045" i="1"/>
  <c r="B57044" i="1"/>
  <c r="B57043" i="1"/>
  <c r="B57042" i="1"/>
  <c r="B57041" i="1"/>
  <c r="B57040" i="1"/>
  <c r="B57039" i="1"/>
  <c r="B57038" i="1"/>
  <c r="B57037" i="1"/>
  <c r="B57036" i="1"/>
  <c r="B57035" i="1"/>
  <c r="B57034" i="1"/>
  <c r="B57033" i="1"/>
  <c r="B57032" i="1"/>
  <c r="B57031" i="1"/>
  <c r="B57030" i="1"/>
  <c r="B57029" i="1"/>
  <c r="B57028" i="1"/>
  <c r="B57027" i="1"/>
  <c r="B57026" i="1"/>
  <c r="B57025" i="1"/>
  <c r="B57024" i="1"/>
  <c r="B57023" i="1"/>
  <c r="B57022" i="1"/>
  <c r="B57021" i="1"/>
  <c r="B57020" i="1"/>
  <c r="B57019" i="1"/>
  <c r="B57018" i="1"/>
  <c r="B57017" i="1"/>
  <c r="B57016" i="1"/>
  <c r="B57015" i="1"/>
  <c r="B57014" i="1"/>
  <c r="B57013" i="1"/>
  <c r="B57012" i="1"/>
  <c r="B57011" i="1"/>
  <c r="B57010" i="1"/>
  <c r="B57009" i="1"/>
  <c r="B57008" i="1"/>
  <c r="B57007" i="1"/>
  <c r="B57006" i="1"/>
  <c r="B57005" i="1"/>
  <c r="B57004" i="1"/>
  <c r="B57003" i="1"/>
  <c r="B57002" i="1"/>
  <c r="B57001" i="1"/>
  <c r="B57000" i="1"/>
  <c r="B56999" i="1"/>
  <c r="B56998" i="1"/>
  <c r="B56997" i="1"/>
  <c r="B56996" i="1"/>
  <c r="B56995" i="1"/>
  <c r="B56994" i="1"/>
  <c r="B56993" i="1"/>
  <c r="B56992" i="1"/>
  <c r="B56991" i="1"/>
  <c r="B56990" i="1"/>
  <c r="B56989" i="1"/>
  <c r="B56988" i="1"/>
  <c r="B56987" i="1"/>
  <c r="B56986" i="1"/>
  <c r="B56985" i="1"/>
  <c r="B56984" i="1"/>
  <c r="B56983" i="1"/>
  <c r="B56982" i="1"/>
  <c r="B56981" i="1"/>
  <c r="B56980" i="1"/>
  <c r="B56979" i="1"/>
  <c r="B56978" i="1"/>
  <c r="B56977" i="1"/>
  <c r="B56976" i="1"/>
  <c r="B56975" i="1"/>
  <c r="B56974" i="1"/>
  <c r="B56973" i="1"/>
  <c r="B56972" i="1"/>
  <c r="B56971" i="1"/>
  <c r="B56970" i="1"/>
  <c r="B56969" i="1"/>
  <c r="B56968" i="1"/>
  <c r="B56967" i="1"/>
  <c r="B56966" i="1"/>
  <c r="B56965" i="1"/>
  <c r="B56964" i="1"/>
  <c r="B56963" i="1"/>
  <c r="B56962" i="1"/>
  <c r="B56961" i="1"/>
  <c r="B56960" i="1"/>
  <c r="B56959" i="1"/>
  <c r="B56958" i="1"/>
  <c r="B56957" i="1"/>
  <c r="B56956" i="1"/>
  <c r="B56955" i="1"/>
  <c r="B56954" i="1"/>
  <c r="B56953" i="1"/>
  <c r="B56952" i="1"/>
  <c r="B56951" i="1"/>
  <c r="B56950" i="1"/>
  <c r="B56949" i="1"/>
  <c r="B56948" i="1"/>
  <c r="B56947" i="1"/>
  <c r="B56946" i="1"/>
  <c r="B56945" i="1"/>
  <c r="B56944" i="1"/>
  <c r="B56943" i="1"/>
  <c r="B56942" i="1"/>
  <c r="B56941" i="1"/>
  <c r="B56940" i="1"/>
  <c r="B56939" i="1"/>
  <c r="B56938" i="1"/>
  <c r="B56937" i="1"/>
  <c r="B56936" i="1"/>
  <c r="B56935" i="1"/>
  <c r="B56934" i="1"/>
  <c r="B56933" i="1"/>
  <c r="B56932" i="1"/>
  <c r="B56931" i="1"/>
  <c r="B56930" i="1"/>
  <c r="B56929" i="1"/>
  <c r="B56928" i="1"/>
  <c r="B56927" i="1"/>
  <c r="B56926" i="1"/>
  <c r="B56925" i="1"/>
  <c r="B56924" i="1"/>
  <c r="B56923" i="1"/>
  <c r="B56922" i="1"/>
  <c r="B56921" i="1"/>
  <c r="B56920" i="1"/>
  <c r="B56919" i="1"/>
  <c r="B56918" i="1"/>
  <c r="B56917" i="1"/>
  <c r="B56916" i="1"/>
  <c r="B56915" i="1"/>
  <c r="B56914" i="1"/>
  <c r="B56913" i="1"/>
  <c r="B56912" i="1"/>
  <c r="B56911" i="1"/>
  <c r="B56910" i="1"/>
  <c r="B56909" i="1"/>
  <c r="B56908" i="1"/>
  <c r="B56907" i="1"/>
  <c r="B56906" i="1"/>
  <c r="B56905" i="1"/>
  <c r="B56904" i="1"/>
  <c r="B56903" i="1"/>
  <c r="B56902" i="1"/>
  <c r="B56901" i="1"/>
  <c r="B56900" i="1"/>
  <c r="B56899" i="1"/>
  <c r="B56898" i="1"/>
  <c r="B56897" i="1"/>
  <c r="B56896" i="1"/>
  <c r="B56895" i="1"/>
  <c r="B56894" i="1"/>
  <c r="B56893" i="1"/>
  <c r="B56892" i="1"/>
  <c r="B56891" i="1"/>
  <c r="B56890" i="1"/>
  <c r="B56889" i="1"/>
  <c r="B56888" i="1"/>
  <c r="B56887" i="1"/>
  <c r="B56886" i="1"/>
  <c r="B56885" i="1"/>
  <c r="B56884" i="1"/>
  <c r="B56883" i="1"/>
  <c r="B56882" i="1"/>
  <c r="B56881" i="1"/>
  <c r="B56880" i="1"/>
  <c r="B56879" i="1"/>
  <c r="B56878" i="1"/>
  <c r="B56877" i="1"/>
  <c r="B56876" i="1"/>
  <c r="B56875" i="1"/>
  <c r="B56874" i="1"/>
  <c r="B56869" i="1"/>
  <c r="B56868" i="1"/>
  <c r="B56867" i="1"/>
  <c r="B56866" i="1"/>
  <c r="B56865" i="1"/>
  <c r="B56864" i="1"/>
  <c r="B56863" i="1"/>
  <c r="B56862" i="1"/>
  <c r="B56861" i="1"/>
  <c r="B56860" i="1"/>
  <c r="B56859" i="1"/>
  <c r="B56858" i="1"/>
  <c r="B56857" i="1"/>
  <c r="B56856" i="1"/>
  <c r="B56855" i="1"/>
  <c r="B56854" i="1"/>
  <c r="B56853" i="1"/>
  <c r="B56852" i="1"/>
  <c r="B56851" i="1"/>
  <c r="B56850" i="1"/>
  <c r="B56849" i="1"/>
  <c r="B56848" i="1"/>
  <c r="B56847" i="1"/>
  <c r="B56846" i="1"/>
  <c r="B56845" i="1"/>
  <c r="B56844" i="1"/>
  <c r="B56843" i="1"/>
  <c r="B56842" i="1"/>
  <c r="B56841" i="1"/>
  <c r="B56840" i="1"/>
  <c r="B56839" i="1"/>
  <c r="B56838" i="1"/>
  <c r="B56837" i="1"/>
  <c r="B56836" i="1"/>
  <c r="B56835" i="1"/>
  <c r="B56834" i="1"/>
  <c r="B56833" i="1"/>
  <c r="B56832" i="1"/>
  <c r="B56831" i="1"/>
  <c r="B56830" i="1"/>
  <c r="B56829" i="1"/>
  <c r="B56828" i="1"/>
  <c r="B56827" i="1"/>
  <c r="B56826" i="1"/>
  <c r="B56825" i="1"/>
  <c r="B56824" i="1"/>
  <c r="B56823" i="1"/>
  <c r="B56822" i="1"/>
  <c r="B56821" i="1"/>
  <c r="B56820" i="1"/>
  <c r="B56819" i="1"/>
  <c r="B56818" i="1"/>
  <c r="B56817" i="1"/>
  <c r="B56816" i="1"/>
  <c r="B56815" i="1"/>
  <c r="B56814" i="1"/>
  <c r="B56813" i="1"/>
  <c r="B56812" i="1"/>
  <c r="B56811" i="1"/>
  <c r="B56810" i="1"/>
  <c r="B56809" i="1"/>
  <c r="B56808" i="1"/>
  <c r="B56807" i="1"/>
  <c r="B56806" i="1"/>
  <c r="B56805" i="1"/>
  <c r="B56804" i="1"/>
  <c r="B56803" i="1"/>
  <c r="B56802" i="1"/>
  <c r="B56801" i="1"/>
  <c r="B56800" i="1"/>
  <c r="B56799" i="1"/>
  <c r="B56798" i="1"/>
  <c r="B56797" i="1"/>
  <c r="B56796" i="1"/>
  <c r="B56795" i="1"/>
  <c r="B56794" i="1"/>
  <c r="B56793" i="1"/>
  <c r="B56792" i="1"/>
  <c r="B56791" i="1"/>
  <c r="B56790" i="1"/>
  <c r="B56789" i="1"/>
  <c r="B56788" i="1"/>
  <c r="B56787" i="1"/>
  <c r="B56786" i="1"/>
  <c r="B56785" i="1"/>
  <c r="B56784" i="1"/>
  <c r="B56783" i="1"/>
  <c r="B56782" i="1"/>
  <c r="B56781" i="1"/>
  <c r="B56780" i="1"/>
  <c r="B56779" i="1"/>
  <c r="B56778" i="1"/>
  <c r="B56777" i="1"/>
  <c r="B56776" i="1"/>
  <c r="B56775" i="1"/>
  <c r="B56774" i="1"/>
  <c r="B56773" i="1"/>
  <c r="B56772" i="1"/>
  <c r="B56771" i="1"/>
  <c r="B56770" i="1"/>
  <c r="B56769" i="1"/>
  <c r="B56768" i="1"/>
  <c r="B56767" i="1"/>
  <c r="B56766" i="1"/>
  <c r="B56765" i="1"/>
  <c r="B56764" i="1"/>
  <c r="B56763" i="1"/>
  <c r="B56762" i="1"/>
  <c r="B56761" i="1"/>
  <c r="B56760" i="1"/>
  <c r="B56759" i="1"/>
  <c r="B56758" i="1"/>
  <c r="B56757" i="1"/>
  <c r="B56756" i="1"/>
  <c r="B56755" i="1"/>
  <c r="B56754" i="1"/>
  <c r="B56753" i="1"/>
  <c r="B56752" i="1"/>
  <c r="B56751" i="1"/>
  <c r="B56750" i="1"/>
  <c r="B56749" i="1"/>
  <c r="B56748" i="1"/>
  <c r="B56747" i="1"/>
  <c r="B56746" i="1"/>
  <c r="B56745" i="1"/>
  <c r="B56744" i="1"/>
  <c r="B56743" i="1"/>
  <c r="B56742" i="1"/>
  <c r="B56741" i="1"/>
  <c r="B56740" i="1"/>
  <c r="B56739" i="1"/>
  <c r="B56738" i="1"/>
  <c r="B56737" i="1"/>
  <c r="B56736" i="1"/>
  <c r="B56735" i="1"/>
  <c r="B56734" i="1"/>
  <c r="B56733" i="1"/>
  <c r="B56732" i="1"/>
  <c r="B56731" i="1"/>
  <c r="B56730" i="1"/>
  <c r="B56729" i="1"/>
  <c r="B56728" i="1"/>
  <c r="B56727" i="1"/>
  <c r="B56726" i="1"/>
  <c r="B56725" i="1"/>
  <c r="B56724" i="1"/>
  <c r="B56723" i="1"/>
  <c r="B56722" i="1"/>
  <c r="B56721" i="1"/>
  <c r="B56720" i="1"/>
  <c r="B56719" i="1"/>
  <c r="B56718" i="1"/>
  <c r="B56717" i="1"/>
  <c r="B56716" i="1"/>
  <c r="B56715" i="1"/>
  <c r="B56714" i="1"/>
  <c r="B56713" i="1"/>
  <c r="B56712" i="1"/>
  <c r="B56711" i="1"/>
  <c r="B56710" i="1"/>
  <c r="B56709" i="1"/>
  <c r="B56708" i="1"/>
  <c r="B56707" i="1"/>
  <c r="B56706" i="1"/>
  <c r="B56705" i="1"/>
  <c r="B56704" i="1"/>
  <c r="B56703" i="1"/>
  <c r="B56702" i="1"/>
  <c r="B56701" i="1"/>
  <c r="B56700" i="1"/>
  <c r="B56699" i="1"/>
  <c r="B56698" i="1"/>
  <c r="B56697" i="1"/>
  <c r="B56696" i="1"/>
  <c r="B56695" i="1"/>
  <c r="B56694" i="1"/>
  <c r="B56693" i="1"/>
  <c r="B56692" i="1"/>
  <c r="B56691" i="1"/>
  <c r="B56690" i="1"/>
  <c r="B56689" i="1"/>
  <c r="B56688" i="1"/>
  <c r="B56687" i="1"/>
  <c r="B56686" i="1"/>
  <c r="B56685" i="1"/>
  <c r="B56684" i="1"/>
  <c r="B56683" i="1"/>
  <c r="B56682" i="1"/>
  <c r="B56681" i="1"/>
  <c r="B56680" i="1"/>
  <c r="B56679" i="1"/>
  <c r="B56678" i="1"/>
  <c r="B56677" i="1"/>
  <c r="B56676" i="1"/>
  <c r="B56675" i="1"/>
  <c r="B56674" i="1"/>
  <c r="B56673" i="1"/>
  <c r="B56672" i="1"/>
  <c r="B56671" i="1"/>
  <c r="B56670" i="1"/>
  <c r="B56669" i="1"/>
  <c r="B56668" i="1"/>
  <c r="B56667" i="1"/>
  <c r="B56666" i="1"/>
  <c r="B56665" i="1"/>
  <c r="B56664" i="1"/>
  <c r="B56663" i="1"/>
  <c r="B56662" i="1"/>
  <c r="B56661" i="1"/>
  <c r="B56660" i="1"/>
  <c r="B56659" i="1"/>
  <c r="B56658" i="1"/>
  <c r="B56657" i="1"/>
  <c r="B56656" i="1"/>
  <c r="B56655" i="1"/>
  <c r="B56654" i="1"/>
  <c r="B56653" i="1"/>
  <c r="B56652" i="1"/>
  <c r="B56651" i="1"/>
  <c r="B56650" i="1"/>
  <c r="B56649" i="1"/>
  <c r="B56648" i="1"/>
  <c r="B56647" i="1"/>
  <c r="B56646" i="1"/>
  <c r="B56645" i="1"/>
  <c r="B56644" i="1"/>
  <c r="B56643" i="1"/>
  <c r="B56642" i="1"/>
  <c r="B56641" i="1"/>
  <c r="B56640" i="1"/>
  <c r="B56639" i="1"/>
  <c r="B56638" i="1"/>
  <c r="B56637" i="1"/>
  <c r="B56636" i="1"/>
  <c r="B56635" i="1"/>
  <c r="B56634" i="1"/>
  <c r="B56633" i="1"/>
  <c r="B56632" i="1"/>
  <c r="B56631" i="1"/>
  <c r="B56630" i="1"/>
  <c r="B56629" i="1"/>
  <c r="B56628" i="1"/>
  <c r="B56627" i="1"/>
  <c r="B56626" i="1"/>
  <c r="B56625" i="1"/>
  <c r="B56624" i="1"/>
  <c r="B56623" i="1"/>
  <c r="B56622" i="1"/>
  <c r="B56621" i="1"/>
  <c r="B56620" i="1"/>
  <c r="B56619" i="1"/>
  <c r="B56618" i="1"/>
  <c r="B56617" i="1"/>
  <c r="B56616" i="1"/>
  <c r="B56615" i="1"/>
  <c r="B56614" i="1"/>
  <c r="B56613" i="1"/>
  <c r="B56612" i="1"/>
  <c r="B56611" i="1"/>
  <c r="B56610" i="1"/>
  <c r="B56609" i="1"/>
  <c r="B56608" i="1"/>
  <c r="B56607" i="1"/>
  <c r="B56606" i="1"/>
  <c r="B56605" i="1"/>
  <c r="B56604" i="1"/>
  <c r="B56603" i="1"/>
  <c r="B56602" i="1"/>
  <c r="B56601" i="1"/>
  <c r="B56600" i="1"/>
  <c r="B56599" i="1"/>
  <c r="B56598" i="1"/>
  <c r="B56597" i="1"/>
  <c r="B56596" i="1"/>
  <c r="B56595" i="1"/>
  <c r="B56594" i="1"/>
  <c r="B56593" i="1"/>
  <c r="B56592" i="1"/>
  <c r="B56591" i="1"/>
  <c r="B56590" i="1"/>
  <c r="B56589" i="1"/>
  <c r="B56588" i="1"/>
  <c r="B56587" i="1"/>
  <c r="B56586" i="1"/>
  <c r="B56585" i="1"/>
  <c r="B56584" i="1"/>
  <c r="B56583" i="1"/>
  <c r="B56582" i="1"/>
  <c r="B56581" i="1"/>
  <c r="B56580" i="1"/>
  <c r="B56579" i="1"/>
  <c r="B56578" i="1"/>
  <c r="B56577" i="1"/>
  <c r="B56576" i="1"/>
  <c r="B56575" i="1"/>
  <c r="B56574" i="1"/>
  <c r="B56573" i="1"/>
  <c r="B56572" i="1"/>
  <c r="B56571" i="1"/>
  <c r="B56570" i="1"/>
  <c r="B56569" i="1"/>
  <c r="B56568" i="1"/>
  <c r="B56567" i="1"/>
  <c r="B56566" i="1"/>
  <c r="B56565" i="1"/>
  <c r="B56564" i="1"/>
  <c r="B56563" i="1"/>
  <c r="B56562" i="1"/>
  <c r="B56561" i="1"/>
  <c r="B56560" i="1"/>
  <c r="B56559" i="1"/>
  <c r="B56558" i="1"/>
  <c r="B56557" i="1"/>
  <c r="B56556" i="1"/>
  <c r="B56555" i="1"/>
  <c r="B56554" i="1"/>
  <c r="B56553" i="1"/>
  <c r="B56552" i="1"/>
  <c r="B56551" i="1"/>
  <c r="B56550" i="1"/>
  <c r="B56549" i="1"/>
  <c r="B56548" i="1"/>
  <c r="B56547" i="1"/>
  <c r="B56546" i="1"/>
  <c r="B56545" i="1"/>
  <c r="B56544" i="1"/>
  <c r="B56543" i="1"/>
  <c r="B56542" i="1"/>
  <c r="B56541" i="1"/>
  <c r="B56540" i="1"/>
  <c r="B56539" i="1"/>
  <c r="B56538" i="1"/>
  <c r="B56537" i="1"/>
  <c r="B56536" i="1"/>
  <c r="B56535" i="1"/>
  <c r="B56534" i="1"/>
  <c r="B56533" i="1"/>
  <c r="B56532" i="1"/>
  <c r="B56531" i="1"/>
  <c r="B56530" i="1"/>
  <c r="B56529" i="1"/>
  <c r="B56528" i="1"/>
  <c r="B56527" i="1"/>
  <c r="B56526" i="1"/>
  <c r="B56525" i="1"/>
  <c r="B56524" i="1"/>
  <c r="B56523" i="1"/>
  <c r="B56522" i="1"/>
  <c r="B56521" i="1"/>
  <c r="B56520" i="1"/>
  <c r="B56519" i="1"/>
  <c r="B56518" i="1"/>
  <c r="B56517" i="1"/>
  <c r="B56516" i="1"/>
  <c r="B56515" i="1"/>
  <c r="B56514" i="1"/>
  <c r="B56513" i="1"/>
  <c r="B56512" i="1"/>
  <c r="B56511" i="1"/>
  <c r="B56510" i="1"/>
  <c r="B56509" i="1"/>
  <c r="B56508" i="1"/>
  <c r="B56507" i="1"/>
  <c r="B56506" i="1"/>
  <c r="B56505" i="1"/>
  <c r="B56504" i="1"/>
  <c r="B56503" i="1"/>
  <c r="B56502" i="1"/>
  <c r="B56501" i="1"/>
  <c r="B56500" i="1"/>
  <c r="B56499" i="1"/>
  <c r="B56498" i="1"/>
  <c r="B56497" i="1"/>
  <c r="B56496" i="1"/>
  <c r="B56495" i="1"/>
  <c r="B56494" i="1"/>
  <c r="B56493" i="1"/>
  <c r="B56492" i="1"/>
  <c r="B56491" i="1"/>
  <c r="B56490" i="1"/>
  <c r="B56489" i="1"/>
  <c r="B56488" i="1"/>
  <c r="B56487" i="1"/>
  <c r="B56486" i="1"/>
  <c r="B56485" i="1"/>
  <c r="B56484" i="1"/>
  <c r="B56483" i="1"/>
  <c r="B56482" i="1"/>
  <c r="B56481" i="1"/>
  <c r="B56480" i="1"/>
  <c r="B56479" i="1"/>
  <c r="B56478" i="1"/>
  <c r="B56477" i="1"/>
  <c r="B56476" i="1"/>
  <c r="B56475" i="1"/>
  <c r="B56474" i="1"/>
  <c r="B56473" i="1"/>
  <c r="B56472" i="1"/>
  <c r="B56471" i="1"/>
  <c r="B56470" i="1"/>
  <c r="B56469" i="1"/>
  <c r="B56468" i="1"/>
  <c r="B56467" i="1"/>
  <c r="B56466" i="1"/>
  <c r="B56465" i="1"/>
  <c r="B56464" i="1"/>
  <c r="B56463" i="1"/>
  <c r="B56462" i="1"/>
  <c r="B56461" i="1"/>
  <c r="B56460" i="1"/>
  <c r="B56459" i="1"/>
  <c r="B56458" i="1"/>
  <c r="B56457" i="1"/>
  <c r="B56456" i="1"/>
  <c r="B56455" i="1"/>
  <c r="B56454" i="1"/>
  <c r="B56453" i="1"/>
  <c r="B56452" i="1"/>
  <c r="B56451" i="1"/>
  <c r="B56450" i="1"/>
  <c r="B56449" i="1"/>
  <c r="B56448" i="1"/>
  <c r="B56447" i="1"/>
  <c r="B56446" i="1"/>
  <c r="B56445" i="1"/>
  <c r="B56444" i="1"/>
  <c r="B56443" i="1"/>
  <c r="B56442" i="1"/>
  <c r="B56441" i="1"/>
  <c r="B56440" i="1"/>
  <c r="B56439" i="1"/>
  <c r="B56438" i="1"/>
  <c r="B56437" i="1"/>
  <c r="B56436" i="1"/>
  <c r="B56435" i="1"/>
  <c r="B56434" i="1"/>
  <c r="B56433" i="1"/>
  <c r="B56432" i="1"/>
  <c r="B56431" i="1"/>
  <c r="B56430" i="1"/>
  <c r="B56429" i="1"/>
  <c r="B56428" i="1"/>
  <c r="B56427" i="1"/>
  <c r="B56426" i="1"/>
  <c r="B56425" i="1"/>
  <c r="B56424" i="1"/>
  <c r="B56423" i="1"/>
  <c r="B56422" i="1"/>
  <c r="B56421" i="1"/>
  <c r="B56420" i="1"/>
  <c r="B56419" i="1"/>
  <c r="B56418" i="1"/>
  <c r="B56417" i="1"/>
  <c r="B56416" i="1"/>
  <c r="B56415" i="1"/>
  <c r="B56414" i="1"/>
  <c r="B56413" i="1"/>
  <c r="B56412" i="1"/>
  <c r="B56411" i="1"/>
  <c r="B56410" i="1"/>
  <c r="B56409" i="1"/>
  <c r="B56408" i="1"/>
  <c r="B56407" i="1"/>
  <c r="B56406" i="1"/>
  <c r="B56405" i="1"/>
  <c r="B56404" i="1"/>
  <c r="B56403" i="1"/>
  <c r="B56402" i="1"/>
  <c r="B56401" i="1"/>
  <c r="B56400" i="1"/>
  <c r="B56399" i="1"/>
  <c r="B56398" i="1"/>
  <c r="B56397" i="1"/>
  <c r="B56396" i="1"/>
  <c r="B56395" i="1"/>
  <c r="B56394" i="1"/>
  <c r="B56393" i="1"/>
  <c r="B56392" i="1"/>
  <c r="B56391" i="1"/>
  <c r="B56390" i="1"/>
  <c r="B56389" i="1"/>
  <c r="B56388" i="1"/>
  <c r="B56387" i="1"/>
  <c r="B56386" i="1"/>
  <c r="B56385" i="1"/>
  <c r="B56384" i="1"/>
  <c r="B56383" i="1"/>
  <c r="B56382" i="1"/>
  <c r="B56381" i="1"/>
  <c r="B56380" i="1"/>
  <c r="B56379" i="1"/>
  <c r="B56378" i="1"/>
  <c r="B56377" i="1"/>
  <c r="B56376" i="1"/>
  <c r="B56375" i="1"/>
  <c r="B56374" i="1"/>
  <c r="B56373" i="1"/>
  <c r="B56372" i="1"/>
  <c r="B56371" i="1"/>
  <c r="B56370" i="1"/>
  <c r="B56369" i="1"/>
  <c r="B56368" i="1"/>
  <c r="B56367" i="1"/>
  <c r="B56366" i="1"/>
  <c r="B56365" i="1"/>
  <c r="B56364" i="1"/>
  <c r="B56363" i="1"/>
  <c r="B56362" i="1"/>
  <c r="B56361" i="1"/>
  <c r="B56360" i="1"/>
  <c r="B56359" i="1"/>
  <c r="B56358" i="1"/>
  <c r="B56357" i="1"/>
  <c r="B56356" i="1"/>
  <c r="B56355" i="1"/>
  <c r="B56354" i="1"/>
  <c r="B56353" i="1"/>
  <c r="B56352" i="1"/>
  <c r="B56351" i="1"/>
  <c r="B56350" i="1"/>
  <c r="B56349" i="1"/>
  <c r="B56348" i="1"/>
  <c r="B56347" i="1"/>
  <c r="B56346" i="1"/>
  <c r="B56345" i="1"/>
  <c r="B56344" i="1"/>
  <c r="B56343" i="1"/>
  <c r="B56342" i="1"/>
  <c r="B56341" i="1"/>
  <c r="B56340" i="1"/>
  <c r="B56339" i="1"/>
  <c r="B56338" i="1"/>
  <c r="B56337" i="1"/>
  <c r="B56336" i="1"/>
  <c r="B56335" i="1"/>
  <c r="B56334" i="1"/>
  <c r="B56333" i="1"/>
  <c r="B56332" i="1"/>
  <c r="B56331" i="1"/>
  <c r="B56330" i="1"/>
  <c r="B56329" i="1"/>
  <c r="B56328" i="1"/>
  <c r="B56327" i="1"/>
  <c r="B56326" i="1"/>
  <c r="B56325" i="1"/>
  <c r="B56324" i="1"/>
  <c r="B56323" i="1"/>
  <c r="B56322" i="1"/>
  <c r="B56321" i="1"/>
  <c r="B56320" i="1"/>
  <c r="B56319" i="1"/>
  <c r="B56318" i="1"/>
  <c r="B56317" i="1"/>
  <c r="B56316" i="1"/>
  <c r="B56315" i="1"/>
  <c r="B56314" i="1"/>
  <c r="B56313" i="1"/>
  <c r="B56312" i="1"/>
  <c r="B56311" i="1"/>
  <c r="B56310" i="1"/>
  <c r="B56309" i="1"/>
  <c r="B56308" i="1"/>
  <c r="B56307" i="1"/>
  <c r="B56306" i="1"/>
  <c r="B56305" i="1"/>
  <c r="B56304" i="1"/>
  <c r="B56303" i="1"/>
  <c r="B56302" i="1"/>
  <c r="B56301" i="1"/>
  <c r="B56300" i="1"/>
  <c r="B56299" i="1"/>
  <c r="B56298" i="1"/>
  <c r="B56297" i="1"/>
  <c r="B56296" i="1"/>
  <c r="B56295" i="1"/>
  <c r="B56294" i="1"/>
  <c r="B56293" i="1"/>
  <c r="B56292" i="1"/>
  <c r="B56291" i="1"/>
  <c r="B56290" i="1"/>
  <c r="B56289" i="1"/>
  <c r="B56288" i="1"/>
  <c r="B56287" i="1"/>
  <c r="B56286" i="1"/>
  <c r="B56285" i="1"/>
  <c r="B56284" i="1"/>
  <c r="B56283" i="1"/>
  <c r="B56282" i="1"/>
  <c r="B56281" i="1"/>
  <c r="B56280" i="1"/>
  <c r="B56279" i="1"/>
  <c r="B56278" i="1"/>
  <c r="B56277" i="1"/>
  <c r="B56276" i="1"/>
  <c r="B56275" i="1"/>
  <c r="B56274" i="1"/>
  <c r="B56273" i="1"/>
  <c r="B56272" i="1"/>
  <c r="B56271" i="1"/>
  <c r="B56270" i="1"/>
  <c r="B56269" i="1"/>
  <c r="B56264" i="1"/>
  <c r="B56263" i="1"/>
  <c r="B56262" i="1"/>
  <c r="B56261" i="1"/>
  <c r="B56260" i="1"/>
  <c r="B56259" i="1"/>
  <c r="B56258" i="1"/>
  <c r="B56257" i="1"/>
  <c r="B56256" i="1"/>
  <c r="B56255" i="1"/>
  <c r="B56254" i="1"/>
  <c r="B56253" i="1"/>
  <c r="B56252" i="1"/>
  <c r="B56251" i="1"/>
  <c r="B56250" i="1"/>
  <c r="B56249" i="1"/>
  <c r="B56248" i="1"/>
  <c r="B56247" i="1"/>
  <c r="B56246" i="1"/>
  <c r="B56245" i="1"/>
  <c r="B56244" i="1"/>
  <c r="B56243" i="1"/>
  <c r="B56242" i="1"/>
  <c r="B56241" i="1"/>
  <c r="B56240" i="1"/>
  <c r="B56239" i="1"/>
  <c r="B56238" i="1"/>
  <c r="B56237" i="1"/>
  <c r="B56236" i="1"/>
  <c r="B56235" i="1"/>
  <c r="B56234" i="1"/>
  <c r="B56233" i="1"/>
  <c r="B56232" i="1"/>
  <c r="B56231" i="1"/>
  <c r="B56230" i="1"/>
  <c r="B56229" i="1"/>
  <c r="B56228" i="1"/>
  <c r="B56227" i="1"/>
  <c r="B56226" i="1"/>
  <c r="B56225" i="1"/>
  <c r="B56224" i="1"/>
  <c r="B56223" i="1"/>
  <c r="B56222" i="1"/>
  <c r="B56221" i="1"/>
  <c r="B56220" i="1"/>
  <c r="B56219" i="1"/>
  <c r="B56218" i="1"/>
  <c r="B56217" i="1"/>
  <c r="B56216" i="1"/>
  <c r="B56215" i="1"/>
  <c r="B56214" i="1"/>
  <c r="B56213" i="1"/>
  <c r="B56212" i="1"/>
  <c r="B56211" i="1"/>
  <c r="B56210" i="1"/>
  <c r="B56209" i="1"/>
  <c r="B56208" i="1"/>
  <c r="B56207" i="1"/>
  <c r="B56206" i="1"/>
  <c r="B56205" i="1"/>
  <c r="B56204" i="1"/>
  <c r="B56203" i="1"/>
  <c r="B56202" i="1"/>
  <c r="B56201" i="1"/>
  <c r="B56200" i="1"/>
  <c r="B56199" i="1"/>
  <c r="B56198" i="1"/>
  <c r="B56197" i="1"/>
  <c r="B56196" i="1"/>
  <c r="B56195" i="1"/>
  <c r="B56194" i="1"/>
  <c r="B56193" i="1"/>
  <c r="B56192" i="1"/>
  <c r="B56191" i="1"/>
  <c r="B56190" i="1"/>
  <c r="B56189" i="1"/>
  <c r="B56188" i="1"/>
  <c r="B56187" i="1"/>
  <c r="B56186" i="1"/>
  <c r="B56185" i="1"/>
  <c r="B56184" i="1"/>
  <c r="B56183" i="1"/>
  <c r="B56182" i="1"/>
  <c r="B56181" i="1"/>
  <c r="B56180" i="1"/>
  <c r="B56179" i="1"/>
  <c r="B56178" i="1"/>
  <c r="B56177" i="1"/>
  <c r="B56176" i="1"/>
  <c r="B56175" i="1"/>
  <c r="B56174" i="1"/>
  <c r="B56173" i="1"/>
  <c r="B56172" i="1"/>
  <c r="B56171" i="1"/>
  <c r="B56170" i="1"/>
  <c r="B56169" i="1"/>
  <c r="B56168" i="1"/>
  <c r="B56167" i="1"/>
  <c r="B56166" i="1"/>
  <c r="B56165" i="1"/>
  <c r="B56164" i="1"/>
  <c r="B56163" i="1"/>
  <c r="B56162" i="1"/>
  <c r="B56161" i="1"/>
  <c r="B56160" i="1"/>
  <c r="B56159" i="1"/>
  <c r="B56158" i="1"/>
  <c r="B56157" i="1"/>
  <c r="B56156" i="1"/>
  <c r="B56155" i="1"/>
  <c r="B56154" i="1"/>
  <c r="B56153" i="1"/>
  <c r="B56152" i="1"/>
  <c r="B56151" i="1"/>
  <c r="B56150" i="1"/>
  <c r="B56149" i="1"/>
  <c r="B56148" i="1"/>
  <c r="B56147" i="1"/>
  <c r="B56146" i="1"/>
  <c r="B56145" i="1"/>
  <c r="B56144" i="1"/>
  <c r="B56143" i="1"/>
  <c r="B56142" i="1"/>
  <c r="B56141" i="1"/>
  <c r="B56140" i="1"/>
  <c r="B56139" i="1"/>
  <c r="B56138" i="1"/>
  <c r="B56137" i="1"/>
  <c r="B56136" i="1"/>
  <c r="B56135" i="1"/>
  <c r="B56134" i="1"/>
  <c r="B56133" i="1"/>
  <c r="B56132" i="1"/>
  <c r="B56131" i="1"/>
  <c r="B56130" i="1"/>
  <c r="B56129" i="1"/>
  <c r="B56128" i="1"/>
  <c r="B56127" i="1"/>
  <c r="B56126" i="1"/>
  <c r="B56125" i="1"/>
  <c r="B56124" i="1"/>
  <c r="B56123" i="1"/>
  <c r="B56122" i="1"/>
  <c r="B56121" i="1"/>
  <c r="B56120" i="1"/>
  <c r="B56119" i="1"/>
  <c r="B56118" i="1"/>
  <c r="B56117" i="1"/>
  <c r="B56116" i="1"/>
  <c r="B56115" i="1"/>
  <c r="B56114" i="1"/>
  <c r="B56113" i="1"/>
  <c r="B56112" i="1"/>
  <c r="B56111" i="1"/>
  <c r="B56110" i="1"/>
  <c r="B56109" i="1"/>
  <c r="B56108" i="1"/>
  <c r="B56107" i="1"/>
  <c r="B56106" i="1"/>
  <c r="B56105" i="1"/>
  <c r="B56104" i="1"/>
  <c r="B56103" i="1"/>
  <c r="B56102" i="1"/>
  <c r="B56101" i="1"/>
  <c r="B56100" i="1"/>
  <c r="B56099" i="1"/>
  <c r="B56098" i="1"/>
  <c r="B56097" i="1"/>
  <c r="B56096" i="1"/>
  <c r="B56095" i="1"/>
  <c r="B56094" i="1"/>
  <c r="B56093" i="1"/>
  <c r="B56092" i="1"/>
  <c r="B56091" i="1"/>
  <c r="B56090" i="1"/>
  <c r="B56089" i="1"/>
  <c r="B56088" i="1"/>
  <c r="B56087" i="1"/>
  <c r="B56086" i="1"/>
  <c r="B56085" i="1"/>
  <c r="B56084" i="1"/>
  <c r="B56083" i="1"/>
  <c r="B56082" i="1"/>
  <c r="B56081" i="1"/>
  <c r="B56080" i="1"/>
  <c r="B56079" i="1"/>
  <c r="B56078" i="1"/>
  <c r="B56077" i="1"/>
  <c r="B56076" i="1"/>
  <c r="B56075" i="1"/>
  <c r="B56074" i="1"/>
  <c r="B56073" i="1"/>
  <c r="B56072" i="1"/>
  <c r="B56071" i="1"/>
  <c r="B56070" i="1"/>
  <c r="B56069" i="1"/>
  <c r="B56068" i="1"/>
  <c r="B56067" i="1"/>
  <c r="B56066" i="1"/>
  <c r="B56065" i="1"/>
  <c r="B56064" i="1"/>
  <c r="B56063" i="1"/>
  <c r="B56062" i="1"/>
  <c r="B56061" i="1"/>
  <c r="B56060" i="1"/>
  <c r="B56059" i="1"/>
  <c r="B56058" i="1"/>
  <c r="B56057" i="1"/>
  <c r="B56056" i="1"/>
  <c r="B56055" i="1"/>
  <c r="B56054" i="1"/>
  <c r="B56053" i="1"/>
  <c r="B56052" i="1"/>
  <c r="B56051" i="1"/>
  <c r="B56050" i="1"/>
  <c r="B56049" i="1"/>
  <c r="B56048" i="1"/>
  <c r="B56047" i="1"/>
  <c r="B56046" i="1"/>
  <c r="B56045" i="1"/>
  <c r="B56044" i="1"/>
  <c r="B56043" i="1"/>
  <c r="B56042" i="1"/>
  <c r="B56041" i="1"/>
  <c r="B56040" i="1"/>
  <c r="B56039" i="1"/>
  <c r="B56038" i="1"/>
  <c r="B56037" i="1"/>
  <c r="B56036" i="1"/>
  <c r="B56035" i="1"/>
  <c r="B56034" i="1"/>
  <c r="B56033" i="1"/>
  <c r="B56032" i="1"/>
  <c r="B56031" i="1"/>
  <c r="B56030" i="1"/>
  <c r="B56029" i="1"/>
  <c r="B56028" i="1"/>
  <c r="B56027" i="1"/>
  <c r="B56026" i="1"/>
  <c r="B56025" i="1"/>
  <c r="B56024" i="1"/>
  <c r="B56023" i="1"/>
  <c r="B56022" i="1"/>
  <c r="B56021" i="1"/>
  <c r="B56020" i="1"/>
  <c r="B56019" i="1"/>
  <c r="B56018" i="1"/>
  <c r="B56017" i="1"/>
  <c r="B56016" i="1"/>
  <c r="B56015" i="1"/>
  <c r="B56014" i="1"/>
  <c r="B56013" i="1"/>
  <c r="B56012" i="1"/>
  <c r="B56011" i="1"/>
  <c r="B56010" i="1"/>
  <c r="B56009" i="1"/>
  <c r="B56008" i="1"/>
  <c r="B56007" i="1"/>
  <c r="B56006" i="1"/>
  <c r="B56005" i="1"/>
  <c r="B56004" i="1"/>
  <c r="B56003" i="1"/>
  <c r="B56002" i="1"/>
  <c r="B56001" i="1"/>
  <c r="B56000" i="1"/>
  <c r="B55999" i="1"/>
  <c r="B55998" i="1"/>
  <c r="B55997" i="1"/>
  <c r="B55996" i="1"/>
  <c r="B55995" i="1"/>
  <c r="B55994" i="1"/>
  <c r="B55993" i="1"/>
  <c r="B55992" i="1"/>
  <c r="B55991" i="1"/>
  <c r="B55990" i="1"/>
  <c r="B55989" i="1"/>
  <c r="B55988" i="1"/>
  <c r="B55987" i="1"/>
  <c r="B55986" i="1"/>
  <c r="B55985" i="1"/>
  <c r="B55984" i="1"/>
  <c r="B55983" i="1"/>
  <c r="B55982" i="1"/>
  <c r="B55981" i="1"/>
  <c r="B55980" i="1"/>
  <c r="B55979" i="1"/>
  <c r="B55978" i="1"/>
  <c r="B55977" i="1"/>
  <c r="B55976" i="1"/>
  <c r="B55975" i="1"/>
  <c r="B55974" i="1"/>
  <c r="B55973" i="1"/>
  <c r="B55972" i="1"/>
  <c r="B55971" i="1"/>
  <c r="B55970" i="1"/>
  <c r="B55969" i="1"/>
  <c r="B55968" i="1"/>
  <c r="B55967" i="1"/>
  <c r="B55966" i="1"/>
  <c r="B55965" i="1"/>
  <c r="B55964" i="1"/>
  <c r="B55963" i="1"/>
  <c r="B55962" i="1"/>
  <c r="B55961" i="1"/>
  <c r="B55960" i="1"/>
  <c r="B55959" i="1"/>
  <c r="B55958" i="1"/>
  <c r="B55957" i="1"/>
  <c r="B55956" i="1"/>
  <c r="B55955" i="1"/>
  <c r="B55954" i="1"/>
  <c r="B55953" i="1"/>
  <c r="B55952" i="1"/>
  <c r="B55951" i="1"/>
  <c r="B55950" i="1"/>
  <c r="B55949" i="1"/>
  <c r="B55948" i="1"/>
  <c r="B55947" i="1"/>
  <c r="B55946" i="1"/>
  <c r="B55945" i="1"/>
  <c r="B55944" i="1"/>
  <c r="B55943" i="1"/>
  <c r="B55942" i="1"/>
  <c r="B55941" i="1"/>
  <c r="B55940" i="1"/>
  <c r="B55939" i="1"/>
  <c r="B55938" i="1"/>
  <c r="B55937" i="1"/>
  <c r="B55936" i="1"/>
  <c r="B55935" i="1"/>
  <c r="B55934" i="1"/>
  <c r="B55933" i="1"/>
  <c r="B55932" i="1"/>
  <c r="B55931" i="1"/>
  <c r="B55930" i="1"/>
  <c r="B55929" i="1"/>
  <c r="B55928" i="1"/>
  <c r="B55927" i="1"/>
  <c r="B55926" i="1"/>
  <c r="B55925" i="1"/>
  <c r="B55924" i="1"/>
  <c r="B55923" i="1"/>
  <c r="B55922" i="1"/>
  <c r="B55921" i="1"/>
  <c r="B55920" i="1"/>
  <c r="B55919" i="1"/>
  <c r="B55918" i="1"/>
  <c r="B55917" i="1"/>
  <c r="B55916" i="1"/>
  <c r="B55915" i="1"/>
  <c r="B55914" i="1"/>
  <c r="B55913" i="1"/>
  <c r="B55912" i="1"/>
  <c r="B55911" i="1"/>
  <c r="B55910" i="1"/>
  <c r="B55909" i="1"/>
  <c r="B55908" i="1"/>
  <c r="B55907" i="1"/>
  <c r="B55906" i="1"/>
  <c r="B55905" i="1"/>
  <c r="B55904" i="1"/>
  <c r="B55903" i="1"/>
  <c r="B55902" i="1"/>
  <c r="B55901" i="1"/>
  <c r="B55900" i="1"/>
  <c r="B55899" i="1"/>
  <c r="B55898" i="1"/>
  <c r="B55897" i="1"/>
  <c r="B55896" i="1"/>
  <c r="B55895" i="1"/>
  <c r="B55894" i="1"/>
  <c r="B55893" i="1"/>
  <c r="B55892" i="1"/>
  <c r="B55891" i="1"/>
  <c r="B55890" i="1"/>
  <c r="B55889" i="1"/>
  <c r="B55888" i="1"/>
  <c r="B55887" i="1"/>
  <c r="B55886" i="1"/>
  <c r="B55885" i="1"/>
  <c r="B55884" i="1"/>
  <c r="B55883" i="1"/>
  <c r="B55882" i="1"/>
  <c r="B55881" i="1"/>
  <c r="B55880" i="1"/>
  <c r="B55879" i="1"/>
  <c r="B55878" i="1"/>
  <c r="B55877" i="1"/>
  <c r="B55876" i="1"/>
  <c r="B55875" i="1"/>
  <c r="B55874" i="1"/>
  <c r="B55873" i="1"/>
  <c r="B55872" i="1"/>
  <c r="B55871" i="1"/>
  <c r="B55870" i="1"/>
  <c r="B55869" i="1"/>
  <c r="B55868" i="1"/>
  <c r="B55867" i="1"/>
  <c r="B55866" i="1"/>
  <c r="B55865" i="1"/>
  <c r="B55864" i="1"/>
  <c r="B55863" i="1"/>
  <c r="B55862" i="1"/>
  <c r="B55861" i="1"/>
  <c r="B55860" i="1"/>
  <c r="B55859" i="1"/>
  <c r="B55858" i="1"/>
  <c r="B55857" i="1"/>
  <c r="B55856" i="1"/>
  <c r="B55855" i="1"/>
  <c r="B55854" i="1"/>
  <c r="B55853" i="1"/>
  <c r="B55852" i="1"/>
  <c r="B55851" i="1"/>
  <c r="B55850" i="1"/>
  <c r="B55849" i="1"/>
  <c r="B55848" i="1"/>
  <c r="B55847" i="1"/>
  <c r="B55846" i="1"/>
  <c r="B55845" i="1"/>
  <c r="B55844" i="1"/>
  <c r="B55843" i="1"/>
  <c r="B55842" i="1"/>
  <c r="B55841" i="1"/>
  <c r="B55840" i="1"/>
  <c r="B55839" i="1"/>
  <c r="B55838" i="1"/>
  <c r="B55837" i="1"/>
  <c r="B55836" i="1"/>
  <c r="B55835" i="1"/>
  <c r="B55834" i="1"/>
  <c r="B55833" i="1"/>
  <c r="B55832" i="1"/>
  <c r="B55831" i="1"/>
  <c r="B55830" i="1"/>
  <c r="B55829" i="1"/>
  <c r="B55828" i="1"/>
  <c r="B55827" i="1"/>
  <c r="B55826" i="1"/>
  <c r="B55825" i="1"/>
  <c r="B55824" i="1"/>
  <c r="B55823" i="1"/>
  <c r="B55822" i="1"/>
  <c r="B55821" i="1"/>
  <c r="B55820" i="1"/>
  <c r="B55819" i="1"/>
  <c r="B55818" i="1"/>
  <c r="B55817" i="1"/>
  <c r="B55816" i="1"/>
  <c r="B55815" i="1"/>
  <c r="B55814" i="1"/>
  <c r="B55813" i="1"/>
  <c r="B55812" i="1"/>
  <c r="B55811" i="1"/>
  <c r="B55810" i="1"/>
  <c r="B55809" i="1"/>
  <c r="B55808" i="1"/>
  <c r="B55807" i="1"/>
  <c r="B55806" i="1"/>
  <c r="B55805" i="1"/>
  <c r="B55804" i="1"/>
  <c r="B55803" i="1"/>
  <c r="B55802" i="1"/>
  <c r="B55801" i="1"/>
  <c r="B55800" i="1"/>
  <c r="B55799" i="1"/>
  <c r="B55798" i="1"/>
  <c r="B55797" i="1"/>
  <c r="B55796" i="1"/>
  <c r="B55795" i="1"/>
  <c r="B55794" i="1"/>
  <c r="B55793" i="1"/>
  <c r="B55792" i="1"/>
  <c r="B55791" i="1"/>
  <c r="B55790" i="1"/>
  <c r="B55789" i="1"/>
  <c r="B55788" i="1"/>
  <c r="B55787" i="1"/>
  <c r="B55786" i="1"/>
  <c r="B55785" i="1"/>
  <c r="B55784" i="1"/>
  <c r="B55783" i="1"/>
  <c r="B55782" i="1"/>
  <c r="B55781" i="1"/>
  <c r="B55780" i="1"/>
  <c r="B55779" i="1"/>
  <c r="B55778" i="1"/>
  <c r="B55777" i="1"/>
  <c r="B55776" i="1"/>
  <c r="B55775" i="1"/>
  <c r="B55774" i="1"/>
  <c r="B55773" i="1"/>
  <c r="B55772" i="1"/>
  <c r="B55771" i="1"/>
  <c r="B55770" i="1"/>
  <c r="B55769" i="1"/>
  <c r="B55768" i="1"/>
  <c r="B55767" i="1"/>
  <c r="B55766" i="1"/>
  <c r="B55765" i="1"/>
  <c r="B55764" i="1"/>
  <c r="B55763" i="1"/>
  <c r="B55762" i="1"/>
  <c r="B55761" i="1"/>
  <c r="B55760" i="1"/>
  <c r="B55759" i="1"/>
  <c r="B55758" i="1"/>
  <c r="B55757" i="1"/>
  <c r="B55756" i="1"/>
  <c r="B55755" i="1"/>
  <c r="B55754" i="1"/>
  <c r="B55753" i="1"/>
  <c r="B55752" i="1"/>
  <c r="B55751" i="1"/>
  <c r="B55750" i="1"/>
  <c r="B55749" i="1"/>
  <c r="B55748" i="1"/>
  <c r="B55747" i="1"/>
  <c r="B55746" i="1"/>
  <c r="B55745" i="1"/>
  <c r="B55744" i="1"/>
  <c r="B55743" i="1"/>
  <c r="B55742" i="1"/>
  <c r="B55741" i="1"/>
  <c r="B55740" i="1"/>
  <c r="B55739" i="1"/>
  <c r="B55738" i="1"/>
  <c r="B55737" i="1"/>
  <c r="B55736" i="1"/>
  <c r="B55735" i="1"/>
  <c r="B55734" i="1"/>
  <c r="B55733" i="1"/>
  <c r="B55732" i="1"/>
  <c r="B55731" i="1"/>
  <c r="B55730" i="1"/>
  <c r="B55729" i="1"/>
  <c r="B55728" i="1"/>
  <c r="B55727" i="1"/>
  <c r="B55726" i="1"/>
  <c r="B55725" i="1"/>
  <c r="B55724" i="1"/>
  <c r="B55723" i="1"/>
  <c r="B55722" i="1"/>
  <c r="B55721" i="1"/>
  <c r="B55720" i="1"/>
  <c r="B55719" i="1"/>
  <c r="B55718" i="1"/>
  <c r="B55717" i="1"/>
  <c r="B55716" i="1"/>
  <c r="B55715" i="1"/>
  <c r="B55714" i="1"/>
  <c r="B55713" i="1"/>
  <c r="B55712" i="1"/>
  <c r="B55711" i="1"/>
  <c r="B55710" i="1"/>
  <c r="B55709" i="1"/>
  <c r="B55708" i="1"/>
  <c r="B55707" i="1"/>
  <c r="B55706" i="1"/>
  <c r="B55705" i="1"/>
  <c r="B55704" i="1"/>
  <c r="B55703" i="1"/>
  <c r="B55702" i="1"/>
  <c r="B55701" i="1"/>
  <c r="B55700" i="1"/>
  <c r="B55699" i="1"/>
  <c r="B55698" i="1"/>
  <c r="B55697" i="1"/>
  <c r="B55696" i="1"/>
  <c r="B55695" i="1"/>
  <c r="B55694" i="1"/>
  <c r="B55693" i="1"/>
  <c r="B55692" i="1"/>
  <c r="B55691" i="1"/>
  <c r="B55690" i="1"/>
  <c r="B55689" i="1"/>
  <c r="B55688" i="1"/>
  <c r="B55687" i="1"/>
  <c r="B55686" i="1"/>
  <c r="B55685" i="1"/>
  <c r="B55684" i="1"/>
  <c r="B55683" i="1"/>
  <c r="B55682" i="1"/>
  <c r="B55681" i="1"/>
  <c r="B55680" i="1"/>
  <c r="B55679" i="1"/>
  <c r="B55678" i="1"/>
  <c r="B55677" i="1"/>
  <c r="B55676" i="1"/>
  <c r="B55675" i="1"/>
  <c r="B55674" i="1"/>
  <c r="B55673" i="1"/>
  <c r="B55672" i="1"/>
  <c r="B55671" i="1"/>
  <c r="B55670" i="1"/>
  <c r="B55669" i="1"/>
  <c r="B55668" i="1"/>
  <c r="B55667" i="1"/>
  <c r="B55666" i="1"/>
  <c r="B55665" i="1"/>
  <c r="B55664" i="1"/>
  <c r="B55659" i="1"/>
  <c r="B55658" i="1"/>
  <c r="B55657" i="1"/>
  <c r="B55656" i="1"/>
  <c r="B55655" i="1"/>
  <c r="B55654" i="1"/>
  <c r="B55653" i="1"/>
  <c r="B55652" i="1"/>
  <c r="B55651" i="1"/>
  <c r="B55650" i="1"/>
  <c r="B55649" i="1"/>
  <c r="B55648" i="1"/>
  <c r="B55647" i="1"/>
  <c r="B55646" i="1"/>
  <c r="B55645" i="1"/>
  <c r="B55644" i="1"/>
  <c r="B55643" i="1"/>
  <c r="B55642" i="1"/>
  <c r="B55641" i="1"/>
  <c r="B55640" i="1"/>
  <c r="B55639" i="1"/>
  <c r="B55638" i="1"/>
  <c r="B55637" i="1"/>
  <c r="B55636" i="1"/>
  <c r="B55635" i="1"/>
  <c r="B55634" i="1"/>
  <c r="B55633" i="1"/>
  <c r="B55632" i="1"/>
  <c r="B55631" i="1"/>
  <c r="B55630" i="1"/>
  <c r="B55629" i="1"/>
  <c r="B55628" i="1"/>
  <c r="B55627" i="1"/>
  <c r="B55626" i="1"/>
  <c r="B55625" i="1"/>
  <c r="B55624" i="1"/>
  <c r="B55623" i="1"/>
  <c r="B55622" i="1"/>
  <c r="B55621" i="1"/>
  <c r="B55620" i="1"/>
  <c r="B55619" i="1"/>
  <c r="B55618" i="1"/>
  <c r="B55617" i="1"/>
  <c r="B55616" i="1"/>
  <c r="B55615" i="1"/>
  <c r="B55614" i="1"/>
  <c r="B55613" i="1"/>
  <c r="B55612" i="1"/>
  <c r="B55611" i="1"/>
  <c r="B55610" i="1"/>
  <c r="B55609" i="1"/>
  <c r="B55608" i="1"/>
  <c r="B55607" i="1"/>
  <c r="B55606" i="1"/>
  <c r="B55605" i="1"/>
  <c r="B55604" i="1"/>
  <c r="B55603" i="1"/>
  <c r="B55602" i="1"/>
  <c r="B55601" i="1"/>
  <c r="B55600" i="1"/>
  <c r="B55599" i="1"/>
  <c r="B55598" i="1"/>
  <c r="B55597" i="1"/>
  <c r="B55596" i="1"/>
  <c r="B55595" i="1"/>
  <c r="B55594" i="1"/>
  <c r="B55593" i="1"/>
  <c r="B55592" i="1"/>
  <c r="B55591" i="1"/>
  <c r="B55590" i="1"/>
  <c r="B55589" i="1"/>
  <c r="B55588" i="1"/>
  <c r="B55587" i="1"/>
  <c r="B55586" i="1"/>
  <c r="B55585" i="1"/>
  <c r="B55584" i="1"/>
  <c r="B55583" i="1"/>
  <c r="B55582" i="1"/>
  <c r="B55581" i="1"/>
  <c r="B55580" i="1"/>
  <c r="B55579" i="1"/>
  <c r="B55578" i="1"/>
  <c r="B55577" i="1"/>
  <c r="B55576" i="1"/>
  <c r="B55575" i="1"/>
  <c r="B55574" i="1"/>
  <c r="B55573" i="1"/>
  <c r="B55572" i="1"/>
  <c r="B55571" i="1"/>
  <c r="B55570" i="1"/>
  <c r="B55569" i="1"/>
  <c r="B55568" i="1"/>
  <c r="B55567" i="1"/>
  <c r="B55566" i="1"/>
  <c r="B55565" i="1"/>
  <c r="B55564" i="1"/>
  <c r="B55563" i="1"/>
  <c r="B55562" i="1"/>
  <c r="B55561" i="1"/>
  <c r="B55560" i="1"/>
  <c r="B55559" i="1"/>
  <c r="B55558" i="1"/>
  <c r="B55557" i="1"/>
  <c r="B55556" i="1"/>
  <c r="B55555" i="1"/>
  <c r="B55554" i="1"/>
  <c r="B55553" i="1"/>
  <c r="B55552" i="1"/>
  <c r="B55551" i="1"/>
  <c r="B55550" i="1"/>
  <c r="B55549" i="1"/>
  <c r="B55548" i="1"/>
  <c r="B55547" i="1"/>
  <c r="B55546" i="1"/>
  <c r="B55545" i="1"/>
  <c r="B55544" i="1"/>
  <c r="B55543" i="1"/>
  <c r="B55542" i="1"/>
  <c r="B55541" i="1"/>
  <c r="B55540" i="1"/>
  <c r="B55539" i="1"/>
  <c r="B55538" i="1"/>
  <c r="B55537" i="1"/>
  <c r="B55536" i="1"/>
  <c r="B55535" i="1"/>
  <c r="B55534" i="1"/>
  <c r="B55533" i="1"/>
  <c r="B55532" i="1"/>
  <c r="B55531" i="1"/>
  <c r="B55530" i="1"/>
  <c r="B55529" i="1"/>
  <c r="B55528" i="1"/>
  <c r="B55527" i="1"/>
  <c r="B55526" i="1"/>
  <c r="B55525" i="1"/>
  <c r="B55524" i="1"/>
  <c r="B55523" i="1"/>
  <c r="B55522" i="1"/>
  <c r="B55521" i="1"/>
  <c r="B55520" i="1"/>
  <c r="B55519" i="1"/>
  <c r="B55518" i="1"/>
  <c r="B55517" i="1"/>
  <c r="B55516" i="1"/>
  <c r="B55515" i="1"/>
  <c r="B55514" i="1"/>
  <c r="B55513" i="1"/>
  <c r="B55512" i="1"/>
  <c r="B55511" i="1"/>
  <c r="B55510" i="1"/>
  <c r="B55509" i="1"/>
  <c r="B55508" i="1"/>
  <c r="B55507" i="1"/>
  <c r="B55506" i="1"/>
  <c r="B55505" i="1"/>
  <c r="B55504" i="1"/>
  <c r="B55503" i="1"/>
  <c r="B55502" i="1"/>
  <c r="B55501" i="1"/>
  <c r="B55500" i="1"/>
  <c r="B55499" i="1"/>
  <c r="B55498" i="1"/>
  <c r="B55497" i="1"/>
  <c r="B55496" i="1"/>
  <c r="B55495" i="1"/>
  <c r="B55494" i="1"/>
  <c r="B55493" i="1"/>
  <c r="B55492" i="1"/>
  <c r="B55491" i="1"/>
  <c r="B55490" i="1"/>
  <c r="B55489" i="1"/>
  <c r="B55488" i="1"/>
  <c r="B55487" i="1"/>
  <c r="B55486" i="1"/>
  <c r="B55485" i="1"/>
  <c r="B55484" i="1"/>
  <c r="B55483" i="1"/>
  <c r="B55482" i="1"/>
  <c r="B55481" i="1"/>
  <c r="B55480" i="1"/>
  <c r="B55479" i="1"/>
  <c r="B55478" i="1"/>
  <c r="B55477" i="1"/>
  <c r="B55476" i="1"/>
  <c r="B55475" i="1"/>
  <c r="B55474" i="1"/>
  <c r="B55473" i="1"/>
  <c r="B55472" i="1"/>
  <c r="B55471" i="1"/>
  <c r="B55470" i="1"/>
  <c r="B55469" i="1"/>
  <c r="B55468" i="1"/>
  <c r="B55467" i="1"/>
  <c r="B55466" i="1"/>
  <c r="B55465" i="1"/>
  <c r="B55464" i="1"/>
  <c r="B55463" i="1"/>
  <c r="B55462" i="1"/>
  <c r="B55461" i="1"/>
  <c r="B55460" i="1"/>
  <c r="B55459" i="1"/>
  <c r="B55458" i="1"/>
  <c r="B55457" i="1"/>
  <c r="B55456" i="1"/>
  <c r="B55455" i="1"/>
  <c r="B55454" i="1"/>
  <c r="B55453" i="1"/>
  <c r="B55452" i="1"/>
  <c r="B55451" i="1"/>
  <c r="B55450" i="1"/>
  <c r="B55449" i="1"/>
  <c r="B55448" i="1"/>
  <c r="B55447" i="1"/>
  <c r="B55446" i="1"/>
  <c r="B55445" i="1"/>
  <c r="B55444" i="1"/>
  <c r="B55443" i="1"/>
  <c r="B55442" i="1"/>
  <c r="B55441" i="1"/>
  <c r="B55440" i="1"/>
  <c r="B55439" i="1"/>
  <c r="B55438" i="1"/>
  <c r="B55437" i="1"/>
  <c r="B55436" i="1"/>
  <c r="B55435" i="1"/>
  <c r="B55434" i="1"/>
  <c r="B55433" i="1"/>
  <c r="B55432" i="1"/>
  <c r="B55431" i="1"/>
  <c r="B55430" i="1"/>
  <c r="B55429" i="1"/>
  <c r="B55428" i="1"/>
  <c r="B55427" i="1"/>
  <c r="B55426" i="1"/>
  <c r="B55425" i="1"/>
  <c r="B55424" i="1"/>
  <c r="B55423" i="1"/>
  <c r="B55422" i="1"/>
  <c r="B55421" i="1"/>
  <c r="B55420" i="1"/>
  <c r="B55419" i="1"/>
  <c r="B55418" i="1"/>
  <c r="B55417" i="1"/>
  <c r="B55416" i="1"/>
  <c r="B55415" i="1"/>
  <c r="B55414" i="1"/>
  <c r="B55413" i="1"/>
  <c r="B55412" i="1"/>
  <c r="B55411" i="1"/>
  <c r="B55410" i="1"/>
  <c r="B55409" i="1"/>
  <c r="B55408" i="1"/>
  <c r="B55407" i="1"/>
  <c r="B55406" i="1"/>
  <c r="B55405" i="1"/>
  <c r="B55404" i="1"/>
  <c r="B55403" i="1"/>
  <c r="B55402" i="1"/>
  <c r="B55401" i="1"/>
  <c r="B55400" i="1"/>
  <c r="B55399" i="1"/>
  <c r="B55398" i="1"/>
  <c r="B55397" i="1"/>
  <c r="B55396" i="1"/>
  <c r="B55395" i="1"/>
  <c r="B55394" i="1"/>
  <c r="B55393" i="1"/>
  <c r="B55392" i="1"/>
  <c r="B55391" i="1"/>
  <c r="B55390" i="1"/>
  <c r="B55389" i="1"/>
  <c r="B55388" i="1"/>
  <c r="B55387" i="1"/>
  <c r="B55386" i="1"/>
  <c r="B55385" i="1"/>
  <c r="B55384" i="1"/>
  <c r="B55383" i="1"/>
  <c r="B55382" i="1"/>
  <c r="B55381" i="1"/>
  <c r="B55380" i="1"/>
  <c r="B55379" i="1"/>
  <c r="B55378" i="1"/>
  <c r="B55377" i="1"/>
  <c r="B55376" i="1"/>
  <c r="B55375" i="1"/>
  <c r="B55374" i="1"/>
  <c r="B55373" i="1"/>
  <c r="B55372" i="1"/>
  <c r="B55371" i="1"/>
  <c r="B55370" i="1"/>
  <c r="B55369" i="1"/>
  <c r="B55368" i="1"/>
  <c r="B55367" i="1"/>
  <c r="B55366" i="1"/>
  <c r="B55365" i="1"/>
  <c r="B55364" i="1"/>
  <c r="B55363" i="1"/>
  <c r="B55362" i="1"/>
  <c r="B55361" i="1"/>
  <c r="B55360" i="1"/>
  <c r="B55359" i="1"/>
  <c r="B55358" i="1"/>
  <c r="B55357" i="1"/>
  <c r="B55356" i="1"/>
  <c r="B55355" i="1"/>
  <c r="B55354" i="1"/>
  <c r="B55353" i="1"/>
  <c r="B55352" i="1"/>
  <c r="B55351" i="1"/>
  <c r="B55350" i="1"/>
  <c r="B55349" i="1"/>
  <c r="B55348" i="1"/>
  <c r="B55347" i="1"/>
  <c r="B55346" i="1"/>
  <c r="B55345" i="1"/>
  <c r="B55344" i="1"/>
  <c r="B55343" i="1"/>
  <c r="B55342" i="1"/>
  <c r="B55341" i="1"/>
  <c r="B55340" i="1"/>
  <c r="B55339" i="1"/>
  <c r="B55338" i="1"/>
  <c r="B55337" i="1"/>
  <c r="B55336" i="1"/>
  <c r="B55335" i="1"/>
  <c r="B55334" i="1"/>
  <c r="B55333" i="1"/>
  <c r="B55332" i="1"/>
  <c r="B55331" i="1"/>
  <c r="B55330" i="1"/>
  <c r="B55329" i="1"/>
  <c r="B55328" i="1"/>
  <c r="B55327" i="1"/>
  <c r="B55326" i="1"/>
  <c r="B55325" i="1"/>
  <c r="B55324" i="1"/>
  <c r="B55323" i="1"/>
  <c r="B55322" i="1"/>
  <c r="B55321" i="1"/>
  <c r="B55320" i="1"/>
  <c r="B55319" i="1"/>
  <c r="B55318" i="1"/>
  <c r="B55317" i="1"/>
  <c r="B55316" i="1"/>
  <c r="B55315" i="1"/>
  <c r="B55314" i="1"/>
  <c r="B55313" i="1"/>
  <c r="B55312" i="1"/>
  <c r="B55311" i="1"/>
  <c r="B55310" i="1"/>
  <c r="B55309" i="1"/>
  <c r="B55308" i="1"/>
  <c r="B55307" i="1"/>
  <c r="B55306" i="1"/>
  <c r="B55305" i="1"/>
  <c r="B55304" i="1"/>
  <c r="B55303" i="1"/>
  <c r="B55302" i="1"/>
  <c r="B55301" i="1"/>
  <c r="B55300" i="1"/>
  <c r="B55299" i="1"/>
  <c r="B55298" i="1"/>
  <c r="B55297" i="1"/>
  <c r="B55296" i="1"/>
  <c r="B55295" i="1"/>
  <c r="B55294" i="1"/>
  <c r="B55293" i="1"/>
  <c r="B55292" i="1"/>
  <c r="B55291" i="1"/>
  <c r="B55290" i="1"/>
  <c r="B55289" i="1"/>
  <c r="B55288" i="1"/>
  <c r="B55287" i="1"/>
  <c r="B55286" i="1"/>
  <c r="B55285" i="1"/>
  <c r="B55284" i="1"/>
  <c r="B55283" i="1"/>
  <c r="B55282" i="1"/>
  <c r="B55281" i="1"/>
  <c r="B55280" i="1"/>
  <c r="B55279" i="1"/>
  <c r="B55278" i="1"/>
  <c r="B55277" i="1"/>
  <c r="B55276" i="1"/>
  <c r="B55275" i="1"/>
  <c r="B55274" i="1"/>
  <c r="B55273" i="1"/>
  <c r="B55272" i="1"/>
  <c r="B55271" i="1"/>
  <c r="B55270" i="1"/>
  <c r="B55269" i="1"/>
  <c r="B55268" i="1"/>
  <c r="B55267" i="1"/>
  <c r="B55266" i="1"/>
  <c r="B55265" i="1"/>
  <c r="B55264" i="1"/>
  <c r="B55263" i="1"/>
  <c r="B55262" i="1"/>
  <c r="B55261" i="1"/>
  <c r="B55260" i="1"/>
  <c r="B55259" i="1"/>
  <c r="B55258" i="1"/>
  <c r="B55257" i="1"/>
  <c r="B55256" i="1"/>
  <c r="B55255" i="1"/>
  <c r="B55254" i="1"/>
  <c r="B55253" i="1"/>
  <c r="B55252" i="1"/>
  <c r="B55251" i="1"/>
  <c r="B55250" i="1"/>
  <c r="B55249" i="1"/>
  <c r="B55248" i="1"/>
  <c r="B55247" i="1"/>
  <c r="B55246" i="1"/>
  <c r="B55245" i="1"/>
  <c r="B55244" i="1"/>
  <c r="B55243" i="1"/>
  <c r="B55242" i="1"/>
  <c r="B55241" i="1"/>
  <c r="B55240" i="1"/>
  <c r="B55239" i="1"/>
  <c r="B55238" i="1"/>
  <c r="B55237" i="1"/>
  <c r="B55236" i="1"/>
  <c r="B55235" i="1"/>
  <c r="B55234" i="1"/>
  <c r="B55233" i="1"/>
  <c r="B55232" i="1"/>
  <c r="B55231" i="1"/>
  <c r="B55230" i="1"/>
  <c r="B55229" i="1"/>
  <c r="B55228" i="1"/>
  <c r="B55227" i="1"/>
  <c r="B55226" i="1"/>
  <c r="B55225" i="1"/>
  <c r="B55224" i="1"/>
  <c r="B55223" i="1"/>
  <c r="B55222" i="1"/>
  <c r="B55221" i="1"/>
  <c r="B55220" i="1"/>
  <c r="B55219" i="1"/>
  <c r="B55218" i="1"/>
  <c r="B55217" i="1"/>
  <c r="B55216" i="1"/>
  <c r="B55215" i="1"/>
  <c r="B55214" i="1"/>
  <c r="B55213" i="1"/>
  <c r="B55212" i="1"/>
  <c r="B55211" i="1"/>
  <c r="B55210" i="1"/>
  <c r="B55209" i="1"/>
  <c r="B55208" i="1"/>
  <c r="B55207" i="1"/>
  <c r="B55206" i="1"/>
  <c r="B55205" i="1"/>
  <c r="B55204" i="1"/>
  <c r="B55203" i="1"/>
  <c r="B55202" i="1"/>
  <c r="B55201" i="1"/>
  <c r="B55200" i="1"/>
  <c r="B55199" i="1"/>
  <c r="B55198" i="1"/>
  <c r="B55197" i="1"/>
  <c r="B55196" i="1"/>
  <c r="B55195" i="1"/>
  <c r="B55194" i="1"/>
  <c r="B55193" i="1"/>
  <c r="B55192" i="1"/>
  <c r="B55191" i="1"/>
  <c r="B55190" i="1"/>
  <c r="B55189" i="1"/>
  <c r="B55188" i="1"/>
  <c r="B55187" i="1"/>
  <c r="B55186" i="1"/>
  <c r="B55185" i="1"/>
  <c r="B55184" i="1"/>
  <c r="B55183" i="1"/>
  <c r="B55182" i="1"/>
  <c r="B55181" i="1"/>
  <c r="B55180" i="1"/>
  <c r="B55179" i="1"/>
  <c r="B55178" i="1"/>
  <c r="B55177" i="1"/>
  <c r="B55176" i="1"/>
  <c r="B55175" i="1"/>
  <c r="B55174" i="1"/>
  <c r="B55173" i="1"/>
  <c r="B55172" i="1"/>
  <c r="B55171" i="1"/>
  <c r="B55170" i="1"/>
  <c r="B55169" i="1"/>
  <c r="B55168" i="1"/>
  <c r="B55167" i="1"/>
  <c r="B55166" i="1"/>
  <c r="B55165" i="1"/>
  <c r="B55164" i="1"/>
  <c r="B55163" i="1"/>
  <c r="B55162" i="1"/>
  <c r="B55161" i="1"/>
  <c r="B55160" i="1"/>
  <c r="B55159" i="1"/>
  <c r="B55158" i="1"/>
  <c r="B55157" i="1"/>
  <c r="B55156" i="1"/>
  <c r="B55155" i="1"/>
  <c r="B55154" i="1"/>
  <c r="B55153" i="1"/>
  <c r="B55152" i="1"/>
  <c r="B55151" i="1"/>
  <c r="B55150" i="1"/>
  <c r="B55149" i="1"/>
  <c r="B55148" i="1"/>
  <c r="B55147" i="1"/>
  <c r="B55146" i="1"/>
  <c r="B55145" i="1"/>
  <c r="B55144" i="1"/>
  <c r="B55143" i="1"/>
  <c r="B55142" i="1"/>
  <c r="B55141" i="1"/>
  <c r="B55140" i="1"/>
  <c r="B55139" i="1"/>
  <c r="B55138" i="1"/>
  <c r="B55137" i="1"/>
  <c r="B55136" i="1"/>
  <c r="B55135" i="1"/>
  <c r="B55134" i="1"/>
  <c r="B55133" i="1"/>
  <c r="B55132" i="1"/>
  <c r="B55131" i="1"/>
  <c r="B55130" i="1"/>
  <c r="B55129" i="1"/>
  <c r="B55128" i="1"/>
  <c r="B55127" i="1"/>
  <c r="B55126" i="1"/>
  <c r="B55125" i="1"/>
  <c r="B55124" i="1"/>
  <c r="B55123" i="1"/>
  <c r="B55122" i="1"/>
  <c r="B55121" i="1"/>
  <c r="B55120" i="1"/>
  <c r="B55119" i="1"/>
  <c r="B55118" i="1"/>
  <c r="B55117" i="1"/>
  <c r="B55116" i="1"/>
  <c r="B55115" i="1"/>
  <c r="B55114" i="1"/>
  <c r="B55113" i="1"/>
  <c r="B55112" i="1"/>
  <c r="B55111" i="1"/>
  <c r="B55110" i="1"/>
  <c r="B55109" i="1"/>
  <c r="B55108" i="1"/>
  <c r="B55107" i="1"/>
  <c r="B55106" i="1"/>
  <c r="B55105" i="1"/>
  <c r="B55104" i="1"/>
  <c r="B55103" i="1"/>
  <c r="B55102" i="1"/>
  <c r="B55101" i="1"/>
  <c r="B55100" i="1"/>
  <c r="B55099" i="1"/>
  <c r="B55098" i="1"/>
  <c r="B55097" i="1"/>
  <c r="B55096" i="1"/>
  <c r="B55095" i="1"/>
  <c r="B55094" i="1"/>
  <c r="B55093" i="1"/>
  <c r="B55092" i="1"/>
  <c r="B55091" i="1"/>
  <c r="B55090" i="1"/>
  <c r="B55089" i="1"/>
  <c r="B55088" i="1"/>
  <c r="B55087" i="1"/>
  <c r="B55086" i="1"/>
  <c r="B55085" i="1"/>
  <c r="B55084" i="1"/>
  <c r="B55083" i="1"/>
  <c r="B55082" i="1"/>
  <c r="B55081" i="1"/>
  <c r="B55080" i="1"/>
  <c r="B55079" i="1"/>
  <c r="B55078" i="1"/>
  <c r="B55077" i="1"/>
  <c r="B55076" i="1"/>
  <c r="B55075" i="1"/>
  <c r="B55074" i="1"/>
  <c r="B55073" i="1"/>
  <c r="B55072" i="1"/>
  <c r="B55071" i="1"/>
  <c r="B55070" i="1"/>
  <c r="B55069" i="1"/>
  <c r="B55068" i="1"/>
  <c r="B55067" i="1"/>
  <c r="B55066" i="1"/>
  <c r="B55065" i="1"/>
  <c r="B55064" i="1"/>
  <c r="B55063" i="1"/>
  <c r="B55062" i="1"/>
  <c r="B55061" i="1"/>
  <c r="B55060" i="1"/>
  <c r="B55059" i="1"/>
  <c r="B55054" i="1"/>
  <c r="B55053" i="1"/>
  <c r="B55052" i="1"/>
  <c r="B55051" i="1"/>
  <c r="B55050" i="1"/>
  <c r="B55049" i="1"/>
  <c r="B55048" i="1"/>
  <c r="B55047" i="1"/>
  <c r="B55046" i="1"/>
  <c r="B55045" i="1"/>
  <c r="B55044" i="1"/>
  <c r="B55043" i="1"/>
  <c r="B55042" i="1"/>
  <c r="B55041" i="1"/>
  <c r="B55040" i="1"/>
  <c r="B55039" i="1"/>
  <c r="B55038" i="1"/>
  <c r="B55037" i="1"/>
  <c r="B55036" i="1"/>
  <c r="B55035" i="1"/>
  <c r="B55034" i="1"/>
  <c r="B55033" i="1"/>
  <c r="B55032" i="1"/>
  <c r="B55031" i="1"/>
  <c r="B55030" i="1"/>
  <c r="B55029" i="1"/>
  <c r="B55028" i="1"/>
  <c r="B55027" i="1"/>
  <c r="B55026" i="1"/>
  <c r="B55025" i="1"/>
  <c r="B55024" i="1"/>
  <c r="B55023" i="1"/>
  <c r="B55022" i="1"/>
  <c r="B55021" i="1"/>
  <c r="B55020" i="1"/>
  <c r="B55019" i="1"/>
  <c r="B55018" i="1"/>
  <c r="B55017" i="1"/>
  <c r="B55016" i="1"/>
  <c r="B55015" i="1"/>
  <c r="B55014" i="1"/>
  <c r="B55013" i="1"/>
  <c r="B55012" i="1"/>
  <c r="B55011" i="1"/>
  <c r="B55010" i="1"/>
  <c r="B55009" i="1"/>
  <c r="B55008" i="1"/>
  <c r="B55007" i="1"/>
  <c r="B55006" i="1"/>
  <c r="B55005" i="1"/>
  <c r="B55004" i="1"/>
  <c r="B55003" i="1"/>
  <c r="B55002" i="1"/>
  <c r="B55001" i="1"/>
  <c r="B55000" i="1"/>
  <c r="B54999" i="1"/>
  <c r="B54998" i="1"/>
  <c r="B54997" i="1"/>
  <c r="B54996" i="1"/>
  <c r="B54995" i="1"/>
  <c r="B54994" i="1"/>
  <c r="B54993" i="1"/>
  <c r="B54992" i="1"/>
  <c r="B54991" i="1"/>
  <c r="B54990" i="1"/>
  <c r="B54989" i="1"/>
  <c r="B54988" i="1"/>
  <c r="B54987" i="1"/>
  <c r="B54986" i="1"/>
  <c r="B54985" i="1"/>
  <c r="B54984" i="1"/>
  <c r="B54983" i="1"/>
  <c r="B54982" i="1"/>
  <c r="B54981" i="1"/>
  <c r="B54980" i="1"/>
  <c r="B54979" i="1"/>
  <c r="B54978" i="1"/>
  <c r="B54977" i="1"/>
  <c r="B54976" i="1"/>
  <c r="B54975" i="1"/>
  <c r="B54974" i="1"/>
  <c r="B54973" i="1"/>
  <c r="B54972" i="1"/>
  <c r="B54971" i="1"/>
  <c r="B54970" i="1"/>
  <c r="B54969" i="1"/>
  <c r="B54968" i="1"/>
  <c r="B54967" i="1"/>
  <c r="B54966" i="1"/>
  <c r="B54965" i="1"/>
  <c r="B54964" i="1"/>
  <c r="B54963" i="1"/>
  <c r="B54962" i="1"/>
  <c r="B54961" i="1"/>
  <c r="B54960" i="1"/>
  <c r="B54959" i="1"/>
  <c r="B54958" i="1"/>
  <c r="B54957" i="1"/>
  <c r="B54956" i="1"/>
  <c r="B54955" i="1"/>
  <c r="B54954" i="1"/>
  <c r="B54953" i="1"/>
  <c r="B54952" i="1"/>
  <c r="B54951" i="1"/>
  <c r="B54950" i="1"/>
  <c r="B54949" i="1"/>
  <c r="B54948" i="1"/>
  <c r="B54947" i="1"/>
  <c r="B54946" i="1"/>
  <c r="B54945" i="1"/>
  <c r="B54944" i="1"/>
  <c r="B54943" i="1"/>
  <c r="B54942" i="1"/>
  <c r="B54941" i="1"/>
  <c r="B54940" i="1"/>
  <c r="B54939" i="1"/>
  <c r="B54938" i="1"/>
  <c r="B54937" i="1"/>
  <c r="B54936" i="1"/>
  <c r="B54935" i="1"/>
  <c r="B54934" i="1"/>
  <c r="B54933" i="1"/>
  <c r="B54932" i="1"/>
  <c r="B54931" i="1"/>
  <c r="B54930" i="1"/>
  <c r="B54929" i="1"/>
  <c r="B54928" i="1"/>
  <c r="B54927" i="1"/>
  <c r="B54926" i="1"/>
  <c r="B54925" i="1"/>
  <c r="B54924" i="1"/>
  <c r="B54923" i="1"/>
  <c r="B54922" i="1"/>
  <c r="B54921" i="1"/>
  <c r="B54920" i="1"/>
  <c r="B54919" i="1"/>
  <c r="B54918" i="1"/>
  <c r="B54917" i="1"/>
  <c r="B54916" i="1"/>
  <c r="B54915" i="1"/>
  <c r="B54914" i="1"/>
  <c r="B54913" i="1"/>
  <c r="B54912" i="1"/>
  <c r="B54911" i="1"/>
  <c r="B54910" i="1"/>
  <c r="B54909" i="1"/>
  <c r="B54908" i="1"/>
  <c r="B54907" i="1"/>
  <c r="B54906" i="1"/>
  <c r="B54905" i="1"/>
  <c r="B54904" i="1"/>
  <c r="B54903" i="1"/>
  <c r="B54902" i="1"/>
  <c r="B54901" i="1"/>
  <c r="B54900" i="1"/>
  <c r="B54899" i="1"/>
  <c r="B54898" i="1"/>
  <c r="B54897" i="1"/>
  <c r="B54896" i="1"/>
  <c r="B54895" i="1"/>
  <c r="B54894" i="1"/>
  <c r="B54893" i="1"/>
  <c r="B54892" i="1"/>
  <c r="B54891" i="1"/>
  <c r="B54890" i="1"/>
  <c r="B54889" i="1"/>
  <c r="B54888" i="1"/>
  <c r="B54887" i="1"/>
  <c r="B54886" i="1"/>
  <c r="B54885" i="1"/>
  <c r="B54884" i="1"/>
  <c r="B54883" i="1"/>
  <c r="B54882" i="1"/>
  <c r="B54881" i="1"/>
  <c r="B54880" i="1"/>
  <c r="B54879" i="1"/>
  <c r="B54878" i="1"/>
  <c r="B54877" i="1"/>
  <c r="B54876" i="1"/>
  <c r="B54875" i="1"/>
  <c r="B54874" i="1"/>
  <c r="B54873" i="1"/>
  <c r="B54872" i="1"/>
  <c r="B54871" i="1"/>
  <c r="B54870" i="1"/>
  <c r="B54869" i="1"/>
  <c r="B54868" i="1"/>
  <c r="B54867" i="1"/>
  <c r="B54866" i="1"/>
  <c r="B54865" i="1"/>
  <c r="B54864" i="1"/>
  <c r="B54863" i="1"/>
  <c r="B54862" i="1"/>
  <c r="B54861" i="1"/>
  <c r="B54860" i="1"/>
  <c r="B54859" i="1"/>
  <c r="B54858" i="1"/>
  <c r="B54857" i="1"/>
  <c r="B54856" i="1"/>
  <c r="B54855" i="1"/>
  <c r="B54854" i="1"/>
  <c r="B54853" i="1"/>
  <c r="B54852" i="1"/>
  <c r="B54851" i="1"/>
  <c r="B54850" i="1"/>
  <c r="B54849" i="1"/>
  <c r="B54848" i="1"/>
  <c r="B54847" i="1"/>
  <c r="B54846" i="1"/>
  <c r="B54845" i="1"/>
  <c r="B54844" i="1"/>
  <c r="B54843" i="1"/>
  <c r="B54842" i="1"/>
  <c r="B54841" i="1"/>
  <c r="B54840" i="1"/>
  <c r="B54839" i="1"/>
  <c r="B54838" i="1"/>
  <c r="B54837" i="1"/>
  <c r="B54836" i="1"/>
  <c r="B54835" i="1"/>
  <c r="B54834" i="1"/>
  <c r="B54833" i="1"/>
  <c r="B54832" i="1"/>
  <c r="B54831" i="1"/>
  <c r="B54830" i="1"/>
  <c r="B54829" i="1"/>
  <c r="B54828" i="1"/>
  <c r="B54827" i="1"/>
  <c r="B54826" i="1"/>
  <c r="B54825" i="1"/>
  <c r="B54824" i="1"/>
  <c r="B54823" i="1"/>
  <c r="B54822" i="1"/>
  <c r="B54821" i="1"/>
  <c r="B54820" i="1"/>
  <c r="B54819" i="1"/>
  <c r="B54818" i="1"/>
  <c r="B54817" i="1"/>
  <c r="B54816" i="1"/>
  <c r="B54815" i="1"/>
  <c r="B54814" i="1"/>
  <c r="B54813" i="1"/>
  <c r="B54812" i="1"/>
  <c r="B54811" i="1"/>
  <c r="B54810" i="1"/>
  <c r="B54809" i="1"/>
  <c r="B54808" i="1"/>
  <c r="B54807" i="1"/>
  <c r="B54806" i="1"/>
  <c r="B54805" i="1"/>
  <c r="B54804" i="1"/>
  <c r="B54803" i="1"/>
  <c r="B54802" i="1"/>
  <c r="B54801" i="1"/>
  <c r="B54800" i="1"/>
  <c r="B54799" i="1"/>
  <c r="B54798" i="1"/>
  <c r="B54797" i="1"/>
  <c r="B54796" i="1"/>
  <c r="B54795" i="1"/>
  <c r="B54794" i="1"/>
  <c r="B54793" i="1"/>
  <c r="B54792" i="1"/>
  <c r="B54791" i="1"/>
  <c r="B54790" i="1"/>
  <c r="B54789" i="1"/>
  <c r="B54788" i="1"/>
  <c r="B54787" i="1"/>
  <c r="B54786" i="1"/>
  <c r="B54785" i="1"/>
  <c r="B54784" i="1"/>
  <c r="B54783" i="1"/>
  <c r="B54782" i="1"/>
  <c r="B54781" i="1"/>
  <c r="B54780" i="1"/>
  <c r="B54779" i="1"/>
  <c r="B54778" i="1"/>
  <c r="B54777" i="1"/>
  <c r="B54776" i="1"/>
  <c r="B54775" i="1"/>
  <c r="B54774" i="1"/>
  <c r="B54773" i="1"/>
  <c r="B54772" i="1"/>
  <c r="B54771" i="1"/>
  <c r="B54770" i="1"/>
  <c r="B54769" i="1"/>
  <c r="B54768" i="1"/>
  <c r="B54767" i="1"/>
  <c r="B54766" i="1"/>
  <c r="B54765" i="1"/>
  <c r="B54764" i="1"/>
  <c r="B54763" i="1"/>
  <c r="B54762" i="1"/>
  <c r="B54761" i="1"/>
  <c r="B54760" i="1"/>
  <c r="B54759" i="1"/>
  <c r="B54758" i="1"/>
  <c r="B54757" i="1"/>
  <c r="B54756" i="1"/>
  <c r="B54755" i="1"/>
  <c r="B54754" i="1"/>
  <c r="B54753" i="1"/>
  <c r="B54752" i="1"/>
  <c r="B54751" i="1"/>
  <c r="B54750" i="1"/>
  <c r="B54749" i="1"/>
  <c r="B54748" i="1"/>
  <c r="B54747" i="1"/>
  <c r="B54746" i="1"/>
  <c r="B54745" i="1"/>
  <c r="B54744" i="1"/>
  <c r="B54743" i="1"/>
  <c r="B54742" i="1"/>
  <c r="B54741" i="1"/>
  <c r="B54740" i="1"/>
  <c r="B54739" i="1"/>
  <c r="B54738" i="1"/>
  <c r="B54737" i="1"/>
  <c r="B54736" i="1"/>
  <c r="B54735" i="1"/>
  <c r="B54734" i="1"/>
  <c r="B54733" i="1"/>
  <c r="B54732" i="1"/>
  <c r="B54731" i="1"/>
  <c r="B54730" i="1"/>
  <c r="B54729" i="1"/>
  <c r="B54728" i="1"/>
  <c r="B54727" i="1"/>
  <c r="B54726" i="1"/>
  <c r="B54725" i="1"/>
  <c r="B54724" i="1"/>
  <c r="B54723" i="1"/>
  <c r="B54722" i="1"/>
  <c r="B54721" i="1"/>
  <c r="B54720" i="1"/>
  <c r="B54719" i="1"/>
  <c r="B54718" i="1"/>
  <c r="B54717" i="1"/>
  <c r="B54716" i="1"/>
  <c r="B54715" i="1"/>
  <c r="B54714" i="1"/>
  <c r="B54713" i="1"/>
  <c r="B54712" i="1"/>
  <c r="B54711" i="1"/>
  <c r="B54710" i="1"/>
  <c r="B54709" i="1"/>
  <c r="B54708" i="1"/>
  <c r="B54707" i="1"/>
  <c r="B54706" i="1"/>
  <c r="B54705" i="1"/>
  <c r="B54704" i="1"/>
  <c r="B54703" i="1"/>
  <c r="B54702" i="1"/>
  <c r="B54701" i="1"/>
  <c r="B54700" i="1"/>
  <c r="B54699" i="1"/>
  <c r="B54698" i="1"/>
  <c r="B54697" i="1"/>
  <c r="B54696" i="1"/>
  <c r="B54695" i="1"/>
  <c r="B54694" i="1"/>
  <c r="B54693" i="1"/>
  <c r="B54692" i="1"/>
  <c r="B54691" i="1"/>
  <c r="B54690" i="1"/>
  <c r="B54689" i="1"/>
  <c r="B54688" i="1"/>
  <c r="B54687" i="1"/>
  <c r="B54686" i="1"/>
  <c r="B54685" i="1"/>
  <c r="B54684" i="1"/>
  <c r="B54683" i="1"/>
  <c r="B54682" i="1"/>
  <c r="B54681" i="1"/>
  <c r="B54680" i="1"/>
  <c r="B54679" i="1"/>
  <c r="B54678" i="1"/>
  <c r="B54677" i="1"/>
  <c r="B54676" i="1"/>
  <c r="B54675" i="1"/>
  <c r="B54674" i="1"/>
  <c r="B54673" i="1"/>
  <c r="B54672" i="1"/>
  <c r="B54671" i="1"/>
  <c r="B54670" i="1"/>
  <c r="B54669" i="1"/>
  <c r="B54668" i="1"/>
  <c r="B54667" i="1"/>
  <c r="B54666" i="1"/>
  <c r="B54665" i="1"/>
  <c r="B54664" i="1"/>
  <c r="B54663" i="1"/>
  <c r="B54662" i="1"/>
  <c r="B54661" i="1"/>
  <c r="B54660" i="1"/>
  <c r="B54659" i="1"/>
  <c r="B54658" i="1"/>
  <c r="B54657" i="1"/>
  <c r="B54656" i="1"/>
  <c r="B54655" i="1"/>
  <c r="B54654" i="1"/>
  <c r="B54653" i="1"/>
  <c r="B54652" i="1"/>
  <c r="B54651" i="1"/>
  <c r="B54650" i="1"/>
  <c r="B54649" i="1"/>
  <c r="B54648" i="1"/>
  <c r="B54647" i="1"/>
  <c r="B54646" i="1"/>
  <c r="B54645" i="1"/>
  <c r="B54644" i="1"/>
  <c r="B54643" i="1"/>
  <c r="B54642" i="1"/>
  <c r="B54641" i="1"/>
  <c r="B54640" i="1"/>
  <c r="B54639" i="1"/>
  <c r="B54638" i="1"/>
  <c r="B54637" i="1"/>
  <c r="B54636" i="1"/>
  <c r="B54635" i="1"/>
  <c r="B54634" i="1"/>
  <c r="B54633" i="1"/>
  <c r="B54632" i="1"/>
  <c r="B54631" i="1"/>
  <c r="B54630" i="1"/>
  <c r="B54629" i="1"/>
  <c r="B54628" i="1"/>
  <c r="B54627" i="1"/>
  <c r="B54626" i="1"/>
  <c r="B54625" i="1"/>
  <c r="B54624" i="1"/>
  <c r="B54623" i="1"/>
  <c r="B54622" i="1"/>
  <c r="B54621" i="1"/>
  <c r="B54620" i="1"/>
  <c r="B54619" i="1"/>
  <c r="B54618" i="1"/>
  <c r="B54617" i="1"/>
  <c r="B54616" i="1"/>
  <c r="B54615" i="1"/>
  <c r="B54614" i="1"/>
  <c r="B54613" i="1"/>
  <c r="B54612" i="1"/>
  <c r="B54611" i="1"/>
  <c r="B54610" i="1"/>
  <c r="B54609" i="1"/>
  <c r="B54608" i="1"/>
  <c r="B54607" i="1"/>
  <c r="B54606" i="1"/>
  <c r="B54605" i="1"/>
  <c r="B54604" i="1"/>
  <c r="B54603" i="1"/>
  <c r="B54602" i="1"/>
  <c r="B54601" i="1"/>
  <c r="B54600" i="1"/>
  <c r="B54599" i="1"/>
  <c r="B54598" i="1"/>
  <c r="B54597" i="1"/>
  <c r="B54596" i="1"/>
  <c r="B54595" i="1"/>
  <c r="B54594" i="1"/>
  <c r="B54593" i="1"/>
  <c r="B54592" i="1"/>
  <c r="B54591" i="1"/>
  <c r="B54590" i="1"/>
  <c r="B54589" i="1"/>
  <c r="B54588" i="1"/>
  <c r="B54587" i="1"/>
  <c r="B54586" i="1"/>
  <c r="B54585" i="1"/>
  <c r="B54584" i="1"/>
  <c r="B54583" i="1"/>
  <c r="B54582" i="1"/>
  <c r="B54581" i="1"/>
  <c r="B54580" i="1"/>
  <c r="B54579" i="1"/>
  <c r="B54578" i="1"/>
  <c r="B54577" i="1"/>
  <c r="B54576" i="1"/>
  <c r="B54575" i="1"/>
  <c r="B54574" i="1"/>
  <c r="B54573" i="1"/>
  <c r="B54572" i="1"/>
  <c r="B54571" i="1"/>
  <c r="B54570" i="1"/>
  <c r="B54569" i="1"/>
  <c r="B54568" i="1"/>
  <c r="B54567" i="1"/>
  <c r="B54566" i="1"/>
  <c r="B54565" i="1"/>
  <c r="B54564" i="1"/>
  <c r="B54563" i="1"/>
  <c r="B54562" i="1"/>
  <c r="B54561" i="1"/>
  <c r="B54560" i="1"/>
  <c r="B54559" i="1"/>
  <c r="B54558" i="1"/>
  <c r="B54557" i="1"/>
  <c r="B54556" i="1"/>
  <c r="B54555" i="1"/>
  <c r="B54554" i="1"/>
  <c r="B54553" i="1"/>
  <c r="B54552" i="1"/>
  <c r="B54551" i="1"/>
  <c r="B54550" i="1"/>
  <c r="B54549" i="1"/>
  <c r="B54548" i="1"/>
  <c r="B54547" i="1"/>
  <c r="B54546" i="1"/>
  <c r="B54545" i="1"/>
  <c r="B54544" i="1"/>
  <c r="B54543" i="1"/>
  <c r="B54542" i="1"/>
  <c r="B54541" i="1"/>
  <c r="B54540" i="1"/>
  <c r="B54539" i="1"/>
  <c r="B54538" i="1"/>
  <c r="B54537" i="1"/>
  <c r="B54536" i="1"/>
  <c r="B54535" i="1"/>
  <c r="B54534" i="1"/>
  <c r="B54533" i="1"/>
  <c r="B54532" i="1"/>
  <c r="B54531" i="1"/>
  <c r="B54530" i="1"/>
  <c r="B54529" i="1"/>
  <c r="B54528" i="1"/>
  <c r="B54527" i="1"/>
  <c r="B54526" i="1"/>
  <c r="B54525" i="1"/>
  <c r="B54524" i="1"/>
  <c r="B54523" i="1"/>
  <c r="B54522" i="1"/>
  <c r="B54521" i="1"/>
  <c r="B54520" i="1"/>
  <c r="B54519" i="1"/>
  <c r="B54518" i="1"/>
  <c r="B54517" i="1"/>
  <c r="B54516" i="1"/>
  <c r="B54515" i="1"/>
  <c r="B54514" i="1"/>
  <c r="B54513" i="1"/>
  <c r="B54512" i="1"/>
  <c r="B54511" i="1"/>
  <c r="B54510" i="1"/>
  <c r="B54509" i="1"/>
  <c r="B54508" i="1"/>
  <c r="B54507" i="1"/>
  <c r="B54506" i="1"/>
  <c r="B54505" i="1"/>
  <c r="B54504" i="1"/>
  <c r="B54503" i="1"/>
  <c r="B54502" i="1"/>
  <c r="B54501" i="1"/>
  <c r="B54500" i="1"/>
  <c r="B54499" i="1"/>
  <c r="B54498" i="1"/>
  <c r="B54497" i="1"/>
  <c r="B54496" i="1"/>
  <c r="B54495" i="1"/>
  <c r="B54494" i="1"/>
  <c r="B54493" i="1"/>
  <c r="B54492" i="1"/>
  <c r="B54491" i="1"/>
  <c r="B54490" i="1"/>
  <c r="B54489" i="1"/>
  <c r="B54488" i="1"/>
  <c r="B54487" i="1"/>
  <c r="B54486" i="1"/>
  <c r="B54485" i="1"/>
  <c r="B54484" i="1"/>
  <c r="B54483" i="1"/>
  <c r="B54482" i="1"/>
  <c r="B54481" i="1"/>
  <c r="B54480" i="1"/>
  <c r="B54479" i="1"/>
  <c r="B54478" i="1"/>
  <c r="B54477" i="1"/>
  <c r="B54476" i="1"/>
  <c r="B54475" i="1"/>
  <c r="B54474" i="1"/>
  <c r="B54473" i="1"/>
  <c r="B54472" i="1"/>
  <c r="B54471" i="1"/>
  <c r="B54470" i="1"/>
  <c r="B54469" i="1"/>
  <c r="B54468" i="1"/>
  <c r="B54467" i="1"/>
  <c r="B54466" i="1"/>
  <c r="B54465" i="1"/>
  <c r="B54464" i="1"/>
  <c r="B54463" i="1"/>
  <c r="B54462" i="1"/>
  <c r="B54461" i="1"/>
  <c r="B54460" i="1"/>
  <c r="B54459" i="1"/>
  <c r="B54458" i="1"/>
  <c r="B54457" i="1"/>
  <c r="B54456" i="1"/>
  <c r="B54455" i="1"/>
  <c r="B54454" i="1"/>
  <c r="B54449" i="1"/>
  <c r="B54448" i="1"/>
  <c r="B54447" i="1"/>
  <c r="B54446" i="1"/>
  <c r="B54445" i="1"/>
  <c r="B54444" i="1"/>
  <c r="B54443" i="1"/>
  <c r="B54442" i="1"/>
  <c r="B54441" i="1"/>
  <c r="B54440" i="1"/>
  <c r="B54439" i="1"/>
  <c r="B54438" i="1"/>
  <c r="B54437" i="1"/>
  <c r="B54436" i="1"/>
  <c r="B54435" i="1"/>
  <c r="B54434" i="1"/>
  <c r="B54433" i="1"/>
  <c r="B54432" i="1"/>
  <c r="B54431" i="1"/>
  <c r="B54430" i="1"/>
  <c r="B54429" i="1"/>
  <c r="B54428" i="1"/>
  <c r="B54427" i="1"/>
  <c r="B54426" i="1"/>
  <c r="B54425" i="1"/>
  <c r="B54424" i="1"/>
  <c r="B54423" i="1"/>
  <c r="B54422" i="1"/>
  <c r="B54421" i="1"/>
  <c r="B54420" i="1"/>
  <c r="B54419" i="1"/>
  <c r="B54418" i="1"/>
  <c r="B54417" i="1"/>
  <c r="B54416" i="1"/>
  <c r="B54415" i="1"/>
  <c r="B54414" i="1"/>
  <c r="B54413" i="1"/>
  <c r="B54412" i="1"/>
  <c r="B54411" i="1"/>
  <c r="B54410" i="1"/>
  <c r="B54409" i="1"/>
  <c r="B54408" i="1"/>
  <c r="B54407" i="1"/>
  <c r="B54406" i="1"/>
  <c r="B54405" i="1"/>
  <c r="B54404" i="1"/>
  <c r="B54403" i="1"/>
  <c r="B54402" i="1"/>
  <c r="B54401" i="1"/>
  <c r="B54400" i="1"/>
  <c r="B54399" i="1"/>
  <c r="B54398" i="1"/>
  <c r="B54397" i="1"/>
  <c r="B54396" i="1"/>
  <c r="B54395" i="1"/>
  <c r="B54394" i="1"/>
  <c r="B54393" i="1"/>
  <c r="B54392" i="1"/>
  <c r="B54391" i="1"/>
  <c r="B54390" i="1"/>
  <c r="B54389" i="1"/>
  <c r="B54388" i="1"/>
  <c r="B54387" i="1"/>
  <c r="B54386" i="1"/>
  <c r="B54385" i="1"/>
  <c r="B54384" i="1"/>
  <c r="B54383" i="1"/>
  <c r="B54382" i="1"/>
  <c r="B54381" i="1"/>
  <c r="B54380" i="1"/>
  <c r="B54379" i="1"/>
  <c r="B54378" i="1"/>
  <c r="B54377" i="1"/>
  <c r="B54376" i="1"/>
  <c r="B54375" i="1"/>
  <c r="B54374" i="1"/>
  <c r="B54373" i="1"/>
  <c r="B54372" i="1"/>
  <c r="B54371" i="1"/>
  <c r="B54370" i="1"/>
  <c r="B54369" i="1"/>
  <c r="B54368" i="1"/>
  <c r="B54367" i="1"/>
  <c r="B54366" i="1"/>
  <c r="B54365" i="1"/>
  <c r="B54364" i="1"/>
  <c r="B54363" i="1"/>
  <c r="B54362" i="1"/>
  <c r="B54361" i="1"/>
  <c r="B54360" i="1"/>
  <c r="B54359" i="1"/>
  <c r="B54358" i="1"/>
  <c r="B54357" i="1"/>
  <c r="B54356" i="1"/>
  <c r="B54355" i="1"/>
  <c r="B54354" i="1"/>
  <c r="B54353" i="1"/>
  <c r="B54352" i="1"/>
  <c r="B54351" i="1"/>
  <c r="B54350" i="1"/>
  <c r="B54349" i="1"/>
  <c r="B54348" i="1"/>
  <c r="B54347" i="1"/>
  <c r="B54346" i="1"/>
  <c r="B54345" i="1"/>
  <c r="B54344" i="1"/>
  <c r="B54343" i="1"/>
  <c r="B54342" i="1"/>
  <c r="B54341" i="1"/>
  <c r="B54340" i="1"/>
  <c r="B54339" i="1"/>
  <c r="B54338" i="1"/>
  <c r="B54337" i="1"/>
  <c r="B54336" i="1"/>
  <c r="B54335" i="1"/>
  <c r="B54334" i="1"/>
  <c r="B54333" i="1"/>
  <c r="B54332" i="1"/>
  <c r="B54331" i="1"/>
  <c r="B54330" i="1"/>
  <c r="B54329" i="1"/>
  <c r="B54328" i="1"/>
  <c r="B54327" i="1"/>
  <c r="B54326" i="1"/>
  <c r="B54325" i="1"/>
  <c r="B54324" i="1"/>
  <c r="B54323" i="1"/>
  <c r="B54322" i="1"/>
  <c r="B54321" i="1"/>
  <c r="B54320" i="1"/>
  <c r="B54319" i="1"/>
  <c r="B54318" i="1"/>
  <c r="B54317" i="1"/>
  <c r="B54316" i="1"/>
  <c r="B54315" i="1"/>
  <c r="B54314" i="1"/>
  <c r="B54313" i="1"/>
  <c r="B54312" i="1"/>
  <c r="B54311" i="1"/>
  <c r="B54310" i="1"/>
  <c r="B54309" i="1"/>
  <c r="B54308" i="1"/>
  <c r="B54307" i="1"/>
  <c r="B54306" i="1"/>
  <c r="B54305" i="1"/>
  <c r="B54304" i="1"/>
  <c r="B54303" i="1"/>
  <c r="B54302" i="1"/>
  <c r="B54301" i="1"/>
  <c r="B54300" i="1"/>
  <c r="B54299" i="1"/>
  <c r="B54298" i="1"/>
  <c r="B54297" i="1"/>
  <c r="B54296" i="1"/>
  <c r="B54295" i="1"/>
  <c r="B54294" i="1"/>
  <c r="B54293" i="1"/>
  <c r="B54292" i="1"/>
  <c r="B54291" i="1"/>
  <c r="B54290" i="1"/>
  <c r="B54289" i="1"/>
  <c r="B54288" i="1"/>
  <c r="B54287" i="1"/>
  <c r="B54286" i="1"/>
  <c r="B54285" i="1"/>
  <c r="B54284" i="1"/>
  <c r="B54283" i="1"/>
  <c r="B54282" i="1"/>
  <c r="B54281" i="1"/>
  <c r="B54280" i="1"/>
  <c r="B54279" i="1"/>
  <c r="B54278" i="1"/>
  <c r="B54277" i="1"/>
  <c r="B54276" i="1"/>
  <c r="B54275" i="1"/>
  <c r="B54274" i="1"/>
  <c r="B54273" i="1"/>
  <c r="B54272" i="1"/>
  <c r="B54271" i="1"/>
  <c r="B54270" i="1"/>
  <c r="B54269" i="1"/>
  <c r="B54268" i="1"/>
  <c r="B54267" i="1"/>
  <c r="B54266" i="1"/>
  <c r="B54265" i="1"/>
  <c r="B54264" i="1"/>
  <c r="B54263" i="1"/>
  <c r="B54262" i="1"/>
  <c r="B54261" i="1"/>
  <c r="B54260" i="1"/>
  <c r="B54259" i="1"/>
  <c r="B54258" i="1"/>
  <c r="B54257" i="1"/>
  <c r="B54256" i="1"/>
  <c r="B54255" i="1"/>
  <c r="B54254" i="1"/>
  <c r="B54253" i="1"/>
  <c r="B54252" i="1"/>
  <c r="B54251" i="1"/>
  <c r="B54250" i="1"/>
  <c r="B54249" i="1"/>
  <c r="B54248" i="1"/>
  <c r="B54247" i="1"/>
  <c r="B54246" i="1"/>
  <c r="B54245" i="1"/>
  <c r="B54244" i="1"/>
  <c r="B54243" i="1"/>
  <c r="B54242" i="1"/>
  <c r="B54241" i="1"/>
  <c r="B54240" i="1"/>
  <c r="B54239" i="1"/>
  <c r="B54238" i="1"/>
  <c r="B54237" i="1"/>
  <c r="B54236" i="1"/>
  <c r="B54235" i="1"/>
  <c r="B54234" i="1"/>
  <c r="B54233" i="1"/>
  <c r="B54232" i="1"/>
  <c r="B54231" i="1"/>
  <c r="B54230" i="1"/>
  <c r="B54229" i="1"/>
  <c r="B54228" i="1"/>
  <c r="B54227" i="1"/>
  <c r="B54226" i="1"/>
  <c r="B54225" i="1"/>
  <c r="B54224" i="1"/>
  <c r="B54223" i="1"/>
  <c r="B54222" i="1"/>
  <c r="B54221" i="1"/>
  <c r="B54220" i="1"/>
  <c r="B54219" i="1"/>
  <c r="B54218" i="1"/>
  <c r="B54217" i="1"/>
  <c r="B54216" i="1"/>
  <c r="B54215" i="1"/>
  <c r="B54214" i="1"/>
  <c r="B54213" i="1"/>
  <c r="B54212" i="1"/>
  <c r="B54211" i="1"/>
  <c r="B54210" i="1"/>
  <c r="B54209" i="1"/>
  <c r="B54208" i="1"/>
  <c r="B54207" i="1"/>
  <c r="B54206" i="1"/>
  <c r="B54205" i="1"/>
  <c r="B54204" i="1"/>
  <c r="B54203" i="1"/>
  <c r="B54202" i="1"/>
  <c r="B54201" i="1"/>
  <c r="B54200" i="1"/>
  <c r="B54199" i="1"/>
  <c r="B54198" i="1"/>
  <c r="B54197" i="1"/>
  <c r="B54196" i="1"/>
  <c r="B54195" i="1"/>
  <c r="B54194" i="1"/>
  <c r="B54193" i="1"/>
  <c r="B54192" i="1"/>
  <c r="B54191" i="1"/>
  <c r="B54190" i="1"/>
  <c r="B54189" i="1"/>
  <c r="B54188" i="1"/>
  <c r="B54187" i="1"/>
  <c r="B54186" i="1"/>
  <c r="B54185" i="1"/>
  <c r="B54184" i="1"/>
  <c r="B54183" i="1"/>
  <c r="B54182" i="1"/>
  <c r="B54181" i="1"/>
  <c r="B54180" i="1"/>
  <c r="B54179" i="1"/>
  <c r="B54178" i="1"/>
  <c r="B54177" i="1"/>
  <c r="B54176" i="1"/>
  <c r="B54175" i="1"/>
  <c r="B54174" i="1"/>
  <c r="B54173" i="1"/>
  <c r="B54172" i="1"/>
  <c r="B54171" i="1"/>
  <c r="B54170" i="1"/>
  <c r="B54169" i="1"/>
  <c r="B54168" i="1"/>
  <c r="B54167" i="1"/>
  <c r="B54166" i="1"/>
  <c r="B54165" i="1"/>
  <c r="B54164" i="1"/>
  <c r="B54163" i="1"/>
  <c r="B54162" i="1"/>
  <c r="B54161" i="1"/>
  <c r="B54160" i="1"/>
  <c r="B54159" i="1"/>
  <c r="B54158" i="1"/>
  <c r="B54157" i="1"/>
  <c r="B54156" i="1"/>
  <c r="B54155" i="1"/>
  <c r="B54154" i="1"/>
  <c r="B54153" i="1"/>
  <c r="B54152" i="1"/>
  <c r="B54151" i="1"/>
  <c r="B54150" i="1"/>
  <c r="B54149" i="1"/>
  <c r="B54148" i="1"/>
  <c r="B54147" i="1"/>
  <c r="B54146" i="1"/>
  <c r="B54145" i="1"/>
  <c r="B54144" i="1"/>
  <c r="B54143" i="1"/>
  <c r="B54142" i="1"/>
  <c r="B54141" i="1"/>
  <c r="B54140" i="1"/>
  <c r="B54139" i="1"/>
  <c r="B54138" i="1"/>
  <c r="B54137" i="1"/>
  <c r="B54136" i="1"/>
  <c r="B54135" i="1"/>
  <c r="B54134" i="1"/>
  <c r="B54133" i="1"/>
  <c r="B54132" i="1"/>
  <c r="B54131" i="1"/>
  <c r="B54130" i="1"/>
  <c r="B54129" i="1"/>
  <c r="B54128" i="1"/>
  <c r="B54127" i="1"/>
  <c r="B54126" i="1"/>
  <c r="B54125" i="1"/>
  <c r="B54124" i="1"/>
  <c r="B54123" i="1"/>
  <c r="B54122" i="1"/>
  <c r="B54121" i="1"/>
  <c r="B54120" i="1"/>
  <c r="B54119" i="1"/>
  <c r="B54118" i="1"/>
  <c r="B54117" i="1"/>
  <c r="B54116" i="1"/>
  <c r="B54115" i="1"/>
  <c r="B54114" i="1"/>
  <c r="B54113" i="1"/>
  <c r="B54112" i="1"/>
  <c r="B54111" i="1"/>
  <c r="B54110" i="1"/>
  <c r="B54109" i="1"/>
  <c r="B54108" i="1"/>
  <c r="B54107" i="1"/>
  <c r="B54106" i="1"/>
  <c r="B54105" i="1"/>
  <c r="B54104" i="1"/>
  <c r="B54103" i="1"/>
  <c r="B54102" i="1"/>
  <c r="B54101" i="1"/>
  <c r="B54100" i="1"/>
  <c r="B54099" i="1"/>
  <c r="B54098" i="1"/>
  <c r="B54097" i="1"/>
  <c r="B54096" i="1"/>
  <c r="B54095" i="1"/>
  <c r="B54094" i="1"/>
  <c r="B54093" i="1"/>
  <c r="B54092" i="1"/>
  <c r="B54091" i="1"/>
  <c r="B54090" i="1"/>
  <c r="B54089" i="1"/>
  <c r="B54088" i="1"/>
  <c r="B54087" i="1"/>
  <c r="B54086" i="1"/>
  <c r="B54085" i="1"/>
  <c r="B54084" i="1"/>
  <c r="B54083" i="1"/>
  <c r="B54082" i="1"/>
  <c r="B54081" i="1"/>
  <c r="B54080" i="1"/>
  <c r="B54079" i="1"/>
  <c r="B54078" i="1"/>
  <c r="B54077" i="1"/>
  <c r="B54076" i="1"/>
  <c r="B54075" i="1"/>
  <c r="B54074" i="1"/>
  <c r="B54073" i="1"/>
  <c r="B54072" i="1"/>
  <c r="B54071" i="1"/>
  <c r="B54070" i="1"/>
  <c r="B54069" i="1"/>
  <c r="B54068" i="1"/>
  <c r="B54067" i="1"/>
  <c r="B54066" i="1"/>
  <c r="B54065" i="1"/>
  <c r="B54064" i="1"/>
  <c r="B54063" i="1"/>
  <c r="B54062" i="1"/>
  <c r="B54061" i="1"/>
  <c r="B54060" i="1"/>
  <c r="B54059" i="1"/>
  <c r="B54058" i="1"/>
  <c r="B54057" i="1"/>
  <c r="B54056" i="1"/>
  <c r="B54055" i="1"/>
  <c r="B54054" i="1"/>
  <c r="B54053" i="1"/>
  <c r="B54052" i="1"/>
  <c r="B54051" i="1"/>
  <c r="B54050" i="1"/>
  <c r="B54049" i="1"/>
  <c r="B54048" i="1"/>
  <c r="B54047" i="1"/>
  <c r="B54046" i="1"/>
  <c r="B54045" i="1"/>
  <c r="B54044" i="1"/>
  <c r="B54043" i="1"/>
  <c r="B54042" i="1"/>
  <c r="B54041" i="1"/>
  <c r="B54040" i="1"/>
  <c r="B54039" i="1"/>
  <c r="B54038" i="1"/>
  <c r="B54037" i="1"/>
  <c r="B54036" i="1"/>
  <c r="B54035" i="1"/>
  <c r="B54034" i="1"/>
  <c r="B54033" i="1"/>
  <c r="B54032" i="1"/>
  <c r="B54031" i="1"/>
  <c r="B54030" i="1"/>
  <c r="B54029" i="1"/>
  <c r="B54028" i="1"/>
  <c r="B54027" i="1"/>
  <c r="B54026" i="1"/>
  <c r="B54025" i="1"/>
  <c r="B54024" i="1"/>
  <c r="B54023" i="1"/>
  <c r="B54022" i="1"/>
  <c r="B54021" i="1"/>
  <c r="B54020" i="1"/>
  <c r="B54019" i="1"/>
  <c r="B54018" i="1"/>
  <c r="B54017" i="1"/>
  <c r="B54016" i="1"/>
  <c r="B54015" i="1"/>
  <c r="B54014" i="1"/>
  <c r="B54013" i="1"/>
  <c r="B54012" i="1"/>
  <c r="B54011" i="1"/>
  <c r="B54010" i="1"/>
  <c r="B54009" i="1"/>
  <c r="B54008" i="1"/>
  <c r="B54007" i="1"/>
  <c r="B54006" i="1"/>
  <c r="B54005" i="1"/>
  <c r="B54004" i="1"/>
  <c r="B54003" i="1"/>
  <c r="B54002" i="1"/>
  <c r="B54001" i="1"/>
  <c r="B54000" i="1"/>
  <c r="B53999" i="1"/>
  <c r="B53998" i="1"/>
  <c r="B53997" i="1"/>
  <c r="B53996" i="1"/>
  <c r="B53995" i="1"/>
  <c r="B53994" i="1"/>
  <c r="B53993" i="1"/>
  <c r="B53992" i="1"/>
  <c r="B53991" i="1"/>
  <c r="B53990" i="1"/>
  <c r="B53989" i="1"/>
  <c r="B53988" i="1"/>
  <c r="B53987" i="1"/>
  <c r="B53986" i="1"/>
  <c r="B53985" i="1"/>
  <c r="B53984" i="1"/>
  <c r="B53983" i="1"/>
  <c r="B53982" i="1"/>
  <c r="B53981" i="1"/>
  <c r="B53980" i="1"/>
  <c r="B53979" i="1"/>
  <c r="B53978" i="1"/>
  <c r="B53977" i="1"/>
  <c r="B53976" i="1"/>
  <c r="B53975" i="1"/>
  <c r="B53974" i="1"/>
  <c r="B53973" i="1"/>
  <c r="B53972" i="1"/>
  <c r="B53971" i="1"/>
  <c r="B53970" i="1"/>
  <c r="B53969" i="1"/>
  <c r="B53968" i="1"/>
  <c r="B53967" i="1"/>
  <c r="B53966" i="1"/>
  <c r="B53965" i="1"/>
  <c r="B53964" i="1"/>
  <c r="B53963" i="1"/>
  <c r="B53962" i="1"/>
  <c r="B53961" i="1"/>
  <c r="B53960" i="1"/>
  <c r="B53959" i="1"/>
  <c r="B53958" i="1"/>
  <c r="B53957" i="1"/>
  <c r="B53956" i="1"/>
  <c r="B53955" i="1"/>
  <c r="B53954" i="1"/>
  <c r="B53953" i="1"/>
  <c r="B53952" i="1"/>
  <c r="B53951" i="1"/>
  <c r="B53950" i="1"/>
  <c r="B53949" i="1"/>
  <c r="B53948" i="1"/>
  <c r="B53947" i="1"/>
  <c r="B53946" i="1"/>
  <c r="B53945" i="1"/>
  <c r="B53944" i="1"/>
  <c r="B53943" i="1"/>
  <c r="B53942" i="1"/>
  <c r="B53941" i="1"/>
  <c r="B53940" i="1"/>
  <c r="B53939" i="1"/>
  <c r="B53938" i="1"/>
  <c r="B53937" i="1"/>
  <c r="B53936" i="1"/>
  <c r="B53935" i="1"/>
  <c r="B53934" i="1"/>
  <c r="B53933" i="1"/>
  <c r="B53932" i="1"/>
  <c r="B53931" i="1"/>
  <c r="B53930" i="1"/>
  <c r="B53929" i="1"/>
  <c r="B53928" i="1"/>
  <c r="B53927" i="1"/>
  <c r="B53926" i="1"/>
  <c r="B53925" i="1"/>
  <c r="B53924" i="1"/>
  <c r="B53923" i="1"/>
  <c r="B53922" i="1"/>
  <c r="B53921" i="1"/>
  <c r="B53920" i="1"/>
  <c r="B53919" i="1"/>
  <c r="B53918" i="1"/>
  <c r="B53917" i="1"/>
  <c r="B53916" i="1"/>
  <c r="B53915" i="1"/>
  <c r="B53914" i="1"/>
  <c r="B53913" i="1"/>
  <c r="B53912" i="1"/>
  <c r="B53911" i="1"/>
  <c r="B53910" i="1"/>
  <c r="B53909" i="1"/>
  <c r="B53908" i="1"/>
  <c r="B53907" i="1"/>
  <c r="B53906" i="1"/>
  <c r="B53905" i="1"/>
  <c r="B53904" i="1"/>
  <c r="B53903" i="1"/>
  <c r="B53902" i="1"/>
  <c r="B53901" i="1"/>
  <c r="B53900" i="1"/>
  <c r="B53899" i="1"/>
  <c r="B53898" i="1"/>
  <c r="B53897" i="1"/>
  <c r="B53896" i="1"/>
  <c r="B53895" i="1"/>
  <c r="B53894" i="1"/>
  <c r="B53893" i="1"/>
  <c r="B53892" i="1"/>
  <c r="B53891" i="1"/>
  <c r="B53890" i="1"/>
  <c r="B53889" i="1"/>
  <c r="B53888" i="1"/>
  <c r="B53887" i="1"/>
  <c r="B53886" i="1"/>
  <c r="B53885" i="1"/>
  <c r="B53884" i="1"/>
  <c r="B53883" i="1"/>
  <c r="B53882" i="1"/>
  <c r="B53881" i="1"/>
  <c r="B53880" i="1"/>
  <c r="B53879" i="1"/>
  <c r="B53878" i="1"/>
  <c r="B53877" i="1"/>
  <c r="B53876" i="1"/>
  <c r="B53875" i="1"/>
  <c r="B53874" i="1"/>
  <c r="B53873" i="1"/>
  <c r="B53872" i="1"/>
  <c r="B53871" i="1"/>
  <c r="B53870" i="1"/>
  <c r="B53869" i="1"/>
  <c r="B53868" i="1"/>
  <c r="B53867" i="1"/>
  <c r="B53866" i="1"/>
  <c r="B53865" i="1"/>
  <c r="B53864" i="1"/>
  <c r="B53863" i="1"/>
  <c r="B53862" i="1"/>
  <c r="B53861" i="1"/>
  <c r="B53860" i="1"/>
  <c r="B53859" i="1"/>
  <c r="B53858" i="1"/>
  <c r="B53857" i="1"/>
  <c r="B53856" i="1"/>
  <c r="B53855" i="1"/>
  <c r="B53854" i="1"/>
  <c r="B53853" i="1"/>
  <c r="B53852" i="1"/>
  <c r="B53851" i="1"/>
  <c r="B53850" i="1"/>
  <c r="B53849" i="1"/>
  <c r="B53844" i="1"/>
  <c r="B53843" i="1"/>
  <c r="B53842" i="1"/>
  <c r="B53841" i="1"/>
  <c r="B53840" i="1"/>
  <c r="B53839" i="1"/>
  <c r="B53838" i="1"/>
  <c r="B53837" i="1"/>
  <c r="B53836" i="1"/>
  <c r="B53835" i="1"/>
  <c r="B53834" i="1"/>
  <c r="B53833" i="1"/>
  <c r="B53832" i="1"/>
  <c r="B53831" i="1"/>
  <c r="B53830" i="1"/>
  <c r="B53829" i="1"/>
  <c r="B53828" i="1"/>
  <c r="B53827" i="1"/>
  <c r="B53826" i="1"/>
  <c r="B53825" i="1"/>
  <c r="B53824" i="1"/>
  <c r="B53823" i="1"/>
  <c r="B53822" i="1"/>
  <c r="B53821" i="1"/>
  <c r="B53820" i="1"/>
  <c r="B53819" i="1"/>
  <c r="B53818" i="1"/>
  <c r="B53817" i="1"/>
  <c r="B53816" i="1"/>
  <c r="B53815" i="1"/>
  <c r="B53814" i="1"/>
  <c r="B53813" i="1"/>
  <c r="B53812" i="1"/>
  <c r="B53811" i="1"/>
  <c r="B53810" i="1"/>
  <c r="B53809" i="1"/>
  <c r="B53808" i="1"/>
  <c r="B53807" i="1"/>
  <c r="B53806" i="1"/>
  <c r="B53805" i="1"/>
  <c r="B53804" i="1"/>
  <c r="B53803" i="1"/>
  <c r="B53802" i="1"/>
  <c r="B53801" i="1"/>
  <c r="B53800" i="1"/>
  <c r="B53799" i="1"/>
  <c r="B53798" i="1"/>
  <c r="B53797" i="1"/>
  <c r="B53796" i="1"/>
  <c r="B53795" i="1"/>
  <c r="B53794" i="1"/>
  <c r="B53793" i="1"/>
  <c r="B53792" i="1"/>
  <c r="B53791" i="1"/>
  <c r="B53790" i="1"/>
  <c r="B53789" i="1"/>
  <c r="B53788" i="1"/>
  <c r="B53787" i="1"/>
  <c r="B53786" i="1"/>
  <c r="B53785" i="1"/>
  <c r="B53784" i="1"/>
  <c r="B53783" i="1"/>
  <c r="B53782" i="1"/>
  <c r="B53781" i="1"/>
  <c r="B53780" i="1"/>
  <c r="B53779" i="1"/>
  <c r="B53778" i="1"/>
  <c r="B53777" i="1"/>
  <c r="B53776" i="1"/>
  <c r="B53775" i="1"/>
  <c r="B53774" i="1"/>
  <c r="B53773" i="1"/>
  <c r="B53772" i="1"/>
  <c r="B53771" i="1"/>
  <c r="B53770" i="1"/>
  <c r="B53769" i="1"/>
  <c r="B53768" i="1"/>
  <c r="B53767" i="1"/>
  <c r="B53766" i="1"/>
  <c r="B53765" i="1"/>
  <c r="B53764" i="1"/>
  <c r="B53763" i="1"/>
  <c r="B53762" i="1"/>
  <c r="B53761" i="1"/>
  <c r="B53760" i="1"/>
  <c r="B53759" i="1"/>
  <c r="B53758" i="1"/>
  <c r="B53757" i="1"/>
  <c r="B53756" i="1"/>
  <c r="B53755" i="1"/>
  <c r="B53754" i="1"/>
  <c r="B53753" i="1"/>
  <c r="B53752" i="1"/>
  <c r="B53751" i="1"/>
  <c r="B53750" i="1"/>
  <c r="B53749" i="1"/>
  <c r="B53748" i="1"/>
  <c r="B53747" i="1"/>
  <c r="B53746" i="1"/>
  <c r="B53745" i="1"/>
  <c r="B53744" i="1"/>
  <c r="B53743" i="1"/>
  <c r="B53742" i="1"/>
  <c r="B53741" i="1"/>
  <c r="B53740" i="1"/>
  <c r="B53739" i="1"/>
  <c r="B53738" i="1"/>
  <c r="B53737" i="1"/>
  <c r="B53736" i="1"/>
  <c r="B53735" i="1"/>
  <c r="B53734" i="1"/>
  <c r="B53733" i="1"/>
  <c r="B53732" i="1"/>
  <c r="B53731" i="1"/>
  <c r="B53730" i="1"/>
  <c r="B53729" i="1"/>
  <c r="B53728" i="1"/>
  <c r="B53727" i="1"/>
  <c r="B53726" i="1"/>
  <c r="B53725" i="1"/>
  <c r="B53724" i="1"/>
  <c r="B53723" i="1"/>
  <c r="B53722" i="1"/>
  <c r="B53721" i="1"/>
  <c r="B53720" i="1"/>
  <c r="B53719" i="1"/>
  <c r="B53718" i="1"/>
  <c r="B53717" i="1"/>
  <c r="B53716" i="1"/>
  <c r="B53715" i="1"/>
  <c r="B53714" i="1"/>
  <c r="B53713" i="1"/>
  <c r="B53712" i="1"/>
  <c r="B53711" i="1"/>
  <c r="B53710" i="1"/>
  <c r="B53709" i="1"/>
  <c r="B53708" i="1"/>
  <c r="B53707" i="1"/>
  <c r="B53706" i="1"/>
  <c r="B53705" i="1"/>
  <c r="B53704" i="1"/>
  <c r="B53703" i="1"/>
  <c r="B53702" i="1"/>
  <c r="B53701" i="1"/>
  <c r="B53700" i="1"/>
  <c r="B53699" i="1"/>
  <c r="B53698" i="1"/>
  <c r="B53697" i="1"/>
  <c r="B53696" i="1"/>
  <c r="B53695" i="1"/>
  <c r="B53694" i="1"/>
  <c r="B53693" i="1"/>
  <c r="B53692" i="1"/>
  <c r="B53691" i="1"/>
  <c r="B53690" i="1"/>
  <c r="B53689" i="1"/>
  <c r="B53688" i="1"/>
  <c r="B53687" i="1"/>
  <c r="B53686" i="1"/>
  <c r="B53685" i="1"/>
  <c r="B53684" i="1"/>
  <c r="B53683" i="1"/>
  <c r="B53682" i="1"/>
  <c r="B53681" i="1"/>
  <c r="B53680" i="1"/>
  <c r="B53679" i="1"/>
  <c r="B53678" i="1"/>
  <c r="B53677" i="1"/>
  <c r="B53676" i="1"/>
  <c r="B53675" i="1"/>
  <c r="B53674" i="1"/>
  <c r="B53673" i="1"/>
  <c r="B53672" i="1"/>
  <c r="B53671" i="1"/>
  <c r="B53670" i="1"/>
  <c r="B53669" i="1"/>
  <c r="B53668" i="1"/>
  <c r="B53667" i="1"/>
  <c r="B53666" i="1"/>
  <c r="B53665" i="1"/>
  <c r="B53664" i="1"/>
  <c r="B53663" i="1"/>
  <c r="B53662" i="1"/>
  <c r="B53661" i="1"/>
  <c r="B53660" i="1"/>
  <c r="B53659" i="1"/>
  <c r="B53658" i="1"/>
  <c r="B53657" i="1"/>
  <c r="B53656" i="1"/>
  <c r="B53655" i="1"/>
  <c r="B53654" i="1"/>
  <c r="B53653" i="1"/>
  <c r="B53652" i="1"/>
  <c r="B53651" i="1"/>
  <c r="B53650" i="1"/>
  <c r="B53649" i="1"/>
  <c r="B53648" i="1"/>
  <c r="B53647" i="1"/>
  <c r="B53646" i="1"/>
  <c r="B53645" i="1"/>
  <c r="B53644" i="1"/>
  <c r="B53643" i="1"/>
  <c r="B53642" i="1"/>
  <c r="B53641" i="1"/>
  <c r="B53640" i="1"/>
  <c r="B53639" i="1"/>
  <c r="B53638" i="1"/>
  <c r="B53637" i="1"/>
  <c r="B53636" i="1"/>
  <c r="B53635" i="1"/>
  <c r="B53634" i="1"/>
  <c r="B53633" i="1"/>
  <c r="B53632" i="1"/>
  <c r="B53631" i="1"/>
  <c r="B53630" i="1"/>
  <c r="B53629" i="1"/>
  <c r="B53628" i="1"/>
  <c r="B53627" i="1"/>
  <c r="B53626" i="1"/>
  <c r="B53625" i="1"/>
  <c r="B53624" i="1"/>
  <c r="B53623" i="1"/>
  <c r="B53622" i="1"/>
  <c r="B53621" i="1"/>
  <c r="B53620" i="1"/>
  <c r="B53619" i="1"/>
  <c r="B53618" i="1"/>
  <c r="B53617" i="1"/>
  <c r="B53616" i="1"/>
  <c r="B53615" i="1"/>
  <c r="B53614" i="1"/>
  <c r="B53613" i="1"/>
  <c r="B53612" i="1"/>
  <c r="B53611" i="1"/>
  <c r="B53610" i="1"/>
  <c r="B53609" i="1"/>
  <c r="B53608" i="1"/>
  <c r="B53607" i="1"/>
  <c r="B53606" i="1"/>
  <c r="B53605" i="1"/>
  <c r="B53604" i="1"/>
  <c r="B53603" i="1"/>
  <c r="B53602" i="1"/>
  <c r="B53601" i="1"/>
  <c r="B53600" i="1"/>
  <c r="B53599" i="1"/>
  <c r="B53598" i="1"/>
  <c r="B53597" i="1"/>
  <c r="B53596" i="1"/>
  <c r="B53595" i="1"/>
  <c r="B53594" i="1"/>
  <c r="B53593" i="1"/>
  <c r="B53592" i="1"/>
  <c r="B53591" i="1"/>
  <c r="B53590" i="1"/>
  <c r="B53589" i="1"/>
  <c r="B53588" i="1"/>
  <c r="B53587" i="1"/>
  <c r="B53586" i="1"/>
  <c r="B53585" i="1"/>
  <c r="B53584" i="1"/>
  <c r="B53583" i="1"/>
  <c r="B53582" i="1"/>
  <c r="B53581" i="1"/>
  <c r="B53580" i="1"/>
  <c r="B53579" i="1"/>
  <c r="B53578" i="1"/>
  <c r="B53577" i="1"/>
  <c r="B53576" i="1"/>
  <c r="B53575" i="1"/>
  <c r="B53574" i="1"/>
  <c r="B53573" i="1"/>
  <c r="B53572" i="1"/>
  <c r="B53571" i="1"/>
  <c r="B53570" i="1"/>
  <c r="B53569" i="1"/>
  <c r="B53568" i="1"/>
  <c r="B53567" i="1"/>
  <c r="B53566" i="1"/>
  <c r="B53565" i="1"/>
  <c r="B53564" i="1"/>
  <c r="B53563" i="1"/>
  <c r="B53562" i="1"/>
  <c r="B53561" i="1"/>
  <c r="B53560" i="1"/>
  <c r="B53559" i="1"/>
  <c r="B53558" i="1"/>
  <c r="B53557" i="1"/>
  <c r="B53556" i="1"/>
  <c r="B53555" i="1"/>
  <c r="B53554" i="1"/>
  <c r="B53553" i="1"/>
  <c r="B53552" i="1"/>
  <c r="B53551" i="1"/>
  <c r="B53550" i="1"/>
  <c r="B53549" i="1"/>
  <c r="B53548" i="1"/>
  <c r="B53547" i="1"/>
  <c r="B53546" i="1"/>
  <c r="B53545" i="1"/>
  <c r="B53544" i="1"/>
  <c r="B53543" i="1"/>
  <c r="B53542" i="1"/>
  <c r="B53541" i="1"/>
  <c r="B53540" i="1"/>
  <c r="B53539" i="1"/>
  <c r="B53538" i="1"/>
  <c r="B53537" i="1"/>
  <c r="B53536" i="1"/>
  <c r="B53535" i="1"/>
  <c r="B53534" i="1"/>
  <c r="B53533" i="1"/>
  <c r="B53532" i="1"/>
  <c r="B53531" i="1"/>
  <c r="B53530" i="1"/>
  <c r="B53529" i="1"/>
  <c r="B53528" i="1"/>
  <c r="B53527" i="1"/>
  <c r="B53526" i="1"/>
  <c r="B53525" i="1"/>
  <c r="B53524" i="1"/>
  <c r="B53523" i="1"/>
  <c r="B53522" i="1"/>
  <c r="B53521" i="1"/>
  <c r="B53520" i="1"/>
  <c r="B53519" i="1"/>
  <c r="B53518" i="1"/>
  <c r="B53517" i="1"/>
  <c r="B53516" i="1"/>
  <c r="B53515" i="1"/>
  <c r="B53514" i="1"/>
  <c r="B53513" i="1"/>
  <c r="B53512" i="1"/>
  <c r="B53511" i="1"/>
  <c r="B53510" i="1"/>
  <c r="B53509" i="1"/>
  <c r="B53508" i="1"/>
  <c r="B53507" i="1"/>
  <c r="B53506" i="1"/>
  <c r="B53505" i="1"/>
  <c r="B53504" i="1"/>
  <c r="B53503" i="1"/>
  <c r="B53502" i="1"/>
  <c r="B53501" i="1"/>
  <c r="B53500" i="1"/>
  <c r="B53499" i="1"/>
  <c r="B53498" i="1"/>
  <c r="B53497" i="1"/>
  <c r="B53496" i="1"/>
  <c r="B53495" i="1"/>
  <c r="B53494" i="1"/>
  <c r="B53493" i="1"/>
  <c r="B53492" i="1"/>
  <c r="B53491" i="1"/>
  <c r="B53490" i="1"/>
  <c r="B53489" i="1"/>
  <c r="B53488" i="1"/>
  <c r="B53487" i="1"/>
  <c r="B53486" i="1"/>
  <c r="B53485" i="1"/>
  <c r="B53484" i="1"/>
  <c r="B53483" i="1"/>
  <c r="B53482" i="1"/>
  <c r="B53481" i="1"/>
  <c r="B53480" i="1"/>
  <c r="B53479" i="1"/>
  <c r="B53478" i="1"/>
  <c r="B53477" i="1"/>
  <c r="B53476" i="1"/>
  <c r="B53475" i="1"/>
  <c r="B53474" i="1"/>
  <c r="B53473" i="1"/>
  <c r="B53472" i="1"/>
  <c r="B53471" i="1"/>
  <c r="B53470" i="1"/>
  <c r="B53469" i="1"/>
  <c r="B53468" i="1"/>
  <c r="B53467" i="1"/>
  <c r="B53466" i="1"/>
  <c r="B53465" i="1"/>
  <c r="B53464" i="1"/>
  <c r="B53463" i="1"/>
  <c r="B53462" i="1"/>
  <c r="B53461" i="1"/>
  <c r="B53460" i="1"/>
  <c r="B53459" i="1"/>
  <c r="B53458" i="1"/>
  <c r="B53457" i="1"/>
  <c r="B53456" i="1"/>
  <c r="B53455" i="1"/>
  <c r="B53454" i="1"/>
  <c r="B53453" i="1"/>
  <c r="B53452" i="1"/>
  <c r="B53451" i="1"/>
  <c r="B53450" i="1"/>
  <c r="B53449" i="1"/>
  <c r="B53448" i="1"/>
  <c r="B53447" i="1"/>
  <c r="B53446" i="1"/>
  <c r="B53445" i="1"/>
  <c r="B53444" i="1"/>
  <c r="B53443" i="1"/>
  <c r="B53442" i="1"/>
  <c r="B53441" i="1"/>
  <c r="B53440" i="1"/>
  <c r="B53439" i="1"/>
  <c r="B53438" i="1"/>
  <c r="B53437" i="1"/>
  <c r="B53436" i="1"/>
  <c r="B53435" i="1"/>
  <c r="B53434" i="1"/>
  <c r="B53433" i="1"/>
  <c r="B53432" i="1"/>
  <c r="B53431" i="1"/>
  <c r="B53430" i="1"/>
  <c r="B53429" i="1"/>
  <c r="B53428" i="1"/>
  <c r="B53427" i="1"/>
  <c r="B53426" i="1"/>
  <c r="B53425" i="1"/>
  <c r="B53424" i="1"/>
  <c r="B53423" i="1"/>
  <c r="B53422" i="1"/>
  <c r="B53421" i="1"/>
  <c r="B53420" i="1"/>
  <c r="B53419" i="1"/>
  <c r="B53418" i="1"/>
  <c r="B53417" i="1"/>
  <c r="B53416" i="1"/>
  <c r="B53415" i="1"/>
  <c r="B53414" i="1"/>
  <c r="B53413" i="1"/>
  <c r="B53412" i="1"/>
  <c r="B53411" i="1"/>
  <c r="B53410" i="1"/>
  <c r="B53409" i="1"/>
  <c r="B53408" i="1"/>
  <c r="B53407" i="1"/>
  <c r="B53406" i="1"/>
  <c r="B53405" i="1"/>
  <c r="B53404" i="1"/>
  <c r="B53403" i="1"/>
  <c r="B53402" i="1"/>
  <c r="B53401" i="1"/>
  <c r="B53400" i="1"/>
  <c r="B53399" i="1"/>
  <c r="B53398" i="1"/>
  <c r="B53397" i="1"/>
  <c r="B53396" i="1"/>
  <c r="B53395" i="1"/>
  <c r="B53394" i="1"/>
  <c r="B53393" i="1"/>
  <c r="B53392" i="1"/>
  <c r="B53391" i="1"/>
  <c r="B53390" i="1"/>
  <c r="B53389" i="1"/>
  <c r="B53388" i="1"/>
  <c r="B53387" i="1"/>
  <c r="B53386" i="1"/>
  <c r="B53385" i="1"/>
  <c r="B53384" i="1"/>
  <c r="B53383" i="1"/>
  <c r="B53382" i="1"/>
  <c r="B53381" i="1"/>
  <c r="B53380" i="1"/>
  <c r="B53379" i="1"/>
  <c r="B53378" i="1"/>
  <c r="B53377" i="1"/>
  <c r="B53376" i="1"/>
  <c r="B53375" i="1"/>
  <c r="B53374" i="1"/>
  <c r="B53373" i="1"/>
  <c r="B53372" i="1"/>
  <c r="B53371" i="1"/>
  <c r="B53370" i="1"/>
  <c r="B53369" i="1"/>
  <c r="B53368" i="1"/>
  <c r="B53367" i="1"/>
  <c r="B53366" i="1"/>
  <c r="B53365" i="1"/>
  <c r="B53364" i="1"/>
  <c r="B53363" i="1"/>
  <c r="B53362" i="1"/>
  <c r="B53361" i="1"/>
  <c r="B53360" i="1"/>
  <c r="B53359" i="1"/>
  <c r="B53358" i="1"/>
  <c r="B53357" i="1"/>
  <c r="B53356" i="1"/>
  <c r="B53355" i="1"/>
  <c r="B53354" i="1"/>
  <c r="B53353" i="1"/>
  <c r="B53352" i="1"/>
  <c r="B53351" i="1"/>
  <c r="B53350" i="1"/>
  <c r="B53349" i="1"/>
  <c r="B53348" i="1"/>
  <c r="B53347" i="1"/>
  <c r="B53346" i="1"/>
  <c r="B53345" i="1"/>
  <c r="B53344" i="1"/>
  <c r="B53343" i="1"/>
  <c r="B53342" i="1"/>
  <c r="B53341" i="1"/>
  <c r="B53340" i="1"/>
  <c r="B53339" i="1"/>
  <c r="B53338" i="1"/>
  <c r="B53337" i="1"/>
  <c r="B53336" i="1"/>
  <c r="B53335" i="1"/>
  <c r="B53334" i="1"/>
  <c r="B53333" i="1"/>
  <c r="B53332" i="1"/>
  <c r="B53331" i="1"/>
  <c r="B53330" i="1"/>
  <c r="B53329" i="1"/>
  <c r="B53328" i="1"/>
  <c r="B53327" i="1"/>
  <c r="B53326" i="1"/>
  <c r="B53325" i="1"/>
  <c r="B53324" i="1"/>
  <c r="B53323" i="1"/>
  <c r="B53322" i="1"/>
  <c r="B53321" i="1"/>
  <c r="B53320" i="1"/>
  <c r="B53319" i="1"/>
  <c r="B53318" i="1"/>
  <c r="B53317" i="1"/>
  <c r="B53316" i="1"/>
  <c r="B53315" i="1"/>
  <c r="B53314" i="1"/>
  <c r="B53313" i="1"/>
  <c r="B53312" i="1"/>
  <c r="B53311" i="1"/>
  <c r="B53310" i="1"/>
  <c r="B53309" i="1"/>
  <c r="B53308" i="1"/>
  <c r="B53307" i="1"/>
  <c r="B53306" i="1"/>
  <c r="B53305" i="1"/>
  <c r="B53304" i="1"/>
  <c r="B53303" i="1"/>
  <c r="B53302" i="1"/>
  <c r="B53301" i="1"/>
  <c r="B53300" i="1"/>
  <c r="B53299" i="1"/>
  <c r="B53298" i="1"/>
  <c r="B53297" i="1"/>
  <c r="B53296" i="1"/>
  <c r="B53295" i="1"/>
  <c r="B53294" i="1"/>
  <c r="B53293" i="1"/>
  <c r="B53292" i="1"/>
  <c r="B53291" i="1"/>
  <c r="B53290" i="1"/>
  <c r="B53289" i="1"/>
  <c r="B53288" i="1"/>
  <c r="B53287" i="1"/>
  <c r="B53286" i="1"/>
  <c r="B53285" i="1"/>
  <c r="B53284" i="1"/>
  <c r="B53283" i="1"/>
  <c r="B53282" i="1"/>
  <c r="B53281" i="1"/>
  <c r="B53280" i="1"/>
  <c r="B53279" i="1"/>
  <c r="B53278" i="1"/>
  <c r="B53277" i="1"/>
  <c r="B53276" i="1"/>
  <c r="B53275" i="1"/>
  <c r="B53274" i="1"/>
  <c r="B53273" i="1"/>
  <c r="B53272" i="1"/>
  <c r="B53271" i="1"/>
  <c r="B53270" i="1"/>
  <c r="B53269" i="1"/>
  <c r="B53268" i="1"/>
  <c r="B53267" i="1"/>
  <c r="B53266" i="1"/>
  <c r="B53265" i="1"/>
  <c r="B53264" i="1"/>
  <c r="B53263" i="1"/>
  <c r="B53262" i="1"/>
  <c r="B53261" i="1"/>
  <c r="B53260" i="1"/>
  <c r="B53259" i="1"/>
  <c r="B53258" i="1"/>
  <c r="B53257" i="1"/>
  <c r="B53256" i="1"/>
  <c r="B53255" i="1"/>
  <c r="B53254" i="1"/>
  <c r="B53253" i="1"/>
  <c r="B53252" i="1"/>
  <c r="B53251" i="1"/>
  <c r="B53250" i="1"/>
  <c r="B53249" i="1"/>
  <c r="B53248" i="1"/>
  <c r="B53247" i="1"/>
  <c r="B53246" i="1"/>
  <c r="B53245" i="1"/>
  <c r="B53244" i="1"/>
  <c r="B53239" i="1"/>
  <c r="B53238" i="1"/>
  <c r="B53237" i="1"/>
  <c r="B53236" i="1"/>
  <c r="B53235" i="1"/>
  <c r="B53234" i="1"/>
  <c r="B53233" i="1"/>
  <c r="B53232" i="1"/>
  <c r="B53231" i="1"/>
  <c r="B53230" i="1"/>
  <c r="B53229" i="1"/>
  <c r="B53228" i="1"/>
  <c r="B53227" i="1"/>
  <c r="B53226" i="1"/>
  <c r="B53225" i="1"/>
  <c r="B53224" i="1"/>
  <c r="B53223" i="1"/>
  <c r="B53222" i="1"/>
  <c r="B53221" i="1"/>
  <c r="B53220" i="1"/>
  <c r="B53219" i="1"/>
  <c r="B53218" i="1"/>
  <c r="B53217" i="1"/>
  <c r="B53216" i="1"/>
  <c r="B53215" i="1"/>
  <c r="B53214" i="1"/>
  <c r="B53213" i="1"/>
  <c r="B53212" i="1"/>
  <c r="B53211" i="1"/>
  <c r="B53210" i="1"/>
  <c r="B53209" i="1"/>
  <c r="B53208" i="1"/>
  <c r="B53207" i="1"/>
  <c r="B53206" i="1"/>
  <c r="B53205" i="1"/>
  <c r="B53204" i="1"/>
  <c r="B53203" i="1"/>
  <c r="B53202" i="1"/>
  <c r="B53201" i="1"/>
  <c r="B53200" i="1"/>
  <c r="B53199" i="1"/>
  <c r="B53198" i="1"/>
  <c r="B53197" i="1"/>
  <c r="B53196" i="1"/>
  <c r="B53195" i="1"/>
  <c r="B53194" i="1"/>
  <c r="B53193" i="1"/>
  <c r="B53192" i="1"/>
  <c r="B53191" i="1"/>
  <c r="B53190" i="1"/>
  <c r="B53189" i="1"/>
  <c r="B53188" i="1"/>
  <c r="B53187" i="1"/>
  <c r="B53186" i="1"/>
  <c r="B53185" i="1"/>
  <c r="B53184" i="1"/>
  <c r="B53183" i="1"/>
  <c r="B53182" i="1"/>
  <c r="B53181" i="1"/>
  <c r="B53180" i="1"/>
  <c r="B53179" i="1"/>
  <c r="B53178" i="1"/>
  <c r="B53177" i="1"/>
  <c r="B53176" i="1"/>
  <c r="B53175" i="1"/>
  <c r="B53174" i="1"/>
  <c r="B53173" i="1"/>
  <c r="B53172" i="1"/>
  <c r="B53171" i="1"/>
  <c r="B53170" i="1"/>
  <c r="B53169" i="1"/>
  <c r="B53168" i="1"/>
  <c r="B53167" i="1"/>
  <c r="B53166" i="1"/>
  <c r="B53165" i="1"/>
  <c r="B53164" i="1"/>
  <c r="B53163" i="1"/>
  <c r="B53162" i="1"/>
  <c r="B53161" i="1"/>
  <c r="B53160" i="1"/>
  <c r="B53159" i="1"/>
  <c r="B53158" i="1"/>
  <c r="B53157" i="1"/>
  <c r="B53156" i="1"/>
  <c r="B53155" i="1"/>
  <c r="B53154" i="1"/>
  <c r="B53153" i="1"/>
  <c r="B53152" i="1"/>
  <c r="B53151" i="1"/>
  <c r="B53150" i="1"/>
  <c r="B53149" i="1"/>
  <c r="B53148" i="1"/>
  <c r="B53147" i="1"/>
  <c r="B53146" i="1"/>
  <c r="B53145" i="1"/>
  <c r="B53144" i="1"/>
  <c r="B53143" i="1"/>
  <c r="B53142" i="1"/>
  <c r="B53141" i="1"/>
  <c r="B53140" i="1"/>
  <c r="B53139" i="1"/>
  <c r="B53138" i="1"/>
  <c r="B53137" i="1"/>
  <c r="B53136" i="1"/>
  <c r="B53135" i="1"/>
  <c r="B53134" i="1"/>
  <c r="B53133" i="1"/>
  <c r="B53132" i="1"/>
  <c r="B53131" i="1"/>
  <c r="B53130" i="1"/>
  <c r="B53129" i="1"/>
  <c r="B53128" i="1"/>
  <c r="B53127" i="1"/>
  <c r="B53126" i="1"/>
  <c r="B53125" i="1"/>
  <c r="B53124" i="1"/>
  <c r="B53123" i="1"/>
  <c r="B53122" i="1"/>
  <c r="B53121" i="1"/>
  <c r="B53120" i="1"/>
  <c r="B53119" i="1"/>
  <c r="B53118" i="1"/>
  <c r="B53117" i="1"/>
  <c r="B53116" i="1"/>
  <c r="B53115" i="1"/>
  <c r="B53114" i="1"/>
  <c r="B53113" i="1"/>
  <c r="B53112" i="1"/>
  <c r="B53111" i="1"/>
  <c r="B53110" i="1"/>
  <c r="B53109" i="1"/>
  <c r="B53108" i="1"/>
  <c r="B53107" i="1"/>
  <c r="B53106" i="1"/>
  <c r="B53105" i="1"/>
  <c r="B53104" i="1"/>
  <c r="B53103" i="1"/>
  <c r="B53102" i="1"/>
  <c r="B53101" i="1"/>
  <c r="B53100" i="1"/>
  <c r="B53099" i="1"/>
  <c r="B53098" i="1"/>
  <c r="B53097" i="1"/>
  <c r="B53096" i="1"/>
  <c r="B53095" i="1"/>
  <c r="B53094" i="1"/>
  <c r="B53093" i="1"/>
  <c r="B53092" i="1"/>
  <c r="B53091" i="1"/>
  <c r="B53090" i="1"/>
  <c r="B53089" i="1"/>
  <c r="B53088" i="1"/>
  <c r="B53087" i="1"/>
  <c r="B53086" i="1"/>
  <c r="B53085" i="1"/>
  <c r="B53084" i="1"/>
  <c r="B53083" i="1"/>
  <c r="B53082" i="1"/>
  <c r="B53081" i="1"/>
  <c r="B53080" i="1"/>
  <c r="B53079" i="1"/>
  <c r="B53078" i="1"/>
  <c r="B53077" i="1"/>
  <c r="B53076" i="1"/>
  <c r="B53075" i="1"/>
  <c r="B53074" i="1"/>
  <c r="B53073" i="1"/>
  <c r="B53072" i="1"/>
  <c r="B53071" i="1"/>
  <c r="B53070" i="1"/>
  <c r="B53069" i="1"/>
  <c r="B53068" i="1"/>
  <c r="B53067" i="1"/>
  <c r="B53066" i="1"/>
  <c r="B53065" i="1"/>
  <c r="B53064" i="1"/>
  <c r="B53063" i="1"/>
  <c r="B53062" i="1"/>
  <c r="B53061" i="1"/>
  <c r="B53060" i="1"/>
  <c r="B53059" i="1"/>
  <c r="B53058" i="1"/>
  <c r="B53057" i="1"/>
  <c r="B53056" i="1"/>
  <c r="B53055" i="1"/>
  <c r="B53054" i="1"/>
  <c r="B53053" i="1"/>
  <c r="B53052" i="1"/>
  <c r="B53051" i="1"/>
  <c r="B53050" i="1"/>
  <c r="B53049" i="1"/>
  <c r="B53048" i="1"/>
  <c r="B53047" i="1"/>
  <c r="B53046" i="1"/>
  <c r="B53045" i="1"/>
  <c r="B53044" i="1"/>
  <c r="B53043" i="1"/>
  <c r="B53042" i="1"/>
  <c r="B53041" i="1"/>
  <c r="B53040" i="1"/>
  <c r="B53039" i="1"/>
  <c r="B53038" i="1"/>
  <c r="B53037" i="1"/>
  <c r="B53036" i="1"/>
  <c r="B53035" i="1"/>
  <c r="B53034" i="1"/>
  <c r="B53033" i="1"/>
  <c r="B53032" i="1"/>
  <c r="B53031" i="1"/>
  <c r="B53030" i="1"/>
  <c r="B53029" i="1"/>
  <c r="B53028" i="1"/>
  <c r="B53027" i="1"/>
  <c r="B53026" i="1"/>
  <c r="B53025" i="1"/>
  <c r="B53024" i="1"/>
  <c r="B53023" i="1"/>
  <c r="B53022" i="1"/>
  <c r="B53021" i="1"/>
  <c r="B53020" i="1"/>
  <c r="B53019" i="1"/>
  <c r="B53018" i="1"/>
  <c r="B53017" i="1"/>
  <c r="B53016" i="1"/>
  <c r="B53015" i="1"/>
  <c r="B53014" i="1"/>
  <c r="B53013" i="1"/>
  <c r="B53012" i="1"/>
  <c r="B53011" i="1"/>
  <c r="B53010" i="1"/>
  <c r="B53009" i="1"/>
  <c r="B53008" i="1"/>
  <c r="B53007" i="1"/>
  <c r="B53006" i="1"/>
  <c r="B53005" i="1"/>
  <c r="B53004" i="1"/>
  <c r="B53003" i="1"/>
  <c r="B53002" i="1"/>
  <c r="B53001" i="1"/>
  <c r="B53000" i="1"/>
  <c r="B52999" i="1"/>
  <c r="B52998" i="1"/>
  <c r="B52997" i="1"/>
  <c r="B52996" i="1"/>
  <c r="B52995" i="1"/>
  <c r="B52994" i="1"/>
  <c r="B52993" i="1"/>
  <c r="B52992" i="1"/>
  <c r="B52991" i="1"/>
  <c r="B52990" i="1"/>
  <c r="B52989" i="1"/>
  <c r="B52988" i="1"/>
  <c r="B52987" i="1"/>
  <c r="B52986" i="1"/>
  <c r="B52985" i="1"/>
  <c r="B52984" i="1"/>
  <c r="B52983" i="1"/>
  <c r="B52982" i="1"/>
  <c r="B52981" i="1"/>
  <c r="B52980" i="1"/>
  <c r="B52979" i="1"/>
  <c r="B52978" i="1"/>
  <c r="B52977" i="1"/>
  <c r="B52976" i="1"/>
  <c r="B52975" i="1"/>
  <c r="B52974" i="1"/>
  <c r="B52973" i="1"/>
  <c r="B52972" i="1"/>
  <c r="B52971" i="1"/>
  <c r="B52970" i="1"/>
  <c r="B52969" i="1"/>
  <c r="B52968" i="1"/>
  <c r="B52967" i="1"/>
  <c r="B52966" i="1"/>
  <c r="B52965" i="1"/>
  <c r="B52964" i="1"/>
  <c r="B52963" i="1"/>
  <c r="B52962" i="1"/>
  <c r="B52961" i="1"/>
  <c r="B52960" i="1"/>
  <c r="B52959" i="1"/>
  <c r="B52958" i="1"/>
  <c r="B52957" i="1"/>
  <c r="B52956" i="1"/>
  <c r="B52955" i="1"/>
  <c r="B52954" i="1"/>
  <c r="B52953" i="1"/>
  <c r="B52952" i="1"/>
  <c r="B52951" i="1"/>
  <c r="B52950" i="1"/>
  <c r="B52949" i="1"/>
  <c r="B52948" i="1"/>
  <c r="B52947" i="1"/>
  <c r="B52946" i="1"/>
  <c r="B52945" i="1"/>
  <c r="B52944" i="1"/>
  <c r="B52943" i="1"/>
  <c r="B52942" i="1"/>
  <c r="B52941" i="1"/>
  <c r="B52940" i="1"/>
  <c r="B52939" i="1"/>
  <c r="B52938" i="1"/>
  <c r="B52937" i="1"/>
  <c r="B52936" i="1"/>
  <c r="B52935" i="1"/>
  <c r="B52934" i="1"/>
  <c r="B52933" i="1"/>
  <c r="B52932" i="1"/>
  <c r="B52931" i="1"/>
  <c r="B52930" i="1"/>
  <c r="B52929" i="1"/>
  <c r="B52928" i="1"/>
  <c r="B52927" i="1"/>
  <c r="B52926" i="1"/>
  <c r="B52925" i="1"/>
  <c r="B52924" i="1"/>
  <c r="B52923" i="1"/>
  <c r="B52922" i="1"/>
  <c r="B52921" i="1"/>
  <c r="B52920" i="1"/>
  <c r="B52919" i="1"/>
  <c r="B52918" i="1"/>
  <c r="B52917" i="1"/>
  <c r="B52916" i="1"/>
  <c r="B52915" i="1"/>
  <c r="B52914" i="1"/>
  <c r="B52913" i="1"/>
  <c r="B52912" i="1"/>
  <c r="B52911" i="1"/>
  <c r="B52910" i="1"/>
  <c r="B52909" i="1"/>
  <c r="B52908" i="1"/>
  <c r="B52907" i="1"/>
  <c r="B52906" i="1"/>
  <c r="B52905" i="1"/>
  <c r="B52904" i="1"/>
  <c r="B52903" i="1"/>
  <c r="B52902" i="1"/>
  <c r="B52901" i="1"/>
  <c r="B52900" i="1"/>
  <c r="B52899" i="1"/>
  <c r="B52898" i="1"/>
  <c r="B52897" i="1"/>
  <c r="B52896" i="1"/>
  <c r="B52895" i="1"/>
  <c r="B52894" i="1"/>
  <c r="B52893" i="1"/>
  <c r="B52892" i="1"/>
  <c r="B52891" i="1"/>
  <c r="B52890" i="1"/>
  <c r="B52889" i="1"/>
  <c r="B52888" i="1"/>
  <c r="B52887" i="1"/>
  <c r="B52886" i="1"/>
  <c r="B52885" i="1"/>
  <c r="B52884" i="1"/>
  <c r="B52883" i="1"/>
  <c r="B52882" i="1"/>
  <c r="B52881" i="1"/>
  <c r="B52880" i="1"/>
  <c r="B52879" i="1"/>
  <c r="B52878" i="1"/>
  <c r="B52877" i="1"/>
  <c r="B52876" i="1"/>
  <c r="B52875" i="1"/>
  <c r="B52874" i="1"/>
  <c r="B52873" i="1"/>
  <c r="B52872" i="1"/>
  <c r="B52871" i="1"/>
  <c r="B52870" i="1"/>
  <c r="B52869" i="1"/>
  <c r="B52868" i="1"/>
  <c r="B52867" i="1"/>
  <c r="B52866" i="1"/>
  <c r="B52865" i="1"/>
  <c r="B52864" i="1"/>
  <c r="B52863" i="1"/>
  <c r="B52862" i="1"/>
  <c r="B52861" i="1"/>
  <c r="B52860" i="1"/>
  <c r="B52859" i="1"/>
  <c r="B52858" i="1"/>
  <c r="B52857" i="1"/>
  <c r="B52856" i="1"/>
  <c r="B52855" i="1"/>
  <c r="B52854" i="1"/>
  <c r="B52853" i="1"/>
  <c r="B52852" i="1"/>
  <c r="B52851" i="1"/>
  <c r="B52850" i="1"/>
  <c r="B52849" i="1"/>
  <c r="B52848" i="1"/>
  <c r="B52847" i="1"/>
  <c r="B52846" i="1"/>
  <c r="B52845" i="1"/>
  <c r="B52844" i="1"/>
  <c r="B52843" i="1"/>
  <c r="B52842" i="1"/>
  <c r="B52841" i="1"/>
  <c r="B52840" i="1"/>
  <c r="B52839" i="1"/>
  <c r="B52838" i="1"/>
  <c r="B52837" i="1"/>
  <c r="B52836" i="1"/>
  <c r="B52835" i="1"/>
  <c r="B52834" i="1"/>
  <c r="B52833" i="1"/>
  <c r="B52832" i="1"/>
  <c r="B52831" i="1"/>
  <c r="B52830" i="1"/>
  <c r="B52829" i="1"/>
  <c r="B52828" i="1"/>
  <c r="B52827" i="1"/>
  <c r="B52826" i="1"/>
  <c r="B52825" i="1"/>
  <c r="B52824" i="1"/>
  <c r="B52823" i="1"/>
  <c r="B52822" i="1"/>
  <c r="B52821" i="1"/>
  <c r="B52820" i="1"/>
  <c r="B52819" i="1"/>
  <c r="B52818" i="1"/>
  <c r="B52817" i="1"/>
  <c r="B52816" i="1"/>
  <c r="B52815" i="1"/>
  <c r="B52814" i="1"/>
  <c r="B52813" i="1"/>
  <c r="B52812" i="1"/>
  <c r="B52811" i="1"/>
  <c r="B52810" i="1"/>
  <c r="B52809" i="1"/>
  <c r="B52808" i="1"/>
  <c r="B52807" i="1"/>
  <c r="B52806" i="1"/>
  <c r="B52805" i="1"/>
  <c r="B52804" i="1"/>
  <c r="B52803" i="1"/>
  <c r="B52802" i="1"/>
  <c r="B52801" i="1"/>
  <c r="B52800" i="1"/>
  <c r="B52799" i="1"/>
  <c r="B52798" i="1"/>
  <c r="B52797" i="1"/>
  <c r="B52796" i="1"/>
  <c r="B52795" i="1"/>
  <c r="B52794" i="1"/>
  <c r="B52793" i="1"/>
  <c r="B52792" i="1"/>
  <c r="B52791" i="1"/>
  <c r="B52790" i="1"/>
  <c r="B52789" i="1"/>
  <c r="B52788" i="1"/>
  <c r="B52787" i="1"/>
  <c r="B52786" i="1"/>
  <c r="B52785" i="1"/>
  <c r="B52784" i="1"/>
  <c r="B52783" i="1"/>
  <c r="B52782" i="1"/>
  <c r="B52781" i="1"/>
  <c r="B52780" i="1"/>
  <c r="B52779" i="1"/>
  <c r="B52778" i="1"/>
  <c r="B52777" i="1"/>
  <c r="B52776" i="1"/>
  <c r="B52775" i="1"/>
  <c r="B52774" i="1"/>
  <c r="B52773" i="1"/>
  <c r="B52772" i="1"/>
  <c r="B52771" i="1"/>
  <c r="B52770" i="1"/>
  <c r="B52769" i="1"/>
  <c r="B52768" i="1"/>
  <c r="B52767" i="1"/>
  <c r="B52766" i="1"/>
  <c r="B52765" i="1"/>
  <c r="B52764" i="1"/>
  <c r="B52763" i="1"/>
  <c r="B52762" i="1"/>
  <c r="B52761" i="1"/>
  <c r="B52760" i="1"/>
  <c r="B52759" i="1"/>
  <c r="B52758" i="1"/>
  <c r="B52757" i="1"/>
  <c r="B52756" i="1"/>
  <c r="B52755" i="1"/>
  <c r="B52754" i="1"/>
  <c r="B52753" i="1"/>
  <c r="B52752" i="1"/>
  <c r="B52751" i="1"/>
  <c r="B52750" i="1"/>
  <c r="B52749" i="1"/>
  <c r="B52748" i="1"/>
  <c r="B52747" i="1"/>
  <c r="B52746" i="1"/>
  <c r="B52745" i="1"/>
  <c r="B52744" i="1"/>
  <c r="B52743" i="1"/>
  <c r="B52742" i="1"/>
  <c r="B52741" i="1"/>
  <c r="B52740" i="1"/>
  <c r="B52739" i="1"/>
  <c r="B52738" i="1"/>
  <c r="B52737" i="1"/>
  <c r="B52736" i="1"/>
  <c r="B52735" i="1"/>
  <c r="B52734" i="1"/>
  <c r="B52733" i="1"/>
  <c r="B52732" i="1"/>
  <c r="B52731" i="1"/>
  <c r="B52730" i="1"/>
  <c r="B52729" i="1"/>
  <c r="B52728" i="1"/>
  <c r="B52727" i="1"/>
  <c r="B52726" i="1"/>
  <c r="B52725" i="1"/>
  <c r="B52724" i="1"/>
  <c r="B52723" i="1"/>
  <c r="B52722" i="1"/>
  <c r="B52721" i="1"/>
  <c r="B52720" i="1"/>
  <c r="B52719" i="1"/>
  <c r="B52718" i="1"/>
  <c r="B52717" i="1"/>
  <c r="B52716" i="1"/>
  <c r="B52715" i="1"/>
  <c r="B52714" i="1"/>
  <c r="B52713" i="1"/>
  <c r="B52712" i="1"/>
  <c r="B52711" i="1"/>
  <c r="B52710" i="1"/>
  <c r="B52709" i="1"/>
  <c r="B52708" i="1"/>
  <c r="B52707" i="1"/>
  <c r="B52706" i="1"/>
  <c r="B52705" i="1"/>
  <c r="B52704" i="1"/>
  <c r="B52703" i="1"/>
  <c r="B52702" i="1"/>
  <c r="B52701" i="1"/>
  <c r="B52700" i="1"/>
  <c r="B52699" i="1"/>
  <c r="B52698" i="1"/>
  <c r="B52697" i="1"/>
  <c r="B52696" i="1"/>
  <c r="B52695" i="1"/>
  <c r="B52694" i="1"/>
  <c r="B52693" i="1"/>
  <c r="B52692" i="1"/>
  <c r="B52691" i="1"/>
  <c r="B52690" i="1"/>
  <c r="B52689" i="1"/>
  <c r="B52688" i="1"/>
  <c r="B52687" i="1"/>
  <c r="B52686" i="1"/>
  <c r="B52685" i="1"/>
  <c r="B52684" i="1"/>
  <c r="B52683" i="1"/>
  <c r="B52682" i="1"/>
  <c r="B52681" i="1"/>
  <c r="B52680" i="1"/>
  <c r="B52679" i="1"/>
  <c r="B52678" i="1"/>
  <c r="B52677" i="1"/>
  <c r="B52676" i="1"/>
  <c r="B52675" i="1"/>
  <c r="B52674" i="1"/>
  <c r="B52673" i="1"/>
  <c r="B52672" i="1"/>
  <c r="B52671" i="1"/>
  <c r="B52670" i="1"/>
  <c r="B52669" i="1"/>
  <c r="B52668" i="1"/>
  <c r="B52667" i="1"/>
  <c r="B52666" i="1"/>
  <c r="B52665" i="1"/>
  <c r="B52664" i="1"/>
  <c r="B52663" i="1"/>
  <c r="B52662" i="1"/>
  <c r="B52661" i="1"/>
  <c r="B52660" i="1"/>
  <c r="B52659" i="1"/>
  <c r="B52658" i="1"/>
  <c r="B52657" i="1"/>
  <c r="B52656" i="1"/>
  <c r="B52655" i="1"/>
  <c r="B52654" i="1"/>
  <c r="B52653" i="1"/>
  <c r="B52652" i="1"/>
  <c r="B52651" i="1"/>
  <c r="B52650" i="1"/>
  <c r="B52649" i="1"/>
  <c r="B52648" i="1"/>
  <c r="B52647" i="1"/>
  <c r="B52646" i="1"/>
  <c r="B52645" i="1"/>
  <c r="B52644" i="1"/>
  <c r="B52643" i="1"/>
  <c r="B52642" i="1"/>
  <c r="B52641" i="1"/>
  <c r="B52640" i="1"/>
  <c r="B52639" i="1"/>
  <c r="B52634" i="1"/>
  <c r="B52633" i="1"/>
  <c r="B52632" i="1"/>
  <c r="B52631" i="1"/>
  <c r="B52630" i="1"/>
  <c r="B52629" i="1"/>
  <c r="B52628" i="1"/>
  <c r="B52627" i="1"/>
  <c r="B52626" i="1"/>
  <c r="B52625" i="1"/>
  <c r="B52624" i="1"/>
  <c r="B52623" i="1"/>
  <c r="B52622" i="1"/>
  <c r="B52621" i="1"/>
  <c r="B52620" i="1"/>
  <c r="B52619" i="1"/>
  <c r="B52618" i="1"/>
  <c r="B52617" i="1"/>
  <c r="B52616" i="1"/>
  <c r="B52615" i="1"/>
  <c r="B52614" i="1"/>
  <c r="B52613" i="1"/>
  <c r="B52612" i="1"/>
  <c r="B52611" i="1"/>
  <c r="B52610" i="1"/>
  <c r="B52609" i="1"/>
  <c r="B52608" i="1"/>
  <c r="B52607" i="1"/>
  <c r="B52606" i="1"/>
  <c r="B52605" i="1"/>
  <c r="B52604" i="1"/>
  <c r="B52603" i="1"/>
  <c r="B52602" i="1"/>
  <c r="B52601" i="1"/>
  <c r="B52600" i="1"/>
  <c r="B52599" i="1"/>
  <c r="B52598" i="1"/>
  <c r="B52597" i="1"/>
  <c r="B52596" i="1"/>
  <c r="B52595" i="1"/>
  <c r="B52594" i="1"/>
  <c r="B52593" i="1"/>
  <c r="B52592" i="1"/>
  <c r="B52591" i="1"/>
  <c r="B52590" i="1"/>
  <c r="B52589" i="1"/>
  <c r="B52588" i="1"/>
  <c r="B52587" i="1"/>
  <c r="B52586" i="1"/>
  <c r="B52585" i="1"/>
  <c r="B52584" i="1"/>
  <c r="B52583" i="1"/>
  <c r="B52582" i="1"/>
  <c r="B52581" i="1"/>
  <c r="B52580" i="1"/>
  <c r="B52579" i="1"/>
  <c r="B52578" i="1"/>
  <c r="B52577" i="1"/>
  <c r="B52576" i="1"/>
  <c r="B52575" i="1"/>
  <c r="B52574" i="1"/>
  <c r="B52573" i="1"/>
  <c r="B52572" i="1"/>
  <c r="B52571" i="1"/>
  <c r="B52570" i="1"/>
  <c r="B52569" i="1"/>
  <c r="B52568" i="1"/>
  <c r="B52567" i="1"/>
  <c r="B52566" i="1"/>
  <c r="B52565" i="1"/>
  <c r="B52564" i="1"/>
  <c r="B52563" i="1"/>
  <c r="B52562" i="1"/>
  <c r="B52561" i="1"/>
  <c r="B52560" i="1"/>
  <c r="B52559" i="1"/>
  <c r="B52558" i="1"/>
  <c r="B52557" i="1"/>
  <c r="B52556" i="1"/>
  <c r="B52555" i="1"/>
  <c r="B52554" i="1"/>
  <c r="B52553" i="1"/>
  <c r="B52552" i="1"/>
  <c r="B52551" i="1"/>
  <c r="B52550" i="1"/>
  <c r="B52549" i="1"/>
  <c r="B52548" i="1"/>
  <c r="B52547" i="1"/>
  <c r="B52546" i="1"/>
  <c r="B52545" i="1"/>
  <c r="B52544" i="1"/>
  <c r="B52543" i="1"/>
  <c r="B52542" i="1"/>
  <c r="B52541" i="1"/>
  <c r="B52540" i="1"/>
  <c r="B52539" i="1"/>
  <c r="B52538" i="1"/>
  <c r="B52537" i="1"/>
  <c r="B52536" i="1"/>
  <c r="B52535" i="1"/>
  <c r="B52534" i="1"/>
  <c r="B52533" i="1"/>
  <c r="B52532" i="1"/>
  <c r="B52531" i="1"/>
  <c r="B52530" i="1"/>
  <c r="B52529" i="1"/>
  <c r="B52528" i="1"/>
  <c r="B52527" i="1"/>
  <c r="B52526" i="1"/>
  <c r="B52525" i="1"/>
  <c r="B52524" i="1"/>
  <c r="B52523" i="1"/>
  <c r="B52522" i="1"/>
  <c r="B52521" i="1"/>
  <c r="B52520" i="1"/>
  <c r="B52519" i="1"/>
  <c r="B52518" i="1"/>
  <c r="B52517" i="1"/>
  <c r="B52516" i="1"/>
  <c r="B52515" i="1"/>
  <c r="B52514" i="1"/>
  <c r="B52513" i="1"/>
  <c r="B52512" i="1"/>
  <c r="B52511" i="1"/>
  <c r="B52510" i="1"/>
  <c r="B52509" i="1"/>
  <c r="B52508" i="1"/>
  <c r="B52507" i="1"/>
  <c r="B52506" i="1"/>
  <c r="B52505" i="1"/>
  <c r="B52504" i="1"/>
  <c r="B52503" i="1"/>
  <c r="B52502" i="1"/>
  <c r="B52501" i="1"/>
  <c r="B52500" i="1"/>
  <c r="B52499" i="1"/>
  <c r="B52498" i="1"/>
  <c r="B52497" i="1"/>
  <c r="B52496" i="1"/>
  <c r="B52495" i="1"/>
  <c r="B52494" i="1"/>
  <c r="B52493" i="1"/>
  <c r="B52492" i="1"/>
  <c r="B52491" i="1"/>
  <c r="B52490" i="1"/>
  <c r="B52489" i="1"/>
  <c r="B52488" i="1"/>
  <c r="B52487" i="1"/>
  <c r="B52486" i="1"/>
  <c r="B52485" i="1"/>
  <c r="B52484" i="1"/>
  <c r="B52483" i="1"/>
  <c r="B52482" i="1"/>
  <c r="B52481" i="1"/>
  <c r="B52480" i="1"/>
  <c r="B52479" i="1"/>
  <c r="B52478" i="1"/>
  <c r="B52477" i="1"/>
  <c r="B52476" i="1"/>
  <c r="B52475" i="1"/>
  <c r="B52474" i="1"/>
  <c r="B52473" i="1"/>
  <c r="B52472" i="1"/>
  <c r="B52471" i="1"/>
  <c r="B52470" i="1"/>
  <c r="B52469" i="1"/>
  <c r="B52468" i="1"/>
  <c r="B52467" i="1"/>
  <c r="B52466" i="1"/>
  <c r="B52465" i="1"/>
  <c r="B52464" i="1"/>
  <c r="B52463" i="1"/>
  <c r="B52462" i="1"/>
  <c r="B52461" i="1"/>
  <c r="B52460" i="1"/>
  <c r="B52459" i="1"/>
  <c r="B52458" i="1"/>
  <c r="B52457" i="1"/>
  <c r="B52456" i="1"/>
  <c r="B52455" i="1"/>
  <c r="B52454" i="1"/>
  <c r="B52453" i="1"/>
  <c r="B52452" i="1"/>
  <c r="B52451" i="1"/>
  <c r="B52450" i="1"/>
  <c r="B52449" i="1"/>
  <c r="B52448" i="1"/>
  <c r="B52447" i="1"/>
  <c r="B52446" i="1"/>
  <c r="B52445" i="1"/>
  <c r="B52444" i="1"/>
  <c r="B52443" i="1"/>
  <c r="B52442" i="1"/>
  <c r="B52441" i="1"/>
  <c r="B52440" i="1"/>
  <c r="B52439" i="1"/>
  <c r="B52438" i="1"/>
  <c r="B52437" i="1"/>
  <c r="B52436" i="1"/>
  <c r="B52435" i="1"/>
  <c r="B52434" i="1"/>
  <c r="B52433" i="1"/>
  <c r="B52432" i="1"/>
  <c r="B52431" i="1"/>
  <c r="B52430" i="1"/>
  <c r="B52429" i="1"/>
  <c r="B52428" i="1"/>
  <c r="B52427" i="1"/>
  <c r="B52426" i="1"/>
  <c r="B52425" i="1"/>
  <c r="B52424" i="1"/>
  <c r="B52423" i="1"/>
  <c r="B52422" i="1"/>
  <c r="B52421" i="1"/>
  <c r="B52420" i="1"/>
  <c r="B52419" i="1"/>
  <c r="B52418" i="1"/>
  <c r="B52417" i="1"/>
  <c r="B52416" i="1"/>
  <c r="B52415" i="1"/>
  <c r="B52414" i="1"/>
  <c r="B52413" i="1"/>
  <c r="B52412" i="1"/>
  <c r="B52411" i="1"/>
  <c r="B52410" i="1"/>
  <c r="B52409" i="1"/>
  <c r="B52408" i="1"/>
  <c r="B52407" i="1"/>
  <c r="B52406" i="1"/>
  <c r="B52405" i="1"/>
  <c r="B52404" i="1"/>
  <c r="B52403" i="1"/>
  <c r="B52402" i="1"/>
  <c r="B52401" i="1"/>
  <c r="B52400" i="1"/>
  <c r="B52399" i="1"/>
  <c r="B52398" i="1"/>
  <c r="B52397" i="1"/>
  <c r="B52396" i="1"/>
  <c r="B52395" i="1"/>
  <c r="B52394" i="1"/>
  <c r="B52393" i="1"/>
  <c r="B52392" i="1"/>
  <c r="B52391" i="1"/>
  <c r="B52390" i="1"/>
  <c r="B52389" i="1"/>
  <c r="B52388" i="1"/>
  <c r="B52387" i="1"/>
  <c r="B52386" i="1"/>
  <c r="B52385" i="1"/>
  <c r="B52384" i="1"/>
  <c r="B52383" i="1"/>
  <c r="B52382" i="1"/>
  <c r="B52381" i="1"/>
  <c r="B52380" i="1"/>
  <c r="B52379" i="1"/>
  <c r="B52378" i="1"/>
  <c r="B52377" i="1"/>
  <c r="B52376" i="1"/>
  <c r="B52375" i="1"/>
  <c r="B52374" i="1"/>
  <c r="B52373" i="1"/>
  <c r="B52372" i="1"/>
  <c r="B52371" i="1"/>
  <c r="B52370" i="1"/>
  <c r="B52369" i="1"/>
  <c r="B52368" i="1"/>
  <c r="B52367" i="1"/>
  <c r="B52366" i="1"/>
  <c r="B52365" i="1"/>
  <c r="B52364" i="1"/>
  <c r="B52363" i="1"/>
  <c r="B52362" i="1"/>
  <c r="B52361" i="1"/>
  <c r="B52360" i="1"/>
  <c r="B52359" i="1"/>
  <c r="B52358" i="1"/>
  <c r="B52357" i="1"/>
  <c r="B52356" i="1"/>
  <c r="B52355" i="1"/>
  <c r="B52354" i="1"/>
  <c r="B52353" i="1"/>
  <c r="B52352" i="1"/>
  <c r="B52351" i="1"/>
  <c r="B52350" i="1"/>
  <c r="B52349" i="1"/>
  <c r="B52348" i="1"/>
  <c r="B52347" i="1"/>
  <c r="B52346" i="1"/>
  <c r="B52345" i="1"/>
  <c r="B52344" i="1"/>
  <c r="B52343" i="1"/>
  <c r="B52342" i="1"/>
  <c r="B52341" i="1"/>
  <c r="B52340" i="1"/>
  <c r="B52339" i="1"/>
  <c r="B52338" i="1"/>
  <c r="B52337" i="1"/>
  <c r="B52336" i="1"/>
  <c r="B52335" i="1"/>
  <c r="B52334" i="1"/>
  <c r="B52333" i="1"/>
  <c r="B52332" i="1"/>
  <c r="B52331" i="1"/>
  <c r="B52330" i="1"/>
  <c r="B52329" i="1"/>
  <c r="B52328" i="1"/>
  <c r="B52327" i="1"/>
  <c r="B52326" i="1"/>
  <c r="B52325" i="1"/>
  <c r="B52324" i="1"/>
  <c r="B52323" i="1"/>
  <c r="B52322" i="1"/>
  <c r="B52321" i="1"/>
  <c r="B52320" i="1"/>
  <c r="B52319" i="1"/>
  <c r="B52318" i="1"/>
  <c r="B52317" i="1"/>
  <c r="B52316" i="1"/>
  <c r="B52315" i="1"/>
  <c r="B52314" i="1"/>
  <c r="B52313" i="1"/>
  <c r="B52312" i="1"/>
  <c r="B52311" i="1"/>
  <c r="B52310" i="1"/>
  <c r="B52309" i="1"/>
  <c r="B52308" i="1"/>
  <c r="B52307" i="1"/>
  <c r="B52306" i="1"/>
  <c r="B52305" i="1"/>
  <c r="B52304" i="1"/>
  <c r="B52303" i="1"/>
  <c r="B52302" i="1"/>
  <c r="B52301" i="1"/>
  <c r="B52300" i="1"/>
  <c r="B52299" i="1"/>
  <c r="B52298" i="1"/>
  <c r="B52297" i="1"/>
  <c r="B52296" i="1"/>
  <c r="B52295" i="1"/>
  <c r="B52294" i="1"/>
  <c r="B52293" i="1"/>
  <c r="B52292" i="1"/>
  <c r="B52291" i="1"/>
  <c r="B52290" i="1"/>
  <c r="B52289" i="1"/>
  <c r="B52288" i="1"/>
  <c r="B52287" i="1"/>
  <c r="B52286" i="1"/>
  <c r="B52285" i="1"/>
  <c r="B52284" i="1"/>
  <c r="B52283" i="1"/>
  <c r="B52282" i="1"/>
  <c r="B52281" i="1"/>
  <c r="B52280" i="1"/>
  <c r="B52279" i="1"/>
  <c r="B52278" i="1"/>
  <c r="B52277" i="1"/>
  <c r="B52276" i="1"/>
  <c r="B52275" i="1"/>
  <c r="B52274" i="1"/>
  <c r="B52273" i="1"/>
  <c r="B52272" i="1"/>
  <c r="B52271" i="1"/>
  <c r="B52270" i="1"/>
  <c r="B52269" i="1"/>
  <c r="B52268" i="1"/>
  <c r="B52267" i="1"/>
  <c r="B52266" i="1"/>
  <c r="B52265" i="1"/>
  <c r="B52264" i="1"/>
  <c r="B52263" i="1"/>
  <c r="B52262" i="1"/>
  <c r="B52261" i="1"/>
  <c r="B52260" i="1"/>
  <c r="B52259" i="1"/>
  <c r="B52258" i="1"/>
  <c r="B52257" i="1"/>
  <c r="B52256" i="1"/>
  <c r="B52255" i="1"/>
  <c r="B52254" i="1"/>
  <c r="B52253" i="1"/>
  <c r="B52252" i="1"/>
  <c r="B52251" i="1"/>
  <c r="B52250" i="1"/>
  <c r="B52249" i="1"/>
  <c r="B52248" i="1"/>
  <c r="B52247" i="1"/>
  <c r="B52246" i="1"/>
  <c r="B52245" i="1"/>
  <c r="B52244" i="1"/>
  <c r="B52243" i="1"/>
  <c r="B52242" i="1"/>
  <c r="B52241" i="1"/>
  <c r="B52240" i="1"/>
  <c r="B52239" i="1"/>
  <c r="B52238" i="1"/>
  <c r="B52237" i="1"/>
  <c r="B52236" i="1"/>
  <c r="B52235" i="1"/>
  <c r="B52234" i="1"/>
  <c r="B52233" i="1"/>
  <c r="B52232" i="1"/>
  <c r="B52231" i="1"/>
  <c r="B52230" i="1"/>
  <c r="B52229" i="1"/>
  <c r="B52228" i="1"/>
  <c r="B52227" i="1"/>
  <c r="B52226" i="1"/>
  <c r="B52225" i="1"/>
  <c r="B52224" i="1"/>
  <c r="B52223" i="1"/>
  <c r="B52222" i="1"/>
  <c r="B52221" i="1"/>
  <c r="B52220" i="1"/>
  <c r="B52219" i="1"/>
  <c r="B52218" i="1"/>
  <c r="B52217" i="1"/>
  <c r="B52216" i="1"/>
  <c r="B52215" i="1"/>
  <c r="B52214" i="1"/>
  <c r="B52213" i="1"/>
  <c r="B52212" i="1"/>
  <c r="B52211" i="1"/>
  <c r="B52210" i="1"/>
  <c r="B52209" i="1"/>
  <c r="B52208" i="1"/>
  <c r="B52207" i="1"/>
  <c r="B52206" i="1"/>
  <c r="B52205" i="1"/>
  <c r="B52204" i="1"/>
  <c r="B52203" i="1"/>
  <c r="B52202" i="1"/>
  <c r="B52201" i="1"/>
  <c r="B52200" i="1"/>
  <c r="B52199" i="1"/>
  <c r="B52198" i="1"/>
  <c r="B52197" i="1"/>
  <c r="B52196" i="1"/>
  <c r="B52195" i="1"/>
  <c r="B52194" i="1"/>
  <c r="B52193" i="1"/>
  <c r="B52192" i="1"/>
  <c r="B52191" i="1"/>
  <c r="B52190" i="1"/>
  <c r="B52189" i="1"/>
  <c r="B52188" i="1"/>
  <c r="B52187" i="1"/>
  <c r="B52186" i="1"/>
  <c r="B52185" i="1"/>
  <c r="B52184" i="1"/>
  <c r="B52183" i="1"/>
  <c r="B52182" i="1"/>
  <c r="B52181" i="1"/>
  <c r="B52180" i="1"/>
  <c r="B52179" i="1"/>
  <c r="B52178" i="1"/>
  <c r="B52177" i="1"/>
  <c r="B52176" i="1"/>
  <c r="B52175" i="1"/>
  <c r="B52174" i="1"/>
  <c r="B52173" i="1"/>
  <c r="B52172" i="1"/>
  <c r="B52171" i="1"/>
  <c r="B52170" i="1"/>
  <c r="B52169" i="1"/>
  <c r="B52168" i="1"/>
  <c r="B52167" i="1"/>
  <c r="B52166" i="1"/>
  <c r="B52165" i="1"/>
  <c r="B52164" i="1"/>
  <c r="B52163" i="1"/>
  <c r="B52162" i="1"/>
  <c r="B52161" i="1"/>
  <c r="B52160" i="1"/>
  <c r="B52159" i="1"/>
  <c r="B52158" i="1"/>
  <c r="B52157" i="1"/>
  <c r="B52156" i="1"/>
  <c r="B52155" i="1"/>
  <c r="B52154" i="1"/>
  <c r="B52153" i="1"/>
  <c r="B52152" i="1"/>
  <c r="B52151" i="1"/>
  <c r="B52150" i="1"/>
  <c r="B52149" i="1"/>
  <c r="B52148" i="1"/>
  <c r="B52147" i="1"/>
  <c r="B52146" i="1"/>
  <c r="B52145" i="1"/>
  <c r="B52144" i="1"/>
  <c r="B52143" i="1"/>
  <c r="B52142" i="1"/>
  <c r="B52141" i="1"/>
  <c r="B52140" i="1"/>
  <c r="B52139" i="1"/>
  <c r="B52138" i="1"/>
  <c r="B52137" i="1"/>
  <c r="B52136" i="1"/>
  <c r="B52135" i="1"/>
  <c r="B52134" i="1"/>
  <c r="B52133" i="1"/>
  <c r="B52132" i="1"/>
  <c r="B52131" i="1"/>
  <c r="B52130" i="1"/>
  <c r="B52129" i="1"/>
  <c r="B52128" i="1"/>
  <c r="B52127" i="1"/>
  <c r="B52126" i="1"/>
  <c r="B52125" i="1"/>
  <c r="B52124" i="1"/>
  <c r="B52123" i="1"/>
  <c r="B52122" i="1"/>
  <c r="B52121" i="1"/>
  <c r="B52120" i="1"/>
  <c r="B52119" i="1"/>
  <c r="B52118" i="1"/>
  <c r="B52117" i="1"/>
  <c r="B52116" i="1"/>
  <c r="B52115" i="1"/>
  <c r="B52114" i="1"/>
  <c r="B52113" i="1"/>
  <c r="B52112" i="1"/>
  <c r="B52111" i="1"/>
  <c r="B52110" i="1"/>
  <c r="B52109" i="1"/>
  <c r="B52108" i="1"/>
  <c r="B52107" i="1"/>
  <c r="B52106" i="1"/>
  <c r="B52105" i="1"/>
  <c r="B52104" i="1"/>
  <c r="B52103" i="1"/>
  <c r="B52102" i="1"/>
  <c r="B52101" i="1"/>
  <c r="B52100" i="1"/>
  <c r="B52099" i="1"/>
  <c r="B52098" i="1"/>
  <c r="B52097" i="1"/>
  <c r="B52096" i="1"/>
  <c r="B52095" i="1"/>
  <c r="B52094" i="1"/>
  <c r="B52093" i="1"/>
  <c r="B52092" i="1"/>
  <c r="B52091" i="1"/>
  <c r="B52090" i="1"/>
  <c r="B52089" i="1"/>
  <c r="B52088" i="1"/>
  <c r="B52087" i="1"/>
  <c r="B52086" i="1"/>
  <c r="B52085" i="1"/>
  <c r="B52084" i="1"/>
  <c r="B52083" i="1"/>
  <c r="B52082" i="1"/>
  <c r="B52081" i="1"/>
  <c r="B52080" i="1"/>
  <c r="B52079" i="1"/>
  <c r="B52078" i="1"/>
  <c r="B52077" i="1"/>
  <c r="B52076" i="1"/>
  <c r="B52075" i="1"/>
  <c r="B52074" i="1"/>
  <c r="B52073" i="1"/>
  <c r="B52072" i="1"/>
  <c r="B52071" i="1"/>
  <c r="B52070" i="1"/>
  <c r="B52069" i="1"/>
  <c r="B52068" i="1"/>
  <c r="B52067" i="1"/>
  <c r="B52066" i="1"/>
  <c r="B52065" i="1"/>
  <c r="B52064" i="1"/>
  <c r="B52063" i="1"/>
  <c r="B52062" i="1"/>
  <c r="B52061" i="1"/>
  <c r="B52060" i="1"/>
  <c r="B52059" i="1"/>
  <c r="B52058" i="1"/>
  <c r="B52057" i="1"/>
  <c r="B52056" i="1"/>
  <c r="B52055" i="1"/>
  <c r="B52054" i="1"/>
  <c r="B52053" i="1"/>
  <c r="B52052" i="1"/>
  <c r="B52051" i="1"/>
  <c r="B52050" i="1"/>
  <c r="B52049" i="1"/>
  <c r="B52048" i="1"/>
  <c r="B52047" i="1"/>
  <c r="B52046" i="1"/>
  <c r="B52045" i="1"/>
  <c r="B52044" i="1"/>
  <c r="B52043" i="1"/>
  <c r="B52042" i="1"/>
  <c r="B52041" i="1"/>
  <c r="B52040" i="1"/>
  <c r="B52039" i="1"/>
  <c r="B52038" i="1"/>
  <c r="B52037" i="1"/>
  <c r="B52036" i="1"/>
  <c r="B52035" i="1"/>
  <c r="B52034" i="1"/>
  <c r="B52029" i="1"/>
  <c r="B52028" i="1"/>
  <c r="B52027" i="1"/>
  <c r="B52026" i="1"/>
  <c r="B52025" i="1"/>
  <c r="B52024" i="1"/>
  <c r="B52023" i="1"/>
  <c r="B52022" i="1"/>
  <c r="B52021" i="1"/>
  <c r="B52020" i="1"/>
  <c r="B52019" i="1"/>
  <c r="B52018" i="1"/>
  <c r="B52017" i="1"/>
  <c r="B52016" i="1"/>
  <c r="B52015" i="1"/>
  <c r="B52014" i="1"/>
  <c r="B52013" i="1"/>
  <c r="B52012" i="1"/>
  <c r="B52011" i="1"/>
  <c r="B52010" i="1"/>
  <c r="B52009" i="1"/>
  <c r="B52008" i="1"/>
  <c r="B52007" i="1"/>
  <c r="B52006" i="1"/>
  <c r="B52005" i="1"/>
  <c r="B52004" i="1"/>
  <c r="B52003" i="1"/>
  <c r="B52002" i="1"/>
  <c r="B52001" i="1"/>
  <c r="B52000" i="1"/>
  <c r="B51999" i="1"/>
  <c r="B51998" i="1"/>
  <c r="B51997" i="1"/>
  <c r="B51996" i="1"/>
  <c r="B51995" i="1"/>
  <c r="B51994" i="1"/>
  <c r="B51993" i="1"/>
  <c r="B51992" i="1"/>
  <c r="B51991" i="1"/>
  <c r="B51990" i="1"/>
  <c r="B51989" i="1"/>
  <c r="B51988" i="1"/>
  <c r="B51987" i="1"/>
  <c r="B51986" i="1"/>
  <c r="B51985" i="1"/>
  <c r="B51984" i="1"/>
  <c r="B51983" i="1"/>
  <c r="B51982" i="1"/>
  <c r="B51981" i="1"/>
  <c r="B51980" i="1"/>
  <c r="B51979" i="1"/>
  <c r="B51978" i="1"/>
  <c r="B51977" i="1"/>
  <c r="B51976" i="1"/>
  <c r="B51975" i="1"/>
  <c r="B51974" i="1"/>
  <c r="B51973" i="1"/>
  <c r="B51972" i="1"/>
  <c r="B51971" i="1"/>
  <c r="B51970" i="1"/>
  <c r="B51969" i="1"/>
  <c r="B51968" i="1"/>
  <c r="B51967" i="1"/>
  <c r="B51966" i="1"/>
  <c r="B51965" i="1"/>
  <c r="B51964" i="1"/>
  <c r="B51963" i="1"/>
  <c r="B51962" i="1"/>
  <c r="B51961" i="1"/>
  <c r="B51960" i="1"/>
  <c r="B51959" i="1"/>
  <c r="B51958" i="1"/>
  <c r="B51957" i="1"/>
  <c r="B51956" i="1"/>
  <c r="B51955" i="1"/>
  <c r="B51954" i="1"/>
  <c r="B51953" i="1"/>
  <c r="B51952" i="1"/>
  <c r="B51951" i="1"/>
  <c r="B51950" i="1"/>
  <c r="B51949" i="1"/>
  <c r="B51948" i="1"/>
  <c r="B51947" i="1"/>
  <c r="B51946" i="1"/>
  <c r="B51945" i="1"/>
  <c r="B51944" i="1"/>
  <c r="B51943" i="1"/>
  <c r="B51942" i="1"/>
  <c r="B51941" i="1"/>
  <c r="B51940" i="1"/>
  <c r="B51939" i="1"/>
  <c r="B51938" i="1"/>
  <c r="B51937" i="1"/>
  <c r="B51936" i="1"/>
  <c r="B51935" i="1"/>
  <c r="B51934" i="1"/>
  <c r="B51933" i="1"/>
  <c r="B51932" i="1"/>
  <c r="B51931" i="1"/>
  <c r="B51930" i="1"/>
  <c r="B51929" i="1"/>
  <c r="B51928" i="1"/>
  <c r="B51927" i="1"/>
  <c r="B51926" i="1"/>
  <c r="B51925" i="1"/>
  <c r="B51924" i="1"/>
  <c r="B51923" i="1"/>
  <c r="B51922" i="1"/>
  <c r="B51921" i="1"/>
  <c r="B51920" i="1"/>
  <c r="B51919" i="1"/>
  <c r="B51918" i="1"/>
  <c r="B51917" i="1"/>
  <c r="B51916" i="1"/>
  <c r="B51915" i="1"/>
  <c r="B51914" i="1"/>
  <c r="B51913" i="1"/>
  <c r="B51912" i="1"/>
  <c r="B51911" i="1"/>
  <c r="B51910" i="1"/>
  <c r="B51909" i="1"/>
  <c r="B51908" i="1"/>
  <c r="B51907" i="1"/>
  <c r="B51906" i="1"/>
  <c r="B51905" i="1"/>
  <c r="B51904" i="1"/>
  <c r="B51903" i="1"/>
  <c r="B51902" i="1"/>
  <c r="B51901" i="1"/>
  <c r="B51900" i="1"/>
  <c r="B51899" i="1"/>
  <c r="B51898" i="1"/>
  <c r="B51897" i="1"/>
  <c r="B51896" i="1"/>
  <c r="B51895" i="1"/>
  <c r="B51894" i="1"/>
  <c r="B51893" i="1"/>
  <c r="B51892" i="1"/>
  <c r="B51891" i="1"/>
  <c r="B51890" i="1"/>
  <c r="B51889" i="1"/>
  <c r="B51888" i="1"/>
  <c r="B51887" i="1"/>
  <c r="B51886" i="1"/>
  <c r="B51885" i="1"/>
  <c r="B51884" i="1"/>
  <c r="B51883" i="1"/>
  <c r="B51882" i="1"/>
  <c r="B51881" i="1"/>
  <c r="B51880" i="1"/>
  <c r="B51879" i="1"/>
  <c r="B51878" i="1"/>
  <c r="B51877" i="1"/>
  <c r="B51876" i="1"/>
  <c r="B51875" i="1"/>
  <c r="B51874" i="1"/>
  <c r="B51873" i="1"/>
  <c r="B51872" i="1"/>
  <c r="B51871" i="1"/>
  <c r="B51870" i="1"/>
  <c r="B51869" i="1"/>
  <c r="B51868" i="1"/>
  <c r="B51867" i="1"/>
  <c r="B51866" i="1"/>
  <c r="B51865" i="1"/>
  <c r="B51864" i="1"/>
  <c r="B51863" i="1"/>
  <c r="B51862" i="1"/>
  <c r="B51861" i="1"/>
  <c r="B51860" i="1"/>
  <c r="B51859" i="1"/>
  <c r="B51858" i="1"/>
  <c r="B51857" i="1"/>
  <c r="B51856" i="1"/>
  <c r="B51855" i="1"/>
  <c r="B51854" i="1"/>
  <c r="B51853" i="1"/>
  <c r="B51852" i="1"/>
  <c r="B51851" i="1"/>
  <c r="B51850" i="1"/>
  <c r="B51849" i="1"/>
  <c r="B51848" i="1"/>
  <c r="B51847" i="1"/>
  <c r="B51846" i="1"/>
  <c r="B51845" i="1"/>
  <c r="B51844" i="1"/>
  <c r="B51843" i="1"/>
  <c r="B51842" i="1"/>
  <c r="B51841" i="1"/>
  <c r="B51840" i="1"/>
  <c r="B51839" i="1"/>
  <c r="B51838" i="1"/>
  <c r="B51837" i="1"/>
  <c r="B51836" i="1"/>
  <c r="B51835" i="1"/>
  <c r="B51834" i="1"/>
  <c r="B51833" i="1"/>
  <c r="B51832" i="1"/>
  <c r="B51831" i="1"/>
  <c r="B51830" i="1"/>
  <c r="B51829" i="1"/>
  <c r="B51828" i="1"/>
  <c r="B51827" i="1"/>
  <c r="B51826" i="1"/>
  <c r="B51825" i="1"/>
  <c r="B51824" i="1"/>
  <c r="B51823" i="1"/>
  <c r="B51822" i="1"/>
  <c r="B51821" i="1"/>
  <c r="B51820" i="1"/>
  <c r="B51819" i="1"/>
  <c r="B51818" i="1"/>
  <c r="B51817" i="1"/>
  <c r="B51816" i="1"/>
  <c r="B51815" i="1"/>
  <c r="B51814" i="1"/>
  <c r="B51813" i="1"/>
  <c r="B51812" i="1"/>
  <c r="B51811" i="1"/>
  <c r="B51810" i="1"/>
  <c r="B51809" i="1"/>
  <c r="B51808" i="1"/>
  <c r="B51807" i="1"/>
  <c r="B51806" i="1"/>
  <c r="B51805" i="1"/>
  <c r="B51804" i="1"/>
  <c r="B51803" i="1"/>
  <c r="B51802" i="1"/>
  <c r="B51801" i="1"/>
  <c r="B51800" i="1"/>
  <c r="B51799" i="1"/>
  <c r="B51798" i="1"/>
  <c r="B51797" i="1"/>
  <c r="B51796" i="1"/>
  <c r="B51795" i="1"/>
  <c r="B51794" i="1"/>
  <c r="B51793" i="1"/>
  <c r="B51792" i="1"/>
  <c r="B51791" i="1"/>
  <c r="B51790" i="1"/>
  <c r="B51789" i="1"/>
  <c r="B51788" i="1"/>
  <c r="B51787" i="1"/>
  <c r="B51786" i="1"/>
  <c r="B51785" i="1"/>
  <c r="B51784" i="1"/>
  <c r="B51783" i="1"/>
  <c r="B51782" i="1"/>
  <c r="B51781" i="1"/>
  <c r="B51780" i="1"/>
  <c r="B51779" i="1"/>
  <c r="B51778" i="1"/>
  <c r="B51777" i="1"/>
  <c r="B51776" i="1"/>
  <c r="B51775" i="1"/>
  <c r="B51774" i="1"/>
  <c r="B51773" i="1"/>
  <c r="B51772" i="1"/>
  <c r="B51771" i="1"/>
  <c r="B51770" i="1"/>
  <c r="B51769" i="1"/>
  <c r="B51768" i="1"/>
  <c r="B51767" i="1"/>
  <c r="B51766" i="1"/>
  <c r="B51765" i="1"/>
  <c r="B51764" i="1"/>
  <c r="B51763" i="1"/>
  <c r="B51762" i="1"/>
  <c r="B51761" i="1"/>
  <c r="B51760" i="1"/>
  <c r="B51759" i="1"/>
  <c r="B51758" i="1"/>
  <c r="B51757" i="1"/>
  <c r="B51756" i="1"/>
  <c r="B51755" i="1"/>
  <c r="B51754" i="1"/>
  <c r="B51753" i="1"/>
  <c r="B51752" i="1"/>
  <c r="B51751" i="1"/>
  <c r="B51750" i="1"/>
  <c r="B51749" i="1"/>
  <c r="B51748" i="1"/>
  <c r="B51747" i="1"/>
  <c r="B51746" i="1"/>
  <c r="B51745" i="1"/>
  <c r="B51744" i="1"/>
  <c r="B51743" i="1"/>
  <c r="B51742" i="1"/>
  <c r="B51741" i="1"/>
  <c r="B51740" i="1"/>
  <c r="B51739" i="1"/>
  <c r="B51738" i="1"/>
  <c r="B51737" i="1"/>
  <c r="B51736" i="1"/>
  <c r="B51735" i="1"/>
  <c r="B51734" i="1"/>
  <c r="B51733" i="1"/>
  <c r="B51732" i="1"/>
  <c r="B51731" i="1"/>
  <c r="B51730" i="1"/>
  <c r="B51729" i="1"/>
  <c r="B51728" i="1"/>
  <c r="B51727" i="1"/>
  <c r="B51726" i="1"/>
  <c r="B51725" i="1"/>
  <c r="B51724" i="1"/>
  <c r="B51723" i="1"/>
  <c r="B51722" i="1"/>
  <c r="B51721" i="1"/>
  <c r="B51720" i="1"/>
  <c r="B51719" i="1"/>
  <c r="B51718" i="1"/>
  <c r="B51717" i="1"/>
  <c r="B51716" i="1"/>
  <c r="B51715" i="1"/>
  <c r="B51714" i="1"/>
  <c r="B51713" i="1"/>
  <c r="B51712" i="1"/>
  <c r="B51711" i="1"/>
  <c r="B51710" i="1"/>
  <c r="B51709" i="1"/>
  <c r="B51708" i="1"/>
  <c r="B51707" i="1"/>
  <c r="B51706" i="1"/>
  <c r="B51705" i="1"/>
  <c r="B51704" i="1"/>
  <c r="B51703" i="1"/>
  <c r="B51702" i="1"/>
  <c r="B51701" i="1"/>
  <c r="B51700" i="1"/>
  <c r="B51699" i="1"/>
  <c r="B51698" i="1"/>
  <c r="B51697" i="1"/>
  <c r="B51696" i="1"/>
  <c r="B51695" i="1"/>
  <c r="B51694" i="1"/>
  <c r="B51693" i="1"/>
  <c r="B51692" i="1"/>
  <c r="B51691" i="1"/>
  <c r="B51690" i="1"/>
  <c r="B51689" i="1"/>
  <c r="B51688" i="1"/>
  <c r="B51687" i="1"/>
  <c r="B51686" i="1"/>
  <c r="B51685" i="1"/>
  <c r="B51684" i="1"/>
  <c r="B51683" i="1"/>
  <c r="B51682" i="1"/>
  <c r="B51681" i="1"/>
  <c r="B51680" i="1"/>
  <c r="B51679" i="1"/>
  <c r="B51678" i="1"/>
  <c r="B51677" i="1"/>
  <c r="B51676" i="1"/>
  <c r="B51675" i="1"/>
  <c r="B51674" i="1"/>
  <c r="B51673" i="1"/>
  <c r="B51672" i="1"/>
  <c r="B51671" i="1"/>
  <c r="B51670" i="1"/>
  <c r="B51669" i="1"/>
  <c r="B51668" i="1"/>
  <c r="B51667" i="1"/>
  <c r="B51666" i="1"/>
  <c r="B51665" i="1"/>
  <c r="B51664" i="1"/>
  <c r="B51663" i="1"/>
  <c r="B51662" i="1"/>
  <c r="B51661" i="1"/>
  <c r="B51660" i="1"/>
  <c r="B51659" i="1"/>
  <c r="B51658" i="1"/>
  <c r="B51657" i="1"/>
  <c r="B51656" i="1"/>
  <c r="B51655" i="1"/>
  <c r="B51654" i="1"/>
  <c r="B51653" i="1"/>
  <c r="B51652" i="1"/>
  <c r="B51651" i="1"/>
  <c r="B51650" i="1"/>
  <c r="B51649" i="1"/>
  <c r="B51648" i="1"/>
  <c r="B51647" i="1"/>
  <c r="B51646" i="1"/>
  <c r="B51645" i="1"/>
  <c r="B51644" i="1"/>
  <c r="B51643" i="1"/>
  <c r="B51642" i="1"/>
  <c r="B51641" i="1"/>
  <c r="B51640" i="1"/>
  <c r="B51639" i="1"/>
  <c r="B51638" i="1"/>
  <c r="B51637" i="1"/>
  <c r="B51636" i="1"/>
  <c r="B51635" i="1"/>
  <c r="B51634" i="1"/>
  <c r="B51633" i="1"/>
  <c r="B51632" i="1"/>
  <c r="B51631" i="1"/>
  <c r="B51630" i="1"/>
  <c r="B51629" i="1"/>
  <c r="B51628" i="1"/>
  <c r="B51627" i="1"/>
  <c r="B51626" i="1"/>
  <c r="B51625" i="1"/>
  <c r="B51624" i="1"/>
  <c r="B51623" i="1"/>
  <c r="B51622" i="1"/>
  <c r="B51621" i="1"/>
  <c r="B51620" i="1"/>
  <c r="B51619" i="1"/>
  <c r="B51618" i="1"/>
  <c r="B51617" i="1"/>
  <c r="B51616" i="1"/>
  <c r="B51615" i="1"/>
  <c r="B51614" i="1"/>
  <c r="B51613" i="1"/>
  <c r="B51612" i="1"/>
  <c r="B51611" i="1"/>
  <c r="B51610" i="1"/>
  <c r="B51609" i="1"/>
  <c r="B51608" i="1"/>
  <c r="B51607" i="1"/>
  <c r="B51606" i="1"/>
  <c r="B51605" i="1"/>
  <c r="B51604" i="1"/>
  <c r="B51603" i="1"/>
  <c r="B51602" i="1"/>
  <c r="B51601" i="1"/>
  <c r="B51600" i="1"/>
  <c r="B51599" i="1"/>
  <c r="B51598" i="1"/>
  <c r="B51597" i="1"/>
  <c r="B51596" i="1"/>
  <c r="B51595" i="1"/>
  <c r="B51594" i="1"/>
  <c r="B51593" i="1"/>
  <c r="B51592" i="1"/>
  <c r="B51591" i="1"/>
  <c r="B51590" i="1"/>
  <c r="B51589" i="1"/>
  <c r="B51588" i="1"/>
  <c r="B51587" i="1"/>
  <c r="B51586" i="1"/>
  <c r="B51585" i="1"/>
  <c r="B51584" i="1"/>
  <c r="B51583" i="1"/>
  <c r="B51582" i="1"/>
  <c r="B51581" i="1"/>
  <c r="B51580" i="1"/>
  <c r="B51579" i="1"/>
  <c r="B51578" i="1"/>
  <c r="B51577" i="1"/>
  <c r="B51576" i="1"/>
  <c r="B51575" i="1"/>
  <c r="B51574" i="1"/>
  <c r="B51573" i="1"/>
  <c r="B51572" i="1"/>
  <c r="B51571" i="1"/>
  <c r="B51570" i="1"/>
  <c r="B51569" i="1"/>
  <c r="B51568" i="1"/>
  <c r="B51567" i="1"/>
  <c r="B51566" i="1"/>
  <c r="B51565" i="1"/>
  <c r="B51564" i="1"/>
  <c r="B51563" i="1"/>
  <c r="B51562" i="1"/>
  <c r="B51561" i="1"/>
  <c r="B51560" i="1"/>
  <c r="B51559" i="1"/>
  <c r="B51558" i="1"/>
  <c r="B51557" i="1"/>
  <c r="B51556" i="1"/>
  <c r="B51555" i="1"/>
  <c r="B51554" i="1"/>
  <c r="B51553" i="1"/>
  <c r="B51552" i="1"/>
  <c r="B51551" i="1"/>
  <c r="B51550" i="1"/>
  <c r="B51549" i="1"/>
  <c r="B51548" i="1"/>
  <c r="B51547" i="1"/>
  <c r="B51546" i="1"/>
  <c r="B51545" i="1"/>
  <c r="B51544" i="1"/>
  <c r="B51543" i="1"/>
  <c r="B51542" i="1"/>
  <c r="B51541" i="1"/>
  <c r="B51540" i="1"/>
  <c r="B51539" i="1"/>
  <c r="B51538" i="1"/>
  <c r="B51537" i="1"/>
  <c r="B51536" i="1"/>
  <c r="B51535" i="1"/>
  <c r="B51534" i="1"/>
  <c r="B51533" i="1"/>
  <c r="B51532" i="1"/>
  <c r="B51531" i="1"/>
  <c r="B51530" i="1"/>
  <c r="B51529" i="1"/>
  <c r="B51528" i="1"/>
  <c r="B51527" i="1"/>
  <c r="B51526" i="1"/>
  <c r="B51525" i="1"/>
  <c r="B51524" i="1"/>
  <c r="B51523" i="1"/>
  <c r="B51522" i="1"/>
  <c r="B51521" i="1"/>
  <c r="B51520" i="1"/>
  <c r="B51519" i="1"/>
  <c r="B51518" i="1"/>
  <c r="B51517" i="1"/>
  <c r="B51516" i="1"/>
  <c r="B51515" i="1"/>
  <c r="B51514" i="1"/>
  <c r="B51513" i="1"/>
  <c r="B51512" i="1"/>
  <c r="B51511" i="1"/>
  <c r="B51510" i="1"/>
  <c r="B51509" i="1"/>
  <c r="B51508" i="1"/>
  <c r="B51507" i="1"/>
  <c r="B51506" i="1"/>
  <c r="B51505" i="1"/>
  <c r="B51504" i="1"/>
  <c r="B51503" i="1"/>
  <c r="B51502" i="1"/>
  <c r="B51501" i="1"/>
  <c r="B51500" i="1"/>
  <c r="B51499" i="1"/>
  <c r="B51498" i="1"/>
  <c r="B51497" i="1"/>
  <c r="B51496" i="1"/>
  <c r="B51495" i="1"/>
  <c r="B51494" i="1"/>
  <c r="B51493" i="1"/>
  <c r="B51492" i="1"/>
  <c r="B51491" i="1"/>
  <c r="B51490" i="1"/>
  <c r="B51489" i="1"/>
  <c r="B51488" i="1"/>
  <c r="B51487" i="1"/>
  <c r="B51486" i="1"/>
  <c r="B51485" i="1"/>
  <c r="B51484" i="1"/>
  <c r="B51483" i="1"/>
  <c r="B51482" i="1"/>
  <c r="B51481" i="1"/>
  <c r="B51480" i="1"/>
  <c r="B51479" i="1"/>
  <c r="B51478" i="1"/>
  <c r="B51477" i="1"/>
  <c r="B51476" i="1"/>
  <c r="B51475" i="1"/>
  <c r="B51474" i="1"/>
  <c r="B51473" i="1"/>
  <c r="B51472" i="1"/>
  <c r="B51471" i="1"/>
  <c r="B51470" i="1"/>
  <c r="B51469" i="1"/>
  <c r="B51468" i="1"/>
  <c r="B51467" i="1"/>
  <c r="B51466" i="1"/>
  <c r="B51465" i="1"/>
  <c r="B51464" i="1"/>
  <c r="B51463" i="1"/>
  <c r="B51462" i="1"/>
  <c r="B51461" i="1"/>
  <c r="B51460" i="1"/>
  <c r="B51459" i="1"/>
  <c r="B51458" i="1"/>
  <c r="B51457" i="1"/>
  <c r="B51456" i="1"/>
  <c r="B51455" i="1"/>
  <c r="B51454" i="1"/>
  <c r="B51453" i="1"/>
  <c r="B51452" i="1"/>
  <c r="B51451" i="1"/>
  <c r="B51450" i="1"/>
  <c r="B51449" i="1"/>
  <c r="B51448" i="1"/>
  <c r="B51447" i="1"/>
  <c r="B51446" i="1"/>
  <c r="B51445" i="1"/>
  <c r="B51444" i="1"/>
  <c r="B51443" i="1"/>
  <c r="B51442" i="1"/>
  <c r="B51441" i="1"/>
  <c r="B51440" i="1"/>
  <c r="B51439" i="1"/>
  <c r="B51438" i="1"/>
  <c r="B51437" i="1"/>
  <c r="B51436" i="1"/>
  <c r="B51435" i="1"/>
  <c r="B51434" i="1"/>
  <c r="B51433" i="1"/>
  <c r="B51432" i="1"/>
  <c r="B51431" i="1"/>
  <c r="B51430" i="1"/>
  <c r="B51429" i="1"/>
  <c r="B51424" i="1"/>
  <c r="B51423" i="1"/>
  <c r="B51422" i="1"/>
  <c r="B51421" i="1"/>
  <c r="B51420" i="1"/>
  <c r="B51419" i="1"/>
  <c r="B51418" i="1"/>
  <c r="B51417" i="1"/>
  <c r="B51416" i="1"/>
  <c r="B51415" i="1"/>
  <c r="B51414" i="1"/>
  <c r="B51413" i="1"/>
  <c r="B51412" i="1"/>
  <c r="B51411" i="1"/>
  <c r="B51410" i="1"/>
  <c r="B51409" i="1"/>
  <c r="B51408" i="1"/>
  <c r="B51407" i="1"/>
  <c r="B51406" i="1"/>
  <c r="B51405" i="1"/>
  <c r="B51404" i="1"/>
  <c r="B51403" i="1"/>
  <c r="B51402" i="1"/>
  <c r="B51401" i="1"/>
  <c r="B51400" i="1"/>
  <c r="B51399" i="1"/>
  <c r="B51398" i="1"/>
  <c r="B51397" i="1"/>
  <c r="B51396" i="1"/>
  <c r="B51395" i="1"/>
  <c r="B51394" i="1"/>
  <c r="B51393" i="1"/>
  <c r="B51392" i="1"/>
  <c r="B51391" i="1"/>
  <c r="B51390" i="1"/>
  <c r="B51389" i="1"/>
  <c r="B51388" i="1"/>
  <c r="B51387" i="1"/>
  <c r="B51386" i="1"/>
  <c r="B51385" i="1"/>
  <c r="B51384" i="1"/>
  <c r="B51383" i="1"/>
  <c r="B51382" i="1"/>
  <c r="B51381" i="1"/>
  <c r="B51380" i="1"/>
  <c r="B51379" i="1"/>
  <c r="B51378" i="1"/>
  <c r="B51377" i="1"/>
  <c r="B51376" i="1"/>
  <c r="B51375" i="1"/>
  <c r="B51374" i="1"/>
  <c r="B51373" i="1"/>
  <c r="B51372" i="1"/>
  <c r="B51371" i="1"/>
  <c r="B51370" i="1"/>
  <c r="B51369" i="1"/>
  <c r="B51368" i="1"/>
  <c r="B51367" i="1"/>
  <c r="B51366" i="1"/>
  <c r="B51365" i="1"/>
  <c r="B51364" i="1"/>
  <c r="B51363" i="1"/>
  <c r="B51362" i="1"/>
  <c r="B51361" i="1"/>
  <c r="B51360" i="1"/>
  <c r="B51359" i="1"/>
  <c r="B51358" i="1"/>
  <c r="B51357" i="1"/>
  <c r="B51356" i="1"/>
  <c r="B51355" i="1"/>
  <c r="B51354" i="1"/>
  <c r="B51353" i="1"/>
  <c r="B51352" i="1"/>
  <c r="B51351" i="1"/>
  <c r="B51350" i="1"/>
  <c r="B51349" i="1"/>
  <c r="B51348" i="1"/>
  <c r="B51347" i="1"/>
  <c r="B51346" i="1"/>
  <c r="B51345" i="1"/>
  <c r="B51344" i="1"/>
  <c r="B51343" i="1"/>
  <c r="B51342" i="1"/>
  <c r="B51341" i="1"/>
  <c r="B51340" i="1"/>
  <c r="B51339" i="1"/>
  <c r="B51338" i="1"/>
  <c r="B51337" i="1"/>
  <c r="B51336" i="1"/>
  <c r="B51335" i="1"/>
  <c r="B51334" i="1"/>
  <c r="B51333" i="1"/>
  <c r="B51332" i="1"/>
  <c r="B51331" i="1"/>
  <c r="B51330" i="1"/>
  <c r="B51329" i="1"/>
  <c r="B51328" i="1"/>
  <c r="B51327" i="1"/>
  <c r="B51326" i="1"/>
  <c r="B51325" i="1"/>
  <c r="B51324" i="1"/>
  <c r="B51323" i="1"/>
  <c r="B51322" i="1"/>
  <c r="B51321" i="1"/>
  <c r="B51320" i="1"/>
  <c r="B51319" i="1"/>
  <c r="B51318" i="1"/>
  <c r="B51317" i="1"/>
  <c r="B51316" i="1"/>
  <c r="B51315" i="1"/>
  <c r="B51314" i="1"/>
  <c r="B51313" i="1"/>
  <c r="B51312" i="1"/>
  <c r="B51311" i="1"/>
  <c r="B51310" i="1"/>
  <c r="B51309" i="1"/>
  <c r="B51308" i="1"/>
  <c r="B51307" i="1"/>
  <c r="B51306" i="1"/>
  <c r="B51305" i="1"/>
  <c r="B51304" i="1"/>
  <c r="B51303" i="1"/>
  <c r="B51302" i="1"/>
  <c r="B51301" i="1"/>
  <c r="B51300" i="1"/>
  <c r="B51299" i="1"/>
  <c r="B51298" i="1"/>
  <c r="B51297" i="1"/>
  <c r="B51296" i="1"/>
  <c r="B51295" i="1"/>
  <c r="B51294" i="1"/>
  <c r="B51293" i="1"/>
  <c r="B51292" i="1"/>
  <c r="B51291" i="1"/>
  <c r="B51290" i="1"/>
  <c r="B51289" i="1"/>
  <c r="B51288" i="1"/>
  <c r="B51287" i="1"/>
  <c r="B51286" i="1"/>
  <c r="B51285" i="1"/>
  <c r="B51284" i="1"/>
  <c r="B51283" i="1"/>
  <c r="B51282" i="1"/>
  <c r="B51281" i="1"/>
  <c r="B51280" i="1"/>
  <c r="B51279" i="1"/>
  <c r="B51278" i="1"/>
  <c r="B51277" i="1"/>
  <c r="B51276" i="1"/>
  <c r="B51275" i="1"/>
  <c r="B51274" i="1"/>
  <c r="B51273" i="1"/>
  <c r="B51272" i="1"/>
  <c r="B51271" i="1"/>
  <c r="B51270" i="1"/>
  <c r="B51269" i="1"/>
  <c r="B51268" i="1"/>
  <c r="B51267" i="1"/>
  <c r="B51266" i="1"/>
  <c r="B51265" i="1"/>
  <c r="B51264" i="1"/>
  <c r="B51263" i="1"/>
  <c r="B51262" i="1"/>
  <c r="B51261" i="1"/>
  <c r="B51260" i="1"/>
  <c r="B51259" i="1"/>
  <c r="B51258" i="1"/>
  <c r="B51257" i="1"/>
  <c r="B51256" i="1"/>
  <c r="B51255" i="1"/>
  <c r="B51254" i="1"/>
  <c r="B51253" i="1"/>
  <c r="B51252" i="1"/>
  <c r="B51251" i="1"/>
  <c r="B51250" i="1"/>
  <c r="B51249" i="1"/>
  <c r="B51248" i="1"/>
  <c r="B51247" i="1"/>
  <c r="B51246" i="1"/>
  <c r="B51245" i="1"/>
  <c r="B51244" i="1"/>
  <c r="B51243" i="1"/>
  <c r="B51242" i="1"/>
  <c r="B51241" i="1"/>
  <c r="B51240" i="1"/>
  <c r="B51239" i="1"/>
  <c r="B51238" i="1"/>
  <c r="B51237" i="1"/>
  <c r="B51236" i="1"/>
  <c r="B51235" i="1"/>
  <c r="B51234" i="1"/>
  <c r="B51233" i="1"/>
  <c r="B51232" i="1"/>
  <c r="B51231" i="1"/>
  <c r="B51230" i="1"/>
  <c r="B51229" i="1"/>
  <c r="B51228" i="1"/>
  <c r="B51227" i="1"/>
  <c r="B51226" i="1"/>
  <c r="B51225" i="1"/>
  <c r="B51224" i="1"/>
  <c r="B51223" i="1"/>
  <c r="B51222" i="1"/>
  <c r="B51221" i="1"/>
  <c r="B51220" i="1"/>
  <c r="B51219" i="1"/>
  <c r="B51218" i="1"/>
  <c r="B51217" i="1"/>
  <c r="B51216" i="1"/>
  <c r="B51215" i="1"/>
  <c r="B51214" i="1"/>
  <c r="B51213" i="1"/>
  <c r="B51212" i="1"/>
  <c r="B51211" i="1"/>
  <c r="B51210" i="1"/>
  <c r="B51209" i="1"/>
  <c r="B51208" i="1"/>
  <c r="B51207" i="1"/>
  <c r="B51206" i="1"/>
  <c r="B51205" i="1"/>
  <c r="B51204" i="1"/>
  <c r="B51203" i="1"/>
  <c r="B51202" i="1"/>
  <c r="B51201" i="1"/>
  <c r="B51200" i="1"/>
  <c r="B51199" i="1"/>
  <c r="B51198" i="1"/>
  <c r="B51197" i="1"/>
  <c r="B51196" i="1"/>
  <c r="B51195" i="1"/>
  <c r="B51194" i="1"/>
  <c r="B51193" i="1"/>
  <c r="B51192" i="1"/>
  <c r="B51191" i="1"/>
  <c r="B51190" i="1"/>
  <c r="B51189" i="1"/>
  <c r="B51188" i="1"/>
  <c r="B51187" i="1"/>
  <c r="B51186" i="1"/>
  <c r="B51185" i="1"/>
  <c r="B51184" i="1"/>
  <c r="B51183" i="1"/>
  <c r="B51182" i="1"/>
  <c r="B51181" i="1"/>
  <c r="B51180" i="1"/>
  <c r="B51179" i="1"/>
  <c r="B51178" i="1"/>
  <c r="B51177" i="1"/>
  <c r="B51176" i="1"/>
  <c r="B51175" i="1"/>
  <c r="B51174" i="1"/>
  <c r="B51173" i="1"/>
  <c r="B51172" i="1"/>
  <c r="B51171" i="1"/>
  <c r="B51170" i="1"/>
  <c r="B51169" i="1"/>
  <c r="B51168" i="1"/>
  <c r="B51167" i="1"/>
  <c r="B51166" i="1"/>
  <c r="B51165" i="1"/>
  <c r="B51164" i="1"/>
  <c r="B51163" i="1"/>
  <c r="B51162" i="1"/>
  <c r="B51161" i="1"/>
  <c r="B51160" i="1"/>
  <c r="B51159" i="1"/>
  <c r="B51158" i="1"/>
  <c r="B51157" i="1"/>
  <c r="B51156" i="1"/>
  <c r="B51155" i="1"/>
  <c r="B51154" i="1"/>
  <c r="B51153" i="1"/>
  <c r="B51152" i="1"/>
  <c r="B51151" i="1"/>
  <c r="B51150" i="1"/>
  <c r="B51149" i="1"/>
  <c r="B51148" i="1"/>
  <c r="B51147" i="1"/>
  <c r="B51146" i="1"/>
  <c r="B51145" i="1"/>
  <c r="B51144" i="1"/>
  <c r="B51143" i="1"/>
  <c r="B51142" i="1"/>
  <c r="B51141" i="1"/>
  <c r="B51140" i="1"/>
  <c r="B51139" i="1"/>
  <c r="B51138" i="1"/>
  <c r="B51137" i="1"/>
  <c r="B51136" i="1"/>
  <c r="B51135" i="1"/>
  <c r="B51134" i="1"/>
  <c r="B51133" i="1"/>
  <c r="B51132" i="1"/>
  <c r="B51131" i="1"/>
  <c r="B51130" i="1"/>
  <c r="B51129" i="1"/>
  <c r="B51128" i="1"/>
  <c r="B51127" i="1"/>
  <c r="B51126" i="1"/>
  <c r="B51125" i="1"/>
  <c r="B51124" i="1"/>
  <c r="B51123" i="1"/>
  <c r="B51122" i="1"/>
  <c r="B51121" i="1"/>
  <c r="B51120" i="1"/>
  <c r="B51119" i="1"/>
  <c r="B51118" i="1"/>
  <c r="B51117" i="1"/>
  <c r="B51116" i="1"/>
  <c r="B51115" i="1"/>
  <c r="B51114" i="1"/>
  <c r="B51113" i="1"/>
  <c r="B51112" i="1"/>
  <c r="B51111" i="1"/>
  <c r="B51110" i="1"/>
  <c r="B51109" i="1"/>
  <c r="B51108" i="1"/>
  <c r="B51107" i="1"/>
  <c r="B51106" i="1"/>
  <c r="B51105" i="1"/>
  <c r="B51104" i="1"/>
  <c r="B51103" i="1"/>
  <c r="B51102" i="1"/>
  <c r="B51101" i="1"/>
  <c r="B51100" i="1"/>
  <c r="B51099" i="1"/>
  <c r="B51098" i="1"/>
  <c r="B51097" i="1"/>
  <c r="B51096" i="1"/>
  <c r="B51095" i="1"/>
  <c r="B51094" i="1"/>
  <c r="B51093" i="1"/>
  <c r="B51092" i="1"/>
  <c r="B51091" i="1"/>
  <c r="B51090" i="1"/>
  <c r="B51089" i="1"/>
  <c r="B51088" i="1"/>
  <c r="B51087" i="1"/>
  <c r="B51086" i="1"/>
  <c r="B51085" i="1"/>
  <c r="B51084" i="1"/>
  <c r="B51083" i="1"/>
  <c r="B51082" i="1"/>
  <c r="B51081" i="1"/>
  <c r="B51080" i="1"/>
  <c r="B51079" i="1"/>
  <c r="B51078" i="1"/>
  <c r="B51077" i="1"/>
  <c r="B51076" i="1"/>
  <c r="B51075" i="1"/>
  <c r="B51074" i="1"/>
  <c r="B51073" i="1"/>
  <c r="B51072" i="1"/>
  <c r="B51071" i="1"/>
  <c r="B51070" i="1"/>
  <c r="B51069" i="1"/>
  <c r="B51068" i="1"/>
  <c r="B51067" i="1"/>
  <c r="B51066" i="1"/>
  <c r="B51065" i="1"/>
  <c r="B51064" i="1"/>
  <c r="B51063" i="1"/>
  <c r="B51062" i="1"/>
  <c r="B51061" i="1"/>
  <c r="B51060" i="1"/>
  <c r="B51059" i="1"/>
  <c r="B51058" i="1"/>
  <c r="B51057" i="1"/>
  <c r="B51056" i="1"/>
  <c r="B51055" i="1"/>
  <c r="B51054" i="1"/>
  <c r="B51053" i="1"/>
  <c r="B51052" i="1"/>
  <c r="B51051" i="1"/>
  <c r="B51050" i="1"/>
  <c r="B51049" i="1"/>
  <c r="B51048" i="1"/>
  <c r="B51047" i="1"/>
  <c r="B51046" i="1"/>
  <c r="B51045" i="1"/>
  <c r="B51044" i="1"/>
  <c r="B51043" i="1"/>
  <c r="B51042" i="1"/>
  <c r="B51041" i="1"/>
  <c r="B51040" i="1"/>
  <c r="B51039" i="1"/>
  <c r="B51038" i="1"/>
  <c r="B51037" i="1"/>
  <c r="B51036" i="1"/>
  <c r="B51035" i="1"/>
  <c r="B51034" i="1"/>
  <c r="B51033" i="1"/>
  <c r="B51032" i="1"/>
  <c r="B51031" i="1"/>
  <c r="B51030" i="1"/>
  <c r="B51029" i="1"/>
  <c r="B51028" i="1"/>
  <c r="B51027" i="1"/>
  <c r="B51026" i="1"/>
  <c r="B51025" i="1"/>
  <c r="B51024" i="1"/>
  <c r="B51023" i="1"/>
  <c r="B51022" i="1"/>
  <c r="B51021" i="1"/>
  <c r="B51020" i="1"/>
  <c r="B51019" i="1"/>
  <c r="B51018" i="1"/>
  <c r="B51017" i="1"/>
  <c r="B51016" i="1"/>
  <c r="B51015" i="1"/>
  <c r="B51014" i="1"/>
  <c r="B51013" i="1"/>
  <c r="B51012" i="1"/>
  <c r="B51011" i="1"/>
  <c r="B51010" i="1"/>
  <c r="B51009" i="1"/>
  <c r="B51008" i="1"/>
  <c r="B51007" i="1"/>
  <c r="B51006" i="1"/>
  <c r="B51005" i="1"/>
  <c r="B51004" i="1"/>
  <c r="B51003" i="1"/>
  <c r="B51002" i="1"/>
  <c r="B51001" i="1"/>
  <c r="B51000" i="1"/>
  <c r="B50999" i="1"/>
  <c r="B50998" i="1"/>
  <c r="B50997" i="1"/>
  <c r="B50996" i="1"/>
  <c r="B50995" i="1"/>
  <c r="B50994" i="1"/>
  <c r="B50993" i="1"/>
  <c r="B50992" i="1"/>
  <c r="B50991" i="1"/>
  <c r="B50990" i="1"/>
  <c r="B50989" i="1"/>
  <c r="B50988" i="1"/>
  <c r="B50987" i="1"/>
  <c r="B50986" i="1"/>
  <c r="B50985" i="1"/>
  <c r="B50984" i="1"/>
  <c r="B50983" i="1"/>
  <c r="B50982" i="1"/>
  <c r="B50981" i="1"/>
  <c r="B50980" i="1"/>
  <c r="B50979" i="1"/>
  <c r="B50978" i="1"/>
  <c r="B50977" i="1"/>
  <c r="B50976" i="1"/>
  <c r="B50975" i="1"/>
  <c r="B50974" i="1"/>
  <c r="B50973" i="1"/>
  <c r="B50972" i="1"/>
  <c r="B50971" i="1"/>
  <c r="B50970" i="1"/>
  <c r="B50969" i="1"/>
  <c r="B50968" i="1"/>
  <c r="B50967" i="1"/>
  <c r="B50966" i="1"/>
  <c r="B50965" i="1"/>
  <c r="B50964" i="1"/>
  <c r="B50963" i="1"/>
  <c r="B50962" i="1"/>
  <c r="B50961" i="1"/>
  <c r="B50960" i="1"/>
  <c r="B50959" i="1"/>
  <c r="B50958" i="1"/>
  <c r="B50957" i="1"/>
  <c r="B50956" i="1"/>
  <c r="B50955" i="1"/>
  <c r="B50954" i="1"/>
  <c r="B50953" i="1"/>
  <c r="B50952" i="1"/>
  <c r="B50951" i="1"/>
  <c r="B50950" i="1"/>
  <c r="B50949" i="1"/>
  <c r="B50948" i="1"/>
  <c r="B50947" i="1"/>
  <c r="B50946" i="1"/>
  <c r="B50945" i="1"/>
  <c r="B50944" i="1"/>
  <c r="B50943" i="1"/>
  <c r="B50942" i="1"/>
  <c r="B50941" i="1"/>
  <c r="B50940" i="1"/>
  <c r="B50939" i="1"/>
  <c r="B50938" i="1"/>
  <c r="B50937" i="1"/>
  <c r="B50936" i="1"/>
  <c r="B50935" i="1"/>
  <c r="B50934" i="1"/>
  <c r="B50933" i="1"/>
  <c r="B50932" i="1"/>
  <c r="B50931" i="1"/>
  <c r="B50930" i="1"/>
  <c r="B50929" i="1"/>
  <c r="B50928" i="1"/>
  <c r="B50927" i="1"/>
  <c r="B50926" i="1"/>
  <c r="B50925" i="1"/>
  <c r="B50924" i="1"/>
  <c r="B50923" i="1"/>
  <c r="B50922" i="1"/>
  <c r="B50921" i="1"/>
  <c r="B50920" i="1"/>
  <c r="B50919" i="1"/>
  <c r="B50918" i="1"/>
  <c r="B50917" i="1"/>
  <c r="B50916" i="1"/>
  <c r="B50915" i="1"/>
  <c r="B50914" i="1"/>
  <c r="B50913" i="1"/>
  <c r="B50912" i="1"/>
  <c r="B50911" i="1"/>
  <c r="B50910" i="1"/>
  <c r="B50909" i="1"/>
  <c r="B50908" i="1"/>
  <c r="B50907" i="1"/>
  <c r="B50906" i="1"/>
  <c r="B50905" i="1"/>
  <c r="B50904" i="1"/>
  <c r="B50903" i="1"/>
  <c r="B50902" i="1"/>
  <c r="B50901" i="1"/>
  <c r="B50900" i="1"/>
  <c r="B50899" i="1"/>
  <c r="B50898" i="1"/>
  <c r="B50897" i="1"/>
  <c r="B50896" i="1"/>
  <c r="B50895" i="1"/>
  <c r="B50894" i="1"/>
  <c r="B50893" i="1"/>
  <c r="B50892" i="1"/>
  <c r="B50891" i="1"/>
  <c r="B50890" i="1"/>
  <c r="B50889" i="1"/>
  <c r="B50888" i="1"/>
  <c r="B50887" i="1"/>
  <c r="B50886" i="1"/>
  <c r="B50885" i="1"/>
  <c r="B50884" i="1"/>
  <c r="B50883" i="1"/>
  <c r="B50882" i="1"/>
  <c r="B50881" i="1"/>
  <c r="B50880" i="1"/>
  <c r="B50879" i="1"/>
  <c r="B50878" i="1"/>
  <c r="B50877" i="1"/>
  <c r="B50876" i="1"/>
  <c r="B50875" i="1"/>
  <c r="B50874" i="1"/>
  <c r="B50873" i="1"/>
  <c r="B50872" i="1"/>
  <c r="B50871" i="1"/>
  <c r="B50870" i="1"/>
  <c r="B50869" i="1"/>
  <c r="B50868" i="1"/>
  <c r="B50867" i="1"/>
  <c r="B50866" i="1"/>
  <c r="B50865" i="1"/>
  <c r="B50864" i="1"/>
  <c r="B50863" i="1"/>
  <c r="B50862" i="1"/>
  <c r="B50861" i="1"/>
  <c r="B50860" i="1"/>
  <c r="B50859" i="1"/>
  <c r="B50858" i="1"/>
  <c r="B50857" i="1"/>
  <c r="B50856" i="1"/>
  <c r="B50855" i="1"/>
  <c r="B50854" i="1"/>
  <c r="B50853" i="1"/>
  <c r="B50852" i="1"/>
  <c r="B50851" i="1"/>
  <c r="B50850" i="1"/>
  <c r="B50849" i="1"/>
  <c r="B50848" i="1"/>
  <c r="B50847" i="1"/>
  <c r="B50846" i="1"/>
  <c r="B50845" i="1"/>
  <c r="B50844" i="1"/>
  <c r="B50843" i="1"/>
  <c r="B50842" i="1"/>
  <c r="B50841" i="1"/>
  <c r="B50840" i="1"/>
  <c r="B50839" i="1"/>
  <c r="B50838" i="1"/>
  <c r="B50837" i="1"/>
  <c r="B50836" i="1"/>
  <c r="B50835" i="1"/>
  <c r="B50834" i="1"/>
  <c r="B50833" i="1"/>
  <c r="B50832" i="1"/>
  <c r="B50831" i="1"/>
  <c r="B50830" i="1"/>
  <c r="B50829" i="1"/>
  <c r="B50828" i="1"/>
  <c r="B50827" i="1"/>
  <c r="B50826" i="1"/>
  <c r="B50825" i="1"/>
  <c r="B50824" i="1"/>
  <c r="B50819" i="1"/>
  <c r="B50818" i="1"/>
  <c r="B50817" i="1"/>
  <c r="B50816" i="1"/>
  <c r="B50815" i="1"/>
  <c r="B50814" i="1"/>
  <c r="B50813" i="1"/>
  <c r="B50812" i="1"/>
  <c r="B50811" i="1"/>
  <c r="B50810" i="1"/>
  <c r="B50809" i="1"/>
  <c r="B50808" i="1"/>
  <c r="B50807" i="1"/>
  <c r="B50806" i="1"/>
  <c r="B50805" i="1"/>
  <c r="B50804" i="1"/>
  <c r="B50803" i="1"/>
  <c r="B50802" i="1"/>
  <c r="B50801" i="1"/>
  <c r="B50800" i="1"/>
  <c r="B50799" i="1"/>
  <c r="B50798" i="1"/>
  <c r="B50797" i="1"/>
  <c r="B50796" i="1"/>
  <c r="B50795" i="1"/>
  <c r="B50794" i="1"/>
  <c r="B50793" i="1"/>
  <c r="B50792" i="1"/>
  <c r="B50791" i="1"/>
  <c r="B50790" i="1"/>
  <c r="B50789" i="1"/>
  <c r="B50788" i="1"/>
  <c r="B50787" i="1"/>
  <c r="B50786" i="1"/>
  <c r="B50785" i="1"/>
  <c r="B50784" i="1"/>
  <c r="B50783" i="1"/>
  <c r="B50782" i="1"/>
  <c r="B50781" i="1"/>
  <c r="B50780" i="1"/>
  <c r="B50779" i="1"/>
  <c r="B50778" i="1"/>
  <c r="B50777" i="1"/>
  <c r="B50776" i="1"/>
  <c r="B50775" i="1"/>
  <c r="B50774" i="1"/>
  <c r="B50773" i="1"/>
  <c r="B50772" i="1"/>
  <c r="B50771" i="1"/>
  <c r="B50770" i="1"/>
  <c r="B50769" i="1"/>
  <c r="B50768" i="1"/>
  <c r="B50767" i="1"/>
  <c r="B50766" i="1"/>
  <c r="B50765" i="1"/>
  <c r="B50764" i="1"/>
  <c r="B50763" i="1"/>
  <c r="B50762" i="1"/>
  <c r="B50761" i="1"/>
  <c r="B50760" i="1"/>
  <c r="B50759" i="1"/>
  <c r="B50758" i="1"/>
  <c r="B50757" i="1"/>
  <c r="B50756" i="1"/>
  <c r="B50755" i="1"/>
  <c r="B50754" i="1"/>
  <c r="B50753" i="1"/>
  <c r="B50752" i="1"/>
  <c r="B50751" i="1"/>
  <c r="B50750" i="1"/>
  <c r="B50749" i="1"/>
  <c r="B50748" i="1"/>
  <c r="B50747" i="1"/>
  <c r="B50746" i="1"/>
  <c r="B50745" i="1"/>
  <c r="B50744" i="1"/>
  <c r="B50743" i="1"/>
  <c r="B50742" i="1"/>
  <c r="B50741" i="1"/>
  <c r="B50740" i="1"/>
  <c r="B50739" i="1"/>
  <c r="B50738" i="1"/>
  <c r="B50737" i="1"/>
  <c r="B50736" i="1"/>
  <c r="B50735" i="1"/>
  <c r="B50734" i="1"/>
  <c r="B50733" i="1"/>
  <c r="B50732" i="1"/>
  <c r="B50731" i="1"/>
  <c r="B50730" i="1"/>
  <c r="B50729" i="1"/>
  <c r="B50728" i="1"/>
  <c r="B50727" i="1"/>
  <c r="B50726" i="1"/>
  <c r="B50725" i="1"/>
  <c r="B50724" i="1"/>
  <c r="B50723" i="1"/>
  <c r="B50722" i="1"/>
  <c r="B50721" i="1"/>
  <c r="B50720" i="1"/>
  <c r="B50719" i="1"/>
  <c r="B50718" i="1"/>
  <c r="B50717" i="1"/>
  <c r="B50716" i="1"/>
  <c r="B50715" i="1"/>
  <c r="B50714" i="1"/>
  <c r="B50713" i="1"/>
  <c r="B50712" i="1"/>
  <c r="B50711" i="1"/>
  <c r="B50710" i="1"/>
  <c r="B50709" i="1"/>
  <c r="B50708" i="1"/>
  <c r="B50707" i="1"/>
  <c r="B50706" i="1"/>
  <c r="B50705" i="1"/>
  <c r="B50704" i="1"/>
  <c r="B50703" i="1"/>
  <c r="B50702" i="1"/>
  <c r="B50701" i="1"/>
  <c r="B50700" i="1"/>
  <c r="B50699" i="1"/>
  <c r="B50698" i="1"/>
  <c r="B50697" i="1"/>
  <c r="B50696" i="1"/>
  <c r="B50695" i="1"/>
  <c r="B50694" i="1"/>
  <c r="B50693" i="1"/>
  <c r="B50692" i="1"/>
  <c r="B50691" i="1"/>
  <c r="B50690" i="1"/>
  <c r="B50689" i="1"/>
  <c r="B50688" i="1"/>
  <c r="B50687" i="1"/>
  <c r="B50686" i="1"/>
  <c r="B50685" i="1"/>
  <c r="B50684" i="1"/>
  <c r="B50683" i="1"/>
  <c r="B50682" i="1"/>
  <c r="B50681" i="1"/>
  <c r="B50680" i="1"/>
  <c r="B50679" i="1"/>
  <c r="B50678" i="1"/>
  <c r="B50677" i="1"/>
  <c r="B50676" i="1"/>
  <c r="B50675" i="1"/>
  <c r="B50674" i="1"/>
  <c r="B50673" i="1"/>
  <c r="B50672" i="1"/>
  <c r="B50671" i="1"/>
  <c r="B50670" i="1"/>
  <c r="B50669" i="1"/>
  <c r="B50668" i="1"/>
  <c r="B50667" i="1"/>
  <c r="B50666" i="1"/>
  <c r="B50665" i="1"/>
  <c r="B50664" i="1"/>
  <c r="B50663" i="1"/>
  <c r="B50662" i="1"/>
  <c r="B50661" i="1"/>
  <c r="B50660" i="1"/>
  <c r="B50659" i="1"/>
  <c r="B50658" i="1"/>
  <c r="B50657" i="1"/>
  <c r="B50656" i="1"/>
  <c r="B50655" i="1"/>
  <c r="B50654" i="1"/>
  <c r="B50653" i="1"/>
  <c r="B50652" i="1"/>
  <c r="B50651" i="1"/>
  <c r="B50650" i="1"/>
  <c r="B50649" i="1"/>
  <c r="B50648" i="1"/>
  <c r="B50647" i="1"/>
  <c r="B50646" i="1"/>
  <c r="B50645" i="1"/>
  <c r="B50644" i="1"/>
  <c r="B50643" i="1"/>
  <c r="B50642" i="1"/>
  <c r="B50641" i="1"/>
  <c r="B50640" i="1"/>
  <c r="B50639" i="1"/>
  <c r="B50638" i="1"/>
  <c r="B50637" i="1"/>
  <c r="B50636" i="1"/>
  <c r="B50635" i="1"/>
  <c r="B50634" i="1"/>
  <c r="B50633" i="1"/>
  <c r="B50632" i="1"/>
  <c r="B50631" i="1"/>
  <c r="B50630" i="1"/>
  <c r="B50629" i="1"/>
  <c r="B50628" i="1"/>
  <c r="B50627" i="1"/>
  <c r="B50626" i="1"/>
  <c r="B50625" i="1"/>
  <c r="B50624" i="1"/>
  <c r="B50623" i="1"/>
  <c r="B50622" i="1"/>
  <c r="B50621" i="1"/>
  <c r="B50620" i="1"/>
  <c r="B50619" i="1"/>
  <c r="B50618" i="1"/>
  <c r="B50617" i="1"/>
  <c r="B50616" i="1"/>
  <c r="B50615" i="1"/>
  <c r="B50614" i="1"/>
  <c r="B50613" i="1"/>
  <c r="B50612" i="1"/>
  <c r="B50611" i="1"/>
  <c r="B50610" i="1"/>
  <c r="B50609" i="1"/>
  <c r="B50608" i="1"/>
  <c r="B50607" i="1"/>
  <c r="B50606" i="1"/>
  <c r="B50605" i="1"/>
  <c r="B50604" i="1"/>
  <c r="B50603" i="1"/>
  <c r="B50602" i="1"/>
  <c r="B50601" i="1"/>
  <c r="B50600" i="1"/>
  <c r="B50599" i="1"/>
  <c r="B50598" i="1"/>
  <c r="B50597" i="1"/>
  <c r="B50596" i="1"/>
  <c r="B50595" i="1"/>
  <c r="B50594" i="1"/>
  <c r="B50593" i="1"/>
  <c r="B50592" i="1"/>
  <c r="B50591" i="1"/>
  <c r="B50590" i="1"/>
  <c r="B50589" i="1"/>
  <c r="B50588" i="1"/>
  <c r="B50587" i="1"/>
  <c r="B50586" i="1"/>
  <c r="B50585" i="1"/>
  <c r="B50584" i="1"/>
  <c r="B50583" i="1"/>
  <c r="B50582" i="1"/>
  <c r="B50581" i="1"/>
  <c r="B50580" i="1"/>
  <c r="B50579" i="1"/>
  <c r="B50578" i="1"/>
  <c r="B50577" i="1"/>
  <c r="B50576" i="1"/>
  <c r="B50575" i="1"/>
  <c r="B50574" i="1"/>
  <c r="B50573" i="1"/>
  <c r="B50572" i="1"/>
  <c r="B50571" i="1"/>
  <c r="B50570" i="1"/>
  <c r="B50569" i="1"/>
  <c r="B50568" i="1"/>
  <c r="B50567" i="1"/>
  <c r="B50566" i="1"/>
  <c r="B50565" i="1"/>
  <c r="B50564" i="1"/>
  <c r="B50563" i="1"/>
  <c r="B50562" i="1"/>
  <c r="B50561" i="1"/>
  <c r="B50560" i="1"/>
  <c r="B50559" i="1"/>
  <c r="B50558" i="1"/>
  <c r="B50557" i="1"/>
  <c r="B50556" i="1"/>
  <c r="B50555" i="1"/>
  <c r="B50554" i="1"/>
  <c r="B50553" i="1"/>
  <c r="B50552" i="1"/>
  <c r="B50551" i="1"/>
  <c r="B50550" i="1"/>
  <c r="B50549" i="1"/>
  <c r="B50548" i="1"/>
  <c r="B50547" i="1"/>
  <c r="B50546" i="1"/>
  <c r="B50545" i="1"/>
  <c r="B50544" i="1"/>
  <c r="B50543" i="1"/>
  <c r="B50542" i="1"/>
  <c r="B50541" i="1"/>
  <c r="B50540" i="1"/>
  <c r="B50539" i="1"/>
  <c r="B50538" i="1"/>
  <c r="B50537" i="1"/>
  <c r="B50536" i="1"/>
  <c r="B50535" i="1"/>
  <c r="B50534" i="1"/>
  <c r="B50533" i="1"/>
  <c r="B50532" i="1"/>
  <c r="B50531" i="1"/>
  <c r="B50530" i="1"/>
  <c r="B50529" i="1"/>
  <c r="B50528" i="1"/>
  <c r="B50527" i="1"/>
  <c r="B50526" i="1"/>
  <c r="B50525" i="1"/>
  <c r="B50524" i="1"/>
  <c r="B50523" i="1"/>
  <c r="B50522" i="1"/>
  <c r="B50521" i="1"/>
  <c r="B50520" i="1"/>
  <c r="B50519" i="1"/>
  <c r="B50518" i="1"/>
  <c r="B50517" i="1"/>
  <c r="B50516" i="1"/>
  <c r="B50515" i="1"/>
  <c r="B50514" i="1"/>
  <c r="B50513" i="1"/>
  <c r="B50512" i="1"/>
  <c r="B50511" i="1"/>
  <c r="B50510" i="1"/>
  <c r="B50509" i="1"/>
  <c r="B50508" i="1"/>
  <c r="B50507" i="1"/>
  <c r="B50506" i="1"/>
  <c r="B50505" i="1"/>
  <c r="B50504" i="1"/>
  <c r="B50503" i="1"/>
  <c r="B50502" i="1"/>
  <c r="B50501" i="1"/>
  <c r="B50500" i="1"/>
  <c r="B50499" i="1"/>
  <c r="B50498" i="1"/>
  <c r="B50497" i="1"/>
  <c r="B50496" i="1"/>
  <c r="B50495" i="1"/>
  <c r="B50494" i="1"/>
  <c r="B50493" i="1"/>
  <c r="B50492" i="1"/>
  <c r="B50491" i="1"/>
  <c r="B50490" i="1"/>
  <c r="B50489" i="1"/>
  <c r="B50488" i="1"/>
  <c r="B50487" i="1"/>
  <c r="B50486" i="1"/>
  <c r="B50485" i="1"/>
  <c r="B50484" i="1"/>
  <c r="B50483" i="1"/>
  <c r="B50482" i="1"/>
  <c r="B50481" i="1"/>
  <c r="B50480" i="1"/>
  <c r="B50479" i="1"/>
  <c r="B50478" i="1"/>
  <c r="B50477" i="1"/>
  <c r="B50476" i="1"/>
  <c r="B50475" i="1"/>
  <c r="B50474" i="1"/>
  <c r="B50473" i="1"/>
  <c r="B50472" i="1"/>
  <c r="B50471" i="1"/>
  <c r="B50470" i="1"/>
  <c r="B50469" i="1"/>
  <c r="B50468" i="1"/>
  <c r="B50467" i="1"/>
  <c r="B50466" i="1"/>
  <c r="B50465" i="1"/>
  <c r="B50464" i="1"/>
  <c r="B50463" i="1"/>
  <c r="B50462" i="1"/>
  <c r="B50461" i="1"/>
  <c r="B50460" i="1"/>
  <c r="B50459" i="1"/>
  <c r="B50458" i="1"/>
  <c r="B50457" i="1"/>
  <c r="B50456" i="1"/>
  <c r="B50455" i="1"/>
  <c r="B50454" i="1"/>
  <c r="B50453" i="1"/>
  <c r="B50452" i="1"/>
  <c r="B50451" i="1"/>
  <c r="B50450" i="1"/>
  <c r="B50449" i="1"/>
  <c r="B50448" i="1"/>
  <c r="B50447" i="1"/>
  <c r="B50446" i="1"/>
  <c r="B50445" i="1"/>
  <c r="B50444" i="1"/>
  <c r="B50443" i="1"/>
  <c r="B50442" i="1"/>
  <c r="B50441" i="1"/>
  <c r="B50440" i="1"/>
  <c r="B50439" i="1"/>
  <c r="B50438" i="1"/>
  <c r="B50437" i="1"/>
  <c r="B50436" i="1"/>
  <c r="B50435" i="1"/>
  <c r="B50434" i="1"/>
  <c r="B50433" i="1"/>
  <c r="B50432" i="1"/>
  <c r="B50431" i="1"/>
  <c r="B50430" i="1"/>
  <c r="B50429" i="1"/>
  <c r="B50428" i="1"/>
  <c r="B50427" i="1"/>
  <c r="B50426" i="1"/>
  <c r="B50425" i="1"/>
  <c r="B50424" i="1"/>
  <c r="B50423" i="1"/>
  <c r="B50422" i="1"/>
  <c r="B50421" i="1"/>
  <c r="B50420" i="1"/>
  <c r="B50419" i="1"/>
  <c r="B50418" i="1"/>
  <c r="B50417" i="1"/>
  <c r="B50416" i="1"/>
  <c r="B50415" i="1"/>
  <c r="B50414" i="1"/>
  <c r="B50413" i="1"/>
  <c r="B50412" i="1"/>
  <c r="B50411" i="1"/>
  <c r="B50410" i="1"/>
  <c r="B50409" i="1"/>
  <c r="B50408" i="1"/>
  <c r="B50407" i="1"/>
  <c r="B50406" i="1"/>
  <c r="B50405" i="1"/>
  <c r="B50404" i="1"/>
  <c r="B50403" i="1"/>
  <c r="B50402" i="1"/>
  <c r="B50401" i="1"/>
  <c r="B50400" i="1"/>
  <c r="B50399" i="1"/>
  <c r="B50398" i="1"/>
  <c r="B50397" i="1"/>
  <c r="B50396" i="1"/>
  <c r="B50395" i="1"/>
  <c r="B50394" i="1"/>
  <c r="B50393" i="1"/>
  <c r="B50392" i="1"/>
  <c r="B50391" i="1"/>
  <c r="B50390" i="1"/>
  <c r="B50389" i="1"/>
  <c r="B50388" i="1"/>
  <c r="B50387" i="1"/>
  <c r="B50386" i="1"/>
  <c r="B50385" i="1"/>
  <c r="B50384" i="1"/>
  <c r="B50383" i="1"/>
  <c r="B50382" i="1"/>
  <c r="B50381" i="1"/>
  <c r="B50380" i="1"/>
  <c r="B50379" i="1"/>
  <c r="B50378" i="1"/>
  <c r="B50377" i="1"/>
  <c r="B50376" i="1"/>
  <c r="B50375" i="1"/>
  <c r="B50374" i="1"/>
  <c r="B50373" i="1"/>
  <c r="B50372" i="1"/>
  <c r="B50371" i="1"/>
  <c r="B50370" i="1"/>
  <c r="B50369" i="1"/>
  <c r="B50368" i="1"/>
  <c r="B50367" i="1"/>
  <c r="B50366" i="1"/>
  <c r="B50365" i="1"/>
  <c r="B50364" i="1"/>
  <c r="B50363" i="1"/>
  <c r="B50362" i="1"/>
  <c r="B50361" i="1"/>
  <c r="B50360" i="1"/>
  <c r="B50359" i="1"/>
  <c r="B50358" i="1"/>
  <c r="B50357" i="1"/>
  <c r="B50356" i="1"/>
  <c r="B50355" i="1"/>
  <c r="B50354" i="1"/>
  <c r="B50353" i="1"/>
  <c r="B50352" i="1"/>
  <c r="B50351" i="1"/>
  <c r="B50350" i="1"/>
  <c r="B50349" i="1"/>
  <c r="B50348" i="1"/>
  <c r="B50347" i="1"/>
  <c r="B50346" i="1"/>
  <c r="B50345" i="1"/>
  <c r="B50344" i="1"/>
  <c r="B50343" i="1"/>
  <c r="B50342" i="1"/>
  <c r="B50341" i="1"/>
  <c r="B50340" i="1"/>
  <c r="B50339" i="1"/>
  <c r="B50338" i="1"/>
  <c r="B50337" i="1"/>
  <c r="B50336" i="1"/>
  <c r="B50335" i="1"/>
  <c r="B50334" i="1"/>
  <c r="B50333" i="1"/>
  <c r="B50332" i="1"/>
  <c r="B50331" i="1"/>
  <c r="B50330" i="1"/>
  <c r="B50329" i="1"/>
  <c r="B50328" i="1"/>
  <c r="B50327" i="1"/>
  <c r="B50326" i="1"/>
  <c r="B50325" i="1"/>
  <c r="B50324" i="1"/>
  <c r="B50323" i="1"/>
  <c r="B50322" i="1"/>
  <c r="B50321" i="1"/>
  <c r="B50320" i="1"/>
  <c r="B50319" i="1"/>
  <c r="B50318" i="1"/>
  <c r="B50317" i="1"/>
  <c r="B50316" i="1"/>
  <c r="B50315" i="1"/>
  <c r="B50314" i="1"/>
  <c r="B50313" i="1"/>
  <c r="B50312" i="1"/>
  <c r="B50311" i="1"/>
  <c r="B50310" i="1"/>
  <c r="B50309" i="1"/>
  <c r="B50308" i="1"/>
  <c r="B50307" i="1"/>
  <c r="B50306" i="1"/>
  <c r="B50305" i="1"/>
  <c r="B50304" i="1"/>
  <c r="B50303" i="1"/>
  <c r="B50302" i="1"/>
  <c r="B50301" i="1"/>
  <c r="B50300" i="1"/>
  <c r="B50299" i="1"/>
  <c r="B50298" i="1"/>
  <c r="B50297" i="1"/>
  <c r="B50296" i="1"/>
  <c r="B50295" i="1"/>
  <c r="B50294" i="1"/>
  <c r="B50293" i="1"/>
  <c r="B50292" i="1"/>
  <c r="B50291" i="1"/>
  <c r="B50290" i="1"/>
  <c r="B50289" i="1"/>
  <c r="B50288" i="1"/>
  <c r="B50287" i="1"/>
  <c r="B50286" i="1"/>
  <c r="B50285" i="1"/>
  <c r="B50284" i="1"/>
  <c r="B50283" i="1"/>
  <c r="B50282" i="1"/>
  <c r="B50281" i="1"/>
  <c r="B50280" i="1"/>
  <c r="B50279" i="1"/>
  <c r="B50278" i="1"/>
  <c r="B50277" i="1"/>
  <c r="B50276" i="1"/>
  <c r="B50275" i="1"/>
  <c r="B50274" i="1"/>
  <c r="B50273" i="1"/>
  <c r="B50272" i="1"/>
  <c r="B50271" i="1"/>
  <c r="B50270" i="1"/>
  <c r="B50269" i="1"/>
  <c r="B50268" i="1"/>
  <c r="B50267" i="1"/>
  <c r="B50266" i="1"/>
  <c r="B50265" i="1"/>
  <c r="B50264" i="1"/>
  <c r="B50263" i="1"/>
  <c r="B50262" i="1"/>
  <c r="B50261" i="1"/>
  <c r="B50260" i="1"/>
  <c r="B50259" i="1"/>
  <c r="B50258" i="1"/>
  <c r="B50257" i="1"/>
  <c r="B50256" i="1"/>
  <c r="B50255" i="1"/>
  <c r="B50254" i="1"/>
  <c r="B50253" i="1"/>
  <c r="B50252" i="1"/>
  <c r="B50251" i="1"/>
  <c r="B50250" i="1"/>
  <c r="B50249" i="1"/>
  <c r="B50248" i="1"/>
  <c r="B50247" i="1"/>
  <c r="B50246" i="1"/>
  <c r="B50245" i="1"/>
  <c r="B50244" i="1"/>
  <c r="B50243" i="1"/>
  <c r="B50242" i="1"/>
  <c r="B50241" i="1"/>
  <c r="B50240" i="1"/>
  <c r="B50239" i="1"/>
  <c r="B50238" i="1"/>
  <c r="B50237" i="1"/>
  <c r="B50236" i="1"/>
  <c r="B50235" i="1"/>
  <c r="B50234" i="1"/>
  <c r="B50233" i="1"/>
  <c r="B50232" i="1"/>
  <c r="B50231" i="1"/>
  <c r="B50230" i="1"/>
  <c r="B50229" i="1"/>
  <c r="B50228" i="1"/>
  <c r="B50227" i="1"/>
  <c r="B50226" i="1"/>
  <c r="B50225" i="1"/>
  <c r="B50224" i="1"/>
  <c r="B50223" i="1"/>
  <c r="B50222" i="1"/>
  <c r="B50221" i="1"/>
  <c r="B50220" i="1"/>
  <c r="B50219" i="1"/>
  <c r="B50214" i="1"/>
  <c r="B50213" i="1"/>
  <c r="B50212" i="1"/>
  <c r="B50211" i="1"/>
  <c r="B50210" i="1"/>
  <c r="B50209" i="1"/>
  <c r="B50208" i="1"/>
  <c r="B50207" i="1"/>
  <c r="B50206" i="1"/>
  <c r="B50205" i="1"/>
  <c r="B50204" i="1"/>
  <c r="B50203" i="1"/>
  <c r="B50202" i="1"/>
  <c r="B50201" i="1"/>
  <c r="B50200" i="1"/>
  <c r="B50199" i="1"/>
  <c r="B50198" i="1"/>
  <c r="B50197" i="1"/>
  <c r="B50196" i="1"/>
  <c r="B50195" i="1"/>
  <c r="B50194" i="1"/>
  <c r="B50193" i="1"/>
  <c r="B50192" i="1"/>
  <c r="B50191" i="1"/>
  <c r="B50190" i="1"/>
  <c r="B50189" i="1"/>
  <c r="B50188" i="1"/>
  <c r="B50187" i="1"/>
  <c r="B50186" i="1"/>
  <c r="B50185" i="1"/>
  <c r="B50184" i="1"/>
  <c r="B50183" i="1"/>
  <c r="B50182" i="1"/>
  <c r="B50181" i="1"/>
  <c r="B50180" i="1"/>
  <c r="B50179" i="1"/>
  <c r="B50178" i="1"/>
  <c r="B50177" i="1"/>
  <c r="B50176" i="1"/>
  <c r="B50175" i="1"/>
  <c r="B50174" i="1"/>
  <c r="B50173" i="1"/>
  <c r="B50172" i="1"/>
  <c r="B50171" i="1"/>
  <c r="B50170" i="1"/>
  <c r="B50169" i="1"/>
  <c r="B50168" i="1"/>
  <c r="B50167" i="1"/>
  <c r="B50166" i="1"/>
  <c r="B50165" i="1"/>
  <c r="B50164" i="1"/>
  <c r="B50163" i="1"/>
  <c r="B50162" i="1"/>
  <c r="B50161" i="1"/>
  <c r="B50160" i="1"/>
  <c r="B50159" i="1"/>
  <c r="B50158" i="1"/>
  <c r="B50157" i="1"/>
  <c r="B50156" i="1"/>
  <c r="B50155" i="1"/>
  <c r="B50154" i="1"/>
  <c r="B50153" i="1"/>
  <c r="B50152" i="1"/>
  <c r="B50151" i="1"/>
  <c r="B50150" i="1"/>
  <c r="B50149" i="1"/>
  <c r="B50148" i="1"/>
  <c r="B50147" i="1"/>
  <c r="B50146" i="1"/>
  <c r="B50145" i="1"/>
  <c r="B50144" i="1"/>
  <c r="B50143" i="1"/>
  <c r="B50142" i="1"/>
  <c r="B50141" i="1"/>
  <c r="B50140" i="1"/>
  <c r="B50139" i="1"/>
  <c r="B50138" i="1"/>
  <c r="B50137" i="1"/>
  <c r="B50136" i="1"/>
  <c r="B50135" i="1"/>
  <c r="B50134" i="1"/>
  <c r="B50133" i="1"/>
  <c r="B50132" i="1"/>
  <c r="B50131" i="1"/>
  <c r="B50130" i="1"/>
  <c r="B50129" i="1"/>
  <c r="B50128" i="1"/>
  <c r="B50127" i="1"/>
  <c r="B50126" i="1"/>
  <c r="B50125" i="1"/>
  <c r="B50124" i="1"/>
  <c r="B50123" i="1"/>
  <c r="B50122" i="1"/>
  <c r="B50121" i="1"/>
  <c r="B50120" i="1"/>
  <c r="B50119" i="1"/>
  <c r="B50118" i="1"/>
  <c r="B50117" i="1"/>
  <c r="B50116" i="1"/>
  <c r="B50115" i="1"/>
  <c r="B50114" i="1"/>
  <c r="B50113" i="1"/>
  <c r="B50112" i="1"/>
  <c r="B50111" i="1"/>
  <c r="B50110" i="1"/>
  <c r="B50109" i="1"/>
  <c r="B50108" i="1"/>
  <c r="B50107" i="1"/>
  <c r="B50106" i="1"/>
  <c r="B50105" i="1"/>
  <c r="B50104" i="1"/>
  <c r="B50103" i="1"/>
  <c r="B50102" i="1"/>
  <c r="B50101" i="1"/>
  <c r="B50100" i="1"/>
  <c r="B50099" i="1"/>
  <c r="B50098" i="1"/>
  <c r="B50097" i="1"/>
  <c r="B50096" i="1"/>
  <c r="B50095" i="1"/>
  <c r="B50094" i="1"/>
  <c r="B50093" i="1"/>
  <c r="B50092" i="1"/>
  <c r="B50091" i="1"/>
  <c r="B50090" i="1"/>
  <c r="B50089" i="1"/>
  <c r="B50088" i="1"/>
  <c r="B50087" i="1"/>
  <c r="B50086" i="1"/>
  <c r="B50085" i="1"/>
  <c r="B50084" i="1"/>
  <c r="B50083" i="1"/>
  <c r="B50082" i="1"/>
  <c r="B50081" i="1"/>
  <c r="B50080" i="1"/>
  <c r="B50079" i="1"/>
  <c r="B50078" i="1"/>
  <c r="B50077" i="1"/>
  <c r="B50076" i="1"/>
  <c r="B50075" i="1"/>
  <c r="B50074" i="1"/>
  <c r="B50073" i="1"/>
  <c r="B50072" i="1"/>
  <c r="B50071" i="1"/>
  <c r="B50070" i="1"/>
  <c r="B50069" i="1"/>
  <c r="B50068" i="1"/>
  <c r="B50067" i="1"/>
  <c r="B50066" i="1"/>
  <c r="B50065" i="1"/>
  <c r="B50064" i="1"/>
  <c r="B50063" i="1"/>
  <c r="B50062" i="1"/>
  <c r="B50061" i="1"/>
  <c r="B50060" i="1"/>
  <c r="B50059" i="1"/>
  <c r="B50058" i="1"/>
  <c r="B50057" i="1"/>
  <c r="B50056" i="1"/>
  <c r="B50055" i="1"/>
  <c r="B50054" i="1"/>
  <c r="B50053" i="1"/>
  <c r="B50052" i="1"/>
  <c r="B50051" i="1"/>
  <c r="B50050" i="1"/>
  <c r="B50049" i="1"/>
  <c r="B50048" i="1"/>
  <c r="B50047" i="1"/>
  <c r="B50046" i="1"/>
  <c r="B50045" i="1"/>
  <c r="B50044" i="1"/>
  <c r="B50043" i="1"/>
  <c r="B50042" i="1"/>
  <c r="B50041" i="1"/>
  <c r="B50040" i="1"/>
  <c r="B50039" i="1"/>
  <c r="B50038" i="1"/>
  <c r="B50037" i="1"/>
  <c r="B50036" i="1"/>
  <c r="B50035" i="1"/>
  <c r="B50034" i="1"/>
  <c r="B50033" i="1"/>
  <c r="B50032" i="1"/>
  <c r="B50031" i="1"/>
  <c r="B50030" i="1"/>
  <c r="B50029" i="1"/>
  <c r="B50028" i="1"/>
  <c r="B50027" i="1"/>
  <c r="B50026" i="1"/>
  <c r="B50025" i="1"/>
  <c r="B50024" i="1"/>
  <c r="B50023" i="1"/>
  <c r="B50022" i="1"/>
  <c r="B50021" i="1"/>
  <c r="B50020" i="1"/>
  <c r="B50019" i="1"/>
  <c r="B50018" i="1"/>
  <c r="B50017" i="1"/>
  <c r="B50016" i="1"/>
  <c r="B50015" i="1"/>
  <c r="B50014" i="1"/>
  <c r="B50013" i="1"/>
  <c r="B50012" i="1"/>
  <c r="B50011" i="1"/>
  <c r="B50010" i="1"/>
  <c r="B50009" i="1"/>
  <c r="B50008" i="1"/>
  <c r="B50007" i="1"/>
  <c r="B50006" i="1"/>
  <c r="B50005" i="1"/>
  <c r="B50004" i="1"/>
  <c r="B50003" i="1"/>
  <c r="B50002" i="1"/>
  <c r="B50001" i="1"/>
  <c r="B50000" i="1"/>
  <c r="B49999" i="1"/>
  <c r="B49998" i="1"/>
  <c r="B49997" i="1"/>
  <c r="B49996" i="1"/>
  <c r="B49995" i="1"/>
  <c r="B49994" i="1"/>
  <c r="B49993" i="1"/>
  <c r="B49992" i="1"/>
  <c r="B49991" i="1"/>
  <c r="B49990" i="1"/>
  <c r="B49989" i="1"/>
  <c r="B49988" i="1"/>
  <c r="B49987" i="1"/>
  <c r="B49986" i="1"/>
  <c r="B49985" i="1"/>
  <c r="B49984" i="1"/>
  <c r="B49983" i="1"/>
  <c r="B49982" i="1"/>
  <c r="B49981" i="1"/>
  <c r="B49980" i="1"/>
  <c r="B49979" i="1"/>
  <c r="B49978" i="1"/>
  <c r="B49977" i="1"/>
  <c r="B49976" i="1"/>
  <c r="B49975" i="1"/>
  <c r="B49974" i="1"/>
  <c r="B49973" i="1"/>
  <c r="B49972" i="1"/>
  <c r="B49971" i="1"/>
  <c r="B49970" i="1"/>
  <c r="B49969" i="1"/>
  <c r="B49968" i="1"/>
  <c r="B49967" i="1"/>
  <c r="B49966" i="1"/>
  <c r="B49965" i="1"/>
  <c r="B49964" i="1"/>
  <c r="B49963" i="1"/>
  <c r="B49962" i="1"/>
  <c r="B49961" i="1"/>
  <c r="B49960" i="1"/>
  <c r="B49959" i="1"/>
  <c r="B49958" i="1"/>
  <c r="B49957" i="1"/>
  <c r="B49956" i="1"/>
  <c r="B49955" i="1"/>
  <c r="B49954" i="1"/>
  <c r="B49953" i="1"/>
  <c r="B49952" i="1"/>
  <c r="B49951" i="1"/>
  <c r="B49950" i="1"/>
  <c r="B49949" i="1"/>
  <c r="B49948" i="1"/>
  <c r="B49947" i="1"/>
  <c r="B49946" i="1"/>
  <c r="B49945" i="1"/>
  <c r="B49944" i="1"/>
  <c r="B49943" i="1"/>
  <c r="B49942" i="1"/>
  <c r="B49941" i="1"/>
  <c r="B49940" i="1"/>
  <c r="B49939" i="1"/>
  <c r="B49938" i="1"/>
  <c r="B49937" i="1"/>
  <c r="B49936" i="1"/>
  <c r="B49935" i="1"/>
  <c r="B49934" i="1"/>
  <c r="B49933" i="1"/>
  <c r="B49932" i="1"/>
  <c r="B49931" i="1"/>
  <c r="B49930" i="1"/>
  <c r="B49929" i="1"/>
  <c r="B49928" i="1"/>
  <c r="B49927" i="1"/>
  <c r="B49926" i="1"/>
  <c r="B49925" i="1"/>
  <c r="B49924" i="1"/>
  <c r="B49923" i="1"/>
  <c r="B49922" i="1"/>
  <c r="B49921" i="1"/>
  <c r="B49920" i="1"/>
  <c r="B49919" i="1"/>
  <c r="B49918" i="1"/>
  <c r="B49917" i="1"/>
  <c r="B49916" i="1"/>
  <c r="B49915" i="1"/>
  <c r="B49914" i="1"/>
  <c r="B49913" i="1"/>
  <c r="B49912" i="1"/>
  <c r="B49911" i="1"/>
  <c r="B49910" i="1"/>
  <c r="B49909" i="1"/>
  <c r="B49908" i="1"/>
  <c r="B49907" i="1"/>
  <c r="B49906" i="1"/>
  <c r="B49905" i="1"/>
  <c r="B49904" i="1"/>
  <c r="B49903" i="1"/>
  <c r="B49902" i="1"/>
  <c r="B49901" i="1"/>
  <c r="B49900" i="1"/>
  <c r="B49899" i="1"/>
  <c r="B49898" i="1"/>
  <c r="B49897" i="1"/>
  <c r="B49896" i="1"/>
  <c r="B49895" i="1"/>
  <c r="B49894" i="1"/>
  <c r="B49893" i="1"/>
  <c r="B49892" i="1"/>
  <c r="B49891" i="1"/>
  <c r="B49890" i="1"/>
  <c r="B49889" i="1"/>
  <c r="B49888" i="1"/>
  <c r="B49887" i="1"/>
  <c r="B49886" i="1"/>
  <c r="B49885" i="1"/>
  <c r="B49884" i="1"/>
  <c r="B49883" i="1"/>
  <c r="B49882" i="1"/>
  <c r="B49881" i="1"/>
  <c r="B49880" i="1"/>
  <c r="B49879" i="1"/>
  <c r="B49878" i="1"/>
  <c r="B49877" i="1"/>
  <c r="B49876" i="1"/>
  <c r="B49875" i="1"/>
  <c r="B49874" i="1"/>
  <c r="B49873" i="1"/>
  <c r="B49872" i="1"/>
  <c r="B49871" i="1"/>
  <c r="B49870" i="1"/>
  <c r="B49869" i="1"/>
  <c r="B49868" i="1"/>
  <c r="B49867" i="1"/>
  <c r="B49866" i="1"/>
  <c r="B49865" i="1"/>
  <c r="B49864" i="1"/>
  <c r="B49863" i="1"/>
  <c r="B49862" i="1"/>
  <c r="B49861" i="1"/>
  <c r="B49860" i="1"/>
  <c r="B49859" i="1"/>
  <c r="B49858" i="1"/>
  <c r="B49857" i="1"/>
  <c r="B49856" i="1"/>
  <c r="B49855" i="1"/>
  <c r="B49854" i="1"/>
  <c r="B49853" i="1"/>
  <c r="B49852" i="1"/>
  <c r="B49851" i="1"/>
  <c r="B49850" i="1"/>
  <c r="B49849" i="1"/>
  <c r="B49848" i="1"/>
  <c r="B49847" i="1"/>
  <c r="B49846" i="1"/>
  <c r="B49845" i="1"/>
  <c r="B49844" i="1"/>
  <c r="B49843" i="1"/>
  <c r="B49842" i="1"/>
  <c r="B49841" i="1"/>
  <c r="B49840" i="1"/>
  <c r="B49839" i="1"/>
  <c r="B49838" i="1"/>
  <c r="B49837" i="1"/>
  <c r="B49836" i="1"/>
  <c r="B49835" i="1"/>
  <c r="B49834" i="1"/>
  <c r="B49833" i="1"/>
  <c r="B49832" i="1"/>
  <c r="B49831" i="1"/>
  <c r="B49830" i="1"/>
  <c r="B49829" i="1"/>
  <c r="B49828" i="1"/>
  <c r="B49827" i="1"/>
  <c r="B49826" i="1"/>
  <c r="B49825" i="1"/>
  <c r="B49824" i="1"/>
  <c r="B49823" i="1"/>
  <c r="B49822" i="1"/>
  <c r="B49821" i="1"/>
  <c r="B49820" i="1"/>
  <c r="B49819" i="1"/>
  <c r="B49818" i="1"/>
  <c r="B49817" i="1"/>
  <c r="B49816" i="1"/>
  <c r="B49815" i="1"/>
  <c r="B49814" i="1"/>
  <c r="B49813" i="1"/>
  <c r="B49812" i="1"/>
  <c r="B49811" i="1"/>
  <c r="B49810" i="1"/>
  <c r="B49809" i="1"/>
  <c r="B49808" i="1"/>
  <c r="B49807" i="1"/>
  <c r="B49806" i="1"/>
  <c r="B49805" i="1"/>
  <c r="B49804" i="1"/>
  <c r="B49803" i="1"/>
  <c r="B49802" i="1"/>
  <c r="B49801" i="1"/>
  <c r="B49800" i="1"/>
  <c r="B49799" i="1"/>
  <c r="B49798" i="1"/>
  <c r="B49797" i="1"/>
  <c r="B49796" i="1"/>
  <c r="B49795" i="1"/>
  <c r="B49794" i="1"/>
  <c r="B49793" i="1"/>
  <c r="B49792" i="1"/>
  <c r="B49791" i="1"/>
  <c r="B49790" i="1"/>
  <c r="B49789" i="1"/>
  <c r="B49788" i="1"/>
  <c r="B49787" i="1"/>
  <c r="B49786" i="1"/>
  <c r="B49785" i="1"/>
  <c r="B49784" i="1"/>
  <c r="B49783" i="1"/>
  <c r="B49782" i="1"/>
  <c r="B49781" i="1"/>
  <c r="B49780" i="1"/>
  <c r="B49779" i="1"/>
  <c r="B49778" i="1"/>
  <c r="B49777" i="1"/>
  <c r="B49776" i="1"/>
  <c r="B49775" i="1"/>
  <c r="B49774" i="1"/>
  <c r="B49773" i="1"/>
  <c r="B49772" i="1"/>
  <c r="B49771" i="1"/>
  <c r="B49770" i="1"/>
  <c r="B49769" i="1"/>
  <c r="B49768" i="1"/>
  <c r="B49767" i="1"/>
  <c r="B49766" i="1"/>
  <c r="B49765" i="1"/>
  <c r="B49764" i="1"/>
  <c r="B49763" i="1"/>
  <c r="B49762" i="1"/>
  <c r="B49761" i="1"/>
  <c r="B49760" i="1"/>
  <c r="B49759" i="1"/>
  <c r="B49758" i="1"/>
  <c r="B49757" i="1"/>
  <c r="B49756" i="1"/>
  <c r="B49755" i="1"/>
  <c r="B49754" i="1"/>
  <c r="B49753" i="1"/>
  <c r="B49752" i="1"/>
  <c r="B49751" i="1"/>
  <c r="B49750" i="1"/>
  <c r="B49749" i="1"/>
  <c r="B49748" i="1"/>
  <c r="B49747" i="1"/>
  <c r="B49746" i="1"/>
  <c r="B49745" i="1"/>
  <c r="B49744" i="1"/>
  <c r="B49743" i="1"/>
  <c r="B49742" i="1"/>
  <c r="B49741" i="1"/>
  <c r="B49740" i="1"/>
  <c r="B49739" i="1"/>
  <c r="B49738" i="1"/>
  <c r="B49737" i="1"/>
  <c r="B49736" i="1"/>
  <c r="B49735" i="1"/>
  <c r="B49734" i="1"/>
  <c r="B49733" i="1"/>
  <c r="B49732" i="1"/>
  <c r="B49731" i="1"/>
  <c r="B49730" i="1"/>
  <c r="B49729" i="1"/>
  <c r="B49728" i="1"/>
  <c r="B49727" i="1"/>
  <c r="B49726" i="1"/>
  <c r="B49725" i="1"/>
  <c r="B49724" i="1"/>
  <c r="B49723" i="1"/>
  <c r="B49722" i="1"/>
  <c r="B49721" i="1"/>
  <c r="B49720" i="1"/>
  <c r="B49719" i="1"/>
  <c r="B49718" i="1"/>
  <c r="B49717" i="1"/>
  <c r="B49716" i="1"/>
  <c r="B49715" i="1"/>
  <c r="B49714" i="1"/>
  <c r="B49713" i="1"/>
  <c r="B49712" i="1"/>
  <c r="B49711" i="1"/>
  <c r="B49710" i="1"/>
  <c r="B49709" i="1"/>
  <c r="B49708" i="1"/>
  <c r="B49707" i="1"/>
  <c r="B49706" i="1"/>
  <c r="B49705" i="1"/>
  <c r="B49704" i="1"/>
  <c r="B49703" i="1"/>
  <c r="B49702" i="1"/>
  <c r="B49701" i="1"/>
  <c r="B49700" i="1"/>
  <c r="B49699" i="1"/>
  <c r="B49698" i="1"/>
  <c r="B49697" i="1"/>
  <c r="B49696" i="1"/>
  <c r="B49695" i="1"/>
  <c r="B49694" i="1"/>
  <c r="B49693" i="1"/>
  <c r="B49692" i="1"/>
  <c r="B49691" i="1"/>
  <c r="B49690" i="1"/>
  <c r="B49689" i="1"/>
  <c r="B49688" i="1"/>
  <c r="B49687" i="1"/>
  <c r="B49686" i="1"/>
  <c r="B49685" i="1"/>
  <c r="B49684" i="1"/>
  <c r="B49683" i="1"/>
  <c r="B49682" i="1"/>
  <c r="B49681" i="1"/>
  <c r="B49680" i="1"/>
  <c r="B49679" i="1"/>
  <c r="B49678" i="1"/>
  <c r="B49677" i="1"/>
  <c r="B49676" i="1"/>
  <c r="B49675" i="1"/>
  <c r="B49674" i="1"/>
  <c r="B49673" i="1"/>
  <c r="B49672" i="1"/>
  <c r="B49671" i="1"/>
  <c r="B49670" i="1"/>
  <c r="B49669" i="1"/>
  <c r="B49668" i="1"/>
  <c r="B49667" i="1"/>
  <c r="B49666" i="1"/>
  <c r="B49665" i="1"/>
  <c r="B49664" i="1"/>
  <c r="B49663" i="1"/>
  <c r="B49662" i="1"/>
  <c r="B49661" i="1"/>
  <c r="B49660" i="1"/>
  <c r="B49659" i="1"/>
  <c r="B49658" i="1"/>
  <c r="B49657" i="1"/>
  <c r="B49656" i="1"/>
  <c r="B49655" i="1"/>
  <c r="B49654" i="1"/>
  <c r="B49653" i="1"/>
  <c r="B49652" i="1"/>
  <c r="B49651" i="1"/>
  <c r="B49650" i="1"/>
  <c r="B49649" i="1"/>
  <c r="B49648" i="1"/>
  <c r="B49647" i="1"/>
  <c r="B49646" i="1"/>
  <c r="B49645" i="1"/>
  <c r="B49644" i="1"/>
  <c r="B49643" i="1"/>
  <c r="B49642" i="1"/>
  <c r="B49641" i="1"/>
  <c r="B49640" i="1"/>
  <c r="B49639" i="1"/>
  <c r="B49638" i="1"/>
  <c r="B49637" i="1"/>
  <c r="B49636" i="1"/>
  <c r="B49635" i="1"/>
  <c r="B49634" i="1"/>
  <c r="B49633" i="1"/>
  <c r="B49632" i="1"/>
  <c r="B49631" i="1"/>
  <c r="B49630" i="1"/>
  <c r="B49629" i="1"/>
  <c r="B49628" i="1"/>
  <c r="B49627" i="1"/>
  <c r="B49626" i="1"/>
  <c r="B49625" i="1"/>
  <c r="B49624" i="1"/>
  <c r="B49623" i="1"/>
  <c r="B49622" i="1"/>
  <c r="B49621" i="1"/>
  <c r="B49620" i="1"/>
  <c r="B49619" i="1"/>
  <c r="B49618" i="1"/>
  <c r="B49617" i="1"/>
  <c r="B49616" i="1"/>
  <c r="B49615" i="1"/>
  <c r="B49614" i="1"/>
  <c r="B49609" i="1"/>
  <c r="B49608" i="1"/>
  <c r="B49607" i="1"/>
  <c r="B49606" i="1"/>
  <c r="B49605" i="1"/>
  <c r="B49604" i="1"/>
  <c r="B49603" i="1"/>
  <c r="B49602" i="1"/>
  <c r="B49601" i="1"/>
  <c r="B49600" i="1"/>
  <c r="B49599" i="1"/>
  <c r="B49598" i="1"/>
  <c r="B49597" i="1"/>
  <c r="B49596" i="1"/>
  <c r="B49595" i="1"/>
  <c r="B49594" i="1"/>
  <c r="B49593" i="1"/>
  <c r="B49592" i="1"/>
  <c r="B49591" i="1"/>
  <c r="B49590" i="1"/>
  <c r="B49589" i="1"/>
  <c r="B49588" i="1"/>
  <c r="B49587" i="1"/>
  <c r="B49586" i="1"/>
  <c r="B49585" i="1"/>
  <c r="B49584" i="1"/>
  <c r="B49583" i="1"/>
  <c r="B49582" i="1"/>
  <c r="B49581" i="1"/>
  <c r="B49580" i="1"/>
  <c r="B49579" i="1"/>
  <c r="B49578" i="1"/>
  <c r="B49577" i="1"/>
  <c r="B49576" i="1"/>
  <c r="B49575" i="1"/>
  <c r="B49574" i="1"/>
  <c r="B49573" i="1"/>
  <c r="B49572" i="1"/>
  <c r="B49571" i="1"/>
  <c r="B49570" i="1"/>
  <c r="B49569" i="1"/>
  <c r="B49568" i="1"/>
  <c r="B49567" i="1"/>
  <c r="B49566" i="1"/>
  <c r="B49565" i="1"/>
  <c r="B49564" i="1"/>
  <c r="B49563" i="1"/>
  <c r="B49562" i="1"/>
  <c r="B49561" i="1"/>
  <c r="B49560" i="1"/>
  <c r="B49559" i="1"/>
  <c r="B49558" i="1"/>
  <c r="B49557" i="1"/>
  <c r="B49556" i="1"/>
  <c r="B49555" i="1"/>
  <c r="B49554" i="1"/>
  <c r="B49553" i="1"/>
  <c r="B49552" i="1"/>
  <c r="B49551" i="1"/>
  <c r="B49550" i="1"/>
  <c r="B49549" i="1"/>
  <c r="B49548" i="1"/>
  <c r="B49547" i="1"/>
  <c r="B49546" i="1"/>
  <c r="B49545" i="1"/>
  <c r="B49544" i="1"/>
  <c r="B49543" i="1"/>
  <c r="B49542" i="1"/>
  <c r="B49541" i="1"/>
  <c r="B49540" i="1"/>
  <c r="B49539" i="1"/>
  <c r="B49538" i="1"/>
  <c r="B49537" i="1"/>
  <c r="B49536" i="1"/>
  <c r="B49535" i="1"/>
  <c r="B49534" i="1"/>
  <c r="B49533" i="1"/>
  <c r="B49532" i="1"/>
  <c r="B49531" i="1"/>
  <c r="B49530" i="1"/>
  <c r="B49529" i="1"/>
  <c r="B49528" i="1"/>
  <c r="B49527" i="1"/>
  <c r="B49526" i="1"/>
  <c r="B49525" i="1"/>
  <c r="B49524" i="1"/>
  <c r="B49523" i="1"/>
  <c r="B49522" i="1"/>
  <c r="B49521" i="1"/>
  <c r="B49520" i="1"/>
  <c r="B49519" i="1"/>
  <c r="B49518" i="1"/>
  <c r="B49517" i="1"/>
  <c r="B49516" i="1"/>
  <c r="B49515" i="1"/>
  <c r="B49514" i="1"/>
  <c r="B49513" i="1"/>
  <c r="B49512" i="1"/>
  <c r="B49511" i="1"/>
  <c r="B49510" i="1"/>
  <c r="B49509" i="1"/>
  <c r="B49508" i="1"/>
  <c r="B49507" i="1"/>
  <c r="B49506" i="1"/>
  <c r="B49505" i="1"/>
  <c r="B49504" i="1"/>
  <c r="B49503" i="1"/>
  <c r="B49502" i="1"/>
  <c r="B49501" i="1"/>
  <c r="B49500" i="1"/>
  <c r="B49499" i="1"/>
  <c r="B49498" i="1"/>
  <c r="B49497" i="1"/>
  <c r="B49496" i="1"/>
  <c r="B49495" i="1"/>
  <c r="B49494" i="1"/>
  <c r="B49493" i="1"/>
  <c r="B49492" i="1"/>
  <c r="B49491" i="1"/>
  <c r="B49490" i="1"/>
  <c r="B49489" i="1"/>
  <c r="B49488" i="1"/>
  <c r="B49487" i="1"/>
  <c r="B49486" i="1"/>
  <c r="B49485" i="1"/>
  <c r="B49484" i="1"/>
  <c r="B49483" i="1"/>
  <c r="B49482" i="1"/>
  <c r="B49481" i="1"/>
  <c r="B49480" i="1"/>
  <c r="B49479" i="1"/>
  <c r="B49478" i="1"/>
  <c r="B49477" i="1"/>
  <c r="B49476" i="1"/>
  <c r="B49475" i="1"/>
  <c r="B49474" i="1"/>
  <c r="B49473" i="1"/>
  <c r="B49472" i="1"/>
  <c r="B49471" i="1"/>
  <c r="B49470" i="1"/>
  <c r="B49469" i="1"/>
  <c r="B49468" i="1"/>
  <c r="B49467" i="1"/>
  <c r="B49466" i="1"/>
  <c r="B49465" i="1"/>
  <c r="B49464" i="1"/>
  <c r="B49463" i="1"/>
  <c r="B49462" i="1"/>
  <c r="B49461" i="1"/>
  <c r="B49460" i="1"/>
  <c r="B49459" i="1"/>
  <c r="B49458" i="1"/>
  <c r="B49457" i="1"/>
  <c r="B49456" i="1"/>
  <c r="B49455" i="1"/>
  <c r="B49454" i="1"/>
  <c r="B49453" i="1"/>
  <c r="B49452" i="1"/>
  <c r="B49451" i="1"/>
  <c r="B49450" i="1"/>
  <c r="B49449" i="1"/>
  <c r="B49448" i="1"/>
  <c r="B49447" i="1"/>
  <c r="B49446" i="1"/>
  <c r="B49445" i="1"/>
  <c r="B49444" i="1"/>
  <c r="B49443" i="1"/>
  <c r="B49442" i="1"/>
  <c r="B49441" i="1"/>
  <c r="B49440" i="1"/>
  <c r="B49439" i="1"/>
  <c r="B49438" i="1"/>
  <c r="B49437" i="1"/>
  <c r="B49436" i="1"/>
  <c r="B49435" i="1"/>
  <c r="B49434" i="1"/>
  <c r="B49433" i="1"/>
  <c r="B49432" i="1"/>
  <c r="B49431" i="1"/>
  <c r="B49430" i="1"/>
  <c r="B49429" i="1"/>
  <c r="B49428" i="1"/>
  <c r="B49427" i="1"/>
  <c r="B49426" i="1"/>
  <c r="B49425" i="1"/>
  <c r="B49424" i="1"/>
  <c r="B49423" i="1"/>
  <c r="B49422" i="1"/>
  <c r="B49421" i="1"/>
  <c r="B49420" i="1"/>
  <c r="B49419" i="1"/>
  <c r="B49418" i="1"/>
  <c r="B49417" i="1"/>
  <c r="B49416" i="1"/>
  <c r="B49415" i="1"/>
  <c r="B49414" i="1"/>
  <c r="B49413" i="1"/>
  <c r="B49412" i="1"/>
  <c r="B49411" i="1"/>
  <c r="B49410" i="1"/>
  <c r="B49409" i="1"/>
  <c r="B49408" i="1"/>
  <c r="B49407" i="1"/>
  <c r="B49406" i="1"/>
  <c r="B49405" i="1"/>
  <c r="B49404" i="1"/>
  <c r="B49403" i="1"/>
  <c r="B49402" i="1"/>
  <c r="B49401" i="1"/>
  <c r="B49400" i="1"/>
  <c r="B49399" i="1"/>
  <c r="B49398" i="1"/>
  <c r="B49397" i="1"/>
  <c r="B49396" i="1"/>
  <c r="B49395" i="1"/>
  <c r="B49394" i="1"/>
  <c r="B49393" i="1"/>
  <c r="B49392" i="1"/>
  <c r="B49391" i="1"/>
  <c r="B49390" i="1"/>
  <c r="B49389" i="1"/>
  <c r="B49388" i="1"/>
  <c r="B49387" i="1"/>
  <c r="B49386" i="1"/>
  <c r="B49385" i="1"/>
  <c r="B49384" i="1"/>
  <c r="B49383" i="1"/>
  <c r="B49382" i="1"/>
  <c r="B49381" i="1"/>
  <c r="B49380" i="1"/>
  <c r="B49379" i="1"/>
  <c r="B49378" i="1"/>
  <c r="B49377" i="1"/>
  <c r="B49376" i="1"/>
  <c r="B49375" i="1"/>
  <c r="B49374" i="1"/>
  <c r="B49373" i="1"/>
  <c r="B49372" i="1"/>
  <c r="B49371" i="1"/>
  <c r="B49370" i="1"/>
  <c r="B49369" i="1"/>
  <c r="B49368" i="1"/>
  <c r="B49367" i="1"/>
  <c r="B49366" i="1"/>
  <c r="B49365" i="1"/>
  <c r="B49364" i="1"/>
  <c r="B49363" i="1"/>
  <c r="B49362" i="1"/>
  <c r="B49361" i="1"/>
  <c r="B49360" i="1"/>
  <c r="B49359" i="1"/>
  <c r="B49358" i="1"/>
  <c r="B49357" i="1"/>
  <c r="B49356" i="1"/>
  <c r="B49355" i="1"/>
  <c r="B49354" i="1"/>
  <c r="B49353" i="1"/>
  <c r="B49352" i="1"/>
  <c r="B49351" i="1"/>
  <c r="B49350" i="1"/>
  <c r="B49349" i="1"/>
  <c r="B49348" i="1"/>
  <c r="B49347" i="1"/>
  <c r="B49346" i="1"/>
  <c r="B49345" i="1"/>
  <c r="B49344" i="1"/>
  <c r="B49343" i="1"/>
  <c r="B49342" i="1"/>
  <c r="B49341" i="1"/>
  <c r="B49340" i="1"/>
  <c r="B49339" i="1"/>
  <c r="B49338" i="1"/>
  <c r="B49337" i="1"/>
  <c r="B49336" i="1"/>
  <c r="B49335" i="1"/>
  <c r="B49334" i="1"/>
  <c r="B49333" i="1"/>
  <c r="B49332" i="1"/>
  <c r="B49331" i="1"/>
  <c r="B49330" i="1"/>
  <c r="B49329" i="1"/>
  <c r="B49328" i="1"/>
  <c r="B49327" i="1"/>
  <c r="B49326" i="1"/>
  <c r="B49325" i="1"/>
  <c r="B49324" i="1"/>
  <c r="B49323" i="1"/>
  <c r="B49322" i="1"/>
  <c r="B49321" i="1"/>
  <c r="B49320" i="1"/>
  <c r="B49319" i="1"/>
  <c r="B49318" i="1"/>
  <c r="B49317" i="1"/>
  <c r="B49316" i="1"/>
  <c r="B49315" i="1"/>
  <c r="B49314" i="1"/>
  <c r="B49313" i="1"/>
  <c r="B49312" i="1"/>
  <c r="B49311" i="1"/>
  <c r="B49310" i="1"/>
  <c r="B49309" i="1"/>
  <c r="B49308" i="1"/>
  <c r="B49307" i="1"/>
  <c r="B49306" i="1"/>
  <c r="B49305" i="1"/>
  <c r="B49304" i="1"/>
  <c r="B49303" i="1"/>
  <c r="B49302" i="1"/>
  <c r="B49301" i="1"/>
  <c r="B49300" i="1"/>
  <c r="B49299" i="1"/>
  <c r="B49298" i="1"/>
  <c r="B49297" i="1"/>
  <c r="B49296" i="1"/>
  <c r="B49295" i="1"/>
  <c r="B49294" i="1"/>
  <c r="B49293" i="1"/>
  <c r="B49292" i="1"/>
  <c r="B49291" i="1"/>
  <c r="B49290" i="1"/>
  <c r="B49289" i="1"/>
  <c r="B49288" i="1"/>
  <c r="B49287" i="1"/>
  <c r="B49286" i="1"/>
  <c r="B49285" i="1"/>
  <c r="B49284" i="1"/>
  <c r="B49283" i="1"/>
  <c r="B49282" i="1"/>
  <c r="B49281" i="1"/>
  <c r="B49280" i="1"/>
  <c r="B49279" i="1"/>
  <c r="B49278" i="1"/>
  <c r="B49277" i="1"/>
  <c r="B49276" i="1"/>
  <c r="B49275" i="1"/>
  <c r="B49274" i="1"/>
  <c r="B49273" i="1"/>
  <c r="B49272" i="1"/>
  <c r="B49271" i="1"/>
  <c r="B49270" i="1"/>
  <c r="B49269" i="1"/>
  <c r="B49268" i="1"/>
  <c r="B49267" i="1"/>
  <c r="B49266" i="1"/>
  <c r="B49265" i="1"/>
  <c r="B49264" i="1"/>
  <c r="B49263" i="1"/>
  <c r="B49262" i="1"/>
  <c r="B49261" i="1"/>
  <c r="B49260" i="1"/>
  <c r="B49259" i="1"/>
  <c r="B49258" i="1"/>
  <c r="B49257" i="1"/>
  <c r="B49256" i="1"/>
  <c r="B49255" i="1"/>
  <c r="B49254" i="1"/>
  <c r="B49253" i="1"/>
  <c r="B49252" i="1"/>
  <c r="B49251" i="1"/>
  <c r="B49250" i="1"/>
  <c r="B49249" i="1"/>
  <c r="B49248" i="1"/>
  <c r="B49247" i="1"/>
  <c r="B49246" i="1"/>
  <c r="B49245" i="1"/>
  <c r="B49244" i="1"/>
  <c r="B49243" i="1"/>
  <c r="B49242" i="1"/>
  <c r="B49241" i="1"/>
  <c r="B49240" i="1"/>
  <c r="B49239" i="1"/>
  <c r="B49238" i="1"/>
  <c r="B49237" i="1"/>
  <c r="B49236" i="1"/>
  <c r="B49235" i="1"/>
  <c r="B49234" i="1"/>
  <c r="B49233" i="1"/>
  <c r="B49232" i="1"/>
  <c r="B49231" i="1"/>
  <c r="B49230" i="1"/>
  <c r="B49229" i="1"/>
  <c r="B49228" i="1"/>
  <c r="B49227" i="1"/>
  <c r="B49226" i="1"/>
  <c r="B49225" i="1"/>
  <c r="B49224" i="1"/>
  <c r="B49223" i="1"/>
  <c r="B49222" i="1"/>
  <c r="B49221" i="1"/>
  <c r="B49220" i="1"/>
  <c r="B49219" i="1"/>
  <c r="B49218" i="1"/>
  <c r="B49217" i="1"/>
  <c r="B49216" i="1"/>
  <c r="B49215" i="1"/>
  <c r="B49214" i="1"/>
  <c r="B49213" i="1"/>
  <c r="B49212" i="1"/>
  <c r="B49211" i="1"/>
  <c r="B49210" i="1"/>
  <c r="B49209" i="1"/>
  <c r="B49208" i="1"/>
  <c r="B49207" i="1"/>
  <c r="B49206" i="1"/>
  <c r="B49205" i="1"/>
  <c r="B49204" i="1"/>
  <c r="B49203" i="1"/>
  <c r="B49202" i="1"/>
  <c r="B49201" i="1"/>
  <c r="B49200" i="1"/>
  <c r="B49199" i="1"/>
  <c r="B49198" i="1"/>
  <c r="B49197" i="1"/>
  <c r="B49196" i="1"/>
  <c r="B49195" i="1"/>
  <c r="B49194" i="1"/>
  <c r="B49193" i="1"/>
  <c r="B49192" i="1"/>
  <c r="B49191" i="1"/>
  <c r="B49190" i="1"/>
  <c r="B49189" i="1"/>
  <c r="B49188" i="1"/>
  <c r="B49187" i="1"/>
  <c r="B49186" i="1"/>
  <c r="B49185" i="1"/>
  <c r="B49184" i="1"/>
  <c r="B49183" i="1"/>
  <c r="B49182" i="1"/>
  <c r="B49181" i="1"/>
  <c r="B49180" i="1"/>
  <c r="B49179" i="1"/>
  <c r="B49178" i="1"/>
  <c r="B49177" i="1"/>
  <c r="B49176" i="1"/>
  <c r="B49175" i="1"/>
  <c r="B49174" i="1"/>
  <c r="B49173" i="1"/>
  <c r="B49172" i="1"/>
  <c r="B49171" i="1"/>
  <c r="B49170" i="1"/>
  <c r="B49169" i="1"/>
  <c r="B49168" i="1"/>
  <c r="B49167" i="1"/>
  <c r="B49166" i="1"/>
  <c r="B49165" i="1"/>
  <c r="B49164" i="1"/>
  <c r="B49163" i="1"/>
  <c r="B49162" i="1"/>
  <c r="B49161" i="1"/>
  <c r="B49160" i="1"/>
  <c r="B49159" i="1"/>
  <c r="B49158" i="1"/>
  <c r="B49157" i="1"/>
  <c r="B49156" i="1"/>
  <c r="B49155" i="1"/>
  <c r="B49154" i="1"/>
  <c r="B49153" i="1"/>
  <c r="B49152" i="1"/>
  <c r="B49151" i="1"/>
  <c r="B49150" i="1"/>
  <c r="B49149" i="1"/>
  <c r="B49148" i="1"/>
  <c r="B49147" i="1"/>
  <c r="B49146" i="1"/>
  <c r="B49145" i="1"/>
  <c r="B49144" i="1"/>
  <c r="B49143" i="1"/>
  <c r="B49142" i="1"/>
  <c r="B49141" i="1"/>
  <c r="B49140" i="1"/>
  <c r="B49139" i="1"/>
  <c r="B49138" i="1"/>
  <c r="B49137" i="1"/>
  <c r="B49136" i="1"/>
  <c r="B49135" i="1"/>
  <c r="B49134" i="1"/>
  <c r="B49133" i="1"/>
  <c r="B49132" i="1"/>
  <c r="B49131" i="1"/>
  <c r="B49130" i="1"/>
  <c r="B49129" i="1"/>
  <c r="B49128" i="1"/>
  <c r="B49127" i="1"/>
  <c r="B49126" i="1"/>
  <c r="B49125" i="1"/>
  <c r="B49124" i="1"/>
  <c r="B49123" i="1"/>
  <c r="B49122" i="1"/>
  <c r="B49121" i="1"/>
  <c r="B49120" i="1"/>
  <c r="B49119" i="1"/>
  <c r="B49118" i="1"/>
  <c r="B49117" i="1"/>
  <c r="B49116" i="1"/>
  <c r="B49115" i="1"/>
  <c r="B49114" i="1"/>
  <c r="B49113" i="1"/>
  <c r="B49112" i="1"/>
  <c r="B49111" i="1"/>
  <c r="B49110" i="1"/>
  <c r="B49109" i="1"/>
  <c r="B49108" i="1"/>
  <c r="B49107" i="1"/>
  <c r="B49106" i="1"/>
  <c r="B49105" i="1"/>
  <c r="B49104" i="1"/>
  <c r="B49103" i="1"/>
  <c r="B49102" i="1"/>
  <c r="B49101" i="1"/>
  <c r="B49100" i="1"/>
  <c r="B49099" i="1"/>
  <c r="B49098" i="1"/>
  <c r="B49097" i="1"/>
  <c r="B49096" i="1"/>
  <c r="B49095" i="1"/>
  <c r="B49094" i="1"/>
  <c r="B49093" i="1"/>
  <c r="B49092" i="1"/>
  <c r="B49091" i="1"/>
  <c r="B49090" i="1"/>
  <c r="B49089" i="1"/>
  <c r="B49088" i="1"/>
  <c r="B49087" i="1"/>
  <c r="B49086" i="1"/>
  <c r="B49085" i="1"/>
  <c r="B49084" i="1"/>
  <c r="B49083" i="1"/>
  <c r="B49082" i="1"/>
  <c r="B49081" i="1"/>
  <c r="B49080" i="1"/>
  <c r="B49079" i="1"/>
  <c r="B49078" i="1"/>
  <c r="B49077" i="1"/>
  <c r="B49076" i="1"/>
  <c r="B49075" i="1"/>
  <c r="B49074" i="1"/>
  <c r="B49073" i="1"/>
  <c r="B49072" i="1"/>
  <c r="B49071" i="1"/>
  <c r="B49070" i="1"/>
  <c r="B49069" i="1"/>
  <c r="B49068" i="1"/>
  <c r="B49067" i="1"/>
  <c r="B49066" i="1"/>
  <c r="B49065" i="1"/>
  <c r="B49064" i="1"/>
  <c r="B49063" i="1"/>
  <c r="B49062" i="1"/>
  <c r="B49061" i="1"/>
  <c r="B49060" i="1"/>
  <c r="B49059" i="1"/>
  <c r="B49058" i="1"/>
  <c r="B49057" i="1"/>
  <c r="B49056" i="1"/>
  <c r="B49055" i="1"/>
  <c r="B49054" i="1"/>
  <c r="B49053" i="1"/>
  <c r="B49052" i="1"/>
  <c r="B49051" i="1"/>
  <c r="B49050" i="1"/>
  <c r="B49049" i="1"/>
  <c r="B49048" i="1"/>
  <c r="B49047" i="1"/>
  <c r="B49046" i="1"/>
  <c r="B49045" i="1"/>
  <c r="B49044" i="1"/>
  <c r="B49043" i="1"/>
  <c r="B49042" i="1"/>
  <c r="B49041" i="1"/>
  <c r="B49040" i="1"/>
  <c r="B49039" i="1"/>
  <c r="B49038" i="1"/>
  <c r="B49037" i="1"/>
  <c r="B49036" i="1"/>
  <c r="B49035" i="1"/>
  <c r="B49034" i="1"/>
  <c r="B49033" i="1"/>
  <c r="B49032" i="1"/>
  <c r="B49031" i="1"/>
  <c r="B49030" i="1"/>
  <c r="B49029" i="1"/>
  <c r="B49028" i="1"/>
  <c r="B49027" i="1"/>
  <c r="B49026" i="1"/>
  <c r="B49025" i="1"/>
  <c r="B49024" i="1"/>
  <c r="B49023" i="1"/>
  <c r="B49022" i="1"/>
  <c r="B49021" i="1"/>
  <c r="B49020" i="1"/>
  <c r="B49019" i="1"/>
  <c r="B49018" i="1"/>
  <c r="B49017" i="1"/>
  <c r="B49016" i="1"/>
  <c r="B49015" i="1"/>
  <c r="B49014" i="1"/>
  <c r="B49013" i="1"/>
  <c r="B49012" i="1"/>
  <c r="B49011" i="1"/>
  <c r="B49010" i="1"/>
  <c r="B49009" i="1"/>
  <c r="B49004" i="1"/>
  <c r="B49003" i="1"/>
  <c r="B49002" i="1"/>
  <c r="B49001" i="1"/>
  <c r="B49000" i="1"/>
  <c r="B48999" i="1"/>
  <c r="B48998" i="1"/>
  <c r="B48997" i="1"/>
  <c r="B48996" i="1"/>
  <c r="B48995" i="1"/>
  <c r="B48994" i="1"/>
  <c r="B48993" i="1"/>
  <c r="B48992" i="1"/>
  <c r="B48991" i="1"/>
  <c r="B48990" i="1"/>
  <c r="B48989" i="1"/>
  <c r="B48988" i="1"/>
  <c r="B48987" i="1"/>
  <c r="B48986" i="1"/>
  <c r="B48985" i="1"/>
  <c r="B48984" i="1"/>
  <c r="B48983" i="1"/>
  <c r="B48982" i="1"/>
  <c r="B48981" i="1"/>
  <c r="B48980" i="1"/>
  <c r="B48979" i="1"/>
  <c r="B48978" i="1"/>
  <c r="B48977" i="1"/>
  <c r="B48976" i="1"/>
  <c r="B48975" i="1"/>
  <c r="B48974" i="1"/>
  <c r="B48973" i="1"/>
  <c r="B48972" i="1"/>
  <c r="B48971" i="1"/>
  <c r="B48970" i="1"/>
  <c r="B48969" i="1"/>
  <c r="B48968" i="1"/>
  <c r="B48967" i="1"/>
  <c r="B48966" i="1"/>
  <c r="B48965" i="1"/>
  <c r="B48964" i="1"/>
  <c r="B48963" i="1"/>
  <c r="B48962" i="1"/>
  <c r="B48961" i="1"/>
  <c r="B48960" i="1"/>
  <c r="B48959" i="1"/>
  <c r="B48958" i="1"/>
  <c r="B48957" i="1"/>
  <c r="B48956" i="1"/>
  <c r="B48955" i="1"/>
  <c r="B48954" i="1"/>
  <c r="B48953" i="1"/>
  <c r="B48952" i="1"/>
  <c r="B48951" i="1"/>
  <c r="B48950" i="1"/>
  <c r="B48949" i="1"/>
  <c r="B48948" i="1"/>
  <c r="B48947" i="1"/>
  <c r="B48946" i="1"/>
  <c r="B48945" i="1"/>
  <c r="B48944" i="1"/>
  <c r="B48943" i="1"/>
  <c r="B48942" i="1"/>
  <c r="B48941" i="1"/>
  <c r="B48940" i="1"/>
  <c r="B48939" i="1"/>
  <c r="B48938" i="1"/>
  <c r="B48937" i="1"/>
  <c r="B48936" i="1"/>
  <c r="B48935" i="1"/>
  <c r="B48934" i="1"/>
  <c r="B48933" i="1"/>
  <c r="B48932" i="1"/>
  <c r="B48931" i="1"/>
  <c r="B48930" i="1"/>
  <c r="B48929" i="1"/>
  <c r="B48928" i="1"/>
  <c r="B48927" i="1"/>
  <c r="B48926" i="1"/>
  <c r="B48925" i="1"/>
  <c r="B48924" i="1"/>
  <c r="B48923" i="1"/>
  <c r="B48922" i="1"/>
  <c r="B48921" i="1"/>
  <c r="B48920" i="1"/>
  <c r="B48919" i="1"/>
  <c r="B48918" i="1"/>
  <c r="B48917" i="1"/>
  <c r="B48916" i="1"/>
  <c r="B48915" i="1"/>
  <c r="B48914" i="1"/>
  <c r="B48913" i="1"/>
  <c r="B48912" i="1"/>
  <c r="B48911" i="1"/>
  <c r="B48910" i="1"/>
  <c r="B48909" i="1"/>
  <c r="B48908" i="1"/>
  <c r="B48907" i="1"/>
  <c r="B48906" i="1"/>
  <c r="B48905" i="1"/>
  <c r="B48904" i="1"/>
  <c r="B48903" i="1"/>
  <c r="B48902" i="1"/>
  <c r="B48901" i="1"/>
  <c r="B48900" i="1"/>
  <c r="B48899" i="1"/>
  <c r="B48898" i="1"/>
  <c r="B48897" i="1"/>
  <c r="B48896" i="1"/>
  <c r="B48895" i="1"/>
  <c r="B48894" i="1"/>
  <c r="B48893" i="1"/>
  <c r="B48892" i="1"/>
  <c r="B48891" i="1"/>
  <c r="B48890" i="1"/>
  <c r="B48889" i="1"/>
  <c r="B48888" i="1"/>
  <c r="B48887" i="1"/>
  <c r="B48886" i="1"/>
  <c r="B48885" i="1"/>
  <c r="B48884" i="1"/>
  <c r="B48883" i="1"/>
  <c r="B48882" i="1"/>
  <c r="B48881" i="1"/>
  <c r="B48880" i="1"/>
  <c r="B48879" i="1"/>
  <c r="B48878" i="1"/>
  <c r="B48877" i="1"/>
  <c r="B48876" i="1"/>
  <c r="B48875" i="1"/>
  <c r="B48874" i="1"/>
  <c r="B48873" i="1"/>
  <c r="B48872" i="1"/>
  <c r="B48871" i="1"/>
  <c r="B48870" i="1"/>
  <c r="B48869" i="1"/>
  <c r="B48868" i="1"/>
  <c r="B48867" i="1"/>
  <c r="B48866" i="1"/>
  <c r="B48865" i="1"/>
  <c r="B48864" i="1"/>
  <c r="B48863" i="1"/>
  <c r="B48862" i="1"/>
  <c r="B48861" i="1"/>
  <c r="B48860" i="1"/>
  <c r="B48859" i="1"/>
  <c r="B48858" i="1"/>
  <c r="B48857" i="1"/>
  <c r="B48856" i="1"/>
  <c r="B48855" i="1"/>
  <c r="B48854" i="1"/>
  <c r="B48853" i="1"/>
  <c r="B48852" i="1"/>
  <c r="B48851" i="1"/>
  <c r="B48850" i="1"/>
  <c r="B48849" i="1"/>
  <c r="B48848" i="1"/>
  <c r="B48847" i="1"/>
  <c r="B48846" i="1"/>
  <c r="B48845" i="1"/>
  <c r="B48844" i="1"/>
  <c r="B48843" i="1"/>
  <c r="B48842" i="1"/>
  <c r="B48841" i="1"/>
  <c r="B48840" i="1"/>
  <c r="B48839" i="1"/>
  <c r="B48838" i="1"/>
  <c r="B48837" i="1"/>
  <c r="B48836" i="1"/>
  <c r="B48835" i="1"/>
  <c r="B48834" i="1"/>
  <c r="B48833" i="1"/>
  <c r="B48832" i="1"/>
  <c r="B48831" i="1"/>
  <c r="B48830" i="1"/>
  <c r="B48829" i="1"/>
  <c r="B48828" i="1"/>
  <c r="B48827" i="1"/>
  <c r="B48826" i="1"/>
  <c r="B48825" i="1"/>
  <c r="B48824" i="1"/>
  <c r="B48823" i="1"/>
  <c r="B48822" i="1"/>
  <c r="B48821" i="1"/>
  <c r="B48820" i="1"/>
  <c r="B48819" i="1"/>
  <c r="B48818" i="1"/>
  <c r="B48817" i="1"/>
  <c r="B48816" i="1"/>
  <c r="B48815" i="1"/>
  <c r="B48814" i="1"/>
  <c r="B48813" i="1"/>
  <c r="B48812" i="1"/>
  <c r="B48811" i="1"/>
  <c r="B48810" i="1"/>
  <c r="B48809" i="1"/>
  <c r="B48808" i="1"/>
  <c r="B48807" i="1"/>
  <c r="B48806" i="1"/>
  <c r="B48805" i="1"/>
  <c r="B48804" i="1"/>
  <c r="B48803" i="1"/>
  <c r="B48802" i="1"/>
  <c r="B48801" i="1"/>
  <c r="B48800" i="1"/>
  <c r="B48799" i="1"/>
  <c r="B48798" i="1"/>
  <c r="B48797" i="1"/>
  <c r="B48796" i="1"/>
  <c r="B48795" i="1"/>
  <c r="B48794" i="1"/>
  <c r="B48793" i="1"/>
  <c r="B48792" i="1"/>
  <c r="B48791" i="1"/>
  <c r="B48790" i="1"/>
  <c r="B48789" i="1"/>
  <c r="B48788" i="1"/>
  <c r="B48787" i="1"/>
  <c r="B48786" i="1"/>
  <c r="B48785" i="1"/>
  <c r="B48784" i="1"/>
  <c r="B48783" i="1"/>
  <c r="B48782" i="1"/>
  <c r="B48781" i="1"/>
  <c r="B48780" i="1"/>
  <c r="B48779" i="1"/>
  <c r="B48778" i="1"/>
  <c r="B48777" i="1"/>
  <c r="B48776" i="1"/>
  <c r="B48775" i="1"/>
  <c r="B48774" i="1"/>
  <c r="B48773" i="1"/>
  <c r="B48772" i="1"/>
  <c r="B48771" i="1"/>
  <c r="B48770" i="1"/>
  <c r="B48769" i="1"/>
  <c r="B48768" i="1"/>
  <c r="B48767" i="1"/>
  <c r="B48766" i="1"/>
  <c r="B48765" i="1"/>
  <c r="B48764" i="1"/>
  <c r="B48763" i="1"/>
  <c r="B48762" i="1"/>
  <c r="B48761" i="1"/>
  <c r="B48760" i="1"/>
  <c r="B48759" i="1"/>
  <c r="B48758" i="1"/>
  <c r="B48757" i="1"/>
  <c r="B48756" i="1"/>
  <c r="B48755" i="1"/>
  <c r="B48754" i="1"/>
  <c r="B48753" i="1"/>
  <c r="B48752" i="1"/>
  <c r="B48751" i="1"/>
  <c r="B48750" i="1"/>
  <c r="B48749" i="1"/>
  <c r="B48748" i="1"/>
  <c r="B48747" i="1"/>
  <c r="B48746" i="1"/>
  <c r="B48745" i="1"/>
  <c r="B48744" i="1"/>
  <c r="B48743" i="1"/>
  <c r="B48742" i="1"/>
  <c r="B48741" i="1"/>
  <c r="B48740" i="1"/>
  <c r="B48739" i="1"/>
  <c r="B48738" i="1"/>
  <c r="B48737" i="1"/>
  <c r="B48736" i="1"/>
  <c r="B48735" i="1"/>
  <c r="B48734" i="1"/>
  <c r="B48733" i="1"/>
  <c r="B48732" i="1"/>
  <c r="B48731" i="1"/>
  <c r="B48730" i="1"/>
  <c r="B48729" i="1"/>
  <c r="B48728" i="1"/>
  <c r="B48727" i="1"/>
  <c r="B48726" i="1"/>
  <c r="B48725" i="1"/>
  <c r="B48724" i="1"/>
  <c r="B48723" i="1"/>
  <c r="B48722" i="1"/>
  <c r="B48721" i="1"/>
  <c r="B48720" i="1"/>
  <c r="B48719" i="1"/>
  <c r="B48718" i="1"/>
  <c r="B48717" i="1"/>
  <c r="B48716" i="1"/>
  <c r="B48715" i="1"/>
  <c r="B48714" i="1"/>
  <c r="B48713" i="1"/>
  <c r="B48712" i="1"/>
  <c r="B48711" i="1"/>
  <c r="B48710" i="1"/>
  <c r="B48709" i="1"/>
  <c r="B48708" i="1"/>
  <c r="B48707" i="1"/>
  <c r="B48706" i="1"/>
  <c r="B48705" i="1"/>
  <c r="B48704" i="1"/>
  <c r="B48703" i="1"/>
  <c r="B48702" i="1"/>
  <c r="B48701" i="1"/>
  <c r="B48700" i="1"/>
  <c r="B48699" i="1"/>
  <c r="B48698" i="1"/>
  <c r="B48697" i="1"/>
  <c r="B48696" i="1"/>
  <c r="B48695" i="1"/>
  <c r="B48694" i="1"/>
  <c r="B48693" i="1"/>
  <c r="B48692" i="1"/>
  <c r="B48691" i="1"/>
  <c r="B48690" i="1"/>
  <c r="B48689" i="1"/>
  <c r="B48688" i="1"/>
  <c r="B48687" i="1"/>
  <c r="B48686" i="1"/>
  <c r="B48685" i="1"/>
  <c r="B48684" i="1"/>
  <c r="B48683" i="1"/>
  <c r="B48682" i="1"/>
  <c r="B48681" i="1"/>
  <c r="B48680" i="1"/>
  <c r="B48679" i="1"/>
  <c r="B48678" i="1"/>
  <c r="B48677" i="1"/>
  <c r="B48676" i="1"/>
  <c r="B48675" i="1"/>
  <c r="B48674" i="1"/>
  <c r="B48673" i="1"/>
  <c r="B48672" i="1"/>
  <c r="B48671" i="1"/>
  <c r="B48670" i="1"/>
  <c r="B48669" i="1"/>
  <c r="B48668" i="1"/>
  <c r="B48667" i="1"/>
  <c r="B48666" i="1"/>
  <c r="B48665" i="1"/>
  <c r="B48664" i="1"/>
  <c r="B48663" i="1"/>
  <c r="B48662" i="1"/>
  <c r="B48661" i="1"/>
  <c r="B48660" i="1"/>
  <c r="B48659" i="1"/>
  <c r="B48658" i="1"/>
  <c r="B48657" i="1"/>
  <c r="B48656" i="1"/>
  <c r="B48655" i="1"/>
  <c r="B48654" i="1"/>
  <c r="B48653" i="1"/>
  <c r="B48652" i="1"/>
  <c r="B48651" i="1"/>
  <c r="B48650" i="1"/>
  <c r="B48649" i="1"/>
  <c r="B48648" i="1"/>
  <c r="B48647" i="1"/>
  <c r="B48646" i="1"/>
  <c r="B48645" i="1"/>
  <c r="B48644" i="1"/>
  <c r="B48643" i="1"/>
  <c r="B48642" i="1"/>
  <c r="B48641" i="1"/>
  <c r="B48640" i="1"/>
  <c r="B48639" i="1"/>
  <c r="B48638" i="1"/>
  <c r="B48637" i="1"/>
  <c r="B48636" i="1"/>
  <c r="B48635" i="1"/>
  <c r="B48634" i="1"/>
  <c r="B48633" i="1"/>
  <c r="B48632" i="1"/>
  <c r="B48631" i="1"/>
  <c r="B48630" i="1"/>
  <c r="B48629" i="1"/>
  <c r="B48628" i="1"/>
  <c r="B48627" i="1"/>
  <c r="B48626" i="1"/>
  <c r="B48625" i="1"/>
  <c r="B48624" i="1"/>
  <c r="B48623" i="1"/>
  <c r="B48622" i="1"/>
  <c r="B48621" i="1"/>
  <c r="B48620" i="1"/>
  <c r="B48619" i="1"/>
  <c r="B48618" i="1"/>
  <c r="B48617" i="1"/>
  <c r="B48616" i="1"/>
  <c r="B48615" i="1"/>
  <c r="B48614" i="1"/>
  <c r="B48613" i="1"/>
  <c r="B48612" i="1"/>
  <c r="B48611" i="1"/>
  <c r="B48610" i="1"/>
  <c r="B48609" i="1"/>
  <c r="B48608" i="1"/>
  <c r="B48607" i="1"/>
  <c r="B48606" i="1"/>
  <c r="B48605" i="1"/>
  <c r="B48604" i="1"/>
  <c r="B48603" i="1"/>
  <c r="B48602" i="1"/>
  <c r="B48601" i="1"/>
  <c r="B48600" i="1"/>
  <c r="B48599" i="1"/>
  <c r="B48598" i="1"/>
  <c r="B48597" i="1"/>
  <c r="B48596" i="1"/>
  <c r="B48595" i="1"/>
  <c r="B48594" i="1"/>
  <c r="B48593" i="1"/>
  <c r="B48592" i="1"/>
  <c r="B48591" i="1"/>
  <c r="B48590" i="1"/>
  <c r="B48589" i="1"/>
  <c r="B48588" i="1"/>
  <c r="B48587" i="1"/>
  <c r="B48586" i="1"/>
  <c r="B48585" i="1"/>
  <c r="B48584" i="1"/>
  <c r="B48583" i="1"/>
  <c r="B48582" i="1"/>
  <c r="B48581" i="1"/>
  <c r="B48580" i="1"/>
  <c r="B48579" i="1"/>
  <c r="B48578" i="1"/>
  <c r="B48577" i="1"/>
  <c r="B48576" i="1"/>
  <c r="B48575" i="1"/>
  <c r="B48574" i="1"/>
  <c r="B48573" i="1"/>
  <c r="B48572" i="1"/>
  <c r="B48571" i="1"/>
  <c r="B48570" i="1"/>
  <c r="B48569" i="1"/>
  <c r="B48568" i="1"/>
  <c r="B48567" i="1"/>
  <c r="B48566" i="1"/>
  <c r="B48565" i="1"/>
  <c r="B48564" i="1"/>
  <c r="B48563" i="1"/>
  <c r="B48562" i="1"/>
  <c r="B48561" i="1"/>
  <c r="B48560" i="1"/>
  <c r="B48559" i="1"/>
  <c r="B48558" i="1"/>
  <c r="B48557" i="1"/>
  <c r="B48556" i="1"/>
  <c r="B48555" i="1"/>
  <c r="B48554" i="1"/>
  <c r="B48553" i="1"/>
  <c r="B48552" i="1"/>
  <c r="B48551" i="1"/>
  <c r="B48550" i="1"/>
  <c r="B48549" i="1"/>
  <c r="B48548" i="1"/>
  <c r="B48547" i="1"/>
  <c r="B48546" i="1"/>
  <c r="B48545" i="1"/>
  <c r="B48544" i="1"/>
  <c r="B48543" i="1"/>
  <c r="B48542" i="1"/>
  <c r="B48541" i="1"/>
  <c r="B48540" i="1"/>
  <c r="B48539" i="1"/>
  <c r="B48538" i="1"/>
  <c r="B48537" i="1"/>
  <c r="B48536" i="1"/>
  <c r="B48535" i="1"/>
  <c r="B48534" i="1"/>
  <c r="B48533" i="1"/>
  <c r="B48532" i="1"/>
  <c r="B48531" i="1"/>
  <c r="B48530" i="1"/>
  <c r="B48529" i="1"/>
  <c r="B48528" i="1"/>
  <c r="B48527" i="1"/>
  <c r="B48526" i="1"/>
  <c r="B48525" i="1"/>
  <c r="B48524" i="1"/>
  <c r="B48523" i="1"/>
  <c r="B48522" i="1"/>
  <c r="B48521" i="1"/>
  <c r="B48520" i="1"/>
  <c r="B48519" i="1"/>
  <c r="B48518" i="1"/>
  <c r="B48517" i="1"/>
  <c r="B48516" i="1"/>
  <c r="B48515" i="1"/>
  <c r="B48514" i="1"/>
  <c r="B48513" i="1"/>
  <c r="B48512" i="1"/>
  <c r="B48511" i="1"/>
  <c r="B48510" i="1"/>
  <c r="B48509" i="1"/>
  <c r="B48508" i="1"/>
  <c r="B48507" i="1"/>
  <c r="B48506" i="1"/>
  <c r="B48505" i="1"/>
  <c r="B48504" i="1"/>
  <c r="B48503" i="1"/>
  <c r="B48502" i="1"/>
  <c r="B48501" i="1"/>
  <c r="B48500" i="1"/>
  <c r="B48499" i="1"/>
  <c r="B48498" i="1"/>
  <c r="B48497" i="1"/>
  <c r="B48496" i="1"/>
  <c r="B48495" i="1"/>
  <c r="B48494" i="1"/>
  <c r="B48493" i="1"/>
  <c r="B48492" i="1"/>
  <c r="B48491" i="1"/>
  <c r="B48490" i="1"/>
  <c r="B48489" i="1"/>
  <c r="B48488" i="1"/>
  <c r="B48487" i="1"/>
  <c r="B48486" i="1"/>
  <c r="B48485" i="1"/>
  <c r="B48484" i="1"/>
  <c r="B48483" i="1"/>
  <c r="B48482" i="1"/>
  <c r="B48481" i="1"/>
  <c r="B48480" i="1"/>
  <c r="B48479" i="1"/>
  <c r="B48478" i="1"/>
  <c r="B48477" i="1"/>
  <c r="B48476" i="1"/>
  <c r="B48475" i="1"/>
  <c r="B48474" i="1"/>
  <c r="B48473" i="1"/>
  <c r="B48472" i="1"/>
  <c r="B48471" i="1"/>
  <c r="B48470" i="1"/>
  <c r="B48469" i="1"/>
  <c r="B48468" i="1"/>
  <c r="B48467" i="1"/>
  <c r="B48466" i="1"/>
  <c r="B48465" i="1"/>
  <c r="B48464" i="1"/>
  <c r="B48463" i="1"/>
  <c r="B48462" i="1"/>
  <c r="B48461" i="1"/>
  <c r="B48460" i="1"/>
  <c r="B48459" i="1"/>
  <c r="B48458" i="1"/>
  <c r="B48457" i="1"/>
  <c r="B48456" i="1"/>
  <c r="B48455" i="1"/>
  <c r="B48454" i="1"/>
  <c r="B48453" i="1"/>
  <c r="B48452" i="1"/>
  <c r="B48451" i="1"/>
  <c r="B48450" i="1"/>
  <c r="B48449" i="1"/>
  <c r="B48448" i="1"/>
  <c r="B48447" i="1"/>
  <c r="B48446" i="1"/>
  <c r="B48445" i="1"/>
  <c r="B48444" i="1"/>
  <c r="B48443" i="1"/>
  <c r="B48442" i="1"/>
  <c r="B48441" i="1"/>
  <c r="B48440" i="1"/>
  <c r="B48439" i="1"/>
  <c r="B48438" i="1"/>
  <c r="B48437" i="1"/>
  <c r="B48436" i="1"/>
  <c r="B48435" i="1"/>
  <c r="B48434" i="1"/>
  <c r="B48433" i="1"/>
  <c r="B48432" i="1"/>
  <c r="B48431" i="1"/>
  <c r="B48430" i="1"/>
  <c r="B48429" i="1"/>
  <c r="B48428" i="1"/>
  <c r="B48427" i="1"/>
  <c r="B48426" i="1"/>
  <c r="B48425" i="1"/>
  <c r="B48424" i="1"/>
  <c r="B48423" i="1"/>
  <c r="B48422" i="1"/>
  <c r="B48421" i="1"/>
  <c r="B48420" i="1"/>
  <c r="B48419" i="1"/>
  <c r="B48418" i="1"/>
  <c r="B48417" i="1"/>
  <c r="B48416" i="1"/>
  <c r="B48415" i="1"/>
  <c r="B48414" i="1"/>
  <c r="B48413" i="1"/>
  <c r="B48412" i="1"/>
  <c r="B48411" i="1"/>
  <c r="B48410" i="1"/>
  <c r="B48409" i="1"/>
  <c r="B48408" i="1"/>
  <c r="B48407" i="1"/>
  <c r="B48406" i="1"/>
  <c r="B48405" i="1"/>
  <c r="B48404" i="1"/>
  <c r="B48399" i="1"/>
  <c r="B48398" i="1"/>
  <c r="B48397" i="1"/>
  <c r="B48396" i="1"/>
  <c r="B48395" i="1"/>
  <c r="B48394" i="1"/>
  <c r="B48393" i="1"/>
  <c r="B48392" i="1"/>
  <c r="B48391" i="1"/>
  <c r="B48390" i="1"/>
  <c r="B48389" i="1"/>
  <c r="B48388" i="1"/>
  <c r="B48387" i="1"/>
  <c r="B48386" i="1"/>
  <c r="B48385" i="1"/>
  <c r="B48384" i="1"/>
  <c r="B48383" i="1"/>
  <c r="B48382" i="1"/>
  <c r="B48381" i="1"/>
  <c r="B48380" i="1"/>
  <c r="B48379" i="1"/>
  <c r="B48378" i="1"/>
  <c r="B48377" i="1"/>
  <c r="B48376" i="1"/>
  <c r="B48375" i="1"/>
  <c r="B48374" i="1"/>
  <c r="B48373" i="1"/>
  <c r="B48372" i="1"/>
  <c r="B48371" i="1"/>
  <c r="B48370" i="1"/>
  <c r="B48369" i="1"/>
  <c r="B48368" i="1"/>
  <c r="B48367" i="1"/>
  <c r="B48366" i="1"/>
  <c r="B48365" i="1"/>
  <c r="B48364" i="1"/>
  <c r="B48363" i="1"/>
  <c r="B48362" i="1"/>
  <c r="B48361" i="1"/>
  <c r="B48360" i="1"/>
  <c r="B48359" i="1"/>
  <c r="B48358" i="1"/>
  <c r="B48357" i="1"/>
  <c r="B48356" i="1"/>
  <c r="B48355" i="1"/>
  <c r="B48354" i="1"/>
  <c r="B48353" i="1"/>
  <c r="B48352" i="1"/>
  <c r="B48351" i="1"/>
  <c r="B48350" i="1"/>
  <c r="B48349" i="1"/>
  <c r="B48348" i="1"/>
  <c r="B48347" i="1"/>
  <c r="B48346" i="1"/>
  <c r="B48345" i="1"/>
  <c r="B48344" i="1"/>
  <c r="B48343" i="1"/>
  <c r="B48342" i="1"/>
  <c r="B48341" i="1"/>
  <c r="B48340" i="1"/>
  <c r="B48339" i="1"/>
  <c r="B48338" i="1"/>
  <c r="B48337" i="1"/>
  <c r="B48336" i="1"/>
  <c r="B48335" i="1"/>
  <c r="B48334" i="1"/>
  <c r="B48333" i="1"/>
  <c r="B48332" i="1"/>
  <c r="B48331" i="1"/>
  <c r="B48330" i="1"/>
  <c r="B48329" i="1"/>
  <c r="B48328" i="1"/>
  <c r="B48327" i="1"/>
  <c r="B48326" i="1"/>
  <c r="B48325" i="1"/>
  <c r="B48324" i="1"/>
  <c r="B48323" i="1"/>
  <c r="B48322" i="1"/>
  <c r="B48321" i="1"/>
  <c r="B48320" i="1"/>
  <c r="B48319" i="1"/>
  <c r="B48318" i="1"/>
  <c r="B48317" i="1"/>
  <c r="B48316" i="1"/>
  <c r="B48315" i="1"/>
  <c r="B48314" i="1"/>
  <c r="B48313" i="1"/>
  <c r="B48312" i="1"/>
  <c r="B48311" i="1"/>
  <c r="B48310" i="1"/>
  <c r="B48309" i="1"/>
  <c r="B48308" i="1"/>
  <c r="B48307" i="1"/>
  <c r="B48306" i="1"/>
  <c r="B48305" i="1"/>
  <c r="B48304" i="1"/>
  <c r="B48303" i="1"/>
  <c r="B48302" i="1"/>
  <c r="B48301" i="1"/>
  <c r="B48300" i="1"/>
  <c r="B48299" i="1"/>
  <c r="B48298" i="1"/>
  <c r="B48297" i="1"/>
  <c r="B48296" i="1"/>
  <c r="B48295" i="1"/>
  <c r="B48294" i="1"/>
  <c r="B48293" i="1"/>
  <c r="B48292" i="1"/>
  <c r="B48291" i="1"/>
  <c r="B48290" i="1"/>
  <c r="B48289" i="1"/>
  <c r="B48288" i="1"/>
  <c r="B48287" i="1"/>
  <c r="B48286" i="1"/>
  <c r="B48285" i="1"/>
  <c r="B48284" i="1"/>
  <c r="B48283" i="1"/>
  <c r="B48282" i="1"/>
  <c r="B48281" i="1"/>
  <c r="B48280" i="1"/>
  <c r="B48279" i="1"/>
  <c r="B48278" i="1"/>
  <c r="B48277" i="1"/>
  <c r="B48276" i="1"/>
  <c r="B48275" i="1"/>
  <c r="B48274" i="1"/>
  <c r="B48273" i="1"/>
  <c r="B48272" i="1"/>
  <c r="B48271" i="1"/>
  <c r="B48270" i="1"/>
  <c r="B48269" i="1"/>
  <c r="B48268" i="1"/>
  <c r="B48267" i="1"/>
  <c r="B48266" i="1"/>
  <c r="B48265" i="1"/>
  <c r="B48264" i="1"/>
  <c r="B48263" i="1"/>
  <c r="B48262" i="1"/>
  <c r="B48261" i="1"/>
  <c r="B48260" i="1"/>
  <c r="B48259" i="1"/>
  <c r="B48258" i="1"/>
  <c r="B48257" i="1"/>
  <c r="B48256" i="1"/>
  <c r="B48255" i="1"/>
  <c r="B48254" i="1"/>
  <c r="B48253" i="1"/>
  <c r="B48252" i="1"/>
  <c r="B48251" i="1"/>
  <c r="B48250" i="1"/>
  <c r="B48249" i="1"/>
  <c r="B48248" i="1"/>
  <c r="B48247" i="1"/>
  <c r="B48246" i="1"/>
  <c r="B48245" i="1"/>
  <c r="B48244" i="1"/>
  <c r="B48243" i="1"/>
  <c r="B48242" i="1"/>
  <c r="B48241" i="1"/>
  <c r="B48240" i="1"/>
  <c r="B48239" i="1"/>
  <c r="B48238" i="1"/>
  <c r="B48237" i="1"/>
  <c r="B48236" i="1"/>
  <c r="B48235" i="1"/>
  <c r="B48234" i="1"/>
  <c r="B48233" i="1"/>
  <c r="B48232" i="1"/>
  <c r="B48231" i="1"/>
  <c r="B48230" i="1"/>
  <c r="B48229" i="1"/>
  <c r="B48228" i="1"/>
  <c r="B48227" i="1"/>
  <c r="B48226" i="1"/>
  <c r="B48225" i="1"/>
  <c r="B48224" i="1"/>
  <c r="B48223" i="1"/>
  <c r="B48222" i="1"/>
  <c r="B48221" i="1"/>
  <c r="B48220" i="1"/>
  <c r="B48219" i="1"/>
  <c r="B48218" i="1"/>
  <c r="B48217" i="1"/>
  <c r="B48216" i="1"/>
  <c r="B48215" i="1"/>
  <c r="B48214" i="1"/>
  <c r="B48213" i="1"/>
  <c r="B48212" i="1"/>
  <c r="B48211" i="1"/>
  <c r="B48210" i="1"/>
  <c r="B48209" i="1"/>
  <c r="B48208" i="1"/>
  <c r="B48207" i="1"/>
  <c r="B48206" i="1"/>
  <c r="B48205" i="1"/>
  <c r="B48204" i="1"/>
  <c r="B48203" i="1"/>
  <c r="B48202" i="1"/>
  <c r="B48201" i="1"/>
  <c r="B48200" i="1"/>
  <c r="B48199" i="1"/>
  <c r="B48198" i="1"/>
  <c r="B48197" i="1"/>
  <c r="B48196" i="1"/>
  <c r="B48195" i="1"/>
  <c r="B48194" i="1"/>
  <c r="B48193" i="1"/>
  <c r="B48192" i="1"/>
  <c r="B48191" i="1"/>
  <c r="B48190" i="1"/>
  <c r="B48189" i="1"/>
  <c r="B48188" i="1"/>
  <c r="B48187" i="1"/>
  <c r="B48186" i="1"/>
  <c r="B48185" i="1"/>
  <c r="B48184" i="1"/>
  <c r="B48183" i="1"/>
  <c r="B48182" i="1"/>
  <c r="B48181" i="1"/>
  <c r="B48180" i="1"/>
  <c r="B48179" i="1"/>
  <c r="B48178" i="1"/>
  <c r="B48177" i="1"/>
  <c r="B48176" i="1"/>
  <c r="B48175" i="1"/>
  <c r="B48174" i="1"/>
  <c r="B48173" i="1"/>
  <c r="B48172" i="1"/>
  <c r="B48171" i="1"/>
  <c r="B48170" i="1"/>
  <c r="B48169" i="1"/>
  <c r="B48168" i="1"/>
  <c r="B48167" i="1"/>
  <c r="B48166" i="1"/>
  <c r="B48165" i="1"/>
  <c r="B48164" i="1"/>
  <c r="B48163" i="1"/>
  <c r="B48162" i="1"/>
  <c r="B48161" i="1"/>
  <c r="B48160" i="1"/>
  <c r="B48159" i="1"/>
  <c r="B48158" i="1"/>
  <c r="B48157" i="1"/>
  <c r="B48156" i="1"/>
  <c r="B48155" i="1"/>
  <c r="B48154" i="1"/>
  <c r="B48153" i="1"/>
  <c r="B48152" i="1"/>
  <c r="B48151" i="1"/>
  <c r="B48150" i="1"/>
  <c r="B48149" i="1"/>
  <c r="B48148" i="1"/>
  <c r="B48147" i="1"/>
  <c r="B48146" i="1"/>
  <c r="B48145" i="1"/>
  <c r="B48144" i="1"/>
  <c r="B48143" i="1"/>
  <c r="B48142" i="1"/>
  <c r="B48141" i="1"/>
  <c r="B48140" i="1"/>
  <c r="B48139" i="1"/>
  <c r="B48138" i="1"/>
  <c r="B48137" i="1"/>
  <c r="B48136" i="1"/>
  <c r="B48135" i="1"/>
  <c r="B48134" i="1"/>
  <c r="B48133" i="1"/>
  <c r="B48132" i="1"/>
  <c r="B48131" i="1"/>
  <c r="B48130" i="1"/>
  <c r="B48129" i="1"/>
  <c r="B48128" i="1"/>
  <c r="B48127" i="1"/>
  <c r="B48126" i="1"/>
  <c r="B48125" i="1"/>
  <c r="B48124" i="1"/>
  <c r="B48123" i="1"/>
  <c r="B48122" i="1"/>
  <c r="B48121" i="1"/>
  <c r="B48120" i="1"/>
  <c r="B48119" i="1"/>
  <c r="B48118" i="1"/>
  <c r="B48117" i="1"/>
  <c r="B48116" i="1"/>
  <c r="B48115" i="1"/>
  <c r="B48114" i="1"/>
  <c r="B48113" i="1"/>
  <c r="B48112" i="1"/>
  <c r="B48111" i="1"/>
  <c r="B48110" i="1"/>
  <c r="B48109" i="1"/>
  <c r="B48108" i="1"/>
  <c r="B48107" i="1"/>
  <c r="B48106" i="1"/>
  <c r="B48105" i="1"/>
  <c r="B48104" i="1"/>
  <c r="B48103" i="1"/>
  <c r="B48102" i="1"/>
  <c r="B48101" i="1"/>
  <c r="B48100" i="1"/>
  <c r="B48099" i="1"/>
  <c r="B48098" i="1"/>
  <c r="B48097" i="1"/>
  <c r="B48096" i="1"/>
  <c r="B48095" i="1"/>
  <c r="B48094" i="1"/>
  <c r="B48093" i="1"/>
  <c r="B48092" i="1"/>
  <c r="B48091" i="1"/>
  <c r="B48090" i="1"/>
  <c r="B48089" i="1"/>
  <c r="B48088" i="1"/>
  <c r="B48087" i="1"/>
  <c r="B48086" i="1"/>
  <c r="B48085" i="1"/>
  <c r="B48084" i="1"/>
  <c r="B48083" i="1"/>
  <c r="B48082" i="1"/>
  <c r="B48081" i="1"/>
  <c r="B48080" i="1"/>
  <c r="B48079" i="1"/>
  <c r="B48078" i="1"/>
  <c r="B48077" i="1"/>
  <c r="B48076" i="1"/>
  <c r="B48075" i="1"/>
  <c r="B48074" i="1"/>
  <c r="B48073" i="1"/>
  <c r="B48072" i="1"/>
  <c r="B48071" i="1"/>
  <c r="B48070" i="1"/>
  <c r="B48069" i="1"/>
  <c r="B48068" i="1"/>
  <c r="B48067" i="1"/>
  <c r="B48066" i="1"/>
  <c r="B48065" i="1"/>
  <c r="B48064" i="1"/>
  <c r="B48063" i="1"/>
  <c r="B48062" i="1"/>
  <c r="B48061" i="1"/>
  <c r="B48060" i="1"/>
  <c r="B48059" i="1"/>
  <c r="B48058" i="1"/>
  <c r="B48057" i="1"/>
  <c r="B48056" i="1"/>
  <c r="B48055" i="1"/>
  <c r="B48054" i="1"/>
  <c r="B48053" i="1"/>
  <c r="B48052" i="1"/>
  <c r="B48051" i="1"/>
  <c r="B48050" i="1"/>
  <c r="B48049" i="1"/>
  <c r="B48048" i="1"/>
  <c r="B48047" i="1"/>
  <c r="B48046" i="1"/>
  <c r="B48045" i="1"/>
  <c r="B48044" i="1"/>
  <c r="B48043" i="1"/>
  <c r="B48042" i="1"/>
  <c r="B48041" i="1"/>
  <c r="B48040" i="1"/>
  <c r="B48039" i="1"/>
  <c r="B48038" i="1"/>
  <c r="B48037" i="1"/>
  <c r="B48036" i="1"/>
  <c r="B48035" i="1"/>
  <c r="B48034" i="1"/>
  <c r="B48033" i="1"/>
  <c r="B48032" i="1"/>
  <c r="B48031" i="1"/>
  <c r="B48030" i="1"/>
  <c r="B48029" i="1"/>
  <c r="B48028" i="1"/>
  <c r="B48027" i="1"/>
  <c r="B48026" i="1"/>
  <c r="B48025" i="1"/>
  <c r="B48024" i="1"/>
  <c r="B48023" i="1"/>
  <c r="B48022" i="1"/>
  <c r="B48021" i="1"/>
  <c r="B48020" i="1"/>
  <c r="B48019" i="1"/>
  <c r="B48018" i="1"/>
  <c r="B48017" i="1"/>
  <c r="B48016" i="1"/>
  <c r="B48015" i="1"/>
  <c r="B48014" i="1"/>
  <c r="B48013" i="1"/>
  <c r="B48012" i="1"/>
  <c r="B48011" i="1"/>
  <c r="B48010" i="1"/>
  <c r="B48009" i="1"/>
  <c r="B48008" i="1"/>
  <c r="B48007" i="1"/>
  <c r="B48006" i="1"/>
  <c r="B48005" i="1"/>
  <c r="B48004" i="1"/>
  <c r="B48003" i="1"/>
  <c r="B48002" i="1"/>
  <c r="B48001" i="1"/>
  <c r="B48000" i="1"/>
  <c r="B47999" i="1"/>
  <c r="B47998" i="1"/>
  <c r="B47997" i="1"/>
  <c r="B47996" i="1"/>
  <c r="B47995" i="1"/>
  <c r="B47994" i="1"/>
  <c r="B47993" i="1"/>
  <c r="B47992" i="1"/>
  <c r="B47991" i="1"/>
  <c r="B47990" i="1"/>
  <c r="B47989" i="1"/>
  <c r="B47988" i="1"/>
  <c r="B47987" i="1"/>
  <c r="B47986" i="1"/>
  <c r="B47985" i="1"/>
  <c r="B47984" i="1"/>
  <c r="B47983" i="1"/>
  <c r="B47982" i="1"/>
  <c r="B47981" i="1"/>
  <c r="B47980" i="1"/>
  <c r="B47979" i="1"/>
  <c r="B47978" i="1"/>
  <c r="B47977" i="1"/>
  <c r="B47976" i="1"/>
  <c r="B47975" i="1"/>
  <c r="B47974" i="1"/>
  <c r="B47973" i="1"/>
  <c r="B47972" i="1"/>
  <c r="B47971" i="1"/>
  <c r="B47970" i="1"/>
  <c r="B47969" i="1"/>
  <c r="B47968" i="1"/>
  <c r="B47967" i="1"/>
  <c r="B47966" i="1"/>
  <c r="B47965" i="1"/>
  <c r="B47964" i="1"/>
  <c r="B47963" i="1"/>
  <c r="B47962" i="1"/>
  <c r="B47961" i="1"/>
  <c r="B47960" i="1"/>
  <c r="B47959" i="1"/>
  <c r="B47958" i="1"/>
  <c r="B47957" i="1"/>
  <c r="B47956" i="1"/>
  <c r="B47955" i="1"/>
  <c r="B47954" i="1"/>
  <c r="B47953" i="1"/>
  <c r="B47952" i="1"/>
  <c r="B47951" i="1"/>
  <c r="B47950" i="1"/>
  <c r="B47949" i="1"/>
  <c r="B47948" i="1"/>
  <c r="B47947" i="1"/>
  <c r="B47946" i="1"/>
  <c r="B47945" i="1"/>
  <c r="B47944" i="1"/>
  <c r="B47943" i="1"/>
  <c r="B47942" i="1"/>
  <c r="B47941" i="1"/>
  <c r="B47940" i="1"/>
  <c r="B47939" i="1"/>
  <c r="B47938" i="1"/>
  <c r="B47937" i="1"/>
  <c r="B47936" i="1"/>
  <c r="B47935" i="1"/>
  <c r="B47934" i="1"/>
  <c r="B47933" i="1"/>
  <c r="B47932" i="1"/>
  <c r="B47931" i="1"/>
  <c r="B47930" i="1"/>
  <c r="B47929" i="1"/>
  <c r="B47928" i="1"/>
  <c r="B47927" i="1"/>
  <c r="B47926" i="1"/>
  <c r="B47925" i="1"/>
  <c r="B47924" i="1"/>
  <c r="B47923" i="1"/>
  <c r="B47922" i="1"/>
  <c r="B47921" i="1"/>
  <c r="B47920" i="1"/>
  <c r="B47919" i="1"/>
  <c r="B47918" i="1"/>
  <c r="B47917" i="1"/>
  <c r="B47916" i="1"/>
  <c r="B47915" i="1"/>
  <c r="B47914" i="1"/>
  <c r="B47913" i="1"/>
  <c r="B47912" i="1"/>
  <c r="B47911" i="1"/>
  <c r="B47910" i="1"/>
  <c r="B47909" i="1"/>
  <c r="B47908" i="1"/>
  <c r="B47907" i="1"/>
  <c r="B47906" i="1"/>
  <c r="B47905" i="1"/>
  <c r="B47904" i="1"/>
  <c r="B47903" i="1"/>
  <c r="B47902" i="1"/>
  <c r="B47901" i="1"/>
  <c r="B47900" i="1"/>
  <c r="B47899" i="1"/>
  <c r="B47898" i="1"/>
  <c r="B47897" i="1"/>
  <c r="B47896" i="1"/>
  <c r="B47895" i="1"/>
  <c r="B47894" i="1"/>
  <c r="B47893" i="1"/>
  <c r="B47892" i="1"/>
  <c r="B47891" i="1"/>
  <c r="B47890" i="1"/>
  <c r="B47889" i="1"/>
  <c r="B47888" i="1"/>
  <c r="B47887" i="1"/>
  <c r="B47886" i="1"/>
  <c r="B47885" i="1"/>
  <c r="B47884" i="1"/>
  <c r="B47883" i="1"/>
  <c r="B47882" i="1"/>
  <c r="B47881" i="1"/>
  <c r="B47880" i="1"/>
  <c r="B47879" i="1"/>
  <c r="B47878" i="1"/>
  <c r="B47877" i="1"/>
  <c r="B47876" i="1"/>
  <c r="B47875" i="1"/>
  <c r="B47874" i="1"/>
  <c r="B47873" i="1"/>
  <c r="B47872" i="1"/>
  <c r="B47871" i="1"/>
  <c r="B47870" i="1"/>
  <c r="B47869" i="1"/>
  <c r="B47868" i="1"/>
  <c r="B47867" i="1"/>
  <c r="B47866" i="1"/>
  <c r="B47865" i="1"/>
  <c r="B47864" i="1"/>
  <c r="B47863" i="1"/>
  <c r="B47862" i="1"/>
  <c r="B47861" i="1"/>
  <c r="B47860" i="1"/>
  <c r="B47859" i="1"/>
  <c r="B47858" i="1"/>
  <c r="B47857" i="1"/>
  <c r="B47856" i="1"/>
  <c r="B47855" i="1"/>
  <c r="B47854" i="1"/>
  <c r="B47853" i="1"/>
  <c r="B47852" i="1"/>
  <c r="B47851" i="1"/>
  <c r="B47850" i="1"/>
  <c r="B47849" i="1"/>
  <c r="B47848" i="1"/>
  <c r="B47847" i="1"/>
  <c r="B47846" i="1"/>
  <c r="B47845" i="1"/>
  <c r="B47844" i="1"/>
  <c r="B47843" i="1"/>
  <c r="B47842" i="1"/>
  <c r="B47841" i="1"/>
  <c r="B47840" i="1"/>
  <c r="B47839" i="1"/>
  <c r="B47838" i="1"/>
  <c r="B47837" i="1"/>
  <c r="B47836" i="1"/>
  <c r="B47835" i="1"/>
  <c r="B47834" i="1"/>
  <c r="B47833" i="1"/>
  <c r="B47832" i="1"/>
  <c r="B47831" i="1"/>
  <c r="B47830" i="1"/>
  <c r="B47829" i="1"/>
  <c r="B47828" i="1"/>
  <c r="B47827" i="1"/>
  <c r="B47826" i="1"/>
  <c r="B47825" i="1"/>
  <c r="B47824" i="1"/>
  <c r="B47823" i="1"/>
  <c r="B47822" i="1"/>
  <c r="B47821" i="1"/>
  <c r="B47820" i="1"/>
  <c r="B47819" i="1"/>
  <c r="B47818" i="1"/>
  <c r="B47817" i="1"/>
  <c r="B47816" i="1"/>
  <c r="B47815" i="1"/>
  <c r="B47814" i="1"/>
  <c r="B47813" i="1"/>
  <c r="B47812" i="1"/>
  <c r="B47811" i="1"/>
  <c r="B47810" i="1"/>
  <c r="B47809" i="1"/>
  <c r="B47808" i="1"/>
  <c r="B47807" i="1"/>
  <c r="B47806" i="1"/>
  <c r="B47805" i="1"/>
  <c r="B47804" i="1"/>
  <c r="B47803" i="1"/>
  <c r="B47802" i="1"/>
  <c r="B47801" i="1"/>
  <c r="B47800" i="1"/>
  <c r="B47799" i="1"/>
  <c r="B47794" i="1"/>
  <c r="B47793" i="1"/>
  <c r="B47792" i="1"/>
  <c r="B47791" i="1"/>
  <c r="B47790" i="1"/>
  <c r="B47789" i="1"/>
  <c r="B47788" i="1"/>
  <c r="B47787" i="1"/>
  <c r="B47786" i="1"/>
  <c r="B47785" i="1"/>
  <c r="B47784" i="1"/>
  <c r="B47783" i="1"/>
  <c r="B47782" i="1"/>
  <c r="B47781" i="1"/>
  <c r="B47780" i="1"/>
  <c r="B47779" i="1"/>
  <c r="B47778" i="1"/>
  <c r="B47777" i="1"/>
  <c r="B47776" i="1"/>
  <c r="B47775" i="1"/>
  <c r="B47774" i="1"/>
  <c r="B47773" i="1"/>
  <c r="B47772" i="1"/>
  <c r="B47771" i="1"/>
  <c r="B47770" i="1"/>
  <c r="B47769" i="1"/>
  <c r="B47768" i="1"/>
  <c r="B47767" i="1"/>
  <c r="B47766" i="1"/>
  <c r="B47765" i="1"/>
  <c r="B47764" i="1"/>
  <c r="B47763" i="1"/>
  <c r="B47762" i="1"/>
  <c r="B47761" i="1"/>
  <c r="B47760" i="1"/>
  <c r="B47759" i="1"/>
  <c r="B47758" i="1"/>
  <c r="B47757" i="1"/>
  <c r="B47756" i="1"/>
  <c r="B47755" i="1"/>
  <c r="B47754" i="1"/>
  <c r="B47753" i="1"/>
  <c r="B47752" i="1"/>
  <c r="B47751" i="1"/>
  <c r="B47750" i="1"/>
  <c r="B47749" i="1"/>
  <c r="B47748" i="1"/>
  <c r="B47747" i="1"/>
  <c r="B47746" i="1"/>
  <c r="B47745" i="1"/>
  <c r="B47744" i="1"/>
  <c r="B47743" i="1"/>
  <c r="B47742" i="1"/>
  <c r="B47741" i="1"/>
  <c r="B47740" i="1"/>
  <c r="B47739" i="1"/>
  <c r="B47738" i="1"/>
  <c r="B47737" i="1"/>
  <c r="B47736" i="1"/>
  <c r="B47735" i="1"/>
  <c r="B47734" i="1"/>
  <c r="B47733" i="1"/>
  <c r="B47732" i="1"/>
  <c r="B47731" i="1"/>
  <c r="B47730" i="1"/>
  <c r="B47729" i="1"/>
  <c r="B47728" i="1"/>
  <c r="B47727" i="1"/>
  <c r="B47726" i="1"/>
  <c r="B47725" i="1"/>
  <c r="B47724" i="1"/>
  <c r="B47723" i="1"/>
  <c r="B47722" i="1"/>
  <c r="B47721" i="1"/>
  <c r="B47720" i="1"/>
  <c r="B47719" i="1"/>
  <c r="B47718" i="1"/>
  <c r="B47717" i="1"/>
  <c r="B47716" i="1"/>
  <c r="B47715" i="1"/>
  <c r="B47714" i="1"/>
  <c r="B47713" i="1"/>
  <c r="B47712" i="1"/>
  <c r="B47711" i="1"/>
  <c r="B47710" i="1"/>
  <c r="B47709" i="1"/>
  <c r="B47708" i="1"/>
  <c r="B47707" i="1"/>
  <c r="B47706" i="1"/>
  <c r="B47705" i="1"/>
  <c r="B47704" i="1"/>
  <c r="B47703" i="1"/>
  <c r="B47702" i="1"/>
  <c r="B47701" i="1"/>
  <c r="B47700" i="1"/>
  <c r="B47699" i="1"/>
  <c r="B47698" i="1"/>
  <c r="B47697" i="1"/>
  <c r="B47696" i="1"/>
  <c r="B47695" i="1"/>
  <c r="B47694" i="1"/>
  <c r="B47693" i="1"/>
  <c r="B47692" i="1"/>
  <c r="B47691" i="1"/>
  <c r="B47690" i="1"/>
  <c r="B47689" i="1"/>
  <c r="B47688" i="1"/>
  <c r="B47687" i="1"/>
  <c r="B47686" i="1"/>
  <c r="B47685" i="1"/>
  <c r="B47684" i="1"/>
  <c r="B47683" i="1"/>
  <c r="B47682" i="1"/>
  <c r="B47681" i="1"/>
  <c r="B47680" i="1"/>
  <c r="B47679" i="1"/>
  <c r="B47678" i="1"/>
  <c r="B47677" i="1"/>
  <c r="B47676" i="1"/>
  <c r="B47675" i="1"/>
  <c r="B47674" i="1"/>
  <c r="B47673" i="1"/>
  <c r="B47672" i="1"/>
  <c r="B47671" i="1"/>
  <c r="B47670" i="1"/>
  <c r="B47669" i="1"/>
  <c r="B47668" i="1"/>
  <c r="B47667" i="1"/>
  <c r="B47666" i="1"/>
  <c r="B47665" i="1"/>
  <c r="B47664" i="1"/>
  <c r="B47663" i="1"/>
  <c r="B47662" i="1"/>
  <c r="B47661" i="1"/>
  <c r="B47660" i="1"/>
  <c r="B47659" i="1"/>
  <c r="B47658" i="1"/>
  <c r="B47657" i="1"/>
  <c r="B47656" i="1"/>
  <c r="B47655" i="1"/>
  <c r="B47654" i="1"/>
  <c r="B47653" i="1"/>
  <c r="B47652" i="1"/>
  <c r="B47651" i="1"/>
  <c r="B47650" i="1"/>
  <c r="B47649" i="1"/>
  <c r="B47648" i="1"/>
  <c r="B47647" i="1"/>
  <c r="B47646" i="1"/>
  <c r="B47645" i="1"/>
  <c r="B47644" i="1"/>
  <c r="B47643" i="1"/>
  <c r="B47642" i="1"/>
  <c r="B47641" i="1"/>
  <c r="B47640" i="1"/>
  <c r="B47639" i="1"/>
  <c r="B47638" i="1"/>
  <c r="B47637" i="1"/>
  <c r="B47636" i="1"/>
  <c r="B47635" i="1"/>
  <c r="B47634" i="1"/>
  <c r="B47633" i="1"/>
  <c r="B47632" i="1"/>
  <c r="B47631" i="1"/>
  <c r="B47630" i="1"/>
  <c r="B47629" i="1"/>
  <c r="B47628" i="1"/>
  <c r="B47627" i="1"/>
  <c r="B47626" i="1"/>
  <c r="B47625" i="1"/>
  <c r="B47624" i="1"/>
  <c r="B47623" i="1"/>
  <c r="B47622" i="1"/>
  <c r="B47621" i="1"/>
  <c r="B47620" i="1"/>
  <c r="B47619" i="1"/>
  <c r="B47618" i="1"/>
  <c r="B47617" i="1"/>
  <c r="B47616" i="1"/>
  <c r="B47615" i="1"/>
  <c r="B47614" i="1"/>
  <c r="B47613" i="1"/>
  <c r="B47612" i="1"/>
  <c r="B47611" i="1"/>
  <c r="B47610" i="1"/>
  <c r="B47609" i="1"/>
  <c r="B47608" i="1"/>
  <c r="B47607" i="1"/>
  <c r="B47606" i="1"/>
  <c r="B47605" i="1"/>
  <c r="B47604" i="1"/>
  <c r="B47603" i="1"/>
  <c r="B47602" i="1"/>
  <c r="B47601" i="1"/>
  <c r="B47600" i="1"/>
  <c r="B47599" i="1"/>
  <c r="B47598" i="1"/>
  <c r="B47597" i="1"/>
  <c r="B47596" i="1"/>
  <c r="B47595" i="1"/>
  <c r="B47594" i="1"/>
  <c r="B47593" i="1"/>
  <c r="B47592" i="1"/>
  <c r="B47591" i="1"/>
  <c r="B47590" i="1"/>
  <c r="B47589" i="1"/>
  <c r="B47588" i="1"/>
  <c r="B47587" i="1"/>
  <c r="B47586" i="1"/>
  <c r="B47585" i="1"/>
  <c r="B47584" i="1"/>
  <c r="B47583" i="1"/>
  <c r="B47582" i="1"/>
  <c r="B47581" i="1"/>
  <c r="B47580" i="1"/>
  <c r="B47579" i="1"/>
  <c r="B47578" i="1"/>
  <c r="B47577" i="1"/>
  <c r="B47576" i="1"/>
  <c r="B47575" i="1"/>
  <c r="B47574" i="1"/>
  <c r="B47573" i="1"/>
  <c r="B47572" i="1"/>
  <c r="B47571" i="1"/>
  <c r="B47570" i="1"/>
  <c r="B47569" i="1"/>
  <c r="B47568" i="1"/>
  <c r="B47567" i="1"/>
  <c r="B47566" i="1"/>
  <c r="B47565" i="1"/>
  <c r="B47564" i="1"/>
  <c r="B47563" i="1"/>
  <c r="B47562" i="1"/>
  <c r="B47561" i="1"/>
  <c r="B47560" i="1"/>
  <c r="B47559" i="1"/>
  <c r="B47558" i="1"/>
  <c r="B47557" i="1"/>
  <c r="B47556" i="1"/>
  <c r="B47555" i="1"/>
  <c r="B47554" i="1"/>
  <c r="B47553" i="1"/>
  <c r="B47552" i="1"/>
  <c r="B47551" i="1"/>
  <c r="B47550" i="1"/>
  <c r="B47549" i="1"/>
  <c r="B47548" i="1"/>
  <c r="B47547" i="1"/>
  <c r="B47546" i="1"/>
  <c r="B47545" i="1"/>
  <c r="B47544" i="1"/>
  <c r="B47543" i="1"/>
  <c r="B47542" i="1"/>
  <c r="B47541" i="1"/>
  <c r="B47540" i="1"/>
  <c r="B47539" i="1"/>
  <c r="B47538" i="1"/>
  <c r="B47537" i="1"/>
  <c r="B47536" i="1"/>
  <c r="B47535" i="1"/>
  <c r="B47534" i="1"/>
  <c r="B47533" i="1"/>
  <c r="B47532" i="1"/>
  <c r="B47531" i="1"/>
  <c r="B47530" i="1"/>
  <c r="B47529" i="1"/>
  <c r="B47528" i="1"/>
  <c r="B47527" i="1"/>
  <c r="B47526" i="1"/>
  <c r="B47525" i="1"/>
  <c r="B47524" i="1"/>
  <c r="B47523" i="1"/>
  <c r="B47522" i="1"/>
  <c r="B47521" i="1"/>
  <c r="B47520" i="1"/>
  <c r="B47519" i="1"/>
  <c r="B47518" i="1"/>
  <c r="B47517" i="1"/>
  <c r="B47516" i="1"/>
  <c r="B47515" i="1"/>
  <c r="B47514" i="1"/>
  <c r="B47513" i="1"/>
  <c r="B47512" i="1"/>
  <c r="B47511" i="1"/>
  <c r="B47510" i="1"/>
  <c r="B47509" i="1"/>
  <c r="B47508" i="1"/>
  <c r="B47507" i="1"/>
  <c r="B47506" i="1"/>
  <c r="B47505" i="1"/>
  <c r="B47504" i="1"/>
  <c r="B47503" i="1"/>
  <c r="B47502" i="1"/>
  <c r="B47501" i="1"/>
  <c r="B47500" i="1"/>
  <c r="B47499" i="1"/>
  <c r="B47498" i="1"/>
  <c r="B47497" i="1"/>
  <c r="B47496" i="1"/>
  <c r="B47495" i="1"/>
  <c r="B47494" i="1"/>
  <c r="B47493" i="1"/>
  <c r="B47492" i="1"/>
  <c r="B47491" i="1"/>
  <c r="B47490" i="1"/>
  <c r="B47489" i="1"/>
  <c r="B47488" i="1"/>
  <c r="B47487" i="1"/>
  <c r="B47486" i="1"/>
  <c r="B47485" i="1"/>
  <c r="B47484" i="1"/>
  <c r="B47483" i="1"/>
  <c r="B47482" i="1"/>
  <c r="B47481" i="1"/>
  <c r="B47480" i="1"/>
  <c r="B47479" i="1"/>
  <c r="B47478" i="1"/>
  <c r="B47477" i="1"/>
  <c r="B47476" i="1"/>
  <c r="B47475" i="1"/>
  <c r="B47474" i="1"/>
  <c r="B47473" i="1"/>
  <c r="B47472" i="1"/>
  <c r="B47471" i="1"/>
  <c r="B47470" i="1"/>
  <c r="B47469" i="1"/>
  <c r="B47468" i="1"/>
  <c r="B47467" i="1"/>
  <c r="B47466" i="1"/>
  <c r="B47465" i="1"/>
  <c r="B47464" i="1"/>
  <c r="B47463" i="1"/>
  <c r="B47462" i="1"/>
  <c r="B47461" i="1"/>
  <c r="B47460" i="1"/>
  <c r="B47459" i="1"/>
  <c r="B47458" i="1"/>
  <c r="B47457" i="1"/>
  <c r="B47456" i="1"/>
  <c r="B47455" i="1"/>
  <c r="B47454" i="1"/>
  <c r="B47453" i="1"/>
  <c r="B47452" i="1"/>
  <c r="B47451" i="1"/>
  <c r="B47450" i="1"/>
  <c r="B47449" i="1"/>
  <c r="B47448" i="1"/>
  <c r="B47447" i="1"/>
  <c r="B47446" i="1"/>
  <c r="B47445" i="1"/>
  <c r="B47444" i="1"/>
  <c r="B47443" i="1"/>
  <c r="B47442" i="1"/>
  <c r="B47441" i="1"/>
  <c r="B47440" i="1"/>
  <c r="B47439" i="1"/>
  <c r="B47438" i="1"/>
  <c r="B47437" i="1"/>
  <c r="B47436" i="1"/>
  <c r="B47435" i="1"/>
  <c r="B47434" i="1"/>
  <c r="B47433" i="1"/>
  <c r="B47432" i="1"/>
  <c r="B47431" i="1"/>
  <c r="B47430" i="1"/>
  <c r="B47429" i="1"/>
  <c r="B47428" i="1"/>
  <c r="B47427" i="1"/>
  <c r="B47426" i="1"/>
  <c r="B47425" i="1"/>
  <c r="B47424" i="1"/>
  <c r="B47423" i="1"/>
  <c r="B47422" i="1"/>
  <c r="B47421" i="1"/>
  <c r="B47420" i="1"/>
  <c r="B47419" i="1"/>
  <c r="B47418" i="1"/>
  <c r="B47417" i="1"/>
  <c r="B47416" i="1"/>
  <c r="B47415" i="1"/>
  <c r="B47414" i="1"/>
  <c r="B47413" i="1"/>
  <c r="B47412" i="1"/>
  <c r="B47411" i="1"/>
  <c r="B47410" i="1"/>
  <c r="B47409" i="1"/>
  <c r="B47408" i="1"/>
  <c r="B47407" i="1"/>
  <c r="B47406" i="1"/>
  <c r="B47405" i="1"/>
  <c r="B47404" i="1"/>
  <c r="B47403" i="1"/>
  <c r="B47402" i="1"/>
  <c r="B47401" i="1"/>
  <c r="B47400" i="1"/>
  <c r="B47399" i="1"/>
  <c r="B47398" i="1"/>
  <c r="B47397" i="1"/>
  <c r="B47396" i="1"/>
  <c r="B47395" i="1"/>
  <c r="B47394" i="1"/>
  <c r="B47393" i="1"/>
  <c r="B47392" i="1"/>
  <c r="B47391" i="1"/>
  <c r="B47390" i="1"/>
  <c r="B47389" i="1"/>
  <c r="B47388" i="1"/>
  <c r="B47387" i="1"/>
  <c r="B47386" i="1"/>
  <c r="B47385" i="1"/>
  <c r="B47384" i="1"/>
  <c r="B47383" i="1"/>
  <c r="B47382" i="1"/>
  <c r="B47381" i="1"/>
  <c r="B47380" i="1"/>
  <c r="B47379" i="1"/>
  <c r="B47378" i="1"/>
  <c r="B47377" i="1"/>
  <c r="B47376" i="1"/>
  <c r="B47375" i="1"/>
  <c r="B47374" i="1"/>
  <c r="B47373" i="1"/>
  <c r="B47372" i="1"/>
  <c r="B47371" i="1"/>
  <c r="B47370" i="1"/>
  <c r="B47369" i="1"/>
  <c r="B47368" i="1"/>
  <c r="B47367" i="1"/>
  <c r="B47366" i="1"/>
  <c r="B47365" i="1"/>
  <c r="B47364" i="1"/>
  <c r="B47363" i="1"/>
  <c r="B47362" i="1"/>
  <c r="B47361" i="1"/>
  <c r="B47360" i="1"/>
  <c r="B47359" i="1"/>
  <c r="B47358" i="1"/>
  <c r="B47357" i="1"/>
  <c r="B47356" i="1"/>
  <c r="B47355" i="1"/>
  <c r="B47354" i="1"/>
  <c r="B47353" i="1"/>
  <c r="B47352" i="1"/>
  <c r="B47351" i="1"/>
  <c r="B47350" i="1"/>
  <c r="B47349" i="1"/>
  <c r="B47348" i="1"/>
  <c r="B47347" i="1"/>
  <c r="B47346" i="1"/>
  <c r="B47345" i="1"/>
  <c r="B47344" i="1"/>
  <c r="B47343" i="1"/>
  <c r="B47342" i="1"/>
  <c r="B47341" i="1"/>
  <c r="B47340" i="1"/>
  <c r="B47339" i="1"/>
  <c r="B47338" i="1"/>
  <c r="B47337" i="1"/>
  <c r="B47336" i="1"/>
  <c r="B47335" i="1"/>
  <c r="B47334" i="1"/>
  <c r="B47333" i="1"/>
  <c r="B47332" i="1"/>
  <c r="B47331" i="1"/>
  <c r="B47330" i="1"/>
  <c r="B47329" i="1"/>
  <c r="B47328" i="1"/>
  <c r="B47327" i="1"/>
  <c r="B47326" i="1"/>
  <c r="B47325" i="1"/>
  <c r="B47324" i="1"/>
  <c r="B47323" i="1"/>
  <c r="B47322" i="1"/>
  <c r="B47321" i="1"/>
  <c r="B47320" i="1"/>
  <c r="B47319" i="1"/>
  <c r="B47318" i="1"/>
  <c r="B47317" i="1"/>
  <c r="B47316" i="1"/>
  <c r="B47315" i="1"/>
  <c r="B47314" i="1"/>
  <c r="B47313" i="1"/>
  <c r="B47312" i="1"/>
  <c r="B47311" i="1"/>
  <c r="B47310" i="1"/>
  <c r="B47309" i="1"/>
  <c r="B47308" i="1"/>
  <c r="B47307" i="1"/>
  <c r="B47306" i="1"/>
  <c r="B47305" i="1"/>
  <c r="B47304" i="1"/>
  <c r="B47303" i="1"/>
  <c r="B47302" i="1"/>
  <c r="B47301" i="1"/>
  <c r="B47300" i="1"/>
  <c r="B47299" i="1"/>
  <c r="B47298" i="1"/>
  <c r="B47297" i="1"/>
  <c r="B47296" i="1"/>
  <c r="B47295" i="1"/>
  <c r="B47294" i="1"/>
  <c r="B47293" i="1"/>
  <c r="B47292" i="1"/>
  <c r="B47291" i="1"/>
  <c r="B47290" i="1"/>
  <c r="B47289" i="1"/>
  <c r="B47288" i="1"/>
  <c r="B47287" i="1"/>
  <c r="B47286" i="1"/>
  <c r="B47285" i="1"/>
  <c r="B47284" i="1"/>
  <c r="B47283" i="1"/>
  <c r="B47282" i="1"/>
  <c r="B47281" i="1"/>
  <c r="B47280" i="1"/>
  <c r="B47279" i="1"/>
  <c r="B47278" i="1"/>
  <c r="B47277" i="1"/>
  <c r="B47276" i="1"/>
  <c r="B47275" i="1"/>
  <c r="B47274" i="1"/>
  <c r="B47273" i="1"/>
  <c r="B47272" i="1"/>
  <c r="B47271" i="1"/>
  <c r="B47270" i="1"/>
  <c r="B47269" i="1"/>
  <c r="B47268" i="1"/>
  <c r="B47267" i="1"/>
  <c r="B47266" i="1"/>
  <c r="B47265" i="1"/>
  <c r="B47264" i="1"/>
  <c r="B47263" i="1"/>
  <c r="B47262" i="1"/>
  <c r="B47261" i="1"/>
  <c r="B47260" i="1"/>
  <c r="B47259" i="1"/>
  <c r="B47258" i="1"/>
  <c r="B47257" i="1"/>
  <c r="B47256" i="1"/>
  <c r="B47255" i="1"/>
  <c r="B47254" i="1"/>
  <c r="B47253" i="1"/>
  <c r="B47252" i="1"/>
  <c r="B47251" i="1"/>
  <c r="B47250" i="1"/>
  <c r="B47249" i="1"/>
  <c r="B47248" i="1"/>
  <c r="B47247" i="1"/>
  <c r="B47246" i="1"/>
  <c r="B47245" i="1"/>
  <c r="B47244" i="1"/>
  <c r="B47243" i="1"/>
  <c r="B47242" i="1"/>
  <c r="B47241" i="1"/>
  <c r="B47240" i="1"/>
  <c r="B47239" i="1"/>
  <c r="B47238" i="1"/>
  <c r="B47237" i="1"/>
  <c r="B47236" i="1"/>
  <c r="B47235" i="1"/>
  <c r="B47234" i="1"/>
  <c r="B47233" i="1"/>
  <c r="B47232" i="1"/>
  <c r="B47231" i="1"/>
  <c r="B47230" i="1"/>
  <c r="B47229" i="1"/>
  <c r="B47228" i="1"/>
  <c r="B47227" i="1"/>
  <c r="B47226" i="1"/>
  <c r="B47225" i="1"/>
  <c r="B47224" i="1"/>
  <c r="B47223" i="1"/>
  <c r="B47222" i="1"/>
  <c r="B47221" i="1"/>
  <c r="B47220" i="1"/>
  <c r="B47219" i="1"/>
  <c r="B47218" i="1"/>
  <c r="B47217" i="1"/>
  <c r="B47216" i="1"/>
  <c r="B47215" i="1"/>
  <c r="B47214" i="1"/>
  <c r="B47213" i="1"/>
  <c r="B47212" i="1"/>
  <c r="B47211" i="1"/>
  <c r="B47210" i="1"/>
  <c r="B47209" i="1"/>
  <c r="B47208" i="1"/>
  <c r="B47207" i="1"/>
  <c r="B47206" i="1"/>
  <c r="B47205" i="1"/>
  <c r="B47204" i="1"/>
  <c r="B47203" i="1"/>
  <c r="B47202" i="1"/>
  <c r="B47201" i="1"/>
  <c r="B47200" i="1"/>
  <c r="B47199" i="1"/>
  <c r="B47198" i="1"/>
  <c r="B47197" i="1"/>
  <c r="B47196" i="1"/>
  <c r="B47195" i="1"/>
  <c r="B47194" i="1"/>
  <c r="B47189" i="1"/>
  <c r="B47188" i="1"/>
  <c r="B47187" i="1"/>
  <c r="B47186" i="1"/>
  <c r="B47185" i="1"/>
  <c r="B47184" i="1"/>
  <c r="B47183" i="1"/>
  <c r="B47182" i="1"/>
  <c r="B47181" i="1"/>
  <c r="B47180" i="1"/>
  <c r="B47179" i="1"/>
  <c r="B47178" i="1"/>
  <c r="B47177" i="1"/>
  <c r="B47176" i="1"/>
  <c r="B47175" i="1"/>
  <c r="B47174" i="1"/>
  <c r="B47173" i="1"/>
  <c r="B47172" i="1"/>
  <c r="B47171" i="1"/>
  <c r="B47170" i="1"/>
  <c r="B47169" i="1"/>
  <c r="B47168" i="1"/>
  <c r="B47167" i="1"/>
  <c r="B47166" i="1"/>
  <c r="B47165" i="1"/>
  <c r="B47164" i="1"/>
  <c r="B47163" i="1"/>
  <c r="B47162" i="1"/>
  <c r="B47161" i="1"/>
  <c r="B47160" i="1"/>
  <c r="B47159" i="1"/>
  <c r="B47158" i="1"/>
  <c r="B47157" i="1"/>
  <c r="B47156" i="1"/>
  <c r="B47155" i="1"/>
  <c r="B47154" i="1"/>
  <c r="B47153" i="1"/>
  <c r="B47152" i="1"/>
  <c r="B47151" i="1"/>
  <c r="B47150" i="1"/>
  <c r="B47149" i="1"/>
  <c r="B47148" i="1"/>
  <c r="B47147" i="1"/>
  <c r="B47146" i="1"/>
  <c r="B47145" i="1"/>
  <c r="B47144" i="1"/>
  <c r="B47143" i="1"/>
  <c r="B47142" i="1"/>
  <c r="B47141" i="1"/>
  <c r="B47140" i="1"/>
  <c r="B47139" i="1"/>
  <c r="B47138" i="1"/>
  <c r="B47137" i="1"/>
  <c r="B47136" i="1"/>
  <c r="B47135" i="1"/>
  <c r="B47134" i="1"/>
  <c r="B47133" i="1"/>
  <c r="B47132" i="1"/>
  <c r="B47131" i="1"/>
  <c r="B47130" i="1"/>
  <c r="B47129" i="1"/>
  <c r="B47128" i="1"/>
  <c r="B47127" i="1"/>
  <c r="B47126" i="1"/>
  <c r="B47125" i="1"/>
  <c r="B47124" i="1"/>
  <c r="B47123" i="1"/>
  <c r="B47122" i="1"/>
  <c r="B47121" i="1"/>
  <c r="B47120" i="1"/>
  <c r="B47119" i="1"/>
  <c r="B47118" i="1"/>
  <c r="B47117" i="1"/>
  <c r="B47116" i="1"/>
  <c r="B47115" i="1"/>
  <c r="B47114" i="1"/>
  <c r="B47113" i="1"/>
  <c r="B47112" i="1"/>
  <c r="B47111" i="1"/>
  <c r="B47110" i="1"/>
  <c r="B47109" i="1"/>
  <c r="B47108" i="1"/>
  <c r="B47107" i="1"/>
  <c r="B47106" i="1"/>
  <c r="B47105" i="1"/>
  <c r="B47104" i="1"/>
  <c r="B47103" i="1"/>
  <c r="B47102" i="1"/>
  <c r="B47101" i="1"/>
  <c r="B47100" i="1"/>
  <c r="B47099" i="1"/>
  <c r="B47098" i="1"/>
  <c r="B47097" i="1"/>
  <c r="B47096" i="1"/>
  <c r="B47095" i="1"/>
  <c r="B47094" i="1"/>
  <c r="B47093" i="1"/>
  <c r="B47092" i="1"/>
  <c r="B47091" i="1"/>
  <c r="B47090" i="1"/>
  <c r="B47089" i="1"/>
  <c r="B47088" i="1"/>
  <c r="B47087" i="1"/>
  <c r="B47086" i="1"/>
  <c r="B47085" i="1"/>
  <c r="B47084" i="1"/>
  <c r="B47083" i="1"/>
  <c r="B47082" i="1"/>
  <c r="B47081" i="1"/>
  <c r="B47080" i="1"/>
  <c r="B47079" i="1"/>
  <c r="B47078" i="1"/>
  <c r="B47077" i="1"/>
  <c r="B47076" i="1"/>
  <c r="B47075" i="1"/>
  <c r="B47074" i="1"/>
  <c r="B47073" i="1"/>
  <c r="B47072" i="1"/>
  <c r="B47071" i="1"/>
  <c r="B47070" i="1"/>
  <c r="B47069" i="1"/>
  <c r="B47068" i="1"/>
  <c r="B47067" i="1"/>
  <c r="B47066" i="1"/>
  <c r="B47065" i="1"/>
  <c r="B47064" i="1"/>
  <c r="B47063" i="1"/>
  <c r="B47062" i="1"/>
  <c r="B47061" i="1"/>
  <c r="B47060" i="1"/>
  <c r="B47059" i="1"/>
  <c r="B47058" i="1"/>
  <c r="B47057" i="1"/>
  <c r="B47056" i="1"/>
  <c r="B47055" i="1"/>
  <c r="B47054" i="1"/>
  <c r="B47053" i="1"/>
  <c r="B47052" i="1"/>
  <c r="B47051" i="1"/>
  <c r="B47050" i="1"/>
  <c r="B47049" i="1"/>
  <c r="B47048" i="1"/>
  <c r="B47047" i="1"/>
  <c r="B47046" i="1"/>
  <c r="B47045" i="1"/>
  <c r="B47044" i="1"/>
  <c r="B47043" i="1"/>
  <c r="B47042" i="1"/>
  <c r="B47041" i="1"/>
  <c r="B47040" i="1"/>
  <c r="B47039" i="1"/>
  <c r="B47038" i="1"/>
  <c r="B47037" i="1"/>
  <c r="B47036" i="1"/>
  <c r="B47035" i="1"/>
  <c r="B47034" i="1"/>
  <c r="B47033" i="1"/>
  <c r="B47032" i="1"/>
  <c r="B47031" i="1"/>
  <c r="B47030" i="1"/>
  <c r="B47029" i="1"/>
  <c r="B47028" i="1"/>
  <c r="B47027" i="1"/>
  <c r="B47026" i="1"/>
  <c r="B47025" i="1"/>
  <c r="B47024" i="1"/>
  <c r="B47023" i="1"/>
  <c r="B47022" i="1"/>
  <c r="B47021" i="1"/>
  <c r="B47020" i="1"/>
  <c r="B47019" i="1"/>
  <c r="B47018" i="1"/>
  <c r="B47017" i="1"/>
  <c r="B47016" i="1"/>
  <c r="B47015" i="1"/>
  <c r="B47014" i="1"/>
  <c r="B47013" i="1"/>
  <c r="B47012" i="1"/>
  <c r="B47011" i="1"/>
  <c r="B47010" i="1"/>
  <c r="B47009" i="1"/>
  <c r="B47008" i="1"/>
  <c r="B47007" i="1"/>
  <c r="B47006" i="1"/>
  <c r="B47005" i="1"/>
  <c r="B47004" i="1"/>
  <c r="B47003" i="1"/>
  <c r="B47002" i="1"/>
  <c r="B47001" i="1"/>
  <c r="B47000" i="1"/>
  <c r="B46999" i="1"/>
  <c r="B46998" i="1"/>
  <c r="B46997" i="1"/>
  <c r="B46996" i="1"/>
  <c r="B46995" i="1"/>
  <c r="B46994" i="1"/>
  <c r="B46993" i="1"/>
  <c r="B46992" i="1"/>
  <c r="B46991" i="1"/>
  <c r="B46990" i="1"/>
  <c r="B46989" i="1"/>
  <c r="B46988" i="1"/>
  <c r="B46987" i="1"/>
  <c r="B46986" i="1"/>
  <c r="B46985" i="1"/>
  <c r="B46984" i="1"/>
  <c r="B46983" i="1"/>
  <c r="B46982" i="1"/>
  <c r="B46981" i="1"/>
  <c r="B46980" i="1"/>
  <c r="B46979" i="1"/>
  <c r="B46978" i="1"/>
  <c r="B46977" i="1"/>
  <c r="B46976" i="1"/>
  <c r="B46975" i="1"/>
  <c r="B46974" i="1"/>
  <c r="B46973" i="1"/>
  <c r="B46972" i="1"/>
  <c r="B46971" i="1"/>
  <c r="B46970" i="1"/>
  <c r="B46969" i="1"/>
  <c r="B46968" i="1"/>
  <c r="B46967" i="1"/>
  <c r="B46966" i="1"/>
  <c r="B46965" i="1"/>
  <c r="B46964" i="1"/>
  <c r="B46963" i="1"/>
  <c r="B46962" i="1"/>
  <c r="B46961" i="1"/>
  <c r="B46960" i="1"/>
  <c r="B46959" i="1"/>
  <c r="B46958" i="1"/>
  <c r="B46957" i="1"/>
  <c r="B46956" i="1"/>
  <c r="B46955" i="1"/>
  <c r="B46954" i="1"/>
  <c r="B46953" i="1"/>
  <c r="B46952" i="1"/>
  <c r="B46951" i="1"/>
  <c r="B46950" i="1"/>
  <c r="B46949" i="1"/>
  <c r="B46948" i="1"/>
  <c r="B46947" i="1"/>
  <c r="B46946" i="1"/>
  <c r="B46945" i="1"/>
  <c r="B46944" i="1"/>
  <c r="B46943" i="1"/>
  <c r="B46942" i="1"/>
  <c r="B46941" i="1"/>
  <c r="B46940" i="1"/>
  <c r="B46939" i="1"/>
  <c r="B46938" i="1"/>
  <c r="B46937" i="1"/>
  <c r="B46936" i="1"/>
  <c r="B46935" i="1"/>
  <c r="B46934" i="1"/>
  <c r="B46933" i="1"/>
  <c r="B46932" i="1"/>
  <c r="B46931" i="1"/>
  <c r="B46930" i="1"/>
  <c r="B46929" i="1"/>
  <c r="B46928" i="1"/>
  <c r="B46927" i="1"/>
  <c r="B46926" i="1"/>
  <c r="B46925" i="1"/>
  <c r="B46924" i="1"/>
  <c r="B46923" i="1"/>
  <c r="B46922" i="1"/>
  <c r="B46921" i="1"/>
  <c r="B46920" i="1"/>
  <c r="B46919" i="1"/>
  <c r="B46918" i="1"/>
  <c r="B46917" i="1"/>
  <c r="B46916" i="1"/>
  <c r="B46915" i="1"/>
  <c r="B46914" i="1"/>
  <c r="B46913" i="1"/>
  <c r="B46912" i="1"/>
  <c r="B46911" i="1"/>
  <c r="B46910" i="1"/>
  <c r="B46909" i="1"/>
  <c r="B46908" i="1"/>
  <c r="B46907" i="1"/>
  <c r="B46906" i="1"/>
  <c r="B46905" i="1"/>
  <c r="B46904" i="1"/>
  <c r="B46903" i="1"/>
  <c r="B46902" i="1"/>
  <c r="B46901" i="1"/>
  <c r="B46900" i="1"/>
  <c r="B46899" i="1"/>
  <c r="B46898" i="1"/>
  <c r="B46897" i="1"/>
  <c r="B46896" i="1"/>
  <c r="B46895" i="1"/>
  <c r="B46894" i="1"/>
  <c r="B46893" i="1"/>
  <c r="B46892" i="1"/>
  <c r="B46891" i="1"/>
  <c r="B46890" i="1"/>
  <c r="B46889" i="1"/>
  <c r="B46888" i="1"/>
  <c r="B46887" i="1"/>
  <c r="B46886" i="1"/>
  <c r="B46885" i="1"/>
  <c r="B46884" i="1"/>
  <c r="B46883" i="1"/>
  <c r="B46882" i="1"/>
  <c r="B46881" i="1"/>
  <c r="B46880" i="1"/>
  <c r="B46879" i="1"/>
  <c r="B46878" i="1"/>
  <c r="B46877" i="1"/>
  <c r="B46876" i="1"/>
  <c r="B46875" i="1"/>
  <c r="B46874" i="1"/>
  <c r="B46873" i="1"/>
  <c r="B46872" i="1"/>
  <c r="B46871" i="1"/>
  <c r="B46870" i="1"/>
  <c r="B46869" i="1"/>
  <c r="B46868" i="1"/>
  <c r="B46867" i="1"/>
  <c r="B46866" i="1"/>
  <c r="B46865" i="1"/>
  <c r="B46864" i="1"/>
  <c r="B46863" i="1"/>
  <c r="B46862" i="1"/>
  <c r="B46861" i="1"/>
  <c r="B46860" i="1"/>
  <c r="B46859" i="1"/>
  <c r="B46858" i="1"/>
  <c r="B46857" i="1"/>
  <c r="B46856" i="1"/>
  <c r="B46855" i="1"/>
  <c r="B46854" i="1"/>
  <c r="B46853" i="1"/>
  <c r="B46852" i="1"/>
  <c r="B46851" i="1"/>
  <c r="B46850" i="1"/>
  <c r="B46849" i="1"/>
  <c r="B46848" i="1"/>
  <c r="B46847" i="1"/>
  <c r="B46846" i="1"/>
  <c r="B46845" i="1"/>
  <c r="B46844" i="1"/>
  <c r="B46843" i="1"/>
  <c r="B46842" i="1"/>
  <c r="B46841" i="1"/>
  <c r="B46840" i="1"/>
  <c r="B46839" i="1"/>
  <c r="B46838" i="1"/>
  <c r="B46837" i="1"/>
  <c r="B46836" i="1"/>
  <c r="B46835" i="1"/>
  <c r="B46834" i="1"/>
  <c r="B46833" i="1"/>
  <c r="B46832" i="1"/>
  <c r="B46831" i="1"/>
  <c r="B46830" i="1"/>
  <c r="B46829" i="1"/>
  <c r="B46828" i="1"/>
  <c r="B46827" i="1"/>
  <c r="B46826" i="1"/>
  <c r="B46825" i="1"/>
  <c r="B46824" i="1"/>
  <c r="B46823" i="1"/>
  <c r="B46822" i="1"/>
  <c r="B46821" i="1"/>
  <c r="B46820" i="1"/>
  <c r="B46819" i="1"/>
  <c r="B46818" i="1"/>
  <c r="B46817" i="1"/>
  <c r="B46816" i="1"/>
  <c r="B46815" i="1"/>
  <c r="B46814" i="1"/>
  <c r="B46813" i="1"/>
  <c r="B46812" i="1"/>
  <c r="B46811" i="1"/>
  <c r="B46810" i="1"/>
  <c r="B46809" i="1"/>
  <c r="B46808" i="1"/>
  <c r="B46807" i="1"/>
  <c r="B46806" i="1"/>
  <c r="B46805" i="1"/>
  <c r="B46804" i="1"/>
  <c r="B46803" i="1"/>
  <c r="B46802" i="1"/>
  <c r="B46801" i="1"/>
  <c r="B46800" i="1"/>
  <c r="B46799" i="1"/>
  <c r="B46798" i="1"/>
  <c r="B46797" i="1"/>
  <c r="B46796" i="1"/>
  <c r="B46795" i="1"/>
  <c r="B46794" i="1"/>
  <c r="B46793" i="1"/>
  <c r="B46792" i="1"/>
  <c r="B46791" i="1"/>
  <c r="B46790" i="1"/>
  <c r="B46789" i="1"/>
  <c r="B46788" i="1"/>
  <c r="B46787" i="1"/>
  <c r="B46786" i="1"/>
  <c r="B46785" i="1"/>
  <c r="B46784" i="1"/>
  <c r="B46783" i="1"/>
  <c r="B46782" i="1"/>
  <c r="B46781" i="1"/>
  <c r="B46780" i="1"/>
  <c r="B46779" i="1"/>
  <c r="B46778" i="1"/>
  <c r="B46777" i="1"/>
  <c r="B46776" i="1"/>
  <c r="B46775" i="1"/>
  <c r="B46774" i="1"/>
  <c r="B46773" i="1"/>
  <c r="B46772" i="1"/>
  <c r="B46771" i="1"/>
  <c r="B46770" i="1"/>
  <c r="B46769" i="1"/>
  <c r="B46768" i="1"/>
  <c r="B46767" i="1"/>
  <c r="B46766" i="1"/>
  <c r="B46765" i="1"/>
  <c r="B46764" i="1"/>
  <c r="B46763" i="1"/>
  <c r="B46762" i="1"/>
  <c r="B46761" i="1"/>
  <c r="B46760" i="1"/>
  <c r="B46759" i="1"/>
  <c r="B46758" i="1"/>
  <c r="B46757" i="1"/>
  <c r="B46756" i="1"/>
  <c r="B46755" i="1"/>
  <c r="B46754" i="1"/>
  <c r="B46753" i="1"/>
  <c r="B46752" i="1"/>
  <c r="B46751" i="1"/>
  <c r="B46750" i="1"/>
  <c r="B46749" i="1"/>
  <c r="B46748" i="1"/>
  <c r="B46747" i="1"/>
  <c r="B46746" i="1"/>
  <c r="B46745" i="1"/>
  <c r="B46744" i="1"/>
  <c r="B46743" i="1"/>
  <c r="B46742" i="1"/>
  <c r="B46741" i="1"/>
  <c r="B46740" i="1"/>
  <c r="B46739" i="1"/>
  <c r="B46738" i="1"/>
  <c r="B46737" i="1"/>
  <c r="B46736" i="1"/>
  <c r="B46735" i="1"/>
  <c r="B46734" i="1"/>
  <c r="B46733" i="1"/>
  <c r="B46732" i="1"/>
  <c r="B46731" i="1"/>
  <c r="B46730" i="1"/>
  <c r="B46729" i="1"/>
  <c r="B46728" i="1"/>
  <c r="B46727" i="1"/>
  <c r="B46726" i="1"/>
  <c r="B46725" i="1"/>
  <c r="B46724" i="1"/>
  <c r="B46723" i="1"/>
  <c r="B46722" i="1"/>
  <c r="B46721" i="1"/>
  <c r="B46720" i="1"/>
  <c r="B46719" i="1"/>
  <c r="B46718" i="1"/>
  <c r="B46717" i="1"/>
  <c r="B46716" i="1"/>
  <c r="B46715" i="1"/>
  <c r="B46714" i="1"/>
  <c r="B46713" i="1"/>
  <c r="B46712" i="1"/>
  <c r="B46711" i="1"/>
  <c r="B46710" i="1"/>
  <c r="B46709" i="1"/>
  <c r="B46708" i="1"/>
  <c r="B46707" i="1"/>
  <c r="B46706" i="1"/>
  <c r="B46705" i="1"/>
  <c r="B46704" i="1"/>
  <c r="B46703" i="1"/>
  <c r="B46702" i="1"/>
  <c r="B46701" i="1"/>
  <c r="B46700" i="1"/>
  <c r="B46699" i="1"/>
  <c r="B46698" i="1"/>
  <c r="B46697" i="1"/>
  <c r="B46696" i="1"/>
  <c r="B46695" i="1"/>
  <c r="B46694" i="1"/>
  <c r="B46693" i="1"/>
  <c r="B46692" i="1"/>
  <c r="B46691" i="1"/>
  <c r="B46690" i="1"/>
  <c r="B46689" i="1"/>
  <c r="B46688" i="1"/>
  <c r="B46687" i="1"/>
  <c r="B46686" i="1"/>
  <c r="B46685" i="1"/>
  <c r="B46684" i="1"/>
  <c r="B46683" i="1"/>
  <c r="B46682" i="1"/>
  <c r="B46681" i="1"/>
  <c r="B46680" i="1"/>
  <c r="B46679" i="1"/>
  <c r="B46678" i="1"/>
  <c r="B46677" i="1"/>
  <c r="B46676" i="1"/>
  <c r="B46675" i="1"/>
  <c r="B46674" i="1"/>
  <c r="B46673" i="1"/>
  <c r="B46672" i="1"/>
  <c r="B46671" i="1"/>
  <c r="B46670" i="1"/>
  <c r="B46669" i="1"/>
  <c r="B46668" i="1"/>
  <c r="B46667" i="1"/>
  <c r="B46666" i="1"/>
  <c r="B46665" i="1"/>
  <c r="B46664" i="1"/>
  <c r="B46663" i="1"/>
  <c r="B46662" i="1"/>
  <c r="B46661" i="1"/>
  <c r="B46660" i="1"/>
  <c r="B46659" i="1"/>
  <c r="B46658" i="1"/>
  <c r="B46657" i="1"/>
  <c r="B46656" i="1"/>
  <c r="B46655" i="1"/>
  <c r="B46654" i="1"/>
  <c r="B46653" i="1"/>
  <c r="B46652" i="1"/>
  <c r="B46651" i="1"/>
  <c r="B46650" i="1"/>
  <c r="B46649" i="1"/>
  <c r="B46648" i="1"/>
  <c r="B46647" i="1"/>
  <c r="B46646" i="1"/>
  <c r="B46645" i="1"/>
  <c r="B46644" i="1"/>
  <c r="B46643" i="1"/>
  <c r="B46642" i="1"/>
  <c r="B46641" i="1"/>
  <c r="B46640" i="1"/>
  <c r="B46639" i="1"/>
  <c r="B46638" i="1"/>
  <c r="B46637" i="1"/>
  <c r="B46636" i="1"/>
  <c r="B46635" i="1"/>
  <c r="B46634" i="1"/>
  <c r="B46633" i="1"/>
  <c r="B46632" i="1"/>
  <c r="B46631" i="1"/>
  <c r="B46630" i="1"/>
  <c r="B46629" i="1"/>
  <c r="B46628" i="1"/>
  <c r="B46627" i="1"/>
  <c r="B46626" i="1"/>
  <c r="B46625" i="1"/>
  <c r="B46624" i="1"/>
  <c r="B46623" i="1"/>
  <c r="B46622" i="1"/>
  <c r="B46621" i="1"/>
  <c r="B46620" i="1"/>
  <c r="B46619" i="1"/>
  <c r="B46618" i="1"/>
  <c r="B46617" i="1"/>
  <c r="B46616" i="1"/>
  <c r="B46615" i="1"/>
  <c r="B46614" i="1"/>
  <c r="B46613" i="1"/>
  <c r="B46612" i="1"/>
  <c r="B46611" i="1"/>
  <c r="B46610" i="1"/>
  <c r="B46609" i="1"/>
  <c r="B46608" i="1"/>
  <c r="B46607" i="1"/>
  <c r="B46606" i="1"/>
  <c r="B46605" i="1"/>
  <c r="B46604" i="1"/>
  <c r="B46603" i="1"/>
  <c r="B46602" i="1"/>
  <c r="B46601" i="1"/>
  <c r="B46600" i="1"/>
  <c r="B46599" i="1"/>
  <c r="B46598" i="1"/>
  <c r="B46597" i="1"/>
  <c r="B46596" i="1"/>
  <c r="B46595" i="1"/>
  <c r="B46594" i="1"/>
  <c r="B46593" i="1"/>
  <c r="B46592" i="1"/>
  <c r="B46591" i="1"/>
  <c r="B46590" i="1"/>
  <c r="B46589" i="1"/>
  <c r="B46584" i="1"/>
  <c r="B46583" i="1"/>
  <c r="B46582" i="1"/>
  <c r="B46581" i="1"/>
  <c r="B46580" i="1"/>
  <c r="B46579" i="1"/>
  <c r="B46578" i="1"/>
  <c r="B46577" i="1"/>
  <c r="B46576" i="1"/>
  <c r="B46575" i="1"/>
  <c r="B46574" i="1"/>
  <c r="B46573" i="1"/>
  <c r="B46572" i="1"/>
  <c r="B46571" i="1"/>
  <c r="B46570" i="1"/>
  <c r="B46569" i="1"/>
  <c r="B46568" i="1"/>
  <c r="B46567" i="1"/>
  <c r="B46566" i="1"/>
  <c r="B46565" i="1"/>
  <c r="B46564" i="1"/>
  <c r="B46563" i="1"/>
  <c r="B46562" i="1"/>
  <c r="B46561" i="1"/>
  <c r="B46560" i="1"/>
  <c r="B46559" i="1"/>
  <c r="B46558" i="1"/>
  <c r="B46557" i="1"/>
  <c r="B46556" i="1"/>
  <c r="B46555" i="1"/>
  <c r="B46554" i="1"/>
  <c r="B46553" i="1"/>
  <c r="B46552" i="1"/>
  <c r="B46551" i="1"/>
  <c r="B46550" i="1"/>
  <c r="B46549" i="1"/>
  <c r="B46548" i="1"/>
  <c r="B46547" i="1"/>
  <c r="B46546" i="1"/>
  <c r="B46545" i="1"/>
  <c r="B46544" i="1"/>
  <c r="B46543" i="1"/>
  <c r="B46542" i="1"/>
  <c r="B46541" i="1"/>
  <c r="B46540" i="1"/>
  <c r="B46539" i="1"/>
  <c r="B46538" i="1"/>
  <c r="B46537" i="1"/>
  <c r="B46536" i="1"/>
  <c r="B46535" i="1"/>
  <c r="B46534" i="1"/>
  <c r="B46533" i="1"/>
  <c r="B46532" i="1"/>
  <c r="B46531" i="1"/>
  <c r="B46530" i="1"/>
  <c r="B46529" i="1"/>
  <c r="B46528" i="1"/>
  <c r="B46527" i="1"/>
  <c r="B46526" i="1"/>
  <c r="B46525" i="1"/>
  <c r="B46524" i="1"/>
  <c r="B46523" i="1"/>
  <c r="B46522" i="1"/>
  <c r="B46521" i="1"/>
  <c r="B46520" i="1"/>
  <c r="B46519" i="1"/>
  <c r="B46518" i="1"/>
  <c r="B46517" i="1"/>
  <c r="B46516" i="1"/>
  <c r="B46515" i="1"/>
  <c r="B46514" i="1"/>
  <c r="B46513" i="1"/>
  <c r="B46512" i="1"/>
  <c r="B46511" i="1"/>
  <c r="B46510" i="1"/>
  <c r="B46509" i="1"/>
  <c r="B46508" i="1"/>
  <c r="B46507" i="1"/>
  <c r="B46506" i="1"/>
  <c r="B46505" i="1"/>
  <c r="B46504" i="1"/>
  <c r="B46503" i="1"/>
  <c r="B46502" i="1"/>
  <c r="B46501" i="1"/>
  <c r="B46500" i="1"/>
  <c r="B46499" i="1"/>
  <c r="B46498" i="1"/>
  <c r="B46497" i="1"/>
  <c r="B46496" i="1"/>
  <c r="B46495" i="1"/>
  <c r="B46494" i="1"/>
  <c r="B46493" i="1"/>
  <c r="B46492" i="1"/>
  <c r="B46491" i="1"/>
  <c r="B46490" i="1"/>
  <c r="B46489" i="1"/>
  <c r="B46488" i="1"/>
  <c r="B46487" i="1"/>
  <c r="B46486" i="1"/>
  <c r="B46485" i="1"/>
  <c r="B46484" i="1"/>
  <c r="B46483" i="1"/>
  <c r="B46482" i="1"/>
  <c r="B46481" i="1"/>
  <c r="B46480" i="1"/>
  <c r="B46479" i="1"/>
  <c r="B46478" i="1"/>
  <c r="B46477" i="1"/>
  <c r="B46476" i="1"/>
  <c r="B46475" i="1"/>
  <c r="B46474" i="1"/>
  <c r="B46473" i="1"/>
  <c r="B46472" i="1"/>
  <c r="B46471" i="1"/>
  <c r="B46470" i="1"/>
  <c r="B46469" i="1"/>
  <c r="B46468" i="1"/>
  <c r="B46467" i="1"/>
  <c r="B46466" i="1"/>
  <c r="B46465" i="1"/>
  <c r="B46464" i="1"/>
  <c r="B46463" i="1"/>
  <c r="B46462" i="1"/>
  <c r="B46461" i="1"/>
  <c r="B46460" i="1"/>
  <c r="B46459" i="1"/>
  <c r="B46458" i="1"/>
  <c r="B46457" i="1"/>
  <c r="B46456" i="1"/>
  <c r="B46455" i="1"/>
  <c r="B46454" i="1"/>
  <c r="B46453" i="1"/>
  <c r="B46452" i="1"/>
  <c r="B46451" i="1"/>
  <c r="B46450" i="1"/>
  <c r="B46449" i="1"/>
  <c r="B46448" i="1"/>
  <c r="B46447" i="1"/>
  <c r="B46446" i="1"/>
  <c r="B46445" i="1"/>
  <c r="B46444" i="1"/>
  <c r="B46443" i="1"/>
  <c r="B46442" i="1"/>
  <c r="B46441" i="1"/>
  <c r="B46440" i="1"/>
  <c r="B46439" i="1"/>
  <c r="B46438" i="1"/>
  <c r="B46437" i="1"/>
  <c r="B46436" i="1"/>
  <c r="B46435" i="1"/>
  <c r="B46434" i="1"/>
  <c r="B46433" i="1"/>
  <c r="B46432" i="1"/>
  <c r="B46431" i="1"/>
  <c r="B46430" i="1"/>
  <c r="B46429" i="1"/>
  <c r="B46428" i="1"/>
  <c r="B46427" i="1"/>
  <c r="B46426" i="1"/>
  <c r="B46425" i="1"/>
  <c r="B46424" i="1"/>
  <c r="B46423" i="1"/>
  <c r="B46422" i="1"/>
  <c r="B46421" i="1"/>
  <c r="B46420" i="1"/>
  <c r="B46419" i="1"/>
  <c r="B46418" i="1"/>
  <c r="B46417" i="1"/>
  <c r="B46416" i="1"/>
  <c r="B46415" i="1"/>
  <c r="B46414" i="1"/>
  <c r="B46413" i="1"/>
  <c r="B46412" i="1"/>
  <c r="B46411" i="1"/>
  <c r="B46410" i="1"/>
  <c r="B46409" i="1"/>
  <c r="B46408" i="1"/>
  <c r="B46407" i="1"/>
  <c r="B46406" i="1"/>
  <c r="B46405" i="1"/>
  <c r="B46404" i="1"/>
  <c r="B46403" i="1"/>
  <c r="B46402" i="1"/>
  <c r="B46401" i="1"/>
  <c r="B46400" i="1"/>
  <c r="B46399" i="1"/>
  <c r="B46398" i="1"/>
  <c r="B46397" i="1"/>
  <c r="B46396" i="1"/>
  <c r="B46395" i="1"/>
  <c r="B46394" i="1"/>
  <c r="B46393" i="1"/>
  <c r="B46392" i="1"/>
  <c r="B46391" i="1"/>
  <c r="B46390" i="1"/>
  <c r="B46389" i="1"/>
  <c r="B46388" i="1"/>
  <c r="B46387" i="1"/>
  <c r="B46386" i="1"/>
  <c r="B46385" i="1"/>
  <c r="B46384" i="1"/>
  <c r="B46383" i="1"/>
  <c r="B46382" i="1"/>
  <c r="B46381" i="1"/>
  <c r="B46380" i="1"/>
  <c r="B46379" i="1"/>
  <c r="B46378" i="1"/>
  <c r="B46377" i="1"/>
  <c r="B46376" i="1"/>
  <c r="B46375" i="1"/>
  <c r="B46374" i="1"/>
  <c r="B46373" i="1"/>
  <c r="B46372" i="1"/>
  <c r="B46371" i="1"/>
  <c r="B46370" i="1"/>
  <c r="B46369" i="1"/>
  <c r="B46368" i="1"/>
  <c r="B46367" i="1"/>
  <c r="B46366" i="1"/>
  <c r="B46365" i="1"/>
  <c r="B46364" i="1"/>
  <c r="B46363" i="1"/>
  <c r="B46362" i="1"/>
  <c r="B46361" i="1"/>
  <c r="B46360" i="1"/>
  <c r="B46359" i="1"/>
  <c r="B46358" i="1"/>
  <c r="B46357" i="1"/>
  <c r="B46356" i="1"/>
  <c r="B46355" i="1"/>
  <c r="B46354" i="1"/>
  <c r="B46353" i="1"/>
  <c r="B46352" i="1"/>
  <c r="B46351" i="1"/>
  <c r="B46350" i="1"/>
  <c r="B46349" i="1"/>
  <c r="B46348" i="1"/>
  <c r="B46347" i="1"/>
  <c r="B46346" i="1"/>
  <c r="B46345" i="1"/>
  <c r="B46344" i="1"/>
  <c r="B46343" i="1"/>
  <c r="B46342" i="1"/>
  <c r="B46341" i="1"/>
  <c r="B46340" i="1"/>
  <c r="B46339" i="1"/>
  <c r="B46338" i="1"/>
  <c r="B46337" i="1"/>
  <c r="B46336" i="1"/>
  <c r="B46335" i="1"/>
  <c r="B46334" i="1"/>
  <c r="B46333" i="1"/>
  <c r="B46332" i="1"/>
  <c r="B46331" i="1"/>
  <c r="B46330" i="1"/>
  <c r="B46329" i="1"/>
  <c r="B46328" i="1"/>
  <c r="B46327" i="1"/>
  <c r="B46326" i="1"/>
  <c r="B46325" i="1"/>
  <c r="B46324" i="1"/>
  <c r="B46323" i="1"/>
  <c r="B46322" i="1"/>
  <c r="B46321" i="1"/>
  <c r="B46320" i="1"/>
  <c r="B46319" i="1"/>
  <c r="B46318" i="1"/>
  <c r="B46317" i="1"/>
  <c r="B46316" i="1"/>
  <c r="B46315" i="1"/>
  <c r="B46314" i="1"/>
  <c r="B46313" i="1"/>
  <c r="B46312" i="1"/>
  <c r="B46311" i="1"/>
  <c r="B46310" i="1"/>
  <c r="B46309" i="1"/>
  <c r="B46308" i="1"/>
  <c r="B46307" i="1"/>
  <c r="B46306" i="1"/>
  <c r="B46305" i="1"/>
  <c r="B46304" i="1"/>
  <c r="B46303" i="1"/>
  <c r="B46302" i="1"/>
  <c r="B46301" i="1"/>
  <c r="B46300" i="1"/>
  <c r="B46299" i="1"/>
  <c r="B46298" i="1"/>
  <c r="B46297" i="1"/>
  <c r="B46296" i="1"/>
  <c r="B46295" i="1"/>
  <c r="B46294" i="1"/>
  <c r="B46293" i="1"/>
  <c r="B46292" i="1"/>
  <c r="B46291" i="1"/>
  <c r="B46290" i="1"/>
  <c r="B46289" i="1"/>
  <c r="B46288" i="1"/>
  <c r="B46287" i="1"/>
  <c r="B46286" i="1"/>
  <c r="B46285" i="1"/>
  <c r="B46284" i="1"/>
  <c r="B46283" i="1"/>
  <c r="B46282" i="1"/>
  <c r="B46281" i="1"/>
  <c r="B46280" i="1"/>
  <c r="B46279" i="1"/>
  <c r="B46278" i="1"/>
  <c r="B46277" i="1"/>
  <c r="B46276" i="1"/>
  <c r="B46275" i="1"/>
  <c r="B46274" i="1"/>
  <c r="B46273" i="1"/>
  <c r="B46272" i="1"/>
  <c r="B46271" i="1"/>
  <c r="B46270" i="1"/>
  <c r="B46269" i="1"/>
  <c r="B46268" i="1"/>
  <c r="B46267" i="1"/>
  <c r="B46266" i="1"/>
  <c r="B46265" i="1"/>
  <c r="B46264" i="1"/>
  <c r="B46263" i="1"/>
  <c r="B46262" i="1"/>
  <c r="B46261" i="1"/>
  <c r="B46260" i="1"/>
  <c r="B46259" i="1"/>
  <c r="B46258" i="1"/>
  <c r="B46257" i="1"/>
  <c r="B46256" i="1"/>
  <c r="B46255" i="1"/>
  <c r="B46254" i="1"/>
  <c r="B46253" i="1"/>
  <c r="B46252" i="1"/>
  <c r="B46251" i="1"/>
  <c r="B46250" i="1"/>
  <c r="B46249" i="1"/>
  <c r="B46248" i="1"/>
  <c r="B46247" i="1"/>
  <c r="B46246" i="1"/>
  <c r="B46245" i="1"/>
  <c r="B46244" i="1"/>
  <c r="B46243" i="1"/>
  <c r="B46242" i="1"/>
  <c r="B46241" i="1"/>
  <c r="B46240" i="1"/>
  <c r="B46239" i="1"/>
  <c r="B46238" i="1"/>
  <c r="B46237" i="1"/>
  <c r="B46236" i="1"/>
  <c r="B46235" i="1"/>
  <c r="B46234" i="1"/>
  <c r="B46233" i="1"/>
  <c r="B46232" i="1"/>
  <c r="B46231" i="1"/>
  <c r="B46230" i="1"/>
  <c r="B46229" i="1"/>
  <c r="B46228" i="1"/>
  <c r="B46227" i="1"/>
  <c r="B46226" i="1"/>
  <c r="B46225" i="1"/>
  <c r="B46224" i="1"/>
  <c r="B46223" i="1"/>
  <c r="B46222" i="1"/>
  <c r="B46221" i="1"/>
  <c r="B46220" i="1"/>
  <c r="B46219" i="1"/>
  <c r="B46218" i="1"/>
  <c r="B46217" i="1"/>
  <c r="B46216" i="1"/>
  <c r="B46215" i="1"/>
  <c r="B46214" i="1"/>
  <c r="B46213" i="1"/>
  <c r="B46212" i="1"/>
  <c r="B46211" i="1"/>
  <c r="B46210" i="1"/>
  <c r="B46209" i="1"/>
  <c r="B46208" i="1"/>
  <c r="B46207" i="1"/>
  <c r="B46206" i="1"/>
  <c r="B46205" i="1"/>
  <c r="B46204" i="1"/>
  <c r="B46203" i="1"/>
  <c r="B46202" i="1"/>
  <c r="B46201" i="1"/>
  <c r="B46200" i="1"/>
  <c r="B46199" i="1"/>
  <c r="B46198" i="1"/>
  <c r="B46197" i="1"/>
  <c r="B46196" i="1"/>
  <c r="B46195" i="1"/>
  <c r="B46194" i="1"/>
  <c r="B46193" i="1"/>
  <c r="B46192" i="1"/>
  <c r="B46191" i="1"/>
  <c r="B46190" i="1"/>
  <c r="B46189" i="1"/>
  <c r="B46188" i="1"/>
  <c r="B46187" i="1"/>
  <c r="B46186" i="1"/>
  <c r="B46185" i="1"/>
  <c r="B46184" i="1"/>
  <c r="B46183" i="1"/>
  <c r="B46182" i="1"/>
  <c r="B46181" i="1"/>
  <c r="B46180" i="1"/>
  <c r="B46179" i="1"/>
  <c r="B46178" i="1"/>
  <c r="B46177" i="1"/>
  <c r="B46176" i="1"/>
  <c r="B46175" i="1"/>
  <c r="B46174" i="1"/>
  <c r="B46173" i="1"/>
  <c r="B46172" i="1"/>
  <c r="B46171" i="1"/>
  <c r="B46170" i="1"/>
  <c r="B46169" i="1"/>
  <c r="B46168" i="1"/>
  <c r="B46167" i="1"/>
  <c r="B46166" i="1"/>
  <c r="B46165" i="1"/>
  <c r="B46164" i="1"/>
  <c r="B46163" i="1"/>
  <c r="B46162" i="1"/>
  <c r="B46161" i="1"/>
  <c r="B46160" i="1"/>
  <c r="B46159" i="1"/>
  <c r="B46158" i="1"/>
  <c r="B46157" i="1"/>
  <c r="B46156" i="1"/>
  <c r="B46155" i="1"/>
  <c r="B46154" i="1"/>
  <c r="B46153" i="1"/>
  <c r="B46152" i="1"/>
  <c r="B46151" i="1"/>
  <c r="B46150" i="1"/>
  <c r="B46149" i="1"/>
  <c r="B46148" i="1"/>
  <c r="B46147" i="1"/>
  <c r="B46146" i="1"/>
  <c r="B46145" i="1"/>
  <c r="B46144" i="1"/>
  <c r="B46143" i="1"/>
  <c r="B46142" i="1"/>
  <c r="B46141" i="1"/>
  <c r="B46140" i="1"/>
  <c r="B46139" i="1"/>
  <c r="B46138" i="1"/>
  <c r="B46137" i="1"/>
  <c r="B46136" i="1"/>
  <c r="B46135" i="1"/>
  <c r="B46134" i="1"/>
  <c r="B46133" i="1"/>
  <c r="B46132" i="1"/>
  <c r="B46131" i="1"/>
  <c r="B46130" i="1"/>
  <c r="B46129" i="1"/>
  <c r="B46128" i="1"/>
  <c r="B46127" i="1"/>
  <c r="B46126" i="1"/>
  <c r="B46125" i="1"/>
  <c r="B46124" i="1"/>
  <c r="B46123" i="1"/>
  <c r="B46122" i="1"/>
  <c r="B46121" i="1"/>
  <c r="B46120" i="1"/>
  <c r="B46119" i="1"/>
  <c r="B46118" i="1"/>
  <c r="B46117" i="1"/>
  <c r="B46116" i="1"/>
  <c r="B46115" i="1"/>
  <c r="B46114" i="1"/>
  <c r="B46113" i="1"/>
  <c r="B46112" i="1"/>
  <c r="B46111" i="1"/>
  <c r="B46110" i="1"/>
  <c r="B46109" i="1"/>
  <c r="B46108" i="1"/>
  <c r="B46107" i="1"/>
  <c r="B46106" i="1"/>
  <c r="B46105" i="1"/>
  <c r="B46104" i="1"/>
  <c r="B46103" i="1"/>
  <c r="B46102" i="1"/>
  <c r="B46101" i="1"/>
  <c r="B46100" i="1"/>
  <c r="B46099" i="1"/>
  <c r="B46098" i="1"/>
  <c r="B46097" i="1"/>
  <c r="B46096" i="1"/>
  <c r="B46095" i="1"/>
  <c r="B46094" i="1"/>
  <c r="B46093" i="1"/>
  <c r="B46092" i="1"/>
  <c r="B46091" i="1"/>
  <c r="B46090" i="1"/>
  <c r="B46089" i="1"/>
  <c r="B46088" i="1"/>
  <c r="B46087" i="1"/>
  <c r="B46086" i="1"/>
  <c r="B46085" i="1"/>
  <c r="B46084" i="1"/>
  <c r="B46083" i="1"/>
  <c r="B46082" i="1"/>
  <c r="B46081" i="1"/>
  <c r="B46080" i="1"/>
  <c r="B46079" i="1"/>
  <c r="B46078" i="1"/>
  <c r="B46077" i="1"/>
  <c r="B46076" i="1"/>
  <c r="B46075" i="1"/>
  <c r="B46074" i="1"/>
  <c r="B46073" i="1"/>
  <c r="B46072" i="1"/>
  <c r="B46071" i="1"/>
  <c r="B46070" i="1"/>
  <c r="B46069" i="1"/>
  <c r="B46068" i="1"/>
  <c r="B46067" i="1"/>
  <c r="B46066" i="1"/>
  <c r="B46065" i="1"/>
  <c r="B46064" i="1"/>
  <c r="B46063" i="1"/>
  <c r="B46062" i="1"/>
  <c r="B46061" i="1"/>
  <c r="B46060" i="1"/>
  <c r="B46059" i="1"/>
  <c r="B46058" i="1"/>
  <c r="B46057" i="1"/>
  <c r="B46056" i="1"/>
  <c r="B46055" i="1"/>
  <c r="B46054" i="1"/>
  <c r="B46053" i="1"/>
  <c r="B46052" i="1"/>
  <c r="B46051" i="1"/>
  <c r="B46050" i="1"/>
  <c r="B46049" i="1"/>
  <c r="B46048" i="1"/>
  <c r="B46047" i="1"/>
  <c r="B46046" i="1"/>
  <c r="B46045" i="1"/>
  <c r="B46044" i="1"/>
  <c r="B46043" i="1"/>
  <c r="B46042" i="1"/>
  <c r="B46041" i="1"/>
  <c r="B46040" i="1"/>
  <c r="B46039" i="1"/>
  <c r="B46038" i="1"/>
  <c r="B46037" i="1"/>
  <c r="B46036" i="1"/>
  <c r="B46035" i="1"/>
  <c r="B46034" i="1"/>
  <c r="B46033" i="1"/>
  <c r="B46032" i="1"/>
  <c r="B46031" i="1"/>
  <c r="B46030" i="1"/>
  <c r="B46029" i="1"/>
  <c r="B46028" i="1"/>
  <c r="B46027" i="1"/>
  <c r="B46026" i="1"/>
  <c r="B46025" i="1"/>
  <c r="B46024" i="1"/>
  <c r="B46023" i="1"/>
  <c r="B46022" i="1"/>
  <c r="B46021" i="1"/>
  <c r="B46020" i="1"/>
  <c r="B46019" i="1"/>
  <c r="B46018" i="1"/>
  <c r="B46017" i="1"/>
  <c r="B46016" i="1"/>
  <c r="B46015" i="1"/>
  <c r="B46014" i="1"/>
  <c r="B46013" i="1"/>
  <c r="B46012" i="1"/>
  <c r="B46011" i="1"/>
  <c r="B46010" i="1"/>
  <c r="B46009" i="1"/>
  <c r="B46008" i="1"/>
  <c r="B46007" i="1"/>
  <c r="B46006" i="1"/>
  <c r="B46005" i="1"/>
  <c r="B46004" i="1"/>
  <c r="B46003" i="1"/>
  <c r="B46002" i="1"/>
  <c r="B46001" i="1"/>
  <c r="B46000" i="1"/>
  <c r="B45999" i="1"/>
  <c r="B45998" i="1"/>
  <c r="B45997" i="1"/>
  <c r="B45996" i="1"/>
  <c r="B45995" i="1"/>
  <c r="B45994" i="1"/>
  <c r="B45993" i="1"/>
  <c r="B45992" i="1"/>
  <c r="B45991" i="1"/>
  <c r="B45990" i="1"/>
  <c r="B45989" i="1"/>
  <c r="B45988" i="1"/>
  <c r="B45987" i="1"/>
  <c r="B45986" i="1"/>
  <c r="B45985" i="1"/>
  <c r="B45984" i="1"/>
  <c r="B45979" i="1"/>
  <c r="B45978" i="1"/>
  <c r="B45977" i="1"/>
  <c r="B45976" i="1"/>
  <c r="B45975" i="1"/>
  <c r="B45974" i="1"/>
  <c r="B45973" i="1"/>
  <c r="B45972" i="1"/>
  <c r="B45971" i="1"/>
  <c r="B45970" i="1"/>
  <c r="B45969" i="1"/>
  <c r="B45968" i="1"/>
  <c r="B45967" i="1"/>
  <c r="B45966" i="1"/>
  <c r="B45965" i="1"/>
  <c r="B45964" i="1"/>
  <c r="B45963" i="1"/>
  <c r="B45962" i="1"/>
  <c r="B45961" i="1"/>
  <c r="B45960" i="1"/>
  <c r="B45959" i="1"/>
  <c r="B45958" i="1"/>
  <c r="B45957" i="1"/>
  <c r="B45956" i="1"/>
  <c r="B45955" i="1"/>
  <c r="B45954" i="1"/>
  <c r="B45953" i="1"/>
  <c r="B45952" i="1"/>
  <c r="B45951" i="1"/>
  <c r="B45950" i="1"/>
  <c r="B45949" i="1"/>
  <c r="B45948" i="1"/>
  <c r="B45947" i="1"/>
  <c r="B45946" i="1"/>
  <c r="B45945" i="1"/>
  <c r="B45944" i="1"/>
  <c r="B45943" i="1"/>
  <c r="B45942" i="1"/>
  <c r="B45941" i="1"/>
  <c r="B45940" i="1"/>
  <c r="B45939" i="1"/>
  <c r="B45938" i="1"/>
  <c r="B45937" i="1"/>
  <c r="B45936" i="1"/>
  <c r="B45935" i="1"/>
  <c r="B45934" i="1"/>
  <c r="B45933" i="1"/>
  <c r="B45932" i="1"/>
  <c r="B45931" i="1"/>
  <c r="B45930" i="1"/>
  <c r="B45929" i="1"/>
  <c r="B45928" i="1"/>
  <c r="B45927" i="1"/>
  <c r="B45926" i="1"/>
  <c r="B45925" i="1"/>
  <c r="B45924" i="1"/>
  <c r="B45923" i="1"/>
  <c r="B45922" i="1"/>
  <c r="B45921" i="1"/>
  <c r="B45920" i="1"/>
  <c r="B45919" i="1"/>
  <c r="B45918" i="1"/>
  <c r="B45917" i="1"/>
  <c r="B45916" i="1"/>
  <c r="B45915" i="1"/>
  <c r="B45914" i="1"/>
  <c r="B45913" i="1"/>
  <c r="B45912" i="1"/>
  <c r="B45911" i="1"/>
  <c r="B45910" i="1"/>
  <c r="B45909" i="1"/>
  <c r="B45908" i="1"/>
  <c r="B45907" i="1"/>
  <c r="B45906" i="1"/>
  <c r="B45905" i="1"/>
  <c r="B45904" i="1"/>
  <c r="B45903" i="1"/>
  <c r="B45902" i="1"/>
  <c r="B45901" i="1"/>
  <c r="B45900" i="1"/>
  <c r="B45899" i="1"/>
  <c r="B45898" i="1"/>
  <c r="B45897" i="1"/>
  <c r="B45896" i="1"/>
  <c r="B45895" i="1"/>
  <c r="B45894" i="1"/>
  <c r="B45893" i="1"/>
  <c r="B45892" i="1"/>
  <c r="B45891" i="1"/>
  <c r="B45890" i="1"/>
  <c r="B45889" i="1"/>
  <c r="B45888" i="1"/>
  <c r="B45887" i="1"/>
  <c r="B45886" i="1"/>
  <c r="B45885" i="1"/>
  <c r="B45884" i="1"/>
  <c r="B45883" i="1"/>
  <c r="B45882" i="1"/>
  <c r="B45881" i="1"/>
  <c r="B45880" i="1"/>
  <c r="B45879" i="1"/>
  <c r="B45878" i="1"/>
  <c r="B45877" i="1"/>
  <c r="B45876" i="1"/>
  <c r="B45875" i="1"/>
  <c r="B45874" i="1"/>
  <c r="B45873" i="1"/>
  <c r="B45872" i="1"/>
  <c r="B45871" i="1"/>
  <c r="B45870" i="1"/>
  <c r="B45869" i="1"/>
  <c r="B45868" i="1"/>
  <c r="B45867" i="1"/>
  <c r="B45866" i="1"/>
  <c r="B45865" i="1"/>
  <c r="B45864" i="1"/>
  <c r="B45863" i="1"/>
  <c r="B45862" i="1"/>
  <c r="B45861" i="1"/>
  <c r="B45860" i="1"/>
  <c r="B45859" i="1"/>
  <c r="B45858" i="1"/>
  <c r="B45857" i="1"/>
  <c r="B45856" i="1"/>
  <c r="B45855" i="1"/>
  <c r="B45854" i="1"/>
  <c r="B45853" i="1"/>
  <c r="B45852" i="1"/>
  <c r="B45851" i="1"/>
  <c r="B45850" i="1"/>
  <c r="B45849" i="1"/>
  <c r="B45848" i="1"/>
  <c r="B45847" i="1"/>
  <c r="B45846" i="1"/>
  <c r="B45845" i="1"/>
  <c r="B45844" i="1"/>
  <c r="B45843" i="1"/>
  <c r="B45842" i="1"/>
  <c r="B45841" i="1"/>
  <c r="B45840" i="1"/>
  <c r="B45839" i="1"/>
  <c r="B45838" i="1"/>
  <c r="B45837" i="1"/>
  <c r="B45836" i="1"/>
  <c r="B45835" i="1"/>
  <c r="B45834" i="1"/>
  <c r="B45833" i="1"/>
  <c r="B45832" i="1"/>
  <c r="B45831" i="1"/>
  <c r="B45830" i="1"/>
  <c r="B45829" i="1"/>
  <c r="B45828" i="1"/>
  <c r="B45827" i="1"/>
  <c r="B45826" i="1"/>
  <c r="B45825" i="1"/>
  <c r="B45824" i="1"/>
  <c r="B45823" i="1"/>
  <c r="B45822" i="1"/>
  <c r="B45821" i="1"/>
  <c r="B45820" i="1"/>
  <c r="B45819" i="1"/>
  <c r="B45818" i="1"/>
  <c r="B45817" i="1"/>
  <c r="B45816" i="1"/>
  <c r="B45815" i="1"/>
  <c r="B45814" i="1"/>
  <c r="B45813" i="1"/>
  <c r="B45812" i="1"/>
  <c r="B45811" i="1"/>
  <c r="B45810" i="1"/>
  <c r="B45809" i="1"/>
  <c r="B45808" i="1"/>
  <c r="B45807" i="1"/>
  <c r="B45806" i="1"/>
  <c r="B45805" i="1"/>
  <c r="B45804" i="1"/>
  <c r="B45803" i="1"/>
  <c r="B45802" i="1"/>
  <c r="B45801" i="1"/>
  <c r="B45800" i="1"/>
  <c r="B45799" i="1"/>
  <c r="B45798" i="1"/>
  <c r="B45797" i="1"/>
  <c r="B45796" i="1"/>
  <c r="B45795" i="1"/>
  <c r="B45794" i="1"/>
  <c r="B45793" i="1"/>
  <c r="B45792" i="1"/>
  <c r="B45791" i="1"/>
  <c r="B45790" i="1"/>
  <c r="B45789" i="1"/>
  <c r="B45788" i="1"/>
  <c r="B45787" i="1"/>
  <c r="B45786" i="1"/>
  <c r="B45785" i="1"/>
  <c r="B45784" i="1"/>
  <c r="B45783" i="1"/>
  <c r="B45782" i="1"/>
  <c r="B45781" i="1"/>
  <c r="B45780" i="1"/>
  <c r="B45779" i="1"/>
  <c r="B45778" i="1"/>
  <c r="B45777" i="1"/>
  <c r="B45776" i="1"/>
  <c r="B45775" i="1"/>
  <c r="B45774" i="1"/>
  <c r="B45773" i="1"/>
  <c r="B45772" i="1"/>
  <c r="B45771" i="1"/>
  <c r="B45770" i="1"/>
  <c r="B45769" i="1"/>
  <c r="B45768" i="1"/>
  <c r="B45767" i="1"/>
  <c r="B45766" i="1"/>
  <c r="B45765" i="1"/>
  <c r="B45764" i="1"/>
  <c r="B45763" i="1"/>
  <c r="B45762" i="1"/>
  <c r="B45761" i="1"/>
  <c r="B45760" i="1"/>
  <c r="B45759" i="1"/>
  <c r="B45758" i="1"/>
  <c r="B45757" i="1"/>
  <c r="B45756" i="1"/>
  <c r="B45755" i="1"/>
  <c r="B45754" i="1"/>
  <c r="B45753" i="1"/>
  <c r="B45752" i="1"/>
  <c r="B45751" i="1"/>
  <c r="B45750" i="1"/>
  <c r="B45749" i="1"/>
  <c r="B45748" i="1"/>
  <c r="B45747" i="1"/>
  <c r="B45746" i="1"/>
  <c r="B45745" i="1"/>
  <c r="B45744" i="1"/>
  <c r="B45743" i="1"/>
  <c r="B45742" i="1"/>
  <c r="B45741" i="1"/>
  <c r="B45740" i="1"/>
  <c r="B45739" i="1"/>
  <c r="B45738" i="1"/>
  <c r="B45737" i="1"/>
  <c r="B45736" i="1"/>
  <c r="B45735" i="1"/>
  <c r="B45734" i="1"/>
  <c r="B45733" i="1"/>
  <c r="B45732" i="1"/>
  <c r="B45731" i="1"/>
  <c r="B45730" i="1"/>
  <c r="B45729" i="1"/>
  <c r="B45728" i="1"/>
  <c r="B45727" i="1"/>
  <c r="B45726" i="1"/>
  <c r="B45725" i="1"/>
  <c r="B45724" i="1"/>
  <c r="B45723" i="1"/>
  <c r="B45722" i="1"/>
  <c r="B45721" i="1"/>
  <c r="B45720" i="1"/>
  <c r="B45719" i="1"/>
  <c r="B45718" i="1"/>
  <c r="B45717" i="1"/>
  <c r="B45716" i="1"/>
  <c r="B45715" i="1"/>
  <c r="B45714" i="1"/>
  <c r="B45713" i="1"/>
  <c r="B45712" i="1"/>
  <c r="B45711" i="1"/>
  <c r="B45710" i="1"/>
  <c r="B45709" i="1"/>
  <c r="B45708" i="1"/>
  <c r="B45707" i="1"/>
  <c r="B45706" i="1"/>
  <c r="B45705" i="1"/>
  <c r="B45704" i="1"/>
  <c r="B45703" i="1"/>
  <c r="B45702" i="1"/>
  <c r="B45701" i="1"/>
  <c r="B45700" i="1"/>
  <c r="B45699" i="1"/>
  <c r="B45698" i="1"/>
  <c r="B45697" i="1"/>
  <c r="B45696" i="1"/>
  <c r="B45695" i="1"/>
  <c r="B45694" i="1"/>
  <c r="B45693" i="1"/>
  <c r="B45692" i="1"/>
  <c r="B45691" i="1"/>
  <c r="B45690" i="1"/>
  <c r="B45689" i="1"/>
  <c r="B45688" i="1"/>
  <c r="B45687" i="1"/>
  <c r="B45686" i="1"/>
  <c r="B45685" i="1"/>
  <c r="B45684" i="1"/>
  <c r="B45683" i="1"/>
  <c r="B45682" i="1"/>
  <c r="B45681" i="1"/>
  <c r="B45680" i="1"/>
  <c r="B45679" i="1"/>
  <c r="B45678" i="1"/>
  <c r="B45677" i="1"/>
  <c r="B45676" i="1"/>
  <c r="B45675" i="1"/>
  <c r="B45674" i="1"/>
  <c r="B45673" i="1"/>
  <c r="B45672" i="1"/>
  <c r="B45671" i="1"/>
  <c r="B45670" i="1"/>
  <c r="B45669" i="1"/>
  <c r="B45668" i="1"/>
  <c r="B45667" i="1"/>
  <c r="B45666" i="1"/>
  <c r="B45665" i="1"/>
  <c r="B45664" i="1"/>
  <c r="B45663" i="1"/>
  <c r="B45662" i="1"/>
  <c r="B45661" i="1"/>
  <c r="B45660" i="1"/>
  <c r="B45659" i="1"/>
  <c r="B45658" i="1"/>
  <c r="B45657" i="1"/>
  <c r="B45656" i="1"/>
  <c r="B45655" i="1"/>
  <c r="B45654" i="1"/>
  <c r="B45653" i="1"/>
  <c r="B45652" i="1"/>
  <c r="B45651" i="1"/>
  <c r="B45650" i="1"/>
  <c r="B45649" i="1"/>
  <c r="B45648" i="1"/>
  <c r="B45647" i="1"/>
  <c r="B45646" i="1"/>
  <c r="B45645" i="1"/>
  <c r="B45644" i="1"/>
  <c r="B45643" i="1"/>
  <c r="B45642" i="1"/>
  <c r="B45641" i="1"/>
  <c r="B45640" i="1"/>
  <c r="B45639" i="1"/>
  <c r="B45638" i="1"/>
  <c r="B45637" i="1"/>
  <c r="B45636" i="1"/>
  <c r="B45635" i="1"/>
  <c r="B45634" i="1"/>
  <c r="B45633" i="1"/>
  <c r="B45632" i="1"/>
  <c r="B45631" i="1"/>
  <c r="B45630" i="1"/>
  <c r="B45629" i="1"/>
  <c r="B45628" i="1"/>
  <c r="B45627" i="1"/>
  <c r="B45626" i="1"/>
  <c r="B45625" i="1"/>
  <c r="B45624" i="1"/>
  <c r="B45623" i="1"/>
  <c r="B45622" i="1"/>
  <c r="B45621" i="1"/>
  <c r="B45620" i="1"/>
  <c r="B45619" i="1"/>
  <c r="B45618" i="1"/>
  <c r="B45617" i="1"/>
  <c r="B45616" i="1"/>
  <c r="B45615" i="1"/>
  <c r="B45614" i="1"/>
  <c r="B45613" i="1"/>
  <c r="B45612" i="1"/>
  <c r="B45611" i="1"/>
  <c r="B45610" i="1"/>
  <c r="B45609" i="1"/>
  <c r="B45608" i="1"/>
  <c r="B45607" i="1"/>
  <c r="B45606" i="1"/>
  <c r="B45605" i="1"/>
  <c r="B45604" i="1"/>
  <c r="B45603" i="1"/>
  <c r="B45602" i="1"/>
  <c r="B45601" i="1"/>
  <c r="B45600" i="1"/>
  <c r="B45599" i="1"/>
  <c r="B45598" i="1"/>
  <c r="B45597" i="1"/>
  <c r="B45596" i="1"/>
  <c r="B45595" i="1"/>
  <c r="B45594" i="1"/>
  <c r="B45593" i="1"/>
  <c r="B45592" i="1"/>
  <c r="B45591" i="1"/>
  <c r="B45590" i="1"/>
  <c r="B45589" i="1"/>
  <c r="B45588" i="1"/>
  <c r="B45587" i="1"/>
  <c r="B45586" i="1"/>
  <c r="B45585" i="1"/>
  <c r="B45584" i="1"/>
  <c r="B45583" i="1"/>
  <c r="B45582" i="1"/>
  <c r="B45581" i="1"/>
  <c r="B45580" i="1"/>
  <c r="B45579" i="1"/>
  <c r="B45578" i="1"/>
  <c r="B45577" i="1"/>
  <c r="B45576" i="1"/>
  <c r="B45575" i="1"/>
  <c r="B45574" i="1"/>
  <c r="B45573" i="1"/>
  <c r="B45572" i="1"/>
  <c r="B45571" i="1"/>
  <c r="B45570" i="1"/>
  <c r="B45569" i="1"/>
  <c r="B45568" i="1"/>
  <c r="B45567" i="1"/>
  <c r="B45566" i="1"/>
  <c r="B45565" i="1"/>
  <c r="B45564" i="1"/>
  <c r="B45563" i="1"/>
  <c r="B45562" i="1"/>
  <c r="B45561" i="1"/>
  <c r="B45560" i="1"/>
  <c r="B45559" i="1"/>
  <c r="B45558" i="1"/>
  <c r="B45557" i="1"/>
  <c r="B45556" i="1"/>
  <c r="B45555" i="1"/>
  <c r="B45554" i="1"/>
  <c r="B45553" i="1"/>
  <c r="B45552" i="1"/>
  <c r="B45551" i="1"/>
  <c r="B45550" i="1"/>
  <c r="B45549" i="1"/>
  <c r="B45548" i="1"/>
  <c r="B45547" i="1"/>
  <c r="B45546" i="1"/>
  <c r="B45545" i="1"/>
  <c r="B45544" i="1"/>
  <c r="B45543" i="1"/>
  <c r="B45542" i="1"/>
  <c r="B45541" i="1"/>
  <c r="B45540" i="1"/>
  <c r="B45539" i="1"/>
  <c r="B45538" i="1"/>
  <c r="B45537" i="1"/>
  <c r="B45536" i="1"/>
  <c r="B45535" i="1"/>
  <c r="B45534" i="1"/>
  <c r="B45533" i="1"/>
  <c r="B45532" i="1"/>
  <c r="B45531" i="1"/>
  <c r="B45530" i="1"/>
  <c r="B45529" i="1"/>
  <c r="B45528" i="1"/>
  <c r="B45527" i="1"/>
  <c r="B45526" i="1"/>
  <c r="B45525" i="1"/>
  <c r="B45524" i="1"/>
  <c r="B45523" i="1"/>
  <c r="B45522" i="1"/>
  <c r="B45521" i="1"/>
  <c r="B45520" i="1"/>
  <c r="B45519" i="1"/>
  <c r="B45518" i="1"/>
  <c r="B45517" i="1"/>
  <c r="B45516" i="1"/>
  <c r="B45515" i="1"/>
  <c r="B45514" i="1"/>
  <c r="B45513" i="1"/>
  <c r="B45512" i="1"/>
  <c r="B45511" i="1"/>
  <c r="B45510" i="1"/>
  <c r="B45509" i="1"/>
  <c r="B45508" i="1"/>
  <c r="B45507" i="1"/>
  <c r="B45506" i="1"/>
  <c r="B45505" i="1"/>
  <c r="B45504" i="1"/>
  <c r="B45503" i="1"/>
  <c r="B45502" i="1"/>
  <c r="B45501" i="1"/>
  <c r="B45500" i="1"/>
  <c r="B45499" i="1"/>
  <c r="B45498" i="1"/>
  <c r="B45497" i="1"/>
  <c r="B45496" i="1"/>
  <c r="B45495" i="1"/>
  <c r="B45494" i="1"/>
  <c r="B45493" i="1"/>
  <c r="B45492" i="1"/>
  <c r="B45491" i="1"/>
  <c r="B45490" i="1"/>
  <c r="B45489" i="1"/>
  <c r="B45488" i="1"/>
  <c r="B45487" i="1"/>
  <c r="B45486" i="1"/>
  <c r="B45485" i="1"/>
  <c r="B45484" i="1"/>
  <c r="B45483" i="1"/>
  <c r="B45482" i="1"/>
  <c r="B45481" i="1"/>
  <c r="B45480" i="1"/>
  <c r="B45479" i="1"/>
  <c r="B45478" i="1"/>
  <c r="B45477" i="1"/>
  <c r="B45476" i="1"/>
  <c r="B45475" i="1"/>
  <c r="B45474" i="1"/>
  <c r="B45473" i="1"/>
  <c r="B45472" i="1"/>
  <c r="B45471" i="1"/>
  <c r="B45470" i="1"/>
  <c r="B45469" i="1"/>
  <c r="B45468" i="1"/>
  <c r="B45467" i="1"/>
  <c r="B45466" i="1"/>
  <c r="B45465" i="1"/>
  <c r="B45464" i="1"/>
  <c r="B45463" i="1"/>
  <c r="B45462" i="1"/>
  <c r="B45461" i="1"/>
  <c r="B45460" i="1"/>
  <c r="B45459" i="1"/>
  <c r="B45458" i="1"/>
  <c r="B45457" i="1"/>
  <c r="B45456" i="1"/>
  <c r="B45455" i="1"/>
  <c r="B45454" i="1"/>
  <c r="B45453" i="1"/>
  <c r="B45452" i="1"/>
  <c r="B45451" i="1"/>
  <c r="B45450" i="1"/>
  <c r="B45449" i="1"/>
  <c r="B45448" i="1"/>
  <c r="B45447" i="1"/>
  <c r="B45446" i="1"/>
  <c r="B45445" i="1"/>
  <c r="B45444" i="1"/>
  <c r="B45443" i="1"/>
  <c r="B45442" i="1"/>
  <c r="B45441" i="1"/>
  <c r="B45440" i="1"/>
  <c r="B45439" i="1"/>
  <c r="B45438" i="1"/>
  <c r="B45437" i="1"/>
  <c r="B45436" i="1"/>
  <c r="B45435" i="1"/>
  <c r="B45434" i="1"/>
  <c r="B45433" i="1"/>
  <c r="B45432" i="1"/>
  <c r="B45431" i="1"/>
  <c r="B45430" i="1"/>
  <c r="B45429" i="1"/>
  <c r="B45428" i="1"/>
  <c r="B45427" i="1"/>
  <c r="B45426" i="1"/>
  <c r="B45425" i="1"/>
  <c r="B45424" i="1"/>
  <c r="B45423" i="1"/>
  <c r="B45422" i="1"/>
  <c r="B45421" i="1"/>
  <c r="B45420" i="1"/>
  <c r="B45419" i="1"/>
  <c r="B45418" i="1"/>
  <c r="B45417" i="1"/>
  <c r="B45416" i="1"/>
  <c r="B45415" i="1"/>
  <c r="B45414" i="1"/>
  <c r="B45413" i="1"/>
  <c r="B45412" i="1"/>
  <c r="B45411" i="1"/>
  <c r="B45410" i="1"/>
  <c r="B45409" i="1"/>
  <c r="B45408" i="1"/>
  <c r="B45407" i="1"/>
  <c r="B45406" i="1"/>
  <c r="B45405" i="1"/>
  <c r="B45404" i="1"/>
  <c r="B45403" i="1"/>
  <c r="B45402" i="1"/>
  <c r="B45401" i="1"/>
  <c r="B45400" i="1"/>
  <c r="B45399" i="1"/>
  <c r="B45398" i="1"/>
  <c r="B45397" i="1"/>
  <c r="B45396" i="1"/>
  <c r="B45395" i="1"/>
  <c r="B45394" i="1"/>
  <c r="B45393" i="1"/>
  <c r="B45392" i="1"/>
  <c r="B45391" i="1"/>
  <c r="B45390" i="1"/>
  <c r="B45389" i="1"/>
  <c r="B45388" i="1"/>
  <c r="B45387" i="1"/>
  <c r="B45386" i="1"/>
  <c r="B45385" i="1"/>
  <c r="B45384" i="1"/>
  <c r="B45383" i="1"/>
  <c r="B45382" i="1"/>
  <c r="B45381" i="1"/>
  <c r="B45380" i="1"/>
  <c r="B45379" i="1"/>
  <c r="B45374" i="1"/>
  <c r="B45373" i="1"/>
  <c r="B45372" i="1"/>
  <c r="B45371" i="1"/>
  <c r="B45370" i="1"/>
  <c r="B45369" i="1"/>
  <c r="B45368" i="1"/>
  <c r="B45367" i="1"/>
  <c r="B45366" i="1"/>
  <c r="B45365" i="1"/>
  <c r="B45364" i="1"/>
  <c r="B45363" i="1"/>
  <c r="B45362" i="1"/>
  <c r="B45361" i="1"/>
  <c r="B45360" i="1"/>
  <c r="B45359" i="1"/>
  <c r="B45358" i="1"/>
  <c r="B45357" i="1"/>
  <c r="B45356" i="1"/>
  <c r="B45355" i="1"/>
  <c r="B45354" i="1"/>
  <c r="B45353" i="1"/>
  <c r="B45352" i="1"/>
  <c r="B45351" i="1"/>
  <c r="B45350" i="1"/>
  <c r="B45349" i="1"/>
  <c r="B45348" i="1"/>
  <c r="B45347" i="1"/>
  <c r="B45346" i="1"/>
  <c r="B45345" i="1"/>
  <c r="B45344" i="1"/>
  <c r="B45343" i="1"/>
  <c r="B45342" i="1"/>
  <c r="B45341" i="1"/>
  <c r="B45340" i="1"/>
  <c r="B45339" i="1"/>
  <c r="B45338" i="1"/>
  <c r="B45337" i="1"/>
  <c r="B45336" i="1"/>
  <c r="B45335" i="1"/>
  <c r="B45334" i="1"/>
  <c r="B45333" i="1"/>
  <c r="B45332" i="1"/>
  <c r="B45331" i="1"/>
  <c r="B45330" i="1"/>
  <c r="B45329" i="1"/>
  <c r="B45328" i="1"/>
  <c r="B45327" i="1"/>
  <c r="B45326" i="1"/>
  <c r="B45325" i="1"/>
  <c r="B45324" i="1"/>
  <c r="B45323" i="1"/>
  <c r="B45322" i="1"/>
  <c r="B45321" i="1"/>
  <c r="B45320" i="1"/>
  <c r="B45319" i="1"/>
  <c r="B45318" i="1"/>
  <c r="B45317" i="1"/>
  <c r="B45316" i="1"/>
  <c r="B45315" i="1"/>
  <c r="B45314" i="1"/>
  <c r="B45313" i="1"/>
  <c r="B45312" i="1"/>
  <c r="B45311" i="1"/>
  <c r="B45310" i="1"/>
  <c r="B45309" i="1"/>
  <c r="B45308" i="1"/>
  <c r="B45307" i="1"/>
  <c r="B45306" i="1"/>
  <c r="B45305" i="1"/>
  <c r="B45304" i="1"/>
  <c r="B45303" i="1"/>
  <c r="B45302" i="1"/>
  <c r="B45301" i="1"/>
  <c r="B45300" i="1"/>
  <c r="B45299" i="1"/>
  <c r="B45298" i="1"/>
  <c r="B45297" i="1"/>
  <c r="B45296" i="1"/>
  <c r="B45295" i="1"/>
  <c r="B45294" i="1"/>
  <c r="B45293" i="1"/>
  <c r="B45292" i="1"/>
  <c r="B45291" i="1"/>
  <c r="B45290" i="1"/>
  <c r="B45289" i="1"/>
  <c r="B45288" i="1"/>
  <c r="B45287" i="1"/>
  <c r="B45286" i="1"/>
  <c r="B45285" i="1"/>
  <c r="B45284" i="1"/>
  <c r="B45283" i="1"/>
  <c r="B45282" i="1"/>
  <c r="B45281" i="1"/>
  <c r="B45280" i="1"/>
  <c r="B45279" i="1"/>
  <c r="B45278" i="1"/>
  <c r="B45277" i="1"/>
  <c r="B45276" i="1"/>
  <c r="B45275" i="1"/>
  <c r="B45274" i="1"/>
  <c r="B45273" i="1"/>
  <c r="B45272" i="1"/>
  <c r="B45271" i="1"/>
  <c r="B45270" i="1"/>
  <c r="B45269" i="1"/>
  <c r="B45268" i="1"/>
  <c r="B45267" i="1"/>
  <c r="B45266" i="1"/>
  <c r="B45265" i="1"/>
  <c r="B45264" i="1"/>
  <c r="B45263" i="1"/>
  <c r="B45262" i="1"/>
  <c r="B45261" i="1"/>
  <c r="B45260" i="1"/>
  <c r="B45259" i="1"/>
  <c r="B45258" i="1"/>
  <c r="B45257" i="1"/>
  <c r="B45256" i="1"/>
  <c r="B45255" i="1"/>
  <c r="B45254" i="1"/>
  <c r="B45253" i="1"/>
  <c r="B45252" i="1"/>
  <c r="B45251" i="1"/>
  <c r="B45250" i="1"/>
  <c r="B45249" i="1"/>
  <c r="B45248" i="1"/>
  <c r="B45247" i="1"/>
  <c r="B45246" i="1"/>
  <c r="B45245" i="1"/>
  <c r="B45244" i="1"/>
  <c r="B45243" i="1"/>
  <c r="B45242" i="1"/>
  <c r="B45241" i="1"/>
  <c r="B45240" i="1"/>
  <c r="B45239" i="1"/>
  <c r="B45238" i="1"/>
  <c r="B45237" i="1"/>
  <c r="B45236" i="1"/>
  <c r="B45235" i="1"/>
  <c r="B45234" i="1"/>
  <c r="B45233" i="1"/>
  <c r="B45232" i="1"/>
  <c r="B45231" i="1"/>
  <c r="B45230" i="1"/>
  <c r="B45229" i="1"/>
  <c r="B45228" i="1"/>
  <c r="B45227" i="1"/>
  <c r="B45226" i="1"/>
  <c r="B45225" i="1"/>
  <c r="B45224" i="1"/>
  <c r="B45223" i="1"/>
  <c r="B45222" i="1"/>
  <c r="B45221" i="1"/>
  <c r="B45220" i="1"/>
  <c r="B45219" i="1"/>
  <c r="B45218" i="1"/>
  <c r="B45217" i="1"/>
  <c r="B45216" i="1"/>
  <c r="B45215" i="1"/>
  <c r="B45214" i="1"/>
  <c r="B45213" i="1"/>
  <c r="B45212" i="1"/>
  <c r="B45211" i="1"/>
  <c r="B45210" i="1"/>
  <c r="B45209" i="1"/>
  <c r="B45208" i="1"/>
  <c r="B45207" i="1"/>
  <c r="B45206" i="1"/>
  <c r="B45205" i="1"/>
  <c r="B45204" i="1"/>
  <c r="B45203" i="1"/>
  <c r="B45202" i="1"/>
  <c r="B45201" i="1"/>
  <c r="B45200" i="1"/>
  <c r="B45199" i="1"/>
  <c r="B45198" i="1"/>
  <c r="B45197" i="1"/>
  <c r="B45196" i="1"/>
  <c r="B45195" i="1"/>
  <c r="B45194" i="1"/>
  <c r="B45193" i="1"/>
  <c r="B45192" i="1"/>
  <c r="B45191" i="1"/>
  <c r="B45190" i="1"/>
  <c r="B45189" i="1"/>
  <c r="B45188" i="1"/>
  <c r="B45187" i="1"/>
  <c r="B45186" i="1"/>
  <c r="B45185" i="1"/>
  <c r="B45184" i="1"/>
  <c r="B45183" i="1"/>
  <c r="B45182" i="1"/>
  <c r="B45181" i="1"/>
  <c r="B45180" i="1"/>
  <c r="B45179" i="1"/>
  <c r="B45178" i="1"/>
  <c r="B45177" i="1"/>
  <c r="B45176" i="1"/>
  <c r="B45175" i="1"/>
  <c r="B45174" i="1"/>
  <c r="B45173" i="1"/>
  <c r="B45172" i="1"/>
  <c r="B45171" i="1"/>
  <c r="B45170" i="1"/>
  <c r="B45169" i="1"/>
  <c r="B45168" i="1"/>
  <c r="B45167" i="1"/>
  <c r="B45166" i="1"/>
  <c r="B45165" i="1"/>
  <c r="B45164" i="1"/>
  <c r="B45163" i="1"/>
  <c r="B45162" i="1"/>
  <c r="B45161" i="1"/>
  <c r="B45160" i="1"/>
  <c r="B45159" i="1"/>
  <c r="B45158" i="1"/>
  <c r="B45157" i="1"/>
  <c r="B45156" i="1"/>
  <c r="B45155" i="1"/>
  <c r="B45154" i="1"/>
  <c r="B45153" i="1"/>
  <c r="B45152" i="1"/>
  <c r="B45151" i="1"/>
  <c r="B45150" i="1"/>
  <c r="B45149" i="1"/>
  <c r="B45148" i="1"/>
  <c r="B45147" i="1"/>
  <c r="B45146" i="1"/>
  <c r="B45145" i="1"/>
  <c r="B45144" i="1"/>
  <c r="B45143" i="1"/>
  <c r="B45142" i="1"/>
  <c r="B45141" i="1"/>
  <c r="B45140" i="1"/>
  <c r="B45139" i="1"/>
  <c r="B45138" i="1"/>
  <c r="B45137" i="1"/>
  <c r="B45136" i="1"/>
  <c r="B45135" i="1"/>
  <c r="B45134" i="1"/>
  <c r="B45133" i="1"/>
  <c r="B45132" i="1"/>
  <c r="B45131" i="1"/>
  <c r="B45130" i="1"/>
  <c r="B45129" i="1"/>
  <c r="B45128" i="1"/>
  <c r="B45127" i="1"/>
  <c r="B45126" i="1"/>
  <c r="B45125" i="1"/>
  <c r="B45124" i="1"/>
  <c r="B45123" i="1"/>
  <c r="B45122" i="1"/>
  <c r="B45121" i="1"/>
  <c r="B45120" i="1"/>
  <c r="B45119" i="1"/>
  <c r="B45118" i="1"/>
  <c r="B45117" i="1"/>
  <c r="B45116" i="1"/>
  <c r="B45115" i="1"/>
  <c r="B45114" i="1"/>
  <c r="B45113" i="1"/>
  <c r="B45112" i="1"/>
  <c r="B45111" i="1"/>
  <c r="B45110" i="1"/>
  <c r="B45109" i="1"/>
  <c r="B45108" i="1"/>
  <c r="B45107" i="1"/>
  <c r="B45106" i="1"/>
  <c r="B45105" i="1"/>
  <c r="B45104" i="1"/>
  <c r="B45103" i="1"/>
  <c r="B45102" i="1"/>
  <c r="B45101" i="1"/>
  <c r="B45100" i="1"/>
  <c r="B45099" i="1"/>
  <c r="B45098" i="1"/>
  <c r="B45097" i="1"/>
  <c r="B45096" i="1"/>
  <c r="B45095" i="1"/>
  <c r="B45094" i="1"/>
  <c r="B45093" i="1"/>
  <c r="B45092" i="1"/>
  <c r="B45091" i="1"/>
  <c r="B45090" i="1"/>
  <c r="B45089" i="1"/>
  <c r="B45088" i="1"/>
  <c r="B45087" i="1"/>
  <c r="B45086" i="1"/>
  <c r="B45085" i="1"/>
  <c r="B45084" i="1"/>
  <c r="B45083" i="1"/>
  <c r="B45082" i="1"/>
  <c r="B45081" i="1"/>
  <c r="B45080" i="1"/>
  <c r="B45079" i="1"/>
  <c r="B45078" i="1"/>
  <c r="B45077" i="1"/>
  <c r="B45076" i="1"/>
  <c r="B45075" i="1"/>
  <c r="B45074" i="1"/>
  <c r="B45073" i="1"/>
  <c r="B45072" i="1"/>
  <c r="B45071" i="1"/>
  <c r="B45070" i="1"/>
  <c r="B45069" i="1"/>
  <c r="B45068" i="1"/>
  <c r="B45067" i="1"/>
  <c r="B45066" i="1"/>
  <c r="B45065" i="1"/>
  <c r="B45064" i="1"/>
  <c r="B45063" i="1"/>
  <c r="B45062" i="1"/>
  <c r="B45061" i="1"/>
  <c r="B45060" i="1"/>
  <c r="B45059" i="1"/>
  <c r="B45058" i="1"/>
  <c r="B45057" i="1"/>
  <c r="B45056" i="1"/>
  <c r="B45055" i="1"/>
  <c r="B45054" i="1"/>
  <c r="B45053" i="1"/>
  <c r="B45052" i="1"/>
  <c r="B45051" i="1"/>
  <c r="B45050" i="1"/>
  <c r="B45049" i="1"/>
  <c r="B45048" i="1"/>
  <c r="B45047" i="1"/>
  <c r="B45046" i="1"/>
  <c r="B45045" i="1"/>
  <c r="B45044" i="1"/>
  <c r="B45043" i="1"/>
  <c r="B45042" i="1"/>
  <c r="B45041" i="1"/>
  <c r="B45040" i="1"/>
  <c r="B45039" i="1"/>
  <c r="B45038" i="1"/>
  <c r="B45037" i="1"/>
  <c r="B45036" i="1"/>
  <c r="B45035" i="1"/>
  <c r="B45034" i="1"/>
  <c r="B45033" i="1"/>
  <c r="B45032" i="1"/>
  <c r="B45031" i="1"/>
  <c r="B45030" i="1"/>
  <c r="B45029" i="1"/>
  <c r="B45028" i="1"/>
  <c r="B45027" i="1"/>
  <c r="B45026" i="1"/>
  <c r="B45025" i="1"/>
  <c r="B45024" i="1"/>
  <c r="B45023" i="1"/>
  <c r="B45022" i="1"/>
  <c r="B45021" i="1"/>
  <c r="B45020" i="1"/>
  <c r="B45019" i="1"/>
  <c r="B45018" i="1"/>
  <c r="B45017" i="1"/>
  <c r="B45016" i="1"/>
  <c r="B45015" i="1"/>
  <c r="B45014" i="1"/>
  <c r="B45013" i="1"/>
  <c r="B45012" i="1"/>
  <c r="B45011" i="1"/>
  <c r="B45010" i="1"/>
  <c r="B45009" i="1"/>
  <c r="B45008" i="1"/>
  <c r="B45007" i="1"/>
  <c r="B45006" i="1"/>
  <c r="B45005" i="1"/>
  <c r="B45004" i="1"/>
  <c r="B45003" i="1"/>
  <c r="B45002" i="1"/>
  <c r="B45001" i="1"/>
  <c r="B45000" i="1"/>
  <c r="B44999" i="1"/>
  <c r="B44998" i="1"/>
  <c r="B44997" i="1"/>
  <c r="B44996" i="1"/>
  <c r="B44995" i="1"/>
  <c r="B44994" i="1"/>
  <c r="B44993" i="1"/>
  <c r="B44992" i="1"/>
  <c r="B44991" i="1"/>
  <c r="B44990" i="1"/>
  <c r="B44989" i="1"/>
  <c r="B44988" i="1"/>
  <c r="B44987" i="1"/>
  <c r="B44986" i="1"/>
  <c r="B44985" i="1"/>
  <c r="B44984" i="1"/>
  <c r="B44983" i="1"/>
  <c r="B44982" i="1"/>
  <c r="B44981" i="1"/>
  <c r="B44980" i="1"/>
  <c r="B44979" i="1"/>
  <c r="B44978" i="1"/>
  <c r="B44977" i="1"/>
  <c r="B44976" i="1"/>
  <c r="B44975" i="1"/>
  <c r="B44974" i="1"/>
  <c r="B44973" i="1"/>
  <c r="B44972" i="1"/>
  <c r="B44971" i="1"/>
  <c r="B44970" i="1"/>
  <c r="B44969" i="1"/>
  <c r="B44968" i="1"/>
  <c r="B44967" i="1"/>
  <c r="B44966" i="1"/>
  <c r="B44965" i="1"/>
  <c r="B44964" i="1"/>
  <c r="B44963" i="1"/>
  <c r="B44962" i="1"/>
  <c r="B44961" i="1"/>
  <c r="B44960" i="1"/>
  <c r="B44959" i="1"/>
  <c r="B44958" i="1"/>
  <c r="B44957" i="1"/>
  <c r="B44956" i="1"/>
  <c r="B44955" i="1"/>
  <c r="B44954" i="1"/>
  <c r="B44953" i="1"/>
  <c r="B44952" i="1"/>
  <c r="B44951" i="1"/>
  <c r="B44950" i="1"/>
  <c r="B44949" i="1"/>
  <c r="B44948" i="1"/>
  <c r="B44947" i="1"/>
  <c r="B44946" i="1"/>
  <c r="B44945" i="1"/>
  <c r="B44944" i="1"/>
  <c r="B44943" i="1"/>
  <c r="B44942" i="1"/>
  <c r="B44941" i="1"/>
  <c r="B44940" i="1"/>
  <c r="B44939" i="1"/>
  <c r="B44938" i="1"/>
  <c r="B44937" i="1"/>
  <c r="B44936" i="1"/>
  <c r="B44935" i="1"/>
  <c r="B44934" i="1"/>
  <c r="B44933" i="1"/>
  <c r="B44932" i="1"/>
  <c r="B44931" i="1"/>
  <c r="B44930" i="1"/>
  <c r="B44929" i="1"/>
  <c r="B44928" i="1"/>
  <c r="B44927" i="1"/>
  <c r="B44926" i="1"/>
  <c r="B44925" i="1"/>
  <c r="B44924" i="1"/>
  <c r="B44923" i="1"/>
  <c r="B44922" i="1"/>
  <c r="B44921" i="1"/>
  <c r="B44920" i="1"/>
  <c r="B44919" i="1"/>
  <c r="B44918" i="1"/>
  <c r="B44917" i="1"/>
  <c r="B44916" i="1"/>
  <c r="B44915" i="1"/>
  <c r="B44914" i="1"/>
  <c r="B44913" i="1"/>
  <c r="B44912" i="1"/>
  <c r="B44911" i="1"/>
  <c r="B44910" i="1"/>
  <c r="B44909" i="1"/>
  <c r="B44908" i="1"/>
  <c r="B44907" i="1"/>
  <c r="B44906" i="1"/>
  <c r="B44905" i="1"/>
  <c r="B44904" i="1"/>
  <c r="B44903" i="1"/>
  <c r="B44902" i="1"/>
  <c r="B44901" i="1"/>
  <c r="B44900" i="1"/>
  <c r="B44899" i="1"/>
  <c r="B44898" i="1"/>
  <c r="B44897" i="1"/>
  <c r="B44896" i="1"/>
  <c r="B44895" i="1"/>
  <c r="B44894" i="1"/>
  <c r="B44893" i="1"/>
  <c r="B44892" i="1"/>
  <c r="B44891" i="1"/>
  <c r="B44890" i="1"/>
  <c r="B44889" i="1"/>
  <c r="B44888" i="1"/>
  <c r="B44887" i="1"/>
  <c r="B44886" i="1"/>
  <c r="B44885" i="1"/>
  <c r="B44884" i="1"/>
  <c r="B44883" i="1"/>
  <c r="B44882" i="1"/>
  <c r="B44881" i="1"/>
  <c r="B44880" i="1"/>
  <c r="B44879" i="1"/>
  <c r="B44878" i="1"/>
  <c r="B44877" i="1"/>
  <c r="B44876" i="1"/>
  <c r="B44875" i="1"/>
  <c r="B44874" i="1"/>
  <c r="B44873" i="1"/>
  <c r="B44872" i="1"/>
  <c r="B44871" i="1"/>
  <c r="B44870" i="1"/>
  <c r="B44869" i="1"/>
  <c r="B44868" i="1"/>
  <c r="B44867" i="1"/>
  <c r="B44866" i="1"/>
  <c r="B44865" i="1"/>
  <c r="B44864" i="1"/>
  <c r="B44863" i="1"/>
  <c r="B44862" i="1"/>
  <c r="B44861" i="1"/>
  <c r="B44860" i="1"/>
  <c r="B44859" i="1"/>
  <c r="B44858" i="1"/>
  <c r="B44857" i="1"/>
  <c r="B44856" i="1"/>
  <c r="B44855" i="1"/>
  <c r="B44854" i="1"/>
  <c r="B44853" i="1"/>
  <c r="B44852" i="1"/>
  <c r="B44851" i="1"/>
  <c r="B44850" i="1"/>
  <c r="B44849" i="1"/>
  <c r="B44848" i="1"/>
  <c r="B44847" i="1"/>
  <c r="B44846" i="1"/>
  <c r="B44845" i="1"/>
  <c r="B44844" i="1"/>
  <c r="B44843" i="1"/>
  <c r="B44842" i="1"/>
  <c r="B44841" i="1"/>
  <c r="B44840" i="1"/>
  <c r="B44839" i="1"/>
  <c r="B44838" i="1"/>
  <c r="B44837" i="1"/>
  <c r="B44836" i="1"/>
  <c r="B44835" i="1"/>
  <c r="B44834" i="1"/>
  <c r="B44833" i="1"/>
  <c r="B44832" i="1"/>
  <c r="B44831" i="1"/>
  <c r="B44830" i="1"/>
  <c r="B44829" i="1"/>
  <c r="B44828" i="1"/>
  <c r="B44827" i="1"/>
  <c r="B44826" i="1"/>
  <c r="B44825" i="1"/>
  <c r="B44824" i="1"/>
  <c r="B44823" i="1"/>
  <c r="B44822" i="1"/>
  <c r="B44821" i="1"/>
  <c r="B44820" i="1"/>
  <c r="B44819" i="1"/>
  <c r="B44818" i="1"/>
  <c r="B44817" i="1"/>
  <c r="B44816" i="1"/>
  <c r="B44815" i="1"/>
  <c r="B44814" i="1"/>
  <c r="B44813" i="1"/>
  <c r="B44812" i="1"/>
  <c r="B44811" i="1"/>
  <c r="B44810" i="1"/>
  <c r="B44809" i="1"/>
  <c r="B44808" i="1"/>
  <c r="B44807" i="1"/>
  <c r="B44806" i="1"/>
  <c r="B44805" i="1"/>
  <c r="B44804" i="1"/>
  <c r="B44803" i="1"/>
  <c r="B44802" i="1"/>
  <c r="B44801" i="1"/>
  <c r="B44800" i="1"/>
  <c r="B44799" i="1"/>
  <c r="B44798" i="1"/>
  <c r="B44797" i="1"/>
  <c r="B44796" i="1"/>
  <c r="B44795" i="1"/>
  <c r="B44794" i="1"/>
  <c r="B44793" i="1"/>
  <c r="B44792" i="1"/>
  <c r="B44791" i="1"/>
  <c r="B44790" i="1"/>
  <c r="B44789" i="1"/>
  <c r="B44788" i="1"/>
  <c r="B44787" i="1"/>
  <c r="B44786" i="1"/>
  <c r="B44785" i="1"/>
  <c r="B44784" i="1"/>
  <c r="B44783" i="1"/>
  <c r="B44782" i="1"/>
  <c r="B44781" i="1"/>
  <c r="B44780" i="1"/>
  <c r="B44779" i="1"/>
  <c r="B44778" i="1"/>
  <c r="B44777" i="1"/>
  <c r="B44776" i="1"/>
  <c r="B44775" i="1"/>
  <c r="B44774" i="1"/>
  <c r="B44769" i="1"/>
  <c r="B44768" i="1"/>
  <c r="B44767" i="1"/>
  <c r="B44766" i="1"/>
  <c r="B44765" i="1"/>
  <c r="B44764" i="1"/>
  <c r="B44763" i="1"/>
  <c r="B44762" i="1"/>
  <c r="B44761" i="1"/>
  <c r="B44760" i="1"/>
  <c r="B44759" i="1"/>
  <c r="B44758" i="1"/>
  <c r="B44757" i="1"/>
  <c r="B44756" i="1"/>
  <c r="B44755" i="1"/>
  <c r="B44754" i="1"/>
  <c r="B44753" i="1"/>
  <c r="B44752" i="1"/>
  <c r="B44751" i="1"/>
  <c r="B44750" i="1"/>
  <c r="B44749" i="1"/>
  <c r="B44748" i="1"/>
  <c r="B44747" i="1"/>
  <c r="B44746" i="1"/>
  <c r="B44745" i="1"/>
  <c r="B44744" i="1"/>
  <c r="B44743" i="1"/>
  <c r="B44742" i="1"/>
  <c r="B44741" i="1"/>
  <c r="B44740" i="1"/>
  <c r="B44739" i="1"/>
  <c r="B44738" i="1"/>
  <c r="B44737" i="1"/>
  <c r="B44736" i="1"/>
  <c r="B44735" i="1"/>
  <c r="B44734" i="1"/>
  <c r="B44733" i="1"/>
  <c r="B44732" i="1"/>
  <c r="B44731" i="1"/>
  <c r="B44730" i="1"/>
  <c r="B44729" i="1"/>
  <c r="B44728" i="1"/>
  <c r="B44727" i="1"/>
  <c r="B44726" i="1"/>
  <c r="B44725" i="1"/>
  <c r="B44724" i="1"/>
  <c r="B44723" i="1"/>
  <c r="B44722" i="1"/>
  <c r="B44721" i="1"/>
  <c r="B44720" i="1"/>
  <c r="B44719" i="1"/>
  <c r="B44718" i="1"/>
  <c r="B44717" i="1"/>
  <c r="B44716" i="1"/>
  <c r="B44715" i="1"/>
  <c r="B44714" i="1"/>
  <c r="B44713" i="1"/>
  <c r="B44712" i="1"/>
  <c r="B44711" i="1"/>
  <c r="B44710" i="1"/>
  <c r="B44709" i="1"/>
  <c r="B44708" i="1"/>
  <c r="B44707" i="1"/>
  <c r="B44706" i="1"/>
  <c r="B44705" i="1"/>
  <c r="B44704" i="1"/>
  <c r="B44703" i="1"/>
  <c r="B44702" i="1"/>
  <c r="B44701" i="1"/>
  <c r="B44700" i="1"/>
  <c r="B44699" i="1"/>
  <c r="B44698" i="1"/>
  <c r="B44697" i="1"/>
  <c r="B44696" i="1"/>
  <c r="B44695" i="1"/>
  <c r="B44694" i="1"/>
  <c r="B44693" i="1"/>
  <c r="B44692" i="1"/>
  <c r="B44691" i="1"/>
  <c r="B44690" i="1"/>
  <c r="B44689" i="1"/>
  <c r="B44688" i="1"/>
  <c r="B44687" i="1"/>
  <c r="B44686" i="1"/>
  <c r="B44685" i="1"/>
  <c r="B44684" i="1"/>
  <c r="B44683" i="1"/>
  <c r="B44682" i="1"/>
  <c r="B44681" i="1"/>
  <c r="B44680" i="1"/>
  <c r="B44679" i="1"/>
  <c r="B44678" i="1"/>
  <c r="B44677" i="1"/>
  <c r="B44676" i="1"/>
  <c r="B44675" i="1"/>
  <c r="B44674" i="1"/>
  <c r="B44673" i="1"/>
  <c r="B44672" i="1"/>
  <c r="B44671" i="1"/>
  <c r="B44670" i="1"/>
  <c r="B44669" i="1"/>
  <c r="B44668" i="1"/>
  <c r="B44667" i="1"/>
  <c r="B44666" i="1"/>
  <c r="B44665" i="1"/>
  <c r="B44664" i="1"/>
  <c r="B44663" i="1"/>
  <c r="B44662" i="1"/>
  <c r="B44661" i="1"/>
  <c r="B44660" i="1"/>
  <c r="B44659" i="1"/>
  <c r="B44658" i="1"/>
  <c r="B44657" i="1"/>
  <c r="B44656" i="1"/>
  <c r="B44655" i="1"/>
  <c r="B44654" i="1"/>
  <c r="B44653" i="1"/>
  <c r="B44652" i="1"/>
  <c r="B44651" i="1"/>
  <c r="B44650" i="1"/>
  <c r="B44649" i="1"/>
  <c r="B44648" i="1"/>
  <c r="B44647" i="1"/>
  <c r="B44646" i="1"/>
  <c r="B44645" i="1"/>
  <c r="B44644" i="1"/>
  <c r="B44643" i="1"/>
  <c r="B44642" i="1"/>
  <c r="B44641" i="1"/>
  <c r="B44640" i="1"/>
  <c r="B44639" i="1"/>
  <c r="B44638" i="1"/>
  <c r="B44637" i="1"/>
  <c r="B44636" i="1"/>
  <c r="B44635" i="1"/>
  <c r="B44634" i="1"/>
  <c r="B44633" i="1"/>
  <c r="B44632" i="1"/>
  <c r="B44631" i="1"/>
  <c r="B44630" i="1"/>
  <c r="B44629" i="1"/>
  <c r="B44628" i="1"/>
  <c r="B44627" i="1"/>
  <c r="B44626" i="1"/>
  <c r="B44625" i="1"/>
  <c r="B44624" i="1"/>
  <c r="B44623" i="1"/>
  <c r="B44622" i="1"/>
  <c r="B44621" i="1"/>
  <c r="B44620" i="1"/>
  <c r="B44619" i="1"/>
  <c r="B44618" i="1"/>
  <c r="B44617" i="1"/>
  <c r="B44616" i="1"/>
  <c r="B44615" i="1"/>
  <c r="B44614" i="1"/>
  <c r="B44613" i="1"/>
  <c r="B44612" i="1"/>
  <c r="B44611" i="1"/>
  <c r="B44610" i="1"/>
  <c r="B44609" i="1"/>
  <c r="B44608" i="1"/>
  <c r="B44607" i="1"/>
  <c r="B44606" i="1"/>
  <c r="B44605" i="1"/>
  <c r="B44604" i="1"/>
  <c r="B44603" i="1"/>
  <c r="B44602" i="1"/>
  <c r="B44601" i="1"/>
  <c r="B44600" i="1"/>
  <c r="B44599" i="1"/>
  <c r="B44598" i="1"/>
  <c r="B44597" i="1"/>
  <c r="B44596" i="1"/>
  <c r="B44595" i="1"/>
  <c r="B44594" i="1"/>
  <c r="B44593" i="1"/>
  <c r="B44592" i="1"/>
  <c r="B44591" i="1"/>
  <c r="B44590" i="1"/>
  <c r="B44589" i="1"/>
  <c r="B44588" i="1"/>
  <c r="B44587" i="1"/>
  <c r="B44586" i="1"/>
  <c r="B44585" i="1"/>
  <c r="B44584" i="1"/>
  <c r="B44583" i="1"/>
  <c r="B44582" i="1"/>
  <c r="B44581" i="1"/>
  <c r="B44580" i="1"/>
  <c r="B44579" i="1"/>
  <c r="B44578" i="1"/>
  <c r="B44577" i="1"/>
  <c r="B44576" i="1"/>
  <c r="B44575" i="1"/>
  <c r="B44574" i="1"/>
  <c r="B44573" i="1"/>
  <c r="B44572" i="1"/>
  <c r="B44571" i="1"/>
  <c r="B44570" i="1"/>
  <c r="B44569" i="1"/>
  <c r="B44568" i="1"/>
  <c r="B44567" i="1"/>
  <c r="B44566" i="1"/>
  <c r="B44565" i="1"/>
  <c r="B44564" i="1"/>
  <c r="B44563" i="1"/>
  <c r="B44562" i="1"/>
  <c r="B44561" i="1"/>
  <c r="B44560" i="1"/>
  <c r="B44559" i="1"/>
  <c r="B44558" i="1"/>
  <c r="B44557" i="1"/>
  <c r="B44556" i="1"/>
  <c r="B44555" i="1"/>
  <c r="B44554" i="1"/>
  <c r="B44553" i="1"/>
  <c r="B44552" i="1"/>
  <c r="B44551" i="1"/>
  <c r="B44550" i="1"/>
  <c r="B44549" i="1"/>
  <c r="B44548" i="1"/>
  <c r="B44547" i="1"/>
  <c r="B44546" i="1"/>
  <c r="B44545" i="1"/>
  <c r="B44544" i="1"/>
  <c r="B44543" i="1"/>
  <c r="B44542" i="1"/>
  <c r="B44541" i="1"/>
  <c r="B44540" i="1"/>
  <c r="B44539" i="1"/>
  <c r="B44538" i="1"/>
  <c r="B44537" i="1"/>
  <c r="B44536" i="1"/>
  <c r="B44535" i="1"/>
  <c r="B44534" i="1"/>
  <c r="B44533" i="1"/>
  <c r="B44532" i="1"/>
  <c r="B44531" i="1"/>
  <c r="B44530" i="1"/>
  <c r="B44529" i="1"/>
  <c r="B44528" i="1"/>
  <c r="B44527" i="1"/>
  <c r="B44526" i="1"/>
  <c r="B44525" i="1"/>
  <c r="B44524" i="1"/>
  <c r="B44523" i="1"/>
  <c r="B44522" i="1"/>
  <c r="B44521" i="1"/>
  <c r="B44520" i="1"/>
  <c r="B44519" i="1"/>
  <c r="B44518" i="1"/>
  <c r="B44517" i="1"/>
  <c r="B44516" i="1"/>
  <c r="B44515" i="1"/>
  <c r="B44514" i="1"/>
  <c r="B44513" i="1"/>
  <c r="B44512" i="1"/>
  <c r="B44511" i="1"/>
  <c r="B44510" i="1"/>
  <c r="B44509" i="1"/>
  <c r="B44508" i="1"/>
  <c r="B44507" i="1"/>
  <c r="B44506" i="1"/>
  <c r="B44505" i="1"/>
  <c r="B44504" i="1"/>
  <c r="B44503" i="1"/>
  <c r="B44502" i="1"/>
  <c r="B44501" i="1"/>
  <c r="B44500" i="1"/>
  <c r="B44499" i="1"/>
  <c r="B44498" i="1"/>
  <c r="B44497" i="1"/>
  <c r="B44496" i="1"/>
  <c r="B44495" i="1"/>
  <c r="B44494" i="1"/>
  <c r="B44493" i="1"/>
  <c r="B44492" i="1"/>
  <c r="B44491" i="1"/>
  <c r="B44490" i="1"/>
  <c r="B44489" i="1"/>
  <c r="B44488" i="1"/>
  <c r="B44487" i="1"/>
  <c r="B44486" i="1"/>
  <c r="B44485" i="1"/>
  <c r="B44484" i="1"/>
  <c r="B44483" i="1"/>
  <c r="B44482" i="1"/>
  <c r="B44481" i="1"/>
  <c r="B44480" i="1"/>
  <c r="B44479" i="1"/>
  <c r="B44478" i="1"/>
  <c r="B44477" i="1"/>
  <c r="B44476" i="1"/>
  <c r="B44475" i="1"/>
  <c r="B44474" i="1"/>
  <c r="B44473" i="1"/>
  <c r="B44472" i="1"/>
  <c r="B44471" i="1"/>
  <c r="B44470" i="1"/>
  <c r="B44469" i="1"/>
  <c r="B44468" i="1"/>
  <c r="B44467" i="1"/>
  <c r="B44466" i="1"/>
  <c r="B44465" i="1"/>
  <c r="B44464" i="1"/>
  <c r="B44463" i="1"/>
  <c r="B44462" i="1"/>
  <c r="B44461" i="1"/>
  <c r="B44460" i="1"/>
  <c r="B44459" i="1"/>
  <c r="B44458" i="1"/>
  <c r="B44457" i="1"/>
  <c r="B44456" i="1"/>
  <c r="B44455" i="1"/>
  <c r="B44454" i="1"/>
  <c r="B44453" i="1"/>
  <c r="B44452" i="1"/>
  <c r="B44451" i="1"/>
  <c r="B44450" i="1"/>
  <c r="B44449" i="1"/>
  <c r="B44448" i="1"/>
  <c r="B44447" i="1"/>
  <c r="B44446" i="1"/>
  <c r="B44445" i="1"/>
  <c r="B44444" i="1"/>
  <c r="B44443" i="1"/>
  <c r="B44442" i="1"/>
  <c r="B44441" i="1"/>
  <c r="B44440" i="1"/>
  <c r="B44439" i="1"/>
  <c r="B44438" i="1"/>
  <c r="B44437" i="1"/>
  <c r="B44436" i="1"/>
  <c r="B44435" i="1"/>
  <c r="B44434" i="1"/>
  <c r="B44433" i="1"/>
  <c r="B44432" i="1"/>
  <c r="B44431" i="1"/>
  <c r="B44430" i="1"/>
  <c r="B44429" i="1"/>
  <c r="B44428" i="1"/>
  <c r="B44427" i="1"/>
  <c r="B44426" i="1"/>
  <c r="B44425" i="1"/>
  <c r="B44424" i="1"/>
  <c r="B44423" i="1"/>
  <c r="B44422" i="1"/>
  <c r="B44421" i="1"/>
  <c r="B44420" i="1"/>
  <c r="B44419" i="1"/>
  <c r="B44418" i="1"/>
  <c r="B44417" i="1"/>
  <c r="B44416" i="1"/>
  <c r="B44415" i="1"/>
  <c r="B44414" i="1"/>
  <c r="B44413" i="1"/>
  <c r="B44412" i="1"/>
  <c r="B44411" i="1"/>
  <c r="B44410" i="1"/>
  <c r="B44409" i="1"/>
  <c r="B44408" i="1"/>
  <c r="B44407" i="1"/>
  <c r="B44406" i="1"/>
  <c r="B44405" i="1"/>
  <c r="B44404" i="1"/>
  <c r="B44403" i="1"/>
  <c r="B44402" i="1"/>
  <c r="B44401" i="1"/>
  <c r="B44400" i="1"/>
  <c r="B44399" i="1"/>
  <c r="B44398" i="1"/>
  <c r="B44397" i="1"/>
  <c r="B44396" i="1"/>
  <c r="B44395" i="1"/>
  <c r="B44394" i="1"/>
  <c r="B44393" i="1"/>
  <c r="B44392" i="1"/>
  <c r="B44391" i="1"/>
  <c r="B44390" i="1"/>
  <c r="B44389" i="1"/>
  <c r="B44388" i="1"/>
  <c r="B44387" i="1"/>
  <c r="B44386" i="1"/>
  <c r="B44385" i="1"/>
  <c r="B44384" i="1"/>
  <c r="B44383" i="1"/>
  <c r="B44382" i="1"/>
  <c r="B44381" i="1"/>
  <c r="B44380" i="1"/>
  <c r="B44379" i="1"/>
  <c r="B44378" i="1"/>
  <c r="B44377" i="1"/>
  <c r="B44376" i="1"/>
  <c r="B44375" i="1"/>
  <c r="B44374" i="1"/>
  <c r="B44373" i="1"/>
  <c r="B44372" i="1"/>
  <c r="B44371" i="1"/>
  <c r="B44370" i="1"/>
  <c r="B44369" i="1"/>
  <c r="B44368" i="1"/>
  <c r="B44367" i="1"/>
  <c r="B44366" i="1"/>
  <c r="B44365" i="1"/>
  <c r="B44364" i="1"/>
  <c r="B44363" i="1"/>
  <c r="B44362" i="1"/>
  <c r="B44361" i="1"/>
  <c r="B44360" i="1"/>
  <c r="B44359" i="1"/>
  <c r="B44358" i="1"/>
  <c r="B44357" i="1"/>
  <c r="B44356" i="1"/>
  <c r="B44355" i="1"/>
  <c r="B44354" i="1"/>
  <c r="B44353" i="1"/>
  <c r="B44352" i="1"/>
  <c r="B44351" i="1"/>
  <c r="B44350" i="1"/>
  <c r="B44349" i="1"/>
  <c r="B44348" i="1"/>
  <c r="B44347" i="1"/>
  <c r="B44346" i="1"/>
  <c r="B44345" i="1"/>
  <c r="B44344" i="1"/>
  <c r="B44343" i="1"/>
  <c r="B44342" i="1"/>
  <c r="B44341" i="1"/>
  <c r="B44340" i="1"/>
  <c r="B44339" i="1"/>
  <c r="B44338" i="1"/>
  <c r="B44337" i="1"/>
  <c r="B44336" i="1"/>
  <c r="B44335" i="1"/>
  <c r="B44334" i="1"/>
  <c r="B44333" i="1"/>
  <c r="B44332" i="1"/>
  <c r="B44331" i="1"/>
  <c r="B44330" i="1"/>
  <c r="B44329" i="1"/>
  <c r="B44328" i="1"/>
  <c r="B44327" i="1"/>
  <c r="B44326" i="1"/>
  <c r="B44325" i="1"/>
  <c r="B44324" i="1"/>
  <c r="B44323" i="1"/>
  <c r="B44322" i="1"/>
  <c r="B44321" i="1"/>
  <c r="B44320" i="1"/>
  <c r="B44319" i="1"/>
  <c r="B44318" i="1"/>
  <c r="B44317" i="1"/>
  <c r="B44316" i="1"/>
  <c r="B44315" i="1"/>
  <c r="B44314" i="1"/>
  <c r="B44313" i="1"/>
  <c r="B44312" i="1"/>
  <c r="B44311" i="1"/>
  <c r="B44310" i="1"/>
  <c r="B44309" i="1"/>
  <c r="B44308" i="1"/>
  <c r="B44307" i="1"/>
  <c r="B44306" i="1"/>
  <c r="B44305" i="1"/>
  <c r="B44304" i="1"/>
  <c r="B44303" i="1"/>
  <c r="B44302" i="1"/>
  <c r="B44301" i="1"/>
  <c r="B44300" i="1"/>
  <c r="B44299" i="1"/>
  <c r="B44298" i="1"/>
  <c r="B44297" i="1"/>
  <c r="B44296" i="1"/>
  <c r="B44295" i="1"/>
  <c r="B44294" i="1"/>
  <c r="B44293" i="1"/>
  <c r="B44292" i="1"/>
  <c r="B44291" i="1"/>
  <c r="B44290" i="1"/>
  <c r="B44289" i="1"/>
  <c r="B44288" i="1"/>
  <c r="B44287" i="1"/>
  <c r="B44286" i="1"/>
  <c r="B44285" i="1"/>
  <c r="B44284" i="1"/>
  <c r="B44283" i="1"/>
  <c r="B44282" i="1"/>
  <c r="B44281" i="1"/>
  <c r="B44280" i="1"/>
  <c r="B44279" i="1"/>
  <c r="B44278" i="1"/>
  <c r="B44277" i="1"/>
  <c r="B44276" i="1"/>
  <c r="B44275" i="1"/>
  <c r="B44274" i="1"/>
  <c r="B44273" i="1"/>
  <c r="B44272" i="1"/>
  <c r="B44271" i="1"/>
  <c r="B44270" i="1"/>
  <c r="B44269" i="1"/>
  <c r="B44268" i="1"/>
  <c r="B44267" i="1"/>
  <c r="B44266" i="1"/>
  <c r="B44265" i="1"/>
  <c r="B44264" i="1"/>
  <c r="B44263" i="1"/>
  <c r="B44262" i="1"/>
  <c r="B44261" i="1"/>
  <c r="B44260" i="1"/>
  <c r="B44259" i="1"/>
  <c r="B44258" i="1"/>
  <c r="B44257" i="1"/>
  <c r="B44256" i="1"/>
  <c r="B44255" i="1"/>
  <c r="B44254" i="1"/>
  <c r="B44253" i="1"/>
  <c r="B44252" i="1"/>
  <c r="B44251" i="1"/>
  <c r="B44250" i="1"/>
  <c r="B44249" i="1"/>
  <c r="B44248" i="1"/>
  <c r="B44247" i="1"/>
  <c r="B44246" i="1"/>
  <c r="B44245" i="1"/>
  <c r="B44244" i="1"/>
  <c r="B44243" i="1"/>
  <c r="B44242" i="1"/>
  <c r="B44241" i="1"/>
  <c r="B44240" i="1"/>
  <c r="B44239" i="1"/>
  <c r="B44238" i="1"/>
  <c r="B44237" i="1"/>
  <c r="B44236" i="1"/>
  <c r="B44235" i="1"/>
  <c r="B44234" i="1"/>
  <c r="B44233" i="1"/>
  <c r="B44232" i="1"/>
  <c r="B44231" i="1"/>
  <c r="B44230" i="1"/>
  <c r="B44229" i="1"/>
  <c r="B44228" i="1"/>
  <c r="B44227" i="1"/>
  <c r="B44226" i="1"/>
  <c r="B44225" i="1"/>
  <c r="B44224" i="1"/>
  <c r="B44223" i="1"/>
  <c r="B44222" i="1"/>
  <c r="B44221" i="1"/>
  <c r="B44220" i="1"/>
  <c r="B44219" i="1"/>
  <c r="B44218" i="1"/>
  <c r="B44217" i="1"/>
  <c r="B44216" i="1"/>
  <c r="B44215" i="1"/>
  <c r="B44214" i="1"/>
  <c r="B44213" i="1"/>
  <c r="B44212" i="1"/>
  <c r="B44211" i="1"/>
  <c r="B44210" i="1"/>
  <c r="B44209" i="1"/>
  <c r="B44208" i="1"/>
  <c r="B44207" i="1"/>
  <c r="B44206" i="1"/>
  <c r="B44205" i="1"/>
  <c r="B44204" i="1"/>
  <c r="B44203" i="1"/>
  <c r="B44202" i="1"/>
  <c r="B44201" i="1"/>
  <c r="B44200" i="1"/>
  <c r="B44199" i="1"/>
  <c r="B44198" i="1"/>
  <c r="B44197" i="1"/>
  <c r="B44196" i="1"/>
  <c r="B44195" i="1"/>
  <c r="B44194" i="1"/>
  <c r="B44193" i="1"/>
  <c r="B44192" i="1"/>
  <c r="B44191" i="1"/>
  <c r="B44190" i="1"/>
  <c r="B44189" i="1"/>
  <c r="B44188" i="1"/>
  <c r="B44187" i="1"/>
  <c r="B44186" i="1"/>
  <c r="B44185" i="1"/>
  <c r="B44184" i="1"/>
  <c r="B44183" i="1"/>
  <c r="B44182" i="1"/>
  <c r="B44181" i="1"/>
  <c r="B44180" i="1"/>
  <c r="B44179" i="1"/>
  <c r="B44178" i="1"/>
  <c r="B44177" i="1"/>
  <c r="B44176" i="1"/>
  <c r="B44175" i="1"/>
  <c r="B44174" i="1"/>
  <c r="B44173" i="1"/>
  <c r="B44172" i="1"/>
  <c r="B44171" i="1"/>
  <c r="B44170" i="1"/>
  <c r="B44169" i="1"/>
  <c r="B44164" i="1"/>
  <c r="B44163" i="1"/>
  <c r="B44162" i="1"/>
  <c r="B44161" i="1"/>
  <c r="B44160" i="1"/>
  <c r="B44159" i="1"/>
  <c r="B44158" i="1"/>
  <c r="B44157" i="1"/>
  <c r="B44156" i="1"/>
  <c r="B44155" i="1"/>
  <c r="B44154" i="1"/>
  <c r="B44153" i="1"/>
  <c r="B44152" i="1"/>
  <c r="B44151" i="1"/>
  <c r="B44150" i="1"/>
  <c r="B44149" i="1"/>
  <c r="B44148" i="1"/>
  <c r="B44147" i="1"/>
  <c r="B44146" i="1"/>
  <c r="B44145" i="1"/>
  <c r="B44144" i="1"/>
  <c r="B44143" i="1"/>
  <c r="B44142" i="1"/>
  <c r="B44141" i="1"/>
  <c r="B44140" i="1"/>
  <c r="B44139" i="1"/>
  <c r="B44138" i="1"/>
  <c r="B44137" i="1"/>
  <c r="B44136" i="1"/>
  <c r="B44135" i="1"/>
  <c r="B44134" i="1"/>
  <c r="B44133" i="1"/>
  <c r="B44132" i="1"/>
  <c r="B44131" i="1"/>
  <c r="B44130" i="1"/>
  <c r="B44129" i="1"/>
  <c r="B44128" i="1"/>
  <c r="B44127" i="1"/>
  <c r="B44126" i="1"/>
  <c r="B44125" i="1"/>
  <c r="B44124" i="1"/>
  <c r="B44123" i="1"/>
  <c r="B44122" i="1"/>
  <c r="B44121" i="1"/>
  <c r="B44120" i="1"/>
  <c r="B44119" i="1"/>
  <c r="B44118" i="1"/>
  <c r="B44117" i="1"/>
  <c r="B44116" i="1"/>
  <c r="B44115" i="1"/>
  <c r="B44114" i="1"/>
  <c r="B44113" i="1"/>
  <c r="B44112" i="1"/>
  <c r="B44111" i="1"/>
  <c r="B44110" i="1"/>
  <c r="B44109" i="1"/>
  <c r="B44108" i="1"/>
  <c r="B44107" i="1"/>
  <c r="B44106" i="1"/>
  <c r="B44105" i="1"/>
  <c r="B44104" i="1"/>
  <c r="B44103" i="1"/>
  <c r="B44102" i="1"/>
  <c r="B44101" i="1"/>
  <c r="B44100" i="1"/>
  <c r="B44099" i="1"/>
  <c r="B44098" i="1"/>
  <c r="B44097" i="1"/>
  <c r="B44096" i="1"/>
  <c r="B44095" i="1"/>
  <c r="B44094" i="1"/>
  <c r="B44093" i="1"/>
  <c r="B44092" i="1"/>
  <c r="B44091" i="1"/>
  <c r="B44090" i="1"/>
  <c r="B44089" i="1"/>
  <c r="B44088" i="1"/>
  <c r="B44087" i="1"/>
  <c r="B44086" i="1"/>
  <c r="B44085" i="1"/>
  <c r="B44084" i="1"/>
  <c r="B44083" i="1"/>
  <c r="B44082" i="1"/>
  <c r="B44081" i="1"/>
  <c r="B44080" i="1"/>
  <c r="B44079" i="1"/>
  <c r="B44078" i="1"/>
  <c r="B44077" i="1"/>
  <c r="B44076" i="1"/>
  <c r="B44075" i="1"/>
  <c r="B44074" i="1"/>
  <c r="B44073" i="1"/>
  <c r="B44072" i="1"/>
  <c r="B44071" i="1"/>
  <c r="B44070" i="1"/>
  <c r="B44069" i="1"/>
  <c r="B44068" i="1"/>
  <c r="B44067" i="1"/>
  <c r="B44066" i="1"/>
  <c r="B44065" i="1"/>
  <c r="B44064" i="1"/>
  <c r="B44063" i="1"/>
  <c r="B44062" i="1"/>
  <c r="B44061" i="1"/>
  <c r="B44060" i="1"/>
  <c r="B44059" i="1"/>
  <c r="B44058" i="1"/>
  <c r="B44057" i="1"/>
  <c r="B44056" i="1"/>
  <c r="B44055" i="1"/>
  <c r="B44054" i="1"/>
  <c r="B44053" i="1"/>
  <c r="B44052" i="1"/>
  <c r="B44051" i="1"/>
  <c r="B44050" i="1"/>
  <c r="B44049" i="1"/>
  <c r="B44048" i="1"/>
  <c r="B44047" i="1"/>
  <c r="B44046" i="1"/>
  <c r="B44045" i="1"/>
  <c r="B44044" i="1"/>
  <c r="B44043" i="1"/>
  <c r="B44042" i="1"/>
  <c r="B44041" i="1"/>
  <c r="B44040" i="1"/>
  <c r="B44039" i="1"/>
  <c r="B44038" i="1"/>
  <c r="B44037" i="1"/>
  <c r="B44036" i="1"/>
  <c r="B44035" i="1"/>
  <c r="B44034" i="1"/>
  <c r="B44033" i="1"/>
  <c r="B44032" i="1"/>
  <c r="B44031" i="1"/>
  <c r="B44030" i="1"/>
  <c r="B44029" i="1"/>
  <c r="B44028" i="1"/>
  <c r="B44027" i="1"/>
  <c r="B44026" i="1"/>
  <c r="B44025" i="1"/>
  <c r="B44024" i="1"/>
  <c r="B44023" i="1"/>
  <c r="B44022" i="1"/>
  <c r="B44021" i="1"/>
  <c r="B44020" i="1"/>
  <c r="B44019" i="1"/>
  <c r="B44018" i="1"/>
  <c r="B44017" i="1"/>
  <c r="B44016" i="1"/>
  <c r="B44015" i="1"/>
  <c r="B44014" i="1"/>
  <c r="B44013" i="1"/>
  <c r="B44012" i="1"/>
  <c r="B44011" i="1"/>
  <c r="B44010" i="1"/>
  <c r="B44009" i="1"/>
  <c r="B44008" i="1"/>
  <c r="B44007" i="1"/>
  <c r="B44006" i="1"/>
  <c r="B44005" i="1"/>
  <c r="B44004" i="1"/>
  <c r="B44003" i="1"/>
  <c r="B44002" i="1"/>
  <c r="B44001" i="1"/>
  <c r="B44000" i="1"/>
  <c r="B43999" i="1"/>
  <c r="B43998" i="1"/>
  <c r="B43997" i="1"/>
  <c r="B43996" i="1"/>
  <c r="B43995" i="1"/>
  <c r="B43994" i="1"/>
  <c r="B43993" i="1"/>
  <c r="B43992" i="1"/>
  <c r="B43991" i="1"/>
  <c r="B43990" i="1"/>
  <c r="B43989" i="1"/>
  <c r="B43988" i="1"/>
  <c r="B43987" i="1"/>
  <c r="B43986" i="1"/>
  <c r="B43985" i="1"/>
  <c r="B43984" i="1"/>
  <c r="B43983" i="1"/>
  <c r="B43982" i="1"/>
  <c r="B43981" i="1"/>
  <c r="B43980" i="1"/>
  <c r="B43979" i="1"/>
  <c r="B43978" i="1"/>
  <c r="B43977" i="1"/>
  <c r="B43976" i="1"/>
  <c r="B43975" i="1"/>
  <c r="B43974" i="1"/>
  <c r="B43973" i="1"/>
  <c r="B43972" i="1"/>
  <c r="B43971" i="1"/>
  <c r="B43970" i="1"/>
  <c r="B43969" i="1"/>
  <c r="B43968" i="1"/>
  <c r="B43967" i="1"/>
  <c r="B43966" i="1"/>
  <c r="B43965" i="1"/>
  <c r="B43964" i="1"/>
  <c r="B43963" i="1"/>
  <c r="B43962" i="1"/>
  <c r="B43961" i="1"/>
  <c r="B43960" i="1"/>
  <c r="B43959" i="1"/>
  <c r="B43958" i="1"/>
  <c r="B43957" i="1"/>
  <c r="B43956" i="1"/>
  <c r="B43955" i="1"/>
  <c r="B43954" i="1"/>
  <c r="B43953" i="1"/>
  <c r="B43952" i="1"/>
  <c r="B43951" i="1"/>
  <c r="B43950" i="1"/>
  <c r="B43949" i="1"/>
  <c r="B43948" i="1"/>
  <c r="B43947" i="1"/>
  <c r="B43946" i="1"/>
  <c r="B43945" i="1"/>
  <c r="B43944" i="1"/>
  <c r="B43943" i="1"/>
  <c r="B43942" i="1"/>
  <c r="B43941" i="1"/>
  <c r="B43940" i="1"/>
  <c r="B43939" i="1"/>
  <c r="B43938" i="1"/>
  <c r="B43937" i="1"/>
  <c r="B43936" i="1"/>
  <c r="B43935" i="1"/>
  <c r="B43934" i="1"/>
  <c r="B43933" i="1"/>
  <c r="B43932" i="1"/>
  <c r="B43931" i="1"/>
  <c r="B43930" i="1"/>
  <c r="B43929" i="1"/>
  <c r="B43928" i="1"/>
  <c r="B43927" i="1"/>
  <c r="B43926" i="1"/>
  <c r="B43925" i="1"/>
  <c r="B43924" i="1"/>
  <c r="B43923" i="1"/>
  <c r="B43922" i="1"/>
  <c r="B43921" i="1"/>
  <c r="B43920" i="1"/>
  <c r="B43919" i="1"/>
  <c r="B43918" i="1"/>
  <c r="B43917" i="1"/>
  <c r="B43916" i="1"/>
  <c r="B43915" i="1"/>
  <c r="B43914" i="1"/>
  <c r="B43913" i="1"/>
  <c r="B43912" i="1"/>
  <c r="B43911" i="1"/>
  <c r="B43910" i="1"/>
  <c r="B43909" i="1"/>
  <c r="B43908" i="1"/>
  <c r="B43907" i="1"/>
  <c r="B43906" i="1"/>
  <c r="B43905" i="1"/>
  <c r="B43904" i="1"/>
  <c r="B43903" i="1"/>
  <c r="B43902" i="1"/>
  <c r="B43901" i="1"/>
  <c r="B43900" i="1"/>
  <c r="B43899" i="1"/>
  <c r="B43898" i="1"/>
  <c r="B43897" i="1"/>
  <c r="B43896" i="1"/>
  <c r="B43895" i="1"/>
  <c r="B43894" i="1"/>
  <c r="B43893" i="1"/>
  <c r="B43892" i="1"/>
  <c r="B43891" i="1"/>
  <c r="B43890" i="1"/>
  <c r="B43889" i="1"/>
  <c r="B43888" i="1"/>
  <c r="B43887" i="1"/>
  <c r="B43886" i="1"/>
  <c r="B43885" i="1"/>
  <c r="B43884" i="1"/>
  <c r="B43883" i="1"/>
  <c r="B43882" i="1"/>
  <c r="B43881" i="1"/>
  <c r="B43880" i="1"/>
  <c r="B43879" i="1"/>
  <c r="B43878" i="1"/>
  <c r="B43877" i="1"/>
  <c r="B43876" i="1"/>
  <c r="B43875" i="1"/>
  <c r="B43874" i="1"/>
  <c r="B43873" i="1"/>
  <c r="B43872" i="1"/>
  <c r="B43871" i="1"/>
  <c r="B43870" i="1"/>
  <c r="B43869" i="1"/>
  <c r="B43868" i="1"/>
  <c r="B43867" i="1"/>
  <c r="B43866" i="1"/>
  <c r="B43865" i="1"/>
  <c r="B43864" i="1"/>
  <c r="B43863" i="1"/>
  <c r="B43862" i="1"/>
  <c r="B43861" i="1"/>
  <c r="B43860" i="1"/>
  <c r="B43859" i="1"/>
  <c r="B43858" i="1"/>
  <c r="B43857" i="1"/>
  <c r="B43856" i="1"/>
  <c r="B43855" i="1"/>
  <c r="B43854" i="1"/>
  <c r="B43853" i="1"/>
  <c r="B43852" i="1"/>
  <c r="B43851" i="1"/>
  <c r="B43850" i="1"/>
  <c r="B43849" i="1"/>
  <c r="B43848" i="1"/>
  <c r="B43847" i="1"/>
  <c r="B43846" i="1"/>
  <c r="B43845" i="1"/>
  <c r="B43844" i="1"/>
  <c r="B43843" i="1"/>
  <c r="B43842" i="1"/>
  <c r="B43841" i="1"/>
  <c r="B43840" i="1"/>
  <c r="B43839" i="1"/>
  <c r="B43838" i="1"/>
  <c r="B43837" i="1"/>
  <c r="B43836" i="1"/>
  <c r="B43835" i="1"/>
  <c r="B43834" i="1"/>
  <c r="B43833" i="1"/>
  <c r="B43832" i="1"/>
  <c r="B43831" i="1"/>
  <c r="B43830" i="1"/>
  <c r="B43829" i="1"/>
  <c r="B43828" i="1"/>
  <c r="B43827" i="1"/>
  <c r="B43826" i="1"/>
  <c r="B43825" i="1"/>
  <c r="B43824" i="1"/>
  <c r="B43823" i="1"/>
  <c r="B43822" i="1"/>
  <c r="B43821" i="1"/>
  <c r="B43820" i="1"/>
  <c r="B43819" i="1"/>
  <c r="B43818" i="1"/>
  <c r="B43817" i="1"/>
  <c r="B43816" i="1"/>
  <c r="B43815" i="1"/>
  <c r="B43814" i="1"/>
  <c r="B43813" i="1"/>
  <c r="B43812" i="1"/>
  <c r="B43811" i="1"/>
  <c r="B43810" i="1"/>
  <c r="B43809" i="1"/>
  <c r="B43808" i="1"/>
  <c r="B43807" i="1"/>
  <c r="B43806" i="1"/>
  <c r="B43805" i="1"/>
  <c r="B43804" i="1"/>
  <c r="B43803" i="1"/>
  <c r="B43802" i="1"/>
  <c r="B43801" i="1"/>
  <c r="B43800" i="1"/>
  <c r="B43799" i="1"/>
  <c r="B43798" i="1"/>
  <c r="B43797" i="1"/>
  <c r="B43796" i="1"/>
  <c r="B43795" i="1"/>
  <c r="B43794" i="1"/>
  <c r="B43793" i="1"/>
  <c r="B43792" i="1"/>
  <c r="B43791" i="1"/>
  <c r="B43790" i="1"/>
  <c r="B43789" i="1"/>
  <c r="B43788" i="1"/>
  <c r="B43787" i="1"/>
  <c r="B43786" i="1"/>
  <c r="B43785" i="1"/>
  <c r="B43784" i="1"/>
  <c r="B43783" i="1"/>
  <c r="B43782" i="1"/>
  <c r="B43781" i="1"/>
  <c r="B43780" i="1"/>
  <c r="B43779" i="1"/>
  <c r="B43778" i="1"/>
  <c r="B43777" i="1"/>
  <c r="B43776" i="1"/>
  <c r="B43775" i="1"/>
  <c r="B43774" i="1"/>
  <c r="B43773" i="1"/>
  <c r="B43772" i="1"/>
  <c r="B43771" i="1"/>
  <c r="B43770" i="1"/>
  <c r="B43769" i="1"/>
  <c r="B43768" i="1"/>
  <c r="B43767" i="1"/>
  <c r="B43766" i="1"/>
  <c r="B43765" i="1"/>
  <c r="B43764" i="1"/>
  <c r="B43763" i="1"/>
  <c r="B43762" i="1"/>
  <c r="B43761" i="1"/>
  <c r="B43760" i="1"/>
  <c r="B43759" i="1"/>
  <c r="B43758" i="1"/>
  <c r="B43757" i="1"/>
  <c r="B43756" i="1"/>
  <c r="B43755" i="1"/>
  <c r="B43754" i="1"/>
  <c r="B43753" i="1"/>
  <c r="B43752" i="1"/>
  <c r="B43751" i="1"/>
  <c r="B43750" i="1"/>
  <c r="B43749" i="1"/>
  <c r="B43748" i="1"/>
  <c r="B43747" i="1"/>
  <c r="B43746" i="1"/>
  <c r="B43745" i="1"/>
  <c r="B43744" i="1"/>
  <c r="B43743" i="1"/>
  <c r="B43742" i="1"/>
  <c r="B43741" i="1"/>
  <c r="B43740" i="1"/>
  <c r="B43739" i="1"/>
  <c r="B43738" i="1"/>
  <c r="B43737" i="1"/>
  <c r="B43736" i="1"/>
  <c r="B43735" i="1"/>
  <c r="B43734" i="1"/>
  <c r="B43733" i="1"/>
  <c r="B43732" i="1"/>
  <c r="B43731" i="1"/>
  <c r="B43730" i="1"/>
  <c r="B43729" i="1"/>
  <c r="B43728" i="1"/>
  <c r="B43727" i="1"/>
  <c r="B43726" i="1"/>
  <c r="B43725" i="1"/>
  <c r="B43724" i="1"/>
  <c r="B43723" i="1"/>
  <c r="B43722" i="1"/>
  <c r="B43721" i="1"/>
  <c r="B43720" i="1"/>
  <c r="B43719" i="1"/>
  <c r="B43718" i="1"/>
  <c r="B43717" i="1"/>
  <c r="B43716" i="1"/>
  <c r="B43715" i="1"/>
  <c r="B43714" i="1"/>
  <c r="B43713" i="1"/>
  <c r="B43712" i="1"/>
  <c r="B43711" i="1"/>
  <c r="B43710" i="1"/>
  <c r="B43709" i="1"/>
  <c r="B43708" i="1"/>
  <c r="B43707" i="1"/>
  <c r="B43706" i="1"/>
  <c r="B43705" i="1"/>
  <c r="B43704" i="1"/>
  <c r="B43703" i="1"/>
  <c r="B43702" i="1"/>
  <c r="B43701" i="1"/>
  <c r="B43700" i="1"/>
  <c r="B43699" i="1"/>
  <c r="B43698" i="1"/>
  <c r="B43697" i="1"/>
  <c r="B43696" i="1"/>
  <c r="B43695" i="1"/>
  <c r="B43694" i="1"/>
  <c r="B43693" i="1"/>
  <c r="B43692" i="1"/>
  <c r="B43691" i="1"/>
  <c r="B43690" i="1"/>
  <c r="B43689" i="1"/>
  <c r="B43688" i="1"/>
  <c r="B43687" i="1"/>
  <c r="B43686" i="1"/>
  <c r="B43685" i="1"/>
  <c r="B43684" i="1"/>
  <c r="B43683" i="1"/>
  <c r="B43682" i="1"/>
  <c r="B43681" i="1"/>
  <c r="B43680" i="1"/>
  <c r="B43679" i="1"/>
  <c r="B43678" i="1"/>
  <c r="B43677" i="1"/>
  <c r="B43676" i="1"/>
  <c r="B43675" i="1"/>
  <c r="B43674" i="1"/>
  <c r="B43673" i="1"/>
  <c r="B43672" i="1"/>
  <c r="B43671" i="1"/>
  <c r="B43670" i="1"/>
  <c r="B43669" i="1"/>
  <c r="B43668" i="1"/>
  <c r="B43667" i="1"/>
  <c r="B43666" i="1"/>
  <c r="B43665" i="1"/>
  <c r="B43664" i="1"/>
  <c r="B43663" i="1"/>
  <c r="B43662" i="1"/>
  <c r="B43661" i="1"/>
  <c r="B43660" i="1"/>
  <c r="B43659" i="1"/>
  <c r="B43658" i="1"/>
  <c r="B43657" i="1"/>
  <c r="B43656" i="1"/>
  <c r="B43655" i="1"/>
  <c r="B43654" i="1"/>
  <c r="B43653" i="1"/>
  <c r="B43652" i="1"/>
  <c r="B43651" i="1"/>
  <c r="B43650" i="1"/>
  <c r="B43649" i="1"/>
  <c r="B43648" i="1"/>
  <c r="B43647" i="1"/>
  <c r="B43646" i="1"/>
  <c r="B43645" i="1"/>
  <c r="B43644" i="1"/>
  <c r="B43643" i="1"/>
  <c r="B43642" i="1"/>
  <c r="B43641" i="1"/>
  <c r="B43640" i="1"/>
  <c r="B43639" i="1"/>
  <c r="B43638" i="1"/>
  <c r="B43637" i="1"/>
  <c r="B43636" i="1"/>
  <c r="B43635" i="1"/>
  <c r="B43634" i="1"/>
  <c r="B43633" i="1"/>
  <c r="B43632" i="1"/>
  <c r="B43631" i="1"/>
  <c r="B43630" i="1"/>
  <c r="B43629" i="1"/>
  <c r="B43628" i="1"/>
  <c r="B43627" i="1"/>
  <c r="B43626" i="1"/>
  <c r="B43625" i="1"/>
  <c r="B43624" i="1"/>
  <c r="B43623" i="1"/>
  <c r="B43622" i="1"/>
  <c r="B43621" i="1"/>
  <c r="B43620" i="1"/>
  <c r="B43619" i="1"/>
  <c r="B43618" i="1"/>
  <c r="B43617" i="1"/>
  <c r="B43616" i="1"/>
  <c r="B43615" i="1"/>
  <c r="B43614" i="1"/>
  <c r="B43613" i="1"/>
  <c r="B43612" i="1"/>
  <c r="B43611" i="1"/>
  <c r="B43610" i="1"/>
  <c r="B43609" i="1"/>
  <c r="B43608" i="1"/>
  <c r="B43607" i="1"/>
  <c r="B43606" i="1"/>
  <c r="B43605" i="1"/>
  <c r="B43604" i="1"/>
  <c r="B43603" i="1"/>
  <c r="B43602" i="1"/>
  <c r="B43601" i="1"/>
  <c r="B43600" i="1"/>
  <c r="B43599" i="1"/>
  <c r="B43598" i="1"/>
  <c r="B43597" i="1"/>
  <c r="B43596" i="1"/>
  <c r="B43595" i="1"/>
  <c r="B43594" i="1"/>
  <c r="B43593" i="1"/>
  <c r="B43592" i="1"/>
  <c r="B43591" i="1"/>
  <c r="B43590" i="1"/>
  <c r="B43589" i="1"/>
  <c r="B43588" i="1"/>
  <c r="B43587" i="1"/>
  <c r="B43586" i="1"/>
  <c r="B43585" i="1"/>
  <c r="B43584" i="1"/>
  <c r="B43583" i="1"/>
  <c r="B43582" i="1"/>
  <c r="B43581" i="1"/>
  <c r="B43580" i="1"/>
  <c r="B43579" i="1"/>
  <c r="B43578" i="1"/>
  <c r="B43577" i="1"/>
  <c r="B43576" i="1"/>
  <c r="B43575" i="1"/>
  <c r="B43574" i="1"/>
  <c r="B43573" i="1"/>
  <c r="B43572" i="1"/>
  <c r="B43571" i="1"/>
  <c r="B43570" i="1"/>
  <c r="B43569" i="1"/>
  <c r="B43568" i="1"/>
  <c r="B43567" i="1"/>
  <c r="B43566" i="1"/>
  <c r="B43565" i="1"/>
  <c r="B43564" i="1"/>
  <c r="B43559" i="1"/>
  <c r="B43558" i="1"/>
  <c r="B43557" i="1"/>
  <c r="B43556" i="1"/>
  <c r="B43555" i="1"/>
  <c r="B43554" i="1"/>
  <c r="B43553" i="1"/>
  <c r="B43552" i="1"/>
  <c r="B43551" i="1"/>
  <c r="B43550" i="1"/>
  <c r="B43549" i="1"/>
  <c r="B43548" i="1"/>
  <c r="B43547" i="1"/>
  <c r="B43546" i="1"/>
  <c r="B43545" i="1"/>
  <c r="B43544" i="1"/>
  <c r="B43543" i="1"/>
  <c r="B43542" i="1"/>
  <c r="B43541" i="1"/>
  <c r="B43540" i="1"/>
  <c r="B43539" i="1"/>
  <c r="B43538" i="1"/>
  <c r="B43537" i="1"/>
  <c r="B43536" i="1"/>
  <c r="B43535" i="1"/>
  <c r="B43534" i="1"/>
  <c r="B43533" i="1"/>
  <c r="B43532" i="1"/>
  <c r="B43531" i="1"/>
  <c r="B43530" i="1"/>
  <c r="B43529" i="1"/>
  <c r="B43528" i="1"/>
  <c r="B43527" i="1"/>
  <c r="B43526" i="1"/>
  <c r="B43525" i="1"/>
  <c r="B43524" i="1"/>
  <c r="B43523" i="1"/>
  <c r="B43522" i="1"/>
  <c r="B43521" i="1"/>
  <c r="B43520" i="1"/>
  <c r="B43519" i="1"/>
  <c r="B43518" i="1"/>
  <c r="B43517" i="1"/>
  <c r="B43516" i="1"/>
  <c r="B43515" i="1"/>
  <c r="B43514" i="1"/>
  <c r="B43513" i="1"/>
  <c r="B43512" i="1"/>
  <c r="B43511" i="1"/>
  <c r="B43510" i="1"/>
  <c r="B43509" i="1"/>
  <c r="B43508" i="1"/>
  <c r="B43507" i="1"/>
  <c r="B43506" i="1"/>
  <c r="B43505" i="1"/>
  <c r="B43504" i="1"/>
  <c r="B43503" i="1"/>
  <c r="B43502" i="1"/>
  <c r="B43501" i="1"/>
  <c r="B43500" i="1"/>
  <c r="B43499" i="1"/>
  <c r="B43498" i="1"/>
  <c r="B43497" i="1"/>
  <c r="B43496" i="1"/>
  <c r="B43495" i="1"/>
  <c r="B43494" i="1"/>
  <c r="B43493" i="1"/>
  <c r="B43492" i="1"/>
  <c r="B43491" i="1"/>
  <c r="B43490" i="1"/>
  <c r="B43489" i="1"/>
  <c r="B43488" i="1"/>
  <c r="B43487" i="1"/>
  <c r="B43486" i="1"/>
  <c r="B43485" i="1"/>
  <c r="B43484" i="1"/>
  <c r="B43483" i="1"/>
  <c r="B43482" i="1"/>
  <c r="B43481" i="1"/>
  <c r="B43480" i="1"/>
  <c r="B43479" i="1"/>
  <c r="B43478" i="1"/>
  <c r="B43477" i="1"/>
  <c r="B43476" i="1"/>
  <c r="B43475" i="1"/>
  <c r="B43474" i="1"/>
  <c r="B43473" i="1"/>
  <c r="B43472" i="1"/>
  <c r="B43471" i="1"/>
  <c r="B43470" i="1"/>
  <c r="B43469" i="1"/>
  <c r="B43468" i="1"/>
  <c r="B43467" i="1"/>
  <c r="B43466" i="1"/>
  <c r="B43465" i="1"/>
  <c r="B43464" i="1"/>
  <c r="B43463" i="1"/>
  <c r="B43462" i="1"/>
  <c r="B43461" i="1"/>
  <c r="B43460" i="1"/>
  <c r="B43459" i="1"/>
  <c r="B43458" i="1"/>
  <c r="B43457" i="1"/>
  <c r="B43456" i="1"/>
  <c r="B43455" i="1"/>
  <c r="B43454" i="1"/>
  <c r="B43453" i="1"/>
  <c r="B43452" i="1"/>
  <c r="B43451" i="1"/>
  <c r="B43450" i="1"/>
  <c r="B43449" i="1"/>
  <c r="B43448" i="1"/>
  <c r="B43447" i="1"/>
  <c r="B43446" i="1"/>
  <c r="B43445" i="1"/>
  <c r="B43444" i="1"/>
  <c r="B43443" i="1"/>
  <c r="B43442" i="1"/>
  <c r="B43441" i="1"/>
  <c r="B43440" i="1"/>
  <c r="B43439" i="1"/>
  <c r="B43438" i="1"/>
  <c r="B43437" i="1"/>
  <c r="B43436" i="1"/>
  <c r="B43435" i="1"/>
  <c r="B43434" i="1"/>
  <c r="B43433" i="1"/>
  <c r="B43432" i="1"/>
  <c r="B43431" i="1"/>
  <c r="B43430" i="1"/>
  <c r="B43429" i="1"/>
  <c r="B43428" i="1"/>
  <c r="B43427" i="1"/>
  <c r="B43426" i="1"/>
  <c r="B43425" i="1"/>
  <c r="B43424" i="1"/>
  <c r="B43423" i="1"/>
  <c r="B43422" i="1"/>
  <c r="B43421" i="1"/>
  <c r="B43420" i="1"/>
  <c r="B43419" i="1"/>
  <c r="B43418" i="1"/>
  <c r="B43417" i="1"/>
  <c r="B43416" i="1"/>
  <c r="B43415" i="1"/>
  <c r="B43414" i="1"/>
  <c r="B43413" i="1"/>
  <c r="B43412" i="1"/>
  <c r="B43411" i="1"/>
  <c r="B43410" i="1"/>
  <c r="B43409" i="1"/>
  <c r="B43408" i="1"/>
  <c r="B43407" i="1"/>
  <c r="B43406" i="1"/>
  <c r="B43405" i="1"/>
  <c r="B43404" i="1"/>
  <c r="B43403" i="1"/>
  <c r="B43402" i="1"/>
  <c r="B43401" i="1"/>
  <c r="B43400" i="1"/>
  <c r="B43399" i="1"/>
  <c r="B43398" i="1"/>
  <c r="B43397" i="1"/>
  <c r="B43396" i="1"/>
  <c r="B43395" i="1"/>
  <c r="B43394" i="1"/>
  <c r="B43393" i="1"/>
  <c r="B43392" i="1"/>
  <c r="B43391" i="1"/>
  <c r="B43390" i="1"/>
  <c r="B43389" i="1"/>
  <c r="B43388" i="1"/>
  <c r="B43387" i="1"/>
  <c r="B43386" i="1"/>
  <c r="B43385" i="1"/>
  <c r="B43384" i="1"/>
  <c r="B43383" i="1"/>
  <c r="B43382" i="1"/>
  <c r="B43381" i="1"/>
  <c r="B43380" i="1"/>
  <c r="B43379" i="1"/>
  <c r="B43378" i="1"/>
  <c r="B43377" i="1"/>
  <c r="B43376" i="1"/>
  <c r="B43375" i="1"/>
  <c r="B43374" i="1"/>
  <c r="B43373" i="1"/>
  <c r="B43372" i="1"/>
  <c r="B43371" i="1"/>
  <c r="B43370" i="1"/>
  <c r="B43369" i="1"/>
  <c r="B43368" i="1"/>
  <c r="B43367" i="1"/>
  <c r="B43366" i="1"/>
  <c r="B43365" i="1"/>
  <c r="B43364" i="1"/>
  <c r="B43363" i="1"/>
  <c r="B43362" i="1"/>
  <c r="B43361" i="1"/>
  <c r="B43360" i="1"/>
  <c r="B43359" i="1"/>
  <c r="B43358" i="1"/>
  <c r="B43357" i="1"/>
  <c r="B43356" i="1"/>
  <c r="B43355" i="1"/>
  <c r="B43354" i="1"/>
  <c r="B43353" i="1"/>
  <c r="B43352" i="1"/>
  <c r="B43351" i="1"/>
  <c r="B43350" i="1"/>
  <c r="B43349" i="1"/>
  <c r="B43348" i="1"/>
  <c r="B43347" i="1"/>
  <c r="B43346" i="1"/>
  <c r="B43345" i="1"/>
  <c r="B43344" i="1"/>
  <c r="B43343" i="1"/>
  <c r="B43342" i="1"/>
  <c r="B43341" i="1"/>
  <c r="B43340" i="1"/>
  <c r="B43339" i="1"/>
  <c r="B43338" i="1"/>
  <c r="B43337" i="1"/>
  <c r="B43336" i="1"/>
  <c r="B43335" i="1"/>
  <c r="B43334" i="1"/>
  <c r="B43333" i="1"/>
  <c r="B43332" i="1"/>
  <c r="B43331" i="1"/>
  <c r="B43330" i="1"/>
  <c r="B43329" i="1"/>
  <c r="B43328" i="1"/>
  <c r="B43327" i="1"/>
  <c r="B43326" i="1"/>
  <c r="B43325" i="1"/>
  <c r="B43324" i="1"/>
  <c r="B43323" i="1"/>
  <c r="B43322" i="1"/>
  <c r="B43321" i="1"/>
  <c r="B43320" i="1"/>
  <c r="B43319" i="1"/>
  <c r="B43318" i="1"/>
  <c r="B43317" i="1"/>
  <c r="B43316" i="1"/>
  <c r="B43315" i="1"/>
  <c r="B43314" i="1"/>
  <c r="B43313" i="1"/>
  <c r="B43312" i="1"/>
  <c r="B43311" i="1"/>
  <c r="B43310" i="1"/>
  <c r="B43309" i="1"/>
  <c r="B43308" i="1"/>
  <c r="B43307" i="1"/>
  <c r="B43306" i="1"/>
  <c r="B43305" i="1"/>
  <c r="B43304" i="1"/>
  <c r="B43303" i="1"/>
  <c r="B43302" i="1"/>
  <c r="B43301" i="1"/>
  <c r="B43300" i="1"/>
  <c r="B43299" i="1"/>
  <c r="B43298" i="1"/>
  <c r="B43297" i="1"/>
  <c r="B43296" i="1"/>
  <c r="B43295" i="1"/>
  <c r="B43294" i="1"/>
  <c r="B43293" i="1"/>
  <c r="B43292" i="1"/>
  <c r="B43291" i="1"/>
  <c r="B43290" i="1"/>
  <c r="B43289" i="1"/>
  <c r="B43288" i="1"/>
  <c r="B43287" i="1"/>
  <c r="B43286" i="1"/>
  <c r="B43285" i="1"/>
  <c r="B43284" i="1"/>
  <c r="B43283" i="1"/>
  <c r="B43282" i="1"/>
  <c r="B43281" i="1"/>
  <c r="B43280" i="1"/>
  <c r="B43279" i="1"/>
  <c r="B43278" i="1"/>
  <c r="B43277" i="1"/>
  <c r="B43276" i="1"/>
  <c r="B43275" i="1"/>
  <c r="B43274" i="1"/>
  <c r="B43273" i="1"/>
  <c r="B43272" i="1"/>
  <c r="B43271" i="1"/>
  <c r="B43270" i="1"/>
  <c r="B43269" i="1"/>
  <c r="B43268" i="1"/>
  <c r="B43267" i="1"/>
  <c r="B43266" i="1"/>
  <c r="B43265" i="1"/>
  <c r="B43264" i="1"/>
  <c r="B43263" i="1"/>
  <c r="B43262" i="1"/>
  <c r="B43261" i="1"/>
  <c r="B43260" i="1"/>
  <c r="B43259" i="1"/>
  <c r="B43258" i="1"/>
  <c r="B43257" i="1"/>
  <c r="B43256" i="1"/>
  <c r="B43255" i="1"/>
  <c r="B43254" i="1"/>
  <c r="B43253" i="1"/>
  <c r="B43252" i="1"/>
  <c r="B43251" i="1"/>
  <c r="B43250" i="1"/>
  <c r="B43249" i="1"/>
  <c r="B43248" i="1"/>
  <c r="B43247" i="1"/>
  <c r="B43246" i="1"/>
  <c r="B43245" i="1"/>
  <c r="B43244" i="1"/>
  <c r="B43243" i="1"/>
  <c r="B43242" i="1"/>
  <c r="B43241" i="1"/>
  <c r="B43240" i="1"/>
  <c r="B43239" i="1"/>
  <c r="B43238" i="1"/>
  <c r="B43237" i="1"/>
  <c r="B43236" i="1"/>
  <c r="B43235" i="1"/>
  <c r="B43234" i="1"/>
  <c r="B43233" i="1"/>
  <c r="B43232" i="1"/>
  <c r="B43231" i="1"/>
  <c r="B43230" i="1"/>
  <c r="B43229" i="1"/>
  <c r="B43228" i="1"/>
  <c r="B43227" i="1"/>
  <c r="B43226" i="1"/>
  <c r="B43225" i="1"/>
  <c r="B43224" i="1"/>
  <c r="B43223" i="1"/>
  <c r="B43222" i="1"/>
  <c r="B43221" i="1"/>
  <c r="B43220" i="1"/>
  <c r="B43219" i="1"/>
  <c r="B43218" i="1"/>
  <c r="B43217" i="1"/>
  <c r="B43216" i="1"/>
  <c r="B43215" i="1"/>
  <c r="B43214" i="1"/>
  <c r="B43213" i="1"/>
  <c r="B43212" i="1"/>
  <c r="B43211" i="1"/>
  <c r="B43210" i="1"/>
  <c r="B43209" i="1"/>
  <c r="B43208" i="1"/>
  <c r="B43207" i="1"/>
  <c r="B43206" i="1"/>
  <c r="B43205" i="1"/>
  <c r="B43204" i="1"/>
  <c r="B43203" i="1"/>
  <c r="B43202" i="1"/>
  <c r="B43201" i="1"/>
  <c r="B43200" i="1"/>
  <c r="B43199" i="1"/>
  <c r="B43198" i="1"/>
  <c r="B43197" i="1"/>
  <c r="B43196" i="1"/>
  <c r="B43195" i="1"/>
  <c r="B43194" i="1"/>
  <c r="B43193" i="1"/>
  <c r="B43192" i="1"/>
  <c r="B43191" i="1"/>
  <c r="B43190" i="1"/>
  <c r="B43189" i="1"/>
  <c r="B43188" i="1"/>
  <c r="B43187" i="1"/>
  <c r="B43186" i="1"/>
  <c r="B43185" i="1"/>
  <c r="B43184" i="1"/>
  <c r="B43183" i="1"/>
  <c r="B43182" i="1"/>
  <c r="B43181" i="1"/>
  <c r="B43180" i="1"/>
  <c r="B43179" i="1"/>
  <c r="B43178" i="1"/>
  <c r="B43177" i="1"/>
  <c r="B43176" i="1"/>
  <c r="B43175" i="1"/>
  <c r="B43174" i="1"/>
  <c r="B43173" i="1"/>
  <c r="B43172" i="1"/>
  <c r="B43171" i="1"/>
  <c r="B43170" i="1"/>
  <c r="B43169" i="1"/>
  <c r="B43168" i="1"/>
  <c r="B43167" i="1"/>
  <c r="B43166" i="1"/>
  <c r="B43165" i="1"/>
  <c r="B43164" i="1"/>
  <c r="B43163" i="1"/>
  <c r="B43162" i="1"/>
  <c r="B43161" i="1"/>
  <c r="B43160" i="1"/>
  <c r="B43159" i="1"/>
  <c r="B43158" i="1"/>
  <c r="B43157" i="1"/>
  <c r="B43156" i="1"/>
  <c r="B43155" i="1"/>
  <c r="B43154" i="1"/>
  <c r="B43153" i="1"/>
  <c r="B43152" i="1"/>
  <c r="B43151" i="1"/>
  <c r="B43150" i="1"/>
  <c r="B43149" i="1"/>
  <c r="B43148" i="1"/>
  <c r="B43147" i="1"/>
  <c r="B43146" i="1"/>
  <c r="B43145" i="1"/>
  <c r="B43144" i="1"/>
  <c r="B43143" i="1"/>
  <c r="B43142" i="1"/>
  <c r="B43141" i="1"/>
  <c r="B43140" i="1"/>
  <c r="B43139" i="1"/>
  <c r="B43138" i="1"/>
  <c r="B43137" i="1"/>
  <c r="B43136" i="1"/>
  <c r="B43135" i="1"/>
  <c r="B43134" i="1"/>
  <c r="B43133" i="1"/>
  <c r="B43132" i="1"/>
  <c r="B43131" i="1"/>
  <c r="B43130" i="1"/>
  <c r="B43129" i="1"/>
  <c r="B43128" i="1"/>
  <c r="B43127" i="1"/>
  <c r="B43126" i="1"/>
  <c r="B43125" i="1"/>
  <c r="B43124" i="1"/>
  <c r="B43123" i="1"/>
  <c r="B43122" i="1"/>
  <c r="B43121" i="1"/>
  <c r="B43120" i="1"/>
  <c r="B43119" i="1"/>
  <c r="B43118" i="1"/>
  <c r="B43117" i="1"/>
  <c r="B43116" i="1"/>
  <c r="B43115" i="1"/>
  <c r="B43114" i="1"/>
  <c r="B43113" i="1"/>
  <c r="B43112" i="1"/>
  <c r="B43111" i="1"/>
  <c r="B43110" i="1"/>
  <c r="B43109" i="1"/>
  <c r="B43108" i="1"/>
  <c r="B43107" i="1"/>
  <c r="B43106" i="1"/>
  <c r="B43105" i="1"/>
  <c r="B43104" i="1"/>
  <c r="B43103" i="1"/>
  <c r="B43102" i="1"/>
  <c r="B43101" i="1"/>
  <c r="B43100" i="1"/>
  <c r="B43099" i="1"/>
  <c r="B43098" i="1"/>
  <c r="B43097" i="1"/>
  <c r="B43096" i="1"/>
  <c r="B43095" i="1"/>
  <c r="B43094" i="1"/>
  <c r="B43093" i="1"/>
  <c r="B43092" i="1"/>
  <c r="B43091" i="1"/>
  <c r="B43090" i="1"/>
  <c r="B43089" i="1"/>
  <c r="B43088" i="1"/>
  <c r="B43087" i="1"/>
  <c r="B43086" i="1"/>
  <c r="B43085" i="1"/>
  <c r="B43084" i="1"/>
  <c r="B43083" i="1"/>
  <c r="B43082" i="1"/>
  <c r="B43081" i="1"/>
  <c r="B43080" i="1"/>
  <c r="B43079" i="1"/>
  <c r="B43078" i="1"/>
  <c r="B43077" i="1"/>
  <c r="B43076" i="1"/>
  <c r="B43075" i="1"/>
  <c r="B43074" i="1"/>
  <c r="B43073" i="1"/>
  <c r="B43072" i="1"/>
  <c r="B43071" i="1"/>
  <c r="B43070" i="1"/>
  <c r="B43069" i="1"/>
  <c r="B43068" i="1"/>
  <c r="B43067" i="1"/>
  <c r="B43066" i="1"/>
  <c r="B43065" i="1"/>
  <c r="B43064" i="1"/>
  <c r="B43063" i="1"/>
  <c r="B43062" i="1"/>
  <c r="B43061" i="1"/>
  <c r="B43060" i="1"/>
  <c r="B43059" i="1"/>
  <c r="B43058" i="1"/>
  <c r="B43057" i="1"/>
  <c r="B43056" i="1"/>
  <c r="B43055" i="1"/>
  <c r="B43054" i="1"/>
  <c r="B43053" i="1"/>
  <c r="B43052" i="1"/>
  <c r="B43051" i="1"/>
  <c r="B43050" i="1"/>
  <c r="B43049" i="1"/>
  <c r="B43048" i="1"/>
  <c r="B43047" i="1"/>
  <c r="B43046" i="1"/>
  <c r="B43045" i="1"/>
  <c r="B43044" i="1"/>
  <c r="B43043" i="1"/>
  <c r="B43042" i="1"/>
  <c r="B43041" i="1"/>
  <c r="B43040" i="1"/>
  <c r="B43039" i="1"/>
  <c r="B43038" i="1"/>
  <c r="B43037" i="1"/>
  <c r="B43036" i="1"/>
  <c r="B43035" i="1"/>
  <c r="B43034" i="1"/>
  <c r="B43033" i="1"/>
  <c r="B43032" i="1"/>
  <c r="B43031" i="1"/>
  <c r="B43030" i="1"/>
  <c r="B43029" i="1"/>
  <c r="B43028" i="1"/>
  <c r="B43027" i="1"/>
  <c r="B43026" i="1"/>
  <c r="B43025" i="1"/>
  <c r="B43024" i="1"/>
  <c r="B43023" i="1"/>
  <c r="B43022" i="1"/>
  <c r="B43021" i="1"/>
  <c r="B43020" i="1"/>
  <c r="B43019" i="1"/>
  <c r="B43018" i="1"/>
  <c r="B43017" i="1"/>
  <c r="B43016" i="1"/>
  <c r="B43015" i="1"/>
  <c r="B43014" i="1"/>
  <c r="B43013" i="1"/>
  <c r="B43012" i="1"/>
  <c r="B43011" i="1"/>
  <c r="B43010" i="1"/>
  <c r="B43009" i="1"/>
  <c r="B43008" i="1"/>
  <c r="B43007" i="1"/>
  <c r="B43006" i="1"/>
  <c r="B43005" i="1"/>
  <c r="B43004" i="1"/>
  <c r="B43003" i="1"/>
  <c r="B43002" i="1"/>
  <c r="B43001" i="1"/>
  <c r="B43000" i="1"/>
  <c r="B42999" i="1"/>
  <c r="B42998" i="1"/>
  <c r="B42997" i="1"/>
  <c r="B42996" i="1"/>
  <c r="B42995" i="1"/>
  <c r="B42994" i="1"/>
  <c r="B42993" i="1"/>
  <c r="B42992" i="1"/>
  <c r="B42991" i="1"/>
  <c r="B42990" i="1"/>
  <c r="B42989" i="1"/>
  <c r="B42988" i="1"/>
  <c r="B42987" i="1"/>
  <c r="B42986" i="1"/>
  <c r="B42985" i="1"/>
  <c r="B42984" i="1"/>
  <c r="B42983" i="1"/>
  <c r="B42982" i="1"/>
  <c r="B42981" i="1"/>
  <c r="B42980" i="1"/>
  <c r="B42979" i="1"/>
  <c r="B42978" i="1"/>
  <c r="B42977" i="1"/>
  <c r="B42976" i="1"/>
  <c r="B42975" i="1"/>
  <c r="B42974" i="1"/>
  <c r="B42973" i="1"/>
  <c r="B42972" i="1"/>
  <c r="B42971" i="1"/>
  <c r="B42970" i="1"/>
  <c r="B42969" i="1"/>
  <c r="B42968" i="1"/>
  <c r="B42967" i="1"/>
  <c r="B42966" i="1"/>
  <c r="B42965" i="1"/>
  <c r="B42964" i="1"/>
  <c r="B42963" i="1"/>
  <c r="B42962" i="1"/>
  <c r="B42961" i="1"/>
  <c r="B42960" i="1"/>
  <c r="B42959" i="1"/>
  <c r="B42954" i="1"/>
  <c r="B42953" i="1"/>
  <c r="B42952" i="1"/>
  <c r="B42951" i="1"/>
  <c r="B42950" i="1"/>
  <c r="B42949" i="1"/>
  <c r="B42948" i="1"/>
  <c r="B42947" i="1"/>
  <c r="B42946" i="1"/>
  <c r="B42945" i="1"/>
  <c r="B42944" i="1"/>
  <c r="B42943" i="1"/>
  <c r="B42942" i="1"/>
  <c r="B42941" i="1"/>
  <c r="B42940" i="1"/>
  <c r="B42939" i="1"/>
  <c r="B42938" i="1"/>
  <c r="B42937" i="1"/>
  <c r="B42936" i="1"/>
  <c r="B42935" i="1"/>
  <c r="B42934" i="1"/>
  <c r="B42933" i="1"/>
  <c r="B42932" i="1"/>
  <c r="B42931" i="1"/>
  <c r="B42930" i="1"/>
  <c r="B42929" i="1"/>
  <c r="B42928" i="1"/>
  <c r="B42927" i="1"/>
  <c r="B42926" i="1"/>
  <c r="B42925" i="1"/>
  <c r="B42924" i="1"/>
  <c r="B42923" i="1"/>
  <c r="B42922" i="1"/>
  <c r="B42921" i="1"/>
  <c r="B42920" i="1"/>
  <c r="B42919" i="1"/>
  <c r="B42918" i="1"/>
  <c r="B42917" i="1"/>
  <c r="B42916" i="1"/>
  <c r="B42915" i="1"/>
  <c r="B42914" i="1"/>
  <c r="B42913" i="1"/>
  <c r="B42912" i="1"/>
  <c r="B42911" i="1"/>
  <c r="B42910" i="1"/>
  <c r="B42909" i="1"/>
  <c r="B42908" i="1"/>
  <c r="B42907" i="1"/>
  <c r="B42906" i="1"/>
  <c r="B42905" i="1"/>
  <c r="B42904" i="1"/>
  <c r="B42903" i="1"/>
  <c r="B42902" i="1"/>
  <c r="B42901" i="1"/>
  <c r="B42900" i="1"/>
  <c r="B42899" i="1"/>
  <c r="B42898" i="1"/>
  <c r="B42897" i="1"/>
  <c r="B42896" i="1"/>
  <c r="B42895" i="1"/>
  <c r="B42894" i="1"/>
  <c r="B42893" i="1"/>
  <c r="B42892" i="1"/>
  <c r="B42891" i="1"/>
  <c r="B42890" i="1"/>
  <c r="B42889" i="1"/>
  <c r="B42888" i="1"/>
  <c r="B42887" i="1"/>
  <c r="B42886" i="1"/>
  <c r="B42885" i="1"/>
  <c r="B42884" i="1"/>
  <c r="B42883" i="1"/>
  <c r="B42882" i="1"/>
  <c r="B42881" i="1"/>
  <c r="B42880" i="1"/>
  <c r="B42879" i="1"/>
  <c r="B42878" i="1"/>
  <c r="B42877" i="1"/>
  <c r="B42876" i="1"/>
  <c r="B42875" i="1"/>
  <c r="B42874" i="1"/>
  <c r="B42873" i="1"/>
  <c r="B42872" i="1"/>
  <c r="B42871" i="1"/>
  <c r="B42870" i="1"/>
  <c r="B42869" i="1"/>
  <c r="B42868" i="1"/>
  <c r="B42867" i="1"/>
  <c r="B42866" i="1"/>
  <c r="B42865" i="1"/>
  <c r="B42864" i="1"/>
  <c r="B42863" i="1"/>
  <c r="B42862" i="1"/>
  <c r="B42861" i="1"/>
  <c r="B42860" i="1"/>
  <c r="B42859" i="1"/>
  <c r="B42858" i="1"/>
  <c r="B42857" i="1"/>
  <c r="B42856" i="1"/>
  <c r="B42855" i="1"/>
  <c r="B42854" i="1"/>
  <c r="B42853" i="1"/>
  <c r="B42852" i="1"/>
  <c r="B42851" i="1"/>
  <c r="B42850" i="1"/>
  <c r="B42849" i="1"/>
  <c r="B42848" i="1"/>
  <c r="B42847" i="1"/>
  <c r="B42846" i="1"/>
  <c r="B42845" i="1"/>
  <c r="B42844" i="1"/>
  <c r="B42843" i="1"/>
  <c r="B42842" i="1"/>
  <c r="B42841" i="1"/>
  <c r="B42840" i="1"/>
  <c r="B42839" i="1"/>
  <c r="B42838" i="1"/>
  <c r="B42837" i="1"/>
  <c r="B42836" i="1"/>
  <c r="B42835" i="1"/>
  <c r="B42834" i="1"/>
  <c r="B42833" i="1"/>
  <c r="B42832" i="1"/>
  <c r="B42831" i="1"/>
  <c r="B42830" i="1"/>
  <c r="B42829" i="1"/>
  <c r="B42828" i="1"/>
  <c r="B42827" i="1"/>
  <c r="B42826" i="1"/>
  <c r="B42825" i="1"/>
  <c r="B42824" i="1"/>
  <c r="B42823" i="1"/>
  <c r="B42822" i="1"/>
  <c r="B42821" i="1"/>
  <c r="B42820" i="1"/>
  <c r="B42819" i="1"/>
  <c r="B42818" i="1"/>
  <c r="B42817" i="1"/>
  <c r="B42816" i="1"/>
  <c r="B42815" i="1"/>
  <c r="B42814" i="1"/>
  <c r="B42813" i="1"/>
  <c r="B42812" i="1"/>
  <c r="B42811" i="1"/>
  <c r="B42810" i="1"/>
  <c r="B42809" i="1"/>
  <c r="B42808" i="1"/>
  <c r="B42807" i="1"/>
  <c r="B42806" i="1"/>
  <c r="B42805" i="1"/>
  <c r="B42804" i="1"/>
  <c r="B42803" i="1"/>
  <c r="B42802" i="1"/>
  <c r="B42801" i="1"/>
  <c r="B42800" i="1"/>
  <c r="B42799" i="1"/>
  <c r="B42798" i="1"/>
  <c r="B42797" i="1"/>
  <c r="B42796" i="1"/>
  <c r="B42795" i="1"/>
  <c r="B42794" i="1"/>
  <c r="B42793" i="1"/>
  <c r="B42792" i="1"/>
  <c r="B42791" i="1"/>
  <c r="B42790" i="1"/>
  <c r="B42789" i="1"/>
  <c r="B42788" i="1"/>
  <c r="B42787" i="1"/>
  <c r="B42786" i="1"/>
  <c r="B42785" i="1"/>
  <c r="B42784" i="1"/>
  <c r="B42783" i="1"/>
  <c r="B42782" i="1"/>
  <c r="B42781" i="1"/>
  <c r="B42780" i="1"/>
  <c r="B42779" i="1"/>
  <c r="B42778" i="1"/>
  <c r="B42777" i="1"/>
  <c r="B42776" i="1"/>
  <c r="B42775" i="1"/>
  <c r="B42774" i="1"/>
  <c r="B42773" i="1"/>
  <c r="B42772" i="1"/>
  <c r="B42771" i="1"/>
  <c r="B42770" i="1"/>
  <c r="B42769" i="1"/>
  <c r="B42768" i="1"/>
  <c r="B42767" i="1"/>
  <c r="B42766" i="1"/>
  <c r="B42765" i="1"/>
  <c r="B42764" i="1"/>
  <c r="B42763" i="1"/>
  <c r="B42762" i="1"/>
  <c r="B42761" i="1"/>
  <c r="B42760" i="1"/>
  <c r="B42759" i="1"/>
  <c r="B42758" i="1"/>
  <c r="B42757" i="1"/>
  <c r="B42756" i="1"/>
  <c r="B42755" i="1"/>
  <c r="B42754" i="1"/>
  <c r="B42753" i="1"/>
  <c r="B42752" i="1"/>
  <c r="B42751" i="1"/>
  <c r="B42750" i="1"/>
  <c r="B42749" i="1"/>
  <c r="B42748" i="1"/>
  <c r="B42747" i="1"/>
  <c r="B42746" i="1"/>
  <c r="B42745" i="1"/>
  <c r="B42744" i="1"/>
  <c r="B42743" i="1"/>
  <c r="B42742" i="1"/>
  <c r="B42741" i="1"/>
  <c r="B42740" i="1"/>
  <c r="B42739" i="1"/>
  <c r="B42738" i="1"/>
  <c r="B42737" i="1"/>
  <c r="B42736" i="1"/>
  <c r="B42735" i="1"/>
  <c r="B42734" i="1"/>
  <c r="B42733" i="1"/>
  <c r="B42732" i="1"/>
  <c r="B42731" i="1"/>
  <c r="B42730" i="1"/>
  <c r="B42729" i="1"/>
  <c r="B42728" i="1"/>
  <c r="B42727" i="1"/>
  <c r="B42726" i="1"/>
  <c r="B42725" i="1"/>
  <c r="B42724" i="1"/>
  <c r="B42723" i="1"/>
  <c r="B42722" i="1"/>
  <c r="B42721" i="1"/>
  <c r="B42720" i="1"/>
  <c r="B42719" i="1"/>
  <c r="B42718" i="1"/>
  <c r="B42717" i="1"/>
  <c r="B42716" i="1"/>
  <c r="B42715" i="1"/>
  <c r="B42714" i="1"/>
  <c r="B42713" i="1"/>
  <c r="B42712" i="1"/>
  <c r="B42711" i="1"/>
  <c r="B42710" i="1"/>
  <c r="B42709" i="1"/>
  <c r="B42708" i="1"/>
  <c r="B42707" i="1"/>
  <c r="B42706" i="1"/>
  <c r="B42705" i="1"/>
  <c r="B42704" i="1"/>
  <c r="B42703" i="1"/>
  <c r="B42702" i="1"/>
  <c r="B42701" i="1"/>
  <c r="B42700" i="1"/>
  <c r="B42699" i="1"/>
  <c r="B42698" i="1"/>
  <c r="B42697" i="1"/>
  <c r="B42696" i="1"/>
  <c r="B42695" i="1"/>
  <c r="B42694" i="1"/>
  <c r="B42693" i="1"/>
  <c r="B42692" i="1"/>
  <c r="B42691" i="1"/>
  <c r="B42690" i="1"/>
  <c r="B42689" i="1"/>
  <c r="B42688" i="1"/>
  <c r="B42687" i="1"/>
  <c r="B42686" i="1"/>
  <c r="B42685" i="1"/>
  <c r="B42684" i="1"/>
  <c r="B42683" i="1"/>
  <c r="B42682" i="1"/>
  <c r="B42681" i="1"/>
  <c r="B42680" i="1"/>
  <c r="B42679" i="1"/>
  <c r="B42678" i="1"/>
  <c r="B42677" i="1"/>
  <c r="B42676" i="1"/>
  <c r="B42675" i="1"/>
  <c r="B42674" i="1"/>
  <c r="B42673" i="1"/>
  <c r="B42672" i="1"/>
  <c r="B42671" i="1"/>
  <c r="B42670" i="1"/>
  <c r="B42669" i="1"/>
  <c r="B42668" i="1"/>
  <c r="B42667" i="1"/>
  <c r="B42666" i="1"/>
  <c r="B42665" i="1"/>
  <c r="B42664" i="1"/>
  <c r="B42663" i="1"/>
  <c r="B42662" i="1"/>
  <c r="B42661" i="1"/>
  <c r="B42660" i="1"/>
  <c r="B42659" i="1"/>
  <c r="B42658" i="1"/>
  <c r="B42657" i="1"/>
  <c r="B42656" i="1"/>
  <c r="B42655" i="1"/>
  <c r="B42654" i="1"/>
  <c r="B42653" i="1"/>
  <c r="B42652" i="1"/>
  <c r="B42651" i="1"/>
  <c r="B42650" i="1"/>
  <c r="B42649" i="1"/>
  <c r="B42648" i="1"/>
  <c r="B42647" i="1"/>
  <c r="B42646" i="1"/>
  <c r="B42645" i="1"/>
  <c r="B42644" i="1"/>
  <c r="B42643" i="1"/>
  <c r="B42642" i="1"/>
  <c r="B42641" i="1"/>
  <c r="B42640" i="1"/>
  <c r="B42639" i="1"/>
  <c r="B42638" i="1"/>
  <c r="B42637" i="1"/>
  <c r="B42636" i="1"/>
  <c r="B42635" i="1"/>
  <c r="B42634" i="1"/>
  <c r="B42633" i="1"/>
  <c r="B42632" i="1"/>
  <c r="B42631" i="1"/>
  <c r="B42630" i="1"/>
  <c r="B42629" i="1"/>
  <c r="B42628" i="1"/>
  <c r="B42627" i="1"/>
  <c r="B42626" i="1"/>
  <c r="B42625" i="1"/>
  <c r="B42624" i="1"/>
  <c r="B42623" i="1"/>
  <c r="B42622" i="1"/>
  <c r="B42621" i="1"/>
  <c r="B42620" i="1"/>
  <c r="B42619" i="1"/>
  <c r="B42618" i="1"/>
  <c r="B42617" i="1"/>
  <c r="B42616" i="1"/>
  <c r="B42615" i="1"/>
  <c r="B42614" i="1"/>
  <c r="B42613" i="1"/>
  <c r="B42612" i="1"/>
  <c r="B42611" i="1"/>
  <c r="B42610" i="1"/>
  <c r="B42609" i="1"/>
  <c r="B42608" i="1"/>
  <c r="B42607" i="1"/>
  <c r="B42606" i="1"/>
  <c r="B42605" i="1"/>
  <c r="B42604" i="1"/>
  <c r="B42603" i="1"/>
  <c r="B42602" i="1"/>
  <c r="B42601" i="1"/>
  <c r="B42600" i="1"/>
  <c r="B42599" i="1"/>
  <c r="B42598" i="1"/>
  <c r="B42597" i="1"/>
  <c r="B42596" i="1"/>
  <c r="B42595" i="1"/>
  <c r="B42594" i="1"/>
  <c r="B42593" i="1"/>
  <c r="B42592" i="1"/>
  <c r="B42591" i="1"/>
  <c r="B42590" i="1"/>
  <c r="B42589" i="1"/>
  <c r="B42588" i="1"/>
  <c r="B42587" i="1"/>
  <c r="B42586" i="1"/>
  <c r="B42585" i="1"/>
  <c r="B42584" i="1"/>
  <c r="B42583" i="1"/>
  <c r="B42582" i="1"/>
  <c r="B42581" i="1"/>
  <c r="B42580" i="1"/>
  <c r="B42579" i="1"/>
  <c r="B42578" i="1"/>
  <c r="B42577" i="1"/>
  <c r="B42576" i="1"/>
  <c r="B42575" i="1"/>
  <c r="B42574" i="1"/>
  <c r="B42573" i="1"/>
  <c r="B42572" i="1"/>
  <c r="B42571" i="1"/>
  <c r="B42570" i="1"/>
  <c r="B42569" i="1"/>
  <c r="B42568" i="1"/>
  <c r="B42567" i="1"/>
  <c r="B42566" i="1"/>
  <c r="B42565" i="1"/>
  <c r="B42564" i="1"/>
  <c r="B42563" i="1"/>
  <c r="B42562" i="1"/>
  <c r="B42561" i="1"/>
  <c r="B42560" i="1"/>
  <c r="B42559" i="1"/>
  <c r="B42558" i="1"/>
  <c r="B42557" i="1"/>
  <c r="B42556" i="1"/>
  <c r="B42555" i="1"/>
  <c r="B42554" i="1"/>
  <c r="B42553" i="1"/>
  <c r="B42552" i="1"/>
  <c r="B42551" i="1"/>
  <c r="B42550" i="1"/>
  <c r="B42549" i="1"/>
  <c r="B42548" i="1"/>
  <c r="B42547" i="1"/>
  <c r="B42546" i="1"/>
  <c r="B42545" i="1"/>
  <c r="B42544" i="1"/>
  <c r="B42543" i="1"/>
  <c r="B42542" i="1"/>
  <c r="B42541" i="1"/>
  <c r="B42540" i="1"/>
  <c r="B42539" i="1"/>
  <c r="B42538" i="1"/>
  <c r="B42537" i="1"/>
  <c r="B42536" i="1"/>
  <c r="B42535" i="1"/>
  <c r="B42534" i="1"/>
  <c r="B42533" i="1"/>
  <c r="B42532" i="1"/>
  <c r="B42531" i="1"/>
  <c r="B42530" i="1"/>
  <c r="B42529" i="1"/>
  <c r="B42528" i="1"/>
  <c r="B42527" i="1"/>
  <c r="B42526" i="1"/>
  <c r="B42525" i="1"/>
  <c r="B42524" i="1"/>
  <c r="B42523" i="1"/>
  <c r="B42522" i="1"/>
  <c r="B42521" i="1"/>
  <c r="B42520" i="1"/>
  <c r="B42519" i="1"/>
  <c r="B42518" i="1"/>
  <c r="B42517" i="1"/>
  <c r="B42516" i="1"/>
  <c r="B42515" i="1"/>
  <c r="B42514" i="1"/>
  <c r="B42513" i="1"/>
  <c r="B42512" i="1"/>
  <c r="B42511" i="1"/>
  <c r="B42510" i="1"/>
  <c r="B42509" i="1"/>
  <c r="B42508" i="1"/>
  <c r="B42507" i="1"/>
  <c r="B42506" i="1"/>
  <c r="B42505" i="1"/>
  <c r="B42504" i="1"/>
  <c r="B42503" i="1"/>
  <c r="B42502" i="1"/>
  <c r="B42501" i="1"/>
  <c r="B42500" i="1"/>
  <c r="B42499" i="1"/>
  <c r="B42498" i="1"/>
  <c r="B42497" i="1"/>
  <c r="B42496" i="1"/>
  <c r="B42495" i="1"/>
  <c r="B42494" i="1"/>
  <c r="B42493" i="1"/>
  <c r="B42492" i="1"/>
  <c r="B42491" i="1"/>
  <c r="B42490" i="1"/>
  <c r="B42489" i="1"/>
  <c r="B42488" i="1"/>
  <c r="B42487" i="1"/>
  <c r="B42486" i="1"/>
  <c r="B42485" i="1"/>
  <c r="B42484" i="1"/>
  <c r="B42483" i="1"/>
  <c r="B42482" i="1"/>
  <c r="B42481" i="1"/>
  <c r="B42480" i="1"/>
  <c r="B42479" i="1"/>
  <c r="B42478" i="1"/>
  <c r="B42477" i="1"/>
  <c r="B42476" i="1"/>
  <c r="B42475" i="1"/>
  <c r="B42474" i="1"/>
  <c r="B42473" i="1"/>
  <c r="B42472" i="1"/>
  <c r="B42471" i="1"/>
  <c r="B42470" i="1"/>
  <c r="B42469" i="1"/>
  <c r="B42468" i="1"/>
  <c r="B42467" i="1"/>
  <c r="B42466" i="1"/>
  <c r="B42465" i="1"/>
  <c r="B42464" i="1"/>
  <c r="B42463" i="1"/>
  <c r="B42462" i="1"/>
  <c r="B42461" i="1"/>
  <c r="B42460" i="1"/>
  <c r="B42459" i="1"/>
  <c r="B42458" i="1"/>
  <c r="B42457" i="1"/>
  <c r="B42456" i="1"/>
  <c r="B42455" i="1"/>
  <c r="B42454" i="1"/>
  <c r="B42453" i="1"/>
  <c r="B42452" i="1"/>
  <c r="B42451" i="1"/>
  <c r="B42450" i="1"/>
  <c r="B42449" i="1"/>
  <c r="B42448" i="1"/>
  <c r="B42447" i="1"/>
  <c r="B42446" i="1"/>
  <c r="B42445" i="1"/>
  <c r="B42444" i="1"/>
  <c r="B42443" i="1"/>
  <c r="B42442" i="1"/>
  <c r="B42441" i="1"/>
  <c r="B42440" i="1"/>
  <c r="B42439" i="1"/>
  <c r="B42438" i="1"/>
  <c r="B42437" i="1"/>
  <c r="B42436" i="1"/>
  <c r="B42435" i="1"/>
  <c r="B42434" i="1"/>
  <c r="B42433" i="1"/>
  <c r="B42432" i="1"/>
  <c r="B42431" i="1"/>
  <c r="B42430" i="1"/>
  <c r="B42429" i="1"/>
  <c r="B42428" i="1"/>
  <c r="B42427" i="1"/>
  <c r="B42426" i="1"/>
  <c r="B42425" i="1"/>
  <c r="B42424" i="1"/>
  <c r="B42423" i="1"/>
  <c r="B42422" i="1"/>
  <c r="B42421" i="1"/>
  <c r="B42420" i="1"/>
  <c r="B42419" i="1"/>
  <c r="B42418" i="1"/>
  <c r="B42417" i="1"/>
  <c r="B42416" i="1"/>
  <c r="B42415" i="1"/>
  <c r="B42414" i="1"/>
  <c r="B42413" i="1"/>
  <c r="B42412" i="1"/>
  <c r="B42411" i="1"/>
  <c r="B42410" i="1"/>
  <c r="B42409" i="1"/>
  <c r="B42408" i="1"/>
  <c r="B42407" i="1"/>
  <c r="B42406" i="1"/>
  <c r="B42405" i="1"/>
  <c r="B42404" i="1"/>
  <c r="B42403" i="1"/>
  <c r="B42402" i="1"/>
  <c r="B42401" i="1"/>
  <c r="B42400" i="1"/>
  <c r="B42399" i="1"/>
  <c r="B42398" i="1"/>
  <c r="B42397" i="1"/>
  <c r="B42396" i="1"/>
  <c r="B42395" i="1"/>
  <c r="B42394" i="1"/>
  <c r="B42393" i="1"/>
  <c r="B42392" i="1"/>
  <c r="B42391" i="1"/>
  <c r="B42390" i="1"/>
  <c r="B42389" i="1"/>
  <c r="B42388" i="1"/>
  <c r="B42387" i="1"/>
  <c r="B42386" i="1"/>
  <c r="B42385" i="1"/>
  <c r="B42384" i="1"/>
  <c r="B42383" i="1"/>
  <c r="B42382" i="1"/>
  <c r="B42381" i="1"/>
  <c r="B42380" i="1"/>
  <c r="B42379" i="1"/>
  <c r="B42378" i="1"/>
  <c r="B42377" i="1"/>
  <c r="B42376" i="1"/>
  <c r="B42375" i="1"/>
  <c r="B42374" i="1"/>
  <c r="B42373" i="1"/>
  <c r="B42372" i="1"/>
  <c r="B42371" i="1"/>
  <c r="B42370" i="1"/>
  <c r="B42369" i="1"/>
  <c r="B42368" i="1"/>
  <c r="B42367" i="1"/>
  <c r="B42366" i="1"/>
  <c r="B42365" i="1"/>
  <c r="B42364" i="1"/>
  <c r="B42363" i="1"/>
  <c r="B42362" i="1"/>
  <c r="B42361" i="1"/>
  <c r="B42360" i="1"/>
  <c r="B42359" i="1"/>
  <c r="B42358" i="1"/>
  <c r="B42357" i="1"/>
  <c r="B42356" i="1"/>
  <c r="B42355" i="1"/>
  <c r="B42354" i="1"/>
  <c r="B42349" i="1"/>
  <c r="B42348" i="1"/>
  <c r="B42347" i="1"/>
  <c r="B42346" i="1"/>
  <c r="B42345" i="1"/>
  <c r="B42344" i="1"/>
  <c r="B42343" i="1"/>
  <c r="B42342" i="1"/>
  <c r="B42341" i="1"/>
  <c r="B42340" i="1"/>
  <c r="B42339" i="1"/>
  <c r="B42338" i="1"/>
  <c r="B42337" i="1"/>
  <c r="B42336" i="1"/>
  <c r="B42335" i="1"/>
  <c r="B42334" i="1"/>
  <c r="B42333" i="1"/>
  <c r="B42332" i="1"/>
  <c r="B42331" i="1"/>
  <c r="B42330" i="1"/>
  <c r="B42329" i="1"/>
  <c r="B42328" i="1"/>
  <c r="B42327" i="1"/>
  <c r="B42326" i="1"/>
  <c r="B42325" i="1"/>
  <c r="B42324" i="1"/>
  <c r="B42323" i="1"/>
  <c r="B42322" i="1"/>
  <c r="B42321" i="1"/>
  <c r="B42320" i="1"/>
  <c r="B42319" i="1"/>
  <c r="B42318" i="1"/>
  <c r="B42317" i="1"/>
  <c r="B42316" i="1"/>
  <c r="B42315" i="1"/>
  <c r="B42314" i="1"/>
  <c r="B42313" i="1"/>
  <c r="B42312" i="1"/>
  <c r="B42311" i="1"/>
  <c r="B42310" i="1"/>
  <c r="B42309" i="1"/>
  <c r="B42308" i="1"/>
  <c r="B42307" i="1"/>
  <c r="B42306" i="1"/>
  <c r="B42305" i="1"/>
  <c r="B42304" i="1"/>
  <c r="B42303" i="1"/>
  <c r="B42302" i="1"/>
  <c r="B42301" i="1"/>
  <c r="B42300" i="1"/>
  <c r="B42299" i="1"/>
  <c r="B42298" i="1"/>
  <c r="B42297" i="1"/>
  <c r="B42296" i="1"/>
  <c r="B42295" i="1"/>
  <c r="B42294" i="1"/>
  <c r="B42293" i="1"/>
  <c r="B42292" i="1"/>
  <c r="B42291" i="1"/>
  <c r="B42290" i="1"/>
  <c r="B42289" i="1"/>
  <c r="B42288" i="1"/>
  <c r="B42287" i="1"/>
  <c r="B42286" i="1"/>
  <c r="B42285" i="1"/>
  <c r="B42284" i="1"/>
  <c r="B42283" i="1"/>
  <c r="B42282" i="1"/>
  <c r="B42281" i="1"/>
  <c r="B42280" i="1"/>
  <c r="B42279" i="1"/>
  <c r="B42278" i="1"/>
  <c r="B42277" i="1"/>
  <c r="B42276" i="1"/>
  <c r="B42275" i="1"/>
  <c r="B42274" i="1"/>
  <c r="B42273" i="1"/>
  <c r="B42272" i="1"/>
  <c r="B42271" i="1"/>
  <c r="B42270" i="1"/>
  <c r="B42269" i="1"/>
  <c r="B42268" i="1"/>
  <c r="B42267" i="1"/>
  <c r="B42266" i="1"/>
  <c r="B42265" i="1"/>
  <c r="B42264" i="1"/>
  <c r="B42263" i="1"/>
  <c r="B42262" i="1"/>
  <c r="B42261" i="1"/>
  <c r="B42260" i="1"/>
  <c r="B42259" i="1"/>
  <c r="B42258" i="1"/>
  <c r="B42257" i="1"/>
  <c r="B42256" i="1"/>
  <c r="B42255" i="1"/>
  <c r="B42254" i="1"/>
  <c r="B42253" i="1"/>
  <c r="B42252" i="1"/>
  <c r="B42251" i="1"/>
  <c r="B42250" i="1"/>
  <c r="B42249" i="1"/>
  <c r="B42248" i="1"/>
  <c r="B42247" i="1"/>
  <c r="B42246" i="1"/>
  <c r="B42245" i="1"/>
  <c r="B42244" i="1"/>
  <c r="B42243" i="1"/>
  <c r="B42242" i="1"/>
  <c r="B42241" i="1"/>
  <c r="B42240" i="1"/>
  <c r="B42239" i="1"/>
  <c r="B42238" i="1"/>
  <c r="B42237" i="1"/>
  <c r="B42236" i="1"/>
  <c r="B42235" i="1"/>
  <c r="B42234" i="1"/>
  <c r="B42233" i="1"/>
  <c r="B42232" i="1"/>
  <c r="B42231" i="1"/>
  <c r="B42230" i="1"/>
  <c r="B42229" i="1"/>
  <c r="B42228" i="1"/>
  <c r="B42227" i="1"/>
  <c r="B42226" i="1"/>
  <c r="B42225" i="1"/>
  <c r="B42224" i="1"/>
  <c r="B42223" i="1"/>
  <c r="B42222" i="1"/>
  <c r="B42221" i="1"/>
  <c r="B42220" i="1"/>
  <c r="B42219" i="1"/>
  <c r="B42218" i="1"/>
  <c r="B42217" i="1"/>
  <c r="B42216" i="1"/>
  <c r="B42215" i="1"/>
  <c r="B42214" i="1"/>
  <c r="B42213" i="1"/>
  <c r="B42212" i="1"/>
  <c r="B42211" i="1"/>
  <c r="B42210" i="1"/>
  <c r="B42209" i="1"/>
  <c r="B42208" i="1"/>
  <c r="B42207" i="1"/>
  <c r="B42206" i="1"/>
  <c r="B42205" i="1"/>
  <c r="B42204" i="1"/>
  <c r="B42203" i="1"/>
  <c r="B42202" i="1"/>
  <c r="B42201" i="1"/>
  <c r="B42200" i="1"/>
  <c r="B42199" i="1"/>
  <c r="B42198" i="1"/>
  <c r="B42197" i="1"/>
  <c r="B42196" i="1"/>
  <c r="B42195" i="1"/>
  <c r="B42194" i="1"/>
  <c r="B42193" i="1"/>
  <c r="B42192" i="1"/>
  <c r="B42191" i="1"/>
  <c r="B42190" i="1"/>
  <c r="B42189" i="1"/>
  <c r="B42188" i="1"/>
  <c r="B42187" i="1"/>
  <c r="B42186" i="1"/>
  <c r="B42185" i="1"/>
  <c r="B42184" i="1"/>
  <c r="B42183" i="1"/>
  <c r="B42182" i="1"/>
  <c r="B42181" i="1"/>
  <c r="B42180" i="1"/>
  <c r="B42179" i="1"/>
  <c r="B42178" i="1"/>
  <c r="B42177" i="1"/>
  <c r="B42176" i="1"/>
  <c r="B42175" i="1"/>
  <c r="B42174" i="1"/>
  <c r="B42173" i="1"/>
  <c r="B42172" i="1"/>
  <c r="B42171" i="1"/>
  <c r="B42170" i="1"/>
  <c r="B42169" i="1"/>
  <c r="B42168" i="1"/>
  <c r="B42167" i="1"/>
  <c r="B42166" i="1"/>
  <c r="B42165" i="1"/>
  <c r="B42164" i="1"/>
  <c r="B42163" i="1"/>
  <c r="B42162" i="1"/>
  <c r="B42161" i="1"/>
  <c r="B42160" i="1"/>
  <c r="B42159" i="1"/>
  <c r="B42158" i="1"/>
  <c r="B42157" i="1"/>
  <c r="B42156" i="1"/>
  <c r="B42155" i="1"/>
  <c r="B42154" i="1"/>
  <c r="B42153" i="1"/>
  <c r="B42152" i="1"/>
  <c r="B42151" i="1"/>
  <c r="B42150" i="1"/>
  <c r="B42149" i="1"/>
  <c r="B42148" i="1"/>
  <c r="B42147" i="1"/>
  <c r="B42146" i="1"/>
  <c r="B42145" i="1"/>
  <c r="B42144" i="1"/>
  <c r="B42143" i="1"/>
  <c r="B42142" i="1"/>
  <c r="B42141" i="1"/>
  <c r="B42140" i="1"/>
  <c r="B42139" i="1"/>
  <c r="B42138" i="1"/>
  <c r="B42137" i="1"/>
  <c r="B42136" i="1"/>
  <c r="B42135" i="1"/>
  <c r="B42134" i="1"/>
  <c r="B42133" i="1"/>
  <c r="B42132" i="1"/>
  <c r="B42131" i="1"/>
  <c r="B42130" i="1"/>
  <c r="B42129" i="1"/>
  <c r="B42128" i="1"/>
  <c r="B42127" i="1"/>
  <c r="B42126" i="1"/>
  <c r="B42125" i="1"/>
  <c r="B42124" i="1"/>
  <c r="B42123" i="1"/>
  <c r="B42122" i="1"/>
  <c r="B42121" i="1"/>
  <c r="B42120" i="1"/>
  <c r="B42119" i="1"/>
  <c r="B42118" i="1"/>
  <c r="B42117" i="1"/>
  <c r="B42116" i="1"/>
  <c r="B42115" i="1"/>
  <c r="B42114" i="1"/>
  <c r="B42113" i="1"/>
  <c r="B42112" i="1"/>
  <c r="B42111" i="1"/>
  <c r="B42110" i="1"/>
  <c r="B42109" i="1"/>
  <c r="B42108" i="1"/>
  <c r="B42107" i="1"/>
  <c r="B42106" i="1"/>
  <c r="B42105" i="1"/>
  <c r="B42104" i="1"/>
  <c r="B42103" i="1"/>
  <c r="B42102" i="1"/>
  <c r="B42101" i="1"/>
  <c r="B42100" i="1"/>
  <c r="B42099" i="1"/>
  <c r="B42098" i="1"/>
  <c r="B42097" i="1"/>
  <c r="B42096" i="1"/>
  <c r="B42095" i="1"/>
  <c r="B42094" i="1"/>
  <c r="B42093" i="1"/>
  <c r="B42092" i="1"/>
  <c r="B42091" i="1"/>
  <c r="B42090" i="1"/>
  <c r="B42089" i="1"/>
  <c r="B42088" i="1"/>
  <c r="B42087" i="1"/>
  <c r="B42086" i="1"/>
  <c r="B42085" i="1"/>
  <c r="B42084" i="1"/>
  <c r="B42083" i="1"/>
  <c r="B42082" i="1"/>
  <c r="B42081" i="1"/>
  <c r="B42080" i="1"/>
  <c r="B42079" i="1"/>
  <c r="B42078" i="1"/>
  <c r="B42077" i="1"/>
  <c r="B42076" i="1"/>
  <c r="B42075" i="1"/>
  <c r="B42074" i="1"/>
  <c r="B42073" i="1"/>
  <c r="B42072" i="1"/>
  <c r="B42071" i="1"/>
  <c r="B42070" i="1"/>
  <c r="B42069" i="1"/>
  <c r="B42068" i="1"/>
  <c r="B42067" i="1"/>
  <c r="B42066" i="1"/>
  <c r="B42065" i="1"/>
  <c r="B42064" i="1"/>
  <c r="B42063" i="1"/>
  <c r="B42062" i="1"/>
  <c r="B42061" i="1"/>
  <c r="B42060" i="1"/>
  <c r="B42059" i="1"/>
  <c r="B42058" i="1"/>
  <c r="B42057" i="1"/>
  <c r="B42056" i="1"/>
  <c r="B42055" i="1"/>
  <c r="B42054" i="1"/>
  <c r="B42053" i="1"/>
  <c r="B42052" i="1"/>
  <c r="B42051" i="1"/>
  <c r="B42050" i="1"/>
  <c r="B42049" i="1"/>
  <c r="B42048" i="1"/>
  <c r="B42047" i="1"/>
  <c r="B42046" i="1"/>
  <c r="B42045" i="1"/>
  <c r="B42044" i="1"/>
  <c r="B42043" i="1"/>
  <c r="B42042" i="1"/>
  <c r="B42041" i="1"/>
  <c r="B42040" i="1"/>
  <c r="B42039" i="1"/>
  <c r="B42038" i="1"/>
  <c r="B42037" i="1"/>
  <c r="B42036" i="1"/>
  <c r="B42035" i="1"/>
  <c r="B42034" i="1"/>
  <c r="B42033" i="1"/>
  <c r="B42032" i="1"/>
  <c r="B42031" i="1"/>
  <c r="B42030" i="1"/>
  <c r="B42029" i="1"/>
  <c r="B42028" i="1"/>
  <c r="B42027" i="1"/>
  <c r="B42026" i="1"/>
  <c r="B42025" i="1"/>
  <c r="B42024" i="1"/>
  <c r="B42023" i="1"/>
  <c r="B42022" i="1"/>
  <c r="B42021" i="1"/>
  <c r="B42020" i="1"/>
  <c r="B42019" i="1"/>
  <c r="B42018" i="1"/>
  <c r="B42017" i="1"/>
  <c r="B42016" i="1"/>
  <c r="B42015" i="1"/>
  <c r="B42014" i="1"/>
  <c r="B42013" i="1"/>
  <c r="B42012" i="1"/>
  <c r="B42011" i="1"/>
  <c r="B42010" i="1"/>
  <c r="B42009" i="1"/>
  <c r="B42008" i="1"/>
  <c r="B42007" i="1"/>
  <c r="B42006" i="1"/>
  <c r="B42005" i="1"/>
  <c r="B42004" i="1"/>
  <c r="B42003" i="1"/>
  <c r="B42002" i="1"/>
  <c r="B42001" i="1"/>
  <c r="B42000" i="1"/>
  <c r="B41999" i="1"/>
  <c r="B41998" i="1"/>
  <c r="B41997" i="1"/>
  <c r="B41996" i="1"/>
  <c r="B41995" i="1"/>
  <c r="B41994" i="1"/>
  <c r="B41993" i="1"/>
  <c r="B41992" i="1"/>
  <c r="B41991" i="1"/>
  <c r="B41990" i="1"/>
  <c r="B41989" i="1"/>
  <c r="B41988" i="1"/>
  <c r="B41987" i="1"/>
  <c r="B41986" i="1"/>
  <c r="B41985" i="1"/>
  <c r="B41984" i="1"/>
  <c r="B41983" i="1"/>
  <c r="B41982" i="1"/>
  <c r="B41981" i="1"/>
  <c r="B41980" i="1"/>
  <c r="B41979" i="1"/>
  <c r="B41978" i="1"/>
  <c r="B41977" i="1"/>
  <c r="B41976" i="1"/>
  <c r="B41975" i="1"/>
  <c r="B41974" i="1"/>
  <c r="B41973" i="1"/>
  <c r="B41972" i="1"/>
  <c r="B41971" i="1"/>
  <c r="B41970" i="1"/>
  <c r="B41969" i="1"/>
  <c r="B41968" i="1"/>
  <c r="B41967" i="1"/>
  <c r="B41966" i="1"/>
  <c r="B41965" i="1"/>
  <c r="B41964" i="1"/>
  <c r="B41963" i="1"/>
  <c r="B41962" i="1"/>
  <c r="B41961" i="1"/>
  <c r="B41960" i="1"/>
  <c r="B41959" i="1"/>
  <c r="B41958" i="1"/>
  <c r="B41957" i="1"/>
  <c r="B41956" i="1"/>
  <c r="B41955" i="1"/>
  <c r="B41954" i="1"/>
  <c r="B41953" i="1"/>
  <c r="B41952" i="1"/>
  <c r="B41951" i="1"/>
  <c r="B41950" i="1"/>
  <c r="B41949" i="1"/>
  <c r="B41948" i="1"/>
  <c r="B41947" i="1"/>
  <c r="B41946" i="1"/>
  <c r="B41945" i="1"/>
  <c r="B41944" i="1"/>
  <c r="B41943" i="1"/>
  <c r="B41942" i="1"/>
  <c r="B41941" i="1"/>
  <c r="B41940" i="1"/>
  <c r="B41939" i="1"/>
  <c r="B41938" i="1"/>
  <c r="B41937" i="1"/>
  <c r="B41936" i="1"/>
  <c r="B41935" i="1"/>
  <c r="B41934" i="1"/>
  <c r="B41933" i="1"/>
  <c r="B41932" i="1"/>
  <c r="B41931" i="1"/>
  <c r="B41930" i="1"/>
  <c r="B41929" i="1"/>
  <c r="B41928" i="1"/>
  <c r="B41927" i="1"/>
  <c r="B41926" i="1"/>
  <c r="B41925" i="1"/>
  <c r="B41924" i="1"/>
  <c r="B41923" i="1"/>
  <c r="B41922" i="1"/>
  <c r="B41921" i="1"/>
  <c r="B41920" i="1"/>
  <c r="B41919" i="1"/>
  <c r="B41918" i="1"/>
  <c r="B41917" i="1"/>
  <c r="B41916" i="1"/>
  <c r="B41915" i="1"/>
  <c r="B41914" i="1"/>
  <c r="B41913" i="1"/>
  <c r="B41912" i="1"/>
  <c r="B41911" i="1"/>
  <c r="B41910" i="1"/>
  <c r="B41909" i="1"/>
  <c r="B41908" i="1"/>
  <c r="B41907" i="1"/>
  <c r="B41906" i="1"/>
  <c r="B41905" i="1"/>
  <c r="B41904" i="1"/>
  <c r="B41903" i="1"/>
  <c r="B41902" i="1"/>
  <c r="B41901" i="1"/>
  <c r="B41900" i="1"/>
  <c r="B41899" i="1"/>
  <c r="B41898" i="1"/>
  <c r="B41897" i="1"/>
  <c r="B41896" i="1"/>
  <c r="B41895" i="1"/>
  <c r="B41894" i="1"/>
  <c r="B41893" i="1"/>
  <c r="B41892" i="1"/>
  <c r="B41891" i="1"/>
  <c r="B41890" i="1"/>
  <c r="B41889" i="1"/>
  <c r="B41888" i="1"/>
  <c r="B41887" i="1"/>
  <c r="B41886" i="1"/>
  <c r="B41885" i="1"/>
  <c r="B41884" i="1"/>
  <c r="B41883" i="1"/>
  <c r="B41882" i="1"/>
  <c r="B41881" i="1"/>
  <c r="B41880" i="1"/>
  <c r="B41879" i="1"/>
  <c r="B41878" i="1"/>
  <c r="B41877" i="1"/>
  <c r="B41876" i="1"/>
  <c r="B41875" i="1"/>
  <c r="B41874" i="1"/>
  <c r="B41873" i="1"/>
  <c r="B41872" i="1"/>
  <c r="B41871" i="1"/>
  <c r="B41870" i="1"/>
  <c r="B41869" i="1"/>
  <c r="B41868" i="1"/>
  <c r="B41867" i="1"/>
  <c r="B41866" i="1"/>
  <c r="B41865" i="1"/>
  <c r="B41864" i="1"/>
  <c r="B41863" i="1"/>
  <c r="B41862" i="1"/>
  <c r="B41861" i="1"/>
  <c r="B41860" i="1"/>
  <c r="B41859" i="1"/>
  <c r="B41858" i="1"/>
  <c r="B41857" i="1"/>
  <c r="B41856" i="1"/>
  <c r="B41855" i="1"/>
  <c r="B41854" i="1"/>
  <c r="B41853" i="1"/>
  <c r="B41852" i="1"/>
  <c r="B41851" i="1"/>
  <c r="B41850" i="1"/>
  <c r="B41849" i="1"/>
  <c r="B41848" i="1"/>
  <c r="B41847" i="1"/>
  <c r="B41846" i="1"/>
  <c r="B41845" i="1"/>
  <c r="B41844" i="1"/>
  <c r="B41843" i="1"/>
  <c r="B41842" i="1"/>
  <c r="B41841" i="1"/>
  <c r="B41840" i="1"/>
  <c r="B41839" i="1"/>
  <c r="B41838" i="1"/>
  <c r="B41837" i="1"/>
  <c r="B41836" i="1"/>
  <c r="B41835" i="1"/>
  <c r="B41834" i="1"/>
  <c r="B41833" i="1"/>
  <c r="B41832" i="1"/>
  <c r="B41831" i="1"/>
  <c r="B41830" i="1"/>
  <c r="B41829" i="1"/>
  <c r="B41828" i="1"/>
  <c r="B41827" i="1"/>
  <c r="B41826" i="1"/>
  <c r="B41825" i="1"/>
  <c r="B41824" i="1"/>
  <c r="B41823" i="1"/>
  <c r="B41822" i="1"/>
  <c r="B41821" i="1"/>
  <c r="B41820" i="1"/>
  <c r="B41819" i="1"/>
  <c r="B41818" i="1"/>
  <c r="B41817" i="1"/>
  <c r="B41816" i="1"/>
  <c r="B41815" i="1"/>
  <c r="B41814" i="1"/>
  <c r="B41813" i="1"/>
  <c r="B41812" i="1"/>
  <c r="B41811" i="1"/>
  <c r="B41810" i="1"/>
  <c r="B41809" i="1"/>
  <c r="B41808" i="1"/>
  <c r="B41807" i="1"/>
  <c r="B41806" i="1"/>
  <c r="B41805" i="1"/>
  <c r="B41804" i="1"/>
  <c r="B41803" i="1"/>
  <c r="B41802" i="1"/>
  <c r="B41801" i="1"/>
  <c r="B41800" i="1"/>
  <c r="B41799" i="1"/>
  <c r="B41798" i="1"/>
  <c r="B41797" i="1"/>
  <c r="B41796" i="1"/>
  <c r="B41795" i="1"/>
  <c r="B41794" i="1"/>
  <c r="B41793" i="1"/>
  <c r="B41792" i="1"/>
  <c r="B41791" i="1"/>
  <c r="B41790" i="1"/>
  <c r="B41789" i="1"/>
  <c r="B41788" i="1"/>
  <c r="B41787" i="1"/>
  <c r="B41786" i="1"/>
  <c r="B41785" i="1"/>
  <c r="B41784" i="1"/>
  <c r="B41783" i="1"/>
  <c r="B41782" i="1"/>
  <c r="B41781" i="1"/>
  <c r="B41780" i="1"/>
  <c r="B41779" i="1"/>
  <c r="B41778" i="1"/>
  <c r="B41777" i="1"/>
  <c r="B41776" i="1"/>
  <c r="B41775" i="1"/>
  <c r="B41774" i="1"/>
  <c r="B41773" i="1"/>
  <c r="B41772" i="1"/>
  <c r="B41771" i="1"/>
  <c r="B41770" i="1"/>
  <c r="B41769" i="1"/>
  <c r="B41768" i="1"/>
  <c r="B41767" i="1"/>
  <c r="B41766" i="1"/>
  <c r="B41765" i="1"/>
  <c r="B41764" i="1"/>
  <c r="B41763" i="1"/>
  <c r="B41762" i="1"/>
  <c r="B41761" i="1"/>
  <c r="B41760" i="1"/>
  <c r="B41759" i="1"/>
  <c r="B41758" i="1"/>
  <c r="B41757" i="1"/>
  <c r="B41756" i="1"/>
  <c r="B41755" i="1"/>
  <c r="B41754" i="1"/>
  <c r="B41753" i="1"/>
  <c r="B41752" i="1"/>
  <c r="B41751" i="1"/>
  <c r="B41750" i="1"/>
  <c r="B41749" i="1"/>
  <c r="B41744" i="1"/>
  <c r="B41743" i="1"/>
  <c r="B41742" i="1"/>
  <c r="B41741" i="1"/>
  <c r="B41740" i="1"/>
  <c r="B41739" i="1"/>
  <c r="B41738" i="1"/>
  <c r="B41737" i="1"/>
  <c r="B41736" i="1"/>
  <c r="B41735" i="1"/>
  <c r="B41734" i="1"/>
  <c r="B41733" i="1"/>
  <c r="B41732" i="1"/>
  <c r="B41731" i="1"/>
  <c r="B41730" i="1"/>
  <c r="B41729" i="1"/>
  <c r="B41728" i="1"/>
  <c r="B41727" i="1"/>
  <c r="B41726" i="1"/>
  <c r="B41725" i="1"/>
  <c r="B41724" i="1"/>
  <c r="B41723" i="1"/>
  <c r="B41722" i="1"/>
  <c r="B41721" i="1"/>
  <c r="B41720" i="1"/>
  <c r="B41719" i="1"/>
  <c r="B41718" i="1"/>
  <c r="B41717" i="1"/>
  <c r="B41716" i="1"/>
  <c r="B41715" i="1"/>
  <c r="B41714" i="1"/>
  <c r="B41713" i="1"/>
  <c r="B41712" i="1"/>
  <c r="B41711" i="1"/>
  <c r="B41710" i="1"/>
  <c r="B41709" i="1"/>
  <c r="B41708" i="1"/>
  <c r="B41707" i="1"/>
  <c r="B41706" i="1"/>
  <c r="B41705" i="1"/>
  <c r="B41704" i="1"/>
  <c r="B41703" i="1"/>
  <c r="B41702" i="1"/>
  <c r="B41701" i="1"/>
  <c r="B41700" i="1"/>
  <c r="B41699" i="1"/>
  <c r="B41698" i="1"/>
  <c r="B41697" i="1"/>
  <c r="B41696" i="1"/>
  <c r="B41695" i="1"/>
  <c r="B41694" i="1"/>
  <c r="B41693" i="1"/>
  <c r="B41692" i="1"/>
  <c r="B41691" i="1"/>
  <c r="B41690" i="1"/>
  <c r="B41689" i="1"/>
  <c r="B41688" i="1"/>
  <c r="B41687" i="1"/>
  <c r="B41686" i="1"/>
  <c r="B41685" i="1"/>
  <c r="B41684" i="1"/>
  <c r="B41683" i="1"/>
  <c r="B41682" i="1"/>
  <c r="B41681" i="1"/>
  <c r="B41680" i="1"/>
  <c r="B41679" i="1"/>
  <c r="B41678" i="1"/>
  <c r="B41677" i="1"/>
  <c r="B41676" i="1"/>
  <c r="B41675" i="1"/>
  <c r="B41674" i="1"/>
  <c r="B41673" i="1"/>
  <c r="B41672" i="1"/>
  <c r="B41671" i="1"/>
  <c r="B41670" i="1"/>
  <c r="B41669" i="1"/>
  <c r="B41668" i="1"/>
  <c r="B41667" i="1"/>
  <c r="B41666" i="1"/>
  <c r="B41665" i="1"/>
  <c r="B41664" i="1"/>
  <c r="B41663" i="1"/>
  <c r="B41662" i="1"/>
  <c r="B41661" i="1"/>
  <c r="B41660" i="1"/>
  <c r="B41659" i="1"/>
  <c r="B41658" i="1"/>
  <c r="B41657" i="1"/>
  <c r="B41656" i="1"/>
  <c r="B41655" i="1"/>
  <c r="B41654" i="1"/>
  <c r="B41653" i="1"/>
  <c r="B41652" i="1"/>
  <c r="B41651" i="1"/>
  <c r="B41650" i="1"/>
  <c r="B41649" i="1"/>
  <c r="B41648" i="1"/>
  <c r="B41647" i="1"/>
  <c r="B41646" i="1"/>
  <c r="B41645" i="1"/>
  <c r="B41644" i="1"/>
  <c r="B41643" i="1"/>
  <c r="B41642" i="1"/>
  <c r="B41641" i="1"/>
  <c r="B41640" i="1"/>
  <c r="B41639" i="1"/>
  <c r="B41638" i="1"/>
  <c r="B41637" i="1"/>
  <c r="B41636" i="1"/>
  <c r="B41635" i="1"/>
  <c r="B41634" i="1"/>
  <c r="B41633" i="1"/>
  <c r="B41632" i="1"/>
  <c r="B41631" i="1"/>
  <c r="B41630" i="1"/>
  <c r="B41629" i="1"/>
  <c r="B41628" i="1"/>
  <c r="B41627" i="1"/>
  <c r="B41626" i="1"/>
  <c r="B41625" i="1"/>
  <c r="B41624" i="1"/>
  <c r="B41623" i="1"/>
  <c r="B41622" i="1"/>
  <c r="B41621" i="1"/>
  <c r="B41620" i="1"/>
  <c r="B41619" i="1"/>
  <c r="B41618" i="1"/>
  <c r="B41617" i="1"/>
  <c r="B41616" i="1"/>
  <c r="B41615" i="1"/>
  <c r="B41614" i="1"/>
  <c r="B41613" i="1"/>
  <c r="B41612" i="1"/>
  <c r="B41611" i="1"/>
  <c r="B41610" i="1"/>
  <c r="B41609" i="1"/>
  <c r="B41608" i="1"/>
  <c r="B41607" i="1"/>
  <c r="B41606" i="1"/>
  <c r="B41605" i="1"/>
  <c r="B41604" i="1"/>
  <c r="B41603" i="1"/>
  <c r="B41602" i="1"/>
  <c r="B41601" i="1"/>
  <c r="B41600" i="1"/>
  <c r="B41599" i="1"/>
  <c r="B41598" i="1"/>
  <c r="B41597" i="1"/>
  <c r="B41596" i="1"/>
  <c r="B41595" i="1"/>
  <c r="B41594" i="1"/>
  <c r="B41593" i="1"/>
  <c r="B41592" i="1"/>
  <c r="B41591" i="1"/>
  <c r="B41590" i="1"/>
  <c r="B41589" i="1"/>
  <c r="B41588" i="1"/>
  <c r="B41587" i="1"/>
  <c r="B41586" i="1"/>
  <c r="B41585" i="1"/>
  <c r="B41584" i="1"/>
  <c r="B41583" i="1"/>
  <c r="B41582" i="1"/>
  <c r="B41581" i="1"/>
  <c r="B41580" i="1"/>
  <c r="B41579" i="1"/>
  <c r="B41578" i="1"/>
  <c r="B41577" i="1"/>
  <c r="B41576" i="1"/>
  <c r="B41575" i="1"/>
  <c r="B41574" i="1"/>
  <c r="B41573" i="1"/>
  <c r="B41572" i="1"/>
  <c r="B41571" i="1"/>
  <c r="B41570" i="1"/>
  <c r="B41569" i="1"/>
  <c r="B41568" i="1"/>
  <c r="B41567" i="1"/>
  <c r="B41566" i="1"/>
  <c r="B41565" i="1"/>
  <c r="B41564" i="1"/>
  <c r="B41563" i="1"/>
  <c r="B41562" i="1"/>
  <c r="B41561" i="1"/>
  <c r="B41560" i="1"/>
  <c r="B41559" i="1"/>
  <c r="B41558" i="1"/>
  <c r="B41557" i="1"/>
  <c r="B41556" i="1"/>
  <c r="B41555" i="1"/>
  <c r="B41554" i="1"/>
  <c r="B41553" i="1"/>
  <c r="B41552" i="1"/>
  <c r="B41551" i="1"/>
  <c r="B41550" i="1"/>
  <c r="B41549" i="1"/>
  <c r="B41548" i="1"/>
  <c r="B41547" i="1"/>
  <c r="B41546" i="1"/>
  <c r="B41545" i="1"/>
  <c r="B41544" i="1"/>
  <c r="B41543" i="1"/>
  <c r="B41542" i="1"/>
  <c r="B41541" i="1"/>
  <c r="B41540" i="1"/>
  <c r="B41539" i="1"/>
  <c r="B41538" i="1"/>
  <c r="B41537" i="1"/>
  <c r="B41536" i="1"/>
  <c r="B41535" i="1"/>
  <c r="B41534" i="1"/>
  <c r="B41533" i="1"/>
  <c r="B41532" i="1"/>
  <c r="B41531" i="1"/>
  <c r="B41530" i="1"/>
  <c r="B41529" i="1"/>
  <c r="B41528" i="1"/>
  <c r="B41527" i="1"/>
  <c r="B41526" i="1"/>
  <c r="B41525" i="1"/>
  <c r="B41524" i="1"/>
  <c r="B41523" i="1"/>
  <c r="B41522" i="1"/>
  <c r="B41521" i="1"/>
  <c r="B41520" i="1"/>
  <c r="B41519" i="1"/>
  <c r="B41518" i="1"/>
  <c r="B41517" i="1"/>
  <c r="B41516" i="1"/>
  <c r="B41515" i="1"/>
  <c r="B41514" i="1"/>
  <c r="B41513" i="1"/>
  <c r="B41512" i="1"/>
  <c r="B41511" i="1"/>
  <c r="B41510" i="1"/>
  <c r="B41509" i="1"/>
  <c r="B41508" i="1"/>
  <c r="B41507" i="1"/>
  <c r="B41506" i="1"/>
  <c r="B41505" i="1"/>
  <c r="B41504" i="1"/>
  <c r="B41503" i="1"/>
  <c r="B41502" i="1"/>
  <c r="B41501" i="1"/>
  <c r="B41500" i="1"/>
  <c r="B41499" i="1"/>
  <c r="B41498" i="1"/>
  <c r="B41497" i="1"/>
  <c r="B41496" i="1"/>
  <c r="B41495" i="1"/>
  <c r="B41494" i="1"/>
  <c r="B41493" i="1"/>
  <c r="B41492" i="1"/>
  <c r="B41491" i="1"/>
  <c r="B41490" i="1"/>
  <c r="B41489" i="1"/>
  <c r="B41488" i="1"/>
  <c r="B41487" i="1"/>
  <c r="B41486" i="1"/>
  <c r="B41485" i="1"/>
  <c r="B41484" i="1"/>
  <c r="B41483" i="1"/>
  <c r="B41482" i="1"/>
  <c r="B41481" i="1"/>
  <c r="B41480" i="1"/>
  <c r="B41479" i="1"/>
  <c r="B41478" i="1"/>
  <c r="B41477" i="1"/>
  <c r="B41476" i="1"/>
  <c r="B41475" i="1"/>
  <c r="B41474" i="1"/>
  <c r="B41473" i="1"/>
  <c r="B41472" i="1"/>
  <c r="B41471" i="1"/>
  <c r="B41470" i="1"/>
  <c r="B41469" i="1"/>
  <c r="B41468" i="1"/>
  <c r="B41467" i="1"/>
  <c r="B41466" i="1"/>
  <c r="B41465" i="1"/>
  <c r="B41464" i="1"/>
  <c r="B41463" i="1"/>
  <c r="B41462" i="1"/>
  <c r="B41461" i="1"/>
  <c r="B41460" i="1"/>
  <c r="B41459" i="1"/>
  <c r="B41458" i="1"/>
  <c r="B41457" i="1"/>
  <c r="B41456" i="1"/>
  <c r="B41455" i="1"/>
  <c r="B41454" i="1"/>
  <c r="B41453" i="1"/>
  <c r="B41452" i="1"/>
  <c r="B41451" i="1"/>
  <c r="B41450" i="1"/>
  <c r="B41449" i="1"/>
  <c r="B41448" i="1"/>
  <c r="B41447" i="1"/>
  <c r="B41446" i="1"/>
  <c r="B41445" i="1"/>
  <c r="B41444" i="1"/>
  <c r="B41443" i="1"/>
  <c r="B41442" i="1"/>
  <c r="B41441" i="1"/>
  <c r="B41440" i="1"/>
  <c r="B41439" i="1"/>
  <c r="B41438" i="1"/>
  <c r="B41437" i="1"/>
  <c r="B41436" i="1"/>
  <c r="B41435" i="1"/>
  <c r="B41434" i="1"/>
  <c r="B41433" i="1"/>
  <c r="B41432" i="1"/>
  <c r="B41431" i="1"/>
  <c r="B41430" i="1"/>
  <c r="B41429" i="1"/>
  <c r="B41428" i="1"/>
  <c r="B41427" i="1"/>
  <c r="B41426" i="1"/>
  <c r="B41425" i="1"/>
  <c r="B41424" i="1"/>
  <c r="B41423" i="1"/>
  <c r="B41422" i="1"/>
  <c r="B41421" i="1"/>
  <c r="B41420" i="1"/>
  <c r="B41419" i="1"/>
  <c r="B41418" i="1"/>
  <c r="B41417" i="1"/>
  <c r="B41416" i="1"/>
  <c r="B41415" i="1"/>
  <c r="B41414" i="1"/>
  <c r="B41413" i="1"/>
  <c r="B41412" i="1"/>
  <c r="B41411" i="1"/>
  <c r="B41410" i="1"/>
  <c r="B41409" i="1"/>
  <c r="B41408" i="1"/>
  <c r="B41407" i="1"/>
  <c r="B41406" i="1"/>
  <c r="B41405" i="1"/>
  <c r="B41404" i="1"/>
  <c r="B41403" i="1"/>
  <c r="B41402" i="1"/>
  <c r="B41401" i="1"/>
  <c r="B41400" i="1"/>
  <c r="B41399" i="1"/>
  <c r="B41398" i="1"/>
  <c r="B41397" i="1"/>
  <c r="B41396" i="1"/>
  <c r="B41395" i="1"/>
  <c r="B41394" i="1"/>
  <c r="B41393" i="1"/>
  <c r="B41392" i="1"/>
  <c r="B41391" i="1"/>
  <c r="B41390" i="1"/>
  <c r="B41389" i="1"/>
  <c r="B41388" i="1"/>
  <c r="B41387" i="1"/>
  <c r="B41386" i="1"/>
  <c r="B41385" i="1"/>
  <c r="B41384" i="1"/>
  <c r="B41383" i="1"/>
  <c r="B41382" i="1"/>
  <c r="B41381" i="1"/>
  <c r="B41380" i="1"/>
  <c r="B41379" i="1"/>
  <c r="B41378" i="1"/>
  <c r="B41377" i="1"/>
  <c r="B41376" i="1"/>
  <c r="B41375" i="1"/>
  <c r="B41374" i="1"/>
  <c r="B41373" i="1"/>
  <c r="B41372" i="1"/>
  <c r="B41371" i="1"/>
  <c r="B41370" i="1"/>
  <c r="B41369" i="1"/>
  <c r="B41368" i="1"/>
  <c r="B41367" i="1"/>
  <c r="B41366" i="1"/>
  <c r="B41365" i="1"/>
  <c r="B41364" i="1"/>
  <c r="B41363" i="1"/>
  <c r="B41362" i="1"/>
  <c r="B41361" i="1"/>
  <c r="B41360" i="1"/>
  <c r="B41359" i="1"/>
  <c r="B41358" i="1"/>
  <c r="B41357" i="1"/>
  <c r="B41356" i="1"/>
  <c r="B41355" i="1"/>
  <c r="B41354" i="1"/>
  <c r="B41353" i="1"/>
  <c r="B41352" i="1"/>
  <c r="B41351" i="1"/>
  <c r="B41350" i="1"/>
  <c r="B41349" i="1"/>
  <c r="B41348" i="1"/>
  <c r="B41347" i="1"/>
  <c r="B41346" i="1"/>
  <c r="B41345" i="1"/>
  <c r="B41344" i="1"/>
  <c r="B41343" i="1"/>
  <c r="B41342" i="1"/>
  <c r="B41341" i="1"/>
  <c r="B41340" i="1"/>
  <c r="B41339" i="1"/>
  <c r="B41338" i="1"/>
  <c r="B41337" i="1"/>
  <c r="B41336" i="1"/>
  <c r="B41335" i="1"/>
  <c r="B41334" i="1"/>
  <c r="B41333" i="1"/>
  <c r="B41332" i="1"/>
  <c r="B41331" i="1"/>
  <c r="B41330" i="1"/>
  <c r="B41329" i="1"/>
  <c r="B41328" i="1"/>
  <c r="B41327" i="1"/>
  <c r="B41326" i="1"/>
  <c r="B41325" i="1"/>
  <c r="B41324" i="1"/>
  <c r="B41323" i="1"/>
  <c r="B41322" i="1"/>
  <c r="B41321" i="1"/>
  <c r="B41320" i="1"/>
  <c r="B41319" i="1"/>
  <c r="B41318" i="1"/>
  <c r="B41317" i="1"/>
  <c r="B41316" i="1"/>
  <c r="B41315" i="1"/>
  <c r="B41314" i="1"/>
  <c r="B41313" i="1"/>
  <c r="B41312" i="1"/>
  <c r="B41311" i="1"/>
  <c r="B41310" i="1"/>
  <c r="B41309" i="1"/>
  <c r="B41308" i="1"/>
  <c r="B41307" i="1"/>
  <c r="B41306" i="1"/>
  <c r="B41305" i="1"/>
  <c r="B41304" i="1"/>
  <c r="B41303" i="1"/>
  <c r="B41302" i="1"/>
  <c r="B41301" i="1"/>
  <c r="B41300" i="1"/>
  <c r="B41299" i="1"/>
  <c r="B41298" i="1"/>
  <c r="B41297" i="1"/>
  <c r="B41296" i="1"/>
  <c r="B41295" i="1"/>
  <c r="B41294" i="1"/>
  <c r="B41293" i="1"/>
  <c r="B41292" i="1"/>
  <c r="B41291" i="1"/>
  <c r="B41290" i="1"/>
  <c r="B41289" i="1"/>
  <c r="B41288" i="1"/>
  <c r="B41287" i="1"/>
  <c r="B41286" i="1"/>
  <c r="B41285" i="1"/>
  <c r="B41284" i="1"/>
  <c r="B41283" i="1"/>
  <c r="B41282" i="1"/>
  <c r="B41281" i="1"/>
  <c r="B41280" i="1"/>
  <c r="B41279" i="1"/>
  <c r="B41278" i="1"/>
  <c r="B41277" i="1"/>
  <c r="B41276" i="1"/>
  <c r="B41275" i="1"/>
  <c r="B41274" i="1"/>
  <c r="B41273" i="1"/>
  <c r="B41272" i="1"/>
  <c r="B41271" i="1"/>
  <c r="B41270" i="1"/>
  <c r="B41269" i="1"/>
  <c r="B41268" i="1"/>
  <c r="B41267" i="1"/>
  <c r="B41266" i="1"/>
  <c r="B41265" i="1"/>
  <c r="B41264" i="1"/>
  <c r="B41263" i="1"/>
  <c r="B41262" i="1"/>
  <c r="B41261" i="1"/>
  <c r="B41260" i="1"/>
  <c r="B41259" i="1"/>
  <c r="B41258" i="1"/>
  <c r="B41257" i="1"/>
  <c r="B41256" i="1"/>
  <c r="B41255" i="1"/>
  <c r="B41254" i="1"/>
  <c r="B41253" i="1"/>
  <c r="B41252" i="1"/>
  <c r="B41251" i="1"/>
  <c r="B41250" i="1"/>
  <c r="B41249" i="1"/>
  <c r="B41248" i="1"/>
  <c r="B41247" i="1"/>
  <c r="B41246" i="1"/>
  <c r="B41245" i="1"/>
  <c r="B41244" i="1"/>
  <c r="B41243" i="1"/>
  <c r="B41242" i="1"/>
  <c r="B41241" i="1"/>
  <c r="B41240" i="1"/>
  <c r="B41239" i="1"/>
  <c r="B41238" i="1"/>
  <c r="B41237" i="1"/>
  <c r="B41236" i="1"/>
  <c r="B41235" i="1"/>
  <c r="B41234" i="1"/>
  <c r="B41233" i="1"/>
  <c r="B41232" i="1"/>
  <c r="B41231" i="1"/>
  <c r="B41230" i="1"/>
  <c r="B41229" i="1"/>
  <c r="B41228" i="1"/>
  <c r="B41227" i="1"/>
  <c r="B41226" i="1"/>
  <c r="B41225" i="1"/>
  <c r="B41224" i="1"/>
  <c r="B41223" i="1"/>
  <c r="B41222" i="1"/>
  <c r="B41221" i="1"/>
  <c r="B41220" i="1"/>
  <c r="B41219" i="1"/>
  <c r="B41218" i="1"/>
  <c r="B41217" i="1"/>
  <c r="B41216" i="1"/>
  <c r="B41215" i="1"/>
  <c r="B41214" i="1"/>
  <c r="B41213" i="1"/>
  <c r="B41212" i="1"/>
  <c r="B41211" i="1"/>
  <c r="B41210" i="1"/>
  <c r="B41209" i="1"/>
  <c r="B41208" i="1"/>
  <c r="B41207" i="1"/>
  <c r="B41206" i="1"/>
  <c r="B41205" i="1"/>
  <c r="B41204" i="1"/>
  <c r="B41203" i="1"/>
  <c r="B41202" i="1"/>
  <c r="B41201" i="1"/>
  <c r="B41200" i="1"/>
  <c r="B41199" i="1"/>
  <c r="B41198" i="1"/>
  <c r="B41197" i="1"/>
  <c r="B41196" i="1"/>
  <c r="B41195" i="1"/>
  <c r="B41194" i="1"/>
  <c r="B41193" i="1"/>
  <c r="B41192" i="1"/>
  <c r="B41191" i="1"/>
  <c r="B41190" i="1"/>
  <c r="B41189" i="1"/>
  <c r="B41188" i="1"/>
  <c r="B41187" i="1"/>
  <c r="B41186" i="1"/>
  <c r="B41185" i="1"/>
  <c r="B41184" i="1"/>
  <c r="B41183" i="1"/>
  <c r="B41182" i="1"/>
  <c r="B41181" i="1"/>
  <c r="B41180" i="1"/>
  <c r="B41179" i="1"/>
  <c r="B41178" i="1"/>
  <c r="B41177" i="1"/>
  <c r="B41176" i="1"/>
  <c r="B41175" i="1"/>
  <c r="B41174" i="1"/>
  <c r="B41173" i="1"/>
  <c r="B41172" i="1"/>
  <c r="B41171" i="1"/>
  <c r="B41170" i="1"/>
  <c r="B41169" i="1"/>
  <c r="B41168" i="1"/>
  <c r="B41167" i="1"/>
  <c r="B41166" i="1"/>
  <c r="B41165" i="1"/>
  <c r="B41164" i="1"/>
  <c r="B41163" i="1"/>
  <c r="B41162" i="1"/>
  <c r="B41161" i="1"/>
  <c r="B41160" i="1"/>
  <c r="B41159" i="1"/>
  <c r="B41158" i="1"/>
  <c r="B41157" i="1"/>
  <c r="B41156" i="1"/>
  <c r="B41155" i="1"/>
  <c r="B41154" i="1"/>
  <c r="B41153" i="1"/>
  <c r="B41152" i="1"/>
  <c r="B41151" i="1"/>
  <c r="B41150" i="1"/>
  <c r="B41149" i="1"/>
  <c r="B41148" i="1"/>
  <c r="B41147" i="1"/>
  <c r="B41146" i="1"/>
  <c r="B41145" i="1"/>
  <c r="B41144" i="1"/>
  <c r="B41139" i="1"/>
  <c r="B41138" i="1"/>
  <c r="B41137" i="1"/>
  <c r="B41136" i="1"/>
  <c r="B41135" i="1"/>
  <c r="B41134" i="1"/>
  <c r="B41133" i="1"/>
  <c r="B41132" i="1"/>
  <c r="B41131" i="1"/>
  <c r="B41130" i="1"/>
  <c r="B41129" i="1"/>
  <c r="B41128" i="1"/>
  <c r="B41127" i="1"/>
  <c r="B41126" i="1"/>
  <c r="B41125" i="1"/>
  <c r="B41124" i="1"/>
  <c r="B41123" i="1"/>
  <c r="B41122" i="1"/>
  <c r="B41121" i="1"/>
  <c r="B41120" i="1"/>
  <c r="B41119" i="1"/>
  <c r="B41118" i="1"/>
  <c r="B41117" i="1"/>
  <c r="B41116" i="1"/>
  <c r="B41115" i="1"/>
  <c r="B41114" i="1"/>
  <c r="B41113" i="1"/>
  <c r="B41112" i="1"/>
  <c r="B41111" i="1"/>
  <c r="B41110" i="1"/>
  <c r="B41109" i="1"/>
  <c r="B41108" i="1"/>
  <c r="B41107" i="1"/>
  <c r="B41106" i="1"/>
  <c r="B41105" i="1"/>
  <c r="B41104" i="1"/>
  <c r="B41103" i="1"/>
  <c r="B41102" i="1"/>
  <c r="B41101" i="1"/>
  <c r="B41100" i="1"/>
  <c r="B41099" i="1"/>
  <c r="B41098" i="1"/>
  <c r="B41097" i="1"/>
  <c r="B41096" i="1"/>
  <c r="B41095" i="1"/>
  <c r="B41094" i="1"/>
  <c r="B41093" i="1"/>
  <c r="B41092" i="1"/>
  <c r="B41091" i="1"/>
  <c r="B41090" i="1"/>
  <c r="B41089" i="1"/>
  <c r="B41088" i="1"/>
  <c r="B41087" i="1"/>
  <c r="B41086" i="1"/>
  <c r="B41085" i="1"/>
  <c r="B41084" i="1"/>
  <c r="B41083" i="1"/>
  <c r="B41082" i="1"/>
  <c r="B41081" i="1"/>
  <c r="B41080" i="1"/>
  <c r="B41079" i="1"/>
  <c r="B41078" i="1"/>
  <c r="B41077" i="1"/>
  <c r="B41076" i="1"/>
  <c r="B41075" i="1"/>
  <c r="B41074" i="1"/>
  <c r="B41073" i="1"/>
  <c r="B41072" i="1"/>
  <c r="B41071" i="1"/>
  <c r="B41070" i="1"/>
  <c r="B41069" i="1"/>
  <c r="B41068" i="1"/>
  <c r="B41067" i="1"/>
  <c r="B41066" i="1"/>
  <c r="B41065" i="1"/>
  <c r="B41064" i="1"/>
  <c r="B41063" i="1"/>
  <c r="B41062" i="1"/>
  <c r="B41061" i="1"/>
  <c r="B41060" i="1"/>
  <c r="B41059" i="1"/>
  <c r="B41058" i="1"/>
  <c r="B41057" i="1"/>
  <c r="B41056" i="1"/>
  <c r="B41055" i="1"/>
  <c r="B41054" i="1"/>
  <c r="B41053" i="1"/>
  <c r="B41052" i="1"/>
  <c r="B41051" i="1"/>
  <c r="B41050" i="1"/>
  <c r="B41049" i="1"/>
  <c r="B41048" i="1"/>
  <c r="B41047" i="1"/>
  <c r="B41046" i="1"/>
  <c r="B41045" i="1"/>
  <c r="B41044" i="1"/>
  <c r="B41043" i="1"/>
  <c r="B41042" i="1"/>
  <c r="B41041" i="1"/>
  <c r="B41040" i="1"/>
  <c r="B41039" i="1"/>
  <c r="B41038" i="1"/>
  <c r="B41037" i="1"/>
  <c r="B41036" i="1"/>
  <c r="B41035" i="1"/>
  <c r="B41034" i="1"/>
  <c r="B41033" i="1"/>
  <c r="B41032" i="1"/>
  <c r="B41031" i="1"/>
  <c r="B41030" i="1"/>
  <c r="B41029" i="1"/>
  <c r="B41028" i="1"/>
  <c r="B41027" i="1"/>
  <c r="B41026" i="1"/>
  <c r="B41025" i="1"/>
  <c r="B41024" i="1"/>
  <c r="B41023" i="1"/>
  <c r="B41022" i="1"/>
  <c r="B41021" i="1"/>
  <c r="B41020" i="1"/>
  <c r="B41019" i="1"/>
  <c r="B41018" i="1"/>
  <c r="B41017" i="1"/>
  <c r="B41016" i="1"/>
  <c r="B41015" i="1"/>
  <c r="B41014" i="1"/>
  <c r="B41013" i="1"/>
  <c r="B41012" i="1"/>
  <c r="B41011" i="1"/>
  <c r="B41010" i="1"/>
  <c r="B41009" i="1"/>
  <c r="B41008" i="1"/>
  <c r="B41007" i="1"/>
  <c r="B41006" i="1"/>
  <c r="B41005" i="1"/>
  <c r="B41004" i="1"/>
  <c r="B41003" i="1"/>
  <c r="B41002" i="1"/>
  <c r="B41001" i="1"/>
  <c r="B41000" i="1"/>
  <c r="B40999" i="1"/>
  <c r="B40998" i="1"/>
  <c r="B40997" i="1"/>
  <c r="B40996" i="1"/>
  <c r="B40995" i="1"/>
  <c r="B40994" i="1"/>
  <c r="B40993" i="1"/>
  <c r="B40992" i="1"/>
  <c r="B40991" i="1"/>
  <c r="B40990" i="1"/>
  <c r="B40989" i="1"/>
  <c r="B40988" i="1"/>
  <c r="B40987" i="1"/>
  <c r="B40986" i="1"/>
  <c r="B40985" i="1"/>
  <c r="B40984" i="1"/>
  <c r="B40983" i="1"/>
  <c r="B40982" i="1"/>
  <c r="B40981" i="1"/>
  <c r="B40980" i="1"/>
  <c r="B40979" i="1"/>
  <c r="B40978" i="1"/>
  <c r="B40977" i="1"/>
  <c r="B40976" i="1"/>
  <c r="B40975" i="1"/>
  <c r="B40974" i="1"/>
  <c r="B40973" i="1"/>
  <c r="B40972" i="1"/>
  <c r="B40971" i="1"/>
  <c r="B40970" i="1"/>
  <c r="B40969" i="1"/>
  <c r="B40968" i="1"/>
  <c r="B40967" i="1"/>
  <c r="B40966" i="1"/>
  <c r="B40965" i="1"/>
  <c r="B40964" i="1"/>
  <c r="B40963" i="1"/>
  <c r="B40962" i="1"/>
  <c r="B40961" i="1"/>
  <c r="B40960" i="1"/>
  <c r="B40959" i="1"/>
  <c r="B40958" i="1"/>
  <c r="B40957" i="1"/>
  <c r="B40956" i="1"/>
  <c r="B40955" i="1"/>
  <c r="B40954" i="1"/>
  <c r="B40953" i="1"/>
  <c r="B40952" i="1"/>
  <c r="B40951" i="1"/>
  <c r="B40950" i="1"/>
  <c r="B40949" i="1"/>
  <c r="B40948" i="1"/>
  <c r="B40947" i="1"/>
  <c r="B40946" i="1"/>
  <c r="B40945" i="1"/>
  <c r="B40944" i="1"/>
  <c r="B40943" i="1"/>
  <c r="B40942" i="1"/>
  <c r="B40941" i="1"/>
  <c r="B40940" i="1"/>
  <c r="B40939" i="1"/>
  <c r="B40938" i="1"/>
  <c r="B40937" i="1"/>
  <c r="B40936" i="1"/>
  <c r="B40935" i="1"/>
  <c r="B40934" i="1"/>
  <c r="B40933" i="1"/>
  <c r="B40932" i="1"/>
  <c r="B40931" i="1"/>
  <c r="B40930" i="1"/>
  <c r="B40929" i="1"/>
  <c r="B40928" i="1"/>
  <c r="B40927" i="1"/>
  <c r="B40926" i="1"/>
  <c r="B40925" i="1"/>
  <c r="B40924" i="1"/>
  <c r="B40923" i="1"/>
  <c r="B40922" i="1"/>
  <c r="B40921" i="1"/>
  <c r="B40920" i="1"/>
  <c r="B40919" i="1"/>
  <c r="B40918" i="1"/>
  <c r="B40917" i="1"/>
  <c r="B40916" i="1"/>
  <c r="B40915" i="1"/>
  <c r="B40914" i="1"/>
  <c r="B40913" i="1"/>
  <c r="B40912" i="1"/>
  <c r="B40911" i="1"/>
  <c r="B40910" i="1"/>
  <c r="B40909" i="1"/>
  <c r="B40908" i="1"/>
  <c r="B40907" i="1"/>
  <c r="B40906" i="1"/>
  <c r="B40905" i="1"/>
  <c r="B40904" i="1"/>
  <c r="B40903" i="1"/>
  <c r="B40902" i="1"/>
  <c r="B40901" i="1"/>
  <c r="B40900" i="1"/>
  <c r="B40899" i="1"/>
  <c r="B40898" i="1"/>
  <c r="B40897" i="1"/>
  <c r="B40896" i="1"/>
  <c r="B40895" i="1"/>
  <c r="B40894" i="1"/>
  <c r="B40893" i="1"/>
  <c r="B40892" i="1"/>
  <c r="B40891" i="1"/>
  <c r="B40890" i="1"/>
  <c r="B40889" i="1"/>
  <c r="B40888" i="1"/>
  <c r="B40887" i="1"/>
  <c r="B40886" i="1"/>
  <c r="B40885" i="1"/>
  <c r="B40884" i="1"/>
  <c r="B40883" i="1"/>
  <c r="B40882" i="1"/>
  <c r="B40881" i="1"/>
  <c r="B40880" i="1"/>
  <c r="B40879" i="1"/>
  <c r="B40878" i="1"/>
  <c r="B40877" i="1"/>
  <c r="B40876" i="1"/>
  <c r="B40875" i="1"/>
  <c r="B40874" i="1"/>
  <c r="B40873" i="1"/>
  <c r="B40872" i="1"/>
  <c r="B40871" i="1"/>
  <c r="B40870" i="1"/>
  <c r="B40869" i="1"/>
  <c r="B40868" i="1"/>
  <c r="B40867" i="1"/>
  <c r="B40866" i="1"/>
  <c r="B40865" i="1"/>
  <c r="B40864" i="1"/>
  <c r="B40863" i="1"/>
  <c r="B40862" i="1"/>
  <c r="B40861" i="1"/>
  <c r="B40860" i="1"/>
  <c r="B40859" i="1"/>
  <c r="B40858" i="1"/>
  <c r="B40857" i="1"/>
  <c r="B40856" i="1"/>
  <c r="B40855" i="1"/>
  <c r="B40854" i="1"/>
  <c r="B40853" i="1"/>
  <c r="B40852" i="1"/>
  <c r="B40851" i="1"/>
  <c r="B40850" i="1"/>
  <c r="B40849" i="1"/>
  <c r="B40848" i="1"/>
  <c r="B40847" i="1"/>
  <c r="B40846" i="1"/>
  <c r="B40845" i="1"/>
  <c r="B40844" i="1"/>
  <c r="B40843" i="1"/>
  <c r="B40842" i="1"/>
  <c r="B40841" i="1"/>
  <c r="B40840" i="1"/>
  <c r="B40839" i="1"/>
  <c r="B40838" i="1"/>
  <c r="B40837" i="1"/>
  <c r="B40836" i="1"/>
  <c r="B40835" i="1"/>
  <c r="B40834" i="1"/>
  <c r="B40833" i="1"/>
  <c r="B40832" i="1"/>
  <c r="B40831" i="1"/>
  <c r="B40830" i="1"/>
  <c r="B40829" i="1"/>
  <c r="B40828" i="1"/>
  <c r="B40827" i="1"/>
  <c r="B40826" i="1"/>
  <c r="B40825" i="1"/>
  <c r="B40824" i="1"/>
  <c r="B40823" i="1"/>
  <c r="B40822" i="1"/>
  <c r="B40821" i="1"/>
  <c r="B40820" i="1"/>
  <c r="B40819" i="1"/>
  <c r="B40818" i="1"/>
  <c r="B40817" i="1"/>
  <c r="B40816" i="1"/>
  <c r="B40815" i="1"/>
  <c r="B40814" i="1"/>
  <c r="B40813" i="1"/>
  <c r="B40812" i="1"/>
  <c r="B40811" i="1"/>
  <c r="B40810" i="1"/>
  <c r="B40809" i="1"/>
  <c r="B40808" i="1"/>
  <c r="B40807" i="1"/>
  <c r="B40806" i="1"/>
  <c r="B40805" i="1"/>
  <c r="B40804" i="1"/>
  <c r="B40803" i="1"/>
  <c r="B40802" i="1"/>
  <c r="B40801" i="1"/>
  <c r="B40800" i="1"/>
  <c r="B40799" i="1"/>
  <c r="B40798" i="1"/>
  <c r="B40797" i="1"/>
  <c r="B40796" i="1"/>
  <c r="B40795" i="1"/>
  <c r="B40794" i="1"/>
  <c r="B40793" i="1"/>
  <c r="B40792" i="1"/>
  <c r="B40791" i="1"/>
  <c r="B40790" i="1"/>
  <c r="B40789" i="1"/>
  <c r="B40788" i="1"/>
  <c r="B40787" i="1"/>
  <c r="B40786" i="1"/>
  <c r="B40785" i="1"/>
  <c r="B40784" i="1"/>
  <c r="B40783" i="1"/>
  <c r="B40782" i="1"/>
  <c r="B40781" i="1"/>
  <c r="B40780" i="1"/>
  <c r="B40779" i="1"/>
  <c r="B40778" i="1"/>
  <c r="B40777" i="1"/>
  <c r="B40776" i="1"/>
  <c r="B40775" i="1"/>
  <c r="B40774" i="1"/>
  <c r="B40773" i="1"/>
  <c r="B40772" i="1"/>
  <c r="B40771" i="1"/>
  <c r="B40770" i="1"/>
  <c r="B40769" i="1"/>
  <c r="B40768" i="1"/>
  <c r="B40767" i="1"/>
  <c r="B40766" i="1"/>
  <c r="B40765" i="1"/>
  <c r="B40764" i="1"/>
  <c r="B40763" i="1"/>
  <c r="B40762" i="1"/>
  <c r="B40761" i="1"/>
  <c r="B40760" i="1"/>
  <c r="B40759" i="1"/>
  <c r="B40758" i="1"/>
  <c r="B40757" i="1"/>
  <c r="B40756" i="1"/>
  <c r="B40755" i="1"/>
  <c r="B40754" i="1"/>
  <c r="B40753" i="1"/>
  <c r="B40752" i="1"/>
  <c r="B40751" i="1"/>
  <c r="B40750" i="1"/>
  <c r="B40749" i="1"/>
  <c r="B40748" i="1"/>
  <c r="B40747" i="1"/>
  <c r="B40746" i="1"/>
  <c r="B40745" i="1"/>
  <c r="B40744" i="1"/>
  <c r="B40743" i="1"/>
  <c r="B40742" i="1"/>
  <c r="B40741" i="1"/>
  <c r="B40740" i="1"/>
  <c r="B40739" i="1"/>
  <c r="B40738" i="1"/>
  <c r="B40737" i="1"/>
  <c r="B40736" i="1"/>
  <c r="B40735" i="1"/>
  <c r="B40734" i="1"/>
  <c r="B40733" i="1"/>
  <c r="B40732" i="1"/>
  <c r="B40731" i="1"/>
  <c r="B40730" i="1"/>
  <c r="B40729" i="1"/>
  <c r="B40728" i="1"/>
  <c r="B40727" i="1"/>
  <c r="B40726" i="1"/>
  <c r="B40725" i="1"/>
  <c r="B40724" i="1"/>
  <c r="B40723" i="1"/>
  <c r="B40722" i="1"/>
  <c r="B40721" i="1"/>
  <c r="B40720" i="1"/>
  <c r="B40719" i="1"/>
  <c r="B40718" i="1"/>
  <c r="B40717" i="1"/>
  <c r="B40716" i="1"/>
  <c r="B40715" i="1"/>
  <c r="B40714" i="1"/>
  <c r="B40713" i="1"/>
  <c r="B40712" i="1"/>
  <c r="B40711" i="1"/>
  <c r="B40710" i="1"/>
  <c r="B40709" i="1"/>
  <c r="B40708" i="1"/>
  <c r="B40707" i="1"/>
  <c r="B40706" i="1"/>
  <c r="B40705" i="1"/>
  <c r="B40704" i="1"/>
  <c r="B40703" i="1"/>
  <c r="B40702" i="1"/>
  <c r="B40701" i="1"/>
  <c r="B40700" i="1"/>
  <c r="B40699" i="1"/>
  <c r="B40698" i="1"/>
  <c r="B40697" i="1"/>
  <c r="B40696" i="1"/>
  <c r="B40695" i="1"/>
  <c r="B40694" i="1"/>
  <c r="B40693" i="1"/>
  <c r="B40692" i="1"/>
  <c r="B40691" i="1"/>
  <c r="B40690" i="1"/>
  <c r="B40689" i="1"/>
  <c r="B40688" i="1"/>
  <c r="B40687" i="1"/>
  <c r="B40686" i="1"/>
  <c r="B40685" i="1"/>
  <c r="B40684" i="1"/>
  <c r="B40683" i="1"/>
  <c r="B40682" i="1"/>
  <c r="B40681" i="1"/>
  <c r="B40680" i="1"/>
  <c r="B40679" i="1"/>
  <c r="B40678" i="1"/>
  <c r="B40677" i="1"/>
  <c r="B40676" i="1"/>
  <c r="B40675" i="1"/>
  <c r="B40674" i="1"/>
  <c r="B40673" i="1"/>
  <c r="B40672" i="1"/>
  <c r="B40671" i="1"/>
  <c r="B40670" i="1"/>
  <c r="B40669" i="1"/>
  <c r="B40668" i="1"/>
  <c r="B40667" i="1"/>
  <c r="B40666" i="1"/>
  <c r="B40665" i="1"/>
  <c r="B40664" i="1"/>
  <c r="B40663" i="1"/>
  <c r="B40662" i="1"/>
  <c r="B40661" i="1"/>
  <c r="B40660" i="1"/>
  <c r="B40659" i="1"/>
  <c r="B40658" i="1"/>
  <c r="B40657" i="1"/>
  <c r="B40656" i="1"/>
  <c r="B40655" i="1"/>
  <c r="B40654" i="1"/>
  <c r="B40653" i="1"/>
  <c r="B40652" i="1"/>
  <c r="B40651" i="1"/>
  <c r="B40650" i="1"/>
  <c r="B40649" i="1"/>
  <c r="B40648" i="1"/>
  <c r="B40647" i="1"/>
  <c r="B40646" i="1"/>
  <c r="B40645" i="1"/>
  <c r="B40644" i="1"/>
  <c r="B40643" i="1"/>
  <c r="B40642" i="1"/>
  <c r="B40641" i="1"/>
  <c r="B40640" i="1"/>
  <c r="B40639" i="1"/>
  <c r="B40638" i="1"/>
  <c r="B40637" i="1"/>
  <c r="B40636" i="1"/>
  <c r="B40635" i="1"/>
  <c r="B40634" i="1"/>
  <c r="B40633" i="1"/>
  <c r="B40632" i="1"/>
  <c r="B40631" i="1"/>
  <c r="B40630" i="1"/>
  <c r="B40629" i="1"/>
  <c r="B40628" i="1"/>
  <c r="B40627" i="1"/>
  <c r="B40626" i="1"/>
  <c r="B40625" i="1"/>
  <c r="B40624" i="1"/>
  <c r="B40623" i="1"/>
  <c r="B40622" i="1"/>
  <c r="B40621" i="1"/>
  <c r="B40620" i="1"/>
  <c r="B40619" i="1"/>
  <c r="B40618" i="1"/>
  <c r="B40617" i="1"/>
  <c r="B40616" i="1"/>
  <c r="B40615" i="1"/>
  <c r="B40614" i="1"/>
  <c r="B40613" i="1"/>
  <c r="B40612" i="1"/>
  <c r="B40611" i="1"/>
  <c r="B40610" i="1"/>
  <c r="B40609" i="1"/>
  <c r="B40608" i="1"/>
  <c r="B40607" i="1"/>
  <c r="B40606" i="1"/>
  <c r="B40605" i="1"/>
  <c r="B40604" i="1"/>
  <c r="B40603" i="1"/>
  <c r="B40602" i="1"/>
  <c r="B40601" i="1"/>
  <c r="B40600" i="1"/>
  <c r="B40599" i="1"/>
  <c r="B40598" i="1"/>
  <c r="B40597" i="1"/>
  <c r="B40596" i="1"/>
  <c r="B40595" i="1"/>
  <c r="B40594" i="1"/>
  <c r="B40593" i="1"/>
  <c r="B40592" i="1"/>
  <c r="B40591" i="1"/>
  <c r="B40590" i="1"/>
  <c r="B40589" i="1"/>
  <c r="B40588" i="1"/>
  <c r="B40587" i="1"/>
  <c r="B40586" i="1"/>
  <c r="B40585" i="1"/>
  <c r="B40584" i="1"/>
  <c r="B40583" i="1"/>
  <c r="B40582" i="1"/>
  <c r="B40581" i="1"/>
  <c r="B40580" i="1"/>
  <c r="B40579" i="1"/>
  <c r="B40578" i="1"/>
  <c r="B40577" i="1"/>
  <c r="B40576" i="1"/>
  <c r="B40575" i="1"/>
  <c r="B40574" i="1"/>
  <c r="B40573" i="1"/>
  <c r="B40572" i="1"/>
  <c r="B40571" i="1"/>
  <c r="B40570" i="1"/>
  <c r="B40569" i="1"/>
  <c r="B40568" i="1"/>
  <c r="B40567" i="1"/>
  <c r="B40566" i="1"/>
  <c r="B40565" i="1"/>
  <c r="B40564" i="1"/>
  <c r="B40563" i="1"/>
  <c r="B40562" i="1"/>
  <c r="B40561" i="1"/>
  <c r="B40560" i="1"/>
  <c r="B40559" i="1"/>
  <c r="B40558" i="1"/>
  <c r="B40557" i="1"/>
  <c r="B40556" i="1"/>
  <c r="B40555" i="1"/>
  <c r="B40554" i="1"/>
  <c r="B40553" i="1"/>
  <c r="B40552" i="1"/>
  <c r="B40551" i="1"/>
  <c r="B40550" i="1"/>
  <c r="B40549" i="1"/>
  <c r="B40548" i="1"/>
  <c r="B40547" i="1"/>
  <c r="B40546" i="1"/>
  <c r="B40545" i="1"/>
  <c r="B40544" i="1"/>
  <c r="B40543" i="1"/>
  <c r="B40542" i="1"/>
  <c r="B40541" i="1"/>
  <c r="B40540" i="1"/>
  <c r="B40539" i="1"/>
  <c r="B40534" i="1"/>
  <c r="B40533" i="1"/>
  <c r="B40532" i="1"/>
  <c r="B40531" i="1"/>
  <c r="B40530" i="1"/>
  <c r="B40529" i="1"/>
  <c r="B40528" i="1"/>
  <c r="B40527" i="1"/>
  <c r="B40526" i="1"/>
  <c r="B40525" i="1"/>
  <c r="B40524" i="1"/>
  <c r="B40523" i="1"/>
  <c r="B40522" i="1"/>
  <c r="B40521" i="1"/>
  <c r="B40520" i="1"/>
  <c r="B40519" i="1"/>
  <c r="B40518" i="1"/>
  <c r="B40517" i="1"/>
  <c r="B40516" i="1"/>
  <c r="B40515" i="1"/>
  <c r="B40514" i="1"/>
  <c r="B40513" i="1"/>
  <c r="B40512" i="1"/>
  <c r="B40511" i="1"/>
  <c r="B40510" i="1"/>
  <c r="B40509" i="1"/>
  <c r="B40508" i="1"/>
  <c r="B40507" i="1"/>
  <c r="B40506" i="1"/>
  <c r="B40505" i="1"/>
  <c r="B40504" i="1"/>
  <c r="B40503" i="1"/>
  <c r="B40502" i="1"/>
  <c r="B40501" i="1"/>
  <c r="B40500" i="1"/>
  <c r="B40499" i="1"/>
  <c r="B40498" i="1"/>
  <c r="B40497" i="1"/>
  <c r="B40496" i="1"/>
  <c r="B40495" i="1"/>
  <c r="B40494" i="1"/>
  <c r="B40493" i="1"/>
  <c r="B40492" i="1"/>
  <c r="B40491" i="1"/>
  <c r="B40490" i="1"/>
  <c r="B40489" i="1"/>
  <c r="B40488" i="1"/>
  <c r="B40487" i="1"/>
  <c r="B40486" i="1"/>
  <c r="B40485" i="1"/>
  <c r="B40484" i="1"/>
  <c r="B40483" i="1"/>
  <c r="B40482" i="1"/>
  <c r="B40481" i="1"/>
  <c r="B40480" i="1"/>
  <c r="B40479" i="1"/>
  <c r="B40478" i="1"/>
  <c r="B40477" i="1"/>
  <c r="B40476" i="1"/>
  <c r="B40475" i="1"/>
  <c r="B40474" i="1"/>
  <c r="B40473" i="1"/>
  <c r="B40472" i="1"/>
  <c r="B40471" i="1"/>
  <c r="B40470" i="1"/>
  <c r="B40469" i="1"/>
  <c r="B40468" i="1"/>
  <c r="B40467" i="1"/>
  <c r="B40466" i="1"/>
  <c r="B40465" i="1"/>
  <c r="B40464" i="1"/>
  <c r="B40463" i="1"/>
  <c r="B40462" i="1"/>
  <c r="B40461" i="1"/>
  <c r="B40460" i="1"/>
  <c r="B40459" i="1"/>
  <c r="B40458" i="1"/>
  <c r="B40457" i="1"/>
  <c r="B40456" i="1"/>
  <c r="B40455" i="1"/>
  <c r="B40454" i="1"/>
  <c r="B40453" i="1"/>
  <c r="B40452" i="1"/>
  <c r="B40451" i="1"/>
  <c r="B40450" i="1"/>
  <c r="B40449" i="1"/>
  <c r="B40448" i="1"/>
  <c r="B40447" i="1"/>
  <c r="B40446" i="1"/>
  <c r="B40445" i="1"/>
  <c r="B40444" i="1"/>
  <c r="B40443" i="1"/>
  <c r="B40442" i="1"/>
  <c r="B40441" i="1"/>
  <c r="B40440" i="1"/>
  <c r="B40439" i="1"/>
  <c r="B40438" i="1"/>
  <c r="B40437" i="1"/>
  <c r="B40436" i="1"/>
  <c r="B40435" i="1"/>
  <c r="B40434" i="1"/>
  <c r="B40433" i="1"/>
  <c r="B40432" i="1"/>
  <c r="B40431" i="1"/>
  <c r="B40430" i="1"/>
  <c r="B40429" i="1"/>
  <c r="B40428" i="1"/>
  <c r="B40427" i="1"/>
  <c r="B40426" i="1"/>
  <c r="B40425" i="1"/>
  <c r="B40424" i="1"/>
  <c r="B40423" i="1"/>
  <c r="B40422" i="1"/>
  <c r="B40421" i="1"/>
  <c r="B40420" i="1"/>
  <c r="B40419" i="1"/>
  <c r="B40418" i="1"/>
  <c r="B40417" i="1"/>
  <c r="B40416" i="1"/>
  <c r="B40415" i="1"/>
  <c r="B40414" i="1"/>
  <c r="B40413" i="1"/>
  <c r="B40412" i="1"/>
  <c r="B40411" i="1"/>
  <c r="B40410" i="1"/>
  <c r="B40409" i="1"/>
  <c r="B40408" i="1"/>
  <c r="B40407" i="1"/>
  <c r="B40406" i="1"/>
  <c r="B40405" i="1"/>
  <c r="B40404" i="1"/>
  <c r="B40403" i="1"/>
  <c r="B40402" i="1"/>
  <c r="B40401" i="1"/>
  <c r="B40400" i="1"/>
  <c r="B40399" i="1"/>
  <c r="B40398" i="1"/>
  <c r="B40397" i="1"/>
  <c r="B40396" i="1"/>
  <c r="B40395" i="1"/>
  <c r="B40394" i="1"/>
  <c r="B40393" i="1"/>
  <c r="B40392" i="1"/>
  <c r="B40391" i="1"/>
  <c r="B40390" i="1"/>
  <c r="B40389" i="1"/>
  <c r="B40388" i="1"/>
  <c r="B40387" i="1"/>
  <c r="B40386" i="1"/>
  <c r="B40385" i="1"/>
  <c r="B40384" i="1"/>
  <c r="B40383" i="1"/>
  <c r="B40382" i="1"/>
  <c r="B40381" i="1"/>
  <c r="B40380" i="1"/>
  <c r="B40379" i="1"/>
  <c r="B40378" i="1"/>
  <c r="B40377" i="1"/>
  <c r="B40376" i="1"/>
  <c r="B40375" i="1"/>
  <c r="B40374" i="1"/>
  <c r="B40373" i="1"/>
  <c r="B40372" i="1"/>
  <c r="B40371" i="1"/>
  <c r="B40370" i="1"/>
  <c r="B40369" i="1"/>
  <c r="B40368" i="1"/>
  <c r="B40367" i="1"/>
  <c r="B40366" i="1"/>
  <c r="B40365" i="1"/>
  <c r="B40364" i="1"/>
  <c r="B40363" i="1"/>
  <c r="B40362" i="1"/>
  <c r="B40361" i="1"/>
  <c r="B40360" i="1"/>
  <c r="B40359" i="1"/>
  <c r="B40358" i="1"/>
  <c r="B40357" i="1"/>
  <c r="B40356" i="1"/>
  <c r="B40355" i="1"/>
  <c r="B40354" i="1"/>
  <c r="B40353" i="1"/>
  <c r="B40352" i="1"/>
  <c r="B40351" i="1"/>
  <c r="B40350" i="1"/>
  <c r="B40349" i="1"/>
  <c r="B40348" i="1"/>
  <c r="B40347" i="1"/>
  <c r="B40346" i="1"/>
  <c r="B40345" i="1"/>
  <c r="B40344" i="1"/>
  <c r="B40343" i="1"/>
  <c r="B40342" i="1"/>
  <c r="B40341" i="1"/>
  <c r="B40340" i="1"/>
  <c r="B40339" i="1"/>
  <c r="B40338" i="1"/>
  <c r="B40337" i="1"/>
  <c r="B40336" i="1"/>
  <c r="B40335" i="1"/>
  <c r="B40334" i="1"/>
  <c r="B40333" i="1"/>
  <c r="B40332" i="1"/>
  <c r="B40331" i="1"/>
  <c r="B40330" i="1"/>
  <c r="B40329" i="1"/>
  <c r="B40328" i="1"/>
  <c r="B40327" i="1"/>
  <c r="B40326" i="1"/>
  <c r="B40325" i="1"/>
  <c r="B40324" i="1"/>
  <c r="B40323" i="1"/>
  <c r="B40322" i="1"/>
  <c r="B40321" i="1"/>
  <c r="B40320" i="1"/>
  <c r="B40319" i="1"/>
  <c r="B40318" i="1"/>
  <c r="B40317" i="1"/>
  <c r="B40316" i="1"/>
  <c r="B40315" i="1"/>
  <c r="B40314" i="1"/>
  <c r="B40313" i="1"/>
  <c r="B40312" i="1"/>
  <c r="B40311" i="1"/>
  <c r="B40310" i="1"/>
  <c r="B40309" i="1"/>
  <c r="B40308" i="1"/>
  <c r="B40307" i="1"/>
  <c r="B40306" i="1"/>
  <c r="B40305" i="1"/>
  <c r="B40304" i="1"/>
  <c r="B40303" i="1"/>
  <c r="B40302" i="1"/>
  <c r="B40301" i="1"/>
  <c r="B40300" i="1"/>
  <c r="B40299" i="1"/>
  <c r="B40298" i="1"/>
  <c r="B40297" i="1"/>
  <c r="B40296" i="1"/>
  <c r="B40295" i="1"/>
  <c r="B40294" i="1"/>
  <c r="B40293" i="1"/>
  <c r="B40292" i="1"/>
  <c r="B40291" i="1"/>
  <c r="B40290" i="1"/>
  <c r="B40289" i="1"/>
  <c r="B40288" i="1"/>
  <c r="B40287" i="1"/>
  <c r="B40286" i="1"/>
  <c r="B40285" i="1"/>
  <c r="B40284" i="1"/>
  <c r="B40283" i="1"/>
  <c r="B40282" i="1"/>
  <c r="B40281" i="1"/>
  <c r="B40280" i="1"/>
  <c r="B40279" i="1"/>
  <c r="B40278" i="1"/>
  <c r="B40277" i="1"/>
  <c r="B40276" i="1"/>
  <c r="B40275" i="1"/>
  <c r="B40274" i="1"/>
  <c r="B40273" i="1"/>
  <c r="B40272" i="1"/>
  <c r="B40271" i="1"/>
  <c r="B40270" i="1"/>
  <c r="B40269" i="1"/>
  <c r="B40268" i="1"/>
  <c r="B40267" i="1"/>
  <c r="B40266" i="1"/>
  <c r="B40265" i="1"/>
  <c r="B40264" i="1"/>
  <c r="B40263" i="1"/>
  <c r="B40262" i="1"/>
  <c r="B40261" i="1"/>
  <c r="B40260" i="1"/>
  <c r="B40259" i="1"/>
  <c r="B40258" i="1"/>
  <c r="B40257" i="1"/>
  <c r="B40256" i="1"/>
  <c r="B40255" i="1"/>
  <c r="B40254" i="1"/>
  <c r="B40253" i="1"/>
  <c r="B40252" i="1"/>
  <c r="B40251" i="1"/>
  <c r="B40250" i="1"/>
  <c r="B40249" i="1"/>
  <c r="B40248" i="1"/>
  <c r="B40247" i="1"/>
  <c r="B40246" i="1"/>
  <c r="B40245" i="1"/>
  <c r="B40244" i="1"/>
  <c r="B40243" i="1"/>
  <c r="B40242" i="1"/>
  <c r="B40241" i="1"/>
  <c r="B40240" i="1"/>
  <c r="B40239" i="1"/>
  <c r="B40238" i="1"/>
  <c r="B40237" i="1"/>
  <c r="B40236" i="1"/>
  <c r="B40235" i="1"/>
  <c r="B40234" i="1"/>
  <c r="B40233" i="1"/>
  <c r="B40232" i="1"/>
  <c r="B40231" i="1"/>
  <c r="B40230" i="1"/>
  <c r="B40229" i="1"/>
  <c r="B40228" i="1"/>
  <c r="B40227" i="1"/>
  <c r="B40226" i="1"/>
  <c r="B40225" i="1"/>
  <c r="B40224" i="1"/>
  <c r="B40223" i="1"/>
  <c r="B40222" i="1"/>
  <c r="B40221" i="1"/>
  <c r="B40220" i="1"/>
  <c r="B40219" i="1"/>
  <c r="B40218" i="1"/>
  <c r="B40217" i="1"/>
  <c r="B40216" i="1"/>
  <c r="B40215" i="1"/>
  <c r="B40214" i="1"/>
  <c r="B40213" i="1"/>
  <c r="B40212" i="1"/>
  <c r="B40211" i="1"/>
  <c r="B40210" i="1"/>
  <c r="B40209" i="1"/>
  <c r="B40208" i="1"/>
  <c r="B40207" i="1"/>
  <c r="B40206" i="1"/>
  <c r="B40205" i="1"/>
  <c r="B40204" i="1"/>
  <c r="B40203" i="1"/>
  <c r="B40202" i="1"/>
  <c r="B40201" i="1"/>
  <c r="B40200" i="1"/>
  <c r="B40199" i="1"/>
  <c r="B40198" i="1"/>
  <c r="B40197" i="1"/>
  <c r="B40196" i="1"/>
  <c r="B40195" i="1"/>
  <c r="B40194" i="1"/>
  <c r="B40193" i="1"/>
  <c r="B40192" i="1"/>
  <c r="B40191" i="1"/>
  <c r="B40190" i="1"/>
  <c r="B40189" i="1"/>
  <c r="B40188" i="1"/>
  <c r="B40187" i="1"/>
  <c r="B40186" i="1"/>
  <c r="B40185" i="1"/>
  <c r="B40184" i="1"/>
  <c r="B40183" i="1"/>
  <c r="B40182" i="1"/>
  <c r="B40181" i="1"/>
  <c r="B40180" i="1"/>
  <c r="B40179" i="1"/>
  <c r="B40178" i="1"/>
  <c r="B40177" i="1"/>
  <c r="B40176" i="1"/>
  <c r="B40175" i="1"/>
  <c r="B40174" i="1"/>
  <c r="B40173" i="1"/>
  <c r="B40172" i="1"/>
  <c r="B40171" i="1"/>
  <c r="B40170" i="1"/>
  <c r="B40169" i="1"/>
  <c r="B40168" i="1"/>
  <c r="B40167" i="1"/>
  <c r="B40166" i="1"/>
  <c r="B40165" i="1"/>
  <c r="B40164" i="1"/>
  <c r="B40163" i="1"/>
  <c r="B40162" i="1"/>
  <c r="B40161" i="1"/>
  <c r="B40160" i="1"/>
  <c r="B40159" i="1"/>
  <c r="B40158" i="1"/>
  <c r="B40157" i="1"/>
  <c r="B40156" i="1"/>
  <c r="B40155" i="1"/>
  <c r="B40154" i="1"/>
  <c r="B40153" i="1"/>
  <c r="B40152" i="1"/>
  <c r="B40151" i="1"/>
  <c r="B40150" i="1"/>
  <c r="B40149" i="1"/>
  <c r="B40148" i="1"/>
  <c r="B40147" i="1"/>
  <c r="B40146" i="1"/>
  <c r="B40145" i="1"/>
  <c r="B40144" i="1"/>
  <c r="B40143" i="1"/>
  <c r="B40142" i="1"/>
  <c r="B40141" i="1"/>
  <c r="B40140" i="1"/>
  <c r="B40139" i="1"/>
  <c r="B40138" i="1"/>
  <c r="B40137" i="1"/>
  <c r="B40136" i="1"/>
  <c r="B40135" i="1"/>
  <c r="B40134" i="1"/>
  <c r="B40133" i="1"/>
  <c r="B40132" i="1"/>
  <c r="B40131" i="1"/>
  <c r="B40130" i="1"/>
  <c r="B40129" i="1"/>
  <c r="B40128" i="1"/>
  <c r="B40127" i="1"/>
  <c r="B40126" i="1"/>
  <c r="B40125" i="1"/>
  <c r="B40124" i="1"/>
  <c r="B40123" i="1"/>
  <c r="B40122" i="1"/>
  <c r="B40121" i="1"/>
  <c r="B40120" i="1"/>
  <c r="B40119" i="1"/>
  <c r="B40118" i="1"/>
  <c r="B40117" i="1"/>
  <c r="B40116" i="1"/>
  <c r="B40115" i="1"/>
  <c r="B40114" i="1"/>
  <c r="B40113" i="1"/>
  <c r="B40112" i="1"/>
  <c r="B40111" i="1"/>
  <c r="B40110" i="1"/>
  <c r="B40109" i="1"/>
  <c r="B40108" i="1"/>
  <c r="B40107" i="1"/>
  <c r="B40106" i="1"/>
  <c r="B40105" i="1"/>
  <c r="B40104" i="1"/>
  <c r="B40103" i="1"/>
  <c r="B40102" i="1"/>
  <c r="B40101" i="1"/>
  <c r="B40100" i="1"/>
  <c r="B40099" i="1"/>
  <c r="B40098" i="1"/>
  <c r="B40097" i="1"/>
  <c r="B40096" i="1"/>
  <c r="B40095" i="1"/>
  <c r="B40094" i="1"/>
  <c r="B40093" i="1"/>
  <c r="B40092" i="1"/>
  <c r="B40091" i="1"/>
  <c r="B40090" i="1"/>
  <c r="B40089" i="1"/>
  <c r="B40088" i="1"/>
  <c r="B40087" i="1"/>
  <c r="B40086" i="1"/>
  <c r="B40085" i="1"/>
  <c r="B40084" i="1"/>
  <c r="B40083" i="1"/>
  <c r="B40082" i="1"/>
  <c r="B40081" i="1"/>
  <c r="B40080" i="1"/>
  <c r="B40079" i="1"/>
  <c r="B40078" i="1"/>
  <c r="B40077" i="1"/>
  <c r="B40076" i="1"/>
  <c r="B40075" i="1"/>
  <c r="B40074" i="1"/>
  <c r="B40073" i="1"/>
  <c r="B40072" i="1"/>
  <c r="B40071" i="1"/>
  <c r="B40070" i="1"/>
  <c r="B40069" i="1"/>
  <c r="B40068" i="1"/>
  <c r="B40067" i="1"/>
  <c r="B40066" i="1"/>
  <c r="B40065" i="1"/>
  <c r="B40064" i="1"/>
  <c r="B40063" i="1"/>
  <c r="B40062" i="1"/>
  <c r="B40061" i="1"/>
  <c r="B40060" i="1"/>
  <c r="B40059" i="1"/>
  <c r="B40058" i="1"/>
  <c r="B40057" i="1"/>
  <c r="B40056" i="1"/>
  <c r="B40055" i="1"/>
  <c r="B40054" i="1"/>
  <c r="B40053" i="1"/>
  <c r="B40052" i="1"/>
  <c r="B40051" i="1"/>
  <c r="B40050" i="1"/>
  <c r="B40049" i="1"/>
  <c r="B40048" i="1"/>
  <c r="B40047" i="1"/>
  <c r="B40046" i="1"/>
  <c r="B40045" i="1"/>
  <c r="B40044" i="1"/>
  <c r="B40043" i="1"/>
  <c r="B40042" i="1"/>
  <c r="B40041" i="1"/>
  <c r="B40040" i="1"/>
  <c r="B40039" i="1"/>
  <c r="B40038" i="1"/>
  <c r="B40037" i="1"/>
  <c r="B40036" i="1"/>
  <c r="B40035" i="1"/>
  <c r="B40034" i="1"/>
  <c r="B40033" i="1"/>
  <c r="B40032" i="1"/>
  <c r="B40031" i="1"/>
  <c r="B40030" i="1"/>
  <c r="B40029" i="1"/>
  <c r="B40028" i="1"/>
  <c r="B40027" i="1"/>
  <c r="B40026" i="1"/>
  <c r="B40025" i="1"/>
  <c r="B40024" i="1"/>
  <c r="B40023" i="1"/>
  <c r="B40022" i="1"/>
  <c r="B40021" i="1"/>
  <c r="B40020" i="1"/>
  <c r="B40019" i="1"/>
  <c r="B40018" i="1"/>
  <c r="B40017" i="1"/>
  <c r="B40016" i="1"/>
  <c r="B40015" i="1"/>
  <c r="B40014" i="1"/>
  <c r="B40013" i="1"/>
  <c r="B40012" i="1"/>
  <c r="B40011" i="1"/>
  <c r="B40010" i="1"/>
  <c r="B40009" i="1"/>
  <c r="B40008" i="1"/>
  <c r="B40007" i="1"/>
  <c r="B40006" i="1"/>
  <c r="B40005" i="1"/>
  <c r="B40004" i="1"/>
  <c r="B40003" i="1"/>
  <c r="B40002" i="1"/>
  <c r="B40001" i="1"/>
  <c r="B40000" i="1"/>
  <c r="B39999" i="1"/>
  <c r="B39998" i="1"/>
  <c r="B39997" i="1"/>
  <c r="B39996" i="1"/>
  <c r="B39995" i="1"/>
  <c r="B39994" i="1"/>
  <c r="B39993" i="1"/>
  <c r="B39992" i="1"/>
  <c r="B39991" i="1"/>
  <c r="B39990" i="1"/>
  <c r="B39989" i="1"/>
  <c r="B39988" i="1"/>
  <c r="B39987" i="1"/>
  <c r="B39986" i="1"/>
  <c r="B39985" i="1"/>
  <c r="B39984" i="1"/>
  <c r="B39983" i="1"/>
  <c r="B39982" i="1"/>
  <c r="B39981" i="1"/>
  <c r="B39980" i="1"/>
  <c r="B39979" i="1"/>
  <c r="B39978" i="1"/>
  <c r="B39977" i="1"/>
  <c r="B39976" i="1"/>
  <c r="B39975" i="1"/>
  <c r="B39974" i="1"/>
  <c r="B39973" i="1"/>
  <c r="B39972" i="1"/>
  <c r="B39971" i="1"/>
  <c r="B39970" i="1"/>
  <c r="B39969" i="1"/>
  <c r="B39968" i="1"/>
  <c r="B39967" i="1"/>
  <c r="B39966" i="1"/>
  <c r="B39965" i="1"/>
  <c r="B39964" i="1"/>
  <c r="B39963" i="1"/>
  <c r="B39962" i="1"/>
  <c r="B39961" i="1"/>
  <c r="B39960" i="1"/>
  <c r="B39959" i="1"/>
  <c r="B39958" i="1"/>
  <c r="B39957" i="1"/>
  <c r="B39956" i="1"/>
  <c r="B39955" i="1"/>
  <c r="B39954" i="1"/>
  <c r="B39953" i="1"/>
  <c r="B39952" i="1"/>
  <c r="B39951" i="1"/>
  <c r="B39950" i="1"/>
  <c r="B39949" i="1"/>
  <c r="B39948" i="1"/>
  <c r="B39947" i="1"/>
  <c r="B39946" i="1"/>
  <c r="B39945" i="1"/>
  <c r="B39944" i="1"/>
  <c r="B39943" i="1"/>
  <c r="B39942" i="1"/>
  <c r="B39941" i="1"/>
  <c r="B39940" i="1"/>
  <c r="B39939" i="1"/>
  <c r="B39938" i="1"/>
  <c r="B39937" i="1"/>
  <c r="B39936" i="1"/>
  <c r="B39935" i="1"/>
  <c r="B39934" i="1"/>
  <c r="B39929" i="1"/>
  <c r="B39928" i="1"/>
  <c r="B39927" i="1"/>
  <c r="B39926" i="1"/>
  <c r="B39925" i="1"/>
  <c r="B39924" i="1"/>
  <c r="B39923" i="1"/>
  <c r="B39922" i="1"/>
  <c r="B39921" i="1"/>
  <c r="B39920" i="1"/>
  <c r="B39919" i="1"/>
  <c r="B39918" i="1"/>
  <c r="B39917" i="1"/>
  <c r="B39916" i="1"/>
  <c r="B39915" i="1"/>
  <c r="B39914" i="1"/>
  <c r="B39913" i="1"/>
  <c r="B39912" i="1"/>
  <c r="B39911" i="1"/>
  <c r="B39910" i="1"/>
  <c r="B39909" i="1"/>
  <c r="B39908" i="1"/>
  <c r="B39907" i="1"/>
  <c r="B39906" i="1"/>
  <c r="B39905" i="1"/>
  <c r="B39904" i="1"/>
  <c r="B39903" i="1"/>
  <c r="B39902" i="1"/>
  <c r="B39901" i="1"/>
  <c r="B39900" i="1"/>
  <c r="B39899" i="1"/>
  <c r="B39898" i="1"/>
  <c r="B39897" i="1"/>
  <c r="B39896" i="1"/>
  <c r="B39895" i="1"/>
  <c r="B39894" i="1"/>
  <c r="B39893" i="1"/>
  <c r="B39892" i="1"/>
  <c r="B39891" i="1"/>
  <c r="B39890" i="1"/>
  <c r="B39889" i="1"/>
  <c r="B39888" i="1"/>
  <c r="B39887" i="1"/>
  <c r="B39886" i="1"/>
  <c r="B39885" i="1"/>
  <c r="B39884" i="1"/>
  <c r="B39883" i="1"/>
  <c r="B39882" i="1"/>
  <c r="B39881" i="1"/>
  <c r="B39880" i="1"/>
  <c r="B39879" i="1"/>
  <c r="B39878" i="1"/>
  <c r="B39877" i="1"/>
  <c r="B39876" i="1"/>
  <c r="B39875" i="1"/>
  <c r="B39874" i="1"/>
  <c r="B39873" i="1"/>
  <c r="B39872" i="1"/>
  <c r="B39871" i="1"/>
  <c r="B39870" i="1"/>
  <c r="B39869" i="1"/>
  <c r="B39868" i="1"/>
  <c r="B39867" i="1"/>
  <c r="B39866" i="1"/>
  <c r="B39865" i="1"/>
  <c r="B39864" i="1"/>
  <c r="B39863" i="1"/>
  <c r="B39862" i="1"/>
  <c r="B39861" i="1"/>
  <c r="B39860" i="1"/>
  <c r="B39859" i="1"/>
  <c r="B39858" i="1"/>
  <c r="B39857" i="1"/>
  <c r="B39856" i="1"/>
  <c r="B39855" i="1"/>
  <c r="B39854" i="1"/>
  <c r="B39853" i="1"/>
  <c r="B39852" i="1"/>
  <c r="B39851" i="1"/>
  <c r="B39850" i="1"/>
  <c r="B39849" i="1"/>
  <c r="B39848" i="1"/>
  <c r="B39847" i="1"/>
  <c r="B39846" i="1"/>
  <c r="B39845" i="1"/>
  <c r="B39844" i="1"/>
  <c r="B39843" i="1"/>
  <c r="B39842" i="1"/>
  <c r="B39841" i="1"/>
  <c r="B39840" i="1"/>
  <c r="B39839" i="1"/>
  <c r="B39838" i="1"/>
  <c r="B39837" i="1"/>
  <c r="B39836" i="1"/>
  <c r="B39835" i="1"/>
  <c r="B39834" i="1"/>
  <c r="B39833" i="1"/>
  <c r="B39832" i="1"/>
  <c r="B39831" i="1"/>
  <c r="B39830" i="1"/>
  <c r="B39829" i="1"/>
  <c r="B39828" i="1"/>
  <c r="B39827" i="1"/>
  <c r="B39826" i="1"/>
  <c r="B39825" i="1"/>
  <c r="B39824" i="1"/>
  <c r="B39823" i="1"/>
  <c r="B39822" i="1"/>
  <c r="B39821" i="1"/>
  <c r="B39820" i="1"/>
  <c r="B39819" i="1"/>
  <c r="B39818" i="1"/>
  <c r="B39817" i="1"/>
  <c r="B39816" i="1"/>
  <c r="B39815" i="1"/>
  <c r="B39814" i="1"/>
  <c r="B39813" i="1"/>
  <c r="B39812" i="1"/>
  <c r="B39811" i="1"/>
  <c r="B39810" i="1"/>
  <c r="B39809" i="1"/>
  <c r="B39808" i="1"/>
  <c r="B39807" i="1"/>
  <c r="B39806" i="1"/>
  <c r="B39805" i="1"/>
  <c r="B39804" i="1"/>
  <c r="B39803" i="1"/>
  <c r="B39802" i="1"/>
  <c r="B39801" i="1"/>
  <c r="B39800" i="1"/>
  <c r="B39799" i="1"/>
  <c r="B39798" i="1"/>
  <c r="B39797" i="1"/>
  <c r="B39796" i="1"/>
  <c r="B39795" i="1"/>
  <c r="B39794" i="1"/>
  <c r="B39793" i="1"/>
  <c r="B39792" i="1"/>
  <c r="B39791" i="1"/>
  <c r="B39790" i="1"/>
  <c r="B39789" i="1"/>
  <c r="B39788" i="1"/>
  <c r="B39787" i="1"/>
  <c r="B39786" i="1"/>
  <c r="B39785" i="1"/>
  <c r="B39784" i="1"/>
  <c r="B39783" i="1"/>
  <c r="B39782" i="1"/>
  <c r="B39781" i="1"/>
  <c r="B39780" i="1"/>
  <c r="B39779" i="1"/>
  <c r="B39778" i="1"/>
  <c r="B39777" i="1"/>
  <c r="B39776" i="1"/>
  <c r="B39775" i="1"/>
  <c r="B39774" i="1"/>
  <c r="B39773" i="1"/>
  <c r="B39772" i="1"/>
  <c r="B39771" i="1"/>
  <c r="B39770" i="1"/>
  <c r="B39769" i="1"/>
  <c r="B39768" i="1"/>
  <c r="B39767" i="1"/>
  <c r="B39766" i="1"/>
  <c r="B39765" i="1"/>
  <c r="B39764" i="1"/>
  <c r="B39763" i="1"/>
  <c r="B39762" i="1"/>
  <c r="B39761" i="1"/>
  <c r="B39760" i="1"/>
  <c r="B39759" i="1"/>
  <c r="B39758" i="1"/>
  <c r="B39757" i="1"/>
  <c r="B39756" i="1"/>
  <c r="B39755" i="1"/>
  <c r="B39754" i="1"/>
  <c r="B39753" i="1"/>
  <c r="B39752" i="1"/>
  <c r="B39751" i="1"/>
  <c r="B39750" i="1"/>
  <c r="B39749" i="1"/>
  <c r="B39748" i="1"/>
  <c r="B39747" i="1"/>
  <c r="B39746" i="1"/>
  <c r="B39745" i="1"/>
  <c r="B39744" i="1"/>
  <c r="B39743" i="1"/>
  <c r="B39742" i="1"/>
  <c r="B39741" i="1"/>
  <c r="B39740" i="1"/>
  <c r="B39739" i="1"/>
  <c r="B39738" i="1"/>
  <c r="B39737" i="1"/>
  <c r="B39736" i="1"/>
  <c r="B39735" i="1"/>
  <c r="B39734" i="1"/>
  <c r="B39733" i="1"/>
  <c r="B39732" i="1"/>
  <c r="B39731" i="1"/>
  <c r="B39730" i="1"/>
  <c r="B39729" i="1"/>
  <c r="B39728" i="1"/>
  <c r="B39727" i="1"/>
  <c r="B39726" i="1"/>
  <c r="B39725" i="1"/>
  <c r="B39724" i="1"/>
  <c r="B39723" i="1"/>
  <c r="B39722" i="1"/>
  <c r="B39721" i="1"/>
  <c r="B39720" i="1"/>
  <c r="B39719" i="1"/>
  <c r="B39718" i="1"/>
  <c r="B39717" i="1"/>
  <c r="B39716" i="1"/>
  <c r="B39715" i="1"/>
  <c r="B39714" i="1"/>
  <c r="B39713" i="1"/>
  <c r="B39712" i="1"/>
  <c r="B39711" i="1"/>
  <c r="B39710" i="1"/>
  <c r="B39709" i="1"/>
  <c r="B39708" i="1"/>
  <c r="B39707" i="1"/>
  <c r="B39706" i="1"/>
  <c r="B39705" i="1"/>
  <c r="B39704" i="1"/>
  <c r="B39703" i="1"/>
  <c r="B39702" i="1"/>
  <c r="B39701" i="1"/>
  <c r="B39700" i="1"/>
  <c r="B39699" i="1"/>
  <c r="B39698" i="1"/>
  <c r="B39697" i="1"/>
  <c r="B39696" i="1"/>
  <c r="B39695" i="1"/>
  <c r="B39694" i="1"/>
  <c r="B39693" i="1"/>
  <c r="B39692" i="1"/>
  <c r="B39691" i="1"/>
  <c r="B39690" i="1"/>
  <c r="B39689" i="1"/>
  <c r="B39688" i="1"/>
  <c r="B39687" i="1"/>
  <c r="B39686" i="1"/>
  <c r="B39685" i="1"/>
  <c r="B39684" i="1"/>
  <c r="B39683" i="1"/>
  <c r="B39682" i="1"/>
  <c r="B39681" i="1"/>
  <c r="B39680" i="1"/>
  <c r="B39679" i="1"/>
  <c r="B39678" i="1"/>
  <c r="B39677" i="1"/>
  <c r="B39676" i="1"/>
  <c r="B39675" i="1"/>
  <c r="B39674" i="1"/>
  <c r="B39673" i="1"/>
  <c r="B39672" i="1"/>
  <c r="B39671" i="1"/>
  <c r="B39670" i="1"/>
  <c r="B39669" i="1"/>
  <c r="B39668" i="1"/>
  <c r="B39667" i="1"/>
  <c r="B39666" i="1"/>
  <c r="B39665" i="1"/>
  <c r="B39664" i="1"/>
  <c r="B39663" i="1"/>
  <c r="B39662" i="1"/>
  <c r="B39661" i="1"/>
  <c r="B39660" i="1"/>
  <c r="B39659" i="1"/>
  <c r="B39658" i="1"/>
  <c r="B39657" i="1"/>
  <c r="B39656" i="1"/>
  <c r="B39655" i="1"/>
  <c r="B39654" i="1"/>
  <c r="B39653" i="1"/>
  <c r="B39652" i="1"/>
  <c r="B39651" i="1"/>
  <c r="B39650" i="1"/>
  <c r="B39649" i="1"/>
  <c r="B39648" i="1"/>
  <c r="B39647" i="1"/>
  <c r="B39646" i="1"/>
  <c r="B39645" i="1"/>
  <c r="B39644" i="1"/>
  <c r="B39643" i="1"/>
  <c r="B39642" i="1"/>
  <c r="B39641" i="1"/>
  <c r="B39640" i="1"/>
  <c r="B39639" i="1"/>
  <c r="B39638" i="1"/>
  <c r="B39637" i="1"/>
  <c r="B39636" i="1"/>
  <c r="B39635" i="1"/>
  <c r="B39634" i="1"/>
  <c r="B39633" i="1"/>
  <c r="B39632" i="1"/>
  <c r="B39631" i="1"/>
  <c r="B39630" i="1"/>
  <c r="B39629" i="1"/>
  <c r="B39628" i="1"/>
  <c r="B39627" i="1"/>
  <c r="B39626" i="1"/>
  <c r="B39625" i="1"/>
  <c r="B39624" i="1"/>
  <c r="B39623" i="1"/>
  <c r="B39622" i="1"/>
  <c r="B39621" i="1"/>
  <c r="B39620" i="1"/>
  <c r="B39619" i="1"/>
  <c r="B39618" i="1"/>
  <c r="B39617" i="1"/>
  <c r="B39616" i="1"/>
  <c r="B39615" i="1"/>
  <c r="B39614" i="1"/>
  <c r="B39613" i="1"/>
  <c r="B39612" i="1"/>
  <c r="B39611" i="1"/>
  <c r="B39610" i="1"/>
  <c r="B39609" i="1"/>
  <c r="B39608" i="1"/>
  <c r="B39607" i="1"/>
  <c r="B39606" i="1"/>
  <c r="B39605" i="1"/>
  <c r="B39604" i="1"/>
  <c r="B39603" i="1"/>
  <c r="B39602" i="1"/>
  <c r="B39601" i="1"/>
  <c r="B39600" i="1"/>
  <c r="B39599" i="1"/>
  <c r="B39598" i="1"/>
  <c r="B39597" i="1"/>
  <c r="B39596" i="1"/>
  <c r="B39595" i="1"/>
  <c r="B39594" i="1"/>
  <c r="B39593" i="1"/>
  <c r="B39592" i="1"/>
  <c r="B39591" i="1"/>
  <c r="B39590" i="1"/>
  <c r="B39589" i="1"/>
  <c r="B39588" i="1"/>
  <c r="B39587" i="1"/>
  <c r="B39586" i="1"/>
  <c r="B39585" i="1"/>
  <c r="B39584" i="1"/>
  <c r="B39583" i="1"/>
  <c r="B39582" i="1"/>
  <c r="B39581" i="1"/>
  <c r="B39580" i="1"/>
  <c r="B39579" i="1"/>
  <c r="B39578" i="1"/>
  <c r="B39577" i="1"/>
  <c r="B39576" i="1"/>
  <c r="B39575" i="1"/>
  <c r="B39574" i="1"/>
  <c r="B39573" i="1"/>
  <c r="B39572" i="1"/>
  <c r="B39571" i="1"/>
  <c r="B39570" i="1"/>
  <c r="B39569" i="1"/>
  <c r="B39568" i="1"/>
  <c r="B39567" i="1"/>
  <c r="B39566" i="1"/>
  <c r="B39565" i="1"/>
  <c r="B39564" i="1"/>
  <c r="B39563" i="1"/>
  <c r="B39562" i="1"/>
  <c r="B39561" i="1"/>
  <c r="B39560" i="1"/>
  <c r="B39559" i="1"/>
  <c r="B39558" i="1"/>
  <c r="B39557" i="1"/>
  <c r="B39556" i="1"/>
  <c r="B39555" i="1"/>
  <c r="B39554" i="1"/>
  <c r="B39553" i="1"/>
  <c r="B39552" i="1"/>
  <c r="B39551" i="1"/>
  <c r="B39550" i="1"/>
  <c r="B39549" i="1"/>
  <c r="B39548" i="1"/>
  <c r="B39547" i="1"/>
  <c r="B39546" i="1"/>
  <c r="B39545" i="1"/>
  <c r="B39544" i="1"/>
  <c r="B39543" i="1"/>
  <c r="B39542" i="1"/>
  <c r="B39541" i="1"/>
  <c r="B39540" i="1"/>
  <c r="B39539" i="1"/>
  <c r="B39538" i="1"/>
  <c r="B39537" i="1"/>
  <c r="B39536" i="1"/>
  <c r="B39535" i="1"/>
  <c r="B39534" i="1"/>
  <c r="B39533" i="1"/>
  <c r="B39532" i="1"/>
  <c r="B39531" i="1"/>
  <c r="B39530" i="1"/>
  <c r="B39529" i="1"/>
  <c r="B39528" i="1"/>
  <c r="B39527" i="1"/>
  <c r="B39526" i="1"/>
  <c r="B39525" i="1"/>
  <c r="B39524" i="1"/>
  <c r="B39523" i="1"/>
  <c r="B39522" i="1"/>
  <c r="B39521" i="1"/>
  <c r="B39520" i="1"/>
  <c r="B39519" i="1"/>
  <c r="B39518" i="1"/>
  <c r="B39517" i="1"/>
  <c r="B39516" i="1"/>
  <c r="B39515" i="1"/>
  <c r="B39514" i="1"/>
  <c r="B39513" i="1"/>
  <c r="B39512" i="1"/>
  <c r="B39511" i="1"/>
  <c r="B39510" i="1"/>
  <c r="B39509" i="1"/>
  <c r="B39508" i="1"/>
  <c r="B39507" i="1"/>
  <c r="B39506" i="1"/>
  <c r="B39505" i="1"/>
  <c r="B39504" i="1"/>
  <c r="B39503" i="1"/>
  <c r="B39502" i="1"/>
  <c r="B39501" i="1"/>
  <c r="B39500" i="1"/>
  <c r="B39499" i="1"/>
  <c r="B39498" i="1"/>
  <c r="B39497" i="1"/>
  <c r="B39496" i="1"/>
  <c r="B39495" i="1"/>
  <c r="B39494" i="1"/>
  <c r="B39493" i="1"/>
  <c r="B39492" i="1"/>
  <c r="B39491" i="1"/>
  <c r="B39490" i="1"/>
  <c r="B39489" i="1"/>
  <c r="B39488" i="1"/>
  <c r="B39487" i="1"/>
  <c r="B39486" i="1"/>
  <c r="B39485" i="1"/>
  <c r="B39484" i="1"/>
  <c r="B39483" i="1"/>
  <c r="B39482" i="1"/>
  <c r="B39481" i="1"/>
  <c r="B39480" i="1"/>
  <c r="B39479" i="1"/>
  <c r="B39478" i="1"/>
  <c r="B39477" i="1"/>
  <c r="B39476" i="1"/>
  <c r="B39475" i="1"/>
  <c r="B39474" i="1"/>
  <c r="B39473" i="1"/>
  <c r="B39472" i="1"/>
  <c r="B39471" i="1"/>
  <c r="B39470" i="1"/>
  <c r="B39469" i="1"/>
  <c r="B39468" i="1"/>
  <c r="B39467" i="1"/>
  <c r="B39466" i="1"/>
  <c r="B39465" i="1"/>
  <c r="B39464" i="1"/>
  <c r="B39463" i="1"/>
  <c r="B39462" i="1"/>
  <c r="B39461" i="1"/>
  <c r="B39460" i="1"/>
  <c r="B39459" i="1"/>
  <c r="B39458" i="1"/>
  <c r="B39457" i="1"/>
  <c r="B39456" i="1"/>
  <c r="B39455" i="1"/>
  <c r="B39454" i="1"/>
  <c r="B39453" i="1"/>
  <c r="B39452" i="1"/>
  <c r="B39451" i="1"/>
  <c r="B39450" i="1"/>
  <c r="B39449" i="1"/>
  <c r="B39448" i="1"/>
  <c r="B39447" i="1"/>
  <c r="B39446" i="1"/>
  <c r="B39445" i="1"/>
  <c r="B39444" i="1"/>
  <c r="B39443" i="1"/>
  <c r="B39442" i="1"/>
  <c r="B39441" i="1"/>
  <c r="B39440" i="1"/>
  <c r="B39439" i="1"/>
  <c r="B39438" i="1"/>
  <c r="B39437" i="1"/>
  <c r="B39436" i="1"/>
  <c r="B39435" i="1"/>
  <c r="B39434" i="1"/>
  <c r="B39433" i="1"/>
  <c r="B39432" i="1"/>
  <c r="B39431" i="1"/>
  <c r="B39430" i="1"/>
  <c r="B39429" i="1"/>
  <c r="B39428" i="1"/>
  <c r="B39427" i="1"/>
  <c r="B39426" i="1"/>
  <c r="B39425" i="1"/>
  <c r="B39424" i="1"/>
  <c r="B39423" i="1"/>
  <c r="B39422" i="1"/>
  <c r="B39421" i="1"/>
  <c r="B39420" i="1"/>
  <c r="B39419" i="1"/>
  <c r="B39418" i="1"/>
  <c r="B39417" i="1"/>
  <c r="B39416" i="1"/>
  <c r="B39415" i="1"/>
  <c r="B39414" i="1"/>
  <c r="B39413" i="1"/>
  <c r="B39412" i="1"/>
  <c r="B39411" i="1"/>
  <c r="B39410" i="1"/>
  <c r="B39409" i="1"/>
  <c r="B39408" i="1"/>
  <c r="B39407" i="1"/>
  <c r="B39406" i="1"/>
  <c r="B39405" i="1"/>
  <c r="B39404" i="1"/>
  <c r="B39403" i="1"/>
  <c r="B39402" i="1"/>
  <c r="B39401" i="1"/>
  <c r="B39400" i="1"/>
  <c r="B39399" i="1"/>
  <c r="B39398" i="1"/>
  <c r="B39397" i="1"/>
  <c r="B39396" i="1"/>
  <c r="B39395" i="1"/>
  <c r="B39394" i="1"/>
  <c r="B39393" i="1"/>
  <c r="B39392" i="1"/>
  <c r="B39391" i="1"/>
  <c r="B39390" i="1"/>
  <c r="B39389" i="1"/>
  <c r="B39388" i="1"/>
  <c r="B39387" i="1"/>
  <c r="B39386" i="1"/>
  <c r="B39385" i="1"/>
  <c r="B39384" i="1"/>
  <c r="B39383" i="1"/>
  <c r="B39382" i="1"/>
  <c r="B39381" i="1"/>
  <c r="B39380" i="1"/>
  <c r="B39379" i="1"/>
  <c r="B39378" i="1"/>
  <c r="B39377" i="1"/>
  <c r="B39376" i="1"/>
  <c r="B39375" i="1"/>
  <c r="B39374" i="1"/>
  <c r="B39373" i="1"/>
  <c r="B39372" i="1"/>
  <c r="B39371" i="1"/>
  <c r="B39370" i="1"/>
  <c r="B39369" i="1"/>
  <c r="B39368" i="1"/>
  <c r="B39367" i="1"/>
  <c r="B39366" i="1"/>
  <c r="B39365" i="1"/>
  <c r="B39364" i="1"/>
  <c r="B39363" i="1"/>
  <c r="B39362" i="1"/>
  <c r="B39361" i="1"/>
  <c r="B39360" i="1"/>
  <c r="B39359" i="1"/>
  <c r="B39358" i="1"/>
  <c r="B39357" i="1"/>
  <c r="B39356" i="1"/>
  <c r="B39355" i="1"/>
  <c r="B39354" i="1"/>
  <c r="B39353" i="1"/>
  <c r="B39352" i="1"/>
  <c r="B39351" i="1"/>
  <c r="B39350" i="1"/>
  <c r="B39349" i="1"/>
  <c r="B39348" i="1"/>
  <c r="B39347" i="1"/>
  <c r="B39346" i="1"/>
  <c r="B39345" i="1"/>
  <c r="B39344" i="1"/>
  <c r="B39343" i="1"/>
  <c r="B39342" i="1"/>
  <c r="B39341" i="1"/>
  <c r="B39340" i="1"/>
  <c r="B39339" i="1"/>
  <c r="B39338" i="1"/>
  <c r="B39337" i="1"/>
  <c r="B39336" i="1"/>
  <c r="B39335" i="1"/>
  <c r="B39334" i="1"/>
  <c r="B39333" i="1"/>
  <c r="B39332" i="1"/>
  <c r="B39331" i="1"/>
  <c r="B39330" i="1"/>
  <c r="B39329" i="1"/>
  <c r="B39324" i="1"/>
  <c r="B39323" i="1"/>
  <c r="B39322" i="1"/>
  <c r="B39321" i="1"/>
  <c r="B39320" i="1"/>
  <c r="B39319" i="1"/>
  <c r="B39318" i="1"/>
  <c r="B39317" i="1"/>
  <c r="B39316" i="1"/>
  <c r="B39315" i="1"/>
  <c r="B39314" i="1"/>
  <c r="B39313" i="1"/>
  <c r="B39312" i="1"/>
  <c r="B39311" i="1"/>
  <c r="B39310" i="1"/>
  <c r="B39309" i="1"/>
  <c r="B39308" i="1"/>
  <c r="B39307" i="1"/>
  <c r="B39306" i="1"/>
  <c r="B39305" i="1"/>
  <c r="B39304" i="1"/>
  <c r="B39303" i="1"/>
  <c r="B39302" i="1"/>
  <c r="B39301" i="1"/>
  <c r="B39300" i="1"/>
  <c r="B39299" i="1"/>
  <c r="B39298" i="1"/>
  <c r="B39297" i="1"/>
  <c r="B39296" i="1"/>
  <c r="B39295" i="1"/>
  <c r="B39294" i="1"/>
  <c r="B39293" i="1"/>
  <c r="B39292" i="1"/>
  <c r="B39291" i="1"/>
  <c r="B39290" i="1"/>
  <c r="B39289" i="1"/>
  <c r="B39288" i="1"/>
  <c r="B39287" i="1"/>
  <c r="B39286" i="1"/>
  <c r="B39285" i="1"/>
  <c r="B39284" i="1"/>
  <c r="B39283" i="1"/>
  <c r="B39282" i="1"/>
  <c r="B39281" i="1"/>
  <c r="B39280" i="1"/>
  <c r="B39279" i="1"/>
  <c r="B39278" i="1"/>
  <c r="B39277" i="1"/>
  <c r="B39276" i="1"/>
  <c r="B39275" i="1"/>
  <c r="B39274" i="1"/>
  <c r="B39273" i="1"/>
  <c r="B39272" i="1"/>
  <c r="B39271" i="1"/>
  <c r="B39270" i="1"/>
  <c r="B39269" i="1"/>
  <c r="B39268" i="1"/>
  <c r="B39267" i="1"/>
  <c r="B39266" i="1"/>
  <c r="B39265" i="1"/>
  <c r="B39264" i="1"/>
  <c r="B39263" i="1"/>
  <c r="B39262" i="1"/>
  <c r="B39261" i="1"/>
  <c r="B39260" i="1"/>
  <c r="B39259" i="1"/>
  <c r="B39258" i="1"/>
  <c r="B39257" i="1"/>
  <c r="B39256" i="1"/>
  <c r="B39255" i="1"/>
  <c r="B39254" i="1"/>
  <c r="B39253" i="1"/>
  <c r="B39252" i="1"/>
  <c r="B39251" i="1"/>
  <c r="B39250" i="1"/>
  <c r="B39249" i="1"/>
  <c r="B39248" i="1"/>
  <c r="B39247" i="1"/>
  <c r="B39246" i="1"/>
  <c r="B39245" i="1"/>
  <c r="B39244" i="1"/>
  <c r="B39243" i="1"/>
  <c r="B39242" i="1"/>
  <c r="B39241" i="1"/>
  <c r="B39240" i="1"/>
  <c r="B39239" i="1"/>
  <c r="B39238" i="1"/>
  <c r="B39237" i="1"/>
  <c r="B39236" i="1"/>
  <c r="B39235" i="1"/>
  <c r="B39234" i="1"/>
  <c r="B39233" i="1"/>
  <c r="B39232" i="1"/>
  <c r="B39231" i="1"/>
  <c r="B39230" i="1"/>
  <c r="B39229" i="1"/>
  <c r="B39228" i="1"/>
  <c r="B39227" i="1"/>
  <c r="B39226" i="1"/>
  <c r="B39225" i="1"/>
  <c r="B39224" i="1"/>
  <c r="B39223" i="1"/>
  <c r="B39222" i="1"/>
  <c r="B39221" i="1"/>
  <c r="B39220" i="1"/>
  <c r="B39219" i="1"/>
  <c r="B39218" i="1"/>
  <c r="B39217" i="1"/>
  <c r="B39216" i="1"/>
  <c r="B39215" i="1"/>
  <c r="B39214" i="1"/>
  <c r="B39213" i="1"/>
  <c r="B39212" i="1"/>
  <c r="B39211" i="1"/>
  <c r="B39210" i="1"/>
  <c r="B39209" i="1"/>
  <c r="B39208" i="1"/>
  <c r="B39207" i="1"/>
  <c r="B39206" i="1"/>
  <c r="B39205" i="1"/>
  <c r="B39204" i="1"/>
  <c r="B39203" i="1"/>
  <c r="B39202" i="1"/>
  <c r="B39201" i="1"/>
  <c r="B39200" i="1"/>
  <c r="B39199" i="1"/>
  <c r="B39198" i="1"/>
  <c r="B39197" i="1"/>
  <c r="B39196" i="1"/>
  <c r="B39195" i="1"/>
  <c r="B39194" i="1"/>
  <c r="B39193" i="1"/>
  <c r="B39192" i="1"/>
  <c r="B39191" i="1"/>
  <c r="B39190" i="1"/>
  <c r="B39189" i="1"/>
  <c r="B39188" i="1"/>
  <c r="B39187" i="1"/>
  <c r="B39186" i="1"/>
  <c r="B39185" i="1"/>
  <c r="B39184" i="1"/>
  <c r="B39183" i="1"/>
  <c r="B39182" i="1"/>
  <c r="B39181" i="1"/>
  <c r="B39180" i="1"/>
  <c r="B39179" i="1"/>
  <c r="B39178" i="1"/>
  <c r="B39177" i="1"/>
  <c r="B39176" i="1"/>
  <c r="B39175" i="1"/>
  <c r="B39174" i="1"/>
  <c r="B39173" i="1"/>
  <c r="B39172" i="1"/>
  <c r="B39171" i="1"/>
  <c r="B39170" i="1"/>
  <c r="B39169" i="1"/>
  <c r="B39168" i="1"/>
  <c r="B39167" i="1"/>
  <c r="B39166" i="1"/>
  <c r="B39165" i="1"/>
  <c r="B39164" i="1"/>
  <c r="B39163" i="1"/>
  <c r="B39162" i="1"/>
  <c r="B39161" i="1"/>
  <c r="B39160" i="1"/>
  <c r="B39159" i="1"/>
  <c r="B39158" i="1"/>
  <c r="B39157" i="1"/>
  <c r="B39156" i="1"/>
  <c r="B39155" i="1"/>
  <c r="B39154" i="1"/>
  <c r="B39153" i="1"/>
  <c r="B39152" i="1"/>
  <c r="B39151" i="1"/>
  <c r="B39150" i="1"/>
  <c r="B39149" i="1"/>
  <c r="B39148" i="1"/>
  <c r="B39147" i="1"/>
  <c r="B39146" i="1"/>
  <c r="B39145" i="1"/>
  <c r="B39144" i="1"/>
  <c r="B39143" i="1"/>
  <c r="B39142" i="1"/>
  <c r="B39141" i="1"/>
  <c r="B39140" i="1"/>
  <c r="B39139" i="1"/>
  <c r="B39138" i="1"/>
  <c r="B39137" i="1"/>
  <c r="B39136" i="1"/>
  <c r="B39135" i="1"/>
  <c r="B39134" i="1"/>
  <c r="B39133" i="1"/>
  <c r="B39132" i="1"/>
  <c r="B39131" i="1"/>
  <c r="B39130" i="1"/>
  <c r="B39129" i="1"/>
  <c r="B39128" i="1"/>
  <c r="B39127" i="1"/>
  <c r="B39126" i="1"/>
  <c r="B39125" i="1"/>
  <c r="B39124" i="1"/>
  <c r="B39123" i="1"/>
  <c r="B39122" i="1"/>
  <c r="B39121" i="1"/>
  <c r="B39120" i="1"/>
  <c r="B39119" i="1"/>
  <c r="B39118" i="1"/>
  <c r="B39117" i="1"/>
  <c r="B39116" i="1"/>
  <c r="B39115" i="1"/>
  <c r="B39114" i="1"/>
  <c r="B39113" i="1"/>
  <c r="B39112" i="1"/>
  <c r="B39111" i="1"/>
  <c r="B39110" i="1"/>
  <c r="B39109" i="1"/>
  <c r="B39108" i="1"/>
  <c r="B39107" i="1"/>
  <c r="B39106" i="1"/>
  <c r="B39105" i="1"/>
  <c r="B39104" i="1"/>
  <c r="B39103" i="1"/>
  <c r="B39102" i="1"/>
  <c r="B39101" i="1"/>
  <c r="B39100" i="1"/>
  <c r="B39099" i="1"/>
  <c r="B39098" i="1"/>
  <c r="B39097" i="1"/>
  <c r="B39096" i="1"/>
  <c r="B39095" i="1"/>
  <c r="B39094" i="1"/>
  <c r="B39093" i="1"/>
  <c r="B39092" i="1"/>
  <c r="B39091" i="1"/>
  <c r="B39090" i="1"/>
  <c r="B39089" i="1"/>
  <c r="B39088" i="1"/>
  <c r="B39087" i="1"/>
  <c r="B39086" i="1"/>
  <c r="B39085" i="1"/>
  <c r="B39084" i="1"/>
  <c r="B39083" i="1"/>
  <c r="B39082" i="1"/>
  <c r="B39081" i="1"/>
  <c r="B39080" i="1"/>
  <c r="B39079" i="1"/>
  <c r="B39078" i="1"/>
  <c r="B39077" i="1"/>
  <c r="B39076" i="1"/>
  <c r="B39075" i="1"/>
  <c r="B39074" i="1"/>
  <c r="B39073" i="1"/>
  <c r="B39072" i="1"/>
  <c r="B39071" i="1"/>
  <c r="B39070" i="1"/>
  <c r="B39069" i="1"/>
  <c r="B39068" i="1"/>
  <c r="B39067" i="1"/>
  <c r="B39066" i="1"/>
  <c r="B39065" i="1"/>
  <c r="B39064" i="1"/>
  <c r="B39063" i="1"/>
  <c r="B39062" i="1"/>
  <c r="B39061" i="1"/>
  <c r="B39060" i="1"/>
  <c r="B39059" i="1"/>
  <c r="B39058" i="1"/>
  <c r="B39057" i="1"/>
  <c r="B39056" i="1"/>
  <c r="B39055" i="1"/>
  <c r="B39054" i="1"/>
  <c r="B39053" i="1"/>
  <c r="B39052" i="1"/>
  <c r="B39051" i="1"/>
  <c r="B39050" i="1"/>
  <c r="B39049" i="1"/>
  <c r="B39048" i="1"/>
  <c r="B39047" i="1"/>
  <c r="B39046" i="1"/>
  <c r="B39045" i="1"/>
  <c r="B39044" i="1"/>
  <c r="B39043" i="1"/>
  <c r="B39042" i="1"/>
  <c r="B39041" i="1"/>
  <c r="B39040" i="1"/>
  <c r="B39039" i="1"/>
  <c r="B39038" i="1"/>
  <c r="B39037" i="1"/>
  <c r="B39036" i="1"/>
  <c r="B39035" i="1"/>
  <c r="B39034" i="1"/>
  <c r="B39033" i="1"/>
  <c r="B39032" i="1"/>
  <c r="B39031" i="1"/>
  <c r="B39030" i="1"/>
  <c r="B39029" i="1"/>
  <c r="B39028" i="1"/>
  <c r="B39027" i="1"/>
  <c r="B39026" i="1"/>
  <c r="B39025" i="1"/>
  <c r="B39024" i="1"/>
  <c r="B39023" i="1"/>
  <c r="B39022" i="1"/>
  <c r="B39021" i="1"/>
  <c r="B39020" i="1"/>
  <c r="B39019" i="1"/>
  <c r="B39018" i="1"/>
  <c r="B39017" i="1"/>
  <c r="B39016" i="1"/>
  <c r="B39015" i="1"/>
  <c r="B39014" i="1"/>
  <c r="B39013" i="1"/>
  <c r="B39012" i="1"/>
  <c r="B39011" i="1"/>
  <c r="B39010" i="1"/>
  <c r="B39009" i="1"/>
  <c r="B39008" i="1"/>
  <c r="B39007" i="1"/>
  <c r="B39006" i="1"/>
  <c r="B39005" i="1"/>
  <c r="B39004" i="1"/>
  <c r="B39003" i="1"/>
  <c r="B39002" i="1"/>
  <c r="B39001" i="1"/>
  <c r="B39000" i="1"/>
  <c r="B38999" i="1"/>
  <c r="B38998" i="1"/>
  <c r="B38997" i="1"/>
  <c r="B38996" i="1"/>
  <c r="B38995" i="1"/>
  <c r="B38994" i="1"/>
  <c r="B38993" i="1"/>
  <c r="B38992" i="1"/>
  <c r="B38991" i="1"/>
  <c r="B38990" i="1"/>
  <c r="B38989" i="1"/>
  <c r="B38988" i="1"/>
  <c r="B38987" i="1"/>
  <c r="B38986" i="1"/>
  <c r="B38985" i="1"/>
  <c r="B38984" i="1"/>
  <c r="B38983" i="1"/>
  <c r="B38982" i="1"/>
  <c r="B38981" i="1"/>
  <c r="B38980" i="1"/>
  <c r="B38979" i="1"/>
  <c r="B38978" i="1"/>
  <c r="B38977" i="1"/>
  <c r="B38976" i="1"/>
  <c r="B38975" i="1"/>
  <c r="B38974" i="1"/>
  <c r="B38973" i="1"/>
  <c r="B38972" i="1"/>
  <c r="B38971" i="1"/>
  <c r="B38970" i="1"/>
  <c r="B38969" i="1"/>
  <c r="B38968" i="1"/>
  <c r="B38967" i="1"/>
  <c r="B38966" i="1"/>
  <c r="B38965" i="1"/>
  <c r="B38964" i="1"/>
  <c r="B38963" i="1"/>
  <c r="B38962" i="1"/>
  <c r="B38961" i="1"/>
  <c r="B38960" i="1"/>
  <c r="B38959" i="1"/>
  <c r="B38958" i="1"/>
  <c r="B38957" i="1"/>
  <c r="B38956" i="1"/>
  <c r="B38955" i="1"/>
  <c r="B38954" i="1"/>
  <c r="B38953" i="1"/>
  <c r="B38952" i="1"/>
  <c r="B38951" i="1"/>
  <c r="B38950" i="1"/>
  <c r="B38949" i="1"/>
  <c r="B38948" i="1"/>
  <c r="B38947" i="1"/>
  <c r="B38946" i="1"/>
  <c r="B38945" i="1"/>
  <c r="B38944" i="1"/>
  <c r="B38943" i="1"/>
  <c r="B38942" i="1"/>
  <c r="B38941" i="1"/>
  <c r="B38940" i="1"/>
  <c r="B38939" i="1"/>
  <c r="B38938" i="1"/>
  <c r="B38937" i="1"/>
  <c r="B38936" i="1"/>
  <c r="B38935" i="1"/>
  <c r="B38934" i="1"/>
  <c r="B38933" i="1"/>
  <c r="B38932" i="1"/>
  <c r="B38931" i="1"/>
  <c r="B38930" i="1"/>
  <c r="B38929" i="1"/>
  <c r="B38928" i="1"/>
  <c r="B38927" i="1"/>
  <c r="B38926" i="1"/>
  <c r="B38925" i="1"/>
  <c r="B38924" i="1"/>
  <c r="B38923" i="1"/>
  <c r="B38922" i="1"/>
  <c r="B38921" i="1"/>
  <c r="B38920" i="1"/>
  <c r="B38919" i="1"/>
  <c r="B38918" i="1"/>
  <c r="B38917" i="1"/>
  <c r="B38916" i="1"/>
  <c r="B38915" i="1"/>
  <c r="B38914" i="1"/>
  <c r="B38913" i="1"/>
  <c r="B38912" i="1"/>
  <c r="B38911" i="1"/>
  <c r="B38910" i="1"/>
  <c r="B38909" i="1"/>
  <c r="B38908" i="1"/>
  <c r="B38907" i="1"/>
  <c r="B38906" i="1"/>
  <c r="B38905" i="1"/>
  <c r="B38904" i="1"/>
  <c r="B38903" i="1"/>
  <c r="B38902" i="1"/>
  <c r="B38901" i="1"/>
  <c r="B38900" i="1"/>
  <c r="B38899" i="1"/>
  <c r="B38898" i="1"/>
  <c r="B38897" i="1"/>
  <c r="B38896" i="1"/>
  <c r="B38895" i="1"/>
  <c r="B38894" i="1"/>
  <c r="B38893" i="1"/>
  <c r="B38892" i="1"/>
  <c r="B38891" i="1"/>
  <c r="B38890" i="1"/>
  <c r="B38889" i="1"/>
  <c r="B38888" i="1"/>
  <c r="B38887" i="1"/>
  <c r="B38886" i="1"/>
  <c r="B38885" i="1"/>
  <c r="B38884" i="1"/>
  <c r="B38883" i="1"/>
  <c r="B38882" i="1"/>
  <c r="B38881" i="1"/>
  <c r="B38880" i="1"/>
  <c r="B38879" i="1"/>
  <c r="B38878" i="1"/>
  <c r="B38877" i="1"/>
  <c r="B38876" i="1"/>
  <c r="B38875" i="1"/>
  <c r="B38874" i="1"/>
  <c r="B38873" i="1"/>
  <c r="B38872" i="1"/>
  <c r="B38871" i="1"/>
  <c r="B38870" i="1"/>
  <c r="B38869" i="1"/>
  <c r="B38868" i="1"/>
  <c r="B38867" i="1"/>
  <c r="B38866" i="1"/>
  <c r="B38865" i="1"/>
  <c r="B38864" i="1"/>
  <c r="B38863" i="1"/>
  <c r="B38862" i="1"/>
  <c r="B38861" i="1"/>
  <c r="B38860" i="1"/>
  <c r="B38859" i="1"/>
  <c r="B38858" i="1"/>
  <c r="B38857" i="1"/>
  <c r="B38856" i="1"/>
  <c r="B38855" i="1"/>
  <c r="B38854" i="1"/>
  <c r="B38853" i="1"/>
  <c r="B38852" i="1"/>
  <c r="B38851" i="1"/>
  <c r="B38850" i="1"/>
  <c r="B38849" i="1"/>
  <c r="B38848" i="1"/>
  <c r="B38847" i="1"/>
  <c r="B38846" i="1"/>
  <c r="B38845" i="1"/>
  <c r="B38844" i="1"/>
  <c r="B38843" i="1"/>
  <c r="B38842" i="1"/>
  <c r="B38841" i="1"/>
  <c r="B38840" i="1"/>
  <c r="B38839" i="1"/>
  <c r="B38838" i="1"/>
  <c r="B38837" i="1"/>
  <c r="B38836" i="1"/>
  <c r="B38835" i="1"/>
  <c r="B38834" i="1"/>
  <c r="B38833" i="1"/>
  <c r="B38832" i="1"/>
  <c r="B38831" i="1"/>
  <c r="B38830" i="1"/>
  <c r="B38829" i="1"/>
  <c r="B38828" i="1"/>
  <c r="B38827" i="1"/>
  <c r="B38826" i="1"/>
  <c r="B38825" i="1"/>
  <c r="B38824" i="1"/>
  <c r="B38823" i="1"/>
  <c r="B38822" i="1"/>
  <c r="B38821" i="1"/>
  <c r="B38820" i="1"/>
  <c r="B38819" i="1"/>
  <c r="B38818" i="1"/>
  <c r="B38817" i="1"/>
  <c r="B38816" i="1"/>
  <c r="B38815" i="1"/>
  <c r="B38814" i="1"/>
  <c r="B38813" i="1"/>
  <c r="B38812" i="1"/>
  <c r="B38811" i="1"/>
  <c r="B38810" i="1"/>
  <c r="B38809" i="1"/>
  <c r="B38808" i="1"/>
  <c r="B38807" i="1"/>
  <c r="B38806" i="1"/>
  <c r="B38805" i="1"/>
  <c r="B38804" i="1"/>
  <c r="B38803" i="1"/>
  <c r="B38802" i="1"/>
  <c r="B38801" i="1"/>
  <c r="B38800" i="1"/>
  <c r="B38799" i="1"/>
  <c r="B38798" i="1"/>
  <c r="B38797" i="1"/>
  <c r="B38796" i="1"/>
  <c r="B38795" i="1"/>
  <c r="B38794" i="1"/>
  <c r="B38793" i="1"/>
  <c r="B38792" i="1"/>
  <c r="B38791" i="1"/>
  <c r="B38790" i="1"/>
  <c r="B38789" i="1"/>
  <c r="B38788" i="1"/>
  <c r="B38787" i="1"/>
  <c r="B38786" i="1"/>
  <c r="B38785" i="1"/>
  <c r="B38784" i="1"/>
  <c r="B38783" i="1"/>
  <c r="B38782" i="1"/>
  <c r="B38781" i="1"/>
  <c r="B38780" i="1"/>
  <c r="B38779" i="1"/>
  <c r="B38778" i="1"/>
  <c r="B38777" i="1"/>
  <c r="B38776" i="1"/>
  <c r="B38775" i="1"/>
  <c r="B38774" i="1"/>
  <c r="B38773" i="1"/>
  <c r="B38772" i="1"/>
  <c r="B38771" i="1"/>
  <c r="B38770" i="1"/>
  <c r="B38769" i="1"/>
  <c r="B38768" i="1"/>
  <c r="B38767" i="1"/>
  <c r="B38766" i="1"/>
  <c r="B38765" i="1"/>
  <c r="B38764" i="1"/>
  <c r="B38763" i="1"/>
  <c r="B38762" i="1"/>
  <c r="B38761" i="1"/>
  <c r="B38760" i="1"/>
  <c r="B38759" i="1"/>
  <c r="B38758" i="1"/>
  <c r="B38757" i="1"/>
  <c r="B38756" i="1"/>
  <c r="B38755" i="1"/>
  <c r="B38754" i="1"/>
  <c r="B38753" i="1"/>
  <c r="B38752" i="1"/>
  <c r="B38751" i="1"/>
  <c r="B38750" i="1"/>
  <c r="B38749" i="1"/>
  <c r="B38748" i="1"/>
  <c r="B38747" i="1"/>
  <c r="B38746" i="1"/>
  <c r="B38745" i="1"/>
  <c r="B38744" i="1"/>
  <c r="B38743" i="1"/>
  <c r="B38742" i="1"/>
  <c r="B38741" i="1"/>
  <c r="B38740" i="1"/>
  <c r="B38739" i="1"/>
  <c r="B38738" i="1"/>
  <c r="B38737" i="1"/>
  <c r="B38736" i="1"/>
  <c r="B38735" i="1"/>
  <c r="B38734" i="1"/>
  <c r="B38733" i="1"/>
  <c r="B38732" i="1"/>
  <c r="B38731" i="1"/>
  <c r="B38730" i="1"/>
  <c r="B38729" i="1"/>
  <c r="B38728" i="1"/>
  <c r="B38727" i="1"/>
  <c r="B38726" i="1"/>
  <c r="B38725" i="1"/>
  <c r="B38724" i="1"/>
  <c r="B38719" i="1"/>
  <c r="B38718" i="1"/>
  <c r="B38717" i="1"/>
  <c r="B38716" i="1"/>
  <c r="B38715" i="1"/>
  <c r="B38714" i="1"/>
  <c r="B38713" i="1"/>
  <c r="B38712" i="1"/>
  <c r="B38711" i="1"/>
  <c r="B38710" i="1"/>
  <c r="B38709" i="1"/>
  <c r="B38708" i="1"/>
  <c r="B38707" i="1"/>
  <c r="B38706" i="1"/>
  <c r="B38705" i="1"/>
  <c r="B38704" i="1"/>
  <c r="B38703" i="1"/>
  <c r="B38702" i="1"/>
  <c r="B38701" i="1"/>
  <c r="B38700" i="1"/>
  <c r="B38699" i="1"/>
  <c r="B38698" i="1"/>
  <c r="B38697" i="1"/>
  <c r="B38696" i="1"/>
  <c r="B38695" i="1"/>
  <c r="B38694" i="1"/>
  <c r="B38693" i="1"/>
  <c r="B38692" i="1"/>
  <c r="B38691" i="1"/>
  <c r="B38690" i="1"/>
  <c r="B38689" i="1"/>
  <c r="B38688" i="1"/>
  <c r="B38687" i="1"/>
  <c r="B38686" i="1"/>
  <c r="B38685" i="1"/>
  <c r="B38684" i="1"/>
  <c r="B38683" i="1"/>
  <c r="B38682" i="1"/>
  <c r="B38681" i="1"/>
  <c r="B38680" i="1"/>
  <c r="B38679" i="1"/>
  <c r="B38678" i="1"/>
  <c r="B38677" i="1"/>
  <c r="B38676" i="1"/>
  <c r="B38675" i="1"/>
  <c r="B38674" i="1"/>
  <c r="B38673" i="1"/>
  <c r="B38672" i="1"/>
  <c r="B38671" i="1"/>
  <c r="B38670" i="1"/>
  <c r="B38669" i="1"/>
  <c r="B38668" i="1"/>
  <c r="B38667" i="1"/>
  <c r="B38666" i="1"/>
  <c r="B38665" i="1"/>
  <c r="B38664" i="1"/>
  <c r="B38663" i="1"/>
  <c r="B38662" i="1"/>
  <c r="B38661" i="1"/>
  <c r="B38660" i="1"/>
  <c r="B38659" i="1"/>
  <c r="B38658" i="1"/>
  <c r="B38657" i="1"/>
  <c r="B38656" i="1"/>
  <c r="B38655" i="1"/>
  <c r="B38654" i="1"/>
  <c r="B38653" i="1"/>
  <c r="B38652" i="1"/>
  <c r="B38651" i="1"/>
  <c r="B38650" i="1"/>
  <c r="B38649" i="1"/>
  <c r="B38648" i="1"/>
  <c r="B38647" i="1"/>
  <c r="B38646" i="1"/>
  <c r="B38645" i="1"/>
  <c r="B38644" i="1"/>
  <c r="B38643" i="1"/>
  <c r="B38642" i="1"/>
  <c r="B38641" i="1"/>
  <c r="B38640" i="1"/>
  <c r="B38639" i="1"/>
  <c r="B38638" i="1"/>
  <c r="B38637" i="1"/>
  <c r="B38636" i="1"/>
  <c r="B38635" i="1"/>
  <c r="B38634" i="1"/>
  <c r="B38633" i="1"/>
  <c r="B38632" i="1"/>
  <c r="B38631" i="1"/>
  <c r="B38630" i="1"/>
  <c r="B38629" i="1"/>
  <c r="B38628" i="1"/>
  <c r="B38627" i="1"/>
  <c r="B38626" i="1"/>
  <c r="B38625" i="1"/>
  <c r="B38624" i="1"/>
  <c r="B38623" i="1"/>
  <c r="B38622" i="1"/>
  <c r="B38621" i="1"/>
  <c r="B38620" i="1"/>
  <c r="B38619" i="1"/>
  <c r="B38618" i="1"/>
  <c r="B38617" i="1"/>
  <c r="B38616" i="1"/>
  <c r="B38615" i="1"/>
  <c r="B38614" i="1"/>
  <c r="B38613" i="1"/>
  <c r="B38612" i="1"/>
  <c r="B38611" i="1"/>
  <c r="B38610" i="1"/>
  <c r="B38609" i="1"/>
  <c r="B38608" i="1"/>
  <c r="B38607" i="1"/>
  <c r="B38606" i="1"/>
  <c r="B38605" i="1"/>
  <c r="B38604" i="1"/>
  <c r="B38603" i="1"/>
  <c r="B38602" i="1"/>
  <c r="B38601" i="1"/>
  <c r="B38600" i="1"/>
  <c r="B38599" i="1"/>
  <c r="B38598" i="1"/>
  <c r="B38597" i="1"/>
  <c r="B38596" i="1"/>
  <c r="B38595" i="1"/>
  <c r="B38594" i="1"/>
  <c r="B38593" i="1"/>
  <c r="B38592" i="1"/>
  <c r="B38591" i="1"/>
  <c r="B38590" i="1"/>
  <c r="B38589" i="1"/>
  <c r="B38588" i="1"/>
  <c r="B38587" i="1"/>
  <c r="B38586" i="1"/>
  <c r="B38585" i="1"/>
  <c r="B38584" i="1"/>
  <c r="B38583" i="1"/>
  <c r="B38582" i="1"/>
  <c r="B38581" i="1"/>
  <c r="B38580" i="1"/>
  <c r="B38579" i="1"/>
  <c r="B38578" i="1"/>
  <c r="B38577" i="1"/>
  <c r="B38576" i="1"/>
  <c r="B38575" i="1"/>
  <c r="B38574" i="1"/>
  <c r="B38573" i="1"/>
  <c r="B38572" i="1"/>
  <c r="B38571" i="1"/>
  <c r="B38570" i="1"/>
  <c r="B38569" i="1"/>
  <c r="B38568" i="1"/>
  <c r="B38567" i="1"/>
  <c r="B38566" i="1"/>
  <c r="B38565" i="1"/>
  <c r="B38564" i="1"/>
  <c r="B38563" i="1"/>
  <c r="B38562" i="1"/>
  <c r="B38561" i="1"/>
  <c r="B38560" i="1"/>
  <c r="B38559" i="1"/>
  <c r="B38558" i="1"/>
  <c r="B38557" i="1"/>
  <c r="B38556" i="1"/>
  <c r="B38555" i="1"/>
  <c r="B38554" i="1"/>
  <c r="B38553" i="1"/>
  <c r="B38552" i="1"/>
  <c r="B38551" i="1"/>
  <c r="B38550" i="1"/>
  <c r="B38549" i="1"/>
  <c r="B38548" i="1"/>
  <c r="B38547" i="1"/>
  <c r="B38546" i="1"/>
  <c r="B38545" i="1"/>
  <c r="B38544" i="1"/>
  <c r="B38543" i="1"/>
  <c r="B38542" i="1"/>
  <c r="B38541" i="1"/>
  <c r="B38540" i="1"/>
  <c r="B38539" i="1"/>
  <c r="B38538" i="1"/>
  <c r="B38537" i="1"/>
  <c r="B38536" i="1"/>
  <c r="B38535" i="1"/>
  <c r="B38534" i="1"/>
  <c r="B38533" i="1"/>
  <c r="B38532" i="1"/>
  <c r="B38531" i="1"/>
  <c r="B38530" i="1"/>
  <c r="B38529" i="1"/>
  <c r="B38528" i="1"/>
  <c r="B38527" i="1"/>
  <c r="B38526" i="1"/>
  <c r="B38525" i="1"/>
  <c r="B38524" i="1"/>
  <c r="B38523" i="1"/>
  <c r="B38522" i="1"/>
  <c r="B38521" i="1"/>
  <c r="B38520" i="1"/>
  <c r="B38519" i="1"/>
  <c r="B38518" i="1"/>
  <c r="B38517" i="1"/>
  <c r="B38516" i="1"/>
  <c r="B38515" i="1"/>
  <c r="B38514" i="1"/>
  <c r="B38513" i="1"/>
  <c r="B38512" i="1"/>
  <c r="B38511" i="1"/>
  <c r="B38510" i="1"/>
  <c r="B38509" i="1"/>
  <c r="B38508" i="1"/>
  <c r="B38507" i="1"/>
  <c r="B38506" i="1"/>
  <c r="B38505" i="1"/>
  <c r="B38504" i="1"/>
  <c r="B38503" i="1"/>
  <c r="B38502" i="1"/>
  <c r="B38501" i="1"/>
  <c r="B38500" i="1"/>
  <c r="B38499" i="1"/>
  <c r="B38498" i="1"/>
  <c r="B38497" i="1"/>
  <c r="B38496" i="1"/>
  <c r="B38495" i="1"/>
  <c r="B38494" i="1"/>
  <c r="B38493" i="1"/>
  <c r="B38492" i="1"/>
  <c r="B38491" i="1"/>
  <c r="B38490" i="1"/>
  <c r="B38489" i="1"/>
  <c r="B38488" i="1"/>
  <c r="B38487" i="1"/>
  <c r="B38486" i="1"/>
  <c r="B38485" i="1"/>
  <c r="B38484" i="1"/>
  <c r="B38483" i="1"/>
  <c r="B38482" i="1"/>
  <c r="B38481" i="1"/>
  <c r="B38480" i="1"/>
  <c r="B38479" i="1"/>
  <c r="B38478" i="1"/>
  <c r="B38477" i="1"/>
  <c r="B38476" i="1"/>
  <c r="B38475" i="1"/>
  <c r="B38474" i="1"/>
  <c r="B38473" i="1"/>
  <c r="B38472" i="1"/>
  <c r="B38471" i="1"/>
  <c r="B38470" i="1"/>
  <c r="B38469" i="1"/>
  <c r="B38468" i="1"/>
  <c r="B38467" i="1"/>
  <c r="B38466" i="1"/>
  <c r="B38465" i="1"/>
  <c r="B38464" i="1"/>
  <c r="B38463" i="1"/>
  <c r="B38462" i="1"/>
  <c r="B38461" i="1"/>
  <c r="B38460" i="1"/>
  <c r="B38459" i="1"/>
  <c r="B38458" i="1"/>
  <c r="B38457" i="1"/>
  <c r="B38456" i="1"/>
  <c r="B38455" i="1"/>
  <c r="B38454" i="1"/>
  <c r="B38453" i="1"/>
  <c r="B38452" i="1"/>
  <c r="B38451" i="1"/>
  <c r="B38450" i="1"/>
  <c r="B38449" i="1"/>
  <c r="B38448" i="1"/>
  <c r="B38447" i="1"/>
  <c r="B38446" i="1"/>
  <c r="B38445" i="1"/>
  <c r="B38444" i="1"/>
  <c r="B38443" i="1"/>
  <c r="B38442" i="1"/>
  <c r="B38441" i="1"/>
  <c r="B38440" i="1"/>
  <c r="B38439" i="1"/>
  <c r="B38438" i="1"/>
  <c r="B38437" i="1"/>
  <c r="B38436" i="1"/>
  <c r="B38435" i="1"/>
  <c r="B38434" i="1"/>
  <c r="B38433" i="1"/>
  <c r="B38432" i="1"/>
  <c r="B38431" i="1"/>
  <c r="B38430" i="1"/>
  <c r="B38429" i="1"/>
  <c r="B38428" i="1"/>
  <c r="B38427" i="1"/>
  <c r="B38426" i="1"/>
  <c r="B38425" i="1"/>
  <c r="B38424" i="1"/>
  <c r="B38423" i="1"/>
  <c r="B38422" i="1"/>
  <c r="B38421" i="1"/>
  <c r="B38420" i="1"/>
  <c r="B38419" i="1"/>
  <c r="B38418" i="1"/>
  <c r="B38417" i="1"/>
  <c r="B38416" i="1"/>
  <c r="B38415" i="1"/>
  <c r="B38414" i="1"/>
  <c r="B38413" i="1"/>
  <c r="B38412" i="1"/>
  <c r="B38411" i="1"/>
  <c r="B38410" i="1"/>
  <c r="B38409" i="1"/>
  <c r="B38408" i="1"/>
  <c r="B38407" i="1"/>
  <c r="B38406" i="1"/>
  <c r="B38405" i="1"/>
  <c r="B38404" i="1"/>
  <c r="B38403" i="1"/>
  <c r="B38402" i="1"/>
  <c r="B38401" i="1"/>
  <c r="B38400" i="1"/>
  <c r="B38399" i="1"/>
  <c r="B38398" i="1"/>
  <c r="B38397" i="1"/>
  <c r="B38396" i="1"/>
  <c r="B38395" i="1"/>
  <c r="B38394" i="1"/>
  <c r="B38393" i="1"/>
  <c r="B38392" i="1"/>
  <c r="B38391" i="1"/>
  <c r="B38390" i="1"/>
  <c r="B38389" i="1"/>
  <c r="B38388" i="1"/>
  <c r="B38387" i="1"/>
  <c r="B38386" i="1"/>
  <c r="B38385" i="1"/>
  <c r="B38384" i="1"/>
  <c r="B38383" i="1"/>
  <c r="B38382" i="1"/>
  <c r="B38381" i="1"/>
  <c r="B38380" i="1"/>
  <c r="B38379" i="1"/>
  <c r="B38378" i="1"/>
  <c r="B38377" i="1"/>
  <c r="B38376" i="1"/>
  <c r="B38375" i="1"/>
  <c r="B38374" i="1"/>
  <c r="B38373" i="1"/>
  <c r="B38372" i="1"/>
  <c r="B38371" i="1"/>
  <c r="B38370" i="1"/>
  <c r="B38369" i="1"/>
  <c r="B38368" i="1"/>
  <c r="B38367" i="1"/>
  <c r="B38366" i="1"/>
  <c r="B38365" i="1"/>
  <c r="B38364" i="1"/>
  <c r="B38363" i="1"/>
  <c r="B38362" i="1"/>
  <c r="B38361" i="1"/>
  <c r="B38360" i="1"/>
  <c r="B38359" i="1"/>
  <c r="B38358" i="1"/>
  <c r="B38357" i="1"/>
  <c r="B38356" i="1"/>
  <c r="B38355" i="1"/>
  <c r="B38354" i="1"/>
  <c r="B38353" i="1"/>
  <c r="B38352" i="1"/>
  <c r="B38351" i="1"/>
  <c r="B38350" i="1"/>
  <c r="B38349" i="1"/>
  <c r="B38348" i="1"/>
  <c r="B38347" i="1"/>
  <c r="B38346" i="1"/>
  <c r="B38345" i="1"/>
  <c r="B38344" i="1"/>
  <c r="B38343" i="1"/>
  <c r="B38342" i="1"/>
  <c r="B38341" i="1"/>
  <c r="B38340" i="1"/>
  <c r="B38339" i="1"/>
  <c r="B38338" i="1"/>
  <c r="B38337" i="1"/>
  <c r="B38336" i="1"/>
  <c r="B38335" i="1"/>
  <c r="B38334" i="1"/>
  <c r="B38333" i="1"/>
  <c r="B38332" i="1"/>
  <c r="B38331" i="1"/>
  <c r="B38330" i="1"/>
  <c r="B38329" i="1"/>
  <c r="B38328" i="1"/>
  <c r="B38327" i="1"/>
  <c r="B38326" i="1"/>
  <c r="B38325" i="1"/>
  <c r="B38324" i="1"/>
  <c r="B38323" i="1"/>
  <c r="B38322" i="1"/>
  <c r="B38321" i="1"/>
  <c r="B38320" i="1"/>
  <c r="B38319" i="1"/>
  <c r="B38318" i="1"/>
  <c r="B38317" i="1"/>
  <c r="B38316" i="1"/>
  <c r="B38315" i="1"/>
  <c r="B38314" i="1"/>
  <c r="B38313" i="1"/>
  <c r="B38312" i="1"/>
  <c r="B38311" i="1"/>
  <c r="B38310" i="1"/>
  <c r="B38309" i="1"/>
  <c r="B38308" i="1"/>
  <c r="B38307" i="1"/>
  <c r="B38306" i="1"/>
  <c r="B38305" i="1"/>
  <c r="B38304" i="1"/>
  <c r="B38303" i="1"/>
  <c r="B38302" i="1"/>
  <c r="B38301" i="1"/>
  <c r="B38300" i="1"/>
  <c r="B38299" i="1"/>
  <c r="B38298" i="1"/>
  <c r="B38297" i="1"/>
  <c r="B38296" i="1"/>
  <c r="B38295" i="1"/>
  <c r="B38294" i="1"/>
  <c r="B38293" i="1"/>
  <c r="B38292" i="1"/>
  <c r="B38291" i="1"/>
  <c r="B38290" i="1"/>
  <c r="B38289" i="1"/>
  <c r="B38288" i="1"/>
  <c r="B38287" i="1"/>
  <c r="B38286" i="1"/>
  <c r="B38285" i="1"/>
  <c r="B38284" i="1"/>
  <c r="B38283" i="1"/>
  <c r="B38282" i="1"/>
  <c r="B38281" i="1"/>
  <c r="B38280" i="1"/>
  <c r="B38279" i="1"/>
  <c r="B38278" i="1"/>
  <c r="B38277" i="1"/>
  <c r="B38276" i="1"/>
  <c r="B38275" i="1"/>
  <c r="B38274" i="1"/>
  <c r="B38273" i="1"/>
  <c r="B38272" i="1"/>
  <c r="B38271" i="1"/>
  <c r="B38270" i="1"/>
  <c r="B38269" i="1"/>
  <c r="B38268" i="1"/>
  <c r="B38267" i="1"/>
  <c r="B38266" i="1"/>
  <c r="B38265" i="1"/>
  <c r="B38264" i="1"/>
  <c r="B38263" i="1"/>
  <c r="B38262" i="1"/>
  <c r="B38261" i="1"/>
  <c r="B38260" i="1"/>
  <c r="B38259" i="1"/>
  <c r="B38258" i="1"/>
  <c r="B38257" i="1"/>
  <c r="B38256" i="1"/>
  <c r="B38255" i="1"/>
  <c r="B38254" i="1"/>
  <c r="B38253" i="1"/>
  <c r="B38252" i="1"/>
  <c r="B38251" i="1"/>
  <c r="B38250" i="1"/>
  <c r="B38249" i="1"/>
  <c r="B38248" i="1"/>
  <c r="B38247" i="1"/>
  <c r="B38246" i="1"/>
  <c r="B38245" i="1"/>
  <c r="B38244" i="1"/>
  <c r="B38243" i="1"/>
  <c r="B38242" i="1"/>
  <c r="B38241" i="1"/>
  <c r="B38240" i="1"/>
  <c r="B38239" i="1"/>
  <c r="B38238" i="1"/>
  <c r="B38237" i="1"/>
  <c r="B38236" i="1"/>
  <c r="B38235" i="1"/>
  <c r="B38234" i="1"/>
  <c r="B38233" i="1"/>
  <c r="B38232" i="1"/>
  <c r="B38231" i="1"/>
  <c r="B38230" i="1"/>
  <c r="B38229" i="1"/>
  <c r="B38228" i="1"/>
  <c r="B38227" i="1"/>
  <c r="B38226" i="1"/>
  <c r="B38225" i="1"/>
  <c r="B38224" i="1"/>
  <c r="B38223" i="1"/>
  <c r="B38222" i="1"/>
  <c r="B38221" i="1"/>
  <c r="B38220" i="1"/>
  <c r="B38219" i="1"/>
  <c r="B38218" i="1"/>
  <c r="B38217" i="1"/>
  <c r="B38216" i="1"/>
  <c r="B38215" i="1"/>
  <c r="B38214" i="1"/>
  <c r="B38213" i="1"/>
  <c r="B38212" i="1"/>
  <c r="B38211" i="1"/>
  <c r="B38210" i="1"/>
  <c r="B38209" i="1"/>
  <c r="B38208" i="1"/>
  <c r="B38207" i="1"/>
  <c r="B38206" i="1"/>
  <c r="B38205" i="1"/>
  <c r="B38204" i="1"/>
  <c r="B38203" i="1"/>
  <c r="B38202" i="1"/>
  <c r="B38201" i="1"/>
  <c r="B38200" i="1"/>
  <c r="B38199" i="1"/>
  <c r="B38198" i="1"/>
  <c r="B38197" i="1"/>
  <c r="B38196" i="1"/>
  <c r="B38195" i="1"/>
  <c r="B38194" i="1"/>
  <c r="B38193" i="1"/>
  <c r="B38192" i="1"/>
  <c r="B38191" i="1"/>
  <c r="B38190" i="1"/>
  <c r="B38189" i="1"/>
  <c r="B38188" i="1"/>
  <c r="B38187" i="1"/>
  <c r="B38186" i="1"/>
  <c r="B38185" i="1"/>
  <c r="B38184" i="1"/>
  <c r="B38183" i="1"/>
  <c r="B38182" i="1"/>
  <c r="B38181" i="1"/>
  <c r="B38180" i="1"/>
  <c r="B38179" i="1"/>
  <c r="B38178" i="1"/>
  <c r="B38177" i="1"/>
  <c r="B38176" i="1"/>
  <c r="B38175" i="1"/>
  <c r="B38174" i="1"/>
  <c r="B38173" i="1"/>
  <c r="B38172" i="1"/>
  <c r="B38171" i="1"/>
  <c r="B38170" i="1"/>
  <c r="B38169" i="1"/>
  <c r="B38168" i="1"/>
  <c r="B38167" i="1"/>
  <c r="B38166" i="1"/>
  <c r="B38165" i="1"/>
  <c r="B38164" i="1"/>
  <c r="B38163" i="1"/>
  <c r="B38162" i="1"/>
  <c r="B38161" i="1"/>
  <c r="B38160" i="1"/>
  <c r="B38159" i="1"/>
  <c r="B38158" i="1"/>
  <c r="B38157" i="1"/>
  <c r="B38156" i="1"/>
  <c r="B38155" i="1"/>
  <c r="B38154" i="1"/>
  <c r="B38153" i="1"/>
  <c r="B38152" i="1"/>
  <c r="B38151" i="1"/>
  <c r="B38150" i="1"/>
  <c r="B38149" i="1"/>
  <c r="B38148" i="1"/>
  <c r="B38147" i="1"/>
  <c r="B38146" i="1"/>
  <c r="B38145" i="1"/>
  <c r="B38144" i="1"/>
  <c r="B38143" i="1"/>
  <c r="B38142" i="1"/>
  <c r="B38141" i="1"/>
  <c r="B38140" i="1"/>
  <c r="B38139" i="1"/>
  <c r="B38138" i="1"/>
  <c r="B38137" i="1"/>
  <c r="B38136" i="1"/>
  <c r="B38135" i="1"/>
  <c r="B38134" i="1"/>
  <c r="B38133" i="1"/>
  <c r="B38132" i="1"/>
  <c r="B38131" i="1"/>
  <c r="B38130" i="1"/>
  <c r="B38129" i="1"/>
  <c r="B38128" i="1"/>
  <c r="B38127" i="1"/>
  <c r="B38126" i="1"/>
  <c r="B38125" i="1"/>
  <c r="B38124" i="1"/>
  <c r="B38123" i="1"/>
  <c r="B38122" i="1"/>
  <c r="B38121" i="1"/>
  <c r="B38120" i="1"/>
  <c r="B38119" i="1"/>
  <c r="B38114" i="1"/>
  <c r="B38113" i="1"/>
  <c r="B38112" i="1"/>
  <c r="B38111" i="1"/>
  <c r="B38110" i="1"/>
  <c r="B38109" i="1"/>
  <c r="B38108" i="1"/>
  <c r="B38107" i="1"/>
  <c r="B38106" i="1"/>
  <c r="B38105" i="1"/>
  <c r="B38104" i="1"/>
  <c r="B38103" i="1"/>
  <c r="B38102" i="1"/>
  <c r="B38101" i="1"/>
  <c r="B38100" i="1"/>
  <c r="B38099" i="1"/>
  <c r="B38098" i="1"/>
  <c r="B38097" i="1"/>
  <c r="B38096" i="1"/>
  <c r="B38095" i="1"/>
  <c r="B38094" i="1"/>
  <c r="B38093" i="1"/>
  <c r="B38092" i="1"/>
  <c r="B38091" i="1"/>
  <c r="B38090" i="1"/>
  <c r="B38089" i="1"/>
  <c r="B38088" i="1"/>
  <c r="B38087" i="1"/>
  <c r="B38086" i="1"/>
  <c r="B38085" i="1"/>
  <c r="B38084" i="1"/>
  <c r="B38083" i="1"/>
  <c r="B38082" i="1"/>
  <c r="B38081" i="1"/>
  <c r="B38080" i="1"/>
  <c r="B38079" i="1"/>
  <c r="B38078" i="1"/>
  <c r="B38077" i="1"/>
  <c r="B38076" i="1"/>
  <c r="B38075" i="1"/>
  <c r="B38074" i="1"/>
  <c r="B38073" i="1"/>
  <c r="B38072" i="1"/>
  <c r="B38071" i="1"/>
  <c r="B38070" i="1"/>
  <c r="B38069" i="1"/>
  <c r="B38068" i="1"/>
  <c r="B38067" i="1"/>
  <c r="B38066" i="1"/>
  <c r="B38065" i="1"/>
  <c r="B38064" i="1"/>
  <c r="B38063" i="1"/>
  <c r="B38062" i="1"/>
  <c r="B38061" i="1"/>
  <c r="B38060" i="1"/>
  <c r="B38059" i="1"/>
  <c r="B38058" i="1"/>
  <c r="B38057" i="1"/>
  <c r="B38056" i="1"/>
  <c r="B38055" i="1"/>
  <c r="B38054" i="1"/>
  <c r="B38053" i="1"/>
  <c r="B38052" i="1"/>
  <c r="B38051" i="1"/>
  <c r="B38050" i="1"/>
  <c r="B38049" i="1"/>
  <c r="B38048" i="1"/>
  <c r="B38047" i="1"/>
  <c r="B38046" i="1"/>
  <c r="B38045" i="1"/>
  <c r="B38044" i="1"/>
  <c r="B38043" i="1"/>
  <c r="B38042" i="1"/>
  <c r="B38041" i="1"/>
  <c r="B38040" i="1"/>
  <c r="B38039" i="1"/>
  <c r="B38038" i="1"/>
  <c r="B38037" i="1"/>
  <c r="B38036" i="1"/>
  <c r="B38035" i="1"/>
  <c r="B38034" i="1"/>
  <c r="B38033" i="1"/>
  <c r="B38032" i="1"/>
  <c r="B38031" i="1"/>
  <c r="B38030" i="1"/>
  <c r="B38029" i="1"/>
  <c r="B38028" i="1"/>
  <c r="B38027" i="1"/>
  <c r="B38026" i="1"/>
  <c r="B38025" i="1"/>
  <c r="B38024" i="1"/>
  <c r="B38023" i="1"/>
  <c r="B38022" i="1"/>
  <c r="B38021" i="1"/>
  <c r="B38020" i="1"/>
  <c r="B38019" i="1"/>
  <c r="B38018" i="1"/>
  <c r="B38017" i="1"/>
  <c r="B38016" i="1"/>
  <c r="B38015" i="1"/>
  <c r="B38014" i="1"/>
  <c r="B38013" i="1"/>
  <c r="B38012" i="1"/>
  <c r="B38011" i="1"/>
  <c r="B38010" i="1"/>
  <c r="B38009" i="1"/>
  <c r="B38008" i="1"/>
  <c r="B38007" i="1"/>
  <c r="B38006" i="1"/>
  <c r="B38005" i="1"/>
  <c r="B38004" i="1"/>
  <c r="B38003" i="1"/>
  <c r="B38002" i="1"/>
  <c r="B38001" i="1"/>
  <c r="B38000" i="1"/>
  <c r="B37999" i="1"/>
  <c r="B37998" i="1"/>
  <c r="B37997" i="1"/>
  <c r="B37996" i="1"/>
  <c r="B37995" i="1"/>
  <c r="B37994" i="1"/>
  <c r="B37993" i="1"/>
  <c r="B37992" i="1"/>
  <c r="B37991" i="1"/>
  <c r="B37990" i="1"/>
  <c r="B37989" i="1"/>
  <c r="B37988" i="1"/>
  <c r="B37987" i="1"/>
  <c r="B37986" i="1"/>
  <c r="B37985" i="1"/>
  <c r="B37984" i="1"/>
  <c r="B37983" i="1"/>
  <c r="B37982" i="1"/>
  <c r="B37981" i="1"/>
  <c r="B37980" i="1"/>
  <c r="B37979" i="1"/>
  <c r="B37978" i="1"/>
  <c r="B37977" i="1"/>
  <c r="B37976" i="1"/>
  <c r="B37975" i="1"/>
  <c r="B37974" i="1"/>
  <c r="B37973" i="1"/>
  <c r="B37972" i="1"/>
  <c r="B37971" i="1"/>
  <c r="B37970" i="1"/>
  <c r="B37969" i="1"/>
  <c r="B37968" i="1"/>
  <c r="B37967" i="1"/>
  <c r="B37966" i="1"/>
  <c r="B37965" i="1"/>
  <c r="B37964" i="1"/>
  <c r="B37963" i="1"/>
  <c r="B37962" i="1"/>
  <c r="B37961" i="1"/>
  <c r="B37960" i="1"/>
  <c r="B37959" i="1"/>
  <c r="B37958" i="1"/>
  <c r="B37957" i="1"/>
  <c r="B37956" i="1"/>
  <c r="B37955" i="1"/>
  <c r="B37954" i="1"/>
  <c r="B37953" i="1"/>
  <c r="B37952" i="1"/>
  <c r="B37951" i="1"/>
  <c r="B37950" i="1"/>
  <c r="B37949" i="1"/>
  <c r="B37948" i="1"/>
  <c r="B37947" i="1"/>
  <c r="B37946" i="1"/>
  <c r="B37945" i="1"/>
  <c r="B37944" i="1"/>
  <c r="B37943" i="1"/>
  <c r="B37942" i="1"/>
  <c r="B37941" i="1"/>
  <c r="B37940" i="1"/>
  <c r="B37939" i="1"/>
  <c r="B37938" i="1"/>
  <c r="B37937" i="1"/>
  <c r="B37936" i="1"/>
  <c r="B37935" i="1"/>
  <c r="B37934" i="1"/>
  <c r="B37933" i="1"/>
  <c r="B37932" i="1"/>
  <c r="B37931" i="1"/>
  <c r="B37930" i="1"/>
  <c r="B37929" i="1"/>
  <c r="B37928" i="1"/>
  <c r="B37927" i="1"/>
  <c r="B37926" i="1"/>
  <c r="B37925" i="1"/>
  <c r="B37924" i="1"/>
  <c r="B37923" i="1"/>
  <c r="B37922" i="1"/>
  <c r="B37921" i="1"/>
  <c r="B37920" i="1"/>
  <c r="B37919" i="1"/>
  <c r="B37918" i="1"/>
  <c r="B37917" i="1"/>
  <c r="B37916" i="1"/>
  <c r="B37915" i="1"/>
  <c r="B37914" i="1"/>
  <c r="B37913" i="1"/>
  <c r="B37912" i="1"/>
  <c r="B37911" i="1"/>
  <c r="B37910" i="1"/>
  <c r="B37909" i="1"/>
  <c r="B37908" i="1"/>
  <c r="B37907" i="1"/>
  <c r="B37906" i="1"/>
  <c r="B37905" i="1"/>
  <c r="B37904" i="1"/>
  <c r="B37903" i="1"/>
  <c r="B37902" i="1"/>
  <c r="B37901" i="1"/>
  <c r="B37900" i="1"/>
  <c r="B37899" i="1"/>
  <c r="B37898" i="1"/>
  <c r="B37897" i="1"/>
  <c r="B37896" i="1"/>
  <c r="B37895" i="1"/>
  <c r="B37894" i="1"/>
  <c r="B37893" i="1"/>
  <c r="B37892" i="1"/>
  <c r="B37891" i="1"/>
  <c r="B37890" i="1"/>
  <c r="B37889" i="1"/>
  <c r="B37888" i="1"/>
  <c r="B37887" i="1"/>
  <c r="B37886" i="1"/>
  <c r="B37885" i="1"/>
  <c r="B37884" i="1"/>
  <c r="B37883" i="1"/>
  <c r="B37882" i="1"/>
  <c r="B37881" i="1"/>
  <c r="B37880" i="1"/>
  <c r="B37879" i="1"/>
  <c r="B37878" i="1"/>
  <c r="B37877" i="1"/>
  <c r="B37876" i="1"/>
  <c r="B37875" i="1"/>
  <c r="B37874" i="1"/>
  <c r="B37873" i="1"/>
  <c r="B37872" i="1"/>
  <c r="B37871" i="1"/>
  <c r="B37870" i="1"/>
  <c r="B37869" i="1"/>
  <c r="B37868" i="1"/>
  <c r="B37867" i="1"/>
  <c r="B37866" i="1"/>
  <c r="B37865" i="1"/>
  <c r="B37864" i="1"/>
  <c r="B37863" i="1"/>
  <c r="B37862" i="1"/>
  <c r="B37861" i="1"/>
  <c r="B37860" i="1"/>
  <c r="B37859" i="1"/>
  <c r="B37858" i="1"/>
  <c r="B37857" i="1"/>
  <c r="B37856" i="1"/>
  <c r="B37855" i="1"/>
  <c r="B37854" i="1"/>
  <c r="B37853" i="1"/>
  <c r="B37852" i="1"/>
  <c r="B37851" i="1"/>
  <c r="B37850" i="1"/>
  <c r="B37849" i="1"/>
  <c r="B37848" i="1"/>
  <c r="B37847" i="1"/>
  <c r="B37846" i="1"/>
  <c r="B37845" i="1"/>
  <c r="B37844" i="1"/>
  <c r="B37843" i="1"/>
  <c r="B37842" i="1"/>
  <c r="B37841" i="1"/>
  <c r="B37840" i="1"/>
  <c r="B37839" i="1"/>
  <c r="B37838" i="1"/>
  <c r="B37837" i="1"/>
  <c r="B37836" i="1"/>
  <c r="B37835" i="1"/>
  <c r="B37834" i="1"/>
  <c r="B37833" i="1"/>
  <c r="B37832" i="1"/>
  <c r="B37831" i="1"/>
  <c r="B37830" i="1"/>
  <c r="B37829" i="1"/>
  <c r="B37828" i="1"/>
  <c r="B37827" i="1"/>
  <c r="B37826" i="1"/>
  <c r="B37825" i="1"/>
  <c r="B37824" i="1"/>
  <c r="B37823" i="1"/>
  <c r="B37822" i="1"/>
  <c r="B37821" i="1"/>
  <c r="B37820" i="1"/>
  <c r="B37819" i="1"/>
  <c r="B37818" i="1"/>
  <c r="B37817" i="1"/>
  <c r="B37816" i="1"/>
  <c r="B37815" i="1"/>
  <c r="B37814" i="1"/>
  <c r="B37813" i="1"/>
  <c r="B37812" i="1"/>
  <c r="B37811" i="1"/>
  <c r="B37810" i="1"/>
  <c r="B37809" i="1"/>
  <c r="B37808" i="1"/>
  <c r="B37807" i="1"/>
  <c r="B37806" i="1"/>
  <c r="B37805" i="1"/>
  <c r="B37804" i="1"/>
  <c r="B37803" i="1"/>
  <c r="B37802" i="1"/>
  <c r="B37801" i="1"/>
  <c r="B37800" i="1"/>
  <c r="B37799" i="1"/>
  <c r="B37798" i="1"/>
  <c r="B37797" i="1"/>
  <c r="B37796" i="1"/>
  <c r="B37795" i="1"/>
  <c r="B37794" i="1"/>
  <c r="B37793" i="1"/>
  <c r="B37792" i="1"/>
  <c r="B37791" i="1"/>
  <c r="B37790" i="1"/>
  <c r="B37789" i="1"/>
  <c r="B37788" i="1"/>
  <c r="B37787" i="1"/>
  <c r="B37786" i="1"/>
  <c r="B37785" i="1"/>
  <c r="B37784" i="1"/>
  <c r="B37783" i="1"/>
  <c r="B37782" i="1"/>
  <c r="B37781" i="1"/>
  <c r="B37780" i="1"/>
  <c r="B37779" i="1"/>
  <c r="B37778" i="1"/>
  <c r="B37777" i="1"/>
  <c r="B37776" i="1"/>
  <c r="B37775" i="1"/>
  <c r="B37774" i="1"/>
  <c r="B37773" i="1"/>
  <c r="B37772" i="1"/>
  <c r="B37771" i="1"/>
  <c r="B37770" i="1"/>
  <c r="B37769" i="1"/>
  <c r="B37768" i="1"/>
  <c r="B37767" i="1"/>
  <c r="B37766" i="1"/>
  <c r="B37765" i="1"/>
  <c r="B37764" i="1"/>
  <c r="B37763" i="1"/>
  <c r="B37762" i="1"/>
  <c r="B37761" i="1"/>
  <c r="B37760" i="1"/>
  <c r="B37759" i="1"/>
  <c r="B37758" i="1"/>
  <c r="B37757" i="1"/>
  <c r="B37756" i="1"/>
  <c r="B37755" i="1"/>
  <c r="B37754" i="1"/>
  <c r="B37753" i="1"/>
  <c r="B37752" i="1"/>
  <c r="B37751" i="1"/>
  <c r="B37750" i="1"/>
  <c r="B37749" i="1"/>
  <c r="B37748" i="1"/>
  <c r="B37747" i="1"/>
  <c r="B37746" i="1"/>
  <c r="B37745" i="1"/>
  <c r="B37744" i="1"/>
  <c r="B37743" i="1"/>
  <c r="B37742" i="1"/>
  <c r="B37741" i="1"/>
  <c r="B37740" i="1"/>
  <c r="B37739" i="1"/>
  <c r="B37738" i="1"/>
  <c r="B37737" i="1"/>
  <c r="B37736" i="1"/>
  <c r="B37735" i="1"/>
  <c r="B37734" i="1"/>
  <c r="B37733" i="1"/>
  <c r="B37732" i="1"/>
  <c r="B37731" i="1"/>
  <c r="B37730" i="1"/>
  <c r="B37729" i="1"/>
  <c r="B37728" i="1"/>
  <c r="B37727" i="1"/>
  <c r="B37726" i="1"/>
  <c r="B37725" i="1"/>
  <c r="B37724" i="1"/>
  <c r="B37723" i="1"/>
  <c r="B37722" i="1"/>
  <c r="B37721" i="1"/>
  <c r="B37720" i="1"/>
  <c r="B37719" i="1"/>
  <c r="B37718" i="1"/>
  <c r="B37717" i="1"/>
  <c r="B37716" i="1"/>
  <c r="B37715" i="1"/>
  <c r="B37714" i="1"/>
  <c r="B37713" i="1"/>
  <c r="B37712" i="1"/>
  <c r="B37711" i="1"/>
  <c r="B37710" i="1"/>
  <c r="B37709" i="1"/>
  <c r="B37708" i="1"/>
  <c r="B37707" i="1"/>
  <c r="B37706" i="1"/>
  <c r="B37705" i="1"/>
  <c r="B37704" i="1"/>
  <c r="B37703" i="1"/>
  <c r="B37702" i="1"/>
  <c r="B37701" i="1"/>
  <c r="B37700" i="1"/>
  <c r="B37699" i="1"/>
  <c r="B37698" i="1"/>
  <c r="B37697" i="1"/>
  <c r="B37696" i="1"/>
  <c r="B37695" i="1"/>
  <c r="B37694" i="1"/>
  <c r="B37693" i="1"/>
  <c r="B37692" i="1"/>
  <c r="B37691" i="1"/>
  <c r="B37690" i="1"/>
  <c r="B37689" i="1"/>
  <c r="B37688" i="1"/>
  <c r="B37687" i="1"/>
  <c r="B37686" i="1"/>
  <c r="B37685" i="1"/>
  <c r="B37684" i="1"/>
  <c r="B37683" i="1"/>
  <c r="B37682" i="1"/>
  <c r="B37681" i="1"/>
  <c r="B37680" i="1"/>
  <c r="B37679" i="1"/>
  <c r="B37678" i="1"/>
  <c r="B37677" i="1"/>
  <c r="B37676" i="1"/>
  <c r="B37675" i="1"/>
  <c r="B37674" i="1"/>
  <c r="B37673" i="1"/>
  <c r="B37672" i="1"/>
  <c r="B37671" i="1"/>
  <c r="B37670" i="1"/>
  <c r="B37669" i="1"/>
  <c r="B37668" i="1"/>
  <c r="B37667" i="1"/>
  <c r="B37666" i="1"/>
  <c r="B37665" i="1"/>
  <c r="B37664" i="1"/>
  <c r="B37663" i="1"/>
  <c r="B37662" i="1"/>
  <c r="B37661" i="1"/>
  <c r="B37660" i="1"/>
  <c r="B37659" i="1"/>
  <c r="B37658" i="1"/>
  <c r="B37657" i="1"/>
  <c r="B37656" i="1"/>
  <c r="B37655" i="1"/>
  <c r="B37654" i="1"/>
  <c r="B37653" i="1"/>
  <c r="B37652" i="1"/>
  <c r="B37651" i="1"/>
  <c r="B37650" i="1"/>
  <c r="B37649" i="1"/>
  <c r="B37648" i="1"/>
  <c r="B37647" i="1"/>
  <c r="B37646" i="1"/>
  <c r="B37645" i="1"/>
  <c r="B37644" i="1"/>
  <c r="B37643" i="1"/>
  <c r="B37642" i="1"/>
  <c r="B37641" i="1"/>
  <c r="B37640" i="1"/>
  <c r="B37639" i="1"/>
  <c r="B37638" i="1"/>
  <c r="B37637" i="1"/>
  <c r="B37636" i="1"/>
  <c r="B37635" i="1"/>
  <c r="B37634" i="1"/>
  <c r="B37633" i="1"/>
  <c r="B37632" i="1"/>
  <c r="B37631" i="1"/>
  <c r="B37630" i="1"/>
  <c r="B37629" i="1"/>
  <c r="B37628" i="1"/>
  <c r="B37627" i="1"/>
  <c r="B37626" i="1"/>
  <c r="B37625" i="1"/>
  <c r="B37624" i="1"/>
  <c r="B37623" i="1"/>
  <c r="B37622" i="1"/>
  <c r="B37621" i="1"/>
  <c r="B37620" i="1"/>
  <c r="B37619" i="1"/>
  <c r="B37618" i="1"/>
  <c r="B37617" i="1"/>
  <c r="B37616" i="1"/>
  <c r="B37615" i="1"/>
  <c r="B37614" i="1"/>
  <c r="B37613" i="1"/>
  <c r="B37612" i="1"/>
  <c r="B37611" i="1"/>
  <c r="B37610" i="1"/>
  <c r="B37609" i="1"/>
  <c r="B37608" i="1"/>
  <c r="B37607" i="1"/>
  <c r="B37606" i="1"/>
  <c r="B37605" i="1"/>
  <c r="B37604" i="1"/>
  <c r="B37603" i="1"/>
  <c r="B37602" i="1"/>
  <c r="B37601" i="1"/>
  <c r="B37600" i="1"/>
  <c r="B37599" i="1"/>
  <c r="B37598" i="1"/>
  <c r="B37597" i="1"/>
  <c r="B37596" i="1"/>
  <c r="B37595" i="1"/>
  <c r="B37594" i="1"/>
  <c r="B37593" i="1"/>
  <c r="B37592" i="1"/>
  <c r="B37591" i="1"/>
  <c r="B37590" i="1"/>
  <c r="B37589" i="1"/>
  <c r="B37588" i="1"/>
  <c r="B37587" i="1"/>
  <c r="B37586" i="1"/>
  <c r="B37585" i="1"/>
  <c r="B37584" i="1"/>
  <c r="B37583" i="1"/>
  <c r="B37582" i="1"/>
  <c r="B37581" i="1"/>
  <c r="B37580" i="1"/>
  <c r="B37579" i="1"/>
  <c r="B37578" i="1"/>
  <c r="B37577" i="1"/>
  <c r="B37576" i="1"/>
  <c r="B37575" i="1"/>
  <c r="B37574" i="1"/>
  <c r="B37573" i="1"/>
  <c r="B37572" i="1"/>
  <c r="B37571" i="1"/>
  <c r="B37570" i="1"/>
  <c r="B37569" i="1"/>
  <c r="B37568" i="1"/>
  <c r="B37567" i="1"/>
  <c r="B37566" i="1"/>
  <c r="B37565" i="1"/>
  <c r="B37564" i="1"/>
  <c r="B37563" i="1"/>
  <c r="B37562" i="1"/>
  <c r="B37561" i="1"/>
  <c r="B37560" i="1"/>
  <c r="B37559" i="1"/>
  <c r="B37558" i="1"/>
  <c r="B37557" i="1"/>
  <c r="B37556" i="1"/>
  <c r="B37555" i="1"/>
  <c r="B37554" i="1"/>
  <c r="B37553" i="1"/>
  <c r="B37552" i="1"/>
  <c r="B37551" i="1"/>
  <c r="B37550" i="1"/>
  <c r="B37549" i="1"/>
  <c r="B37548" i="1"/>
  <c r="B37547" i="1"/>
  <c r="B37546" i="1"/>
  <c r="B37545" i="1"/>
  <c r="B37544" i="1"/>
  <c r="B37543" i="1"/>
  <c r="B37542" i="1"/>
  <c r="B37541" i="1"/>
  <c r="B37540" i="1"/>
  <c r="B37539" i="1"/>
  <c r="B37538" i="1"/>
  <c r="B37537" i="1"/>
  <c r="B37536" i="1"/>
  <c r="B37535" i="1"/>
  <c r="B37534" i="1"/>
  <c r="B37533" i="1"/>
  <c r="B37532" i="1"/>
  <c r="B37531" i="1"/>
  <c r="B37530" i="1"/>
  <c r="B37529" i="1"/>
  <c r="B37528" i="1"/>
  <c r="B37527" i="1"/>
  <c r="B37526" i="1"/>
  <c r="B37525" i="1"/>
  <c r="B37524" i="1"/>
  <c r="B37523" i="1"/>
  <c r="B37522" i="1"/>
  <c r="B37521" i="1"/>
  <c r="B37520" i="1"/>
  <c r="B37519" i="1"/>
  <c r="B37518" i="1"/>
  <c r="B37517" i="1"/>
  <c r="B37516" i="1"/>
  <c r="B37515" i="1"/>
  <c r="B37514" i="1"/>
  <c r="B37509" i="1"/>
  <c r="B37508" i="1"/>
  <c r="B37507" i="1"/>
  <c r="B37506" i="1"/>
  <c r="B37505" i="1"/>
  <c r="B37504" i="1"/>
  <c r="B37503" i="1"/>
  <c r="B37502" i="1"/>
  <c r="B37501" i="1"/>
  <c r="B37500" i="1"/>
  <c r="B37499" i="1"/>
  <c r="B37498" i="1"/>
  <c r="B37497" i="1"/>
  <c r="B37496" i="1"/>
  <c r="B37495" i="1"/>
  <c r="B37494" i="1"/>
  <c r="B37493" i="1"/>
  <c r="B37492" i="1"/>
  <c r="B37491" i="1"/>
  <c r="B37490" i="1"/>
  <c r="B37489" i="1"/>
  <c r="B37488" i="1"/>
  <c r="B37487" i="1"/>
  <c r="B37486" i="1"/>
  <c r="B37485" i="1"/>
  <c r="B37484" i="1"/>
  <c r="B37483" i="1"/>
  <c r="B37482" i="1"/>
  <c r="B37481" i="1"/>
  <c r="B37480" i="1"/>
  <c r="B37479" i="1"/>
  <c r="B37478" i="1"/>
  <c r="B37477" i="1"/>
  <c r="B37476" i="1"/>
  <c r="B37475" i="1"/>
  <c r="B37474" i="1"/>
  <c r="B37473" i="1"/>
  <c r="B37472" i="1"/>
  <c r="B37471" i="1"/>
  <c r="B37470" i="1"/>
  <c r="B37469" i="1"/>
  <c r="B37468" i="1"/>
  <c r="B37467" i="1"/>
  <c r="B37466" i="1"/>
  <c r="B37465" i="1"/>
  <c r="B37464" i="1"/>
  <c r="B37463" i="1"/>
  <c r="B37462" i="1"/>
  <c r="B37461" i="1"/>
  <c r="B37460" i="1"/>
  <c r="B37459" i="1"/>
  <c r="B37458" i="1"/>
  <c r="B37457" i="1"/>
  <c r="B37456" i="1"/>
  <c r="B37455" i="1"/>
  <c r="B37454" i="1"/>
  <c r="B37453" i="1"/>
  <c r="B37452" i="1"/>
  <c r="B37451" i="1"/>
  <c r="B37450" i="1"/>
  <c r="B37449" i="1"/>
  <c r="B37448" i="1"/>
  <c r="B37447" i="1"/>
  <c r="B37446" i="1"/>
  <c r="B37445" i="1"/>
  <c r="B37444" i="1"/>
  <c r="B37443" i="1"/>
  <c r="B37442" i="1"/>
  <c r="B37441" i="1"/>
  <c r="B37440" i="1"/>
  <c r="B37439" i="1"/>
  <c r="B37438" i="1"/>
  <c r="B37437" i="1"/>
  <c r="B37436" i="1"/>
  <c r="B37435" i="1"/>
  <c r="B37434" i="1"/>
  <c r="B37433" i="1"/>
  <c r="B37432" i="1"/>
  <c r="B37431" i="1"/>
  <c r="B37430" i="1"/>
  <c r="B37429" i="1"/>
  <c r="B37428" i="1"/>
  <c r="B37427" i="1"/>
  <c r="B37426" i="1"/>
  <c r="B37425" i="1"/>
  <c r="B37424" i="1"/>
  <c r="B37423" i="1"/>
  <c r="B37422" i="1"/>
  <c r="B37421" i="1"/>
  <c r="B37420" i="1"/>
  <c r="B37419" i="1"/>
  <c r="B37418" i="1"/>
  <c r="B37417" i="1"/>
  <c r="B37416" i="1"/>
  <c r="B37415" i="1"/>
  <c r="B37414" i="1"/>
  <c r="B37413" i="1"/>
  <c r="B37412" i="1"/>
  <c r="B37411" i="1"/>
  <c r="B37410" i="1"/>
  <c r="B37409" i="1"/>
  <c r="B37408" i="1"/>
  <c r="B37407" i="1"/>
  <c r="B37406" i="1"/>
  <c r="B37405" i="1"/>
  <c r="B37404" i="1"/>
  <c r="B37403" i="1"/>
  <c r="B37402" i="1"/>
  <c r="B37401" i="1"/>
  <c r="B37400" i="1"/>
  <c r="B37399" i="1"/>
  <c r="B37398" i="1"/>
  <c r="B37397" i="1"/>
  <c r="B37396" i="1"/>
  <c r="B37395" i="1"/>
  <c r="B37394" i="1"/>
  <c r="B37393" i="1"/>
  <c r="B37392" i="1"/>
  <c r="B37391" i="1"/>
  <c r="B37390" i="1"/>
  <c r="B37389" i="1"/>
  <c r="B37388" i="1"/>
  <c r="B37387" i="1"/>
  <c r="B37386" i="1"/>
  <c r="B37385" i="1"/>
  <c r="B37384" i="1"/>
  <c r="B37383" i="1"/>
  <c r="B37382" i="1"/>
  <c r="B37381" i="1"/>
  <c r="B37380" i="1"/>
  <c r="B37379" i="1"/>
  <c r="B37378" i="1"/>
  <c r="B37377" i="1"/>
  <c r="B37376" i="1"/>
  <c r="B37375" i="1"/>
  <c r="B37374" i="1"/>
  <c r="B37373" i="1"/>
  <c r="B37372" i="1"/>
  <c r="B37371" i="1"/>
  <c r="B37370" i="1"/>
  <c r="B37369" i="1"/>
  <c r="B37368" i="1"/>
  <c r="B37367" i="1"/>
  <c r="B37366" i="1"/>
  <c r="B37365" i="1"/>
  <c r="B37364" i="1"/>
  <c r="B37363" i="1"/>
  <c r="B37362" i="1"/>
  <c r="B37361" i="1"/>
  <c r="B37360" i="1"/>
  <c r="B37359" i="1"/>
  <c r="B37358" i="1"/>
  <c r="B37357" i="1"/>
  <c r="B37356" i="1"/>
  <c r="B37355" i="1"/>
  <c r="B37354" i="1"/>
  <c r="B37353" i="1"/>
  <c r="B37352" i="1"/>
  <c r="B37351" i="1"/>
  <c r="B37350" i="1"/>
  <c r="B37349" i="1"/>
  <c r="B37348" i="1"/>
  <c r="B37347" i="1"/>
  <c r="B37346" i="1"/>
  <c r="B37345" i="1"/>
  <c r="B37344" i="1"/>
  <c r="B37343" i="1"/>
  <c r="B37342" i="1"/>
  <c r="B37341" i="1"/>
  <c r="B37340" i="1"/>
  <c r="B37339" i="1"/>
  <c r="B37338" i="1"/>
  <c r="B37337" i="1"/>
  <c r="B37336" i="1"/>
  <c r="B37335" i="1"/>
  <c r="B37334" i="1"/>
  <c r="B37333" i="1"/>
  <c r="B37332" i="1"/>
  <c r="B37331" i="1"/>
  <c r="B37330" i="1"/>
  <c r="B37329" i="1"/>
  <c r="B37328" i="1"/>
  <c r="B37327" i="1"/>
  <c r="B37326" i="1"/>
  <c r="B37325" i="1"/>
  <c r="B37324" i="1"/>
  <c r="B37323" i="1"/>
  <c r="B37322" i="1"/>
  <c r="B37321" i="1"/>
  <c r="B37320" i="1"/>
  <c r="B37319" i="1"/>
  <c r="B37318" i="1"/>
  <c r="B37317" i="1"/>
  <c r="B37316" i="1"/>
  <c r="B37315" i="1"/>
  <c r="B37314" i="1"/>
  <c r="B37313" i="1"/>
  <c r="B37312" i="1"/>
  <c r="B37311" i="1"/>
  <c r="B37310" i="1"/>
  <c r="B37309" i="1"/>
  <c r="B37308" i="1"/>
  <c r="B37307" i="1"/>
  <c r="B37306" i="1"/>
  <c r="B37305" i="1"/>
  <c r="B37304" i="1"/>
  <c r="B37303" i="1"/>
  <c r="B37302" i="1"/>
  <c r="B37301" i="1"/>
  <c r="B37300" i="1"/>
  <c r="B37299" i="1"/>
  <c r="B37298" i="1"/>
  <c r="B37297" i="1"/>
  <c r="B37296" i="1"/>
  <c r="B37295" i="1"/>
  <c r="B37294" i="1"/>
  <c r="B37293" i="1"/>
  <c r="B37292" i="1"/>
  <c r="B37291" i="1"/>
  <c r="B37290" i="1"/>
  <c r="B37289" i="1"/>
  <c r="B37288" i="1"/>
  <c r="B37287" i="1"/>
  <c r="B37286" i="1"/>
  <c r="B37285" i="1"/>
  <c r="B37284" i="1"/>
  <c r="B37283" i="1"/>
  <c r="B37282" i="1"/>
  <c r="B37281" i="1"/>
  <c r="B37280" i="1"/>
  <c r="B37279" i="1"/>
  <c r="B37278" i="1"/>
  <c r="B37277" i="1"/>
  <c r="B37276" i="1"/>
  <c r="B37275" i="1"/>
  <c r="B37274" i="1"/>
  <c r="B37273" i="1"/>
  <c r="B37272" i="1"/>
  <c r="B37271" i="1"/>
  <c r="B37270" i="1"/>
  <c r="B37269" i="1"/>
  <c r="B37268" i="1"/>
  <c r="B37267" i="1"/>
  <c r="B37266" i="1"/>
  <c r="B37265" i="1"/>
  <c r="B37264" i="1"/>
  <c r="B37263" i="1"/>
  <c r="B37262" i="1"/>
  <c r="B37261" i="1"/>
  <c r="B37260" i="1"/>
  <c r="B37259" i="1"/>
  <c r="B37258" i="1"/>
  <c r="B37257" i="1"/>
  <c r="B37256" i="1"/>
  <c r="B37255" i="1"/>
  <c r="B37254" i="1"/>
  <c r="B37253" i="1"/>
  <c r="B37252" i="1"/>
  <c r="B37251" i="1"/>
  <c r="B37250" i="1"/>
  <c r="B37249" i="1"/>
  <c r="B37248" i="1"/>
  <c r="B37247" i="1"/>
  <c r="B37246" i="1"/>
  <c r="B37245" i="1"/>
  <c r="B37244" i="1"/>
  <c r="B37243" i="1"/>
  <c r="B37242" i="1"/>
  <c r="B37241" i="1"/>
  <c r="B37240" i="1"/>
  <c r="B37239" i="1"/>
  <c r="B37238" i="1"/>
  <c r="B37237" i="1"/>
  <c r="B37236" i="1"/>
  <c r="B37235" i="1"/>
  <c r="B37234" i="1"/>
  <c r="B37233" i="1"/>
  <c r="B37232" i="1"/>
  <c r="B37231" i="1"/>
  <c r="B37230" i="1"/>
  <c r="B37229" i="1"/>
  <c r="B37228" i="1"/>
  <c r="B37227" i="1"/>
  <c r="B37226" i="1"/>
  <c r="B37225" i="1"/>
  <c r="B37224" i="1"/>
  <c r="B37223" i="1"/>
  <c r="B37222" i="1"/>
  <c r="B37221" i="1"/>
  <c r="B37220" i="1"/>
  <c r="B37219" i="1"/>
  <c r="B37218" i="1"/>
  <c r="B37217" i="1"/>
  <c r="B37216" i="1"/>
  <c r="B37215" i="1"/>
  <c r="B37214" i="1"/>
  <c r="B37213" i="1"/>
  <c r="B37212" i="1"/>
  <c r="B37211" i="1"/>
  <c r="B37210" i="1"/>
  <c r="B37209" i="1"/>
  <c r="B37208" i="1"/>
  <c r="B37207" i="1"/>
  <c r="B37206" i="1"/>
  <c r="B37205" i="1"/>
  <c r="B37204" i="1"/>
  <c r="B37203" i="1"/>
  <c r="B37202" i="1"/>
  <c r="B37201" i="1"/>
  <c r="B37200" i="1"/>
  <c r="B37199" i="1"/>
  <c r="B37198" i="1"/>
  <c r="B37197" i="1"/>
  <c r="B37196" i="1"/>
  <c r="B37195" i="1"/>
  <c r="B37194" i="1"/>
  <c r="B37193" i="1"/>
  <c r="B37192" i="1"/>
  <c r="B37191" i="1"/>
  <c r="B37190" i="1"/>
  <c r="B37189" i="1"/>
  <c r="B37188" i="1"/>
  <c r="B37187" i="1"/>
  <c r="B37186" i="1"/>
  <c r="B37185" i="1"/>
  <c r="B37184" i="1"/>
  <c r="B37183" i="1"/>
  <c r="B37182" i="1"/>
  <c r="B37181" i="1"/>
  <c r="B37180" i="1"/>
  <c r="B37179" i="1"/>
  <c r="B37178" i="1"/>
  <c r="B37177" i="1"/>
  <c r="B37176" i="1"/>
  <c r="B37175" i="1"/>
  <c r="B37174" i="1"/>
  <c r="B37173" i="1"/>
  <c r="B37172" i="1"/>
  <c r="B37171" i="1"/>
  <c r="B37170" i="1"/>
  <c r="B37169" i="1"/>
  <c r="B37168" i="1"/>
  <c r="B37167" i="1"/>
  <c r="B37166" i="1"/>
  <c r="B37165" i="1"/>
  <c r="B37164" i="1"/>
  <c r="B37163" i="1"/>
  <c r="B37162" i="1"/>
  <c r="B37161" i="1"/>
  <c r="B37160" i="1"/>
  <c r="B37159" i="1"/>
  <c r="B37158" i="1"/>
  <c r="B37157" i="1"/>
  <c r="B37156" i="1"/>
  <c r="B37155" i="1"/>
  <c r="B37154" i="1"/>
  <c r="B37153" i="1"/>
  <c r="B37152" i="1"/>
  <c r="B37151" i="1"/>
  <c r="B37150" i="1"/>
  <c r="B37149" i="1"/>
  <c r="B37148" i="1"/>
  <c r="B37147" i="1"/>
  <c r="B37146" i="1"/>
  <c r="B37145" i="1"/>
  <c r="B37144" i="1"/>
  <c r="B37143" i="1"/>
  <c r="B37142" i="1"/>
  <c r="B37141" i="1"/>
  <c r="B37140" i="1"/>
  <c r="B37139" i="1"/>
  <c r="B37138" i="1"/>
  <c r="B37137" i="1"/>
  <c r="B37136" i="1"/>
  <c r="B37135" i="1"/>
  <c r="B37134" i="1"/>
  <c r="B37133" i="1"/>
  <c r="B37132" i="1"/>
  <c r="B37131" i="1"/>
  <c r="B37130" i="1"/>
  <c r="B37129" i="1"/>
  <c r="B37128" i="1"/>
  <c r="B37127" i="1"/>
  <c r="B37126" i="1"/>
  <c r="B37125" i="1"/>
  <c r="B37124" i="1"/>
  <c r="B37123" i="1"/>
  <c r="B37122" i="1"/>
  <c r="B37121" i="1"/>
  <c r="B37120" i="1"/>
  <c r="B37119" i="1"/>
  <c r="B37118" i="1"/>
  <c r="B37117" i="1"/>
  <c r="B37116" i="1"/>
  <c r="B37115" i="1"/>
  <c r="B37114" i="1"/>
  <c r="B37113" i="1"/>
  <c r="B37112" i="1"/>
  <c r="B37111" i="1"/>
  <c r="B37110" i="1"/>
  <c r="B37109" i="1"/>
  <c r="B37108" i="1"/>
  <c r="B37107" i="1"/>
  <c r="B37106" i="1"/>
  <c r="B37105" i="1"/>
  <c r="B37104" i="1"/>
  <c r="B37103" i="1"/>
  <c r="B37102" i="1"/>
  <c r="B37101" i="1"/>
  <c r="B37100" i="1"/>
  <c r="B37099" i="1"/>
  <c r="B37098" i="1"/>
  <c r="B37097" i="1"/>
  <c r="B37096" i="1"/>
  <c r="B37095" i="1"/>
  <c r="B37094" i="1"/>
  <c r="B37093" i="1"/>
  <c r="B37092" i="1"/>
  <c r="B37091" i="1"/>
  <c r="B37090" i="1"/>
  <c r="B37089" i="1"/>
  <c r="B37088" i="1"/>
  <c r="B37087" i="1"/>
  <c r="B37086" i="1"/>
  <c r="B37085" i="1"/>
  <c r="B37084" i="1"/>
  <c r="B37083" i="1"/>
  <c r="B37082" i="1"/>
  <c r="B37081" i="1"/>
  <c r="B37080" i="1"/>
  <c r="B37079" i="1"/>
  <c r="B37078" i="1"/>
  <c r="B37077" i="1"/>
  <c r="B37076" i="1"/>
  <c r="B37075" i="1"/>
  <c r="B37074" i="1"/>
  <c r="B37073" i="1"/>
  <c r="B37072" i="1"/>
  <c r="B37071" i="1"/>
  <c r="B37070" i="1"/>
  <c r="B37069" i="1"/>
  <c r="B37068" i="1"/>
  <c r="B37067" i="1"/>
  <c r="B37066" i="1"/>
  <c r="B37065" i="1"/>
  <c r="B37064" i="1"/>
  <c r="B37063" i="1"/>
  <c r="B37062" i="1"/>
  <c r="B37061" i="1"/>
  <c r="B37060" i="1"/>
  <c r="B37059" i="1"/>
  <c r="B37058" i="1"/>
  <c r="B37057" i="1"/>
  <c r="B37056" i="1"/>
  <c r="B37055" i="1"/>
  <c r="B37054" i="1"/>
  <c r="B37053" i="1"/>
  <c r="B37052" i="1"/>
  <c r="B37051" i="1"/>
  <c r="B37050" i="1"/>
  <c r="B37049" i="1"/>
  <c r="B37048" i="1"/>
  <c r="B37047" i="1"/>
  <c r="B37046" i="1"/>
  <c r="B37045" i="1"/>
  <c r="B37044" i="1"/>
  <c r="B37043" i="1"/>
  <c r="B37042" i="1"/>
  <c r="B37041" i="1"/>
  <c r="B37040" i="1"/>
  <c r="B37039" i="1"/>
  <c r="B37038" i="1"/>
  <c r="B37037" i="1"/>
  <c r="B37036" i="1"/>
  <c r="B37035" i="1"/>
  <c r="B37034" i="1"/>
  <c r="B37033" i="1"/>
  <c r="B37032" i="1"/>
  <c r="B37031" i="1"/>
  <c r="B37030" i="1"/>
  <c r="B37029" i="1"/>
  <c r="B37028" i="1"/>
  <c r="B37027" i="1"/>
  <c r="B37026" i="1"/>
  <c r="B37025" i="1"/>
  <c r="B37024" i="1"/>
  <c r="B37023" i="1"/>
  <c r="B37022" i="1"/>
  <c r="B37021" i="1"/>
  <c r="B37020" i="1"/>
  <c r="B37019" i="1"/>
  <c r="B37018" i="1"/>
  <c r="B37017" i="1"/>
  <c r="B37016" i="1"/>
  <c r="B37015" i="1"/>
  <c r="B37014" i="1"/>
  <c r="B37013" i="1"/>
  <c r="B37012" i="1"/>
  <c r="B37011" i="1"/>
  <c r="B37010" i="1"/>
  <c r="B37009" i="1"/>
  <c r="B37008" i="1"/>
  <c r="B37007" i="1"/>
  <c r="B37006" i="1"/>
  <c r="B37005" i="1"/>
  <c r="B37004" i="1"/>
  <c r="B37003" i="1"/>
  <c r="B37002" i="1"/>
  <c r="B37001" i="1"/>
  <c r="B37000" i="1"/>
  <c r="B36999" i="1"/>
  <c r="B36998" i="1"/>
  <c r="B36997" i="1"/>
  <c r="B36996" i="1"/>
  <c r="B36995" i="1"/>
  <c r="B36994" i="1"/>
  <c r="B36993" i="1"/>
  <c r="B36992" i="1"/>
  <c r="B36991" i="1"/>
  <c r="B36990" i="1"/>
  <c r="B36989" i="1"/>
  <c r="B36988" i="1"/>
  <c r="B36987" i="1"/>
  <c r="B36986" i="1"/>
  <c r="B36985" i="1"/>
  <c r="B36984" i="1"/>
  <c r="B36983" i="1"/>
  <c r="B36982" i="1"/>
  <c r="B36981" i="1"/>
  <c r="B36980" i="1"/>
  <c r="B36979" i="1"/>
  <c r="B36978" i="1"/>
  <c r="B36977" i="1"/>
  <c r="B36976" i="1"/>
  <c r="B36975" i="1"/>
  <c r="B36974" i="1"/>
  <c r="B36973" i="1"/>
  <c r="B36972" i="1"/>
  <c r="B36971" i="1"/>
  <c r="B36970" i="1"/>
  <c r="B36969" i="1"/>
  <c r="B36968" i="1"/>
  <c r="B36967" i="1"/>
  <c r="B36966" i="1"/>
  <c r="B36965" i="1"/>
  <c r="B36964" i="1"/>
  <c r="B36963" i="1"/>
  <c r="B36962" i="1"/>
  <c r="B36961" i="1"/>
  <c r="B36960" i="1"/>
  <c r="B36959" i="1"/>
  <c r="B36958" i="1"/>
  <c r="B36957" i="1"/>
  <c r="B36956" i="1"/>
  <c r="B36955" i="1"/>
  <c r="B36954" i="1"/>
  <c r="B36953" i="1"/>
  <c r="B36952" i="1"/>
  <c r="B36951" i="1"/>
  <c r="B36950" i="1"/>
  <c r="B36949" i="1"/>
  <c r="B36948" i="1"/>
  <c r="B36947" i="1"/>
  <c r="B36946" i="1"/>
  <c r="B36945" i="1"/>
  <c r="B36944" i="1"/>
  <c r="B36943" i="1"/>
  <c r="B36942" i="1"/>
  <c r="B36941" i="1"/>
  <c r="B36940" i="1"/>
  <c r="B36939" i="1"/>
  <c r="B36938" i="1"/>
  <c r="B36937" i="1"/>
  <c r="B36936" i="1"/>
  <c r="B36935" i="1"/>
  <c r="B36934" i="1"/>
  <c r="B36933" i="1"/>
  <c r="B36932" i="1"/>
  <c r="B36931" i="1"/>
  <c r="B36930" i="1"/>
  <c r="B36929" i="1"/>
  <c r="B36928" i="1"/>
  <c r="B36927" i="1"/>
  <c r="B36926" i="1"/>
  <c r="B36925" i="1"/>
  <c r="B36924" i="1"/>
  <c r="B36923" i="1"/>
  <c r="B36922" i="1"/>
  <c r="B36921" i="1"/>
  <c r="B36920" i="1"/>
  <c r="B36919" i="1"/>
  <c r="B36918" i="1"/>
  <c r="B36917" i="1"/>
  <c r="B36916" i="1"/>
  <c r="B36915" i="1"/>
  <c r="B36914" i="1"/>
  <c r="B36913" i="1"/>
  <c r="B36912" i="1"/>
  <c r="B36911" i="1"/>
  <c r="B36910" i="1"/>
  <c r="B36909" i="1"/>
  <c r="B36904" i="1"/>
  <c r="B36903" i="1"/>
  <c r="B36902" i="1"/>
  <c r="B36901" i="1"/>
  <c r="B36900" i="1"/>
  <c r="B36899" i="1"/>
  <c r="B36898" i="1"/>
  <c r="B36897" i="1"/>
  <c r="B36896" i="1"/>
  <c r="B36895" i="1"/>
  <c r="B36894" i="1"/>
  <c r="B36893" i="1"/>
  <c r="B36892" i="1"/>
  <c r="B36891" i="1"/>
  <c r="B36890" i="1"/>
  <c r="B36889" i="1"/>
  <c r="B36888" i="1"/>
  <c r="B36887" i="1"/>
  <c r="B36886" i="1"/>
  <c r="B36885" i="1"/>
  <c r="B36884" i="1"/>
  <c r="B36883" i="1"/>
  <c r="B36882" i="1"/>
  <c r="B36881" i="1"/>
  <c r="B36880" i="1"/>
  <c r="B36879" i="1"/>
  <c r="B36878" i="1"/>
  <c r="B36877" i="1"/>
  <c r="B36876" i="1"/>
  <c r="B36875" i="1"/>
  <c r="B36874" i="1"/>
  <c r="B36873" i="1"/>
  <c r="B36872" i="1"/>
  <c r="B36871" i="1"/>
  <c r="B36870" i="1"/>
  <c r="B36869" i="1"/>
  <c r="B36868" i="1"/>
  <c r="B36867" i="1"/>
  <c r="B36866" i="1"/>
  <c r="B36865" i="1"/>
  <c r="B36864" i="1"/>
  <c r="B36863" i="1"/>
  <c r="B36862" i="1"/>
  <c r="B36861" i="1"/>
  <c r="B36860" i="1"/>
  <c r="B36859" i="1"/>
  <c r="B36858" i="1"/>
  <c r="B36857" i="1"/>
  <c r="B36856" i="1"/>
  <c r="B36855" i="1"/>
  <c r="B36854" i="1"/>
  <c r="B36853" i="1"/>
  <c r="B36852" i="1"/>
  <c r="B36851" i="1"/>
  <c r="B36850" i="1"/>
  <c r="B36849" i="1"/>
  <c r="B36848" i="1"/>
  <c r="B36847" i="1"/>
  <c r="B36846" i="1"/>
  <c r="B36845" i="1"/>
  <c r="B36844" i="1"/>
  <c r="B36843" i="1"/>
  <c r="B36842" i="1"/>
  <c r="B36841" i="1"/>
  <c r="B36840" i="1"/>
  <c r="B36839" i="1"/>
  <c r="B36838" i="1"/>
  <c r="B36837" i="1"/>
  <c r="B36836" i="1"/>
  <c r="B36835" i="1"/>
  <c r="B36834" i="1"/>
  <c r="B36833" i="1"/>
  <c r="B36832" i="1"/>
  <c r="B36831" i="1"/>
  <c r="B36830" i="1"/>
  <c r="B36829" i="1"/>
  <c r="B36828" i="1"/>
  <c r="B36827" i="1"/>
  <c r="B36826" i="1"/>
  <c r="B36825" i="1"/>
  <c r="B36824" i="1"/>
  <c r="B36823" i="1"/>
  <c r="B36822" i="1"/>
  <c r="B36821" i="1"/>
  <c r="B36820" i="1"/>
  <c r="B36819" i="1"/>
  <c r="B36818" i="1"/>
  <c r="B36817" i="1"/>
  <c r="B36816" i="1"/>
  <c r="B36815" i="1"/>
  <c r="B36814" i="1"/>
  <c r="B36813" i="1"/>
  <c r="B36812" i="1"/>
  <c r="B36811" i="1"/>
  <c r="B36810" i="1"/>
  <c r="B36809" i="1"/>
  <c r="B36808" i="1"/>
  <c r="B36807" i="1"/>
  <c r="B36806" i="1"/>
  <c r="B36805" i="1"/>
  <c r="B36804" i="1"/>
  <c r="B36803" i="1"/>
  <c r="B36802" i="1"/>
  <c r="B36801" i="1"/>
  <c r="B36800" i="1"/>
  <c r="B36799" i="1"/>
  <c r="B36798" i="1"/>
  <c r="B36797" i="1"/>
  <c r="B36796" i="1"/>
  <c r="B36795" i="1"/>
  <c r="B36794" i="1"/>
  <c r="B36793" i="1"/>
  <c r="B36792" i="1"/>
  <c r="B36791" i="1"/>
  <c r="B36790" i="1"/>
  <c r="B36789" i="1"/>
  <c r="B36788" i="1"/>
  <c r="B36787" i="1"/>
  <c r="B36786" i="1"/>
  <c r="B36785" i="1"/>
  <c r="B36784" i="1"/>
  <c r="B36783" i="1"/>
  <c r="B36782" i="1"/>
  <c r="B36781" i="1"/>
  <c r="B36780" i="1"/>
  <c r="B36779" i="1"/>
  <c r="B36778" i="1"/>
  <c r="B36777" i="1"/>
  <c r="B36776" i="1"/>
  <c r="B36775" i="1"/>
  <c r="B36774" i="1"/>
  <c r="B36773" i="1"/>
  <c r="B36772" i="1"/>
  <c r="B36771" i="1"/>
  <c r="B36770" i="1"/>
  <c r="B36769" i="1"/>
  <c r="B36768" i="1"/>
  <c r="B36767" i="1"/>
  <c r="B36766" i="1"/>
  <c r="B36765" i="1"/>
  <c r="B36764" i="1"/>
  <c r="B36763" i="1"/>
  <c r="B36762" i="1"/>
  <c r="B36761" i="1"/>
  <c r="B36760" i="1"/>
  <c r="B36759" i="1"/>
  <c r="B36758" i="1"/>
  <c r="B36757" i="1"/>
  <c r="B36756" i="1"/>
  <c r="B36755" i="1"/>
  <c r="B36754" i="1"/>
  <c r="B36753" i="1"/>
  <c r="B36752" i="1"/>
  <c r="B36751" i="1"/>
  <c r="B36750" i="1"/>
  <c r="B36749" i="1"/>
  <c r="B36748" i="1"/>
  <c r="B36747" i="1"/>
  <c r="B36746" i="1"/>
  <c r="B36745" i="1"/>
  <c r="B36744" i="1"/>
  <c r="B36743" i="1"/>
  <c r="B36742" i="1"/>
  <c r="B36741" i="1"/>
  <c r="B36740" i="1"/>
  <c r="B36739" i="1"/>
  <c r="B36738" i="1"/>
  <c r="B36737" i="1"/>
  <c r="B36736" i="1"/>
  <c r="B36735" i="1"/>
  <c r="B36734" i="1"/>
  <c r="B36733" i="1"/>
  <c r="B36732" i="1"/>
  <c r="B36731" i="1"/>
  <c r="B36730" i="1"/>
  <c r="B36729" i="1"/>
  <c r="B36728" i="1"/>
  <c r="B36727" i="1"/>
  <c r="B36726" i="1"/>
  <c r="B36725" i="1"/>
  <c r="B36724" i="1"/>
  <c r="B36723" i="1"/>
  <c r="B36722" i="1"/>
  <c r="B36721" i="1"/>
  <c r="B36720" i="1"/>
  <c r="B36719" i="1"/>
  <c r="B36718" i="1"/>
  <c r="B36717" i="1"/>
  <c r="B36716" i="1"/>
  <c r="B36715" i="1"/>
  <c r="B36714" i="1"/>
  <c r="B36713" i="1"/>
  <c r="B36712" i="1"/>
  <c r="B36711" i="1"/>
  <c r="B36710" i="1"/>
  <c r="B36709" i="1"/>
  <c r="B36708" i="1"/>
  <c r="B36707" i="1"/>
  <c r="B36706" i="1"/>
  <c r="B36705" i="1"/>
  <c r="B36704" i="1"/>
  <c r="B36703" i="1"/>
  <c r="B36702" i="1"/>
  <c r="B36701" i="1"/>
  <c r="B36700" i="1"/>
  <c r="B36699" i="1"/>
  <c r="B36698" i="1"/>
  <c r="B36697" i="1"/>
  <c r="B36696" i="1"/>
  <c r="B36695" i="1"/>
  <c r="B36694" i="1"/>
  <c r="B36693" i="1"/>
  <c r="B36692" i="1"/>
  <c r="B36691" i="1"/>
  <c r="B36690" i="1"/>
  <c r="B36689" i="1"/>
  <c r="B36688" i="1"/>
  <c r="B36687" i="1"/>
  <c r="B36686" i="1"/>
  <c r="B36685" i="1"/>
  <c r="B36684" i="1"/>
  <c r="B36683" i="1"/>
  <c r="B36682" i="1"/>
  <c r="B36681" i="1"/>
  <c r="B36680" i="1"/>
  <c r="B36679" i="1"/>
  <c r="B36678" i="1"/>
  <c r="B36677" i="1"/>
  <c r="B36676" i="1"/>
  <c r="B36675" i="1"/>
  <c r="B36674" i="1"/>
  <c r="B36673" i="1"/>
  <c r="B36672" i="1"/>
  <c r="B36671" i="1"/>
  <c r="B36670" i="1"/>
  <c r="B36669" i="1"/>
  <c r="B36668" i="1"/>
  <c r="B36667" i="1"/>
  <c r="B36666" i="1"/>
  <c r="B36665" i="1"/>
  <c r="B36664" i="1"/>
  <c r="B36663" i="1"/>
  <c r="B36662" i="1"/>
  <c r="B36661" i="1"/>
  <c r="B36660" i="1"/>
  <c r="B36659" i="1"/>
  <c r="B36658" i="1"/>
  <c r="B36657" i="1"/>
  <c r="B36656" i="1"/>
  <c r="B36655" i="1"/>
  <c r="B36654" i="1"/>
  <c r="B36653" i="1"/>
  <c r="B36652" i="1"/>
  <c r="B36651" i="1"/>
  <c r="B36650" i="1"/>
  <c r="B36649" i="1"/>
  <c r="B36648" i="1"/>
  <c r="B36647" i="1"/>
  <c r="B36646" i="1"/>
  <c r="B36645" i="1"/>
  <c r="B36644" i="1"/>
  <c r="B36643" i="1"/>
  <c r="B36642" i="1"/>
  <c r="B36641" i="1"/>
  <c r="B36640" i="1"/>
  <c r="B36639" i="1"/>
  <c r="B36638" i="1"/>
  <c r="B36637" i="1"/>
  <c r="B36636" i="1"/>
  <c r="B36635" i="1"/>
  <c r="B36634" i="1"/>
  <c r="B36633" i="1"/>
  <c r="B36632" i="1"/>
  <c r="B36631" i="1"/>
  <c r="B36630" i="1"/>
  <c r="B36629" i="1"/>
  <c r="B36628" i="1"/>
  <c r="B36627" i="1"/>
  <c r="B36626" i="1"/>
  <c r="B36625" i="1"/>
  <c r="B36624" i="1"/>
  <c r="B36623" i="1"/>
  <c r="B36622" i="1"/>
  <c r="B36621" i="1"/>
  <c r="B36620" i="1"/>
  <c r="B36619" i="1"/>
  <c r="B36618" i="1"/>
  <c r="B36617" i="1"/>
  <c r="B36616" i="1"/>
  <c r="B36615" i="1"/>
  <c r="B36614" i="1"/>
  <c r="B36613" i="1"/>
  <c r="B36612" i="1"/>
  <c r="B36611" i="1"/>
  <c r="B36610" i="1"/>
  <c r="B36609" i="1"/>
  <c r="B36608" i="1"/>
  <c r="B36607" i="1"/>
  <c r="B36606" i="1"/>
  <c r="B36605" i="1"/>
  <c r="B36604" i="1"/>
  <c r="B36603" i="1"/>
  <c r="B36602" i="1"/>
  <c r="B36601" i="1"/>
  <c r="B36600" i="1"/>
  <c r="B36599" i="1"/>
  <c r="B36598" i="1"/>
  <c r="B36597" i="1"/>
  <c r="B36596" i="1"/>
  <c r="B36595" i="1"/>
  <c r="B36594" i="1"/>
  <c r="B36593" i="1"/>
  <c r="B36592" i="1"/>
  <c r="B36591" i="1"/>
  <c r="B36590" i="1"/>
  <c r="B36589" i="1"/>
  <c r="B36588" i="1"/>
  <c r="B36587" i="1"/>
  <c r="B36586" i="1"/>
  <c r="B36585" i="1"/>
  <c r="B36584" i="1"/>
  <c r="B36583" i="1"/>
  <c r="B36582" i="1"/>
  <c r="B36581" i="1"/>
  <c r="B36580" i="1"/>
  <c r="B36579" i="1"/>
  <c r="B36578" i="1"/>
  <c r="B36577" i="1"/>
  <c r="B36576" i="1"/>
  <c r="B36575" i="1"/>
  <c r="B36574" i="1"/>
  <c r="B36573" i="1"/>
  <c r="B36572" i="1"/>
  <c r="B36571" i="1"/>
  <c r="B36570" i="1"/>
  <c r="B36569" i="1"/>
  <c r="B36568" i="1"/>
  <c r="B36567" i="1"/>
  <c r="B36566" i="1"/>
  <c r="B36565" i="1"/>
  <c r="B36564" i="1"/>
  <c r="B36563" i="1"/>
  <c r="B36562" i="1"/>
  <c r="B36561" i="1"/>
  <c r="B36560" i="1"/>
  <c r="B36559" i="1"/>
  <c r="B36558" i="1"/>
  <c r="B36557" i="1"/>
  <c r="B36556" i="1"/>
  <c r="B36555" i="1"/>
  <c r="B36554" i="1"/>
  <c r="B36553" i="1"/>
  <c r="B36552" i="1"/>
  <c r="B36551" i="1"/>
  <c r="B36550" i="1"/>
  <c r="B36549" i="1"/>
  <c r="B36548" i="1"/>
  <c r="B36547" i="1"/>
  <c r="B36546" i="1"/>
  <c r="B36545" i="1"/>
  <c r="B36544" i="1"/>
  <c r="B36543" i="1"/>
  <c r="B36542" i="1"/>
  <c r="B36541" i="1"/>
  <c r="B36540" i="1"/>
  <c r="B36539" i="1"/>
  <c r="B36538" i="1"/>
  <c r="B36537" i="1"/>
  <c r="B36536" i="1"/>
  <c r="B36535" i="1"/>
  <c r="B36534" i="1"/>
  <c r="B36533" i="1"/>
  <c r="B36532" i="1"/>
  <c r="B36531" i="1"/>
  <c r="B36530" i="1"/>
  <c r="B36529" i="1"/>
  <c r="B36528" i="1"/>
  <c r="B36527" i="1"/>
  <c r="B36526" i="1"/>
  <c r="B36525" i="1"/>
  <c r="B36524" i="1"/>
  <c r="B36523" i="1"/>
  <c r="B36522" i="1"/>
  <c r="B36521" i="1"/>
  <c r="B36520" i="1"/>
  <c r="B36519" i="1"/>
  <c r="B36518" i="1"/>
  <c r="B36517" i="1"/>
  <c r="B36516" i="1"/>
  <c r="B36515" i="1"/>
  <c r="B36514" i="1"/>
  <c r="B36513" i="1"/>
  <c r="B36512" i="1"/>
  <c r="B36511" i="1"/>
  <c r="B36510" i="1"/>
  <c r="B36509" i="1"/>
  <c r="B36508" i="1"/>
  <c r="B36507" i="1"/>
  <c r="B36506" i="1"/>
  <c r="B36505" i="1"/>
  <c r="B36504" i="1"/>
  <c r="B36503" i="1"/>
  <c r="B36502" i="1"/>
  <c r="B36501" i="1"/>
  <c r="B36500" i="1"/>
  <c r="B36499" i="1"/>
  <c r="B36498" i="1"/>
  <c r="B36497" i="1"/>
  <c r="B36496" i="1"/>
  <c r="B36495" i="1"/>
  <c r="B36494" i="1"/>
  <c r="B36493" i="1"/>
  <c r="B36492" i="1"/>
  <c r="B36491" i="1"/>
  <c r="B36490" i="1"/>
  <c r="B36489" i="1"/>
  <c r="B36488" i="1"/>
  <c r="B36487" i="1"/>
  <c r="B36486" i="1"/>
  <c r="B36485" i="1"/>
  <c r="B36484" i="1"/>
  <c r="B36483" i="1"/>
  <c r="B36482" i="1"/>
  <c r="B36481" i="1"/>
  <c r="B36480" i="1"/>
  <c r="B36479" i="1"/>
  <c r="B36478" i="1"/>
  <c r="B36477" i="1"/>
  <c r="B36476" i="1"/>
  <c r="B36475" i="1"/>
  <c r="B36474" i="1"/>
  <c r="B36473" i="1"/>
  <c r="B36472" i="1"/>
  <c r="B36471" i="1"/>
  <c r="B36470" i="1"/>
  <c r="B36469" i="1"/>
  <c r="B36468" i="1"/>
  <c r="B36467" i="1"/>
  <c r="B36466" i="1"/>
  <c r="B36465" i="1"/>
  <c r="B36464" i="1"/>
  <c r="B36463" i="1"/>
  <c r="B36462" i="1"/>
  <c r="B36461" i="1"/>
  <c r="B36460" i="1"/>
  <c r="B36459" i="1"/>
  <c r="B36458" i="1"/>
  <c r="B36457" i="1"/>
  <c r="B36456" i="1"/>
  <c r="B36455" i="1"/>
  <c r="B36454" i="1"/>
  <c r="B36453" i="1"/>
  <c r="B36452" i="1"/>
  <c r="B36451" i="1"/>
  <c r="B36450" i="1"/>
  <c r="B36449" i="1"/>
  <c r="B36448" i="1"/>
  <c r="B36447" i="1"/>
  <c r="B36446" i="1"/>
  <c r="B36445" i="1"/>
  <c r="B36444" i="1"/>
  <c r="B36443" i="1"/>
  <c r="B36442" i="1"/>
  <c r="B36441" i="1"/>
  <c r="B36440" i="1"/>
  <c r="B36439" i="1"/>
  <c r="B36438" i="1"/>
  <c r="B36437" i="1"/>
  <c r="B36436" i="1"/>
  <c r="B36435" i="1"/>
  <c r="B36434" i="1"/>
  <c r="B36433" i="1"/>
  <c r="B36432" i="1"/>
  <c r="B36431" i="1"/>
  <c r="B36430" i="1"/>
  <c r="B36429" i="1"/>
  <c r="B36428" i="1"/>
  <c r="B36427" i="1"/>
  <c r="B36426" i="1"/>
  <c r="B36425" i="1"/>
  <c r="B36424" i="1"/>
  <c r="B36423" i="1"/>
  <c r="B36422" i="1"/>
  <c r="B36421" i="1"/>
  <c r="B36420" i="1"/>
  <c r="B36419" i="1"/>
  <c r="B36418" i="1"/>
  <c r="B36417" i="1"/>
  <c r="B36416" i="1"/>
  <c r="B36415" i="1"/>
  <c r="B36414" i="1"/>
  <c r="B36413" i="1"/>
  <c r="B36412" i="1"/>
  <c r="B36411" i="1"/>
  <c r="B36410" i="1"/>
  <c r="B36409" i="1"/>
  <c r="B36408" i="1"/>
  <c r="B36407" i="1"/>
  <c r="B36406" i="1"/>
  <c r="B36405" i="1"/>
  <c r="B36404" i="1"/>
  <c r="B36403" i="1"/>
  <c r="B36402" i="1"/>
  <c r="B36401" i="1"/>
  <c r="B36400" i="1"/>
  <c r="B36399" i="1"/>
  <c r="B36398" i="1"/>
  <c r="B36397" i="1"/>
  <c r="B36396" i="1"/>
  <c r="B36395" i="1"/>
  <c r="B36394" i="1"/>
  <c r="B36393" i="1"/>
  <c r="B36392" i="1"/>
  <c r="B36391" i="1"/>
  <c r="B36390" i="1"/>
  <c r="B36389" i="1"/>
  <c r="B36388" i="1"/>
  <c r="B36387" i="1"/>
  <c r="B36386" i="1"/>
  <c r="B36385" i="1"/>
  <c r="B36384" i="1"/>
  <c r="B36383" i="1"/>
  <c r="B36382" i="1"/>
  <c r="B36381" i="1"/>
  <c r="B36380" i="1"/>
  <c r="B36379" i="1"/>
  <c r="B36378" i="1"/>
  <c r="B36377" i="1"/>
  <c r="B36376" i="1"/>
  <c r="B36375" i="1"/>
  <c r="B36374" i="1"/>
  <c r="B36373" i="1"/>
  <c r="B36372" i="1"/>
  <c r="B36371" i="1"/>
  <c r="B36370" i="1"/>
  <c r="B36369" i="1"/>
  <c r="B36368" i="1"/>
  <c r="B36367" i="1"/>
  <c r="B36366" i="1"/>
  <c r="B36365" i="1"/>
  <c r="B36364" i="1"/>
  <c r="B36363" i="1"/>
  <c r="B36362" i="1"/>
  <c r="B36361" i="1"/>
  <c r="B36360" i="1"/>
  <c r="B36359" i="1"/>
  <c r="B36358" i="1"/>
  <c r="B36357" i="1"/>
  <c r="B36356" i="1"/>
  <c r="B36355" i="1"/>
  <c r="B36354" i="1"/>
  <c r="B36353" i="1"/>
  <c r="B36352" i="1"/>
  <c r="B36351" i="1"/>
  <c r="B36350" i="1"/>
  <c r="B36349" i="1"/>
  <c r="B36348" i="1"/>
  <c r="B36347" i="1"/>
  <c r="B36346" i="1"/>
  <c r="B36345" i="1"/>
  <c r="B36344" i="1"/>
  <c r="B36343" i="1"/>
  <c r="B36342" i="1"/>
  <c r="B36341" i="1"/>
  <c r="B36340" i="1"/>
  <c r="B36339" i="1"/>
  <c r="B36338" i="1"/>
  <c r="B36337" i="1"/>
  <c r="B36336" i="1"/>
  <c r="B36335" i="1"/>
  <c r="B36334" i="1"/>
  <c r="B36333" i="1"/>
  <c r="B36332" i="1"/>
  <c r="B36331" i="1"/>
  <c r="B36330" i="1"/>
  <c r="B36329" i="1"/>
  <c r="B36328" i="1"/>
  <c r="B36327" i="1"/>
  <c r="B36326" i="1"/>
  <c r="B36325" i="1"/>
  <c r="B36324" i="1"/>
  <c r="B36323" i="1"/>
  <c r="B36322" i="1"/>
  <c r="B36321" i="1"/>
  <c r="B36320" i="1"/>
  <c r="B36319" i="1"/>
  <c r="B36318" i="1"/>
  <c r="B36317" i="1"/>
  <c r="B36316" i="1"/>
  <c r="B36315" i="1"/>
  <c r="B36314" i="1"/>
  <c r="B36313" i="1"/>
  <c r="B36312" i="1"/>
  <c r="B36311" i="1"/>
  <c r="B36310" i="1"/>
  <c r="B36309" i="1"/>
  <c r="B36308" i="1"/>
  <c r="B36307" i="1"/>
  <c r="B36306" i="1"/>
  <c r="B36305" i="1"/>
  <c r="B36304" i="1"/>
  <c r="B36299" i="1"/>
  <c r="B36298" i="1"/>
  <c r="B36297" i="1"/>
  <c r="B36296" i="1"/>
  <c r="B36295" i="1"/>
  <c r="B36294" i="1"/>
  <c r="B36293" i="1"/>
  <c r="B36292" i="1"/>
  <c r="B36291" i="1"/>
  <c r="B36290" i="1"/>
  <c r="B36289" i="1"/>
  <c r="B36288" i="1"/>
  <c r="B36287" i="1"/>
  <c r="B36286" i="1"/>
  <c r="B36285" i="1"/>
  <c r="B36284" i="1"/>
  <c r="B36283" i="1"/>
  <c r="B36282" i="1"/>
  <c r="B36281" i="1"/>
  <c r="B36280" i="1"/>
  <c r="B36279" i="1"/>
  <c r="B36278" i="1"/>
  <c r="B36277" i="1"/>
  <c r="B36276" i="1"/>
  <c r="B36275" i="1"/>
  <c r="B36274" i="1"/>
  <c r="B36273" i="1"/>
  <c r="B36272" i="1"/>
  <c r="B36271" i="1"/>
  <c r="B36270" i="1"/>
  <c r="B36269" i="1"/>
  <c r="B36268" i="1"/>
  <c r="B36267" i="1"/>
  <c r="B36266" i="1"/>
  <c r="B36265" i="1"/>
  <c r="B36264" i="1"/>
  <c r="B36263" i="1"/>
  <c r="B36262" i="1"/>
  <c r="B36261" i="1"/>
  <c r="B36260" i="1"/>
  <c r="B36259" i="1"/>
  <c r="B36258" i="1"/>
  <c r="B36257" i="1"/>
  <c r="B36256" i="1"/>
  <c r="B36255" i="1"/>
  <c r="B36254" i="1"/>
  <c r="B36253" i="1"/>
  <c r="B36252" i="1"/>
  <c r="B36251" i="1"/>
  <c r="B36250" i="1"/>
  <c r="B36249" i="1"/>
  <c r="B36248" i="1"/>
  <c r="B36247" i="1"/>
  <c r="B36246" i="1"/>
  <c r="B36245" i="1"/>
  <c r="B36244" i="1"/>
  <c r="B36243" i="1"/>
  <c r="B36242" i="1"/>
  <c r="B36241" i="1"/>
  <c r="B36240" i="1"/>
  <c r="B36239" i="1"/>
  <c r="B36238" i="1"/>
  <c r="B36237" i="1"/>
  <c r="B36236" i="1"/>
  <c r="B36235" i="1"/>
  <c r="B36234" i="1"/>
  <c r="B36233" i="1"/>
  <c r="B36232" i="1"/>
  <c r="B36231" i="1"/>
  <c r="B36230" i="1"/>
  <c r="B36229" i="1"/>
  <c r="B36228" i="1"/>
  <c r="B36227" i="1"/>
  <c r="B36226" i="1"/>
  <c r="B36225" i="1"/>
  <c r="B36224" i="1"/>
  <c r="B36223" i="1"/>
  <c r="B36222" i="1"/>
  <c r="B36221" i="1"/>
  <c r="B36220" i="1"/>
  <c r="B36219" i="1"/>
  <c r="B36218" i="1"/>
  <c r="B36217" i="1"/>
  <c r="B36216" i="1"/>
  <c r="B36215" i="1"/>
  <c r="B36214" i="1"/>
  <c r="B36213" i="1"/>
  <c r="B36212" i="1"/>
  <c r="B36211" i="1"/>
  <c r="B36210" i="1"/>
  <c r="B36209" i="1"/>
  <c r="B36208" i="1"/>
  <c r="B36207" i="1"/>
  <c r="B36206" i="1"/>
  <c r="B36205" i="1"/>
  <c r="B36204" i="1"/>
  <c r="B36203" i="1"/>
  <c r="B36202" i="1"/>
  <c r="B36201" i="1"/>
  <c r="B36200" i="1"/>
  <c r="B36199" i="1"/>
  <c r="B36198" i="1"/>
  <c r="B36197" i="1"/>
  <c r="B36196" i="1"/>
  <c r="B36195" i="1"/>
  <c r="B36194" i="1"/>
  <c r="B36193" i="1"/>
  <c r="B36192" i="1"/>
  <c r="B36191" i="1"/>
  <c r="B36190" i="1"/>
  <c r="B36189" i="1"/>
  <c r="B36188" i="1"/>
  <c r="B36187" i="1"/>
  <c r="B36186" i="1"/>
  <c r="B36185" i="1"/>
  <c r="B36184" i="1"/>
  <c r="B36183" i="1"/>
  <c r="B36182" i="1"/>
  <c r="B36181" i="1"/>
  <c r="B36180" i="1"/>
  <c r="B36179" i="1"/>
  <c r="B36178" i="1"/>
  <c r="B36177" i="1"/>
  <c r="B36176" i="1"/>
  <c r="B36175" i="1"/>
  <c r="B36174" i="1"/>
  <c r="B36173" i="1"/>
  <c r="B36172" i="1"/>
  <c r="B36171" i="1"/>
  <c r="B36170" i="1"/>
  <c r="B36169" i="1"/>
  <c r="B36168" i="1"/>
  <c r="B36167" i="1"/>
  <c r="B36166" i="1"/>
  <c r="B36165" i="1"/>
  <c r="B36164" i="1"/>
  <c r="B36163" i="1"/>
  <c r="B36162" i="1"/>
  <c r="B36161" i="1"/>
  <c r="B36160" i="1"/>
  <c r="B36159" i="1"/>
  <c r="B36158" i="1"/>
  <c r="B36157" i="1"/>
  <c r="B36156" i="1"/>
  <c r="B36155" i="1"/>
  <c r="B36154" i="1"/>
  <c r="B36153" i="1"/>
  <c r="B36152" i="1"/>
  <c r="B36151" i="1"/>
  <c r="B36150" i="1"/>
  <c r="B36149" i="1"/>
  <c r="B36148" i="1"/>
  <c r="B36147" i="1"/>
  <c r="B36146" i="1"/>
  <c r="B36145" i="1"/>
  <c r="B36144" i="1"/>
  <c r="B36143" i="1"/>
  <c r="B36142" i="1"/>
  <c r="B36141" i="1"/>
  <c r="B36140" i="1"/>
  <c r="B36139" i="1"/>
  <c r="B36138" i="1"/>
  <c r="B36137" i="1"/>
  <c r="B36136" i="1"/>
  <c r="B36135" i="1"/>
  <c r="B36134" i="1"/>
  <c r="B36133" i="1"/>
  <c r="B36132" i="1"/>
  <c r="B36131" i="1"/>
  <c r="B36130" i="1"/>
  <c r="B36129" i="1"/>
  <c r="B36128" i="1"/>
  <c r="B36127" i="1"/>
  <c r="B36126" i="1"/>
  <c r="B36125" i="1"/>
  <c r="B36124" i="1"/>
  <c r="B36123" i="1"/>
  <c r="B36122" i="1"/>
  <c r="B36121" i="1"/>
  <c r="B36120" i="1"/>
  <c r="B36119" i="1"/>
  <c r="B36118" i="1"/>
  <c r="B36117" i="1"/>
  <c r="B36116" i="1"/>
  <c r="B36115" i="1"/>
  <c r="B36114" i="1"/>
  <c r="B36113" i="1"/>
  <c r="B36112" i="1"/>
  <c r="B36111" i="1"/>
  <c r="B36110" i="1"/>
  <c r="B36109" i="1"/>
  <c r="B36108" i="1"/>
  <c r="B36107" i="1"/>
  <c r="B36106" i="1"/>
  <c r="B36105" i="1"/>
  <c r="B36104" i="1"/>
  <c r="B36103" i="1"/>
  <c r="B36102" i="1"/>
  <c r="B36101" i="1"/>
  <c r="B36100" i="1"/>
  <c r="B36099" i="1"/>
  <c r="B36098" i="1"/>
  <c r="B36097" i="1"/>
  <c r="B36096" i="1"/>
  <c r="B36095" i="1"/>
  <c r="B36094" i="1"/>
  <c r="B36093" i="1"/>
  <c r="B36092" i="1"/>
  <c r="B36091" i="1"/>
  <c r="B36090" i="1"/>
  <c r="B36089" i="1"/>
  <c r="B36088" i="1"/>
  <c r="B36087" i="1"/>
  <c r="B36086" i="1"/>
  <c r="B36085" i="1"/>
  <c r="B36084" i="1"/>
  <c r="B36083" i="1"/>
  <c r="B36082" i="1"/>
  <c r="B36081" i="1"/>
  <c r="B36080" i="1"/>
  <c r="B36079" i="1"/>
  <c r="B36078" i="1"/>
  <c r="B36077" i="1"/>
  <c r="B36076" i="1"/>
  <c r="B36075" i="1"/>
  <c r="B36074" i="1"/>
  <c r="B36073" i="1"/>
  <c r="B36072" i="1"/>
  <c r="B36071" i="1"/>
  <c r="B36070" i="1"/>
  <c r="B36069" i="1"/>
  <c r="B36068" i="1"/>
  <c r="B36067" i="1"/>
  <c r="B36066" i="1"/>
  <c r="B36065" i="1"/>
  <c r="B36064" i="1"/>
  <c r="B36063" i="1"/>
  <c r="B36062" i="1"/>
  <c r="B36061" i="1"/>
  <c r="B36060" i="1"/>
  <c r="B36059" i="1"/>
  <c r="B36058" i="1"/>
  <c r="B36057" i="1"/>
  <c r="B36056" i="1"/>
  <c r="B36055" i="1"/>
  <c r="B36054" i="1"/>
  <c r="B36053" i="1"/>
  <c r="B36052" i="1"/>
  <c r="B36051" i="1"/>
  <c r="B36050" i="1"/>
  <c r="B36049" i="1"/>
  <c r="B36048" i="1"/>
  <c r="B36047" i="1"/>
  <c r="B36046" i="1"/>
  <c r="B36045" i="1"/>
  <c r="B36044" i="1"/>
  <c r="B36043" i="1"/>
  <c r="B36042" i="1"/>
  <c r="B36041" i="1"/>
  <c r="B36040" i="1"/>
  <c r="B36039" i="1"/>
  <c r="B36038" i="1"/>
  <c r="B36037" i="1"/>
  <c r="B36036" i="1"/>
  <c r="B36035" i="1"/>
  <c r="B36034" i="1"/>
  <c r="B36033" i="1"/>
  <c r="B36032" i="1"/>
  <c r="B36031" i="1"/>
  <c r="B36030" i="1"/>
  <c r="B36029" i="1"/>
  <c r="B36028" i="1"/>
  <c r="B36027" i="1"/>
  <c r="B36026" i="1"/>
  <c r="B36025" i="1"/>
  <c r="B36024" i="1"/>
  <c r="B36023" i="1"/>
  <c r="B36022" i="1"/>
  <c r="B36021" i="1"/>
  <c r="B36020" i="1"/>
  <c r="B36019" i="1"/>
  <c r="B36018" i="1"/>
  <c r="B36017" i="1"/>
  <c r="B36016" i="1"/>
  <c r="B36015" i="1"/>
  <c r="B36014" i="1"/>
  <c r="B36013" i="1"/>
  <c r="B36012" i="1"/>
  <c r="B36011" i="1"/>
  <c r="B36010" i="1"/>
  <c r="B36009" i="1"/>
  <c r="B36008" i="1"/>
  <c r="B36007" i="1"/>
  <c r="B36006" i="1"/>
  <c r="B36005" i="1"/>
  <c r="B36004" i="1"/>
  <c r="B36003" i="1"/>
  <c r="B36002" i="1"/>
  <c r="B36001" i="1"/>
  <c r="B36000" i="1"/>
  <c r="B35999" i="1"/>
  <c r="B35998" i="1"/>
  <c r="B35997" i="1"/>
  <c r="B35996" i="1"/>
  <c r="B35995" i="1"/>
  <c r="B35994" i="1"/>
  <c r="B35993" i="1"/>
  <c r="B35992" i="1"/>
  <c r="B35991" i="1"/>
  <c r="B35990" i="1"/>
  <c r="B35989" i="1"/>
  <c r="B35988" i="1"/>
  <c r="B35987" i="1"/>
  <c r="B35986" i="1"/>
  <c r="B35985" i="1"/>
  <c r="B35984" i="1"/>
  <c r="B35983" i="1"/>
  <c r="B35982" i="1"/>
  <c r="B35981" i="1"/>
  <c r="B35980" i="1"/>
  <c r="B35979" i="1"/>
  <c r="B35978" i="1"/>
  <c r="B35977" i="1"/>
  <c r="B35976" i="1"/>
  <c r="B35975" i="1"/>
  <c r="B35974" i="1"/>
  <c r="B35973" i="1"/>
  <c r="B35972" i="1"/>
  <c r="B35971" i="1"/>
  <c r="B35970" i="1"/>
  <c r="B35969" i="1"/>
  <c r="B35968" i="1"/>
  <c r="B35967" i="1"/>
  <c r="B35966" i="1"/>
  <c r="B35965" i="1"/>
  <c r="B35964" i="1"/>
  <c r="B35963" i="1"/>
  <c r="B35962" i="1"/>
  <c r="B35961" i="1"/>
  <c r="B35960" i="1"/>
  <c r="B35959" i="1"/>
  <c r="B35958" i="1"/>
  <c r="B35957" i="1"/>
  <c r="B35956" i="1"/>
  <c r="B35955" i="1"/>
  <c r="B35954" i="1"/>
  <c r="B35953" i="1"/>
  <c r="B35952" i="1"/>
  <c r="B35951" i="1"/>
  <c r="B35950" i="1"/>
  <c r="B35949" i="1"/>
  <c r="B35948" i="1"/>
  <c r="B35947" i="1"/>
  <c r="B35946" i="1"/>
  <c r="B35945" i="1"/>
  <c r="B35944" i="1"/>
  <c r="B35943" i="1"/>
  <c r="B35942" i="1"/>
  <c r="B35941" i="1"/>
  <c r="B35940" i="1"/>
  <c r="B35939" i="1"/>
  <c r="B35938" i="1"/>
  <c r="B35937" i="1"/>
  <c r="B35936" i="1"/>
  <c r="B35935" i="1"/>
  <c r="B35934" i="1"/>
  <c r="B35933" i="1"/>
  <c r="B35932" i="1"/>
  <c r="B35931" i="1"/>
  <c r="B35930" i="1"/>
  <c r="B35929" i="1"/>
  <c r="B35928" i="1"/>
  <c r="B35927" i="1"/>
  <c r="B35926" i="1"/>
  <c r="B35925" i="1"/>
  <c r="B35924" i="1"/>
  <c r="B35923" i="1"/>
  <c r="B35922" i="1"/>
  <c r="B35921" i="1"/>
  <c r="B35920" i="1"/>
  <c r="B35919" i="1"/>
  <c r="B35918" i="1"/>
  <c r="B35917" i="1"/>
  <c r="B35916" i="1"/>
  <c r="B35915" i="1"/>
  <c r="B35914" i="1"/>
  <c r="B35913" i="1"/>
  <c r="B35912" i="1"/>
  <c r="B35911" i="1"/>
  <c r="B35910" i="1"/>
  <c r="B35909" i="1"/>
  <c r="B35908" i="1"/>
  <c r="B35907" i="1"/>
  <c r="B35906" i="1"/>
  <c r="B35905" i="1"/>
  <c r="B35904" i="1"/>
  <c r="B35903" i="1"/>
  <c r="B35902" i="1"/>
  <c r="B35901" i="1"/>
  <c r="B35900" i="1"/>
  <c r="B35899" i="1"/>
  <c r="B35898" i="1"/>
  <c r="B35897" i="1"/>
  <c r="B35896" i="1"/>
  <c r="B35895" i="1"/>
  <c r="B35894" i="1"/>
  <c r="B35893" i="1"/>
  <c r="B35892" i="1"/>
  <c r="B35891" i="1"/>
  <c r="B35890" i="1"/>
  <c r="B35889" i="1"/>
  <c r="B35888" i="1"/>
  <c r="B35887" i="1"/>
  <c r="B35886" i="1"/>
  <c r="B35885" i="1"/>
  <c r="B35884" i="1"/>
  <c r="B35883" i="1"/>
  <c r="B35882" i="1"/>
  <c r="B35881" i="1"/>
  <c r="B35880" i="1"/>
  <c r="B35879" i="1"/>
  <c r="B35878" i="1"/>
  <c r="B35877" i="1"/>
  <c r="B35876" i="1"/>
  <c r="B35875" i="1"/>
  <c r="B35874" i="1"/>
  <c r="B35873" i="1"/>
  <c r="B35872" i="1"/>
  <c r="B35871" i="1"/>
  <c r="B35870" i="1"/>
  <c r="B35869" i="1"/>
  <c r="B35868" i="1"/>
  <c r="B35867" i="1"/>
  <c r="B35866" i="1"/>
  <c r="B35865" i="1"/>
  <c r="B35864" i="1"/>
  <c r="B35863" i="1"/>
  <c r="B35862" i="1"/>
  <c r="B35861" i="1"/>
  <c r="B35860" i="1"/>
  <c r="B35859" i="1"/>
  <c r="B35858" i="1"/>
  <c r="B35857" i="1"/>
  <c r="B35856" i="1"/>
  <c r="B35855" i="1"/>
  <c r="B35854" i="1"/>
  <c r="B35853" i="1"/>
  <c r="B35852" i="1"/>
  <c r="B35851" i="1"/>
  <c r="B35850" i="1"/>
  <c r="B35849" i="1"/>
  <c r="B35848" i="1"/>
  <c r="B35847" i="1"/>
  <c r="B35846" i="1"/>
  <c r="B35845" i="1"/>
  <c r="B35844" i="1"/>
  <c r="B35843" i="1"/>
  <c r="B35842" i="1"/>
  <c r="B35841" i="1"/>
  <c r="B35840" i="1"/>
  <c r="B35839" i="1"/>
  <c r="B35838" i="1"/>
  <c r="B35837" i="1"/>
  <c r="B35836" i="1"/>
  <c r="B35835" i="1"/>
  <c r="B35834" i="1"/>
  <c r="B35833" i="1"/>
  <c r="B35832" i="1"/>
  <c r="B35831" i="1"/>
  <c r="B35830" i="1"/>
  <c r="B35829" i="1"/>
  <c r="B35828" i="1"/>
  <c r="B35827" i="1"/>
  <c r="B35826" i="1"/>
  <c r="B35825" i="1"/>
  <c r="B35824" i="1"/>
  <c r="B35823" i="1"/>
  <c r="B35822" i="1"/>
  <c r="B35821" i="1"/>
  <c r="B35820" i="1"/>
  <c r="B35819" i="1"/>
  <c r="B35818" i="1"/>
  <c r="B35817" i="1"/>
  <c r="B35816" i="1"/>
  <c r="B35815" i="1"/>
  <c r="B35814" i="1"/>
  <c r="B35813" i="1"/>
  <c r="B35812" i="1"/>
  <c r="B35811" i="1"/>
  <c r="B35810" i="1"/>
  <c r="B35809" i="1"/>
  <c r="B35808" i="1"/>
  <c r="B35807" i="1"/>
  <c r="B35806" i="1"/>
  <c r="B35805" i="1"/>
  <c r="B35804" i="1"/>
  <c r="B35803" i="1"/>
  <c r="B35802" i="1"/>
  <c r="B35801" i="1"/>
  <c r="B35800" i="1"/>
  <c r="B35799" i="1"/>
  <c r="B35798" i="1"/>
  <c r="B35797" i="1"/>
  <c r="B35796" i="1"/>
  <c r="B35795" i="1"/>
  <c r="B35794" i="1"/>
  <c r="B35793" i="1"/>
  <c r="B35792" i="1"/>
  <c r="B35791" i="1"/>
  <c r="B35790" i="1"/>
  <c r="B35789" i="1"/>
  <c r="B35788" i="1"/>
  <c r="B35787" i="1"/>
  <c r="B35786" i="1"/>
  <c r="B35785" i="1"/>
  <c r="B35784" i="1"/>
  <c r="B35783" i="1"/>
  <c r="B35782" i="1"/>
  <c r="B35781" i="1"/>
  <c r="B35780" i="1"/>
  <c r="B35779" i="1"/>
  <c r="B35778" i="1"/>
  <c r="B35777" i="1"/>
  <c r="B35776" i="1"/>
  <c r="B35775" i="1"/>
  <c r="B35774" i="1"/>
  <c r="B35773" i="1"/>
  <c r="B35772" i="1"/>
  <c r="B35771" i="1"/>
  <c r="B35770" i="1"/>
  <c r="B35769" i="1"/>
  <c r="B35768" i="1"/>
  <c r="B35767" i="1"/>
  <c r="B35766" i="1"/>
  <c r="B35765" i="1"/>
  <c r="B35764" i="1"/>
  <c r="B35763" i="1"/>
  <c r="B35762" i="1"/>
  <c r="B35761" i="1"/>
  <c r="B35760" i="1"/>
  <c r="B35759" i="1"/>
  <c r="B35758" i="1"/>
  <c r="B35757" i="1"/>
  <c r="B35756" i="1"/>
  <c r="B35755" i="1"/>
  <c r="B35754" i="1"/>
  <c r="B35753" i="1"/>
  <c r="B35752" i="1"/>
  <c r="B35751" i="1"/>
  <c r="B35750" i="1"/>
  <c r="B35749" i="1"/>
  <c r="B35748" i="1"/>
  <c r="B35747" i="1"/>
  <c r="B35746" i="1"/>
  <c r="B35745" i="1"/>
  <c r="B35744" i="1"/>
  <c r="B35743" i="1"/>
  <c r="B35742" i="1"/>
  <c r="B35741" i="1"/>
  <c r="B35740" i="1"/>
  <c r="B35739" i="1"/>
  <c r="B35738" i="1"/>
  <c r="B35737" i="1"/>
  <c r="B35736" i="1"/>
  <c r="B35735" i="1"/>
  <c r="B35734" i="1"/>
  <c r="B35733" i="1"/>
  <c r="B35732" i="1"/>
  <c r="B35731" i="1"/>
  <c r="B35730" i="1"/>
  <c r="B35729" i="1"/>
  <c r="B35728" i="1"/>
  <c r="B35727" i="1"/>
  <c r="B35726" i="1"/>
  <c r="B35725" i="1"/>
  <c r="B35724" i="1"/>
  <c r="B35723" i="1"/>
  <c r="B35722" i="1"/>
  <c r="B35721" i="1"/>
  <c r="B35720" i="1"/>
  <c r="B35719" i="1"/>
  <c r="B35718" i="1"/>
  <c r="B35717" i="1"/>
  <c r="B35716" i="1"/>
  <c r="B35715" i="1"/>
  <c r="B35714" i="1"/>
  <c r="B35713" i="1"/>
  <c r="B35712" i="1"/>
  <c r="B35711" i="1"/>
  <c r="B35710" i="1"/>
  <c r="B35709" i="1"/>
  <c r="B35708" i="1"/>
  <c r="B35707" i="1"/>
  <c r="B35706" i="1"/>
  <c r="B35705" i="1"/>
  <c r="B35704" i="1"/>
  <c r="B35703" i="1"/>
  <c r="B35702" i="1"/>
  <c r="B35701" i="1"/>
  <c r="B35700" i="1"/>
  <c r="B35699" i="1"/>
  <c r="B35694" i="1"/>
  <c r="B35693" i="1"/>
  <c r="B35692" i="1"/>
  <c r="B35691" i="1"/>
  <c r="B35690" i="1"/>
  <c r="B35689" i="1"/>
  <c r="B35688" i="1"/>
  <c r="B35687" i="1"/>
  <c r="B35686" i="1"/>
  <c r="B35685" i="1"/>
  <c r="B35684" i="1"/>
  <c r="B35683" i="1"/>
  <c r="B35682" i="1"/>
  <c r="B35681" i="1"/>
  <c r="B35680" i="1"/>
  <c r="B35679" i="1"/>
  <c r="B35678" i="1"/>
  <c r="B35677" i="1"/>
  <c r="B35676" i="1"/>
  <c r="B35675" i="1"/>
  <c r="B35674" i="1"/>
  <c r="B35673" i="1"/>
  <c r="B35672" i="1"/>
  <c r="B35671" i="1"/>
  <c r="B35670" i="1"/>
  <c r="B35669" i="1"/>
  <c r="B35668" i="1"/>
  <c r="B35667" i="1"/>
  <c r="B35666" i="1"/>
  <c r="B35665" i="1"/>
  <c r="B35664" i="1"/>
  <c r="B35663" i="1"/>
  <c r="B35662" i="1"/>
  <c r="B35661" i="1"/>
  <c r="B35660" i="1"/>
  <c r="B35659" i="1"/>
  <c r="B35658" i="1"/>
  <c r="B35657" i="1"/>
  <c r="B35656" i="1"/>
  <c r="B35655" i="1"/>
  <c r="B35654" i="1"/>
  <c r="B35653" i="1"/>
  <c r="B35652" i="1"/>
  <c r="B35651" i="1"/>
  <c r="B35650" i="1"/>
  <c r="B35649" i="1"/>
  <c r="B35648" i="1"/>
  <c r="B35647" i="1"/>
  <c r="B35646" i="1"/>
  <c r="B35645" i="1"/>
  <c r="B35644" i="1"/>
  <c r="B35643" i="1"/>
  <c r="B35642" i="1"/>
  <c r="B35641" i="1"/>
  <c r="B35640" i="1"/>
  <c r="B35639" i="1"/>
  <c r="B35638" i="1"/>
  <c r="B35637" i="1"/>
  <c r="B35636" i="1"/>
  <c r="B35635" i="1"/>
  <c r="B35634" i="1"/>
  <c r="B35633" i="1"/>
  <c r="B35632" i="1"/>
  <c r="B35631" i="1"/>
  <c r="B35630" i="1"/>
  <c r="B35629" i="1"/>
  <c r="B35628" i="1"/>
  <c r="B35627" i="1"/>
  <c r="B35626" i="1"/>
  <c r="B35625" i="1"/>
  <c r="B35624" i="1"/>
  <c r="B35623" i="1"/>
  <c r="B35622" i="1"/>
  <c r="B35621" i="1"/>
  <c r="B35620" i="1"/>
  <c r="B35619" i="1"/>
  <c r="B35618" i="1"/>
  <c r="B35617" i="1"/>
  <c r="B35616" i="1"/>
  <c r="B35615" i="1"/>
  <c r="B35614" i="1"/>
  <c r="B35613" i="1"/>
  <c r="B35612" i="1"/>
  <c r="B35611" i="1"/>
  <c r="B35610" i="1"/>
  <c r="B35609" i="1"/>
  <c r="B35608" i="1"/>
  <c r="B35607" i="1"/>
  <c r="B35606" i="1"/>
  <c r="B35605" i="1"/>
  <c r="B35604" i="1"/>
  <c r="B35603" i="1"/>
  <c r="B35602" i="1"/>
  <c r="B35601" i="1"/>
  <c r="B35600" i="1"/>
  <c r="B35599" i="1"/>
  <c r="B35598" i="1"/>
  <c r="B35597" i="1"/>
  <c r="B35596" i="1"/>
  <c r="B35595" i="1"/>
  <c r="B35594" i="1"/>
  <c r="B35593" i="1"/>
  <c r="B35592" i="1"/>
  <c r="B35591" i="1"/>
  <c r="B35590" i="1"/>
  <c r="B35589" i="1"/>
  <c r="B35588" i="1"/>
  <c r="B35587" i="1"/>
  <c r="B35586" i="1"/>
  <c r="B35585" i="1"/>
  <c r="B35584" i="1"/>
  <c r="B35583" i="1"/>
  <c r="B35582" i="1"/>
  <c r="B35581" i="1"/>
  <c r="B35580" i="1"/>
  <c r="B35579" i="1"/>
  <c r="B35578" i="1"/>
  <c r="B35577" i="1"/>
  <c r="B35576" i="1"/>
  <c r="B35575" i="1"/>
  <c r="B35574" i="1"/>
  <c r="B35573" i="1"/>
  <c r="B35572" i="1"/>
  <c r="B35571" i="1"/>
  <c r="B35570" i="1"/>
  <c r="B35569" i="1"/>
  <c r="B35568" i="1"/>
  <c r="B35567" i="1"/>
  <c r="B35566" i="1"/>
  <c r="B35565" i="1"/>
  <c r="B35564" i="1"/>
  <c r="B35563" i="1"/>
  <c r="B35562" i="1"/>
  <c r="B35561" i="1"/>
  <c r="B35560" i="1"/>
  <c r="B35559" i="1"/>
  <c r="B35558" i="1"/>
  <c r="B35557" i="1"/>
  <c r="B35556" i="1"/>
  <c r="B35555" i="1"/>
  <c r="B35554" i="1"/>
  <c r="B35553" i="1"/>
  <c r="B35552" i="1"/>
  <c r="B35551" i="1"/>
  <c r="B35550" i="1"/>
  <c r="B35549" i="1"/>
  <c r="B35548" i="1"/>
  <c r="B35547" i="1"/>
  <c r="B35546" i="1"/>
  <c r="B35545" i="1"/>
  <c r="B35544" i="1"/>
  <c r="B35543" i="1"/>
  <c r="B35542" i="1"/>
  <c r="B35541" i="1"/>
  <c r="B35540" i="1"/>
  <c r="B35539" i="1"/>
  <c r="B35538" i="1"/>
  <c r="B35537" i="1"/>
  <c r="B35536" i="1"/>
  <c r="B35535" i="1"/>
  <c r="B35534" i="1"/>
  <c r="B35533" i="1"/>
  <c r="B35532" i="1"/>
  <c r="B35531" i="1"/>
  <c r="B35530" i="1"/>
  <c r="B35529" i="1"/>
  <c r="B35528" i="1"/>
  <c r="B35527" i="1"/>
  <c r="B35526" i="1"/>
  <c r="B35525" i="1"/>
  <c r="B35524" i="1"/>
  <c r="B35523" i="1"/>
  <c r="B35522" i="1"/>
  <c r="B35521" i="1"/>
  <c r="B35520" i="1"/>
  <c r="B35519" i="1"/>
  <c r="B35518" i="1"/>
  <c r="B35517" i="1"/>
  <c r="B35516" i="1"/>
  <c r="B35515" i="1"/>
  <c r="B35514" i="1"/>
  <c r="B35513" i="1"/>
  <c r="B35512" i="1"/>
  <c r="B35511" i="1"/>
  <c r="B35510" i="1"/>
  <c r="B35509" i="1"/>
  <c r="B35508" i="1"/>
  <c r="B35507" i="1"/>
  <c r="B35506" i="1"/>
  <c r="B35505" i="1"/>
  <c r="B35504" i="1"/>
  <c r="B35503" i="1"/>
  <c r="B35502" i="1"/>
  <c r="B35501" i="1"/>
  <c r="B35500" i="1"/>
  <c r="B35499" i="1"/>
  <c r="B35498" i="1"/>
  <c r="B35497" i="1"/>
  <c r="B35496" i="1"/>
  <c r="B35495" i="1"/>
  <c r="B35494" i="1"/>
  <c r="B35493" i="1"/>
  <c r="B35492" i="1"/>
  <c r="B35491" i="1"/>
  <c r="B35490" i="1"/>
  <c r="B35489" i="1"/>
  <c r="B35488" i="1"/>
  <c r="B35487" i="1"/>
  <c r="B35486" i="1"/>
  <c r="B35485" i="1"/>
  <c r="B35484" i="1"/>
  <c r="B35483" i="1"/>
  <c r="B35482" i="1"/>
  <c r="B35481" i="1"/>
  <c r="B35480" i="1"/>
  <c r="B35479" i="1"/>
  <c r="B35478" i="1"/>
  <c r="B35477" i="1"/>
  <c r="B35476" i="1"/>
  <c r="B35475" i="1"/>
  <c r="B35474" i="1"/>
  <c r="B35473" i="1"/>
  <c r="B35472" i="1"/>
  <c r="B35471" i="1"/>
  <c r="B35470" i="1"/>
  <c r="B35469" i="1"/>
  <c r="B35468" i="1"/>
  <c r="B35467" i="1"/>
  <c r="B35466" i="1"/>
  <c r="B35465" i="1"/>
  <c r="B35464" i="1"/>
  <c r="B35463" i="1"/>
  <c r="B35462" i="1"/>
  <c r="B35461" i="1"/>
  <c r="B35460" i="1"/>
  <c r="B35459" i="1"/>
  <c r="B35458" i="1"/>
  <c r="B35457" i="1"/>
  <c r="B35456" i="1"/>
  <c r="B35455" i="1"/>
  <c r="B35454" i="1"/>
  <c r="B35453" i="1"/>
  <c r="B35452" i="1"/>
  <c r="B35451" i="1"/>
  <c r="B35450" i="1"/>
  <c r="B35449" i="1"/>
  <c r="B35448" i="1"/>
  <c r="B35447" i="1"/>
  <c r="B35446" i="1"/>
  <c r="B35445" i="1"/>
  <c r="B35444" i="1"/>
  <c r="B35443" i="1"/>
  <c r="B35442" i="1"/>
  <c r="B35441" i="1"/>
  <c r="B35440" i="1"/>
  <c r="B35439" i="1"/>
  <c r="B35438" i="1"/>
  <c r="B35437" i="1"/>
  <c r="B35436" i="1"/>
  <c r="B35435" i="1"/>
  <c r="B35434" i="1"/>
  <c r="B35433" i="1"/>
  <c r="B35432" i="1"/>
  <c r="B35431" i="1"/>
  <c r="B35430" i="1"/>
  <c r="B35429" i="1"/>
  <c r="B35428" i="1"/>
  <c r="B35427" i="1"/>
  <c r="B35426" i="1"/>
  <c r="B35425" i="1"/>
  <c r="B35424" i="1"/>
  <c r="B35423" i="1"/>
  <c r="B35422" i="1"/>
  <c r="B35421" i="1"/>
  <c r="B35420" i="1"/>
  <c r="B35419" i="1"/>
  <c r="B35418" i="1"/>
  <c r="B35417" i="1"/>
  <c r="B35416" i="1"/>
  <c r="B35415" i="1"/>
  <c r="B35414" i="1"/>
  <c r="B35413" i="1"/>
  <c r="B35412" i="1"/>
  <c r="B35411" i="1"/>
  <c r="B35410" i="1"/>
  <c r="B35409" i="1"/>
  <c r="B35408" i="1"/>
  <c r="B35407" i="1"/>
  <c r="B35406" i="1"/>
  <c r="B35405" i="1"/>
  <c r="B35404" i="1"/>
  <c r="B35403" i="1"/>
  <c r="B35402" i="1"/>
  <c r="B35401" i="1"/>
  <c r="B35400" i="1"/>
  <c r="B35399" i="1"/>
  <c r="B35398" i="1"/>
  <c r="B35397" i="1"/>
  <c r="B35396" i="1"/>
  <c r="B35395" i="1"/>
  <c r="B35394" i="1"/>
  <c r="B35393" i="1"/>
  <c r="B35392" i="1"/>
  <c r="B35391" i="1"/>
  <c r="B35390" i="1"/>
  <c r="B35389" i="1"/>
  <c r="B35388" i="1"/>
  <c r="B35387" i="1"/>
  <c r="B35386" i="1"/>
  <c r="B35385" i="1"/>
  <c r="B35384" i="1"/>
  <c r="B35383" i="1"/>
  <c r="B35382" i="1"/>
  <c r="B35381" i="1"/>
  <c r="B35380" i="1"/>
  <c r="B35379" i="1"/>
  <c r="B35378" i="1"/>
  <c r="B35377" i="1"/>
  <c r="B35376" i="1"/>
  <c r="B35375" i="1"/>
  <c r="B35374" i="1"/>
  <c r="B35373" i="1"/>
  <c r="B35372" i="1"/>
  <c r="B35371" i="1"/>
  <c r="B35370" i="1"/>
  <c r="B35369" i="1"/>
  <c r="B35368" i="1"/>
  <c r="B35367" i="1"/>
  <c r="B35366" i="1"/>
  <c r="B35365" i="1"/>
  <c r="B35364" i="1"/>
  <c r="B35363" i="1"/>
  <c r="B35362" i="1"/>
  <c r="B35361" i="1"/>
  <c r="B35360" i="1"/>
  <c r="B35359" i="1"/>
  <c r="B35358" i="1"/>
  <c r="B35357" i="1"/>
  <c r="B35356" i="1"/>
  <c r="B35355" i="1"/>
  <c r="B35354" i="1"/>
  <c r="B35353" i="1"/>
  <c r="B35352" i="1"/>
  <c r="B35351" i="1"/>
  <c r="B35350" i="1"/>
  <c r="B35349" i="1"/>
  <c r="B35348" i="1"/>
  <c r="B35347" i="1"/>
  <c r="B35346" i="1"/>
  <c r="B35345" i="1"/>
  <c r="B35344" i="1"/>
  <c r="B35343" i="1"/>
  <c r="B35342" i="1"/>
  <c r="B35341" i="1"/>
  <c r="B35340" i="1"/>
  <c r="B35339" i="1"/>
  <c r="B35338" i="1"/>
  <c r="B35337" i="1"/>
  <c r="B35336" i="1"/>
  <c r="B35335" i="1"/>
  <c r="B35334" i="1"/>
  <c r="B35333" i="1"/>
  <c r="B35332" i="1"/>
  <c r="B35331" i="1"/>
  <c r="B35330" i="1"/>
  <c r="B35329" i="1"/>
  <c r="B35328" i="1"/>
  <c r="B35327" i="1"/>
  <c r="B35326" i="1"/>
  <c r="B35325" i="1"/>
  <c r="B35324" i="1"/>
  <c r="B35323" i="1"/>
  <c r="B35322" i="1"/>
  <c r="B35321" i="1"/>
  <c r="B35320" i="1"/>
  <c r="B35319" i="1"/>
  <c r="B35318" i="1"/>
  <c r="B35317" i="1"/>
  <c r="B35316" i="1"/>
  <c r="B35315" i="1"/>
  <c r="B35314" i="1"/>
  <c r="B35313" i="1"/>
  <c r="B35312" i="1"/>
  <c r="B35311" i="1"/>
  <c r="B35310" i="1"/>
  <c r="B35309" i="1"/>
  <c r="B35308" i="1"/>
  <c r="B35307" i="1"/>
  <c r="B35306" i="1"/>
  <c r="B35305" i="1"/>
  <c r="B35304" i="1"/>
  <c r="B35303" i="1"/>
  <c r="B35302" i="1"/>
  <c r="B35301" i="1"/>
  <c r="B35300" i="1"/>
  <c r="B35299" i="1"/>
  <c r="B35298" i="1"/>
  <c r="B35297" i="1"/>
  <c r="B35296" i="1"/>
  <c r="B35295" i="1"/>
  <c r="B35294" i="1"/>
  <c r="B35293" i="1"/>
  <c r="B35292" i="1"/>
  <c r="B35291" i="1"/>
  <c r="B35290" i="1"/>
  <c r="B35289" i="1"/>
  <c r="B35288" i="1"/>
  <c r="B35287" i="1"/>
  <c r="B35286" i="1"/>
  <c r="B35285" i="1"/>
  <c r="B35284" i="1"/>
  <c r="B35283" i="1"/>
  <c r="B35282" i="1"/>
  <c r="B35281" i="1"/>
  <c r="B35280" i="1"/>
  <c r="B35279" i="1"/>
  <c r="B35278" i="1"/>
  <c r="B35277" i="1"/>
  <c r="B35276" i="1"/>
  <c r="B35275" i="1"/>
  <c r="B35274" i="1"/>
  <c r="B35273" i="1"/>
  <c r="B35272" i="1"/>
  <c r="B35271" i="1"/>
  <c r="B35270" i="1"/>
  <c r="B35269" i="1"/>
  <c r="B35268" i="1"/>
  <c r="B35267" i="1"/>
  <c r="B35266" i="1"/>
  <c r="B35265" i="1"/>
  <c r="B35264" i="1"/>
  <c r="B35263" i="1"/>
  <c r="B35262" i="1"/>
  <c r="B35261" i="1"/>
  <c r="B35260" i="1"/>
  <c r="B35259" i="1"/>
  <c r="B35258" i="1"/>
  <c r="B35257" i="1"/>
  <c r="B35256" i="1"/>
  <c r="B35255" i="1"/>
  <c r="B35254" i="1"/>
  <c r="B35253" i="1"/>
  <c r="B35252" i="1"/>
  <c r="B35251" i="1"/>
  <c r="B35250" i="1"/>
  <c r="B35249" i="1"/>
  <c r="B35248" i="1"/>
  <c r="B35247" i="1"/>
  <c r="B35246" i="1"/>
  <c r="B35245" i="1"/>
  <c r="B35244" i="1"/>
  <c r="B35243" i="1"/>
  <c r="B35242" i="1"/>
  <c r="B35241" i="1"/>
  <c r="B35240" i="1"/>
  <c r="B35239" i="1"/>
  <c r="B35238" i="1"/>
  <c r="B35237" i="1"/>
  <c r="B35236" i="1"/>
  <c r="B35235" i="1"/>
  <c r="B35234" i="1"/>
  <c r="B35233" i="1"/>
  <c r="B35232" i="1"/>
  <c r="B35231" i="1"/>
  <c r="B35230" i="1"/>
  <c r="B35229" i="1"/>
  <c r="B35228" i="1"/>
  <c r="B35227" i="1"/>
  <c r="B35226" i="1"/>
  <c r="B35225" i="1"/>
  <c r="B35224" i="1"/>
  <c r="B35223" i="1"/>
  <c r="B35222" i="1"/>
  <c r="B35221" i="1"/>
  <c r="B35220" i="1"/>
  <c r="B35219" i="1"/>
  <c r="B35218" i="1"/>
  <c r="B35217" i="1"/>
  <c r="B35216" i="1"/>
  <c r="B35215" i="1"/>
  <c r="B35214" i="1"/>
  <c r="B35213" i="1"/>
  <c r="B35212" i="1"/>
  <c r="B35211" i="1"/>
  <c r="B35210" i="1"/>
  <c r="B35209" i="1"/>
  <c r="B35208" i="1"/>
  <c r="B35207" i="1"/>
  <c r="B35206" i="1"/>
  <c r="B35205" i="1"/>
  <c r="B35204" i="1"/>
  <c r="B35203" i="1"/>
  <c r="B35202" i="1"/>
  <c r="B35201" i="1"/>
  <c r="B35200" i="1"/>
  <c r="B35199" i="1"/>
  <c r="B35198" i="1"/>
  <c r="B35197" i="1"/>
  <c r="B35196" i="1"/>
  <c r="B35195" i="1"/>
  <c r="B35194" i="1"/>
  <c r="B35193" i="1"/>
  <c r="B35192" i="1"/>
  <c r="B35191" i="1"/>
  <c r="B35190" i="1"/>
  <c r="B35189" i="1"/>
  <c r="B35188" i="1"/>
  <c r="B35187" i="1"/>
  <c r="B35186" i="1"/>
  <c r="B35185" i="1"/>
  <c r="B35184" i="1"/>
  <c r="B35183" i="1"/>
  <c r="B35182" i="1"/>
  <c r="B35181" i="1"/>
  <c r="B35180" i="1"/>
  <c r="B35179" i="1"/>
  <c r="B35178" i="1"/>
  <c r="B35177" i="1"/>
  <c r="B35176" i="1"/>
  <c r="B35175" i="1"/>
  <c r="B35174" i="1"/>
  <c r="B35173" i="1"/>
  <c r="B35172" i="1"/>
  <c r="B35171" i="1"/>
  <c r="B35170" i="1"/>
  <c r="B35169" i="1"/>
  <c r="B35168" i="1"/>
  <c r="B35167" i="1"/>
  <c r="B35166" i="1"/>
  <c r="B35165" i="1"/>
  <c r="B35164" i="1"/>
  <c r="B35163" i="1"/>
  <c r="B35162" i="1"/>
  <c r="B35161" i="1"/>
  <c r="B35160" i="1"/>
  <c r="B35159" i="1"/>
  <c r="B35158" i="1"/>
  <c r="B35157" i="1"/>
  <c r="B35156" i="1"/>
  <c r="B35155" i="1"/>
  <c r="B35154" i="1"/>
  <c r="B35153" i="1"/>
  <c r="B35152" i="1"/>
  <c r="B35151" i="1"/>
  <c r="B35150" i="1"/>
  <c r="B35149" i="1"/>
  <c r="B35148" i="1"/>
  <c r="B35147" i="1"/>
  <c r="B35146" i="1"/>
  <c r="B35145" i="1"/>
  <c r="B35144" i="1"/>
  <c r="B35143" i="1"/>
  <c r="B35142" i="1"/>
  <c r="B35141" i="1"/>
  <c r="B35140" i="1"/>
  <c r="B35139" i="1"/>
  <c r="B35138" i="1"/>
  <c r="B35137" i="1"/>
  <c r="B35136" i="1"/>
  <c r="B35135" i="1"/>
  <c r="B35134" i="1"/>
  <c r="B35133" i="1"/>
  <c r="B35132" i="1"/>
  <c r="B35131" i="1"/>
  <c r="B35130" i="1"/>
  <c r="B35129" i="1"/>
  <c r="B35128" i="1"/>
  <c r="B35127" i="1"/>
  <c r="B35126" i="1"/>
  <c r="B35125" i="1"/>
  <c r="B35124" i="1"/>
  <c r="B35123" i="1"/>
  <c r="B35122" i="1"/>
  <c r="B35121" i="1"/>
  <c r="B35120" i="1"/>
  <c r="B35119" i="1"/>
  <c r="B35118" i="1"/>
  <c r="B35117" i="1"/>
  <c r="B35116" i="1"/>
  <c r="B35115" i="1"/>
  <c r="B35114" i="1"/>
  <c r="B35113" i="1"/>
  <c r="B35112" i="1"/>
  <c r="B35111" i="1"/>
  <c r="B35110" i="1"/>
  <c r="B35109" i="1"/>
  <c r="B35108" i="1"/>
  <c r="B35107" i="1"/>
  <c r="B35106" i="1"/>
  <c r="B35105" i="1"/>
  <c r="B35104" i="1"/>
  <c r="B35103" i="1"/>
  <c r="B35102" i="1"/>
  <c r="B35101" i="1"/>
  <c r="B35100" i="1"/>
  <c r="B35099" i="1"/>
  <c r="B35098" i="1"/>
  <c r="B35097" i="1"/>
  <c r="B35096" i="1"/>
  <c r="B35095" i="1"/>
  <c r="B35094" i="1"/>
  <c r="B35089" i="1"/>
  <c r="B35088" i="1"/>
  <c r="B35087" i="1"/>
  <c r="B35086" i="1"/>
  <c r="B35085" i="1"/>
  <c r="B35084" i="1"/>
  <c r="B35083" i="1"/>
  <c r="B35082" i="1"/>
  <c r="B35081" i="1"/>
  <c r="B35080" i="1"/>
  <c r="B35079" i="1"/>
  <c r="B35078" i="1"/>
  <c r="B35077" i="1"/>
  <c r="B35076" i="1"/>
  <c r="B35075" i="1"/>
  <c r="B35074" i="1"/>
  <c r="B35073" i="1"/>
  <c r="B35072" i="1"/>
  <c r="B35071" i="1"/>
  <c r="B35070" i="1"/>
  <c r="B35069" i="1"/>
  <c r="B35068" i="1"/>
  <c r="B35067" i="1"/>
  <c r="B35066" i="1"/>
  <c r="B35065" i="1"/>
  <c r="B35064" i="1"/>
  <c r="B35063" i="1"/>
  <c r="B35062" i="1"/>
  <c r="B35061" i="1"/>
  <c r="B35060" i="1"/>
  <c r="B35059" i="1"/>
  <c r="B35058" i="1"/>
  <c r="B35057" i="1"/>
  <c r="B35056" i="1"/>
  <c r="B35055" i="1"/>
  <c r="B35054" i="1"/>
  <c r="B35053" i="1"/>
  <c r="B35052" i="1"/>
  <c r="B35051" i="1"/>
  <c r="B35050" i="1"/>
  <c r="B35049" i="1"/>
  <c r="B35048" i="1"/>
  <c r="B35047" i="1"/>
  <c r="B35046" i="1"/>
  <c r="B35045" i="1"/>
  <c r="B35044" i="1"/>
  <c r="B35043" i="1"/>
  <c r="B35042" i="1"/>
  <c r="B35041" i="1"/>
  <c r="B35040" i="1"/>
  <c r="B35039" i="1"/>
  <c r="B35038" i="1"/>
  <c r="B35037" i="1"/>
  <c r="B35036" i="1"/>
  <c r="B35035" i="1"/>
  <c r="B35034" i="1"/>
  <c r="B35033" i="1"/>
  <c r="B35032" i="1"/>
  <c r="B35031" i="1"/>
  <c r="B35030" i="1"/>
  <c r="B35029" i="1"/>
  <c r="B35028" i="1"/>
  <c r="B35027" i="1"/>
  <c r="B35026" i="1"/>
  <c r="B35025" i="1"/>
  <c r="B35024" i="1"/>
  <c r="B35023" i="1"/>
  <c r="B35022" i="1"/>
  <c r="B35021" i="1"/>
  <c r="B35020" i="1"/>
  <c r="B35019" i="1"/>
  <c r="B35018" i="1"/>
  <c r="B35017" i="1"/>
  <c r="B35016" i="1"/>
  <c r="B35015" i="1"/>
  <c r="B35014" i="1"/>
  <c r="B35013" i="1"/>
  <c r="B35012" i="1"/>
  <c r="B35011" i="1"/>
  <c r="B35010" i="1"/>
  <c r="B35009" i="1"/>
  <c r="B35008" i="1"/>
  <c r="B35007" i="1"/>
  <c r="B35006" i="1"/>
  <c r="B35005" i="1"/>
  <c r="B35004" i="1"/>
  <c r="B35003" i="1"/>
  <c r="B35002" i="1"/>
  <c r="B35001" i="1"/>
  <c r="B35000" i="1"/>
  <c r="B34999" i="1"/>
  <c r="B34998" i="1"/>
  <c r="B34997" i="1"/>
  <c r="B34996" i="1"/>
  <c r="B34995" i="1"/>
  <c r="B34994" i="1"/>
  <c r="B34993" i="1"/>
  <c r="B34992" i="1"/>
  <c r="B34991" i="1"/>
  <c r="B34990" i="1"/>
  <c r="B34989" i="1"/>
  <c r="B34988" i="1"/>
  <c r="B34987" i="1"/>
  <c r="B34986" i="1"/>
  <c r="B34985" i="1"/>
  <c r="B34984" i="1"/>
  <c r="B34983" i="1"/>
  <c r="B34982" i="1"/>
  <c r="B34981" i="1"/>
  <c r="B34980" i="1"/>
  <c r="B34979" i="1"/>
  <c r="B34978" i="1"/>
  <c r="B34977" i="1"/>
  <c r="B34976" i="1"/>
  <c r="B34975" i="1"/>
  <c r="B34974" i="1"/>
  <c r="B34973" i="1"/>
  <c r="B34972" i="1"/>
  <c r="B34971" i="1"/>
  <c r="B34970" i="1"/>
  <c r="B34969" i="1"/>
  <c r="B34968" i="1"/>
  <c r="B34967" i="1"/>
  <c r="B34966" i="1"/>
  <c r="B34965" i="1"/>
  <c r="B34964" i="1"/>
  <c r="B34963" i="1"/>
  <c r="B34962" i="1"/>
  <c r="B34961" i="1"/>
  <c r="B34960" i="1"/>
  <c r="B34959" i="1"/>
  <c r="B34958" i="1"/>
  <c r="B34957" i="1"/>
  <c r="B34956" i="1"/>
  <c r="B34955" i="1"/>
  <c r="B34954" i="1"/>
  <c r="B34953" i="1"/>
  <c r="B34952" i="1"/>
  <c r="B34951" i="1"/>
  <c r="B34950" i="1"/>
  <c r="B34949" i="1"/>
  <c r="B34948" i="1"/>
  <c r="B34947" i="1"/>
  <c r="B34946" i="1"/>
  <c r="B34945" i="1"/>
  <c r="B34944" i="1"/>
  <c r="B34943" i="1"/>
  <c r="B34942" i="1"/>
  <c r="B34941" i="1"/>
  <c r="B34940" i="1"/>
  <c r="B34939" i="1"/>
  <c r="B34938" i="1"/>
  <c r="B34937" i="1"/>
  <c r="B34936" i="1"/>
  <c r="B34935" i="1"/>
  <c r="B34934" i="1"/>
  <c r="B34933" i="1"/>
  <c r="B34932" i="1"/>
  <c r="B34931" i="1"/>
  <c r="B34930" i="1"/>
  <c r="B34929" i="1"/>
  <c r="B34928" i="1"/>
  <c r="B34927" i="1"/>
  <c r="B34926" i="1"/>
  <c r="B34925" i="1"/>
  <c r="B34924" i="1"/>
  <c r="B34923" i="1"/>
  <c r="B34922" i="1"/>
  <c r="B34921" i="1"/>
  <c r="B34920" i="1"/>
  <c r="B34919" i="1"/>
  <c r="B34918" i="1"/>
  <c r="B34917" i="1"/>
  <c r="B34916" i="1"/>
  <c r="B34915" i="1"/>
  <c r="B34914" i="1"/>
  <c r="B34913" i="1"/>
  <c r="B34912" i="1"/>
  <c r="B34911" i="1"/>
  <c r="B34910" i="1"/>
  <c r="B34909" i="1"/>
  <c r="B34908" i="1"/>
  <c r="B34907" i="1"/>
  <c r="B34906" i="1"/>
  <c r="B34905" i="1"/>
  <c r="B34904" i="1"/>
  <c r="B34903" i="1"/>
  <c r="B34902" i="1"/>
  <c r="B34901" i="1"/>
  <c r="B34900" i="1"/>
  <c r="B34899" i="1"/>
  <c r="B34898" i="1"/>
  <c r="B34897" i="1"/>
  <c r="B34896" i="1"/>
  <c r="B34895" i="1"/>
  <c r="B34894" i="1"/>
  <c r="B34893" i="1"/>
  <c r="B34892" i="1"/>
  <c r="B34891" i="1"/>
  <c r="B34890" i="1"/>
  <c r="B34889" i="1"/>
  <c r="B34888" i="1"/>
  <c r="B34887" i="1"/>
  <c r="B34886" i="1"/>
  <c r="B34885" i="1"/>
  <c r="B34884" i="1"/>
  <c r="B34883" i="1"/>
  <c r="B34882" i="1"/>
  <c r="B34881" i="1"/>
  <c r="B34880" i="1"/>
  <c r="B34879" i="1"/>
  <c r="B34878" i="1"/>
  <c r="B34877" i="1"/>
  <c r="B34876" i="1"/>
  <c r="B34875" i="1"/>
  <c r="B34874" i="1"/>
  <c r="B34873" i="1"/>
  <c r="B34872" i="1"/>
  <c r="B34871" i="1"/>
  <c r="B34870" i="1"/>
  <c r="B34869" i="1"/>
  <c r="B34868" i="1"/>
  <c r="B34867" i="1"/>
  <c r="B34866" i="1"/>
  <c r="B34865" i="1"/>
  <c r="B34864" i="1"/>
  <c r="B34863" i="1"/>
  <c r="B34862" i="1"/>
  <c r="B34861" i="1"/>
  <c r="B34860" i="1"/>
  <c r="B34859" i="1"/>
  <c r="B34858" i="1"/>
  <c r="B34857" i="1"/>
  <c r="B34856" i="1"/>
  <c r="B34855" i="1"/>
  <c r="B34854" i="1"/>
  <c r="B34853" i="1"/>
  <c r="B34852" i="1"/>
  <c r="B34851" i="1"/>
  <c r="B34850" i="1"/>
  <c r="B34849" i="1"/>
  <c r="B34848" i="1"/>
  <c r="B34847" i="1"/>
  <c r="B34846" i="1"/>
  <c r="B34845" i="1"/>
  <c r="B34844" i="1"/>
  <c r="B34843" i="1"/>
  <c r="B34842" i="1"/>
  <c r="B34841" i="1"/>
  <c r="B34840" i="1"/>
  <c r="B34839" i="1"/>
  <c r="B34838" i="1"/>
  <c r="B34837" i="1"/>
  <c r="B34836" i="1"/>
  <c r="B34835" i="1"/>
  <c r="B34834" i="1"/>
  <c r="B34833" i="1"/>
  <c r="B34832" i="1"/>
  <c r="B34831" i="1"/>
  <c r="B34830" i="1"/>
  <c r="B34829" i="1"/>
  <c r="B34828" i="1"/>
  <c r="B34827" i="1"/>
  <c r="B34826" i="1"/>
  <c r="B34825" i="1"/>
  <c r="B34824" i="1"/>
  <c r="B34823" i="1"/>
  <c r="B34822" i="1"/>
  <c r="B34821" i="1"/>
  <c r="B34820" i="1"/>
  <c r="B34819" i="1"/>
  <c r="B34818" i="1"/>
  <c r="B34817" i="1"/>
  <c r="B34816" i="1"/>
  <c r="B34815" i="1"/>
  <c r="B34814" i="1"/>
  <c r="B34813" i="1"/>
  <c r="B34812" i="1"/>
  <c r="B34811" i="1"/>
  <c r="B34810" i="1"/>
  <c r="B34809" i="1"/>
  <c r="B34808" i="1"/>
  <c r="B34807" i="1"/>
  <c r="B34806" i="1"/>
  <c r="B34805" i="1"/>
  <c r="B34804" i="1"/>
  <c r="B34803" i="1"/>
  <c r="B34802" i="1"/>
  <c r="B34801" i="1"/>
  <c r="B34800" i="1"/>
  <c r="B34799" i="1"/>
  <c r="B34798" i="1"/>
  <c r="B34797" i="1"/>
  <c r="B34796" i="1"/>
  <c r="B34795" i="1"/>
  <c r="B34794" i="1"/>
  <c r="B34793" i="1"/>
  <c r="B34792" i="1"/>
  <c r="B34791" i="1"/>
  <c r="B34790" i="1"/>
  <c r="B34789" i="1"/>
  <c r="B34788" i="1"/>
  <c r="B34787" i="1"/>
  <c r="B34786" i="1"/>
  <c r="B34785" i="1"/>
  <c r="B34784" i="1"/>
  <c r="B34783" i="1"/>
  <c r="B34782" i="1"/>
  <c r="B34781" i="1"/>
  <c r="B34780" i="1"/>
  <c r="B34779" i="1"/>
  <c r="B34778" i="1"/>
  <c r="B34777" i="1"/>
  <c r="B34776" i="1"/>
  <c r="B34775" i="1"/>
  <c r="B34774" i="1"/>
  <c r="B34773" i="1"/>
  <c r="B34772" i="1"/>
  <c r="B34771" i="1"/>
  <c r="B34770" i="1"/>
  <c r="B34769" i="1"/>
  <c r="B34768" i="1"/>
  <c r="B34767" i="1"/>
  <c r="B34766" i="1"/>
  <c r="B34765" i="1"/>
  <c r="B34764" i="1"/>
  <c r="B34763" i="1"/>
  <c r="B34762" i="1"/>
  <c r="B34761" i="1"/>
  <c r="B34760" i="1"/>
  <c r="B34759" i="1"/>
  <c r="B34758" i="1"/>
  <c r="B34757" i="1"/>
  <c r="B34756" i="1"/>
  <c r="B34755" i="1"/>
  <c r="B34754" i="1"/>
  <c r="B34753" i="1"/>
  <c r="B34752" i="1"/>
  <c r="B34751" i="1"/>
  <c r="B34750" i="1"/>
  <c r="B34749" i="1"/>
  <c r="B34748" i="1"/>
  <c r="B34747" i="1"/>
  <c r="B34746" i="1"/>
  <c r="B34745" i="1"/>
  <c r="B34744" i="1"/>
  <c r="B34743" i="1"/>
  <c r="B34742" i="1"/>
  <c r="B34741" i="1"/>
  <c r="B34740" i="1"/>
  <c r="B34739" i="1"/>
  <c r="B34738" i="1"/>
  <c r="B34737" i="1"/>
  <c r="B34736" i="1"/>
  <c r="B34735" i="1"/>
  <c r="B34734" i="1"/>
  <c r="B34733" i="1"/>
  <c r="B34732" i="1"/>
  <c r="B34731" i="1"/>
  <c r="B34730" i="1"/>
  <c r="B34729" i="1"/>
  <c r="B34728" i="1"/>
  <c r="B34727" i="1"/>
  <c r="B34726" i="1"/>
  <c r="B34725" i="1"/>
  <c r="B34724" i="1"/>
  <c r="B34723" i="1"/>
  <c r="B34722" i="1"/>
  <c r="B34721" i="1"/>
  <c r="B34720" i="1"/>
  <c r="B34719" i="1"/>
  <c r="B34718" i="1"/>
  <c r="B34717" i="1"/>
  <c r="B34716" i="1"/>
  <c r="B34715" i="1"/>
  <c r="B34714" i="1"/>
  <c r="B34713" i="1"/>
  <c r="B34712" i="1"/>
  <c r="B34711" i="1"/>
  <c r="B34710" i="1"/>
  <c r="B34709" i="1"/>
  <c r="B34708" i="1"/>
  <c r="B34707" i="1"/>
  <c r="B34706" i="1"/>
  <c r="B34705" i="1"/>
  <c r="B34704" i="1"/>
  <c r="B34703" i="1"/>
  <c r="B34702" i="1"/>
  <c r="B34701" i="1"/>
  <c r="B34700" i="1"/>
  <c r="B34699" i="1"/>
  <c r="B34698" i="1"/>
  <c r="B34697" i="1"/>
  <c r="B34696" i="1"/>
  <c r="B34695" i="1"/>
  <c r="B34694" i="1"/>
  <c r="B34693" i="1"/>
  <c r="B34692" i="1"/>
  <c r="B34691" i="1"/>
  <c r="B34690" i="1"/>
  <c r="B34689" i="1"/>
  <c r="B34688" i="1"/>
  <c r="B34687" i="1"/>
  <c r="B34686" i="1"/>
  <c r="B34685" i="1"/>
  <c r="B34684" i="1"/>
  <c r="B34683" i="1"/>
  <c r="B34682" i="1"/>
  <c r="B34681" i="1"/>
  <c r="B34680" i="1"/>
  <c r="B34679" i="1"/>
  <c r="B34678" i="1"/>
  <c r="B34677" i="1"/>
  <c r="B34676" i="1"/>
  <c r="B34675" i="1"/>
  <c r="B34674" i="1"/>
  <c r="B34673" i="1"/>
  <c r="B34672" i="1"/>
  <c r="B34671" i="1"/>
  <c r="B34670" i="1"/>
  <c r="B34669" i="1"/>
  <c r="B34668" i="1"/>
  <c r="B34667" i="1"/>
  <c r="B34666" i="1"/>
  <c r="B34665" i="1"/>
  <c r="B34664" i="1"/>
  <c r="B34663" i="1"/>
  <c r="B34662" i="1"/>
  <c r="B34661" i="1"/>
  <c r="B34660" i="1"/>
  <c r="B34659" i="1"/>
  <c r="B34658" i="1"/>
  <c r="B34657" i="1"/>
  <c r="B34656" i="1"/>
  <c r="B34655" i="1"/>
  <c r="B34654" i="1"/>
  <c r="B34653" i="1"/>
  <c r="B34652" i="1"/>
  <c r="B34651" i="1"/>
  <c r="B34650" i="1"/>
  <c r="B34649" i="1"/>
  <c r="B34648" i="1"/>
  <c r="B34647" i="1"/>
  <c r="B34646" i="1"/>
  <c r="B34645" i="1"/>
  <c r="B34644" i="1"/>
  <c r="B34643" i="1"/>
  <c r="B34642" i="1"/>
  <c r="B34641" i="1"/>
  <c r="B34640" i="1"/>
  <c r="B34639" i="1"/>
  <c r="B34638" i="1"/>
  <c r="B34637" i="1"/>
  <c r="B34636" i="1"/>
  <c r="B34635" i="1"/>
  <c r="B34634" i="1"/>
  <c r="B34633" i="1"/>
  <c r="B34632" i="1"/>
  <c r="B34631" i="1"/>
  <c r="B34630" i="1"/>
  <c r="B34629" i="1"/>
  <c r="B34628" i="1"/>
  <c r="B34627" i="1"/>
  <c r="B34626" i="1"/>
  <c r="B34625" i="1"/>
  <c r="B34624" i="1"/>
  <c r="B34623" i="1"/>
  <c r="B34622" i="1"/>
  <c r="B34621" i="1"/>
  <c r="B34620" i="1"/>
  <c r="B34619" i="1"/>
  <c r="B34618" i="1"/>
  <c r="B34617" i="1"/>
  <c r="B34616" i="1"/>
  <c r="B34615" i="1"/>
  <c r="B34614" i="1"/>
  <c r="B34613" i="1"/>
  <c r="B34612" i="1"/>
  <c r="B34611" i="1"/>
  <c r="B34610" i="1"/>
  <c r="B34609" i="1"/>
  <c r="B34608" i="1"/>
  <c r="B34607" i="1"/>
  <c r="B34606" i="1"/>
  <c r="B34605" i="1"/>
  <c r="B34604" i="1"/>
  <c r="B34603" i="1"/>
  <c r="B34602" i="1"/>
  <c r="B34601" i="1"/>
  <c r="B34600" i="1"/>
  <c r="B34599" i="1"/>
  <c r="B34598" i="1"/>
  <c r="B34597" i="1"/>
  <c r="B34596" i="1"/>
  <c r="B34595" i="1"/>
  <c r="B34594" i="1"/>
  <c r="B34593" i="1"/>
  <c r="B34592" i="1"/>
  <c r="B34591" i="1"/>
  <c r="B34590" i="1"/>
  <c r="B34589" i="1"/>
  <c r="B34588" i="1"/>
  <c r="B34587" i="1"/>
  <c r="B34586" i="1"/>
  <c r="B34585" i="1"/>
  <c r="B34584" i="1"/>
  <c r="B34583" i="1"/>
  <c r="B34582" i="1"/>
  <c r="B34581" i="1"/>
  <c r="B34580" i="1"/>
  <c r="B34579" i="1"/>
  <c r="B34578" i="1"/>
  <c r="B34577" i="1"/>
  <c r="B34576" i="1"/>
  <c r="B34575" i="1"/>
  <c r="B34574" i="1"/>
  <c r="B34573" i="1"/>
  <c r="B34572" i="1"/>
  <c r="B34571" i="1"/>
  <c r="B34570" i="1"/>
  <c r="B34569" i="1"/>
  <c r="B34568" i="1"/>
  <c r="B34567" i="1"/>
  <c r="B34566" i="1"/>
  <c r="B34565" i="1"/>
  <c r="B34564" i="1"/>
  <c r="B34563" i="1"/>
  <c r="B34562" i="1"/>
  <c r="B34561" i="1"/>
  <c r="B34560" i="1"/>
  <c r="B34559" i="1"/>
  <c r="B34558" i="1"/>
  <c r="B34557" i="1"/>
  <c r="B34556" i="1"/>
  <c r="B34555" i="1"/>
  <c r="B34554" i="1"/>
  <c r="B34553" i="1"/>
  <c r="B34552" i="1"/>
  <c r="B34551" i="1"/>
  <c r="B34550" i="1"/>
  <c r="B34549" i="1"/>
  <c r="B34548" i="1"/>
  <c r="B34547" i="1"/>
  <c r="B34546" i="1"/>
  <c r="B34545" i="1"/>
  <c r="B34544" i="1"/>
  <c r="B34543" i="1"/>
  <c r="B34542" i="1"/>
  <c r="B34541" i="1"/>
  <c r="B34540" i="1"/>
  <c r="B34539" i="1"/>
  <c r="B34538" i="1"/>
  <c r="B34537" i="1"/>
  <c r="B34536" i="1"/>
  <c r="B34535" i="1"/>
  <c r="B34534" i="1"/>
  <c r="B34533" i="1"/>
  <c r="B34532" i="1"/>
  <c r="B34531" i="1"/>
  <c r="B34530" i="1"/>
  <c r="B34529" i="1"/>
  <c r="B34528" i="1"/>
  <c r="B34527" i="1"/>
  <c r="B34526" i="1"/>
  <c r="B34525" i="1"/>
  <c r="B34524" i="1"/>
  <c r="B34523" i="1"/>
  <c r="B34522" i="1"/>
  <c r="B34521" i="1"/>
  <c r="B34520" i="1"/>
  <c r="B34519" i="1"/>
  <c r="B34518" i="1"/>
  <c r="B34517" i="1"/>
  <c r="B34516" i="1"/>
  <c r="B34515" i="1"/>
  <c r="B34514" i="1"/>
  <c r="B34513" i="1"/>
  <c r="B34512" i="1"/>
  <c r="B34511" i="1"/>
  <c r="B34510" i="1"/>
  <c r="B34509" i="1"/>
  <c r="B34508" i="1"/>
  <c r="B34507" i="1"/>
  <c r="B34506" i="1"/>
  <c r="B34505" i="1"/>
  <c r="B34504" i="1"/>
  <c r="B34503" i="1"/>
  <c r="B34502" i="1"/>
  <c r="B34501" i="1"/>
  <c r="B34500" i="1"/>
  <c r="B34499" i="1"/>
  <c r="B34498" i="1"/>
  <c r="B34497" i="1"/>
  <c r="B34496" i="1"/>
  <c r="B34495" i="1"/>
  <c r="B34494" i="1"/>
  <c r="B34493" i="1"/>
  <c r="B34492" i="1"/>
  <c r="B34491" i="1"/>
  <c r="B34490" i="1"/>
  <c r="B34489" i="1"/>
  <c r="B34484" i="1"/>
  <c r="B34483" i="1"/>
  <c r="B34482" i="1"/>
  <c r="B34481" i="1"/>
  <c r="B34480" i="1"/>
  <c r="B34479" i="1"/>
  <c r="B34478" i="1"/>
  <c r="B34477" i="1"/>
  <c r="B34476" i="1"/>
  <c r="B34475" i="1"/>
  <c r="B34474" i="1"/>
  <c r="B34473" i="1"/>
  <c r="B34472" i="1"/>
  <c r="B34471" i="1"/>
  <c r="B34470" i="1"/>
  <c r="B34469" i="1"/>
  <c r="B34468" i="1"/>
  <c r="B34467" i="1"/>
  <c r="B34466" i="1"/>
  <c r="B34465" i="1"/>
  <c r="B34464" i="1"/>
  <c r="B34463" i="1"/>
  <c r="B34462" i="1"/>
  <c r="B34461" i="1"/>
  <c r="B34460" i="1"/>
  <c r="B34459" i="1"/>
  <c r="B34458" i="1"/>
  <c r="B34457" i="1"/>
  <c r="B34456" i="1"/>
  <c r="B34455" i="1"/>
  <c r="B34454" i="1"/>
  <c r="B34453" i="1"/>
  <c r="B34452" i="1"/>
  <c r="B34451" i="1"/>
  <c r="B34450" i="1"/>
  <c r="B34449" i="1"/>
  <c r="B34448" i="1"/>
  <c r="B34447" i="1"/>
  <c r="B34446" i="1"/>
  <c r="B34445" i="1"/>
  <c r="B34444" i="1"/>
  <c r="B34443" i="1"/>
  <c r="B34442" i="1"/>
  <c r="B34441" i="1"/>
  <c r="B34440" i="1"/>
  <c r="B34439" i="1"/>
  <c r="B34438" i="1"/>
  <c r="B34437" i="1"/>
  <c r="B34436" i="1"/>
  <c r="B34435" i="1"/>
  <c r="B34434" i="1"/>
  <c r="B34433" i="1"/>
  <c r="B34432" i="1"/>
  <c r="B34431" i="1"/>
  <c r="B34430" i="1"/>
  <c r="B34429" i="1"/>
  <c r="B34428" i="1"/>
  <c r="B34427" i="1"/>
  <c r="B34426" i="1"/>
  <c r="B34425" i="1"/>
  <c r="B34424" i="1"/>
  <c r="B34423" i="1"/>
  <c r="B34422" i="1"/>
  <c r="B34421" i="1"/>
  <c r="B34420" i="1"/>
  <c r="B34419" i="1"/>
  <c r="B34418" i="1"/>
  <c r="B34417" i="1"/>
  <c r="B34416" i="1"/>
  <c r="B34415" i="1"/>
  <c r="B34414" i="1"/>
  <c r="B34413" i="1"/>
  <c r="B34412" i="1"/>
  <c r="B34411" i="1"/>
  <c r="B34410" i="1"/>
  <c r="B34409" i="1"/>
  <c r="B34408" i="1"/>
  <c r="B34407" i="1"/>
  <c r="B34406" i="1"/>
  <c r="B34405" i="1"/>
  <c r="B34404" i="1"/>
  <c r="B34403" i="1"/>
  <c r="B34402" i="1"/>
  <c r="B34401" i="1"/>
  <c r="B34400" i="1"/>
  <c r="B34399" i="1"/>
  <c r="B34398" i="1"/>
  <c r="B34397" i="1"/>
  <c r="B34396" i="1"/>
  <c r="B34395" i="1"/>
  <c r="B34394" i="1"/>
  <c r="B34393" i="1"/>
  <c r="B34392" i="1"/>
  <c r="B34391" i="1"/>
  <c r="B34390" i="1"/>
  <c r="B34389" i="1"/>
  <c r="B34388" i="1"/>
  <c r="B34387" i="1"/>
  <c r="B34386" i="1"/>
  <c r="B34385" i="1"/>
  <c r="B34384" i="1"/>
  <c r="B34383" i="1"/>
  <c r="B34382" i="1"/>
  <c r="B34381" i="1"/>
  <c r="B34380" i="1"/>
  <c r="B34379" i="1"/>
  <c r="B34378" i="1"/>
  <c r="B34377" i="1"/>
  <c r="B34376" i="1"/>
  <c r="B34375" i="1"/>
  <c r="B34374" i="1"/>
  <c r="B34373" i="1"/>
  <c r="B34372" i="1"/>
  <c r="B34371" i="1"/>
  <c r="B34370" i="1"/>
  <c r="B34369" i="1"/>
  <c r="B34368" i="1"/>
  <c r="B34367" i="1"/>
  <c r="B34366" i="1"/>
  <c r="B34365" i="1"/>
  <c r="B34364" i="1"/>
  <c r="B34363" i="1"/>
  <c r="B34362" i="1"/>
  <c r="B34361" i="1"/>
  <c r="B34360" i="1"/>
  <c r="B34359" i="1"/>
  <c r="B34358" i="1"/>
  <c r="B34357" i="1"/>
  <c r="B34356" i="1"/>
  <c r="B34355" i="1"/>
  <c r="B34354" i="1"/>
  <c r="B34353" i="1"/>
  <c r="B34352" i="1"/>
  <c r="B34351" i="1"/>
  <c r="B34350" i="1"/>
  <c r="B34349" i="1"/>
  <c r="B34348" i="1"/>
  <c r="B34347" i="1"/>
  <c r="B34346" i="1"/>
  <c r="B34345" i="1"/>
  <c r="B34344" i="1"/>
  <c r="B34343" i="1"/>
  <c r="B34342" i="1"/>
  <c r="B34341" i="1"/>
  <c r="B34340" i="1"/>
  <c r="B34339" i="1"/>
  <c r="B34338" i="1"/>
  <c r="B34337" i="1"/>
  <c r="B34336" i="1"/>
  <c r="B34335" i="1"/>
  <c r="B34334" i="1"/>
  <c r="B34333" i="1"/>
  <c r="B34332" i="1"/>
  <c r="B34331" i="1"/>
  <c r="B34330" i="1"/>
  <c r="B34329" i="1"/>
  <c r="B34328" i="1"/>
  <c r="B34327" i="1"/>
  <c r="B34326" i="1"/>
  <c r="B34325" i="1"/>
  <c r="B34324" i="1"/>
  <c r="B34323" i="1"/>
  <c r="B34322" i="1"/>
  <c r="B34321" i="1"/>
  <c r="B34320" i="1"/>
  <c r="B34319" i="1"/>
  <c r="B34318" i="1"/>
  <c r="B34317" i="1"/>
  <c r="B34316" i="1"/>
  <c r="B34315" i="1"/>
  <c r="B34314" i="1"/>
  <c r="B34313" i="1"/>
  <c r="B34312" i="1"/>
  <c r="B34311" i="1"/>
  <c r="B34310" i="1"/>
  <c r="B34309" i="1"/>
  <c r="B34308" i="1"/>
  <c r="B34307" i="1"/>
  <c r="B34306" i="1"/>
  <c r="B34305" i="1"/>
  <c r="B34304" i="1"/>
  <c r="B34303" i="1"/>
  <c r="B34302" i="1"/>
  <c r="B34301" i="1"/>
  <c r="B34300" i="1"/>
  <c r="B34299" i="1"/>
  <c r="B34298" i="1"/>
  <c r="B34297" i="1"/>
  <c r="B34296" i="1"/>
  <c r="B34295" i="1"/>
  <c r="B34294" i="1"/>
  <c r="B34293" i="1"/>
  <c r="B34292" i="1"/>
  <c r="B34291" i="1"/>
  <c r="B34290" i="1"/>
  <c r="B34289" i="1"/>
  <c r="B34288" i="1"/>
  <c r="B34287" i="1"/>
  <c r="B34286" i="1"/>
  <c r="B34285" i="1"/>
  <c r="B34284" i="1"/>
  <c r="B34283" i="1"/>
  <c r="B34282" i="1"/>
  <c r="B34281" i="1"/>
  <c r="B34280" i="1"/>
  <c r="B34279" i="1"/>
  <c r="B34278" i="1"/>
  <c r="B34277" i="1"/>
  <c r="B34276" i="1"/>
  <c r="B34275" i="1"/>
  <c r="B34274" i="1"/>
  <c r="B34273" i="1"/>
  <c r="B34272" i="1"/>
  <c r="B34271" i="1"/>
  <c r="B34270" i="1"/>
  <c r="B34269" i="1"/>
  <c r="B34268" i="1"/>
  <c r="B34267" i="1"/>
  <c r="B34266" i="1"/>
  <c r="B34265" i="1"/>
  <c r="B34264" i="1"/>
  <c r="B34263" i="1"/>
  <c r="B34262" i="1"/>
  <c r="B34261" i="1"/>
  <c r="B34260" i="1"/>
  <c r="B34259" i="1"/>
  <c r="B34258" i="1"/>
  <c r="B34257" i="1"/>
  <c r="B34256" i="1"/>
  <c r="B34255" i="1"/>
  <c r="B34254" i="1"/>
  <c r="B34253" i="1"/>
  <c r="B34252" i="1"/>
  <c r="B34251" i="1"/>
  <c r="B34250" i="1"/>
  <c r="B34249" i="1"/>
  <c r="B34248" i="1"/>
  <c r="B34247" i="1"/>
  <c r="B34246" i="1"/>
  <c r="B34245" i="1"/>
  <c r="B34244" i="1"/>
  <c r="B34243" i="1"/>
  <c r="B34242" i="1"/>
  <c r="B34241" i="1"/>
  <c r="B34240" i="1"/>
  <c r="B34239" i="1"/>
  <c r="B34238" i="1"/>
  <c r="B34237" i="1"/>
  <c r="B34236" i="1"/>
  <c r="B34235" i="1"/>
  <c r="B34234" i="1"/>
  <c r="B34233" i="1"/>
  <c r="B34232" i="1"/>
  <c r="B34231" i="1"/>
  <c r="B34230" i="1"/>
  <c r="B34229" i="1"/>
  <c r="B34228" i="1"/>
  <c r="B34227" i="1"/>
  <c r="B34226" i="1"/>
  <c r="B34225" i="1"/>
  <c r="B34224" i="1"/>
  <c r="B34223" i="1"/>
  <c r="B34222" i="1"/>
  <c r="B34221" i="1"/>
  <c r="B34220" i="1"/>
  <c r="B34219" i="1"/>
  <c r="B34218" i="1"/>
  <c r="B34217" i="1"/>
  <c r="B34216" i="1"/>
  <c r="B34215" i="1"/>
  <c r="B34214" i="1"/>
  <c r="B34213" i="1"/>
  <c r="B34212" i="1"/>
  <c r="B34211" i="1"/>
  <c r="B34210" i="1"/>
  <c r="B34209" i="1"/>
  <c r="B34208" i="1"/>
  <c r="B34207" i="1"/>
  <c r="B34206" i="1"/>
  <c r="B34205" i="1"/>
  <c r="B34204" i="1"/>
  <c r="B34203" i="1"/>
  <c r="B34202" i="1"/>
  <c r="B34201" i="1"/>
  <c r="B34200" i="1"/>
  <c r="B34199" i="1"/>
  <c r="B34198" i="1"/>
  <c r="B34197" i="1"/>
  <c r="B34196" i="1"/>
  <c r="B34195" i="1"/>
  <c r="B34194" i="1"/>
  <c r="B34193" i="1"/>
  <c r="B34192" i="1"/>
  <c r="B34191" i="1"/>
  <c r="B34190" i="1"/>
  <c r="B34189" i="1"/>
  <c r="B34188" i="1"/>
  <c r="B34187" i="1"/>
  <c r="B34186" i="1"/>
  <c r="B34185" i="1"/>
  <c r="B34184" i="1"/>
  <c r="B34183" i="1"/>
  <c r="B34182" i="1"/>
  <c r="B34181" i="1"/>
  <c r="B34180" i="1"/>
  <c r="B34179" i="1"/>
  <c r="B34178" i="1"/>
  <c r="B34177" i="1"/>
  <c r="B34176" i="1"/>
  <c r="B34175" i="1"/>
  <c r="B34174" i="1"/>
  <c r="B34173" i="1"/>
  <c r="B34172" i="1"/>
  <c r="B34171" i="1"/>
  <c r="B34170" i="1"/>
  <c r="B34169" i="1"/>
  <c r="B34168" i="1"/>
  <c r="B34167" i="1"/>
  <c r="B34166" i="1"/>
  <c r="B34165" i="1"/>
  <c r="B34164" i="1"/>
  <c r="B34163" i="1"/>
  <c r="B34162" i="1"/>
  <c r="B34161" i="1"/>
  <c r="B34160" i="1"/>
  <c r="B34159" i="1"/>
  <c r="B34158" i="1"/>
  <c r="B34157" i="1"/>
  <c r="B34156" i="1"/>
  <c r="B34155" i="1"/>
  <c r="B34154" i="1"/>
  <c r="B34153" i="1"/>
  <c r="B34152" i="1"/>
  <c r="B34151" i="1"/>
  <c r="B34150" i="1"/>
  <c r="B34149" i="1"/>
  <c r="B34148" i="1"/>
  <c r="B34147" i="1"/>
  <c r="B34146" i="1"/>
  <c r="B34145" i="1"/>
  <c r="B34144" i="1"/>
  <c r="B34143" i="1"/>
  <c r="B34142" i="1"/>
  <c r="B34141" i="1"/>
  <c r="B34140" i="1"/>
  <c r="B34139" i="1"/>
  <c r="B34138" i="1"/>
  <c r="B34137" i="1"/>
  <c r="B34136" i="1"/>
  <c r="B34135" i="1"/>
  <c r="B34134" i="1"/>
  <c r="B34133" i="1"/>
  <c r="B34132" i="1"/>
  <c r="B34131" i="1"/>
  <c r="B34130" i="1"/>
  <c r="B34129" i="1"/>
  <c r="B34128" i="1"/>
  <c r="B34127" i="1"/>
  <c r="B34126" i="1"/>
  <c r="B34125" i="1"/>
  <c r="B34124" i="1"/>
  <c r="B34123" i="1"/>
  <c r="B34122" i="1"/>
  <c r="B34121" i="1"/>
  <c r="B34120" i="1"/>
  <c r="B34119" i="1"/>
  <c r="B34118" i="1"/>
  <c r="B34117" i="1"/>
  <c r="B34116" i="1"/>
  <c r="B34115" i="1"/>
  <c r="B34114" i="1"/>
  <c r="B34113" i="1"/>
  <c r="B34112" i="1"/>
  <c r="B34111" i="1"/>
  <c r="B34110" i="1"/>
  <c r="B34109" i="1"/>
  <c r="B34108" i="1"/>
  <c r="B34107" i="1"/>
  <c r="B34106" i="1"/>
  <c r="B34105" i="1"/>
  <c r="B34104" i="1"/>
  <c r="B34103" i="1"/>
  <c r="B34102" i="1"/>
  <c r="B34101" i="1"/>
  <c r="B34100" i="1"/>
  <c r="B34099" i="1"/>
  <c r="B34098" i="1"/>
  <c r="B34097" i="1"/>
  <c r="B34096" i="1"/>
  <c r="B34095" i="1"/>
  <c r="B34094" i="1"/>
  <c r="B34093" i="1"/>
  <c r="B34092" i="1"/>
  <c r="B34091" i="1"/>
  <c r="B34090" i="1"/>
  <c r="B34089" i="1"/>
  <c r="B34088" i="1"/>
  <c r="B34087" i="1"/>
  <c r="B34086" i="1"/>
  <c r="B34085" i="1"/>
  <c r="B34084" i="1"/>
  <c r="B34083" i="1"/>
  <c r="B34082" i="1"/>
  <c r="B34081" i="1"/>
  <c r="B34080" i="1"/>
  <c r="B34079" i="1"/>
  <c r="B34078" i="1"/>
  <c r="B34077" i="1"/>
  <c r="B34076" i="1"/>
  <c r="B34075" i="1"/>
  <c r="B34074" i="1"/>
  <c r="B34073" i="1"/>
  <c r="B34072" i="1"/>
  <c r="B34071" i="1"/>
  <c r="B34070" i="1"/>
  <c r="B34069" i="1"/>
  <c r="B34068" i="1"/>
  <c r="B34067" i="1"/>
  <c r="B34066" i="1"/>
  <c r="B34065" i="1"/>
  <c r="B34064" i="1"/>
  <c r="B34063" i="1"/>
  <c r="B34062" i="1"/>
  <c r="B34061" i="1"/>
  <c r="B34060" i="1"/>
  <c r="B34059" i="1"/>
  <c r="B34058" i="1"/>
  <c r="B34057" i="1"/>
  <c r="B34056" i="1"/>
  <c r="B34055" i="1"/>
  <c r="B34054" i="1"/>
  <c r="B34053" i="1"/>
  <c r="B34052" i="1"/>
  <c r="B34051" i="1"/>
  <c r="B34050" i="1"/>
  <c r="B34049" i="1"/>
  <c r="B34048" i="1"/>
  <c r="B34047" i="1"/>
  <c r="B34046" i="1"/>
  <c r="B34045" i="1"/>
  <c r="B34044" i="1"/>
  <c r="B34043" i="1"/>
  <c r="B34042" i="1"/>
  <c r="B34041" i="1"/>
  <c r="B34040" i="1"/>
  <c r="B34039" i="1"/>
  <c r="B34038" i="1"/>
  <c r="B34037" i="1"/>
  <c r="B34036" i="1"/>
  <c r="B34035" i="1"/>
  <c r="B34034" i="1"/>
  <c r="B34033" i="1"/>
  <c r="B34032" i="1"/>
  <c r="B34031" i="1"/>
  <c r="B34030" i="1"/>
  <c r="B34029" i="1"/>
  <c r="B34028" i="1"/>
  <c r="B34027" i="1"/>
  <c r="B34026" i="1"/>
  <c r="B34025" i="1"/>
  <c r="B34024" i="1"/>
  <c r="B34023" i="1"/>
  <c r="B34022" i="1"/>
  <c r="B34021" i="1"/>
  <c r="B34020" i="1"/>
  <c r="B34019" i="1"/>
  <c r="B34018" i="1"/>
  <c r="B34017" i="1"/>
  <c r="B34016" i="1"/>
  <c r="B34015" i="1"/>
  <c r="B34014" i="1"/>
  <c r="B34013" i="1"/>
  <c r="B34012" i="1"/>
  <c r="B34011" i="1"/>
  <c r="B34010" i="1"/>
  <c r="B34009" i="1"/>
  <c r="B34008" i="1"/>
  <c r="B34007" i="1"/>
  <c r="B34006" i="1"/>
  <c r="B34005" i="1"/>
  <c r="B34004" i="1"/>
  <c r="B34003" i="1"/>
  <c r="B34002" i="1"/>
  <c r="B34001" i="1"/>
  <c r="B34000" i="1"/>
  <c r="B33999" i="1"/>
  <c r="B33998" i="1"/>
  <c r="B33997" i="1"/>
  <c r="B33996" i="1"/>
  <c r="B33995" i="1"/>
  <c r="B33994" i="1"/>
  <c r="B33993" i="1"/>
  <c r="B33992" i="1"/>
  <c r="B33991" i="1"/>
  <c r="B33990" i="1"/>
  <c r="B33989" i="1"/>
  <c r="B33988" i="1"/>
  <c r="B33987" i="1"/>
  <c r="B33986" i="1"/>
  <c r="B33985" i="1"/>
  <c r="B33984" i="1"/>
  <c r="B33983" i="1"/>
  <c r="B33982" i="1"/>
  <c r="B33981" i="1"/>
  <c r="B33980" i="1"/>
  <c r="B33979" i="1"/>
  <c r="B33978" i="1"/>
  <c r="B33977" i="1"/>
  <c r="B33976" i="1"/>
  <c r="B33975" i="1"/>
  <c r="B33974" i="1"/>
  <c r="B33973" i="1"/>
  <c r="B33972" i="1"/>
  <c r="B33971" i="1"/>
  <c r="B33970" i="1"/>
  <c r="B33969" i="1"/>
  <c r="B33968" i="1"/>
  <c r="B33967" i="1"/>
  <c r="B33966" i="1"/>
  <c r="B33965" i="1"/>
  <c r="B33964" i="1"/>
  <c r="B33963" i="1"/>
  <c r="B33962" i="1"/>
  <c r="B33961" i="1"/>
  <c r="B33960" i="1"/>
  <c r="B33959" i="1"/>
  <c r="B33958" i="1"/>
  <c r="B33957" i="1"/>
  <c r="B33956" i="1"/>
  <c r="B33955" i="1"/>
  <c r="B33954" i="1"/>
  <c r="B33953" i="1"/>
  <c r="B33952" i="1"/>
  <c r="B33951" i="1"/>
  <c r="B33950" i="1"/>
  <c r="B33949" i="1"/>
  <c r="B33948" i="1"/>
  <c r="B33947" i="1"/>
  <c r="B33946" i="1"/>
  <c r="B33945" i="1"/>
  <c r="B33944" i="1"/>
  <c r="B33943" i="1"/>
  <c r="B33942" i="1"/>
  <c r="B33941" i="1"/>
  <c r="B33940" i="1"/>
  <c r="B33939" i="1"/>
  <c r="B33938" i="1"/>
  <c r="B33937" i="1"/>
  <c r="B33936" i="1"/>
  <c r="B33935" i="1"/>
  <c r="B33934" i="1"/>
  <c r="B33933" i="1"/>
  <c r="B33932" i="1"/>
  <c r="B33931" i="1"/>
  <c r="B33930" i="1"/>
  <c r="B33929" i="1"/>
  <c r="B33928" i="1"/>
  <c r="B33927" i="1"/>
  <c r="B33926" i="1"/>
  <c r="B33925" i="1"/>
  <c r="B33924" i="1"/>
  <c r="B33923" i="1"/>
  <c r="B33922" i="1"/>
  <c r="B33921" i="1"/>
  <c r="B33920" i="1"/>
  <c r="B33919" i="1"/>
  <c r="B33918" i="1"/>
  <c r="B33917" i="1"/>
  <c r="B33916" i="1"/>
  <c r="B33915" i="1"/>
  <c r="B33914" i="1"/>
  <c r="B33913" i="1"/>
  <c r="B33912" i="1"/>
  <c r="B33911" i="1"/>
  <c r="B33910" i="1"/>
  <c r="B33909" i="1"/>
  <c r="B33908" i="1"/>
  <c r="B33907" i="1"/>
  <c r="B33906" i="1"/>
  <c r="B33905" i="1"/>
  <c r="B33904" i="1"/>
  <c r="B33903" i="1"/>
  <c r="B33902" i="1"/>
  <c r="B33901" i="1"/>
  <c r="B33900" i="1"/>
  <c r="B33899" i="1"/>
  <c r="B33898" i="1"/>
  <c r="B33897" i="1"/>
  <c r="B33896" i="1"/>
  <c r="B33895" i="1"/>
  <c r="B33894" i="1"/>
  <c r="B33893" i="1"/>
  <c r="B33892" i="1"/>
  <c r="B33891" i="1"/>
  <c r="B33890" i="1"/>
  <c r="B33889" i="1"/>
  <c r="B33888" i="1"/>
  <c r="B33887" i="1"/>
  <c r="B33886" i="1"/>
  <c r="B33885" i="1"/>
  <c r="B33884" i="1"/>
  <c r="B33879" i="1"/>
  <c r="B33878" i="1"/>
  <c r="B33877" i="1"/>
  <c r="B33876" i="1"/>
  <c r="B33875" i="1"/>
  <c r="B33874" i="1"/>
  <c r="B33873" i="1"/>
  <c r="B33872" i="1"/>
  <c r="B33871" i="1"/>
  <c r="B33870" i="1"/>
  <c r="B33869" i="1"/>
  <c r="B33868" i="1"/>
  <c r="B33867" i="1"/>
  <c r="B33866" i="1"/>
  <c r="B33865" i="1"/>
  <c r="B33864" i="1"/>
  <c r="B33863" i="1"/>
  <c r="B33862" i="1"/>
  <c r="B33861" i="1"/>
  <c r="B33860" i="1"/>
  <c r="B33859" i="1"/>
  <c r="B33858" i="1"/>
  <c r="B33857" i="1"/>
  <c r="B33856" i="1"/>
  <c r="B33855" i="1"/>
  <c r="B33854" i="1"/>
  <c r="B33853" i="1"/>
  <c r="B33852" i="1"/>
  <c r="B33851" i="1"/>
  <c r="B33850" i="1"/>
  <c r="B33849" i="1"/>
  <c r="B33848" i="1"/>
  <c r="B33847" i="1"/>
  <c r="B33846" i="1"/>
  <c r="B33845" i="1"/>
  <c r="B33844" i="1"/>
  <c r="B33843" i="1"/>
  <c r="B33842" i="1"/>
  <c r="B33841" i="1"/>
  <c r="B33840" i="1"/>
  <c r="B33839" i="1"/>
  <c r="B33838" i="1"/>
  <c r="B33837" i="1"/>
  <c r="B33836" i="1"/>
  <c r="B33835" i="1"/>
  <c r="B33834" i="1"/>
  <c r="B33833" i="1"/>
  <c r="B33832" i="1"/>
  <c r="B33831" i="1"/>
  <c r="B33830" i="1"/>
  <c r="B33829" i="1"/>
  <c r="B33828" i="1"/>
  <c r="B33827" i="1"/>
  <c r="B33826" i="1"/>
  <c r="B33825" i="1"/>
  <c r="B33824" i="1"/>
  <c r="B33823" i="1"/>
  <c r="B33822" i="1"/>
  <c r="B33821" i="1"/>
  <c r="B33820" i="1"/>
  <c r="B33819" i="1"/>
  <c r="B33818" i="1"/>
  <c r="B33817" i="1"/>
  <c r="B33816" i="1"/>
  <c r="B33815" i="1"/>
  <c r="B33814" i="1"/>
  <c r="B33813" i="1"/>
  <c r="B33812" i="1"/>
  <c r="B33811" i="1"/>
  <c r="B33810" i="1"/>
  <c r="B33809" i="1"/>
  <c r="B33808" i="1"/>
  <c r="B33807" i="1"/>
  <c r="B33806" i="1"/>
  <c r="B33805" i="1"/>
  <c r="B33804" i="1"/>
  <c r="B33803" i="1"/>
  <c r="B33802" i="1"/>
  <c r="B33801" i="1"/>
  <c r="B33800" i="1"/>
  <c r="B33799" i="1"/>
  <c r="B33798" i="1"/>
  <c r="B33797" i="1"/>
  <c r="B33796" i="1"/>
  <c r="B33795" i="1"/>
  <c r="B33794" i="1"/>
  <c r="B33793" i="1"/>
  <c r="B33792" i="1"/>
  <c r="B33791" i="1"/>
  <c r="B33790" i="1"/>
  <c r="B33789" i="1"/>
  <c r="B33788" i="1"/>
  <c r="B33787" i="1"/>
  <c r="B33786" i="1"/>
  <c r="B33785" i="1"/>
  <c r="B33784" i="1"/>
  <c r="B33783" i="1"/>
  <c r="B33782" i="1"/>
  <c r="B33781" i="1"/>
  <c r="B33780" i="1"/>
  <c r="B33779" i="1"/>
  <c r="B33778" i="1"/>
  <c r="B33777" i="1"/>
  <c r="B33776" i="1"/>
  <c r="B33775" i="1"/>
  <c r="B33774" i="1"/>
  <c r="B33773" i="1"/>
  <c r="B33772" i="1"/>
  <c r="B33771" i="1"/>
  <c r="B33770" i="1"/>
  <c r="B33769" i="1"/>
  <c r="B33768" i="1"/>
  <c r="B33767" i="1"/>
  <c r="B33766" i="1"/>
  <c r="B33765" i="1"/>
  <c r="B33764" i="1"/>
  <c r="B33763" i="1"/>
  <c r="B33762" i="1"/>
  <c r="B33761" i="1"/>
  <c r="B33760" i="1"/>
  <c r="B33759" i="1"/>
  <c r="B33758" i="1"/>
  <c r="B33757" i="1"/>
  <c r="B33756" i="1"/>
  <c r="B33755" i="1"/>
  <c r="B33754" i="1"/>
  <c r="B33753" i="1"/>
  <c r="B33752" i="1"/>
  <c r="B33751" i="1"/>
  <c r="B33750" i="1"/>
  <c r="B33749" i="1"/>
  <c r="B33748" i="1"/>
  <c r="B33747" i="1"/>
  <c r="B33746" i="1"/>
  <c r="B33745" i="1"/>
  <c r="B33744" i="1"/>
  <c r="B33743" i="1"/>
  <c r="B33742" i="1"/>
  <c r="B33741" i="1"/>
  <c r="B33740" i="1"/>
  <c r="B33739" i="1"/>
  <c r="B33738" i="1"/>
  <c r="B33737" i="1"/>
  <c r="B33736" i="1"/>
  <c r="B33735" i="1"/>
  <c r="B33734" i="1"/>
  <c r="B33733" i="1"/>
  <c r="B33732" i="1"/>
  <c r="B33731" i="1"/>
  <c r="B33730" i="1"/>
  <c r="B33729" i="1"/>
  <c r="B33728" i="1"/>
  <c r="B33727" i="1"/>
  <c r="B33726" i="1"/>
  <c r="B33725" i="1"/>
  <c r="B33724" i="1"/>
  <c r="B33723" i="1"/>
  <c r="B33722" i="1"/>
  <c r="B33721" i="1"/>
  <c r="B33720" i="1"/>
  <c r="B33719" i="1"/>
  <c r="B33718" i="1"/>
  <c r="B33717" i="1"/>
  <c r="B33716" i="1"/>
  <c r="B33715" i="1"/>
  <c r="B33714" i="1"/>
  <c r="B33713" i="1"/>
  <c r="B33712" i="1"/>
  <c r="B33711" i="1"/>
  <c r="B33710" i="1"/>
  <c r="B33709" i="1"/>
  <c r="B33708" i="1"/>
  <c r="B33707" i="1"/>
  <c r="B33706" i="1"/>
  <c r="B33705" i="1"/>
  <c r="B33704" i="1"/>
  <c r="B33703" i="1"/>
  <c r="B33702" i="1"/>
  <c r="B33701" i="1"/>
  <c r="B33700" i="1"/>
  <c r="B33699" i="1"/>
  <c r="B33698" i="1"/>
  <c r="B33697" i="1"/>
  <c r="B33696" i="1"/>
  <c r="B33695" i="1"/>
  <c r="B33694" i="1"/>
  <c r="B33693" i="1"/>
  <c r="B33692" i="1"/>
  <c r="B33691" i="1"/>
  <c r="B33690" i="1"/>
  <c r="B33689" i="1"/>
  <c r="B33688" i="1"/>
  <c r="B33687" i="1"/>
  <c r="B33686" i="1"/>
  <c r="B33685" i="1"/>
  <c r="B33684" i="1"/>
  <c r="B33683" i="1"/>
  <c r="B33682" i="1"/>
  <c r="B33681" i="1"/>
  <c r="B33680" i="1"/>
  <c r="B33679" i="1"/>
  <c r="B33678" i="1"/>
  <c r="B33677" i="1"/>
  <c r="B33676" i="1"/>
  <c r="B33675" i="1"/>
  <c r="B33674" i="1"/>
  <c r="B33673" i="1"/>
  <c r="B33672" i="1"/>
  <c r="B33671" i="1"/>
  <c r="B33670" i="1"/>
  <c r="B33669" i="1"/>
  <c r="B33668" i="1"/>
  <c r="B33667" i="1"/>
  <c r="B33666" i="1"/>
  <c r="B33665" i="1"/>
  <c r="B33664" i="1"/>
  <c r="B33663" i="1"/>
  <c r="B33662" i="1"/>
  <c r="B33661" i="1"/>
  <c r="B33660" i="1"/>
  <c r="B33659" i="1"/>
  <c r="B33658" i="1"/>
  <c r="B33657" i="1"/>
  <c r="B33656" i="1"/>
  <c r="B33655" i="1"/>
  <c r="B33654" i="1"/>
  <c r="B33653" i="1"/>
  <c r="B33652" i="1"/>
  <c r="B33651" i="1"/>
  <c r="B33650" i="1"/>
  <c r="B33649" i="1"/>
  <c r="B33648" i="1"/>
  <c r="B33647" i="1"/>
  <c r="B33646" i="1"/>
  <c r="B33645" i="1"/>
  <c r="B33644" i="1"/>
  <c r="B33643" i="1"/>
  <c r="B33642" i="1"/>
  <c r="B33641" i="1"/>
  <c r="B33640" i="1"/>
  <c r="B33639" i="1"/>
  <c r="B33638" i="1"/>
  <c r="B33637" i="1"/>
  <c r="B33636" i="1"/>
  <c r="B33635" i="1"/>
  <c r="B33634" i="1"/>
  <c r="B33633" i="1"/>
  <c r="B33632" i="1"/>
  <c r="B33631" i="1"/>
  <c r="B33630" i="1"/>
  <c r="B33629" i="1"/>
  <c r="B33628" i="1"/>
  <c r="B33627" i="1"/>
  <c r="B33626" i="1"/>
  <c r="B33625" i="1"/>
  <c r="B33624" i="1"/>
  <c r="B33623" i="1"/>
  <c r="B33622" i="1"/>
  <c r="B33621" i="1"/>
  <c r="B33620" i="1"/>
  <c r="B33619" i="1"/>
  <c r="B33618" i="1"/>
  <c r="B33617" i="1"/>
  <c r="B33616" i="1"/>
  <c r="B33615" i="1"/>
  <c r="B33614" i="1"/>
  <c r="B33613" i="1"/>
  <c r="B33612" i="1"/>
  <c r="B33611" i="1"/>
  <c r="B33610" i="1"/>
  <c r="B33609" i="1"/>
  <c r="B33608" i="1"/>
  <c r="B33607" i="1"/>
  <c r="B33606" i="1"/>
  <c r="B33605" i="1"/>
  <c r="B33604" i="1"/>
  <c r="B33603" i="1"/>
  <c r="B33602" i="1"/>
  <c r="B33601" i="1"/>
  <c r="B33600" i="1"/>
  <c r="B33599" i="1"/>
  <c r="B33598" i="1"/>
  <c r="B33597" i="1"/>
  <c r="B33596" i="1"/>
  <c r="B33595" i="1"/>
  <c r="B33594" i="1"/>
  <c r="B33593" i="1"/>
  <c r="B33592" i="1"/>
  <c r="B33591" i="1"/>
  <c r="B33590" i="1"/>
  <c r="B33589" i="1"/>
  <c r="B33588" i="1"/>
  <c r="B33587" i="1"/>
  <c r="B33586" i="1"/>
  <c r="B33585" i="1"/>
  <c r="B33584" i="1"/>
  <c r="B33583" i="1"/>
  <c r="B33582" i="1"/>
  <c r="B33581" i="1"/>
  <c r="B33580" i="1"/>
  <c r="B33579" i="1"/>
  <c r="B33578" i="1"/>
  <c r="B33577" i="1"/>
  <c r="B33576" i="1"/>
  <c r="B33575" i="1"/>
  <c r="B33574" i="1"/>
  <c r="B33573" i="1"/>
  <c r="B33572" i="1"/>
  <c r="B33571" i="1"/>
  <c r="B33570" i="1"/>
  <c r="B33569" i="1"/>
  <c r="B33568" i="1"/>
  <c r="B33567" i="1"/>
  <c r="B33566" i="1"/>
  <c r="B33565" i="1"/>
  <c r="B33564" i="1"/>
  <c r="B33563" i="1"/>
  <c r="B33562" i="1"/>
  <c r="B33561" i="1"/>
  <c r="B33560" i="1"/>
  <c r="B33559" i="1"/>
  <c r="B33558" i="1"/>
  <c r="B33557" i="1"/>
  <c r="B33556" i="1"/>
  <c r="B33555" i="1"/>
  <c r="B33554" i="1"/>
  <c r="B33553" i="1"/>
  <c r="B33552" i="1"/>
  <c r="B33551" i="1"/>
  <c r="B33550" i="1"/>
  <c r="B33549" i="1"/>
  <c r="B33548" i="1"/>
  <c r="B33547" i="1"/>
  <c r="B33546" i="1"/>
  <c r="B33545" i="1"/>
  <c r="B33544" i="1"/>
  <c r="B33543" i="1"/>
  <c r="B33542" i="1"/>
  <c r="B33541" i="1"/>
  <c r="B33540" i="1"/>
  <c r="B33539" i="1"/>
  <c r="B33538" i="1"/>
  <c r="B33537" i="1"/>
  <c r="B33536" i="1"/>
  <c r="B33535" i="1"/>
  <c r="B33534" i="1"/>
  <c r="B33533" i="1"/>
  <c r="B33532" i="1"/>
  <c r="B33531" i="1"/>
  <c r="B33530" i="1"/>
  <c r="B33529" i="1"/>
  <c r="B33528" i="1"/>
  <c r="B33527" i="1"/>
  <c r="B33526" i="1"/>
  <c r="B33525" i="1"/>
  <c r="B33524" i="1"/>
  <c r="B33523" i="1"/>
  <c r="B33522" i="1"/>
  <c r="B33521" i="1"/>
  <c r="B33520" i="1"/>
  <c r="B33519" i="1"/>
  <c r="B33518" i="1"/>
  <c r="B33517" i="1"/>
  <c r="B33516" i="1"/>
  <c r="B33515" i="1"/>
  <c r="B33514" i="1"/>
  <c r="B33513" i="1"/>
  <c r="B33512" i="1"/>
  <c r="B33511" i="1"/>
  <c r="B33510" i="1"/>
  <c r="B33509" i="1"/>
  <c r="B33508" i="1"/>
  <c r="B33507" i="1"/>
  <c r="B33506" i="1"/>
  <c r="B33505" i="1"/>
  <c r="B33504" i="1"/>
  <c r="B33503" i="1"/>
  <c r="B33502" i="1"/>
  <c r="B33501" i="1"/>
  <c r="B33500" i="1"/>
  <c r="B33499" i="1"/>
  <c r="B33498" i="1"/>
  <c r="B33497" i="1"/>
  <c r="B33496" i="1"/>
  <c r="B33495" i="1"/>
  <c r="B33494" i="1"/>
  <c r="B33493" i="1"/>
  <c r="B33492" i="1"/>
  <c r="B33491" i="1"/>
  <c r="B33490" i="1"/>
  <c r="B33489" i="1"/>
  <c r="B33488" i="1"/>
  <c r="B33487" i="1"/>
  <c r="B33486" i="1"/>
  <c r="B33485" i="1"/>
  <c r="B33484" i="1"/>
  <c r="B33483" i="1"/>
  <c r="B33482" i="1"/>
  <c r="B33481" i="1"/>
  <c r="B33480" i="1"/>
  <c r="B33479" i="1"/>
  <c r="B33478" i="1"/>
  <c r="B33477" i="1"/>
  <c r="B33476" i="1"/>
  <c r="B33475" i="1"/>
  <c r="B33474" i="1"/>
  <c r="B33473" i="1"/>
  <c r="B33472" i="1"/>
  <c r="B33471" i="1"/>
  <c r="B33470" i="1"/>
  <c r="B33469" i="1"/>
  <c r="B33468" i="1"/>
  <c r="B33467" i="1"/>
  <c r="B33466" i="1"/>
  <c r="B33465" i="1"/>
  <c r="B33464" i="1"/>
  <c r="B33463" i="1"/>
  <c r="B33462" i="1"/>
  <c r="B33461" i="1"/>
  <c r="B33460" i="1"/>
  <c r="B33459" i="1"/>
  <c r="B33458" i="1"/>
  <c r="B33457" i="1"/>
  <c r="B33456" i="1"/>
  <c r="B33455" i="1"/>
  <c r="B33454" i="1"/>
  <c r="B33453" i="1"/>
  <c r="B33452" i="1"/>
  <c r="B33451" i="1"/>
  <c r="B33450" i="1"/>
  <c r="B33449" i="1"/>
  <c r="B33448" i="1"/>
  <c r="B33447" i="1"/>
  <c r="B33446" i="1"/>
  <c r="B33445" i="1"/>
  <c r="B33444" i="1"/>
  <c r="B33443" i="1"/>
  <c r="B33442" i="1"/>
  <c r="B33441" i="1"/>
  <c r="B33440" i="1"/>
  <c r="B33439" i="1"/>
  <c r="B33438" i="1"/>
  <c r="B33437" i="1"/>
  <c r="B33436" i="1"/>
  <c r="B33435" i="1"/>
  <c r="B33434" i="1"/>
  <c r="B33433" i="1"/>
  <c r="B33432" i="1"/>
  <c r="B33431" i="1"/>
  <c r="B33430" i="1"/>
  <c r="B33429" i="1"/>
  <c r="B33428" i="1"/>
  <c r="B33427" i="1"/>
  <c r="B33426" i="1"/>
  <c r="B33425" i="1"/>
  <c r="B33424" i="1"/>
  <c r="B33423" i="1"/>
  <c r="B33422" i="1"/>
  <c r="B33421" i="1"/>
  <c r="B33420" i="1"/>
  <c r="B33419" i="1"/>
  <c r="B33418" i="1"/>
  <c r="B33417" i="1"/>
  <c r="B33416" i="1"/>
  <c r="B33415" i="1"/>
  <c r="B33414" i="1"/>
  <c r="B33413" i="1"/>
  <c r="B33412" i="1"/>
  <c r="B33411" i="1"/>
  <c r="B33410" i="1"/>
  <c r="B33409" i="1"/>
  <c r="B33408" i="1"/>
  <c r="B33407" i="1"/>
  <c r="B33406" i="1"/>
  <c r="B33405" i="1"/>
  <c r="B33404" i="1"/>
  <c r="B33403" i="1"/>
  <c r="B33402" i="1"/>
  <c r="B33401" i="1"/>
  <c r="B33400" i="1"/>
  <c r="B33399" i="1"/>
  <c r="B33398" i="1"/>
  <c r="B33397" i="1"/>
  <c r="B33396" i="1"/>
  <c r="B33395" i="1"/>
  <c r="B33394" i="1"/>
  <c r="B33393" i="1"/>
  <c r="B33392" i="1"/>
  <c r="B33391" i="1"/>
  <c r="B33390" i="1"/>
  <c r="B33389" i="1"/>
  <c r="B33388" i="1"/>
  <c r="B33387" i="1"/>
  <c r="B33386" i="1"/>
  <c r="B33385" i="1"/>
  <c r="B33384" i="1"/>
  <c r="B33383" i="1"/>
  <c r="B33382" i="1"/>
  <c r="B33381" i="1"/>
  <c r="B33380" i="1"/>
  <c r="B33379" i="1"/>
  <c r="B33378" i="1"/>
  <c r="B33377" i="1"/>
  <c r="B33376" i="1"/>
  <c r="B33375" i="1"/>
  <c r="B33374" i="1"/>
  <c r="B33373" i="1"/>
  <c r="B33372" i="1"/>
  <c r="B33371" i="1"/>
  <c r="B33370" i="1"/>
  <c r="B33369" i="1"/>
  <c r="B33368" i="1"/>
  <c r="B33367" i="1"/>
  <c r="B33366" i="1"/>
  <c r="B33365" i="1"/>
  <c r="B33364" i="1"/>
  <c r="B33363" i="1"/>
  <c r="B33362" i="1"/>
  <c r="B33361" i="1"/>
  <c r="B33360" i="1"/>
  <c r="B33359" i="1"/>
  <c r="B33358" i="1"/>
  <c r="B33357" i="1"/>
  <c r="B33356" i="1"/>
  <c r="B33355" i="1"/>
  <c r="B33354" i="1"/>
  <c r="B33353" i="1"/>
  <c r="B33352" i="1"/>
  <c r="B33351" i="1"/>
  <c r="B33350" i="1"/>
  <c r="B33349" i="1"/>
  <c r="B33348" i="1"/>
  <c r="B33347" i="1"/>
  <c r="B33346" i="1"/>
  <c r="B33345" i="1"/>
  <c r="B33344" i="1"/>
  <c r="B33343" i="1"/>
  <c r="B33342" i="1"/>
  <c r="B33341" i="1"/>
  <c r="B33340" i="1"/>
  <c r="B33339" i="1"/>
  <c r="B33338" i="1"/>
  <c r="B33337" i="1"/>
  <c r="B33336" i="1"/>
  <c r="B33335" i="1"/>
  <c r="B33334" i="1"/>
  <c r="B33333" i="1"/>
  <c r="B33332" i="1"/>
  <c r="B33331" i="1"/>
  <c r="B33330" i="1"/>
  <c r="B33329" i="1"/>
  <c r="B33328" i="1"/>
  <c r="B33327" i="1"/>
  <c r="B33326" i="1"/>
  <c r="B33325" i="1"/>
  <c r="B33324" i="1"/>
  <c r="B33323" i="1"/>
  <c r="B33322" i="1"/>
  <c r="B33321" i="1"/>
  <c r="B33320" i="1"/>
  <c r="B33319" i="1"/>
  <c r="B33318" i="1"/>
  <c r="B33317" i="1"/>
  <c r="B33316" i="1"/>
  <c r="B33315" i="1"/>
  <c r="B33314" i="1"/>
  <c r="B33313" i="1"/>
  <c r="B33312" i="1"/>
  <c r="B33311" i="1"/>
  <c r="B33310" i="1"/>
  <c r="B33309" i="1"/>
  <c r="B33308" i="1"/>
  <c r="B33307" i="1"/>
  <c r="B33306" i="1"/>
  <c r="B33305" i="1"/>
  <c r="B33304" i="1"/>
  <c r="B33303" i="1"/>
  <c r="B33302" i="1"/>
  <c r="B33301" i="1"/>
  <c r="B33300" i="1"/>
  <c r="B33299" i="1"/>
  <c r="B33298" i="1"/>
  <c r="B33297" i="1"/>
  <c r="B33296" i="1"/>
  <c r="B33295" i="1"/>
  <c r="B33294" i="1"/>
  <c r="B33293" i="1"/>
  <c r="B33292" i="1"/>
  <c r="B33291" i="1"/>
  <c r="B33290" i="1"/>
  <c r="B33289" i="1"/>
  <c r="B33288" i="1"/>
  <c r="B33287" i="1"/>
  <c r="B33286" i="1"/>
  <c r="B33285" i="1"/>
  <c r="B33284" i="1"/>
  <c r="B33283" i="1"/>
  <c r="B33282" i="1"/>
  <c r="B33281" i="1"/>
  <c r="B33280" i="1"/>
  <c r="B33279" i="1"/>
  <c r="B33274" i="1"/>
  <c r="B33273" i="1"/>
  <c r="B33272" i="1"/>
  <c r="B33271" i="1"/>
  <c r="B33270" i="1"/>
  <c r="B33269" i="1"/>
  <c r="B33268" i="1"/>
  <c r="B33267" i="1"/>
  <c r="B33266" i="1"/>
  <c r="B33265" i="1"/>
  <c r="B33264" i="1"/>
  <c r="B33263" i="1"/>
  <c r="B33262" i="1"/>
  <c r="B33261" i="1"/>
  <c r="B33260" i="1"/>
  <c r="B33259" i="1"/>
  <c r="B33258" i="1"/>
  <c r="B33257" i="1"/>
  <c r="B33256" i="1"/>
  <c r="B33255" i="1"/>
  <c r="B33254" i="1"/>
  <c r="B33253" i="1"/>
  <c r="B33252" i="1"/>
  <c r="B33251" i="1"/>
  <c r="B33250" i="1"/>
  <c r="B33249" i="1"/>
  <c r="B33248" i="1"/>
  <c r="B33247" i="1"/>
  <c r="B33246" i="1"/>
  <c r="B33245" i="1"/>
  <c r="B33244" i="1"/>
  <c r="B33243" i="1"/>
  <c r="B33242" i="1"/>
  <c r="B33241" i="1"/>
  <c r="B33240" i="1"/>
  <c r="B33239" i="1"/>
  <c r="B33238" i="1"/>
  <c r="B33237" i="1"/>
  <c r="B33236" i="1"/>
  <c r="B33235" i="1"/>
  <c r="B33234" i="1"/>
  <c r="B33233" i="1"/>
  <c r="B33232" i="1"/>
  <c r="B33231" i="1"/>
  <c r="B33230" i="1"/>
  <c r="B33229" i="1"/>
  <c r="B33228" i="1"/>
  <c r="B33227" i="1"/>
  <c r="B33226" i="1"/>
  <c r="B33225" i="1"/>
  <c r="B33224" i="1"/>
  <c r="B33223" i="1"/>
  <c r="B33222" i="1"/>
  <c r="B33221" i="1"/>
  <c r="B33220" i="1"/>
  <c r="B33219" i="1"/>
  <c r="B33218" i="1"/>
  <c r="B33217" i="1"/>
  <c r="B33216" i="1"/>
  <c r="B33215" i="1"/>
  <c r="B33214" i="1"/>
  <c r="B33213" i="1"/>
  <c r="B33212" i="1"/>
  <c r="B33211" i="1"/>
  <c r="B33210" i="1"/>
  <c r="B33209" i="1"/>
  <c r="B33208" i="1"/>
  <c r="B33207" i="1"/>
  <c r="B33206" i="1"/>
  <c r="B33205" i="1"/>
  <c r="B33204" i="1"/>
  <c r="B33203" i="1"/>
  <c r="B33202" i="1"/>
  <c r="B33201" i="1"/>
  <c r="B33200" i="1"/>
  <c r="B33199" i="1"/>
  <c r="B33198" i="1"/>
  <c r="B33197" i="1"/>
  <c r="B33196" i="1"/>
  <c r="B33195" i="1"/>
  <c r="B33194" i="1"/>
  <c r="B33193" i="1"/>
  <c r="B33192" i="1"/>
  <c r="B33191" i="1"/>
  <c r="B33190" i="1"/>
  <c r="B33189" i="1"/>
  <c r="B33188" i="1"/>
  <c r="B33187" i="1"/>
  <c r="B33186" i="1"/>
  <c r="B33185" i="1"/>
  <c r="B33184" i="1"/>
  <c r="B33183" i="1"/>
  <c r="B33182" i="1"/>
  <c r="B33181" i="1"/>
  <c r="B33180" i="1"/>
  <c r="B33179" i="1"/>
  <c r="B33178" i="1"/>
  <c r="B33177" i="1"/>
  <c r="B33176" i="1"/>
  <c r="B33175" i="1"/>
  <c r="B33174" i="1"/>
  <c r="B33173" i="1"/>
  <c r="B33172" i="1"/>
  <c r="B33171" i="1"/>
  <c r="B33170" i="1"/>
  <c r="B33169" i="1"/>
  <c r="B33168" i="1"/>
  <c r="B33167" i="1"/>
  <c r="B33166" i="1"/>
  <c r="B33165" i="1"/>
  <c r="B33164" i="1"/>
  <c r="B33163" i="1"/>
  <c r="B33162" i="1"/>
  <c r="B33161" i="1"/>
  <c r="B33160" i="1"/>
  <c r="B33159" i="1"/>
  <c r="B33158" i="1"/>
  <c r="B33157" i="1"/>
  <c r="B33156" i="1"/>
  <c r="B33155" i="1"/>
  <c r="B33154" i="1"/>
  <c r="B33153" i="1"/>
  <c r="B33152" i="1"/>
  <c r="B33151" i="1"/>
  <c r="B33150" i="1"/>
  <c r="B33149" i="1"/>
  <c r="B33148" i="1"/>
  <c r="B33147" i="1"/>
  <c r="B33146" i="1"/>
  <c r="B33145" i="1"/>
  <c r="B33144" i="1"/>
  <c r="B33143" i="1"/>
  <c r="B33142" i="1"/>
  <c r="B33141" i="1"/>
  <c r="B33140" i="1"/>
  <c r="B33139" i="1"/>
  <c r="B33138" i="1"/>
  <c r="B33137" i="1"/>
  <c r="B33136" i="1"/>
  <c r="B33135" i="1"/>
  <c r="B33134" i="1"/>
  <c r="B33133" i="1"/>
  <c r="B33132" i="1"/>
  <c r="B33131" i="1"/>
  <c r="B33130" i="1"/>
  <c r="B33129" i="1"/>
  <c r="B33128" i="1"/>
  <c r="B33127" i="1"/>
  <c r="B33126" i="1"/>
  <c r="B33125" i="1"/>
  <c r="B33124" i="1"/>
  <c r="B33123" i="1"/>
  <c r="B33122" i="1"/>
  <c r="B33121" i="1"/>
  <c r="B33120" i="1"/>
  <c r="B33119" i="1"/>
  <c r="B33118" i="1"/>
  <c r="B33117" i="1"/>
  <c r="B33116" i="1"/>
  <c r="B33115" i="1"/>
  <c r="B33114" i="1"/>
  <c r="B33113" i="1"/>
  <c r="B33112" i="1"/>
  <c r="B33111" i="1"/>
  <c r="B33110" i="1"/>
  <c r="B33109" i="1"/>
  <c r="B33108" i="1"/>
  <c r="B33107" i="1"/>
  <c r="B33106" i="1"/>
  <c r="B33105" i="1"/>
  <c r="B33104" i="1"/>
  <c r="B33103" i="1"/>
  <c r="B33102" i="1"/>
  <c r="B33101" i="1"/>
  <c r="B33100" i="1"/>
  <c r="B33099" i="1"/>
  <c r="B33098" i="1"/>
  <c r="B33097" i="1"/>
  <c r="B33096" i="1"/>
  <c r="B33095" i="1"/>
  <c r="B33094" i="1"/>
  <c r="B33093" i="1"/>
  <c r="B33092" i="1"/>
  <c r="B33091" i="1"/>
  <c r="B33090" i="1"/>
  <c r="B33089" i="1"/>
  <c r="B33088" i="1"/>
  <c r="B33087" i="1"/>
  <c r="B33086" i="1"/>
  <c r="B33085" i="1"/>
  <c r="B33084" i="1"/>
  <c r="B33083" i="1"/>
  <c r="B33082" i="1"/>
  <c r="B33081" i="1"/>
  <c r="B33080" i="1"/>
  <c r="B33079" i="1"/>
  <c r="B33078" i="1"/>
  <c r="B33077" i="1"/>
  <c r="B33076" i="1"/>
  <c r="B33075" i="1"/>
  <c r="B33074" i="1"/>
  <c r="B33073" i="1"/>
  <c r="B33072" i="1"/>
  <c r="B33071" i="1"/>
  <c r="B33070" i="1"/>
  <c r="B33069" i="1"/>
  <c r="B33068" i="1"/>
  <c r="B33067" i="1"/>
  <c r="B33066" i="1"/>
  <c r="B33065" i="1"/>
  <c r="B33064" i="1"/>
  <c r="B33063" i="1"/>
  <c r="B33062" i="1"/>
  <c r="B33061" i="1"/>
  <c r="B33060" i="1"/>
  <c r="B33059" i="1"/>
  <c r="B33058" i="1"/>
  <c r="B33057" i="1"/>
  <c r="B33056" i="1"/>
  <c r="B33055" i="1"/>
  <c r="B33054" i="1"/>
  <c r="B33053" i="1"/>
  <c r="B33052" i="1"/>
  <c r="B33051" i="1"/>
  <c r="B33050" i="1"/>
  <c r="B33049" i="1"/>
  <c r="B33048" i="1"/>
  <c r="B33047" i="1"/>
  <c r="B33046" i="1"/>
  <c r="B33045" i="1"/>
  <c r="B33044" i="1"/>
  <c r="B33043" i="1"/>
  <c r="B33042" i="1"/>
  <c r="B33041" i="1"/>
  <c r="B33040" i="1"/>
  <c r="B33039" i="1"/>
  <c r="B33038" i="1"/>
  <c r="B33037" i="1"/>
  <c r="B33036" i="1"/>
  <c r="B33035" i="1"/>
  <c r="B33034" i="1"/>
  <c r="B33033" i="1"/>
  <c r="B33032" i="1"/>
  <c r="B33031" i="1"/>
  <c r="B33030" i="1"/>
  <c r="B33029" i="1"/>
  <c r="B33028" i="1"/>
  <c r="B33027" i="1"/>
  <c r="B33026" i="1"/>
  <c r="B33025" i="1"/>
  <c r="B33024" i="1"/>
  <c r="B33023" i="1"/>
  <c r="B33022" i="1"/>
  <c r="B33021" i="1"/>
  <c r="B33020" i="1"/>
  <c r="B33019" i="1"/>
  <c r="B33018" i="1"/>
  <c r="B33017" i="1"/>
  <c r="B33016" i="1"/>
  <c r="B33015" i="1"/>
  <c r="B33014" i="1"/>
  <c r="B33013" i="1"/>
  <c r="B33012" i="1"/>
  <c r="B33011" i="1"/>
  <c r="B33010" i="1"/>
  <c r="B33009" i="1"/>
  <c r="B33008" i="1"/>
  <c r="B33007" i="1"/>
  <c r="B33006" i="1"/>
  <c r="B33005" i="1"/>
  <c r="B33004" i="1"/>
  <c r="B33003" i="1"/>
  <c r="B33002" i="1"/>
  <c r="B33001" i="1"/>
  <c r="B33000" i="1"/>
  <c r="B32999" i="1"/>
  <c r="B32998" i="1"/>
  <c r="B32997" i="1"/>
  <c r="B32996" i="1"/>
  <c r="B32995" i="1"/>
  <c r="B32994" i="1"/>
  <c r="B32993" i="1"/>
  <c r="B32992" i="1"/>
  <c r="B32991" i="1"/>
  <c r="B32990" i="1"/>
  <c r="B32989" i="1"/>
  <c r="B32988" i="1"/>
  <c r="B32987" i="1"/>
  <c r="B32986" i="1"/>
  <c r="B32985" i="1"/>
  <c r="B32984" i="1"/>
  <c r="B32983" i="1"/>
  <c r="B32982" i="1"/>
  <c r="B32981" i="1"/>
  <c r="B32980" i="1"/>
  <c r="B32979" i="1"/>
  <c r="B32978" i="1"/>
  <c r="B32977" i="1"/>
  <c r="B32976" i="1"/>
  <c r="B32975" i="1"/>
  <c r="B32974" i="1"/>
  <c r="B32973" i="1"/>
  <c r="B32972" i="1"/>
  <c r="B32971" i="1"/>
  <c r="B32970" i="1"/>
  <c r="B32969" i="1"/>
  <c r="B32968" i="1"/>
  <c r="B32967" i="1"/>
  <c r="B32966" i="1"/>
  <c r="B32965" i="1"/>
  <c r="B32964" i="1"/>
  <c r="B32963" i="1"/>
  <c r="B32962" i="1"/>
  <c r="B32961" i="1"/>
  <c r="B32960" i="1"/>
  <c r="B32959" i="1"/>
  <c r="B32958" i="1"/>
  <c r="B32957" i="1"/>
  <c r="B32956" i="1"/>
  <c r="B32955" i="1"/>
  <c r="B32954" i="1"/>
  <c r="B32953" i="1"/>
  <c r="B32952" i="1"/>
  <c r="B32951" i="1"/>
  <c r="B32950" i="1"/>
  <c r="B32949" i="1"/>
  <c r="B32948" i="1"/>
  <c r="B32947" i="1"/>
  <c r="B32946" i="1"/>
  <c r="B32945" i="1"/>
  <c r="B32944" i="1"/>
  <c r="B32943" i="1"/>
  <c r="B32942" i="1"/>
  <c r="B32941" i="1"/>
  <c r="B32940" i="1"/>
  <c r="B32939" i="1"/>
  <c r="B32938" i="1"/>
  <c r="B32937" i="1"/>
  <c r="B32936" i="1"/>
  <c r="B32935" i="1"/>
  <c r="B32934" i="1"/>
  <c r="B32933" i="1"/>
  <c r="B32932" i="1"/>
  <c r="B32931" i="1"/>
  <c r="B32930" i="1"/>
  <c r="B32929" i="1"/>
  <c r="B32928" i="1"/>
  <c r="B32927" i="1"/>
  <c r="B32926" i="1"/>
  <c r="B32925" i="1"/>
  <c r="B32924" i="1"/>
  <c r="B32923" i="1"/>
  <c r="B32922" i="1"/>
  <c r="B32921" i="1"/>
  <c r="B32920" i="1"/>
  <c r="B32919" i="1"/>
  <c r="B32918" i="1"/>
  <c r="B32917" i="1"/>
  <c r="B32916" i="1"/>
  <c r="B32915" i="1"/>
  <c r="B32914" i="1"/>
  <c r="B32913" i="1"/>
  <c r="B32912" i="1"/>
  <c r="B32911" i="1"/>
  <c r="B32910" i="1"/>
  <c r="B32909" i="1"/>
  <c r="B32908" i="1"/>
  <c r="B32907" i="1"/>
  <c r="B32906" i="1"/>
  <c r="B32905" i="1"/>
  <c r="B32904" i="1"/>
  <c r="B32903" i="1"/>
  <c r="B32902" i="1"/>
  <c r="B32901" i="1"/>
  <c r="B32900" i="1"/>
  <c r="B32899" i="1"/>
  <c r="B32898" i="1"/>
  <c r="B32897" i="1"/>
  <c r="B32896" i="1"/>
  <c r="B32895" i="1"/>
  <c r="B32894" i="1"/>
  <c r="B32893" i="1"/>
  <c r="B32892" i="1"/>
  <c r="B32891" i="1"/>
  <c r="B32890" i="1"/>
  <c r="B32889" i="1"/>
  <c r="B32888" i="1"/>
  <c r="B32887" i="1"/>
  <c r="B32886" i="1"/>
  <c r="B32885" i="1"/>
  <c r="B32884" i="1"/>
  <c r="B32883" i="1"/>
  <c r="B32882" i="1"/>
  <c r="B32881" i="1"/>
  <c r="B32880" i="1"/>
  <c r="B32879" i="1"/>
  <c r="B32878" i="1"/>
  <c r="B32877" i="1"/>
  <c r="B32876" i="1"/>
  <c r="B32875" i="1"/>
  <c r="B32874" i="1"/>
  <c r="B32873" i="1"/>
  <c r="B32872" i="1"/>
  <c r="B32871" i="1"/>
  <c r="B32870" i="1"/>
  <c r="B32869" i="1"/>
  <c r="B32868" i="1"/>
  <c r="B32867" i="1"/>
  <c r="B32866" i="1"/>
  <c r="B32865" i="1"/>
  <c r="B32864" i="1"/>
  <c r="B32863" i="1"/>
  <c r="B32862" i="1"/>
  <c r="B32861" i="1"/>
  <c r="B32860" i="1"/>
  <c r="B32859" i="1"/>
  <c r="B32858" i="1"/>
  <c r="B32857" i="1"/>
  <c r="B32856" i="1"/>
  <c r="B32855" i="1"/>
  <c r="B32854" i="1"/>
  <c r="B32853" i="1"/>
  <c r="B32852" i="1"/>
  <c r="B32851" i="1"/>
  <c r="B32850" i="1"/>
  <c r="B32849" i="1"/>
  <c r="B32848" i="1"/>
  <c r="B32847" i="1"/>
  <c r="B32846" i="1"/>
  <c r="B32845" i="1"/>
  <c r="B32844" i="1"/>
  <c r="B32843" i="1"/>
  <c r="B32842" i="1"/>
  <c r="B32841" i="1"/>
  <c r="B32840" i="1"/>
  <c r="B32839" i="1"/>
  <c r="B32838" i="1"/>
  <c r="B32837" i="1"/>
  <c r="B32836" i="1"/>
  <c r="B32835" i="1"/>
  <c r="B32834" i="1"/>
  <c r="B32833" i="1"/>
  <c r="B32832" i="1"/>
  <c r="B32831" i="1"/>
  <c r="B32830" i="1"/>
  <c r="B32829" i="1"/>
  <c r="B32828" i="1"/>
  <c r="B32827" i="1"/>
  <c r="B32826" i="1"/>
  <c r="B32825" i="1"/>
  <c r="B32824" i="1"/>
  <c r="B32823" i="1"/>
  <c r="B32822" i="1"/>
  <c r="B32821" i="1"/>
  <c r="B32820" i="1"/>
  <c r="B32819" i="1"/>
  <c r="B32818" i="1"/>
  <c r="B32817" i="1"/>
  <c r="B32816" i="1"/>
  <c r="B32815" i="1"/>
  <c r="B32814" i="1"/>
  <c r="B32813" i="1"/>
  <c r="B32812" i="1"/>
  <c r="B32811" i="1"/>
  <c r="B32810" i="1"/>
  <c r="B32809" i="1"/>
  <c r="B32808" i="1"/>
  <c r="B32807" i="1"/>
  <c r="B32806" i="1"/>
  <c r="B32805" i="1"/>
  <c r="B32804" i="1"/>
  <c r="B32803" i="1"/>
  <c r="B32802" i="1"/>
  <c r="B32801" i="1"/>
  <c r="B32800" i="1"/>
  <c r="B32799" i="1"/>
  <c r="B32798" i="1"/>
  <c r="B32797" i="1"/>
  <c r="B32796" i="1"/>
  <c r="B32795" i="1"/>
  <c r="B32794" i="1"/>
  <c r="B32793" i="1"/>
  <c r="B32792" i="1"/>
  <c r="B32791" i="1"/>
  <c r="B32790" i="1"/>
  <c r="B32789" i="1"/>
  <c r="B32788" i="1"/>
  <c r="B32787" i="1"/>
  <c r="B32786" i="1"/>
  <c r="B32785" i="1"/>
  <c r="B32784" i="1"/>
  <c r="B32783" i="1"/>
  <c r="B32782" i="1"/>
  <c r="B32781" i="1"/>
  <c r="B32780" i="1"/>
  <c r="B32779" i="1"/>
  <c r="B32778" i="1"/>
  <c r="B32777" i="1"/>
  <c r="B32776" i="1"/>
  <c r="B32775" i="1"/>
  <c r="B32774" i="1"/>
  <c r="B32773" i="1"/>
  <c r="B32772" i="1"/>
  <c r="B32771" i="1"/>
  <c r="B32770" i="1"/>
  <c r="B32769" i="1"/>
  <c r="B32768" i="1"/>
  <c r="B32767" i="1"/>
  <c r="B32766" i="1"/>
  <c r="B32765" i="1"/>
  <c r="B32764" i="1"/>
  <c r="B32763" i="1"/>
  <c r="B32762" i="1"/>
  <c r="B32761" i="1"/>
  <c r="B32760" i="1"/>
  <c r="B32759" i="1"/>
  <c r="B32758" i="1"/>
  <c r="B32757" i="1"/>
  <c r="B32756" i="1"/>
  <c r="B32755" i="1"/>
  <c r="B32754" i="1"/>
  <c r="B32753" i="1"/>
  <c r="B32752" i="1"/>
  <c r="B32751" i="1"/>
  <c r="B32750" i="1"/>
  <c r="B32749" i="1"/>
  <c r="B32748" i="1"/>
  <c r="B32747" i="1"/>
  <c r="B32746" i="1"/>
  <c r="B32745" i="1"/>
  <c r="B32744" i="1"/>
  <c r="B32743" i="1"/>
  <c r="B32742" i="1"/>
  <c r="B32741" i="1"/>
  <c r="B32740" i="1"/>
  <c r="B32739" i="1"/>
  <c r="B32738" i="1"/>
  <c r="B32737" i="1"/>
  <c r="B32736" i="1"/>
  <c r="B32735" i="1"/>
  <c r="B32734" i="1"/>
  <c r="B32733" i="1"/>
  <c r="B32732" i="1"/>
  <c r="B32731" i="1"/>
  <c r="B32730" i="1"/>
  <c r="B32729" i="1"/>
  <c r="B32728" i="1"/>
  <c r="B32727" i="1"/>
  <c r="B32726" i="1"/>
  <c r="B32725" i="1"/>
  <c r="B32724" i="1"/>
  <c r="B32723" i="1"/>
  <c r="B32722" i="1"/>
  <c r="B32721" i="1"/>
  <c r="B32720" i="1"/>
  <c r="B32719" i="1"/>
  <c r="B32718" i="1"/>
  <c r="B32717" i="1"/>
  <c r="B32716" i="1"/>
  <c r="B32715" i="1"/>
  <c r="B32714" i="1"/>
  <c r="B32713" i="1"/>
  <c r="B32712" i="1"/>
  <c r="B32711" i="1"/>
  <c r="B32710" i="1"/>
  <c r="B32709" i="1"/>
  <c r="B32708" i="1"/>
  <c r="B32707" i="1"/>
  <c r="B32706" i="1"/>
  <c r="B32705" i="1"/>
  <c r="B32704" i="1"/>
  <c r="B32703" i="1"/>
  <c r="B32702" i="1"/>
  <c r="B32701" i="1"/>
  <c r="B32700" i="1"/>
  <c r="B32699" i="1"/>
  <c r="B32698" i="1"/>
  <c r="B32697" i="1"/>
  <c r="B32696" i="1"/>
  <c r="B32695" i="1"/>
  <c r="B32694" i="1"/>
  <c r="B32693" i="1"/>
  <c r="B32692" i="1"/>
  <c r="B32691" i="1"/>
  <c r="B32690" i="1"/>
  <c r="B32689" i="1"/>
  <c r="B32688" i="1"/>
  <c r="B32687" i="1"/>
  <c r="B32686" i="1"/>
  <c r="B32685" i="1"/>
  <c r="B32684" i="1"/>
  <c r="B32683" i="1"/>
  <c r="B32682" i="1"/>
  <c r="B32681" i="1"/>
  <c r="B32680" i="1"/>
  <c r="B32679" i="1"/>
  <c r="B32678" i="1"/>
  <c r="B32677" i="1"/>
  <c r="B32676" i="1"/>
  <c r="B32675" i="1"/>
  <c r="B32674" i="1"/>
  <c r="B32669" i="1"/>
  <c r="B32668" i="1"/>
  <c r="B32667" i="1"/>
  <c r="B32666" i="1"/>
  <c r="B32665" i="1"/>
  <c r="B32664" i="1"/>
  <c r="B32663" i="1"/>
  <c r="B32662" i="1"/>
  <c r="B32661" i="1"/>
  <c r="B32660" i="1"/>
  <c r="B32659" i="1"/>
  <c r="B32658" i="1"/>
  <c r="B32657" i="1"/>
  <c r="B32656" i="1"/>
  <c r="B32655" i="1"/>
  <c r="B32654" i="1"/>
  <c r="B32653" i="1"/>
  <c r="B32652" i="1"/>
  <c r="B32651" i="1"/>
  <c r="B32650" i="1"/>
  <c r="B32649" i="1"/>
  <c r="B32648" i="1"/>
  <c r="B32647" i="1"/>
  <c r="B32646" i="1"/>
  <c r="B32645" i="1"/>
  <c r="B32644" i="1"/>
  <c r="B32643" i="1"/>
  <c r="B32642" i="1"/>
  <c r="B32641" i="1"/>
  <c r="B32640" i="1"/>
  <c r="B32639" i="1"/>
  <c r="B32638" i="1"/>
  <c r="B32637" i="1"/>
  <c r="B32636" i="1"/>
  <c r="B32635" i="1"/>
  <c r="B32634" i="1"/>
  <c r="B32633" i="1"/>
  <c r="B32632" i="1"/>
  <c r="B32631" i="1"/>
  <c r="B32630" i="1"/>
  <c r="B32629" i="1"/>
  <c r="B32628" i="1"/>
  <c r="B32627" i="1"/>
  <c r="B32626" i="1"/>
  <c r="B32625" i="1"/>
  <c r="B32624" i="1"/>
  <c r="B32623" i="1"/>
  <c r="B32622" i="1"/>
  <c r="B32621" i="1"/>
  <c r="B32620" i="1"/>
  <c r="B32619" i="1"/>
  <c r="B32618" i="1"/>
  <c r="B32617" i="1"/>
  <c r="B32616" i="1"/>
  <c r="B32615" i="1"/>
  <c r="B32614" i="1"/>
  <c r="B32613" i="1"/>
  <c r="B32612" i="1"/>
  <c r="B32611" i="1"/>
  <c r="B32610" i="1"/>
  <c r="B32609" i="1"/>
  <c r="B32608" i="1"/>
  <c r="B32607" i="1"/>
  <c r="B32606" i="1"/>
  <c r="B32605" i="1"/>
  <c r="B32604" i="1"/>
  <c r="B32603" i="1"/>
  <c r="B32602" i="1"/>
  <c r="B32601" i="1"/>
  <c r="B32600" i="1"/>
  <c r="B32599" i="1"/>
  <c r="B32598" i="1"/>
  <c r="B32597" i="1"/>
  <c r="B32596" i="1"/>
  <c r="B32595" i="1"/>
  <c r="B32594" i="1"/>
  <c r="B32593" i="1"/>
  <c r="B32592" i="1"/>
  <c r="B32591" i="1"/>
  <c r="B32590" i="1"/>
  <c r="B32589" i="1"/>
  <c r="B32588" i="1"/>
  <c r="B32587" i="1"/>
  <c r="B32586" i="1"/>
  <c r="B32585" i="1"/>
  <c r="B32584" i="1"/>
  <c r="B32583" i="1"/>
  <c r="B32582" i="1"/>
  <c r="B32581" i="1"/>
  <c r="B32580" i="1"/>
  <c r="B32579" i="1"/>
  <c r="B32578" i="1"/>
  <c r="B32577" i="1"/>
  <c r="B32576" i="1"/>
  <c r="B32575" i="1"/>
  <c r="B32574" i="1"/>
  <c r="B32573" i="1"/>
  <c r="B32572" i="1"/>
  <c r="B32571" i="1"/>
  <c r="B32570" i="1"/>
  <c r="B32569" i="1"/>
  <c r="B32568" i="1"/>
  <c r="B32567" i="1"/>
  <c r="B32566" i="1"/>
  <c r="B32565" i="1"/>
  <c r="B32564" i="1"/>
  <c r="B32563" i="1"/>
  <c r="B32562" i="1"/>
  <c r="B32561" i="1"/>
  <c r="B32560" i="1"/>
  <c r="B32559" i="1"/>
  <c r="B32558" i="1"/>
  <c r="B32557" i="1"/>
  <c r="B32556" i="1"/>
  <c r="B32555" i="1"/>
  <c r="B32554" i="1"/>
  <c r="B32553" i="1"/>
  <c r="B32552" i="1"/>
  <c r="B32551" i="1"/>
  <c r="B32550" i="1"/>
  <c r="B32549" i="1"/>
  <c r="B32548" i="1"/>
  <c r="B32547" i="1"/>
  <c r="B32546" i="1"/>
  <c r="B32545" i="1"/>
  <c r="B32544" i="1"/>
  <c r="B32543" i="1"/>
  <c r="B32542" i="1"/>
  <c r="B32541" i="1"/>
  <c r="B32540" i="1"/>
  <c r="B32539" i="1"/>
  <c r="B32538" i="1"/>
  <c r="B32537" i="1"/>
  <c r="B32536" i="1"/>
  <c r="B32535" i="1"/>
  <c r="B32534" i="1"/>
  <c r="B32533" i="1"/>
  <c r="B32532" i="1"/>
  <c r="B32531" i="1"/>
  <c r="B32530" i="1"/>
  <c r="B32529" i="1"/>
  <c r="B32528" i="1"/>
  <c r="B32527" i="1"/>
  <c r="B32526" i="1"/>
  <c r="B32525" i="1"/>
  <c r="B32524" i="1"/>
  <c r="B32523" i="1"/>
  <c r="B32522" i="1"/>
  <c r="B32521" i="1"/>
  <c r="B32520" i="1"/>
  <c r="B32519" i="1"/>
  <c r="B32518" i="1"/>
  <c r="B32517" i="1"/>
  <c r="B32516" i="1"/>
  <c r="B32515" i="1"/>
  <c r="B32514" i="1"/>
  <c r="B32513" i="1"/>
  <c r="B32512" i="1"/>
  <c r="B32511" i="1"/>
  <c r="B32510" i="1"/>
  <c r="B32509" i="1"/>
  <c r="B32508" i="1"/>
  <c r="B32507" i="1"/>
  <c r="B32506" i="1"/>
  <c r="B32505" i="1"/>
  <c r="B32504" i="1"/>
  <c r="B32503" i="1"/>
  <c r="B32502" i="1"/>
  <c r="B32501" i="1"/>
  <c r="B32500" i="1"/>
  <c r="B32499" i="1"/>
  <c r="B32498" i="1"/>
  <c r="B32497" i="1"/>
  <c r="B32496" i="1"/>
  <c r="B32495" i="1"/>
  <c r="B32494" i="1"/>
  <c r="B32493" i="1"/>
  <c r="B32492" i="1"/>
  <c r="B32491" i="1"/>
  <c r="B32490" i="1"/>
  <c r="B32489" i="1"/>
  <c r="B32488" i="1"/>
  <c r="B32487" i="1"/>
  <c r="B32486" i="1"/>
  <c r="B32485" i="1"/>
  <c r="B32484" i="1"/>
  <c r="B32483" i="1"/>
  <c r="B32482" i="1"/>
  <c r="B32481" i="1"/>
  <c r="B32480" i="1"/>
  <c r="B32479" i="1"/>
  <c r="B32478" i="1"/>
  <c r="B32477" i="1"/>
  <c r="B32476" i="1"/>
  <c r="B32475" i="1"/>
  <c r="B32474" i="1"/>
  <c r="B32473" i="1"/>
  <c r="B32472" i="1"/>
  <c r="B32471" i="1"/>
  <c r="B32470" i="1"/>
  <c r="B32469" i="1"/>
  <c r="B32468" i="1"/>
  <c r="B32467" i="1"/>
  <c r="B32466" i="1"/>
  <c r="B32465" i="1"/>
  <c r="B32464" i="1"/>
  <c r="B32463" i="1"/>
  <c r="B32462" i="1"/>
  <c r="B32461" i="1"/>
  <c r="B32460" i="1"/>
  <c r="B32459" i="1"/>
  <c r="B32458" i="1"/>
  <c r="B32457" i="1"/>
  <c r="B32456" i="1"/>
  <c r="B32455" i="1"/>
  <c r="B32454" i="1"/>
  <c r="B32453" i="1"/>
  <c r="B32452" i="1"/>
  <c r="B32451" i="1"/>
  <c r="B32450" i="1"/>
  <c r="B32449" i="1"/>
  <c r="B32448" i="1"/>
  <c r="B32447" i="1"/>
  <c r="B32446" i="1"/>
  <c r="B32445" i="1"/>
  <c r="B32444" i="1"/>
  <c r="B32443" i="1"/>
  <c r="B32442" i="1"/>
  <c r="B32441" i="1"/>
  <c r="B32440" i="1"/>
  <c r="B32439" i="1"/>
  <c r="B32438" i="1"/>
  <c r="B32437" i="1"/>
  <c r="B32436" i="1"/>
  <c r="B32435" i="1"/>
  <c r="B32434" i="1"/>
  <c r="B32433" i="1"/>
  <c r="B32432" i="1"/>
  <c r="B32431" i="1"/>
  <c r="B32430" i="1"/>
  <c r="B32429" i="1"/>
  <c r="B32428" i="1"/>
  <c r="B32427" i="1"/>
  <c r="B32426" i="1"/>
  <c r="B32425" i="1"/>
  <c r="B32424" i="1"/>
  <c r="B32423" i="1"/>
  <c r="B32422" i="1"/>
  <c r="B32421" i="1"/>
  <c r="B32420" i="1"/>
  <c r="B32419" i="1"/>
  <c r="B32418" i="1"/>
  <c r="B32417" i="1"/>
  <c r="B32416" i="1"/>
  <c r="B32415" i="1"/>
  <c r="B32414" i="1"/>
  <c r="B32413" i="1"/>
  <c r="B32412" i="1"/>
  <c r="B32411" i="1"/>
  <c r="B32410" i="1"/>
  <c r="B32409" i="1"/>
  <c r="B32408" i="1"/>
  <c r="B32407" i="1"/>
  <c r="B32406" i="1"/>
  <c r="B32405" i="1"/>
  <c r="B32404" i="1"/>
  <c r="B32403" i="1"/>
  <c r="B32402" i="1"/>
  <c r="B32401" i="1"/>
  <c r="B32400" i="1"/>
  <c r="B32399" i="1"/>
  <c r="B32398" i="1"/>
  <c r="B32397" i="1"/>
  <c r="B32396" i="1"/>
  <c r="B32395" i="1"/>
  <c r="B32394" i="1"/>
  <c r="B32393" i="1"/>
  <c r="B32392" i="1"/>
  <c r="B32391" i="1"/>
  <c r="B32390" i="1"/>
  <c r="B32389" i="1"/>
  <c r="B32388" i="1"/>
  <c r="B32387" i="1"/>
  <c r="B32386" i="1"/>
  <c r="B32385" i="1"/>
  <c r="B32384" i="1"/>
  <c r="B32383" i="1"/>
  <c r="B32382" i="1"/>
  <c r="B32381" i="1"/>
  <c r="B32380" i="1"/>
  <c r="B32379" i="1"/>
  <c r="B32378" i="1"/>
  <c r="B32377" i="1"/>
  <c r="B32376" i="1"/>
  <c r="B32375" i="1"/>
  <c r="B32374" i="1"/>
  <c r="B32373" i="1"/>
  <c r="B32372" i="1"/>
  <c r="B32371" i="1"/>
  <c r="B32370" i="1"/>
  <c r="B32369" i="1"/>
  <c r="B32368" i="1"/>
  <c r="B32367" i="1"/>
  <c r="B32366" i="1"/>
  <c r="B32365" i="1"/>
  <c r="B32364" i="1"/>
  <c r="B32363" i="1"/>
  <c r="B32362" i="1"/>
  <c r="B32361" i="1"/>
  <c r="B32360" i="1"/>
  <c r="B32359" i="1"/>
  <c r="B32358" i="1"/>
  <c r="B32357" i="1"/>
  <c r="B32356" i="1"/>
  <c r="B32355" i="1"/>
  <c r="B32354" i="1"/>
  <c r="B32353" i="1"/>
  <c r="B32352" i="1"/>
  <c r="B32351" i="1"/>
  <c r="B32350" i="1"/>
  <c r="B32349" i="1"/>
  <c r="B32348" i="1"/>
  <c r="B32347" i="1"/>
  <c r="B32346" i="1"/>
  <c r="B32345" i="1"/>
  <c r="B32344" i="1"/>
  <c r="B32343" i="1"/>
  <c r="B32342" i="1"/>
  <c r="B32341" i="1"/>
  <c r="B32340" i="1"/>
  <c r="B32339" i="1"/>
  <c r="B32338" i="1"/>
  <c r="B32337" i="1"/>
  <c r="B32336" i="1"/>
  <c r="B32335" i="1"/>
  <c r="B32334" i="1"/>
  <c r="B32333" i="1"/>
  <c r="B32332" i="1"/>
  <c r="B32331" i="1"/>
  <c r="B32330" i="1"/>
  <c r="B32329" i="1"/>
  <c r="B32328" i="1"/>
  <c r="B32327" i="1"/>
  <c r="B32326" i="1"/>
  <c r="B32325" i="1"/>
  <c r="B32324" i="1"/>
  <c r="B32323" i="1"/>
  <c r="B32322" i="1"/>
  <c r="B32321" i="1"/>
  <c r="B32320" i="1"/>
  <c r="B32319" i="1"/>
  <c r="B32318" i="1"/>
  <c r="B32317" i="1"/>
  <c r="B32316" i="1"/>
  <c r="B32315" i="1"/>
  <c r="B32314" i="1"/>
  <c r="B32313" i="1"/>
  <c r="B32312" i="1"/>
  <c r="B32311" i="1"/>
  <c r="B32310" i="1"/>
  <c r="B32309" i="1"/>
  <c r="B32308" i="1"/>
  <c r="B32307" i="1"/>
  <c r="B32306" i="1"/>
  <c r="B32305" i="1"/>
  <c r="B32304" i="1"/>
  <c r="B32303" i="1"/>
  <c r="B32302" i="1"/>
  <c r="B32301" i="1"/>
  <c r="B32300" i="1"/>
  <c r="B32299" i="1"/>
  <c r="B32298" i="1"/>
  <c r="B32297" i="1"/>
  <c r="B32296" i="1"/>
  <c r="B32295" i="1"/>
  <c r="B32294" i="1"/>
  <c r="B32293" i="1"/>
  <c r="B32292" i="1"/>
  <c r="B32291" i="1"/>
  <c r="B32290" i="1"/>
  <c r="B32289" i="1"/>
  <c r="B32288" i="1"/>
  <c r="B32287" i="1"/>
  <c r="B32286" i="1"/>
  <c r="B32285" i="1"/>
  <c r="B32284" i="1"/>
  <c r="B32283" i="1"/>
  <c r="B32282" i="1"/>
  <c r="B32281" i="1"/>
  <c r="B32280" i="1"/>
  <c r="B32279" i="1"/>
  <c r="B32278" i="1"/>
  <c r="B32277" i="1"/>
  <c r="B32276" i="1"/>
  <c r="B32275" i="1"/>
  <c r="B32274" i="1"/>
  <c r="B32273" i="1"/>
  <c r="B32272" i="1"/>
  <c r="B32271" i="1"/>
  <c r="B32270" i="1"/>
  <c r="B32269" i="1"/>
  <c r="B32268" i="1"/>
  <c r="B32267" i="1"/>
  <c r="B32266" i="1"/>
  <c r="B32265" i="1"/>
  <c r="B32264" i="1"/>
  <c r="B32263" i="1"/>
  <c r="B32262" i="1"/>
  <c r="B32261" i="1"/>
  <c r="B32260" i="1"/>
  <c r="B32259" i="1"/>
  <c r="B32258" i="1"/>
  <c r="B32257" i="1"/>
  <c r="B32256" i="1"/>
  <c r="B32255" i="1"/>
  <c r="B32254" i="1"/>
  <c r="B32253" i="1"/>
  <c r="B32252" i="1"/>
  <c r="B32251" i="1"/>
  <c r="B32250" i="1"/>
  <c r="B32249" i="1"/>
  <c r="B32248" i="1"/>
  <c r="B32247" i="1"/>
  <c r="B32246" i="1"/>
  <c r="B32245" i="1"/>
  <c r="B32244" i="1"/>
  <c r="B32243" i="1"/>
  <c r="B32242" i="1"/>
  <c r="B32241" i="1"/>
  <c r="B32240" i="1"/>
  <c r="B32239" i="1"/>
  <c r="B32238" i="1"/>
  <c r="B32237" i="1"/>
  <c r="B32236" i="1"/>
  <c r="B32235" i="1"/>
  <c r="B32234" i="1"/>
  <c r="B32233" i="1"/>
  <c r="B32232" i="1"/>
  <c r="B32231" i="1"/>
  <c r="B32230" i="1"/>
  <c r="B32229" i="1"/>
  <c r="B32228" i="1"/>
  <c r="B32227" i="1"/>
  <c r="B32226" i="1"/>
  <c r="B32225" i="1"/>
  <c r="B32224" i="1"/>
  <c r="B32223" i="1"/>
  <c r="B32222" i="1"/>
  <c r="B32221" i="1"/>
  <c r="B32220" i="1"/>
  <c r="B32219" i="1"/>
  <c r="B32218" i="1"/>
  <c r="B32217" i="1"/>
  <c r="B32216" i="1"/>
  <c r="B32215" i="1"/>
  <c r="B32214" i="1"/>
  <c r="B32213" i="1"/>
  <c r="B32212" i="1"/>
  <c r="B32211" i="1"/>
  <c r="B32210" i="1"/>
  <c r="B32209" i="1"/>
  <c r="B32208" i="1"/>
  <c r="B32207" i="1"/>
  <c r="B32206" i="1"/>
  <c r="B32205" i="1"/>
  <c r="B32204" i="1"/>
  <c r="B32203" i="1"/>
  <c r="B32202" i="1"/>
  <c r="B32201" i="1"/>
  <c r="B32200" i="1"/>
  <c r="B32199" i="1"/>
  <c r="B32198" i="1"/>
  <c r="B32197" i="1"/>
  <c r="B32196" i="1"/>
  <c r="B32195" i="1"/>
  <c r="B32194" i="1"/>
  <c r="B32193" i="1"/>
  <c r="B32192" i="1"/>
  <c r="B32191" i="1"/>
  <c r="B32190" i="1"/>
  <c r="B32189" i="1"/>
  <c r="B32188" i="1"/>
  <c r="B32187" i="1"/>
  <c r="B32186" i="1"/>
  <c r="B32185" i="1"/>
  <c r="B32184" i="1"/>
  <c r="B32183" i="1"/>
  <c r="B32182" i="1"/>
  <c r="B32181" i="1"/>
  <c r="B32180" i="1"/>
  <c r="B32179" i="1"/>
  <c r="B32178" i="1"/>
  <c r="B32177" i="1"/>
  <c r="B32176" i="1"/>
  <c r="B32175" i="1"/>
  <c r="B32174" i="1"/>
  <c r="B32173" i="1"/>
  <c r="B32172" i="1"/>
  <c r="B32171" i="1"/>
  <c r="B32170" i="1"/>
  <c r="B32169" i="1"/>
  <c r="B32168" i="1"/>
  <c r="B32167" i="1"/>
  <c r="B32166" i="1"/>
  <c r="B32165" i="1"/>
  <c r="B32164" i="1"/>
  <c r="B32163" i="1"/>
  <c r="B32162" i="1"/>
  <c r="B32161" i="1"/>
  <c r="B32160" i="1"/>
  <c r="B32159" i="1"/>
  <c r="B32158" i="1"/>
  <c r="B32157" i="1"/>
  <c r="B32156" i="1"/>
  <c r="B32155" i="1"/>
  <c r="B32154" i="1"/>
  <c r="B32153" i="1"/>
  <c r="B32152" i="1"/>
  <c r="B32151" i="1"/>
  <c r="B32150" i="1"/>
  <c r="B32149" i="1"/>
  <c r="B32148" i="1"/>
  <c r="B32147" i="1"/>
  <c r="B32146" i="1"/>
  <c r="B32145" i="1"/>
  <c r="B32144" i="1"/>
  <c r="B32143" i="1"/>
  <c r="B32142" i="1"/>
  <c r="B32141" i="1"/>
  <c r="B32140" i="1"/>
  <c r="B32139" i="1"/>
  <c r="B32138" i="1"/>
  <c r="B32137" i="1"/>
  <c r="B32136" i="1"/>
  <c r="B32135" i="1"/>
  <c r="B32134" i="1"/>
  <c r="B32133" i="1"/>
  <c r="B32132" i="1"/>
  <c r="B32131" i="1"/>
  <c r="B32130" i="1"/>
  <c r="B32129" i="1"/>
  <c r="B32128" i="1"/>
  <c r="B32127" i="1"/>
  <c r="B32126" i="1"/>
  <c r="B32125" i="1"/>
  <c r="B32124" i="1"/>
  <c r="B32123" i="1"/>
  <c r="B32122" i="1"/>
  <c r="B32121" i="1"/>
  <c r="B32120" i="1"/>
  <c r="B32119" i="1"/>
  <c r="B32118" i="1"/>
  <c r="B32117" i="1"/>
  <c r="B32116" i="1"/>
  <c r="B32115" i="1"/>
  <c r="B32114" i="1"/>
  <c r="B32113" i="1"/>
  <c r="B32112" i="1"/>
  <c r="B32111" i="1"/>
  <c r="B32110" i="1"/>
  <c r="B32109" i="1"/>
  <c r="B32108" i="1"/>
  <c r="B32107" i="1"/>
  <c r="B32106" i="1"/>
  <c r="B32105" i="1"/>
  <c r="B32104" i="1"/>
  <c r="B32103" i="1"/>
  <c r="B32102" i="1"/>
  <c r="B32101" i="1"/>
  <c r="B32100" i="1"/>
  <c r="B32099" i="1"/>
  <c r="B32098" i="1"/>
  <c r="B32097" i="1"/>
  <c r="B32096" i="1"/>
  <c r="B32095" i="1"/>
  <c r="B32094" i="1"/>
  <c r="B32093" i="1"/>
  <c r="B32092" i="1"/>
  <c r="B32091" i="1"/>
  <c r="B32090" i="1"/>
  <c r="B32089" i="1"/>
  <c r="B32088" i="1"/>
  <c r="B32087" i="1"/>
  <c r="B32086" i="1"/>
  <c r="B32085" i="1"/>
  <c r="B32084" i="1"/>
  <c r="B32083" i="1"/>
  <c r="B32082" i="1"/>
  <c r="B32081" i="1"/>
  <c r="B32080" i="1"/>
  <c r="B32079" i="1"/>
  <c r="B32078" i="1"/>
  <c r="B32077" i="1"/>
  <c r="B32076" i="1"/>
  <c r="B32075" i="1"/>
  <c r="B32074" i="1"/>
  <c r="B32073" i="1"/>
  <c r="B32072" i="1"/>
  <c r="B32071" i="1"/>
  <c r="B32070" i="1"/>
  <c r="B32069" i="1"/>
  <c r="B32064" i="1"/>
  <c r="B32063" i="1"/>
  <c r="B32062" i="1"/>
  <c r="B32061" i="1"/>
  <c r="B32060" i="1"/>
  <c r="B32059" i="1"/>
  <c r="B32058" i="1"/>
  <c r="B32057" i="1"/>
  <c r="B32056" i="1"/>
  <c r="B32055" i="1"/>
  <c r="B32054" i="1"/>
  <c r="B32053" i="1"/>
  <c r="B32052" i="1"/>
  <c r="B32051" i="1"/>
  <c r="B32050" i="1"/>
  <c r="B32049" i="1"/>
  <c r="B32048" i="1"/>
  <c r="B32047" i="1"/>
  <c r="B32046" i="1"/>
  <c r="B32045" i="1"/>
  <c r="B32044" i="1"/>
  <c r="B32043" i="1"/>
  <c r="B32042" i="1"/>
  <c r="B32041" i="1"/>
  <c r="B32040" i="1"/>
  <c r="B32039" i="1"/>
  <c r="B32038" i="1"/>
  <c r="B32037" i="1"/>
  <c r="B32036" i="1"/>
  <c r="B32035" i="1"/>
  <c r="B32034" i="1"/>
  <c r="B32033" i="1"/>
  <c r="B32032" i="1"/>
  <c r="B32031" i="1"/>
  <c r="B32030" i="1"/>
  <c r="B32029" i="1"/>
  <c r="B32028" i="1"/>
  <c r="B32027" i="1"/>
  <c r="B32026" i="1"/>
  <c r="B32025" i="1"/>
  <c r="B32024" i="1"/>
  <c r="B32023" i="1"/>
  <c r="B32022" i="1"/>
  <c r="B32021" i="1"/>
  <c r="B32020" i="1"/>
  <c r="B32019" i="1"/>
  <c r="B32018" i="1"/>
  <c r="B32017" i="1"/>
  <c r="B32016" i="1"/>
  <c r="B32015" i="1"/>
  <c r="B32014" i="1"/>
  <c r="B32013" i="1"/>
  <c r="B32012" i="1"/>
  <c r="B32011" i="1"/>
  <c r="B32010" i="1"/>
  <c r="B32009" i="1"/>
  <c r="B32008" i="1"/>
  <c r="B32007" i="1"/>
  <c r="B32006" i="1"/>
  <c r="B32005" i="1"/>
  <c r="B32004" i="1"/>
  <c r="B32003" i="1"/>
  <c r="B32002" i="1"/>
  <c r="B32001" i="1"/>
  <c r="B32000" i="1"/>
  <c r="B31999" i="1"/>
  <c r="B31998" i="1"/>
  <c r="B31997" i="1"/>
  <c r="B31996" i="1"/>
  <c r="B31995" i="1"/>
  <c r="B31994" i="1"/>
  <c r="B31993" i="1"/>
  <c r="B31992" i="1"/>
  <c r="B31991" i="1"/>
  <c r="B31990" i="1"/>
  <c r="B31989" i="1"/>
  <c r="B31988" i="1"/>
  <c r="B31987" i="1"/>
  <c r="B31986" i="1"/>
  <c r="B31985" i="1"/>
  <c r="B31984" i="1"/>
  <c r="B31983" i="1"/>
  <c r="B31982" i="1"/>
  <c r="B31981" i="1"/>
  <c r="B31980" i="1"/>
  <c r="B31979" i="1"/>
  <c r="B31978" i="1"/>
  <c r="B31977" i="1"/>
  <c r="B31976" i="1"/>
  <c r="B31975" i="1"/>
  <c r="B31974" i="1"/>
  <c r="B31973" i="1"/>
  <c r="B31972" i="1"/>
  <c r="B31971" i="1"/>
  <c r="B31970" i="1"/>
  <c r="B31969" i="1"/>
  <c r="B31968" i="1"/>
  <c r="B31967" i="1"/>
  <c r="B31966" i="1"/>
  <c r="B31965" i="1"/>
  <c r="B31964" i="1"/>
  <c r="B31963" i="1"/>
  <c r="B31962" i="1"/>
  <c r="B31961" i="1"/>
  <c r="B31960" i="1"/>
  <c r="B31959" i="1"/>
  <c r="B31958" i="1"/>
  <c r="B31957" i="1"/>
  <c r="B31956" i="1"/>
  <c r="B31955" i="1"/>
  <c r="B31954" i="1"/>
  <c r="B31953" i="1"/>
  <c r="B31952" i="1"/>
  <c r="B31951" i="1"/>
  <c r="B31950" i="1"/>
  <c r="B31949" i="1"/>
  <c r="B31948" i="1"/>
  <c r="B31947" i="1"/>
  <c r="B31946" i="1"/>
  <c r="B31945" i="1"/>
  <c r="B31944" i="1"/>
  <c r="B31943" i="1"/>
  <c r="B31942" i="1"/>
  <c r="B31941" i="1"/>
  <c r="B31940" i="1"/>
  <c r="B31939" i="1"/>
  <c r="B31938" i="1"/>
  <c r="B31937" i="1"/>
  <c r="B31936" i="1"/>
  <c r="B31935" i="1"/>
  <c r="B31934" i="1"/>
  <c r="B31933" i="1"/>
  <c r="B31932" i="1"/>
  <c r="B31931" i="1"/>
  <c r="B31930" i="1"/>
  <c r="B31929" i="1"/>
  <c r="B31928" i="1"/>
  <c r="B31927" i="1"/>
  <c r="B31926" i="1"/>
  <c r="B31925" i="1"/>
  <c r="B31924" i="1"/>
  <c r="B31923" i="1"/>
  <c r="B31922" i="1"/>
  <c r="B31921" i="1"/>
  <c r="B31920" i="1"/>
  <c r="B31919" i="1"/>
  <c r="B31918" i="1"/>
  <c r="B31917" i="1"/>
  <c r="B31916" i="1"/>
  <c r="B31915" i="1"/>
  <c r="B31914" i="1"/>
  <c r="B31913" i="1"/>
  <c r="B31912" i="1"/>
  <c r="B31911" i="1"/>
  <c r="B31910" i="1"/>
  <c r="B31909" i="1"/>
  <c r="B31908" i="1"/>
  <c r="B31907" i="1"/>
  <c r="B31906" i="1"/>
  <c r="B31905" i="1"/>
  <c r="B31904" i="1"/>
  <c r="B31903" i="1"/>
  <c r="B31902" i="1"/>
  <c r="B31901" i="1"/>
  <c r="B31900" i="1"/>
  <c r="B31899" i="1"/>
  <c r="B31898" i="1"/>
  <c r="B31897" i="1"/>
  <c r="B31896" i="1"/>
  <c r="B31895" i="1"/>
  <c r="B31894" i="1"/>
  <c r="B31893" i="1"/>
  <c r="B31892" i="1"/>
  <c r="B31891" i="1"/>
  <c r="B31890" i="1"/>
  <c r="B31889" i="1"/>
  <c r="B31888" i="1"/>
  <c r="B31887" i="1"/>
  <c r="B31886" i="1"/>
  <c r="B31885" i="1"/>
  <c r="B31884" i="1"/>
  <c r="B31883" i="1"/>
  <c r="B31882" i="1"/>
  <c r="B31881" i="1"/>
  <c r="B31880" i="1"/>
  <c r="B31879" i="1"/>
  <c r="B31878" i="1"/>
  <c r="B31877" i="1"/>
  <c r="B31876" i="1"/>
  <c r="B31875" i="1"/>
  <c r="B31874" i="1"/>
  <c r="B31873" i="1"/>
  <c r="B31872" i="1"/>
  <c r="B31871" i="1"/>
  <c r="B31870" i="1"/>
  <c r="B31869" i="1"/>
  <c r="B31868" i="1"/>
  <c r="B31867" i="1"/>
  <c r="B31866" i="1"/>
  <c r="B31865" i="1"/>
  <c r="B31864" i="1"/>
  <c r="B31863" i="1"/>
  <c r="B31862" i="1"/>
  <c r="B31861" i="1"/>
  <c r="B31860" i="1"/>
  <c r="B31859" i="1"/>
  <c r="B31858" i="1"/>
  <c r="B31857" i="1"/>
  <c r="B31856" i="1"/>
  <c r="B31855" i="1"/>
  <c r="B31854" i="1"/>
  <c r="B31853" i="1"/>
  <c r="B31852" i="1"/>
  <c r="B31851" i="1"/>
  <c r="B31850" i="1"/>
  <c r="B31849" i="1"/>
  <c r="B31848" i="1"/>
  <c r="B31847" i="1"/>
  <c r="B31846" i="1"/>
  <c r="B31845" i="1"/>
  <c r="B31844" i="1"/>
  <c r="B31843" i="1"/>
  <c r="B31842" i="1"/>
  <c r="B31841" i="1"/>
  <c r="B31840" i="1"/>
  <c r="B31839" i="1"/>
  <c r="B31838" i="1"/>
  <c r="B31837" i="1"/>
  <c r="B31836" i="1"/>
  <c r="B31835" i="1"/>
  <c r="B31834" i="1"/>
  <c r="B31833" i="1"/>
  <c r="B31832" i="1"/>
  <c r="B31831" i="1"/>
  <c r="B31830" i="1"/>
  <c r="B31829" i="1"/>
  <c r="B31828" i="1"/>
  <c r="B31827" i="1"/>
  <c r="B31826" i="1"/>
  <c r="B31825" i="1"/>
  <c r="B31824" i="1"/>
  <c r="B31823" i="1"/>
  <c r="B31822" i="1"/>
  <c r="B31821" i="1"/>
  <c r="B31820" i="1"/>
  <c r="B31819" i="1"/>
  <c r="B31818" i="1"/>
  <c r="B31817" i="1"/>
  <c r="B31816" i="1"/>
  <c r="B31815" i="1"/>
  <c r="B31814" i="1"/>
  <c r="B31813" i="1"/>
  <c r="B31812" i="1"/>
  <c r="B31811" i="1"/>
  <c r="B31810" i="1"/>
  <c r="B31809" i="1"/>
  <c r="B31808" i="1"/>
  <c r="B31807" i="1"/>
  <c r="B31806" i="1"/>
  <c r="B31805" i="1"/>
  <c r="B31804" i="1"/>
  <c r="B31803" i="1"/>
  <c r="B31802" i="1"/>
  <c r="B31801" i="1"/>
  <c r="B31800" i="1"/>
  <c r="B31799" i="1"/>
  <c r="B31798" i="1"/>
  <c r="B31797" i="1"/>
  <c r="B31796" i="1"/>
  <c r="B31795" i="1"/>
  <c r="B31794" i="1"/>
  <c r="B31793" i="1"/>
  <c r="B31792" i="1"/>
  <c r="B31791" i="1"/>
  <c r="B31790" i="1"/>
  <c r="B31789" i="1"/>
  <c r="B31788" i="1"/>
  <c r="B31787" i="1"/>
  <c r="B31786" i="1"/>
  <c r="B31785" i="1"/>
  <c r="B31784" i="1"/>
  <c r="B31783" i="1"/>
  <c r="B31782" i="1"/>
  <c r="B31781" i="1"/>
  <c r="B31780" i="1"/>
  <c r="B31779" i="1"/>
  <c r="B31778" i="1"/>
  <c r="B31777" i="1"/>
  <c r="B31776" i="1"/>
  <c r="B31775" i="1"/>
  <c r="B31774" i="1"/>
  <c r="B31773" i="1"/>
  <c r="B31772" i="1"/>
  <c r="B31771" i="1"/>
  <c r="B31770" i="1"/>
  <c r="B31769" i="1"/>
  <c r="B31768" i="1"/>
  <c r="B31767" i="1"/>
  <c r="B31766" i="1"/>
  <c r="B31765" i="1"/>
  <c r="B31764" i="1"/>
  <c r="B31763" i="1"/>
  <c r="B31762" i="1"/>
  <c r="B31761" i="1"/>
  <c r="B31760" i="1"/>
  <c r="B31759" i="1"/>
  <c r="B31758" i="1"/>
  <c r="B31757" i="1"/>
  <c r="B31756" i="1"/>
  <c r="B31755" i="1"/>
  <c r="B31754" i="1"/>
  <c r="B31753" i="1"/>
  <c r="B31752" i="1"/>
  <c r="B31751" i="1"/>
  <c r="B31750" i="1"/>
  <c r="B31749" i="1"/>
  <c r="B31748" i="1"/>
  <c r="B31747" i="1"/>
  <c r="B31746" i="1"/>
  <c r="B31745" i="1"/>
  <c r="B31744" i="1"/>
  <c r="B31743" i="1"/>
  <c r="B31742" i="1"/>
  <c r="B31741" i="1"/>
  <c r="B31740" i="1"/>
  <c r="B31739" i="1"/>
  <c r="B31738" i="1"/>
  <c r="B31737" i="1"/>
  <c r="B31736" i="1"/>
  <c r="B31735" i="1"/>
  <c r="B31734" i="1"/>
  <c r="B31733" i="1"/>
  <c r="B31732" i="1"/>
  <c r="B31731" i="1"/>
  <c r="B31730" i="1"/>
  <c r="B31729" i="1"/>
  <c r="B31728" i="1"/>
  <c r="B31727" i="1"/>
  <c r="B31726" i="1"/>
  <c r="B31725" i="1"/>
  <c r="B31724" i="1"/>
  <c r="B31723" i="1"/>
  <c r="B31722" i="1"/>
  <c r="B31721" i="1"/>
  <c r="B31720" i="1"/>
  <c r="B31719" i="1"/>
  <c r="B31718" i="1"/>
  <c r="B31717" i="1"/>
  <c r="B31716" i="1"/>
  <c r="B31715" i="1"/>
  <c r="B31714" i="1"/>
  <c r="B31713" i="1"/>
  <c r="B31712" i="1"/>
  <c r="B31711" i="1"/>
  <c r="B31710" i="1"/>
  <c r="B31709" i="1"/>
  <c r="B31708" i="1"/>
  <c r="B31707" i="1"/>
  <c r="B31706" i="1"/>
  <c r="B31705" i="1"/>
  <c r="B31704" i="1"/>
  <c r="B31703" i="1"/>
  <c r="B31702" i="1"/>
  <c r="B31701" i="1"/>
  <c r="B31700" i="1"/>
  <c r="B31699" i="1"/>
  <c r="B31698" i="1"/>
  <c r="B31697" i="1"/>
  <c r="B31696" i="1"/>
  <c r="B31695" i="1"/>
  <c r="B31694" i="1"/>
  <c r="B31693" i="1"/>
  <c r="B31692" i="1"/>
  <c r="B31691" i="1"/>
  <c r="B31690" i="1"/>
  <c r="B31689" i="1"/>
  <c r="B31688" i="1"/>
  <c r="B31687" i="1"/>
  <c r="B31686" i="1"/>
  <c r="B31685" i="1"/>
  <c r="B31684" i="1"/>
  <c r="B31683" i="1"/>
  <c r="B31682" i="1"/>
  <c r="B31681" i="1"/>
  <c r="B31680" i="1"/>
  <c r="B31679" i="1"/>
  <c r="B31678" i="1"/>
  <c r="B31677" i="1"/>
  <c r="B31676" i="1"/>
  <c r="B31675" i="1"/>
  <c r="B31674" i="1"/>
  <c r="B31673" i="1"/>
  <c r="B31672" i="1"/>
  <c r="B31671" i="1"/>
  <c r="B31670" i="1"/>
  <c r="B31669" i="1"/>
  <c r="B31668" i="1"/>
  <c r="B31667" i="1"/>
  <c r="B31666" i="1"/>
  <c r="B31665" i="1"/>
  <c r="B31664" i="1"/>
  <c r="B31663" i="1"/>
  <c r="B31662" i="1"/>
  <c r="B31661" i="1"/>
  <c r="B31660" i="1"/>
  <c r="B31659" i="1"/>
  <c r="B31658" i="1"/>
  <c r="B31657" i="1"/>
  <c r="B31656" i="1"/>
  <c r="B31655" i="1"/>
  <c r="B31654" i="1"/>
  <c r="B31653" i="1"/>
  <c r="B31652" i="1"/>
  <c r="B31651" i="1"/>
  <c r="B31650" i="1"/>
  <c r="B31649" i="1"/>
  <c r="B31648" i="1"/>
  <c r="B31647" i="1"/>
  <c r="B31646" i="1"/>
  <c r="B31645" i="1"/>
  <c r="B31644" i="1"/>
  <c r="B31643" i="1"/>
  <c r="B31642" i="1"/>
  <c r="B31641" i="1"/>
  <c r="B31640" i="1"/>
  <c r="B31639" i="1"/>
  <c r="B31638" i="1"/>
  <c r="B31637" i="1"/>
  <c r="B31636" i="1"/>
  <c r="B31635" i="1"/>
  <c r="B31634" i="1"/>
  <c r="B31633" i="1"/>
  <c r="B31632" i="1"/>
  <c r="B31631" i="1"/>
  <c r="B31630" i="1"/>
  <c r="B31629" i="1"/>
  <c r="B31628" i="1"/>
  <c r="B31627" i="1"/>
  <c r="B31626" i="1"/>
  <c r="B31625" i="1"/>
  <c r="B31624" i="1"/>
  <c r="B31623" i="1"/>
  <c r="B31622" i="1"/>
  <c r="B31621" i="1"/>
  <c r="B31620" i="1"/>
  <c r="B31619" i="1"/>
  <c r="B31618" i="1"/>
  <c r="B31617" i="1"/>
  <c r="B31616" i="1"/>
  <c r="B31615" i="1"/>
  <c r="B31614" i="1"/>
  <c r="B31613" i="1"/>
  <c r="B31612" i="1"/>
  <c r="B31611" i="1"/>
  <c r="B31610" i="1"/>
  <c r="B31609" i="1"/>
  <c r="B31608" i="1"/>
  <c r="B31607" i="1"/>
  <c r="B31606" i="1"/>
  <c r="B31605" i="1"/>
  <c r="B31604" i="1"/>
  <c r="B31603" i="1"/>
  <c r="B31602" i="1"/>
  <c r="B31601" i="1"/>
  <c r="B31600" i="1"/>
  <c r="B31599" i="1"/>
  <c r="B31598" i="1"/>
  <c r="B31597" i="1"/>
  <c r="B31596" i="1"/>
  <c r="B31595" i="1"/>
  <c r="B31594" i="1"/>
  <c r="B31593" i="1"/>
  <c r="B31592" i="1"/>
  <c r="B31591" i="1"/>
  <c r="B31590" i="1"/>
  <c r="B31589" i="1"/>
  <c r="B31588" i="1"/>
  <c r="B31587" i="1"/>
  <c r="B31586" i="1"/>
  <c r="B31585" i="1"/>
  <c r="B31584" i="1"/>
  <c r="B31583" i="1"/>
  <c r="B31582" i="1"/>
  <c r="B31581" i="1"/>
  <c r="B31580" i="1"/>
  <c r="B31579" i="1"/>
  <c r="B31578" i="1"/>
  <c r="B31577" i="1"/>
  <c r="B31576" i="1"/>
  <c r="B31575" i="1"/>
  <c r="B31574" i="1"/>
  <c r="B31573" i="1"/>
  <c r="B31572" i="1"/>
  <c r="B31571" i="1"/>
  <c r="B31570" i="1"/>
  <c r="B31569" i="1"/>
  <c r="B31568" i="1"/>
  <c r="B31567" i="1"/>
  <c r="B31566" i="1"/>
  <c r="B31565" i="1"/>
  <c r="B31564" i="1"/>
  <c r="B31563" i="1"/>
  <c r="B31562" i="1"/>
  <c r="B31561" i="1"/>
  <c r="B31560" i="1"/>
  <c r="B31559" i="1"/>
  <c r="B31558" i="1"/>
  <c r="B31557" i="1"/>
  <c r="B31556" i="1"/>
  <c r="B31555" i="1"/>
  <c r="B31554" i="1"/>
  <c r="B31553" i="1"/>
  <c r="B31552" i="1"/>
  <c r="B31551" i="1"/>
  <c r="B31550" i="1"/>
  <c r="B31549" i="1"/>
  <c r="B31548" i="1"/>
  <c r="B31547" i="1"/>
  <c r="B31546" i="1"/>
  <c r="B31545" i="1"/>
  <c r="B31544" i="1"/>
  <c r="B31543" i="1"/>
  <c r="B31542" i="1"/>
  <c r="B31541" i="1"/>
  <c r="B31540" i="1"/>
  <c r="B31539" i="1"/>
  <c r="B31538" i="1"/>
  <c r="B31537" i="1"/>
  <c r="B31536" i="1"/>
  <c r="B31535" i="1"/>
  <c r="B31534" i="1"/>
  <c r="B31533" i="1"/>
  <c r="B31532" i="1"/>
  <c r="B31531" i="1"/>
  <c r="B31530" i="1"/>
  <c r="B31529" i="1"/>
  <c r="B31528" i="1"/>
  <c r="B31527" i="1"/>
  <c r="B31526" i="1"/>
  <c r="B31525" i="1"/>
  <c r="B31524" i="1"/>
  <c r="B31523" i="1"/>
  <c r="B31522" i="1"/>
  <c r="B31521" i="1"/>
  <c r="B31520" i="1"/>
  <c r="B31519" i="1"/>
  <c r="B31518" i="1"/>
  <c r="B31517" i="1"/>
  <c r="B31516" i="1"/>
  <c r="B31515" i="1"/>
  <c r="B31514" i="1"/>
  <c r="B31513" i="1"/>
  <c r="B31512" i="1"/>
  <c r="B31511" i="1"/>
  <c r="B31510" i="1"/>
  <c r="B31509" i="1"/>
  <c r="B31508" i="1"/>
  <c r="B31507" i="1"/>
  <c r="B31506" i="1"/>
  <c r="B31505" i="1"/>
  <c r="B31504" i="1"/>
  <c r="B31503" i="1"/>
  <c r="B31502" i="1"/>
  <c r="B31501" i="1"/>
  <c r="B31500" i="1"/>
  <c r="B31499" i="1"/>
  <c r="B31498" i="1"/>
  <c r="B31497" i="1"/>
  <c r="B31496" i="1"/>
  <c r="B31495" i="1"/>
  <c r="B31494" i="1"/>
  <c r="B31493" i="1"/>
  <c r="B31492" i="1"/>
  <c r="B31491" i="1"/>
  <c r="B31490" i="1"/>
  <c r="B31489" i="1"/>
  <c r="B31488" i="1"/>
  <c r="B31487" i="1"/>
  <c r="B31486" i="1"/>
  <c r="B31485" i="1"/>
  <c r="B31484" i="1"/>
  <c r="B31483" i="1"/>
  <c r="B31482" i="1"/>
  <c r="B31481" i="1"/>
  <c r="B31480" i="1"/>
  <c r="B31479" i="1"/>
  <c r="B31478" i="1"/>
  <c r="B31477" i="1"/>
  <c r="B31476" i="1"/>
  <c r="B31475" i="1"/>
  <c r="B31474" i="1"/>
  <c r="B31473" i="1"/>
  <c r="B31472" i="1"/>
  <c r="B31471" i="1"/>
  <c r="B31470" i="1"/>
  <c r="B31469" i="1"/>
  <c r="B31468" i="1"/>
  <c r="B31467" i="1"/>
  <c r="B31466" i="1"/>
  <c r="B31465" i="1"/>
  <c r="B31464" i="1"/>
  <c r="B31459" i="1"/>
  <c r="B31458" i="1"/>
  <c r="B31457" i="1"/>
  <c r="B31456" i="1"/>
  <c r="B31455" i="1"/>
  <c r="B31454" i="1"/>
  <c r="B31453" i="1"/>
  <c r="B31452" i="1"/>
  <c r="B31451" i="1"/>
  <c r="B31450" i="1"/>
  <c r="B31449" i="1"/>
  <c r="B31448" i="1"/>
  <c r="B31447" i="1"/>
  <c r="B31446" i="1"/>
  <c r="B31445" i="1"/>
  <c r="B31444" i="1"/>
  <c r="B31443" i="1"/>
  <c r="B31442" i="1"/>
  <c r="B31441" i="1"/>
  <c r="B31440" i="1"/>
  <c r="B31439" i="1"/>
  <c r="B31438" i="1"/>
  <c r="B31437" i="1"/>
  <c r="B31436" i="1"/>
  <c r="B31435" i="1"/>
  <c r="B31434" i="1"/>
  <c r="B31433" i="1"/>
  <c r="B31432" i="1"/>
  <c r="B31431" i="1"/>
  <c r="B31430" i="1"/>
  <c r="B31429" i="1"/>
  <c r="B31428" i="1"/>
  <c r="B31427" i="1"/>
  <c r="B31426" i="1"/>
  <c r="B31425" i="1"/>
  <c r="B31424" i="1"/>
  <c r="B31423" i="1"/>
  <c r="B31422" i="1"/>
  <c r="B31421" i="1"/>
  <c r="B31420" i="1"/>
  <c r="B31419" i="1"/>
  <c r="B31418" i="1"/>
  <c r="B31417" i="1"/>
  <c r="B31416" i="1"/>
  <c r="B31415" i="1"/>
  <c r="B31414" i="1"/>
  <c r="B31413" i="1"/>
  <c r="B31412" i="1"/>
  <c r="B31411" i="1"/>
  <c r="B31410" i="1"/>
  <c r="B31409" i="1"/>
  <c r="B31408" i="1"/>
  <c r="B31407" i="1"/>
  <c r="B31406" i="1"/>
  <c r="B31405" i="1"/>
  <c r="B31404" i="1"/>
  <c r="B31403" i="1"/>
  <c r="B31402" i="1"/>
  <c r="B31401" i="1"/>
  <c r="B31400" i="1"/>
  <c r="B31399" i="1"/>
  <c r="B31398" i="1"/>
  <c r="B31397" i="1"/>
  <c r="B31396" i="1"/>
  <c r="B31395" i="1"/>
  <c r="B31394" i="1"/>
  <c r="B31393" i="1"/>
  <c r="B31392" i="1"/>
  <c r="B31391" i="1"/>
  <c r="B31390" i="1"/>
  <c r="B31389" i="1"/>
  <c r="B31388" i="1"/>
  <c r="B31387" i="1"/>
  <c r="B31386" i="1"/>
  <c r="B31385" i="1"/>
  <c r="B31384" i="1"/>
  <c r="B31383" i="1"/>
  <c r="B31382" i="1"/>
  <c r="B31381" i="1"/>
  <c r="B31380" i="1"/>
  <c r="B31379" i="1"/>
  <c r="B31378" i="1"/>
  <c r="B31377" i="1"/>
  <c r="B31376" i="1"/>
  <c r="B31375" i="1"/>
  <c r="B31374" i="1"/>
  <c r="B31373" i="1"/>
  <c r="B31372" i="1"/>
  <c r="B31371" i="1"/>
  <c r="B31370" i="1"/>
  <c r="B31369" i="1"/>
  <c r="B31368" i="1"/>
  <c r="B31367" i="1"/>
  <c r="B31366" i="1"/>
  <c r="B31365" i="1"/>
  <c r="B31364" i="1"/>
  <c r="B31363" i="1"/>
  <c r="B31362" i="1"/>
  <c r="B31361" i="1"/>
  <c r="B31360" i="1"/>
  <c r="B31359" i="1"/>
  <c r="B31358" i="1"/>
  <c r="B31357" i="1"/>
  <c r="B31356" i="1"/>
  <c r="B31355" i="1"/>
  <c r="B31354" i="1"/>
  <c r="B31353" i="1"/>
  <c r="B31352" i="1"/>
  <c r="B31351" i="1"/>
  <c r="B31350" i="1"/>
  <c r="B31349" i="1"/>
  <c r="B31348" i="1"/>
  <c r="B31347" i="1"/>
  <c r="B31346" i="1"/>
  <c r="B31345" i="1"/>
  <c r="B31344" i="1"/>
  <c r="B31343" i="1"/>
  <c r="B31342" i="1"/>
  <c r="B31341" i="1"/>
  <c r="B31340" i="1"/>
  <c r="B31339" i="1"/>
  <c r="B31338" i="1"/>
  <c r="B31337" i="1"/>
  <c r="B31336" i="1"/>
  <c r="B31335" i="1"/>
  <c r="B31334" i="1"/>
  <c r="B31333" i="1"/>
  <c r="B31332" i="1"/>
  <c r="B31331" i="1"/>
  <c r="B31330" i="1"/>
  <c r="B31329" i="1"/>
  <c r="B31328" i="1"/>
  <c r="B31327" i="1"/>
  <c r="B31326" i="1"/>
  <c r="B31325" i="1"/>
  <c r="B31324" i="1"/>
  <c r="B31323" i="1"/>
  <c r="B31322" i="1"/>
  <c r="B31321" i="1"/>
  <c r="B31320" i="1"/>
  <c r="B31319" i="1"/>
  <c r="B31318" i="1"/>
  <c r="B31317" i="1"/>
  <c r="B31316" i="1"/>
  <c r="B31315" i="1"/>
  <c r="B31314" i="1"/>
  <c r="B31313" i="1"/>
  <c r="B31312" i="1"/>
  <c r="B31311" i="1"/>
  <c r="B31310" i="1"/>
  <c r="B31309" i="1"/>
  <c r="B31308" i="1"/>
  <c r="B31307" i="1"/>
  <c r="B31306" i="1"/>
  <c r="B31305" i="1"/>
  <c r="B31304" i="1"/>
  <c r="B31303" i="1"/>
  <c r="B31302" i="1"/>
  <c r="B31301" i="1"/>
  <c r="B31300" i="1"/>
  <c r="B31299" i="1"/>
  <c r="B31298" i="1"/>
  <c r="B31297" i="1"/>
  <c r="B31296" i="1"/>
  <c r="B31295" i="1"/>
  <c r="B31294" i="1"/>
  <c r="B31293" i="1"/>
  <c r="B31292" i="1"/>
  <c r="B31291" i="1"/>
  <c r="B31290" i="1"/>
  <c r="B31289" i="1"/>
  <c r="B31288" i="1"/>
  <c r="B31287" i="1"/>
  <c r="B31286" i="1"/>
  <c r="B31285" i="1"/>
  <c r="B31284" i="1"/>
  <c r="B31283" i="1"/>
  <c r="B31282" i="1"/>
  <c r="B31281" i="1"/>
  <c r="B31280" i="1"/>
  <c r="B31279" i="1"/>
  <c r="B31278" i="1"/>
  <c r="B31277" i="1"/>
  <c r="B31276" i="1"/>
  <c r="B31275" i="1"/>
  <c r="B31274" i="1"/>
  <c r="B31273" i="1"/>
  <c r="B31272" i="1"/>
  <c r="B31271" i="1"/>
  <c r="B31270" i="1"/>
  <c r="B31269" i="1"/>
  <c r="B31268" i="1"/>
  <c r="B31267" i="1"/>
  <c r="B31266" i="1"/>
  <c r="B31265" i="1"/>
  <c r="B31264" i="1"/>
  <c r="B31263" i="1"/>
  <c r="B31262" i="1"/>
  <c r="B31261" i="1"/>
  <c r="B31260" i="1"/>
  <c r="B31259" i="1"/>
  <c r="B31258" i="1"/>
  <c r="B31257" i="1"/>
  <c r="B31256" i="1"/>
  <c r="B31255" i="1"/>
  <c r="B31254" i="1"/>
  <c r="B31253" i="1"/>
  <c r="B31252" i="1"/>
  <c r="B31251" i="1"/>
  <c r="B31250" i="1"/>
  <c r="B31249" i="1"/>
  <c r="B31248" i="1"/>
  <c r="B31247" i="1"/>
  <c r="B31246" i="1"/>
  <c r="B31245" i="1"/>
  <c r="B31244" i="1"/>
  <c r="B31243" i="1"/>
  <c r="B31242" i="1"/>
  <c r="B31241" i="1"/>
  <c r="B31240" i="1"/>
  <c r="B31239" i="1"/>
  <c r="B31238" i="1"/>
  <c r="B31237" i="1"/>
  <c r="B31236" i="1"/>
  <c r="B31235" i="1"/>
  <c r="B31234" i="1"/>
  <c r="B31233" i="1"/>
  <c r="B31232" i="1"/>
  <c r="B31231" i="1"/>
  <c r="B31230" i="1"/>
  <c r="B31229" i="1"/>
  <c r="B31228" i="1"/>
  <c r="B31227" i="1"/>
  <c r="B31226" i="1"/>
  <c r="B31225" i="1"/>
  <c r="B31224" i="1"/>
  <c r="B31223" i="1"/>
  <c r="B31222" i="1"/>
  <c r="B31221" i="1"/>
  <c r="B31220" i="1"/>
  <c r="B31219" i="1"/>
  <c r="B31218" i="1"/>
  <c r="B31217" i="1"/>
  <c r="B31216" i="1"/>
  <c r="B31215" i="1"/>
  <c r="B31214" i="1"/>
  <c r="B31213" i="1"/>
  <c r="B31212" i="1"/>
  <c r="B31211" i="1"/>
  <c r="B31210" i="1"/>
  <c r="B31209" i="1"/>
  <c r="B31208" i="1"/>
  <c r="B31207" i="1"/>
  <c r="B31206" i="1"/>
  <c r="B31205" i="1"/>
  <c r="B31204" i="1"/>
  <c r="B31203" i="1"/>
  <c r="B31202" i="1"/>
  <c r="B31201" i="1"/>
  <c r="B31200" i="1"/>
  <c r="B31199" i="1"/>
  <c r="B31198" i="1"/>
  <c r="B31197" i="1"/>
  <c r="B31196" i="1"/>
  <c r="B31195" i="1"/>
  <c r="B31194" i="1"/>
  <c r="B31193" i="1"/>
  <c r="B31192" i="1"/>
  <c r="B31191" i="1"/>
  <c r="B31190" i="1"/>
  <c r="B31189" i="1"/>
  <c r="B31188" i="1"/>
  <c r="B31187" i="1"/>
  <c r="B31186" i="1"/>
  <c r="B31185" i="1"/>
  <c r="B31184" i="1"/>
  <c r="B31183" i="1"/>
  <c r="B31182" i="1"/>
  <c r="B31181" i="1"/>
  <c r="B31180" i="1"/>
  <c r="B31179" i="1"/>
  <c r="B31178" i="1"/>
  <c r="B31177" i="1"/>
  <c r="B31176" i="1"/>
  <c r="B31175" i="1"/>
  <c r="B31174" i="1"/>
  <c r="B31173" i="1"/>
  <c r="B31172" i="1"/>
  <c r="B31171" i="1"/>
  <c r="B31170" i="1"/>
  <c r="B31169" i="1"/>
  <c r="B31168" i="1"/>
  <c r="B31167" i="1"/>
  <c r="B31166" i="1"/>
  <c r="B31165" i="1"/>
  <c r="B31164" i="1"/>
  <c r="B31163" i="1"/>
  <c r="B31162" i="1"/>
  <c r="B31161" i="1"/>
  <c r="B31160" i="1"/>
  <c r="B31159" i="1"/>
  <c r="B31158" i="1"/>
  <c r="B31157" i="1"/>
  <c r="B31156" i="1"/>
  <c r="B31155" i="1"/>
  <c r="B31154" i="1"/>
  <c r="B31153" i="1"/>
  <c r="B31152" i="1"/>
  <c r="B31151" i="1"/>
  <c r="B31150" i="1"/>
  <c r="B31149" i="1"/>
  <c r="B31148" i="1"/>
  <c r="B31147" i="1"/>
  <c r="B31146" i="1"/>
  <c r="B31145" i="1"/>
  <c r="B31144" i="1"/>
  <c r="B31143" i="1"/>
  <c r="B31142" i="1"/>
  <c r="B31141" i="1"/>
  <c r="B31140" i="1"/>
  <c r="B31139" i="1"/>
  <c r="B31138" i="1"/>
  <c r="B31137" i="1"/>
  <c r="B31136" i="1"/>
  <c r="B31135" i="1"/>
  <c r="B31134" i="1"/>
  <c r="B31133" i="1"/>
  <c r="B31132" i="1"/>
  <c r="B31131" i="1"/>
  <c r="B31130" i="1"/>
  <c r="B31129" i="1"/>
  <c r="B31128" i="1"/>
  <c r="B31127" i="1"/>
  <c r="B31126" i="1"/>
  <c r="B31125" i="1"/>
  <c r="B31124" i="1"/>
  <c r="B31123" i="1"/>
  <c r="B31122" i="1"/>
  <c r="B31121" i="1"/>
  <c r="B31120" i="1"/>
  <c r="B31119" i="1"/>
  <c r="B31118" i="1"/>
  <c r="B31117" i="1"/>
  <c r="B31116" i="1"/>
  <c r="B31115" i="1"/>
  <c r="B31114" i="1"/>
  <c r="B31113" i="1"/>
  <c r="B31112" i="1"/>
  <c r="B31111" i="1"/>
  <c r="B31110" i="1"/>
  <c r="B31109" i="1"/>
  <c r="B31108" i="1"/>
  <c r="B31107" i="1"/>
  <c r="B31106" i="1"/>
  <c r="B31105" i="1"/>
  <c r="B31104" i="1"/>
  <c r="B31103" i="1"/>
  <c r="B31102" i="1"/>
  <c r="B31101" i="1"/>
  <c r="B31100" i="1"/>
  <c r="B31099" i="1"/>
  <c r="B31098" i="1"/>
  <c r="B31097" i="1"/>
  <c r="B31096" i="1"/>
  <c r="B31095" i="1"/>
  <c r="B31094" i="1"/>
  <c r="B31093" i="1"/>
  <c r="B31092" i="1"/>
  <c r="B31091" i="1"/>
  <c r="B31090" i="1"/>
  <c r="B31089" i="1"/>
  <c r="B31088" i="1"/>
  <c r="B31087" i="1"/>
  <c r="B31086" i="1"/>
  <c r="B31085" i="1"/>
  <c r="B31084" i="1"/>
  <c r="B31083" i="1"/>
  <c r="B31082" i="1"/>
  <c r="B31081" i="1"/>
  <c r="B31080" i="1"/>
  <c r="B31079" i="1"/>
  <c r="B31078" i="1"/>
  <c r="B31077" i="1"/>
  <c r="B31076" i="1"/>
  <c r="B31075" i="1"/>
  <c r="B31074" i="1"/>
  <c r="B31073" i="1"/>
  <c r="B31072" i="1"/>
  <c r="B31071" i="1"/>
  <c r="B31070" i="1"/>
  <c r="B31069" i="1"/>
  <c r="B31068" i="1"/>
  <c r="B31067" i="1"/>
  <c r="B31066" i="1"/>
  <c r="B31065" i="1"/>
  <c r="B31064" i="1"/>
  <c r="B31063" i="1"/>
  <c r="B31062" i="1"/>
  <c r="B31061" i="1"/>
  <c r="B31060" i="1"/>
  <c r="B31059" i="1"/>
  <c r="B31058" i="1"/>
  <c r="B31057" i="1"/>
  <c r="B31056" i="1"/>
  <c r="B31055" i="1"/>
  <c r="B31054" i="1"/>
  <c r="B31053" i="1"/>
  <c r="B31052" i="1"/>
  <c r="B31051" i="1"/>
  <c r="B31050" i="1"/>
  <c r="B31049" i="1"/>
  <c r="B31048" i="1"/>
  <c r="B31047" i="1"/>
  <c r="B31046" i="1"/>
  <c r="B31045" i="1"/>
  <c r="B31044" i="1"/>
  <c r="B31043" i="1"/>
  <c r="B31042" i="1"/>
  <c r="B31041" i="1"/>
  <c r="B31040" i="1"/>
  <c r="B31039" i="1"/>
  <c r="B31038" i="1"/>
  <c r="B31037" i="1"/>
  <c r="B31036" i="1"/>
  <c r="B31035" i="1"/>
  <c r="B31034" i="1"/>
  <c r="B31033" i="1"/>
  <c r="B31032" i="1"/>
  <c r="B31031" i="1"/>
  <c r="B31030" i="1"/>
  <c r="B31029" i="1"/>
  <c r="B31028" i="1"/>
  <c r="B31027" i="1"/>
  <c r="B31026" i="1"/>
  <c r="B31025" i="1"/>
  <c r="B31024" i="1"/>
  <c r="B31023" i="1"/>
  <c r="B31022" i="1"/>
  <c r="B31021" i="1"/>
  <c r="B31020" i="1"/>
  <c r="B31019" i="1"/>
  <c r="B31018" i="1"/>
  <c r="B31017" i="1"/>
  <c r="B31016" i="1"/>
  <c r="B31015" i="1"/>
  <c r="B31014" i="1"/>
  <c r="B31013" i="1"/>
  <c r="B31012" i="1"/>
  <c r="B31011" i="1"/>
  <c r="B31010" i="1"/>
  <c r="B31009" i="1"/>
  <c r="B31008" i="1"/>
  <c r="B31007" i="1"/>
  <c r="B31006" i="1"/>
  <c r="B31005" i="1"/>
  <c r="B31004" i="1"/>
  <c r="B31003" i="1"/>
  <c r="B31002" i="1"/>
  <c r="B31001" i="1"/>
  <c r="B31000" i="1"/>
  <c r="B30999" i="1"/>
  <c r="B30998" i="1"/>
  <c r="B30997" i="1"/>
  <c r="B30996" i="1"/>
  <c r="B30995" i="1"/>
  <c r="B30994" i="1"/>
  <c r="B30993" i="1"/>
  <c r="B30992" i="1"/>
  <c r="B30991" i="1"/>
  <c r="B30990" i="1"/>
  <c r="B30989" i="1"/>
  <c r="B30988" i="1"/>
  <c r="B30987" i="1"/>
  <c r="B30986" i="1"/>
  <c r="B30985" i="1"/>
  <c r="B30984" i="1"/>
  <c r="B30983" i="1"/>
  <c r="B30982" i="1"/>
  <c r="B30981" i="1"/>
  <c r="B30980" i="1"/>
  <c r="B30979" i="1"/>
  <c r="B30978" i="1"/>
  <c r="B30977" i="1"/>
  <c r="B30976" i="1"/>
  <c r="B30975" i="1"/>
  <c r="B30974" i="1"/>
  <c r="B30973" i="1"/>
  <c r="B30972" i="1"/>
  <c r="B30971" i="1"/>
  <c r="B30970" i="1"/>
  <c r="B30969" i="1"/>
  <c r="B30968" i="1"/>
  <c r="B30967" i="1"/>
  <c r="B30966" i="1"/>
  <c r="B30965" i="1"/>
  <c r="B30964" i="1"/>
  <c r="B30963" i="1"/>
  <c r="B30962" i="1"/>
  <c r="B30961" i="1"/>
  <c r="B30960" i="1"/>
  <c r="B30959" i="1"/>
  <c r="B30958" i="1"/>
  <c r="B30957" i="1"/>
  <c r="B30956" i="1"/>
  <c r="B30955" i="1"/>
  <c r="B30954" i="1"/>
  <c r="B30953" i="1"/>
  <c r="B30952" i="1"/>
  <c r="B30951" i="1"/>
  <c r="B30950" i="1"/>
  <c r="B30949" i="1"/>
  <c r="B30948" i="1"/>
  <c r="B30947" i="1"/>
  <c r="B30946" i="1"/>
  <c r="B30945" i="1"/>
  <c r="B30944" i="1"/>
  <c r="B30943" i="1"/>
  <c r="B30942" i="1"/>
  <c r="B30941" i="1"/>
  <c r="B30940" i="1"/>
  <c r="B30939" i="1"/>
  <c r="B30938" i="1"/>
  <c r="B30937" i="1"/>
  <c r="B30936" i="1"/>
  <c r="B30935" i="1"/>
  <c r="B30934" i="1"/>
  <c r="B30933" i="1"/>
  <c r="B30932" i="1"/>
  <c r="B30931" i="1"/>
  <c r="B30930" i="1"/>
  <c r="B30929" i="1"/>
  <c r="B30928" i="1"/>
  <c r="B30927" i="1"/>
  <c r="B30926" i="1"/>
  <c r="B30925" i="1"/>
  <c r="B30924" i="1"/>
  <c r="B30923" i="1"/>
  <c r="B30922" i="1"/>
  <c r="B30921" i="1"/>
  <c r="B30920" i="1"/>
  <c r="B30919" i="1"/>
  <c r="B30918" i="1"/>
  <c r="B30917" i="1"/>
  <c r="B30916" i="1"/>
  <c r="B30915" i="1"/>
  <c r="B30914" i="1"/>
  <c r="B30913" i="1"/>
  <c r="B30912" i="1"/>
  <c r="B30911" i="1"/>
  <c r="B30910" i="1"/>
  <c r="B30909" i="1"/>
  <c r="B30908" i="1"/>
  <c r="B30907" i="1"/>
  <c r="B30906" i="1"/>
  <c r="B30905" i="1"/>
  <c r="B30904" i="1"/>
  <c r="B30903" i="1"/>
  <c r="B30902" i="1"/>
  <c r="B30901" i="1"/>
  <c r="B30900" i="1"/>
  <c r="B30899" i="1"/>
  <c r="B30898" i="1"/>
  <c r="B30897" i="1"/>
  <c r="B30896" i="1"/>
  <c r="B30895" i="1"/>
  <c r="B30894" i="1"/>
  <c r="B30893" i="1"/>
  <c r="B30892" i="1"/>
  <c r="B30891" i="1"/>
  <c r="B30890" i="1"/>
  <c r="B30889" i="1"/>
  <c r="B30888" i="1"/>
  <c r="B30887" i="1"/>
  <c r="B30886" i="1"/>
  <c r="B30885" i="1"/>
  <c r="B30884" i="1"/>
  <c r="B30883" i="1"/>
  <c r="B30882" i="1"/>
  <c r="B30881" i="1"/>
  <c r="B30880" i="1"/>
  <c r="B30879" i="1"/>
  <c r="B30878" i="1"/>
  <c r="B30877" i="1"/>
  <c r="B30876" i="1"/>
  <c r="B30875" i="1"/>
  <c r="B30874" i="1"/>
  <c r="B30873" i="1"/>
  <c r="B30872" i="1"/>
  <c r="B30871" i="1"/>
  <c r="B30870" i="1"/>
  <c r="B30869" i="1"/>
  <c r="B30868" i="1"/>
  <c r="B30867" i="1"/>
  <c r="B30866" i="1"/>
  <c r="B30865" i="1"/>
  <c r="B30864" i="1"/>
  <c r="B30863" i="1"/>
  <c r="B30862" i="1"/>
  <c r="B30861" i="1"/>
  <c r="B30860" i="1"/>
  <c r="B30859" i="1"/>
  <c r="B30854" i="1"/>
  <c r="B30853" i="1"/>
  <c r="B30852" i="1"/>
  <c r="B30851" i="1"/>
  <c r="B30850" i="1"/>
  <c r="B30849" i="1"/>
  <c r="B30848" i="1"/>
  <c r="B30847" i="1"/>
  <c r="B30846" i="1"/>
  <c r="B30845" i="1"/>
  <c r="B30844" i="1"/>
  <c r="B30843" i="1"/>
  <c r="B30842" i="1"/>
  <c r="B30841" i="1"/>
  <c r="B30840" i="1"/>
  <c r="B30839" i="1"/>
  <c r="B30838" i="1"/>
  <c r="B30837" i="1"/>
  <c r="B30836" i="1"/>
  <c r="B30835" i="1"/>
  <c r="B30834" i="1"/>
  <c r="B30833" i="1"/>
  <c r="B30832" i="1"/>
  <c r="B30831" i="1"/>
  <c r="B30830" i="1"/>
  <c r="B30829" i="1"/>
  <c r="B30828" i="1"/>
  <c r="B30827" i="1"/>
  <c r="B30826" i="1"/>
  <c r="B30825" i="1"/>
  <c r="B30824" i="1"/>
  <c r="B30823" i="1"/>
  <c r="B30822" i="1"/>
  <c r="B30821" i="1"/>
  <c r="B30820" i="1"/>
  <c r="B30819" i="1"/>
  <c r="B30818" i="1"/>
  <c r="B30817" i="1"/>
  <c r="B30816" i="1"/>
  <c r="B30815" i="1"/>
  <c r="B30814" i="1"/>
  <c r="B30813" i="1"/>
  <c r="B30812" i="1"/>
  <c r="B30811" i="1"/>
  <c r="B30810" i="1"/>
  <c r="B30809" i="1"/>
  <c r="B30808" i="1"/>
  <c r="B30807" i="1"/>
  <c r="B30806" i="1"/>
  <c r="B30805" i="1"/>
  <c r="B30804" i="1"/>
  <c r="B30803" i="1"/>
  <c r="B30802" i="1"/>
  <c r="B30801" i="1"/>
  <c r="B30800" i="1"/>
  <c r="B30799" i="1"/>
  <c r="B30798" i="1"/>
  <c r="B30797" i="1"/>
  <c r="B30796" i="1"/>
  <c r="B30795" i="1"/>
  <c r="B30794" i="1"/>
  <c r="B30793" i="1"/>
  <c r="B30792" i="1"/>
  <c r="B30791" i="1"/>
  <c r="B30790" i="1"/>
  <c r="B30789" i="1"/>
  <c r="B30788" i="1"/>
  <c r="B30787" i="1"/>
  <c r="B30786" i="1"/>
  <c r="B30785" i="1"/>
  <c r="B30784" i="1"/>
  <c r="B30783" i="1"/>
  <c r="B30782" i="1"/>
  <c r="B30781" i="1"/>
  <c r="B30780" i="1"/>
  <c r="B30779" i="1"/>
  <c r="B30778" i="1"/>
  <c r="B30777" i="1"/>
  <c r="B30776" i="1"/>
  <c r="B30775" i="1"/>
  <c r="B30774" i="1"/>
  <c r="B30773" i="1"/>
  <c r="B30772" i="1"/>
  <c r="B30771" i="1"/>
  <c r="B30770" i="1"/>
  <c r="B30769" i="1"/>
  <c r="B30768" i="1"/>
  <c r="B30767" i="1"/>
  <c r="B30766" i="1"/>
  <c r="B30765" i="1"/>
  <c r="B30764" i="1"/>
  <c r="B30763" i="1"/>
  <c r="B30762" i="1"/>
  <c r="B30761" i="1"/>
  <c r="B30760" i="1"/>
  <c r="B30759" i="1"/>
  <c r="B30758" i="1"/>
  <c r="B30757" i="1"/>
  <c r="B30756" i="1"/>
  <c r="B30755" i="1"/>
  <c r="B30754" i="1"/>
  <c r="B30753" i="1"/>
  <c r="B30752" i="1"/>
  <c r="B30751" i="1"/>
  <c r="B30750" i="1"/>
  <c r="B30749" i="1"/>
  <c r="B30748" i="1"/>
  <c r="B30747" i="1"/>
  <c r="B30746" i="1"/>
  <c r="B30745" i="1"/>
  <c r="B30744" i="1"/>
  <c r="B30743" i="1"/>
  <c r="B30742" i="1"/>
  <c r="B30741" i="1"/>
  <c r="B30740" i="1"/>
  <c r="B30739" i="1"/>
  <c r="B30738" i="1"/>
  <c r="B30737" i="1"/>
  <c r="B30736" i="1"/>
  <c r="B30735" i="1"/>
  <c r="B30734" i="1"/>
  <c r="B30733" i="1"/>
  <c r="B30732" i="1"/>
  <c r="B30731" i="1"/>
  <c r="B30730" i="1"/>
  <c r="B30729" i="1"/>
  <c r="B30728" i="1"/>
  <c r="B30727" i="1"/>
  <c r="B30726" i="1"/>
  <c r="B30725" i="1"/>
  <c r="B30724" i="1"/>
  <c r="B30723" i="1"/>
  <c r="B30722" i="1"/>
  <c r="B30721" i="1"/>
  <c r="B30720" i="1"/>
  <c r="B30719" i="1"/>
  <c r="B30718" i="1"/>
  <c r="B30717" i="1"/>
  <c r="B30716" i="1"/>
  <c r="B30715" i="1"/>
  <c r="B30714" i="1"/>
  <c r="B30713" i="1"/>
  <c r="B30712" i="1"/>
  <c r="B30711" i="1"/>
  <c r="B30710" i="1"/>
  <c r="B30709" i="1"/>
  <c r="B30708" i="1"/>
  <c r="B30707" i="1"/>
  <c r="B30706" i="1"/>
  <c r="B30705" i="1"/>
  <c r="B30704" i="1"/>
  <c r="B30703" i="1"/>
  <c r="B30702" i="1"/>
  <c r="B30701" i="1"/>
  <c r="B30700" i="1"/>
  <c r="B30699" i="1"/>
  <c r="B30698" i="1"/>
  <c r="B30697" i="1"/>
  <c r="B30696" i="1"/>
  <c r="B30695" i="1"/>
  <c r="B30694" i="1"/>
  <c r="B30693" i="1"/>
  <c r="B30692" i="1"/>
  <c r="B30691" i="1"/>
  <c r="B30690" i="1"/>
  <c r="B30689" i="1"/>
  <c r="B30688" i="1"/>
  <c r="B30687" i="1"/>
  <c r="B30686" i="1"/>
  <c r="B30685" i="1"/>
  <c r="B30684" i="1"/>
  <c r="B30683" i="1"/>
  <c r="B30682" i="1"/>
  <c r="B30681" i="1"/>
  <c r="B30680" i="1"/>
  <c r="B30679" i="1"/>
  <c r="B30678" i="1"/>
  <c r="B30677" i="1"/>
  <c r="B30676" i="1"/>
  <c r="B30675" i="1"/>
  <c r="B30674" i="1"/>
  <c r="B30673" i="1"/>
  <c r="B30672" i="1"/>
  <c r="B30671" i="1"/>
  <c r="B30670" i="1"/>
  <c r="B30669" i="1"/>
  <c r="B30668" i="1"/>
  <c r="B30667" i="1"/>
  <c r="B30666" i="1"/>
  <c r="B30665" i="1"/>
  <c r="B30664" i="1"/>
  <c r="B30663" i="1"/>
  <c r="B30662" i="1"/>
  <c r="B30661" i="1"/>
  <c r="B30660" i="1"/>
  <c r="B30659" i="1"/>
  <c r="B30658" i="1"/>
  <c r="B30657" i="1"/>
  <c r="B30656" i="1"/>
  <c r="B30655" i="1"/>
  <c r="B30654" i="1"/>
  <c r="B30653" i="1"/>
  <c r="B30652" i="1"/>
  <c r="B30651" i="1"/>
  <c r="B30650" i="1"/>
  <c r="B30649" i="1"/>
  <c r="B30648" i="1"/>
  <c r="B30647" i="1"/>
  <c r="B30646" i="1"/>
  <c r="B30645" i="1"/>
  <c r="B30644" i="1"/>
  <c r="B30643" i="1"/>
  <c r="B30642" i="1"/>
  <c r="B30641" i="1"/>
  <c r="B30640" i="1"/>
  <c r="B30639" i="1"/>
  <c r="B30638" i="1"/>
  <c r="B30637" i="1"/>
  <c r="B30636" i="1"/>
  <c r="B30635" i="1"/>
  <c r="B30634" i="1"/>
  <c r="B30633" i="1"/>
  <c r="B30632" i="1"/>
  <c r="B30631" i="1"/>
  <c r="B30630" i="1"/>
  <c r="B30629" i="1"/>
  <c r="B30628" i="1"/>
  <c r="B30627" i="1"/>
  <c r="B30626" i="1"/>
  <c r="B30625" i="1"/>
  <c r="B30624" i="1"/>
  <c r="B30623" i="1"/>
  <c r="B30622" i="1"/>
  <c r="B30621" i="1"/>
  <c r="B30620" i="1"/>
  <c r="B30619" i="1"/>
  <c r="B30618" i="1"/>
  <c r="B30617" i="1"/>
  <c r="B30616" i="1"/>
  <c r="B30615" i="1"/>
  <c r="B30614" i="1"/>
  <c r="B30613" i="1"/>
  <c r="B30612" i="1"/>
  <c r="B30611" i="1"/>
  <c r="B30610" i="1"/>
  <c r="B30609" i="1"/>
  <c r="B30608" i="1"/>
  <c r="B30607" i="1"/>
  <c r="B30606" i="1"/>
  <c r="B30605" i="1"/>
  <c r="B30604" i="1"/>
  <c r="B30603" i="1"/>
  <c r="B30602" i="1"/>
  <c r="B30601" i="1"/>
  <c r="B30600" i="1"/>
  <c r="B30599" i="1"/>
  <c r="B30598" i="1"/>
  <c r="B30597" i="1"/>
  <c r="B30596" i="1"/>
  <c r="B30595" i="1"/>
  <c r="B30594" i="1"/>
  <c r="B30593" i="1"/>
  <c r="B30592" i="1"/>
  <c r="B30591" i="1"/>
  <c r="B30590" i="1"/>
  <c r="B30589" i="1"/>
  <c r="B30588" i="1"/>
  <c r="B30587" i="1"/>
  <c r="B30586" i="1"/>
  <c r="B30585" i="1"/>
  <c r="B30584" i="1"/>
  <c r="B30583" i="1"/>
  <c r="B30582" i="1"/>
  <c r="B30581" i="1"/>
  <c r="B30580" i="1"/>
  <c r="B30579" i="1"/>
  <c r="B30578" i="1"/>
  <c r="B30577" i="1"/>
  <c r="B30576" i="1"/>
  <c r="B30575" i="1"/>
  <c r="B30574" i="1"/>
  <c r="B30573" i="1"/>
  <c r="B30572" i="1"/>
  <c r="B30571" i="1"/>
  <c r="B30570" i="1"/>
  <c r="B30569" i="1"/>
  <c r="B30568" i="1"/>
  <c r="B30567" i="1"/>
  <c r="B30566" i="1"/>
  <c r="B30565" i="1"/>
  <c r="B30564" i="1"/>
  <c r="B30563" i="1"/>
  <c r="B30562" i="1"/>
  <c r="B30561" i="1"/>
  <c r="B30560" i="1"/>
  <c r="B30559" i="1"/>
  <c r="B30558" i="1"/>
  <c r="B30557" i="1"/>
  <c r="B30556" i="1"/>
  <c r="B30555" i="1"/>
  <c r="B30554" i="1"/>
  <c r="B30553" i="1"/>
  <c r="B30552" i="1"/>
  <c r="B30551" i="1"/>
  <c r="B30550" i="1"/>
  <c r="B30549" i="1"/>
  <c r="B30548" i="1"/>
  <c r="B30547" i="1"/>
  <c r="B30546" i="1"/>
  <c r="B30545" i="1"/>
  <c r="B30544" i="1"/>
  <c r="B30543" i="1"/>
  <c r="B30542" i="1"/>
  <c r="B30541" i="1"/>
  <c r="B30540" i="1"/>
  <c r="B30539" i="1"/>
  <c r="B30538" i="1"/>
  <c r="B30537" i="1"/>
  <c r="B30536" i="1"/>
  <c r="B30535" i="1"/>
  <c r="B30534" i="1"/>
  <c r="B30533" i="1"/>
  <c r="B30532" i="1"/>
  <c r="B30531" i="1"/>
  <c r="B30530" i="1"/>
  <c r="B30529" i="1"/>
  <c r="B30528" i="1"/>
  <c r="B30527" i="1"/>
  <c r="B30526" i="1"/>
  <c r="B30525" i="1"/>
  <c r="B30524" i="1"/>
  <c r="B30523" i="1"/>
  <c r="B30522" i="1"/>
  <c r="B30521" i="1"/>
  <c r="B30520" i="1"/>
  <c r="B30519" i="1"/>
  <c r="B30518" i="1"/>
  <c r="B30517" i="1"/>
  <c r="B30516" i="1"/>
  <c r="B30515" i="1"/>
  <c r="B30514" i="1"/>
  <c r="B30513" i="1"/>
  <c r="B30512" i="1"/>
  <c r="B30511" i="1"/>
  <c r="B30510" i="1"/>
  <c r="B30509" i="1"/>
  <c r="B30508" i="1"/>
  <c r="B30507" i="1"/>
  <c r="B30506" i="1"/>
  <c r="B30505" i="1"/>
  <c r="B30504" i="1"/>
  <c r="B30503" i="1"/>
  <c r="B30502" i="1"/>
  <c r="B30501" i="1"/>
  <c r="B30500" i="1"/>
  <c r="B30499" i="1"/>
  <c r="B30498" i="1"/>
  <c r="B30497" i="1"/>
  <c r="B30496" i="1"/>
  <c r="B30495" i="1"/>
  <c r="B30494" i="1"/>
  <c r="B30493" i="1"/>
  <c r="B30492" i="1"/>
  <c r="B30491" i="1"/>
  <c r="B30490" i="1"/>
  <c r="B30489" i="1"/>
  <c r="B30488" i="1"/>
  <c r="B30487" i="1"/>
  <c r="B30486" i="1"/>
  <c r="B30485" i="1"/>
  <c r="B30484" i="1"/>
  <c r="B30483" i="1"/>
  <c r="B30482" i="1"/>
  <c r="B30481" i="1"/>
  <c r="B30480" i="1"/>
  <c r="B30479" i="1"/>
  <c r="B30478" i="1"/>
  <c r="B30477" i="1"/>
  <c r="B30476" i="1"/>
  <c r="B30475" i="1"/>
  <c r="B30474" i="1"/>
  <c r="B30473" i="1"/>
  <c r="B30472" i="1"/>
  <c r="B30471" i="1"/>
  <c r="B30470" i="1"/>
  <c r="B30469" i="1"/>
  <c r="B30468" i="1"/>
  <c r="B30467" i="1"/>
  <c r="B30466" i="1"/>
  <c r="B30465" i="1"/>
  <c r="B30464" i="1"/>
  <c r="B30463" i="1"/>
  <c r="B30462" i="1"/>
  <c r="B30461" i="1"/>
  <c r="B30460" i="1"/>
  <c r="B30459" i="1"/>
  <c r="B30458" i="1"/>
  <c r="B30457" i="1"/>
  <c r="B30456" i="1"/>
  <c r="B30455" i="1"/>
  <c r="B30454" i="1"/>
  <c r="B30453" i="1"/>
  <c r="B30452" i="1"/>
  <c r="B30451" i="1"/>
  <c r="B30450" i="1"/>
  <c r="B30449" i="1"/>
  <c r="B30448" i="1"/>
  <c r="B30447" i="1"/>
  <c r="B30446" i="1"/>
  <c r="B30445" i="1"/>
  <c r="B30444" i="1"/>
  <c r="B30443" i="1"/>
  <c r="B30442" i="1"/>
  <c r="B30441" i="1"/>
  <c r="B30440" i="1"/>
  <c r="B30439" i="1"/>
  <c r="B30438" i="1"/>
  <c r="B30437" i="1"/>
  <c r="B30436" i="1"/>
  <c r="B30435" i="1"/>
  <c r="B30434" i="1"/>
  <c r="B30433" i="1"/>
  <c r="B30432" i="1"/>
  <c r="B30431" i="1"/>
  <c r="B30430" i="1"/>
  <c r="B30429" i="1"/>
  <c r="B30428" i="1"/>
  <c r="B30427" i="1"/>
  <c r="B30426" i="1"/>
  <c r="B30425" i="1"/>
  <c r="B30424" i="1"/>
  <c r="B30423" i="1"/>
  <c r="B30422" i="1"/>
  <c r="B30421" i="1"/>
  <c r="B30420" i="1"/>
  <c r="B30419" i="1"/>
  <c r="B30418" i="1"/>
  <c r="B30417" i="1"/>
  <c r="B30416" i="1"/>
  <c r="B30415" i="1"/>
  <c r="B30414" i="1"/>
  <c r="B30413" i="1"/>
  <c r="B30412" i="1"/>
  <c r="B30411" i="1"/>
  <c r="B30410" i="1"/>
  <c r="B30409" i="1"/>
  <c r="B30408" i="1"/>
  <c r="B30407" i="1"/>
  <c r="B30406" i="1"/>
  <c r="B30405" i="1"/>
  <c r="B30404" i="1"/>
  <c r="B30403" i="1"/>
  <c r="B30402" i="1"/>
  <c r="B30401" i="1"/>
  <c r="B30400" i="1"/>
  <c r="B30399" i="1"/>
  <c r="B30398" i="1"/>
  <c r="B30397" i="1"/>
  <c r="B30396" i="1"/>
  <c r="B30395" i="1"/>
  <c r="B30394" i="1"/>
  <c r="B30393" i="1"/>
  <c r="B30392" i="1"/>
  <c r="B30391" i="1"/>
  <c r="B30390" i="1"/>
  <c r="B30389" i="1"/>
  <c r="B30388" i="1"/>
  <c r="B30387" i="1"/>
  <c r="B30386" i="1"/>
  <c r="B30385" i="1"/>
  <c r="B30384" i="1"/>
  <c r="B30383" i="1"/>
  <c r="B30382" i="1"/>
  <c r="B30381" i="1"/>
  <c r="B30380" i="1"/>
  <c r="B30379" i="1"/>
  <c r="B30378" i="1"/>
  <c r="B30377" i="1"/>
  <c r="B30376" i="1"/>
  <c r="B30375" i="1"/>
  <c r="B30374" i="1"/>
  <c r="B30373" i="1"/>
  <c r="B30372" i="1"/>
  <c r="B30371" i="1"/>
  <c r="B30370" i="1"/>
  <c r="B30369" i="1"/>
  <c r="B30368" i="1"/>
  <c r="B30367" i="1"/>
  <c r="B30366" i="1"/>
  <c r="B30365" i="1"/>
  <c r="B30364" i="1"/>
  <c r="B30363" i="1"/>
  <c r="B30362" i="1"/>
  <c r="B30361" i="1"/>
  <c r="B30360" i="1"/>
  <c r="B30359" i="1"/>
  <c r="B30358" i="1"/>
  <c r="B30357" i="1"/>
  <c r="B30356" i="1"/>
  <c r="B30355" i="1"/>
  <c r="B30354" i="1"/>
  <c r="B30353" i="1"/>
  <c r="B30352" i="1"/>
  <c r="B30351" i="1"/>
  <c r="B30350" i="1"/>
  <c r="B30349" i="1"/>
  <c r="B30348" i="1"/>
  <c r="B30347" i="1"/>
  <c r="B30346" i="1"/>
  <c r="B30345" i="1"/>
  <c r="B30344" i="1"/>
  <c r="B30343" i="1"/>
  <c r="B30342" i="1"/>
  <c r="B30341" i="1"/>
  <c r="B30340" i="1"/>
  <c r="B30339" i="1"/>
  <c r="B30338" i="1"/>
  <c r="B30337" i="1"/>
  <c r="B30336" i="1"/>
  <c r="B30335" i="1"/>
  <c r="B30334" i="1"/>
  <c r="B30333" i="1"/>
  <c r="B30332" i="1"/>
  <c r="B30331" i="1"/>
  <c r="B30330" i="1"/>
  <c r="B30329" i="1"/>
  <c r="B30328" i="1"/>
  <c r="B30327" i="1"/>
  <c r="B30326" i="1"/>
  <c r="B30325" i="1"/>
  <c r="B30324" i="1"/>
  <c r="B30323" i="1"/>
  <c r="B30322" i="1"/>
  <c r="B30321" i="1"/>
  <c r="B30320" i="1"/>
  <c r="B30319" i="1"/>
  <c r="B30318" i="1"/>
  <c r="B30317" i="1"/>
  <c r="B30316" i="1"/>
  <c r="B30315" i="1"/>
  <c r="B30314" i="1"/>
  <c r="B30313" i="1"/>
  <c r="B30312" i="1"/>
  <c r="B30311" i="1"/>
  <c r="B30310" i="1"/>
  <c r="B30309" i="1"/>
  <c r="B30308" i="1"/>
  <c r="B30307" i="1"/>
  <c r="B30306" i="1"/>
  <c r="B30305" i="1"/>
  <c r="B30304" i="1"/>
  <c r="B30303" i="1"/>
  <c r="B30302" i="1"/>
  <c r="B30301" i="1"/>
  <c r="B30300" i="1"/>
  <c r="B30299" i="1"/>
  <c r="B30298" i="1"/>
  <c r="B30297" i="1"/>
  <c r="B30296" i="1"/>
  <c r="B30295" i="1"/>
  <c r="B30294" i="1"/>
  <c r="B30293" i="1"/>
  <c r="B30292" i="1"/>
  <c r="B30291" i="1"/>
  <c r="B30290" i="1"/>
  <c r="B30289" i="1"/>
  <c r="B30288" i="1"/>
  <c r="B30287" i="1"/>
  <c r="B30286" i="1"/>
  <c r="B30285" i="1"/>
  <c r="B30284" i="1"/>
  <c r="B30283" i="1"/>
  <c r="B30282" i="1"/>
  <c r="B30281" i="1"/>
  <c r="B30280" i="1"/>
  <c r="B30279" i="1"/>
  <c r="B30278" i="1"/>
  <c r="B30277" i="1"/>
  <c r="B30276" i="1"/>
  <c r="B30275" i="1"/>
  <c r="B30274" i="1"/>
  <c r="B30273" i="1"/>
  <c r="B30272" i="1"/>
  <c r="B30271" i="1"/>
  <c r="B30270" i="1"/>
  <c r="B30269" i="1"/>
  <c r="B30268" i="1"/>
  <c r="B30267" i="1"/>
  <c r="B30266" i="1"/>
  <c r="B30265" i="1"/>
  <c r="B30264" i="1"/>
  <c r="B30263" i="1"/>
  <c r="B30262" i="1"/>
  <c r="B30261" i="1"/>
  <c r="B30260" i="1"/>
  <c r="B30259" i="1"/>
  <c r="B30258" i="1"/>
  <c r="B30257" i="1"/>
  <c r="B30256" i="1"/>
  <c r="B30255" i="1"/>
  <c r="B30254" i="1"/>
  <c r="B30249" i="1"/>
  <c r="B30248" i="1"/>
  <c r="B30247" i="1"/>
  <c r="B30246" i="1"/>
  <c r="B30245" i="1"/>
  <c r="B30244" i="1"/>
  <c r="B30243" i="1"/>
  <c r="B30242" i="1"/>
  <c r="B30241" i="1"/>
  <c r="B30240" i="1"/>
  <c r="B30239" i="1"/>
  <c r="B30238" i="1"/>
  <c r="B30237" i="1"/>
  <c r="B30236" i="1"/>
  <c r="B30235" i="1"/>
  <c r="B30234" i="1"/>
  <c r="B30233" i="1"/>
  <c r="B30232" i="1"/>
  <c r="B30231" i="1"/>
  <c r="B30230" i="1"/>
  <c r="B30229" i="1"/>
  <c r="B30228" i="1"/>
  <c r="B30227" i="1"/>
  <c r="B30226" i="1"/>
  <c r="B30225" i="1"/>
  <c r="B30224" i="1"/>
  <c r="B30223" i="1"/>
  <c r="B30222" i="1"/>
  <c r="B30221" i="1"/>
  <c r="B30220" i="1"/>
  <c r="B30219" i="1"/>
  <c r="B30218" i="1"/>
  <c r="B30217" i="1"/>
  <c r="B30216" i="1"/>
  <c r="B30215" i="1"/>
  <c r="B30214" i="1"/>
  <c r="B30213" i="1"/>
  <c r="B30212" i="1"/>
  <c r="B30211" i="1"/>
  <c r="B30210" i="1"/>
  <c r="B30209" i="1"/>
  <c r="B30208" i="1"/>
  <c r="B30207" i="1"/>
  <c r="B30206" i="1"/>
  <c r="B30205" i="1"/>
  <c r="B30204" i="1"/>
  <c r="B30203" i="1"/>
  <c r="B30202" i="1"/>
  <c r="B30201" i="1"/>
  <c r="B30200" i="1"/>
  <c r="B30199" i="1"/>
  <c r="B30198" i="1"/>
  <c r="B30197" i="1"/>
  <c r="B30196" i="1"/>
  <c r="B30195" i="1"/>
  <c r="B30194" i="1"/>
  <c r="B30193" i="1"/>
  <c r="B30192" i="1"/>
  <c r="B30191" i="1"/>
  <c r="B30190" i="1"/>
  <c r="B30189" i="1"/>
  <c r="B30188" i="1"/>
  <c r="B30187" i="1"/>
  <c r="B30186" i="1"/>
  <c r="B30185" i="1"/>
  <c r="B30184" i="1"/>
  <c r="B30183" i="1"/>
  <c r="B30182" i="1"/>
  <c r="B30181" i="1"/>
  <c r="B30180" i="1"/>
  <c r="B30179" i="1"/>
  <c r="B30178" i="1"/>
  <c r="B30177" i="1"/>
  <c r="B30176" i="1"/>
  <c r="B30175" i="1"/>
  <c r="B30174" i="1"/>
  <c r="B30173" i="1"/>
  <c r="B30172" i="1"/>
  <c r="B30171" i="1"/>
  <c r="B30170" i="1"/>
  <c r="B30169" i="1"/>
  <c r="B30168" i="1"/>
  <c r="B30167" i="1"/>
  <c r="B30166" i="1"/>
  <c r="B30165" i="1"/>
  <c r="B30164" i="1"/>
  <c r="B30163" i="1"/>
  <c r="B30162" i="1"/>
  <c r="B30161" i="1"/>
  <c r="B30160" i="1"/>
  <c r="B30159" i="1"/>
  <c r="B30158" i="1"/>
  <c r="B30157" i="1"/>
  <c r="B30156" i="1"/>
  <c r="B30155" i="1"/>
  <c r="B30154" i="1"/>
  <c r="B30153" i="1"/>
  <c r="B30152" i="1"/>
  <c r="B30151" i="1"/>
  <c r="B30150" i="1"/>
  <c r="B30149" i="1"/>
  <c r="B30148" i="1"/>
  <c r="B30147" i="1"/>
  <c r="B30146" i="1"/>
  <c r="B30145" i="1"/>
  <c r="B30144" i="1"/>
  <c r="B30143" i="1"/>
  <c r="B30142" i="1"/>
  <c r="B30141" i="1"/>
  <c r="B30140" i="1"/>
  <c r="B30139" i="1"/>
  <c r="B30138" i="1"/>
  <c r="B30137" i="1"/>
  <c r="B30136" i="1"/>
  <c r="B30135" i="1"/>
  <c r="B30134" i="1"/>
  <c r="B30133" i="1"/>
  <c r="B30132" i="1"/>
  <c r="B30131" i="1"/>
  <c r="B30130" i="1"/>
  <c r="B30129" i="1"/>
  <c r="B30128" i="1"/>
  <c r="B30127" i="1"/>
  <c r="B30126" i="1"/>
  <c r="B30125" i="1"/>
  <c r="B30124" i="1"/>
  <c r="B30123" i="1"/>
  <c r="B30122" i="1"/>
  <c r="B30121" i="1"/>
  <c r="B30120" i="1"/>
  <c r="B30119" i="1"/>
  <c r="B30118" i="1"/>
  <c r="B30117" i="1"/>
  <c r="B30116" i="1"/>
  <c r="B30115" i="1"/>
  <c r="B30114" i="1"/>
  <c r="B30113" i="1"/>
  <c r="B30112" i="1"/>
  <c r="B30111" i="1"/>
  <c r="B30110" i="1"/>
  <c r="B30109" i="1"/>
  <c r="B30108" i="1"/>
  <c r="B30107" i="1"/>
  <c r="B30106" i="1"/>
  <c r="B30105" i="1"/>
  <c r="B30104" i="1"/>
  <c r="B30103" i="1"/>
  <c r="B30102" i="1"/>
  <c r="B30101" i="1"/>
  <c r="B30100" i="1"/>
  <c r="B30099" i="1"/>
  <c r="B30098" i="1"/>
  <c r="B30097" i="1"/>
  <c r="B30096" i="1"/>
  <c r="B30095" i="1"/>
  <c r="B30094" i="1"/>
  <c r="B30093" i="1"/>
  <c r="B30092" i="1"/>
  <c r="B30091" i="1"/>
  <c r="B30090" i="1"/>
  <c r="B30089" i="1"/>
  <c r="B30088" i="1"/>
  <c r="B30087" i="1"/>
  <c r="B30086" i="1"/>
  <c r="B30085" i="1"/>
  <c r="B30084" i="1"/>
  <c r="B30083" i="1"/>
  <c r="B30082" i="1"/>
  <c r="B30081" i="1"/>
  <c r="B30080" i="1"/>
  <c r="B30079" i="1"/>
  <c r="B30078" i="1"/>
  <c r="B30077" i="1"/>
  <c r="B30076" i="1"/>
  <c r="B30075" i="1"/>
  <c r="B30074" i="1"/>
  <c r="B30073" i="1"/>
  <c r="B30072" i="1"/>
  <c r="B30071" i="1"/>
  <c r="B30070" i="1"/>
  <c r="B30069" i="1"/>
  <c r="B30068" i="1"/>
  <c r="B30067" i="1"/>
  <c r="B30066" i="1"/>
  <c r="B30065" i="1"/>
  <c r="B30064" i="1"/>
  <c r="B30063" i="1"/>
  <c r="B30062" i="1"/>
  <c r="B30061" i="1"/>
  <c r="B30060" i="1"/>
  <c r="B30059" i="1"/>
  <c r="B30058" i="1"/>
  <c r="B30057" i="1"/>
  <c r="B30056" i="1"/>
  <c r="B30055" i="1"/>
  <c r="B30054" i="1"/>
  <c r="B30053" i="1"/>
  <c r="B30052" i="1"/>
  <c r="B30051" i="1"/>
  <c r="B30050" i="1"/>
  <c r="B30049" i="1"/>
  <c r="B30048" i="1"/>
  <c r="B30047" i="1"/>
  <c r="B30046" i="1"/>
  <c r="B30045" i="1"/>
  <c r="B30044" i="1"/>
  <c r="B30043" i="1"/>
  <c r="B30042" i="1"/>
  <c r="B30041" i="1"/>
  <c r="B30040" i="1"/>
  <c r="B30039" i="1"/>
  <c r="B30038" i="1"/>
  <c r="B30037" i="1"/>
  <c r="B30036" i="1"/>
  <c r="B30035" i="1"/>
  <c r="B30034" i="1"/>
  <c r="B30033" i="1"/>
  <c r="B30032" i="1"/>
  <c r="B30031" i="1"/>
  <c r="B30030" i="1"/>
  <c r="B30029" i="1"/>
  <c r="B30028" i="1"/>
  <c r="B30027" i="1"/>
  <c r="B30026" i="1"/>
  <c r="B30025" i="1"/>
  <c r="B30024" i="1"/>
  <c r="B30023" i="1"/>
  <c r="B30022" i="1"/>
  <c r="B30021" i="1"/>
  <c r="B30020" i="1"/>
  <c r="B30019" i="1"/>
  <c r="B30018" i="1"/>
  <c r="B30017" i="1"/>
  <c r="B30016" i="1"/>
  <c r="B30015" i="1"/>
  <c r="B30014" i="1"/>
  <c r="B30013" i="1"/>
  <c r="B30012" i="1"/>
  <c r="B30011" i="1"/>
  <c r="B30010" i="1"/>
  <c r="B30009" i="1"/>
  <c r="B30008" i="1"/>
  <c r="B30007" i="1"/>
  <c r="B30006" i="1"/>
  <c r="B30005" i="1"/>
  <c r="B30004" i="1"/>
  <c r="B30003" i="1"/>
  <c r="B30002" i="1"/>
  <c r="B30001" i="1"/>
  <c r="B30000" i="1"/>
  <c r="B29999" i="1"/>
  <c r="B29998" i="1"/>
  <c r="B29997" i="1"/>
  <c r="B29996" i="1"/>
  <c r="B29995" i="1"/>
  <c r="B29994" i="1"/>
  <c r="B29993" i="1"/>
  <c r="B29992" i="1"/>
  <c r="B29991" i="1"/>
  <c r="B29990" i="1"/>
  <c r="B29989" i="1"/>
  <c r="B29988" i="1"/>
  <c r="B29987" i="1"/>
  <c r="B29986" i="1"/>
  <c r="B29985" i="1"/>
  <c r="B29984" i="1"/>
  <c r="B29983" i="1"/>
  <c r="B29982" i="1"/>
  <c r="B29981" i="1"/>
  <c r="B29980" i="1"/>
  <c r="B29979" i="1"/>
  <c r="B29978" i="1"/>
  <c r="B29977" i="1"/>
  <c r="B29976" i="1"/>
  <c r="B29975" i="1"/>
  <c r="B29974" i="1"/>
  <c r="B29973" i="1"/>
  <c r="B29972" i="1"/>
  <c r="B29971" i="1"/>
  <c r="B29970" i="1"/>
  <c r="B29969" i="1"/>
  <c r="B29968" i="1"/>
  <c r="B29967" i="1"/>
  <c r="B29966" i="1"/>
  <c r="B29965" i="1"/>
  <c r="B29964" i="1"/>
  <c r="B29963" i="1"/>
  <c r="B29962" i="1"/>
  <c r="B29961" i="1"/>
  <c r="B29960" i="1"/>
  <c r="B29959" i="1"/>
  <c r="B29958" i="1"/>
  <c r="B29957" i="1"/>
  <c r="B29956" i="1"/>
  <c r="B29955" i="1"/>
  <c r="B29954" i="1"/>
  <c r="B29953" i="1"/>
  <c r="B29952" i="1"/>
  <c r="B29951" i="1"/>
  <c r="B29950" i="1"/>
  <c r="B29949" i="1"/>
  <c r="B29948" i="1"/>
  <c r="B29947" i="1"/>
  <c r="B29946" i="1"/>
  <c r="B29945" i="1"/>
  <c r="B29944" i="1"/>
  <c r="B29943" i="1"/>
  <c r="B29942" i="1"/>
  <c r="B29941" i="1"/>
  <c r="B29940" i="1"/>
  <c r="B29939" i="1"/>
  <c r="B29938" i="1"/>
  <c r="B29937" i="1"/>
  <c r="B29936" i="1"/>
  <c r="B29935" i="1"/>
  <c r="B29934" i="1"/>
  <c r="B29933" i="1"/>
  <c r="B29932" i="1"/>
  <c r="B29931" i="1"/>
  <c r="B29930" i="1"/>
  <c r="B29929" i="1"/>
  <c r="B29928" i="1"/>
  <c r="B29927" i="1"/>
  <c r="B29926" i="1"/>
  <c r="B29925" i="1"/>
  <c r="B29924" i="1"/>
  <c r="B29923" i="1"/>
  <c r="B29922" i="1"/>
  <c r="B29921" i="1"/>
  <c r="B29920" i="1"/>
  <c r="B29919" i="1"/>
  <c r="B29918" i="1"/>
  <c r="B29917" i="1"/>
  <c r="B29916" i="1"/>
  <c r="B29915" i="1"/>
  <c r="B29914" i="1"/>
  <c r="B29913" i="1"/>
  <c r="B29912" i="1"/>
  <c r="B29911" i="1"/>
  <c r="B29910" i="1"/>
  <c r="B29909" i="1"/>
  <c r="B29908" i="1"/>
  <c r="B29907" i="1"/>
  <c r="B29906" i="1"/>
  <c r="B29905" i="1"/>
  <c r="B29904" i="1"/>
  <c r="B29903" i="1"/>
  <c r="B29902" i="1"/>
  <c r="B29901" i="1"/>
  <c r="B29900" i="1"/>
  <c r="B29899" i="1"/>
  <c r="B29898" i="1"/>
  <c r="B29897" i="1"/>
  <c r="B29896" i="1"/>
  <c r="B29895" i="1"/>
  <c r="B29894" i="1"/>
  <c r="B29893" i="1"/>
  <c r="B29892" i="1"/>
  <c r="B29891" i="1"/>
  <c r="B29890" i="1"/>
  <c r="B29889" i="1"/>
  <c r="B29888" i="1"/>
  <c r="B29887" i="1"/>
  <c r="B29886" i="1"/>
  <c r="B29885" i="1"/>
  <c r="B29884" i="1"/>
  <c r="B29883" i="1"/>
  <c r="B29882" i="1"/>
  <c r="B29881" i="1"/>
  <c r="B29880" i="1"/>
  <c r="B29879" i="1"/>
  <c r="B29878" i="1"/>
  <c r="B29877" i="1"/>
  <c r="B29876" i="1"/>
  <c r="B29875" i="1"/>
  <c r="B29874" i="1"/>
  <c r="B29873" i="1"/>
  <c r="B29872" i="1"/>
  <c r="B29871" i="1"/>
  <c r="B29870" i="1"/>
  <c r="B29869" i="1"/>
  <c r="B29868" i="1"/>
  <c r="B29867" i="1"/>
  <c r="B29866" i="1"/>
  <c r="B29865" i="1"/>
  <c r="B29864" i="1"/>
  <c r="B29863" i="1"/>
  <c r="B29862" i="1"/>
  <c r="B29861" i="1"/>
  <c r="B29860" i="1"/>
  <c r="B29859" i="1"/>
  <c r="B29858" i="1"/>
  <c r="B29857" i="1"/>
  <c r="B29856" i="1"/>
  <c r="B29855" i="1"/>
  <c r="B29854" i="1"/>
  <c r="B29853" i="1"/>
  <c r="B29852" i="1"/>
  <c r="B29851" i="1"/>
  <c r="B29850" i="1"/>
  <c r="B29849" i="1"/>
  <c r="B29848" i="1"/>
  <c r="B29847" i="1"/>
  <c r="B29846" i="1"/>
  <c r="B29845" i="1"/>
  <c r="B29844" i="1"/>
  <c r="B29843" i="1"/>
  <c r="B29842" i="1"/>
  <c r="B29841" i="1"/>
  <c r="B29840" i="1"/>
  <c r="B29839" i="1"/>
  <c r="B29838" i="1"/>
  <c r="B29837" i="1"/>
  <c r="B29836" i="1"/>
  <c r="B29835" i="1"/>
  <c r="B29834" i="1"/>
  <c r="B29833" i="1"/>
  <c r="B29832" i="1"/>
  <c r="B29831" i="1"/>
  <c r="B29830" i="1"/>
  <c r="B29829" i="1"/>
  <c r="B29828" i="1"/>
  <c r="B29827" i="1"/>
  <c r="B29826" i="1"/>
  <c r="B29825" i="1"/>
  <c r="B29824" i="1"/>
  <c r="B29823" i="1"/>
  <c r="B29822" i="1"/>
  <c r="B29821" i="1"/>
  <c r="B29820" i="1"/>
  <c r="B29819" i="1"/>
  <c r="B29818" i="1"/>
  <c r="B29817" i="1"/>
  <c r="B29816" i="1"/>
  <c r="B29815" i="1"/>
  <c r="B29814" i="1"/>
  <c r="B29813" i="1"/>
  <c r="B29812" i="1"/>
  <c r="B29811" i="1"/>
  <c r="B29810" i="1"/>
  <c r="B29809" i="1"/>
  <c r="B29808" i="1"/>
  <c r="B29807" i="1"/>
  <c r="B29806" i="1"/>
  <c r="B29805" i="1"/>
  <c r="B29804" i="1"/>
  <c r="B29803" i="1"/>
  <c r="B29802" i="1"/>
  <c r="B29801" i="1"/>
  <c r="B29800" i="1"/>
  <c r="B29799" i="1"/>
  <c r="B29798" i="1"/>
  <c r="B29797" i="1"/>
  <c r="B29796" i="1"/>
  <c r="B29795" i="1"/>
  <c r="B29794" i="1"/>
  <c r="B29793" i="1"/>
  <c r="B29792" i="1"/>
  <c r="B29791" i="1"/>
  <c r="B29790" i="1"/>
  <c r="B29789" i="1"/>
  <c r="B29788" i="1"/>
  <c r="B29787" i="1"/>
  <c r="B29786" i="1"/>
  <c r="B29785" i="1"/>
  <c r="B29784" i="1"/>
  <c r="B29783" i="1"/>
  <c r="B29782" i="1"/>
  <c r="B29781" i="1"/>
  <c r="B29780" i="1"/>
  <c r="B29779" i="1"/>
  <c r="B29778" i="1"/>
  <c r="B29777" i="1"/>
  <c r="B29776" i="1"/>
  <c r="B29775" i="1"/>
  <c r="B29774" i="1"/>
  <c r="B29773" i="1"/>
  <c r="B29772" i="1"/>
  <c r="B29771" i="1"/>
  <c r="B29770" i="1"/>
  <c r="B29769" i="1"/>
  <c r="B29768" i="1"/>
  <c r="B29767" i="1"/>
  <c r="B29766" i="1"/>
  <c r="B29765" i="1"/>
  <c r="B29764" i="1"/>
  <c r="B29763" i="1"/>
  <c r="B29762" i="1"/>
  <c r="B29761" i="1"/>
  <c r="B29760" i="1"/>
  <c r="B29759" i="1"/>
  <c r="B29758" i="1"/>
  <c r="B29757" i="1"/>
  <c r="B29756" i="1"/>
  <c r="B29755" i="1"/>
  <c r="B29754" i="1"/>
  <c r="B29753" i="1"/>
  <c r="B29752" i="1"/>
  <c r="B29751" i="1"/>
  <c r="B29750" i="1"/>
  <c r="B29749" i="1"/>
  <c r="B29748" i="1"/>
  <c r="B29747" i="1"/>
  <c r="B29746" i="1"/>
  <c r="B29745" i="1"/>
  <c r="B29744" i="1"/>
  <c r="B29743" i="1"/>
  <c r="B29742" i="1"/>
  <c r="B29741" i="1"/>
  <c r="B29740" i="1"/>
  <c r="B29739" i="1"/>
  <c r="B29738" i="1"/>
  <c r="B29737" i="1"/>
  <c r="B29736" i="1"/>
  <c r="B29735" i="1"/>
  <c r="B29734" i="1"/>
  <c r="B29733" i="1"/>
  <c r="B29732" i="1"/>
  <c r="B29731" i="1"/>
  <c r="B29730" i="1"/>
  <c r="B29729" i="1"/>
  <c r="B29728" i="1"/>
  <c r="B29727" i="1"/>
  <c r="B29726" i="1"/>
  <c r="B29725" i="1"/>
  <c r="B29724" i="1"/>
  <c r="B29723" i="1"/>
  <c r="B29722" i="1"/>
  <c r="B29721" i="1"/>
  <c r="B29720" i="1"/>
  <c r="B29719" i="1"/>
  <c r="B29718" i="1"/>
  <c r="B29717" i="1"/>
  <c r="B29716" i="1"/>
  <c r="B29715" i="1"/>
  <c r="B29714" i="1"/>
  <c r="B29713" i="1"/>
  <c r="B29712" i="1"/>
  <c r="B29711" i="1"/>
  <c r="B29710" i="1"/>
  <c r="B29709" i="1"/>
  <c r="B29708" i="1"/>
  <c r="B29707" i="1"/>
  <c r="B29706" i="1"/>
  <c r="B29705" i="1"/>
  <c r="B29704" i="1"/>
  <c r="B29703" i="1"/>
  <c r="B29702" i="1"/>
  <c r="B29701" i="1"/>
  <c r="B29700" i="1"/>
  <c r="B29699" i="1"/>
  <c r="B29698" i="1"/>
  <c r="B29697" i="1"/>
  <c r="B29696" i="1"/>
  <c r="B29695" i="1"/>
  <c r="B29694" i="1"/>
  <c r="B29693" i="1"/>
  <c r="B29692" i="1"/>
  <c r="B29691" i="1"/>
  <c r="B29690" i="1"/>
  <c r="B29689" i="1"/>
  <c r="B29688" i="1"/>
  <c r="B29687" i="1"/>
  <c r="B29686" i="1"/>
  <c r="B29685" i="1"/>
  <c r="B29684" i="1"/>
  <c r="B29683" i="1"/>
  <c r="B29682" i="1"/>
  <c r="B29681" i="1"/>
  <c r="B29680" i="1"/>
  <c r="B29679" i="1"/>
  <c r="B29678" i="1"/>
  <c r="B29677" i="1"/>
  <c r="B29676" i="1"/>
  <c r="B29675" i="1"/>
  <c r="B29674" i="1"/>
  <c r="B29673" i="1"/>
  <c r="B29672" i="1"/>
  <c r="B29671" i="1"/>
  <c r="B29670" i="1"/>
  <c r="B29669" i="1"/>
  <c r="B29668" i="1"/>
  <c r="B29667" i="1"/>
  <c r="B29666" i="1"/>
  <c r="B29665" i="1"/>
  <c r="B29664" i="1"/>
  <c r="B29663" i="1"/>
  <c r="B29662" i="1"/>
  <c r="B29661" i="1"/>
  <c r="B29660" i="1"/>
  <c r="B29659" i="1"/>
  <c r="B29658" i="1"/>
  <c r="B29657" i="1"/>
  <c r="B29656" i="1"/>
  <c r="B29655" i="1"/>
  <c r="B29654" i="1"/>
  <c r="B29653" i="1"/>
  <c r="B29652" i="1"/>
  <c r="B29651" i="1"/>
  <c r="B29650" i="1"/>
  <c r="B29649" i="1"/>
  <c r="B29644" i="1"/>
  <c r="B29643" i="1"/>
  <c r="B29642" i="1"/>
  <c r="B29641" i="1"/>
  <c r="B29640" i="1"/>
  <c r="B29639" i="1"/>
  <c r="B29638" i="1"/>
  <c r="B29637" i="1"/>
  <c r="B29636" i="1"/>
  <c r="B29635" i="1"/>
  <c r="B29634" i="1"/>
  <c r="B29633" i="1"/>
  <c r="B29632" i="1"/>
  <c r="B29631" i="1"/>
  <c r="B29630" i="1"/>
  <c r="B29629" i="1"/>
  <c r="B29628" i="1"/>
  <c r="B29627" i="1"/>
  <c r="B29626" i="1"/>
  <c r="B29625" i="1"/>
  <c r="B29624" i="1"/>
  <c r="B29623" i="1"/>
  <c r="B29622" i="1"/>
  <c r="B29621" i="1"/>
  <c r="B29620" i="1"/>
  <c r="B29619" i="1"/>
  <c r="B29618" i="1"/>
  <c r="B29617" i="1"/>
  <c r="B29616" i="1"/>
  <c r="B29615" i="1"/>
  <c r="B29614" i="1"/>
  <c r="B29613" i="1"/>
  <c r="B29612" i="1"/>
  <c r="B29611" i="1"/>
  <c r="B29610" i="1"/>
  <c r="B29609" i="1"/>
  <c r="B29608" i="1"/>
  <c r="B29607" i="1"/>
  <c r="B29606" i="1"/>
  <c r="B29605" i="1"/>
  <c r="B29604" i="1"/>
  <c r="B29603" i="1"/>
  <c r="B29602" i="1"/>
  <c r="B29601" i="1"/>
  <c r="B29600" i="1"/>
  <c r="B29599" i="1"/>
  <c r="B29598" i="1"/>
  <c r="B29597" i="1"/>
  <c r="B29596" i="1"/>
  <c r="B29595" i="1"/>
  <c r="B29594" i="1"/>
  <c r="B29593" i="1"/>
  <c r="B29592" i="1"/>
  <c r="B29591" i="1"/>
  <c r="B29590" i="1"/>
  <c r="B29589" i="1"/>
  <c r="B29588" i="1"/>
  <c r="B29587" i="1"/>
  <c r="B29586" i="1"/>
  <c r="B29585" i="1"/>
  <c r="B29584" i="1"/>
  <c r="B29583" i="1"/>
  <c r="B29582" i="1"/>
  <c r="B29581" i="1"/>
  <c r="B29580" i="1"/>
  <c r="B29579" i="1"/>
  <c r="B29578" i="1"/>
  <c r="B29577" i="1"/>
  <c r="B29576" i="1"/>
  <c r="B29575" i="1"/>
  <c r="B29574" i="1"/>
  <c r="B29573" i="1"/>
  <c r="B29572" i="1"/>
  <c r="B29571" i="1"/>
  <c r="B29570" i="1"/>
  <c r="B29569" i="1"/>
  <c r="B29568" i="1"/>
  <c r="B29567" i="1"/>
  <c r="B29566" i="1"/>
  <c r="B29565" i="1"/>
  <c r="B29564" i="1"/>
  <c r="B29563" i="1"/>
  <c r="B29562" i="1"/>
  <c r="B29561" i="1"/>
  <c r="B29560" i="1"/>
  <c r="B29559" i="1"/>
  <c r="B29558" i="1"/>
  <c r="B29557" i="1"/>
  <c r="B29556" i="1"/>
  <c r="B29555" i="1"/>
  <c r="B29554" i="1"/>
  <c r="B29553" i="1"/>
  <c r="B29552" i="1"/>
  <c r="B29551" i="1"/>
  <c r="B29550" i="1"/>
  <c r="B29549" i="1"/>
  <c r="B29548" i="1"/>
  <c r="B29547" i="1"/>
  <c r="B29546" i="1"/>
  <c r="B29545" i="1"/>
  <c r="B29544" i="1"/>
  <c r="B29543" i="1"/>
  <c r="B29542" i="1"/>
  <c r="B29541" i="1"/>
  <c r="B29540" i="1"/>
  <c r="B29539" i="1"/>
  <c r="B29538" i="1"/>
  <c r="B29537" i="1"/>
  <c r="B29536" i="1"/>
  <c r="B29535" i="1"/>
  <c r="B29534" i="1"/>
  <c r="B29533" i="1"/>
  <c r="B29532" i="1"/>
  <c r="B29531" i="1"/>
  <c r="B29530" i="1"/>
  <c r="B29529" i="1"/>
  <c r="B29528" i="1"/>
  <c r="B29527" i="1"/>
  <c r="B29526" i="1"/>
  <c r="B29525" i="1"/>
  <c r="B29524" i="1"/>
  <c r="B29523" i="1"/>
  <c r="B29522" i="1"/>
  <c r="B29521" i="1"/>
  <c r="B29520" i="1"/>
  <c r="B29519" i="1"/>
  <c r="B29518" i="1"/>
  <c r="B29517" i="1"/>
  <c r="B29516" i="1"/>
  <c r="B29515" i="1"/>
  <c r="B29514" i="1"/>
  <c r="B29513" i="1"/>
  <c r="B29512" i="1"/>
  <c r="B29511" i="1"/>
  <c r="B29510" i="1"/>
  <c r="B29509" i="1"/>
  <c r="B29508" i="1"/>
  <c r="B29507" i="1"/>
  <c r="B29506" i="1"/>
  <c r="B29505" i="1"/>
  <c r="B29504" i="1"/>
  <c r="B29503" i="1"/>
  <c r="B29502" i="1"/>
  <c r="B29501" i="1"/>
  <c r="B29500" i="1"/>
  <c r="B29499" i="1"/>
  <c r="B29498" i="1"/>
  <c r="B29497" i="1"/>
  <c r="B29496" i="1"/>
  <c r="B29495" i="1"/>
  <c r="B29494" i="1"/>
  <c r="B29493" i="1"/>
  <c r="B29492" i="1"/>
  <c r="B29491" i="1"/>
  <c r="B29490" i="1"/>
  <c r="B29489" i="1"/>
  <c r="B29488" i="1"/>
  <c r="B29487" i="1"/>
  <c r="B29486" i="1"/>
  <c r="B29485" i="1"/>
  <c r="B29484" i="1"/>
  <c r="B29483" i="1"/>
  <c r="B29482" i="1"/>
  <c r="B29481" i="1"/>
  <c r="B29480" i="1"/>
  <c r="B29479" i="1"/>
  <c r="B29478" i="1"/>
  <c r="B29477" i="1"/>
  <c r="B29476" i="1"/>
  <c r="B29475" i="1"/>
  <c r="B29474" i="1"/>
  <c r="B29473" i="1"/>
  <c r="B29472" i="1"/>
  <c r="B29471" i="1"/>
  <c r="B29470" i="1"/>
  <c r="B29469" i="1"/>
  <c r="B29468" i="1"/>
  <c r="B29467" i="1"/>
  <c r="B29466" i="1"/>
  <c r="B29465" i="1"/>
  <c r="B29464" i="1"/>
  <c r="B29463" i="1"/>
  <c r="B29462" i="1"/>
  <c r="B29461" i="1"/>
  <c r="B29460" i="1"/>
  <c r="B29459" i="1"/>
  <c r="B29458" i="1"/>
  <c r="B29457" i="1"/>
  <c r="B29456" i="1"/>
  <c r="B29455" i="1"/>
  <c r="B29454" i="1"/>
  <c r="B29453" i="1"/>
  <c r="B29452" i="1"/>
  <c r="B29451" i="1"/>
  <c r="B29450" i="1"/>
  <c r="B29449" i="1"/>
  <c r="B29448" i="1"/>
  <c r="B29447" i="1"/>
  <c r="B29446" i="1"/>
  <c r="B29445" i="1"/>
  <c r="B29444" i="1"/>
  <c r="B29443" i="1"/>
  <c r="B29442" i="1"/>
  <c r="B29441" i="1"/>
  <c r="B29440" i="1"/>
  <c r="B29439" i="1"/>
  <c r="B29438" i="1"/>
  <c r="B29437" i="1"/>
  <c r="B29436" i="1"/>
  <c r="B29435" i="1"/>
  <c r="B29434" i="1"/>
  <c r="B29433" i="1"/>
  <c r="B29432" i="1"/>
  <c r="B29431" i="1"/>
  <c r="B29430" i="1"/>
  <c r="B29429" i="1"/>
  <c r="B29428" i="1"/>
  <c r="B29427" i="1"/>
  <c r="B29426" i="1"/>
  <c r="B29425" i="1"/>
  <c r="B29424" i="1"/>
  <c r="B29423" i="1"/>
  <c r="B29422" i="1"/>
  <c r="B29421" i="1"/>
  <c r="B29420" i="1"/>
  <c r="B29419" i="1"/>
  <c r="B29418" i="1"/>
  <c r="B29417" i="1"/>
  <c r="B29416" i="1"/>
  <c r="B29415" i="1"/>
  <c r="B29414" i="1"/>
  <c r="B29413" i="1"/>
  <c r="B29412" i="1"/>
  <c r="B29411" i="1"/>
  <c r="B29410" i="1"/>
  <c r="B29409" i="1"/>
  <c r="B29408" i="1"/>
  <c r="B29407" i="1"/>
  <c r="B29406" i="1"/>
  <c r="B29405" i="1"/>
  <c r="B29404" i="1"/>
  <c r="B29403" i="1"/>
  <c r="B29402" i="1"/>
  <c r="B29401" i="1"/>
  <c r="B29400" i="1"/>
  <c r="B29399" i="1"/>
  <c r="B29398" i="1"/>
  <c r="B29397" i="1"/>
  <c r="B29396" i="1"/>
  <c r="B29395" i="1"/>
  <c r="B29394" i="1"/>
  <c r="B29393" i="1"/>
  <c r="B29392" i="1"/>
  <c r="B29391" i="1"/>
  <c r="B29390" i="1"/>
  <c r="B29389" i="1"/>
  <c r="B29388" i="1"/>
  <c r="B29387" i="1"/>
  <c r="B29386" i="1"/>
  <c r="B29385" i="1"/>
  <c r="B29384" i="1"/>
  <c r="B29383" i="1"/>
  <c r="B29382" i="1"/>
  <c r="B29381" i="1"/>
  <c r="B29380" i="1"/>
  <c r="B29379" i="1"/>
  <c r="B29378" i="1"/>
  <c r="B29377" i="1"/>
  <c r="B29376" i="1"/>
  <c r="B29375" i="1"/>
  <c r="B29374" i="1"/>
  <c r="B29373" i="1"/>
  <c r="B29372" i="1"/>
  <c r="B29371" i="1"/>
  <c r="B29370" i="1"/>
  <c r="B29369" i="1"/>
  <c r="B29368" i="1"/>
  <c r="B29367" i="1"/>
  <c r="B29366" i="1"/>
  <c r="B29365" i="1"/>
  <c r="B29364" i="1"/>
  <c r="B29363" i="1"/>
  <c r="B29362" i="1"/>
  <c r="B29361" i="1"/>
  <c r="B29360" i="1"/>
  <c r="B29359" i="1"/>
  <c r="B29358" i="1"/>
  <c r="B29357" i="1"/>
  <c r="B29356" i="1"/>
  <c r="B29355" i="1"/>
  <c r="B29354" i="1"/>
  <c r="B29353" i="1"/>
  <c r="B29352" i="1"/>
  <c r="B29351" i="1"/>
  <c r="B29350" i="1"/>
  <c r="B29349" i="1"/>
  <c r="B29348" i="1"/>
  <c r="B29347" i="1"/>
  <c r="B29346" i="1"/>
  <c r="B29345" i="1"/>
  <c r="B29344" i="1"/>
  <c r="B29343" i="1"/>
  <c r="B29342" i="1"/>
  <c r="B29341" i="1"/>
  <c r="B29340" i="1"/>
  <c r="B29339" i="1"/>
  <c r="B29338" i="1"/>
  <c r="B29337" i="1"/>
  <c r="B29336" i="1"/>
  <c r="B29335" i="1"/>
  <c r="B29334" i="1"/>
  <c r="B29333" i="1"/>
  <c r="B29332" i="1"/>
  <c r="B29331" i="1"/>
  <c r="B29330" i="1"/>
  <c r="B29329" i="1"/>
  <c r="B29328" i="1"/>
  <c r="B29327" i="1"/>
  <c r="B29326" i="1"/>
  <c r="B29325" i="1"/>
  <c r="B29324" i="1"/>
  <c r="B29323" i="1"/>
  <c r="B29322" i="1"/>
  <c r="B29321" i="1"/>
  <c r="B29320" i="1"/>
  <c r="B29319" i="1"/>
  <c r="B29318" i="1"/>
  <c r="B29317" i="1"/>
  <c r="B29316" i="1"/>
  <c r="B29315" i="1"/>
  <c r="B29314" i="1"/>
  <c r="B29313" i="1"/>
  <c r="B29312" i="1"/>
  <c r="B29311" i="1"/>
  <c r="B29310" i="1"/>
  <c r="B29309" i="1"/>
  <c r="B29308" i="1"/>
  <c r="B29307" i="1"/>
  <c r="B29306" i="1"/>
  <c r="B29305" i="1"/>
  <c r="B29304" i="1"/>
  <c r="B29303" i="1"/>
  <c r="B29302" i="1"/>
  <c r="B29301" i="1"/>
  <c r="B29300" i="1"/>
  <c r="B29299" i="1"/>
  <c r="B29298" i="1"/>
  <c r="B29297" i="1"/>
  <c r="B29296" i="1"/>
  <c r="B29295" i="1"/>
  <c r="B29294" i="1"/>
  <c r="B29293" i="1"/>
  <c r="B29292" i="1"/>
  <c r="B29291" i="1"/>
  <c r="B29290" i="1"/>
  <c r="B29289" i="1"/>
  <c r="B29288" i="1"/>
  <c r="B29287" i="1"/>
  <c r="B29286" i="1"/>
  <c r="B29285" i="1"/>
  <c r="B29284" i="1"/>
  <c r="B29283" i="1"/>
  <c r="B29282" i="1"/>
  <c r="B29281" i="1"/>
  <c r="B29280" i="1"/>
  <c r="B29279" i="1"/>
  <c r="B29278" i="1"/>
  <c r="B29277" i="1"/>
  <c r="B29276" i="1"/>
  <c r="B29275" i="1"/>
  <c r="B29274" i="1"/>
  <c r="B29273" i="1"/>
  <c r="B29272" i="1"/>
  <c r="B29271" i="1"/>
  <c r="B29270" i="1"/>
  <c r="B29269" i="1"/>
  <c r="B29268" i="1"/>
  <c r="B29267" i="1"/>
  <c r="B29266" i="1"/>
  <c r="B29265" i="1"/>
  <c r="B29264" i="1"/>
  <c r="B29263" i="1"/>
  <c r="B29262" i="1"/>
  <c r="B29261" i="1"/>
  <c r="B29260" i="1"/>
  <c r="B29259" i="1"/>
  <c r="B29258" i="1"/>
  <c r="B29257" i="1"/>
  <c r="B29256" i="1"/>
  <c r="B29255" i="1"/>
  <c r="B29254" i="1"/>
  <c r="B29253" i="1"/>
  <c r="B29252" i="1"/>
  <c r="B29251" i="1"/>
  <c r="B29250" i="1"/>
  <c r="B29249" i="1"/>
  <c r="B29248" i="1"/>
  <c r="B29247" i="1"/>
  <c r="B29246" i="1"/>
  <c r="B29245" i="1"/>
  <c r="B29244" i="1"/>
  <c r="B29243" i="1"/>
  <c r="B29242" i="1"/>
  <c r="B29241" i="1"/>
  <c r="B29240" i="1"/>
  <c r="B29239" i="1"/>
  <c r="B29238" i="1"/>
  <c r="B29237" i="1"/>
  <c r="B29236" i="1"/>
  <c r="B29235" i="1"/>
  <c r="B29234" i="1"/>
  <c r="B29233" i="1"/>
  <c r="B29232" i="1"/>
  <c r="B29231" i="1"/>
  <c r="B29230" i="1"/>
  <c r="B29229" i="1"/>
  <c r="B29228" i="1"/>
  <c r="B29227" i="1"/>
  <c r="B29226" i="1"/>
  <c r="B29225" i="1"/>
  <c r="B29224" i="1"/>
  <c r="B29223" i="1"/>
  <c r="B29222" i="1"/>
  <c r="B29221" i="1"/>
  <c r="B29220" i="1"/>
  <c r="B29219" i="1"/>
  <c r="B29218" i="1"/>
  <c r="B29217" i="1"/>
  <c r="B29216" i="1"/>
  <c r="B29215" i="1"/>
  <c r="B29214" i="1"/>
  <c r="B29213" i="1"/>
  <c r="B29212" i="1"/>
  <c r="B29211" i="1"/>
  <c r="B29210" i="1"/>
  <c r="B29209" i="1"/>
  <c r="B29208" i="1"/>
  <c r="B29207" i="1"/>
  <c r="B29206" i="1"/>
  <c r="B29205" i="1"/>
  <c r="B29204" i="1"/>
  <c r="B29203" i="1"/>
  <c r="B29202" i="1"/>
  <c r="B29201" i="1"/>
  <c r="B29200" i="1"/>
  <c r="B29199" i="1"/>
  <c r="B29198" i="1"/>
  <c r="B29197" i="1"/>
  <c r="B29196" i="1"/>
  <c r="B29195" i="1"/>
  <c r="B29194" i="1"/>
  <c r="B29193" i="1"/>
  <c r="B29192" i="1"/>
  <c r="B29191" i="1"/>
  <c r="B29190" i="1"/>
  <c r="B29189" i="1"/>
  <c r="B29188" i="1"/>
  <c r="B29187" i="1"/>
  <c r="B29186" i="1"/>
  <c r="B29185" i="1"/>
  <c r="B29184" i="1"/>
  <c r="B29183" i="1"/>
  <c r="B29182" i="1"/>
  <c r="B29181" i="1"/>
  <c r="B29180" i="1"/>
  <c r="B29179" i="1"/>
  <c r="B29178" i="1"/>
  <c r="B29177" i="1"/>
  <c r="B29176" i="1"/>
  <c r="B29175" i="1"/>
  <c r="B29174" i="1"/>
  <c r="B29173" i="1"/>
  <c r="B29172" i="1"/>
  <c r="B29171" i="1"/>
  <c r="B29170" i="1"/>
  <c r="B29169" i="1"/>
  <c r="B29168" i="1"/>
  <c r="B29167" i="1"/>
  <c r="B29166" i="1"/>
  <c r="B29165" i="1"/>
  <c r="B29164" i="1"/>
  <c r="B29163" i="1"/>
  <c r="B29162" i="1"/>
  <c r="B29161" i="1"/>
  <c r="B29160" i="1"/>
  <c r="B29159" i="1"/>
  <c r="B29158" i="1"/>
  <c r="B29157" i="1"/>
  <c r="B29156" i="1"/>
  <c r="B29155" i="1"/>
  <c r="B29154" i="1"/>
  <c r="B29153" i="1"/>
  <c r="B29152" i="1"/>
  <c r="B29151" i="1"/>
  <c r="B29150" i="1"/>
  <c r="B29149" i="1"/>
  <c r="B29148" i="1"/>
  <c r="B29147" i="1"/>
  <c r="B29146" i="1"/>
  <c r="B29145" i="1"/>
  <c r="B29144" i="1"/>
  <c r="B29143" i="1"/>
  <c r="B29142" i="1"/>
  <c r="B29141" i="1"/>
  <c r="B29140" i="1"/>
  <c r="B29139" i="1"/>
  <c r="B29138" i="1"/>
  <c r="B29137" i="1"/>
  <c r="B29136" i="1"/>
  <c r="B29135" i="1"/>
  <c r="B29134" i="1"/>
  <c r="B29133" i="1"/>
  <c r="B29132" i="1"/>
  <c r="B29131" i="1"/>
  <c r="B29130" i="1"/>
  <c r="B29129" i="1"/>
  <c r="B29128" i="1"/>
  <c r="B29127" i="1"/>
  <c r="B29126" i="1"/>
  <c r="B29125" i="1"/>
  <c r="B29124" i="1"/>
  <c r="B29123" i="1"/>
  <c r="B29122" i="1"/>
  <c r="B29121" i="1"/>
  <c r="B29120" i="1"/>
  <c r="B29119" i="1"/>
  <c r="B29118" i="1"/>
  <c r="B29117" i="1"/>
  <c r="B29116" i="1"/>
  <c r="B29115" i="1"/>
  <c r="B29114" i="1"/>
  <c r="B29113" i="1"/>
  <c r="B29112" i="1"/>
  <c r="B29111" i="1"/>
  <c r="B29110" i="1"/>
  <c r="B29109" i="1"/>
  <c r="B29108" i="1"/>
  <c r="B29107" i="1"/>
  <c r="B29106" i="1"/>
  <c r="B29105" i="1"/>
  <c r="B29104" i="1"/>
  <c r="B29103" i="1"/>
  <c r="B29102" i="1"/>
  <c r="B29101" i="1"/>
  <c r="B29100" i="1"/>
  <c r="B29099" i="1"/>
  <c r="B29098" i="1"/>
  <c r="B29097" i="1"/>
  <c r="B29096" i="1"/>
  <c r="B29095" i="1"/>
  <c r="B29094" i="1"/>
  <c r="B29093" i="1"/>
  <c r="B29092" i="1"/>
  <c r="B29091" i="1"/>
  <c r="B29090" i="1"/>
  <c r="B29089" i="1"/>
  <c r="B29088" i="1"/>
  <c r="B29087" i="1"/>
  <c r="B29086" i="1"/>
  <c r="B29085" i="1"/>
  <c r="B29084" i="1"/>
  <c r="B29083" i="1"/>
  <c r="B29082" i="1"/>
  <c r="B29081" i="1"/>
  <c r="B29080" i="1"/>
  <c r="B29079" i="1"/>
  <c r="B29078" i="1"/>
  <c r="B29077" i="1"/>
  <c r="B29076" i="1"/>
  <c r="B29075" i="1"/>
  <c r="B29074" i="1"/>
  <c r="B29073" i="1"/>
  <c r="B29072" i="1"/>
  <c r="B29071" i="1"/>
  <c r="B29070" i="1"/>
  <c r="B29069" i="1"/>
  <c r="B29068" i="1"/>
  <c r="B29067" i="1"/>
  <c r="B29066" i="1"/>
  <c r="B29065" i="1"/>
  <c r="B29064" i="1"/>
  <c r="B29063" i="1"/>
  <c r="B29062" i="1"/>
  <c r="B29061" i="1"/>
  <c r="B29060" i="1"/>
  <c r="B29059" i="1"/>
  <c r="B29058" i="1"/>
  <c r="B29057" i="1"/>
  <c r="B29056" i="1"/>
  <c r="B29055" i="1"/>
  <c r="B29054" i="1"/>
  <c r="B29053" i="1"/>
  <c r="B29052" i="1"/>
  <c r="B29051" i="1"/>
  <c r="B29050" i="1"/>
  <c r="B29049" i="1"/>
  <c r="B29048" i="1"/>
  <c r="B29047" i="1"/>
  <c r="B29046" i="1"/>
  <c r="B29045" i="1"/>
  <c r="B29044" i="1"/>
  <c r="B29039" i="1"/>
  <c r="B29038" i="1"/>
  <c r="B29037" i="1"/>
  <c r="B29036" i="1"/>
  <c r="B29035" i="1"/>
  <c r="B29034" i="1"/>
  <c r="B29033" i="1"/>
  <c r="B29032" i="1"/>
  <c r="B29031" i="1"/>
  <c r="B29030" i="1"/>
  <c r="B29029" i="1"/>
  <c r="B29028" i="1"/>
  <c r="B29027" i="1"/>
  <c r="B29026" i="1"/>
  <c r="B29025" i="1"/>
  <c r="B29024" i="1"/>
  <c r="B29023" i="1"/>
  <c r="B29022" i="1"/>
  <c r="B29021" i="1"/>
  <c r="B29020" i="1"/>
  <c r="B29019" i="1"/>
  <c r="B29018" i="1"/>
  <c r="B29017" i="1"/>
  <c r="B29016" i="1"/>
  <c r="B29015" i="1"/>
  <c r="B29014" i="1"/>
  <c r="B29013" i="1"/>
  <c r="B29012" i="1"/>
  <c r="B29011" i="1"/>
  <c r="B29010" i="1"/>
  <c r="B29009" i="1"/>
  <c r="B29008" i="1"/>
  <c r="B29007" i="1"/>
  <c r="B29006" i="1"/>
  <c r="B29005" i="1"/>
  <c r="B29004" i="1"/>
  <c r="B29003" i="1"/>
  <c r="B29002" i="1"/>
  <c r="B29001" i="1"/>
  <c r="B29000" i="1"/>
  <c r="B28999" i="1"/>
  <c r="B28998" i="1"/>
  <c r="B28997" i="1"/>
  <c r="B28996" i="1"/>
  <c r="B28995" i="1"/>
  <c r="B28994" i="1"/>
  <c r="B28993" i="1"/>
  <c r="B28992" i="1"/>
  <c r="B28991" i="1"/>
  <c r="B28990" i="1"/>
  <c r="B28989" i="1"/>
  <c r="B28988" i="1"/>
  <c r="B28987" i="1"/>
  <c r="B28986" i="1"/>
  <c r="B28985" i="1"/>
  <c r="B28984" i="1"/>
  <c r="B28983" i="1"/>
  <c r="B28982" i="1"/>
  <c r="B28981" i="1"/>
  <c r="B28980" i="1"/>
  <c r="B28979" i="1"/>
  <c r="B28978" i="1"/>
  <c r="B28977" i="1"/>
  <c r="B28976" i="1"/>
  <c r="B28975" i="1"/>
  <c r="B28974" i="1"/>
  <c r="B28973" i="1"/>
  <c r="B28972" i="1"/>
  <c r="B28971" i="1"/>
  <c r="B28970" i="1"/>
  <c r="B28969" i="1"/>
  <c r="B28968" i="1"/>
  <c r="B28967" i="1"/>
  <c r="B28966" i="1"/>
  <c r="B28965" i="1"/>
  <c r="B28964" i="1"/>
  <c r="B28963" i="1"/>
  <c r="B28962" i="1"/>
  <c r="B28961" i="1"/>
  <c r="B28960" i="1"/>
  <c r="B28959" i="1"/>
  <c r="B28958" i="1"/>
  <c r="B28957" i="1"/>
  <c r="B28956" i="1"/>
  <c r="B28955" i="1"/>
  <c r="B28954" i="1"/>
  <c r="B28953" i="1"/>
  <c r="B28952" i="1"/>
  <c r="B28951" i="1"/>
  <c r="B28950" i="1"/>
  <c r="B28949" i="1"/>
  <c r="B28948" i="1"/>
  <c r="B28947" i="1"/>
  <c r="B28946" i="1"/>
  <c r="B28945" i="1"/>
  <c r="B28944" i="1"/>
  <c r="B28943" i="1"/>
  <c r="B28942" i="1"/>
  <c r="B28941" i="1"/>
  <c r="B28940" i="1"/>
  <c r="B28939" i="1"/>
  <c r="B28938" i="1"/>
  <c r="B28937" i="1"/>
  <c r="B28936" i="1"/>
  <c r="B28935" i="1"/>
  <c r="B28934" i="1"/>
  <c r="B28933" i="1"/>
  <c r="B28932" i="1"/>
  <c r="B28931" i="1"/>
  <c r="B28930" i="1"/>
  <c r="B28929" i="1"/>
  <c r="B28928" i="1"/>
  <c r="B28927" i="1"/>
  <c r="B28926" i="1"/>
  <c r="B28925" i="1"/>
  <c r="B28924" i="1"/>
  <c r="B28923" i="1"/>
  <c r="B28922" i="1"/>
  <c r="B28921" i="1"/>
  <c r="B28920" i="1"/>
  <c r="B28919" i="1"/>
  <c r="B28918" i="1"/>
  <c r="B28917" i="1"/>
  <c r="B28916" i="1"/>
  <c r="B28915" i="1"/>
  <c r="B28914" i="1"/>
  <c r="B28913" i="1"/>
  <c r="B28912" i="1"/>
  <c r="B28911" i="1"/>
  <c r="B28910" i="1"/>
  <c r="B28909" i="1"/>
  <c r="B28908" i="1"/>
  <c r="B28907" i="1"/>
  <c r="B28906" i="1"/>
  <c r="B28905" i="1"/>
  <c r="B28904" i="1"/>
  <c r="B28903" i="1"/>
  <c r="B28902" i="1"/>
  <c r="B28901" i="1"/>
  <c r="B28900" i="1"/>
  <c r="B28899" i="1"/>
  <c r="B28898" i="1"/>
  <c r="B28897" i="1"/>
  <c r="B28896" i="1"/>
  <c r="B28895" i="1"/>
  <c r="B28894" i="1"/>
  <c r="B28893" i="1"/>
  <c r="B28892" i="1"/>
  <c r="B28891" i="1"/>
  <c r="B28890" i="1"/>
  <c r="B28889" i="1"/>
  <c r="B28888" i="1"/>
  <c r="B28887" i="1"/>
  <c r="B28886" i="1"/>
  <c r="B28885" i="1"/>
  <c r="B28884" i="1"/>
  <c r="B28883" i="1"/>
  <c r="B28882" i="1"/>
  <c r="B28881" i="1"/>
  <c r="B28880" i="1"/>
  <c r="B28879" i="1"/>
  <c r="B28878" i="1"/>
  <c r="B28877" i="1"/>
  <c r="B28876" i="1"/>
  <c r="B28875" i="1"/>
  <c r="B28874" i="1"/>
  <c r="B28873" i="1"/>
  <c r="B28872" i="1"/>
  <c r="B28871" i="1"/>
  <c r="B28870" i="1"/>
  <c r="B28869" i="1"/>
  <c r="B28868" i="1"/>
  <c r="B28867" i="1"/>
  <c r="B28866" i="1"/>
  <c r="B28865" i="1"/>
  <c r="B28864" i="1"/>
  <c r="B28863" i="1"/>
  <c r="B28862" i="1"/>
  <c r="B28861" i="1"/>
  <c r="B28860" i="1"/>
  <c r="B28859" i="1"/>
  <c r="B28858" i="1"/>
  <c r="B28857" i="1"/>
  <c r="B28856" i="1"/>
  <c r="B28855" i="1"/>
  <c r="B28854" i="1"/>
  <c r="B28853" i="1"/>
  <c r="B28852" i="1"/>
  <c r="B28851" i="1"/>
  <c r="B28850" i="1"/>
  <c r="B28849" i="1"/>
  <c r="B28848" i="1"/>
  <c r="B28847" i="1"/>
  <c r="B28846" i="1"/>
  <c r="B28845" i="1"/>
  <c r="B28844" i="1"/>
  <c r="B28843" i="1"/>
  <c r="B28842" i="1"/>
  <c r="B28841" i="1"/>
  <c r="B28840" i="1"/>
  <c r="B28839" i="1"/>
  <c r="B28838" i="1"/>
  <c r="B28837" i="1"/>
  <c r="B28836" i="1"/>
  <c r="B28835" i="1"/>
  <c r="B28834" i="1"/>
  <c r="B28833" i="1"/>
  <c r="B28832" i="1"/>
  <c r="B28831" i="1"/>
  <c r="B28830" i="1"/>
  <c r="B28829" i="1"/>
  <c r="B28828" i="1"/>
  <c r="B28827" i="1"/>
  <c r="B28826" i="1"/>
  <c r="B28825" i="1"/>
  <c r="B28824" i="1"/>
  <c r="B28823" i="1"/>
  <c r="B28822" i="1"/>
  <c r="B28821" i="1"/>
  <c r="B28820" i="1"/>
  <c r="B28819" i="1"/>
  <c r="B28818" i="1"/>
  <c r="B28817" i="1"/>
  <c r="B28816" i="1"/>
  <c r="B28815" i="1"/>
  <c r="B28814" i="1"/>
  <c r="B28813" i="1"/>
  <c r="B28812" i="1"/>
  <c r="B28811" i="1"/>
  <c r="B28810" i="1"/>
  <c r="B28809" i="1"/>
  <c r="B28808" i="1"/>
  <c r="B28807" i="1"/>
  <c r="B28806" i="1"/>
  <c r="B28805" i="1"/>
  <c r="B28804" i="1"/>
  <c r="B28803" i="1"/>
  <c r="B28802" i="1"/>
  <c r="B28801" i="1"/>
  <c r="B28800" i="1"/>
  <c r="B28799" i="1"/>
  <c r="B28798" i="1"/>
  <c r="B28797" i="1"/>
  <c r="B28796" i="1"/>
  <c r="B28795" i="1"/>
  <c r="B28794" i="1"/>
  <c r="B28793" i="1"/>
  <c r="B28792" i="1"/>
  <c r="B28791" i="1"/>
  <c r="B28790" i="1"/>
  <c r="B28789" i="1"/>
  <c r="B28788" i="1"/>
  <c r="B28787" i="1"/>
  <c r="B28786" i="1"/>
  <c r="B28785" i="1"/>
  <c r="B28784" i="1"/>
  <c r="B28783" i="1"/>
  <c r="B28782" i="1"/>
  <c r="B28781" i="1"/>
  <c r="B28780" i="1"/>
  <c r="B28779" i="1"/>
  <c r="B28778" i="1"/>
  <c r="B28777" i="1"/>
  <c r="B28776" i="1"/>
  <c r="B28775" i="1"/>
  <c r="B28774" i="1"/>
  <c r="B28773" i="1"/>
  <c r="B28772" i="1"/>
  <c r="B28771" i="1"/>
  <c r="B28770" i="1"/>
  <c r="B28769" i="1"/>
  <c r="B28768" i="1"/>
  <c r="B28767" i="1"/>
  <c r="B28766" i="1"/>
  <c r="B28765" i="1"/>
  <c r="B28764" i="1"/>
  <c r="B28763" i="1"/>
  <c r="B28762" i="1"/>
  <c r="B28761" i="1"/>
  <c r="B28760" i="1"/>
  <c r="B28759" i="1"/>
  <c r="B28758" i="1"/>
  <c r="B28757" i="1"/>
  <c r="B28756" i="1"/>
  <c r="B28755" i="1"/>
  <c r="B28754" i="1"/>
  <c r="B28753" i="1"/>
  <c r="B28752" i="1"/>
  <c r="B28751" i="1"/>
  <c r="B28750" i="1"/>
  <c r="B28749" i="1"/>
  <c r="B28748" i="1"/>
  <c r="B28747" i="1"/>
  <c r="B28746" i="1"/>
  <c r="B28745" i="1"/>
  <c r="B28744" i="1"/>
  <c r="B28743" i="1"/>
  <c r="B28742" i="1"/>
  <c r="B28741" i="1"/>
  <c r="B28740" i="1"/>
  <c r="B28739" i="1"/>
  <c r="B28738" i="1"/>
  <c r="B28737" i="1"/>
  <c r="B28736" i="1"/>
  <c r="B28735" i="1"/>
  <c r="B28734" i="1"/>
  <c r="B28733" i="1"/>
  <c r="B28732" i="1"/>
  <c r="B28731" i="1"/>
  <c r="B28730" i="1"/>
  <c r="B28729" i="1"/>
  <c r="B28728" i="1"/>
  <c r="B28727" i="1"/>
  <c r="B28726" i="1"/>
  <c r="B28725" i="1"/>
  <c r="B28724" i="1"/>
  <c r="B28723" i="1"/>
  <c r="B28722" i="1"/>
  <c r="B28721" i="1"/>
  <c r="B28720" i="1"/>
  <c r="B28719" i="1"/>
  <c r="B28718" i="1"/>
  <c r="B28717" i="1"/>
  <c r="B28716" i="1"/>
  <c r="B28715" i="1"/>
  <c r="B28714" i="1"/>
  <c r="B28713" i="1"/>
  <c r="B28712" i="1"/>
  <c r="B28711" i="1"/>
  <c r="B28710" i="1"/>
  <c r="B28709" i="1"/>
  <c r="B28708" i="1"/>
  <c r="B28707" i="1"/>
  <c r="B28706" i="1"/>
  <c r="B28705" i="1"/>
  <c r="B28704" i="1"/>
  <c r="B28703" i="1"/>
  <c r="B28702" i="1"/>
  <c r="B28701" i="1"/>
  <c r="B28700" i="1"/>
  <c r="B28699" i="1"/>
  <c r="B28698" i="1"/>
  <c r="B28697" i="1"/>
  <c r="B28696" i="1"/>
  <c r="B28695" i="1"/>
  <c r="B28694" i="1"/>
  <c r="B28693" i="1"/>
  <c r="B28692" i="1"/>
  <c r="B28691" i="1"/>
  <c r="B28690" i="1"/>
  <c r="B28689" i="1"/>
  <c r="B28688" i="1"/>
  <c r="B28687" i="1"/>
  <c r="B28686" i="1"/>
  <c r="B28685" i="1"/>
  <c r="B28684" i="1"/>
  <c r="B28683" i="1"/>
  <c r="B28682" i="1"/>
  <c r="B28681" i="1"/>
  <c r="B28680" i="1"/>
  <c r="B28679" i="1"/>
  <c r="B28678" i="1"/>
  <c r="B28677" i="1"/>
  <c r="B28676" i="1"/>
  <c r="B28675" i="1"/>
  <c r="B28674" i="1"/>
  <c r="B28673" i="1"/>
  <c r="B28672" i="1"/>
  <c r="B28671" i="1"/>
  <c r="B28670" i="1"/>
  <c r="B28669" i="1"/>
  <c r="B28668" i="1"/>
  <c r="B28667" i="1"/>
  <c r="B28666" i="1"/>
  <c r="B28665" i="1"/>
  <c r="B28664" i="1"/>
  <c r="B28663" i="1"/>
  <c r="B28662" i="1"/>
  <c r="B28661" i="1"/>
  <c r="B28660" i="1"/>
  <c r="B28659" i="1"/>
  <c r="B28658" i="1"/>
  <c r="B28657" i="1"/>
  <c r="B28656" i="1"/>
  <c r="B28655" i="1"/>
  <c r="B28654" i="1"/>
  <c r="B28653" i="1"/>
  <c r="B28652" i="1"/>
  <c r="B28651" i="1"/>
  <c r="B28650" i="1"/>
  <c r="B28649" i="1"/>
  <c r="B28648" i="1"/>
  <c r="B28647" i="1"/>
  <c r="B28646" i="1"/>
  <c r="B28645" i="1"/>
  <c r="B28644" i="1"/>
  <c r="B28643" i="1"/>
  <c r="B28642" i="1"/>
  <c r="B28641" i="1"/>
  <c r="B28640" i="1"/>
  <c r="B28639" i="1"/>
  <c r="B28638" i="1"/>
  <c r="B28637" i="1"/>
  <c r="B28636" i="1"/>
  <c r="B28635" i="1"/>
  <c r="B28634" i="1"/>
  <c r="B28633" i="1"/>
  <c r="B28632" i="1"/>
  <c r="B28631" i="1"/>
  <c r="B28630" i="1"/>
  <c r="B28629" i="1"/>
  <c r="B28628" i="1"/>
  <c r="B28627" i="1"/>
  <c r="B28626" i="1"/>
  <c r="B28625" i="1"/>
  <c r="B28624" i="1"/>
  <c r="B28623" i="1"/>
  <c r="B28622" i="1"/>
  <c r="B28621" i="1"/>
  <c r="B28620" i="1"/>
  <c r="B28619" i="1"/>
  <c r="B28618" i="1"/>
  <c r="B28617" i="1"/>
  <c r="B28616" i="1"/>
  <c r="B28615" i="1"/>
  <c r="B28614" i="1"/>
  <c r="B28613" i="1"/>
  <c r="B28612" i="1"/>
  <c r="B28611" i="1"/>
  <c r="B28610" i="1"/>
  <c r="B28609" i="1"/>
  <c r="B28608" i="1"/>
  <c r="B28607" i="1"/>
  <c r="B28606" i="1"/>
  <c r="B28605" i="1"/>
  <c r="B28604" i="1"/>
  <c r="B28603" i="1"/>
  <c r="B28602" i="1"/>
  <c r="B28601" i="1"/>
  <c r="B28600" i="1"/>
  <c r="B28599" i="1"/>
  <c r="B28598" i="1"/>
  <c r="B28597" i="1"/>
  <c r="B28596" i="1"/>
  <c r="B28595" i="1"/>
  <c r="B28594" i="1"/>
  <c r="B28593" i="1"/>
  <c r="B28592" i="1"/>
  <c r="B28591" i="1"/>
  <c r="B28590" i="1"/>
  <c r="B28589" i="1"/>
  <c r="B28588" i="1"/>
  <c r="B28587" i="1"/>
  <c r="B28586" i="1"/>
  <c r="B28585" i="1"/>
  <c r="B28584" i="1"/>
  <c r="B28583" i="1"/>
  <c r="B28582" i="1"/>
  <c r="B28581" i="1"/>
  <c r="B28580" i="1"/>
  <c r="B28579" i="1"/>
  <c r="B28578" i="1"/>
  <c r="B28577" i="1"/>
  <c r="B28576" i="1"/>
  <c r="B28575" i="1"/>
  <c r="B28574" i="1"/>
  <c r="B28573" i="1"/>
  <c r="B28572" i="1"/>
  <c r="B28571" i="1"/>
  <c r="B28570" i="1"/>
  <c r="B28569" i="1"/>
  <c r="B28568" i="1"/>
  <c r="B28567" i="1"/>
  <c r="B28566" i="1"/>
  <c r="B28565" i="1"/>
  <c r="B28564" i="1"/>
  <c r="B28563" i="1"/>
  <c r="B28562" i="1"/>
  <c r="B28561" i="1"/>
  <c r="B28560" i="1"/>
  <c r="B28559" i="1"/>
  <c r="B28558" i="1"/>
  <c r="B28557" i="1"/>
  <c r="B28556" i="1"/>
  <c r="B28555" i="1"/>
  <c r="B28554" i="1"/>
  <c r="B28553" i="1"/>
  <c r="B28552" i="1"/>
  <c r="B28551" i="1"/>
  <c r="B28550" i="1"/>
  <c r="B28549" i="1"/>
  <c r="B28548" i="1"/>
  <c r="B28547" i="1"/>
  <c r="B28546" i="1"/>
  <c r="B28545" i="1"/>
  <c r="B28544" i="1"/>
  <c r="B28543" i="1"/>
  <c r="B28542" i="1"/>
  <c r="B28541" i="1"/>
  <c r="B28540" i="1"/>
  <c r="B28539" i="1"/>
  <c r="B28538" i="1"/>
  <c r="B28537" i="1"/>
  <c r="B28536" i="1"/>
  <c r="B28535" i="1"/>
  <c r="B28534" i="1"/>
  <c r="B28533" i="1"/>
  <c r="B28532" i="1"/>
  <c r="B28531" i="1"/>
  <c r="B28530" i="1"/>
  <c r="B28529" i="1"/>
  <c r="B28528" i="1"/>
  <c r="B28527" i="1"/>
  <c r="B28526" i="1"/>
  <c r="B28525" i="1"/>
  <c r="B28524" i="1"/>
  <c r="B28523" i="1"/>
  <c r="B28522" i="1"/>
  <c r="B28521" i="1"/>
  <c r="B28520" i="1"/>
  <c r="B28519" i="1"/>
  <c r="B28518" i="1"/>
  <c r="B28517" i="1"/>
  <c r="B28516" i="1"/>
  <c r="B28515" i="1"/>
  <c r="B28514" i="1"/>
  <c r="B28513" i="1"/>
  <c r="B28512" i="1"/>
  <c r="B28511" i="1"/>
  <c r="B28510" i="1"/>
  <c r="B28509" i="1"/>
  <c r="B28508" i="1"/>
  <c r="B28507" i="1"/>
  <c r="B28506" i="1"/>
  <c r="B28505" i="1"/>
  <c r="B28504" i="1"/>
  <c r="B28503" i="1"/>
  <c r="B28502" i="1"/>
  <c r="B28501" i="1"/>
  <c r="B28500" i="1"/>
  <c r="B28499" i="1"/>
  <c r="B28498" i="1"/>
  <c r="B28497" i="1"/>
  <c r="B28496" i="1"/>
  <c r="B28495" i="1"/>
  <c r="B28494" i="1"/>
  <c r="B28493" i="1"/>
  <c r="B28492" i="1"/>
  <c r="B28491" i="1"/>
  <c r="B28490" i="1"/>
  <c r="B28489" i="1"/>
  <c r="B28488" i="1"/>
  <c r="B28487" i="1"/>
  <c r="B28486" i="1"/>
  <c r="B28485" i="1"/>
  <c r="B28484" i="1"/>
  <c r="B28483" i="1"/>
  <c r="B28482" i="1"/>
  <c r="B28481" i="1"/>
  <c r="B28480" i="1"/>
  <c r="B28479" i="1"/>
  <c r="B28478" i="1"/>
  <c r="B28477" i="1"/>
  <c r="B28476" i="1"/>
  <c r="B28475" i="1"/>
  <c r="B28474" i="1"/>
  <c r="B28473" i="1"/>
  <c r="B28472" i="1"/>
  <c r="B28471" i="1"/>
  <c r="B28470" i="1"/>
  <c r="B28469" i="1"/>
  <c r="B28468" i="1"/>
  <c r="B28467" i="1"/>
  <c r="B28466" i="1"/>
  <c r="B28465" i="1"/>
  <c r="B28464" i="1"/>
  <c r="B28463" i="1"/>
  <c r="B28462" i="1"/>
  <c r="B28461" i="1"/>
  <c r="B28460" i="1"/>
  <c r="B28459" i="1"/>
  <c r="B28458" i="1"/>
  <c r="B28457" i="1"/>
  <c r="B28456" i="1"/>
  <c r="B28455" i="1"/>
  <c r="B28454" i="1"/>
  <c r="B28453" i="1"/>
  <c r="B28452" i="1"/>
  <c r="B28451" i="1"/>
  <c r="B28450" i="1"/>
  <c r="B28449" i="1"/>
  <c r="B28448" i="1"/>
  <c r="B28447" i="1"/>
  <c r="B28446" i="1"/>
  <c r="B28445" i="1"/>
  <c r="B28444" i="1"/>
  <c r="B28443" i="1"/>
  <c r="B28442" i="1"/>
  <c r="B28441" i="1"/>
  <c r="B28440" i="1"/>
  <c r="B28439" i="1"/>
  <c r="B28434" i="1"/>
  <c r="B28433" i="1"/>
  <c r="B28432" i="1"/>
  <c r="B28431" i="1"/>
  <c r="B28430" i="1"/>
  <c r="B28429" i="1"/>
  <c r="B28428" i="1"/>
  <c r="B28427" i="1"/>
  <c r="B28426" i="1"/>
  <c r="B28425" i="1"/>
  <c r="B28424" i="1"/>
  <c r="B28423" i="1"/>
  <c r="B28422" i="1"/>
  <c r="B28421" i="1"/>
  <c r="B28420" i="1"/>
  <c r="B28419" i="1"/>
  <c r="B28418" i="1"/>
  <c r="B28417" i="1"/>
  <c r="B28416" i="1"/>
  <c r="B28415" i="1"/>
  <c r="B28414" i="1"/>
  <c r="B28413" i="1"/>
  <c r="B28412" i="1"/>
  <c r="B28411" i="1"/>
  <c r="B28410" i="1"/>
  <c r="B28409" i="1"/>
  <c r="B28408" i="1"/>
  <c r="B28407" i="1"/>
  <c r="B28406" i="1"/>
  <c r="B28405" i="1"/>
  <c r="B28404" i="1"/>
  <c r="B28403" i="1"/>
  <c r="B28402" i="1"/>
  <c r="B28401" i="1"/>
  <c r="B28400" i="1"/>
  <c r="B28399" i="1"/>
  <c r="B28398" i="1"/>
  <c r="B28397" i="1"/>
  <c r="B28396" i="1"/>
  <c r="B28395" i="1"/>
  <c r="B28394" i="1"/>
  <c r="B28393" i="1"/>
  <c r="B28392" i="1"/>
  <c r="B28391" i="1"/>
  <c r="B28390" i="1"/>
  <c r="B28389" i="1"/>
  <c r="B28388" i="1"/>
  <c r="B28387" i="1"/>
  <c r="B28386" i="1"/>
  <c r="B28385" i="1"/>
  <c r="B28384" i="1"/>
  <c r="B28383" i="1"/>
  <c r="B28382" i="1"/>
  <c r="B28381" i="1"/>
  <c r="B28380" i="1"/>
  <c r="B28379" i="1"/>
  <c r="B28378" i="1"/>
  <c r="B28377" i="1"/>
  <c r="B28376" i="1"/>
  <c r="B28375" i="1"/>
  <c r="B28374" i="1"/>
  <c r="B28373" i="1"/>
  <c r="B28372" i="1"/>
  <c r="B28371" i="1"/>
  <c r="B28370" i="1"/>
  <c r="B28369" i="1"/>
  <c r="B28368" i="1"/>
  <c r="B28367" i="1"/>
  <c r="B28366" i="1"/>
  <c r="B28365" i="1"/>
  <c r="B28364" i="1"/>
  <c r="B28363" i="1"/>
  <c r="B28362" i="1"/>
  <c r="B28361" i="1"/>
  <c r="B28360" i="1"/>
  <c r="B28359" i="1"/>
  <c r="B28358" i="1"/>
  <c r="B28357" i="1"/>
  <c r="B28356" i="1"/>
  <c r="B28355" i="1"/>
  <c r="B28354" i="1"/>
  <c r="B28353" i="1"/>
  <c r="B28352" i="1"/>
  <c r="B28351" i="1"/>
  <c r="B28350" i="1"/>
  <c r="B28349" i="1"/>
  <c r="B28348" i="1"/>
  <c r="B28347" i="1"/>
  <c r="B28346" i="1"/>
  <c r="B28345" i="1"/>
  <c r="B28344" i="1"/>
  <c r="B28343" i="1"/>
  <c r="B28342" i="1"/>
  <c r="B28341" i="1"/>
  <c r="B28340" i="1"/>
  <c r="B28339" i="1"/>
  <c r="B28338" i="1"/>
  <c r="B28337" i="1"/>
  <c r="B28336" i="1"/>
  <c r="B28335" i="1"/>
  <c r="B28334" i="1"/>
  <c r="B28333" i="1"/>
  <c r="B28332" i="1"/>
  <c r="B28331" i="1"/>
  <c r="B28330" i="1"/>
  <c r="B28329" i="1"/>
  <c r="B28328" i="1"/>
  <c r="B28327" i="1"/>
  <c r="B28326" i="1"/>
  <c r="B28325" i="1"/>
  <c r="B28324" i="1"/>
  <c r="B28323" i="1"/>
  <c r="B28322" i="1"/>
  <c r="B28321" i="1"/>
  <c r="B28320" i="1"/>
  <c r="B28319" i="1"/>
  <c r="B28318" i="1"/>
  <c r="B28317" i="1"/>
  <c r="B28316" i="1"/>
  <c r="B28315" i="1"/>
  <c r="B28314" i="1"/>
  <c r="B28313" i="1"/>
  <c r="B28312" i="1"/>
  <c r="B28311" i="1"/>
  <c r="B28310" i="1"/>
  <c r="B28309" i="1"/>
  <c r="B28308" i="1"/>
  <c r="B28307" i="1"/>
  <c r="B28306" i="1"/>
  <c r="B28305" i="1"/>
  <c r="B28304" i="1"/>
  <c r="B28303" i="1"/>
  <c r="B28302" i="1"/>
  <c r="B28301" i="1"/>
  <c r="B28300" i="1"/>
  <c r="B28299" i="1"/>
  <c r="B28298" i="1"/>
  <c r="B28297" i="1"/>
  <c r="B28296" i="1"/>
  <c r="B28295" i="1"/>
  <c r="B28294" i="1"/>
  <c r="B28293" i="1"/>
  <c r="B28292" i="1"/>
  <c r="B28291" i="1"/>
  <c r="B28290" i="1"/>
  <c r="B28289" i="1"/>
  <c r="B28288" i="1"/>
  <c r="B28287" i="1"/>
  <c r="B28286" i="1"/>
  <c r="B28285" i="1"/>
  <c r="B28284" i="1"/>
  <c r="B28283" i="1"/>
  <c r="B28282" i="1"/>
  <c r="B28281" i="1"/>
  <c r="B28280" i="1"/>
  <c r="B28279" i="1"/>
  <c r="B28278" i="1"/>
  <c r="B28277" i="1"/>
  <c r="B28276" i="1"/>
  <c r="B28275" i="1"/>
  <c r="B28274" i="1"/>
  <c r="B28273" i="1"/>
  <c r="B28272" i="1"/>
  <c r="B28271" i="1"/>
  <c r="B28270" i="1"/>
  <c r="B28269" i="1"/>
  <c r="B28268" i="1"/>
  <c r="B28267" i="1"/>
  <c r="B28266" i="1"/>
  <c r="B28265" i="1"/>
  <c r="B28264" i="1"/>
  <c r="B28263" i="1"/>
  <c r="B28262" i="1"/>
  <c r="B28261" i="1"/>
  <c r="B28260" i="1"/>
  <c r="B28259" i="1"/>
  <c r="B28258" i="1"/>
  <c r="B28257" i="1"/>
  <c r="B28256" i="1"/>
  <c r="B28255" i="1"/>
  <c r="B28254" i="1"/>
  <c r="B28253" i="1"/>
  <c r="B28252" i="1"/>
  <c r="B28251" i="1"/>
  <c r="B28250" i="1"/>
  <c r="B28249" i="1"/>
  <c r="B28248" i="1"/>
  <c r="B28247" i="1"/>
  <c r="B28246" i="1"/>
  <c r="B28245" i="1"/>
  <c r="B28244" i="1"/>
  <c r="B28243" i="1"/>
  <c r="B28242" i="1"/>
  <c r="B28241" i="1"/>
  <c r="B28240" i="1"/>
  <c r="B28239" i="1"/>
  <c r="B28238" i="1"/>
  <c r="B28237" i="1"/>
  <c r="B28236" i="1"/>
  <c r="B28235" i="1"/>
  <c r="B28234" i="1"/>
  <c r="B28233" i="1"/>
  <c r="B28232" i="1"/>
  <c r="B28231" i="1"/>
  <c r="B28230" i="1"/>
  <c r="B28229" i="1"/>
  <c r="B28228" i="1"/>
  <c r="B28227" i="1"/>
  <c r="B28226" i="1"/>
  <c r="B28225" i="1"/>
  <c r="B28224" i="1"/>
  <c r="B28223" i="1"/>
  <c r="B28222" i="1"/>
  <c r="B28221" i="1"/>
  <c r="B28220" i="1"/>
  <c r="B28219" i="1"/>
  <c r="B28218" i="1"/>
  <c r="B28217" i="1"/>
  <c r="B28216" i="1"/>
  <c r="B28215" i="1"/>
  <c r="B28214" i="1"/>
  <c r="B28213" i="1"/>
  <c r="B28212" i="1"/>
  <c r="B28211" i="1"/>
  <c r="B28210" i="1"/>
  <c r="B28209" i="1"/>
  <c r="B28208" i="1"/>
  <c r="B28207" i="1"/>
  <c r="B28206" i="1"/>
  <c r="B28205" i="1"/>
  <c r="B28204" i="1"/>
  <c r="B28203" i="1"/>
  <c r="B28202" i="1"/>
  <c r="B28201" i="1"/>
  <c r="B28200" i="1"/>
  <c r="B28199" i="1"/>
  <c r="B28198" i="1"/>
  <c r="B28197" i="1"/>
  <c r="B28196" i="1"/>
  <c r="B28195" i="1"/>
  <c r="B28194" i="1"/>
  <c r="B28193" i="1"/>
  <c r="B28192" i="1"/>
  <c r="B28191" i="1"/>
  <c r="B28190" i="1"/>
  <c r="B28189" i="1"/>
  <c r="B28188" i="1"/>
  <c r="B28187" i="1"/>
  <c r="B28186" i="1"/>
  <c r="B28185" i="1"/>
  <c r="B28184" i="1"/>
  <c r="B28183" i="1"/>
  <c r="B28182" i="1"/>
  <c r="B28181" i="1"/>
  <c r="B28180" i="1"/>
  <c r="B28179" i="1"/>
  <c r="B28178" i="1"/>
  <c r="B28177" i="1"/>
  <c r="B28176" i="1"/>
  <c r="B28175" i="1"/>
  <c r="B28174" i="1"/>
  <c r="B28173" i="1"/>
  <c r="B28172" i="1"/>
  <c r="B28171" i="1"/>
  <c r="B28170" i="1"/>
  <c r="B28169" i="1"/>
  <c r="B28168" i="1"/>
  <c r="B28167" i="1"/>
  <c r="B28166" i="1"/>
  <c r="B28165" i="1"/>
  <c r="B28164" i="1"/>
  <c r="B28163" i="1"/>
  <c r="B28162" i="1"/>
  <c r="B28161" i="1"/>
  <c r="B28160" i="1"/>
  <c r="B28159" i="1"/>
  <c r="B28158" i="1"/>
  <c r="B28157" i="1"/>
  <c r="B28156" i="1"/>
  <c r="B28155" i="1"/>
  <c r="B28154" i="1"/>
  <c r="B28153" i="1"/>
  <c r="B28152" i="1"/>
  <c r="B28151" i="1"/>
  <c r="B28150" i="1"/>
  <c r="B28149" i="1"/>
  <c r="B28148" i="1"/>
  <c r="B28147" i="1"/>
  <c r="B28146" i="1"/>
  <c r="B28145" i="1"/>
  <c r="B28144" i="1"/>
  <c r="B28143" i="1"/>
  <c r="B28142" i="1"/>
  <c r="B28141" i="1"/>
  <c r="B28140" i="1"/>
  <c r="B28139" i="1"/>
  <c r="B28138" i="1"/>
  <c r="B28137" i="1"/>
  <c r="B28136" i="1"/>
  <c r="B28135" i="1"/>
  <c r="B28134" i="1"/>
  <c r="B28133" i="1"/>
  <c r="B28132" i="1"/>
  <c r="B28131" i="1"/>
  <c r="B28130" i="1"/>
  <c r="B28129" i="1"/>
  <c r="B28128" i="1"/>
  <c r="B28127" i="1"/>
  <c r="B28126" i="1"/>
  <c r="B28125" i="1"/>
  <c r="B28124" i="1"/>
  <c r="B28123" i="1"/>
  <c r="B28122" i="1"/>
  <c r="B28121" i="1"/>
  <c r="B28120" i="1"/>
  <c r="B28119" i="1"/>
  <c r="B28118" i="1"/>
  <c r="B28117" i="1"/>
  <c r="B28116" i="1"/>
  <c r="B28115" i="1"/>
  <c r="B28114" i="1"/>
  <c r="B28113" i="1"/>
  <c r="B28112" i="1"/>
  <c r="B28111" i="1"/>
  <c r="B28110" i="1"/>
  <c r="B28109" i="1"/>
  <c r="B28108" i="1"/>
  <c r="B28107" i="1"/>
  <c r="B28106" i="1"/>
  <c r="B28105" i="1"/>
  <c r="B28104" i="1"/>
  <c r="B28103" i="1"/>
  <c r="B28102" i="1"/>
  <c r="B28101" i="1"/>
  <c r="B28100" i="1"/>
  <c r="B28099" i="1"/>
  <c r="B28098" i="1"/>
  <c r="B28097" i="1"/>
  <c r="B28096" i="1"/>
  <c r="B28095" i="1"/>
  <c r="B28094" i="1"/>
  <c r="B28093" i="1"/>
  <c r="B28092" i="1"/>
  <c r="B28091" i="1"/>
  <c r="B28090" i="1"/>
  <c r="B28089" i="1"/>
  <c r="B28088" i="1"/>
  <c r="B28087" i="1"/>
  <c r="B28086" i="1"/>
  <c r="B28085" i="1"/>
  <c r="B28084" i="1"/>
  <c r="B28083" i="1"/>
  <c r="B28082" i="1"/>
  <c r="B28081" i="1"/>
  <c r="B28080" i="1"/>
  <c r="B28079" i="1"/>
  <c r="B28078" i="1"/>
  <c r="B28077" i="1"/>
  <c r="B28076" i="1"/>
  <c r="B28075" i="1"/>
  <c r="B28074" i="1"/>
  <c r="B28073" i="1"/>
  <c r="B28072" i="1"/>
  <c r="B28071" i="1"/>
  <c r="B28070" i="1"/>
  <c r="B28069" i="1"/>
  <c r="B28068" i="1"/>
  <c r="B28067" i="1"/>
  <c r="B28066" i="1"/>
  <c r="B28065" i="1"/>
  <c r="B28064" i="1"/>
  <c r="B28063" i="1"/>
  <c r="B28062" i="1"/>
  <c r="B28061" i="1"/>
  <c r="B28060" i="1"/>
  <c r="B28059" i="1"/>
  <c r="B28058" i="1"/>
  <c r="B28057" i="1"/>
  <c r="B28056" i="1"/>
  <c r="B28055" i="1"/>
  <c r="B28054" i="1"/>
  <c r="B28053" i="1"/>
  <c r="B28052" i="1"/>
  <c r="B28051" i="1"/>
  <c r="B28050" i="1"/>
  <c r="B28049" i="1"/>
  <c r="B28048" i="1"/>
  <c r="B28047" i="1"/>
  <c r="B28046" i="1"/>
  <c r="B28045" i="1"/>
  <c r="B28044" i="1"/>
  <c r="B28043" i="1"/>
  <c r="B28042" i="1"/>
  <c r="B28041" i="1"/>
  <c r="B28040" i="1"/>
  <c r="B28039" i="1"/>
  <c r="B28038" i="1"/>
  <c r="B28037" i="1"/>
  <c r="B28036" i="1"/>
  <c r="B28035" i="1"/>
  <c r="B28034" i="1"/>
  <c r="B28033" i="1"/>
  <c r="B28032" i="1"/>
  <c r="B28031" i="1"/>
  <c r="B28030" i="1"/>
  <c r="B28029" i="1"/>
  <c r="B28028" i="1"/>
  <c r="B28027" i="1"/>
  <c r="B28026" i="1"/>
  <c r="B28025" i="1"/>
  <c r="B28024" i="1"/>
  <c r="B28023" i="1"/>
  <c r="B28022" i="1"/>
  <c r="B28021" i="1"/>
  <c r="B28020" i="1"/>
  <c r="B28019" i="1"/>
  <c r="B28018" i="1"/>
  <c r="B28017" i="1"/>
  <c r="B28016" i="1"/>
  <c r="B28015" i="1"/>
  <c r="B28014" i="1"/>
  <c r="B28013" i="1"/>
  <c r="B28012" i="1"/>
  <c r="B28011" i="1"/>
  <c r="B28010" i="1"/>
  <c r="B28009" i="1"/>
  <c r="B28008" i="1"/>
  <c r="B28007" i="1"/>
  <c r="B28006" i="1"/>
  <c r="B28005" i="1"/>
  <c r="B28004" i="1"/>
  <c r="B28003" i="1"/>
  <c r="B28002" i="1"/>
  <c r="B28001" i="1"/>
  <c r="B28000" i="1"/>
  <c r="B27999" i="1"/>
  <c r="B27998" i="1"/>
  <c r="B27997" i="1"/>
  <c r="B27996" i="1"/>
  <c r="B27995" i="1"/>
  <c r="B27994" i="1"/>
  <c r="B27993" i="1"/>
  <c r="B27992" i="1"/>
  <c r="B27991" i="1"/>
  <c r="B27990" i="1"/>
  <c r="B27989" i="1"/>
  <c r="B27988" i="1"/>
  <c r="B27987" i="1"/>
  <c r="B27986" i="1"/>
  <c r="B27985" i="1"/>
  <c r="B27984" i="1"/>
  <c r="B27983" i="1"/>
  <c r="B27982" i="1"/>
  <c r="B27981" i="1"/>
  <c r="B27980" i="1"/>
  <c r="B27979" i="1"/>
  <c r="B27978" i="1"/>
  <c r="B27977" i="1"/>
  <c r="B27976" i="1"/>
  <c r="B27975" i="1"/>
  <c r="B27974" i="1"/>
  <c r="B27973" i="1"/>
  <c r="B27972" i="1"/>
  <c r="B27971" i="1"/>
  <c r="B27970" i="1"/>
  <c r="B27969" i="1"/>
  <c r="B27968" i="1"/>
  <c r="B27967" i="1"/>
  <c r="B27966" i="1"/>
  <c r="B27965" i="1"/>
  <c r="B27964" i="1"/>
  <c r="B27963" i="1"/>
  <c r="B27962" i="1"/>
  <c r="B27961" i="1"/>
  <c r="B27960" i="1"/>
  <c r="B27959" i="1"/>
  <c r="B27958" i="1"/>
  <c r="B27957" i="1"/>
  <c r="B27956" i="1"/>
  <c r="B27955" i="1"/>
  <c r="B27954" i="1"/>
  <c r="B27953" i="1"/>
  <c r="B27952" i="1"/>
  <c r="B27951" i="1"/>
  <c r="B27950" i="1"/>
  <c r="B27949" i="1"/>
  <c r="B27948" i="1"/>
  <c r="B27947" i="1"/>
  <c r="B27946" i="1"/>
  <c r="B27945" i="1"/>
  <c r="B27944" i="1"/>
  <c r="B27943" i="1"/>
  <c r="B27942" i="1"/>
  <c r="B27941" i="1"/>
  <c r="B27940" i="1"/>
  <c r="B27939" i="1"/>
  <c r="B27938" i="1"/>
  <c r="B27937" i="1"/>
  <c r="B27936" i="1"/>
  <c r="B27935" i="1"/>
  <c r="B27934" i="1"/>
  <c r="B27933" i="1"/>
  <c r="B27932" i="1"/>
  <c r="B27931" i="1"/>
  <c r="B27930" i="1"/>
  <c r="B27929" i="1"/>
  <c r="B27928" i="1"/>
  <c r="B27927" i="1"/>
  <c r="B27926" i="1"/>
  <c r="B27925" i="1"/>
  <c r="B27924" i="1"/>
  <c r="B27923" i="1"/>
  <c r="B27922" i="1"/>
  <c r="B27921" i="1"/>
  <c r="B27920" i="1"/>
  <c r="B27919" i="1"/>
  <c r="B27918" i="1"/>
  <c r="B27917" i="1"/>
  <c r="B27916" i="1"/>
  <c r="B27915" i="1"/>
  <c r="B27914" i="1"/>
  <c r="B27913" i="1"/>
  <c r="B27912" i="1"/>
  <c r="B27911" i="1"/>
  <c r="B27910" i="1"/>
  <c r="B27909" i="1"/>
  <c r="B27908" i="1"/>
  <c r="B27907" i="1"/>
  <c r="B27906" i="1"/>
  <c r="B27905" i="1"/>
  <c r="B27904" i="1"/>
  <c r="B27903" i="1"/>
  <c r="B27902" i="1"/>
  <c r="B27901" i="1"/>
  <c r="B27900" i="1"/>
  <c r="B27899" i="1"/>
  <c r="B27898" i="1"/>
  <c r="B27897" i="1"/>
  <c r="B27896" i="1"/>
  <c r="B27895" i="1"/>
  <c r="B27894" i="1"/>
  <c r="B27893" i="1"/>
  <c r="B27892" i="1"/>
  <c r="B27891" i="1"/>
  <c r="B27890" i="1"/>
  <c r="B27889" i="1"/>
  <c r="B27888" i="1"/>
  <c r="B27887" i="1"/>
  <c r="B27886" i="1"/>
  <c r="B27885" i="1"/>
  <c r="B27884" i="1"/>
  <c r="B27883" i="1"/>
  <c r="B27882" i="1"/>
  <c r="B27881" i="1"/>
  <c r="B27880" i="1"/>
  <c r="B27879" i="1"/>
  <c r="B27878" i="1"/>
  <c r="B27877" i="1"/>
  <c r="B27876" i="1"/>
  <c r="B27875" i="1"/>
  <c r="B27874" i="1"/>
  <c r="B27873" i="1"/>
  <c r="B27872" i="1"/>
  <c r="B27871" i="1"/>
  <c r="B27870" i="1"/>
  <c r="B27869" i="1"/>
  <c r="B27868" i="1"/>
  <c r="B27867" i="1"/>
  <c r="B27866" i="1"/>
  <c r="B27865" i="1"/>
  <c r="B27864" i="1"/>
  <c r="B27863" i="1"/>
  <c r="B27862" i="1"/>
  <c r="B27861" i="1"/>
  <c r="B27860" i="1"/>
  <c r="B27859" i="1"/>
  <c r="B27858" i="1"/>
  <c r="B27857" i="1"/>
  <c r="B27856" i="1"/>
  <c r="B27855" i="1"/>
  <c r="B27854" i="1"/>
  <c r="B27853" i="1"/>
  <c r="B27852" i="1"/>
  <c r="B27851" i="1"/>
  <c r="B27850" i="1"/>
  <c r="B27849" i="1"/>
  <c r="B27848" i="1"/>
  <c r="B27847" i="1"/>
  <c r="B27846" i="1"/>
  <c r="B27845" i="1"/>
  <c r="B27844" i="1"/>
  <c r="B27843" i="1"/>
  <c r="B27842" i="1"/>
  <c r="B27841" i="1"/>
  <c r="B27840" i="1"/>
  <c r="B27839" i="1"/>
  <c r="B27838" i="1"/>
  <c r="B27837" i="1"/>
  <c r="B27836" i="1"/>
  <c r="B27835" i="1"/>
  <c r="B27834" i="1"/>
  <c r="B27829" i="1"/>
  <c r="B27828" i="1"/>
  <c r="B27827" i="1"/>
  <c r="B27826" i="1"/>
  <c r="B27825" i="1"/>
  <c r="B27824" i="1"/>
  <c r="B27823" i="1"/>
  <c r="B27822" i="1"/>
  <c r="B27821" i="1"/>
  <c r="B27820" i="1"/>
  <c r="B27819" i="1"/>
  <c r="B27818" i="1"/>
  <c r="B27817" i="1"/>
  <c r="B27816" i="1"/>
  <c r="B27815" i="1"/>
  <c r="B27814" i="1"/>
  <c r="B27813" i="1"/>
  <c r="B27812" i="1"/>
  <c r="B27811" i="1"/>
  <c r="B27810" i="1"/>
  <c r="B27809" i="1"/>
  <c r="B27808" i="1"/>
  <c r="B27807" i="1"/>
  <c r="B27806" i="1"/>
  <c r="B27805" i="1"/>
  <c r="B27804" i="1"/>
  <c r="B27803" i="1"/>
  <c r="B27802" i="1"/>
  <c r="B27801" i="1"/>
  <c r="B27800" i="1"/>
  <c r="B27799" i="1"/>
  <c r="B27798" i="1"/>
  <c r="B27797" i="1"/>
  <c r="B27796" i="1"/>
  <c r="B27795" i="1"/>
  <c r="B27794" i="1"/>
  <c r="B27793" i="1"/>
  <c r="B27792" i="1"/>
  <c r="B27791" i="1"/>
  <c r="B27790" i="1"/>
  <c r="B27789" i="1"/>
  <c r="B27788" i="1"/>
  <c r="B27787" i="1"/>
  <c r="B27786" i="1"/>
  <c r="B27785" i="1"/>
  <c r="B27784" i="1"/>
  <c r="B27783" i="1"/>
  <c r="B27782" i="1"/>
  <c r="B27781" i="1"/>
  <c r="B27780" i="1"/>
  <c r="B27779" i="1"/>
  <c r="B27778" i="1"/>
  <c r="B27777" i="1"/>
  <c r="B27776" i="1"/>
  <c r="B27775" i="1"/>
  <c r="B27774" i="1"/>
  <c r="B27773" i="1"/>
  <c r="B27772" i="1"/>
  <c r="B27771" i="1"/>
  <c r="B27770" i="1"/>
  <c r="B27769" i="1"/>
  <c r="B27768" i="1"/>
  <c r="B27767" i="1"/>
  <c r="B27766" i="1"/>
  <c r="B27765" i="1"/>
  <c r="B27764" i="1"/>
  <c r="B27763" i="1"/>
  <c r="B27762" i="1"/>
  <c r="B27761" i="1"/>
  <c r="B27760" i="1"/>
  <c r="B27759" i="1"/>
  <c r="B27758" i="1"/>
  <c r="B27757" i="1"/>
  <c r="B27756" i="1"/>
  <c r="B27755" i="1"/>
  <c r="B27754" i="1"/>
  <c r="B27753" i="1"/>
  <c r="B27752" i="1"/>
  <c r="B27751" i="1"/>
  <c r="B27750" i="1"/>
  <c r="B27749" i="1"/>
  <c r="B27748" i="1"/>
  <c r="B27747" i="1"/>
  <c r="B27746" i="1"/>
  <c r="B27745" i="1"/>
  <c r="B27744" i="1"/>
  <c r="B27743" i="1"/>
  <c r="B27742" i="1"/>
  <c r="B27741" i="1"/>
  <c r="B27740" i="1"/>
  <c r="B27739" i="1"/>
  <c r="B27738" i="1"/>
  <c r="B27737" i="1"/>
  <c r="B27736" i="1"/>
  <c r="B27735" i="1"/>
  <c r="B27734" i="1"/>
  <c r="B27733" i="1"/>
  <c r="B27732" i="1"/>
  <c r="B27731" i="1"/>
  <c r="B27730" i="1"/>
  <c r="B27729" i="1"/>
  <c r="B27728" i="1"/>
  <c r="B27727" i="1"/>
  <c r="B27726" i="1"/>
  <c r="B27725" i="1"/>
  <c r="B27724" i="1"/>
  <c r="B27723" i="1"/>
  <c r="B27722" i="1"/>
  <c r="B27721" i="1"/>
  <c r="B27720" i="1"/>
  <c r="B27719" i="1"/>
  <c r="B27718" i="1"/>
  <c r="B27717" i="1"/>
  <c r="B27716" i="1"/>
  <c r="B27715" i="1"/>
  <c r="B27714" i="1"/>
  <c r="B27713" i="1"/>
  <c r="B27712" i="1"/>
  <c r="B27711" i="1"/>
  <c r="B27710" i="1"/>
  <c r="B27709" i="1"/>
  <c r="B27708" i="1"/>
  <c r="B27707" i="1"/>
  <c r="B27706" i="1"/>
  <c r="B27705" i="1"/>
  <c r="B27704" i="1"/>
  <c r="B27703" i="1"/>
  <c r="B27702" i="1"/>
  <c r="B27701" i="1"/>
  <c r="B27700" i="1"/>
  <c r="B27699" i="1"/>
  <c r="B27698" i="1"/>
  <c r="B27697" i="1"/>
  <c r="B27696" i="1"/>
  <c r="B27695" i="1"/>
  <c r="B27694" i="1"/>
  <c r="B27693" i="1"/>
  <c r="B27692" i="1"/>
  <c r="B27691" i="1"/>
  <c r="B27690" i="1"/>
  <c r="B27689" i="1"/>
  <c r="B27688" i="1"/>
  <c r="B27687" i="1"/>
  <c r="B27686" i="1"/>
  <c r="B27685" i="1"/>
  <c r="B27684" i="1"/>
  <c r="B27683" i="1"/>
  <c r="B27682" i="1"/>
  <c r="B27681" i="1"/>
  <c r="B27680" i="1"/>
  <c r="B27679" i="1"/>
  <c r="B27678" i="1"/>
  <c r="B27677" i="1"/>
  <c r="B27676" i="1"/>
  <c r="B27675" i="1"/>
  <c r="B27674" i="1"/>
  <c r="B27673" i="1"/>
  <c r="B27672" i="1"/>
  <c r="B27671" i="1"/>
  <c r="B27670" i="1"/>
  <c r="B27669" i="1"/>
  <c r="B27668" i="1"/>
  <c r="B27667" i="1"/>
  <c r="B27666" i="1"/>
  <c r="B27665" i="1"/>
  <c r="B27664" i="1"/>
  <c r="B27663" i="1"/>
  <c r="B27662" i="1"/>
  <c r="B27661" i="1"/>
  <c r="B27660" i="1"/>
  <c r="B27659" i="1"/>
  <c r="B27658" i="1"/>
  <c r="B27657" i="1"/>
  <c r="B27656" i="1"/>
  <c r="B27655" i="1"/>
  <c r="B27654" i="1"/>
  <c r="B27653" i="1"/>
  <c r="B27652" i="1"/>
  <c r="B27651" i="1"/>
  <c r="B27650" i="1"/>
  <c r="B27649" i="1"/>
  <c r="B27648" i="1"/>
  <c r="B27647" i="1"/>
  <c r="B27646" i="1"/>
  <c r="B27645" i="1"/>
  <c r="B27644" i="1"/>
  <c r="B27643" i="1"/>
  <c r="B27642" i="1"/>
  <c r="B27641" i="1"/>
  <c r="B27640" i="1"/>
  <c r="B27639" i="1"/>
  <c r="B27638" i="1"/>
  <c r="B27637" i="1"/>
  <c r="B27636" i="1"/>
  <c r="B27635" i="1"/>
  <c r="B27634" i="1"/>
  <c r="B27633" i="1"/>
  <c r="B27632" i="1"/>
  <c r="B27631" i="1"/>
  <c r="B27630" i="1"/>
  <c r="B27629" i="1"/>
  <c r="B27628" i="1"/>
  <c r="B27627" i="1"/>
  <c r="B27626" i="1"/>
  <c r="B27625" i="1"/>
  <c r="B27624" i="1"/>
  <c r="B27623" i="1"/>
  <c r="B27622" i="1"/>
  <c r="B27621" i="1"/>
  <c r="B27620" i="1"/>
  <c r="B27619" i="1"/>
  <c r="B27618" i="1"/>
  <c r="B27617" i="1"/>
  <c r="B27616" i="1"/>
  <c r="B27615" i="1"/>
  <c r="B27614" i="1"/>
  <c r="B27613" i="1"/>
  <c r="B27612" i="1"/>
  <c r="B27611" i="1"/>
  <c r="B27610" i="1"/>
  <c r="B27609" i="1"/>
  <c r="B27608" i="1"/>
  <c r="B27607" i="1"/>
  <c r="B27606" i="1"/>
  <c r="B27605" i="1"/>
  <c r="B27604" i="1"/>
  <c r="B27603" i="1"/>
  <c r="B27602" i="1"/>
  <c r="B27601" i="1"/>
  <c r="B27600" i="1"/>
  <c r="B27599" i="1"/>
  <c r="B27598" i="1"/>
  <c r="B27597" i="1"/>
  <c r="B27596" i="1"/>
  <c r="B27595" i="1"/>
  <c r="B27594" i="1"/>
  <c r="B27593" i="1"/>
  <c r="B27592" i="1"/>
  <c r="B27591" i="1"/>
  <c r="B27590" i="1"/>
  <c r="B27589" i="1"/>
  <c r="B27588" i="1"/>
  <c r="B27587" i="1"/>
  <c r="B27586" i="1"/>
  <c r="B27585" i="1"/>
  <c r="B27584" i="1"/>
  <c r="B27583" i="1"/>
  <c r="B27582" i="1"/>
  <c r="B27581" i="1"/>
  <c r="B27580" i="1"/>
  <c r="B27579" i="1"/>
  <c r="B27578" i="1"/>
  <c r="B27577" i="1"/>
  <c r="B27576" i="1"/>
  <c r="B27575" i="1"/>
  <c r="B27574" i="1"/>
  <c r="B27573" i="1"/>
  <c r="B27572" i="1"/>
  <c r="B27571" i="1"/>
  <c r="B27570" i="1"/>
  <c r="B27569" i="1"/>
  <c r="B27568" i="1"/>
  <c r="B27567" i="1"/>
  <c r="B27566" i="1"/>
  <c r="B27565" i="1"/>
  <c r="B27564" i="1"/>
  <c r="B27563" i="1"/>
  <c r="B27562" i="1"/>
  <c r="B27561" i="1"/>
  <c r="B27560" i="1"/>
  <c r="B27559" i="1"/>
  <c r="B27558" i="1"/>
  <c r="B27557" i="1"/>
  <c r="B27556" i="1"/>
  <c r="B27555" i="1"/>
  <c r="B27554" i="1"/>
  <c r="B27553" i="1"/>
  <c r="B27552" i="1"/>
  <c r="B27551" i="1"/>
  <c r="B27550" i="1"/>
  <c r="B27549" i="1"/>
  <c r="B27548" i="1"/>
  <c r="B27547" i="1"/>
  <c r="B27546" i="1"/>
  <c r="B27545" i="1"/>
  <c r="B27544" i="1"/>
  <c r="B27543" i="1"/>
  <c r="B27542" i="1"/>
  <c r="B27541" i="1"/>
  <c r="B27540" i="1"/>
  <c r="B27539" i="1"/>
  <c r="B27538" i="1"/>
  <c r="B27537" i="1"/>
  <c r="B27536" i="1"/>
  <c r="B27535" i="1"/>
  <c r="B27534" i="1"/>
  <c r="B27533" i="1"/>
  <c r="B27532" i="1"/>
  <c r="B27531" i="1"/>
  <c r="B27530" i="1"/>
  <c r="B27529" i="1"/>
  <c r="B27528" i="1"/>
  <c r="B27527" i="1"/>
  <c r="B27526" i="1"/>
  <c r="B27525" i="1"/>
  <c r="B27524" i="1"/>
  <c r="B27523" i="1"/>
  <c r="B27522" i="1"/>
  <c r="B27521" i="1"/>
  <c r="B27520" i="1"/>
  <c r="B27519" i="1"/>
  <c r="B27518" i="1"/>
  <c r="B27517" i="1"/>
  <c r="B27516" i="1"/>
  <c r="B27515" i="1"/>
  <c r="B27514" i="1"/>
  <c r="B27513" i="1"/>
  <c r="B27512" i="1"/>
  <c r="B27511" i="1"/>
  <c r="B27510" i="1"/>
  <c r="B27509" i="1"/>
  <c r="B27508" i="1"/>
  <c r="B27507" i="1"/>
  <c r="B27506" i="1"/>
  <c r="B27505" i="1"/>
  <c r="B27504" i="1"/>
  <c r="B27503" i="1"/>
  <c r="B27502" i="1"/>
  <c r="B27501" i="1"/>
  <c r="B27500" i="1"/>
  <c r="B27499" i="1"/>
  <c r="B27498" i="1"/>
  <c r="B27497" i="1"/>
  <c r="B27496" i="1"/>
  <c r="B27495" i="1"/>
  <c r="B27494" i="1"/>
  <c r="B27493" i="1"/>
  <c r="B27492" i="1"/>
  <c r="B27491" i="1"/>
  <c r="B27490" i="1"/>
  <c r="B27489" i="1"/>
  <c r="B27488" i="1"/>
  <c r="B27487" i="1"/>
  <c r="B27486" i="1"/>
  <c r="B27485" i="1"/>
  <c r="B27484" i="1"/>
  <c r="B27483" i="1"/>
  <c r="B27482" i="1"/>
  <c r="B27481" i="1"/>
  <c r="B27480" i="1"/>
  <c r="B27479" i="1"/>
  <c r="B27478" i="1"/>
  <c r="B27477" i="1"/>
  <c r="B27476" i="1"/>
  <c r="B27475" i="1"/>
  <c r="B27474" i="1"/>
  <c r="B27473" i="1"/>
  <c r="B27472" i="1"/>
  <c r="B27471" i="1"/>
  <c r="B27470" i="1"/>
  <c r="B27469" i="1"/>
  <c r="B27468" i="1"/>
  <c r="B27467" i="1"/>
  <c r="B27466" i="1"/>
  <c r="B27465" i="1"/>
  <c r="B27464" i="1"/>
  <c r="B27463" i="1"/>
  <c r="B27462" i="1"/>
  <c r="B27461" i="1"/>
  <c r="B27460" i="1"/>
  <c r="B27459" i="1"/>
  <c r="B27458" i="1"/>
  <c r="B27457" i="1"/>
  <c r="B27456" i="1"/>
  <c r="B27455" i="1"/>
  <c r="B27454" i="1"/>
  <c r="B27453" i="1"/>
  <c r="B27452" i="1"/>
  <c r="B27451" i="1"/>
  <c r="B27450" i="1"/>
  <c r="B27449" i="1"/>
  <c r="B27448" i="1"/>
  <c r="B27447" i="1"/>
  <c r="B27446" i="1"/>
  <c r="B27445" i="1"/>
  <c r="B27444" i="1"/>
  <c r="B27443" i="1"/>
  <c r="B27442" i="1"/>
  <c r="B27441" i="1"/>
  <c r="B27440" i="1"/>
  <c r="B27439" i="1"/>
  <c r="B27438" i="1"/>
  <c r="B27437" i="1"/>
  <c r="B27436" i="1"/>
  <c r="B27435" i="1"/>
  <c r="B27434" i="1"/>
  <c r="B27433" i="1"/>
  <c r="B27432" i="1"/>
  <c r="B27431" i="1"/>
  <c r="B27430" i="1"/>
  <c r="B27429" i="1"/>
  <c r="B27428" i="1"/>
  <c r="B27427" i="1"/>
  <c r="B27426" i="1"/>
  <c r="B27425" i="1"/>
  <c r="B27424" i="1"/>
  <c r="B27423" i="1"/>
  <c r="B27422" i="1"/>
  <c r="B27421" i="1"/>
  <c r="B27420" i="1"/>
  <c r="B27419" i="1"/>
  <c r="B27418" i="1"/>
  <c r="B27417" i="1"/>
  <c r="B27416" i="1"/>
  <c r="B27415" i="1"/>
  <c r="B27414" i="1"/>
  <c r="B27413" i="1"/>
  <c r="B27412" i="1"/>
  <c r="B27411" i="1"/>
  <c r="B27410" i="1"/>
  <c r="B27409" i="1"/>
  <c r="B27408" i="1"/>
  <c r="B27407" i="1"/>
  <c r="B27406" i="1"/>
  <c r="B27405" i="1"/>
  <c r="B27404" i="1"/>
  <c r="B27403" i="1"/>
  <c r="B27402" i="1"/>
  <c r="B27401" i="1"/>
  <c r="B27400" i="1"/>
  <c r="B27399" i="1"/>
  <c r="B27398" i="1"/>
  <c r="B27397" i="1"/>
  <c r="B27396" i="1"/>
  <c r="B27395" i="1"/>
  <c r="B27394" i="1"/>
  <c r="B27393" i="1"/>
  <c r="B27392" i="1"/>
  <c r="B27391" i="1"/>
  <c r="B27390" i="1"/>
  <c r="B27389" i="1"/>
  <c r="B27388" i="1"/>
  <c r="B27387" i="1"/>
  <c r="B27386" i="1"/>
  <c r="B27385" i="1"/>
  <c r="B27384" i="1"/>
  <c r="B27383" i="1"/>
  <c r="B27382" i="1"/>
  <c r="B27381" i="1"/>
  <c r="B27380" i="1"/>
  <c r="B27379" i="1"/>
  <c r="B27378" i="1"/>
  <c r="B27377" i="1"/>
  <c r="B27376" i="1"/>
  <c r="B27375" i="1"/>
  <c r="B27374" i="1"/>
  <c r="B27373" i="1"/>
  <c r="B27372" i="1"/>
  <c r="B27371" i="1"/>
  <c r="B27370" i="1"/>
  <c r="B27369" i="1"/>
  <c r="B27368" i="1"/>
  <c r="B27367" i="1"/>
  <c r="B27366" i="1"/>
  <c r="B27365" i="1"/>
  <c r="B27364" i="1"/>
  <c r="B27363" i="1"/>
  <c r="B27362" i="1"/>
  <c r="B27361" i="1"/>
  <c r="B27360" i="1"/>
  <c r="B27359" i="1"/>
  <c r="B27358" i="1"/>
  <c r="B27357" i="1"/>
  <c r="B27356" i="1"/>
  <c r="B27355" i="1"/>
  <c r="B27354" i="1"/>
  <c r="B27353" i="1"/>
  <c r="B27352" i="1"/>
  <c r="B27351" i="1"/>
  <c r="B27350" i="1"/>
  <c r="B27349" i="1"/>
  <c r="B27348" i="1"/>
  <c r="B27347" i="1"/>
  <c r="B27346" i="1"/>
  <c r="B27345" i="1"/>
  <c r="B27344" i="1"/>
  <c r="B27343" i="1"/>
  <c r="B27342" i="1"/>
  <c r="B27341" i="1"/>
  <c r="B27340" i="1"/>
  <c r="B27339" i="1"/>
  <c r="B27338" i="1"/>
  <c r="B27337" i="1"/>
  <c r="B27336" i="1"/>
  <c r="B27335" i="1"/>
  <c r="B27334" i="1"/>
  <c r="B27333" i="1"/>
  <c r="B27332" i="1"/>
  <c r="B27331" i="1"/>
  <c r="B27330" i="1"/>
  <c r="B27329" i="1"/>
  <c r="B27328" i="1"/>
  <c r="B27327" i="1"/>
  <c r="B27326" i="1"/>
  <c r="B27325" i="1"/>
  <c r="B27324" i="1"/>
  <c r="B27323" i="1"/>
  <c r="B27322" i="1"/>
  <c r="B27321" i="1"/>
  <c r="B27320" i="1"/>
  <c r="B27319" i="1"/>
  <c r="B27318" i="1"/>
  <c r="B27317" i="1"/>
  <c r="B27316" i="1"/>
  <c r="B27315" i="1"/>
  <c r="B27314" i="1"/>
  <c r="B27313" i="1"/>
  <c r="B27312" i="1"/>
  <c r="B27311" i="1"/>
  <c r="B27310" i="1"/>
  <c r="B27309" i="1"/>
  <c r="B27308" i="1"/>
  <c r="B27307" i="1"/>
  <c r="B27306" i="1"/>
  <c r="B27305" i="1"/>
  <c r="B27304" i="1"/>
  <c r="B27303" i="1"/>
  <c r="B27302" i="1"/>
  <c r="B27301" i="1"/>
  <c r="B27300" i="1"/>
  <c r="B27299" i="1"/>
  <c r="B27298" i="1"/>
  <c r="B27297" i="1"/>
  <c r="B27296" i="1"/>
  <c r="B27295" i="1"/>
  <c r="B27294" i="1"/>
  <c r="B27293" i="1"/>
  <c r="B27292" i="1"/>
  <c r="B27291" i="1"/>
  <c r="B27290" i="1"/>
  <c r="B27289" i="1"/>
  <c r="B27288" i="1"/>
  <c r="B27287" i="1"/>
  <c r="B27286" i="1"/>
  <c r="B27285" i="1"/>
  <c r="B27284" i="1"/>
  <c r="B27283" i="1"/>
  <c r="B27282" i="1"/>
  <c r="B27281" i="1"/>
  <c r="B27280" i="1"/>
  <c r="B27279" i="1"/>
  <c r="B27278" i="1"/>
  <c r="B27277" i="1"/>
  <c r="B27276" i="1"/>
  <c r="B27275" i="1"/>
  <c r="B27274" i="1"/>
  <c r="B27273" i="1"/>
  <c r="B27272" i="1"/>
  <c r="B27271" i="1"/>
  <c r="B27270" i="1"/>
  <c r="B27269" i="1"/>
  <c r="B27268" i="1"/>
  <c r="B27267" i="1"/>
  <c r="B27266" i="1"/>
  <c r="B27265" i="1"/>
  <c r="B27264" i="1"/>
  <c r="B27263" i="1"/>
  <c r="B27262" i="1"/>
  <c r="B27261" i="1"/>
  <c r="B27260" i="1"/>
  <c r="B27259" i="1"/>
  <c r="B27258" i="1"/>
  <c r="B27257" i="1"/>
  <c r="B27256" i="1"/>
  <c r="B27255" i="1"/>
  <c r="B27254" i="1"/>
  <c r="B27253" i="1"/>
  <c r="B27252" i="1"/>
  <c r="B27251" i="1"/>
  <c r="B27250" i="1"/>
  <c r="B27249" i="1"/>
  <c r="B27248" i="1"/>
  <c r="B27247" i="1"/>
  <c r="B27246" i="1"/>
  <c r="B27245" i="1"/>
  <c r="B27244" i="1"/>
  <c r="B27243" i="1"/>
  <c r="B27242" i="1"/>
  <c r="B27241" i="1"/>
  <c r="B27240" i="1"/>
  <c r="B27239" i="1"/>
  <c r="B27238" i="1"/>
  <c r="B27237" i="1"/>
  <c r="B27236" i="1"/>
  <c r="B27235" i="1"/>
  <c r="B27234" i="1"/>
  <c r="B27233" i="1"/>
  <c r="B27232" i="1"/>
  <c r="B27231" i="1"/>
  <c r="B27230" i="1"/>
  <c r="B27229" i="1"/>
  <c r="B27224" i="1"/>
  <c r="B27223" i="1"/>
  <c r="B27222" i="1"/>
  <c r="B27221" i="1"/>
  <c r="B27220" i="1"/>
  <c r="B27219" i="1"/>
  <c r="B27218" i="1"/>
  <c r="B27217" i="1"/>
  <c r="B27216" i="1"/>
  <c r="B27215" i="1"/>
  <c r="B27214" i="1"/>
  <c r="B27213" i="1"/>
  <c r="B27212" i="1"/>
  <c r="B27211" i="1"/>
  <c r="B27210" i="1"/>
  <c r="B27209" i="1"/>
  <c r="B27208" i="1"/>
  <c r="B27207" i="1"/>
  <c r="B27206" i="1"/>
  <c r="B27205" i="1"/>
  <c r="B27204" i="1"/>
  <c r="B27203" i="1"/>
  <c r="B27202" i="1"/>
  <c r="B27201" i="1"/>
  <c r="B27200" i="1"/>
  <c r="B27199" i="1"/>
  <c r="B27198" i="1"/>
  <c r="B27197" i="1"/>
  <c r="B27196" i="1"/>
  <c r="B27195" i="1"/>
  <c r="B27194" i="1"/>
  <c r="B27193" i="1"/>
  <c r="B27192" i="1"/>
  <c r="B27191" i="1"/>
  <c r="B27190" i="1"/>
  <c r="B27189" i="1"/>
  <c r="B27188" i="1"/>
  <c r="B27187" i="1"/>
  <c r="B27186" i="1"/>
  <c r="B27185" i="1"/>
  <c r="B27184" i="1"/>
  <c r="B27183" i="1"/>
  <c r="B27182" i="1"/>
  <c r="B27181" i="1"/>
  <c r="B27180" i="1"/>
  <c r="B27179" i="1"/>
  <c r="B27178" i="1"/>
  <c r="B27177" i="1"/>
  <c r="B27176" i="1"/>
  <c r="B27175" i="1"/>
  <c r="B27174" i="1"/>
  <c r="B27173" i="1"/>
  <c r="B27172" i="1"/>
  <c r="B27171" i="1"/>
  <c r="B27170" i="1"/>
  <c r="B27169" i="1"/>
  <c r="B27168" i="1"/>
  <c r="B27167" i="1"/>
  <c r="B27166" i="1"/>
  <c r="B27165" i="1"/>
  <c r="B27164" i="1"/>
  <c r="B27163" i="1"/>
  <c r="B27162" i="1"/>
  <c r="B27161" i="1"/>
  <c r="B27160" i="1"/>
  <c r="B27159" i="1"/>
  <c r="B27158" i="1"/>
  <c r="B27157" i="1"/>
  <c r="B27156" i="1"/>
  <c r="B27155" i="1"/>
  <c r="B27154" i="1"/>
  <c r="B27153" i="1"/>
  <c r="B27152" i="1"/>
  <c r="B27151" i="1"/>
  <c r="B27150" i="1"/>
  <c r="B27149" i="1"/>
  <c r="B27148" i="1"/>
  <c r="B27147" i="1"/>
  <c r="B27146" i="1"/>
  <c r="B27145" i="1"/>
  <c r="B27144" i="1"/>
  <c r="B27143" i="1"/>
  <c r="B27142" i="1"/>
  <c r="B27141" i="1"/>
  <c r="B27140" i="1"/>
  <c r="B27139" i="1"/>
  <c r="B27138" i="1"/>
  <c r="B27137" i="1"/>
  <c r="B27136" i="1"/>
  <c r="B27135" i="1"/>
  <c r="B27134" i="1"/>
  <c r="B27133" i="1"/>
  <c r="B27132" i="1"/>
  <c r="B27131" i="1"/>
  <c r="B27130" i="1"/>
  <c r="B27129" i="1"/>
  <c r="B27128" i="1"/>
  <c r="B27127" i="1"/>
  <c r="B27126" i="1"/>
  <c r="B27125" i="1"/>
  <c r="B27124" i="1"/>
  <c r="B27123" i="1"/>
  <c r="B27122" i="1"/>
  <c r="B27121" i="1"/>
  <c r="B27120" i="1"/>
  <c r="B27119" i="1"/>
  <c r="B27118" i="1"/>
  <c r="B27117" i="1"/>
  <c r="B27116" i="1"/>
  <c r="B27115" i="1"/>
  <c r="B27114" i="1"/>
  <c r="B27113" i="1"/>
  <c r="B27112" i="1"/>
  <c r="B27111" i="1"/>
  <c r="B27110" i="1"/>
  <c r="B27109" i="1"/>
  <c r="B27108" i="1"/>
  <c r="B27107" i="1"/>
  <c r="B27106" i="1"/>
  <c r="B27105" i="1"/>
  <c r="B27104" i="1"/>
  <c r="B27103" i="1"/>
  <c r="B27102" i="1"/>
  <c r="B27101" i="1"/>
  <c r="B27100" i="1"/>
  <c r="B27099" i="1"/>
  <c r="B27098" i="1"/>
  <c r="B27097" i="1"/>
  <c r="B27096" i="1"/>
  <c r="B27095" i="1"/>
  <c r="B27094" i="1"/>
  <c r="B27093" i="1"/>
  <c r="B27092" i="1"/>
  <c r="B27091" i="1"/>
  <c r="B27090" i="1"/>
  <c r="B27089" i="1"/>
  <c r="B27088" i="1"/>
  <c r="B27087" i="1"/>
  <c r="B27086" i="1"/>
  <c r="B27085" i="1"/>
  <c r="B27084" i="1"/>
  <c r="B27083" i="1"/>
  <c r="B27082" i="1"/>
  <c r="B27081" i="1"/>
  <c r="B27080" i="1"/>
  <c r="B27079" i="1"/>
  <c r="B27078" i="1"/>
  <c r="B27077" i="1"/>
  <c r="B27076" i="1"/>
  <c r="B27075" i="1"/>
  <c r="B27074" i="1"/>
  <c r="B27073" i="1"/>
  <c r="B27072" i="1"/>
  <c r="B27071" i="1"/>
  <c r="B27070" i="1"/>
  <c r="B27069" i="1"/>
  <c r="B27068" i="1"/>
  <c r="B27067" i="1"/>
  <c r="B27066" i="1"/>
  <c r="B27065" i="1"/>
  <c r="B27064" i="1"/>
  <c r="B27063" i="1"/>
  <c r="B27062" i="1"/>
  <c r="B27061" i="1"/>
  <c r="B27060" i="1"/>
  <c r="B27059" i="1"/>
  <c r="B27058" i="1"/>
  <c r="B27057" i="1"/>
  <c r="B27056" i="1"/>
  <c r="B27055" i="1"/>
  <c r="B27054" i="1"/>
  <c r="B27053" i="1"/>
  <c r="B27052" i="1"/>
  <c r="B27051" i="1"/>
  <c r="B27050" i="1"/>
  <c r="B27049" i="1"/>
  <c r="B27048" i="1"/>
  <c r="B27047" i="1"/>
  <c r="B27046" i="1"/>
  <c r="B27045" i="1"/>
  <c r="B27044" i="1"/>
  <c r="B27043" i="1"/>
  <c r="B27042" i="1"/>
  <c r="B27041" i="1"/>
  <c r="B27040" i="1"/>
  <c r="B27039" i="1"/>
  <c r="B27038" i="1"/>
  <c r="B27037" i="1"/>
  <c r="B27036" i="1"/>
  <c r="B27035" i="1"/>
  <c r="B27034" i="1"/>
  <c r="B27033" i="1"/>
  <c r="B27032" i="1"/>
  <c r="B27031" i="1"/>
  <c r="B27030" i="1"/>
  <c r="B27029" i="1"/>
  <c r="B27028" i="1"/>
  <c r="B27027" i="1"/>
  <c r="B27026" i="1"/>
  <c r="B27025" i="1"/>
  <c r="B27024" i="1"/>
  <c r="B27023" i="1"/>
  <c r="B27022" i="1"/>
  <c r="B27021" i="1"/>
  <c r="B27020" i="1"/>
  <c r="B27019" i="1"/>
  <c r="B27018" i="1"/>
  <c r="B27017" i="1"/>
  <c r="B27016" i="1"/>
  <c r="B27015" i="1"/>
  <c r="B27014" i="1"/>
  <c r="B27013" i="1"/>
  <c r="B27012" i="1"/>
  <c r="B27011" i="1"/>
  <c r="B27010" i="1"/>
  <c r="B27009" i="1"/>
  <c r="B27008" i="1"/>
  <c r="B27007" i="1"/>
  <c r="B27006" i="1"/>
  <c r="B27005" i="1"/>
  <c r="B27004" i="1"/>
  <c r="B27003" i="1"/>
  <c r="B27002" i="1"/>
  <c r="B27001" i="1"/>
  <c r="B27000" i="1"/>
  <c r="B26999" i="1"/>
  <c r="B26998" i="1"/>
  <c r="B26997" i="1"/>
  <c r="B26996" i="1"/>
  <c r="B26995" i="1"/>
  <c r="B26994" i="1"/>
  <c r="B26993" i="1"/>
  <c r="B26992" i="1"/>
  <c r="B26991" i="1"/>
  <c r="B26990" i="1"/>
  <c r="B26989" i="1"/>
  <c r="B26988" i="1"/>
  <c r="B26987" i="1"/>
  <c r="B26986" i="1"/>
  <c r="B26985" i="1"/>
  <c r="B26984" i="1"/>
  <c r="B26983" i="1"/>
  <c r="B26982" i="1"/>
  <c r="B26981" i="1"/>
  <c r="B26980" i="1"/>
  <c r="B26979" i="1"/>
  <c r="B26978" i="1"/>
  <c r="B26977" i="1"/>
  <c r="B26976" i="1"/>
  <c r="B26975" i="1"/>
  <c r="B26974" i="1"/>
  <c r="B26973" i="1"/>
  <c r="B26972" i="1"/>
  <c r="B26971" i="1"/>
  <c r="B26970" i="1"/>
  <c r="B26969" i="1"/>
  <c r="B26968" i="1"/>
  <c r="B26967" i="1"/>
  <c r="B26966" i="1"/>
  <c r="B26965" i="1"/>
  <c r="B26964" i="1"/>
  <c r="B26963" i="1"/>
  <c r="B26962" i="1"/>
  <c r="B26961" i="1"/>
  <c r="B26960" i="1"/>
  <c r="B26959" i="1"/>
  <c r="B26958" i="1"/>
  <c r="B26957" i="1"/>
  <c r="B26956" i="1"/>
  <c r="B26955" i="1"/>
  <c r="B26954" i="1"/>
  <c r="B26953" i="1"/>
  <c r="B26952" i="1"/>
  <c r="B26951" i="1"/>
  <c r="B26950" i="1"/>
  <c r="B26949" i="1"/>
  <c r="B26948" i="1"/>
  <c r="B26947" i="1"/>
  <c r="B26946" i="1"/>
  <c r="B26945" i="1"/>
  <c r="B26944" i="1"/>
  <c r="B26943" i="1"/>
  <c r="B26942" i="1"/>
  <c r="B26941" i="1"/>
  <c r="B26940" i="1"/>
  <c r="B26939" i="1"/>
  <c r="B26938" i="1"/>
  <c r="B26937" i="1"/>
  <c r="B26936" i="1"/>
  <c r="B26935" i="1"/>
  <c r="B26934" i="1"/>
  <c r="B26933" i="1"/>
  <c r="B26932" i="1"/>
  <c r="B26931" i="1"/>
  <c r="B26930" i="1"/>
  <c r="B26929" i="1"/>
  <c r="B26928" i="1"/>
  <c r="B26927" i="1"/>
  <c r="B26926" i="1"/>
  <c r="B26925" i="1"/>
  <c r="B26924" i="1"/>
  <c r="B26923" i="1"/>
  <c r="B26922" i="1"/>
  <c r="B26921" i="1"/>
  <c r="B26920" i="1"/>
  <c r="B26919" i="1"/>
  <c r="B26918" i="1"/>
  <c r="B26917" i="1"/>
  <c r="B26916" i="1"/>
  <c r="B26915" i="1"/>
  <c r="B26914" i="1"/>
  <c r="B26913" i="1"/>
  <c r="B26912" i="1"/>
  <c r="B26911" i="1"/>
  <c r="B26910" i="1"/>
  <c r="B26909" i="1"/>
  <c r="B26908" i="1"/>
  <c r="B26907" i="1"/>
  <c r="B26906" i="1"/>
  <c r="B26905" i="1"/>
  <c r="B26904" i="1"/>
  <c r="B26903" i="1"/>
  <c r="B26902" i="1"/>
  <c r="B26901" i="1"/>
  <c r="B26900" i="1"/>
  <c r="B26899" i="1"/>
  <c r="B26898" i="1"/>
  <c r="B26897" i="1"/>
  <c r="B26896" i="1"/>
  <c r="B26895" i="1"/>
  <c r="B26894" i="1"/>
  <c r="B26893" i="1"/>
  <c r="B26892" i="1"/>
  <c r="B26891" i="1"/>
  <c r="B26890" i="1"/>
  <c r="B26889" i="1"/>
  <c r="B26888" i="1"/>
  <c r="B26887" i="1"/>
  <c r="B26886" i="1"/>
  <c r="B26885" i="1"/>
  <c r="B26884" i="1"/>
  <c r="B26883" i="1"/>
  <c r="B26882" i="1"/>
  <c r="B26881" i="1"/>
  <c r="B26880" i="1"/>
  <c r="B26879" i="1"/>
  <c r="B26878" i="1"/>
  <c r="B26877" i="1"/>
  <c r="B26876" i="1"/>
  <c r="B26875" i="1"/>
  <c r="B26874" i="1"/>
  <c r="B26873" i="1"/>
  <c r="B26872" i="1"/>
  <c r="B26871" i="1"/>
  <c r="B26870" i="1"/>
  <c r="B26869" i="1"/>
  <c r="B26868" i="1"/>
  <c r="B26867" i="1"/>
  <c r="B26866" i="1"/>
  <c r="B26865" i="1"/>
  <c r="B26864" i="1"/>
  <c r="B26863" i="1"/>
  <c r="B26862" i="1"/>
  <c r="B26861" i="1"/>
  <c r="B26860" i="1"/>
  <c r="B26859" i="1"/>
  <c r="B26858" i="1"/>
  <c r="B26857" i="1"/>
  <c r="B26856" i="1"/>
  <c r="B26855" i="1"/>
  <c r="B26854" i="1"/>
  <c r="B26853" i="1"/>
  <c r="B26852" i="1"/>
  <c r="B26851" i="1"/>
  <c r="B26850" i="1"/>
  <c r="B26849" i="1"/>
  <c r="B26848" i="1"/>
  <c r="B26847" i="1"/>
  <c r="B26846" i="1"/>
  <c r="B26845" i="1"/>
  <c r="B26844" i="1"/>
  <c r="B26843" i="1"/>
  <c r="B26842" i="1"/>
  <c r="B26841" i="1"/>
  <c r="B26840" i="1"/>
  <c r="B26839" i="1"/>
  <c r="B26838" i="1"/>
  <c r="B26837" i="1"/>
  <c r="B26836" i="1"/>
  <c r="B26835" i="1"/>
  <c r="B26834" i="1"/>
  <c r="B26833" i="1"/>
  <c r="B26832" i="1"/>
  <c r="B26831" i="1"/>
  <c r="B26830" i="1"/>
  <c r="B26829" i="1"/>
  <c r="B26828" i="1"/>
  <c r="B26827" i="1"/>
  <c r="B26826" i="1"/>
  <c r="B26825" i="1"/>
  <c r="B26824" i="1"/>
  <c r="B26823" i="1"/>
  <c r="B26822" i="1"/>
  <c r="B26821" i="1"/>
  <c r="B26820" i="1"/>
  <c r="B26819" i="1"/>
  <c r="B26818" i="1"/>
  <c r="B26817" i="1"/>
  <c r="B26816" i="1"/>
  <c r="B26815" i="1"/>
  <c r="B26814" i="1"/>
  <c r="B26813" i="1"/>
  <c r="B26812" i="1"/>
  <c r="B26811" i="1"/>
  <c r="B26810" i="1"/>
  <c r="B26809" i="1"/>
  <c r="B26808" i="1"/>
  <c r="B26807" i="1"/>
  <c r="B26806" i="1"/>
  <c r="B26805" i="1"/>
  <c r="B26804" i="1"/>
  <c r="B26803" i="1"/>
  <c r="B26802" i="1"/>
  <c r="B26801" i="1"/>
  <c r="B26800" i="1"/>
  <c r="B26799" i="1"/>
  <c r="B26798" i="1"/>
  <c r="B26797" i="1"/>
  <c r="B26796" i="1"/>
  <c r="B26795" i="1"/>
  <c r="B26794" i="1"/>
  <c r="B26793" i="1"/>
  <c r="B26792" i="1"/>
  <c r="B26791" i="1"/>
  <c r="B26790" i="1"/>
  <c r="B26789" i="1"/>
  <c r="B26788" i="1"/>
  <c r="B26787" i="1"/>
  <c r="B26786" i="1"/>
  <c r="B26785" i="1"/>
  <c r="B26784" i="1"/>
  <c r="B26783" i="1"/>
  <c r="B26782" i="1"/>
  <c r="B26781" i="1"/>
  <c r="B26780" i="1"/>
  <c r="B26779" i="1"/>
  <c r="B26778" i="1"/>
  <c r="B26777" i="1"/>
  <c r="B26776" i="1"/>
  <c r="B26775" i="1"/>
  <c r="B26774" i="1"/>
  <c r="B26773" i="1"/>
  <c r="B26772" i="1"/>
  <c r="B26771" i="1"/>
  <c r="B26770" i="1"/>
  <c r="B26769" i="1"/>
  <c r="B26768" i="1"/>
  <c r="B26767" i="1"/>
  <c r="B26766" i="1"/>
  <c r="B26765" i="1"/>
  <c r="B26764" i="1"/>
  <c r="B26763" i="1"/>
  <c r="B26762" i="1"/>
  <c r="B26761" i="1"/>
  <c r="B26760" i="1"/>
  <c r="B26759" i="1"/>
  <c r="B26758" i="1"/>
  <c r="B26757" i="1"/>
  <c r="B26756" i="1"/>
  <c r="B26755" i="1"/>
  <c r="B26754" i="1"/>
  <c r="B26753" i="1"/>
  <c r="B26752" i="1"/>
  <c r="B26751" i="1"/>
  <c r="B26750" i="1"/>
  <c r="B26749" i="1"/>
  <c r="B26748" i="1"/>
  <c r="B26747" i="1"/>
  <c r="B26746" i="1"/>
  <c r="B26745" i="1"/>
  <c r="B26744" i="1"/>
  <c r="B26743" i="1"/>
  <c r="B26742" i="1"/>
  <c r="B26741" i="1"/>
  <c r="B26740" i="1"/>
  <c r="B26739" i="1"/>
  <c r="B26738" i="1"/>
  <c r="B26737" i="1"/>
  <c r="B26736" i="1"/>
  <c r="B26735" i="1"/>
  <c r="B26734" i="1"/>
  <c r="B26733" i="1"/>
  <c r="B26732" i="1"/>
  <c r="B26731" i="1"/>
  <c r="B26730" i="1"/>
  <c r="B26729" i="1"/>
  <c r="B26728" i="1"/>
  <c r="B26727" i="1"/>
  <c r="B26726" i="1"/>
  <c r="B26725" i="1"/>
  <c r="B26724" i="1"/>
  <c r="B26723" i="1"/>
  <c r="B26722" i="1"/>
  <c r="B26721" i="1"/>
  <c r="B26720" i="1"/>
  <c r="B26719" i="1"/>
  <c r="B26718" i="1"/>
  <c r="B26717" i="1"/>
  <c r="B26716" i="1"/>
  <c r="B26715" i="1"/>
  <c r="B26714" i="1"/>
  <c r="B26713" i="1"/>
  <c r="B26712" i="1"/>
  <c r="B26711" i="1"/>
  <c r="B26710" i="1"/>
  <c r="B26709" i="1"/>
  <c r="B26708" i="1"/>
  <c r="B26707" i="1"/>
  <c r="B26706" i="1"/>
  <c r="B26705" i="1"/>
  <c r="B26704" i="1"/>
  <c r="B26703" i="1"/>
  <c r="B26702" i="1"/>
  <c r="B26701" i="1"/>
  <c r="B26700" i="1"/>
  <c r="B26699" i="1"/>
  <c r="B26698" i="1"/>
  <c r="B26697" i="1"/>
  <c r="B26696" i="1"/>
  <c r="B26695" i="1"/>
  <c r="B26694" i="1"/>
  <c r="B26693" i="1"/>
  <c r="B26692" i="1"/>
  <c r="B26691" i="1"/>
  <c r="B26690" i="1"/>
  <c r="B26689" i="1"/>
  <c r="B26688" i="1"/>
  <c r="B26687" i="1"/>
  <c r="B26686" i="1"/>
  <c r="B26685" i="1"/>
  <c r="B26684" i="1"/>
  <c r="B26683" i="1"/>
  <c r="B26682" i="1"/>
  <c r="B26681" i="1"/>
  <c r="B26680" i="1"/>
  <c r="B26679" i="1"/>
  <c r="B26678" i="1"/>
  <c r="B26677" i="1"/>
  <c r="B26676" i="1"/>
  <c r="B26675" i="1"/>
  <c r="B26674" i="1"/>
  <c r="B26673" i="1"/>
  <c r="B26672" i="1"/>
  <c r="B26671" i="1"/>
  <c r="B26670" i="1"/>
  <c r="B26669" i="1"/>
  <c r="B26668" i="1"/>
  <c r="B26667" i="1"/>
  <c r="B26666" i="1"/>
  <c r="B26665" i="1"/>
  <c r="B26664" i="1"/>
  <c r="B26663" i="1"/>
  <c r="B26662" i="1"/>
  <c r="B26661" i="1"/>
  <c r="B26660" i="1"/>
  <c r="B26659" i="1"/>
  <c r="B26658" i="1"/>
  <c r="B26657" i="1"/>
  <c r="B26656" i="1"/>
  <c r="B26655" i="1"/>
  <c r="B26654" i="1"/>
  <c r="B26653" i="1"/>
  <c r="B26652" i="1"/>
  <c r="B26651" i="1"/>
  <c r="B26650" i="1"/>
  <c r="B26649" i="1"/>
  <c r="B26648" i="1"/>
  <c r="B26647" i="1"/>
  <c r="B26646" i="1"/>
  <c r="B26645" i="1"/>
  <c r="B26644" i="1"/>
  <c r="B26643" i="1"/>
  <c r="B26642" i="1"/>
  <c r="B26641" i="1"/>
  <c r="B26640" i="1"/>
  <c r="B26639" i="1"/>
  <c r="B26638" i="1"/>
  <c r="B26637" i="1"/>
  <c r="B26636" i="1"/>
  <c r="B26635" i="1"/>
  <c r="B26634" i="1"/>
  <c r="B26633" i="1"/>
  <c r="B26632" i="1"/>
  <c r="B26631" i="1"/>
  <c r="B26630" i="1"/>
  <c r="B26629" i="1"/>
  <c r="B26628" i="1"/>
  <c r="B26627" i="1"/>
  <c r="B26626" i="1"/>
  <c r="B26625" i="1"/>
  <c r="B26624" i="1"/>
  <c r="B26619" i="1"/>
  <c r="B26618" i="1"/>
  <c r="B26617" i="1"/>
  <c r="B26616" i="1"/>
  <c r="B26615" i="1"/>
  <c r="B26614" i="1"/>
  <c r="B26613" i="1"/>
  <c r="B26612" i="1"/>
  <c r="B26611" i="1"/>
  <c r="B26610" i="1"/>
  <c r="B26609" i="1"/>
  <c r="B26608" i="1"/>
  <c r="B26607" i="1"/>
  <c r="B26606" i="1"/>
  <c r="B26605" i="1"/>
  <c r="B26604" i="1"/>
  <c r="B26603" i="1"/>
  <c r="B26602" i="1"/>
  <c r="B26601" i="1"/>
  <c r="B26600" i="1"/>
  <c r="B26599" i="1"/>
  <c r="B26598" i="1"/>
  <c r="B26597" i="1"/>
  <c r="B26596" i="1"/>
  <c r="B26595" i="1"/>
  <c r="B26594" i="1"/>
  <c r="B26593" i="1"/>
  <c r="B26592" i="1"/>
  <c r="B26591" i="1"/>
  <c r="B26590" i="1"/>
  <c r="B26589" i="1"/>
  <c r="B26588" i="1"/>
  <c r="B26587" i="1"/>
  <c r="B26586" i="1"/>
  <c r="B26585" i="1"/>
  <c r="B26584" i="1"/>
  <c r="B26583" i="1"/>
  <c r="B26582" i="1"/>
  <c r="B26581" i="1"/>
  <c r="B26580" i="1"/>
  <c r="B26579" i="1"/>
  <c r="B26578" i="1"/>
  <c r="B26577" i="1"/>
  <c r="B26576" i="1"/>
  <c r="B26575" i="1"/>
  <c r="B26574" i="1"/>
  <c r="B26573" i="1"/>
  <c r="B26572" i="1"/>
  <c r="B26571" i="1"/>
  <c r="B26570" i="1"/>
  <c r="B26569" i="1"/>
  <c r="B26568" i="1"/>
  <c r="B26567" i="1"/>
  <c r="B26566" i="1"/>
  <c r="B26565" i="1"/>
  <c r="B26564" i="1"/>
  <c r="B26563" i="1"/>
  <c r="B26562" i="1"/>
  <c r="B26561" i="1"/>
  <c r="B26560" i="1"/>
  <c r="B26559" i="1"/>
  <c r="B26558" i="1"/>
  <c r="B26557" i="1"/>
  <c r="B26556" i="1"/>
  <c r="B26555" i="1"/>
  <c r="B26554" i="1"/>
  <c r="B26553" i="1"/>
  <c r="B26552" i="1"/>
  <c r="B26551" i="1"/>
  <c r="B26550" i="1"/>
  <c r="B26549" i="1"/>
  <c r="B26548" i="1"/>
  <c r="B26547" i="1"/>
  <c r="B26546" i="1"/>
  <c r="B26545" i="1"/>
  <c r="B26544" i="1"/>
  <c r="B26543" i="1"/>
  <c r="B26542" i="1"/>
  <c r="B26541" i="1"/>
  <c r="B26540" i="1"/>
  <c r="B26539" i="1"/>
  <c r="B26538" i="1"/>
  <c r="B26537" i="1"/>
  <c r="B26536" i="1"/>
  <c r="B26535" i="1"/>
  <c r="B26534" i="1"/>
  <c r="B26533" i="1"/>
  <c r="B26532" i="1"/>
  <c r="B26531" i="1"/>
  <c r="B26530" i="1"/>
  <c r="B26529" i="1"/>
  <c r="B26528" i="1"/>
  <c r="B26527" i="1"/>
  <c r="B26526" i="1"/>
  <c r="B26525" i="1"/>
  <c r="B26524" i="1"/>
  <c r="B26523" i="1"/>
  <c r="B26522" i="1"/>
  <c r="B26521" i="1"/>
  <c r="B26520" i="1"/>
  <c r="B26519" i="1"/>
  <c r="B26518" i="1"/>
  <c r="B26517" i="1"/>
  <c r="B26516" i="1"/>
  <c r="B26515" i="1"/>
  <c r="B26514" i="1"/>
  <c r="B26513" i="1"/>
  <c r="B26512" i="1"/>
  <c r="B26511" i="1"/>
  <c r="B26510" i="1"/>
  <c r="B26509" i="1"/>
  <c r="B26508" i="1"/>
  <c r="B26507" i="1"/>
  <c r="B26506" i="1"/>
  <c r="B26505" i="1"/>
  <c r="B26504" i="1"/>
  <c r="B26503" i="1"/>
  <c r="B26502" i="1"/>
  <c r="B26501" i="1"/>
  <c r="B26500" i="1"/>
  <c r="B26499" i="1"/>
  <c r="B26498" i="1"/>
  <c r="B26497" i="1"/>
  <c r="B26496" i="1"/>
  <c r="B26495" i="1"/>
  <c r="B26494" i="1"/>
  <c r="B26493" i="1"/>
  <c r="B26492" i="1"/>
  <c r="B26491" i="1"/>
  <c r="B26490" i="1"/>
  <c r="B26489" i="1"/>
  <c r="B26488" i="1"/>
  <c r="B26487" i="1"/>
  <c r="B26486" i="1"/>
  <c r="B26485" i="1"/>
  <c r="B26484" i="1"/>
  <c r="B26483" i="1"/>
  <c r="B26482" i="1"/>
  <c r="B26481" i="1"/>
  <c r="B26480" i="1"/>
  <c r="B26479" i="1"/>
  <c r="B26478" i="1"/>
  <c r="B26477" i="1"/>
  <c r="B26476" i="1"/>
  <c r="B26475" i="1"/>
  <c r="B26474" i="1"/>
  <c r="B26473" i="1"/>
  <c r="B26472" i="1"/>
  <c r="B26471" i="1"/>
  <c r="B26470" i="1"/>
  <c r="B26469" i="1"/>
  <c r="B26468" i="1"/>
  <c r="B26467" i="1"/>
  <c r="B26466" i="1"/>
  <c r="B26465" i="1"/>
  <c r="B26464" i="1"/>
  <c r="B26463" i="1"/>
  <c r="B26462" i="1"/>
  <c r="B26461" i="1"/>
  <c r="B26460" i="1"/>
  <c r="B26459" i="1"/>
  <c r="B26458" i="1"/>
  <c r="B26457" i="1"/>
  <c r="B26456" i="1"/>
  <c r="B26455" i="1"/>
  <c r="B26454" i="1"/>
  <c r="B26453" i="1"/>
  <c r="B26452" i="1"/>
  <c r="B26451" i="1"/>
  <c r="B26450" i="1"/>
  <c r="B26449" i="1"/>
  <c r="B26448" i="1"/>
  <c r="B26447" i="1"/>
  <c r="B26446" i="1"/>
  <c r="B26445" i="1"/>
  <c r="B26444" i="1"/>
  <c r="B26443" i="1"/>
  <c r="B26442" i="1"/>
  <c r="B26441" i="1"/>
  <c r="B26440" i="1"/>
  <c r="B26439" i="1"/>
  <c r="B26438" i="1"/>
  <c r="B26437" i="1"/>
  <c r="B26436" i="1"/>
  <c r="B26435" i="1"/>
  <c r="B26434" i="1"/>
  <c r="B26433" i="1"/>
  <c r="B26432" i="1"/>
  <c r="B26431" i="1"/>
  <c r="B26430" i="1"/>
  <c r="B26429" i="1"/>
  <c r="B26428" i="1"/>
  <c r="B26427" i="1"/>
  <c r="B26426" i="1"/>
  <c r="B26425" i="1"/>
  <c r="B26424" i="1"/>
  <c r="B26423" i="1"/>
  <c r="B26422" i="1"/>
  <c r="B26421" i="1"/>
  <c r="B26420" i="1"/>
  <c r="B26419" i="1"/>
  <c r="B26418" i="1"/>
  <c r="B26417" i="1"/>
  <c r="B26416" i="1"/>
  <c r="B26415" i="1"/>
  <c r="B26414" i="1"/>
  <c r="B26413" i="1"/>
  <c r="B26412" i="1"/>
  <c r="B26411" i="1"/>
  <c r="B26410" i="1"/>
  <c r="B26409" i="1"/>
  <c r="B26408" i="1"/>
  <c r="B26407" i="1"/>
  <c r="B26406" i="1"/>
  <c r="B26405" i="1"/>
  <c r="B26404" i="1"/>
  <c r="B26403" i="1"/>
  <c r="B26402" i="1"/>
  <c r="B26401" i="1"/>
  <c r="B26400" i="1"/>
  <c r="B26399" i="1"/>
  <c r="B26398" i="1"/>
  <c r="B26397" i="1"/>
  <c r="B26396" i="1"/>
  <c r="B26395" i="1"/>
  <c r="B26394" i="1"/>
  <c r="B26393" i="1"/>
  <c r="B26392" i="1"/>
  <c r="B26391" i="1"/>
  <c r="B26390" i="1"/>
  <c r="B26389" i="1"/>
  <c r="B26388" i="1"/>
  <c r="B26387" i="1"/>
  <c r="B26386" i="1"/>
  <c r="B26385" i="1"/>
  <c r="B26384" i="1"/>
  <c r="B26383" i="1"/>
  <c r="B26382" i="1"/>
  <c r="B26381" i="1"/>
  <c r="B26380" i="1"/>
  <c r="B26379" i="1"/>
  <c r="B26378" i="1"/>
  <c r="B26377" i="1"/>
  <c r="B26376" i="1"/>
  <c r="B26375" i="1"/>
  <c r="B26374" i="1"/>
  <c r="B26373" i="1"/>
  <c r="B26372" i="1"/>
  <c r="B26371" i="1"/>
  <c r="B26370" i="1"/>
  <c r="B26369" i="1"/>
  <c r="B26368" i="1"/>
  <c r="B26367" i="1"/>
  <c r="B26366" i="1"/>
  <c r="B26365" i="1"/>
  <c r="B26364" i="1"/>
  <c r="B26363" i="1"/>
  <c r="B26362" i="1"/>
  <c r="B26361" i="1"/>
  <c r="B26360" i="1"/>
  <c r="B26359" i="1"/>
  <c r="B26358" i="1"/>
  <c r="B26357" i="1"/>
  <c r="B26356" i="1"/>
  <c r="B26355" i="1"/>
  <c r="B26354" i="1"/>
  <c r="B26353" i="1"/>
  <c r="B26352" i="1"/>
  <c r="B26351" i="1"/>
  <c r="B26350" i="1"/>
  <c r="B26349" i="1"/>
  <c r="B26348" i="1"/>
  <c r="B26347" i="1"/>
  <c r="B26346" i="1"/>
  <c r="B26345" i="1"/>
  <c r="B26344" i="1"/>
  <c r="B26343" i="1"/>
  <c r="B26342" i="1"/>
  <c r="B26341" i="1"/>
  <c r="B26340" i="1"/>
  <c r="B26339" i="1"/>
  <c r="B26338" i="1"/>
  <c r="B26337" i="1"/>
  <c r="B26336" i="1"/>
  <c r="B26335" i="1"/>
  <c r="B26334" i="1"/>
  <c r="B26333" i="1"/>
  <c r="B26332" i="1"/>
  <c r="B26331" i="1"/>
  <c r="B26330" i="1"/>
  <c r="B26329" i="1"/>
  <c r="B26328" i="1"/>
  <c r="B26327" i="1"/>
  <c r="B26326" i="1"/>
  <c r="B26325" i="1"/>
  <c r="B26324" i="1"/>
  <c r="B26323" i="1"/>
  <c r="B26322" i="1"/>
  <c r="B26321" i="1"/>
  <c r="B26320" i="1"/>
  <c r="B26319" i="1"/>
  <c r="B26318" i="1"/>
  <c r="B26317" i="1"/>
  <c r="B26316" i="1"/>
  <c r="B26315" i="1"/>
  <c r="B26314" i="1"/>
  <c r="B26313" i="1"/>
  <c r="B26312" i="1"/>
  <c r="B26311" i="1"/>
  <c r="B26310" i="1"/>
  <c r="B26309" i="1"/>
  <c r="B26308" i="1"/>
  <c r="B26307" i="1"/>
  <c r="B26306" i="1"/>
  <c r="B26305" i="1"/>
  <c r="B26304" i="1"/>
  <c r="B26303" i="1"/>
  <c r="B26302" i="1"/>
  <c r="B26301" i="1"/>
  <c r="B26300" i="1"/>
  <c r="B26299" i="1"/>
  <c r="B26298" i="1"/>
  <c r="B26297" i="1"/>
  <c r="B26296" i="1"/>
  <c r="B26295" i="1"/>
  <c r="B26294" i="1"/>
  <c r="B26293" i="1"/>
  <c r="B26292" i="1"/>
  <c r="B26291" i="1"/>
  <c r="B26290" i="1"/>
  <c r="B26289" i="1"/>
  <c r="B26288" i="1"/>
  <c r="B26287" i="1"/>
  <c r="B26286" i="1"/>
  <c r="B26285" i="1"/>
  <c r="B26284" i="1"/>
  <c r="B26283" i="1"/>
  <c r="B26282" i="1"/>
  <c r="B26281" i="1"/>
  <c r="B26280" i="1"/>
  <c r="B26279" i="1"/>
  <c r="B26278" i="1"/>
  <c r="B26277" i="1"/>
  <c r="B26276" i="1"/>
  <c r="B26275" i="1"/>
  <c r="B26274" i="1"/>
  <c r="B26273" i="1"/>
  <c r="B26272" i="1"/>
  <c r="B26271" i="1"/>
  <c r="B26270" i="1"/>
  <c r="B26269" i="1"/>
  <c r="B26268" i="1"/>
  <c r="B26267" i="1"/>
  <c r="B26266" i="1"/>
  <c r="B26265" i="1"/>
  <c r="B26264" i="1"/>
  <c r="B26263" i="1"/>
  <c r="B26262" i="1"/>
  <c r="B26261" i="1"/>
  <c r="B26260" i="1"/>
  <c r="B26259" i="1"/>
  <c r="B26258" i="1"/>
  <c r="B26257" i="1"/>
  <c r="B26256" i="1"/>
  <c r="B26255" i="1"/>
  <c r="B26254" i="1"/>
  <c r="B26253" i="1"/>
  <c r="B26252" i="1"/>
  <c r="B26251" i="1"/>
  <c r="B26250" i="1"/>
  <c r="B26249" i="1"/>
  <c r="B26248" i="1"/>
  <c r="B26247" i="1"/>
  <c r="B26246" i="1"/>
  <c r="B26245" i="1"/>
  <c r="B26244" i="1"/>
  <c r="B26243" i="1"/>
  <c r="B26242" i="1"/>
  <c r="B26241" i="1"/>
  <c r="B26240" i="1"/>
  <c r="B26239" i="1"/>
  <c r="B26238" i="1"/>
  <c r="B26237" i="1"/>
  <c r="B26236" i="1"/>
  <c r="B26235" i="1"/>
  <c r="B26234" i="1"/>
  <c r="B26233" i="1"/>
  <c r="B26232" i="1"/>
  <c r="B26231" i="1"/>
  <c r="B26230" i="1"/>
  <c r="B26229" i="1"/>
  <c r="B26228" i="1"/>
  <c r="B26227" i="1"/>
  <c r="B26226" i="1"/>
  <c r="B26225" i="1"/>
  <c r="B26224" i="1"/>
  <c r="B26223" i="1"/>
  <c r="B26222" i="1"/>
  <c r="B26221" i="1"/>
  <c r="B26220" i="1"/>
  <c r="B26219" i="1"/>
  <c r="B26218" i="1"/>
  <c r="B26217" i="1"/>
  <c r="B26216" i="1"/>
  <c r="B26215" i="1"/>
  <c r="B26214" i="1"/>
  <c r="B26213" i="1"/>
  <c r="B26212" i="1"/>
  <c r="B26211" i="1"/>
  <c r="B26210" i="1"/>
  <c r="B26209" i="1"/>
  <c r="B26208" i="1"/>
  <c r="B26207" i="1"/>
  <c r="B26206" i="1"/>
  <c r="B26205" i="1"/>
  <c r="B26204" i="1"/>
  <c r="B26203" i="1"/>
  <c r="B26202" i="1"/>
  <c r="B26201" i="1"/>
  <c r="B26200" i="1"/>
  <c r="B26199" i="1"/>
  <c r="B26198" i="1"/>
  <c r="B26197" i="1"/>
  <c r="B26196" i="1"/>
  <c r="B26195" i="1"/>
  <c r="B26194" i="1"/>
  <c r="B26193" i="1"/>
  <c r="B26192" i="1"/>
  <c r="B26191" i="1"/>
  <c r="B26190" i="1"/>
  <c r="B26189" i="1"/>
  <c r="B26188" i="1"/>
  <c r="B26187" i="1"/>
  <c r="B26186" i="1"/>
  <c r="B26185" i="1"/>
  <c r="B26184" i="1"/>
  <c r="B26183" i="1"/>
  <c r="B26182" i="1"/>
  <c r="B26181" i="1"/>
  <c r="B26180" i="1"/>
  <c r="B26179" i="1"/>
  <c r="B26178" i="1"/>
  <c r="B26177" i="1"/>
  <c r="B26176" i="1"/>
  <c r="B26175" i="1"/>
  <c r="B26174" i="1"/>
  <c r="B26173" i="1"/>
  <c r="B26172" i="1"/>
  <c r="B26171" i="1"/>
  <c r="B26170" i="1"/>
  <c r="B26169" i="1"/>
  <c r="B26168" i="1"/>
  <c r="B26167" i="1"/>
  <c r="B26166" i="1"/>
  <c r="B26165" i="1"/>
  <c r="B26164" i="1"/>
  <c r="B26163" i="1"/>
  <c r="B26162" i="1"/>
  <c r="B26161" i="1"/>
  <c r="B26160" i="1"/>
  <c r="B26159" i="1"/>
  <c r="B26158" i="1"/>
  <c r="B26157" i="1"/>
  <c r="B26156" i="1"/>
  <c r="B26155" i="1"/>
  <c r="B26154" i="1"/>
  <c r="B26153" i="1"/>
  <c r="B26152" i="1"/>
  <c r="B26151" i="1"/>
  <c r="B26150" i="1"/>
  <c r="B26149" i="1"/>
  <c r="B26148" i="1"/>
  <c r="B26147" i="1"/>
  <c r="B26146" i="1"/>
  <c r="B26145" i="1"/>
  <c r="B26144" i="1"/>
  <c r="B26143" i="1"/>
  <c r="B26142" i="1"/>
  <c r="B26141" i="1"/>
  <c r="B26140" i="1"/>
  <c r="B26139" i="1"/>
  <c r="B26138" i="1"/>
  <c r="B26137" i="1"/>
  <c r="B26136" i="1"/>
  <c r="B26135" i="1"/>
  <c r="B26134" i="1"/>
  <c r="B26133" i="1"/>
  <c r="B26132" i="1"/>
  <c r="B26131" i="1"/>
  <c r="B26130" i="1"/>
  <c r="B26129" i="1"/>
  <c r="B26128" i="1"/>
  <c r="B26127" i="1"/>
  <c r="B26126" i="1"/>
  <c r="B26125" i="1"/>
  <c r="B26124" i="1"/>
  <c r="B26123" i="1"/>
  <c r="B26122" i="1"/>
  <c r="B26121" i="1"/>
  <c r="B26120" i="1"/>
  <c r="B26119" i="1"/>
  <c r="B26118" i="1"/>
  <c r="B26117" i="1"/>
  <c r="B26116" i="1"/>
  <c r="B26115" i="1"/>
  <c r="B26114" i="1"/>
  <c r="B26113" i="1"/>
  <c r="B26112" i="1"/>
  <c r="B26111" i="1"/>
  <c r="B26110" i="1"/>
  <c r="B26109" i="1"/>
  <c r="B26108" i="1"/>
  <c r="B26107" i="1"/>
  <c r="B26106" i="1"/>
  <c r="B26105" i="1"/>
  <c r="B26104" i="1"/>
  <c r="B26103" i="1"/>
  <c r="B26102" i="1"/>
  <c r="B26101" i="1"/>
  <c r="B26100" i="1"/>
  <c r="B26099" i="1"/>
  <c r="B26098" i="1"/>
  <c r="B26097" i="1"/>
  <c r="B26096" i="1"/>
  <c r="B26095" i="1"/>
  <c r="B26094" i="1"/>
  <c r="B26093" i="1"/>
  <c r="B26092" i="1"/>
  <c r="B26091" i="1"/>
  <c r="B26090" i="1"/>
  <c r="B26089" i="1"/>
  <c r="B26088" i="1"/>
  <c r="B26087" i="1"/>
  <c r="B26086" i="1"/>
  <c r="B26085" i="1"/>
  <c r="B26084" i="1"/>
  <c r="B26083" i="1"/>
  <c r="B26082" i="1"/>
  <c r="B26081" i="1"/>
  <c r="B26080" i="1"/>
  <c r="B26079" i="1"/>
  <c r="B26078" i="1"/>
  <c r="B26077" i="1"/>
  <c r="B26076" i="1"/>
  <c r="B26075" i="1"/>
  <c r="B26074" i="1"/>
  <c r="B26073" i="1"/>
  <c r="B26072" i="1"/>
  <c r="B26071" i="1"/>
  <c r="B26070" i="1"/>
  <c r="B26069" i="1"/>
  <c r="B26068" i="1"/>
  <c r="B26067" i="1"/>
  <c r="B26066" i="1"/>
  <c r="B26065" i="1"/>
  <c r="B26064" i="1"/>
  <c r="B26063" i="1"/>
  <c r="B26062" i="1"/>
  <c r="B26061" i="1"/>
  <c r="B26060" i="1"/>
  <c r="B26059" i="1"/>
  <c r="B26058" i="1"/>
  <c r="B26057" i="1"/>
  <c r="B26056" i="1"/>
  <c r="B26055" i="1"/>
  <c r="B26054" i="1"/>
  <c r="B26053" i="1"/>
  <c r="B26052" i="1"/>
  <c r="B26051" i="1"/>
  <c r="B26050" i="1"/>
  <c r="B26049" i="1"/>
  <c r="B26048" i="1"/>
  <c r="B26047" i="1"/>
  <c r="B26046" i="1"/>
  <c r="B26045" i="1"/>
  <c r="B26044" i="1"/>
  <c r="B26043" i="1"/>
  <c r="B26042" i="1"/>
  <c r="B26041" i="1"/>
  <c r="B26040" i="1"/>
  <c r="B26039" i="1"/>
  <c r="B26038" i="1"/>
  <c r="B26037" i="1"/>
  <c r="B26036" i="1"/>
  <c r="B26035" i="1"/>
  <c r="B26034" i="1"/>
  <c r="B26033" i="1"/>
  <c r="B26032" i="1"/>
  <c r="B26031" i="1"/>
  <c r="B26030" i="1"/>
  <c r="B26029" i="1"/>
  <c r="B26028" i="1"/>
  <c r="B26027" i="1"/>
  <c r="B26026" i="1"/>
  <c r="B26025" i="1"/>
  <c r="B26024" i="1"/>
  <c r="B26023" i="1"/>
  <c r="B26022" i="1"/>
  <c r="B26021" i="1"/>
  <c r="B26020" i="1"/>
  <c r="B26019" i="1"/>
  <c r="B26014" i="1"/>
  <c r="B26013" i="1"/>
  <c r="B26012" i="1"/>
  <c r="B26011" i="1"/>
  <c r="B26010" i="1"/>
  <c r="B26009" i="1"/>
  <c r="B26008" i="1"/>
  <c r="B26007" i="1"/>
  <c r="B26006" i="1"/>
  <c r="B26005" i="1"/>
  <c r="B26004" i="1"/>
  <c r="B26003" i="1"/>
  <c r="B26002" i="1"/>
  <c r="B26001" i="1"/>
  <c r="B26000" i="1"/>
  <c r="B25999" i="1"/>
  <c r="B25998" i="1"/>
  <c r="B25997" i="1"/>
  <c r="B25996" i="1"/>
  <c r="B25995" i="1"/>
  <c r="B25994" i="1"/>
  <c r="B25993" i="1"/>
  <c r="B25992" i="1"/>
  <c r="B25991" i="1"/>
  <c r="B25990" i="1"/>
  <c r="B25989" i="1"/>
  <c r="B25988" i="1"/>
  <c r="B25987" i="1"/>
  <c r="B25986" i="1"/>
  <c r="B25985" i="1"/>
  <c r="B25984" i="1"/>
  <c r="B25983" i="1"/>
  <c r="B25982" i="1"/>
  <c r="B25981" i="1"/>
  <c r="B25980" i="1"/>
  <c r="B25979" i="1"/>
  <c r="B25978" i="1"/>
  <c r="B25977" i="1"/>
  <c r="B25976" i="1"/>
  <c r="B25975" i="1"/>
  <c r="B25974" i="1"/>
  <c r="B25973" i="1"/>
  <c r="B25972" i="1"/>
  <c r="B25971" i="1"/>
  <c r="B25970" i="1"/>
  <c r="B25969" i="1"/>
  <c r="B25968" i="1"/>
  <c r="B25967" i="1"/>
  <c r="B25966" i="1"/>
  <c r="B25965" i="1"/>
  <c r="B25964" i="1"/>
  <c r="B25963" i="1"/>
  <c r="B25962" i="1"/>
  <c r="B25961" i="1"/>
  <c r="B25960" i="1"/>
  <c r="B25959" i="1"/>
  <c r="B25958" i="1"/>
  <c r="B25957" i="1"/>
  <c r="B25956" i="1"/>
  <c r="B25955" i="1"/>
  <c r="B25954" i="1"/>
  <c r="B25953" i="1"/>
  <c r="B25952" i="1"/>
  <c r="B25951" i="1"/>
  <c r="B25950" i="1"/>
  <c r="B25949" i="1"/>
  <c r="B25948" i="1"/>
  <c r="B25947" i="1"/>
  <c r="B25946" i="1"/>
  <c r="B25945" i="1"/>
  <c r="B25944" i="1"/>
  <c r="B25943" i="1"/>
  <c r="B25942" i="1"/>
  <c r="B25941" i="1"/>
  <c r="B25940" i="1"/>
  <c r="B25939" i="1"/>
  <c r="B25938" i="1"/>
  <c r="B25937" i="1"/>
  <c r="B25936" i="1"/>
  <c r="B25935" i="1"/>
  <c r="B25934" i="1"/>
  <c r="B25933" i="1"/>
  <c r="B25932" i="1"/>
  <c r="B25931" i="1"/>
  <c r="B25930" i="1"/>
  <c r="B25929" i="1"/>
  <c r="B25928" i="1"/>
  <c r="B25927" i="1"/>
  <c r="B25926" i="1"/>
  <c r="B25925" i="1"/>
  <c r="B25924" i="1"/>
  <c r="B25923" i="1"/>
  <c r="B25922" i="1"/>
  <c r="B25921" i="1"/>
  <c r="B25920" i="1"/>
  <c r="B25919" i="1"/>
  <c r="B25918" i="1"/>
  <c r="B25917" i="1"/>
  <c r="B25916" i="1"/>
  <c r="B25915" i="1"/>
  <c r="B25914" i="1"/>
  <c r="B25913" i="1"/>
  <c r="B25912" i="1"/>
  <c r="B25911" i="1"/>
  <c r="B25910" i="1"/>
  <c r="B25909" i="1"/>
  <c r="B25908" i="1"/>
  <c r="B25907" i="1"/>
  <c r="B25906" i="1"/>
  <c r="B25905" i="1"/>
  <c r="B25904" i="1"/>
  <c r="B25903" i="1"/>
  <c r="B25902" i="1"/>
  <c r="B25901" i="1"/>
  <c r="B25900" i="1"/>
  <c r="B25899" i="1"/>
  <c r="B25898" i="1"/>
  <c r="B25897" i="1"/>
  <c r="B25896" i="1"/>
  <c r="B25895" i="1"/>
  <c r="B25894" i="1"/>
  <c r="B25893" i="1"/>
  <c r="B25892" i="1"/>
  <c r="B25891" i="1"/>
  <c r="B25890" i="1"/>
  <c r="B25889" i="1"/>
  <c r="B25888" i="1"/>
  <c r="B25887" i="1"/>
  <c r="B25886" i="1"/>
  <c r="B25885" i="1"/>
  <c r="B25884" i="1"/>
  <c r="B25883" i="1"/>
  <c r="B25882" i="1"/>
  <c r="B25881" i="1"/>
  <c r="B25880" i="1"/>
  <c r="B25879" i="1"/>
  <c r="B25878" i="1"/>
  <c r="B25877" i="1"/>
  <c r="B25876" i="1"/>
  <c r="B25875" i="1"/>
  <c r="B25874" i="1"/>
  <c r="B25873" i="1"/>
  <c r="B25872" i="1"/>
  <c r="B25871" i="1"/>
  <c r="B25870" i="1"/>
  <c r="B25869" i="1"/>
  <c r="B25868" i="1"/>
  <c r="B25867" i="1"/>
  <c r="B25866" i="1"/>
  <c r="B25865" i="1"/>
  <c r="B25864" i="1"/>
  <c r="B25863" i="1"/>
  <c r="B25862" i="1"/>
  <c r="B25861" i="1"/>
  <c r="B25860" i="1"/>
  <c r="B25859" i="1"/>
  <c r="B25858" i="1"/>
  <c r="B25857" i="1"/>
  <c r="B25856" i="1"/>
  <c r="B25855" i="1"/>
  <c r="B25854" i="1"/>
  <c r="B25853" i="1"/>
  <c r="B25852" i="1"/>
  <c r="B25851" i="1"/>
  <c r="B25850" i="1"/>
  <c r="B25849" i="1"/>
  <c r="B25848" i="1"/>
  <c r="B25847" i="1"/>
  <c r="B25846" i="1"/>
  <c r="B25845" i="1"/>
  <c r="B25844" i="1"/>
  <c r="B25843" i="1"/>
  <c r="B25842" i="1"/>
  <c r="B25841" i="1"/>
  <c r="B25840" i="1"/>
  <c r="B25839" i="1"/>
  <c r="B25838" i="1"/>
  <c r="B25837" i="1"/>
  <c r="B25836" i="1"/>
  <c r="B25835" i="1"/>
  <c r="B25834" i="1"/>
  <c r="B25833" i="1"/>
  <c r="B25832" i="1"/>
  <c r="B25831" i="1"/>
  <c r="B25830" i="1"/>
  <c r="B25829" i="1"/>
  <c r="B25828" i="1"/>
  <c r="B25827" i="1"/>
  <c r="B25826" i="1"/>
  <c r="B25825" i="1"/>
  <c r="B25824" i="1"/>
  <c r="B25823" i="1"/>
  <c r="B25822" i="1"/>
  <c r="B25821" i="1"/>
  <c r="B25820" i="1"/>
  <c r="B25819" i="1"/>
  <c r="B25818" i="1"/>
  <c r="B25817" i="1"/>
  <c r="B25816" i="1"/>
  <c r="B25815" i="1"/>
  <c r="B25814" i="1"/>
  <c r="B25813" i="1"/>
  <c r="B25812" i="1"/>
  <c r="B25811" i="1"/>
  <c r="B25810" i="1"/>
  <c r="B25809" i="1"/>
  <c r="B25808" i="1"/>
  <c r="B25807" i="1"/>
  <c r="B25806" i="1"/>
  <c r="B25805" i="1"/>
  <c r="B25804" i="1"/>
  <c r="B25803" i="1"/>
  <c r="B25802" i="1"/>
  <c r="B25801" i="1"/>
  <c r="B25800" i="1"/>
  <c r="B25799" i="1"/>
  <c r="B25798" i="1"/>
  <c r="B25797" i="1"/>
  <c r="B25796" i="1"/>
  <c r="B25795" i="1"/>
  <c r="B25794" i="1"/>
  <c r="B25793" i="1"/>
  <c r="B25792" i="1"/>
  <c r="B25791" i="1"/>
  <c r="B25790" i="1"/>
  <c r="B25789" i="1"/>
  <c r="B25788" i="1"/>
  <c r="B25787" i="1"/>
  <c r="B25786" i="1"/>
  <c r="B25785" i="1"/>
  <c r="B25784" i="1"/>
  <c r="B25783" i="1"/>
  <c r="B25782" i="1"/>
  <c r="B25781" i="1"/>
  <c r="B25780" i="1"/>
  <c r="B25779" i="1"/>
  <c r="B25778" i="1"/>
  <c r="B25777" i="1"/>
  <c r="B25776" i="1"/>
  <c r="B25775" i="1"/>
  <c r="B25774" i="1"/>
  <c r="B25773" i="1"/>
  <c r="B25772" i="1"/>
  <c r="B25771" i="1"/>
  <c r="B25770" i="1"/>
  <c r="B25769" i="1"/>
  <c r="B25768" i="1"/>
  <c r="B25767" i="1"/>
  <c r="B25766" i="1"/>
  <c r="B25765" i="1"/>
  <c r="B25764" i="1"/>
  <c r="B25763" i="1"/>
  <c r="B25762" i="1"/>
  <c r="B25761" i="1"/>
  <c r="B25760" i="1"/>
  <c r="B25759" i="1"/>
  <c r="B25758" i="1"/>
  <c r="B25757" i="1"/>
  <c r="B25756" i="1"/>
  <c r="B25755" i="1"/>
  <c r="B25754" i="1"/>
  <c r="B25753" i="1"/>
  <c r="B25752" i="1"/>
  <c r="B25751" i="1"/>
  <c r="B25750" i="1"/>
  <c r="B25749" i="1"/>
  <c r="B25748" i="1"/>
  <c r="B25747" i="1"/>
  <c r="B25746" i="1"/>
  <c r="B25745" i="1"/>
  <c r="B25744" i="1"/>
  <c r="B25743" i="1"/>
  <c r="B25742" i="1"/>
  <c r="B25741" i="1"/>
  <c r="B25740" i="1"/>
  <c r="B25739" i="1"/>
  <c r="B25738" i="1"/>
  <c r="B25737" i="1"/>
  <c r="B25736" i="1"/>
  <c r="B25735" i="1"/>
  <c r="B25734" i="1"/>
  <c r="B25733" i="1"/>
  <c r="B25732" i="1"/>
  <c r="B25731" i="1"/>
  <c r="B25730" i="1"/>
  <c r="B25729" i="1"/>
  <c r="B25728" i="1"/>
  <c r="B25727" i="1"/>
  <c r="B25726" i="1"/>
  <c r="B25725" i="1"/>
  <c r="B25724" i="1"/>
  <c r="B25723" i="1"/>
  <c r="B25722" i="1"/>
  <c r="B25721" i="1"/>
  <c r="B25720" i="1"/>
  <c r="B25719" i="1"/>
  <c r="B25718" i="1"/>
  <c r="B25717" i="1"/>
  <c r="B25716" i="1"/>
  <c r="B25715" i="1"/>
  <c r="B25714" i="1"/>
  <c r="B25713" i="1"/>
  <c r="B25712" i="1"/>
  <c r="B25711" i="1"/>
  <c r="B25710" i="1"/>
  <c r="B25709" i="1"/>
  <c r="B25708" i="1"/>
  <c r="B25707" i="1"/>
  <c r="B25706" i="1"/>
  <c r="B25705" i="1"/>
  <c r="B25704" i="1"/>
  <c r="B25703" i="1"/>
  <c r="B25702" i="1"/>
  <c r="B25701" i="1"/>
  <c r="B25700" i="1"/>
  <c r="B25699" i="1"/>
  <c r="B25698" i="1"/>
  <c r="B25697" i="1"/>
  <c r="B25696" i="1"/>
  <c r="B25695" i="1"/>
  <c r="B25694" i="1"/>
  <c r="B25693" i="1"/>
  <c r="B25692" i="1"/>
  <c r="B25691" i="1"/>
  <c r="B25690" i="1"/>
  <c r="B25689" i="1"/>
  <c r="B25688" i="1"/>
  <c r="B25687" i="1"/>
  <c r="B25686" i="1"/>
  <c r="B25685" i="1"/>
  <c r="B25684" i="1"/>
  <c r="B25683" i="1"/>
  <c r="B25682" i="1"/>
  <c r="B25681" i="1"/>
  <c r="B25680" i="1"/>
  <c r="B25679" i="1"/>
  <c r="B25678" i="1"/>
  <c r="B25677" i="1"/>
  <c r="B25676" i="1"/>
  <c r="B25675" i="1"/>
  <c r="B25674" i="1"/>
  <c r="B25673" i="1"/>
  <c r="B25672" i="1"/>
  <c r="B25671" i="1"/>
  <c r="B25670" i="1"/>
  <c r="B25669" i="1"/>
  <c r="B25668" i="1"/>
  <c r="B25667" i="1"/>
  <c r="B25666" i="1"/>
  <c r="B25665" i="1"/>
  <c r="B25664" i="1"/>
  <c r="B25663" i="1"/>
  <c r="B25662" i="1"/>
  <c r="B25661" i="1"/>
  <c r="B25660" i="1"/>
  <c r="B25659" i="1"/>
  <c r="B25658" i="1"/>
  <c r="B25657" i="1"/>
  <c r="B25656" i="1"/>
  <c r="B25655" i="1"/>
  <c r="B25654" i="1"/>
  <c r="B25653" i="1"/>
  <c r="B25652" i="1"/>
  <c r="B25651" i="1"/>
  <c r="B25650" i="1"/>
  <c r="B25649" i="1"/>
  <c r="B25648" i="1"/>
  <c r="B25647" i="1"/>
  <c r="B25646" i="1"/>
  <c r="B25645" i="1"/>
  <c r="B25644" i="1"/>
  <c r="B25643" i="1"/>
  <c r="B25642" i="1"/>
  <c r="B25641" i="1"/>
  <c r="B25640" i="1"/>
  <c r="B25639" i="1"/>
  <c r="B25638" i="1"/>
  <c r="B25637" i="1"/>
  <c r="B25636" i="1"/>
  <c r="B25635" i="1"/>
  <c r="B25634" i="1"/>
  <c r="B25633" i="1"/>
  <c r="B25632" i="1"/>
  <c r="B25631" i="1"/>
  <c r="B25630" i="1"/>
  <c r="B25629" i="1"/>
  <c r="B25628" i="1"/>
  <c r="B25627" i="1"/>
  <c r="B25626" i="1"/>
  <c r="B25625" i="1"/>
  <c r="B25624" i="1"/>
  <c r="B25623" i="1"/>
  <c r="B25622" i="1"/>
  <c r="B25621" i="1"/>
  <c r="B25620" i="1"/>
  <c r="B25619" i="1"/>
  <c r="B25618" i="1"/>
  <c r="B25617" i="1"/>
  <c r="B25616" i="1"/>
  <c r="B25615" i="1"/>
  <c r="B25614" i="1"/>
  <c r="B25613" i="1"/>
  <c r="B25612" i="1"/>
  <c r="B25611" i="1"/>
  <c r="B25610" i="1"/>
  <c r="B25609" i="1"/>
  <c r="B25608" i="1"/>
  <c r="B25607" i="1"/>
  <c r="B25606" i="1"/>
  <c r="B25605" i="1"/>
  <c r="B25604" i="1"/>
  <c r="B25603" i="1"/>
  <c r="B25602" i="1"/>
  <c r="B25601" i="1"/>
  <c r="B25600" i="1"/>
  <c r="B25599" i="1"/>
  <c r="B25598" i="1"/>
  <c r="B25597" i="1"/>
  <c r="B25596" i="1"/>
  <c r="B25595" i="1"/>
  <c r="B25594" i="1"/>
  <c r="B25593" i="1"/>
  <c r="B25592" i="1"/>
  <c r="B25591" i="1"/>
  <c r="B25590" i="1"/>
  <c r="B25589" i="1"/>
  <c r="B25588" i="1"/>
  <c r="B25587" i="1"/>
  <c r="B25586" i="1"/>
  <c r="B25585" i="1"/>
  <c r="B25584" i="1"/>
  <c r="B25583" i="1"/>
  <c r="B25582" i="1"/>
  <c r="B25581" i="1"/>
  <c r="B25580" i="1"/>
  <c r="B25579" i="1"/>
  <c r="B25578" i="1"/>
  <c r="B25577" i="1"/>
  <c r="B25576" i="1"/>
  <c r="B25575" i="1"/>
  <c r="B25574" i="1"/>
  <c r="B25573" i="1"/>
  <c r="B25572" i="1"/>
  <c r="B25571" i="1"/>
  <c r="B25570" i="1"/>
  <c r="B25569" i="1"/>
  <c r="B25568" i="1"/>
  <c r="B25567" i="1"/>
  <c r="B25566" i="1"/>
  <c r="B25565" i="1"/>
  <c r="B25564" i="1"/>
  <c r="B25563" i="1"/>
  <c r="B25562" i="1"/>
  <c r="B25561" i="1"/>
  <c r="B25560" i="1"/>
  <c r="B25559" i="1"/>
  <c r="B25558" i="1"/>
  <c r="B25557" i="1"/>
  <c r="B25556" i="1"/>
  <c r="B25555" i="1"/>
  <c r="B25554" i="1"/>
  <c r="B25553" i="1"/>
  <c r="B25552" i="1"/>
  <c r="B25551" i="1"/>
  <c r="B25550" i="1"/>
  <c r="B25549" i="1"/>
  <c r="B25548" i="1"/>
  <c r="B25547" i="1"/>
  <c r="B25546" i="1"/>
  <c r="B25545" i="1"/>
  <c r="B25544" i="1"/>
  <c r="B25543" i="1"/>
  <c r="B25542" i="1"/>
  <c r="B25541" i="1"/>
  <c r="B25540" i="1"/>
  <c r="B25539" i="1"/>
  <c r="B25538" i="1"/>
  <c r="B25537" i="1"/>
  <c r="B25536" i="1"/>
  <c r="B25535" i="1"/>
  <c r="B25534" i="1"/>
  <c r="B25533" i="1"/>
  <c r="B25532" i="1"/>
  <c r="B25531" i="1"/>
  <c r="B25530" i="1"/>
  <c r="B25529" i="1"/>
  <c r="B25528" i="1"/>
  <c r="B25527" i="1"/>
  <c r="B25526" i="1"/>
  <c r="B25525" i="1"/>
  <c r="B25524" i="1"/>
  <c r="B25523" i="1"/>
  <c r="B25522" i="1"/>
  <c r="B25521" i="1"/>
  <c r="B25520" i="1"/>
  <c r="B25519" i="1"/>
  <c r="B25518" i="1"/>
  <c r="B25517" i="1"/>
  <c r="B25516" i="1"/>
  <c r="B25515" i="1"/>
  <c r="B25514" i="1"/>
  <c r="B25513" i="1"/>
  <c r="B25512" i="1"/>
  <c r="B25511" i="1"/>
  <c r="B25510" i="1"/>
  <c r="B25509" i="1"/>
  <c r="B25508" i="1"/>
  <c r="B25507" i="1"/>
  <c r="B25506" i="1"/>
  <c r="B25505" i="1"/>
  <c r="B25504" i="1"/>
  <c r="B25503" i="1"/>
  <c r="B25502" i="1"/>
  <c r="B25501" i="1"/>
  <c r="B25500" i="1"/>
  <c r="B25499" i="1"/>
  <c r="B25498" i="1"/>
  <c r="B25497" i="1"/>
  <c r="B25496" i="1"/>
  <c r="B25495" i="1"/>
  <c r="B25494" i="1"/>
  <c r="B25493" i="1"/>
  <c r="B25492" i="1"/>
  <c r="B25491" i="1"/>
  <c r="B25490" i="1"/>
  <c r="B25489" i="1"/>
  <c r="B25488" i="1"/>
  <c r="B25487" i="1"/>
  <c r="B25486" i="1"/>
  <c r="B25485" i="1"/>
  <c r="B25484" i="1"/>
  <c r="B25483" i="1"/>
  <c r="B25482" i="1"/>
  <c r="B25481" i="1"/>
  <c r="B25480" i="1"/>
  <c r="B25479" i="1"/>
  <c r="B25478" i="1"/>
  <c r="B25477" i="1"/>
  <c r="B25476" i="1"/>
  <c r="B25475" i="1"/>
  <c r="B25474" i="1"/>
  <c r="B25473" i="1"/>
  <c r="B25472" i="1"/>
  <c r="B25471" i="1"/>
  <c r="B25470" i="1"/>
  <c r="B25469" i="1"/>
  <c r="B25468" i="1"/>
  <c r="B25467" i="1"/>
  <c r="B25466" i="1"/>
  <c r="B25465" i="1"/>
  <c r="B25464" i="1"/>
  <c r="B25463" i="1"/>
  <c r="B25462" i="1"/>
  <c r="B25461" i="1"/>
  <c r="B25460" i="1"/>
  <c r="B25459" i="1"/>
  <c r="B25458" i="1"/>
  <c r="B25457" i="1"/>
  <c r="B25456" i="1"/>
  <c r="B25455" i="1"/>
  <c r="B25454" i="1"/>
  <c r="B25453" i="1"/>
  <c r="B25452" i="1"/>
  <c r="B25451" i="1"/>
  <c r="B25450" i="1"/>
  <c r="B25449" i="1"/>
  <c r="B25448" i="1"/>
  <c r="B25447" i="1"/>
  <c r="B25446" i="1"/>
  <c r="B25445" i="1"/>
  <c r="B25444" i="1"/>
  <c r="B25443" i="1"/>
  <c r="B25442" i="1"/>
  <c r="B25441" i="1"/>
  <c r="B25440" i="1"/>
  <c r="B25439" i="1"/>
  <c r="B25438" i="1"/>
  <c r="B25437" i="1"/>
  <c r="B25436" i="1"/>
  <c r="B25435" i="1"/>
  <c r="B25434" i="1"/>
  <c r="B25433" i="1"/>
  <c r="B25432" i="1"/>
  <c r="B25431" i="1"/>
  <c r="B25430" i="1"/>
  <c r="B25429" i="1"/>
  <c r="B25428" i="1"/>
  <c r="B25427" i="1"/>
  <c r="B25426" i="1"/>
  <c r="B25425" i="1"/>
  <c r="B25424" i="1"/>
  <c r="B25423" i="1"/>
  <c r="B25422" i="1"/>
  <c r="B25421" i="1"/>
  <c r="B25420" i="1"/>
  <c r="B25419" i="1"/>
  <c r="B25418" i="1"/>
  <c r="B25417" i="1"/>
  <c r="B25416" i="1"/>
  <c r="B25415" i="1"/>
  <c r="B25414" i="1"/>
  <c r="B25409" i="1"/>
  <c r="B25408" i="1"/>
  <c r="B25407" i="1"/>
  <c r="B25406" i="1"/>
  <c r="B25405" i="1"/>
  <c r="B25404" i="1"/>
  <c r="B25403" i="1"/>
  <c r="B25402" i="1"/>
  <c r="B25401" i="1"/>
  <c r="B25400" i="1"/>
  <c r="B25399" i="1"/>
  <c r="B25398" i="1"/>
  <c r="B25397" i="1"/>
  <c r="B25396" i="1"/>
  <c r="B25395" i="1"/>
  <c r="B25394" i="1"/>
  <c r="B25393" i="1"/>
  <c r="B25392" i="1"/>
  <c r="B25391" i="1"/>
  <c r="B25390" i="1"/>
  <c r="B25389" i="1"/>
  <c r="B25388" i="1"/>
  <c r="B25387" i="1"/>
  <c r="B25386" i="1"/>
  <c r="B25385" i="1"/>
  <c r="B25384" i="1"/>
  <c r="B25383" i="1"/>
  <c r="B25382" i="1"/>
  <c r="B25381" i="1"/>
  <c r="B25380" i="1"/>
  <c r="B25379" i="1"/>
  <c r="B25378" i="1"/>
  <c r="B25377" i="1"/>
  <c r="B25376" i="1"/>
  <c r="B25375" i="1"/>
  <c r="B25374" i="1"/>
  <c r="B25373" i="1"/>
  <c r="B25372" i="1"/>
  <c r="B25371" i="1"/>
  <c r="B25370" i="1"/>
  <c r="B25369" i="1"/>
  <c r="B25368" i="1"/>
  <c r="B25367" i="1"/>
  <c r="B25366" i="1"/>
  <c r="B25365" i="1"/>
  <c r="B25364" i="1"/>
  <c r="B25363" i="1"/>
  <c r="B25362" i="1"/>
  <c r="B25361" i="1"/>
  <c r="B25360" i="1"/>
  <c r="B25359" i="1"/>
  <c r="B25358" i="1"/>
  <c r="B25357" i="1"/>
  <c r="B25356" i="1"/>
  <c r="B25355" i="1"/>
  <c r="B25354" i="1"/>
  <c r="B25353" i="1"/>
  <c r="B25352" i="1"/>
  <c r="B25351" i="1"/>
  <c r="B25350" i="1"/>
  <c r="B25349" i="1"/>
  <c r="B25348" i="1"/>
  <c r="B25347" i="1"/>
  <c r="B25346" i="1"/>
  <c r="B25345" i="1"/>
  <c r="B25344" i="1"/>
  <c r="B25343" i="1"/>
  <c r="B25342" i="1"/>
  <c r="B25341" i="1"/>
  <c r="B25340" i="1"/>
  <c r="B25339" i="1"/>
  <c r="B25338" i="1"/>
  <c r="B25337" i="1"/>
  <c r="B25336" i="1"/>
  <c r="B25335" i="1"/>
  <c r="B25334" i="1"/>
  <c r="B25333" i="1"/>
  <c r="B25332" i="1"/>
  <c r="B25331" i="1"/>
  <c r="B25330" i="1"/>
  <c r="B25329" i="1"/>
  <c r="B25328" i="1"/>
  <c r="B25327" i="1"/>
  <c r="B25326" i="1"/>
  <c r="B25325" i="1"/>
  <c r="B25324" i="1"/>
  <c r="B25323" i="1"/>
  <c r="B25322" i="1"/>
  <c r="B25321" i="1"/>
  <c r="B25320" i="1"/>
  <c r="B25319" i="1"/>
  <c r="B25318" i="1"/>
  <c r="B25317" i="1"/>
  <c r="B25316" i="1"/>
  <c r="B25315" i="1"/>
  <c r="B25314" i="1"/>
  <c r="B25313" i="1"/>
  <c r="B25312" i="1"/>
  <c r="B25311" i="1"/>
  <c r="B25310" i="1"/>
  <c r="B25309" i="1"/>
  <c r="B25308" i="1"/>
  <c r="B25307" i="1"/>
  <c r="B25306" i="1"/>
  <c r="B25305" i="1"/>
  <c r="B25304" i="1"/>
  <c r="B25303" i="1"/>
  <c r="B25302" i="1"/>
  <c r="B25301" i="1"/>
  <c r="B25300" i="1"/>
  <c r="B25299" i="1"/>
  <c r="B25298" i="1"/>
  <c r="B25297" i="1"/>
  <c r="B25296" i="1"/>
  <c r="B25295" i="1"/>
  <c r="B25294" i="1"/>
  <c r="B25293" i="1"/>
  <c r="B25292" i="1"/>
  <c r="B25291" i="1"/>
  <c r="B25290" i="1"/>
  <c r="B25289" i="1"/>
  <c r="B25288" i="1"/>
  <c r="B25287" i="1"/>
  <c r="B25286" i="1"/>
  <c r="B25285" i="1"/>
  <c r="B25284" i="1"/>
  <c r="B25283" i="1"/>
  <c r="B25282" i="1"/>
  <c r="B25281" i="1"/>
  <c r="B25280" i="1"/>
  <c r="B25279" i="1"/>
  <c r="B25278" i="1"/>
  <c r="B25277" i="1"/>
  <c r="B25276" i="1"/>
  <c r="B25275" i="1"/>
  <c r="B25274" i="1"/>
  <c r="B25273" i="1"/>
  <c r="B25272" i="1"/>
  <c r="B25271" i="1"/>
  <c r="B25270" i="1"/>
  <c r="B25269" i="1"/>
  <c r="B25268" i="1"/>
  <c r="B25267" i="1"/>
  <c r="B25266" i="1"/>
  <c r="B25265" i="1"/>
  <c r="B25264" i="1"/>
  <c r="B25263" i="1"/>
  <c r="B25262" i="1"/>
  <c r="B25261" i="1"/>
  <c r="B25260" i="1"/>
  <c r="B25259" i="1"/>
  <c r="B25258" i="1"/>
  <c r="B25257" i="1"/>
  <c r="B25256" i="1"/>
  <c r="B25255" i="1"/>
  <c r="B25254" i="1"/>
  <c r="B25253" i="1"/>
  <c r="B25252" i="1"/>
  <c r="B25251" i="1"/>
  <c r="B25250" i="1"/>
  <c r="B25249" i="1"/>
  <c r="B25248" i="1"/>
  <c r="B25247" i="1"/>
  <c r="B25246" i="1"/>
  <c r="B25245" i="1"/>
  <c r="B25244" i="1"/>
  <c r="B25243" i="1"/>
  <c r="B25242" i="1"/>
  <c r="B25241" i="1"/>
  <c r="B25240" i="1"/>
  <c r="B25239" i="1"/>
  <c r="B25238" i="1"/>
  <c r="B25237" i="1"/>
  <c r="B25236" i="1"/>
  <c r="B25235" i="1"/>
  <c r="B25234" i="1"/>
  <c r="B25233" i="1"/>
  <c r="B25232" i="1"/>
  <c r="B25231" i="1"/>
  <c r="B25230" i="1"/>
  <c r="B25229" i="1"/>
  <c r="B25228" i="1"/>
  <c r="B25227" i="1"/>
  <c r="B25226" i="1"/>
  <c r="B25225" i="1"/>
  <c r="B25224" i="1"/>
  <c r="B25223" i="1"/>
  <c r="B25222" i="1"/>
  <c r="B25221" i="1"/>
  <c r="B25220" i="1"/>
  <c r="B25219" i="1"/>
  <c r="B25218" i="1"/>
  <c r="B25217" i="1"/>
  <c r="B25216" i="1"/>
  <c r="B25215" i="1"/>
  <c r="B25214" i="1"/>
  <c r="B25213" i="1"/>
  <c r="B25212" i="1"/>
  <c r="B25211" i="1"/>
  <c r="B25210" i="1"/>
  <c r="B25209" i="1"/>
  <c r="B25208" i="1"/>
  <c r="B25207" i="1"/>
  <c r="B25206" i="1"/>
  <c r="B25205" i="1"/>
  <c r="B25204" i="1"/>
  <c r="B25203" i="1"/>
  <c r="B25202" i="1"/>
  <c r="B25201" i="1"/>
  <c r="B25200" i="1"/>
  <c r="B25199" i="1"/>
  <c r="B25198" i="1"/>
  <c r="B25197" i="1"/>
  <c r="B25196" i="1"/>
  <c r="B25195" i="1"/>
  <c r="B25194" i="1"/>
  <c r="B25193" i="1"/>
  <c r="B25192" i="1"/>
  <c r="B25191" i="1"/>
  <c r="B25190" i="1"/>
  <c r="B25189" i="1"/>
  <c r="B25188" i="1"/>
  <c r="B25187" i="1"/>
  <c r="B25186" i="1"/>
  <c r="B25185" i="1"/>
  <c r="B25184" i="1"/>
  <c r="B25183" i="1"/>
  <c r="B25182" i="1"/>
  <c r="B25181" i="1"/>
  <c r="B25180" i="1"/>
  <c r="B25179" i="1"/>
  <c r="B25178" i="1"/>
  <c r="B25177" i="1"/>
  <c r="B25176" i="1"/>
  <c r="B25175" i="1"/>
  <c r="B25174" i="1"/>
  <c r="B25173" i="1"/>
  <c r="B25172" i="1"/>
  <c r="B25171" i="1"/>
  <c r="B25170" i="1"/>
  <c r="B25169" i="1"/>
  <c r="B25168" i="1"/>
  <c r="B25167" i="1"/>
  <c r="B25166" i="1"/>
  <c r="B25165" i="1"/>
  <c r="B25164" i="1"/>
  <c r="B25163" i="1"/>
  <c r="B25162" i="1"/>
  <c r="B25161" i="1"/>
  <c r="B25160" i="1"/>
  <c r="B25159" i="1"/>
  <c r="B25158" i="1"/>
  <c r="B25157" i="1"/>
  <c r="B25156" i="1"/>
  <c r="B25155" i="1"/>
  <c r="B25154" i="1"/>
  <c r="B25153" i="1"/>
  <c r="B25152" i="1"/>
  <c r="B25151" i="1"/>
  <c r="B25150" i="1"/>
  <c r="B25149" i="1"/>
  <c r="B25148" i="1"/>
  <c r="B25147" i="1"/>
  <c r="B25146" i="1"/>
  <c r="B25145" i="1"/>
  <c r="B25144" i="1"/>
  <c r="B25143" i="1"/>
  <c r="B25142" i="1"/>
  <c r="B25141" i="1"/>
  <c r="B25140" i="1"/>
  <c r="B25139" i="1"/>
  <c r="B25138" i="1"/>
  <c r="B25137" i="1"/>
  <c r="B25136" i="1"/>
  <c r="B25135" i="1"/>
  <c r="B25134" i="1"/>
  <c r="B25133" i="1"/>
  <c r="B25132" i="1"/>
  <c r="B25131" i="1"/>
  <c r="B25130" i="1"/>
  <c r="B25129" i="1"/>
  <c r="B25128" i="1"/>
  <c r="B25127" i="1"/>
  <c r="B25126" i="1"/>
  <c r="B25125" i="1"/>
  <c r="B25124" i="1"/>
  <c r="B25123" i="1"/>
  <c r="B25122" i="1"/>
  <c r="B25121" i="1"/>
  <c r="B25120" i="1"/>
  <c r="B25119" i="1"/>
  <c r="B25118" i="1"/>
  <c r="B25117" i="1"/>
  <c r="B25116" i="1"/>
  <c r="B25115" i="1"/>
  <c r="B25114" i="1"/>
  <c r="B25113" i="1"/>
  <c r="B25112" i="1"/>
  <c r="B25111" i="1"/>
  <c r="B25110" i="1"/>
  <c r="B25109" i="1"/>
  <c r="B25108" i="1"/>
  <c r="B25107" i="1"/>
  <c r="B25106" i="1"/>
  <c r="B25105" i="1"/>
  <c r="B25104" i="1"/>
  <c r="B25103" i="1"/>
  <c r="B25102" i="1"/>
  <c r="B25101" i="1"/>
  <c r="B25100" i="1"/>
  <c r="B25099" i="1"/>
  <c r="B25098" i="1"/>
  <c r="B25097" i="1"/>
  <c r="B25096" i="1"/>
  <c r="B25095" i="1"/>
  <c r="B25094" i="1"/>
  <c r="B25093" i="1"/>
  <c r="B25092" i="1"/>
  <c r="B25091" i="1"/>
  <c r="B25090" i="1"/>
  <c r="B25089" i="1"/>
  <c r="B25088" i="1"/>
  <c r="B25087" i="1"/>
  <c r="B25086" i="1"/>
  <c r="B25085" i="1"/>
  <c r="B25084" i="1"/>
  <c r="B25083" i="1"/>
  <c r="B25082" i="1"/>
  <c r="B25081" i="1"/>
  <c r="B25080" i="1"/>
  <c r="B25079" i="1"/>
  <c r="B25078" i="1"/>
  <c r="B25077" i="1"/>
  <c r="B25076" i="1"/>
  <c r="B25075" i="1"/>
  <c r="B25074" i="1"/>
  <c r="B25073" i="1"/>
  <c r="B25072" i="1"/>
  <c r="B25071" i="1"/>
  <c r="B25070" i="1"/>
  <c r="B25069" i="1"/>
  <c r="B25068" i="1"/>
  <c r="B25067" i="1"/>
  <c r="B25066" i="1"/>
  <c r="B25065" i="1"/>
  <c r="B25064" i="1"/>
  <c r="B25063" i="1"/>
  <c r="B25062" i="1"/>
  <c r="B25061" i="1"/>
  <c r="B25060" i="1"/>
  <c r="B25059" i="1"/>
  <c r="B25058" i="1"/>
  <c r="B25057" i="1"/>
  <c r="B25056" i="1"/>
  <c r="B25055" i="1"/>
  <c r="B25054" i="1"/>
  <c r="B25053" i="1"/>
  <c r="B25052" i="1"/>
  <c r="B25051" i="1"/>
  <c r="B25050" i="1"/>
  <c r="B25049" i="1"/>
  <c r="B25048" i="1"/>
  <c r="B25047" i="1"/>
  <c r="B25046" i="1"/>
  <c r="B25045" i="1"/>
  <c r="B25044" i="1"/>
  <c r="B25043" i="1"/>
  <c r="B25042" i="1"/>
  <c r="B25041" i="1"/>
  <c r="B25040" i="1"/>
  <c r="B25039" i="1"/>
  <c r="B25038" i="1"/>
  <c r="B25037" i="1"/>
  <c r="B25036" i="1"/>
  <c r="B25035" i="1"/>
  <c r="B25034" i="1"/>
  <c r="B25033" i="1"/>
  <c r="B25032" i="1"/>
  <c r="B25031" i="1"/>
  <c r="B25030" i="1"/>
  <c r="B25029" i="1"/>
  <c r="B25028" i="1"/>
  <c r="B25027" i="1"/>
  <c r="B25026" i="1"/>
  <c r="B25025" i="1"/>
  <c r="B25024" i="1"/>
  <c r="B25023" i="1"/>
  <c r="B25022" i="1"/>
  <c r="B25021" i="1"/>
  <c r="B25020" i="1"/>
  <c r="B25019" i="1"/>
  <c r="B25018" i="1"/>
  <c r="B25017" i="1"/>
  <c r="B25016" i="1"/>
  <c r="B25015" i="1"/>
  <c r="B25014" i="1"/>
  <c r="B25013" i="1"/>
  <c r="B25012" i="1"/>
  <c r="B25011" i="1"/>
  <c r="B25010" i="1"/>
  <c r="B25009" i="1"/>
  <c r="B25008" i="1"/>
  <c r="B25007" i="1"/>
  <c r="B25006" i="1"/>
  <c r="B25005" i="1"/>
  <c r="B25004" i="1"/>
  <c r="B25003" i="1"/>
  <c r="B25002" i="1"/>
  <c r="B25001" i="1"/>
  <c r="B25000" i="1"/>
  <c r="B24999" i="1"/>
  <c r="B24998" i="1"/>
  <c r="B24997" i="1"/>
  <c r="B24996" i="1"/>
  <c r="B24995" i="1"/>
  <c r="B24994" i="1"/>
  <c r="B24993" i="1"/>
  <c r="B24992" i="1"/>
  <c r="B24991" i="1"/>
  <c r="B24990" i="1"/>
  <c r="B24989" i="1"/>
  <c r="B24988" i="1"/>
  <c r="B24987" i="1"/>
  <c r="B24986" i="1"/>
  <c r="B24985" i="1"/>
  <c r="B24984" i="1"/>
  <c r="B24983" i="1"/>
  <c r="B24982" i="1"/>
  <c r="B24981" i="1"/>
  <c r="B24980" i="1"/>
  <c r="B24979" i="1"/>
  <c r="B24978" i="1"/>
  <c r="B24977" i="1"/>
  <c r="B24976" i="1"/>
  <c r="B24975" i="1"/>
  <c r="B24974" i="1"/>
  <c r="B24973" i="1"/>
  <c r="B24972" i="1"/>
  <c r="B24971" i="1"/>
  <c r="B24970" i="1"/>
  <c r="B24969" i="1"/>
  <c r="B24968" i="1"/>
  <c r="B24967" i="1"/>
  <c r="B24966" i="1"/>
  <c r="B24965" i="1"/>
  <c r="B24964" i="1"/>
  <c r="B24963" i="1"/>
  <c r="B24962" i="1"/>
  <c r="B24961" i="1"/>
  <c r="B24960" i="1"/>
  <c r="B24959" i="1"/>
  <c r="B24958" i="1"/>
  <c r="B24957" i="1"/>
  <c r="B24956" i="1"/>
  <c r="B24955" i="1"/>
  <c r="B24954" i="1"/>
  <c r="B24953" i="1"/>
  <c r="B24952" i="1"/>
  <c r="B24951" i="1"/>
  <c r="B24950" i="1"/>
  <c r="B24949" i="1"/>
  <c r="B24948" i="1"/>
  <c r="B24947" i="1"/>
  <c r="B24946" i="1"/>
  <c r="B24945" i="1"/>
  <c r="B24944" i="1"/>
  <c r="B24943" i="1"/>
  <c r="B24942" i="1"/>
  <c r="B24941" i="1"/>
  <c r="B24940" i="1"/>
  <c r="B24939" i="1"/>
  <c r="B24938" i="1"/>
  <c r="B24937" i="1"/>
  <c r="B24936" i="1"/>
  <c r="B24935" i="1"/>
  <c r="B24934" i="1"/>
  <c r="B24933" i="1"/>
  <c r="B24932" i="1"/>
  <c r="B24931" i="1"/>
  <c r="B24930" i="1"/>
  <c r="B24929" i="1"/>
  <c r="B24928" i="1"/>
  <c r="B24927" i="1"/>
  <c r="B24926" i="1"/>
  <c r="B24925" i="1"/>
  <c r="B24924" i="1"/>
  <c r="B24923" i="1"/>
  <c r="B24922" i="1"/>
  <c r="B24921" i="1"/>
  <c r="B24920" i="1"/>
  <c r="B24919" i="1"/>
  <c r="B24918" i="1"/>
  <c r="B24917" i="1"/>
  <c r="B24916" i="1"/>
  <c r="B24915" i="1"/>
  <c r="B24914" i="1"/>
  <c r="B24913" i="1"/>
  <c r="B24912" i="1"/>
  <c r="B24911" i="1"/>
  <c r="B24910" i="1"/>
  <c r="B24909" i="1"/>
  <c r="B24908" i="1"/>
  <c r="B24907" i="1"/>
  <c r="B24906" i="1"/>
  <c r="B24905" i="1"/>
  <c r="B24904" i="1"/>
  <c r="B24903" i="1"/>
  <c r="B24902" i="1"/>
  <c r="B24901" i="1"/>
  <c r="B24900" i="1"/>
  <c r="B24899" i="1"/>
  <c r="B24898" i="1"/>
  <c r="B24897" i="1"/>
  <c r="B24896" i="1"/>
  <c r="B24895" i="1"/>
  <c r="B24894" i="1"/>
  <c r="B24893" i="1"/>
  <c r="B24892" i="1"/>
  <c r="B24891" i="1"/>
  <c r="B24890" i="1"/>
  <c r="B24889" i="1"/>
  <c r="B24888" i="1"/>
  <c r="B24887" i="1"/>
  <c r="B24886" i="1"/>
  <c r="B24885" i="1"/>
  <c r="B24884" i="1"/>
  <c r="B24883" i="1"/>
  <c r="B24882" i="1"/>
  <c r="B24881" i="1"/>
  <c r="B24880" i="1"/>
  <c r="B24879" i="1"/>
  <c r="B24878" i="1"/>
  <c r="B24877" i="1"/>
  <c r="B24876" i="1"/>
  <c r="B24875" i="1"/>
  <c r="B24874" i="1"/>
  <c r="B24873" i="1"/>
  <c r="B24872" i="1"/>
  <c r="B24871" i="1"/>
  <c r="B24870" i="1"/>
  <c r="B24869" i="1"/>
  <c r="B24868" i="1"/>
  <c r="B24867" i="1"/>
  <c r="B24866" i="1"/>
  <c r="B24865" i="1"/>
  <c r="B24864" i="1"/>
  <c r="B24863" i="1"/>
  <c r="B24862" i="1"/>
  <c r="B24861" i="1"/>
  <c r="B24860" i="1"/>
  <c r="B24859" i="1"/>
  <c r="B24858" i="1"/>
  <c r="B24857" i="1"/>
  <c r="B24856" i="1"/>
  <c r="B24855" i="1"/>
  <c r="B24854" i="1"/>
  <c r="B24853" i="1"/>
  <c r="B24852" i="1"/>
  <c r="B24851" i="1"/>
  <c r="B24850" i="1"/>
  <c r="B24849" i="1"/>
  <c r="B24848" i="1"/>
  <c r="B24847" i="1"/>
  <c r="B24846" i="1"/>
  <c r="B24845" i="1"/>
  <c r="B24844" i="1"/>
  <c r="B24843" i="1"/>
  <c r="B24842" i="1"/>
  <c r="B24841" i="1"/>
  <c r="B24840" i="1"/>
  <c r="B24839" i="1"/>
  <c r="B24838" i="1"/>
  <c r="B24837" i="1"/>
  <c r="B24836" i="1"/>
  <c r="B24835" i="1"/>
  <c r="B24834" i="1"/>
  <c r="B24833" i="1"/>
  <c r="B24832" i="1"/>
  <c r="B24831" i="1"/>
  <c r="B24830" i="1"/>
  <c r="B24829" i="1"/>
  <c r="B24828" i="1"/>
  <c r="B24827" i="1"/>
  <c r="B24826" i="1"/>
  <c r="B24825" i="1"/>
  <c r="B24824" i="1"/>
  <c r="B24823" i="1"/>
  <c r="B24822" i="1"/>
  <c r="B24821" i="1"/>
  <c r="B24820" i="1"/>
  <c r="B24819" i="1"/>
  <c r="B24818" i="1"/>
  <c r="B24817" i="1"/>
  <c r="B24816" i="1"/>
  <c r="B24815" i="1"/>
  <c r="B24814" i="1"/>
  <c r="B24813" i="1"/>
  <c r="B24812" i="1"/>
  <c r="B24811" i="1"/>
  <c r="B24810" i="1"/>
  <c r="B24809" i="1"/>
  <c r="B24804" i="1"/>
  <c r="B24803" i="1"/>
  <c r="B24802" i="1"/>
  <c r="B24801" i="1"/>
  <c r="B24800" i="1"/>
  <c r="B24799" i="1"/>
  <c r="B24798" i="1"/>
  <c r="B24797" i="1"/>
  <c r="B24796" i="1"/>
  <c r="B24795" i="1"/>
  <c r="B24794" i="1"/>
  <c r="B24793" i="1"/>
  <c r="B24792" i="1"/>
  <c r="B24791" i="1"/>
  <c r="B24790" i="1"/>
  <c r="B24789" i="1"/>
  <c r="B24788" i="1"/>
  <c r="B24787" i="1"/>
  <c r="B24786" i="1"/>
  <c r="B24785" i="1"/>
  <c r="B24784" i="1"/>
  <c r="B24783" i="1"/>
  <c r="B24782" i="1"/>
  <c r="B24781" i="1"/>
  <c r="B24780" i="1"/>
  <c r="B24779" i="1"/>
  <c r="B24778" i="1"/>
  <c r="B24777" i="1"/>
  <c r="B24776" i="1"/>
  <c r="B24775" i="1"/>
  <c r="B24774" i="1"/>
  <c r="B24773" i="1"/>
  <c r="B24772" i="1"/>
  <c r="B24771" i="1"/>
  <c r="B24770" i="1"/>
  <c r="B24769" i="1"/>
  <c r="B24768" i="1"/>
  <c r="B24767" i="1"/>
  <c r="B24766" i="1"/>
  <c r="B24765" i="1"/>
  <c r="B24764" i="1"/>
  <c r="B24763" i="1"/>
  <c r="B24762" i="1"/>
  <c r="B24761" i="1"/>
  <c r="B24760" i="1"/>
  <c r="B24759" i="1"/>
  <c r="B24758" i="1"/>
  <c r="B24757" i="1"/>
  <c r="B24756" i="1"/>
  <c r="B24755" i="1"/>
  <c r="B24754" i="1"/>
  <c r="B24753" i="1"/>
  <c r="B24752" i="1"/>
  <c r="B24751" i="1"/>
  <c r="B24750" i="1"/>
  <c r="B24749" i="1"/>
  <c r="B24748" i="1"/>
  <c r="B24747" i="1"/>
  <c r="B24746" i="1"/>
  <c r="B24745" i="1"/>
  <c r="B24744" i="1"/>
  <c r="B24743" i="1"/>
  <c r="B24742" i="1"/>
  <c r="B24741" i="1"/>
  <c r="B24740" i="1"/>
  <c r="B24739" i="1"/>
  <c r="B24738" i="1"/>
  <c r="B24737" i="1"/>
  <c r="B24736" i="1"/>
  <c r="B24735" i="1"/>
  <c r="B24734" i="1"/>
  <c r="B24733" i="1"/>
  <c r="B24732" i="1"/>
  <c r="B24731" i="1"/>
  <c r="B24730" i="1"/>
  <c r="B24729" i="1"/>
  <c r="B24728" i="1"/>
  <c r="B24727" i="1"/>
  <c r="B24726" i="1"/>
  <c r="B24725" i="1"/>
  <c r="B24724" i="1"/>
  <c r="B24723" i="1"/>
  <c r="B24722" i="1"/>
  <c r="B24721" i="1"/>
  <c r="B24720" i="1"/>
  <c r="B24719" i="1"/>
  <c r="B24718" i="1"/>
  <c r="B24717" i="1"/>
  <c r="B24716" i="1"/>
  <c r="B24715" i="1"/>
  <c r="B24714" i="1"/>
  <c r="B24713" i="1"/>
  <c r="B24712" i="1"/>
  <c r="B24711" i="1"/>
  <c r="B24710" i="1"/>
  <c r="B24709" i="1"/>
  <c r="B24708" i="1"/>
  <c r="B24707" i="1"/>
  <c r="B24706" i="1"/>
  <c r="B24705" i="1"/>
  <c r="B24704" i="1"/>
  <c r="B24703" i="1"/>
  <c r="B24702" i="1"/>
  <c r="B24701" i="1"/>
  <c r="B24700" i="1"/>
  <c r="B24699" i="1"/>
  <c r="B24698" i="1"/>
  <c r="B24697" i="1"/>
  <c r="B24696" i="1"/>
  <c r="B24695" i="1"/>
  <c r="B24694" i="1"/>
  <c r="B24693" i="1"/>
  <c r="B24692" i="1"/>
  <c r="B24691" i="1"/>
  <c r="B24690" i="1"/>
  <c r="B24689" i="1"/>
  <c r="B24688" i="1"/>
  <c r="B24687" i="1"/>
  <c r="B24686" i="1"/>
  <c r="B24685" i="1"/>
  <c r="B24684" i="1"/>
  <c r="B24683" i="1"/>
  <c r="B24682" i="1"/>
  <c r="B24681" i="1"/>
  <c r="B24680" i="1"/>
  <c r="B24679" i="1"/>
  <c r="B24678" i="1"/>
  <c r="B24677" i="1"/>
  <c r="B24676" i="1"/>
  <c r="B24675" i="1"/>
  <c r="B24674" i="1"/>
  <c r="B24673" i="1"/>
  <c r="B24672" i="1"/>
  <c r="B24671" i="1"/>
  <c r="B24670" i="1"/>
  <c r="B24669" i="1"/>
  <c r="B24668" i="1"/>
  <c r="B24667" i="1"/>
  <c r="B24666" i="1"/>
  <c r="B24665" i="1"/>
  <c r="B24664" i="1"/>
  <c r="B24663" i="1"/>
  <c r="B24662" i="1"/>
  <c r="B24661" i="1"/>
  <c r="B24660" i="1"/>
  <c r="B24659" i="1"/>
  <c r="B24658" i="1"/>
  <c r="B24657" i="1"/>
  <c r="B24656" i="1"/>
  <c r="B24655" i="1"/>
  <c r="B24654" i="1"/>
  <c r="B24653" i="1"/>
  <c r="B24652" i="1"/>
  <c r="B24651" i="1"/>
  <c r="B24650" i="1"/>
  <c r="B24649" i="1"/>
  <c r="B24648" i="1"/>
  <c r="B24647" i="1"/>
  <c r="B24646" i="1"/>
  <c r="B24645" i="1"/>
  <c r="B24644" i="1"/>
  <c r="B24643" i="1"/>
  <c r="B24642" i="1"/>
  <c r="B24641" i="1"/>
  <c r="B24640" i="1"/>
  <c r="B24639" i="1"/>
  <c r="B24638" i="1"/>
  <c r="B24637" i="1"/>
  <c r="B24636" i="1"/>
  <c r="B24635" i="1"/>
  <c r="B24634" i="1"/>
  <c r="B24633" i="1"/>
  <c r="B24632" i="1"/>
  <c r="B24631" i="1"/>
  <c r="B24630" i="1"/>
  <c r="B24629" i="1"/>
  <c r="B24628" i="1"/>
  <c r="B24627" i="1"/>
  <c r="B24626" i="1"/>
  <c r="B24625" i="1"/>
  <c r="B24624" i="1"/>
  <c r="B24623" i="1"/>
  <c r="B24622" i="1"/>
  <c r="B24621" i="1"/>
  <c r="B24620" i="1"/>
  <c r="B24619" i="1"/>
  <c r="B24618" i="1"/>
  <c r="B24617" i="1"/>
  <c r="B24616" i="1"/>
  <c r="B24615" i="1"/>
  <c r="B24614" i="1"/>
  <c r="B24613" i="1"/>
  <c r="B24612" i="1"/>
  <c r="B24611" i="1"/>
  <c r="B24610" i="1"/>
  <c r="B24609" i="1"/>
  <c r="B24608" i="1"/>
  <c r="B24607" i="1"/>
  <c r="B24606" i="1"/>
  <c r="B24605" i="1"/>
  <c r="B24604" i="1"/>
  <c r="B24603" i="1"/>
  <c r="B24602" i="1"/>
  <c r="B24601" i="1"/>
  <c r="B24600" i="1"/>
  <c r="B24599" i="1"/>
  <c r="B24598" i="1"/>
  <c r="B24597" i="1"/>
  <c r="B24596" i="1"/>
  <c r="B24595" i="1"/>
  <c r="B24594" i="1"/>
  <c r="B24593" i="1"/>
  <c r="B24592" i="1"/>
  <c r="B24591" i="1"/>
  <c r="B24590" i="1"/>
  <c r="B24589" i="1"/>
  <c r="B24588" i="1"/>
  <c r="B24587" i="1"/>
  <c r="B24586" i="1"/>
  <c r="B24585" i="1"/>
  <c r="B24584" i="1"/>
  <c r="B24583" i="1"/>
  <c r="B24582" i="1"/>
  <c r="B24581" i="1"/>
  <c r="B24580" i="1"/>
  <c r="B24579" i="1"/>
  <c r="B24578" i="1"/>
  <c r="B24577" i="1"/>
  <c r="B24576" i="1"/>
  <c r="B24575" i="1"/>
  <c r="B24574" i="1"/>
  <c r="B24573" i="1"/>
  <c r="B24572" i="1"/>
  <c r="B24571" i="1"/>
  <c r="B24570" i="1"/>
  <c r="B24569" i="1"/>
  <c r="B24568" i="1"/>
  <c r="B24567" i="1"/>
  <c r="B24566" i="1"/>
  <c r="B24565" i="1"/>
  <c r="B24564" i="1"/>
  <c r="B24563" i="1"/>
  <c r="B24562" i="1"/>
  <c r="B24561" i="1"/>
  <c r="B24560" i="1"/>
  <c r="B24559" i="1"/>
  <c r="B24558" i="1"/>
  <c r="B24557" i="1"/>
  <c r="B24556" i="1"/>
  <c r="B24555" i="1"/>
  <c r="B24554" i="1"/>
  <c r="B24553" i="1"/>
  <c r="B24552" i="1"/>
  <c r="B24551" i="1"/>
  <c r="B24550" i="1"/>
  <c r="B24549" i="1"/>
  <c r="B24548" i="1"/>
  <c r="B24547" i="1"/>
  <c r="B24546" i="1"/>
  <c r="B24545" i="1"/>
  <c r="B24544" i="1"/>
  <c r="B24543" i="1"/>
  <c r="B24542" i="1"/>
  <c r="B24541" i="1"/>
  <c r="B24540" i="1"/>
  <c r="B24539" i="1"/>
  <c r="B24538" i="1"/>
  <c r="B24537" i="1"/>
  <c r="B24536" i="1"/>
  <c r="B24535" i="1"/>
  <c r="B24534" i="1"/>
  <c r="B24533" i="1"/>
  <c r="B24532" i="1"/>
  <c r="B24531" i="1"/>
  <c r="B24530" i="1"/>
  <c r="B24529" i="1"/>
  <c r="B24528" i="1"/>
  <c r="B24527" i="1"/>
  <c r="B24526" i="1"/>
  <c r="B24525" i="1"/>
  <c r="B24524" i="1"/>
  <c r="B24523" i="1"/>
  <c r="B24522" i="1"/>
  <c r="B24521" i="1"/>
  <c r="B24520" i="1"/>
  <c r="B24519" i="1"/>
  <c r="B24518" i="1"/>
  <c r="B24517" i="1"/>
  <c r="B24516" i="1"/>
  <c r="B24515" i="1"/>
  <c r="B24514" i="1"/>
  <c r="B24513" i="1"/>
  <c r="B24512" i="1"/>
  <c r="B24511" i="1"/>
  <c r="B24510" i="1"/>
  <c r="B24509" i="1"/>
  <c r="B24508" i="1"/>
  <c r="B24507" i="1"/>
  <c r="B24506" i="1"/>
  <c r="B24505" i="1"/>
  <c r="B24504" i="1"/>
  <c r="B24503" i="1"/>
  <c r="B24502" i="1"/>
  <c r="B24501" i="1"/>
  <c r="B24500" i="1"/>
  <c r="B24499" i="1"/>
  <c r="B24498" i="1"/>
  <c r="B24497" i="1"/>
  <c r="B24496" i="1"/>
  <c r="B24495" i="1"/>
  <c r="B24494" i="1"/>
  <c r="B24493" i="1"/>
  <c r="B24492" i="1"/>
  <c r="B24491" i="1"/>
  <c r="B24490" i="1"/>
  <c r="B24489" i="1"/>
  <c r="B24488" i="1"/>
  <c r="B24487" i="1"/>
  <c r="B24486" i="1"/>
  <c r="B24485" i="1"/>
  <c r="B24484" i="1"/>
  <c r="B24483" i="1"/>
  <c r="B24482" i="1"/>
  <c r="B24481" i="1"/>
  <c r="B24480" i="1"/>
  <c r="B24479" i="1"/>
  <c r="B24478" i="1"/>
  <c r="B24477" i="1"/>
  <c r="B24476" i="1"/>
  <c r="B24475" i="1"/>
  <c r="B24474" i="1"/>
  <c r="B24473" i="1"/>
  <c r="B24472" i="1"/>
  <c r="B24471" i="1"/>
  <c r="B24470" i="1"/>
  <c r="B24469" i="1"/>
  <c r="B24468" i="1"/>
  <c r="B24467" i="1"/>
  <c r="B24466" i="1"/>
  <c r="B24465" i="1"/>
  <c r="B24464" i="1"/>
  <c r="B24463" i="1"/>
  <c r="B24462" i="1"/>
  <c r="B24461" i="1"/>
  <c r="B24460" i="1"/>
  <c r="B24459" i="1"/>
  <c r="B24458" i="1"/>
  <c r="B24457" i="1"/>
  <c r="B24456" i="1"/>
  <c r="B24455" i="1"/>
  <c r="B24454" i="1"/>
  <c r="B24453" i="1"/>
  <c r="B24452" i="1"/>
  <c r="B24451" i="1"/>
  <c r="B24450" i="1"/>
  <c r="B24449" i="1"/>
  <c r="B24448" i="1"/>
  <c r="B24447" i="1"/>
  <c r="B24446" i="1"/>
  <c r="B24445" i="1"/>
  <c r="B24444" i="1"/>
  <c r="B24443" i="1"/>
  <c r="B24442" i="1"/>
  <c r="B24441" i="1"/>
  <c r="B24440" i="1"/>
  <c r="B24439" i="1"/>
  <c r="B24438" i="1"/>
  <c r="B24437" i="1"/>
  <c r="B24436" i="1"/>
  <c r="B24435" i="1"/>
  <c r="B24434" i="1"/>
  <c r="B24433" i="1"/>
  <c r="B24432" i="1"/>
  <c r="B24431" i="1"/>
  <c r="B24430" i="1"/>
  <c r="B24429" i="1"/>
  <c r="B24428" i="1"/>
  <c r="B24427" i="1"/>
  <c r="B24426" i="1"/>
  <c r="B24425" i="1"/>
  <c r="B24424" i="1"/>
  <c r="B24423" i="1"/>
  <c r="B24422" i="1"/>
  <c r="B24421" i="1"/>
  <c r="B24420" i="1"/>
  <c r="B24419" i="1"/>
  <c r="B24418" i="1"/>
  <c r="B24417" i="1"/>
  <c r="B24416" i="1"/>
  <c r="B24415" i="1"/>
  <c r="B24414" i="1"/>
  <c r="B24413" i="1"/>
  <c r="B24412" i="1"/>
  <c r="B24411" i="1"/>
  <c r="B24410" i="1"/>
  <c r="B24409" i="1"/>
  <c r="B24408" i="1"/>
  <c r="B24407" i="1"/>
  <c r="B24406" i="1"/>
  <c r="B24405" i="1"/>
  <c r="B24404" i="1"/>
  <c r="B24403" i="1"/>
  <c r="B24402" i="1"/>
  <c r="B24401" i="1"/>
  <c r="B24400" i="1"/>
  <c r="B24399" i="1"/>
  <c r="B24398" i="1"/>
  <c r="B24397" i="1"/>
  <c r="B24396" i="1"/>
  <c r="B24395" i="1"/>
  <c r="B24394" i="1"/>
  <c r="B24393" i="1"/>
  <c r="B24392" i="1"/>
  <c r="B24391" i="1"/>
  <c r="B24390" i="1"/>
  <c r="B24389" i="1"/>
  <c r="B24388" i="1"/>
  <c r="B24387" i="1"/>
  <c r="B24386" i="1"/>
  <c r="B24385" i="1"/>
  <c r="B24384" i="1"/>
  <c r="B24383" i="1"/>
  <c r="B24382" i="1"/>
  <c r="B24381" i="1"/>
  <c r="B24380" i="1"/>
  <c r="B24379" i="1"/>
  <c r="B24378" i="1"/>
  <c r="B24377" i="1"/>
  <c r="B24376" i="1"/>
  <c r="B24375" i="1"/>
  <c r="B24374" i="1"/>
  <c r="B24373" i="1"/>
  <c r="B24372" i="1"/>
  <c r="B24371" i="1"/>
  <c r="B24370" i="1"/>
  <c r="B24369" i="1"/>
  <c r="B24368" i="1"/>
  <c r="B24367" i="1"/>
  <c r="B24366" i="1"/>
  <c r="B24365" i="1"/>
  <c r="B24364" i="1"/>
  <c r="B24363" i="1"/>
  <c r="B24362" i="1"/>
  <c r="B24361" i="1"/>
  <c r="B24360" i="1"/>
  <c r="B24359" i="1"/>
  <c r="B24358" i="1"/>
  <c r="B24357" i="1"/>
  <c r="B24356" i="1"/>
  <c r="B24355" i="1"/>
  <c r="B24354" i="1"/>
  <c r="B24353" i="1"/>
  <c r="B24352" i="1"/>
  <c r="B24351" i="1"/>
  <c r="B24350" i="1"/>
  <c r="B24349" i="1"/>
  <c r="B24348" i="1"/>
  <c r="B24347" i="1"/>
  <c r="B24346" i="1"/>
  <c r="B24345" i="1"/>
  <c r="B24344" i="1"/>
  <c r="B24343" i="1"/>
  <c r="B24342" i="1"/>
  <c r="B24341" i="1"/>
  <c r="B24340" i="1"/>
  <c r="B24339" i="1"/>
  <c r="B24338" i="1"/>
  <c r="B24337" i="1"/>
  <c r="B24336" i="1"/>
  <c r="B24335" i="1"/>
  <c r="B24334" i="1"/>
  <c r="B24333" i="1"/>
  <c r="B24332" i="1"/>
  <c r="B24331" i="1"/>
  <c r="B24330" i="1"/>
  <c r="B24329" i="1"/>
  <c r="B24328" i="1"/>
  <c r="B24327" i="1"/>
  <c r="B24326" i="1"/>
  <c r="B24325" i="1"/>
  <c r="B24324" i="1"/>
  <c r="B24323" i="1"/>
  <c r="B24322" i="1"/>
  <c r="B24321" i="1"/>
  <c r="B24320" i="1"/>
  <c r="B24319" i="1"/>
  <c r="B24318" i="1"/>
  <c r="B24317" i="1"/>
  <c r="B24316" i="1"/>
  <c r="B24315" i="1"/>
  <c r="B24314" i="1"/>
  <c r="B24313" i="1"/>
  <c r="B24312" i="1"/>
  <c r="B24311" i="1"/>
  <c r="B24310" i="1"/>
  <c r="B24309" i="1"/>
  <c r="B24308" i="1"/>
  <c r="B24307" i="1"/>
  <c r="B24306" i="1"/>
  <c r="B24305" i="1"/>
  <c r="B24304" i="1"/>
  <c r="B24303" i="1"/>
  <c r="B24302" i="1"/>
  <c r="B24301" i="1"/>
  <c r="B24300" i="1"/>
  <c r="B24299" i="1"/>
  <c r="B24298" i="1"/>
  <c r="B24297" i="1"/>
  <c r="B24296" i="1"/>
  <c r="B24295" i="1"/>
  <c r="B24294" i="1"/>
  <c r="B24293" i="1"/>
  <c r="B24292" i="1"/>
  <c r="B24291" i="1"/>
  <c r="B24290" i="1"/>
  <c r="B24289" i="1"/>
  <c r="B24288" i="1"/>
  <c r="B24287" i="1"/>
  <c r="B24286" i="1"/>
  <c r="B24285" i="1"/>
  <c r="B24284" i="1"/>
  <c r="B24283" i="1"/>
  <c r="B24282" i="1"/>
  <c r="B24281" i="1"/>
  <c r="B24280" i="1"/>
  <c r="B24279" i="1"/>
  <c r="B24278" i="1"/>
  <c r="B24277" i="1"/>
  <c r="B24276" i="1"/>
  <c r="B24275" i="1"/>
  <c r="B24274" i="1"/>
  <c r="B24273" i="1"/>
  <c r="B24272" i="1"/>
  <c r="B24271" i="1"/>
  <c r="B24270" i="1"/>
  <c r="B24269" i="1"/>
  <c r="B24268" i="1"/>
  <c r="B24267" i="1"/>
  <c r="B24266" i="1"/>
  <c r="B24265" i="1"/>
  <c r="B24264" i="1"/>
  <c r="B24263" i="1"/>
  <c r="B24262" i="1"/>
  <c r="B24261" i="1"/>
  <c r="B24260" i="1"/>
  <c r="B24259" i="1"/>
  <c r="B24258" i="1"/>
  <c r="B24257" i="1"/>
  <c r="B24256" i="1"/>
  <c r="B24255" i="1"/>
  <c r="B24254" i="1"/>
  <c r="B24253" i="1"/>
  <c r="B24252" i="1"/>
  <c r="B24251" i="1"/>
  <c r="B24250" i="1"/>
  <c r="B24249" i="1"/>
  <c r="B24248" i="1"/>
  <c r="B24247" i="1"/>
  <c r="B24246" i="1"/>
  <c r="B24245" i="1"/>
  <c r="B24244" i="1"/>
  <c r="B24243" i="1"/>
  <c r="B24242" i="1"/>
  <c r="B24241" i="1"/>
  <c r="B24240" i="1"/>
  <c r="B24239" i="1"/>
  <c r="B24238" i="1"/>
  <c r="B24237" i="1"/>
  <c r="B24236" i="1"/>
  <c r="B24235" i="1"/>
  <c r="B24234" i="1"/>
  <c r="B24233" i="1"/>
  <c r="B24232" i="1"/>
  <c r="B24231" i="1"/>
  <c r="B24230" i="1"/>
  <c r="B24229" i="1"/>
  <c r="B24228" i="1"/>
  <c r="B24227" i="1"/>
  <c r="B24226" i="1"/>
  <c r="B24225" i="1"/>
  <c r="B24224" i="1"/>
  <c r="B24223" i="1"/>
  <c r="B24222" i="1"/>
  <c r="B24221" i="1"/>
  <c r="B24220" i="1"/>
  <c r="B24219" i="1"/>
  <c r="B24218" i="1"/>
  <c r="B24217" i="1"/>
  <c r="B24216" i="1"/>
  <c r="B24215" i="1"/>
  <c r="B24214" i="1"/>
  <c r="B24213" i="1"/>
  <c r="B24212" i="1"/>
  <c r="B24211" i="1"/>
  <c r="B24210" i="1"/>
  <c r="B24209" i="1"/>
  <c r="B24208" i="1"/>
  <c r="B24207" i="1"/>
  <c r="B24206" i="1"/>
  <c r="B24205" i="1"/>
  <c r="B24204" i="1"/>
  <c r="B24199" i="1"/>
  <c r="B24198" i="1"/>
  <c r="B24197" i="1"/>
  <c r="B24196" i="1"/>
  <c r="B24195" i="1"/>
  <c r="B24194" i="1"/>
  <c r="B24193" i="1"/>
  <c r="B24192" i="1"/>
  <c r="B24191" i="1"/>
  <c r="B24190" i="1"/>
  <c r="B24189" i="1"/>
  <c r="B24188" i="1"/>
  <c r="B24187" i="1"/>
  <c r="B24186" i="1"/>
  <c r="B24185" i="1"/>
  <c r="B24184" i="1"/>
  <c r="B24183" i="1"/>
  <c r="B24182" i="1"/>
  <c r="B24181" i="1"/>
  <c r="B24180" i="1"/>
  <c r="B24179" i="1"/>
  <c r="B24178" i="1"/>
  <c r="B24177" i="1"/>
  <c r="B24176" i="1"/>
  <c r="B24175" i="1"/>
  <c r="B24174" i="1"/>
  <c r="B24173" i="1"/>
  <c r="B24172" i="1"/>
  <c r="B24171" i="1"/>
  <c r="B24170" i="1"/>
  <c r="B24169" i="1"/>
  <c r="B24168" i="1"/>
  <c r="B24167" i="1"/>
  <c r="B24166" i="1"/>
  <c r="B24165" i="1"/>
  <c r="B24164" i="1"/>
  <c r="B24163" i="1"/>
  <c r="B24162" i="1"/>
  <c r="B24161" i="1"/>
  <c r="B24160" i="1"/>
  <c r="B24159" i="1"/>
  <c r="B24158" i="1"/>
  <c r="B24157" i="1"/>
  <c r="B24156" i="1"/>
  <c r="B24155" i="1"/>
  <c r="B24154" i="1"/>
  <c r="B24153" i="1"/>
  <c r="B24152" i="1"/>
  <c r="B24151" i="1"/>
  <c r="B24150" i="1"/>
  <c r="B24149" i="1"/>
  <c r="B24148" i="1"/>
  <c r="B24147" i="1"/>
  <c r="B24146" i="1"/>
  <c r="B24145" i="1"/>
  <c r="B24144" i="1"/>
  <c r="B24143" i="1"/>
  <c r="B24142" i="1"/>
  <c r="B24141" i="1"/>
  <c r="B24140" i="1"/>
  <c r="B24139" i="1"/>
  <c r="B24138" i="1"/>
  <c r="B24137" i="1"/>
  <c r="B24136" i="1"/>
  <c r="B24135" i="1"/>
  <c r="B24134" i="1"/>
  <c r="B24133" i="1"/>
  <c r="B24132" i="1"/>
  <c r="B24131" i="1"/>
  <c r="B24130" i="1"/>
  <c r="B24129" i="1"/>
  <c r="B24128" i="1"/>
  <c r="B24127" i="1"/>
  <c r="B24126" i="1"/>
  <c r="B24125" i="1"/>
  <c r="B24124" i="1"/>
  <c r="B24123" i="1"/>
  <c r="B24122" i="1"/>
  <c r="B24121" i="1"/>
  <c r="B24120" i="1"/>
  <c r="B24119" i="1"/>
  <c r="B24118" i="1"/>
  <c r="B24117" i="1"/>
  <c r="B24116" i="1"/>
  <c r="B24115" i="1"/>
  <c r="B24114" i="1"/>
  <c r="B24113" i="1"/>
  <c r="B24112" i="1"/>
  <c r="B24111" i="1"/>
  <c r="B24110" i="1"/>
  <c r="B24109" i="1"/>
  <c r="B24108" i="1"/>
  <c r="B24107" i="1"/>
  <c r="B24106" i="1"/>
  <c r="B24105" i="1"/>
  <c r="B24104" i="1"/>
  <c r="B24103" i="1"/>
  <c r="B24102" i="1"/>
  <c r="B24101" i="1"/>
  <c r="B24100" i="1"/>
  <c r="B24099" i="1"/>
  <c r="B24098" i="1"/>
  <c r="B24097" i="1"/>
  <c r="B24096" i="1"/>
  <c r="B24095" i="1"/>
  <c r="B24094" i="1"/>
  <c r="B24093" i="1"/>
  <c r="B24092" i="1"/>
  <c r="B24091" i="1"/>
  <c r="B24090" i="1"/>
  <c r="B24089" i="1"/>
  <c r="B24088" i="1"/>
  <c r="B24087" i="1"/>
  <c r="B24086" i="1"/>
  <c r="B24085" i="1"/>
  <c r="B24084" i="1"/>
  <c r="B24083" i="1"/>
  <c r="B24082" i="1"/>
  <c r="B24081" i="1"/>
  <c r="B24080" i="1"/>
  <c r="B24079" i="1"/>
  <c r="B24078" i="1"/>
  <c r="B24077" i="1"/>
  <c r="B24076" i="1"/>
  <c r="B24075" i="1"/>
  <c r="B24074" i="1"/>
  <c r="B24073" i="1"/>
  <c r="B24072" i="1"/>
  <c r="B24071" i="1"/>
  <c r="B24070" i="1"/>
  <c r="B24069" i="1"/>
  <c r="B24068" i="1"/>
  <c r="B24067" i="1"/>
  <c r="B24066" i="1"/>
  <c r="B24065" i="1"/>
  <c r="B24064" i="1"/>
  <c r="B24063" i="1"/>
  <c r="B24062" i="1"/>
  <c r="B24061" i="1"/>
  <c r="B24060" i="1"/>
  <c r="B24059" i="1"/>
  <c r="B24058" i="1"/>
  <c r="B24057" i="1"/>
  <c r="B24056" i="1"/>
  <c r="B24055" i="1"/>
  <c r="B24054" i="1"/>
  <c r="B24053" i="1"/>
  <c r="B24052" i="1"/>
  <c r="B24051" i="1"/>
  <c r="B24050" i="1"/>
  <c r="B24049" i="1"/>
  <c r="B24048" i="1"/>
  <c r="B24047" i="1"/>
  <c r="B24046" i="1"/>
  <c r="B24045" i="1"/>
  <c r="B24044" i="1"/>
  <c r="B24043" i="1"/>
  <c r="B24042" i="1"/>
  <c r="B24041" i="1"/>
  <c r="B24040" i="1"/>
  <c r="B24039" i="1"/>
  <c r="B24038" i="1"/>
  <c r="B24037" i="1"/>
  <c r="B24036" i="1"/>
  <c r="B24035" i="1"/>
  <c r="B24034" i="1"/>
  <c r="B24033" i="1"/>
  <c r="B24032" i="1"/>
  <c r="B24031" i="1"/>
  <c r="B24030" i="1"/>
  <c r="B24029" i="1"/>
  <c r="B24028" i="1"/>
  <c r="B24027" i="1"/>
  <c r="B24026" i="1"/>
  <c r="B24025" i="1"/>
  <c r="B24024" i="1"/>
  <c r="B24023" i="1"/>
  <c r="B24022" i="1"/>
  <c r="B24021" i="1"/>
  <c r="B24020" i="1"/>
  <c r="B24019" i="1"/>
  <c r="B24018" i="1"/>
  <c r="B24017" i="1"/>
  <c r="B24016" i="1"/>
  <c r="B24015" i="1"/>
  <c r="B24014" i="1"/>
  <c r="B24013" i="1"/>
  <c r="B24012" i="1"/>
  <c r="B24011" i="1"/>
  <c r="B24010" i="1"/>
  <c r="B24009" i="1"/>
  <c r="B24008" i="1"/>
  <c r="B24007" i="1"/>
  <c r="B24006" i="1"/>
  <c r="B24005" i="1"/>
  <c r="B24004" i="1"/>
  <c r="B24003" i="1"/>
  <c r="B24002" i="1"/>
  <c r="B24001" i="1"/>
  <c r="B24000" i="1"/>
  <c r="B23999" i="1"/>
  <c r="B23998" i="1"/>
  <c r="B23997" i="1"/>
  <c r="B23996" i="1"/>
  <c r="B23995" i="1"/>
  <c r="B23994" i="1"/>
  <c r="B23993" i="1"/>
  <c r="B23992" i="1"/>
  <c r="B23991" i="1"/>
  <c r="B23990" i="1"/>
  <c r="B23989" i="1"/>
  <c r="B23988" i="1"/>
  <c r="B23987" i="1"/>
  <c r="B23986" i="1"/>
  <c r="B23985" i="1"/>
  <c r="B23984" i="1"/>
  <c r="B23983" i="1"/>
  <c r="B23982" i="1"/>
  <c r="B23981" i="1"/>
  <c r="B23980" i="1"/>
  <c r="B23979" i="1"/>
  <c r="B23978" i="1"/>
  <c r="B23977" i="1"/>
  <c r="B23976" i="1"/>
  <c r="B23975" i="1"/>
  <c r="B23974" i="1"/>
  <c r="B23973" i="1"/>
  <c r="B23972" i="1"/>
  <c r="B23971" i="1"/>
  <c r="B23970" i="1"/>
  <c r="B23969" i="1"/>
  <c r="B23968" i="1"/>
  <c r="B23967" i="1"/>
  <c r="B23966" i="1"/>
  <c r="B23965" i="1"/>
  <c r="B23964" i="1"/>
  <c r="B23963" i="1"/>
  <c r="B23962" i="1"/>
  <c r="B23961" i="1"/>
  <c r="B23960" i="1"/>
  <c r="B23959" i="1"/>
  <c r="B23958" i="1"/>
  <c r="B23957" i="1"/>
  <c r="B23956" i="1"/>
  <c r="B23955" i="1"/>
  <c r="B23954" i="1"/>
  <c r="B23953" i="1"/>
  <c r="B23952" i="1"/>
  <c r="B23951" i="1"/>
  <c r="B23950" i="1"/>
  <c r="B23949" i="1"/>
  <c r="B23948" i="1"/>
  <c r="B23947" i="1"/>
  <c r="B23946" i="1"/>
  <c r="B23945" i="1"/>
  <c r="B23944" i="1"/>
  <c r="B23943" i="1"/>
  <c r="B23942" i="1"/>
  <c r="B23941" i="1"/>
  <c r="B23940" i="1"/>
  <c r="B23939" i="1"/>
  <c r="B23938" i="1"/>
  <c r="B23937" i="1"/>
  <c r="B23936" i="1"/>
  <c r="B23935" i="1"/>
  <c r="B23934" i="1"/>
  <c r="B23933" i="1"/>
  <c r="B23932" i="1"/>
  <c r="B23931" i="1"/>
  <c r="B23930" i="1"/>
  <c r="B23929" i="1"/>
  <c r="B23928" i="1"/>
  <c r="B23927" i="1"/>
  <c r="B23926" i="1"/>
  <c r="B23925" i="1"/>
  <c r="B23924" i="1"/>
  <c r="B23923" i="1"/>
  <c r="B23922" i="1"/>
  <c r="B23921" i="1"/>
  <c r="B23920" i="1"/>
  <c r="B23919" i="1"/>
  <c r="B23918" i="1"/>
  <c r="B23917" i="1"/>
  <c r="B23916" i="1"/>
  <c r="B23915" i="1"/>
  <c r="B23914" i="1"/>
  <c r="B23913" i="1"/>
  <c r="B23912" i="1"/>
  <c r="B23911" i="1"/>
  <c r="B23910" i="1"/>
  <c r="B23909" i="1"/>
  <c r="B23908" i="1"/>
  <c r="B23907" i="1"/>
  <c r="B23906" i="1"/>
  <c r="B23905" i="1"/>
  <c r="B23904" i="1"/>
  <c r="B23903" i="1"/>
  <c r="B23902" i="1"/>
  <c r="B23901" i="1"/>
  <c r="B23900" i="1"/>
  <c r="B23899" i="1"/>
  <c r="B23898" i="1"/>
  <c r="B23897" i="1"/>
  <c r="B23896" i="1"/>
  <c r="B23895" i="1"/>
  <c r="B23894" i="1"/>
  <c r="B23893" i="1"/>
  <c r="B23892" i="1"/>
  <c r="B23891" i="1"/>
  <c r="B23890" i="1"/>
  <c r="B23889" i="1"/>
  <c r="B23888" i="1"/>
  <c r="B23887" i="1"/>
  <c r="B23886" i="1"/>
  <c r="B23885" i="1"/>
  <c r="B23884" i="1"/>
  <c r="B23883" i="1"/>
  <c r="B23882" i="1"/>
  <c r="B23881" i="1"/>
  <c r="B23880" i="1"/>
  <c r="B23879" i="1"/>
  <c r="B23878" i="1"/>
  <c r="B23877" i="1"/>
  <c r="B23876" i="1"/>
  <c r="B23875" i="1"/>
  <c r="B23874" i="1"/>
  <c r="B23873" i="1"/>
  <c r="B23872" i="1"/>
  <c r="B23871" i="1"/>
  <c r="B23870" i="1"/>
  <c r="B23869" i="1"/>
  <c r="B23868" i="1"/>
  <c r="B23867" i="1"/>
  <c r="B23866" i="1"/>
  <c r="B23865" i="1"/>
  <c r="B23864" i="1"/>
  <c r="B23863" i="1"/>
  <c r="B23862" i="1"/>
  <c r="B23861" i="1"/>
  <c r="B23860" i="1"/>
  <c r="B23859" i="1"/>
  <c r="B23858" i="1"/>
  <c r="B23857" i="1"/>
  <c r="B23856" i="1"/>
  <c r="B23855" i="1"/>
  <c r="B23854" i="1"/>
  <c r="B23853" i="1"/>
  <c r="B23852" i="1"/>
  <c r="B23851" i="1"/>
  <c r="B23850" i="1"/>
  <c r="B23849" i="1"/>
  <c r="B23848" i="1"/>
  <c r="B23847" i="1"/>
  <c r="B23846" i="1"/>
  <c r="B23845" i="1"/>
  <c r="B23844" i="1"/>
  <c r="B23843" i="1"/>
  <c r="B23842" i="1"/>
  <c r="B23841" i="1"/>
  <c r="B23840" i="1"/>
  <c r="B23839" i="1"/>
  <c r="B23838" i="1"/>
  <c r="B23837" i="1"/>
  <c r="B23836" i="1"/>
  <c r="B23835" i="1"/>
  <c r="B23834" i="1"/>
  <c r="B23833" i="1"/>
  <c r="B23832" i="1"/>
  <c r="B23831" i="1"/>
  <c r="B23830" i="1"/>
  <c r="B23829" i="1"/>
  <c r="B23828" i="1"/>
  <c r="B23827" i="1"/>
  <c r="B23826" i="1"/>
  <c r="B23825" i="1"/>
  <c r="B23824" i="1"/>
  <c r="B23823" i="1"/>
  <c r="B23822" i="1"/>
  <c r="B23821" i="1"/>
  <c r="B23820" i="1"/>
  <c r="B23819" i="1"/>
  <c r="B23818" i="1"/>
  <c r="B23817" i="1"/>
  <c r="B23816" i="1"/>
  <c r="B23815" i="1"/>
  <c r="B23814" i="1"/>
  <c r="B23813" i="1"/>
  <c r="B23812" i="1"/>
  <c r="B23811" i="1"/>
  <c r="B23810" i="1"/>
  <c r="B23809" i="1"/>
  <c r="B23808" i="1"/>
  <c r="B23807" i="1"/>
  <c r="B23806" i="1"/>
  <c r="B23805" i="1"/>
  <c r="B23804" i="1"/>
  <c r="B23803" i="1"/>
  <c r="B23802" i="1"/>
  <c r="B23801" i="1"/>
  <c r="B23800" i="1"/>
  <c r="B23799" i="1"/>
  <c r="B23798" i="1"/>
  <c r="B23797" i="1"/>
  <c r="B23796" i="1"/>
  <c r="B23795" i="1"/>
  <c r="B23794" i="1"/>
  <c r="B23793" i="1"/>
  <c r="B23792" i="1"/>
  <c r="B23791" i="1"/>
  <c r="B23790" i="1"/>
  <c r="B23789" i="1"/>
  <c r="B23788" i="1"/>
  <c r="B23787" i="1"/>
  <c r="B23786" i="1"/>
  <c r="B23785" i="1"/>
  <c r="B23784" i="1"/>
  <c r="B23783" i="1"/>
  <c r="B23782" i="1"/>
  <c r="B23781" i="1"/>
  <c r="B23780" i="1"/>
  <c r="B23779" i="1"/>
  <c r="B23778" i="1"/>
  <c r="B23777" i="1"/>
  <c r="B23776" i="1"/>
  <c r="B23775" i="1"/>
  <c r="B23774" i="1"/>
  <c r="B23773" i="1"/>
  <c r="B23772" i="1"/>
  <c r="B23771" i="1"/>
  <c r="B23770" i="1"/>
  <c r="B23769" i="1"/>
  <c r="B23768" i="1"/>
  <c r="B23767" i="1"/>
  <c r="B23766" i="1"/>
  <c r="B23765" i="1"/>
  <c r="B23764" i="1"/>
  <c r="B23763" i="1"/>
  <c r="B23762" i="1"/>
  <c r="B23761" i="1"/>
  <c r="B23760" i="1"/>
  <c r="B23759" i="1"/>
  <c r="B23758" i="1"/>
  <c r="B23757" i="1"/>
  <c r="B23756" i="1"/>
  <c r="B23755" i="1"/>
  <c r="B23754" i="1"/>
  <c r="B23753" i="1"/>
  <c r="B23752" i="1"/>
  <c r="B23751" i="1"/>
  <c r="B23750" i="1"/>
  <c r="B23749" i="1"/>
  <c r="B23748" i="1"/>
  <c r="B23747" i="1"/>
  <c r="B23746" i="1"/>
  <c r="B23745" i="1"/>
  <c r="B23744" i="1"/>
  <c r="B23743" i="1"/>
  <c r="B23742" i="1"/>
  <c r="B23741" i="1"/>
  <c r="B23740" i="1"/>
  <c r="B23739" i="1"/>
  <c r="B23738" i="1"/>
  <c r="B23737" i="1"/>
  <c r="B23736" i="1"/>
  <c r="B23735" i="1"/>
  <c r="B23734" i="1"/>
  <c r="B23733" i="1"/>
  <c r="B23732" i="1"/>
  <c r="B23731" i="1"/>
  <c r="B23730" i="1"/>
  <c r="B23729" i="1"/>
  <c r="B23728" i="1"/>
  <c r="B23727" i="1"/>
  <c r="B23726" i="1"/>
  <c r="B23725" i="1"/>
  <c r="B23724" i="1"/>
  <c r="B23723" i="1"/>
  <c r="B23722" i="1"/>
  <c r="B23721" i="1"/>
  <c r="B23720" i="1"/>
  <c r="B23719" i="1"/>
  <c r="B23718" i="1"/>
  <c r="B23717" i="1"/>
  <c r="B23716" i="1"/>
  <c r="B23715" i="1"/>
  <c r="B23714" i="1"/>
  <c r="B23713" i="1"/>
  <c r="B23712" i="1"/>
  <c r="B23711" i="1"/>
  <c r="B23710" i="1"/>
  <c r="B23709" i="1"/>
  <c r="B23708" i="1"/>
  <c r="B23707" i="1"/>
  <c r="B23706" i="1"/>
  <c r="B23705" i="1"/>
  <c r="B23704" i="1"/>
  <c r="B23703" i="1"/>
  <c r="B23702" i="1"/>
  <c r="B23701" i="1"/>
  <c r="B23700" i="1"/>
  <c r="B23699" i="1"/>
  <c r="B23698" i="1"/>
  <c r="B23697" i="1"/>
  <c r="B23696" i="1"/>
  <c r="B23695" i="1"/>
  <c r="B23694" i="1"/>
  <c r="B23693" i="1"/>
  <c r="B23692" i="1"/>
  <c r="B23691" i="1"/>
  <c r="B23690" i="1"/>
  <c r="B23689" i="1"/>
  <c r="B23688" i="1"/>
  <c r="B23687" i="1"/>
  <c r="B23686" i="1"/>
  <c r="B23685" i="1"/>
  <c r="B23684" i="1"/>
  <c r="B23683" i="1"/>
  <c r="B23682" i="1"/>
  <c r="B23681" i="1"/>
  <c r="B23680" i="1"/>
  <c r="B23679" i="1"/>
  <c r="B23678" i="1"/>
  <c r="B23677" i="1"/>
  <c r="B23676" i="1"/>
  <c r="B23675" i="1"/>
  <c r="B23674" i="1"/>
  <c r="B23673" i="1"/>
  <c r="B23672" i="1"/>
  <c r="B23671" i="1"/>
  <c r="B23670" i="1"/>
  <c r="B23669" i="1"/>
  <c r="B23668" i="1"/>
  <c r="B23667" i="1"/>
  <c r="B23666" i="1"/>
  <c r="B23665" i="1"/>
  <c r="B23664" i="1"/>
  <c r="B23663" i="1"/>
  <c r="B23662" i="1"/>
  <c r="B23661" i="1"/>
  <c r="B23660" i="1"/>
  <c r="B23659" i="1"/>
  <c r="B23658" i="1"/>
  <c r="B23657" i="1"/>
  <c r="B23656" i="1"/>
  <c r="B23655" i="1"/>
  <c r="B23654" i="1"/>
  <c r="B23653" i="1"/>
  <c r="B23652" i="1"/>
  <c r="B23651" i="1"/>
  <c r="B23650" i="1"/>
  <c r="B23649" i="1"/>
  <c r="B23648" i="1"/>
  <c r="B23647" i="1"/>
  <c r="B23646" i="1"/>
  <c r="B23645" i="1"/>
  <c r="B23644" i="1"/>
  <c r="B23643" i="1"/>
  <c r="B23642" i="1"/>
  <c r="B23641" i="1"/>
  <c r="B23640" i="1"/>
  <c r="B23639" i="1"/>
  <c r="B23638" i="1"/>
  <c r="B23637" i="1"/>
  <c r="B23636" i="1"/>
  <c r="B23635" i="1"/>
  <c r="B23634" i="1"/>
  <c r="B23633" i="1"/>
  <c r="B23632" i="1"/>
  <c r="B23631" i="1"/>
  <c r="B23630" i="1"/>
  <c r="B23629" i="1"/>
  <c r="B23628" i="1"/>
  <c r="B23627" i="1"/>
  <c r="B23626" i="1"/>
  <c r="B23625" i="1"/>
  <c r="B23624" i="1"/>
  <c r="B23623" i="1"/>
  <c r="B23622" i="1"/>
  <c r="B23621" i="1"/>
  <c r="B23620" i="1"/>
  <c r="B23619" i="1"/>
  <c r="B23618" i="1"/>
  <c r="B23617" i="1"/>
  <c r="B23616" i="1"/>
  <c r="B23615" i="1"/>
  <c r="B23614" i="1"/>
  <c r="B23613" i="1"/>
  <c r="B23612" i="1"/>
  <c r="B23611" i="1"/>
  <c r="B23610" i="1"/>
  <c r="B23609" i="1"/>
  <c r="B23608" i="1"/>
  <c r="B23607" i="1"/>
  <c r="B23606" i="1"/>
  <c r="B23605" i="1"/>
  <c r="B23604" i="1"/>
  <c r="B23603" i="1"/>
  <c r="B23602" i="1"/>
  <c r="B23601" i="1"/>
  <c r="B23600" i="1"/>
  <c r="B23599" i="1"/>
  <c r="B23594" i="1"/>
  <c r="B23593" i="1"/>
  <c r="B23592" i="1"/>
  <c r="B23591" i="1"/>
  <c r="B23590" i="1"/>
  <c r="B23589" i="1"/>
  <c r="B23588" i="1"/>
  <c r="B23587" i="1"/>
  <c r="B23586" i="1"/>
  <c r="B23585" i="1"/>
  <c r="B23584" i="1"/>
  <c r="B23583" i="1"/>
  <c r="B23582" i="1"/>
  <c r="B23581" i="1"/>
  <c r="B23580" i="1"/>
  <c r="B23579" i="1"/>
  <c r="B23578" i="1"/>
  <c r="B23577" i="1"/>
  <c r="B23576" i="1"/>
  <c r="B23575" i="1"/>
  <c r="B23574" i="1"/>
  <c r="B23573" i="1"/>
  <c r="B23572" i="1"/>
  <c r="B23571" i="1"/>
  <c r="B23570" i="1"/>
  <c r="B23569" i="1"/>
  <c r="B23568" i="1"/>
  <c r="B23567" i="1"/>
  <c r="B23566" i="1"/>
  <c r="B23565" i="1"/>
  <c r="B23564" i="1"/>
  <c r="B23563" i="1"/>
  <c r="B23562" i="1"/>
  <c r="B23561" i="1"/>
  <c r="B23560" i="1"/>
  <c r="B23559" i="1"/>
  <c r="B23558" i="1"/>
  <c r="B23557" i="1"/>
  <c r="B23556" i="1"/>
  <c r="B23555" i="1"/>
  <c r="B23554" i="1"/>
  <c r="B23553" i="1"/>
  <c r="B23552" i="1"/>
  <c r="B23551" i="1"/>
  <c r="B23550" i="1"/>
  <c r="B23549" i="1"/>
  <c r="B23548" i="1"/>
  <c r="B23547" i="1"/>
  <c r="B23546" i="1"/>
  <c r="B23545" i="1"/>
  <c r="B23544" i="1"/>
  <c r="B23543" i="1"/>
  <c r="B23542" i="1"/>
  <c r="B23541" i="1"/>
  <c r="B23540" i="1"/>
  <c r="B23539" i="1"/>
  <c r="B23538" i="1"/>
  <c r="B23537" i="1"/>
  <c r="B23536" i="1"/>
  <c r="B23535" i="1"/>
  <c r="B23534" i="1"/>
  <c r="B23533" i="1"/>
  <c r="B23532" i="1"/>
  <c r="B23531" i="1"/>
  <c r="B23530" i="1"/>
  <c r="B23529" i="1"/>
  <c r="B23528" i="1"/>
  <c r="B23527" i="1"/>
  <c r="B23526" i="1"/>
  <c r="B23525" i="1"/>
  <c r="B23524" i="1"/>
  <c r="B23523" i="1"/>
  <c r="B23522" i="1"/>
  <c r="B23521" i="1"/>
  <c r="B23520" i="1"/>
  <c r="B23519" i="1"/>
  <c r="B23518" i="1"/>
  <c r="B23517" i="1"/>
  <c r="B23516" i="1"/>
  <c r="B23515" i="1"/>
  <c r="B23514" i="1"/>
  <c r="B23513" i="1"/>
  <c r="B23512" i="1"/>
  <c r="B23511" i="1"/>
  <c r="B23510" i="1"/>
  <c r="B23509" i="1"/>
  <c r="B23508" i="1"/>
  <c r="B23507" i="1"/>
  <c r="B23506" i="1"/>
  <c r="B23505" i="1"/>
  <c r="B23504" i="1"/>
  <c r="B23503" i="1"/>
  <c r="B23502" i="1"/>
  <c r="B23501" i="1"/>
  <c r="B23500" i="1"/>
  <c r="B23499" i="1"/>
  <c r="B23498" i="1"/>
  <c r="B23497" i="1"/>
  <c r="B23496" i="1"/>
  <c r="B23495" i="1"/>
  <c r="B23494" i="1"/>
  <c r="B23493" i="1"/>
  <c r="B23492" i="1"/>
  <c r="B23491" i="1"/>
  <c r="B23490" i="1"/>
  <c r="B23489" i="1"/>
  <c r="B23488" i="1"/>
  <c r="B23487" i="1"/>
  <c r="B23486" i="1"/>
  <c r="B23485" i="1"/>
  <c r="B23484" i="1"/>
  <c r="B23483" i="1"/>
  <c r="B23482" i="1"/>
  <c r="B23481" i="1"/>
  <c r="B23480" i="1"/>
  <c r="B23479" i="1"/>
  <c r="B23478" i="1"/>
  <c r="B23477" i="1"/>
  <c r="B23476" i="1"/>
  <c r="B23475" i="1"/>
  <c r="B23474" i="1"/>
  <c r="B23473" i="1"/>
  <c r="B23472" i="1"/>
  <c r="B23471" i="1"/>
  <c r="B23470" i="1"/>
  <c r="B23469" i="1"/>
  <c r="B23468" i="1"/>
  <c r="B23467" i="1"/>
  <c r="B23466" i="1"/>
  <c r="B23465" i="1"/>
  <c r="B23464" i="1"/>
  <c r="B23463" i="1"/>
  <c r="B23462" i="1"/>
  <c r="B23461" i="1"/>
  <c r="B23460" i="1"/>
  <c r="B23459" i="1"/>
  <c r="B23458" i="1"/>
  <c r="B23457" i="1"/>
  <c r="B23456" i="1"/>
  <c r="B23455" i="1"/>
  <c r="B23454" i="1"/>
  <c r="B23453" i="1"/>
  <c r="B23452" i="1"/>
  <c r="B23451" i="1"/>
  <c r="B23450" i="1"/>
  <c r="B23449" i="1"/>
  <c r="B23448" i="1"/>
  <c r="B23447" i="1"/>
  <c r="B23446" i="1"/>
  <c r="B23445" i="1"/>
  <c r="B23444" i="1"/>
  <c r="B23443" i="1"/>
  <c r="B23442" i="1"/>
  <c r="B23441" i="1"/>
  <c r="B23440" i="1"/>
  <c r="B23439" i="1"/>
  <c r="B23438" i="1"/>
  <c r="B23437" i="1"/>
  <c r="B23436" i="1"/>
  <c r="B23435" i="1"/>
  <c r="B23434" i="1"/>
  <c r="B23433" i="1"/>
  <c r="B23432" i="1"/>
  <c r="B23431" i="1"/>
  <c r="B23430" i="1"/>
  <c r="B23429" i="1"/>
  <c r="B23428" i="1"/>
  <c r="B23427" i="1"/>
  <c r="B23426" i="1"/>
  <c r="B23425" i="1"/>
  <c r="B23424" i="1"/>
  <c r="B23423" i="1"/>
  <c r="B23422" i="1"/>
  <c r="B23421" i="1"/>
  <c r="B23420" i="1"/>
  <c r="B23419" i="1"/>
  <c r="B23418" i="1"/>
  <c r="B23417" i="1"/>
  <c r="B23416" i="1"/>
  <c r="B23415" i="1"/>
  <c r="B23414" i="1"/>
  <c r="B23413" i="1"/>
  <c r="B23412" i="1"/>
  <c r="B23411" i="1"/>
  <c r="B23410" i="1"/>
  <c r="B23409" i="1"/>
  <c r="B23408" i="1"/>
  <c r="B23407" i="1"/>
  <c r="B23406" i="1"/>
  <c r="B23405" i="1"/>
  <c r="B23404" i="1"/>
  <c r="B23403" i="1"/>
  <c r="B23402" i="1"/>
  <c r="B23401" i="1"/>
  <c r="B23400" i="1"/>
  <c r="B23399" i="1"/>
  <c r="B23398" i="1"/>
  <c r="B23397" i="1"/>
  <c r="B23396" i="1"/>
  <c r="B23395" i="1"/>
  <c r="B23394" i="1"/>
  <c r="B23393" i="1"/>
  <c r="B23392" i="1"/>
  <c r="B23391" i="1"/>
  <c r="B23390" i="1"/>
  <c r="B23389" i="1"/>
  <c r="B23388" i="1"/>
  <c r="B23387" i="1"/>
  <c r="B23386" i="1"/>
  <c r="B23385" i="1"/>
  <c r="B23384" i="1"/>
  <c r="B23383" i="1"/>
  <c r="B23382" i="1"/>
  <c r="B23381" i="1"/>
  <c r="B23380" i="1"/>
  <c r="B23379" i="1"/>
  <c r="B23378" i="1"/>
  <c r="B23377" i="1"/>
  <c r="B23376" i="1"/>
  <c r="B23375" i="1"/>
  <c r="B23374" i="1"/>
  <c r="B23373" i="1"/>
  <c r="B23372" i="1"/>
  <c r="B23371" i="1"/>
  <c r="B23370" i="1"/>
  <c r="B23369" i="1"/>
  <c r="B23368" i="1"/>
  <c r="B23367" i="1"/>
  <c r="B23366" i="1"/>
  <c r="B23365" i="1"/>
  <c r="B23364" i="1"/>
  <c r="B23363" i="1"/>
  <c r="B23362" i="1"/>
  <c r="B23361" i="1"/>
  <c r="B23360" i="1"/>
  <c r="B23359" i="1"/>
  <c r="B23358" i="1"/>
  <c r="B23357" i="1"/>
  <c r="B23356" i="1"/>
  <c r="B23355" i="1"/>
  <c r="B23354" i="1"/>
  <c r="B23353" i="1"/>
  <c r="B23352" i="1"/>
  <c r="B23351" i="1"/>
  <c r="B23350" i="1"/>
  <c r="B23349" i="1"/>
  <c r="B23348" i="1"/>
  <c r="B23347" i="1"/>
  <c r="B23346" i="1"/>
  <c r="B23345" i="1"/>
  <c r="B23344" i="1"/>
  <c r="B23343" i="1"/>
  <c r="B23342" i="1"/>
  <c r="B23341" i="1"/>
  <c r="B23340" i="1"/>
  <c r="B23339" i="1"/>
  <c r="B23338" i="1"/>
  <c r="B23337" i="1"/>
  <c r="B23336" i="1"/>
  <c r="B23335" i="1"/>
  <c r="B23334" i="1"/>
  <c r="B23333" i="1"/>
  <c r="B23332" i="1"/>
  <c r="B23331" i="1"/>
  <c r="B23330" i="1"/>
  <c r="B23329" i="1"/>
  <c r="B23328" i="1"/>
  <c r="B23327" i="1"/>
  <c r="B23326" i="1"/>
  <c r="B23325" i="1"/>
  <c r="B23324" i="1"/>
  <c r="B23323" i="1"/>
  <c r="B23322" i="1"/>
  <c r="B23321" i="1"/>
  <c r="B23320" i="1"/>
  <c r="B23319" i="1"/>
  <c r="B23318" i="1"/>
  <c r="B23317" i="1"/>
  <c r="B23316" i="1"/>
  <c r="B23315" i="1"/>
  <c r="B23314" i="1"/>
  <c r="B23313" i="1"/>
  <c r="B23312" i="1"/>
  <c r="B23311" i="1"/>
  <c r="B23310" i="1"/>
  <c r="B23309" i="1"/>
  <c r="B23308" i="1"/>
  <c r="B23307" i="1"/>
  <c r="B23306" i="1"/>
  <c r="B23305" i="1"/>
  <c r="B23304" i="1"/>
  <c r="B23303" i="1"/>
  <c r="B23302" i="1"/>
  <c r="B23301" i="1"/>
  <c r="B23300" i="1"/>
  <c r="B23299" i="1"/>
  <c r="B23298" i="1"/>
  <c r="B23297" i="1"/>
  <c r="B23296" i="1"/>
  <c r="B23295" i="1"/>
  <c r="B23294" i="1"/>
  <c r="B23293" i="1"/>
  <c r="B23292" i="1"/>
  <c r="B23291" i="1"/>
  <c r="B23290" i="1"/>
  <c r="B23289" i="1"/>
  <c r="B23288" i="1"/>
  <c r="B23287" i="1"/>
  <c r="B23286" i="1"/>
  <c r="B23285" i="1"/>
  <c r="B23284" i="1"/>
  <c r="B23283" i="1"/>
  <c r="B23282" i="1"/>
  <c r="B23281" i="1"/>
  <c r="B23280" i="1"/>
  <c r="B23279" i="1"/>
  <c r="B23278" i="1"/>
  <c r="B23277" i="1"/>
  <c r="B23276" i="1"/>
  <c r="B23275" i="1"/>
  <c r="B23274" i="1"/>
  <c r="B23273" i="1"/>
  <c r="B23272" i="1"/>
  <c r="B23271" i="1"/>
  <c r="B23270" i="1"/>
  <c r="B23269" i="1"/>
  <c r="B23268" i="1"/>
  <c r="B23267" i="1"/>
  <c r="B23266" i="1"/>
  <c r="B23265" i="1"/>
  <c r="B23264" i="1"/>
  <c r="B23263" i="1"/>
  <c r="B23262" i="1"/>
  <c r="B23261" i="1"/>
  <c r="B23260" i="1"/>
  <c r="B23259" i="1"/>
  <c r="B23258" i="1"/>
  <c r="B23257" i="1"/>
  <c r="B23256" i="1"/>
  <c r="B23255" i="1"/>
  <c r="B23254" i="1"/>
  <c r="B23253" i="1"/>
  <c r="B23252" i="1"/>
  <c r="B23251" i="1"/>
  <c r="B23250" i="1"/>
  <c r="B23249" i="1"/>
  <c r="B23248" i="1"/>
  <c r="B23247" i="1"/>
  <c r="B23246" i="1"/>
  <c r="B23245" i="1"/>
  <c r="B23244" i="1"/>
  <c r="B23243" i="1"/>
  <c r="B23242" i="1"/>
  <c r="B23241" i="1"/>
  <c r="B23240" i="1"/>
  <c r="B23239" i="1"/>
  <c r="B23238" i="1"/>
  <c r="B23237" i="1"/>
  <c r="B23236" i="1"/>
  <c r="B23235" i="1"/>
  <c r="B23234" i="1"/>
  <c r="B23233" i="1"/>
  <c r="B23232" i="1"/>
  <c r="B23231" i="1"/>
  <c r="B23230" i="1"/>
  <c r="B23229" i="1"/>
  <c r="B23228" i="1"/>
  <c r="B23227" i="1"/>
  <c r="B23226" i="1"/>
  <c r="B23225" i="1"/>
  <c r="B23224" i="1"/>
  <c r="B23223" i="1"/>
  <c r="B23222" i="1"/>
  <c r="B23221" i="1"/>
  <c r="B23220" i="1"/>
  <c r="B23219" i="1"/>
  <c r="B23218" i="1"/>
  <c r="B23217" i="1"/>
  <c r="B23216" i="1"/>
  <c r="B23215" i="1"/>
  <c r="B23214" i="1"/>
  <c r="B23213" i="1"/>
  <c r="B23212" i="1"/>
  <c r="B23211" i="1"/>
  <c r="B23210" i="1"/>
  <c r="B23209" i="1"/>
  <c r="B23208" i="1"/>
  <c r="B23207" i="1"/>
  <c r="B23206" i="1"/>
  <c r="B23205" i="1"/>
  <c r="B23204" i="1"/>
  <c r="B23203" i="1"/>
  <c r="B23202" i="1"/>
  <c r="B23201" i="1"/>
  <c r="B23200" i="1"/>
  <c r="B23199" i="1"/>
  <c r="B23198" i="1"/>
  <c r="B23197" i="1"/>
  <c r="B23196" i="1"/>
  <c r="B23195" i="1"/>
  <c r="B23194" i="1"/>
  <c r="B23193" i="1"/>
  <c r="B23192" i="1"/>
  <c r="B23191" i="1"/>
  <c r="B23190" i="1"/>
  <c r="B23189" i="1"/>
  <c r="B23188" i="1"/>
  <c r="B23187" i="1"/>
  <c r="B23186" i="1"/>
  <c r="B23185" i="1"/>
  <c r="B23184" i="1"/>
  <c r="B23183" i="1"/>
  <c r="B23182" i="1"/>
  <c r="B23181" i="1"/>
  <c r="B23180" i="1"/>
  <c r="B23179" i="1"/>
  <c r="B23178" i="1"/>
  <c r="B23177" i="1"/>
  <c r="B23176" i="1"/>
  <c r="B23175" i="1"/>
  <c r="B23174" i="1"/>
  <c r="B23173" i="1"/>
  <c r="B23172" i="1"/>
  <c r="B23171" i="1"/>
  <c r="B23170" i="1"/>
  <c r="B23169" i="1"/>
  <c r="B23168" i="1"/>
  <c r="B23167" i="1"/>
  <c r="B23166" i="1"/>
  <c r="B23165" i="1"/>
  <c r="B23164" i="1"/>
  <c r="B23163" i="1"/>
  <c r="B23162" i="1"/>
  <c r="B23161" i="1"/>
  <c r="B23160" i="1"/>
  <c r="B23159" i="1"/>
  <c r="B23158" i="1"/>
  <c r="B23157" i="1"/>
  <c r="B23156" i="1"/>
  <c r="B23155" i="1"/>
  <c r="B23154" i="1"/>
  <c r="B23153" i="1"/>
  <c r="B23152" i="1"/>
  <c r="B23151" i="1"/>
  <c r="B23150" i="1"/>
  <c r="B23149" i="1"/>
  <c r="B23148" i="1"/>
  <c r="B23147" i="1"/>
  <c r="B23146" i="1"/>
  <c r="B23145" i="1"/>
  <c r="B23144" i="1"/>
  <c r="B23143" i="1"/>
  <c r="B23142" i="1"/>
  <c r="B23141" i="1"/>
  <c r="B23140" i="1"/>
  <c r="B23139" i="1"/>
  <c r="B23138" i="1"/>
  <c r="B23137" i="1"/>
  <c r="B23136" i="1"/>
  <c r="B23135" i="1"/>
  <c r="B23134" i="1"/>
  <c r="B23133" i="1"/>
  <c r="B23132" i="1"/>
  <c r="B23131" i="1"/>
  <c r="B23130" i="1"/>
  <c r="B23129" i="1"/>
  <c r="B23128" i="1"/>
  <c r="B23127" i="1"/>
  <c r="B23126" i="1"/>
  <c r="B23125" i="1"/>
  <c r="B23124" i="1"/>
  <c r="B23123" i="1"/>
  <c r="B23122" i="1"/>
  <c r="B23121" i="1"/>
  <c r="B23120" i="1"/>
  <c r="B23119" i="1"/>
  <c r="B23118" i="1"/>
  <c r="B23117" i="1"/>
  <c r="B23116" i="1"/>
  <c r="B23115" i="1"/>
  <c r="B23114" i="1"/>
  <c r="B23113" i="1"/>
  <c r="B23112" i="1"/>
  <c r="B23111" i="1"/>
  <c r="B23110" i="1"/>
  <c r="B23109" i="1"/>
  <c r="B23108" i="1"/>
  <c r="B23107" i="1"/>
  <c r="B23106" i="1"/>
  <c r="B23105" i="1"/>
  <c r="B23104" i="1"/>
  <c r="B23103" i="1"/>
  <c r="B23102" i="1"/>
  <c r="B23101" i="1"/>
  <c r="B23100" i="1"/>
  <c r="B23099" i="1"/>
  <c r="B23098" i="1"/>
  <c r="B23097" i="1"/>
  <c r="B23096" i="1"/>
  <c r="B23095" i="1"/>
  <c r="B23094" i="1"/>
  <c r="B23093" i="1"/>
  <c r="B23092" i="1"/>
  <c r="B23091" i="1"/>
  <c r="B23090" i="1"/>
  <c r="B23089" i="1"/>
  <c r="B23088" i="1"/>
  <c r="B23087" i="1"/>
  <c r="B23086" i="1"/>
  <c r="B23085" i="1"/>
  <c r="B23084" i="1"/>
  <c r="B23083" i="1"/>
  <c r="B23082" i="1"/>
  <c r="B23081" i="1"/>
  <c r="B23080" i="1"/>
  <c r="B23079" i="1"/>
  <c r="B23078" i="1"/>
  <c r="B23077" i="1"/>
  <c r="B23076" i="1"/>
  <c r="B23075" i="1"/>
  <c r="B23074" i="1"/>
  <c r="B23073" i="1"/>
  <c r="B23072" i="1"/>
  <c r="B23071" i="1"/>
  <c r="B23070" i="1"/>
  <c r="B23069" i="1"/>
  <c r="B23068" i="1"/>
  <c r="B23067" i="1"/>
  <c r="B23066" i="1"/>
  <c r="B23065" i="1"/>
  <c r="B23064" i="1"/>
  <c r="B23063" i="1"/>
  <c r="B23062" i="1"/>
  <c r="B23061" i="1"/>
  <c r="B23060" i="1"/>
  <c r="B23059" i="1"/>
  <c r="B23058" i="1"/>
  <c r="B23057" i="1"/>
  <c r="B23056" i="1"/>
  <c r="B23055" i="1"/>
  <c r="B23054" i="1"/>
  <c r="B23053" i="1"/>
  <c r="B23052" i="1"/>
  <c r="B23051" i="1"/>
  <c r="B23050" i="1"/>
  <c r="B23049" i="1"/>
  <c r="B23048" i="1"/>
  <c r="B23047" i="1"/>
  <c r="B23046" i="1"/>
  <c r="B23045" i="1"/>
  <c r="B23044" i="1"/>
  <c r="B23043" i="1"/>
  <c r="B23042" i="1"/>
  <c r="B23041" i="1"/>
  <c r="B23040" i="1"/>
  <c r="B23039" i="1"/>
  <c r="B23038" i="1"/>
  <c r="B23037" i="1"/>
  <c r="B23036" i="1"/>
  <c r="B23035" i="1"/>
  <c r="B23034" i="1"/>
  <c r="B23033" i="1"/>
  <c r="B23032" i="1"/>
  <c r="B23031" i="1"/>
  <c r="B23030" i="1"/>
  <c r="B23029" i="1"/>
  <c r="B23028" i="1"/>
  <c r="B23027" i="1"/>
  <c r="B23026" i="1"/>
  <c r="B23025" i="1"/>
  <c r="B23024" i="1"/>
  <c r="B23023" i="1"/>
  <c r="B23022" i="1"/>
  <c r="B23021" i="1"/>
  <c r="B23020" i="1"/>
  <c r="B23019" i="1"/>
  <c r="B23018" i="1"/>
  <c r="B23017" i="1"/>
  <c r="B23016" i="1"/>
  <c r="B23015" i="1"/>
  <c r="B23014" i="1"/>
  <c r="B23013" i="1"/>
  <c r="B23012" i="1"/>
  <c r="B23011" i="1"/>
  <c r="B23010" i="1"/>
  <c r="B23009" i="1"/>
  <c r="B23008" i="1"/>
  <c r="B23007" i="1"/>
  <c r="B23006" i="1"/>
  <c r="B23005" i="1"/>
  <c r="B23004" i="1"/>
  <c r="B23003" i="1"/>
  <c r="B23002" i="1"/>
  <c r="B23001" i="1"/>
  <c r="B23000" i="1"/>
  <c r="B22999" i="1"/>
  <c r="B22998" i="1"/>
  <c r="B22997" i="1"/>
  <c r="B22996" i="1"/>
  <c r="B22995" i="1"/>
  <c r="B22994" i="1"/>
  <c r="B22989" i="1"/>
  <c r="B22988" i="1"/>
  <c r="B22987" i="1"/>
  <c r="B22986" i="1"/>
  <c r="B22985" i="1"/>
  <c r="B22984" i="1"/>
  <c r="B22983" i="1"/>
  <c r="B22982" i="1"/>
  <c r="B22981" i="1"/>
  <c r="B22980" i="1"/>
  <c r="B22979" i="1"/>
  <c r="B22978" i="1"/>
  <c r="B22977" i="1"/>
  <c r="B22976" i="1"/>
  <c r="B22975" i="1"/>
  <c r="B22974" i="1"/>
  <c r="B22973" i="1"/>
  <c r="B22972" i="1"/>
  <c r="B22971" i="1"/>
  <c r="B22970" i="1"/>
  <c r="B22969" i="1"/>
  <c r="B22968" i="1"/>
  <c r="B22967" i="1"/>
  <c r="B22966" i="1"/>
  <c r="B22965" i="1"/>
  <c r="B22964" i="1"/>
  <c r="B22963" i="1"/>
  <c r="B22962" i="1"/>
  <c r="B22961" i="1"/>
  <c r="B22960" i="1"/>
  <c r="B22959" i="1"/>
  <c r="B22958" i="1"/>
  <c r="B22957" i="1"/>
  <c r="B22956" i="1"/>
  <c r="B22955" i="1"/>
  <c r="B22954" i="1"/>
  <c r="B22953" i="1"/>
  <c r="B22952" i="1"/>
  <c r="B22951" i="1"/>
  <c r="B22950" i="1"/>
  <c r="B22949" i="1"/>
  <c r="B22948" i="1"/>
  <c r="B22947" i="1"/>
  <c r="B22946" i="1"/>
  <c r="B22945" i="1"/>
  <c r="B22944" i="1"/>
  <c r="B22943" i="1"/>
  <c r="B22942" i="1"/>
  <c r="B22941" i="1"/>
  <c r="B22940" i="1"/>
  <c r="B22939" i="1"/>
  <c r="B22938" i="1"/>
  <c r="B22937" i="1"/>
  <c r="B22936" i="1"/>
  <c r="B22935" i="1"/>
  <c r="B22934" i="1"/>
  <c r="B22933" i="1"/>
  <c r="B22932" i="1"/>
  <c r="B22931" i="1"/>
  <c r="B22930" i="1"/>
  <c r="B22929" i="1"/>
  <c r="B22928" i="1"/>
  <c r="B22927" i="1"/>
  <c r="B22926" i="1"/>
  <c r="B22925" i="1"/>
  <c r="B22924" i="1"/>
  <c r="B22923" i="1"/>
  <c r="B22922" i="1"/>
  <c r="B22921" i="1"/>
  <c r="B22920" i="1"/>
  <c r="B22919" i="1"/>
  <c r="B22918" i="1"/>
  <c r="B22917" i="1"/>
  <c r="B22916" i="1"/>
  <c r="B22915" i="1"/>
  <c r="B22914" i="1"/>
  <c r="B22913" i="1"/>
  <c r="B22912" i="1"/>
  <c r="B22911" i="1"/>
  <c r="B22910" i="1"/>
  <c r="B22909" i="1"/>
  <c r="B22908" i="1"/>
  <c r="B22907" i="1"/>
  <c r="B22906" i="1"/>
  <c r="B22905" i="1"/>
  <c r="B22904" i="1"/>
  <c r="B22903" i="1"/>
  <c r="B22902" i="1"/>
  <c r="B22901" i="1"/>
  <c r="B22900" i="1"/>
  <c r="B22899" i="1"/>
  <c r="B22898" i="1"/>
  <c r="B22897" i="1"/>
  <c r="B22896" i="1"/>
  <c r="B22895" i="1"/>
  <c r="B22894" i="1"/>
  <c r="B22893" i="1"/>
  <c r="B22892" i="1"/>
  <c r="B22891" i="1"/>
  <c r="B22890" i="1"/>
  <c r="B22889" i="1"/>
  <c r="B22888" i="1"/>
  <c r="B22887" i="1"/>
  <c r="B22886" i="1"/>
  <c r="B22885" i="1"/>
  <c r="B22884" i="1"/>
  <c r="B22883" i="1"/>
  <c r="B22882" i="1"/>
  <c r="B22881" i="1"/>
  <c r="B22880" i="1"/>
  <c r="B22879" i="1"/>
  <c r="B22878" i="1"/>
  <c r="B22877" i="1"/>
  <c r="B22876" i="1"/>
  <c r="B22875" i="1"/>
  <c r="B22874" i="1"/>
  <c r="B22873" i="1"/>
  <c r="B22872" i="1"/>
  <c r="B22871" i="1"/>
  <c r="B22870" i="1"/>
  <c r="B22869" i="1"/>
  <c r="B22868" i="1"/>
  <c r="B22867" i="1"/>
  <c r="B22866" i="1"/>
  <c r="B22865" i="1"/>
  <c r="B22864" i="1"/>
  <c r="B22863" i="1"/>
  <c r="B22862" i="1"/>
  <c r="B22861" i="1"/>
  <c r="B22860" i="1"/>
  <c r="B22859" i="1"/>
  <c r="B22858" i="1"/>
  <c r="B22857" i="1"/>
  <c r="B22856" i="1"/>
  <c r="B22855" i="1"/>
  <c r="B22854" i="1"/>
  <c r="B22853" i="1"/>
  <c r="B22852" i="1"/>
  <c r="B22851" i="1"/>
  <c r="B22850" i="1"/>
  <c r="B22849" i="1"/>
  <c r="B22848" i="1"/>
  <c r="B22847" i="1"/>
  <c r="B22846" i="1"/>
  <c r="B22845" i="1"/>
  <c r="B22844" i="1"/>
  <c r="B22843" i="1"/>
  <c r="B22842" i="1"/>
  <c r="B22841" i="1"/>
  <c r="B22840" i="1"/>
  <c r="B22839" i="1"/>
  <c r="B22838" i="1"/>
  <c r="B22837" i="1"/>
  <c r="B22836" i="1"/>
  <c r="B22835" i="1"/>
  <c r="B22834" i="1"/>
  <c r="B22833" i="1"/>
  <c r="B22832" i="1"/>
  <c r="B22831" i="1"/>
  <c r="B22830" i="1"/>
  <c r="B22829" i="1"/>
  <c r="B22828" i="1"/>
  <c r="B22827" i="1"/>
  <c r="B22826" i="1"/>
  <c r="B22825" i="1"/>
  <c r="B22824" i="1"/>
  <c r="B22823" i="1"/>
  <c r="B22822" i="1"/>
  <c r="B22821" i="1"/>
  <c r="B22820" i="1"/>
  <c r="B22819" i="1"/>
  <c r="B22818" i="1"/>
  <c r="B22817" i="1"/>
  <c r="B22816" i="1"/>
  <c r="B22815" i="1"/>
  <c r="B22814" i="1"/>
  <c r="B22813" i="1"/>
  <c r="B22812" i="1"/>
  <c r="B22811" i="1"/>
  <c r="B22810" i="1"/>
  <c r="B22809" i="1"/>
  <c r="B22808" i="1"/>
  <c r="B22807" i="1"/>
  <c r="B22806" i="1"/>
  <c r="B22805" i="1"/>
  <c r="B22804" i="1"/>
  <c r="B22803" i="1"/>
  <c r="B22802" i="1"/>
  <c r="B22801" i="1"/>
  <c r="B22800" i="1"/>
  <c r="B22799" i="1"/>
  <c r="B22798" i="1"/>
  <c r="B22797" i="1"/>
  <c r="B22796" i="1"/>
  <c r="B22795" i="1"/>
  <c r="B22794" i="1"/>
  <c r="B22793" i="1"/>
  <c r="B22792" i="1"/>
  <c r="B22791" i="1"/>
  <c r="B22790" i="1"/>
  <c r="B22789" i="1"/>
  <c r="B22788" i="1"/>
  <c r="B22787" i="1"/>
  <c r="B22786" i="1"/>
  <c r="B22785" i="1"/>
  <c r="B22784" i="1"/>
  <c r="B22783" i="1"/>
  <c r="B22782" i="1"/>
  <c r="B22781" i="1"/>
  <c r="B22780" i="1"/>
  <c r="B22779" i="1"/>
  <c r="B22778" i="1"/>
  <c r="B22777" i="1"/>
  <c r="B22776" i="1"/>
  <c r="B22775" i="1"/>
  <c r="B22774" i="1"/>
  <c r="B22773" i="1"/>
  <c r="B22772" i="1"/>
  <c r="B22771" i="1"/>
  <c r="B22770" i="1"/>
  <c r="B22769" i="1"/>
  <c r="B22768" i="1"/>
  <c r="B22767" i="1"/>
  <c r="B22766" i="1"/>
  <c r="B22765" i="1"/>
  <c r="B22764" i="1"/>
  <c r="B22763" i="1"/>
  <c r="B22762" i="1"/>
  <c r="B22761" i="1"/>
  <c r="B22760" i="1"/>
  <c r="B22759" i="1"/>
  <c r="B22758" i="1"/>
  <c r="B22757" i="1"/>
  <c r="B22756" i="1"/>
  <c r="B22755" i="1"/>
  <c r="B22754" i="1"/>
  <c r="B22753" i="1"/>
  <c r="B22752" i="1"/>
  <c r="B22751" i="1"/>
  <c r="B22750" i="1"/>
  <c r="B22749" i="1"/>
  <c r="B22748" i="1"/>
  <c r="B22747" i="1"/>
  <c r="B22746" i="1"/>
  <c r="B22745" i="1"/>
  <c r="B22744" i="1"/>
  <c r="B22743" i="1"/>
  <c r="B22742" i="1"/>
  <c r="B22741" i="1"/>
  <c r="B22740" i="1"/>
  <c r="B22739" i="1"/>
  <c r="B22738" i="1"/>
  <c r="B22737" i="1"/>
  <c r="B22736" i="1"/>
  <c r="B22735" i="1"/>
  <c r="B22734" i="1"/>
  <c r="B22733" i="1"/>
  <c r="B22732" i="1"/>
  <c r="B22731" i="1"/>
  <c r="B22730" i="1"/>
  <c r="B22729" i="1"/>
  <c r="B22728" i="1"/>
  <c r="B22727" i="1"/>
  <c r="B22726" i="1"/>
  <c r="B22725" i="1"/>
  <c r="B22724" i="1"/>
  <c r="B22723" i="1"/>
  <c r="B22722" i="1"/>
  <c r="B22721" i="1"/>
  <c r="B22720" i="1"/>
  <c r="B22719" i="1"/>
  <c r="B22718" i="1"/>
  <c r="B22717" i="1"/>
  <c r="B22716" i="1"/>
  <c r="B22715" i="1"/>
  <c r="B22714" i="1"/>
  <c r="B22713" i="1"/>
  <c r="B22712" i="1"/>
  <c r="B22711" i="1"/>
  <c r="B22710" i="1"/>
  <c r="B22709" i="1"/>
  <c r="B22708" i="1"/>
  <c r="B22707" i="1"/>
  <c r="B22706" i="1"/>
  <c r="B22705" i="1"/>
  <c r="B22704" i="1"/>
  <c r="B22703" i="1"/>
  <c r="B22702" i="1"/>
  <c r="B22701" i="1"/>
  <c r="B22700" i="1"/>
  <c r="B22699" i="1"/>
  <c r="B22698" i="1"/>
  <c r="B22697" i="1"/>
  <c r="B22696" i="1"/>
  <c r="B22695" i="1"/>
  <c r="B22694" i="1"/>
  <c r="B22693" i="1"/>
  <c r="B22692" i="1"/>
  <c r="B22691" i="1"/>
  <c r="B22690" i="1"/>
  <c r="B22689" i="1"/>
  <c r="B22688" i="1"/>
  <c r="B22687" i="1"/>
  <c r="B22686" i="1"/>
  <c r="B22685" i="1"/>
  <c r="B22684" i="1"/>
  <c r="B22683" i="1"/>
  <c r="B22682" i="1"/>
  <c r="B22681" i="1"/>
  <c r="B22680" i="1"/>
  <c r="B22679" i="1"/>
  <c r="B22678" i="1"/>
  <c r="B22677" i="1"/>
  <c r="B22676" i="1"/>
  <c r="B22675" i="1"/>
  <c r="B22674" i="1"/>
  <c r="B22673" i="1"/>
  <c r="B22672" i="1"/>
  <c r="B22671" i="1"/>
  <c r="B22670" i="1"/>
  <c r="B22669" i="1"/>
  <c r="B22668" i="1"/>
  <c r="B22667" i="1"/>
  <c r="B22666" i="1"/>
  <c r="B22665" i="1"/>
  <c r="B22664" i="1"/>
  <c r="B22663" i="1"/>
  <c r="B22662" i="1"/>
  <c r="B22661" i="1"/>
  <c r="B22660" i="1"/>
  <c r="B22659" i="1"/>
  <c r="B22658" i="1"/>
  <c r="B22657" i="1"/>
  <c r="B22656" i="1"/>
  <c r="B22655" i="1"/>
  <c r="B22654" i="1"/>
  <c r="B22653" i="1"/>
  <c r="B22652" i="1"/>
  <c r="B22651" i="1"/>
  <c r="B22650" i="1"/>
  <c r="B22649" i="1"/>
  <c r="B22648" i="1"/>
  <c r="B22647" i="1"/>
  <c r="B22646" i="1"/>
  <c r="B22645" i="1"/>
  <c r="B22644" i="1"/>
  <c r="B22643" i="1"/>
  <c r="B22642" i="1"/>
  <c r="B22641" i="1"/>
  <c r="B22640" i="1"/>
  <c r="B22639" i="1"/>
  <c r="B22638" i="1"/>
  <c r="B22637" i="1"/>
  <c r="B22636" i="1"/>
  <c r="B22635" i="1"/>
  <c r="B22634" i="1"/>
  <c r="B22633" i="1"/>
  <c r="B22632" i="1"/>
  <c r="B22631" i="1"/>
  <c r="B22630" i="1"/>
  <c r="B22629" i="1"/>
  <c r="B22628" i="1"/>
  <c r="B22627" i="1"/>
  <c r="B22626" i="1"/>
  <c r="B22625" i="1"/>
  <c r="B22624" i="1"/>
  <c r="B22623" i="1"/>
  <c r="B22622" i="1"/>
  <c r="B22621" i="1"/>
  <c r="B22620" i="1"/>
  <c r="B22619" i="1"/>
  <c r="B22618" i="1"/>
  <c r="B22617" i="1"/>
  <c r="B22616" i="1"/>
  <c r="B22615" i="1"/>
  <c r="B22614" i="1"/>
  <c r="B22613" i="1"/>
  <c r="B22612" i="1"/>
  <c r="B22611" i="1"/>
  <c r="B22610" i="1"/>
  <c r="B22609" i="1"/>
  <c r="B22608" i="1"/>
  <c r="B22607" i="1"/>
  <c r="B22606" i="1"/>
  <c r="B22605" i="1"/>
  <c r="B22604" i="1"/>
  <c r="B22603" i="1"/>
  <c r="B22602" i="1"/>
  <c r="B22601" i="1"/>
  <c r="B22600" i="1"/>
  <c r="B22599" i="1"/>
  <c r="B22598" i="1"/>
  <c r="B22597" i="1"/>
  <c r="B22596" i="1"/>
  <c r="B22595" i="1"/>
  <c r="B22594" i="1"/>
  <c r="B22593" i="1"/>
  <c r="B22592" i="1"/>
  <c r="B22591" i="1"/>
  <c r="B22590" i="1"/>
  <c r="B22589" i="1"/>
  <c r="B22588" i="1"/>
  <c r="B22587" i="1"/>
  <c r="B22586" i="1"/>
  <c r="B22585" i="1"/>
  <c r="B22584" i="1"/>
  <c r="B22583" i="1"/>
  <c r="B22582" i="1"/>
  <c r="B22581" i="1"/>
  <c r="B22580" i="1"/>
  <c r="B22579" i="1"/>
  <c r="B22578" i="1"/>
  <c r="B22577" i="1"/>
  <c r="B22576" i="1"/>
  <c r="B22575" i="1"/>
  <c r="B22574" i="1"/>
  <c r="B22573" i="1"/>
  <c r="B22572" i="1"/>
  <c r="B22571" i="1"/>
  <c r="B22570" i="1"/>
  <c r="B22569" i="1"/>
  <c r="B22568" i="1"/>
  <c r="B22567" i="1"/>
  <c r="B22566" i="1"/>
  <c r="B22565" i="1"/>
  <c r="B22564" i="1"/>
  <c r="B22563" i="1"/>
  <c r="B22562" i="1"/>
  <c r="B22561" i="1"/>
  <c r="B22560" i="1"/>
  <c r="B22559" i="1"/>
  <c r="B22558" i="1"/>
  <c r="B22557" i="1"/>
  <c r="B22556" i="1"/>
  <c r="B22555" i="1"/>
  <c r="B22554" i="1"/>
  <c r="B22553" i="1"/>
  <c r="B22552" i="1"/>
  <c r="B22551" i="1"/>
  <c r="B22550" i="1"/>
  <c r="B22549" i="1"/>
  <c r="B22548" i="1"/>
  <c r="B22547" i="1"/>
  <c r="B22546" i="1"/>
  <c r="B22545" i="1"/>
  <c r="B22544" i="1"/>
  <c r="B22543" i="1"/>
  <c r="B22542" i="1"/>
  <c r="B22541" i="1"/>
  <c r="B22540" i="1"/>
  <c r="B22539" i="1"/>
  <c r="B22538" i="1"/>
  <c r="B22537" i="1"/>
  <c r="B22536" i="1"/>
  <c r="B22535" i="1"/>
  <c r="B22534" i="1"/>
  <c r="B22533" i="1"/>
  <c r="B22532" i="1"/>
  <c r="B22531" i="1"/>
  <c r="B22530" i="1"/>
  <c r="B22529" i="1"/>
  <c r="B22528" i="1"/>
  <c r="B22527" i="1"/>
  <c r="B22526" i="1"/>
  <c r="B22525" i="1"/>
  <c r="B22524" i="1"/>
  <c r="B22523" i="1"/>
  <c r="B22522" i="1"/>
  <c r="B22521" i="1"/>
  <c r="B22520" i="1"/>
  <c r="B22519" i="1"/>
  <c r="B22518" i="1"/>
  <c r="B22517" i="1"/>
  <c r="B22516" i="1"/>
  <c r="B22515" i="1"/>
  <c r="B22514" i="1"/>
  <c r="B22513" i="1"/>
  <c r="B22512" i="1"/>
  <c r="B22511" i="1"/>
  <c r="B22510" i="1"/>
  <c r="B22509" i="1"/>
  <c r="B22508" i="1"/>
  <c r="B22507" i="1"/>
  <c r="B22506" i="1"/>
  <c r="B22505" i="1"/>
  <c r="B22504" i="1"/>
  <c r="B22503" i="1"/>
  <c r="B22502" i="1"/>
  <c r="B22501" i="1"/>
  <c r="B22500" i="1"/>
  <c r="B22499" i="1"/>
  <c r="B22498" i="1"/>
  <c r="B22497" i="1"/>
  <c r="B22496" i="1"/>
  <c r="B22495" i="1"/>
  <c r="B22494" i="1"/>
  <c r="B22493" i="1"/>
  <c r="B22492" i="1"/>
  <c r="B22491" i="1"/>
  <c r="B22490" i="1"/>
  <c r="B22489" i="1"/>
  <c r="B22488" i="1"/>
  <c r="B22487" i="1"/>
  <c r="B22486" i="1"/>
  <c r="B22485" i="1"/>
  <c r="B22484" i="1"/>
  <c r="B22483" i="1"/>
  <c r="B22482" i="1"/>
  <c r="B22481" i="1"/>
  <c r="B22480" i="1"/>
  <c r="B22479" i="1"/>
  <c r="B22478" i="1"/>
  <c r="B22477" i="1"/>
  <c r="B22476" i="1"/>
  <c r="B22475" i="1"/>
  <c r="B22474" i="1"/>
  <c r="B22473" i="1"/>
  <c r="B22472" i="1"/>
  <c r="B22471" i="1"/>
  <c r="B22470" i="1"/>
  <c r="B22469" i="1"/>
  <c r="B22468" i="1"/>
  <c r="B22467" i="1"/>
  <c r="B22466" i="1"/>
  <c r="B22465" i="1"/>
  <c r="B22464" i="1"/>
  <c r="B22463" i="1"/>
  <c r="B22462" i="1"/>
  <c r="B22461" i="1"/>
  <c r="B22460" i="1"/>
  <c r="B22459" i="1"/>
  <c r="B22458" i="1"/>
  <c r="B22457" i="1"/>
  <c r="B22456" i="1"/>
  <c r="B22455" i="1"/>
  <c r="B22454" i="1"/>
  <c r="B22453" i="1"/>
  <c r="B22452" i="1"/>
  <c r="B22451" i="1"/>
  <c r="B22450" i="1"/>
  <c r="B22449" i="1"/>
  <c r="B22448" i="1"/>
  <c r="B22447" i="1"/>
  <c r="B22446" i="1"/>
  <c r="B22445" i="1"/>
  <c r="B22444" i="1"/>
  <c r="B22443" i="1"/>
  <c r="B22442" i="1"/>
  <c r="B22441" i="1"/>
  <c r="B22440" i="1"/>
  <c r="B22439" i="1"/>
  <c r="B22438" i="1"/>
  <c r="B22437" i="1"/>
  <c r="B22436" i="1"/>
  <c r="B22435" i="1"/>
  <c r="B22434" i="1"/>
  <c r="B22433" i="1"/>
  <c r="B22432" i="1"/>
  <c r="B22431" i="1"/>
  <c r="B22430" i="1"/>
  <c r="B22429" i="1"/>
  <c r="B22428" i="1"/>
  <c r="B22427" i="1"/>
  <c r="B22426" i="1"/>
  <c r="B22425" i="1"/>
  <c r="B22424" i="1"/>
  <c r="B22423" i="1"/>
  <c r="B22422" i="1"/>
  <c r="B22421" i="1"/>
  <c r="B22420" i="1"/>
  <c r="B22419" i="1"/>
  <c r="B22418" i="1"/>
  <c r="B22417" i="1"/>
  <c r="B22416" i="1"/>
  <c r="B22415" i="1"/>
  <c r="B22414" i="1"/>
  <c r="B22413" i="1"/>
  <c r="B22412" i="1"/>
  <c r="B22411" i="1"/>
  <c r="B22410" i="1"/>
  <c r="B22409" i="1"/>
  <c r="B22408" i="1"/>
  <c r="B22407" i="1"/>
  <c r="B22406" i="1"/>
  <c r="B22405" i="1"/>
  <c r="B22404" i="1"/>
  <c r="B22403" i="1"/>
  <c r="B22402" i="1"/>
  <c r="B22401" i="1"/>
  <c r="B22400" i="1"/>
  <c r="B22399" i="1"/>
  <c r="B22398" i="1"/>
  <c r="B22397" i="1"/>
  <c r="B22396" i="1"/>
  <c r="B22395" i="1"/>
  <c r="B22394" i="1"/>
  <c r="B22393" i="1"/>
  <c r="B22392" i="1"/>
  <c r="B22391" i="1"/>
  <c r="B22390" i="1"/>
  <c r="B22389" i="1"/>
  <c r="B22384" i="1"/>
  <c r="B22383" i="1"/>
  <c r="B22382" i="1"/>
  <c r="B22381" i="1"/>
  <c r="B22380" i="1"/>
  <c r="B22379" i="1"/>
  <c r="B22378" i="1"/>
  <c r="B22377" i="1"/>
  <c r="B22376" i="1"/>
  <c r="B22375" i="1"/>
  <c r="B22374" i="1"/>
  <c r="B22373" i="1"/>
  <c r="B22372" i="1"/>
  <c r="B22371" i="1"/>
  <c r="B22370" i="1"/>
  <c r="B22369" i="1"/>
  <c r="B22368" i="1"/>
  <c r="B22367" i="1"/>
  <c r="B22366" i="1"/>
  <c r="B22365" i="1"/>
  <c r="B22364" i="1"/>
  <c r="B22363" i="1"/>
  <c r="B22362" i="1"/>
  <c r="B22361" i="1"/>
  <c r="B22360" i="1"/>
  <c r="B22359" i="1"/>
  <c r="B22358" i="1"/>
  <c r="B22357" i="1"/>
  <c r="B22356" i="1"/>
  <c r="B22355" i="1"/>
  <c r="B22354" i="1"/>
  <c r="B22353" i="1"/>
  <c r="B22352" i="1"/>
  <c r="B22351" i="1"/>
  <c r="B22350" i="1"/>
  <c r="B22349" i="1"/>
  <c r="B22348" i="1"/>
  <c r="B22347" i="1"/>
  <c r="B22346" i="1"/>
  <c r="B22345" i="1"/>
  <c r="B22344" i="1"/>
  <c r="B22343" i="1"/>
  <c r="B22342" i="1"/>
  <c r="B22341" i="1"/>
  <c r="B22340" i="1"/>
  <c r="B22339" i="1"/>
  <c r="B22338" i="1"/>
  <c r="B22337" i="1"/>
  <c r="B22336" i="1"/>
  <c r="B22335" i="1"/>
  <c r="B22334" i="1"/>
  <c r="B22333" i="1"/>
  <c r="B22332" i="1"/>
  <c r="B22331" i="1"/>
  <c r="B22330" i="1"/>
  <c r="B22329" i="1"/>
  <c r="B22328" i="1"/>
  <c r="B22327" i="1"/>
  <c r="B22326" i="1"/>
  <c r="B22325" i="1"/>
  <c r="B22324" i="1"/>
  <c r="B22323" i="1"/>
  <c r="B22322" i="1"/>
  <c r="B22321" i="1"/>
  <c r="B22320" i="1"/>
  <c r="B22319" i="1"/>
  <c r="B22318" i="1"/>
  <c r="B22317" i="1"/>
  <c r="B22316" i="1"/>
  <c r="B22315" i="1"/>
  <c r="B22314" i="1"/>
  <c r="B22313" i="1"/>
  <c r="B22312" i="1"/>
  <c r="B22311" i="1"/>
  <c r="B22310" i="1"/>
  <c r="B22309" i="1"/>
  <c r="B22308" i="1"/>
  <c r="B22307" i="1"/>
  <c r="B22306" i="1"/>
  <c r="B22305" i="1"/>
  <c r="B22304" i="1"/>
  <c r="B22303" i="1"/>
  <c r="B22302" i="1"/>
  <c r="B22301" i="1"/>
  <c r="B22300" i="1"/>
  <c r="B22299" i="1"/>
  <c r="B22298" i="1"/>
  <c r="B22297" i="1"/>
  <c r="B22296" i="1"/>
  <c r="B22295" i="1"/>
  <c r="B22294" i="1"/>
  <c r="B22293" i="1"/>
  <c r="B22292" i="1"/>
  <c r="B22291" i="1"/>
  <c r="B22290" i="1"/>
  <c r="B22289" i="1"/>
  <c r="B22288" i="1"/>
  <c r="B22287" i="1"/>
  <c r="B22286" i="1"/>
  <c r="B22285" i="1"/>
  <c r="B22284" i="1"/>
  <c r="B22283" i="1"/>
  <c r="B22282" i="1"/>
  <c r="B22281" i="1"/>
  <c r="B22280" i="1"/>
  <c r="B22279" i="1"/>
  <c r="B22278" i="1"/>
  <c r="B22277" i="1"/>
  <c r="B22276" i="1"/>
  <c r="B22275" i="1"/>
  <c r="B22274" i="1"/>
  <c r="B22273" i="1"/>
  <c r="B22272" i="1"/>
  <c r="B22271" i="1"/>
  <c r="B22270" i="1"/>
  <c r="B22269" i="1"/>
  <c r="B22268" i="1"/>
  <c r="B22267" i="1"/>
  <c r="B22266" i="1"/>
  <c r="B22265" i="1"/>
  <c r="B22264" i="1"/>
  <c r="B22263" i="1"/>
  <c r="B22262" i="1"/>
  <c r="B22261" i="1"/>
  <c r="B22260" i="1"/>
  <c r="B22259" i="1"/>
  <c r="B22258" i="1"/>
  <c r="B22257" i="1"/>
  <c r="B22256" i="1"/>
  <c r="B22255" i="1"/>
  <c r="B22254" i="1"/>
  <c r="B22253" i="1"/>
  <c r="B22252" i="1"/>
  <c r="B22251" i="1"/>
  <c r="B22250" i="1"/>
  <c r="B22249" i="1"/>
  <c r="B22248" i="1"/>
  <c r="B22247" i="1"/>
  <c r="B22246" i="1"/>
  <c r="B22245" i="1"/>
  <c r="B22244" i="1"/>
  <c r="B22243" i="1"/>
  <c r="B22242" i="1"/>
  <c r="B22241" i="1"/>
  <c r="B22240" i="1"/>
  <c r="B22239" i="1"/>
  <c r="B22238" i="1"/>
  <c r="B22237" i="1"/>
  <c r="B22236" i="1"/>
  <c r="B22235" i="1"/>
  <c r="B22234" i="1"/>
  <c r="B22233" i="1"/>
  <c r="B22232" i="1"/>
  <c r="B22231" i="1"/>
  <c r="B22230" i="1"/>
  <c r="B22229" i="1"/>
  <c r="B22228" i="1"/>
  <c r="B22227" i="1"/>
  <c r="B22226" i="1"/>
  <c r="B22225" i="1"/>
  <c r="B22224" i="1"/>
  <c r="B22223" i="1"/>
  <c r="B22222" i="1"/>
  <c r="B22221" i="1"/>
  <c r="B22220" i="1"/>
  <c r="B22219" i="1"/>
  <c r="B22218" i="1"/>
  <c r="B22217" i="1"/>
  <c r="B22216" i="1"/>
  <c r="B22215" i="1"/>
  <c r="B22214" i="1"/>
  <c r="B22213" i="1"/>
  <c r="B22212" i="1"/>
  <c r="B22211" i="1"/>
  <c r="B22210" i="1"/>
  <c r="B22209" i="1"/>
  <c r="B22208" i="1"/>
  <c r="B22207" i="1"/>
  <c r="B22206" i="1"/>
  <c r="B22205" i="1"/>
  <c r="B22204" i="1"/>
  <c r="B22203" i="1"/>
  <c r="B22202" i="1"/>
  <c r="B22201" i="1"/>
  <c r="B22200" i="1"/>
  <c r="B22199" i="1"/>
  <c r="B22198" i="1"/>
  <c r="B22197" i="1"/>
  <c r="B22196" i="1"/>
  <c r="B22195" i="1"/>
  <c r="B22194" i="1"/>
  <c r="B22193" i="1"/>
  <c r="B22192" i="1"/>
  <c r="B22191" i="1"/>
  <c r="B22190" i="1"/>
  <c r="B22189" i="1"/>
  <c r="B22188" i="1"/>
  <c r="B22187" i="1"/>
  <c r="B22186" i="1"/>
  <c r="B22185" i="1"/>
  <c r="B22184" i="1"/>
  <c r="B22183" i="1"/>
  <c r="B22182" i="1"/>
  <c r="B22181" i="1"/>
  <c r="B22180" i="1"/>
  <c r="B22179" i="1"/>
  <c r="B22178" i="1"/>
  <c r="B22177" i="1"/>
  <c r="B22176" i="1"/>
  <c r="B22175" i="1"/>
  <c r="B22174" i="1"/>
  <c r="B22173" i="1"/>
  <c r="B22172" i="1"/>
  <c r="B22171" i="1"/>
  <c r="B22170" i="1"/>
  <c r="B22169" i="1"/>
  <c r="B22168" i="1"/>
  <c r="B22167" i="1"/>
  <c r="B22166" i="1"/>
  <c r="B22165" i="1"/>
  <c r="B22164" i="1"/>
  <c r="B22163" i="1"/>
  <c r="B22162" i="1"/>
  <c r="B22161" i="1"/>
  <c r="B22160" i="1"/>
  <c r="B22159" i="1"/>
  <c r="B22158" i="1"/>
  <c r="B22157" i="1"/>
  <c r="B22156" i="1"/>
  <c r="B22155" i="1"/>
  <c r="B22154" i="1"/>
  <c r="B22153" i="1"/>
  <c r="B22152" i="1"/>
  <c r="B22151" i="1"/>
  <c r="B22150" i="1"/>
  <c r="B22149" i="1"/>
  <c r="B22148" i="1"/>
  <c r="B22147" i="1"/>
  <c r="B22146" i="1"/>
  <c r="B22145" i="1"/>
  <c r="B22144" i="1"/>
  <c r="B22143" i="1"/>
  <c r="B22142" i="1"/>
  <c r="B22141" i="1"/>
  <c r="B22140" i="1"/>
  <c r="B22139" i="1"/>
  <c r="B22138" i="1"/>
  <c r="B22137" i="1"/>
  <c r="B22136" i="1"/>
  <c r="B22135" i="1"/>
  <c r="B22134" i="1"/>
  <c r="B22133" i="1"/>
  <c r="B22132" i="1"/>
  <c r="B22131" i="1"/>
  <c r="B22130" i="1"/>
  <c r="B22129" i="1"/>
  <c r="B22128" i="1"/>
  <c r="B22127" i="1"/>
  <c r="B22126" i="1"/>
  <c r="B22125" i="1"/>
  <c r="B22124" i="1"/>
  <c r="B22123" i="1"/>
  <c r="B22122" i="1"/>
  <c r="B22121" i="1"/>
  <c r="B22120" i="1"/>
  <c r="B22119" i="1"/>
  <c r="B22118" i="1"/>
  <c r="B22117" i="1"/>
  <c r="B22116" i="1"/>
  <c r="B22115" i="1"/>
  <c r="B22114" i="1"/>
  <c r="B22113" i="1"/>
  <c r="B22112" i="1"/>
  <c r="B22111" i="1"/>
  <c r="B22110" i="1"/>
  <c r="B22109" i="1"/>
  <c r="B22108" i="1"/>
  <c r="B22107" i="1"/>
  <c r="B22106" i="1"/>
  <c r="B22105" i="1"/>
  <c r="B22104" i="1"/>
  <c r="B22103" i="1"/>
  <c r="B22102" i="1"/>
  <c r="B22101" i="1"/>
  <c r="B22100" i="1"/>
  <c r="B22099" i="1"/>
  <c r="B22098" i="1"/>
  <c r="B22097" i="1"/>
  <c r="B22096" i="1"/>
  <c r="B22095" i="1"/>
  <c r="B22094" i="1"/>
  <c r="B22093" i="1"/>
  <c r="B22092" i="1"/>
  <c r="B22091" i="1"/>
  <c r="B22090" i="1"/>
  <c r="B22089" i="1"/>
  <c r="B22088" i="1"/>
  <c r="B22087" i="1"/>
  <c r="B22086" i="1"/>
  <c r="B22085" i="1"/>
  <c r="B22084" i="1"/>
  <c r="B22083" i="1"/>
  <c r="B22082" i="1"/>
  <c r="B22081" i="1"/>
  <c r="B22080" i="1"/>
  <c r="B22079" i="1"/>
  <c r="B22078" i="1"/>
  <c r="B22077" i="1"/>
  <c r="B22076" i="1"/>
  <c r="B22075" i="1"/>
  <c r="B22074" i="1"/>
  <c r="B22073" i="1"/>
  <c r="B22072" i="1"/>
  <c r="B22071" i="1"/>
  <c r="B22070" i="1"/>
  <c r="B22069" i="1"/>
  <c r="B22068" i="1"/>
  <c r="B22067" i="1"/>
  <c r="B22066" i="1"/>
  <c r="B22065" i="1"/>
  <c r="B22064" i="1"/>
  <c r="B22063" i="1"/>
  <c r="B22062" i="1"/>
  <c r="B22061" i="1"/>
  <c r="B22060" i="1"/>
  <c r="B22059" i="1"/>
  <c r="B22058" i="1"/>
  <c r="B22057" i="1"/>
  <c r="B22056" i="1"/>
  <c r="B22055" i="1"/>
  <c r="B22054" i="1"/>
  <c r="B22053" i="1"/>
  <c r="B22052" i="1"/>
  <c r="B22051" i="1"/>
  <c r="B22050" i="1"/>
  <c r="B22049" i="1"/>
  <c r="B22048" i="1"/>
  <c r="B22047" i="1"/>
  <c r="B22046" i="1"/>
  <c r="B22045" i="1"/>
  <c r="B22044" i="1"/>
  <c r="B22043" i="1"/>
  <c r="B22042" i="1"/>
  <c r="B22041" i="1"/>
  <c r="B22040" i="1"/>
  <c r="B22039" i="1"/>
  <c r="B22038" i="1"/>
  <c r="B22037" i="1"/>
  <c r="B22036" i="1"/>
  <c r="B22035" i="1"/>
  <c r="B22034" i="1"/>
  <c r="B22033" i="1"/>
  <c r="B22032" i="1"/>
  <c r="B22031" i="1"/>
  <c r="B22030" i="1"/>
  <c r="B22029" i="1"/>
  <c r="B22028" i="1"/>
  <c r="B22027" i="1"/>
  <c r="B22026" i="1"/>
  <c r="B22025" i="1"/>
  <c r="B22024" i="1"/>
  <c r="B22023" i="1"/>
  <c r="B22022" i="1"/>
  <c r="B22021" i="1"/>
  <c r="B22020" i="1"/>
  <c r="B22019" i="1"/>
  <c r="B22018" i="1"/>
  <c r="B22017" i="1"/>
  <c r="B22016" i="1"/>
  <c r="B22015" i="1"/>
  <c r="B22014" i="1"/>
  <c r="B22013" i="1"/>
  <c r="B22012" i="1"/>
  <c r="B22011" i="1"/>
  <c r="B22010" i="1"/>
  <c r="B22009" i="1"/>
  <c r="B22008" i="1"/>
  <c r="B22007" i="1"/>
  <c r="B22006" i="1"/>
  <c r="B22005" i="1"/>
  <c r="B22004" i="1"/>
  <c r="B22003" i="1"/>
  <c r="B22002" i="1"/>
  <c r="B22001" i="1"/>
  <c r="B22000" i="1"/>
  <c r="B21999" i="1"/>
  <c r="B21998" i="1"/>
  <c r="B21997" i="1"/>
  <c r="B21996" i="1"/>
  <c r="B21995" i="1"/>
  <c r="B21994" i="1"/>
  <c r="B21993" i="1"/>
  <c r="B21992" i="1"/>
  <c r="B21991" i="1"/>
  <c r="B21990" i="1"/>
  <c r="B21989" i="1"/>
  <c r="B21988" i="1"/>
  <c r="B21987" i="1"/>
  <c r="B21986" i="1"/>
  <c r="B21985" i="1"/>
  <c r="B21984" i="1"/>
  <c r="B21983" i="1"/>
  <c r="B21982" i="1"/>
  <c r="B21981" i="1"/>
  <c r="B21980" i="1"/>
  <c r="B21979" i="1"/>
  <c r="B21978" i="1"/>
  <c r="B21977" i="1"/>
  <c r="B21976" i="1"/>
  <c r="B21975" i="1"/>
  <c r="B21974" i="1"/>
  <c r="B21973" i="1"/>
  <c r="B21972" i="1"/>
  <c r="B21971" i="1"/>
  <c r="B21970" i="1"/>
  <c r="B21969" i="1"/>
  <c r="B21968" i="1"/>
  <c r="B21967" i="1"/>
  <c r="B21966" i="1"/>
  <c r="B21965" i="1"/>
  <c r="B21964" i="1"/>
  <c r="B21963" i="1"/>
  <c r="B21962" i="1"/>
  <c r="B21961" i="1"/>
  <c r="B21960" i="1"/>
  <c r="B21959" i="1"/>
  <c r="B21958" i="1"/>
  <c r="B21957" i="1"/>
  <c r="B21956" i="1"/>
  <c r="B21955" i="1"/>
  <c r="B21954" i="1"/>
  <c r="B21953" i="1"/>
  <c r="B21952" i="1"/>
  <c r="B21951" i="1"/>
  <c r="B21950" i="1"/>
  <c r="B21949" i="1"/>
  <c r="B21948" i="1"/>
  <c r="B21947" i="1"/>
  <c r="B21946" i="1"/>
  <c r="B21945" i="1"/>
  <c r="B21944" i="1"/>
  <c r="B21943" i="1"/>
  <c r="B21942" i="1"/>
  <c r="B21941" i="1"/>
  <c r="B21940" i="1"/>
  <c r="B21939" i="1"/>
  <c r="B21938" i="1"/>
  <c r="B21937" i="1"/>
  <c r="B21936" i="1"/>
  <c r="B21935" i="1"/>
  <c r="B21934" i="1"/>
  <c r="B21933" i="1"/>
  <c r="B21932" i="1"/>
  <c r="B21931" i="1"/>
  <c r="B21930" i="1"/>
  <c r="B21929" i="1"/>
  <c r="B21928" i="1"/>
  <c r="B21927" i="1"/>
  <c r="B21926" i="1"/>
  <c r="B21925" i="1"/>
  <c r="B21924" i="1"/>
  <c r="B21923" i="1"/>
  <c r="B21922" i="1"/>
  <c r="B21921" i="1"/>
  <c r="B21920" i="1"/>
  <c r="B21919" i="1"/>
  <c r="B21918" i="1"/>
  <c r="B21917" i="1"/>
  <c r="B21916" i="1"/>
  <c r="B21915" i="1"/>
  <c r="B21914" i="1"/>
  <c r="B21913" i="1"/>
  <c r="B21912" i="1"/>
  <c r="B21911" i="1"/>
  <c r="B21910" i="1"/>
  <c r="B21909" i="1"/>
  <c r="B21908" i="1"/>
  <c r="B21907" i="1"/>
  <c r="B21906" i="1"/>
  <c r="B21905" i="1"/>
  <c r="B21904" i="1"/>
  <c r="B21903" i="1"/>
  <c r="B21902" i="1"/>
  <c r="B21901" i="1"/>
  <c r="B21900" i="1"/>
  <c r="B21899" i="1"/>
  <c r="B21898" i="1"/>
  <c r="B21897" i="1"/>
  <c r="B21896" i="1"/>
  <c r="B21895" i="1"/>
  <c r="B21894" i="1"/>
  <c r="B21893" i="1"/>
  <c r="B21892" i="1"/>
  <c r="B21891" i="1"/>
  <c r="B21890" i="1"/>
  <c r="B21889" i="1"/>
  <c r="B21888" i="1"/>
  <c r="B21887" i="1"/>
  <c r="B21886" i="1"/>
  <c r="B21885" i="1"/>
  <c r="B21884" i="1"/>
  <c r="B21883" i="1"/>
  <c r="B21882" i="1"/>
  <c r="B21881" i="1"/>
  <c r="B21880" i="1"/>
  <c r="B21879" i="1"/>
  <c r="B21878" i="1"/>
  <c r="B21877" i="1"/>
  <c r="B21876" i="1"/>
  <c r="B21875" i="1"/>
  <c r="B21874" i="1"/>
  <c r="B21873" i="1"/>
  <c r="B21872" i="1"/>
  <c r="B21871" i="1"/>
  <c r="B21870" i="1"/>
  <c r="B21869" i="1"/>
  <c r="B21868" i="1"/>
  <c r="B21867" i="1"/>
  <c r="B21866" i="1"/>
  <c r="B21865" i="1"/>
  <c r="B21864" i="1"/>
  <c r="B21863" i="1"/>
  <c r="B21862" i="1"/>
  <c r="B21861" i="1"/>
  <c r="B21860" i="1"/>
  <c r="B21859" i="1"/>
  <c r="B21858" i="1"/>
  <c r="B21857" i="1"/>
  <c r="B21856" i="1"/>
  <c r="B21855" i="1"/>
  <c r="B21854" i="1"/>
  <c r="B21853" i="1"/>
  <c r="B21852" i="1"/>
  <c r="B21851" i="1"/>
  <c r="B21850" i="1"/>
  <c r="B21849" i="1"/>
  <c r="B21848" i="1"/>
  <c r="B21847" i="1"/>
  <c r="B21846" i="1"/>
  <c r="B21845" i="1"/>
  <c r="B21844" i="1"/>
  <c r="B21843" i="1"/>
  <c r="B21842" i="1"/>
  <c r="B21841" i="1"/>
  <c r="B21840" i="1"/>
  <c r="B21839" i="1"/>
  <c r="B21838" i="1"/>
  <c r="B21837" i="1"/>
  <c r="B21836" i="1"/>
  <c r="B21835" i="1"/>
  <c r="B21834" i="1"/>
  <c r="B21833" i="1"/>
  <c r="B21832" i="1"/>
  <c r="B21831" i="1"/>
  <c r="B21830" i="1"/>
  <c r="B21829" i="1"/>
  <c r="B21828" i="1"/>
  <c r="B21827" i="1"/>
  <c r="B21826" i="1"/>
  <c r="B21825" i="1"/>
  <c r="B21824" i="1"/>
  <c r="B21823" i="1"/>
  <c r="B21822" i="1"/>
  <c r="B21821" i="1"/>
  <c r="B21820" i="1"/>
  <c r="B21819" i="1"/>
  <c r="B21818" i="1"/>
  <c r="B21817" i="1"/>
  <c r="B21816" i="1"/>
  <c r="B21815" i="1"/>
  <c r="B21814" i="1"/>
  <c r="B21813" i="1"/>
  <c r="B21812" i="1"/>
  <c r="B21811" i="1"/>
  <c r="B21810" i="1"/>
  <c r="B21809" i="1"/>
  <c r="B21808" i="1"/>
  <c r="B21807" i="1"/>
  <c r="B21806" i="1"/>
  <c r="B21805" i="1"/>
  <c r="B21804" i="1"/>
  <c r="B21803" i="1"/>
  <c r="B21802" i="1"/>
  <c r="B21801" i="1"/>
  <c r="B21800" i="1"/>
  <c r="B21799" i="1"/>
  <c r="B21798" i="1"/>
  <c r="B21797" i="1"/>
  <c r="B21796" i="1"/>
  <c r="B21795" i="1"/>
  <c r="B21794" i="1"/>
  <c r="B21793" i="1"/>
  <c r="B21792" i="1"/>
  <c r="B21791" i="1"/>
  <c r="B21790" i="1"/>
  <c r="B21789" i="1"/>
  <c r="B21788" i="1"/>
  <c r="B21787" i="1"/>
  <c r="B21786" i="1"/>
  <c r="B21785" i="1"/>
  <c r="B21784" i="1"/>
  <c r="B21779" i="1"/>
  <c r="B21778" i="1"/>
  <c r="B21777" i="1"/>
  <c r="B21776" i="1"/>
  <c r="B21775" i="1"/>
  <c r="B21774" i="1"/>
  <c r="B21773" i="1"/>
  <c r="B21772" i="1"/>
  <c r="B21771" i="1"/>
  <c r="B21770" i="1"/>
  <c r="B21769" i="1"/>
  <c r="B21768" i="1"/>
  <c r="B21767" i="1"/>
  <c r="B21766" i="1"/>
  <c r="B21765" i="1"/>
  <c r="B21764" i="1"/>
  <c r="B21763" i="1"/>
  <c r="B21762" i="1"/>
  <c r="B21761" i="1"/>
  <c r="B21760" i="1"/>
  <c r="B21759" i="1"/>
  <c r="B21758" i="1"/>
  <c r="B21757" i="1"/>
  <c r="B21756" i="1"/>
  <c r="B21755" i="1"/>
  <c r="B21754" i="1"/>
  <c r="B21753" i="1"/>
  <c r="B21752" i="1"/>
  <c r="B21751" i="1"/>
  <c r="B21750" i="1"/>
  <c r="B21749" i="1"/>
  <c r="B21748" i="1"/>
  <c r="B21747" i="1"/>
  <c r="B21746" i="1"/>
  <c r="B21745" i="1"/>
  <c r="B21744" i="1"/>
  <c r="B21743" i="1"/>
  <c r="B21742" i="1"/>
  <c r="B21741" i="1"/>
  <c r="B21740" i="1"/>
  <c r="B21739" i="1"/>
  <c r="B21738" i="1"/>
  <c r="B21737" i="1"/>
  <c r="B21736" i="1"/>
  <c r="B21735" i="1"/>
  <c r="B21734" i="1"/>
  <c r="B21733" i="1"/>
  <c r="B21732" i="1"/>
  <c r="B21731" i="1"/>
  <c r="B21730" i="1"/>
  <c r="B21729" i="1"/>
  <c r="B21728" i="1"/>
  <c r="B21727" i="1"/>
  <c r="B21726" i="1"/>
  <c r="B21725" i="1"/>
  <c r="B21724" i="1"/>
  <c r="B21723" i="1"/>
  <c r="B21722" i="1"/>
  <c r="B21721" i="1"/>
  <c r="B21720" i="1"/>
  <c r="B21719" i="1"/>
  <c r="B21718" i="1"/>
  <c r="B21717" i="1"/>
  <c r="B21716" i="1"/>
  <c r="B21715" i="1"/>
  <c r="B21714" i="1"/>
  <c r="B21713" i="1"/>
  <c r="B21712" i="1"/>
  <c r="B21711" i="1"/>
  <c r="B21710" i="1"/>
  <c r="B21709" i="1"/>
  <c r="B21708" i="1"/>
  <c r="B21707" i="1"/>
  <c r="B21706" i="1"/>
  <c r="B21705" i="1"/>
  <c r="B21704" i="1"/>
  <c r="B21703" i="1"/>
  <c r="B21702" i="1"/>
  <c r="B21701" i="1"/>
  <c r="B21700" i="1"/>
  <c r="B21699" i="1"/>
  <c r="B21698" i="1"/>
  <c r="B21697" i="1"/>
  <c r="B21696" i="1"/>
  <c r="B21695" i="1"/>
  <c r="B21694" i="1"/>
  <c r="B21693" i="1"/>
  <c r="B21692" i="1"/>
  <c r="B21691" i="1"/>
  <c r="B21690" i="1"/>
  <c r="B21689" i="1"/>
  <c r="B21688" i="1"/>
  <c r="B21687" i="1"/>
  <c r="B21686" i="1"/>
  <c r="B21685" i="1"/>
  <c r="B21684" i="1"/>
  <c r="B21683" i="1"/>
  <c r="B21682" i="1"/>
  <c r="B21681" i="1"/>
  <c r="B21680" i="1"/>
  <c r="B21679" i="1"/>
  <c r="B21678" i="1"/>
  <c r="B21677" i="1"/>
  <c r="B21676" i="1"/>
  <c r="B21675" i="1"/>
  <c r="B21674" i="1"/>
  <c r="B21673" i="1"/>
  <c r="B21672" i="1"/>
  <c r="B21671" i="1"/>
  <c r="B21670" i="1"/>
  <c r="B21669" i="1"/>
  <c r="B21668" i="1"/>
  <c r="B21667" i="1"/>
  <c r="B21666" i="1"/>
  <c r="B21665" i="1"/>
  <c r="B21664" i="1"/>
  <c r="B21663" i="1"/>
  <c r="B21662" i="1"/>
  <c r="B21661" i="1"/>
  <c r="B21660" i="1"/>
  <c r="B21659" i="1"/>
  <c r="B21658" i="1"/>
  <c r="B21657" i="1"/>
  <c r="B21656" i="1"/>
  <c r="B21655" i="1"/>
  <c r="B21654" i="1"/>
  <c r="B21653" i="1"/>
  <c r="B21652" i="1"/>
  <c r="B21651" i="1"/>
  <c r="B21650" i="1"/>
  <c r="B21649" i="1"/>
  <c r="B21648" i="1"/>
  <c r="B21647" i="1"/>
  <c r="B21646" i="1"/>
  <c r="B21645" i="1"/>
  <c r="B21644" i="1"/>
  <c r="B21643" i="1"/>
  <c r="B21642" i="1"/>
  <c r="B21641" i="1"/>
  <c r="B21640" i="1"/>
  <c r="B21639" i="1"/>
  <c r="B21638" i="1"/>
  <c r="B21637" i="1"/>
  <c r="B21636" i="1"/>
  <c r="B21635" i="1"/>
  <c r="B21634" i="1"/>
  <c r="B21633" i="1"/>
  <c r="B21632" i="1"/>
  <c r="B21631" i="1"/>
  <c r="B21630" i="1"/>
  <c r="B21629" i="1"/>
  <c r="B21628" i="1"/>
  <c r="B21627" i="1"/>
  <c r="B21626" i="1"/>
  <c r="B21625" i="1"/>
  <c r="B21624" i="1"/>
  <c r="B21623" i="1"/>
  <c r="B21622" i="1"/>
  <c r="B21621" i="1"/>
  <c r="B21620" i="1"/>
  <c r="B21619" i="1"/>
  <c r="B21618" i="1"/>
  <c r="B21617" i="1"/>
  <c r="B21616" i="1"/>
  <c r="B21615" i="1"/>
  <c r="B21614" i="1"/>
  <c r="B21613" i="1"/>
  <c r="B21612" i="1"/>
  <c r="B21611" i="1"/>
  <c r="B21610" i="1"/>
  <c r="B21609" i="1"/>
  <c r="B21608" i="1"/>
  <c r="B21607" i="1"/>
  <c r="B21606" i="1"/>
  <c r="B21605" i="1"/>
  <c r="B21604" i="1"/>
  <c r="B21603" i="1"/>
  <c r="B21602" i="1"/>
  <c r="B21601" i="1"/>
  <c r="B21600" i="1"/>
  <c r="B21599" i="1"/>
  <c r="B21598" i="1"/>
  <c r="B21597" i="1"/>
  <c r="B21596" i="1"/>
  <c r="B21595" i="1"/>
  <c r="B21594" i="1"/>
  <c r="B21593" i="1"/>
  <c r="B21592" i="1"/>
  <c r="B21591" i="1"/>
  <c r="B21590" i="1"/>
  <c r="B21589" i="1"/>
  <c r="B21588" i="1"/>
  <c r="B21587" i="1"/>
  <c r="B21586" i="1"/>
  <c r="B21585" i="1"/>
  <c r="B21584" i="1"/>
  <c r="B21583" i="1"/>
  <c r="B21582" i="1"/>
  <c r="B21581" i="1"/>
  <c r="B21580" i="1"/>
  <c r="B21579" i="1"/>
  <c r="B21578" i="1"/>
  <c r="B21577" i="1"/>
  <c r="B21576" i="1"/>
  <c r="B21575" i="1"/>
  <c r="B21574" i="1"/>
  <c r="B21573" i="1"/>
  <c r="B21572" i="1"/>
  <c r="B21571" i="1"/>
  <c r="B21570" i="1"/>
  <c r="B21569" i="1"/>
  <c r="B21568" i="1"/>
  <c r="B21567" i="1"/>
  <c r="B21566" i="1"/>
  <c r="B21565" i="1"/>
  <c r="B21564" i="1"/>
  <c r="B21563" i="1"/>
  <c r="B21562" i="1"/>
  <c r="B21561" i="1"/>
  <c r="B21560" i="1"/>
  <c r="B21559" i="1"/>
  <c r="B21558" i="1"/>
  <c r="B21557" i="1"/>
  <c r="B21556" i="1"/>
  <c r="B21555" i="1"/>
  <c r="B21554" i="1"/>
  <c r="B21553" i="1"/>
  <c r="B21552" i="1"/>
  <c r="B21551" i="1"/>
  <c r="B21550" i="1"/>
  <c r="B21549" i="1"/>
  <c r="B21548" i="1"/>
  <c r="B21547" i="1"/>
  <c r="B21546" i="1"/>
  <c r="B21545" i="1"/>
  <c r="B21544" i="1"/>
  <c r="B21543" i="1"/>
  <c r="B21542" i="1"/>
  <c r="B21541" i="1"/>
  <c r="B21540" i="1"/>
  <c r="B21539" i="1"/>
  <c r="B21538" i="1"/>
  <c r="B21537" i="1"/>
  <c r="B21536" i="1"/>
  <c r="B21535" i="1"/>
  <c r="B21534" i="1"/>
  <c r="B21533" i="1"/>
  <c r="B21532" i="1"/>
  <c r="B21531" i="1"/>
  <c r="B21530" i="1"/>
  <c r="B21529" i="1"/>
  <c r="B21528" i="1"/>
  <c r="B21527" i="1"/>
  <c r="B21526" i="1"/>
  <c r="B21525" i="1"/>
  <c r="B21524" i="1"/>
  <c r="B21523" i="1"/>
  <c r="B21522" i="1"/>
  <c r="B21521" i="1"/>
  <c r="B21520" i="1"/>
  <c r="B21519" i="1"/>
  <c r="B21518" i="1"/>
  <c r="B21517" i="1"/>
  <c r="B21516" i="1"/>
  <c r="B21515" i="1"/>
  <c r="B21514" i="1"/>
  <c r="B21513" i="1"/>
  <c r="B21512" i="1"/>
  <c r="B21511" i="1"/>
  <c r="B21510" i="1"/>
  <c r="B21509" i="1"/>
  <c r="B21508" i="1"/>
  <c r="B21507" i="1"/>
  <c r="B21506" i="1"/>
  <c r="B21505" i="1"/>
  <c r="B21504" i="1"/>
  <c r="B21503" i="1"/>
  <c r="B21502" i="1"/>
  <c r="B21501" i="1"/>
  <c r="B21500" i="1"/>
  <c r="B21499" i="1"/>
  <c r="B21498" i="1"/>
  <c r="B21497" i="1"/>
  <c r="B21496" i="1"/>
  <c r="B21495" i="1"/>
  <c r="B21494" i="1"/>
  <c r="B21493" i="1"/>
  <c r="B21492" i="1"/>
  <c r="B21491" i="1"/>
  <c r="B21490" i="1"/>
  <c r="B21489" i="1"/>
  <c r="B21488" i="1"/>
  <c r="B21487" i="1"/>
  <c r="B21486" i="1"/>
  <c r="B21485" i="1"/>
  <c r="B21484" i="1"/>
  <c r="B21483" i="1"/>
  <c r="B21482" i="1"/>
  <c r="B21481" i="1"/>
  <c r="B21480" i="1"/>
  <c r="B21479" i="1"/>
  <c r="B21478" i="1"/>
  <c r="B21477" i="1"/>
  <c r="B21476" i="1"/>
  <c r="B21475" i="1"/>
  <c r="B21474" i="1"/>
  <c r="B21473" i="1"/>
  <c r="B21472" i="1"/>
  <c r="B21471" i="1"/>
  <c r="B21470" i="1"/>
  <c r="B21469" i="1"/>
  <c r="B21468" i="1"/>
  <c r="B21467" i="1"/>
  <c r="B21466" i="1"/>
  <c r="B21465" i="1"/>
  <c r="B21464" i="1"/>
  <c r="B21463" i="1"/>
  <c r="B21462" i="1"/>
  <c r="B21461" i="1"/>
  <c r="B21460" i="1"/>
  <c r="B21459" i="1"/>
  <c r="B21458" i="1"/>
  <c r="B21457" i="1"/>
  <c r="B21456" i="1"/>
  <c r="B21455" i="1"/>
  <c r="B21454" i="1"/>
  <c r="B21453" i="1"/>
  <c r="B21452" i="1"/>
  <c r="B21451" i="1"/>
  <c r="B21450" i="1"/>
  <c r="B21449" i="1"/>
  <c r="B21448" i="1"/>
  <c r="B21447" i="1"/>
  <c r="B21446" i="1"/>
  <c r="B21445" i="1"/>
  <c r="B21444" i="1"/>
  <c r="B21443" i="1"/>
  <c r="B21442" i="1"/>
  <c r="B21441" i="1"/>
  <c r="B21440" i="1"/>
  <c r="B21439" i="1"/>
  <c r="B21438" i="1"/>
  <c r="B21437" i="1"/>
  <c r="B21436" i="1"/>
  <c r="B21435" i="1"/>
  <c r="B21434" i="1"/>
  <c r="B21433" i="1"/>
  <c r="B21432" i="1"/>
  <c r="B21431" i="1"/>
  <c r="B21430" i="1"/>
  <c r="B21429" i="1"/>
  <c r="B21428" i="1"/>
  <c r="B21427" i="1"/>
  <c r="B21426" i="1"/>
  <c r="B21425" i="1"/>
  <c r="B21424" i="1"/>
  <c r="B21423" i="1"/>
  <c r="B21422" i="1"/>
  <c r="B21421" i="1"/>
  <c r="B21420" i="1"/>
  <c r="B21419" i="1"/>
  <c r="B21418" i="1"/>
  <c r="B21417" i="1"/>
  <c r="B21416" i="1"/>
  <c r="B21415" i="1"/>
  <c r="B21414" i="1"/>
  <c r="B21413" i="1"/>
  <c r="B21412" i="1"/>
  <c r="B21411" i="1"/>
  <c r="B21410" i="1"/>
  <c r="B21409" i="1"/>
  <c r="B21408" i="1"/>
  <c r="B21407" i="1"/>
  <c r="B21406" i="1"/>
  <c r="B21405" i="1"/>
  <c r="B21404" i="1"/>
  <c r="B21403" i="1"/>
  <c r="B21402" i="1"/>
  <c r="B21401" i="1"/>
  <c r="B21400" i="1"/>
  <c r="B21399" i="1"/>
  <c r="B21398" i="1"/>
  <c r="B21397" i="1"/>
  <c r="B21396" i="1"/>
  <c r="B21395" i="1"/>
  <c r="B21394" i="1"/>
  <c r="B21393" i="1"/>
  <c r="B21392" i="1"/>
  <c r="B21391" i="1"/>
  <c r="B21390" i="1"/>
  <c r="B21389" i="1"/>
  <c r="B21388" i="1"/>
  <c r="B21387" i="1"/>
  <c r="B21386" i="1"/>
  <c r="B21385" i="1"/>
  <c r="B21384" i="1"/>
  <c r="B21383" i="1"/>
  <c r="B21382" i="1"/>
  <c r="B21381" i="1"/>
  <c r="B21380" i="1"/>
  <c r="B21379" i="1"/>
  <c r="B21378" i="1"/>
  <c r="B21377" i="1"/>
  <c r="B21376" i="1"/>
  <c r="B21375" i="1"/>
  <c r="B21374" i="1"/>
  <c r="B21373" i="1"/>
  <c r="B21372" i="1"/>
  <c r="B21371" i="1"/>
  <c r="B21370" i="1"/>
  <c r="B21369" i="1"/>
  <c r="B21368" i="1"/>
  <c r="B21367" i="1"/>
  <c r="B21366" i="1"/>
  <c r="B21365" i="1"/>
  <c r="B21364" i="1"/>
  <c r="B21363" i="1"/>
  <c r="B21362" i="1"/>
  <c r="B21361" i="1"/>
  <c r="B21360" i="1"/>
  <c r="B21359" i="1"/>
  <c r="B21358" i="1"/>
  <c r="B21357" i="1"/>
  <c r="B21356" i="1"/>
  <c r="B21355" i="1"/>
  <c r="B21354" i="1"/>
  <c r="B21353" i="1"/>
  <c r="B21352" i="1"/>
  <c r="B21351" i="1"/>
  <c r="B21350" i="1"/>
  <c r="B21349" i="1"/>
  <c r="B21348" i="1"/>
  <c r="B21347" i="1"/>
  <c r="B21346" i="1"/>
  <c r="B21345" i="1"/>
  <c r="B21344" i="1"/>
  <c r="B21343" i="1"/>
  <c r="B21342" i="1"/>
  <c r="B21341" i="1"/>
  <c r="B21340" i="1"/>
  <c r="B21339" i="1"/>
  <c r="B21338" i="1"/>
  <c r="B21337" i="1"/>
  <c r="B21336" i="1"/>
  <c r="B21335" i="1"/>
  <c r="B21334" i="1"/>
  <c r="B21333" i="1"/>
  <c r="B21332" i="1"/>
  <c r="B21331" i="1"/>
  <c r="B21330" i="1"/>
  <c r="B21329" i="1"/>
  <c r="B21328" i="1"/>
  <c r="B21327" i="1"/>
  <c r="B21326" i="1"/>
  <c r="B21325" i="1"/>
  <c r="B21324" i="1"/>
  <c r="B21323" i="1"/>
  <c r="B21322" i="1"/>
  <c r="B21321" i="1"/>
  <c r="B21320" i="1"/>
  <c r="B21319" i="1"/>
  <c r="B21318" i="1"/>
  <c r="B21317" i="1"/>
  <c r="B21316" i="1"/>
  <c r="B21315" i="1"/>
  <c r="B21314" i="1"/>
  <c r="B21313" i="1"/>
  <c r="B21312" i="1"/>
  <c r="B21311" i="1"/>
  <c r="B21310" i="1"/>
  <c r="B21309" i="1"/>
  <c r="B21308" i="1"/>
  <c r="B21307" i="1"/>
  <c r="B21306" i="1"/>
  <c r="B21305" i="1"/>
  <c r="B21304" i="1"/>
  <c r="B21303" i="1"/>
  <c r="B21302" i="1"/>
  <c r="B21301" i="1"/>
  <c r="B21300" i="1"/>
  <c r="B21299" i="1"/>
  <c r="B21298" i="1"/>
  <c r="B21297" i="1"/>
  <c r="B21296" i="1"/>
  <c r="B21295" i="1"/>
  <c r="B21294" i="1"/>
  <c r="B21293" i="1"/>
  <c r="B21292" i="1"/>
  <c r="B21291" i="1"/>
  <c r="B21290" i="1"/>
  <c r="B21289" i="1"/>
  <c r="B21288" i="1"/>
  <c r="B21287" i="1"/>
  <c r="B21286" i="1"/>
  <c r="B21285" i="1"/>
  <c r="B21284" i="1"/>
  <c r="B21283" i="1"/>
  <c r="B21282" i="1"/>
  <c r="B21281" i="1"/>
  <c r="B21280" i="1"/>
  <c r="B21279" i="1"/>
  <c r="B21278" i="1"/>
  <c r="B21277" i="1"/>
  <c r="B21276" i="1"/>
  <c r="B21275" i="1"/>
  <c r="B21274" i="1"/>
  <c r="B21273" i="1"/>
  <c r="B21272" i="1"/>
  <c r="B21271" i="1"/>
  <c r="B21270" i="1"/>
  <c r="B21269" i="1"/>
  <c r="B21268" i="1"/>
  <c r="B21267" i="1"/>
  <c r="B21266" i="1"/>
  <c r="B21265" i="1"/>
  <c r="B21264" i="1"/>
  <c r="B21263" i="1"/>
  <c r="B21262" i="1"/>
  <c r="B21261" i="1"/>
  <c r="B21260" i="1"/>
  <c r="B21259" i="1"/>
  <c r="B21258" i="1"/>
  <c r="B21257" i="1"/>
  <c r="B21256" i="1"/>
  <c r="B21255" i="1"/>
  <c r="B21254" i="1"/>
  <c r="B21253" i="1"/>
  <c r="B21252" i="1"/>
  <c r="B21251" i="1"/>
  <c r="B21250" i="1"/>
  <c r="B21249" i="1"/>
  <c r="B21248" i="1"/>
  <c r="B21247" i="1"/>
  <c r="B21246" i="1"/>
  <c r="B21245" i="1"/>
  <c r="B21244" i="1"/>
  <c r="B21243" i="1"/>
  <c r="B21242" i="1"/>
  <c r="B21241" i="1"/>
  <c r="B21240" i="1"/>
  <c r="B21239" i="1"/>
  <c r="B21238" i="1"/>
  <c r="B21237" i="1"/>
  <c r="B21236" i="1"/>
  <c r="B21235" i="1"/>
  <c r="B21234" i="1"/>
  <c r="B21233" i="1"/>
  <c r="B21232" i="1"/>
  <c r="B21231" i="1"/>
  <c r="B21230" i="1"/>
  <c r="B21229" i="1"/>
  <c r="B21228" i="1"/>
  <c r="B21227" i="1"/>
  <c r="B21226" i="1"/>
  <c r="B21225" i="1"/>
  <c r="B21224" i="1"/>
  <c r="B21223" i="1"/>
  <c r="B21222" i="1"/>
  <c r="B21221" i="1"/>
  <c r="B21220" i="1"/>
  <c r="B21219" i="1"/>
  <c r="B21218" i="1"/>
  <c r="B21217" i="1"/>
  <c r="B21216" i="1"/>
  <c r="B21215" i="1"/>
  <c r="B21214" i="1"/>
  <c r="B21213" i="1"/>
  <c r="B21212" i="1"/>
  <c r="B21211" i="1"/>
  <c r="B21210" i="1"/>
  <c r="B21209" i="1"/>
  <c r="B21208" i="1"/>
  <c r="B21207" i="1"/>
  <c r="B21206" i="1"/>
  <c r="B21205" i="1"/>
  <c r="B21204" i="1"/>
  <c r="B21203" i="1"/>
  <c r="B21202" i="1"/>
  <c r="B21201" i="1"/>
  <c r="B21200" i="1"/>
  <c r="B21199" i="1"/>
  <c r="B21198" i="1"/>
  <c r="B21197" i="1"/>
  <c r="B21196" i="1"/>
  <c r="B21195" i="1"/>
  <c r="B21194" i="1"/>
  <c r="B21193" i="1"/>
  <c r="B21192" i="1"/>
  <c r="B21191" i="1"/>
  <c r="B21190" i="1"/>
  <c r="B21189" i="1"/>
  <c r="B21188" i="1"/>
  <c r="B21187" i="1"/>
  <c r="B21186" i="1"/>
  <c r="B21185" i="1"/>
  <c r="B21184" i="1"/>
  <c r="B21183" i="1"/>
  <c r="B21182" i="1"/>
  <c r="B21181" i="1"/>
  <c r="B21180" i="1"/>
  <c r="B21179" i="1"/>
  <c r="B21174" i="1"/>
  <c r="B21173" i="1"/>
  <c r="B21172" i="1"/>
  <c r="B21171" i="1"/>
  <c r="B21170" i="1"/>
  <c r="B21169" i="1"/>
  <c r="B21168" i="1"/>
  <c r="B21167" i="1"/>
  <c r="B21166" i="1"/>
  <c r="B21165" i="1"/>
  <c r="B21164" i="1"/>
  <c r="B21163" i="1"/>
  <c r="B21162" i="1"/>
  <c r="B21161" i="1"/>
  <c r="B21160" i="1"/>
  <c r="B21159" i="1"/>
  <c r="B21158" i="1"/>
  <c r="B21157" i="1"/>
  <c r="B21156" i="1"/>
  <c r="B21155" i="1"/>
  <c r="B21154" i="1"/>
  <c r="B21153" i="1"/>
  <c r="B21152" i="1"/>
  <c r="B21151" i="1"/>
  <c r="B21150" i="1"/>
  <c r="B21149" i="1"/>
  <c r="B21148" i="1"/>
  <c r="B21147" i="1"/>
  <c r="B21146" i="1"/>
  <c r="B21145" i="1"/>
  <c r="B21144" i="1"/>
  <c r="B21143" i="1"/>
  <c r="B21142" i="1"/>
  <c r="B21141" i="1"/>
  <c r="B21140" i="1"/>
  <c r="B21139" i="1"/>
  <c r="B21138" i="1"/>
  <c r="B21137" i="1"/>
  <c r="B21136" i="1"/>
  <c r="B21135" i="1"/>
  <c r="B21134" i="1"/>
  <c r="B21133" i="1"/>
  <c r="B21132" i="1"/>
  <c r="B21131" i="1"/>
  <c r="B21130" i="1"/>
  <c r="B21129" i="1"/>
  <c r="B21128" i="1"/>
  <c r="B21127" i="1"/>
  <c r="B21126" i="1"/>
  <c r="B21125" i="1"/>
  <c r="B21124" i="1"/>
  <c r="B21123" i="1"/>
  <c r="B21122" i="1"/>
  <c r="B21121" i="1"/>
  <c r="B21120" i="1"/>
  <c r="B21119" i="1"/>
  <c r="B21118" i="1"/>
  <c r="B21117" i="1"/>
  <c r="B21116" i="1"/>
  <c r="B21115" i="1"/>
  <c r="B21114" i="1"/>
  <c r="B21113" i="1"/>
  <c r="B21112" i="1"/>
  <c r="B21111" i="1"/>
  <c r="B21110" i="1"/>
  <c r="B21109" i="1"/>
  <c r="B21108" i="1"/>
  <c r="B21107" i="1"/>
  <c r="B21106" i="1"/>
  <c r="B21105" i="1"/>
  <c r="B21104" i="1"/>
  <c r="B21103" i="1"/>
  <c r="B21102" i="1"/>
  <c r="B21101" i="1"/>
  <c r="B21100" i="1"/>
  <c r="B21099" i="1"/>
  <c r="B21098" i="1"/>
  <c r="B21097" i="1"/>
  <c r="B21096" i="1"/>
  <c r="B21095" i="1"/>
  <c r="B21094" i="1"/>
  <c r="B21093" i="1"/>
  <c r="B21092" i="1"/>
  <c r="B21091" i="1"/>
  <c r="B21090" i="1"/>
  <c r="B21089" i="1"/>
  <c r="B21088" i="1"/>
  <c r="B21087" i="1"/>
  <c r="B21086" i="1"/>
  <c r="B21085" i="1"/>
  <c r="B21084" i="1"/>
  <c r="B21083" i="1"/>
  <c r="B21082" i="1"/>
  <c r="B21081" i="1"/>
  <c r="B21080" i="1"/>
  <c r="B21079" i="1"/>
  <c r="B21078" i="1"/>
  <c r="B21077" i="1"/>
  <c r="B21076" i="1"/>
  <c r="B21075" i="1"/>
  <c r="B21074" i="1"/>
  <c r="B21073" i="1"/>
  <c r="B21072" i="1"/>
  <c r="B21071" i="1"/>
  <c r="B21070" i="1"/>
  <c r="B21069" i="1"/>
  <c r="B21068" i="1"/>
  <c r="B21067" i="1"/>
  <c r="B21066" i="1"/>
  <c r="B21065" i="1"/>
  <c r="B21064" i="1"/>
  <c r="B21063" i="1"/>
  <c r="B21062" i="1"/>
  <c r="B21061" i="1"/>
  <c r="B21060" i="1"/>
  <c r="B21059" i="1"/>
  <c r="B21058" i="1"/>
  <c r="B21057" i="1"/>
  <c r="B21056" i="1"/>
  <c r="B21055" i="1"/>
  <c r="B21054" i="1"/>
  <c r="B21053" i="1"/>
  <c r="B21052" i="1"/>
  <c r="B21051" i="1"/>
  <c r="B21050" i="1"/>
  <c r="B21049" i="1"/>
  <c r="B21048" i="1"/>
  <c r="B21047" i="1"/>
  <c r="B21046" i="1"/>
  <c r="B21045" i="1"/>
  <c r="B21044" i="1"/>
  <c r="B21043" i="1"/>
  <c r="B21042" i="1"/>
  <c r="B21041" i="1"/>
  <c r="B21040" i="1"/>
  <c r="B21039" i="1"/>
  <c r="B21038" i="1"/>
  <c r="B21037" i="1"/>
  <c r="B21036" i="1"/>
  <c r="B21035" i="1"/>
  <c r="B21034" i="1"/>
  <c r="B21033" i="1"/>
  <c r="B21032" i="1"/>
  <c r="B21031" i="1"/>
  <c r="B21030" i="1"/>
  <c r="B21029" i="1"/>
  <c r="B21028" i="1"/>
  <c r="B21027" i="1"/>
  <c r="B21026" i="1"/>
  <c r="B21025" i="1"/>
  <c r="B21024" i="1"/>
  <c r="B21023" i="1"/>
  <c r="B21022" i="1"/>
  <c r="B21021" i="1"/>
  <c r="B21020" i="1"/>
  <c r="B21019" i="1"/>
  <c r="B21018" i="1"/>
  <c r="B21017" i="1"/>
  <c r="B21016" i="1"/>
  <c r="B21015" i="1"/>
  <c r="B21014" i="1"/>
  <c r="B21013" i="1"/>
  <c r="B21012" i="1"/>
  <c r="B21011" i="1"/>
  <c r="B21010" i="1"/>
  <c r="B21009" i="1"/>
  <c r="B21008" i="1"/>
  <c r="B21007" i="1"/>
  <c r="B21006" i="1"/>
  <c r="B21005" i="1"/>
  <c r="B21004" i="1"/>
  <c r="B21003" i="1"/>
  <c r="B21002" i="1"/>
  <c r="B21001" i="1"/>
  <c r="B21000" i="1"/>
  <c r="B20999" i="1"/>
  <c r="B20998" i="1"/>
  <c r="B20997" i="1"/>
  <c r="B20996" i="1"/>
  <c r="B20995" i="1"/>
  <c r="B20994" i="1"/>
  <c r="B20993" i="1"/>
  <c r="B20992" i="1"/>
  <c r="B20991" i="1"/>
  <c r="B20990" i="1"/>
  <c r="B20989" i="1"/>
  <c r="B20988" i="1"/>
  <c r="B20987" i="1"/>
  <c r="B20986" i="1"/>
  <c r="B20985" i="1"/>
  <c r="B20984" i="1"/>
  <c r="B20983" i="1"/>
  <c r="B20982" i="1"/>
  <c r="B20981" i="1"/>
  <c r="B20980" i="1"/>
  <c r="B20979" i="1"/>
  <c r="B20978" i="1"/>
  <c r="B20977" i="1"/>
  <c r="B20976" i="1"/>
  <c r="B20975" i="1"/>
  <c r="B20974" i="1"/>
  <c r="B20973" i="1"/>
  <c r="B20972" i="1"/>
  <c r="B20971" i="1"/>
  <c r="B20970" i="1"/>
  <c r="B20969" i="1"/>
  <c r="B20968" i="1"/>
  <c r="B20967" i="1"/>
  <c r="B20966" i="1"/>
  <c r="B20965" i="1"/>
  <c r="B20964" i="1"/>
  <c r="B20963" i="1"/>
  <c r="B20962" i="1"/>
  <c r="B20961" i="1"/>
  <c r="B20960" i="1"/>
  <c r="B20959" i="1"/>
  <c r="B20958" i="1"/>
  <c r="B20957" i="1"/>
  <c r="B20956" i="1"/>
  <c r="B20955" i="1"/>
  <c r="B20954" i="1"/>
  <c r="B20953" i="1"/>
  <c r="B20952" i="1"/>
  <c r="B20951" i="1"/>
  <c r="B20950" i="1"/>
  <c r="B20949" i="1"/>
  <c r="B20948" i="1"/>
  <c r="B20947" i="1"/>
  <c r="B20946" i="1"/>
  <c r="B20945" i="1"/>
  <c r="B20944" i="1"/>
  <c r="B20943" i="1"/>
  <c r="B20942" i="1"/>
  <c r="B20941" i="1"/>
  <c r="B20940" i="1"/>
  <c r="B20939" i="1"/>
  <c r="B20938" i="1"/>
  <c r="B20937" i="1"/>
  <c r="B20936" i="1"/>
  <c r="B20935" i="1"/>
  <c r="B20934" i="1"/>
  <c r="B20933" i="1"/>
  <c r="B20932" i="1"/>
  <c r="B20931" i="1"/>
  <c r="B20930" i="1"/>
  <c r="B20929" i="1"/>
  <c r="B20928" i="1"/>
  <c r="B20927" i="1"/>
  <c r="B20926" i="1"/>
  <c r="B20925" i="1"/>
  <c r="B20924" i="1"/>
  <c r="B20923" i="1"/>
  <c r="B20922" i="1"/>
  <c r="B20921" i="1"/>
  <c r="B20920" i="1"/>
  <c r="B20919" i="1"/>
  <c r="B20918" i="1"/>
  <c r="B20917" i="1"/>
  <c r="B20916" i="1"/>
  <c r="B20915" i="1"/>
  <c r="B20914" i="1"/>
  <c r="B20913" i="1"/>
  <c r="B20912" i="1"/>
  <c r="B20911" i="1"/>
  <c r="B20910" i="1"/>
  <c r="B20909" i="1"/>
  <c r="B20908" i="1"/>
  <c r="B20907" i="1"/>
  <c r="B20906" i="1"/>
  <c r="B20905" i="1"/>
  <c r="B20904" i="1"/>
  <c r="B20903" i="1"/>
  <c r="B20902" i="1"/>
  <c r="B20901" i="1"/>
  <c r="B20900" i="1"/>
  <c r="B20899" i="1"/>
  <c r="B20898" i="1"/>
  <c r="B20897" i="1"/>
  <c r="B20896" i="1"/>
  <c r="B20895" i="1"/>
  <c r="B20894" i="1"/>
  <c r="B20893" i="1"/>
  <c r="B20892" i="1"/>
  <c r="B20891" i="1"/>
  <c r="B20890" i="1"/>
  <c r="B20889" i="1"/>
  <c r="B20888" i="1"/>
  <c r="B20887" i="1"/>
  <c r="B20886" i="1"/>
  <c r="B20885" i="1"/>
  <c r="B20884" i="1"/>
  <c r="B20883" i="1"/>
  <c r="B20882" i="1"/>
  <c r="B20881" i="1"/>
  <c r="B20880" i="1"/>
  <c r="B20879" i="1"/>
  <c r="B20878" i="1"/>
  <c r="B20877" i="1"/>
  <c r="B20876" i="1"/>
  <c r="B20875" i="1"/>
  <c r="B20874" i="1"/>
  <c r="B20873" i="1"/>
  <c r="B20872" i="1"/>
  <c r="B20871" i="1"/>
  <c r="B20870" i="1"/>
  <c r="B20869" i="1"/>
  <c r="B20868" i="1"/>
  <c r="B20867" i="1"/>
  <c r="B20866" i="1"/>
  <c r="B20865" i="1"/>
  <c r="B20864" i="1"/>
  <c r="B20863" i="1"/>
  <c r="B20862" i="1"/>
  <c r="B20861" i="1"/>
  <c r="B20860" i="1"/>
  <c r="B20859" i="1"/>
  <c r="B20858" i="1"/>
  <c r="B20857" i="1"/>
  <c r="B20856" i="1"/>
  <c r="B20855" i="1"/>
  <c r="B20854" i="1"/>
  <c r="B20853" i="1"/>
  <c r="B20852" i="1"/>
  <c r="B20851" i="1"/>
  <c r="B20850" i="1"/>
  <c r="B20849" i="1"/>
  <c r="B20848" i="1"/>
  <c r="B20847" i="1"/>
  <c r="B20846" i="1"/>
  <c r="B20845" i="1"/>
  <c r="B20844" i="1"/>
  <c r="B20843" i="1"/>
  <c r="B20842" i="1"/>
  <c r="B20841" i="1"/>
  <c r="B20840" i="1"/>
  <c r="B20839" i="1"/>
  <c r="B20838" i="1"/>
  <c r="B20837" i="1"/>
  <c r="B20836" i="1"/>
  <c r="B20835" i="1"/>
  <c r="B20834" i="1"/>
  <c r="B20833" i="1"/>
  <c r="B20832" i="1"/>
  <c r="B20831" i="1"/>
  <c r="B20830" i="1"/>
  <c r="B20829" i="1"/>
  <c r="B20828" i="1"/>
  <c r="B20827" i="1"/>
  <c r="B20826" i="1"/>
  <c r="B20825" i="1"/>
  <c r="B20824" i="1"/>
  <c r="B20823" i="1"/>
  <c r="B20822" i="1"/>
  <c r="B20821" i="1"/>
  <c r="B20820" i="1"/>
  <c r="B20819" i="1"/>
  <c r="B20818" i="1"/>
  <c r="B20817" i="1"/>
  <c r="B20816" i="1"/>
  <c r="B20815" i="1"/>
  <c r="B20814" i="1"/>
  <c r="B20813" i="1"/>
  <c r="B20812" i="1"/>
  <c r="B20811" i="1"/>
  <c r="B20810" i="1"/>
  <c r="B20809" i="1"/>
  <c r="B20808" i="1"/>
  <c r="B20807" i="1"/>
  <c r="B20806" i="1"/>
  <c r="B20805" i="1"/>
  <c r="B20804" i="1"/>
  <c r="B20803" i="1"/>
  <c r="B20802" i="1"/>
  <c r="B20801" i="1"/>
  <c r="B20800" i="1"/>
  <c r="B20799" i="1"/>
  <c r="B20798" i="1"/>
  <c r="B20797" i="1"/>
  <c r="B20796" i="1"/>
  <c r="B20795" i="1"/>
  <c r="B20794" i="1"/>
  <c r="B20793" i="1"/>
  <c r="B20792" i="1"/>
  <c r="B20791" i="1"/>
  <c r="B20790" i="1"/>
  <c r="B20789" i="1"/>
  <c r="B20788" i="1"/>
  <c r="B20787" i="1"/>
  <c r="B20786" i="1"/>
  <c r="B20785" i="1"/>
  <c r="B20784" i="1"/>
  <c r="B20783" i="1"/>
  <c r="B20782" i="1"/>
  <c r="B20781" i="1"/>
  <c r="B20780" i="1"/>
  <c r="B20779" i="1"/>
  <c r="B20778" i="1"/>
  <c r="B20777" i="1"/>
  <c r="B20776" i="1"/>
  <c r="B20775" i="1"/>
  <c r="B20774" i="1"/>
  <c r="B20773" i="1"/>
  <c r="B20772" i="1"/>
  <c r="B20771" i="1"/>
  <c r="B20770" i="1"/>
  <c r="B20769" i="1"/>
  <c r="B20768" i="1"/>
  <c r="B20767" i="1"/>
  <c r="B20766" i="1"/>
  <c r="B20765" i="1"/>
  <c r="B20764" i="1"/>
  <c r="B20763" i="1"/>
  <c r="B20762" i="1"/>
  <c r="B20761" i="1"/>
  <c r="B20760" i="1"/>
  <c r="B20759" i="1"/>
  <c r="B20758" i="1"/>
  <c r="B20757" i="1"/>
  <c r="B20756" i="1"/>
  <c r="B20755" i="1"/>
  <c r="B20754" i="1"/>
  <c r="B20753" i="1"/>
  <c r="B20752" i="1"/>
  <c r="B20751" i="1"/>
  <c r="B20750" i="1"/>
  <c r="B20749" i="1"/>
  <c r="B20748" i="1"/>
  <c r="B20747" i="1"/>
  <c r="B20746" i="1"/>
  <c r="B20745" i="1"/>
  <c r="B20744" i="1"/>
  <c r="B20743" i="1"/>
  <c r="B20742" i="1"/>
  <c r="B20741" i="1"/>
  <c r="B20740" i="1"/>
  <c r="B20739" i="1"/>
  <c r="B20738" i="1"/>
  <c r="B20737" i="1"/>
  <c r="B20736" i="1"/>
  <c r="B20735" i="1"/>
  <c r="B20734" i="1"/>
  <c r="B20733" i="1"/>
  <c r="B20732" i="1"/>
  <c r="B20731" i="1"/>
  <c r="B20730" i="1"/>
  <c r="B20729" i="1"/>
  <c r="B20728" i="1"/>
  <c r="B20727" i="1"/>
  <c r="B20726" i="1"/>
  <c r="B20725" i="1"/>
  <c r="B20724" i="1"/>
  <c r="B20723" i="1"/>
  <c r="B20722" i="1"/>
  <c r="B20721" i="1"/>
  <c r="B20720" i="1"/>
  <c r="B20719" i="1"/>
  <c r="B20718" i="1"/>
  <c r="B20717" i="1"/>
  <c r="B20716" i="1"/>
  <c r="B20715" i="1"/>
  <c r="B20714" i="1"/>
  <c r="B20713" i="1"/>
  <c r="B20712" i="1"/>
  <c r="B20711" i="1"/>
  <c r="B20710" i="1"/>
  <c r="B20709" i="1"/>
  <c r="B20708" i="1"/>
  <c r="B20707" i="1"/>
  <c r="B20706" i="1"/>
  <c r="B20705" i="1"/>
  <c r="B20704" i="1"/>
  <c r="B20703" i="1"/>
  <c r="B20702" i="1"/>
  <c r="B20701" i="1"/>
  <c r="B20700" i="1"/>
  <c r="B20699" i="1"/>
  <c r="B20698" i="1"/>
  <c r="B20697" i="1"/>
  <c r="B20696" i="1"/>
  <c r="B20695" i="1"/>
  <c r="B20694" i="1"/>
  <c r="B20693" i="1"/>
  <c r="B20692" i="1"/>
  <c r="B20691" i="1"/>
  <c r="B20690" i="1"/>
  <c r="B20689" i="1"/>
  <c r="B20688" i="1"/>
  <c r="B20687" i="1"/>
  <c r="B20686" i="1"/>
  <c r="B20685" i="1"/>
  <c r="B20684" i="1"/>
  <c r="B20683" i="1"/>
  <c r="B20682" i="1"/>
  <c r="B20681" i="1"/>
  <c r="B20680" i="1"/>
  <c r="B20679" i="1"/>
  <c r="B20678" i="1"/>
  <c r="B20677" i="1"/>
  <c r="B20676" i="1"/>
  <c r="B20675" i="1"/>
  <c r="B20674" i="1"/>
  <c r="B20673" i="1"/>
  <c r="B20672" i="1"/>
  <c r="B20671" i="1"/>
  <c r="B20670" i="1"/>
  <c r="B20669" i="1"/>
  <c r="B20668" i="1"/>
  <c r="B20667" i="1"/>
  <c r="B20666" i="1"/>
  <c r="B20665" i="1"/>
  <c r="B20664" i="1"/>
  <c r="B20663" i="1"/>
  <c r="B20662" i="1"/>
  <c r="B20661" i="1"/>
  <c r="B20660" i="1"/>
  <c r="B20659" i="1"/>
  <c r="B20658" i="1"/>
  <c r="B20657" i="1"/>
  <c r="B20656" i="1"/>
  <c r="B20655" i="1"/>
  <c r="B20654" i="1"/>
  <c r="B20653" i="1"/>
  <c r="B20652" i="1"/>
  <c r="B20651" i="1"/>
  <c r="B20650" i="1"/>
  <c r="B20649" i="1"/>
  <c r="B20648" i="1"/>
  <c r="B20647" i="1"/>
  <c r="B20646" i="1"/>
  <c r="B20645" i="1"/>
  <c r="B20644" i="1"/>
  <c r="B20643" i="1"/>
  <c r="B20642" i="1"/>
  <c r="B20641" i="1"/>
  <c r="B20640" i="1"/>
  <c r="B20639" i="1"/>
  <c r="B20638" i="1"/>
  <c r="B20637" i="1"/>
  <c r="B20636" i="1"/>
  <c r="B20635" i="1"/>
  <c r="B20634" i="1"/>
  <c r="B20633" i="1"/>
  <c r="B20632" i="1"/>
  <c r="B20631" i="1"/>
  <c r="B20630" i="1"/>
  <c r="B20629" i="1"/>
  <c r="B20628" i="1"/>
  <c r="B20627" i="1"/>
  <c r="B20626" i="1"/>
  <c r="B20625" i="1"/>
  <c r="B20624" i="1"/>
  <c r="B20623" i="1"/>
  <c r="B20622" i="1"/>
  <c r="B20621" i="1"/>
  <c r="B20620" i="1"/>
  <c r="B20619" i="1"/>
  <c r="B20618" i="1"/>
  <c r="B20617" i="1"/>
  <c r="B20616" i="1"/>
  <c r="B20615" i="1"/>
  <c r="B20614" i="1"/>
  <c r="B20613" i="1"/>
  <c r="B20612" i="1"/>
  <c r="B20611" i="1"/>
  <c r="B20610" i="1"/>
  <c r="B20609" i="1"/>
  <c r="B20608" i="1"/>
  <c r="B20607" i="1"/>
  <c r="B20606" i="1"/>
  <c r="B20605" i="1"/>
  <c r="B20604" i="1"/>
  <c r="B20603" i="1"/>
  <c r="B20602" i="1"/>
  <c r="B20601" i="1"/>
  <c r="B20600" i="1"/>
  <c r="B20599" i="1"/>
  <c r="B20598" i="1"/>
  <c r="B20597" i="1"/>
  <c r="B20596" i="1"/>
  <c r="B20595" i="1"/>
  <c r="B20594" i="1"/>
  <c r="B20593" i="1"/>
  <c r="B20592" i="1"/>
  <c r="B20591" i="1"/>
  <c r="B20590" i="1"/>
  <c r="B20589" i="1"/>
  <c r="B20588" i="1"/>
  <c r="B20587" i="1"/>
  <c r="B20586" i="1"/>
  <c r="B20585" i="1"/>
  <c r="B20584" i="1"/>
  <c r="B20583" i="1"/>
  <c r="B20582" i="1"/>
  <c r="B20581" i="1"/>
  <c r="B20580" i="1"/>
  <c r="B20579" i="1"/>
  <c r="B20578" i="1"/>
  <c r="B20577" i="1"/>
  <c r="B20576" i="1"/>
  <c r="B20575" i="1"/>
  <c r="B20574" i="1"/>
  <c r="B20569" i="1"/>
  <c r="B20568" i="1"/>
  <c r="B20567" i="1"/>
  <c r="B20566" i="1"/>
  <c r="B20565" i="1"/>
  <c r="B20564" i="1"/>
  <c r="B20563" i="1"/>
  <c r="B20562" i="1"/>
  <c r="B20561" i="1"/>
  <c r="B20560" i="1"/>
  <c r="B20559" i="1"/>
  <c r="B20558" i="1"/>
  <c r="B20557" i="1"/>
  <c r="B20556" i="1"/>
  <c r="B20555" i="1"/>
  <c r="B20554" i="1"/>
  <c r="B20553" i="1"/>
  <c r="B20552" i="1"/>
  <c r="B20551" i="1"/>
  <c r="B20550" i="1"/>
  <c r="B20549" i="1"/>
  <c r="B20548" i="1"/>
  <c r="B20547" i="1"/>
  <c r="B20546" i="1"/>
  <c r="B20545" i="1"/>
  <c r="B20544" i="1"/>
  <c r="B20543" i="1"/>
  <c r="B20542" i="1"/>
  <c r="B20541" i="1"/>
  <c r="B20540" i="1"/>
  <c r="B20539" i="1"/>
  <c r="B20538" i="1"/>
  <c r="B20537" i="1"/>
  <c r="B20536" i="1"/>
  <c r="B20535" i="1"/>
  <c r="B20534" i="1"/>
  <c r="B20533" i="1"/>
  <c r="B20532" i="1"/>
  <c r="B20531" i="1"/>
  <c r="B20530" i="1"/>
  <c r="B20529" i="1"/>
  <c r="B20528" i="1"/>
  <c r="B20527" i="1"/>
  <c r="B20526" i="1"/>
  <c r="B20525" i="1"/>
  <c r="B20524" i="1"/>
  <c r="B20523" i="1"/>
  <c r="B20522" i="1"/>
  <c r="B20521" i="1"/>
  <c r="B20520" i="1"/>
  <c r="B20519" i="1"/>
  <c r="B20518" i="1"/>
  <c r="B20517" i="1"/>
  <c r="B20516" i="1"/>
  <c r="B20515" i="1"/>
  <c r="B20514" i="1"/>
  <c r="B20513" i="1"/>
  <c r="B20512" i="1"/>
  <c r="B20511" i="1"/>
  <c r="B20510" i="1"/>
  <c r="B20509" i="1"/>
  <c r="B20508" i="1"/>
  <c r="B20507" i="1"/>
  <c r="B20506" i="1"/>
  <c r="B20505" i="1"/>
  <c r="B20504" i="1"/>
  <c r="B20503" i="1"/>
  <c r="B20502" i="1"/>
  <c r="B20501" i="1"/>
  <c r="B20500" i="1"/>
  <c r="B20499" i="1"/>
  <c r="B20498" i="1"/>
  <c r="B20497" i="1"/>
  <c r="B20496" i="1"/>
  <c r="B20495" i="1"/>
  <c r="B20494" i="1"/>
  <c r="B20493" i="1"/>
  <c r="B20492" i="1"/>
  <c r="B20491" i="1"/>
  <c r="B20490" i="1"/>
  <c r="B20489" i="1"/>
  <c r="B20488" i="1"/>
  <c r="B20487" i="1"/>
  <c r="B20486" i="1"/>
  <c r="B20485" i="1"/>
  <c r="B20484" i="1"/>
  <c r="B20483" i="1"/>
  <c r="B20482" i="1"/>
  <c r="B20481" i="1"/>
  <c r="B20480" i="1"/>
  <c r="B20479" i="1"/>
  <c r="B20478" i="1"/>
  <c r="B20477" i="1"/>
  <c r="B20476" i="1"/>
  <c r="B20475" i="1"/>
  <c r="B20474" i="1"/>
  <c r="B20473" i="1"/>
  <c r="B20472" i="1"/>
  <c r="B20471" i="1"/>
  <c r="B20470" i="1"/>
  <c r="B20469" i="1"/>
  <c r="B20468" i="1"/>
  <c r="B20467" i="1"/>
  <c r="B20466" i="1"/>
  <c r="B20465" i="1"/>
  <c r="B20464" i="1"/>
  <c r="B20463" i="1"/>
  <c r="B20462" i="1"/>
  <c r="B20461" i="1"/>
  <c r="B20460" i="1"/>
  <c r="B20459" i="1"/>
  <c r="B20458" i="1"/>
  <c r="B20457" i="1"/>
  <c r="B20456" i="1"/>
  <c r="B20455" i="1"/>
  <c r="B20454" i="1"/>
  <c r="B20453" i="1"/>
  <c r="B20452" i="1"/>
  <c r="B20451" i="1"/>
  <c r="B20450" i="1"/>
  <c r="B20449" i="1"/>
  <c r="B20448" i="1"/>
  <c r="B20447" i="1"/>
  <c r="B20446" i="1"/>
  <c r="B20445" i="1"/>
  <c r="B20444" i="1"/>
  <c r="B20443" i="1"/>
  <c r="B20442" i="1"/>
  <c r="B20441" i="1"/>
  <c r="B20440" i="1"/>
  <c r="B20439" i="1"/>
  <c r="B20438" i="1"/>
  <c r="B20437" i="1"/>
  <c r="B20436" i="1"/>
  <c r="B20435" i="1"/>
  <c r="B20434" i="1"/>
  <c r="B20433" i="1"/>
  <c r="B20432" i="1"/>
  <c r="B20431" i="1"/>
  <c r="B20430" i="1"/>
  <c r="B20429" i="1"/>
  <c r="B20428" i="1"/>
  <c r="B20427" i="1"/>
  <c r="B20426" i="1"/>
  <c r="B20425" i="1"/>
  <c r="B20424" i="1"/>
  <c r="B20423" i="1"/>
  <c r="B20422" i="1"/>
  <c r="B20421" i="1"/>
  <c r="B20420" i="1"/>
  <c r="B20419" i="1"/>
  <c r="B20418" i="1"/>
  <c r="B20417" i="1"/>
  <c r="B20416" i="1"/>
  <c r="B20415" i="1"/>
  <c r="B20414" i="1"/>
  <c r="B20413" i="1"/>
  <c r="B20412" i="1"/>
  <c r="B20411" i="1"/>
  <c r="B20410" i="1"/>
  <c r="B20409" i="1"/>
  <c r="B20408" i="1"/>
  <c r="B20407" i="1"/>
  <c r="B20406" i="1"/>
  <c r="B20405" i="1"/>
  <c r="B20404" i="1"/>
  <c r="B20403" i="1"/>
  <c r="B20402" i="1"/>
  <c r="B20401" i="1"/>
  <c r="B20400" i="1"/>
  <c r="B20399" i="1"/>
  <c r="B20398" i="1"/>
  <c r="B20397" i="1"/>
  <c r="B20396" i="1"/>
  <c r="B20395" i="1"/>
  <c r="B20394" i="1"/>
  <c r="B20393" i="1"/>
  <c r="B20392" i="1"/>
  <c r="B20391" i="1"/>
  <c r="B20390" i="1"/>
  <c r="B20389" i="1"/>
  <c r="B20388" i="1"/>
  <c r="B20387" i="1"/>
  <c r="B20386" i="1"/>
  <c r="B20385" i="1"/>
  <c r="B20384" i="1"/>
  <c r="B20383" i="1"/>
  <c r="B20382" i="1"/>
  <c r="B20381" i="1"/>
  <c r="B20380" i="1"/>
  <c r="B20379" i="1"/>
  <c r="B20378" i="1"/>
  <c r="B20377" i="1"/>
  <c r="B20376" i="1"/>
  <c r="B20375" i="1"/>
  <c r="B20374" i="1"/>
  <c r="B20373" i="1"/>
  <c r="B20372" i="1"/>
  <c r="B20371" i="1"/>
  <c r="B20370" i="1"/>
  <c r="B20369" i="1"/>
  <c r="B20368" i="1"/>
  <c r="B20367" i="1"/>
  <c r="B20366" i="1"/>
  <c r="B20365" i="1"/>
  <c r="B20364" i="1"/>
  <c r="B20363" i="1"/>
  <c r="B20362" i="1"/>
  <c r="B20361" i="1"/>
  <c r="B20360" i="1"/>
  <c r="B20359" i="1"/>
  <c r="B20358" i="1"/>
  <c r="B20357" i="1"/>
  <c r="B20356" i="1"/>
  <c r="B20355" i="1"/>
  <c r="B20354" i="1"/>
  <c r="B20353" i="1"/>
  <c r="B20352" i="1"/>
  <c r="B20351" i="1"/>
  <c r="B20350" i="1"/>
  <c r="B20349" i="1"/>
  <c r="B20348" i="1"/>
  <c r="B20347" i="1"/>
  <c r="B20346" i="1"/>
  <c r="B20345" i="1"/>
  <c r="B20344" i="1"/>
  <c r="B20343" i="1"/>
  <c r="B20342" i="1"/>
  <c r="B20341" i="1"/>
  <c r="B20340" i="1"/>
  <c r="B20339" i="1"/>
  <c r="B20338" i="1"/>
  <c r="B20337" i="1"/>
  <c r="B20336" i="1"/>
  <c r="B20335" i="1"/>
  <c r="B20334" i="1"/>
  <c r="B20333" i="1"/>
  <c r="B20332" i="1"/>
  <c r="B20331" i="1"/>
  <c r="B20330" i="1"/>
  <c r="B20329" i="1"/>
  <c r="B20328" i="1"/>
  <c r="B20327" i="1"/>
  <c r="B20326" i="1"/>
  <c r="B20325" i="1"/>
  <c r="B20324" i="1"/>
  <c r="B20323" i="1"/>
  <c r="B20322" i="1"/>
  <c r="B20321" i="1"/>
  <c r="B20320" i="1"/>
  <c r="B20319" i="1"/>
  <c r="B20318" i="1"/>
  <c r="B20317" i="1"/>
  <c r="B20316" i="1"/>
  <c r="B20315" i="1"/>
  <c r="B20314" i="1"/>
  <c r="B20313" i="1"/>
  <c r="B20312" i="1"/>
  <c r="B20311" i="1"/>
  <c r="B20310" i="1"/>
  <c r="B20309" i="1"/>
  <c r="B20308" i="1"/>
  <c r="B20307" i="1"/>
  <c r="B20306" i="1"/>
  <c r="B20305" i="1"/>
  <c r="B20304" i="1"/>
  <c r="B20303" i="1"/>
  <c r="B20302" i="1"/>
  <c r="B20301" i="1"/>
  <c r="B20300" i="1"/>
  <c r="B20299" i="1"/>
  <c r="B20298" i="1"/>
  <c r="B20297" i="1"/>
  <c r="B20296" i="1"/>
  <c r="B20295" i="1"/>
  <c r="B20294" i="1"/>
  <c r="B20293" i="1"/>
  <c r="B20292" i="1"/>
  <c r="B20291" i="1"/>
  <c r="B20290" i="1"/>
  <c r="B20289" i="1"/>
  <c r="B20288" i="1"/>
  <c r="B20287" i="1"/>
  <c r="B20286" i="1"/>
  <c r="B20285" i="1"/>
  <c r="B20284" i="1"/>
  <c r="B20283" i="1"/>
  <c r="B20282" i="1"/>
  <c r="B20281" i="1"/>
  <c r="B20280" i="1"/>
  <c r="B20279" i="1"/>
  <c r="B20278" i="1"/>
  <c r="B20277" i="1"/>
  <c r="B20276" i="1"/>
  <c r="B20275" i="1"/>
  <c r="B20274" i="1"/>
  <c r="B20273" i="1"/>
  <c r="B20272" i="1"/>
  <c r="B20271" i="1"/>
  <c r="B20270" i="1"/>
  <c r="B20269" i="1"/>
  <c r="B20268" i="1"/>
  <c r="B20267" i="1"/>
  <c r="B20266" i="1"/>
  <c r="B20265" i="1"/>
  <c r="B20264" i="1"/>
  <c r="B20263" i="1"/>
  <c r="B20262" i="1"/>
  <c r="B20261" i="1"/>
  <c r="B20260" i="1"/>
  <c r="B20259" i="1"/>
  <c r="B20258" i="1"/>
  <c r="B20257" i="1"/>
  <c r="B20256" i="1"/>
  <c r="B20255" i="1"/>
  <c r="B20254" i="1"/>
  <c r="B20253" i="1"/>
  <c r="B20252" i="1"/>
  <c r="B20251" i="1"/>
  <c r="B20250" i="1"/>
  <c r="B20249" i="1"/>
  <c r="B20248" i="1"/>
  <c r="B20247" i="1"/>
  <c r="B20246" i="1"/>
  <c r="B20245" i="1"/>
  <c r="B20244" i="1"/>
  <c r="B20243" i="1"/>
  <c r="B20242" i="1"/>
  <c r="B20241" i="1"/>
  <c r="B20240" i="1"/>
  <c r="B20239" i="1"/>
  <c r="B20238" i="1"/>
  <c r="B20237" i="1"/>
  <c r="B20236" i="1"/>
  <c r="B20235" i="1"/>
  <c r="B20234" i="1"/>
  <c r="B20233" i="1"/>
  <c r="B20232" i="1"/>
  <c r="B20231" i="1"/>
  <c r="B20230" i="1"/>
  <c r="B20229" i="1"/>
  <c r="B20228" i="1"/>
  <c r="B20227" i="1"/>
  <c r="B20226" i="1"/>
  <c r="B20225" i="1"/>
  <c r="B20224" i="1"/>
  <c r="B20223" i="1"/>
  <c r="B20222" i="1"/>
  <c r="B20221" i="1"/>
  <c r="B20220" i="1"/>
  <c r="B20219" i="1"/>
  <c r="B20218" i="1"/>
  <c r="B20217" i="1"/>
  <c r="B20216" i="1"/>
  <c r="B20215" i="1"/>
  <c r="B20214" i="1"/>
  <c r="B20213" i="1"/>
  <c r="B20212" i="1"/>
  <c r="B20211" i="1"/>
  <c r="B20210" i="1"/>
  <c r="B20209" i="1"/>
  <c r="B20208" i="1"/>
  <c r="B20207" i="1"/>
  <c r="B20206" i="1"/>
  <c r="B20205" i="1"/>
  <c r="B20204" i="1"/>
  <c r="B20203" i="1"/>
  <c r="B20202" i="1"/>
  <c r="B20201" i="1"/>
  <c r="B20200" i="1"/>
  <c r="B20199" i="1"/>
  <c r="B20198" i="1"/>
  <c r="B20197" i="1"/>
  <c r="B20196" i="1"/>
  <c r="B20195" i="1"/>
  <c r="B20194" i="1"/>
  <c r="B20193" i="1"/>
  <c r="B20192" i="1"/>
  <c r="B20191" i="1"/>
  <c r="B20190" i="1"/>
  <c r="B20189" i="1"/>
  <c r="B20188" i="1"/>
  <c r="B20187" i="1"/>
  <c r="B20186" i="1"/>
  <c r="B20185" i="1"/>
  <c r="B20184" i="1"/>
  <c r="B20183" i="1"/>
  <c r="B20182" i="1"/>
  <c r="B20181" i="1"/>
  <c r="B20180" i="1"/>
  <c r="B20179" i="1"/>
  <c r="B20178" i="1"/>
  <c r="B20177" i="1"/>
  <c r="B20176" i="1"/>
  <c r="B20175" i="1"/>
  <c r="B20174" i="1"/>
  <c r="B20173" i="1"/>
  <c r="B20172" i="1"/>
  <c r="B20171" i="1"/>
  <c r="B20170" i="1"/>
  <c r="B20169" i="1"/>
  <c r="B20168" i="1"/>
  <c r="B20167" i="1"/>
  <c r="B20166" i="1"/>
  <c r="B20165" i="1"/>
  <c r="B20164" i="1"/>
  <c r="B20163" i="1"/>
  <c r="B20162" i="1"/>
  <c r="B20161" i="1"/>
  <c r="B20160" i="1"/>
  <c r="B20159" i="1"/>
  <c r="B20158" i="1"/>
  <c r="B20157" i="1"/>
  <c r="B20156" i="1"/>
  <c r="B20155" i="1"/>
  <c r="B20154" i="1"/>
  <c r="B20153" i="1"/>
  <c r="B20152" i="1"/>
  <c r="B20151" i="1"/>
  <c r="B20150" i="1"/>
  <c r="B20149" i="1"/>
  <c r="B20148" i="1"/>
  <c r="B20147" i="1"/>
  <c r="B20146" i="1"/>
  <c r="B20145" i="1"/>
  <c r="B20144" i="1"/>
  <c r="B20143" i="1"/>
  <c r="B20142" i="1"/>
  <c r="B20141" i="1"/>
  <c r="B20140" i="1"/>
  <c r="B20139" i="1"/>
  <c r="B20138" i="1"/>
  <c r="B20137" i="1"/>
  <c r="B20136" i="1"/>
  <c r="B20135" i="1"/>
  <c r="B20134" i="1"/>
  <c r="B20133" i="1"/>
  <c r="B20132" i="1"/>
  <c r="B20131" i="1"/>
  <c r="B20130" i="1"/>
  <c r="B20129" i="1"/>
  <c r="B20128" i="1"/>
  <c r="B20127" i="1"/>
  <c r="B20126" i="1"/>
  <c r="B20125" i="1"/>
  <c r="B20124" i="1"/>
  <c r="B20123" i="1"/>
  <c r="B20122" i="1"/>
  <c r="B20121" i="1"/>
  <c r="B20120" i="1"/>
  <c r="B20119" i="1"/>
  <c r="B20118" i="1"/>
  <c r="B20117" i="1"/>
  <c r="B20116" i="1"/>
  <c r="B20115" i="1"/>
  <c r="B20114" i="1"/>
  <c r="B20113" i="1"/>
  <c r="B20112" i="1"/>
  <c r="B20111" i="1"/>
  <c r="B20110" i="1"/>
  <c r="B20109" i="1"/>
  <c r="B20108" i="1"/>
  <c r="B20107" i="1"/>
  <c r="B20106" i="1"/>
  <c r="B20105" i="1"/>
  <c r="B20104" i="1"/>
  <c r="B20103" i="1"/>
  <c r="B20102" i="1"/>
  <c r="B20101" i="1"/>
  <c r="B20100" i="1"/>
  <c r="B20099" i="1"/>
  <c r="B20098" i="1"/>
  <c r="B20097" i="1"/>
  <c r="B20096" i="1"/>
  <c r="B20095" i="1"/>
  <c r="B20094" i="1"/>
  <c r="B20093" i="1"/>
  <c r="B20092" i="1"/>
  <c r="B20091" i="1"/>
  <c r="B20090" i="1"/>
  <c r="B20089" i="1"/>
  <c r="B20088" i="1"/>
  <c r="B20087" i="1"/>
  <c r="B20086" i="1"/>
  <c r="B20085" i="1"/>
  <c r="B20084" i="1"/>
  <c r="B20083" i="1"/>
  <c r="B20082" i="1"/>
  <c r="B20081" i="1"/>
  <c r="B20080" i="1"/>
  <c r="B20079" i="1"/>
  <c r="B20078" i="1"/>
  <c r="B20077" i="1"/>
  <c r="B20076" i="1"/>
  <c r="B20075" i="1"/>
  <c r="B20074" i="1"/>
  <c r="B20073" i="1"/>
  <c r="B20072" i="1"/>
  <c r="B20071" i="1"/>
  <c r="B20070" i="1"/>
  <c r="B20069" i="1"/>
  <c r="B20068" i="1"/>
  <c r="B20067" i="1"/>
  <c r="B20066" i="1"/>
  <c r="B20065" i="1"/>
  <c r="B20064" i="1"/>
  <c r="B20063" i="1"/>
  <c r="B20062" i="1"/>
  <c r="B20061" i="1"/>
  <c r="B20060" i="1"/>
  <c r="B20059" i="1"/>
  <c r="B20058" i="1"/>
  <c r="B20057" i="1"/>
  <c r="B20056" i="1"/>
  <c r="B20055" i="1"/>
  <c r="B20054" i="1"/>
  <c r="B20053" i="1"/>
  <c r="B20052" i="1"/>
  <c r="B20051" i="1"/>
  <c r="B20050" i="1"/>
  <c r="B20049" i="1"/>
  <c r="B20048" i="1"/>
  <c r="B20047" i="1"/>
  <c r="B20046" i="1"/>
  <c r="B20045" i="1"/>
  <c r="B20044" i="1"/>
  <c r="B20043" i="1"/>
  <c r="B20042" i="1"/>
  <c r="B20041" i="1"/>
  <c r="B20040" i="1"/>
  <c r="B20039" i="1"/>
  <c r="B20038" i="1"/>
  <c r="B20037" i="1"/>
  <c r="B20036" i="1"/>
  <c r="B20035" i="1"/>
  <c r="B20034" i="1"/>
  <c r="B20033" i="1"/>
  <c r="B20032" i="1"/>
  <c r="B20031" i="1"/>
  <c r="B20030" i="1"/>
  <c r="B20029" i="1"/>
  <c r="B20028" i="1"/>
  <c r="B20027" i="1"/>
  <c r="B20026" i="1"/>
  <c r="B20025" i="1"/>
  <c r="B20024" i="1"/>
  <c r="B20023" i="1"/>
  <c r="B20022" i="1"/>
  <c r="B20021" i="1"/>
  <c r="B20020" i="1"/>
  <c r="B20019" i="1"/>
  <c r="B20018" i="1"/>
  <c r="B20017" i="1"/>
  <c r="B20016" i="1"/>
  <c r="B20015" i="1"/>
  <c r="B20014" i="1"/>
  <c r="B20013" i="1"/>
  <c r="B20012" i="1"/>
  <c r="B20011" i="1"/>
  <c r="B20010" i="1"/>
  <c r="B20009" i="1"/>
  <c r="B20008" i="1"/>
  <c r="B20007" i="1"/>
  <c r="B20006" i="1"/>
  <c r="B20005" i="1"/>
  <c r="B20004" i="1"/>
  <c r="B20003" i="1"/>
  <c r="B20002" i="1"/>
  <c r="B20001" i="1"/>
  <c r="B20000" i="1"/>
  <c r="B19999" i="1"/>
  <c r="B19998" i="1"/>
  <c r="B19997" i="1"/>
  <c r="B19996" i="1"/>
  <c r="B19995" i="1"/>
  <c r="B19994" i="1"/>
  <c r="B19993" i="1"/>
  <c r="B19992" i="1"/>
  <c r="B19991" i="1"/>
  <c r="B19990" i="1"/>
  <c r="B19989" i="1"/>
  <c r="B19988" i="1"/>
  <c r="B19987" i="1"/>
  <c r="B19986" i="1"/>
  <c r="B19985" i="1"/>
  <c r="B19984" i="1"/>
  <c r="B19983" i="1"/>
  <c r="B19982" i="1"/>
  <c r="B19981" i="1"/>
  <c r="B19980" i="1"/>
  <c r="B19979" i="1"/>
  <c r="B19978" i="1"/>
  <c r="B19977" i="1"/>
  <c r="B19976" i="1"/>
  <c r="B19975" i="1"/>
  <c r="B19974" i="1"/>
  <c r="B19973" i="1"/>
  <c r="B19972" i="1"/>
  <c r="B19971" i="1"/>
  <c r="B19970" i="1"/>
  <c r="B19969" i="1"/>
  <c r="B19964" i="1"/>
  <c r="B19963" i="1"/>
  <c r="B19962" i="1"/>
  <c r="B19961" i="1"/>
  <c r="B19960" i="1"/>
  <c r="B19959" i="1"/>
  <c r="B19958" i="1"/>
  <c r="B19957" i="1"/>
  <c r="B19956" i="1"/>
  <c r="B19955" i="1"/>
  <c r="B19954" i="1"/>
  <c r="B19953" i="1"/>
  <c r="B19952" i="1"/>
  <c r="B19951" i="1"/>
  <c r="B19950" i="1"/>
  <c r="B19949" i="1"/>
  <c r="B19948" i="1"/>
  <c r="B19947" i="1"/>
  <c r="B19946" i="1"/>
  <c r="B19945" i="1"/>
  <c r="B19944" i="1"/>
  <c r="B19943" i="1"/>
  <c r="B19942" i="1"/>
  <c r="B19941" i="1"/>
  <c r="B19940" i="1"/>
  <c r="B19939" i="1"/>
  <c r="B19938" i="1"/>
  <c r="B19937" i="1"/>
  <c r="B19936" i="1"/>
  <c r="B19935" i="1"/>
  <c r="B19934" i="1"/>
  <c r="B19933" i="1"/>
  <c r="B19932" i="1"/>
  <c r="B19931" i="1"/>
  <c r="B19930" i="1"/>
  <c r="B19929" i="1"/>
  <c r="B19928" i="1"/>
  <c r="B19927" i="1"/>
  <c r="B19926" i="1"/>
  <c r="B19925" i="1"/>
  <c r="B19924" i="1"/>
  <c r="B19923" i="1"/>
  <c r="B19922" i="1"/>
  <c r="B19921" i="1"/>
  <c r="B19920" i="1"/>
  <c r="B19919" i="1"/>
  <c r="B19918" i="1"/>
  <c r="B19917" i="1"/>
  <c r="B19916" i="1"/>
  <c r="B19915" i="1"/>
  <c r="B19914" i="1"/>
  <c r="B19913" i="1"/>
  <c r="B19912" i="1"/>
  <c r="B19911" i="1"/>
  <c r="B19910" i="1"/>
  <c r="B19909" i="1"/>
  <c r="B19908" i="1"/>
  <c r="B19907" i="1"/>
  <c r="B19906" i="1"/>
  <c r="B19905" i="1"/>
  <c r="B19904" i="1"/>
  <c r="B19903" i="1"/>
  <c r="B19902" i="1"/>
  <c r="B19901" i="1"/>
  <c r="B19900" i="1"/>
  <c r="B19899" i="1"/>
  <c r="B19898" i="1"/>
  <c r="B19897" i="1"/>
  <c r="B19896" i="1"/>
  <c r="B19895" i="1"/>
  <c r="B19894" i="1"/>
  <c r="B19893" i="1"/>
  <c r="B19892" i="1"/>
  <c r="B19891" i="1"/>
  <c r="B19890" i="1"/>
  <c r="B19889" i="1"/>
  <c r="B19888" i="1"/>
  <c r="B19887" i="1"/>
  <c r="B19886" i="1"/>
  <c r="B19885" i="1"/>
  <c r="B19884" i="1"/>
  <c r="B19883" i="1"/>
  <c r="B19882" i="1"/>
  <c r="B19881" i="1"/>
  <c r="B19880" i="1"/>
  <c r="B19879" i="1"/>
  <c r="B19878" i="1"/>
  <c r="B19877" i="1"/>
  <c r="B19876" i="1"/>
  <c r="B19875" i="1"/>
  <c r="B19874" i="1"/>
  <c r="B19873" i="1"/>
  <c r="B19872" i="1"/>
  <c r="B19871" i="1"/>
  <c r="B19870" i="1"/>
  <c r="B19869" i="1"/>
  <c r="B19868" i="1"/>
  <c r="B19867" i="1"/>
  <c r="B19866" i="1"/>
  <c r="B19865" i="1"/>
  <c r="B19864" i="1"/>
  <c r="B19863" i="1"/>
  <c r="B19862" i="1"/>
  <c r="B19861" i="1"/>
  <c r="B19860" i="1"/>
  <c r="B19859" i="1"/>
  <c r="B19858" i="1"/>
  <c r="B19857" i="1"/>
  <c r="B19856" i="1"/>
  <c r="B19855" i="1"/>
  <c r="B19854" i="1"/>
  <c r="B19853" i="1"/>
  <c r="B19852" i="1"/>
  <c r="B19851" i="1"/>
  <c r="B19850" i="1"/>
  <c r="B19849" i="1"/>
  <c r="B19848" i="1"/>
  <c r="B19847" i="1"/>
  <c r="B19846" i="1"/>
  <c r="B19845" i="1"/>
  <c r="B19844" i="1"/>
  <c r="B19843" i="1"/>
  <c r="B19842" i="1"/>
  <c r="B19841" i="1"/>
  <c r="B19840" i="1"/>
  <c r="B19839" i="1"/>
  <c r="B19838" i="1"/>
  <c r="B19837" i="1"/>
  <c r="B19836" i="1"/>
  <c r="B19835" i="1"/>
  <c r="B19834" i="1"/>
  <c r="B19833" i="1"/>
  <c r="B19832" i="1"/>
  <c r="B19831" i="1"/>
  <c r="B19830" i="1"/>
  <c r="B19829" i="1"/>
  <c r="B19828" i="1"/>
  <c r="B19827" i="1"/>
  <c r="B19826" i="1"/>
  <c r="B19825" i="1"/>
  <c r="B19824" i="1"/>
  <c r="B19823" i="1"/>
  <c r="B19822" i="1"/>
  <c r="B19821" i="1"/>
  <c r="B19820" i="1"/>
  <c r="B19819" i="1"/>
  <c r="B19818" i="1"/>
  <c r="B19817" i="1"/>
  <c r="B19816" i="1"/>
  <c r="B19815" i="1"/>
  <c r="B19814" i="1"/>
  <c r="B19813" i="1"/>
  <c r="B19812" i="1"/>
  <c r="B19811" i="1"/>
  <c r="B19810" i="1"/>
  <c r="B19809" i="1"/>
  <c r="B19808" i="1"/>
  <c r="B19807" i="1"/>
  <c r="B19806" i="1"/>
  <c r="B19805" i="1"/>
  <c r="B19804" i="1"/>
  <c r="B19803" i="1"/>
  <c r="B19802" i="1"/>
  <c r="B19801" i="1"/>
  <c r="B19800" i="1"/>
  <c r="B19799" i="1"/>
  <c r="B19798" i="1"/>
  <c r="B19797" i="1"/>
  <c r="B19796" i="1"/>
  <c r="B19795" i="1"/>
  <c r="B19794" i="1"/>
  <c r="B19793" i="1"/>
  <c r="B19792" i="1"/>
  <c r="B19791" i="1"/>
  <c r="B19790" i="1"/>
  <c r="B19789" i="1"/>
  <c r="B19788" i="1"/>
  <c r="B19787" i="1"/>
  <c r="B19786" i="1"/>
  <c r="B19785" i="1"/>
  <c r="B19784" i="1"/>
  <c r="B19783" i="1"/>
  <c r="B19782" i="1"/>
  <c r="B19781" i="1"/>
  <c r="B19780" i="1"/>
  <c r="B19779" i="1"/>
  <c r="B19778" i="1"/>
  <c r="B19777" i="1"/>
  <c r="B19776" i="1"/>
  <c r="B19775" i="1"/>
  <c r="B19774" i="1"/>
  <c r="B19773" i="1"/>
  <c r="B19772" i="1"/>
  <c r="B19771" i="1"/>
  <c r="B19770" i="1"/>
  <c r="B19769" i="1"/>
  <c r="B19768" i="1"/>
  <c r="B19767" i="1"/>
  <c r="B19766" i="1"/>
  <c r="B19765" i="1"/>
  <c r="B19764" i="1"/>
  <c r="B19763" i="1"/>
  <c r="B19762" i="1"/>
  <c r="B19761" i="1"/>
  <c r="B19760" i="1"/>
  <c r="B19759" i="1"/>
  <c r="B19758" i="1"/>
  <c r="B19757" i="1"/>
  <c r="B19756" i="1"/>
  <c r="B19755" i="1"/>
  <c r="B19754" i="1"/>
  <c r="B19753" i="1"/>
  <c r="B19752" i="1"/>
  <c r="B19751" i="1"/>
  <c r="B19750" i="1"/>
  <c r="B19749" i="1"/>
  <c r="B19748" i="1"/>
  <c r="B19747" i="1"/>
  <c r="B19746" i="1"/>
  <c r="B19745" i="1"/>
  <c r="B19744" i="1"/>
  <c r="B19743" i="1"/>
  <c r="B19742" i="1"/>
  <c r="B19741" i="1"/>
  <c r="B19740" i="1"/>
  <c r="B19739" i="1"/>
  <c r="B19738" i="1"/>
  <c r="B19737" i="1"/>
  <c r="B19736" i="1"/>
  <c r="B19735" i="1"/>
  <c r="B19734" i="1"/>
  <c r="B19733" i="1"/>
  <c r="B19732" i="1"/>
  <c r="B19731" i="1"/>
  <c r="B19730" i="1"/>
  <c r="B19729" i="1"/>
  <c r="B19728" i="1"/>
  <c r="B19727" i="1"/>
  <c r="B19726" i="1"/>
  <c r="B19725" i="1"/>
  <c r="B19724" i="1"/>
  <c r="B19723" i="1"/>
  <c r="B19722" i="1"/>
  <c r="B19721" i="1"/>
  <c r="B19720" i="1"/>
  <c r="B19719" i="1"/>
  <c r="B19718" i="1"/>
  <c r="B19717" i="1"/>
  <c r="B19716" i="1"/>
  <c r="B19715" i="1"/>
  <c r="B19714" i="1"/>
  <c r="B19713" i="1"/>
  <c r="B19712" i="1"/>
  <c r="B19711" i="1"/>
  <c r="B19710" i="1"/>
  <c r="B19709" i="1"/>
  <c r="B19708" i="1"/>
  <c r="B19707" i="1"/>
  <c r="B19706" i="1"/>
  <c r="B19705" i="1"/>
  <c r="B19704" i="1"/>
  <c r="B19703" i="1"/>
  <c r="B19702" i="1"/>
  <c r="B19701" i="1"/>
  <c r="B19700" i="1"/>
  <c r="B19699" i="1"/>
  <c r="B19698" i="1"/>
  <c r="B19697" i="1"/>
  <c r="B19696" i="1"/>
  <c r="B19695" i="1"/>
  <c r="B19694" i="1"/>
  <c r="B19693" i="1"/>
  <c r="B19692" i="1"/>
  <c r="B19691" i="1"/>
  <c r="B19690" i="1"/>
  <c r="B19689" i="1"/>
  <c r="B19688" i="1"/>
  <c r="B19687" i="1"/>
  <c r="B19686" i="1"/>
  <c r="B19685" i="1"/>
  <c r="B19684" i="1"/>
  <c r="B19683" i="1"/>
  <c r="B19682" i="1"/>
  <c r="B19681" i="1"/>
  <c r="B19680" i="1"/>
  <c r="B19679" i="1"/>
  <c r="B19678" i="1"/>
  <c r="B19677" i="1"/>
  <c r="B19676" i="1"/>
  <c r="B19675" i="1"/>
  <c r="B19674" i="1"/>
  <c r="B19673" i="1"/>
  <c r="B19672" i="1"/>
  <c r="B19671" i="1"/>
  <c r="B19670" i="1"/>
  <c r="B19669" i="1"/>
  <c r="B19668" i="1"/>
  <c r="B19667" i="1"/>
  <c r="B19666" i="1"/>
  <c r="B19665" i="1"/>
  <c r="B19664" i="1"/>
  <c r="B19663" i="1"/>
  <c r="B19662" i="1"/>
  <c r="B19661" i="1"/>
  <c r="B19660" i="1"/>
  <c r="B19659" i="1"/>
  <c r="B19658" i="1"/>
  <c r="B19657" i="1"/>
  <c r="B19656" i="1"/>
  <c r="B19655" i="1"/>
  <c r="B19654" i="1"/>
  <c r="B19653" i="1"/>
  <c r="B19652" i="1"/>
  <c r="B19651" i="1"/>
  <c r="B19650" i="1"/>
  <c r="B19649" i="1"/>
  <c r="B19648" i="1"/>
  <c r="B19647" i="1"/>
  <c r="B19646" i="1"/>
  <c r="B19645" i="1"/>
  <c r="B19644" i="1"/>
  <c r="B19643" i="1"/>
  <c r="B19642" i="1"/>
  <c r="B19641" i="1"/>
  <c r="B19640" i="1"/>
  <c r="B19639" i="1"/>
  <c r="B19638" i="1"/>
  <c r="B19637" i="1"/>
  <c r="B19636" i="1"/>
  <c r="B19635" i="1"/>
  <c r="B19634" i="1"/>
  <c r="B19633" i="1"/>
  <c r="B19632" i="1"/>
  <c r="B19631" i="1"/>
  <c r="B19630" i="1"/>
  <c r="B19629" i="1"/>
  <c r="B19628" i="1"/>
  <c r="B19627" i="1"/>
  <c r="B19626" i="1"/>
  <c r="B19625" i="1"/>
  <c r="B19624" i="1"/>
  <c r="B19623" i="1"/>
  <c r="B19622" i="1"/>
  <c r="B19621" i="1"/>
  <c r="B19620" i="1"/>
  <c r="B19619" i="1"/>
  <c r="B19618" i="1"/>
  <c r="B19617" i="1"/>
  <c r="B19616" i="1"/>
  <c r="B19615" i="1"/>
  <c r="B19614" i="1"/>
  <c r="B19613" i="1"/>
  <c r="B19612" i="1"/>
  <c r="B19611" i="1"/>
  <c r="B19610" i="1"/>
  <c r="B19609" i="1"/>
  <c r="B19608" i="1"/>
  <c r="B19607" i="1"/>
  <c r="B19606" i="1"/>
  <c r="B19605" i="1"/>
  <c r="B19604" i="1"/>
  <c r="B19603" i="1"/>
  <c r="B19602" i="1"/>
  <c r="B19601" i="1"/>
  <c r="B19600" i="1"/>
  <c r="B19599" i="1"/>
  <c r="B19598" i="1"/>
  <c r="B19597" i="1"/>
  <c r="B19596" i="1"/>
  <c r="B19595" i="1"/>
  <c r="B19594" i="1"/>
  <c r="B19593" i="1"/>
  <c r="B19592" i="1"/>
  <c r="B19591" i="1"/>
  <c r="B19590" i="1"/>
  <c r="B19589" i="1"/>
  <c r="B19588" i="1"/>
  <c r="B19587" i="1"/>
  <c r="B19586" i="1"/>
  <c r="B19585" i="1"/>
  <c r="B19584" i="1"/>
  <c r="B19583" i="1"/>
  <c r="B19582" i="1"/>
  <c r="B19581" i="1"/>
  <c r="B19580" i="1"/>
  <c r="B19579" i="1"/>
  <c r="B19578" i="1"/>
  <c r="B19577" i="1"/>
  <c r="B19576" i="1"/>
  <c r="B19575" i="1"/>
  <c r="B19574" i="1"/>
  <c r="B19573" i="1"/>
  <c r="B19572" i="1"/>
  <c r="B19571" i="1"/>
  <c r="B19570" i="1"/>
  <c r="B19569" i="1"/>
  <c r="B19568" i="1"/>
  <c r="B19567" i="1"/>
  <c r="B19566" i="1"/>
  <c r="B19565" i="1"/>
  <c r="B19564" i="1"/>
  <c r="B19563" i="1"/>
  <c r="B19562" i="1"/>
  <c r="B19561" i="1"/>
  <c r="B19560" i="1"/>
  <c r="B19559" i="1"/>
  <c r="B19558" i="1"/>
  <c r="B19557" i="1"/>
  <c r="B19556" i="1"/>
  <c r="B19555" i="1"/>
  <c r="B19554" i="1"/>
  <c r="B19553" i="1"/>
  <c r="B19552" i="1"/>
  <c r="B19551" i="1"/>
  <c r="B19550" i="1"/>
  <c r="B19549" i="1"/>
  <c r="B19548" i="1"/>
  <c r="B19547" i="1"/>
  <c r="B19546" i="1"/>
  <c r="B19545" i="1"/>
  <c r="B19544" i="1"/>
  <c r="B19543" i="1"/>
  <c r="B19542" i="1"/>
  <c r="B19541" i="1"/>
  <c r="B19540" i="1"/>
  <c r="B19539" i="1"/>
  <c r="B19538" i="1"/>
  <c r="B19537" i="1"/>
  <c r="B19536" i="1"/>
  <c r="B19535" i="1"/>
  <c r="B19534" i="1"/>
  <c r="B19533" i="1"/>
  <c r="B19532" i="1"/>
  <c r="B19531" i="1"/>
  <c r="B19530" i="1"/>
  <c r="B19529" i="1"/>
  <c r="B19528" i="1"/>
  <c r="B19527" i="1"/>
  <c r="B19526" i="1"/>
  <c r="B19525" i="1"/>
  <c r="B19524" i="1"/>
  <c r="B19523" i="1"/>
  <c r="B19522" i="1"/>
  <c r="B19521" i="1"/>
  <c r="B19520" i="1"/>
  <c r="B19519" i="1"/>
  <c r="B19518" i="1"/>
  <c r="B19517" i="1"/>
  <c r="B19516" i="1"/>
  <c r="B19515" i="1"/>
  <c r="B19514" i="1"/>
  <c r="B19513" i="1"/>
  <c r="B19512" i="1"/>
  <c r="B19511" i="1"/>
  <c r="B19510" i="1"/>
  <c r="B19509" i="1"/>
  <c r="B19508" i="1"/>
  <c r="B19507" i="1"/>
  <c r="B19506" i="1"/>
  <c r="B19505" i="1"/>
  <c r="B19504" i="1"/>
  <c r="B19503" i="1"/>
  <c r="B19502" i="1"/>
  <c r="B19501" i="1"/>
  <c r="B19500" i="1"/>
  <c r="B19499" i="1"/>
  <c r="B19498" i="1"/>
  <c r="B19497" i="1"/>
  <c r="B19496" i="1"/>
  <c r="B19495" i="1"/>
  <c r="B19494" i="1"/>
  <c r="B19493" i="1"/>
  <c r="B19492" i="1"/>
  <c r="B19491" i="1"/>
  <c r="B19490" i="1"/>
  <c r="B19489" i="1"/>
  <c r="B19488" i="1"/>
  <c r="B19487" i="1"/>
  <c r="B19486" i="1"/>
  <c r="B19485" i="1"/>
  <c r="B19484" i="1"/>
  <c r="B19483" i="1"/>
  <c r="B19482" i="1"/>
  <c r="B19481" i="1"/>
  <c r="B19480" i="1"/>
  <c r="B19479" i="1"/>
  <c r="B19478" i="1"/>
  <c r="B19477" i="1"/>
  <c r="B19476" i="1"/>
  <c r="B19475" i="1"/>
  <c r="B19474" i="1"/>
  <c r="B19473" i="1"/>
  <c r="B19472" i="1"/>
  <c r="B19471" i="1"/>
  <c r="B19470" i="1"/>
  <c r="B19469" i="1"/>
  <c r="B19468" i="1"/>
  <c r="B19467" i="1"/>
  <c r="B19466" i="1"/>
  <c r="B19465" i="1"/>
  <c r="B19464" i="1"/>
  <c r="B19463" i="1"/>
  <c r="B19462" i="1"/>
  <c r="B19461" i="1"/>
  <c r="B19460" i="1"/>
  <c r="B19459" i="1"/>
  <c r="B19458" i="1"/>
  <c r="B19457" i="1"/>
  <c r="B19456" i="1"/>
  <c r="B19455" i="1"/>
  <c r="B19454" i="1"/>
  <c r="B19453" i="1"/>
  <c r="B19452" i="1"/>
  <c r="B19451" i="1"/>
  <c r="B19450" i="1"/>
  <c r="B19449" i="1"/>
  <c r="B19448" i="1"/>
  <c r="B19447" i="1"/>
  <c r="B19446" i="1"/>
  <c r="B19445" i="1"/>
  <c r="B19444" i="1"/>
  <c r="B19443" i="1"/>
  <c r="B19442" i="1"/>
  <c r="B19441" i="1"/>
  <c r="B19440" i="1"/>
  <c r="B19439" i="1"/>
  <c r="B19438" i="1"/>
  <c r="B19437" i="1"/>
  <c r="B19436" i="1"/>
  <c r="B19435" i="1"/>
  <c r="B19434" i="1"/>
  <c r="B19433" i="1"/>
  <c r="B19432" i="1"/>
  <c r="B19431" i="1"/>
  <c r="B19430" i="1"/>
  <c r="B19429" i="1"/>
  <c r="B19428" i="1"/>
  <c r="B19427" i="1"/>
  <c r="B19426" i="1"/>
  <c r="B19425" i="1"/>
  <c r="B19424" i="1"/>
  <c r="B19423" i="1"/>
  <c r="B19422" i="1"/>
  <c r="B19421" i="1"/>
  <c r="B19420" i="1"/>
  <c r="B19419" i="1"/>
  <c r="B19418" i="1"/>
  <c r="B19417" i="1"/>
  <c r="B19416" i="1"/>
  <c r="B19415" i="1"/>
  <c r="B19414" i="1"/>
  <c r="B19413" i="1"/>
  <c r="B19412" i="1"/>
  <c r="B19411" i="1"/>
  <c r="B19410" i="1"/>
  <c r="B19409" i="1"/>
  <c r="B19408" i="1"/>
  <c r="B19407" i="1"/>
  <c r="B19406" i="1"/>
  <c r="B19405" i="1"/>
  <c r="B19404" i="1"/>
  <c r="B19403" i="1"/>
  <c r="B19402" i="1"/>
  <c r="B19401" i="1"/>
  <c r="B19400" i="1"/>
  <c r="B19399" i="1"/>
  <c r="B19398" i="1"/>
  <c r="B19397" i="1"/>
  <c r="B19396" i="1"/>
  <c r="B19395" i="1"/>
  <c r="B19394" i="1"/>
  <c r="B19393" i="1"/>
  <c r="B19392" i="1"/>
  <c r="B19391" i="1"/>
  <c r="B19390" i="1"/>
  <c r="B19389" i="1"/>
  <c r="B19388" i="1"/>
  <c r="B19387" i="1"/>
  <c r="B19386" i="1"/>
  <c r="B19385" i="1"/>
  <c r="B19384" i="1"/>
  <c r="B19383" i="1"/>
  <c r="B19382" i="1"/>
  <c r="B19381" i="1"/>
  <c r="B19380" i="1"/>
  <c r="B19379" i="1"/>
  <c r="B19378" i="1"/>
  <c r="B19377" i="1"/>
  <c r="B19376" i="1"/>
  <c r="B19375" i="1"/>
  <c r="B19374" i="1"/>
  <c r="B19373" i="1"/>
  <c r="B19372" i="1"/>
  <c r="B19371" i="1"/>
  <c r="B19370" i="1"/>
  <c r="B19369" i="1"/>
  <c r="B19368" i="1"/>
  <c r="B19367" i="1"/>
  <c r="B19366" i="1"/>
  <c r="B19365" i="1"/>
  <c r="B19364" i="1"/>
  <c r="B19359" i="1"/>
  <c r="B19358" i="1"/>
  <c r="B19357" i="1"/>
  <c r="B19356" i="1"/>
  <c r="B19355" i="1"/>
  <c r="B19354" i="1"/>
  <c r="B19353" i="1"/>
  <c r="B19352" i="1"/>
  <c r="B19351" i="1"/>
  <c r="B19350" i="1"/>
  <c r="B19349" i="1"/>
  <c r="B19348" i="1"/>
  <c r="B19347" i="1"/>
  <c r="B19346" i="1"/>
  <c r="B19345" i="1"/>
  <c r="B19344" i="1"/>
  <c r="B19343" i="1"/>
  <c r="B19342" i="1"/>
  <c r="B19341" i="1"/>
  <c r="B19340" i="1"/>
  <c r="B19339" i="1"/>
  <c r="B19338" i="1"/>
  <c r="B19337" i="1"/>
  <c r="B19336" i="1"/>
  <c r="B19335" i="1"/>
  <c r="B19334" i="1"/>
  <c r="B19333" i="1"/>
  <c r="B19332" i="1"/>
  <c r="B19331" i="1"/>
  <c r="B19330" i="1"/>
  <c r="B19329" i="1"/>
  <c r="B19328" i="1"/>
  <c r="B19327" i="1"/>
  <c r="B19326" i="1"/>
  <c r="B19325" i="1"/>
  <c r="B19324" i="1"/>
  <c r="B19323" i="1"/>
  <c r="B19322" i="1"/>
  <c r="B19321" i="1"/>
  <c r="B19320" i="1"/>
  <c r="B19319" i="1"/>
  <c r="B19318" i="1"/>
  <c r="B19317" i="1"/>
  <c r="B19316" i="1"/>
  <c r="B19315" i="1"/>
  <c r="B19314" i="1"/>
  <c r="B19313" i="1"/>
  <c r="B19312" i="1"/>
  <c r="B19311" i="1"/>
  <c r="B19310" i="1"/>
  <c r="B19309" i="1"/>
  <c r="B19308" i="1"/>
  <c r="B19307" i="1"/>
  <c r="B19306" i="1"/>
  <c r="B19305" i="1"/>
  <c r="B19304" i="1"/>
  <c r="B19303" i="1"/>
  <c r="B19302" i="1"/>
  <c r="B19301" i="1"/>
  <c r="B19300" i="1"/>
  <c r="B19299" i="1"/>
  <c r="B19298" i="1"/>
  <c r="B19297" i="1"/>
  <c r="B19296" i="1"/>
  <c r="B19295" i="1"/>
  <c r="B19294" i="1"/>
  <c r="B19293" i="1"/>
  <c r="B19292" i="1"/>
  <c r="B19291" i="1"/>
  <c r="B19290" i="1"/>
  <c r="B19289" i="1"/>
  <c r="B19288" i="1"/>
  <c r="B19287" i="1"/>
  <c r="B19286" i="1"/>
  <c r="B19285" i="1"/>
  <c r="B19284" i="1"/>
  <c r="B19283" i="1"/>
  <c r="B19282" i="1"/>
  <c r="B19281" i="1"/>
  <c r="B19280" i="1"/>
  <c r="B19279" i="1"/>
  <c r="B19278" i="1"/>
  <c r="B19277" i="1"/>
  <c r="B19276" i="1"/>
  <c r="B19275" i="1"/>
  <c r="B19274" i="1"/>
  <c r="B19273" i="1"/>
  <c r="B19272" i="1"/>
  <c r="B19271" i="1"/>
  <c r="B19270" i="1"/>
  <c r="B19269" i="1"/>
  <c r="B19268" i="1"/>
  <c r="B19267" i="1"/>
  <c r="B19266" i="1"/>
  <c r="B19265" i="1"/>
  <c r="B19264" i="1"/>
  <c r="B19263" i="1"/>
  <c r="B19262" i="1"/>
  <c r="B19261" i="1"/>
  <c r="B19260" i="1"/>
  <c r="B19259" i="1"/>
  <c r="B19258" i="1"/>
  <c r="B19257" i="1"/>
  <c r="B19256" i="1"/>
  <c r="B19255" i="1"/>
  <c r="B19254" i="1"/>
  <c r="B19253" i="1"/>
  <c r="B19252" i="1"/>
  <c r="B19251" i="1"/>
  <c r="B19250" i="1"/>
  <c r="B19249" i="1"/>
  <c r="B19248" i="1"/>
  <c r="B19247" i="1"/>
  <c r="B19246" i="1"/>
  <c r="B19245" i="1"/>
  <c r="B19244" i="1"/>
  <c r="B19243" i="1"/>
  <c r="B19242" i="1"/>
  <c r="B19241" i="1"/>
  <c r="B19240" i="1"/>
  <c r="B19239" i="1"/>
  <c r="B19238" i="1"/>
  <c r="B19237" i="1"/>
  <c r="B19236" i="1"/>
  <c r="B19235" i="1"/>
  <c r="B19234" i="1"/>
  <c r="B19233" i="1"/>
  <c r="B19232" i="1"/>
  <c r="B19231" i="1"/>
  <c r="B19230" i="1"/>
  <c r="B19229" i="1"/>
  <c r="B19228" i="1"/>
  <c r="B19227" i="1"/>
  <c r="B19226" i="1"/>
  <c r="B19225" i="1"/>
  <c r="B19224" i="1"/>
  <c r="B19223" i="1"/>
  <c r="B19222" i="1"/>
  <c r="B19221" i="1"/>
  <c r="B19220" i="1"/>
  <c r="B19219" i="1"/>
  <c r="B19218" i="1"/>
  <c r="B19217" i="1"/>
  <c r="B19216" i="1"/>
  <c r="B19215" i="1"/>
  <c r="B19214" i="1"/>
  <c r="B19213" i="1"/>
  <c r="B19212" i="1"/>
  <c r="B19211" i="1"/>
  <c r="B19210" i="1"/>
  <c r="B19209" i="1"/>
  <c r="B19208" i="1"/>
  <c r="B19207" i="1"/>
  <c r="B19206" i="1"/>
  <c r="B19205" i="1"/>
  <c r="B19204" i="1"/>
  <c r="B19203" i="1"/>
  <c r="B19202" i="1"/>
  <c r="B19201" i="1"/>
  <c r="B19200" i="1"/>
  <c r="B19199" i="1"/>
  <c r="B19198" i="1"/>
  <c r="B19197" i="1"/>
  <c r="B19196" i="1"/>
  <c r="B19195" i="1"/>
  <c r="B19194" i="1"/>
  <c r="B19193" i="1"/>
  <c r="B19192" i="1"/>
  <c r="B19191" i="1"/>
  <c r="B19190" i="1"/>
  <c r="B19189" i="1"/>
  <c r="B19188" i="1"/>
  <c r="B19187" i="1"/>
  <c r="B19186" i="1"/>
  <c r="B19185" i="1"/>
  <c r="B19184" i="1"/>
  <c r="B19183" i="1"/>
  <c r="B19182" i="1"/>
  <c r="B19181" i="1"/>
  <c r="B19180" i="1"/>
  <c r="B19179" i="1"/>
  <c r="B19178" i="1"/>
  <c r="B19177" i="1"/>
  <c r="B19176" i="1"/>
  <c r="B19175" i="1"/>
  <c r="B19174" i="1"/>
  <c r="B19173" i="1"/>
  <c r="B19172" i="1"/>
  <c r="B19171" i="1"/>
  <c r="B19170" i="1"/>
  <c r="B19169" i="1"/>
  <c r="B19168" i="1"/>
  <c r="B19167" i="1"/>
  <c r="B19166" i="1"/>
  <c r="B19165" i="1"/>
  <c r="B19164" i="1"/>
  <c r="B19163" i="1"/>
  <c r="B19162" i="1"/>
  <c r="B19161" i="1"/>
  <c r="B19160" i="1"/>
  <c r="B19159" i="1"/>
  <c r="B19158" i="1"/>
  <c r="B19157" i="1"/>
  <c r="B19156" i="1"/>
  <c r="B19155" i="1"/>
  <c r="B19154" i="1"/>
  <c r="B19153" i="1"/>
  <c r="B19152" i="1"/>
  <c r="B19151" i="1"/>
  <c r="B19150" i="1"/>
  <c r="B19149" i="1"/>
  <c r="B19148" i="1"/>
  <c r="B19147" i="1"/>
  <c r="B19146" i="1"/>
  <c r="B19145" i="1"/>
  <c r="B19144" i="1"/>
  <c r="B19143" i="1"/>
  <c r="B19142" i="1"/>
  <c r="B19141" i="1"/>
  <c r="B19140" i="1"/>
  <c r="B19139" i="1"/>
  <c r="B19138" i="1"/>
  <c r="B19137" i="1"/>
  <c r="B19136" i="1"/>
  <c r="B19135" i="1"/>
  <c r="B19134" i="1"/>
  <c r="B19133" i="1"/>
  <c r="B19132" i="1"/>
  <c r="B19131" i="1"/>
  <c r="B19130" i="1"/>
  <c r="B19129" i="1"/>
  <c r="B19128" i="1"/>
  <c r="B19127" i="1"/>
  <c r="B19126" i="1"/>
  <c r="B19125" i="1"/>
  <c r="B19124" i="1"/>
  <c r="B19123" i="1"/>
  <c r="B19122" i="1"/>
  <c r="B19121" i="1"/>
  <c r="B19120" i="1"/>
  <c r="B19119" i="1"/>
  <c r="B19118" i="1"/>
  <c r="B19117" i="1"/>
  <c r="B19116" i="1"/>
  <c r="B19115" i="1"/>
  <c r="B19114" i="1"/>
  <c r="B19113" i="1"/>
  <c r="B19112" i="1"/>
  <c r="B19111" i="1"/>
  <c r="B19110" i="1"/>
  <c r="B19109" i="1"/>
  <c r="B19108" i="1"/>
  <c r="B19107" i="1"/>
  <c r="B19106" i="1"/>
  <c r="B19105" i="1"/>
  <c r="B19104" i="1"/>
  <c r="B19103" i="1"/>
  <c r="B19102" i="1"/>
  <c r="B19101" i="1"/>
  <c r="B19100" i="1"/>
  <c r="B19099" i="1"/>
  <c r="B19098" i="1"/>
  <c r="B19097" i="1"/>
  <c r="B19096" i="1"/>
  <c r="B19095" i="1"/>
  <c r="B19094" i="1"/>
  <c r="B19093" i="1"/>
  <c r="B19092" i="1"/>
  <c r="B19091" i="1"/>
  <c r="B19090" i="1"/>
  <c r="B19089" i="1"/>
  <c r="B19088" i="1"/>
  <c r="B19087" i="1"/>
  <c r="B19086" i="1"/>
  <c r="B19085" i="1"/>
  <c r="B19084" i="1"/>
  <c r="B19083" i="1"/>
  <c r="B19082" i="1"/>
  <c r="B19081" i="1"/>
  <c r="B19080" i="1"/>
  <c r="B19079" i="1"/>
  <c r="B19078" i="1"/>
  <c r="B19077" i="1"/>
  <c r="B19076" i="1"/>
  <c r="B19075" i="1"/>
  <c r="B19074" i="1"/>
  <c r="B19073" i="1"/>
  <c r="B19072" i="1"/>
  <c r="B19071" i="1"/>
  <c r="B19070" i="1"/>
  <c r="B19069" i="1"/>
  <c r="B19068" i="1"/>
  <c r="B19067" i="1"/>
  <c r="B19066" i="1"/>
  <c r="B19065" i="1"/>
  <c r="B19064" i="1"/>
  <c r="B19063" i="1"/>
  <c r="B19062" i="1"/>
  <c r="B19061" i="1"/>
  <c r="B19060" i="1"/>
  <c r="B19059" i="1"/>
  <c r="B19058" i="1"/>
  <c r="B19057" i="1"/>
  <c r="B19056" i="1"/>
  <c r="B19055" i="1"/>
  <c r="B19054" i="1"/>
  <c r="B19053" i="1"/>
  <c r="B19052" i="1"/>
  <c r="B19051" i="1"/>
  <c r="B19050" i="1"/>
  <c r="B19049" i="1"/>
  <c r="B19048" i="1"/>
  <c r="B19047" i="1"/>
  <c r="B19046" i="1"/>
  <c r="B19045" i="1"/>
  <c r="B19044" i="1"/>
  <c r="B19043" i="1"/>
  <c r="B19042" i="1"/>
  <c r="B19041" i="1"/>
  <c r="B19040" i="1"/>
  <c r="B19039" i="1"/>
  <c r="B19038" i="1"/>
  <c r="B19037" i="1"/>
  <c r="B19036" i="1"/>
  <c r="B19035" i="1"/>
  <c r="B19034" i="1"/>
  <c r="B19033" i="1"/>
  <c r="B19032" i="1"/>
  <c r="B19031" i="1"/>
  <c r="B19030" i="1"/>
  <c r="B19029" i="1"/>
  <c r="B19028" i="1"/>
  <c r="B19027" i="1"/>
  <c r="B19026" i="1"/>
  <c r="B19025" i="1"/>
  <c r="B19024" i="1"/>
  <c r="B19023" i="1"/>
  <c r="B19022" i="1"/>
  <c r="B19021" i="1"/>
  <c r="B19020" i="1"/>
  <c r="B19019" i="1"/>
  <c r="B19018" i="1"/>
  <c r="B19017" i="1"/>
  <c r="B19016" i="1"/>
  <c r="B19015" i="1"/>
  <c r="B19014" i="1"/>
  <c r="B19013" i="1"/>
  <c r="B19012" i="1"/>
  <c r="B19011" i="1"/>
  <c r="B19010" i="1"/>
  <c r="B19009" i="1"/>
  <c r="B19008" i="1"/>
  <c r="B19007" i="1"/>
  <c r="B19006" i="1"/>
  <c r="B19005" i="1"/>
  <c r="B19004" i="1"/>
  <c r="B19003" i="1"/>
  <c r="B19002" i="1"/>
  <c r="B19001" i="1"/>
  <c r="B19000" i="1"/>
  <c r="B18999" i="1"/>
  <c r="B18998" i="1"/>
  <c r="B18997" i="1"/>
  <c r="B18996" i="1"/>
  <c r="B18995" i="1"/>
  <c r="B18994" i="1"/>
  <c r="B18993" i="1"/>
  <c r="B18992" i="1"/>
  <c r="B18991" i="1"/>
  <c r="B18990" i="1"/>
  <c r="B18989" i="1"/>
  <c r="B18988" i="1"/>
  <c r="B18987" i="1"/>
  <c r="B18986" i="1"/>
  <c r="B18985" i="1"/>
  <c r="B18984" i="1"/>
  <c r="B18983" i="1"/>
  <c r="B18982" i="1"/>
  <c r="B18981" i="1"/>
  <c r="B18980" i="1"/>
  <c r="B18979" i="1"/>
  <c r="B18978" i="1"/>
  <c r="B18977" i="1"/>
  <c r="B18976" i="1"/>
  <c r="B18975" i="1"/>
  <c r="B18974" i="1"/>
  <c r="B18973" i="1"/>
  <c r="B18972" i="1"/>
  <c r="B18971" i="1"/>
  <c r="B18970" i="1"/>
  <c r="B18969" i="1"/>
  <c r="B18968" i="1"/>
  <c r="B18967" i="1"/>
  <c r="B18966" i="1"/>
  <c r="B18965" i="1"/>
  <c r="B18964" i="1"/>
  <c r="B18963" i="1"/>
  <c r="B18962" i="1"/>
  <c r="B18961" i="1"/>
  <c r="B18960" i="1"/>
  <c r="B18959" i="1"/>
  <c r="B18958" i="1"/>
  <c r="B18957" i="1"/>
  <c r="B18956" i="1"/>
  <c r="B18955" i="1"/>
  <c r="B18954" i="1"/>
  <c r="B18953" i="1"/>
  <c r="B18952" i="1"/>
  <c r="B18951" i="1"/>
  <c r="B18950" i="1"/>
  <c r="B18949" i="1"/>
  <c r="B18948" i="1"/>
  <c r="B18947" i="1"/>
  <c r="B18946" i="1"/>
  <c r="B18945" i="1"/>
  <c r="B18944" i="1"/>
  <c r="B18943" i="1"/>
  <c r="B18942" i="1"/>
  <c r="B18941" i="1"/>
  <c r="B18940" i="1"/>
  <c r="B18939" i="1"/>
  <c r="B18938" i="1"/>
  <c r="B18937" i="1"/>
  <c r="B18936" i="1"/>
  <c r="B18935" i="1"/>
  <c r="B18934" i="1"/>
  <c r="B18933" i="1"/>
  <c r="B18932" i="1"/>
  <c r="B18931" i="1"/>
  <c r="B18930" i="1"/>
  <c r="B18929" i="1"/>
  <c r="B18928" i="1"/>
  <c r="B18927" i="1"/>
  <c r="B18926" i="1"/>
  <c r="B18925" i="1"/>
  <c r="B18924" i="1"/>
  <c r="B18923" i="1"/>
  <c r="B18922" i="1"/>
  <c r="B18921" i="1"/>
  <c r="B18920" i="1"/>
  <c r="B18919" i="1"/>
  <c r="B18918" i="1"/>
  <c r="B18917" i="1"/>
  <c r="B18916" i="1"/>
  <c r="B18915" i="1"/>
  <c r="B18914" i="1"/>
  <c r="B18913" i="1"/>
  <c r="B18912" i="1"/>
  <c r="B18911" i="1"/>
  <c r="B18910" i="1"/>
  <c r="B18909" i="1"/>
  <c r="B18908" i="1"/>
  <c r="B18907" i="1"/>
  <c r="B18906" i="1"/>
  <c r="B18905" i="1"/>
  <c r="B18904" i="1"/>
  <c r="B18903" i="1"/>
  <c r="B18902" i="1"/>
  <c r="B18901" i="1"/>
  <c r="B18900" i="1"/>
  <c r="B18899" i="1"/>
  <c r="B18898" i="1"/>
  <c r="B18897" i="1"/>
  <c r="B18896" i="1"/>
  <c r="B18895" i="1"/>
  <c r="B18894" i="1"/>
  <c r="B18893" i="1"/>
  <c r="B18892" i="1"/>
  <c r="B18891" i="1"/>
  <c r="B18890" i="1"/>
  <c r="B18889" i="1"/>
  <c r="B18888" i="1"/>
  <c r="B18887" i="1"/>
  <c r="B18886" i="1"/>
  <c r="B18885" i="1"/>
  <c r="B18884" i="1"/>
  <c r="B18883" i="1"/>
  <c r="B18882" i="1"/>
  <c r="B18881" i="1"/>
  <c r="B18880" i="1"/>
  <c r="B18879" i="1"/>
  <c r="B18878" i="1"/>
  <c r="B18877" i="1"/>
  <c r="B18876" i="1"/>
  <c r="B18875" i="1"/>
  <c r="B18874" i="1"/>
  <c r="B18873" i="1"/>
  <c r="B18872" i="1"/>
  <c r="B18871" i="1"/>
  <c r="B18870" i="1"/>
  <c r="B18869" i="1"/>
  <c r="B18868" i="1"/>
  <c r="B18867" i="1"/>
  <c r="B18866" i="1"/>
  <c r="B18865" i="1"/>
  <c r="B18864" i="1"/>
  <c r="B18863" i="1"/>
  <c r="B18862" i="1"/>
  <c r="B18861" i="1"/>
  <c r="B18860" i="1"/>
  <c r="B18859" i="1"/>
  <c r="B18858" i="1"/>
  <c r="B18857" i="1"/>
  <c r="B18856" i="1"/>
  <c r="B18855" i="1"/>
  <c r="B18854" i="1"/>
  <c r="B18853" i="1"/>
  <c r="B18852" i="1"/>
  <c r="B18851" i="1"/>
  <c r="B18850" i="1"/>
  <c r="B18849" i="1"/>
  <c r="B18848" i="1"/>
  <c r="B18847" i="1"/>
  <c r="B18846" i="1"/>
  <c r="B18845" i="1"/>
  <c r="B18844" i="1"/>
  <c r="B18843" i="1"/>
  <c r="B18842" i="1"/>
  <c r="B18841" i="1"/>
  <c r="B18840" i="1"/>
  <c r="B18839" i="1"/>
  <c r="B18838" i="1"/>
  <c r="B18837" i="1"/>
  <c r="B18836" i="1"/>
  <c r="B18835" i="1"/>
  <c r="B18834" i="1"/>
  <c r="B18833" i="1"/>
  <c r="B18832" i="1"/>
  <c r="B18831" i="1"/>
  <c r="B18830" i="1"/>
  <c r="B18829" i="1"/>
  <c r="B18828" i="1"/>
  <c r="B18827" i="1"/>
  <c r="B18826" i="1"/>
  <c r="B18825" i="1"/>
  <c r="B18824" i="1"/>
  <c r="B18823" i="1"/>
  <c r="B18822" i="1"/>
  <c r="B18821" i="1"/>
  <c r="B18820" i="1"/>
  <c r="B18819" i="1"/>
  <c r="B18818" i="1"/>
  <c r="B18817" i="1"/>
  <c r="B18816" i="1"/>
  <c r="B18815" i="1"/>
  <c r="B18814" i="1"/>
  <c r="B18813" i="1"/>
  <c r="B18812" i="1"/>
  <c r="B18811" i="1"/>
  <c r="B18810" i="1"/>
  <c r="B18809" i="1"/>
  <c r="B18808" i="1"/>
  <c r="B18807" i="1"/>
  <c r="B18806" i="1"/>
  <c r="B18805" i="1"/>
  <c r="B18804" i="1"/>
  <c r="B18803" i="1"/>
  <c r="B18802" i="1"/>
  <c r="B18801" i="1"/>
  <c r="B18800" i="1"/>
  <c r="B18799" i="1"/>
  <c r="B18798" i="1"/>
  <c r="B18797" i="1"/>
  <c r="B18796" i="1"/>
  <c r="B18795" i="1"/>
  <c r="B18794" i="1"/>
  <c r="B18793" i="1"/>
  <c r="B18792" i="1"/>
  <c r="B18791" i="1"/>
  <c r="B18790" i="1"/>
  <c r="B18789" i="1"/>
  <c r="B18788" i="1"/>
  <c r="B18787" i="1"/>
  <c r="B18786" i="1"/>
  <c r="B18785" i="1"/>
  <c r="B18784" i="1"/>
  <c r="B18783" i="1"/>
  <c r="B18782" i="1"/>
  <c r="B18781" i="1"/>
  <c r="B18780" i="1"/>
  <c r="B18779" i="1"/>
  <c r="B18778" i="1"/>
  <c r="B18777" i="1"/>
  <c r="B18776" i="1"/>
  <c r="B18775" i="1"/>
  <c r="B18774" i="1"/>
  <c r="B18773" i="1"/>
  <c r="B18772" i="1"/>
  <c r="B18771" i="1"/>
  <c r="B18770" i="1"/>
  <c r="B18769" i="1"/>
  <c r="B18768" i="1"/>
  <c r="B18767" i="1"/>
  <c r="B18766" i="1"/>
  <c r="B18765" i="1"/>
  <c r="B18764" i="1"/>
  <c r="B18763" i="1"/>
  <c r="B18762" i="1"/>
  <c r="B18761" i="1"/>
  <c r="B18760" i="1"/>
  <c r="B18759" i="1"/>
  <c r="B18754" i="1"/>
  <c r="B18753" i="1"/>
  <c r="B18752" i="1"/>
  <c r="B18751" i="1"/>
  <c r="B18750" i="1"/>
  <c r="B18749" i="1"/>
  <c r="B18748" i="1"/>
  <c r="B18747" i="1"/>
  <c r="B18746" i="1"/>
  <c r="B18745" i="1"/>
  <c r="B18744" i="1"/>
  <c r="B18743" i="1"/>
  <c r="B18742" i="1"/>
  <c r="B18741" i="1"/>
  <c r="B18740" i="1"/>
  <c r="B18739" i="1"/>
  <c r="B18738" i="1"/>
  <c r="B18737" i="1"/>
  <c r="B18736" i="1"/>
  <c r="B18735" i="1"/>
  <c r="B18734" i="1"/>
  <c r="B18733" i="1"/>
  <c r="B18732" i="1"/>
  <c r="B18731" i="1"/>
  <c r="B18730" i="1"/>
  <c r="B18729" i="1"/>
  <c r="B18728" i="1"/>
  <c r="B18727" i="1"/>
  <c r="B18726" i="1"/>
  <c r="B18725" i="1"/>
  <c r="B18724" i="1"/>
  <c r="B18723" i="1"/>
  <c r="B18722" i="1"/>
  <c r="B18721" i="1"/>
  <c r="B18720" i="1"/>
  <c r="B18719" i="1"/>
  <c r="B18718" i="1"/>
  <c r="B18717" i="1"/>
  <c r="B18716" i="1"/>
  <c r="B18715" i="1"/>
  <c r="B18714" i="1"/>
  <c r="B18713" i="1"/>
  <c r="B18712" i="1"/>
  <c r="B18711" i="1"/>
  <c r="B18710" i="1"/>
  <c r="B18709" i="1"/>
  <c r="B18708" i="1"/>
  <c r="B18707" i="1"/>
  <c r="B18706" i="1"/>
  <c r="B18705" i="1"/>
  <c r="B18704" i="1"/>
  <c r="B18703" i="1"/>
  <c r="B18702" i="1"/>
  <c r="B18701" i="1"/>
  <c r="B18700" i="1"/>
  <c r="B18699" i="1"/>
  <c r="B18698" i="1"/>
  <c r="B18697" i="1"/>
  <c r="B18696" i="1"/>
  <c r="B18695" i="1"/>
  <c r="B18694" i="1"/>
  <c r="B18693" i="1"/>
  <c r="B18692" i="1"/>
  <c r="B18691" i="1"/>
  <c r="B18690" i="1"/>
  <c r="B18689" i="1"/>
  <c r="B18688" i="1"/>
  <c r="B18687" i="1"/>
  <c r="B18686" i="1"/>
  <c r="B18685" i="1"/>
  <c r="B18684" i="1"/>
  <c r="B18683" i="1"/>
  <c r="B18682" i="1"/>
  <c r="B18681" i="1"/>
  <c r="B18680" i="1"/>
  <c r="B18679" i="1"/>
  <c r="B18678" i="1"/>
  <c r="B18677" i="1"/>
  <c r="B18676" i="1"/>
  <c r="B18675" i="1"/>
  <c r="B18674" i="1"/>
  <c r="B18673" i="1"/>
  <c r="B18672" i="1"/>
  <c r="B18671" i="1"/>
  <c r="B18670" i="1"/>
  <c r="B18669" i="1"/>
  <c r="B18668" i="1"/>
  <c r="B18667" i="1"/>
  <c r="B18666" i="1"/>
  <c r="B18665" i="1"/>
  <c r="B18664" i="1"/>
  <c r="B18663" i="1"/>
  <c r="B18662" i="1"/>
  <c r="B18661" i="1"/>
  <c r="B18660" i="1"/>
  <c r="B18659" i="1"/>
  <c r="B18658" i="1"/>
  <c r="B18657" i="1"/>
  <c r="B18656" i="1"/>
  <c r="B18655" i="1"/>
  <c r="B18654" i="1"/>
  <c r="B18653" i="1"/>
  <c r="B18652" i="1"/>
  <c r="B18651" i="1"/>
  <c r="B18650" i="1"/>
  <c r="B18649" i="1"/>
  <c r="B18648" i="1"/>
  <c r="B18647" i="1"/>
  <c r="B18646" i="1"/>
  <c r="B18645" i="1"/>
  <c r="B18644" i="1"/>
  <c r="B18643" i="1"/>
  <c r="B18642" i="1"/>
  <c r="B18641" i="1"/>
  <c r="B18640" i="1"/>
  <c r="B18639" i="1"/>
  <c r="B18638" i="1"/>
  <c r="B18637" i="1"/>
  <c r="B18636" i="1"/>
  <c r="B18635" i="1"/>
  <c r="B18634" i="1"/>
  <c r="B18633" i="1"/>
  <c r="B18632" i="1"/>
  <c r="B18631" i="1"/>
  <c r="B18630" i="1"/>
  <c r="B18629" i="1"/>
  <c r="B18628" i="1"/>
  <c r="B18627" i="1"/>
  <c r="B18626" i="1"/>
  <c r="B18625" i="1"/>
  <c r="B18624" i="1"/>
  <c r="B18623" i="1"/>
  <c r="B18622" i="1"/>
  <c r="B18621" i="1"/>
  <c r="B18620" i="1"/>
  <c r="B18619" i="1"/>
  <c r="B18618" i="1"/>
  <c r="B18617" i="1"/>
  <c r="B18616" i="1"/>
  <c r="B18615" i="1"/>
  <c r="B18614" i="1"/>
  <c r="B18613" i="1"/>
  <c r="B18612" i="1"/>
  <c r="B18611" i="1"/>
  <c r="B18610" i="1"/>
  <c r="B18609" i="1"/>
  <c r="B18608" i="1"/>
  <c r="B18607" i="1"/>
  <c r="B18606" i="1"/>
  <c r="B18605" i="1"/>
  <c r="B18604" i="1"/>
  <c r="B18603" i="1"/>
  <c r="B18602" i="1"/>
  <c r="B18601" i="1"/>
  <c r="B18600" i="1"/>
  <c r="B18599" i="1"/>
  <c r="B18598" i="1"/>
  <c r="B18597" i="1"/>
  <c r="B18596" i="1"/>
  <c r="B18595" i="1"/>
  <c r="B18594" i="1"/>
  <c r="B18593" i="1"/>
  <c r="B18592" i="1"/>
  <c r="B18591" i="1"/>
  <c r="B18590" i="1"/>
  <c r="B18589" i="1"/>
  <c r="B18588" i="1"/>
  <c r="B18587" i="1"/>
  <c r="B18586" i="1"/>
  <c r="B18585" i="1"/>
  <c r="B18584" i="1"/>
  <c r="B18583" i="1"/>
  <c r="B18582" i="1"/>
  <c r="B18581" i="1"/>
  <c r="B18580" i="1"/>
  <c r="B18579" i="1"/>
  <c r="B18578" i="1"/>
  <c r="B18577" i="1"/>
  <c r="B18576" i="1"/>
  <c r="B18575" i="1"/>
  <c r="B18574" i="1"/>
  <c r="B18573" i="1"/>
  <c r="B18572" i="1"/>
  <c r="B18571" i="1"/>
  <c r="B18570" i="1"/>
  <c r="B18569" i="1"/>
  <c r="B18568" i="1"/>
  <c r="B18567" i="1"/>
  <c r="B18566" i="1"/>
  <c r="B18565" i="1"/>
  <c r="B18564" i="1"/>
  <c r="B18563" i="1"/>
  <c r="B18562" i="1"/>
  <c r="B18561" i="1"/>
  <c r="B18560" i="1"/>
  <c r="B18559" i="1"/>
  <c r="B18558" i="1"/>
  <c r="B18557" i="1"/>
  <c r="B18556" i="1"/>
  <c r="B18555" i="1"/>
  <c r="B18554" i="1"/>
  <c r="B18553" i="1"/>
  <c r="B18552" i="1"/>
  <c r="B18551" i="1"/>
  <c r="B18550" i="1"/>
  <c r="B18549" i="1"/>
  <c r="B18548" i="1"/>
  <c r="B18547" i="1"/>
  <c r="B18546" i="1"/>
  <c r="B18545" i="1"/>
  <c r="B18544" i="1"/>
  <c r="B18543" i="1"/>
  <c r="B18542" i="1"/>
  <c r="B18541" i="1"/>
  <c r="B18540" i="1"/>
  <c r="B18539" i="1"/>
  <c r="B18538" i="1"/>
  <c r="B18537" i="1"/>
  <c r="B18536" i="1"/>
  <c r="B18535" i="1"/>
  <c r="B18534" i="1"/>
  <c r="B18533" i="1"/>
  <c r="B18532" i="1"/>
  <c r="B18531" i="1"/>
  <c r="B18530" i="1"/>
  <c r="B18529" i="1"/>
  <c r="B18528" i="1"/>
  <c r="B18527" i="1"/>
  <c r="B18526" i="1"/>
  <c r="B18525" i="1"/>
  <c r="B18524" i="1"/>
  <c r="B18523" i="1"/>
  <c r="B18522" i="1"/>
  <c r="B18521" i="1"/>
  <c r="B18520" i="1"/>
  <c r="B18519" i="1"/>
  <c r="B18518" i="1"/>
  <c r="B18517" i="1"/>
  <c r="B18516" i="1"/>
  <c r="B18515" i="1"/>
  <c r="B18514" i="1"/>
  <c r="B18513" i="1"/>
  <c r="B18512" i="1"/>
  <c r="B18511" i="1"/>
  <c r="B18510" i="1"/>
  <c r="B18509" i="1"/>
  <c r="B18508" i="1"/>
  <c r="B18507" i="1"/>
  <c r="B18506" i="1"/>
  <c r="B18505" i="1"/>
  <c r="B18504" i="1"/>
  <c r="B18503" i="1"/>
  <c r="B18502" i="1"/>
  <c r="B18501" i="1"/>
  <c r="B18500" i="1"/>
  <c r="B18499" i="1"/>
  <c r="B18498" i="1"/>
  <c r="B18497" i="1"/>
  <c r="B18496" i="1"/>
  <c r="B18495" i="1"/>
  <c r="B18494" i="1"/>
  <c r="B18493" i="1"/>
  <c r="B18492" i="1"/>
  <c r="B18491" i="1"/>
  <c r="B18490" i="1"/>
  <c r="B18489" i="1"/>
  <c r="B18488" i="1"/>
  <c r="B18487" i="1"/>
  <c r="B18486" i="1"/>
  <c r="B18485" i="1"/>
  <c r="B18484" i="1"/>
  <c r="B18483" i="1"/>
  <c r="B18482" i="1"/>
  <c r="B18481" i="1"/>
  <c r="B18480" i="1"/>
  <c r="B18479" i="1"/>
  <c r="B18478" i="1"/>
  <c r="B18477" i="1"/>
  <c r="B18476" i="1"/>
  <c r="B18475" i="1"/>
  <c r="B18474" i="1"/>
  <c r="B18473" i="1"/>
  <c r="B18472" i="1"/>
  <c r="B18471" i="1"/>
  <c r="B18470" i="1"/>
  <c r="B18469" i="1"/>
  <c r="B18468" i="1"/>
  <c r="B18467" i="1"/>
  <c r="B18466" i="1"/>
  <c r="B18465" i="1"/>
  <c r="B18464" i="1"/>
  <c r="B18463" i="1"/>
  <c r="B18462" i="1"/>
  <c r="B18461" i="1"/>
  <c r="B18460" i="1"/>
  <c r="B18459" i="1"/>
  <c r="B18458" i="1"/>
  <c r="B18457" i="1"/>
  <c r="B18456" i="1"/>
  <c r="B18455" i="1"/>
  <c r="B18454" i="1"/>
  <c r="B18453" i="1"/>
  <c r="B18452" i="1"/>
  <c r="B18451" i="1"/>
  <c r="B18450" i="1"/>
  <c r="B18449" i="1"/>
  <c r="B18448" i="1"/>
  <c r="B18447" i="1"/>
  <c r="B18446" i="1"/>
  <c r="B18445" i="1"/>
  <c r="B18444" i="1"/>
  <c r="B18443" i="1"/>
  <c r="B18442" i="1"/>
  <c r="B18441" i="1"/>
  <c r="B18440" i="1"/>
  <c r="B18439" i="1"/>
  <c r="B18438" i="1"/>
  <c r="B18437" i="1"/>
  <c r="B18436" i="1"/>
  <c r="B18435" i="1"/>
  <c r="B18434" i="1"/>
  <c r="B18433" i="1"/>
  <c r="B18432" i="1"/>
  <c r="B18431" i="1"/>
  <c r="B18430" i="1"/>
  <c r="B18429" i="1"/>
  <c r="B18428" i="1"/>
  <c r="B18427" i="1"/>
  <c r="B18426" i="1"/>
  <c r="B18425" i="1"/>
  <c r="B18424" i="1"/>
  <c r="B18423" i="1"/>
  <c r="B18422" i="1"/>
  <c r="B18421" i="1"/>
  <c r="B18420" i="1"/>
  <c r="B18419" i="1"/>
  <c r="B18418" i="1"/>
  <c r="B18417" i="1"/>
  <c r="B18416" i="1"/>
  <c r="B18415" i="1"/>
  <c r="B18414" i="1"/>
  <c r="B18413" i="1"/>
  <c r="B18412" i="1"/>
  <c r="B18411" i="1"/>
  <c r="B18410" i="1"/>
  <c r="B18409" i="1"/>
  <c r="B18408" i="1"/>
  <c r="B18407" i="1"/>
  <c r="B18406" i="1"/>
  <c r="B18405" i="1"/>
  <c r="B18404" i="1"/>
  <c r="B18403" i="1"/>
  <c r="B18402" i="1"/>
  <c r="B18401" i="1"/>
  <c r="B18400" i="1"/>
  <c r="B18399" i="1"/>
  <c r="B18398" i="1"/>
  <c r="B18397" i="1"/>
  <c r="B18396" i="1"/>
  <c r="B18395" i="1"/>
  <c r="B18394" i="1"/>
  <c r="B18393" i="1"/>
  <c r="B18392" i="1"/>
  <c r="B18391" i="1"/>
  <c r="B18390" i="1"/>
  <c r="B18389" i="1"/>
  <c r="B18388" i="1"/>
  <c r="B18387" i="1"/>
  <c r="B18386" i="1"/>
  <c r="B18385" i="1"/>
  <c r="B18384" i="1"/>
  <c r="B18383" i="1"/>
  <c r="B18382" i="1"/>
  <c r="B18381" i="1"/>
  <c r="B18380" i="1"/>
  <c r="B18379" i="1"/>
  <c r="B18378" i="1"/>
  <c r="B18377" i="1"/>
  <c r="B18376" i="1"/>
  <c r="B18375" i="1"/>
  <c r="B18374" i="1"/>
  <c r="B18373" i="1"/>
  <c r="B18372" i="1"/>
  <c r="B18371" i="1"/>
  <c r="B18370" i="1"/>
  <c r="B18369" i="1"/>
  <c r="B18368" i="1"/>
  <c r="B18367" i="1"/>
  <c r="B18366" i="1"/>
  <c r="B18365" i="1"/>
  <c r="B18364" i="1"/>
  <c r="B18363" i="1"/>
  <c r="B18362" i="1"/>
  <c r="B18361" i="1"/>
  <c r="B18360" i="1"/>
  <c r="B18359" i="1"/>
  <c r="B18358" i="1"/>
  <c r="B18357" i="1"/>
  <c r="B18356" i="1"/>
  <c r="B18355" i="1"/>
  <c r="B18354" i="1"/>
  <c r="B18353" i="1"/>
  <c r="B18352" i="1"/>
  <c r="B18351" i="1"/>
  <c r="B18350" i="1"/>
  <c r="B18349" i="1"/>
  <c r="B18348" i="1"/>
  <c r="B18347" i="1"/>
  <c r="B18346" i="1"/>
  <c r="B18345" i="1"/>
  <c r="B18344" i="1"/>
  <c r="B18343" i="1"/>
  <c r="B18342" i="1"/>
  <c r="B18341" i="1"/>
  <c r="B18340" i="1"/>
  <c r="B18339" i="1"/>
  <c r="B18338" i="1"/>
  <c r="B18337" i="1"/>
  <c r="B18336" i="1"/>
  <c r="B18335" i="1"/>
  <c r="B18334" i="1"/>
  <c r="B18333" i="1"/>
  <c r="B18332" i="1"/>
  <c r="B18331" i="1"/>
  <c r="B18330" i="1"/>
  <c r="B18329" i="1"/>
  <c r="B18328" i="1"/>
  <c r="B18327" i="1"/>
  <c r="B18326" i="1"/>
  <c r="B18325" i="1"/>
  <c r="B18324" i="1"/>
  <c r="B18323" i="1"/>
  <c r="B18322" i="1"/>
  <c r="B18321" i="1"/>
  <c r="B18320" i="1"/>
  <c r="B18319" i="1"/>
  <c r="B18318" i="1"/>
  <c r="B18317" i="1"/>
  <c r="B18316" i="1"/>
  <c r="B18315" i="1"/>
  <c r="B18314" i="1"/>
  <c r="B18313" i="1"/>
  <c r="B18312" i="1"/>
  <c r="B18311" i="1"/>
  <c r="B18310" i="1"/>
  <c r="B18309" i="1"/>
  <c r="B18308" i="1"/>
  <c r="B18307" i="1"/>
  <c r="B18306" i="1"/>
  <c r="B18305" i="1"/>
  <c r="B18304" i="1"/>
  <c r="B18303" i="1"/>
  <c r="B18302" i="1"/>
  <c r="B18301" i="1"/>
  <c r="B18300" i="1"/>
  <c r="B18299" i="1"/>
  <c r="B18298" i="1"/>
  <c r="B18297" i="1"/>
  <c r="B18296" i="1"/>
  <c r="B18295" i="1"/>
  <c r="B18294" i="1"/>
  <c r="B18293" i="1"/>
  <c r="B18292" i="1"/>
  <c r="B18291" i="1"/>
  <c r="B18290" i="1"/>
  <c r="B18289" i="1"/>
  <c r="B18288" i="1"/>
  <c r="B18287" i="1"/>
  <c r="B18286" i="1"/>
  <c r="B18285" i="1"/>
  <c r="B18284" i="1"/>
  <c r="B18283" i="1"/>
  <c r="B18282" i="1"/>
  <c r="B18281" i="1"/>
  <c r="B18280" i="1"/>
  <c r="B18279" i="1"/>
  <c r="B18278" i="1"/>
  <c r="B18277" i="1"/>
  <c r="B18276" i="1"/>
  <c r="B18275" i="1"/>
  <c r="B18274" i="1"/>
  <c r="B18273" i="1"/>
  <c r="B18272" i="1"/>
  <c r="B18271" i="1"/>
  <c r="B18270" i="1"/>
  <c r="B18269" i="1"/>
  <c r="B18268" i="1"/>
  <c r="B18267" i="1"/>
  <c r="B18266" i="1"/>
  <c r="B18265" i="1"/>
  <c r="B18264" i="1"/>
  <c r="B18263" i="1"/>
  <c r="B18262" i="1"/>
  <c r="B18261" i="1"/>
  <c r="B18260" i="1"/>
  <c r="B18259" i="1"/>
  <c r="B18258" i="1"/>
  <c r="B18257" i="1"/>
  <c r="B18256" i="1"/>
  <c r="B18255" i="1"/>
  <c r="B18254" i="1"/>
  <c r="B18253" i="1"/>
  <c r="B18252" i="1"/>
  <c r="B18251" i="1"/>
  <c r="B18250" i="1"/>
  <c r="B18249" i="1"/>
  <c r="B18248" i="1"/>
  <c r="B18247" i="1"/>
  <c r="B18246" i="1"/>
  <c r="B18245" i="1"/>
  <c r="B18244" i="1"/>
  <c r="B18243" i="1"/>
  <c r="B18242" i="1"/>
  <c r="B18241" i="1"/>
  <c r="B18240" i="1"/>
  <c r="B18239" i="1"/>
  <c r="B18238" i="1"/>
  <c r="B18237" i="1"/>
  <c r="B18236" i="1"/>
  <c r="B18235" i="1"/>
  <c r="B18234" i="1"/>
  <c r="B18233" i="1"/>
  <c r="B18232" i="1"/>
  <c r="B18231" i="1"/>
  <c r="B18230" i="1"/>
  <c r="B18229" i="1"/>
  <c r="B18228" i="1"/>
  <c r="B18227" i="1"/>
  <c r="B18226" i="1"/>
  <c r="B18225" i="1"/>
  <c r="B18224" i="1"/>
  <c r="B18223" i="1"/>
  <c r="B18222" i="1"/>
  <c r="B18221" i="1"/>
  <c r="B18220" i="1"/>
  <c r="B18219" i="1"/>
  <c r="B18218" i="1"/>
  <c r="B18217" i="1"/>
  <c r="B18216" i="1"/>
  <c r="B18215" i="1"/>
  <c r="B18214" i="1"/>
  <c r="B18213" i="1"/>
  <c r="B18212" i="1"/>
  <c r="B18211" i="1"/>
  <c r="B18210" i="1"/>
  <c r="B18209" i="1"/>
  <c r="B18208" i="1"/>
  <c r="B18207" i="1"/>
  <c r="B18206" i="1"/>
  <c r="B18205" i="1"/>
  <c r="B18204" i="1"/>
  <c r="B18203" i="1"/>
  <c r="B18202" i="1"/>
  <c r="B18201" i="1"/>
  <c r="B18200" i="1"/>
  <c r="B18199" i="1"/>
  <c r="B18198" i="1"/>
  <c r="B18197" i="1"/>
  <c r="B18196" i="1"/>
  <c r="B18195" i="1"/>
  <c r="B18194" i="1"/>
  <c r="B18193" i="1"/>
  <c r="B18192" i="1"/>
  <c r="B18191" i="1"/>
  <c r="B18190" i="1"/>
  <c r="B18189" i="1"/>
  <c r="B18188" i="1"/>
  <c r="B18187" i="1"/>
  <c r="B18186" i="1"/>
  <c r="B18185" i="1"/>
  <c r="B18184" i="1"/>
  <c r="B18183" i="1"/>
  <c r="B18182" i="1"/>
  <c r="B18181" i="1"/>
  <c r="B18180" i="1"/>
  <c r="B18179" i="1"/>
  <c r="B18178" i="1"/>
  <c r="B18177" i="1"/>
  <c r="B18176" i="1"/>
  <c r="B18175" i="1"/>
  <c r="B18174" i="1"/>
  <c r="B18173" i="1"/>
  <c r="B18172" i="1"/>
  <c r="B18171" i="1"/>
  <c r="B18170" i="1"/>
  <c r="B18169" i="1"/>
  <c r="B18168" i="1"/>
  <c r="B18167" i="1"/>
  <c r="B18166" i="1"/>
  <c r="B18165" i="1"/>
  <c r="B18164" i="1"/>
  <c r="B18163" i="1"/>
  <c r="B18162" i="1"/>
  <c r="B18161" i="1"/>
  <c r="B18160" i="1"/>
  <c r="B18159" i="1"/>
  <c r="B18158" i="1"/>
  <c r="B18157" i="1"/>
  <c r="B18156" i="1"/>
  <c r="B18155" i="1"/>
  <c r="B18154" i="1"/>
  <c r="B18149" i="1"/>
  <c r="B18148" i="1"/>
  <c r="B18147" i="1"/>
  <c r="B18146" i="1"/>
  <c r="B18145" i="1"/>
  <c r="B18144" i="1"/>
  <c r="B18143" i="1"/>
  <c r="B18142" i="1"/>
  <c r="B18141" i="1"/>
  <c r="B18140" i="1"/>
  <c r="B18139" i="1"/>
  <c r="B18138" i="1"/>
  <c r="B18137" i="1"/>
  <c r="B18136" i="1"/>
  <c r="B18135" i="1"/>
  <c r="B18134" i="1"/>
  <c r="B18133" i="1"/>
  <c r="B18132" i="1"/>
  <c r="B18131" i="1"/>
  <c r="B18130" i="1"/>
  <c r="B18129" i="1"/>
  <c r="B18128" i="1"/>
  <c r="B18127" i="1"/>
  <c r="B18126" i="1"/>
  <c r="B18125" i="1"/>
  <c r="B18124" i="1"/>
  <c r="B18123" i="1"/>
  <c r="B18122" i="1"/>
  <c r="B18121" i="1"/>
  <c r="B18120" i="1"/>
  <c r="B18119" i="1"/>
  <c r="B18118" i="1"/>
  <c r="B18117" i="1"/>
  <c r="B18116" i="1"/>
  <c r="B18115" i="1"/>
  <c r="B18114" i="1"/>
  <c r="B18113" i="1"/>
  <c r="B18112" i="1"/>
  <c r="B18111" i="1"/>
  <c r="B18110" i="1"/>
  <c r="B18109" i="1"/>
  <c r="B18108" i="1"/>
  <c r="B18107" i="1"/>
  <c r="B18106" i="1"/>
  <c r="B18105" i="1"/>
  <c r="B18104" i="1"/>
  <c r="B18103" i="1"/>
  <c r="B18102" i="1"/>
  <c r="B18101" i="1"/>
  <c r="B18100" i="1"/>
  <c r="B18099" i="1"/>
  <c r="B18098" i="1"/>
  <c r="B18097" i="1"/>
  <c r="B18096" i="1"/>
  <c r="B18095" i="1"/>
  <c r="B18094" i="1"/>
  <c r="B18093" i="1"/>
  <c r="B18092" i="1"/>
  <c r="B18091" i="1"/>
  <c r="B18090" i="1"/>
  <c r="B18089" i="1"/>
  <c r="B18088" i="1"/>
  <c r="B18087" i="1"/>
  <c r="B18086" i="1"/>
  <c r="B18085" i="1"/>
  <c r="B18084" i="1"/>
  <c r="B18083" i="1"/>
  <c r="B18082" i="1"/>
  <c r="B18081" i="1"/>
  <c r="B18080" i="1"/>
  <c r="B18079" i="1"/>
  <c r="B18078" i="1"/>
  <c r="B18077" i="1"/>
  <c r="B18076" i="1"/>
  <c r="B18075" i="1"/>
  <c r="B18074" i="1"/>
  <c r="B18073" i="1"/>
  <c r="B18072" i="1"/>
  <c r="B18071" i="1"/>
  <c r="B18070" i="1"/>
  <c r="B18069" i="1"/>
  <c r="B18068" i="1"/>
  <c r="B18067" i="1"/>
  <c r="B18066" i="1"/>
  <c r="B18065" i="1"/>
  <c r="B18064" i="1"/>
  <c r="B18063" i="1"/>
  <c r="B18062" i="1"/>
  <c r="B18061" i="1"/>
  <c r="B18060" i="1"/>
  <c r="B18059" i="1"/>
  <c r="B18058" i="1"/>
  <c r="B18057" i="1"/>
  <c r="B18056" i="1"/>
  <c r="B18055" i="1"/>
  <c r="B18054" i="1"/>
  <c r="B18053" i="1"/>
  <c r="B18052" i="1"/>
  <c r="B18051" i="1"/>
  <c r="B18050" i="1"/>
  <c r="B18049" i="1"/>
  <c r="B18048" i="1"/>
  <c r="B18047" i="1"/>
  <c r="B18046" i="1"/>
  <c r="B18045" i="1"/>
  <c r="B18044" i="1"/>
  <c r="B18043" i="1"/>
  <c r="B18042" i="1"/>
  <c r="B18041" i="1"/>
  <c r="B18040" i="1"/>
  <c r="B18039" i="1"/>
  <c r="B18038" i="1"/>
  <c r="B18037" i="1"/>
  <c r="B18036" i="1"/>
  <c r="B18035" i="1"/>
  <c r="B18034" i="1"/>
  <c r="B18033" i="1"/>
  <c r="B18032" i="1"/>
  <c r="B18031" i="1"/>
  <c r="B18030" i="1"/>
  <c r="B18029" i="1"/>
  <c r="B18028" i="1"/>
  <c r="B18027" i="1"/>
  <c r="B18026" i="1"/>
  <c r="B18025" i="1"/>
  <c r="B18024" i="1"/>
  <c r="B18023" i="1"/>
  <c r="B18022" i="1"/>
  <c r="B18021" i="1"/>
  <c r="B18020" i="1"/>
  <c r="B18019" i="1"/>
  <c r="B18018" i="1"/>
  <c r="B18017" i="1"/>
  <c r="B18016" i="1"/>
  <c r="B18015" i="1"/>
  <c r="B18014" i="1"/>
  <c r="B18013" i="1"/>
  <c r="B18012" i="1"/>
  <c r="B18011" i="1"/>
  <c r="B18010" i="1"/>
  <c r="B18009" i="1"/>
  <c r="B18008" i="1"/>
  <c r="B18007" i="1"/>
  <c r="B18006" i="1"/>
  <c r="B18005" i="1"/>
  <c r="B18004" i="1"/>
  <c r="B18003" i="1"/>
  <c r="B18002" i="1"/>
  <c r="B18001" i="1"/>
  <c r="B18000" i="1"/>
  <c r="B17999" i="1"/>
  <c r="B17998" i="1"/>
  <c r="B17997" i="1"/>
  <c r="B17996" i="1"/>
  <c r="B17995" i="1"/>
  <c r="B17994" i="1"/>
  <c r="B17993" i="1"/>
  <c r="B17992" i="1"/>
  <c r="B17991" i="1"/>
  <c r="B17990" i="1"/>
  <c r="B17989" i="1"/>
  <c r="B17988" i="1"/>
  <c r="B17987" i="1"/>
  <c r="B17986" i="1"/>
  <c r="B17985" i="1"/>
  <c r="B17984" i="1"/>
  <c r="B17983" i="1"/>
  <c r="B17982" i="1"/>
  <c r="B17981" i="1"/>
  <c r="B17980" i="1"/>
  <c r="B17979" i="1"/>
  <c r="B17978" i="1"/>
  <c r="B17977" i="1"/>
  <c r="B17976" i="1"/>
  <c r="B17975" i="1"/>
  <c r="B17974" i="1"/>
  <c r="B17973" i="1"/>
  <c r="B17972" i="1"/>
  <c r="B17971" i="1"/>
  <c r="B17970" i="1"/>
  <c r="B17969" i="1"/>
  <c r="B17968" i="1"/>
  <c r="B17967" i="1"/>
  <c r="B17966" i="1"/>
  <c r="B17965" i="1"/>
  <c r="B17964" i="1"/>
  <c r="B17963" i="1"/>
  <c r="B17962" i="1"/>
  <c r="B17961" i="1"/>
  <c r="B17960" i="1"/>
  <c r="B17959" i="1"/>
  <c r="B17958" i="1"/>
  <c r="B17957" i="1"/>
  <c r="B17956" i="1"/>
  <c r="B17955" i="1"/>
  <c r="B17954" i="1"/>
  <c r="B17953" i="1"/>
  <c r="B17952" i="1"/>
  <c r="B17951" i="1"/>
  <c r="B17950" i="1"/>
  <c r="B17949" i="1"/>
  <c r="B17948" i="1"/>
  <c r="B17947" i="1"/>
  <c r="B17946" i="1"/>
  <c r="B17945" i="1"/>
  <c r="B17944" i="1"/>
  <c r="B17943" i="1"/>
  <c r="B17942" i="1"/>
  <c r="B17941" i="1"/>
  <c r="B17940" i="1"/>
  <c r="B17939" i="1"/>
  <c r="B17938" i="1"/>
  <c r="B17937" i="1"/>
  <c r="B17936" i="1"/>
  <c r="B17935" i="1"/>
  <c r="B17934" i="1"/>
  <c r="B17933" i="1"/>
  <c r="B17932" i="1"/>
  <c r="B17931" i="1"/>
  <c r="B17930" i="1"/>
  <c r="B17929" i="1"/>
  <c r="B17928" i="1"/>
  <c r="B17927" i="1"/>
  <c r="B17926" i="1"/>
  <c r="B17925" i="1"/>
  <c r="B17924" i="1"/>
  <c r="B17923" i="1"/>
  <c r="B17922" i="1"/>
  <c r="B17921" i="1"/>
  <c r="B17920" i="1"/>
  <c r="B17919" i="1"/>
  <c r="B17918" i="1"/>
  <c r="B17917" i="1"/>
  <c r="B17916" i="1"/>
  <c r="B17915" i="1"/>
  <c r="B17914" i="1"/>
  <c r="B17913" i="1"/>
  <c r="B17912" i="1"/>
  <c r="B17911" i="1"/>
  <c r="B17910" i="1"/>
  <c r="B17909" i="1"/>
  <c r="B17908" i="1"/>
  <c r="B17907" i="1"/>
  <c r="B17906" i="1"/>
  <c r="B17905" i="1"/>
  <c r="B17904" i="1"/>
  <c r="B17903" i="1"/>
  <c r="B17902" i="1"/>
  <c r="B17901" i="1"/>
  <c r="B17900" i="1"/>
  <c r="B17899" i="1"/>
  <c r="B17898" i="1"/>
  <c r="B17897" i="1"/>
  <c r="B17896" i="1"/>
  <c r="B17895" i="1"/>
  <c r="B17894" i="1"/>
  <c r="B17893" i="1"/>
  <c r="B17892" i="1"/>
  <c r="B17891" i="1"/>
  <c r="B17890" i="1"/>
  <c r="B17889" i="1"/>
  <c r="B17888" i="1"/>
  <c r="B17887" i="1"/>
  <c r="B17886" i="1"/>
  <c r="B17885" i="1"/>
  <c r="B17884" i="1"/>
  <c r="B17883" i="1"/>
  <c r="B17882" i="1"/>
  <c r="B17881" i="1"/>
  <c r="B17880" i="1"/>
  <c r="B17879" i="1"/>
  <c r="B17878" i="1"/>
  <c r="B17877" i="1"/>
  <c r="B17876" i="1"/>
  <c r="B17875" i="1"/>
  <c r="B17874" i="1"/>
  <c r="B17873" i="1"/>
  <c r="B17872" i="1"/>
  <c r="B17871" i="1"/>
  <c r="B17870" i="1"/>
  <c r="B17869" i="1"/>
  <c r="B17868" i="1"/>
  <c r="B17867" i="1"/>
  <c r="B17866" i="1"/>
  <c r="B17865" i="1"/>
  <c r="B17864" i="1"/>
  <c r="B17863" i="1"/>
  <c r="B17862" i="1"/>
  <c r="B17861" i="1"/>
  <c r="B17860" i="1"/>
  <c r="B17859" i="1"/>
  <c r="B17858" i="1"/>
  <c r="B17857" i="1"/>
  <c r="B17856" i="1"/>
  <c r="B17855" i="1"/>
  <c r="B17854" i="1"/>
  <c r="B17853" i="1"/>
  <c r="B17852" i="1"/>
  <c r="B17851" i="1"/>
  <c r="B17850" i="1"/>
  <c r="B17849" i="1"/>
  <c r="B17848" i="1"/>
  <c r="B17847" i="1"/>
  <c r="B17846" i="1"/>
  <c r="B17845" i="1"/>
  <c r="B17844" i="1"/>
  <c r="B17843" i="1"/>
  <c r="B17842" i="1"/>
  <c r="B17841" i="1"/>
  <c r="B17840" i="1"/>
  <c r="B17839" i="1"/>
  <c r="B17838" i="1"/>
  <c r="B17837" i="1"/>
  <c r="B17836" i="1"/>
  <c r="B17835" i="1"/>
  <c r="B17834" i="1"/>
  <c r="B17833" i="1"/>
  <c r="B17832" i="1"/>
  <c r="B17831" i="1"/>
  <c r="B17830" i="1"/>
  <c r="B17829" i="1"/>
  <c r="B17828" i="1"/>
  <c r="B17827" i="1"/>
  <c r="B17826" i="1"/>
  <c r="B17825" i="1"/>
  <c r="B17824" i="1"/>
  <c r="B17823" i="1"/>
  <c r="B17822" i="1"/>
  <c r="B17821" i="1"/>
  <c r="B17820" i="1"/>
  <c r="B17819" i="1"/>
  <c r="B17818" i="1"/>
  <c r="B17817" i="1"/>
  <c r="B17816" i="1"/>
  <c r="B17815" i="1"/>
  <c r="B17814" i="1"/>
  <c r="B17813" i="1"/>
  <c r="B17812" i="1"/>
  <c r="B17811" i="1"/>
  <c r="B17810" i="1"/>
  <c r="B17809" i="1"/>
  <c r="B17808" i="1"/>
  <c r="B17807" i="1"/>
  <c r="B17806" i="1"/>
  <c r="B17805" i="1"/>
  <c r="B17804" i="1"/>
  <c r="B17803" i="1"/>
  <c r="B17802" i="1"/>
  <c r="B17801" i="1"/>
  <c r="B17800" i="1"/>
  <c r="B17799" i="1"/>
  <c r="B17798" i="1"/>
  <c r="B17797" i="1"/>
  <c r="B17796" i="1"/>
  <c r="B17795" i="1"/>
  <c r="B17794" i="1"/>
  <c r="B17793" i="1"/>
  <c r="B17792" i="1"/>
  <c r="B17791" i="1"/>
  <c r="B17790" i="1"/>
  <c r="B17789" i="1"/>
  <c r="B17788" i="1"/>
  <c r="B17787" i="1"/>
  <c r="B17786" i="1"/>
  <c r="B17785" i="1"/>
  <c r="B17784" i="1"/>
  <c r="B17783" i="1"/>
  <c r="B17782" i="1"/>
  <c r="B17781" i="1"/>
  <c r="B17780" i="1"/>
  <c r="B17779" i="1"/>
  <c r="B17778" i="1"/>
  <c r="B17777" i="1"/>
  <c r="B17776" i="1"/>
  <c r="B17775" i="1"/>
  <c r="B17774" i="1"/>
  <c r="B17773" i="1"/>
  <c r="B17772" i="1"/>
  <c r="B17771" i="1"/>
  <c r="B17770" i="1"/>
  <c r="B17769" i="1"/>
  <c r="B17768" i="1"/>
  <c r="B17767" i="1"/>
  <c r="B17766" i="1"/>
  <c r="B17765" i="1"/>
  <c r="B17764" i="1"/>
  <c r="B17763" i="1"/>
  <c r="B17762" i="1"/>
  <c r="B17761" i="1"/>
  <c r="B17760" i="1"/>
  <c r="B17759" i="1"/>
  <c r="B17758" i="1"/>
  <c r="B17757" i="1"/>
  <c r="B17756" i="1"/>
  <c r="B17755" i="1"/>
  <c r="B17754" i="1"/>
  <c r="B17753" i="1"/>
  <c r="B17752" i="1"/>
  <c r="B17751" i="1"/>
  <c r="B17750" i="1"/>
  <c r="B17749" i="1"/>
  <c r="B17748" i="1"/>
  <c r="B17747" i="1"/>
  <c r="B17746" i="1"/>
  <c r="B17745" i="1"/>
  <c r="B17744" i="1"/>
  <c r="B17743" i="1"/>
  <c r="B17742" i="1"/>
  <c r="B17741" i="1"/>
  <c r="B17740" i="1"/>
  <c r="B17739" i="1"/>
  <c r="B17738" i="1"/>
  <c r="B17737" i="1"/>
  <c r="B17736" i="1"/>
  <c r="B17735" i="1"/>
  <c r="B17734" i="1"/>
  <c r="B17733" i="1"/>
  <c r="B17732" i="1"/>
  <c r="B17731" i="1"/>
  <c r="B17730" i="1"/>
  <c r="B17729" i="1"/>
  <c r="B17728" i="1"/>
  <c r="B17727" i="1"/>
  <c r="B17726" i="1"/>
  <c r="B17725" i="1"/>
  <c r="B17724" i="1"/>
  <c r="B17723" i="1"/>
  <c r="B17722" i="1"/>
  <c r="B17721" i="1"/>
  <c r="B17720" i="1"/>
  <c r="B17719" i="1"/>
  <c r="B17718" i="1"/>
  <c r="B17717" i="1"/>
  <c r="B17716" i="1"/>
  <c r="B17715" i="1"/>
  <c r="B17714" i="1"/>
  <c r="B17713" i="1"/>
  <c r="B17712" i="1"/>
  <c r="B17711" i="1"/>
  <c r="B17710" i="1"/>
  <c r="B17709" i="1"/>
  <c r="B17708" i="1"/>
  <c r="B17707" i="1"/>
  <c r="B17706" i="1"/>
  <c r="B17705" i="1"/>
  <c r="B17704" i="1"/>
  <c r="B17703" i="1"/>
  <c r="B17702" i="1"/>
  <c r="B17701" i="1"/>
  <c r="B17700" i="1"/>
  <c r="B17699" i="1"/>
  <c r="B17698" i="1"/>
  <c r="B17697" i="1"/>
  <c r="B17696" i="1"/>
  <c r="B17695" i="1"/>
  <c r="B17694" i="1"/>
  <c r="B17693" i="1"/>
  <c r="B17692" i="1"/>
  <c r="B17691" i="1"/>
  <c r="B17690" i="1"/>
  <c r="B17689" i="1"/>
  <c r="B17688" i="1"/>
  <c r="B17687" i="1"/>
  <c r="B17686" i="1"/>
  <c r="B17685" i="1"/>
  <c r="B17684" i="1"/>
  <c r="B17683" i="1"/>
  <c r="B17682" i="1"/>
  <c r="B17681" i="1"/>
  <c r="B17680" i="1"/>
  <c r="B17679" i="1"/>
  <c r="B17678" i="1"/>
  <c r="B17677" i="1"/>
  <c r="B17676" i="1"/>
  <c r="B17675" i="1"/>
  <c r="B17674" i="1"/>
  <c r="B17673" i="1"/>
  <c r="B17672" i="1"/>
  <c r="B17671" i="1"/>
  <c r="B17670" i="1"/>
  <c r="B17669" i="1"/>
  <c r="B17668" i="1"/>
  <c r="B17667" i="1"/>
  <c r="B17666" i="1"/>
  <c r="B17665" i="1"/>
  <c r="B17664" i="1"/>
  <c r="B17663" i="1"/>
  <c r="B17662" i="1"/>
  <c r="B17661" i="1"/>
  <c r="B17660" i="1"/>
  <c r="B17659" i="1"/>
  <c r="B17658" i="1"/>
  <c r="B17657" i="1"/>
  <c r="B17656" i="1"/>
  <c r="B17655" i="1"/>
  <c r="B17654" i="1"/>
  <c r="B17653" i="1"/>
  <c r="B17652" i="1"/>
  <c r="B17651" i="1"/>
  <c r="B17650" i="1"/>
  <c r="B17649" i="1"/>
  <c r="B17648" i="1"/>
  <c r="B17647" i="1"/>
  <c r="B17646" i="1"/>
  <c r="B17645" i="1"/>
  <c r="B17644" i="1"/>
  <c r="B17643" i="1"/>
  <c r="B17642" i="1"/>
  <c r="B17641" i="1"/>
  <c r="B17640" i="1"/>
  <c r="B17639" i="1"/>
  <c r="B17638" i="1"/>
  <c r="B17637" i="1"/>
  <c r="B17636" i="1"/>
  <c r="B17635" i="1"/>
  <c r="B17634" i="1"/>
  <c r="B17633" i="1"/>
  <c r="B17632" i="1"/>
  <c r="B17631" i="1"/>
  <c r="B17630" i="1"/>
  <c r="B17629" i="1"/>
  <c r="B17628" i="1"/>
  <c r="B17627" i="1"/>
  <c r="B17626" i="1"/>
  <c r="B17625" i="1"/>
  <c r="B17624" i="1"/>
  <c r="B17623" i="1"/>
  <c r="B17622" i="1"/>
  <c r="B17621" i="1"/>
  <c r="B17620" i="1"/>
  <c r="B17619" i="1"/>
  <c r="B17618" i="1"/>
  <c r="B17617" i="1"/>
  <c r="B17616" i="1"/>
  <c r="B17615" i="1"/>
  <c r="B17614" i="1"/>
  <c r="B17613" i="1"/>
  <c r="B17612" i="1"/>
  <c r="B17611" i="1"/>
  <c r="B17610" i="1"/>
  <c r="B17609" i="1"/>
  <c r="B17608" i="1"/>
  <c r="B17607" i="1"/>
  <c r="B17606" i="1"/>
  <c r="B17605" i="1"/>
  <c r="B17604" i="1"/>
  <c r="B17603" i="1"/>
  <c r="B17602" i="1"/>
  <c r="B17601" i="1"/>
  <c r="B17600" i="1"/>
  <c r="B17599" i="1"/>
  <c r="B17598" i="1"/>
  <c r="B17597" i="1"/>
  <c r="B17596" i="1"/>
  <c r="B17595" i="1"/>
  <c r="B17594" i="1"/>
  <c r="B17593" i="1"/>
  <c r="B17592" i="1"/>
  <c r="B17591" i="1"/>
  <c r="B17590" i="1"/>
  <c r="B17589" i="1"/>
  <c r="B17588" i="1"/>
  <c r="B17587" i="1"/>
  <c r="B17586" i="1"/>
  <c r="B17585" i="1"/>
  <c r="B17584" i="1"/>
  <c r="B17583" i="1"/>
  <c r="B17582" i="1"/>
  <c r="B17581" i="1"/>
  <c r="B17580" i="1"/>
  <c r="B17579" i="1"/>
  <c r="B17578" i="1"/>
  <c r="B17577" i="1"/>
  <c r="B17576" i="1"/>
  <c r="B17575" i="1"/>
  <c r="B17574" i="1"/>
  <c r="B17573" i="1"/>
  <c r="B17572" i="1"/>
  <c r="B17571" i="1"/>
  <c r="B17570" i="1"/>
  <c r="B17569" i="1"/>
  <c r="B17568" i="1"/>
  <c r="B17567" i="1"/>
  <c r="B17566" i="1"/>
  <c r="B17565" i="1"/>
  <c r="B17564" i="1"/>
  <c r="B17563" i="1"/>
  <c r="B17562" i="1"/>
  <c r="B17561" i="1"/>
  <c r="B17560" i="1"/>
  <c r="B17559" i="1"/>
  <c r="B17558" i="1"/>
  <c r="B17557" i="1"/>
  <c r="B17556" i="1"/>
  <c r="B17555" i="1"/>
  <c r="B17554" i="1"/>
  <c r="B17553" i="1"/>
  <c r="B17552" i="1"/>
  <c r="B17551" i="1"/>
  <c r="B17550" i="1"/>
  <c r="B17549" i="1"/>
  <c r="B17544" i="1"/>
  <c r="B17543" i="1"/>
  <c r="B17542" i="1"/>
  <c r="B17541" i="1"/>
  <c r="B17540" i="1"/>
  <c r="B17539" i="1"/>
  <c r="B17538" i="1"/>
  <c r="B17537" i="1"/>
  <c r="B17536" i="1"/>
  <c r="B17535" i="1"/>
  <c r="B17534" i="1"/>
  <c r="B17533" i="1"/>
  <c r="B17532" i="1"/>
  <c r="B17531" i="1"/>
  <c r="B17530" i="1"/>
  <c r="B17529" i="1"/>
  <c r="B17528" i="1"/>
  <c r="B17527" i="1"/>
  <c r="B17526" i="1"/>
  <c r="B17525" i="1"/>
  <c r="B17524" i="1"/>
  <c r="B17523" i="1"/>
  <c r="B17522" i="1"/>
  <c r="B17521" i="1"/>
  <c r="B17520" i="1"/>
  <c r="B17519" i="1"/>
  <c r="B17518" i="1"/>
  <c r="B17517" i="1"/>
  <c r="B17516" i="1"/>
  <c r="B17515" i="1"/>
  <c r="B17514" i="1"/>
  <c r="B17513" i="1"/>
  <c r="B17512" i="1"/>
  <c r="B17511" i="1"/>
  <c r="B17510" i="1"/>
  <c r="B17509" i="1"/>
  <c r="B17508" i="1"/>
  <c r="B17507" i="1"/>
  <c r="B17506" i="1"/>
  <c r="B17505" i="1"/>
  <c r="B17504" i="1"/>
  <c r="B17503" i="1"/>
  <c r="B17502" i="1"/>
  <c r="B17501" i="1"/>
  <c r="B17500" i="1"/>
  <c r="B17499" i="1"/>
  <c r="B17498" i="1"/>
  <c r="B17497" i="1"/>
  <c r="B17496" i="1"/>
  <c r="B17495" i="1"/>
  <c r="B17494" i="1"/>
  <c r="B17493" i="1"/>
  <c r="B17492" i="1"/>
  <c r="B17491" i="1"/>
  <c r="B17490" i="1"/>
  <c r="B17489" i="1"/>
  <c r="B17488" i="1"/>
  <c r="B17487" i="1"/>
  <c r="B17486" i="1"/>
  <c r="B17485" i="1"/>
  <c r="B17484" i="1"/>
  <c r="B17483" i="1"/>
  <c r="B17482" i="1"/>
  <c r="B17481" i="1"/>
  <c r="B17480" i="1"/>
  <c r="B17479" i="1"/>
  <c r="B17478" i="1"/>
  <c r="B17477" i="1"/>
  <c r="B17476" i="1"/>
  <c r="B17475" i="1"/>
  <c r="B17474" i="1"/>
  <c r="B17473" i="1"/>
  <c r="B17472" i="1"/>
  <c r="B17471" i="1"/>
  <c r="B17470" i="1"/>
  <c r="B17469" i="1"/>
  <c r="B17468" i="1"/>
  <c r="B17467" i="1"/>
  <c r="B17466" i="1"/>
  <c r="B17465" i="1"/>
  <c r="B17464" i="1"/>
  <c r="B17463" i="1"/>
  <c r="B17462" i="1"/>
  <c r="B17461" i="1"/>
  <c r="B17460" i="1"/>
  <c r="B17459" i="1"/>
  <c r="B17458" i="1"/>
  <c r="B17457" i="1"/>
  <c r="B17456" i="1"/>
  <c r="B17455" i="1"/>
  <c r="B17454" i="1"/>
  <c r="B17453" i="1"/>
  <c r="B17452" i="1"/>
  <c r="B17451" i="1"/>
  <c r="B17450" i="1"/>
  <c r="B17449" i="1"/>
  <c r="B17448" i="1"/>
  <c r="B17447" i="1"/>
  <c r="B17446" i="1"/>
  <c r="B17445" i="1"/>
  <c r="B17444" i="1"/>
  <c r="B17443" i="1"/>
  <c r="B17442" i="1"/>
  <c r="B17441" i="1"/>
  <c r="B17440" i="1"/>
  <c r="B17439" i="1"/>
  <c r="B17438" i="1"/>
  <c r="B17437" i="1"/>
  <c r="B17436" i="1"/>
  <c r="B17435" i="1"/>
  <c r="B17434" i="1"/>
  <c r="B17433" i="1"/>
  <c r="B17432" i="1"/>
  <c r="B17431" i="1"/>
  <c r="B17430" i="1"/>
  <c r="B17429" i="1"/>
  <c r="B17428" i="1"/>
  <c r="B17427" i="1"/>
  <c r="B17426" i="1"/>
  <c r="B17425" i="1"/>
  <c r="B17424" i="1"/>
  <c r="B17423" i="1"/>
  <c r="B17422" i="1"/>
  <c r="B17421" i="1"/>
  <c r="B17420" i="1"/>
  <c r="B17419" i="1"/>
  <c r="B17418" i="1"/>
  <c r="B17417" i="1"/>
  <c r="B17416" i="1"/>
  <c r="B17415" i="1"/>
  <c r="B17414" i="1"/>
  <c r="B17413" i="1"/>
  <c r="B17412" i="1"/>
  <c r="B17411" i="1"/>
  <c r="B17410" i="1"/>
  <c r="B17409" i="1"/>
  <c r="B17408" i="1"/>
  <c r="B17407" i="1"/>
  <c r="B17406" i="1"/>
  <c r="B17405" i="1"/>
  <c r="B17404" i="1"/>
  <c r="B17403" i="1"/>
  <c r="B17402" i="1"/>
  <c r="B17401" i="1"/>
  <c r="B17400" i="1"/>
  <c r="B17399" i="1"/>
  <c r="B17398" i="1"/>
  <c r="B17397" i="1"/>
  <c r="B17396" i="1"/>
  <c r="B17395" i="1"/>
  <c r="B17394" i="1"/>
  <c r="B17393" i="1"/>
  <c r="B17392" i="1"/>
  <c r="B17391" i="1"/>
  <c r="B17390" i="1"/>
  <c r="B17389" i="1"/>
  <c r="B17388" i="1"/>
  <c r="B17387" i="1"/>
  <c r="B17386" i="1"/>
  <c r="B17385" i="1"/>
  <c r="B17384" i="1"/>
  <c r="B17383" i="1"/>
  <c r="B17382" i="1"/>
  <c r="B17381" i="1"/>
  <c r="B17380" i="1"/>
  <c r="B17379" i="1"/>
  <c r="B17378" i="1"/>
  <c r="B17377" i="1"/>
  <c r="B17376" i="1"/>
  <c r="B17375" i="1"/>
  <c r="B17374" i="1"/>
  <c r="B17373" i="1"/>
  <c r="B17372" i="1"/>
  <c r="B17371" i="1"/>
  <c r="B17370" i="1"/>
  <c r="B17369" i="1"/>
  <c r="B17368" i="1"/>
  <c r="B17367" i="1"/>
  <c r="B17366" i="1"/>
  <c r="B17365" i="1"/>
  <c r="B17364" i="1"/>
  <c r="B17363" i="1"/>
  <c r="B17362" i="1"/>
  <c r="B17361" i="1"/>
  <c r="B17360" i="1"/>
  <c r="B17359" i="1"/>
  <c r="B17358" i="1"/>
  <c r="B17357" i="1"/>
  <c r="B17356" i="1"/>
  <c r="B17355" i="1"/>
  <c r="B17354" i="1"/>
  <c r="B17353" i="1"/>
  <c r="B17352" i="1"/>
  <c r="B17351" i="1"/>
  <c r="B17350" i="1"/>
  <c r="B17349" i="1"/>
  <c r="B17348" i="1"/>
  <c r="B17347" i="1"/>
  <c r="B17346" i="1"/>
  <c r="B17345" i="1"/>
  <c r="B17344" i="1"/>
  <c r="B17343" i="1"/>
  <c r="B17342" i="1"/>
  <c r="B17341" i="1"/>
  <c r="B17340" i="1"/>
  <c r="B17339" i="1"/>
  <c r="B17338" i="1"/>
  <c r="B17337" i="1"/>
  <c r="B17336" i="1"/>
  <c r="B17335" i="1"/>
  <c r="B17334" i="1"/>
  <c r="B17333" i="1"/>
  <c r="B17332" i="1"/>
  <c r="B17331" i="1"/>
  <c r="B17330" i="1"/>
  <c r="B17329" i="1"/>
  <c r="B17328" i="1"/>
  <c r="B17327" i="1"/>
  <c r="B17326" i="1"/>
  <c r="B17325" i="1"/>
  <c r="B17324" i="1"/>
  <c r="B17323" i="1"/>
  <c r="B17322" i="1"/>
  <c r="B17321" i="1"/>
  <c r="B17320" i="1"/>
  <c r="B17319" i="1"/>
  <c r="B17318" i="1"/>
  <c r="B17317" i="1"/>
  <c r="B17316" i="1"/>
  <c r="B17315" i="1"/>
  <c r="B17314" i="1"/>
  <c r="B17313" i="1"/>
  <c r="B17312" i="1"/>
  <c r="B17311" i="1"/>
  <c r="B17310" i="1"/>
  <c r="B17309" i="1"/>
  <c r="B17308" i="1"/>
  <c r="B17307" i="1"/>
  <c r="B17306" i="1"/>
  <c r="B17305" i="1"/>
  <c r="B17304" i="1"/>
  <c r="B17303" i="1"/>
  <c r="B17302" i="1"/>
  <c r="B17301" i="1"/>
  <c r="B17300" i="1"/>
  <c r="B17299" i="1"/>
  <c r="B17298" i="1"/>
  <c r="B17297" i="1"/>
  <c r="B17296" i="1"/>
  <c r="B17295" i="1"/>
  <c r="B17294" i="1"/>
  <c r="B17293" i="1"/>
  <c r="B17292" i="1"/>
  <c r="B17291" i="1"/>
  <c r="B17290" i="1"/>
  <c r="B17289" i="1"/>
  <c r="B17288" i="1"/>
  <c r="B17287" i="1"/>
  <c r="B17286" i="1"/>
  <c r="B17285" i="1"/>
  <c r="B17284" i="1"/>
  <c r="B17283" i="1"/>
  <c r="B17282" i="1"/>
  <c r="B17281" i="1"/>
  <c r="B17280" i="1"/>
  <c r="B17279" i="1"/>
  <c r="B17278" i="1"/>
  <c r="B17277" i="1"/>
  <c r="B17276" i="1"/>
  <c r="B17275" i="1"/>
  <c r="B17274" i="1"/>
  <c r="B17273" i="1"/>
  <c r="B17272" i="1"/>
  <c r="B17271" i="1"/>
  <c r="B17270" i="1"/>
  <c r="B17269" i="1"/>
  <c r="B17268" i="1"/>
  <c r="B17267" i="1"/>
  <c r="B17266" i="1"/>
  <c r="B17265" i="1"/>
  <c r="B17264" i="1"/>
  <c r="B17263" i="1"/>
  <c r="B17262" i="1"/>
  <c r="B17261" i="1"/>
  <c r="B17260" i="1"/>
  <c r="B17259" i="1"/>
  <c r="B17258" i="1"/>
  <c r="B17257" i="1"/>
  <c r="B17256" i="1"/>
  <c r="B17255" i="1"/>
  <c r="B17254" i="1"/>
  <c r="B17253" i="1"/>
  <c r="B17252" i="1"/>
  <c r="B17251" i="1"/>
  <c r="B17250" i="1"/>
  <c r="B17249" i="1"/>
  <c r="B17248" i="1"/>
  <c r="B17247" i="1"/>
  <c r="B17246" i="1"/>
  <c r="B17245" i="1"/>
  <c r="B17244" i="1"/>
  <c r="B17243" i="1"/>
  <c r="B17242" i="1"/>
  <c r="B17241" i="1"/>
  <c r="B17240" i="1"/>
  <c r="B17239" i="1"/>
  <c r="B17238" i="1"/>
  <c r="B17237" i="1"/>
  <c r="B17236" i="1"/>
  <c r="B17235" i="1"/>
  <c r="B17234" i="1"/>
  <c r="B17233" i="1"/>
  <c r="B17232" i="1"/>
  <c r="B17231" i="1"/>
  <c r="B17230" i="1"/>
  <c r="B17229" i="1"/>
  <c r="B17228" i="1"/>
  <c r="B17227" i="1"/>
  <c r="B17226" i="1"/>
  <c r="B17225" i="1"/>
  <c r="B17224" i="1"/>
  <c r="B17223" i="1"/>
  <c r="B17222" i="1"/>
  <c r="B17221" i="1"/>
  <c r="B17220" i="1"/>
  <c r="B17219" i="1"/>
  <c r="B17218" i="1"/>
  <c r="B17217" i="1"/>
  <c r="B17216" i="1"/>
  <c r="B17215" i="1"/>
  <c r="B17214" i="1"/>
  <c r="B17213" i="1"/>
  <c r="B17212" i="1"/>
  <c r="B17211" i="1"/>
  <c r="B17210" i="1"/>
  <c r="B17209" i="1"/>
  <c r="B17208" i="1"/>
  <c r="B17207" i="1"/>
  <c r="B17206" i="1"/>
  <c r="B17205" i="1"/>
  <c r="B17204" i="1"/>
  <c r="B17203" i="1"/>
  <c r="B17202" i="1"/>
  <c r="B17201" i="1"/>
  <c r="B17200" i="1"/>
  <c r="B17199" i="1"/>
  <c r="B17198" i="1"/>
  <c r="B17197" i="1"/>
  <c r="B17196" i="1"/>
  <c r="B17195" i="1"/>
  <c r="B17194" i="1"/>
  <c r="B17193" i="1"/>
  <c r="B17192" i="1"/>
  <c r="B17191" i="1"/>
  <c r="B17190" i="1"/>
  <c r="B17189" i="1"/>
  <c r="B17188" i="1"/>
  <c r="B17187" i="1"/>
  <c r="B17186" i="1"/>
  <c r="B17185" i="1"/>
  <c r="B17184" i="1"/>
  <c r="B17183" i="1"/>
  <c r="B17182" i="1"/>
  <c r="B17181" i="1"/>
  <c r="B17180" i="1"/>
  <c r="B17179" i="1"/>
  <c r="B17178" i="1"/>
  <c r="B17177" i="1"/>
  <c r="B17176" i="1"/>
  <c r="B17175" i="1"/>
  <c r="B17174" i="1"/>
  <c r="B17173" i="1"/>
  <c r="B17172" i="1"/>
  <c r="B17171" i="1"/>
  <c r="B17170" i="1"/>
  <c r="B17169" i="1"/>
  <c r="B17168" i="1"/>
  <c r="B17167" i="1"/>
  <c r="B17166" i="1"/>
  <c r="B17165" i="1"/>
  <c r="B17164" i="1"/>
  <c r="B17163" i="1"/>
  <c r="B17162" i="1"/>
  <c r="B17161" i="1"/>
  <c r="B17160" i="1"/>
  <c r="B17159" i="1"/>
  <c r="B17158" i="1"/>
  <c r="B17157" i="1"/>
  <c r="B17156" i="1"/>
  <c r="B17155" i="1"/>
  <c r="B17154" i="1"/>
  <c r="B17153" i="1"/>
  <c r="B17152" i="1"/>
  <c r="B17151" i="1"/>
  <c r="B17150" i="1"/>
  <c r="B17149" i="1"/>
  <c r="B17148" i="1"/>
  <c r="B17147" i="1"/>
  <c r="B17146" i="1"/>
  <c r="B17145" i="1"/>
  <c r="B17144" i="1"/>
  <c r="B17143" i="1"/>
  <c r="B17142" i="1"/>
  <c r="B17141" i="1"/>
  <c r="B17140" i="1"/>
  <c r="B17139" i="1"/>
  <c r="B17138" i="1"/>
  <c r="B17137" i="1"/>
  <c r="B17136" i="1"/>
  <c r="B17135" i="1"/>
  <c r="B17134" i="1"/>
  <c r="B17133" i="1"/>
  <c r="B17132" i="1"/>
  <c r="B17131" i="1"/>
  <c r="B17130" i="1"/>
  <c r="B17129" i="1"/>
  <c r="B17128" i="1"/>
  <c r="B17127" i="1"/>
  <c r="B17126" i="1"/>
  <c r="B17125" i="1"/>
  <c r="B17124" i="1"/>
  <c r="B17123" i="1"/>
  <c r="B17122" i="1"/>
  <c r="B17121" i="1"/>
  <c r="B17120" i="1"/>
  <c r="B17119" i="1"/>
  <c r="B17118" i="1"/>
  <c r="B17117" i="1"/>
  <c r="B17116" i="1"/>
  <c r="B17115" i="1"/>
  <c r="B17114" i="1"/>
  <c r="B17113" i="1"/>
  <c r="B17112" i="1"/>
  <c r="B17111" i="1"/>
  <c r="B17110" i="1"/>
  <c r="B17109" i="1"/>
  <c r="B17108" i="1"/>
  <c r="B17107" i="1"/>
  <c r="B17106" i="1"/>
  <c r="B17105" i="1"/>
  <c r="B17104" i="1"/>
  <c r="B17103" i="1"/>
  <c r="B17102" i="1"/>
  <c r="B17101" i="1"/>
  <c r="B17100" i="1"/>
  <c r="B17099" i="1"/>
  <c r="B17098" i="1"/>
  <c r="B17097" i="1"/>
  <c r="B17096" i="1"/>
  <c r="B17095" i="1"/>
  <c r="B17094" i="1"/>
  <c r="B17093" i="1"/>
  <c r="B17092" i="1"/>
  <c r="B17091" i="1"/>
  <c r="B17090" i="1"/>
  <c r="B17089" i="1"/>
  <c r="B17088" i="1"/>
  <c r="B17087" i="1"/>
  <c r="B17086" i="1"/>
  <c r="B17085" i="1"/>
  <c r="B17084" i="1"/>
  <c r="B17083" i="1"/>
  <c r="B17082" i="1"/>
  <c r="B17081" i="1"/>
  <c r="B17080" i="1"/>
  <c r="B17079" i="1"/>
  <c r="B17078" i="1"/>
  <c r="B17077" i="1"/>
  <c r="B17076" i="1"/>
  <c r="B17075" i="1"/>
  <c r="B17074" i="1"/>
  <c r="B17073" i="1"/>
  <c r="B17072" i="1"/>
  <c r="B17071" i="1"/>
  <c r="B17070" i="1"/>
  <c r="B17069" i="1"/>
  <c r="B17068" i="1"/>
  <c r="B17067" i="1"/>
  <c r="B17066" i="1"/>
  <c r="B17065" i="1"/>
  <c r="B17064" i="1"/>
  <c r="B17063" i="1"/>
  <c r="B17062" i="1"/>
  <c r="B17061" i="1"/>
  <c r="B17060" i="1"/>
  <c r="B17059" i="1"/>
  <c r="B17058" i="1"/>
  <c r="B17057" i="1"/>
  <c r="B17056" i="1"/>
  <c r="B17055" i="1"/>
  <c r="B17054" i="1"/>
  <c r="B17053" i="1"/>
  <c r="B17052" i="1"/>
  <c r="B17051" i="1"/>
  <c r="B17050" i="1"/>
  <c r="B17049" i="1"/>
  <c r="B17048" i="1"/>
  <c r="B17047" i="1"/>
  <c r="B17046" i="1"/>
  <c r="B17045" i="1"/>
  <c r="B17044" i="1"/>
  <c r="B17043" i="1"/>
  <c r="B17042" i="1"/>
  <c r="B17041" i="1"/>
  <c r="B17040" i="1"/>
  <c r="B17039" i="1"/>
  <c r="B17038" i="1"/>
  <c r="B17037" i="1"/>
  <c r="B17036" i="1"/>
  <c r="B17035" i="1"/>
  <c r="B17034" i="1"/>
  <c r="B17033" i="1"/>
  <c r="B17032" i="1"/>
  <c r="B17031" i="1"/>
  <c r="B17030" i="1"/>
  <c r="B17029" i="1"/>
  <c r="B17028" i="1"/>
  <c r="B17027" i="1"/>
  <c r="B17026" i="1"/>
  <c r="B17025" i="1"/>
  <c r="B17024" i="1"/>
  <c r="B17023" i="1"/>
  <c r="B17022" i="1"/>
  <c r="B17021" i="1"/>
  <c r="B17020" i="1"/>
  <c r="B17019" i="1"/>
  <c r="B17018" i="1"/>
  <c r="B17017" i="1"/>
  <c r="B17016" i="1"/>
  <c r="B17015" i="1"/>
  <c r="B17014" i="1"/>
  <c r="B17013" i="1"/>
  <c r="B17012" i="1"/>
  <c r="B17011" i="1"/>
  <c r="B17010" i="1"/>
  <c r="B17009" i="1"/>
  <c r="B17008" i="1"/>
  <c r="B17007" i="1"/>
  <c r="B17006" i="1"/>
  <c r="B17005" i="1"/>
  <c r="B17004" i="1"/>
  <c r="B17003" i="1"/>
  <c r="B17002" i="1"/>
  <c r="B17001" i="1"/>
  <c r="B17000" i="1"/>
  <c r="B16999" i="1"/>
  <c r="B16998" i="1"/>
  <c r="B16997" i="1"/>
  <c r="B16996" i="1"/>
  <c r="B16995" i="1"/>
  <c r="B16994" i="1"/>
  <c r="B16993" i="1"/>
  <c r="B16992" i="1"/>
  <c r="B16991" i="1"/>
  <c r="B16990" i="1"/>
  <c r="B16989" i="1"/>
  <c r="B16988" i="1"/>
  <c r="B16987" i="1"/>
  <c r="B16986" i="1"/>
  <c r="B16985" i="1"/>
  <c r="B16984" i="1"/>
  <c r="B16983" i="1"/>
  <c r="B16982" i="1"/>
  <c r="B16981" i="1"/>
  <c r="B16980" i="1"/>
  <c r="B16979" i="1"/>
  <c r="B16978" i="1"/>
  <c r="B16977" i="1"/>
  <c r="B16976" i="1"/>
  <c r="B16975" i="1"/>
  <c r="B16974" i="1"/>
  <c r="B16973" i="1"/>
  <c r="B16972" i="1"/>
  <c r="B16971" i="1"/>
  <c r="B16970" i="1"/>
  <c r="B16969" i="1"/>
  <c r="B16968" i="1"/>
  <c r="B16967" i="1"/>
  <c r="B16966" i="1"/>
  <c r="B16965" i="1"/>
  <c r="B16964" i="1"/>
  <c r="B16963" i="1"/>
  <c r="B16962" i="1"/>
  <c r="B16961" i="1"/>
  <c r="B16960" i="1"/>
  <c r="B16959" i="1"/>
  <c r="B16958" i="1"/>
  <c r="B16957" i="1"/>
  <c r="B16956" i="1"/>
  <c r="B16955" i="1"/>
  <c r="B16954" i="1"/>
  <c r="B16953" i="1"/>
  <c r="B16952" i="1"/>
  <c r="B16951" i="1"/>
  <c r="B16950" i="1"/>
  <c r="B16949" i="1"/>
  <c r="B16948" i="1"/>
  <c r="B16947" i="1"/>
  <c r="B16946" i="1"/>
  <c r="B16945" i="1"/>
  <c r="B16944" i="1"/>
  <c r="B16939" i="1"/>
  <c r="B16938" i="1"/>
  <c r="B16937" i="1"/>
  <c r="B16936" i="1"/>
  <c r="B16935" i="1"/>
  <c r="B16934" i="1"/>
  <c r="B16933" i="1"/>
  <c r="B16932" i="1"/>
  <c r="B16931" i="1"/>
  <c r="B16930" i="1"/>
  <c r="B16929" i="1"/>
  <c r="B16928" i="1"/>
  <c r="B16927" i="1"/>
  <c r="B16926" i="1"/>
  <c r="B16925" i="1"/>
  <c r="B16924" i="1"/>
  <c r="B16923" i="1"/>
  <c r="B16922" i="1"/>
  <c r="B16921" i="1"/>
  <c r="B16920" i="1"/>
  <c r="B16919" i="1"/>
  <c r="B16918" i="1"/>
  <c r="B16917" i="1"/>
  <c r="B16916" i="1"/>
  <c r="B16915" i="1"/>
  <c r="B16914" i="1"/>
  <c r="B16913" i="1"/>
  <c r="B16912" i="1"/>
  <c r="B16911" i="1"/>
  <c r="B16910" i="1"/>
  <c r="B16909" i="1"/>
  <c r="B16908" i="1"/>
  <c r="B16907" i="1"/>
  <c r="B16906" i="1"/>
  <c r="B16905" i="1"/>
  <c r="B16904" i="1"/>
  <c r="B16903" i="1"/>
  <c r="B16902" i="1"/>
  <c r="B16901" i="1"/>
  <c r="B16900" i="1"/>
  <c r="B16899" i="1"/>
  <c r="B16898" i="1"/>
  <c r="B16897" i="1"/>
  <c r="B16896" i="1"/>
  <c r="B16895" i="1"/>
  <c r="B16894" i="1"/>
  <c r="B16893" i="1"/>
  <c r="B16892" i="1"/>
  <c r="B16891" i="1"/>
  <c r="B16890" i="1"/>
  <c r="B16889" i="1"/>
  <c r="B16888" i="1"/>
  <c r="B16887" i="1"/>
  <c r="B16886" i="1"/>
  <c r="B16885" i="1"/>
  <c r="B16884" i="1"/>
  <c r="B16883" i="1"/>
  <c r="B16882" i="1"/>
  <c r="B16881" i="1"/>
  <c r="B16880" i="1"/>
  <c r="B16879" i="1"/>
  <c r="B16878" i="1"/>
  <c r="B16877" i="1"/>
  <c r="B16876" i="1"/>
  <c r="B16875" i="1"/>
  <c r="B16874" i="1"/>
  <c r="B16873" i="1"/>
  <c r="B16872" i="1"/>
  <c r="B16871" i="1"/>
  <c r="B16870" i="1"/>
  <c r="B16869" i="1"/>
  <c r="B16868" i="1"/>
  <c r="B16867" i="1"/>
  <c r="B16866" i="1"/>
  <c r="B16865" i="1"/>
  <c r="B16864" i="1"/>
  <c r="B16863" i="1"/>
  <c r="B16862" i="1"/>
  <c r="B16861" i="1"/>
  <c r="B16860" i="1"/>
  <c r="B16859" i="1"/>
  <c r="B16858" i="1"/>
  <c r="B16857" i="1"/>
  <c r="B16856" i="1"/>
  <c r="B16855" i="1"/>
  <c r="B16854" i="1"/>
  <c r="B16853" i="1"/>
  <c r="B16852" i="1"/>
  <c r="B16851" i="1"/>
  <c r="B16850" i="1"/>
  <c r="B16849" i="1"/>
  <c r="B16848" i="1"/>
  <c r="B16847" i="1"/>
  <c r="B16846" i="1"/>
  <c r="B16845" i="1"/>
  <c r="B16844" i="1"/>
  <c r="B16843" i="1"/>
  <c r="B16842" i="1"/>
  <c r="B16841" i="1"/>
  <c r="B16840" i="1"/>
  <c r="B16839" i="1"/>
  <c r="B16838" i="1"/>
  <c r="B16837" i="1"/>
  <c r="B16836" i="1"/>
  <c r="B16835" i="1"/>
  <c r="B16834" i="1"/>
  <c r="B16833" i="1"/>
  <c r="B16832" i="1"/>
  <c r="B16831" i="1"/>
  <c r="B16830" i="1"/>
  <c r="B16829" i="1"/>
  <c r="B16828" i="1"/>
  <c r="B16827" i="1"/>
  <c r="B16826" i="1"/>
  <c r="B16825" i="1"/>
  <c r="B16824" i="1"/>
  <c r="B16823" i="1"/>
  <c r="B16822" i="1"/>
  <c r="B16821" i="1"/>
  <c r="B16820" i="1"/>
  <c r="B16819" i="1"/>
  <c r="B16818" i="1"/>
  <c r="B16817" i="1"/>
  <c r="B16816" i="1"/>
  <c r="B16815" i="1"/>
  <c r="B16814" i="1"/>
  <c r="B16813" i="1"/>
  <c r="B16812" i="1"/>
  <c r="B16811" i="1"/>
  <c r="B16810" i="1"/>
  <c r="B16809" i="1"/>
  <c r="B16808" i="1"/>
  <c r="B16807" i="1"/>
  <c r="B16806" i="1"/>
  <c r="B16805" i="1"/>
  <c r="B16804" i="1"/>
  <c r="B16803" i="1"/>
  <c r="B16802" i="1"/>
  <c r="B16801" i="1"/>
  <c r="B16800" i="1"/>
  <c r="B16799" i="1"/>
  <c r="B16798" i="1"/>
  <c r="B16797" i="1"/>
  <c r="B16796" i="1"/>
  <c r="B16795" i="1"/>
  <c r="B16794" i="1"/>
  <c r="B16793" i="1"/>
  <c r="B16792" i="1"/>
  <c r="B16791" i="1"/>
  <c r="B16790" i="1"/>
  <c r="B16789" i="1"/>
  <c r="B16788" i="1"/>
  <c r="B16787" i="1"/>
  <c r="B16786" i="1"/>
  <c r="B16785" i="1"/>
  <c r="B16784" i="1"/>
  <c r="B16783" i="1"/>
  <c r="B16782" i="1"/>
  <c r="B16781" i="1"/>
  <c r="B16780" i="1"/>
  <c r="B16779" i="1"/>
  <c r="B16778" i="1"/>
  <c r="B16777" i="1"/>
  <c r="B16776" i="1"/>
  <c r="B16775" i="1"/>
  <c r="B16774" i="1"/>
  <c r="B16773" i="1"/>
  <c r="B16772" i="1"/>
  <c r="B16771" i="1"/>
  <c r="B16770" i="1"/>
  <c r="B16769" i="1"/>
  <c r="B16768" i="1"/>
  <c r="B16767" i="1"/>
  <c r="B16766" i="1"/>
  <c r="B16765" i="1"/>
  <c r="B16764" i="1"/>
  <c r="B16763" i="1"/>
  <c r="B16762" i="1"/>
  <c r="B16761" i="1"/>
  <c r="B16760" i="1"/>
  <c r="B16759" i="1"/>
  <c r="B16758" i="1"/>
  <c r="B16757" i="1"/>
  <c r="B16756" i="1"/>
  <c r="B16755" i="1"/>
  <c r="B16754" i="1"/>
  <c r="B16753" i="1"/>
  <c r="B16752" i="1"/>
  <c r="B16751" i="1"/>
  <c r="B16750" i="1"/>
  <c r="B16749" i="1"/>
  <c r="B16748" i="1"/>
  <c r="B16747" i="1"/>
  <c r="B16746" i="1"/>
  <c r="B16745" i="1"/>
  <c r="B16744" i="1"/>
  <c r="B16743" i="1"/>
  <c r="B16742" i="1"/>
  <c r="B16741" i="1"/>
  <c r="B16740" i="1"/>
  <c r="B16739" i="1"/>
  <c r="B16738" i="1"/>
  <c r="B16737" i="1"/>
  <c r="B16736" i="1"/>
  <c r="B16735" i="1"/>
  <c r="B16734" i="1"/>
  <c r="B16733" i="1"/>
  <c r="B16732" i="1"/>
  <c r="B16731" i="1"/>
  <c r="B16730" i="1"/>
  <c r="B16729" i="1"/>
  <c r="B16728" i="1"/>
  <c r="B16727" i="1"/>
  <c r="B16726" i="1"/>
  <c r="B16725" i="1"/>
  <c r="B16724" i="1"/>
  <c r="B16723" i="1"/>
  <c r="B16722" i="1"/>
  <c r="B16721" i="1"/>
  <c r="B16720" i="1"/>
  <c r="B16719" i="1"/>
  <c r="B16718" i="1"/>
  <c r="B16717" i="1"/>
  <c r="B16716" i="1"/>
  <c r="B16715" i="1"/>
  <c r="B16714" i="1"/>
  <c r="B16713" i="1"/>
  <c r="B16712" i="1"/>
  <c r="B16711" i="1"/>
  <c r="B16710" i="1"/>
  <c r="B16709" i="1"/>
  <c r="B16708" i="1"/>
  <c r="B16707" i="1"/>
  <c r="B16706" i="1"/>
  <c r="B16705" i="1"/>
  <c r="B16704" i="1"/>
  <c r="B16703" i="1"/>
  <c r="B16702" i="1"/>
  <c r="B16701" i="1"/>
  <c r="B16700" i="1"/>
  <c r="B16699" i="1"/>
  <c r="B16698" i="1"/>
  <c r="B16697" i="1"/>
  <c r="B16696" i="1"/>
  <c r="B16695" i="1"/>
  <c r="B16694" i="1"/>
  <c r="B16693" i="1"/>
  <c r="B16692" i="1"/>
  <c r="B16691" i="1"/>
  <c r="B16690" i="1"/>
  <c r="B16689" i="1"/>
  <c r="B16688" i="1"/>
  <c r="B16687" i="1"/>
  <c r="B16686" i="1"/>
  <c r="B16685" i="1"/>
  <c r="B16684" i="1"/>
  <c r="B16683" i="1"/>
  <c r="B16682" i="1"/>
  <c r="B16681" i="1"/>
  <c r="B16680" i="1"/>
  <c r="B16679" i="1"/>
  <c r="B16678" i="1"/>
  <c r="B16677" i="1"/>
  <c r="B16676" i="1"/>
  <c r="B16675" i="1"/>
  <c r="B16674" i="1"/>
  <c r="B16673" i="1"/>
  <c r="B16672" i="1"/>
  <c r="B16671" i="1"/>
  <c r="B16670" i="1"/>
  <c r="B16669" i="1"/>
  <c r="B16668" i="1"/>
  <c r="B16667" i="1"/>
  <c r="B16666" i="1"/>
  <c r="B16665" i="1"/>
  <c r="B16664" i="1"/>
  <c r="B16663" i="1"/>
  <c r="B16662" i="1"/>
  <c r="B16661" i="1"/>
  <c r="B16660" i="1"/>
  <c r="B16659" i="1"/>
  <c r="B16658" i="1"/>
  <c r="B16657" i="1"/>
  <c r="B16656" i="1"/>
  <c r="B16655" i="1"/>
  <c r="B16654" i="1"/>
  <c r="B16653" i="1"/>
  <c r="B16652" i="1"/>
  <c r="B16651" i="1"/>
  <c r="B16650" i="1"/>
  <c r="B16649" i="1"/>
  <c r="B16648" i="1"/>
  <c r="B16647" i="1"/>
  <c r="B16646" i="1"/>
  <c r="B16645" i="1"/>
  <c r="B16644" i="1"/>
  <c r="B16643" i="1"/>
  <c r="B16642" i="1"/>
  <c r="B16641" i="1"/>
  <c r="B16640" i="1"/>
  <c r="B16639" i="1"/>
  <c r="B16638" i="1"/>
  <c r="B16637" i="1"/>
  <c r="B16636" i="1"/>
  <c r="B16635" i="1"/>
  <c r="B16634" i="1"/>
  <c r="B16633" i="1"/>
  <c r="B16632" i="1"/>
  <c r="B16631" i="1"/>
  <c r="B16630" i="1"/>
  <c r="B16629" i="1"/>
  <c r="B16628" i="1"/>
  <c r="B16627" i="1"/>
  <c r="B16626" i="1"/>
  <c r="B16625" i="1"/>
  <c r="B16624" i="1"/>
  <c r="B16623" i="1"/>
  <c r="B16622" i="1"/>
  <c r="B16621" i="1"/>
  <c r="B16620" i="1"/>
  <c r="B16619" i="1"/>
  <c r="B16618" i="1"/>
  <c r="B16617" i="1"/>
  <c r="B16616" i="1"/>
  <c r="B16615" i="1"/>
  <c r="B16614" i="1"/>
  <c r="B16613" i="1"/>
  <c r="B16612" i="1"/>
  <c r="B16611" i="1"/>
  <c r="B16610" i="1"/>
  <c r="B16609" i="1"/>
  <c r="B16608" i="1"/>
  <c r="B16607" i="1"/>
  <c r="B16606" i="1"/>
  <c r="B16605" i="1"/>
  <c r="B16604" i="1"/>
  <c r="B16603" i="1"/>
  <c r="B16602" i="1"/>
  <c r="B16601" i="1"/>
  <c r="B16600" i="1"/>
  <c r="B16599" i="1"/>
  <c r="B16598" i="1"/>
  <c r="B16597" i="1"/>
  <c r="B16596" i="1"/>
  <c r="B16595" i="1"/>
  <c r="B16594" i="1"/>
  <c r="B16593" i="1"/>
  <c r="B16592" i="1"/>
  <c r="B16591" i="1"/>
  <c r="B16590" i="1"/>
  <c r="B16589" i="1"/>
  <c r="B16588" i="1"/>
  <c r="B16587" i="1"/>
  <c r="B16586" i="1"/>
  <c r="B16585" i="1"/>
  <c r="B16584" i="1"/>
  <c r="B16583" i="1"/>
  <c r="B16582" i="1"/>
  <c r="B16581" i="1"/>
  <c r="B16580" i="1"/>
  <c r="B16579" i="1"/>
  <c r="B16578" i="1"/>
  <c r="B16577" i="1"/>
  <c r="B16576" i="1"/>
  <c r="B16575" i="1"/>
  <c r="B16574" i="1"/>
  <c r="B16573" i="1"/>
  <c r="B16572" i="1"/>
  <c r="B16571" i="1"/>
  <c r="B16570" i="1"/>
  <c r="B16569" i="1"/>
  <c r="B16568" i="1"/>
  <c r="B16567" i="1"/>
  <c r="B16566" i="1"/>
  <c r="B16565" i="1"/>
  <c r="B16564" i="1"/>
  <c r="B16563" i="1"/>
  <c r="B16562" i="1"/>
  <c r="B16561" i="1"/>
  <c r="B16560" i="1"/>
  <c r="B16559" i="1"/>
  <c r="B16558" i="1"/>
  <c r="B16557" i="1"/>
  <c r="B16556" i="1"/>
  <c r="B16555" i="1"/>
  <c r="B16554" i="1"/>
  <c r="B16553" i="1"/>
  <c r="B16552" i="1"/>
  <c r="B16551" i="1"/>
  <c r="B16550" i="1"/>
  <c r="B16549" i="1"/>
  <c r="B16548" i="1"/>
  <c r="B16547" i="1"/>
  <c r="B16546" i="1"/>
  <c r="B16545" i="1"/>
  <c r="B16544" i="1"/>
  <c r="B16543" i="1"/>
  <c r="B16542" i="1"/>
  <c r="B16541" i="1"/>
  <c r="B16540" i="1"/>
  <c r="B16539" i="1"/>
  <c r="B16538" i="1"/>
  <c r="B16537" i="1"/>
  <c r="B16536" i="1"/>
  <c r="B16535" i="1"/>
  <c r="B16534" i="1"/>
  <c r="B16533" i="1"/>
  <c r="B16532" i="1"/>
  <c r="B16531" i="1"/>
  <c r="B16530" i="1"/>
  <c r="B16529" i="1"/>
  <c r="B16528" i="1"/>
  <c r="B16527" i="1"/>
  <c r="B16526" i="1"/>
  <c r="B16525" i="1"/>
  <c r="B16524" i="1"/>
  <c r="B16523" i="1"/>
  <c r="B16522" i="1"/>
  <c r="B16521" i="1"/>
  <c r="B16520" i="1"/>
  <c r="B16519" i="1"/>
  <c r="B16518" i="1"/>
  <c r="B16517" i="1"/>
  <c r="B16516" i="1"/>
  <c r="B16515" i="1"/>
  <c r="B16514" i="1"/>
  <c r="B16513" i="1"/>
  <c r="B16512" i="1"/>
  <c r="B16511" i="1"/>
  <c r="B16510" i="1"/>
  <c r="B16509" i="1"/>
  <c r="B16508" i="1"/>
  <c r="B16507" i="1"/>
  <c r="B16506" i="1"/>
  <c r="B16505" i="1"/>
  <c r="B16504" i="1"/>
  <c r="B16503" i="1"/>
  <c r="B16502" i="1"/>
  <c r="B16501" i="1"/>
  <c r="B16500" i="1"/>
  <c r="B16499" i="1"/>
  <c r="B16498" i="1"/>
  <c r="B16497" i="1"/>
  <c r="B16496" i="1"/>
  <c r="B16495" i="1"/>
  <c r="B16494" i="1"/>
  <c r="B16493" i="1"/>
  <c r="B16492" i="1"/>
  <c r="B16491" i="1"/>
  <c r="B16490" i="1"/>
  <c r="B16489" i="1"/>
  <c r="B16488" i="1"/>
  <c r="B16487" i="1"/>
  <c r="B16486" i="1"/>
  <c r="B16485" i="1"/>
  <c r="B16484" i="1"/>
  <c r="B16483" i="1"/>
  <c r="B16482" i="1"/>
  <c r="B16481" i="1"/>
  <c r="B16480" i="1"/>
  <c r="B16479" i="1"/>
  <c r="B16478" i="1"/>
  <c r="B16477" i="1"/>
  <c r="B16476" i="1"/>
  <c r="B16475" i="1"/>
  <c r="B16474" i="1"/>
  <c r="B16473" i="1"/>
  <c r="B16472" i="1"/>
  <c r="B16471" i="1"/>
  <c r="B16470" i="1"/>
  <c r="B16469" i="1"/>
  <c r="B16468" i="1"/>
  <c r="B16467" i="1"/>
  <c r="B16466" i="1"/>
  <c r="B16465" i="1"/>
  <c r="B16464" i="1"/>
  <c r="B16463" i="1"/>
  <c r="B16462" i="1"/>
  <c r="B16461" i="1"/>
  <c r="B16460" i="1"/>
  <c r="B16459" i="1"/>
  <c r="B16458" i="1"/>
  <c r="B16457" i="1"/>
  <c r="B16456" i="1"/>
  <c r="B16455" i="1"/>
  <c r="B16454" i="1"/>
  <c r="B16453" i="1"/>
  <c r="B16452" i="1"/>
  <c r="B16451" i="1"/>
  <c r="B16450" i="1"/>
  <c r="B16449" i="1"/>
  <c r="B16448" i="1"/>
  <c r="B16447" i="1"/>
  <c r="B16446" i="1"/>
  <c r="B16445" i="1"/>
  <c r="B16444" i="1"/>
  <c r="B16443" i="1"/>
  <c r="B16442" i="1"/>
  <c r="B16441" i="1"/>
  <c r="B16440" i="1"/>
  <c r="B16439" i="1"/>
  <c r="B16438" i="1"/>
  <c r="B16437" i="1"/>
  <c r="B16436" i="1"/>
  <c r="B16435" i="1"/>
  <c r="B16434" i="1"/>
  <c r="B16433" i="1"/>
  <c r="B16432" i="1"/>
  <c r="B16431" i="1"/>
  <c r="B16430" i="1"/>
  <c r="B16429" i="1"/>
  <c r="B16428" i="1"/>
  <c r="B16427" i="1"/>
  <c r="B16426" i="1"/>
  <c r="B16425" i="1"/>
  <c r="B16424" i="1"/>
  <c r="B16423" i="1"/>
  <c r="B16422" i="1"/>
  <c r="B16421" i="1"/>
  <c r="B16420" i="1"/>
  <c r="B16419" i="1"/>
  <c r="B16418" i="1"/>
  <c r="B16417" i="1"/>
  <c r="B16416" i="1"/>
  <c r="B16415" i="1"/>
  <c r="B16414" i="1"/>
  <c r="B16413" i="1"/>
  <c r="B16412" i="1"/>
  <c r="B16411" i="1"/>
  <c r="B16410" i="1"/>
  <c r="B16409" i="1"/>
  <c r="B16408" i="1"/>
  <c r="B16407" i="1"/>
  <c r="B16406" i="1"/>
  <c r="B16405" i="1"/>
  <c r="B16404" i="1"/>
  <c r="B16403" i="1"/>
  <c r="B16402" i="1"/>
  <c r="B16401" i="1"/>
  <c r="B16400" i="1"/>
  <c r="B16399" i="1"/>
  <c r="B16398" i="1"/>
  <c r="B16397" i="1"/>
  <c r="B16396" i="1"/>
  <c r="B16395" i="1"/>
  <c r="B16394" i="1"/>
  <c r="B16393" i="1"/>
  <c r="B16392" i="1"/>
  <c r="B16391" i="1"/>
  <c r="B16390" i="1"/>
  <c r="B16389" i="1"/>
  <c r="B16388" i="1"/>
  <c r="B16387" i="1"/>
  <c r="B16386" i="1"/>
  <c r="B16385" i="1"/>
  <c r="B16384" i="1"/>
  <c r="B16383" i="1"/>
  <c r="B16382" i="1"/>
  <c r="B16381" i="1"/>
  <c r="B16380" i="1"/>
  <c r="B16379" i="1"/>
  <c r="B16378" i="1"/>
  <c r="B16377" i="1"/>
  <c r="B16376" i="1"/>
  <c r="B16375" i="1"/>
  <c r="B16374" i="1"/>
  <c r="B16373" i="1"/>
  <c r="B16372" i="1"/>
  <c r="B16371" i="1"/>
  <c r="B16370" i="1"/>
  <c r="B16369" i="1"/>
  <c r="B16368" i="1"/>
  <c r="B16367" i="1"/>
  <c r="B16366" i="1"/>
  <c r="B16365" i="1"/>
  <c r="B16364" i="1"/>
  <c r="B16363" i="1"/>
  <c r="B16362" i="1"/>
  <c r="B16361" i="1"/>
  <c r="B16360" i="1"/>
  <c r="B16359" i="1"/>
  <c r="B16358" i="1"/>
  <c r="B16357" i="1"/>
  <c r="B16356" i="1"/>
  <c r="B16355" i="1"/>
  <c r="B16354" i="1"/>
  <c r="B16353" i="1"/>
  <c r="B16352" i="1"/>
  <c r="B16351" i="1"/>
  <c r="B16350" i="1"/>
  <c r="B16349" i="1"/>
  <c r="B16348" i="1"/>
  <c r="B16347" i="1"/>
  <c r="B16346" i="1"/>
  <c r="B16345" i="1"/>
  <c r="B16344" i="1"/>
  <c r="B16343" i="1"/>
  <c r="B16342" i="1"/>
  <c r="B16341" i="1"/>
  <c r="B16340" i="1"/>
  <c r="B16339" i="1"/>
  <c r="B16334" i="1"/>
  <c r="B16333" i="1"/>
  <c r="B16332" i="1"/>
  <c r="B16331" i="1"/>
  <c r="B16330" i="1"/>
  <c r="B16329" i="1"/>
  <c r="B16328" i="1"/>
  <c r="B16327" i="1"/>
  <c r="B16326" i="1"/>
  <c r="B16325" i="1"/>
  <c r="B16324" i="1"/>
  <c r="B16323" i="1"/>
  <c r="B16322" i="1"/>
  <c r="B16321" i="1"/>
  <c r="B16320" i="1"/>
  <c r="B16319" i="1"/>
  <c r="B16318" i="1"/>
  <c r="B16317" i="1"/>
  <c r="B16316" i="1"/>
  <c r="B16315" i="1"/>
  <c r="B16314" i="1"/>
  <c r="B16313" i="1"/>
  <c r="B16312" i="1"/>
  <c r="B16311" i="1"/>
  <c r="B16310" i="1"/>
  <c r="B16309" i="1"/>
  <c r="B16308" i="1"/>
  <c r="B16307" i="1"/>
  <c r="B16306" i="1"/>
  <c r="B16305" i="1"/>
  <c r="B16304" i="1"/>
  <c r="B16303" i="1"/>
  <c r="B16302" i="1"/>
  <c r="B16301" i="1"/>
  <c r="B16300" i="1"/>
  <c r="B16299" i="1"/>
  <c r="B16298" i="1"/>
  <c r="B16297" i="1"/>
  <c r="B16296" i="1"/>
  <c r="B16295" i="1"/>
  <c r="B16294" i="1"/>
  <c r="B16293" i="1"/>
  <c r="B16292" i="1"/>
  <c r="B16291" i="1"/>
  <c r="B16290" i="1"/>
  <c r="B16289" i="1"/>
  <c r="B16288" i="1"/>
  <c r="B16287" i="1"/>
  <c r="B16286" i="1"/>
  <c r="B16285" i="1"/>
  <c r="B16284" i="1"/>
  <c r="B16283" i="1"/>
  <c r="B16282" i="1"/>
  <c r="B16281" i="1"/>
  <c r="B16280" i="1"/>
  <c r="B16279" i="1"/>
  <c r="B16278" i="1"/>
  <c r="B16277" i="1"/>
  <c r="B16276" i="1"/>
  <c r="B16275" i="1"/>
  <c r="B16274" i="1"/>
  <c r="B16273" i="1"/>
  <c r="B16272" i="1"/>
  <c r="B16271" i="1"/>
  <c r="B16270" i="1"/>
  <c r="B16269" i="1"/>
  <c r="B16268" i="1"/>
  <c r="B16267" i="1"/>
  <c r="B16266" i="1"/>
  <c r="B16265" i="1"/>
  <c r="B16264" i="1"/>
  <c r="B16263" i="1"/>
  <c r="B16262" i="1"/>
  <c r="B16261" i="1"/>
  <c r="B16260" i="1"/>
  <c r="B16259" i="1"/>
  <c r="B16258" i="1"/>
  <c r="B16257" i="1"/>
  <c r="B16256" i="1"/>
  <c r="B16255" i="1"/>
  <c r="B16254" i="1"/>
  <c r="B16253" i="1"/>
  <c r="B16252" i="1"/>
  <c r="B16251" i="1"/>
  <c r="B16250" i="1"/>
  <c r="B16249" i="1"/>
  <c r="B16248" i="1"/>
  <c r="B16247" i="1"/>
  <c r="B16246" i="1"/>
  <c r="B16245" i="1"/>
  <c r="B16244" i="1"/>
  <c r="B16243" i="1"/>
  <c r="B16242" i="1"/>
  <c r="B16241" i="1"/>
  <c r="B16240" i="1"/>
  <c r="B16239" i="1"/>
  <c r="B16238" i="1"/>
  <c r="B16237" i="1"/>
  <c r="B16236" i="1"/>
  <c r="B16235" i="1"/>
  <c r="B16234" i="1"/>
  <c r="B16233" i="1"/>
  <c r="B16232" i="1"/>
  <c r="B16231" i="1"/>
  <c r="B16230" i="1"/>
  <c r="B16229" i="1"/>
  <c r="B16228" i="1"/>
  <c r="B16227" i="1"/>
  <c r="B16226" i="1"/>
  <c r="B16225" i="1"/>
  <c r="B16224" i="1"/>
  <c r="B16223" i="1"/>
  <c r="B16222" i="1"/>
  <c r="B16221" i="1"/>
  <c r="B16220" i="1"/>
  <c r="B16219" i="1"/>
  <c r="B16218" i="1"/>
  <c r="B16217" i="1"/>
  <c r="B16216" i="1"/>
  <c r="B16215" i="1"/>
  <c r="B16214" i="1"/>
  <c r="B16213" i="1"/>
  <c r="B16212" i="1"/>
  <c r="B16211" i="1"/>
  <c r="B16210" i="1"/>
  <c r="B16209" i="1"/>
  <c r="B16208" i="1"/>
  <c r="B16207" i="1"/>
  <c r="B16206" i="1"/>
  <c r="B16205" i="1"/>
  <c r="B16204" i="1"/>
  <c r="B16203" i="1"/>
  <c r="B16202" i="1"/>
  <c r="B16201" i="1"/>
  <c r="B16200" i="1"/>
  <c r="B16199" i="1"/>
  <c r="B16198" i="1"/>
  <c r="B16197" i="1"/>
  <c r="B16196" i="1"/>
  <c r="B16195" i="1"/>
  <c r="B16194" i="1"/>
  <c r="B16193" i="1"/>
  <c r="B16192" i="1"/>
  <c r="B16191" i="1"/>
  <c r="B16190" i="1"/>
  <c r="B16189" i="1"/>
  <c r="B16188" i="1"/>
  <c r="B16187" i="1"/>
  <c r="B16186" i="1"/>
  <c r="B16185" i="1"/>
  <c r="B16184" i="1"/>
  <c r="B16183" i="1"/>
  <c r="B16182" i="1"/>
  <c r="B16181" i="1"/>
  <c r="B16180" i="1"/>
  <c r="B16179" i="1"/>
  <c r="B16178" i="1"/>
  <c r="B16177" i="1"/>
  <c r="B16176" i="1"/>
  <c r="B16175" i="1"/>
  <c r="B16174" i="1"/>
  <c r="B16173" i="1"/>
  <c r="B16172" i="1"/>
  <c r="B16171" i="1"/>
  <c r="B16170" i="1"/>
  <c r="B16169" i="1"/>
  <c r="B16168" i="1"/>
  <c r="B16167" i="1"/>
  <c r="B16166" i="1"/>
  <c r="B16165" i="1"/>
  <c r="B16164" i="1"/>
  <c r="B16163" i="1"/>
  <c r="B16162" i="1"/>
  <c r="B16161" i="1"/>
  <c r="B16160" i="1"/>
  <c r="B16159" i="1"/>
  <c r="B16158" i="1"/>
  <c r="B16157" i="1"/>
  <c r="B16156" i="1"/>
  <c r="B16155" i="1"/>
  <c r="B16154" i="1"/>
  <c r="B16153" i="1"/>
  <c r="B16152" i="1"/>
  <c r="B16151" i="1"/>
  <c r="B16150" i="1"/>
  <c r="B16149" i="1"/>
  <c r="B16148" i="1"/>
  <c r="B16147" i="1"/>
  <c r="B16146" i="1"/>
  <c r="B16145" i="1"/>
  <c r="B16144" i="1"/>
  <c r="B16143" i="1"/>
  <c r="B16142" i="1"/>
  <c r="B16141" i="1"/>
  <c r="B16140" i="1"/>
  <c r="B16139" i="1"/>
  <c r="B16138" i="1"/>
  <c r="B16137" i="1"/>
  <c r="B16136" i="1"/>
  <c r="B16135" i="1"/>
  <c r="B16134" i="1"/>
  <c r="B16133" i="1"/>
  <c r="B16132" i="1"/>
  <c r="B16131" i="1"/>
  <c r="B16130" i="1"/>
  <c r="B16129" i="1"/>
  <c r="B16128" i="1"/>
  <c r="B16127" i="1"/>
  <c r="B16126" i="1"/>
  <c r="B16125" i="1"/>
  <c r="B16124" i="1"/>
  <c r="B16123" i="1"/>
  <c r="B16122" i="1"/>
  <c r="B16121" i="1"/>
  <c r="B16120" i="1"/>
  <c r="B16119" i="1"/>
  <c r="B16118" i="1"/>
  <c r="B16117" i="1"/>
  <c r="B16116" i="1"/>
  <c r="B16115" i="1"/>
  <c r="B16114" i="1"/>
  <c r="B16113" i="1"/>
  <c r="B16112" i="1"/>
  <c r="B16111" i="1"/>
  <c r="B16110" i="1"/>
  <c r="B16109" i="1"/>
  <c r="B16108" i="1"/>
  <c r="B16107" i="1"/>
  <c r="B16106" i="1"/>
  <c r="B16105" i="1"/>
  <c r="B16104" i="1"/>
  <c r="B16103" i="1"/>
  <c r="B16102" i="1"/>
  <c r="B16101" i="1"/>
  <c r="B16100" i="1"/>
  <c r="B16099" i="1"/>
  <c r="B16098" i="1"/>
  <c r="B16097" i="1"/>
  <c r="B16096" i="1"/>
  <c r="B16095" i="1"/>
  <c r="B16094" i="1"/>
  <c r="B16093" i="1"/>
  <c r="B16092" i="1"/>
  <c r="B16091" i="1"/>
  <c r="B16090" i="1"/>
  <c r="B16089" i="1"/>
  <c r="B16088" i="1"/>
  <c r="B16087" i="1"/>
  <c r="B16086" i="1"/>
  <c r="B16085" i="1"/>
  <c r="B16084" i="1"/>
  <c r="B16083" i="1"/>
  <c r="B16082" i="1"/>
  <c r="B16081" i="1"/>
  <c r="B16080" i="1"/>
  <c r="B16079" i="1"/>
  <c r="B16078" i="1"/>
  <c r="B16077" i="1"/>
  <c r="B16076" i="1"/>
  <c r="B16075" i="1"/>
  <c r="B16074" i="1"/>
  <c r="B16073" i="1"/>
  <c r="B16072" i="1"/>
  <c r="B16071" i="1"/>
  <c r="B16070" i="1"/>
  <c r="B16069" i="1"/>
  <c r="B16068" i="1"/>
  <c r="B16067" i="1"/>
  <c r="B16066" i="1"/>
  <c r="B16065" i="1"/>
  <c r="B16064" i="1"/>
  <c r="B16063" i="1"/>
  <c r="B16062" i="1"/>
  <c r="B16061" i="1"/>
  <c r="B16060" i="1"/>
  <c r="B16059" i="1"/>
  <c r="B16058" i="1"/>
  <c r="B16057" i="1"/>
  <c r="B16056" i="1"/>
  <c r="B16055" i="1"/>
  <c r="B16054" i="1"/>
  <c r="B16053" i="1"/>
  <c r="B16052" i="1"/>
  <c r="B16051" i="1"/>
  <c r="B16050" i="1"/>
  <c r="B16049" i="1"/>
  <c r="B16048" i="1"/>
  <c r="B16047" i="1"/>
  <c r="B16046" i="1"/>
  <c r="B16045" i="1"/>
  <c r="B16044" i="1"/>
  <c r="B16043" i="1"/>
  <c r="B16042" i="1"/>
  <c r="B16041" i="1"/>
  <c r="B16040" i="1"/>
  <c r="B16039" i="1"/>
  <c r="B16038" i="1"/>
  <c r="B16037" i="1"/>
  <c r="B16036" i="1"/>
  <c r="B16035" i="1"/>
  <c r="B16034" i="1"/>
  <c r="B16033" i="1"/>
  <c r="B16032" i="1"/>
  <c r="B16031" i="1"/>
  <c r="B16030" i="1"/>
  <c r="B16029" i="1"/>
  <c r="B16028" i="1"/>
  <c r="B16027" i="1"/>
  <c r="B16026" i="1"/>
  <c r="B16025" i="1"/>
  <c r="B16024" i="1"/>
  <c r="B16023" i="1"/>
  <c r="B16022" i="1"/>
  <c r="B16021" i="1"/>
  <c r="B16020" i="1"/>
  <c r="B16019" i="1"/>
  <c r="B16018" i="1"/>
  <c r="B16017" i="1"/>
  <c r="B16016" i="1"/>
  <c r="B16015" i="1"/>
  <c r="B16014" i="1"/>
  <c r="B16013" i="1"/>
  <c r="B16012" i="1"/>
  <c r="B16011" i="1"/>
  <c r="B16010" i="1"/>
  <c r="B16009" i="1"/>
  <c r="B16008" i="1"/>
  <c r="B16007" i="1"/>
  <c r="B16006" i="1"/>
  <c r="B16005" i="1"/>
  <c r="B16004" i="1"/>
  <c r="B16003" i="1"/>
  <c r="B16002" i="1"/>
  <c r="B16001" i="1"/>
  <c r="B16000" i="1"/>
  <c r="B15999" i="1"/>
  <c r="B15998" i="1"/>
  <c r="B15997" i="1"/>
  <c r="B15996" i="1"/>
  <c r="B15995" i="1"/>
  <c r="B15994" i="1"/>
  <c r="B15993" i="1"/>
  <c r="B15992" i="1"/>
  <c r="B15991" i="1"/>
  <c r="B15990" i="1"/>
  <c r="B15989" i="1"/>
  <c r="B15988" i="1"/>
  <c r="B15987" i="1"/>
  <c r="B15986" i="1"/>
  <c r="B15985" i="1"/>
  <c r="B15984" i="1"/>
  <c r="B15983" i="1"/>
  <c r="B15982" i="1"/>
  <c r="B15981" i="1"/>
  <c r="B15980" i="1"/>
  <c r="B15979" i="1"/>
  <c r="B15978" i="1"/>
  <c r="B15977" i="1"/>
  <c r="B15976" i="1"/>
  <c r="B15975" i="1"/>
  <c r="B15974" i="1"/>
  <c r="B15973" i="1"/>
  <c r="B15972" i="1"/>
  <c r="B15971" i="1"/>
  <c r="B15970" i="1"/>
  <c r="B15969" i="1"/>
  <c r="B15968" i="1"/>
  <c r="B15967" i="1"/>
  <c r="B15966" i="1"/>
  <c r="B15965" i="1"/>
  <c r="B15964" i="1"/>
  <c r="B15963" i="1"/>
  <c r="B15962" i="1"/>
  <c r="B15961" i="1"/>
  <c r="B15960" i="1"/>
  <c r="B15959" i="1"/>
  <c r="B15958" i="1"/>
  <c r="B15957" i="1"/>
  <c r="B15956" i="1"/>
  <c r="B15955" i="1"/>
  <c r="B15954" i="1"/>
  <c r="B15953" i="1"/>
  <c r="B15952" i="1"/>
  <c r="B15951" i="1"/>
  <c r="B15950" i="1"/>
  <c r="B15949" i="1"/>
  <c r="B15948" i="1"/>
  <c r="B15947" i="1"/>
  <c r="B15946" i="1"/>
  <c r="B15945" i="1"/>
  <c r="B15944" i="1"/>
  <c r="B15943" i="1"/>
  <c r="B15942" i="1"/>
  <c r="B15941" i="1"/>
  <c r="B15940" i="1"/>
  <c r="B15939" i="1"/>
  <c r="B15938" i="1"/>
  <c r="B15937" i="1"/>
  <c r="B15936" i="1"/>
  <c r="B15935" i="1"/>
  <c r="B15934" i="1"/>
  <c r="B15933" i="1"/>
  <c r="B15932" i="1"/>
  <c r="B15931" i="1"/>
  <c r="B15930" i="1"/>
  <c r="B15929" i="1"/>
  <c r="B15928" i="1"/>
  <c r="B15927" i="1"/>
  <c r="B15926" i="1"/>
  <c r="B15925" i="1"/>
  <c r="B15924" i="1"/>
  <c r="B15923" i="1"/>
  <c r="B15922" i="1"/>
  <c r="B15921" i="1"/>
  <c r="B15920" i="1"/>
  <c r="B15919" i="1"/>
  <c r="B15918" i="1"/>
  <c r="B15917" i="1"/>
  <c r="B15916" i="1"/>
  <c r="B15915" i="1"/>
  <c r="B15914" i="1"/>
  <c r="B15913" i="1"/>
  <c r="B15912" i="1"/>
  <c r="B15911" i="1"/>
  <c r="B15910" i="1"/>
  <c r="B15909" i="1"/>
  <c r="B15908" i="1"/>
  <c r="B15907" i="1"/>
  <c r="B15906" i="1"/>
  <c r="B15905" i="1"/>
  <c r="B15904" i="1"/>
  <c r="B15903" i="1"/>
  <c r="B15902" i="1"/>
  <c r="B15901" i="1"/>
  <c r="B15900" i="1"/>
  <c r="B15899" i="1"/>
  <c r="B15898" i="1"/>
  <c r="B15897" i="1"/>
  <c r="B15896" i="1"/>
  <c r="B15895" i="1"/>
  <c r="B15894" i="1"/>
  <c r="B15893" i="1"/>
  <c r="B15892" i="1"/>
  <c r="B15891" i="1"/>
  <c r="B15890" i="1"/>
  <c r="B15889" i="1"/>
  <c r="B15888" i="1"/>
  <c r="B15887" i="1"/>
  <c r="B15886" i="1"/>
  <c r="B15885" i="1"/>
  <c r="B15884" i="1"/>
  <c r="B15883" i="1"/>
  <c r="B15882" i="1"/>
  <c r="B15881" i="1"/>
  <c r="B15880" i="1"/>
  <c r="B15879" i="1"/>
  <c r="B15878" i="1"/>
  <c r="B15877" i="1"/>
  <c r="B15876" i="1"/>
  <c r="B15875" i="1"/>
  <c r="B15874" i="1"/>
  <c r="B15873" i="1"/>
  <c r="B15872" i="1"/>
  <c r="B15871" i="1"/>
  <c r="B15870" i="1"/>
  <c r="B15869" i="1"/>
  <c r="B15868" i="1"/>
  <c r="B15867" i="1"/>
  <c r="B15866" i="1"/>
  <c r="B15865" i="1"/>
  <c r="B15864" i="1"/>
  <c r="B15863" i="1"/>
  <c r="B15862" i="1"/>
  <c r="B15861" i="1"/>
  <c r="B15860" i="1"/>
  <c r="B15859" i="1"/>
  <c r="B15858" i="1"/>
  <c r="B15857" i="1"/>
  <c r="B15856" i="1"/>
  <c r="B15855" i="1"/>
  <c r="B15854" i="1"/>
  <c r="B15853" i="1"/>
  <c r="B15852" i="1"/>
  <c r="B15851" i="1"/>
  <c r="B15850" i="1"/>
  <c r="B15849" i="1"/>
  <c r="B15848" i="1"/>
  <c r="B15847" i="1"/>
  <c r="B15846" i="1"/>
  <c r="B15845" i="1"/>
  <c r="B15844" i="1"/>
  <c r="B15843" i="1"/>
  <c r="B15842" i="1"/>
  <c r="B15841" i="1"/>
  <c r="B15840" i="1"/>
  <c r="B15839" i="1"/>
  <c r="B15838" i="1"/>
  <c r="B15837" i="1"/>
  <c r="B15836" i="1"/>
  <c r="B15835" i="1"/>
  <c r="B15834" i="1"/>
  <c r="B15833" i="1"/>
  <c r="B15832" i="1"/>
  <c r="B15831" i="1"/>
  <c r="B15830" i="1"/>
  <c r="B15829" i="1"/>
  <c r="B15828" i="1"/>
  <c r="B15827" i="1"/>
  <c r="B15826" i="1"/>
  <c r="B15825" i="1"/>
  <c r="B15824" i="1"/>
  <c r="B15823" i="1"/>
  <c r="B15822" i="1"/>
  <c r="B15821" i="1"/>
  <c r="B15820" i="1"/>
  <c r="B15819" i="1"/>
  <c r="B15818" i="1"/>
  <c r="B15817" i="1"/>
  <c r="B15816" i="1"/>
  <c r="B15815" i="1"/>
  <c r="B15814" i="1"/>
  <c r="B15813" i="1"/>
  <c r="B15812" i="1"/>
  <c r="B15811" i="1"/>
  <c r="B15810" i="1"/>
  <c r="B15809" i="1"/>
  <c r="B15808" i="1"/>
  <c r="B15807" i="1"/>
  <c r="B15806" i="1"/>
  <c r="B15805" i="1"/>
  <c r="B15804" i="1"/>
  <c r="B15803" i="1"/>
  <c r="B15802" i="1"/>
  <c r="B15801" i="1"/>
  <c r="B15800" i="1"/>
  <c r="B15799" i="1"/>
  <c r="B15798" i="1"/>
  <c r="B15797" i="1"/>
  <c r="B15796" i="1"/>
  <c r="B15795" i="1"/>
  <c r="B15794" i="1"/>
  <c r="B15793" i="1"/>
  <c r="B15792" i="1"/>
  <c r="B15791" i="1"/>
  <c r="B15790" i="1"/>
  <c r="B15789" i="1"/>
  <c r="B15788" i="1"/>
  <c r="B15787" i="1"/>
  <c r="B15786" i="1"/>
  <c r="B15785" i="1"/>
  <c r="B15784" i="1"/>
  <c r="B15783" i="1"/>
  <c r="B15782" i="1"/>
  <c r="B15781" i="1"/>
  <c r="B15780" i="1"/>
  <c r="B15779" i="1"/>
  <c r="B15778" i="1"/>
  <c r="B15777" i="1"/>
  <c r="B15776" i="1"/>
  <c r="B15775" i="1"/>
  <c r="B15774" i="1"/>
  <c r="B15773" i="1"/>
  <c r="B15772" i="1"/>
  <c r="B15771" i="1"/>
  <c r="B15770" i="1"/>
  <c r="B15769" i="1"/>
  <c r="B15768" i="1"/>
  <c r="B15767" i="1"/>
  <c r="B15766" i="1"/>
  <c r="B15765" i="1"/>
  <c r="B15764" i="1"/>
  <c r="B15763" i="1"/>
  <c r="B15762" i="1"/>
  <c r="B15761" i="1"/>
  <c r="B15760" i="1"/>
  <c r="B15759" i="1"/>
  <c r="B15758" i="1"/>
  <c r="B15757" i="1"/>
  <c r="B15756" i="1"/>
  <c r="B15755" i="1"/>
  <c r="B15754" i="1"/>
  <c r="B15753" i="1"/>
  <c r="B15752" i="1"/>
  <c r="B15751" i="1"/>
  <c r="B15750" i="1"/>
  <c r="B15749" i="1"/>
  <c r="B15748" i="1"/>
  <c r="B15747" i="1"/>
  <c r="B15746" i="1"/>
  <c r="B15745" i="1"/>
  <c r="B15744" i="1"/>
  <c r="B15743" i="1"/>
  <c r="B15742" i="1"/>
  <c r="B15741" i="1"/>
  <c r="B15740" i="1"/>
  <c r="B15739" i="1"/>
  <c r="B15738" i="1"/>
  <c r="B15737" i="1"/>
  <c r="B15736" i="1"/>
  <c r="B15735" i="1"/>
  <c r="B15734" i="1"/>
  <c r="B15729" i="1"/>
  <c r="B15728" i="1"/>
  <c r="B15727" i="1"/>
  <c r="B15726" i="1"/>
  <c r="B15725" i="1"/>
  <c r="B15724" i="1"/>
  <c r="B15723" i="1"/>
  <c r="B15722" i="1"/>
  <c r="B15721" i="1"/>
  <c r="B15720" i="1"/>
  <c r="B15719" i="1"/>
  <c r="B15718" i="1"/>
  <c r="B15717" i="1"/>
  <c r="B15716" i="1"/>
  <c r="B15715" i="1"/>
  <c r="B15714" i="1"/>
  <c r="B15713" i="1"/>
  <c r="B15712" i="1"/>
  <c r="B15711" i="1"/>
  <c r="B15710" i="1"/>
  <c r="B15709" i="1"/>
  <c r="B15708" i="1"/>
  <c r="B15707" i="1"/>
  <c r="B15706" i="1"/>
  <c r="B15705" i="1"/>
  <c r="B15704" i="1"/>
  <c r="B15703" i="1"/>
  <c r="B15702" i="1"/>
  <c r="B15701" i="1"/>
  <c r="B15700" i="1"/>
  <c r="B15699" i="1"/>
  <c r="B15698" i="1"/>
  <c r="B15697" i="1"/>
  <c r="B15696" i="1"/>
  <c r="B15695" i="1"/>
  <c r="B15694" i="1"/>
  <c r="B15693" i="1"/>
  <c r="B15692" i="1"/>
  <c r="B15691" i="1"/>
  <c r="B15690" i="1"/>
  <c r="B15689" i="1"/>
  <c r="B15688" i="1"/>
  <c r="B15687" i="1"/>
  <c r="B15686" i="1"/>
  <c r="B15685" i="1"/>
  <c r="B15684" i="1"/>
  <c r="B15683" i="1"/>
  <c r="B15682" i="1"/>
  <c r="B15681" i="1"/>
  <c r="B15680" i="1"/>
  <c r="B15679" i="1"/>
  <c r="B15678" i="1"/>
  <c r="B15677" i="1"/>
  <c r="B15676" i="1"/>
  <c r="B15675" i="1"/>
  <c r="B15674" i="1"/>
  <c r="B15673" i="1"/>
  <c r="B15672" i="1"/>
  <c r="B15671" i="1"/>
  <c r="B15670" i="1"/>
  <c r="B15669" i="1"/>
  <c r="B15668" i="1"/>
  <c r="B15667" i="1"/>
  <c r="B15666" i="1"/>
  <c r="B15665" i="1"/>
  <c r="B15664" i="1"/>
  <c r="B15663" i="1"/>
  <c r="B15662" i="1"/>
  <c r="B15661" i="1"/>
  <c r="B15660" i="1"/>
  <c r="B15659" i="1"/>
  <c r="B15658" i="1"/>
  <c r="B15657" i="1"/>
  <c r="B15656" i="1"/>
  <c r="B15655" i="1"/>
  <c r="B15654" i="1"/>
  <c r="B15653" i="1"/>
  <c r="B15652" i="1"/>
  <c r="B15651" i="1"/>
  <c r="B15650" i="1"/>
  <c r="B15649" i="1"/>
  <c r="B15648" i="1"/>
  <c r="B15647" i="1"/>
  <c r="B15646" i="1"/>
  <c r="B15645" i="1"/>
  <c r="B15644" i="1"/>
  <c r="B15643" i="1"/>
  <c r="B15642" i="1"/>
  <c r="B15641" i="1"/>
  <c r="B15640" i="1"/>
  <c r="B15639" i="1"/>
  <c r="B15638" i="1"/>
  <c r="B15637" i="1"/>
  <c r="B15636" i="1"/>
  <c r="B15635" i="1"/>
  <c r="B15634" i="1"/>
  <c r="B15633" i="1"/>
  <c r="B15632" i="1"/>
  <c r="B15631" i="1"/>
  <c r="B15630" i="1"/>
  <c r="B15629" i="1"/>
  <c r="B15628" i="1"/>
  <c r="B15627" i="1"/>
  <c r="B15626" i="1"/>
  <c r="B15625" i="1"/>
  <c r="B15624" i="1"/>
  <c r="B15623" i="1"/>
  <c r="B15622" i="1"/>
  <c r="B15621" i="1"/>
  <c r="B15620" i="1"/>
  <c r="B15619" i="1"/>
  <c r="B15618" i="1"/>
  <c r="B15617" i="1"/>
  <c r="B15616" i="1"/>
  <c r="B15615" i="1"/>
  <c r="B15614" i="1"/>
  <c r="B15613" i="1"/>
  <c r="B15612" i="1"/>
  <c r="B15611" i="1"/>
  <c r="B15610" i="1"/>
  <c r="B15609" i="1"/>
  <c r="B15608" i="1"/>
  <c r="B15607" i="1"/>
  <c r="B15606" i="1"/>
  <c r="B15605" i="1"/>
  <c r="B15604" i="1"/>
  <c r="B15603" i="1"/>
  <c r="B15602" i="1"/>
  <c r="B15601" i="1"/>
  <c r="B15600" i="1"/>
  <c r="B15599" i="1"/>
  <c r="B15598" i="1"/>
  <c r="B15597" i="1"/>
  <c r="B15596" i="1"/>
  <c r="B15595" i="1"/>
  <c r="B15594" i="1"/>
  <c r="B15593" i="1"/>
  <c r="B15592" i="1"/>
  <c r="B15591" i="1"/>
  <c r="B15590" i="1"/>
  <c r="B15589" i="1"/>
  <c r="B15588" i="1"/>
  <c r="B15587" i="1"/>
  <c r="B15586" i="1"/>
  <c r="B15585" i="1"/>
  <c r="B15584" i="1"/>
  <c r="B15583" i="1"/>
  <c r="B15582" i="1"/>
  <c r="B15581" i="1"/>
  <c r="B15580" i="1"/>
  <c r="B15579" i="1"/>
  <c r="B15578" i="1"/>
  <c r="B15577" i="1"/>
  <c r="B15576" i="1"/>
  <c r="B15575" i="1"/>
  <c r="B15574" i="1"/>
  <c r="B15573" i="1"/>
  <c r="B15572" i="1"/>
  <c r="B15571" i="1"/>
  <c r="B15570" i="1"/>
  <c r="B15569" i="1"/>
  <c r="B15568" i="1"/>
  <c r="B15567" i="1"/>
  <c r="B15566" i="1"/>
  <c r="B15565" i="1"/>
  <c r="B15564" i="1"/>
  <c r="B15563" i="1"/>
  <c r="B15562" i="1"/>
  <c r="B15561" i="1"/>
  <c r="B15560" i="1"/>
  <c r="B15559" i="1"/>
  <c r="B15558" i="1"/>
  <c r="B15557" i="1"/>
  <c r="B15556" i="1"/>
  <c r="B15555" i="1"/>
  <c r="B15554" i="1"/>
  <c r="B15553" i="1"/>
  <c r="B15552" i="1"/>
  <c r="B15551" i="1"/>
  <c r="B15550" i="1"/>
  <c r="B15549" i="1"/>
  <c r="B15548" i="1"/>
  <c r="B15547" i="1"/>
  <c r="B15546" i="1"/>
  <c r="B15545" i="1"/>
  <c r="B15544" i="1"/>
  <c r="B15543" i="1"/>
  <c r="B15542" i="1"/>
  <c r="B15541" i="1"/>
  <c r="B15540" i="1"/>
  <c r="B15539" i="1"/>
  <c r="B15538" i="1"/>
  <c r="B15537" i="1"/>
  <c r="B15536" i="1"/>
  <c r="B15535" i="1"/>
  <c r="B15534" i="1"/>
  <c r="B15533" i="1"/>
  <c r="B15532" i="1"/>
  <c r="B15531" i="1"/>
  <c r="B15530" i="1"/>
  <c r="B15529" i="1"/>
  <c r="B15528" i="1"/>
  <c r="B15527" i="1"/>
  <c r="B15526" i="1"/>
  <c r="B15525" i="1"/>
  <c r="B15524" i="1"/>
  <c r="B15523" i="1"/>
  <c r="B15522" i="1"/>
  <c r="B15521" i="1"/>
  <c r="B15520" i="1"/>
  <c r="B15519" i="1"/>
  <c r="B15518" i="1"/>
  <c r="B15517" i="1"/>
  <c r="B15516" i="1"/>
  <c r="B15515" i="1"/>
  <c r="B15514" i="1"/>
  <c r="B15513" i="1"/>
  <c r="B15512" i="1"/>
  <c r="B15511" i="1"/>
  <c r="B15510" i="1"/>
  <c r="B15509" i="1"/>
  <c r="B15508" i="1"/>
  <c r="B15507" i="1"/>
  <c r="B15506" i="1"/>
  <c r="B15505" i="1"/>
  <c r="B15504" i="1"/>
  <c r="B15503" i="1"/>
  <c r="B15502" i="1"/>
  <c r="B15501" i="1"/>
  <c r="B15500" i="1"/>
  <c r="B15499" i="1"/>
  <c r="B15498" i="1"/>
  <c r="B15497" i="1"/>
  <c r="B15496" i="1"/>
  <c r="B15495" i="1"/>
  <c r="B15494" i="1"/>
  <c r="B15493" i="1"/>
  <c r="B15492" i="1"/>
  <c r="B15491" i="1"/>
  <c r="B15490" i="1"/>
  <c r="B15489" i="1"/>
  <c r="B15488" i="1"/>
  <c r="B15487" i="1"/>
  <c r="B15486" i="1"/>
  <c r="B15485" i="1"/>
  <c r="B15484" i="1"/>
  <c r="B15483" i="1"/>
  <c r="B15482" i="1"/>
  <c r="B15481" i="1"/>
  <c r="B15480" i="1"/>
  <c r="B15479" i="1"/>
  <c r="B15478" i="1"/>
  <c r="B15477" i="1"/>
  <c r="B15476" i="1"/>
  <c r="B15475" i="1"/>
  <c r="B15474" i="1"/>
  <c r="B15473" i="1"/>
  <c r="B15472" i="1"/>
  <c r="B15471" i="1"/>
  <c r="B15470" i="1"/>
  <c r="B15469" i="1"/>
  <c r="B15468" i="1"/>
  <c r="B15467" i="1"/>
  <c r="B15466" i="1"/>
  <c r="B15465" i="1"/>
  <c r="B15464" i="1"/>
  <c r="B15463" i="1"/>
  <c r="B15462" i="1"/>
  <c r="B15461" i="1"/>
  <c r="B15460" i="1"/>
  <c r="B15459" i="1"/>
  <c r="B15458" i="1"/>
  <c r="B15457" i="1"/>
  <c r="B15456" i="1"/>
  <c r="B15455" i="1"/>
  <c r="B15454" i="1"/>
  <c r="B15453" i="1"/>
  <c r="B15452" i="1"/>
  <c r="B15451" i="1"/>
  <c r="B15450" i="1"/>
  <c r="B15449" i="1"/>
  <c r="B15448" i="1"/>
  <c r="B15447" i="1"/>
  <c r="B15446" i="1"/>
  <c r="B15445" i="1"/>
  <c r="B15444" i="1"/>
  <c r="B15443" i="1"/>
  <c r="B15442" i="1"/>
  <c r="B15441" i="1"/>
  <c r="B15440" i="1"/>
  <c r="B15439" i="1"/>
  <c r="B15438" i="1"/>
  <c r="B15437" i="1"/>
  <c r="B15436" i="1"/>
  <c r="B15435" i="1"/>
  <c r="B15434" i="1"/>
  <c r="B15433" i="1"/>
  <c r="B15432" i="1"/>
  <c r="B15431" i="1"/>
  <c r="B15430" i="1"/>
  <c r="B15429" i="1"/>
  <c r="B15428" i="1"/>
  <c r="B15427" i="1"/>
  <c r="B15426" i="1"/>
  <c r="B15425" i="1"/>
  <c r="B15424" i="1"/>
  <c r="B15423" i="1"/>
  <c r="B15422" i="1"/>
  <c r="B15421" i="1"/>
  <c r="B15420" i="1"/>
  <c r="B15419" i="1"/>
  <c r="B15418" i="1"/>
  <c r="B15417" i="1"/>
  <c r="B15416" i="1"/>
  <c r="B15415" i="1"/>
  <c r="B15414" i="1"/>
  <c r="B15413" i="1"/>
  <c r="B15412" i="1"/>
  <c r="B15411" i="1"/>
  <c r="B15410" i="1"/>
  <c r="B15409" i="1"/>
  <c r="B15408" i="1"/>
  <c r="B15407" i="1"/>
  <c r="B15406" i="1"/>
  <c r="B15405" i="1"/>
  <c r="B15404" i="1"/>
  <c r="B15403" i="1"/>
  <c r="B15402" i="1"/>
  <c r="B15401" i="1"/>
  <c r="B15400" i="1"/>
  <c r="B15399" i="1"/>
  <c r="B15398" i="1"/>
  <c r="B15397" i="1"/>
  <c r="B15396" i="1"/>
  <c r="B15395" i="1"/>
  <c r="B15394" i="1"/>
  <c r="B15393" i="1"/>
  <c r="B15392" i="1"/>
  <c r="B15391" i="1"/>
  <c r="B15390" i="1"/>
  <c r="B15389" i="1"/>
  <c r="B15388" i="1"/>
  <c r="B15387" i="1"/>
  <c r="B15386" i="1"/>
  <c r="B15385" i="1"/>
  <c r="B15384" i="1"/>
  <c r="B15383" i="1"/>
  <c r="B15382" i="1"/>
  <c r="B15381" i="1"/>
  <c r="B15380" i="1"/>
  <c r="B15379" i="1"/>
  <c r="B15378" i="1"/>
  <c r="B15377" i="1"/>
  <c r="B15376" i="1"/>
  <c r="B15375" i="1"/>
  <c r="B15374" i="1"/>
  <c r="B15373" i="1"/>
  <c r="B15372" i="1"/>
  <c r="B15371" i="1"/>
  <c r="B15370" i="1"/>
  <c r="B15369" i="1"/>
  <c r="B15368" i="1"/>
  <c r="B15367" i="1"/>
  <c r="B15366" i="1"/>
  <c r="B15365" i="1"/>
  <c r="B15364" i="1"/>
  <c r="B15363" i="1"/>
  <c r="B15362" i="1"/>
  <c r="B15361" i="1"/>
  <c r="B15360" i="1"/>
  <c r="B15359" i="1"/>
  <c r="B15358" i="1"/>
  <c r="B15357" i="1"/>
  <c r="B15356" i="1"/>
  <c r="B15355" i="1"/>
  <c r="B15354" i="1"/>
  <c r="B15353" i="1"/>
  <c r="B15352" i="1"/>
  <c r="B15351" i="1"/>
  <c r="B15350" i="1"/>
  <c r="B15349" i="1"/>
  <c r="B15348" i="1"/>
  <c r="B15347" i="1"/>
  <c r="B15346" i="1"/>
  <c r="B15345" i="1"/>
  <c r="B15344" i="1"/>
  <c r="B15343" i="1"/>
  <c r="B15342" i="1"/>
  <c r="B15341" i="1"/>
  <c r="B15340" i="1"/>
  <c r="B15339" i="1"/>
  <c r="B15338" i="1"/>
  <c r="B15337" i="1"/>
  <c r="B15336" i="1"/>
  <c r="B15335" i="1"/>
  <c r="B15334" i="1"/>
  <c r="B15333" i="1"/>
  <c r="B15332" i="1"/>
  <c r="B15331" i="1"/>
  <c r="B15330" i="1"/>
  <c r="B15329" i="1"/>
  <c r="B15328" i="1"/>
  <c r="B15327" i="1"/>
  <c r="B15326" i="1"/>
  <c r="B15325" i="1"/>
  <c r="B15324" i="1"/>
  <c r="B15323" i="1"/>
  <c r="B15322" i="1"/>
  <c r="B15321" i="1"/>
  <c r="B15320" i="1"/>
  <c r="B15319" i="1"/>
  <c r="B15318" i="1"/>
  <c r="B15317" i="1"/>
  <c r="B15316" i="1"/>
  <c r="B15315" i="1"/>
  <c r="B15314" i="1"/>
  <c r="B15313" i="1"/>
  <c r="B15312" i="1"/>
  <c r="B15311" i="1"/>
  <c r="B15310" i="1"/>
  <c r="B15309" i="1"/>
  <c r="B15308" i="1"/>
  <c r="B15307" i="1"/>
  <c r="B15306" i="1"/>
  <c r="B15305" i="1"/>
  <c r="B15304" i="1"/>
  <c r="B15303" i="1"/>
  <c r="B15302" i="1"/>
  <c r="B15301" i="1"/>
  <c r="B15300" i="1"/>
  <c r="B15299" i="1"/>
  <c r="B15298" i="1"/>
  <c r="B15297" i="1"/>
  <c r="B15296" i="1"/>
  <c r="B15295" i="1"/>
  <c r="B15294" i="1"/>
  <c r="B15293" i="1"/>
  <c r="B15292" i="1"/>
  <c r="B15291" i="1"/>
  <c r="B15290" i="1"/>
  <c r="B15289" i="1"/>
  <c r="B15288" i="1"/>
  <c r="B15287" i="1"/>
  <c r="B15286" i="1"/>
  <c r="B15285" i="1"/>
  <c r="B15284" i="1"/>
  <c r="B15283" i="1"/>
  <c r="B15282" i="1"/>
  <c r="B15281" i="1"/>
  <c r="B15280" i="1"/>
  <c r="B15279" i="1"/>
  <c r="B15278" i="1"/>
  <c r="B15277" i="1"/>
  <c r="B15276" i="1"/>
  <c r="B15275" i="1"/>
  <c r="B15274" i="1"/>
  <c r="B15273" i="1"/>
  <c r="B15272" i="1"/>
  <c r="B15271" i="1"/>
  <c r="B15270" i="1"/>
  <c r="B15269" i="1"/>
  <c r="B15268" i="1"/>
  <c r="B15267" i="1"/>
  <c r="B15266" i="1"/>
  <c r="B15265" i="1"/>
  <c r="B15264" i="1"/>
  <c r="B15263" i="1"/>
  <c r="B15262" i="1"/>
  <c r="B15261" i="1"/>
  <c r="B15260" i="1"/>
  <c r="B15259" i="1"/>
  <c r="B15258" i="1"/>
  <c r="B15257" i="1"/>
  <c r="B15256" i="1"/>
  <c r="B15255" i="1"/>
  <c r="B15254" i="1"/>
  <c r="B15253" i="1"/>
  <c r="B15252" i="1"/>
  <c r="B15251" i="1"/>
  <c r="B15250" i="1"/>
  <c r="B15249" i="1"/>
  <c r="B15248" i="1"/>
  <c r="B15247" i="1"/>
  <c r="B15246" i="1"/>
  <c r="B15245" i="1"/>
  <c r="B15244" i="1"/>
  <c r="B15243" i="1"/>
  <c r="B15242" i="1"/>
  <c r="B15241" i="1"/>
  <c r="B15240" i="1"/>
  <c r="B15239" i="1"/>
  <c r="B15238" i="1"/>
  <c r="B15237" i="1"/>
  <c r="B15236" i="1"/>
  <c r="B15235" i="1"/>
  <c r="B15234" i="1"/>
  <c r="B15233" i="1"/>
  <c r="B15232" i="1"/>
  <c r="B15231" i="1"/>
  <c r="B15230" i="1"/>
  <c r="B15229" i="1"/>
  <c r="B15228" i="1"/>
  <c r="B15227" i="1"/>
  <c r="B15226" i="1"/>
  <c r="B15225" i="1"/>
  <c r="B15224" i="1"/>
  <c r="B15223" i="1"/>
  <c r="B15222" i="1"/>
  <c r="B15221" i="1"/>
  <c r="B15220" i="1"/>
  <c r="B15219" i="1"/>
  <c r="B15218" i="1"/>
  <c r="B15217" i="1"/>
  <c r="B15216" i="1"/>
  <c r="B15215" i="1"/>
  <c r="B15214" i="1"/>
  <c r="B15213" i="1"/>
  <c r="B15212" i="1"/>
  <c r="B15211" i="1"/>
  <c r="B15210" i="1"/>
  <c r="B15209" i="1"/>
  <c r="B15208" i="1"/>
  <c r="B15207" i="1"/>
  <c r="B15206" i="1"/>
  <c r="B15205" i="1"/>
  <c r="B15204" i="1"/>
  <c r="B15203" i="1"/>
  <c r="B15202" i="1"/>
  <c r="B15201" i="1"/>
  <c r="B15200" i="1"/>
  <c r="B15199" i="1"/>
  <c r="B15198" i="1"/>
  <c r="B15197" i="1"/>
  <c r="B15196" i="1"/>
  <c r="B15195" i="1"/>
  <c r="B15194" i="1"/>
  <c r="B15193" i="1"/>
  <c r="B15192" i="1"/>
  <c r="B15191" i="1"/>
  <c r="B15190" i="1"/>
  <c r="B15189" i="1"/>
  <c r="B15188" i="1"/>
  <c r="B15187" i="1"/>
  <c r="B15186" i="1"/>
  <c r="B15185" i="1"/>
  <c r="B15184" i="1"/>
  <c r="B15183" i="1"/>
  <c r="B15182" i="1"/>
  <c r="B15181" i="1"/>
  <c r="B15180" i="1"/>
  <c r="B15179" i="1"/>
  <c r="B15178" i="1"/>
  <c r="B15177" i="1"/>
  <c r="B15176" i="1"/>
  <c r="B15175" i="1"/>
  <c r="B15174" i="1"/>
  <c r="B15173" i="1"/>
  <c r="B15172" i="1"/>
  <c r="B15171" i="1"/>
  <c r="B15170" i="1"/>
  <c r="B15169" i="1"/>
  <c r="B15168" i="1"/>
  <c r="B15167" i="1"/>
  <c r="B15166" i="1"/>
  <c r="B15165" i="1"/>
  <c r="B15164" i="1"/>
  <c r="B15163" i="1"/>
  <c r="B15162" i="1"/>
  <c r="B15161" i="1"/>
  <c r="B15160" i="1"/>
  <c r="B15159" i="1"/>
  <c r="B15158" i="1"/>
  <c r="B15157" i="1"/>
  <c r="B15156" i="1"/>
  <c r="B15155" i="1"/>
  <c r="B15154" i="1"/>
  <c r="B15153" i="1"/>
  <c r="B15152" i="1"/>
  <c r="B15151" i="1"/>
  <c r="B15150" i="1"/>
  <c r="B15149" i="1"/>
  <c r="B15148" i="1"/>
  <c r="B15147" i="1"/>
  <c r="B15146" i="1"/>
  <c r="B15145" i="1"/>
  <c r="B15144" i="1"/>
  <c r="B15143" i="1"/>
  <c r="B15142" i="1"/>
  <c r="B15141" i="1"/>
  <c r="B15140" i="1"/>
  <c r="B15139" i="1"/>
  <c r="B15138" i="1"/>
  <c r="B15137" i="1"/>
  <c r="B15136" i="1"/>
  <c r="B15135" i="1"/>
  <c r="B15134" i="1"/>
  <c r="B15133" i="1"/>
  <c r="B15132" i="1"/>
  <c r="B15131" i="1"/>
  <c r="B15130" i="1"/>
  <c r="B15129" i="1"/>
  <c r="B15124" i="1"/>
  <c r="B15123" i="1"/>
  <c r="B15122" i="1"/>
  <c r="B15121" i="1"/>
  <c r="B15120" i="1"/>
  <c r="B15119" i="1"/>
  <c r="B15118" i="1"/>
  <c r="B15117" i="1"/>
  <c r="B15116" i="1"/>
  <c r="B15115" i="1"/>
  <c r="B15114" i="1"/>
  <c r="B15113" i="1"/>
  <c r="B15112" i="1"/>
  <c r="B15111" i="1"/>
  <c r="B15110" i="1"/>
  <c r="B15109" i="1"/>
  <c r="B15108" i="1"/>
  <c r="B15107" i="1"/>
  <c r="B15106" i="1"/>
  <c r="B15105" i="1"/>
  <c r="B15104" i="1"/>
  <c r="B15103" i="1"/>
  <c r="B15102" i="1"/>
  <c r="B15101" i="1"/>
  <c r="B15100" i="1"/>
  <c r="B15099" i="1"/>
  <c r="B15098" i="1"/>
  <c r="B15097" i="1"/>
  <c r="B15096" i="1"/>
  <c r="B15095" i="1"/>
  <c r="B15094" i="1"/>
  <c r="B15093" i="1"/>
  <c r="B15092" i="1"/>
  <c r="B15091" i="1"/>
  <c r="B15090" i="1"/>
  <c r="B15089" i="1"/>
  <c r="B15088" i="1"/>
  <c r="B15087" i="1"/>
  <c r="B15086" i="1"/>
  <c r="B15085" i="1"/>
  <c r="B15084" i="1"/>
  <c r="B15083" i="1"/>
  <c r="B15082" i="1"/>
  <c r="B15081" i="1"/>
  <c r="B15080" i="1"/>
  <c r="B15079" i="1"/>
  <c r="B15078" i="1"/>
  <c r="B15077" i="1"/>
  <c r="B15076" i="1"/>
  <c r="B15075" i="1"/>
  <c r="B15074" i="1"/>
  <c r="B15073" i="1"/>
  <c r="B15072" i="1"/>
  <c r="B15071" i="1"/>
  <c r="B15070" i="1"/>
  <c r="B15069" i="1"/>
  <c r="B15068" i="1"/>
  <c r="B15067" i="1"/>
  <c r="B15066" i="1"/>
  <c r="B15065" i="1"/>
  <c r="B15064" i="1"/>
  <c r="B15063" i="1"/>
  <c r="B15062" i="1"/>
  <c r="B15061" i="1"/>
  <c r="B15060" i="1"/>
  <c r="B15059" i="1"/>
  <c r="B15058" i="1"/>
  <c r="B15057" i="1"/>
  <c r="B15056" i="1"/>
  <c r="B15055" i="1"/>
  <c r="B15054" i="1"/>
  <c r="B15053" i="1"/>
  <c r="B15052" i="1"/>
  <c r="B15051" i="1"/>
  <c r="B15050" i="1"/>
  <c r="B15049" i="1"/>
  <c r="B15048" i="1"/>
  <c r="B15047" i="1"/>
  <c r="B15046" i="1"/>
  <c r="B15045" i="1"/>
  <c r="B15044" i="1"/>
  <c r="B15043" i="1"/>
  <c r="B15042" i="1"/>
  <c r="B15041" i="1"/>
  <c r="B15040" i="1"/>
  <c r="B15039" i="1"/>
  <c r="B15038" i="1"/>
  <c r="B15037" i="1"/>
  <c r="B15036" i="1"/>
  <c r="B15035" i="1"/>
  <c r="B15034" i="1"/>
  <c r="B15033" i="1"/>
  <c r="B15032" i="1"/>
  <c r="B15031" i="1"/>
  <c r="B15030" i="1"/>
  <c r="B15029" i="1"/>
  <c r="B15028" i="1"/>
  <c r="B15027" i="1"/>
  <c r="B15026" i="1"/>
  <c r="B15025" i="1"/>
  <c r="B15024" i="1"/>
  <c r="B15023" i="1"/>
  <c r="B15022" i="1"/>
  <c r="B15021" i="1"/>
  <c r="B15020" i="1"/>
  <c r="B15019" i="1"/>
  <c r="B15018" i="1"/>
  <c r="B15017" i="1"/>
  <c r="B15016" i="1"/>
  <c r="B15015" i="1"/>
  <c r="B15014" i="1"/>
  <c r="B15013" i="1"/>
  <c r="B15012" i="1"/>
  <c r="B15011" i="1"/>
  <c r="B15010" i="1"/>
  <c r="B15009" i="1"/>
  <c r="B15008" i="1"/>
  <c r="B15007" i="1"/>
  <c r="B15006" i="1"/>
  <c r="B15005" i="1"/>
  <c r="B15004" i="1"/>
  <c r="B15003" i="1"/>
  <c r="B15002" i="1"/>
  <c r="B15001" i="1"/>
  <c r="B15000" i="1"/>
  <c r="B14999" i="1"/>
  <c r="B14998" i="1"/>
  <c r="B14997" i="1"/>
  <c r="B14996" i="1"/>
  <c r="B14995" i="1"/>
  <c r="B14994" i="1"/>
  <c r="B14993" i="1"/>
  <c r="B14992" i="1"/>
  <c r="B14991" i="1"/>
  <c r="B14990" i="1"/>
  <c r="B14989" i="1"/>
  <c r="B14988" i="1"/>
  <c r="B14987" i="1"/>
  <c r="B14986" i="1"/>
  <c r="B14985" i="1"/>
  <c r="B14984" i="1"/>
  <c r="B14983" i="1"/>
  <c r="B14982" i="1"/>
  <c r="B14981" i="1"/>
  <c r="B14980" i="1"/>
  <c r="B14979" i="1"/>
  <c r="B14978" i="1"/>
  <c r="B14977" i="1"/>
  <c r="B14976" i="1"/>
  <c r="B14975" i="1"/>
  <c r="B14974" i="1"/>
  <c r="B14973" i="1"/>
  <c r="B14972" i="1"/>
  <c r="B14971" i="1"/>
  <c r="B14970" i="1"/>
  <c r="B14969" i="1"/>
  <c r="B14968" i="1"/>
  <c r="B14967" i="1"/>
  <c r="B14966" i="1"/>
  <c r="B14965" i="1"/>
  <c r="B14964" i="1"/>
  <c r="B14963" i="1"/>
  <c r="B14962" i="1"/>
  <c r="B14961" i="1"/>
  <c r="B14960" i="1"/>
  <c r="B14959" i="1"/>
  <c r="B14958" i="1"/>
  <c r="B14957" i="1"/>
  <c r="B14956" i="1"/>
  <c r="B14955" i="1"/>
  <c r="B14954" i="1"/>
  <c r="B14953" i="1"/>
  <c r="B14952" i="1"/>
  <c r="B14951" i="1"/>
  <c r="B14950" i="1"/>
  <c r="B14949" i="1"/>
  <c r="B14948" i="1"/>
  <c r="B14947" i="1"/>
  <c r="B14946" i="1"/>
  <c r="B14945" i="1"/>
  <c r="B14944" i="1"/>
  <c r="B14943" i="1"/>
  <c r="B14942" i="1"/>
  <c r="B14941" i="1"/>
  <c r="B14940" i="1"/>
  <c r="B14939" i="1"/>
  <c r="B14938" i="1"/>
  <c r="B14937" i="1"/>
  <c r="B14936" i="1"/>
  <c r="B14935" i="1"/>
  <c r="B14934" i="1"/>
  <c r="B14933" i="1"/>
  <c r="B14932" i="1"/>
  <c r="B14931" i="1"/>
  <c r="B14930" i="1"/>
  <c r="B14929" i="1"/>
  <c r="B14928" i="1"/>
  <c r="B14927" i="1"/>
  <c r="B14926" i="1"/>
  <c r="B14925" i="1"/>
  <c r="B14924" i="1"/>
  <c r="B14923" i="1"/>
  <c r="B14922" i="1"/>
  <c r="B14921" i="1"/>
  <c r="B14920" i="1"/>
  <c r="B14919" i="1"/>
  <c r="B14918" i="1"/>
  <c r="B14917" i="1"/>
  <c r="B14916" i="1"/>
  <c r="B14915" i="1"/>
  <c r="B14914" i="1"/>
  <c r="B14913" i="1"/>
  <c r="B14912" i="1"/>
  <c r="B14911" i="1"/>
  <c r="B14910" i="1"/>
  <c r="B14909" i="1"/>
  <c r="B14908" i="1"/>
  <c r="B14907" i="1"/>
  <c r="B14906" i="1"/>
  <c r="B14905" i="1"/>
  <c r="B14904" i="1"/>
  <c r="B14903" i="1"/>
  <c r="B14902" i="1"/>
  <c r="B14901" i="1"/>
  <c r="B14900" i="1"/>
  <c r="B14899" i="1"/>
  <c r="B14898" i="1"/>
  <c r="B14897" i="1"/>
  <c r="B14896" i="1"/>
  <c r="B14895" i="1"/>
  <c r="B14894" i="1"/>
  <c r="B14893" i="1"/>
  <c r="B14892" i="1"/>
  <c r="B14891" i="1"/>
  <c r="B14890" i="1"/>
  <c r="B14889" i="1"/>
  <c r="B14888" i="1"/>
  <c r="B14887" i="1"/>
  <c r="B14886" i="1"/>
  <c r="B14885" i="1"/>
  <c r="B14884" i="1"/>
  <c r="B14883" i="1"/>
  <c r="B14882" i="1"/>
  <c r="B14881" i="1"/>
  <c r="B14880" i="1"/>
  <c r="B14879" i="1"/>
  <c r="B14878" i="1"/>
  <c r="B14877" i="1"/>
  <c r="B14876" i="1"/>
  <c r="B14875" i="1"/>
  <c r="B14874" i="1"/>
  <c r="B14873" i="1"/>
  <c r="B14872" i="1"/>
  <c r="B14871" i="1"/>
  <c r="B14870" i="1"/>
  <c r="B14869" i="1"/>
  <c r="B14868" i="1"/>
  <c r="B14867" i="1"/>
  <c r="B14866" i="1"/>
  <c r="B14865" i="1"/>
  <c r="B14864" i="1"/>
  <c r="B14863" i="1"/>
  <c r="B14862" i="1"/>
  <c r="B14861" i="1"/>
  <c r="B14860" i="1"/>
  <c r="B14859" i="1"/>
  <c r="B14858" i="1"/>
  <c r="B14857" i="1"/>
  <c r="B14856" i="1"/>
  <c r="B14855" i="1"/>
  <c r="B14854" i="1"/>
  <c r="B14853" i="1"/>
  <c r="B14852" i="1"/>
  <c r="B14851" i="1"/>
  <c r="B14850" i="1"/>
  <c r="B14849" i="1"/>
  <c r="B14848" i="1"/>
  <c r="B14847" i="1"/>
  <c r="B14846" i="1"/>
  <c r="B14845" i="1"/>
  <c r="B14844" i="1"/>
  <c r="B14843" i="1"/>
  <c r="B14842" i="1"/>
  <c r="B14841" i="1"/>
  <c r="B14840" i="1"/>
  <c r="B14839" i="1"/>
  <c r="B14838" i="1"/>
  <c r="B14837" i="1"/>
  <c r="B14836" i="1"/>
  <c r="B14835" i="1"/>
  <c r="B14834" i="1"/>
  <c r="B14833" i="1"/>
  <c r="B14832" i="1"/>
  <c r="B14831" i="1"/>
  <c r="B14830" i="1"/>
  <c r="B14829" i="1"/>
  <c r="B14828" i="1"/>
  <c r="B14827" i="1"/>
  <c r="B14826" i="1"/>
  <c r="B14825" i="1"/>
  <c r="B14824" i="1"/>
  <c r="B14823" i="1"/>
  <c r="B14822" i="1"/>
  <c r="B14821" i="1"/>
  <c r="B14820" i="1"/>
  <c r="B14819" i="1"/>
  <c r="B14818" i="1"/>
  <c r="B14817" i="1"/>
  <c r="B14816" i="1"/>
  <c r="B14815" i="1"/>
  <c r="B14814" i="1"/>
  <c r="B14813" i="1"/>
  <c r="B14812" i="1"/>
  <c r="B14811" i="1"/>
  <c r="B14810" i="1"/>
  <c r="B14809" i="1"/>
  <c r="B14808" i="1"/>
  <c r="B14807" i="1"/>
  <c r="B14806" i="1"/>
  <c r="B14805" i="1"/>
  <c r="B14804" i="1"/>
  <c r="B14803" i="1"/>
  <c r="B14802" i="1"/>
  <c r="B14801" i="1"/>
  <c r="B14800" i="1"/>
  <c r="B14799" i="1"/>
  <c r="B14798" i="1"/>
  <c r="B14797" i="1"/>
  <c r="B14796" i="1"/>
  <c r="B14795" i="1"/>
  <c r="B14794" i="1"/>
  <c r="B14793" i="1"/>
  <c r="B14792" i="1"/>
  <c r="B14791" i="1"/>
  <c r="B14790" i="1"/>
  <c r="B14789" i="1"/>
  <c r="B14788" i="1"/>
  <c r="B14787" i="1"/>
  <c r="B14786" i="1"/>
  <c r="B14785" i="1"/>
  <c r="B14784" i="1"/>
  <c r="B14783" i="1"/>
  <c r="B14782" i="1"/>
  <c r="B14781" i="1"/>
  <c r="B14780" i="1"/>
  <c r="B14779" i="1"/>
  <c r="B14778" i="1"/>
  <c r="B14777" i="1"/>
  <c r="B14776" i="1"/>
  <c r="B14775" i="1"/>
  <c r="B14774" i="1"/>
  <c r="B14773" i="1"/>
  <c r="B14772" i="1"/>
  <c r="B14771" i="1"/>
  <c r="B14770" i="1"/>
  <c r="B14769" i="1"/>
  <c r="B14768" i="1"/>
  <c r="B14767" i="1"/>
  <c r="B14766" i="1"/>
  <c r="B14765" i="1"/>
  <c r="B14764" i="1"/>
  <c r="B14763" i="1"/>
  <c r="B14762" i="1"/>
  <c r="B14761" i="1"/>
  <c r="B14760" i="1"/>
  <c r="B14759" i="1"/>
  <c r="B14758" i="1"/>
  <c r="B14757" i="1"/>
  <c r="B14756" i="1"/>
  <c r="B14755" i="1"/>
  <c r="B14754" i="1"/>
  <c r="B14753" i="1"/>
  <c r="B14752" i="1"/>
  <c r="B14751" i="1"/>
  <c r="B14750" i="1"/>
  <c r="B14749" i="1"/>
  <c r="B14748" i="1"/>
  <c r="B14747" i="1"/>
  <c r="B14746" i="1"/>
  <c r="B14745" i="1"/>
  <c r="B14744" i="1"/>
  <c r="B14743" i="1"/>
  <c r="B14742" i="1"/>
  <c r="B14741" i="1"/>
  <c r="B14740" i="1"/>
  <c r="B14739" i="1"/>
  <c r="B14738" i="1"/>
  <c r="B14737" i="1"/>
  <c r="B14736" i="1"/>
  <c r="B14735" i="1"/>
  <c r="B14734" i="1"/>
  <c r="B14733" i="1"/>
  <c r="B14732" i="1"/>
  <c r="B14731" i="1"/>
  <c r="B14730" i="1"/>
  <c r="B14729" i="1"/>
  <c r="B14728" i="1"/>
  <c r="B14727" i="1"/>
  <c r="B14726" i="1"/>
  <c r="B14725" i="1"/>
  <c r="B14724" i="1"/>
  <c r="B14723" i="1"/>
  <c r="B14722" i="1"/>
  <c r="B14721" i="1"/>
  <c r="B14720" i="1"/>
  <c r="B14719" i="1"/>
  <c r="B14718" i="1"/>
  <c r="B14717" i="1"/>
  <c r="B14716" i="1"/>
  <c r="B14715" i="1"/>
  <c r="B14714" i="1"/>
  <c r="B14713" i="1"/>
  <c r="B14712" i="1"/>
  <c r="B14711" i="1"/>
  <c r="B14710" i="1"/>
  <c r="B14709" i="1"/>
  <c r="B14708" i="1"/>
  <c r="B14707" i="1"/>
  <c r="B14706" i="1"/>
  <c r="B14705" i="1"/>
  <c r="B14704" i="1"/>
  <c r="B14703" i="1"/>
  <c r="B14702" i="1"/>
  <c r="B14701" i="1"/>
  <c r="B14700" i="1"/>
  <c r="B14699" i="1"/>
  <c r="B14698" i="1"/>
  <c r="B14697" i="1"/>
  <c r="B14696" i="1"/>
  <c r="B14695" i="1"/>
  <c r="B14694" i="1"/>
  <c r="B14693" i="1"/>
  <c r="B14692" i="1"/>
  <c r="B14691" i="1"/>
  <c r="B14690" i="1"/>
  <c r="B14689" i="1"/>
  <c r="B14688" i="1"/>
  <c r="B14687" i="1"/>
  <c r="B14686" i="1"/>
  <c r="B14685" i="1"/>
  <c r="B14684" i="1"/>
  <c r="B14683" i="1"/>
  <c r="B14682" i="1"/>
  <c r="B14681" i="1"/>
  <c r="B14680" i="1"/>
  <c r="B14679" i="1"/>
  <c r="B14678" i="1"/>
  <c r="B14677" i="1"/>
  <c r="B14676" i="1"/>
  <c r="B14675" i="1"/>
  <c r="B14674" i="1"/>
  <c r="B14673" i="1"/>
  <c r="B14672" i="1"/>
  <c r="B14671" i="1"/>
  <c r="B14670" i="1"/>
  <c r="B14669" i="1"/>
  <c r="B14668" i="1"/>
  <c r="B14667" i="1"/>
  <c r="B14666" i="1"/>
  <c r="B14665" i="1"/>
  <c r="B14664" i="1"/>
  <c r="B14663" i="1"/>
  <c r="B14662" i="1"/>
  <c r="B14661" i="1"/>
  <c r="B14660" i="1"/>
  <c r="B14659" i="1"/>
  <c r="B14658" i="1"/>
  <c r="B14657" i="1"/>
  <c r="B14656" i="1"/>
  <c r="B14655" i="1"/>
  <c r="B14654" i="1"/>
  <c r="B14653" i="1"/>
  <c r="B14652" i="1"/>
  <c r="B14651" i="1"/>
  <c r="B14650" i="1"/>
  <c r="B14649" i="1"/>
  <c r="B14648" i="1"/>
  <c r="B14647" i="1"/>
  <c r="B14646" i="1"/>
  <c r="B14645" i="1"/>
  <c r="B14644" i="1"/>
  <c r="B14643" i="1"/>
  <c r="B14642" i="1"/>
  <c r="B14641" i="1"/>
  <c r="B14640" i="1"/>
  <c r="B14639" i="1"/>
  <c r="B14638" i="1"/>
  <c r="B14637" i="1"/>
  <c r="B14636" i="1"/>
  <c r="B14635" i="1"/>
  <c r="B14634" i="1"/>
  <c r="B14633" i="1"/>
  <c r="B14632" i="1"/>
  <c r="B14631" i="1"/>
  <c r="B14630" i="1"/>
  <c r="B14629" i="1"/>
  <c r="B14628" i="1"/>
  <c r="B14627" i="1"/>
  <c r="B14626" i="1"/>
  <c r="B14625" i="1"/>
  <c r="B14624" i="1"/>
  <c r="B14623" i="1"/>
  <c r="B14622" i="1"/>
  <c r="B14621" i="1"/>
  <c r="B14620" i="1"/>
  <c r="B14619" i="1"/>
  <c r="B14618" i="1"/>
  <c r="B14617" i="1"/>
  <c r="B14616" i="1"/>
  <c r="B14615" i="1"/>
  <c r="B14614" i="1"/>
  <c r="B14613" i="1"/>
  <c r="B14612" i="1"/>
  <c r="B14611" i="1"/>
  <c r="B14610" i="1"/>
  <c r="B14609" i="1"/>
  <c r="B14608" i="1"/>
  <c r="B14607" i="1"/>
  <c r="B14606" i="1"/>
  <c r="B14605" i="1"/>
  <c r="B14604" i="1"/>
  <c r="B14603" i="1"/>
  <c r="B14602" i="1"/>
  <c r="B14601" i="1"/>
  <c r="B14600" i="1"/>
  <c r="B14599" i="1"/>
  <c r="B14598" i="1"/>
  <c r="B14597" i="1"/>
  <c r="B14596" i="1"/>
  <c r="B14595" i="1"/>
  <c r="B14594" i="1"/>
  <c r="B14593" i="1"/>
  <c r="B14592" i="1"/>
  <c r="B14591" i="1"/>
  <c r="B14590" i="1"/>
  <c r="B14589" i="1"/>
  <c r="B14588" i="1"/>
  <c r="B14587" i="1"/>
  <c r="B14586" i="1"/>
  <c r="B14585" i="1"/>
  <c r="B14584" i="1"/>
  <c r="B14583" i="1"/>
  <c r="B14582" i="1"/>
  <c r="B14581" i="1"/>
  <c r="B14580" i="1"/>
  <c r="B14579" i="1"/>
  <c r="B14578" i="1"/>
  <c r="B14577" i="1"/>
  <c r="B14576" i="1"/>
  <c r="B14575" i="1"/>
  <c r="B14574" i="1"/>
  <c r="B14573" i="1"/>
  <c r="B14572" i="1"/>
  <c r="B14571" i="1"/>
  <c r="B14570" i="1"/>
  <c r="B14569" i="1"/>
  <c r="B14568" i="1"/>
  <c r="B14567" i="1"/>
  <c r="B14566" i="1"/>
  <c r="B14565" i="1"/>
  <c r="B14564" i="1"/>
  <c r="B14563" i="1"/>
  <c r="B14562" i="1"/>
  <c r="B14561" i="1"/>
  <c r="B14560" i="1"/>
  <c r="B14559" i="1"/>
  <c r="B14558" i="1"/>
  <c r="B14557" i="1"/>
  <c r="B14556" i="1"/>
  <c r="B14555" i="1"/>
  <c r="B14554" i="1"/>
  <c r="B14553" i="1"/>
  <c r="B14552" i="1"/>
  <c r="B14551" i="1"/>
  <c r="B14550" i="1"/>
  <c r="B14549" i="1"/>
  <c r="B14548" i="1"/>
  <c r="B14547" i="1"/>
  <c r="B14546" i="1"/>
  <c r="B14545" i="1"/>
  <c r="B14544" i="1"/>
  <c r="B14543" i="1"/>
  <c r="B14542" i="1"/>
  <c r="B14541" i="1"/>
  <c r="B14540" i="1"/>
  <c r="B14539" i="1"/>
  <c r="B14538" i="1"/>
  <c r="B14537" i="1"/>
  <c r="B14536" i="1"/>
  <c r="B14535" i="1"/>
  <c r="B14534" i="1"/>
  <c r="B14533" i="1"/>
  <c r="B14532" i="1"/>
  <c r="B14531" i="1"/>
  <c r="B14530" i="1"/>
  <c r="B14529" i="1"/>
  <c r="B14528" i="1"/>
  <c r="B14527" i="1"/>
  <c r="B14526" i="1"/>
  <c r="B14525" i="1"/>
  <c r="B14524" i="1"/>
  <c r="B14519" i="1"/>
  <c r="B14518" i="1"/>
  <c r="B14517" i="1"/>
  <c r="B14516" i="1"/>
  <c r="B14515" i="1"/>
  <c r="B14514" i="1"/>
  <c r="B14513" i="1"/>
  <c r="B14512" i="1"/>
  <c r="B14511" i="1"/>
  <c r="B14510" i="1"/>
  <c r="B14509" i="1"/>
  <c r="B14508" i="1"/>
  <c r="B14507" i="1"/>
  <c r="B14506" i="1"/>
  <c r="B14505" i="1"/>
  <c r="B14504" i="1"/>
  <c r="B14503" i="1"/>
  <c r="B14502" i="1"/>
  <c r="B14501" i="1"/>
  <c r="B14500" i="1"/>
  <c r="B14499" i="1"/>
  <c r="B14498" i="1"/>
  <c r="B14497" i="1"/>
  <c r="B14496" i="1"/>
  <c r="B14495" i="1"/>
  <c r="B14494" i="1"/>
  <c r="B14493" i="1"/>
  <c r="B14492" i="1"/>
  <c r="B14491" i="1"/>
  <c r="B14490" i="1"/>
  <c r="B14489" i="1"/>
  <c r="B14488" i="1"/>
  <c r="B14487" i="1"/>
  <c r="B14486" i="1"/>
  <c r="B14485" i="1"/>
  <c r="B14484" i="1"/>
  <c r="B14483" i="1"/>
  <c r="B14482" i="1"/>
  <c r="B14481" i="1"/>
  <c r="B14480" i="1"/>
  <c r="B14479" i="1"/>
  <c r="B14478" i="1"/>
  <c r="B14477" i="1"/>
  <c r="B14476" i="1"/>
  <c r="B14475" i="1"/>
  <c r="B14474" i="1"/>
  <c r="B14473" i="1"/>
  <c r="B14472" i="1"/>
  <c r="B14471" i="1"/>
  <c r="B14470" i="1"/>
  <c r="B14469" i="1"/>
  <c r="B14468" i="1"/>
  <c r="B14467" i="1"/>
  <c r="B14466" i="1"/>
  <c r="B14465" i="1"/>
  <c r="B14464" i="1"/>
  <c r="B14463" i="1"/>
  <c r="B14462" i="1"/>
  <c r="B14461" i="1"/>
  <c r="B14460" i="1"/>
  <c r="B14459" i="1"/>
  <c r="B14458" i="1"/>
  <c r="B14457" i="1"/>
  <c r="B14456" i="1"/>
  <c r="B14455" i="1"/>
  <c r="B14454" i="1"/>
  <c r="B14453" i="1"/>
  <c r="B14452" i="1"/>
  <c r="B14451" i="1"/>
  <c r="B14450" i="1"/>
  <c r="B14449" i="1"/>
  <c r="B14448" i="1"/>
  <c r="B14447" i="1"/>
  <c r="B14446" i="1"/>
  <c r="B14445" i="1"/>
  <c r="B14444" i="1"/>
  <c r="B14443" i="1"/>
  <c r="B14442" i="1"/>
  <c r="B14441" i="1"/>
  <c r="B14440" i="1"/>
  <c r="B14439" i="1"/>
  <c r="B14438" i="1"/>
  <c r="B14437" i="1"/>
  <c r="B14436" i="1"/>
  <c r="B14435" i="1"/>
  <c r="B14434" i="1"/>
  <c r="B14433" i="1"/>
  <c r="B14432" i="1"/>
  <c r="B14431" i="1"/>
  <c r="B14430" i="1"/>
  <c r="B14429" i="1"/>
  <c r="B14428" i="1"/>
  <c r="B14427" i="1"/>
  <c r="B14426" i="1"/>
  <c r="B14425" i="1"/>
  <c r="B14424" i="1"/>
  <c r="B14423" i="1"/>
  <c r="B14422" i="1"/>
  <c r="B14421" i="1"/>
  <c r="B14420" i="1"/>
  <c r="B14419" i="1"/>
  <c r="B14418" i="1"/>
  <c r="B14417" i="1"/>
  <c r="B14416" i="1"/>
  <c r="B14415" i="1"/>
  <c r="B14414" i="1"/>
  <c r="B14413" i="1"/>
  <c r="B14412" i="1"/>
  <c r="B14411" i="1"/>
  <c r="B14410" i="1"/>
  <c r="B14409" i="1"/>
  <c r="B14408" i="1"/>
  <c r="B14407" i="1"/>
  <c r="B14406" i="1"/>
  <c r="B14405" i="1"/>
  <c r="B14404" i="1"/>
  <c r="B14403" i="1"/>
  <c r="B14402" i="1"/>
  <c r="B14401" i="1"/>
  <c r="B14400" i="1"/>
  <c r="B14399" i="1"/>
  <c r="B14398" i="1"/>
  <c r="B14397" i="1"/>
  <c r="B14396" i="1"/>
  <c r="B14395" i="1"/>
  <c r="B14394" i="1"/>
  <c r="B14393" i="1"/>
  <c r="B14392" i="1"/>
  <c r="B14391" i="1"/>
  <c r="B14390" i="1"/>
  <c r="B14389" i="1"/>
  <c r="B14388" i="1"/>
  <c r="B14387" i="1"/>
  <c r="B14386" i="1"/>
  <c r="B14385" i="1"/>
  <c r="B14384" i="1"/>
  <c r="B14383" i="1"/>
  <c r="B14382" i="1"/>
  <c r="B14381" i="1"/>
  <c r="B14380" i="1"/>
  <c r="B14379" i="1"/>
  <c r="B14378" i="1"/>
  <c r="B14377" i="1"/>
  <c r="B14376" i="1"/>
  <c r="B14375" i="1"/>
  <c r="B14374" i="1"/>
  <c r="B14373" i="1"/>
  <c r="B14372" i="1"/>
  <c r="B14371" i="1"/>
  <c r="B14370" i="1"/>
  <c r="B14369" i="1"/>
  <c r="B14368" i="1"/>
  <c r="B14367" i="1"/>
  <c r="B14366" i="1"/>
  <c r="B14365" i="1"/>
  <c r="B14364" i="1"/>
  <c r="B14363" i="1"/>
  <c r="B14362" i="1"/>
  <c r="B14361" i="1"/>
  <c r="B14360" i="1"/>
  <c r="B14359" i="1"/>
  <c r="B14358" i="1"/>
  <c r="B14357" i="1"/>
  <c r="B14356" i="1"/>
  <c r="B14355" i="1"/>
  <c r="B14354" i="1"/>
  <c r="B14353" i="1"/>
  <c r="B14352" i="1"/>
  <c r="B14351" i="1"/>
  <c r="B14350" i="1"/>
  <c r="B14349" i="1"/>
  <c r="B14348" i="1"/>
  <c r="B14347" i="1"/>
  <c r="B14346" i="1"/>
  <c r="B14345" i="1"/>
  <c r="B14344" i="1"/>
  <c r="B14343" i="1"/>
  <c r="B14342" i="1"/>
  <c r="B14341" i="1"/>
  <c r="B14340" i="1"/>
  <c r="B14339" i="1"/>
  <c r="B14338" i="1"/>
  <c r="B14337" i="1"/>
  <c r="B14336" i="1"/>
  <c r="B14335" i="1"/>
  <c r="B14334" i="1"/>
  <c r="B14333" i="1"/>
  <c r="B14332" i="1"/>
  <c r="B14331" i="1"/>
  <c r="B14330" i="1"/>
  <c r="B14329" i="1"/>
  <c r="B14328" i="1"/>
  <c r="B14327" i="1"/>
  <c r="B14326" i="1"/>
  <c r="B14325" i="1"/>
  <c r="B14324" i="1"/>
  <c r="B14323" i="1"/>
  <c r="B14322" i="1"/>
  <c r="B14321" i="1"/>
  <c r="B14320" i="1"/>
  <c r="B14319" i="1"/>
  <c r="B14318" i="1"/>
  <c r="B14317" i="1"/>
  <c r="B14316" i="1"/>
  <c r="B14315" i="1"/>
  <c r="B14314" i="1"/>
  <c r="B14313" i="1"/>
  <c r="B14312" i="1"/>
  <c r="B14311" i="1"/>
  <c r="B14310" i="1"/>
  <c r="B14309" i="1"/>
  <c r="B14308" i="1"/>
  <c r="B14307" i="1"/>
  <c r="B14306" i="1"/>
  <c r="B14305" i="1"/>
  <c r="B14304" i="1"/>
  <c r="B14303" i="1"/>
  <c r="B14302" i="1"/>
  <c r="B14301" i="1"/>
  <c r="B14300" i="1"/>
  <c r="B14299" i="1"/>
  <c r="B14298" i="1"/>
  <c r="B14297" i="1"/>
  <c r="B14296" i="1"/>
  <c r="B14295" i="1"/>
  <c r="B14294" i="1"/>
  <c r="B14293" i="1"/>
  <c r="B14292" i="1"/>
  <c r="B14291" i="1"/>
  <c r="B14290" i="1"/>
  <c r="B14289" i="1"/>
  <c r="B14288" i="1"/>
  <c r="B14287" i="1"/>
  <c r="B14286" i="1"/>
  <c r="B14285" i="1"/>
  <c r="B14284" i="1"/>
  <c r="B14283" i="1"/>
  <c r="B14282" i="1"/>
  <c r="B14281" i="1"/>
  <c r="B14280" i="1"/>
  <c r="B14279" i="1"/>
  <c r="B14278" i="1"/>
  <c r="B14277" i="1"/>
  <c r="B14276" i="1"/>
  <c r="B14275" i="1"/>
  <c r="B14274" i="1"/>
  <c r="B14273" i="1"/>
  <c r="B14272" i="1"/>
  <c r="B14271" i="1"/>
  <c r="B14270" i="1"/>
  <c r="B14269" i="1"/>
  <c r="B14268" i="1"/>
  <c r="B14267" i="1"/>
  <c r="B14266" i="1"/>
  <c r="B14265" i="1"/>
  <c r="B14264" i="1"/>
  <c r="B14263" i="1"/>
  <c r="B14262" i="1"/>
  <c r="B14261" i="1"/>
  <c r="B14260" i="1"/>
  <c r="B14259" i="1"/>
  <c r="B14258" i="1"/>
  <c r="B14257" i="1"/>
  <c r="B14256" i="1"/>
  <c r="B14255" i="1"/>
  <c r="B14254" i="1"/>
  <c r="B14253" i="1"/>
  <c r="B14252" i="1"/>
  <c r="B14251" i="1"/>
  <c r="B14250" i="1"/>
  <c r="B14249" i="1"/>
  <c r="B14248" i="1"/>
  <c r="B14247" i="1"/>
  <c r="B14246" i="1"/>
  <c r="B14245" i="1"/>
  <c r="B14244" i="1"/>
  <c r="B14243" i="1"/>
  <c r="B14242" i="1"/>
  <c r="B14241" i="1"/>
  <c r="B14240" i="1"/>
  <c r="B14239" i="1"/>
  <c r="B14238" i="1"/>
  <c r="B14237" i="1"/>
  <c r="B14236" i="1"/>
  <c r="B14235" i="1"/>
  <c r="B14234" i="1"/>
  <c r="B14233" i="1"/>
  <c r="B14232" i="1"/>
  <c r="B14231" i="1"/>
  <c r="B14230" i="1"/>
  <c r="B14229" i="1"/>
  <c r="B14228" i="1"/>
  <c r="B14227" i="1"/>
  <c r="B14226" i="1"/>
  <c r="B14225" i="1"/>
  <c r="B14224" i="1"/>
  <c r="B14223" i="1"/>
  <c r="B14222" i="1"/>
  <c r="B14221" i="1"/>
  <c r="B14220" i="1"/>
  <c r="B14219" i="1"/>
  <c r="B14218" i="1"/>
  <c r="B14217" i="1"/>
  <c r="B14216" i="1"/>
  <c r="B14215" i="1"/>
  <c r="B14214" i="1"/>
  <c r="B14213" i="1"/>
  <c r="B14212" i="1"/>
  <c r="B14211" i="1"/>
  <c r="B14210" i="1"/>
  <c r="B14209" i="1"/>
  <c r="B14208" i="1"/>
  <c r="B14207" i="1"/>
  <c r="B14206" i="1"/>
  <c r="B14205" i="1"/>
  <c r="B14204" i="1"/>
  <c r="B14203" i="1"/>
  <c r="B14202" i="1"/>
  <c r="B14201" i="1"/>
  <c r="B14200" i="1"/>
  <c r="B14199" i="1"/>
  <c r="B14198" i="1"/>
  <c r="B14197" i="1"/>
  <c r="B14196" i="1"/>
  <c r="B14195" i="1"/>
  <c r="B14194" i="1"/>
  <c r="B14193" i="1"/>
  <c r="B14192" i="1"/>
  <c r="B14191" i="1"/>
  <c r="B14190" i="1"/>
  <c r="B14189" i="1"/>
  <c r="B14188" i="1"/>
  <c r="B14187" i="1"/>
  <c r="B14186" i="1"/>
  <c r="B14185" i="1"/>
  <c r="B14184" i="1"/>
  <c r="B14183" i="1"/>
  <c r="B14182" i="1"/>
  <c r="B14181" i="1"/>
  <c r="B14180" i="1"/>
  <c r="B14179" i="1"/>
  <c r="B14178" i="1"/>
  <c r="B14177" i="1"/>
  <c r="B14176" i="1"/>
  <c r="B14175" i="1"/>
  <c r="B14174" i="1"/>
  <c r="B14173" i="1"/>
  <c r="B14172" i="1"/>
  <c r="B14171" i="1"/>
  <c r="B14170" i="1"/>
  <c r="B14169" i="1"/>
  <c r="B14168" i="1"/>
  <c r="B14167" i="1"/>
  <c r="B14166" i="1"/>
  <c r="B14165" i="1"/>
  <c r="B14164" i="1"/>
  <c r="B14163" i="1"/>
  <c r="B14162" i="1"/>
  <c r="B14161" i="1"/>
  <c r="B14160" i="1"/>
  <c r="B14159" i="1"/>
  <c r="B14158" i="1"/>
  <c r="B14157" i="1"/>
  <c r="B14156" i="1"/>
  <c r="B14155" i="1"/>
  <c r="B14154" i="1"/>
  <c r="B14153" i="1"/>
  <c r="B14152" i="1"/>
  <c r="B14151" i="1"/>
  <c r="B14150" i="1"/>
  <c r="B14149" i="1"/>
  <c r="B14148" i="1"/>
  <c r="B14147" i="1"/>
  <c r="B14146" i="1"/>
  <c r="B14145" i="1"/>
  <c r="B14144" i="1"/>
  <c r="B14143" i="1"/>
  <c r="B14142" i="1"/>
  <c r="B14141" i="1"/>
  <c r="B14140" i="1"/>
  <c r="B14139" i="1"/>
  <c r="B14138" i="1"/>
  <c r="B14137" i="1"/>
  <c r="B14136" i="1"/>
  <c r="B14135" i="1"/>
  <c r="B14134" i="1"/>
  <c r="B14133" i="1"/>
  <c r="B14132" i="1"/>
  <c r="B14131" i="1"/>
  <c r="B14130" i="1"/>
  <c r="B14129" i="1"/>
  <c r="B14128" i="1"/>
  <c r="B14127" i="1"/>
  <c r="B14126" i="1"/>
  <c r="B14125" i="1"/>
  <c r="B14124" i="1"/>
  <c r="B14123" i="1"/>
  <c r="B14122" i="1"/>
  <c r="B14121" i="1"/>
  <c r="B14120" i="1"/>
  <c r="B14119" i="1"/>
  <c r="B14118" i="1"/>
  <c r="B14117" i="1"/>
  <c r="B14116" i="1"/>
  <c r="B14115" i="1"/>
  <c r="B14114" i="1"/>
  <c r="B14113" i="1"/>
  <c r="B14112" i="1"/>
  <c r="B14111" i="1"/>
  <c r="B14110" i="1"/>
  <c r="B14109" i="1"/>
  <c r="B14108" i="1"/>
  <c r="B14107" i="1"/>
  <c r="B14106" i="1"/>
  <c r="B14105" i="1"/>
  <c r="B14104" i="1"/>
  <c r="B14103" i="1"/>
  <c r="B14102" i="1"/>
  <c r="B14101" i="1"/>
  <c r="B14100" i="1"/>
  <c r="B14099" i="1"/>
  <c r="B14098" i="1"/>
  <c r="B14097" i="1"/>
  <c r="B14096" i="1"/>
  <c r="B14095" i="1"/>
  <c r="B14094" i="1"/>
  <c r="B14093" i="1"/>
  <c r="B14092" i="1"/>
  <c r="B14091" i="1"/>
  <c r="B14090" i="1"/>
  <c r="B14089" i="1"/>
  <c r="B14088" i="1"/>
  <c r="B14087" i="1"/>
  <c r="B14086" i="1"/>
  <c r="B14085" i="1"/>
  <c r="B14084" i="1"/>
  <c r="B14083" i="1"/>
  <c r="B14082" i="1"/>
  <c r="B14081" i="1"/>
  <c r="B14080" i="1"/>
  <c r="B14079" i="1"/>
  <c r="B14078" i="1"/>
  <c r="B14077" i="1"/>
  <c r="B14076" i="1"/>
  <c r="B14075" i="1"/>
  <c r="B14074" i="1"/>
  <c r="B14073" i="1"/>
  <c r="B14072" i="1"/>
  <c r="B14071" i="1"/>
  <c r="B14070" i="1"/>
  <c r="B14069" i="1"/>
  <c r="B14068" i="1"/>
  <c r="B14067" i="1"/>
  <c r="B14066" i="1"/>
  <c r="B14065" i="1"/>
  <c r="B14064" i="1"/>
  <c r="B14063" i="1"/>
  <c r="B14062" i="1"/>
  <c r="B14061" i="1"/>
  <c r="B14060" i="1"/>
  <c r="B14059" i="1"/>
  <c r="B14058" i="1"/>
  <c r="B14057" i="1"/>
  <c r="B14056" i="1"/>
  <c r="B14055" i="1"/>
  <c r="B14054" i="1"/>
  <c r="B14053" i="1"/>
  <c r="B14052" i="1"/>
  <c r="B14051" i="1"/>
  <c r="B14050" i="1"/>
  <c r="B14049" i="1"/>
  <c r="B14048" i="1"/>
  <c r="B14047" i="1"/>
  <c r="B14046" i="1"/>
  <c r="B14045" i="1"/>
  <c r="B14044" i="1"/>
  <c r="B14043" i="1"/>
  <c r="B14042" i="1"/>
  <c r="B14041" i="1"/>
  <c r="B14040" i="1"/>
  <c r="B14039" i="1"/>
  <c r="B14038" i="1"/>
  <c r="B14037" i="1"/>
  <c r="B14036" i="1"/>
  <c r="B14035" i="1"/>
  <c r="B14034" i="1"/>
  <c r="B14033" i="1"/>
  <c r="B14032" i="1"/>
  <c r="B14031" i="1"/>
  <c r="B14030" i="1"/>
  <c r="B14029" i="1"/>
  <c r="B14028" i="1"/>
  <c r="B14027" i="1"/>
  <c r="B14026" i="1"/>
  <c r="B14025" i="1"/>
  <c r="B14024" i="1"/>
  <c r="B14023" i="1"/>
  <c r="B14022" i="1"/>
  <c r="B14021" i="1"/>
  <c r="B14020" i="1"/>
  <c r="B14019" i="1"/>
  <c r="B14018" i="1"/>
  <c r="B14017" i="1"/>
  <c r="B14016" i="1"/>
  <c r="B14015" i="1"/>
  <c r="B14014" i="1"/>
  <c r="B14013" i="1"/>
  <c r="B14012" i="1"/>
  <c r="B14011" i="1"/>
  <c r="B14010" i="1"/>
  <c r="B14009" i="1"/>
  <c r="B14008" i="1"/>
  <c r="B14007" i="1"/>
  <c r="B14006" i="1"/>
  <c r="B14005" i="1"/>
  <c r="B14004" i="1"/>
  <c r="B14003" i="1"/>
  <c r="B14002" i="1"/>
  <c r="B14001" i="1"/>
  <c r="B14000" i="1"/>
  <c r="B13999" i="1"/>
  <c r="B13998" i="1"/>
  <c r="B13997" i="1"/>
  <c r="B13996" i="1"/>
  <c r="B13995" i="1"/>
  <c r="B13994" i="1"/>
  <c r="B13993" i="1"/>
  <c r="B13992" i="1"/>
  <c r="B13991" i="1"/>
  <c r="B13990" i="1"/>
  <c r="B13989" i="1"/>
  <c r="B13988" i="1"/>
  <c r="B13987" i="1"/>
  <c r="B13986" i="1"/>
  <c r="B13985" i="1"/>
  <c r="B13984" i="1"/>
  <c r="B13983" i="1"/>
  <c r="B13982" i="1"/>
  <c r="B13981" i="1"/>
  <c r="B13980" i="1"/>
  <c r="B13979" i="1"/>
  <c r="B13978" i="1"/>
  <c r="B13977" i="1"/>
  <c r="B13976" i="1"/>
  <c r="B13975" i="1"/>
  <c r="B13974" i="1"/>
  <c r="B13973" i="1"/>
  <c r="B13972" i="1"/>
  <c r="B13971" i="1"/>
  <c r="B13970" i="1"/>
  <c r="B13969" i="1"/>
  <c r="B13968" i="1"/>
  <c r="B13967" i="1"/>
  <c r="B13966" i="1"/>
  <c r="B13965" i="1"/>
  <c r="B13964" i="1"/>
  <c r="B13963" i="1"/>
  <c r="B13962" i="1"/>
  <c r="B13961" i="1"/>
  <c r="B13960" i="1"/>
  <c r="B13959" i="1"/>
  <c r="B13958" i="1"/>
  <c r="B13957" i="1"/>
  <c r="B13956" i="1"/>
  <c r="B13955" i="1"/>
  <c r="B13954" i="1"/>
  <c r="B13953" i="1"/>
  <c r="B13952" i="1"/>
  <c r="B13951" i="1"/>
  <c r="B13950" i="1"/>
  <c r="B13949" i="1"/>
  <c r="B13948" i="1"/>
  <c r="B13947" i="1"/>
  <c r="B13946" i="1"/>
  <c r="B13945" i="1"/>
  <c r="B13944" i="1"/>
  <c r="B13943" i="1"/>
  <c r="B13942" i="1"/>
  <c r="B13941" i="1"/>
  <c r="B13940" i="1"/>
  <c r="B13939" i="1"/>
  <c r="B13938" i="1"/>
  <c r="B13937" i="1"/>
  <c r="B13936" i="1"/>
  <c r="B13935" i="1"/>
  <c r="B13934" i="1"/>
  <c r="B13933" i="1"/>
  <c r="B13932" i="1"/>
  <c r="B13931" i="1"/>
  <c r="B13930" i="1"/>
  <c r="B13929" i="1"/>
  <c r="B13928" i="1"/>
  <c r="B13927" i="1"/>
  <c r="B13926" i="1"/>
  <c r="B13925" i="1"/>
  <c r="B13924" i="1"/>
  <c r="B13923" i="1"/>
  <c r="B13922" i="1"/>
  <c r="B13921" i="1"/>
  <c r="B13920" i="1"/>
  <c r="B13919" i="1"/>
  <c r="B13914" i="1"/>
  <c r="B13913" i="1"/>
  <c r="B13912" i="1"/>
  <c r="B13911" i="1"/>
  <c r="B13910" i="1"/>
  <c r="B13909" i="1"/>
  <c r="B13908" i="1"/>
  <c r="B13907" i="1"/>
  <c r="B13906" i="1"/>
  <c r="B13905" i="1"/>
  <c r="B13904" i="1"/>
  <c r="B13903" i="1"/>
  <c r="B13902" i="1"/>
  <c r="B13901" i="1"/>
  <c r="B13900" i="1"/>
  <c r="B13899" i="1"/>
  <c r="B13898" i="1"/>
  <c r="B13897" i="1"/>
  <c r="B13896" i="1"/>
  <c r="B13895" i="1"/>
  <c r="B13894" i="1"/>
  <c r="B13893" i="1"/>
  <c r="B13892" i="1"/>
  <c r="B13891" i="1"/>
  <c r="B13890" i="1"/>
  <c r="B13889" i="1"/>
  <c r="B13888" i="1"/>
  <c r="B13887" i="1"/>
  <c r="B13886" i="1"/>
  <c r="B13885" i="1"/>
  <c r="B13884" i="1"/>
  <c r="B13883" i="1"/>
  <c r="B13882" i="1"/>
  <c r="B13881" i="1"/>
  <c r="B13880" i="1"/>
  <c r="B13879" i="1"/>
  <c r="B13878" i="1"/>
  <c r="B13877" i="1"/>
  <c r="B13876" i="1"/>
  <c r="B13875" i="1"/>
  <c r="B13874" i="1"/>
  <c r="B13873" i="1"/>
  <c r="B13872" i="1"/>
  <c r="B13871" i="1"/>
  <c r="B13870" i="1"/>
  <c r="B13869" i="1"/>
  <c r="B13868" i="1"/>
  <c r="B13867" i="1"/>
  <c r="B13866" i="1"/>
  <c r="B13865" i="1"/>
  <c r="B13864" i="1"/>
  <c r="B13863" i="1"/>
  <c r="B13862" i="1"/>
  <c r="B13861" i="1"/>
  <c r="B13860" i="1"/>
  <c r="B13859" i="1"/>
  <c r="B13858" i="1"/>
  <c r="B13857" i="1"/>
  <c r="B13856" i="1"/>
  <c r="B13855" i="1"/>
  <c r="B13854" i="1"/>
  <c r="B13853" i="1"/>
  <c r="B13852" i="1"/>
  <c r="B13851" i="1"/>
  <c r="B13850" i="1"/>
  <c r="B13849" i="1"/>
  <c r="B13848" i="1"/>
  <c r="B13847" i="1"/>
  <c r="B13846" i="1"/>
  <c r="B13845" i="1"/>
  <c r="B13844" i="1"/>
  <c r="B13843" i="1"/>
  <c r="B13842" i="1"/>
  <c r="B13841" i="1"/>
  <c r="B13840" i="1"/>
  <c r="B13839" i="1"/>
  <c r="B13838" i="1"/>
  <c r="B13837" i="1"/>
  <c r="B13836" i="1"/>
  <c r="B13835" i="1"/>
  <c r="B13834" i="1"/>
  <c r="B13833" i="1"/>
  <c r="B13832" i="1"/>
  <c r="B13831" i="1"/>
  <c r="B13830" i="1"/>
  <c r="B13829" i="1"/>
  <c r="B13828" i="1"/>
  <c r="B13827" i="1"/>
  <c r="B13826" i="1"/>
  <c r="B13825" i="1"/>
  <c r="B13824" i="1"/>
  <c r="B13823" i="1"/>
  <c r="B13822" i="1"/>
  <c r="B13821" i="1"/>
  <c r="B13820" i="1"/>
  <c r="B13819" i="1"/>
  <c r="B13818" i="1"/>
  <c r="B13817" i="1"/>
  <c r="B13816" i="1"/>
  <c r="B13815" i="1"/>
  <c r="B13814" i="1"/>
  <c r="B13813" i="1"/>
  <c r="B13812" i="1"/>
  <c r="B13811" i="1"/>
  <c r="B13810" i="1"/>
  <c r="B13809" i="1"/>
  <c r="B13808" i="1"/>
  <c r="B13807" i="1"/>
  <c r="B13806" i="1"/>
  <c r="B13805" i="1"/>
  <c r="B13804" i="1"/>
  <c r="B13803" i="1"/>
  <c r="B13802" i="1"/>
  <c r="B13801" i="1"/>
  <c r="B13800" i="1"/>
  <c r="B13799" i="1"/>
  <c r="B13798" i="1"/>
  <c r="B13797" i="1"/>
  <c r="B13796" i="1"/>
  <c r="B13795" i="1"/>
  <c r="B13794" i="1"/>
  <c r="B13793" i="1"/>
  <c r="B13792" i="1"/>
  <c r="B13791" i="1"/>
  <c r="B13790" i="1"/>
  <c r="B13789" i="1"/>
  <c r="B13788" i="1"/>
  <c r="B13787" i="1"/>
  <c r="B13786" i="1"/>
  <c r="B13785" i="1"/>
  <c r="B13784" i="1"/>
  <c r="B13783" i="1"/>
  <c r="B13782" i="1"/>
  <c r="B13781" i="1"/>
  <c r="B13780" i="1"/>
  <c r="B13779" i="1"/>
  <c r="B13778" i="1"/>
  <c r="B13777" i="1"/>
  <c r="B13776" i="1"/>
  <c r="B13775" i="1"/>
  <c r="B13774" i="1"/>
  <c r="B13773" i="1"/>
  <c r="B13772" i="1"/>
  <c r="B13771" i="1"/>
  <c r="B13770" i="1"/>
  <c r="B13769" i="1"/>
  <c r="B13768" i="1"/>
  <c r="B13767" i="1"/>
  <c r="B13766" i="1"/>
  <c r="B13765" i="1"/>
  <c r="B13764" i="1"/>
  <c r="B13763" i="1"/>
  <c r="B13762" i="1"/>
  <c r="B13761" i="1"/>
  <c r="B13760" i="1"/>
  <c r="B13759" i="1"/>
  <c r="B13758" i="1"/>
  <c r="B13757" i="1"/>
  <c r="B13756" i="1"/>
  <c r="B13755" i="1"/>
  <c r="B13754" i="1"/>
  <c r="B13753" i="1"/>
  <c r="B13752" i="1"/>
  <c r="B13751" i="1"/>
  <c r="B13750" i="1"/>
  <c r="B13749" i="1"/>
  <c r="B13748" i="1"/>
  <c r="B13747" i="1"/>
  <c r="B13746" i="1"/>
  <c r="B13745" i="1"/>
  <c r="B13744" i="1"/>
  <c r="B13743" i="1"/>
  <c r="B13742" i="1"/>
  <c r="B13741" i="1"/>
  <c r="B13740" i="1"/>
  <c r="B13739" i="1"/>
  <c r="B13738" i="1"/>
  <c r="B13737" i="1"/>
  <c r="B13736" i="1"/>
  <c r="B13735" i="1"/>
  <c r="B13734" i="1"/>
  <c r="B13733" i="1"/>
  <c r="B13732" i="1"/>
  <c r="B13731" i="1"/>
  <c r="B13730" i="1"/>
  <c r="B13729" i="1"/>
  <c r="B13728" i="1"/>
  <c r="B13727" i="1"/>
  <c r="B13726" i="1"/>
  <c r="B13725" i="1"/>
  <c r="B13724" i="1"/>
  <c r="B13723" i="1"/>
  <c r="B13722" i="1"/>
  <c r="B13721" i="1"/>
  <c r="B13720" i="1"/>
  <c r="B13719" i="1"/>
  <c r="B13718" i="1"/>
  <c r="B13717" i="1"/>
  <c r="B13716" i="1"/>
  <c r="B13715" i="1"/>
  <c r="B13714" i="1"/>
  <c r="B13713" i="1"/>
  <c r="B13712" i="1"/>
  <c r="B13711" i="1"/>
  <c r="B13710" i="1"/>
  <c r="B13709" i="1"/>
  <c r="B13708" i="1"/>
  <c r="B13707" i="1"/>
  <c r="B13706" i="1"/>
  <c r="B13705" i="1"/>
  <c r="B13704" i="1"/>
  <c r="B13703" i="1"/>
  <c r="B13702" i="1"/>
  <c r="B13701" i="1"/>
  <c r="B13700" i="1"/>
  <c r="B13699" i="1"/>
  <c r="B13698" i="1"/>
  <c r="B13697" i="1"/>
  <c r="B13696" i="1"/>
  <c r="B13695" i="1"/>
  <c r="B13694" i="1"/>
  <c r="B13693" i="1"/>
  <c r="B13692" i="1"/>
  <c r="B13691" i="1"/>
  <c r="B13690" i="1"/>
  <c r="B13689" i="1"/>
  <c r="B13688" i="1"/>
  <c r="B13687" i="1"/>
  <c r="B13686" i="1"/>
  <c r="B13685" i="1"/>
  <c r="B13684" i="1"/>
  <c r="B13683" i="1"/>
  <c r="B13682" i="1"/>
  <c r="B13681" i="1"/>
  <c r="B13680" i="1"/>
  <c r="B13679" i="1"/>
  <c r="B13678" i="1"/>
  <c r="B13677" i="1"/>
  <c r="B13676" i="1"/>
  <c r="B13675" i="1"/>
  <c r="B13674" i="1"/>
  <c r="B13673" i="1"/>
  <c r="B13672" i="1"/>
  <c r="B13671" i="1"/>
  <c r="B13670" i="1"/>
  <c r="B13669" i="1"/>
  <c r="B13668" i="1"/>
  <c r="B13667" i="1"/>
  <c r="B13666" i="1"/>
  <c r="B13665" i="1"/>
  <c r="B13664" i="1"/>
  <c r="B13663" i="1"/>
  <c r="B13662" i="1"/>
  <c r="B13661" i="1"/>
  <c r="B13660" i="1"/>
  <c r="B13659" i="1"/>
  <c r="B13658" i="1"/>
  <c r="B13657" i="1"/>
  <c r="B13656" i="1"/>
  <c r="B13655" i="1"/>
  <c r="B13654" i="1"/>
  <c r="B13653" i="1"/>
  <c r="B13652" i="1"/>
  <c r="B13651" i="1"/>
  <c r="B13650" i="1"/>
  <c r="B13649" i="1"/>
  <c r="B13648" i="1"/>
  <c r="B13647" i="1"/>
  <c r="B13646" i="1"/>
  <c r="B13645" i="1"/>
  <c r="B13644" i="1"/>
  <c r="B13643" i="1"/>
  <c r="B13642" i="1"/>
  <c r="B13641" i="1"/>
  <c r="B13640" i="1"/>
  <c r="B13639" i="1"/>
  <c r="B13638" i="1"/>
  <c r="B13637" i="1"/>
  <c r="B13636" i="1"/>
  <c r="B13635" i="1"/>
  <c r="B13634" i="1"/>
  <c r="B13633" i="1"/>
  <c r="B13632" i="1"/>
  <c r="B13631" i="1"/>
  <c r="B13630" i="1"/>
  <c r="B13629" i="1"/>
  <c r="B13628" i="1"/>
  <c r="B13627" i="1"/>
  <c r="B13626" i="1"/>
  <c r="B13625" i="1"/>
  <c r="B13624" i="1"/>
  <c r="B13623" i="1"/>
  <c r="B13622" i="1"/>
  <c r="B13621" i="1"/>
  <c r="B13620" i="1"/>
  <c r="B13619" i="1"/>
  <c r="B13618" i="1"/>
  <c r="B13617" i="1"/>
  <c r="B13616" i="1"/>
  <c r="B13615" i="1"/>
  <c r="B13614" i="1"/>
  <c r="B13613" i="1"/>
  <c r="B13612" i="1"/>
  <c r="B13611" i="1"/>
  <c r="B13610" i="1"/>
  <c r="B13609" i="1"/>
  <c r="B13608" i="1"/>
  <c r="B13607" i="1"/>
  <c r="B13606" i="1"/>
  <c r="B13605" i="1"/>
  <c r="B13604" i="1"/>
  <c r="B13603" i="1"/>
  <c r="B13602" i="1"/>
  <c r="B13601" i="1"/>
  <c r="B13600" i="1"/>
  <c r="B13599" i="1"/>
  <c r="B13598" i="1"/>
  <c r="B13597" i="1"/>
  <c r="B13596" i="1"/>
  <c r="B13595" i="1"/>
  <c r="B13594" i="1"/>
  <c r="B13593" i="1"/>
  <c r="B13592" i="1"/>
  <c r="B13591" i="1"/>
  <c r="B13590" i="1"/>
  <c r="B13589" i="1"/>
  <c r="B13588" i="1"/>
  <c r="B13587" i="1"/>
  <c r="B13586" i="1"/>
  <c r="B13585" i="1"/>
  <c r="B13584" i="1"/>
  <c r="B13583" i="1"/>
  <c r="B13582" i="1"/>
  <c r="B13581" i="1"/>
  <c r="B13580" i="1"/>
  <c r="B13579" i="1"/>
  <c r="B13578" i="1"/>
  <c r="B13577" i="1"/>
  <c r="B13576" i="1"/>
  <c r="B13575" i="1"/>
  <c r="B13574" i="1"/>
  <c r="B13573" i="1"/>
  <c r="B13572" i="1"/>
  <c r="B13571" i="1"/>
  <c r="B13570" i="1"/>
  <c r="B13569" i="1"/>
  <c r="B13568" i="1"/>
  <c r="B13567" i="1"/>
  <c r="B13566" i="1"/>
  <c r="B13565" i="1"/>
  <c r="B13564" i="1"/>
  <c r="B13563" i="1"/>
  <c r="B13562" i="1"/>
  <c r="B13561" i="1"/>
  <c r="B13560" i="1"/>
  <c r="B13559" i="1"/>
  <c r="B13558" i="1"/>
  <c r="B13557" i="1"/>
  <c r="B13556" i="1"/>
  <c r="B13555" i="1"/>
  <c r="B13554" i="1"/>
  <c r="B13553" i="1"/>
  <c r="B13552" i="1"/>
  <c r="B13551" i="1"/>
  <c r="B13550" i="1"/>
  <c r="B13549" i="1"/>
  <c r="B13548" i="1"/>
  <c r="B13547" i="1"/>
  <c r="B13546" i="1"/>
  <c r="B13545" i="1"/>
  <c r="B13544" i="1"/>
  <c r="B13543" i="1"/>
  <c r="B13542" i="1"/>
  <c r="B13541" i="1"/>
  <c r="B13540" i="1"/>
  <c r="B13539" i="1"/>
  <c r="B13538" i="1"/>
  <c r="B13537" i="1"/>
  <c r="B13536" i="1"/>
  <c r="B13535" i="1"/>
  <c r="B13534" i="1"/>
  <c r="B13533" i="1"/>
  <c r="B13532" i="1"/>
  <c r="B13531" i="1"/>
  <c r="B13530" i="1"/>
  <c r="B13529" i="1"/>
  <c r="B13528" i="1"/>
  <c r="B13527" i="1"/>
  <c r="B13526" i="1"/>
  <c r="B13525" i="1"/>
  <c r="B13524" i="1"/>
  <c r="B13523" i="1"/>
  <c r="B13522" i="1"/>
  <c r="B13521" i="1"/>
  <c r="B13520" i="1"/>
  <c r="B13519" i="1"/>
  <c r="B13518" i="1"/>
  <c r="B13517" i="1"/>
  <c r="B13516" i="1"/>
  <c r="B13515" i="1"/>
  <c r="B13514" i="1"/>
  <c r="B13513" i="1"/>
  <c r="B13512" i="1"/>
  <c r="B13511" i="1"/>
  <c r="B13510" i="1"/>
  <c r="B13509" i="1"/>
  <c r="B13508" i="1"/>
  <c r="B13507" i="1"/>
  <c r="B13506" i="1"/>
  <c r="B13505" i="1"/>
  <c r="B13504" i="1"/>
  <c r="B13503" i="1"/>
  <c r="B13502" i="1"/>
  <c r="B13501" i="1"/>
  <c r="B13500" i="1"/>
  <c r="B13499" i="1"/>
  <c r="B13498" i="1"/>
  <c r="B13497" i="1"/>
  <c r="B13496" i="1"/>
  <c r="B13495" i="1"/>
  <c r="B13494" i="1"/>
  <c r="B13493" i="1"/>
  <c r="B13492" i="1"/>
  <c r="B13491" i="1"/>
  <c r="B13490" i="1"/>
  <c r="B13489" i="1"/>
  <c r="B13488" i="1"/>
  <c r="B13487" i="1"/>
  <c r="B13486" i="1"/>
  <c r="B13485" i="1"/>
  <c r="B13484" i="1"/>
  <c r="B13483" i="1"/>
  <c r="B13482" i="1"/>
  <c r="B13481" i="1"/>
  <c r="B13480" i="1"/>
  <c r="B13479" i="1"/>
  <c r="B13478" i="1"/>
  <c r="B13477" i="1"/>
  <c r="B13476" i="1"/>
  <c r="B13475" i="1"/>
  <c r="B13474" i="1"/>
  <c r="B13473" i="1"/>
  <c r="B13472" i="1"/>
  <c r="B13471" i="1"/>
  <c r="B13470" i="1"/>
  <c r="B13469" i="1"/>
  <c r="B13468" i="1"/>
  <c r="B13467" i="1"/>
  <c r="B13466" i="1"/>
  <c r="B13465" i="1"/>
  <c r="B13464" i="1"/>
  <c r="B13463" i="1"/>
  <c r="B13462" i="1"/>
  <c r="B13461" i="1"/>
  <c r="B13460" i="1"/>
  <c r="B13459" i="1"/>
  <c r="B13458" i="1"/>
  <c r="B13457" i="1"/>
  <c r="B13456" i="1"/>
  <c r="B13455" i="1"/>
  <c r="B13454" i="1"/>
  <c r="B13453" i="1"/>
  <c r="B13452" i="1"/>
  <c r="B13451" i="1"/>
  <c r="B13450" i="1"/>
  <c r="B13449" i="1"/>
  <c r="B13448" i="1"/>
  <c r="B13447" i="1"/>
  <c r="B13446" i="1"/>
  <c r="B13445" i="1"/>
  <c r="B13444" i="1"/>
  <c r="B13443" i="1"/>
  <c r="B13442" i="1"/>
  <c r="B13441" i="1"/>
  <c r="B13440" i="1"/>
  <c r="B13439" i="1"/>
  <c r="B13438" i="1"/>
  <c r="B13437" i="1"/>
  <c r="B13436" i="1"/>
  <c r="B13435" i="1"/>
  <c r="B13434" i="1"/>
  <c r="B13433" i="1"/>
  <c r="B13432" i="1"/>
  <c r="B13431" i="1"/>
  <c r="B13430" i="1"/>
  <c r="B13429" i="1"/>
  <c r="B13428" i="1"/>
  <c r="B13427" i="1"/>
  <c r="B13426" i="1"/>
  <c r="B13425" i="1"/>
  <c r="B13424" i="1"/>
  <c r="B13423" i="1"/>
  <c r="B13422" i="1"/>
  <c r="B13421" i="1"/>
  <c r="B13420" i="1"/>
  <c r="B13419" i="1"/>
  <c r="B13418" i="1"/>
  <c r="B13417" i="1"/>
  <c r="B13416" i="1"/>
  <c r="B13415" i="1"/>
  <c r="B13414" i="1"/>
  <c r="B13413" i="1"/>
  <c r="B13412" i="1"/>
  <c r="B13411" i="1"/>
  <c r="B13410" i="1"/>
  <c r="B13409" i="1"/>
  <c r="B13408" i="1"/>
  <c r="B13407" i="1"/>
  <c r="B13406" i="1"/>
  <c r="B13405" i="1"/>
  <c r="B13404" i="1"/>
  <c r="B13403" i="1"/>
  <c r="B13402" i="1"/>
  <c r="B13401" i="1"/>
  <c r="B13400" i="1"/>
  <c r="B13399" i="1"/>
  <c r="B13398" i="1"/>
  <c r="B13397" i="1"/>
  <c r="B13396" i="1"/>
  <c r="B13395" i="1"/>
  <c r="B13394" i="1"/>
  <c r="B13393" i="1"/>
  <c r="B13392" i="1"/>
  <c r="B13391" i="1"/>
  <c r="B13390" i="1"/>
  <c r="B13389" i="1"/>
  <c r="B13388" i="1"/>
  <c r="B13387" i="1"/>
  <c r="B13386" i="1"/>
  <c r="B13385" i="1"/>
  <c r="B13384" i="1"/>
  <c r="B13383" i="1"/>
  <c r="B13382" i="1"/>
  <c r="B13381" i="1"/>
  <c r="B13380" i="1"/>
  <c r="B13379" i="1"/>
  <c r="B13378" i="1"/>
  <c r="B13377" i="1"/>
  <c r="B13376" i="1"/>
  <c r="B13375" i="1"/>
  <c r="B13374" i="1"/>
  <c r="B13373" i="1"/>
  <c r="B13372" i="1"/>
  <c r="B13371" i="1"/>
  <c r="B13370" i="1"/>
  <c r="B13369" i="1"/>
  <c r="B13368" i="1"/>
  <c r="B13367" i="1"/>
  <c r="B13366" i="1"/>
  <c r="B13365" i="1"/>
  <c r="B13364" i="1"/>
  <c r="B13363" i="1"/>
  <c r="B13362" i="1"/>
  <c r="B13361" i="1"/>
  <c r="B13360" i="1"/>
  <c r="B13359" i="1"/>
  <c r="B13358" i="1"/>
  <c r="B13357" i="1"/>
  <c r="B13356" i="1"/>
  <c r="B13355" i="1"/>
  <c r="B13354" i="1"/>
  <c r="B13353" i="1"/>
  <c r="B13352" i="1"/>
  <c r="B13351" i="1"/>
  <c r="B13350" i="1"/>
  <c r="B13349" i="1"/>
  <c r="B13348" i="1"/>
  <c r="B13347" i="1"/>
  <c r="B13346" i="1"/>
  <c r="B13345" i="1"/>
  <c r="B13344" i="1"/>
  <c r="B13343" i="1"/>
  <c r="B13342" i="1"/>
  <c r="B13341" i="1"/>
  <c r="B13340" i="1"/>
  <c r="B13339" i="1"/>
  <c r="B13338" i="1"/>
  <c r="B13337" i="1"/>
  <c r="B13336" i="1"/>
  <c r="B13335" i="1"/>
  <c r="B13334" i="1"/>
  <c r="B13333" i="1"/>
  <c r="B13332" i="1"/>
  <c r="B13331" i="1"/>
  <c r="B13330" i="1"/>
  <c r="B13329" i="1"/>
  <c r="B13328" i="1"/>
  <c r="B13327" i="1"/>
  <c r="B13326" i="1"/>
  <c r="B13325" i="1"/>
  <c r="B13324" i="1"/>
  <c r="B13323" i="1"/>
  <c r="B13322" i="1"/>
  <c r="B13321" i="1"/>
  <c r="B13320" i="1"/>
  <c r="B13319" i="1"/>
  <c r="B13318" i="1"/>
  <c r="B13317" i="1"/>
  <c r="B13316" i="1"/>
  <c r="B13315" i="1"/>
  <c r="B13314" i="1"/>
  <c r="B13309" i="1"/>
  <c r="B13308" i="1"/>
  <c r="B13307" i="1"/>
  <c r="B13306" i="1"/>
  <c r="B13305" i="1"/>
  <c r="B13304" i="1"/>
  <c r="B13303" i="1"/>
  <c r="B13302" i="1"/>
  <c r="B13301" i="1"/>
  <c r="B13300" i="1"/>
  <c r="B13299" i="1"/>
  <c r="B13298" i="1"/>
  <c r="B13297" i="1"/>
  <c r="B13296" i="1"/>
  <c r="B13295" i="1"/>
  <c r="B13294" i="1"/>
  <c r="B13293" i="1"/>
  <c r="B13292" i="1"/>
  <c r="B13291" i="1"/>
  <c r="B13290" i="1"/>
  <c r="B13289" i="1"/>
  <c r="B13288" i="1"/>
  <c r="B13287" i="1"/>
  <c r="B13286" i="1"/>
  <c r="B13285" i="1"/>
  <c r="B13284" i="1"/>
  <c r="B13283" i="1"/>
  <c r="B13282" i="1"/>
  <c r="B13281" i="1"/>
  <c r="B13280" i="1"/>
  <c r="B13279" i="1"/>
  <c r="B13278" i="1"/>
  <c r="B13277" i="1"/>
  <c r="B13276" i="1"/>
  <c r="B13275" i="1"/>
  <c r="B13274" i="1"/>
  <c r="B13273" i="1"/>
  <c r="B13272" i="1"/>
  <c r="B13271" i="1"/>
  <c r="B13270" i="1"/>
  <c r="B13269" i="1"/>
  <c r="B13268" i="1"/>
  <c r="B13267" i="1"/>
  <c r="B13266" i="1"/>
  <c r="B13265" i="1"/>
  <c r="B13264" i="1"/>
  <c r="B13263" i="1"/>
  <c r="B13262" i="1"/>
  <c r="B13261" i="1"/>
  <c r="B13260" i="1"/>
  <c r="B13259" i="1"/>
  <c r="B13258" i="1"/>
  <c r="B13257" i="1"/>
  <c r="B13256" i="1"/>
  <c r="B13255" i="1"/>
  <c r="B13254" i="1"/>
  <c r="B13253" i="1"/>
  <c r="B13252" i="1"/>
  <c r="B13251" i="1"/>
  <c r="B13250" i="1"/>
  <c r="B13249" i="1"/>
  <c r="B13248" i="1"/>
  <c r="B13247" i="1"/>
  <c r="B13246" i="1"/>
  <c r="B13245" i="1"/>
  <c r="B13244" i="1"/>
  <c r="B13243" i="1"/>
  <c r="B13242" i="1"/>
  <c r="B13241" i="1"/>
  <c r="B13240" i="1"/>
  <c r="B13239" i="1"/>
  <c r="B13238" i="1"/>
  <c r="B13237" i="1"/>
  <c r="B13236" i="1"/>
  <c r="B13235" i="1"/>
  <c r="B13234" i="1"/>
  <c r="B13233" i="1"/>
  <c r="B13232" i="1"/>
  <c r="B13231" i="1"/>
  <c r="B13230" i="1"/>
  <c r="B13229" i="1"/>
  <c r="B13228" i="1"/>
  <c r="B13227" i="1"/>
  <c r="B13226" i="1"/>
  <c r="B13225" i="1"/>
  <c r="B13224" i="1"/>
  <c r="B13223" i="1"/>
  <c r="B13222" i="1"/>
  <c r="B13221" i="1"/>
  <c r="B13220" i="1"/>
  <c r="B13219" i="1"/>
  <c r="B13218" i="1"/>
  <c r="B13217" i="1"/>
  <c r="B13216" i="1"/>
  <c r="B13215" i="1"/>
  <c r="B13214" i="1"/>
  <c r="B13213" i="1"/>
  <c r="B13212" i="1"/>
  <c r="B13211" i="1"/>
  <c r="B13210" i="1"/>
  <c r="B13209" i="1"/>
  <c r="B13208" i="1"/>
  <c r="B13207" i="1"/>
  <c r="B13206" i="1"/>
  <c r="B13205" i="1"/>
  <c r="B13204" i="1"/>
  <c r="B13203" i="1"/>
  <c r="B13202" i="1"/>
  <c r="B13201" i="1"/>
  <c r="B13200" i="1"/>
  <c r="B13199" i="1"/>
  <c r="B13198" i="1"/>
  <c r="B13197" i="1"/>
  <c r="B13196" i="1"/>
  <c r="B13195" i="1"/>
  <c r="B13194" i="1"/>
  <c r="B13193" i="1"/>
  <c r="B13192" i="1"/>
  <c r="B13191" i="1"/>
  <c r="B13190" i="1"/>
  <c r="B13189" i="1"/>
  <c r="B13188" i="1"/>
  <c r="B13187" i="1"/>
  <c r="B13186" i="1"/>
  <c r="B13185" i="1"/>
  <c r="B13184" i="1"/>
  <c r="B13183" i="1"/>
  <c r="B13182" i="1"/>
  <c r="B13181" i="1"/>
  <c r="B13180" i="1"/>
  <c r="B13179" i="1"/>
  <c r="B13178" i="1"/>
  <c r="B13177" i="1"/>
  <c r="B13176" i="1"/>
  <c r="B13175" i="1"/>
  <c r="B13174" i="1"/>
  <c r="B13173" i="1"/>
  <c r="B13172" i="1"/>
  <c r="B13171" i="1"/>
  <c r="B13170" i="1"/>
  <c r="B13169" i="1"/>
  <c r="B13168" i="1"/>
  <c r="B13167" i="1"/>
  <c r="B13166" i="1"/>
  <c r="B13165" i="1"/>
  <c r="B13164" i="1"/>
  <c r="B13163" i="1"/>
  <c r="B13162" i="1"/>
  <c r="B13161" i="1"/>
  <c r="B13160" i="1"/>
  <c r="B13159" i="1"/>
  <c r="B13158" i="1"/>
  <c r="B13157" i="1"/>
  <c r="B13156" i="1"/>
  <c r="B13155" i="1"/>
  <c r="B13154" i="1"/>
  <c r="B13153" i="1"/>
  <c r="B13152" i="1"/>
  <c r="B13151" i="1"/>
  <c r="B13150" i="1"/>
  <c r="B13149" i="1"/>
  <c r="B13148" i="1"/>
  <c r="B13147" i="1"/>
  <c r="B13146" i="1"/>
  <c r="B13145" i="1"/>
  <c r="B13144" i="1"/>
  <c r="B13143" i="1"/>
  <c r="B13142" i="1"/>
  <c r="B13141" i="1"/>
  <c r="B13140" i="1"/>
  <c r="B13139" i="1"/>
  <c r="B13138" i="1"/>
  <c r="B13137" i="1"/>
  <c r="B13136" i="1"/>
  <c r="B13135" i="1"/>
  <c r="B13134" i="1"/>
  <c r="B13133" i="1"/>
  <c r="B13132" i="1"/>
  <c r="B13131" i="1"/>
  <c r="B13130" i="1"/>
  <c r="B13129" i="1"/>
  <c r="B13128" i="1"/>
  <c r="B13127" i="1"/>
  <c r="B13126" i="1"/>
  <c r="B13125" i="1"/>
  <c r="B13124" i="1"/>
  <c r="B13123" i="1"/>
  <c r="B13122" i="1"/>
  <c r="B13121" i="1"/>
  <c r="B13120" i="1"/>
  <c r="B13119" i="1"/>
  <c r="B13118" i="1"/>
  <c r="B13117" i="1"/>
  <c r="B13116" i="1"/>
  <c r="B13115" i="1"/>
  <c r="B13114" i="1"/>
  <c r="B13113" i="1"/>
  <c r="B13112" i="1"/>
  <c r="B13111" i="1"/>
  <c r="B13110" i="1"/>
  <c r="B13109" i="1"/>
  <c r="B13108" i="1"/>
  <c r="B13107" i="1"/>
  <c r="B13106" i="1"/>
  <c r="B13105" i="1"/>
  <c r="B13104" i="1"/>
  <c r="B13103" i="1"/>
  <c r="B13102" i="1"/>
  <c r="B13101" i="1"/>
  <c r="B13100" i="1"/>
  <c r="B13099" i="1"/>
  <c r="B13098" i="1"/>
  <c r="B13097" i="1"/>
  <c r="B13096" i="1"/>
  <c r="B13095" i="1"/>
  <c r="B13094" i="1"/>
  <c r="B13093" i="1"/>
  <c r="B13092" i="1"/>
  <c r="B13091" i="1"/>
  <c r="B13090" i="1"/>
  <c r="B13089" i="1"/>
  <c r="B13088" i="1"/>
  <c r="B13087" i="1"/>
  <c r="B13086" i="1"/>
  <c r="B13085" i="1"/>
  <c r="B13084" i="1"/>
  <c r="B13083" i="1"/>
  <c r="B13082" i="1"/>
  <c r="B13081" i="1"/>
  <c r="B13080" i="1"/>
  <c r="B13079" i="1"/>
  <c r="B13078" i="1"/>
  <c r="B13077" i="1"/>
  <c r="B13076" i="1"/>
  <c r="B13075" i="1"/>
  <c r="B13074" i="1"/>
  <c r="B13073" i="1"/>
  <c r="B13072" i="1"/>
  <c r="B13071" i="1"/>
  <c r="B13070" i="1"/>
  <c r="B13069" i="1"/>
  <c r="B13068" i="1"/>
  <c r="B13067" i="1"/>
  <c r="B13066" i="1"/>
  <c r="B13065" i="1"/>
  <c r="B13064" i="1"/>
  <c r="B13063" i="1"/>
  <c r="B13062" i="1"/>
  <c r="B13061" i="1"/>
  <c r="B13060" i="1"/>
  <c r="B13059" i="1"/>
  <c r="B13058" i="1"/>
  <c r="B13057" i="1"/>
  <c r="B13056" i="1"/>
  <c r="B13055" i="1"/>
  <c r="B13054" i="1"/>
  <c r="B13053" i="1"/>
  <c r="B13052" i="1"/>
  <c r="B13051" i="1"/>
  <c r="B13050" i="1"/>
  <c r="B13049" i="1"/>
  <c r="B13048" i="1"/>
  <c r="B13047" i="1"/>
  <c r="B13046" i="1"/>
  <c r="B13045" i="1"/>
  <c r="B13044" i="1"/>
  <c r="B13043" i="1"/>
  <c r="B13042" i="1"/>
  <c r="B13041" i="1"/>
  <c r="B13040" i="1"/>
  <c r="B13039" i="1"/>
  <c r="B13038" i="1"/>
  <c r="B13037" i="1"/>
  <c r="B13036" i="1"/>
  <c r="B13035" i="1"/>
  <c r="B13034" i="1"/>
  <c r="B13033" i="1"/>
  <c r="B13032" i="1"/>
  <c r="B13031" i="1"/>
  <c r="B13030" i="1"/>
  <c r="B13029" i="1"/>
  <c r="B13028" i="1"/>
  <c r="B13027" i="1"/>
  <c r="B13026" i="1"/>
  <c r="B13025" i="1"/>
  <c r="B13024" i="1"/>
  <c r="B13023" i="1"/>
  <c r="B13022" i="1"/>
  <c r="B13021" i="1"/>
  <c r="B13020" i="1"/>
  <c r="B13019" i="1"/>
  <c r="B13018" i="1"/>
  <c r="B13017" i="1"/>
  <c r="B13016" i="1"/>
  <c r="B13015" i="1"/>
  <c r="B13014" i="1"/>
  <c r="B13013" i="1"/>
  <c r="B13012" i="1"/>
  <c r="B13011" i="1"/>
  <c r="B13010" i="1"/>
  <c r="B13009" i="1"/>
  <c r="B13008" i="1"/>
  <c r="B13007" i="1"/>
  <c r="B13006" i="1"/>
  <c r="B13005" i="1"/>
  <c r="B13004" i="1"/>
  <c r="B13003" i="1"/>
  <c r="B13002" i="1"/>
  <c r="B13001" i="1"/>
  <c r="B13000" i="1"/>
  <c r="B12999" i="1"/>
  <c r="B12998" i="1"/>
  <c r="B12997" i="1"/>
  <c r="B12996" i="1"/>
  <c r="B12995" i="1"/>
  <c r="B12994" i="1"/>
  <c r="B12993" i="1"/>
  <c r="B12992" i="1"/>
  <c r="B12991" i="1"/>
  <c r="B12990" i="1"/>
  <c r="B12989" i="1"/>
  <c r="B12988" i="1"/>
  <c r="B12987" i="1"/>
  <c r="B12986" i="1"/>
  <c r="B12985" i="1"/>
  <c r="B12984" i="1"/>
  <c r="B12983" i="1"/>
  <c r="B12982" i="1"/>
  <c r="B12981" i="1"/>
  <c r="B12980" i="1"/>
  <c r="B12979" i="1"/>
  <c r="B12978" i="1"/>
  <c r="B12977" i="1"/>
  <c r="B12976" i="1"/>
  <c r="B12975" i="1"/>
  <c r="B12974" i="1"/>
  <c r="B12973" i="1"/>
  <c r="B12972" i="1"/>
  <c r="B12971" i="1"/>
  <c r="B12970" i="1"/>
  <c r="B12969" i="1"/>
  <c r="B12968" i="1"/>
  <c r="B12967" i="1"/>
  <c r="B12966" i="1"/>
  <c r="B12965" i="1"/>
  <c r="B12964" i="1"/>
  <c r="B12963" i="1"/>
  <c r="B12962" i="1"/>
  <c r="B12961" i="1"/>
  <c r="B12960" i="1"/>
  <c r="B12959" i="1"/>
  <c r="B12958" i="1"/>
  <c r="B12957" i="1"/>
  <c r="B12956" i="1"/>
  <c r="B12955" i="1"/>
  <c r="B12954" i="1"/>
  <c r="B12953" i="1"/>
  <c r="B12952" i="1"/>
  <c r="B12951" i="1"/>
  <c r="B12950" i="1"/>
  <c r="B12949" i="1"/>
  <c r="B12948" i="1"/>
  <c r="B12947" i="1"/>
  <c r="B12946" i="1"/>
  <c r="B12945" i="1"/>
  <c r="B12944" i="1"/>
  <c r="B12943" i="1"/>
  <c r="B12942" i="1"/>
  <c r="B12941" i="1"/>
  <c r="B12940" i="1"/>
  <c r="B12939" i="1"/>
  <c r="B12938" i="1"/>
  <c r="B12937" i="1"/>
  <c r="B12936" i="1"/>
  <c r="B12935" i="1"/>
  <c r="B12934" i="1"/>
  <c r="B12933" i="1"/>
  <c r="B12932" i="1"/>
  <c r="B12931" i="1"/>
  <c r="B12930" i="1"/>
  <c r="B12929" i="1"/>
  <c r="B12928" i="1"/>
  <c r="B12927" i="1"/>
  <c r="B12926" i="1"/>
  <c r="B12925" i="1"/>
  <c r="B12924" i="1"/>
  <c r="B12923" i="1"/>
  <c r="B12922" i="1"/>
  <c r="B12921" i="1"/>
  <c r="B12920" i="1"/>
  <c r="B12919" i="1"/>
  <c r="B12918" i="1"/>
  <c r="B12917" i="1"/>
  <c r="B12916" i="1"/>
  <c r="B12915" i="1"/>
  <c r="B12914" i="1"/>
  <c r="B12913" i="1"/>
  <c r="B12912" i="1"/>
  <c r="B12911" i="1"/>
  <c r="B12910" i="1"/>
  <c r="B12909" i="1"/>
  <c r="B12908" i="1"/>
  <c r="B12907" i="1"/>
  <c r="B12906" i="1"/>
  <c r="B12905" i="1"/>
  <c r="B12904" i="1"/>
  <c r="B12903" i="1"/>
  <c r="B12902" i="1"/>
  <c r="B12901" i="1"/>
  <c r="B12900" i="1"/>
  <c r="B12899" i="1"/>
  <c r="B12898" i="1"/>
  <c r="B12897" i="1"/>
  <c r="B12896" i="1"/>
  <c r="B12895" i="1"/>
  <c r="B12894" i="1"/>
  <c r="B12893" i="1"/>
  <c r="B12892" i="1"/>
  <c r="B12891" i="1"/>
  <c r="B12890" i="1"/>
  <c r="B12889" i="1"/>
  <c r="B12888" i="1"/>
  <c r="B12887" i="1"/>
  <c r="B12886" i="1"/>
  <c r="B12885" i="1"/>
  <c r="B12884" i="1"/>
  <c r="B12883" i="1"/>
  <c r="B12882" i="1"/>
  <c r="B12881" i="1"/>
  <c r="B12880" i="1"/>
  <c r="B12879" i="1"/>
  <c r="B12878" i="1"/>
  <c r="B12877" i="1"/>
  <c r="B12876" i="1"/>
  <c r="B12875" i="1"/>
  <c r="B12874" i="1"/>
  <c r="B12873" i="1"/>
  <c r="B12872" i="1"/>
  <c r="B12871" i="1"/>
  <c r="B12870" i="1"/>
  <c r="B12869" i="1"/>
  <c r="B12868" i="1"/>
  <c r="B12867" i="1"/>
  <c r="B12866" i="1"/>
  <c r="B12865" i="1"/>
  <c r="B12864" i="1"/>
  <c r="B12863" i="1"/>
  <c r="B12862" i="1"/>
  <c r="B12861" i="1"/>
  <c r="B12860" i="1"/>
  <c r="B12859" i="1"/>
  <c r="B12858" i="1"/>
  <c r="B12857" i="1"/>
  <c r="B12856" i="1"/>
  <c r="B12855" i="1"/>
  <c r="B12854" i="1"/>
  <c r="B12853" i="1"/>
  <c r="B12852" i="1"/>
  <c r="B12851" i="1"/>
  <c r="B12850" i="1"/>
  <c r="B12849" i="1"/>
  <c r="B12848" i="1"/>
  <c r="B12847" i="1"/>
  <c r="B12846" i="1"/>
  <c r="B12845" i="1"/>
  <c r="B12844" i="1"/>
  <c r="B12843" i="1"/>
  <c r="B12842" i="1"/>
  <c r="B12841" i="1"/>
  <c r="B12840" i="1"/>
  <c r="B12839" i="1"/>
  <c r="B12838" i="1"/>
  <c r="B12837" i="1"/>
  <c r="B12836" i="1"/>
  <c r="B12835" i="1"/>
  <c r="B12834" i="1"/>
  <c r="B12833" i="1"/>
  <c r="B12832" i="1"/>
  <c r="B12831" i="1"/>
  <c r="B12830" i="1"/>
  <c r="B12829" i="1"/>
  <c r="B12828" i="1"/>
  <c r="B12827" i="1"/>
  <c r="B12826" i="1"/>
  <c r="B12825" i="1"/>
  <c r="B12824" i="1"/>
  <c r="B12823" i="1"/>
  <c r="B12822" i="1"/>
  <c r="B12821" i="1"/>
  <c r="B12820" i="1"/>
  <c r="B12819" i="1"/>
  <c r="B12818" i="1"/>
  <c r="B12817" i="1"/>
  <c r="B12816" i="1"/>
  <c r="B12815" i="1"/>
  <c r="B12814" i="1"/>
  <c r="B12813" i="1"/>
  <c r="B12812" i="1"/>
  <c r="B12811" i="1"/>
  <c r="B12810" i="1"/>
  <c r="B12809" i="1"/>
  <c r="B12808" i="1"/>
  <c r="B12807" i="1"/>
  <c r="B12806" i="1"/>
  <c r="B12805" i="1"/>
  <c r="B12804" i="1"/>
  <c r="B12803" i="1"/>
  <c r="B12802" i="1"/>
  <c r="B12801" i="1"/>
  <c r="B12800" i="1"/>
  <c r="B12799" i="1"/>
  <c r="B12798" i="1"/>
  <c r="B12797" i="1"/>
  <c r="B12796" i="1"/>
  <c r="B12795" i="1"/>
  <c r="B12794" i="1"/>
  <c r="B12793" i="1"/>
  <c r="B12792" i="1"/>
  <c r="B12791" i="1"/>
  <c r="B12790" i="1"/>
  <c r="B12789" i="1"/>
  <c r="B12788" i="1"/>
  <c r="B12787" i="1"/>
  <c r="B12786" i="1"/>
  <c r="B12785" i="1"/>
  <c r="B12784" i="1"/>
  <c r="B12783" i="1"/>
  <c r="B12782" i="1"/>
  <c r="B12781" i="1"/>
  <c r="B12780" i="1"/>
  <c r="B12779" i="1"/>
  <c r="B12778" i="1"/>
  <c r="B12777" i="1"/>
  <c r="B12776" i="1"/>
  <c r="B12775" i="1"/>
  <c r="B12774" i="1"/>
  <c r="B12773" i="1"/>
  <c r="B12772" i="1"/>
  <c r="B12771" i="1"/>
  <c r="B12770" i="1"/>
  <c r="B12769" i="1"/>
  <c r="B12768" i="1"/>
  <c r="B12767" i="1"/>
  <c r="B12766" i="1"/>
  <c r="B12765" i="1"/>
  <c r="B12764" i="1"/>
  <c r="B12763" i="1"/>
  <c r="B12762" i="1"/>
  <c r="B12761" i="1"/>
  <c r="B12760" i="1"/>
  <c r="B12759" i="1"/>
  <c r="B12758" i="1"/>
  <c r="B12757" i="1"/>
  <c r="B12756" i="1"/>
  <c r="B12755" i="1"/>
  <c r="B12754" i="1"/>
  <c r="B12753" i="1"/>
  <c r="B12752" i="1"/>
  <c r="B12751" i="1"/>
  <c r="B12750" i="1"/>
  <c r="B12749" i="1"/>
  <c r="B12748" i="1"/>
  <c r="B12747" i="1"/>
  <c r="B12746" i="1"/>
  <c r="B12745" i="1"/>
  <c r="B12744" i="1"/>
  <c r="B12743" i="1"/>
  <c r="B12742" i="1"/>
  <c r="B12741" i="1"/>
  <c r="B12740" i="1"/>
  <c r="B12739" i="1"/>
  <c r="B12738" i="1"/>
  <c r="B12737" i="1"/>
  <c r="B12736" i="1"/>
  <c r="B12735" i="1"/>
  <c r="B12734" i="1"/>
  <c r="B12733" i="1"/>
  <c r="B12732" i="1"/>
  <c r="B12731" i="1"/>
  <c r="B12730" i="1"/>
  <c r="B12729" i="1"/>
  <c r="B12728" i="1"/>
  <c r="B12727" i="1"/>
  <c r="B12726" i="1"/>
  <c r="B12725" i="1"/>
  <c r="B12724" i="1"/>
  <c r="B12723" i="1"/>
  <c r="B12722" i="1"/>
  <c r="B12721" i="1"/>
  <c r="B12720" i="1"/>
  <c r="B12719" i="1"/>
  <c r="B12718" i="1"/>
  <c r="B12717" i="1"/>
  <c r="B12716" i="1"/>
  <c r="B12715" i="1"/>
  <c r="B12714" i="1"/>
  <c r="B12713" i="1"/>
  <c r="B12712" i="1"/>
  <c r="B12711" i="1"/>
  <c r="B12710" i="1"/>
  <c r="B12709" i="1"/>
  <c r="B12704" i="1"/>
  <c r="B12703" i="1"/>
  <c r="B12702" i="1"/>
  <c r="B12701" i="1"/>
  <c r="B12700" i="1"/>
  <c r="B12699" i="1"/>
  <c r="B12698" i="1"/>
  <c r="B12697" i="1"/>
  <c r="B12696" i="1"/>
  <c r="B12695" i="1"/>
  <c r="B12694" i="1"/>
  <c r="B12693" i="1"/>
  <c r="B12692" i="1"/>
  <c r="B12691" i="1"/>
  <c r="B12690" i="1"/>
  <c r="B12689" i="1"/>
  <c r="B12688" i="1"/>
  <c r="B12687" i="1"/>
  <c r="B12686" i="1"/>
  <c r="B12685" i="1"/>
  <c r="B12684" i="1"/>
  <c r="B12683" i="1"/>
  <c r="B12682" i="1"/>
  <c r="B12681" i="1"/>
  <c r="B12680" i="1"/>
  <c r="B12679" i="1"/>
  <c r="B12678" i="1"/>
  <c r="B12677" i="1"/>
  <c r="B12676" i="1"/>
  <c r="B12675" i="1"/>
  <c r="B12674" i="1"/>
  <c r="B12673" i="1"/>
  <c r="B12672" i="1"/>
  <c r="B12671" i="1"/>
  <c r="B12670" i="1"/>
  <c r="B12669" i="1"/>
  <c r="B12668" i="1"/>
  <c r="B12667" i="1"/>
  <c r="B12666" i="1"/>
  <c r="B12665" i="1"/>
  <c r="B12664" i="1"/>
  <c r="B12663" i="1"/>
  <c r="B12662" i="1"/>
  <c r="B12661" i="1"/>
  <c r="B12660" i="1"/>
  <c r="B12659" i="1"/>
  <c r="B12658" i="1"/>
  <c r="B12657" i="1"/>
  <c r="B12656" i="1"/>
  <c r="B12655" i="1"/>
  <c r="B12654" i="1"/>
  <c r="B12653" i="1"/>
  <c r="B12652" i="1"/>
  <c r="B12651" i="1"/>
  <c r="B12650" i="1"/>
  <c r="B12649" i="1"/>
  <c r="B12648" i="1"/>
  <c r="B12647" i="1"/>
  <c r="B12646" i="1"/>
  <c r="B12645" i="1"/>
  <c r="B12644" i="1"/>
  <c r="B12643" i="1"/>
  <c r="B12642" i="1"/>
  <c r="B12641" i="1"/>
  <c r="B12640" i="1"/>
  <c r="B12639" i="1"/>
  <c r="B12638" i="1"/>
  <c r="B12637" i="1"/>
  <c r="B12636" i="1"/>
  <c r="B12635" i="1"/>
  <c r="B12634" i="1"/>
  <c r="B12633" i="1"/>
  <c r="B12632" i="1"/>
  <c r="B12631" i="1"/>
  <c r="B12630" i="1"/>
  <c r="B12629" i="1"/>
  <c r="B12628" i="1"/>
  <c r="B12627" i="1"/>
  <c r="B12626" i="1"/>
  <c r="B12625" i="1"/>
  <c r="B12624" i="1"/>
  <c r="B12623" i="1"/>
  <c r="B12622" i="1"/>
  <c r="B12621" i="1"/>
  <c r="B12620" i="1"/>
  <c r="B12619" i="1"/>
  <c r="B12618" i="1"/>
  <c r="B12617" i="1"/>
  <c r="B12616" i="1"/>
  <c r="B12615" i="1"/>
  <c r="B12614" i="1"/>
  <c r="B12613" i="1"/>
  <c r="B12612" i="1"/>
  <c r="B12611" i="1"/>
  <c r="B12610" i="1"/>
  <c r="B12609" i="1"/>
  <c r="B12608" i="1"/>
  <c r="B12607" i="1"/>
  <c r="B12606" i="1"/>
  <c r="B12605" i="1"/>
  <c r="B12604" i="1"/>
  <c r="B12603" i="1"/>
  <c r="B12602" i="1"/>
  <c r="B12601" i="1"/>
  <c r="B12600" i="1"/>
  <c r="B12599" i="1"/>
  <c r="B12598" i="1"/>
  <c r="B12597" i="1"/>
  <c r="B12596" i="1"/>
  <c r="B12595" i="1"/>
  <c r="B12594" i="1"/>
  <c r="B12593" i="1"/>
  <c r="B12592" i="1"/>
  <c r="B12591" i="1"/>
  <c r="B12590" i="1"/>
  <c r="B12589" i="1"/>
  <c r="B12588" i="1"/>
  <c r="B12587" i="1"/>
  <c r="B12586" i="1"/>
  <c r="B12585" i="1"/>
  <c r="B12584" i="1"/>
  <c r="B12583" i="1"/>
  <c r="B12582" i="1"/>
  <c r="B12581" i="1"/>
  <c r="B12580" i="1"/>
  <c r="B12579" i="1"/>
  <c r="B12578" i="1"/>
  <c r="B12577" i="1"/>
  <c r="B12576" i="1"/>
  <c r="B12575" i="1"/>
  <c r="B12574" i="1"/>
  <c r="B12573" i="1"/>
  <c r="B12572" i="1"/>
  <c r="B12571" i="1"/>
  <c r="B12570" i="1"/>
  <c r="B12569" i="1"/>
  <c r="B12568" i="1"/>
  <c r="B12567" i="1"/>
  <c r="B12566" i="1"/>
  <c r="B12565" i="1"/>
  <c r="B12564" i="1"/>
  <c r="B12563" i="1"/>
  <c r="B12562" i="1"/>
  <c r="B12561" i="1"/>
  <c r="B12560" i="1"/>
  <c r="B12559" i="1"/>
  <c r="B12558" i="1"/>
  <c r="B12557" i="1"/>
  <c r="B12556" i="1"/>
  <c r="B12555" i="1"/>
  <c r="B12554" i="1"/>
  <c r="B12553" i="1"/>
  <c r="B12552" i="1"/>
  <c r="B12551" i="1"/>
  <c r="B12550" i="1"/>
  <c r="B12549" i="1"/>
  <c r="B12548" i="1"/>
  <c r="B12547" i="1"/>
  <c r="B12546" i="1"/>
  <c r="B12545" i="1"/>
  <c r="B12544" i="1"/>
  <c r="B12543" i="1"/>
  <c r="B12542" i="1"/>
  <c r="B12541" i="1"/>
  <c r="B12540" i="1"/>
  <c r="B12539" i="1"/>
  <c r="B12538" i="1"/>
  <c r="B12537" i="1"/>
  <c r="B12536" i="1"/>
  <c r="B12535" i="1"/>
  <c r="B12534" i="1"/>
  <c r="B12533" i="1"/>
  <c r="B12532" i="1"/>
  <c r="B12531" i="1"/>
  <c r="B12530" i="1"/>
  <c r="B12529" i="1"/>
  <c r="B12528" i="1"/>
  <c r="B12527" i="1"/>
  <c r="B12526" i="1"/>
  <c r="B12525" i="1"/>
  <c r="B12524" i="1"/>
  <c r="B12523" i="1"/>
  <c r="B12522" i="1"/>
  <c r="B12521" i="1"/>
  <c r="B12520" i="1"/>
  <c r="B12519" i="1"/>
  <c r="B12518" i="1"/>
  <c r="B12517" i="1"/>
  <c r="B12516" i="1"/>
  <c r="B12515" i="1"/>
  <c r="B12514" i="1"/>
  <c r="B12513" i="1"/>
  <c r="B12512" i="1"/>
  <c r="B12511" i="1"/>
  <c r="B12510" i="1"/>
  <c r="B12509" i="1"/>
  <c r="B12508" i="1"/>
  <c r="B12507" i="1"/>
  <c r="B12506" i="1"/>
  <c r="B12505" i="1"/>
  <c r="B12504" i="1"/>
  <c r="B12503" i="1"/>
  <c r="B12502" i="1"/>
  <c r="B12501" i="1"/>
  <c r="B12500" i="1"/>
  <c r="B12499" i="1"/>
  <c r="B12498" i="1"/>
  <c r="B12497" i="1"/>
  <c r="B12496" i="1"/>
  <c r="B12495" i="1"/>
  <c r="B12494" i="1"/>
  <c r="B12493" i="1"/>
  <c r="B12492" i="1"/>
  <c r="B12491" i="1"/>
  <c r="B12490" i="1"/>
  <c r="B12489" i="1"/>
  <c r="B12488" i="1"/>
  <c r="B12487" i="1"/>
  <c r="B12486" i="1"/>
  <c r="B12485" i="1"/>
  <c r="B12484" i="1"/>
  <c r="B12483" i="1"/>
  <c r="B12482" i="1"/>
  <c r="B12481" i="1"/>
  <c r="B12480" i="1"/>
  <c r="B12479" i="1"/>
  <c r="B12478" i="1"/>
  <c r="B12477" i="1"/>
  <c r="B12476" i="1"/>
  <c r="B12475" i="1"/>
  <c r="B12474" i="1"/>
  <c r="B12473" i="1"/>
  <c r="B12472" i="1"/>
  <c r="B12471" i="1"/>
  <c r="B12470" i="1"/>
  <c r="B12469" i="1"/>
  <c r="B12468" i="1"/>
  <c r="B12467" i="1"/>
  <c r="B12466" i="1"/>
  <c r="B12465" i="1"/>
  <c r="B12464" i="1"/>
  <c r="B12463" i="1"/>
  <c r="B12462" i="1"/>
  <c r="B12461" i="1"/>
  <c r="B12460" i="1"/>
  <c r="B12459" i="1"/>
  <c r="B12458" i="1"/>
  <c r="B12457" i="1"/>
  <c r="B12456" i="1"/>
  <c r="B12455" i="1"/>
  <c r="B12454" i="1"/>
  <c r="B12453" i="1"/>
  <c r="B12452" i="1"/>
  <c r="B12451" i="1"/>
  <c r="B12450" i="1"/>
  <c r="B12449" i="1"/>
  <c r="B12448" i="1"/>
  <c r="B12447" i="1"/>
  <c r="B12446" i="1"/>
  <c r="B12445" i="1"/>
  <c r="B12444" i="1"/>
  <c r="B12443" i="1"/>
  <c r="B12442" i="1"/>
  <c r="B12441" i="1"/>
  <c r="B12440" i="1"/>
  <c r="B12439" i="1"/>
  <c r="B12438" i="1"/>
  <c r="B12437" i="1"/>
  <c r="B12436" i="1"/>
  <c r="B12435" i="1"/>
  <c r="B12434" i="1"/>
  <c r="B12433" i="1"/>
  <c r="B12432" i="1"/>
  <c r="B12431" i="1"/>
  <c r="B12430" i="1"/>
  <c r="B12429" i="1"/>
  <c r="B12428" i="1"/>
  <c r="B12427" i="1"/>
  <c r="B12426" i="1"/>
  <c r="B12425" i="1"/>
  <c r="B12424" i="1"/>
  <c r="B12423" i="1"/>
  <c r="B12422" i="1"/>
  <c r="B12421" i="1"/>
  <c r="B12420" i="1"/>
  <c r="B12419" i="1"/>
  <c r="B12418" i="1"/>
  <c r="B12417" i="1"/>
  <c r="B12416" i="1"/>
  <c r="B12415" i="1"/>
  <c r="B12414" i="1"/>
  <c r="B12413" i="1"/>
  <c r="B12412" i="1"/>
  <c r="B12411" i="1"/>
  <c r="B12410" i="1"/>
  <c r="B12409" i="1"/>
  <c r="B12408" i="1"/>
  <c r="B12407" i="1"/>
  <c r="B12406" i="1"/>
  <c r="B12405" i="1"/>
  <c r="B12404" i="1"/>
  <c r="B12403" i="1"/>
  <c r="B12402" i="1"/>
  <c r="B12401" i="1"/>
  <c r="B12400" i="1"/>
  <c r="B12399" i="1"/>
  <c r="B12398" i="1"/>
  <c r="B12397" i="1"/>
  <c r="B12396" i="1"/>
  <c r="B12395" i="1"/>
  <c r="B12394" i="1"/>
  <c r="B12393" i="1"/>
  <c r="B12392" i="1"/>
  <c r="B12391" i="1"/>
  <c r="B12390" i="1"/>
  <c r="B12389" i="1"/>
  <c r="B12388" i="1"/>
  <c r="B12387" i="1"/>
  <c r="B12386" i="1"/>
  <c r="B12385" i="1"/>
  <c r="B12384" i="1"/>
  <c r="B12383" i="1"/>
  <c r="B12382" i="1"/>
  <c r="B12381" i="1"/>
  <c r="B12380" i="1"/>
  <c r="B12379" i="1"/>
  <c r="B12378" i="1"/>
  <c r="B12377" i="1"/>
  <c r="B12376" i="1"/>
  <c r="B12375" i="1"/>
  <c r="B12374" i="1"/>
  <c r="B12373" i="1"/>
  <c r="B12372" i="1"/>
  <c r="B12371" i="1"/>
  <c r="B12370" i="1"/>
  <c r="B12369" i="1"/>
  <c r="B12368" i="1"/>
  <c r="B12367" i="1"/>
  <c r="B12366" i="1"/>
  <c r="B12365" i="1"/>
  <c r="B12364" i="1"/>
  <c r="B12363" i="1"/>
  <c r="B12362" i="1"/>
  <c r="B12361" i="1"/>
  <c r="B12360" i="1"/>
  <c r="B12359" i="1"/>
  <c r="B12358" i="1"/>
  <c r="B12357" i="1"/>
  <c r="B12356" i="1"/>
  <c r="B12355" i="1"/>
  <c r="B12354" i="1"/>
  <c r="B12353" i="1"/>
  <c r="B12352" i="1"/>
  <c r="B12351" i="1"/>
  <c r="B12350" i="1"/>
  <c r="B12349" i="1"/>
  <c r="B12348" i="1"/>
  <c r="B12347" i="1"/>
  <c r="B12346" i="1"/>
  <c r="B12345" i="1"/>
  <c r="B12344" i="1"/>
  <c r="B12343" i="1"/>
  <c r="B12342" i="1"/>
  <c r="B12341" i="1"/>
  <c r="B12340" i="1"/>
  <c r="B12339" i="1"/>
  <c r="B12338" i="1"/>
  <c r="B12337" i="1"/>
  <c r="B12336" i="1"/>
  <c r="B12335" i="1"/>
  <c r="B12334" i="1"/>
  <c r="B12333" i="1"/>
  <c r="B12332" i="1"/>
  <c r="B12331" i="1"/>
  <c r="B12330" i="1"/>
  <c r="B12329" i="1"/>
  <c r="B12328" i="1"/>
  <c r="B12327" i="1"/>
  <c r="B12326" i="1"/>
  <c r="B12325" i="1"/>
  <c r="B12324" i="1"/>
  <c r="B12323" i="1"/>
  <c r="B12322" i="1"/>
  <c r="B12321" i="1"/>
  <c r="B12320" i="1"/>
  <c r="B12319" i="1"/>
  <c r="B12318" i="1"/>
  <c r="B12317" i="1"/>
  <c r="B12316" i="1"/>
  <c r="B12315" i="1"/>
  <c r="B12314" i="1"/>
  <c r="B12313" i="1"/>
  <c r="B12312" i="1"/>
  <c r="B12311" i="1"/>
  <c r="B12310" i="1"/>
  <c r="B12309" i="1"/>
  <c r="B12308" i="1"/>
  <c r="B12307" i="1"/>
  <c r="B12306" i="1"/>
  <c r="B12305" i="1"/>
  <c r="B12304" i="1"/>
  <c r="B12303" i="1"/>
  <c r="B12302" i="1"/>
  <c r="B12301" i="1"/>
  <c r="B12300" i="1"/>
  <c r="B12299" i="1"/>
  <c r="B12298" i="1"/>
  <c r="B12297" i="1"/>
  <c r="B12296" i="1"/>
  <c r="B12295" i="1"/>
  <c r="B12294" i="1"/>
  <c r="B12293" i="1"/>
  <c r="B12292" i="1"/>
  <c r="B12291" i="1"/>
  <c r="B12290" i="1"/>
  <c r="B12289" i="1"/>
  <c r="B12288" i="1"/>
  <c r="B12287" i="1"/>
  <c r="B12286" i="1"/>
  <c r="B12285" i="1"/>
  <c r="B12284" i="1"/>
  <c r="B12283" i="1"/>
  <c r="B12282" i="1"/>
  <c r="B12281" i="1"/>
  <c r="B12280" i="1"/>
  <c r="B12279" i="1"/>
  <c r="B12278" i="1"/>
  <c r="B12277" i="1"/>
  <c r="B12276" i="1"/>
  <c r="B12275" i="1"/>
  <c r="B12274" i="1"/>
  <c r="B12273" i="1"/>
  <c r="B12272" i="1"/>
  <c r="B12271" i="1"/>
  <c r="B12270" i="1"/>
  <c r="B12269" i="1"/>
  <c r="B12268" i="1"/>
  <c r="B12267" i="1"/>
  <c r="B12266" i="1"/>
  <c r="B12265" i="1"/>
  <c r="B12264" i="1"/>
  <c r="B12263" i="1"/>
  <c r="B12262" i="1"/>
  <c r="B12261" i="1"/>
  <c r="B12260" i="1"/>
  <c r="B12259" i="1"/>
  <c r="B12258" i="1"/>
  <c r="B12257" i="1"/>
  <c r="B12256" i="1"/>
  <c r="B12255" i="1"/>
  <c r="B12254" i="1"/>
  <c r="B12253" i="1"/>
  <c r="B12252" i="1"/>
  <c r="B12251" i="1"/>
  <c r="B12250" i="1"/>
  <c r="B12249" i="1"/>
  <c r="B12248" i="1"/>
  <c r="B12247" i="1"/>
  <c r="B12246" i="1"/>
  <c r="B12245" i="1"/>
  <c r="B12244" i="1"/>
  <c r="B12243" i="1"/>
  <c r="B12242" i="1"/>
  <c r="B12241" i="1"/>
  <c r="B12240" i="1"/>
  <c r="B12239" i="1"/>
  <c r="B12238" i="1"/>
  <c r="B12237" i="1"/>
  <c r="B12236" i="1"/>
  <c r="B12235" i="1"/>
  <c r="B12234" i="1"/>
  <c r="B12233" i="1"/>
  <c r="B12232" i="1"/>
  <c r="B12231" i="1"/>
  <c r="B12230" i="1"/>
  <c r="B12229" i="1"/>
  <c r="B12228" i="1"/>
  <c r="B12227" i="1"/>
  <c r="B12226" i="1"/>
  <c r="B12225" i="1"/>
  <c r="B12224" i="1"/>
  <c r="B12223" i="1"/>
  <c r="B12222" i="1"/>
  <c r="B12221" i="1"/>
  <c r="B12220" i="1"/>
  <c r="B12219" i="1"/>
  <c r="B12218" i="1"/>
  <c r="B12217" i="1"/>
  <c r="B12216" i="1"/>
  <c r="B12215" i="1"/>
  <c r="B12214" i="1"/>
  <c r="B12213" i="1"/>
  <c r="B12212" i="1"/>
  <c r="B12211" i="1"/>
  <c r="B12210" i="1"/>
  <c r="B12209" i="1"/>
  <c r="B12208" i="1"/>
  <c r="B12207" i="1"/>
  <c r="B12206" i="1"/>
  <c r="B12205" i="1"/>
  <c r="B12204" i="1"/>
  <c r="B12203" i="1"/>
  <c r="B12202" i="1"/>
  <c r="B12201" i="1"/>
  <c r="B12200" i="1"/>
  <c r="B12199" i="1"/>
  <c r="B12198" i="1"/>
  <c r="B12197" i="1"/>
  <c r="B12196" i="1"/>
  <c r="B12195" i="1"/>
  <c r="B12194" i="1"/>
  <c r="B12193" i="1"/>
  <c r="B12192" i="1"/>
  <c r="B12191" i="1"/>
  <c r="B12190" i="1"/>
  <c r="B12189" i="1"/>
  <c r="B12188" i="1"/>
  <c r="B12187" i="1"/>
  <c r="B12186" i="1"/>
  <c r="B12185" i="1"/>
  <c r="B12184" i="1"/>
  <c r="B12183" i="1"/>
  <c r="B12182" i="1"/>
  <c r="B12181" i="1"/>
  <c r="B12180" i="1"/>
  <c r="B12179" i="1"/>
  <c r="B12178" i="1"/>
  <c r="B12177" i="1"/>
  <c r="B12176" i="1"/>
  <c r="B12175" i="1"/>
  <c r="B12174" i="1"/>
  <c r="B12173" i="1"/>
  <c r="B12172" i="1"/>
  <c r="B12171" i="1"/>
  <c r="B12170" i="1"/>
  <c r="B12169" i="1"/>
  <c r="B12168" i="1"/>
  <c r="B12167" i="1"/>
  <c r="B12166" i="1"/>
  <c r="B12165" i="1"/>
  <c r="B12164" i="1"/>
  <c r="B12163" i="1"/>
  <c r="B12162" i="1"/>
  <c r="B12161" i="1"/>
  <c r="B12160" i="1"/>
  <c r="B12159" i="1"/>
  <c r="B12158" i="1"/>
  <c r="B12157" i="1"/>
  <c r="B12156" i="1"/>
  <c r="B12155" i="1"/>
  <c r="B12154" i="1"/>
  <c r="B12153" i="1"/>
  <c r="B12152" i="1"/>
  <c r="B12151" i="1"/>
  <c r="B12150" i="1"/>
  <c r="B12149" i="1"/>
  <c r="B12148" i="1"/>
  <c r="B12147" i="1"/>
  <c r="B12146" i="1"/>
  <c r="B12145" i="1"/>
  <c r="B12144" i="1"/>
  <c r="B12143" i="1"/>
  <c r="B12142" i="1"/>
  <c r="B12141" i="1"/>
  <c r="B12140" i="1"/>
  <c r="B12139" i="1"/>
  <c r="B12138" i="1"/>
  <c r="B12137" i="1"/>
  <c r="B12136" i="1"/>
  <c r="B12135" i="1"/>
  <c r="B12134" i="1"/>
  <c r="B12133" i="1"/>
  <c r="B12132" i="1"/>
  <c r="B12131" i="1"/>
  <c r="B12130" i="1"/>
  <c r="B12129" i="1"/>
  <c r="B12128" i="1"/>
  <c r="B12127" i="1"/>
  <c r="B12126" i="1"/>
  <c r="B12125" i="1"/>
  <c r="B12124" i="1"/>
  <c r="B12123" i="1"/>
  <c r="B12122" i="1"/>
  <c r="B12121" i="1"/>
  <c r="B12120" i="1"/>
  <c r="B12119" i="1"/>
  <c r="B12118" i="1"/>
  <c r="B12117" i="1"/>
  <c r="B12116" i="1"/>
  <c r="B12115" i="1"/>
  <c r="B12114" i="1"/>
  <c r="B12113" i="1"/>
  <c r="B12112" i="1"/>
  <c r="B12111" i="1"/>
  <c r="B12110" i="1"/>
  <c r="B12109" i="1"/>
  <c r="B12108" i="1"/>
  <c r="B12107" i="1"/>
  <c r="B12106" i="1"/>
  <c r="B12105" i="1"/>
  <c r="B12104" i="1"/>
  <c r="B12099" i="1"/>
  <c r="B12098" i="1"/>
  <c r="B12097" i="1"/>
  <c r="B12096" i="1"/>
  <c r="B12095" i="1"/>
  <c r="B12094" i="1"/>
  <c r="B12093" i="1"/>
  <c r="B12092" i="1"/>
  <c r="B12091" i="1"/>
  <c r="B12090" i="1"/>
  <c r="B12089" i="1"/>
  <c r="B12088" i="1"/>
  <c r="B12087" i="1"/>
  <c r="B12086" i="1"/>
  <c r="B12085" i="1"/>
  <c r="B12084" i="1"/>
  <c r="B12083" i="1"/>
  <c r="B12082" i="1"/>
  <c r="B12081" i="1"/>
  <c r="B12080" i="1"/>
  <c r="B12079" i="1"/>
  <c r="B12078" i="1"/>
  <c r="B12077" i="1"/>
  <c r="B12076" i="1"/>
  <c r="B12075" i="1"/>
  <c r="B12074" i="1"/>
  <c r="B12073" i="1"/>
  <c r="B12072" i="1"/>
  <c r="B12071" i="1"/>
  <c r="B12070" i="1"/>
  <c r="B12069" i="1"/>
  <c r="B12068" i="1"/>
  <c r="B12067" i="1"/>
  <c r="B12066" i="1"/>
  <c r="B12065" i="1"/>
  <c r="B12064" i="1"/>
  <c r="B12063" i="1"/>
  <c r="B12062" i="1"/>
  <c r="B12061" i="1"/>
  <c r="B12060" i="1"/>
  <c r="B12059" i="1"/>
  <c r="B12058" i="1"/>
  <c r="B12057" i="1"/>
  <c r="B12056" i="1"/>
  <c r="B12055" i="1"/>
  <c r="B12054" i="1"/>
  <c r="B12053" i="1"/>
  <c r="B12052" i="1"/>
  <c r="B12051" i="1"/>
  <c r="B12050" i="1"/>
  <c r="B12049" i="1"/>
  <c r="B12048" i="1"/>
  <c r="B12047" i="1"/>
  <c r="B12046" i="1"/>
  <c r="B12045" i="1"/>
  <c r="B12044" i="1"/>
  <c r="B12043" i="1"/>
  <c r="B12042" i="1"/>
  <c r="B12041" i="1"/>
  <c r="B12040" i="1"/>
  <c r="B12039" i="1"/>
  <c r="B12038" i="1"/>
  <c r="B12037" i="1"/>
  <c r="B12036" i="1"/>
  <c r="B12035" i="1"/>
  <c r="B12034" i="1"/>
  <c r="B12033" i="1"/>
  <c r="B12032" i="1"/>
  <c r="B12031" i="1"/>
  <c r="B12030" i="1"/>
  <c r="B12029" i="1"/>
  <c r="B12028" i="1"/>
  <c r="B12027" i="1"/>
  <c r="B12026" i="1"/>
  <c r="B12025" i="1"/>
  <c r="B12024" i="1"/>
  <c r="B12023" i="1"/>
  <c r="B12022" i="1"/>
  <c r="B12021" i="1"/>
  <c r="B12020" i="1"/>
  <c r="B12019" i="1"/>
  <c r="B12018" i="1"/>
  <c r="B12017" i="1"/>
  <c r="B12016" i="1"/>
  <c r="B12015" i="1"/>
  <c r="B12014" i="1"/>
  <c r="B12013" i="1"/>
  <c r="B12012" i="1"/>
  <c r="B12011" i="1"/>
  <c r="B12010" i="1"/>
  <c r="B12009" i="1"/>
  <c r="B12008" i="1"/>
  <c r="B12007" i="1"/>
  <c r="B12006" i="1"/>
  <c r="B12005" i="1"/>
  <c r="B12004" i="1"/>
  <c r="B12003" i="1"/>
  <c r="B12002" i="1"/>
  <c r="B12001" i="1"/>
  <c r="B12000" i="1"/>
  <c r="B11999" i="1"/>
  <c r="B11998" i="1"/>
  <c r="B11997" i="1"/>
  <c r="B11996" i="1"/>
  <c r="B11995" i="1"/>
  <c r="B11994" i="1"/>
  <c r="B11993" i="1"/>
  <c r="B11992" i="1"/>
  <c r="B11991" i="1"/>
  <c r="B11990" i="1"/>
  <c r="B11989" i="1"/>
  <c r="B11988" i="1"/>
  <c r="B11987" i="1"/>
  <c r="B11986" i="1"/>
  <c r="B11985" i="1"/>
  <c r="B11984" i="1"/>
  <c r="B11983" i="1"/>
  <c r="B11982" i="1"/>
  <c r="B11981" i="1"/>
  <c r="B11980" i="1"/>
  <c r="B11979" i="1"/>
  <c r="B11978" i="1"/>
  <c r="B11977" i="1"/>
  <c r="B11976" i="1"/>
  <c r="B11975" i="1"/>
  <c r="B11974" i="1"/>
  <c r="B11973" i="1"/>
  <c r="B11972" i="1"/>
  <c r="B11971" i="1"/>
  <c r="B11970" i="1"/>
  <c r="B11969" i="1"/>
  <c r="B11968" i="1"/>
  <c r="B11967" i="1"/>
  <c r="B11966" i="1"/>
  <c r="B11965" i="1"/>
  <c r="B11964" i="1"/>
  <c r="B11963" i="1"/>
  <c r="B11962" i="1"/>
  <c r="B11961" i="1"/>
  <c r="B11960" i="1"/>
  <c r="B11959" i="1"/>
  <c r="B11958" i="1"/>
  <c r="B11957" i="1"/>
  <c r="B11956" i="1"/>
  <c r="B11955" i="1"/>
  <c r="B11954" i="1"/>
  <c r="B11953" i="1"/>
  <c r="B11952" i="1"/>
  <c r="B11951" i="1"/>
  <c r="B11950" i="1"/>
  <c r="B11949" i="1"/>
  <c r="B11948" i="1"/>
  <c r="B11947" i="1"/>
  <c r="B11946" i="1"/>
  <c r="B11945" i="1"/>
  <c r="B11944" i="1"/>
  <c r="B11943" i="1"/>
  <c r="B11942" i="1"/>
  <c r="B11941" i="1"/>
  <c r="B11940" i="1"/>
  <c r="B11939" i="1"/>
  <c r="B11938" i="1"/>
  <c r="B11937" i="1"/>
  <c r="B11936" i="1"/>
  <c r="B11935" i="1"/>
  <c r="B11934" i="1"/>
  <c r="B11933" i="1"/>
  <c r="B11932" i="1"/>
  <c r="B11931" i="1"/>
  <c r="B11930" i="1"/>
  <c r="B11929" i="1"/>
  <c r="B11928" i="1"/>
  <c r="B11927" i="1"/>
  <c r="B11926" i="1"/>
  <c r="B11925" i="1"/>
  <c r="B11924" i="1"/>
  <c r="B11923" i="1"/>
  <c r="B11922" i="1"/>
  <c r="B11921" i="1"/>
  <c r="B11920" i="1"/>
  <c r="B11919" i="1"/>
  <c r="B11918" i="1"/>
  <c r="B11917" i="1"/>
  <c r="B11916" i="1"/>
  <c r="B11915" i="1"/>
  <c r="B11914" i="1"/>
  <c r="B11913" i="1"/>
  <c r="B11912" i="1"/>
  <c r="B11911" i="1"/>
  <c r="B11910" i="1"/>
  <c r="B11909" i="1"/>
  <c r="B11908" i="1"/>
  <c r="B11907" i="1"/>
  <c r="B11906" i="1"/>
  <c r="B11905" i="1"/>
  <c r="B11904" i="1"/>
  <c r="B11903" i="1"/>
  <c r="B11902" i="1"/>
  <c r="B11901" i="1"/>
  <c r="B11900" i="1"/>
  <c r="B11899" i="1"/>
  <c r="B11898" i="1"/>
  <c r="B11897" i="1"/>
  <c r="B11896" i="1"/>
  <c r="B11895" i="1"/>
  <c r="B11894" i="1"/>
  <c r="B11893" i="1"/>
  <c r="B11892" i="1"/>
  <c r="B11891" i="1"/>
  <c r="B11890" i="1"/>
  <c r="B11889" i="1"/>
  <c r="B11888" i="1"/>
  <c r="B11887" i="1"/>
  <c r="B11886" i="1"/>
  <c r="B11885" i="1"/>
  <c r="B11884" i="1"/>
  <c r="B11883" i="1"/>
  <c r="B11882" i="1"/>
  <c r="B11881" i="1"/>
  <c r="B11880" i="1"/>
  <c r="B11879" i="1"/>
  <c r="B11878" i="1"/>
  <c r="B11877" i="1"/>
  <c r="B11876" i="1"/>
  <c r="B11875" i="1"/>
  <c r="B11874" i="1"/>
  <c r="B11873" i="1"/>
  <c r="B11872" i="1"/>
  <c r="B11871" i="1"/>
  <c r="B11870" i="1"/>
  <c r="B11869" i="1"/>
  <c r="B11868" i="1"/>
  <c r="B11867" i="1"/>
  <c r="B11866" i="1"/>
  <c r="B11865" i="1"/>
  <c r="B11864" i="1"/>
  <c r="B11863" i="1"/>
  <c r="B11862" i="1"/>
  <c r="B11861" i="1"/>
  <c r="B11860" i="1"/>
  <c r="B11859" i="1"/>
  <c r="B11858" i="1"/>
  <c r="B11857" i="1"/>
  <c r="B11856" i="1"/>
  <c r="B11855" i="1"/>
  <c r="B11854" i="1"/>
  <c r="B11853" i="1"/>
  <c r="B11852" i="1"/>
  <c r="B11851" i="1"/>
  <c r="B11850" i="1"/>
  <c r="B11849" i="1"/>
  <c r="B11848" i="1"/>
  <c r="B11847" i="1"/>
  <c r="B11846" i="1"/>
  <c r="B11845" i="1"/>
  <c r="B11844" i="1"/>
  <c r="B11843" i="1"/>
  <c r="B11842" i="1"/>
  <c r="B11841" i="1"/>
  <c r="B11840" i="1"/>
  <c r="B11839" i="1"/>
  <c r="B11838" i="1"/>
  <c r="B11837" i="1"/>
  <c r="B11836" i="1"/>
  <c r="B11835" i="1"/>
  <c r="B11834" i="1"/>
  <c r="B11833" i="1"/>
  <c r="B11832" i="1"/>
  <c r="B11831" i="1"/>
  <c r="B11830" i="1"/>
  <c r="B11829" i="1"/>
  <c r="B11828" i="1"/>
  <c r="B11827" i="1"/>
  <c r="B11826" i="1"/>
  <c r="B11825" i="1"/>
  <c r="B11824" i="1"/>
  <c r="B11823" i="1"/>
  <c r="B11822" i="1"/>
  <c r="B11821" i="1"/>
  <c r="B11820" i="1"/>
  <c r="B11819" i="1"/>
  <c r="B11818" i="1"/>
  <c r="B11817" i="1"/>
  <c r="B11816" i="1"/>
  <c r="B11815" i="1"/>
  <c r="B11814" i="1"/>
  <c r="B11813" i="1"/>
  <c r="B11812" i="1"/>
  <c r="B11811" i="1"/>
  <c r="B11810" i="1"/>
  <c r="B11809" i="1"/>
  <c r="B11808" i="1"/>
  <c r="B11807" i="1"/>
  <c r="B11806" i="1"/>
  <c r="B11805" i="1"/>
  <c r="B11804" i="1"/>
  <c r="B11803" i="1"/>
  <c r="B11802" i="1"/>
  <c r="B11801" i="1"/>
  <c r="B11800" i="1"/>
  <c r="B11799" i="1"/>
  <c r="B11798" i="1"/>
  <c r="B11797" i="1"/>
  <c r="B11796" i="1"/>
  <c r="B11795" i="1"/>
  <c r="B11794" i="1"/>
  <c r="B11793" i="1"/>
  <c r="B11792" i="1"/>
  <c r="B11791" i="1"/>
  <c r="B11790" i="1"/>
  <c r="B11789" i="1"/>
  <c r="B11788" i="1"/>
  <c r="B11787" i="1"/>
  <c r="B11786" i="1"/>
  <c r="B11785" i="1"/>
  <c r="B11784" i="1"/>
  <c r="B11783" i="1"/>
  <c r="B11782" i="1"/>
  <c r="B11781" i="1"/>
  <c r="B11780" i="1"/>
  <c r="B11779" i="1"/>
  <c r="B11778" i="1"/>
  <c r="B11777" i="1"/>
  <c r="B11776" i="1"/>
  <c r="B11775" i="1"/>
  <c r="B11774" i="1"/>
  <c r="B11773" i="1"/>
  <c r="B11772" i="1"/>
  <c r="B11771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11755" i="1"/>
  <c r="B11754" i="1"/>
  <c r="B11753" i="1"/>
  <c r="B11752" i="1"/>
  <c r="B11751" i="1"/>
  <c r="B11750" i="1"/>
  <c r="B11749" i="1"/>
  <c r="B11748" i="1"/>
  <c r="B11747" i="1"/>
  <c r="B11746" i="1"/>
  <c r="B11745" i="1"/>
  <c r="B11744" i="1"/>
  <c r="B11743" i="1"/>
  <c r="B11742" i="1"/>
  <c r="B11741" i="1"/>
  <c r="B11740" i="1"/>
  <c r="B11739" i="1"/>
  <c r="B11738" i="1"/>
  <c r="B11737" i="1"/>
  <c r="B11736" i="1"/>
  <c r="B11735" i="1"/>
  <c r="B11734" i="1"/>
  <c r="B11733" i="1"/>
  <c r="B11732" i="1"/>
  <c r="B11731" i="1"/>
  <c r="B11730" i="1"/>
  <c r="B11729" i="1"/>
  <c r="B11728" i="1"/>
  <c r="B11727" i="1"/>
  <c r="B11726" i="1"/>
  <c r="B11725" i="1"/>
  <c r="B11724" i="1"/>
  <c r="B11723" i="1"/>
  <c r="B11722" i="1"/>
  <c r="B11721" i="1"/>
  <c r="B11720" i="1"/>
  <c r="B11719" i="1"/>
  <c r="B11718" i="1"/>
  <c r="B11717" i="1"/>
  <c r="B11716" i="1"/>
  <c r="B11715" i="1"/>
  <c r="B11714" i="1"/>
  <c r="B11713" i="1"/>
  <c r="B11712" i="1"/>
  <c r="B11711" i="1"/>
  <c r="B11710" i="1"/>
  <c r="B11709" i="1"/>
  <c r="B11708" i="1"/>
  <c r="B11707" i="1"/>
  <c r="B11706" i="1"/>
  <c r="B11705" i="1"/>
  <c r="B11704" i="1"/>
  <c r="B11703" i="1"/>
  <c r="B11702" i="1"/>
  <c r="B11701" i="1"/>
  <c r="B11700" i="1"/>
  <c r="B11699" i="1"/>
  <c r="B11698" i="1"/>
  <c r="B11697" i="1"/>
  <c r="B11696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11670" i="1"/>
  <c r="B11669" i="1"/>
  <c r="B11668" i="1"/>
  <c r="B11667" i="1"/>
  <c r="B11666" i="1"/>
  <c r="B11665" i="1"/>
  <c r="B11664" i="1"/>
  <c r="B11663" i="1"/>
  <c r="B11662" i="1"/>
  <c r="B11661" i="1"/>
  <c r="B11660" i="1"/>
  <c r="B11659" i="1"/>
  <c r="B11658" i="1"/>
  <c r="B11657" i="1"/>
  <c r="B11656" i="1"/>
  <c r="B11655" i="1"/>
  <c r="B11654" i="1"/>
  <c r="B11653" i="1"/>
  <c r="B11652" i="1"/>
  <c r="B11651" i="1"/>
  <c r="B11650" i="1"/>
  <c r="B11649" i="1"/>
  <c r="B11648" i="1"/>
  <c r="B11647" i="1"/>
  <c r="B11646" i="1"/>
  <c r="B11645" i="1"/>
  <c r="B11644" i="1"/>
  <c r="B11643" i="1"/>
  <c r="B11642" i="1"/>
  <c r="B11641" i="1"/>
  <c r="B11640" i="1"/>
  <c r="B11639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1625" i="1"/>
  <c r="B11624" i="1"/>
  <c r="B11623" i="1"/>
  <c r="B11622" i="1"/>
  <c r="B11621" i="1"/>
  <c r="B11620" i="1"/>
  <c r="B11619" i="1"/>
  <c r="B11618" i="1"/>
  <c r="B11617" i="1"/>
  <c r="B11616" i="1"/>
  <c r="B11615" i="1"/>
  <c r="B11614" i="1"/>
  <c r="B11613" i="1"/>
  <c r="B11612" i="1"/>
  <c r="B11611" i="1"/>
  <c r="B11610" i="1"/>
  <c r="B11609" i="1"/>
  <c r="B11608" i="1"/>
  <c r="B11607" i="1"/>
  <c r="B11606" i="1"/>
  <c r="B11605" i="1"/>
  <c r="B11604" i="1"/>
  <c r="B11603" i="1"/>
  <c r="B11602" i="1"/>
  <c r="B11601" i="1"/>
  <c r="B11600" i="1"/>
  <c r="B11599" i="1"/>
  <c r="B11598" i="1"/>
  <c r="B11597" i="1"/>
  <c r="B11596" i="1"/>
  <c r="B11595" i="1"/>
  <c r="B11594" i="1"/>
  <c r="B11593" i="1"/>
  <c r="B11592" i="1"/>
  <c r="B11591" i="1"/>
  <c r="B11590" i="1"/>
  <c r="B11589" i="1"/>
  <c r="B11588" i="1"/>
  <c r="B11587" i="1"/>
  <c r="B11586" i="1"/>
  <c r="B11585" i="1"/>
  <c r="B11584" i="1"/>
  <c r="B11583" i="1"/>
  <c r="B11582" i="1"/>
  <c r="B11581" i="1"/>
  <c r="B11580" i="1"/>
  <c r="B11579" i="1"/>
  <c r="B11578" i="1"/>
  <c r="B11577" i="1"/>
  <c r="B11576" i="1"/>
  <c r="B11575" i="1"/>
  <c r="B11574" i="1"/>
  <c r="B11573" i="1"/>
  <c r="B11572" i="1"/>
  <c r="B11571" i="1"/>
  <c r="B11570" i="1"/>
  <c r="B11569" i="1"/>
  <c r="B11568" i="1"/>
  <c r="B11567" i="1"/>
  <c r="B11566" i="1"/>
  <c r="B11565" i="1"/>
  <c r="B11564" i="1"/>
  <c r="B11563" i="1"/>
  <c r="B11562" i="1"/>
  <c r="B11561" i="1"/>
  <c r="B11560" i="1"/>
  <c r="B11559" i="1"/>
  <c r="B11558" i="1"/>
  <c r="B11557" i="1"/>
  <c r="B11556" i="1"/>
  <c r="B11555" i="1"/>
  <c r="B11554" i="1"/>
  <c r="B11553" i="1"/>
  <c r="B11552" i="1"/>
  <c r="B11551" i="1"/>
  <c r="B11550" i="1"/>
  <c r="B11549" i="1"/>
  <c r="B11548" i="1"/>
  <c r="B11547" i="1"/>
  <c r="B11546" i="1"/>
  <c r="B11545" i="1"/>
  <c r="B11544" i="1"/>
  <c r="B11543" i="1"/>
  <c r="B11542" i="1"/>
  <c r="B11541" i="1"/>
  <c r="B11540" i="1"/>
  <c r="B11539" i="1"/>
  <c r="B11538" i="1"/>
  <c r="B11537" i="1"/>
  <c r="B11536" i="1"/>
  <c r="B11535" i="1"/>
  <c r="B11534" i="1"/>
  <c r="B11533" i="1"/>
  <c r="B11532" i="1"/>
  <c r="B11531" i="1"/>
  <c r="B11530" i="1"/>
  <c r="B11529" i="1"/>
  <c r="B11528" i="1"/>
  <c r="B11527" i="1"/>
  <c r="B11526" i="1"/>
  <c r="B11525" i="1"/>
  <c r="B11524" i="1"/>
  <c r="B11523" i="1"/>
  <c r="B11522" i="1"/>
  <c r="B11521" i="1"/>
  <c r="B11520" i="1"/>
  <c r="B11519" i="1"/>
  <c r="B11518" i="1"/>
  <c r="B11517" i="1"/>
  <c r="B11516" i="1"/>
  <c r="B11515" i="1"/>
  <c r="B11514" i="1"/>
  <c r="B11513" i="1"/>
  <c r="B11512" i="1"/>
  <c r="B11511" i="1"/>
  <c r="B11510" i="1"/>
  <c r="B11509" i="1"/>
  <c r="B11508" i="1"/>
  <c r="B11507" i="1"/>
  <c r="B11506" i="1"/>
  <c r="B11505" i="1"/>
  <c r="B11504" i="1"/>
  <c r="B11503" i="1"/>
  <c r="B11502" i="1"/>
  <c r="B11501" i="1"/>
  <c r="B11500" i="1"/>
  <c r="B11499" i="1"/>
  <c r="B11494" i="1"/>
  <c r="B11493" i="1"/>
  <c r="B11492" i="1"/>
  <c r="B11491" i="1"/>
  <c r="B11490" i="1"/>
  <c r="B11489" i="1"/>
  <c r="B11488" i="1"/>
  <c r="B11487" i="1"/>
  <c r="B11486" i="1"/>
  <c r="B11485" i="1"/>
  <c r="B11484" i="1"/>
  <c r="B11483" i="1"/>
  <c r="B11482" i="1"/>
  <c r="B11481" i="1"/>
  <c r="B11480" i="1"/>
  <c r="B11479" i="1"/>
  <c r="B11478" i="1"/>
  <c r="B11477" i="1"/>
  <c r="B11476" i="1"/>
  <c r="B11475" i="1"/>
  <c r="B11474" i="1"/>
  <c r="B11473" i="1"/>
  <c r="B11472" i="1"/>
  <c r="B11471" i="1"/>
  <c r="B11470" i="1"/>
  <c r="B11469" i="1"/>
  <c r="B11468" i="1"/>
  <c r="B11467" i="1"/>
  <c r="B11466" i="1"/>
  <c r="B11465" i="1"/>
  <c r="B11464" i="1"/>
  <c r="B11463" i="1"/>
  <c r="B11462" i="1"/>
  <c r="B11461" i="1"/>
  <c r="B11460" i="1"/>
  <c r="B11459" i="1"/>
  <c r="B11458" i="1"/>
  <c r="B11457" i="1"/>
  <c r="B11456" i="1"/>
  <c r="B11455" i="1"/>
  <c r="B11454" i="1"/>
  <c r="B11453" i="1"/>
  <c r="B11452" i="1"/>
  <c r="B11451" i="1"/>
  <c r="B11450" i="1"/>
  <c r="B11449" i="1"/>
  <c r="B11448" i="1"/>
  <c r="B11447" i="1"/>
  <c r="B11446" i="1"/>
  <c r="B11445" i="1"/>
  <c r="B11444" i="1"/>
  <c r="B11443" i="1"/>
  <c r="B11442" i="1"/>
  <c r="B11441" i="1"/>
  <c r="B11440" i="1"/>
  <c r="B11439" i="1"/>
  <c r="B11438" i="1"/>
  <c r="B11437" i="1"/>
  <c r="B11436" i="1"/>
  <c r="B11435" i="1"/>
  <c r="B11434" i="1"/>
  <c r="B11433" i="1"/>
  <c r="B11432" i="1"/>
  <c r="B11431" i="1"/>
  <c r="B11430" i="1"/>
  <c r="B11429" i="1"/>
  <c r="B11428" i="1"/>
  <c r="B11427" i="1"/>
  <c r="B11426" i="1"/>
  <c r="B11425" i="1"/>
  <c r="B11424" i="1"/>
  <c r="B11423" i="1"/>
  <c r="B11422" i="1"/>
  <c r="B11421" i="1"/>
  <c r="B11420" i="1"/>
  <c r="B11419" i="1"/>
  <c r="B11418" i="1"/>
  <c r="B11417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2" i="1"/>
  <c r="B11391" i="1"/>
  <c r="B11390" i="1"/>
  <c r="B11389" i="1"/>
  <c r="B11388" i="1"/>
  <c r="B11387" i="1"/>
  <c r="B11386" i="1"/>
  <c r="B11385" i="1"/>
  <c r="B11384" i="1"/>
  <c r="B11383" i="1"/>
  <c r="B11382" i="1"/>
  <c r="B11381" i="1"/>
  <c r="B11380" i="1"/>
  <c r="B11379" i="1"/>
  <c r="B11378" i="1"/>
  <c r="B11377" i="1"/>
  <c r="B11376" i="1"/>
  <c r="B11375" i="1"/>
  <c r="B11374" i="1"/>
  <c r="B11373" i="1"/>
  <c r="B11372" i="1"/>
  <c r="B11371" i="1"/>
  <c r="B11370" i="1"/>
  <c r="B11369" i="1"/>
  <c r="B11368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2" i="1"/>
  <c r="B11351" i="1"/>
  <c r="B11350" i="1"/>
  <c r="B11349" i="1"/>
  <c r="B11348" i="1"/>
  <c r="B11347" i="1"/>
  <c r="B11346" i="1"/>
  <c r="B11345" i="1"/>
  <c r="B11344" i="1"/>
  <c r="B11343" i="1"/>
  <c r="B11342" i="1"/>
  <c r="B11341" i="1"/>
  <c r="B11340" i="1"/>
  <c r="B11339" i="1"/>
  <c r="B11338" i="1"/>
  <c r="B11337" i="1"/>
  <c r="B11336" i="1"/>
  <c r="B11335" i="1"/>
  <c r="B11334" i="1"/>
  <c r="B11333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8" i="1"/>
  <c r="B11307" i="1"/>
  <c r="B11306" i="1"/>
  <c r="B11305" i="1"/>
  <c r="B11304" i="1"/>
  <c r="B11303" i="1"/>
  <c r="B11302" i="1"/>
  <c r="B11301" i="1"/>
  <c r="B11300" i="1"/>
  <c r="B11299" i="1"/>
  <c r="B11298" i="1"/>
  <c r="B11297" i="1"/>
  <c r="B11296" i="1"/>
  <c r="B11295" i="1"/>
  <c r="B11294" i="1"/>
  <c r="B11293" i="1"/>
  <c r="B11292" i="1"/>
  <c r="B11291" i="1"/>
  <c r="B11290" i="1"/>
  <c r="B11289" i="1"/>
  <c r="B11288" i="1"/>
  <c r="B11287" i="1"/>
  <c r="B11286" i="1"/>
  <c r="B11285" i="1"/>
  <c r="B11284" i="1"/>
  <c r="B11283" i="1"/>
  <c r="B11282" i="1"/>
  <c r="B11281" i="1"/>
  <c r="B11280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6" i="1"/>
  <c r="B11265" i="1"/>
  <c r="B11264" i="1"/>
  <c r="B11263" i="1"/>
  <c r="B11262" i="1"/>
  <c r="B11261" i="1"/>
  <c r="B11260" i="1"/>
  <c r="B11259" i="1"/>
  <c r="B11258" i="1"/>
  <c r="B11257" i="1"/>
  <c r="B11256" i="1"/>
  <c r="B11255" i="1"/>
  <c r="B11254" i="1"/>
  <c r="B11253" i="1"/>
  <c r="B11252" i="1"/>
  <c r="B11251" i="1"/>
  <c r="B11250" i="1"/>
  <c r="B11249" i="1"/>
  <c r="B11248" i="1"/>
  <c r="B11247" i="1"/>
  <c r="B11246" i="1"/>
  <c r="B11245" i="1"/>
  <c r="B11244" i="1"/>
  <c r="B11243" i="1"/>
  <c r="B11242" i="1"/>
  <c r="B11241" i="1"/>
  <c r="B11240" i="1"/>
  <c r="B11239" i="1"/>
  <c r="B11238" i="1"/>
  <c r="B11237" i="1"/>
  <c r="B11236" i="1"/>
  <c r="B11235" i="1"/>
  <c r="B11234" i="1"/>
  <c r="B11233" i="1"/>
  <c r="B11232" i="1"/>
  <c r="B11231" i="1"/>
  <c r="B11230" i="1"/>
  <c r="B11229" i="1"/>
  <c r="B11228" i="1"/>
  <c r="B11227" i="1"/>
  <c r="B11226" i="1"/>
  <c r="B11225" i="1"/>
  <c r="B11224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1" i="1"/>
  <c r="B11200" i="1"/>
  <c r="B11199" i="1"/>
  <c r="B11198" i="1"/>
  <c r="B11197" i="1"/>
  <c r="B11196" i="1"/>
  <c r="B11195" i="1"/>
  <c r="B11194" i="1"/>
  <c r="B11193" i="1"/>
  <c r="B11192" i="1"/>
  <c r="B11191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9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4" i="1"/>
  <c r="B11153" i="1"/>
  <c r="B11152" i="1"/>
  <c r="B11151" i="1"/>
  <c r="B11150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7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2" i="1"/>
  <c r="B11111" i="1"/>
  <c r="B11110" i="1"/>
  <c r="B11109" i="1"/>
  <c r="B11108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9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5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2" i="1"/>
  <c r="B11051" i="1"/>
  <c r="B11050" i="1"/>
  <c r="B11049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4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6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1" i="1"/>
  <c r="B10980" i="1"/>
  <c r="B10979" i="1"/>
  <c r="B10978" i="1"/>
  <c r="B10977" i="1"/>
  <c r="B10976" i="1"/>
  <c r="B10975" i="1"/>
  <c r="B10974" i="1"/>
  <c r="B10973" i="1"/>
  <c r="B10972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7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5" i="1"/>
  <c r="B10934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<sst xmlns="http://schemas.openxmlformats.org/spreadsheetml/2006/main" count="400" uniqueCount="103">
  <si>
    <t>D:\DDPM\80\DDPM_realization_1.sr3</t>
  </si>
  <si>
    <t>Time (day)</t>
  </si>
  <si>
    <t>Date</t>
  </si>
  <si>
    <t>Entire  Field-Oil Recovery Factor SCTR</t>
  </si>
  <si>
    <t>D:\DDPM\80\DDPM_realization_10.sr3</t>
  </si>
  <si>
    <t>D:\DDPM\80\DDPM_realization_100.sr3</t>
  </si>
  <si>
    <t>D:\DDPM\80\DDPM_realization_11.sr3</t>
  </si>
  <si>
    <t>D:\DDPM\80\DDPM_realization_12.sr3</t>
  </si>
  <si>
    <t>D:\DDPM\80\DDPM_realization_13.sr3</t>
  </si>
  <si>
    <t>D:\DDPM\80\DDPM_realization_14.sr3</t>
  </si>
  <si>
    <t>D:\DDPM\80\DDPM_realization_15.sr3</t>
  </si>
  <si>
    <t>D:\DDPM\80\DDPM_realization_16.sr3</t>
  </si>
  <si>
    <t>D:\DDPM\80\DDPM_realization_17.sr3</t>
  </si>
  <si>
    <t>D:\DDPM\80\DDPM_realization_18.sr3</t>
  </si>
  <si>
    <t>D:\DDPM\80\DDPM_realization_19.sr3</t>
  </si>
  <si>
    <t>D:\DDPM\80\DDPM_realization_2.sr3</t>
  </si>
  <si>
    <t>D:\DDPM\80\DDPM_realization_20.sr3</t>
  </si>
  <si>
    <t>D:\DDPM\80\DDPM_realization_21.sr3</t>
  </si>
  <si>
    <t>D:\DDPM\80\DDPM_realization_22.sr3</t>
  </si>
  <si>
    <t>D:\DDPM\80\DDPM_realization_23.sr3</t>
  </si>
  <si>
    <t>D:\DDPM\80\DDPM_realization_24.sr3</t>
  </si>
  <si>
    <t>D:\DDPM\80\DDPM_realization_25.sr3</t>
  </si>
  <si>
    <t>D:\DDPM\80\DDPM_realization_26.sr3</t>
  </si>
  <si>
    <t>D:\DDPM\80\DDPM_realization_27.sr3</t>
  </si>
  <si>
    <t>D:\DDPM\80\DDPM_realization_28.sr3</t>
  </si>
  <si>
    <t>D:\DDPM\80\DDPM_realization_29.sr3</t>
  </si>
  <si>
    <t>D:\DDPM\80\DDPM_realization_3.sr3</t>
  </si>
  <si>
    <t>D:\DDPM\80\DDPM_realization_30.sr3</t>
  </si>
  <si>
    <t>D:\DDPM\80\DDPM_realization_31.sr3</t>
  </si>
  <si>
    <t>D:\DDPM\80\DDPM_realization_32.sr3</t>
  </si>
  <si>
    <t>D:\DDPM\80\DDPM_realization_33.sr3</t>
  </si>
  <si>
    <t>D:\DDPM\80\DDPM_realization_34.sr3</t>
  </si>
  <si>
    <t>D:\DDPM\80\DDPM_realization_35.sr3</t>
  </si>
  <si>
    <t>D:\DDPM\80\DDPM_realization_36.sr3</t>
  </si>
  <si>
    <t>D:\DDPM\80\DDPM_realization_37.sr3</t>
  </si>
  <si>
    <t>D:\DDPM\80\DDPM_realization_38.sr3</t>
  </si>
  <si>
    <t>D:\DDPM\80\DDPM_realization_39.sr3</t>
  </si>
  <si>
    <t>D:\DDPM\80\DDPM_realization_4.sr3</t>
  </si>
  <si>
    <t>D:\DDPM\80\DDPM_realization_40.sr3</t>
  </si>
  <si>
    <t>D:\DDPM\80\DDPM_realization_41.sr3</t>
  </si>
  <si>
    <t>D:\DDPM\80\DDPM_realization_42.sr3</t>
  </si>
  <si>
    <t>D:\DDPM\80\DDPM_realization_43.sr3</t>
  </si>
  <si>
    <t>D:\DDPM\80\DDPM_realization_44.sr3</t>
  </si>
  <si>
    <t>D:\DDPM\80\DDPM_realization_45.sr3</t>
  </si>
  <si>
    <t>D:\DDPM\80\DDPM_realization_46.sr3</t>
  </si>
  <si>
    <t>D:\DDPM\80\DDPM_realization_47.sr3</t>
  </si>
  <si>
    <t>D:\DDPM\80\DDPM_realization_48.sr3</t>
  </si>
  <si>
    <t>D:\DDPM\80\DDPM_realization_49.sr3</t>
  </si>
  <si>
    <t>D:\DDPM\80\DDPM_realization_5.sr3</t>
  </si>
  <si>
    <t>D:\DDPM\80\DDPM_realization_50.sr3</t>
  </si>
  <si>
    <t>D:\DDPM\80\DDPM_realization_51.sr3</t>
  </si>
  <si>
    <t>D:\DDPM\80\DDPM_realization_52.sr3</t>
  </si>
  <si>
    <t>D:\DDPM\80\DDPM_realization_53.sr3</t>
  </si>
  <si>
    <t>D:\DDPM\80\DDPM_realization_54.sr3</t>
  </si>
  <si>
    <t>D:\DDPM\80\DDPM_realization_55.sr3</t>
  </si>
  <si>
    <t>D:\DDPM\80\DDPM_realization_56.sr3</t>
  </si>
  <si>
    <t>D:\DDPM\80\DDPM_realization_57.sr3</t>
  </si>
  <si>
    <t>D:\DDPM\80\DDPM_realization_58.sr3</t>
  </si>
  <si>
    <t>D:\DDPM\80\DDPM_realization_59.sr3</t>
  </si>
  <si>
    <t>D:\DDPM\80\DDPM_realization_6.sr3</t>
  </si>
  <si>
    <t>D:\DDPM\80\DDPM_realization_60.sr3</t>
  </si>
  <si>
    <t>D:\DDPM\80\DDPM_realization_61.sr3</t>
  </si>
  <si>
    <t>D:\DDPM\80\DDPM_realization_62.sr3</t>
  </si>
  <si>
    <t>D:\DDPM\80\DDPM_realization_63.sr3</t>
  </si>
  <si>
    <t>D:\DDPM\80\DDPM_realization_64.sr3</t>
  </si>
  <si>
    <t>D:\DDPM\80\DDPM_realization_65.sr3</t>
  </si>
  <si>
    <t>D:\DDPM\80\DDPM_realization_66.sr3</t>
  </si>
  <si>
    <t>D:\DDPM\80\DDPM_realization_67.sr3</t>
  </si>
  <si>
    <t>D:\DDPM\80\DDPM_realization_68.sr3</t>
  </si>
  <si>
    <t>D:\DDPM\80\DDPM_realization_69.sr3</t>
  </si>
  <si>
    <t>D:\DDPM\80\DDPM_realization_7.sr3</t>
  </si>
  <si>
    <t>D:\DDPM\80\DDPM_realization_70.sr3</t>
  </si>
  <si>
    <t>D:\DDPM\80\DDPM_realization_71.sr3</t>
  </si>
  <si>
    <t>D:\DDPM\80\DDPM_realization_72.sr3</t>
  </si>
  <si>
    <t>D:\DDPM\80\DDPM_realization_73.sr3</t>
  </si>
  <si>
    <t>D:\DDPM\80\DDPM_realization_74.sr3</t>
  </si>
  <si>
    <t>D:\DDPM\80\DDPM_realization_75.sr3</t>
  </si>
  <si>
    <t>D:\DDPM\80\DDPM_realization_76.sr3</t>
  </si>
  <si>
    <t>D:\DDPM\80\DDPM_realization_77.sr3</t>
  </si>
  <si>
    <t>D:\DDPM\80\DDPM_realization_78.sr3</t>
  </si>
  <si>
    <t>D:\DDPM\80\DDPM_realization_79.sr3</t>
  </si>
  <si>
    <t>D:\DDPM\80\DDPM_realization_8.sr3</t>
  </si>
  <si>
    <t>D:\DDPM\80\DDPM_realization_80.sr3</t>
  </si>
  <si>
    <t>D:\DDPM\80\DDPM_realization_81.sr3</t>
  </si>
  <si>
    <t>D:\DDPM\80\DDPM_realization_82.sr3</t>
  </si>
  <si>
    <t>D:\DDPM\80\DDPM_realization_83.sr3</t>
  </si>
  <si>
    <t>D:\DDPM\80\DDPM_realization_84.sr3</t>
  </si>
  <si>
    <t>D:\DDPM\80\DDPM_realization_85.sr3</t>
  </si>
  <si>
    <t>D:\DDPM\80\DDPM_realization_86.sr3</t>
  </si>
  <si>
    <t>D:\DDPM\80\DDPM_realization_87.sr3</t>
  </si>
  <si>
    <t>D:\DDPM\80\DDPM_realization_88.sr3</t>
  </si>
  <si>
    <t>D:\DDPM\80\DDPM_realization_89.sr3</t>
  </si>
  <si>
    <t>D:\DDPM\80\DDPM_realization_9.sr3</t>
  </si>
  <si>
    <t>D:\DDPM\80\DDPM_realization_90.sr3</t>
  </si>
  <si>
    <t>D:\DDPM\80\DDPM_realization_91.sr3</t>
  </si>
  <si>
    <t>D:\DDPM\80\DDPM_realization_92.sr3</t>
  </si>
  <si>
    <t>D:\DDPM\80\DDPM_realization_93.sr3</t>
  </si>
  <si>
    <t>D:\DDPM\80\DDPM_realization_94.sr3</t>
  </si>
  <si>
    <t>D:\DDPM\80\DDPM_realization_95.sr3</t>
  </si>
  <si>
    <t>D:\DDPM\80\DDPM_realization_96.sr3</t>
  </si>
  <si>
    <t>D:\DDPM\80\DDPM_realization_97.sr3</t>
  </si>
  <si>
    <t>D:\DDPM\80\DDPM_realization_98.sr3</t>
  </si>
  <si>
    <t>D:\DDPM\80\DDPM_realization_99.sr3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</si>
</sst>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00"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  <dxf>
      <numFmt numFmtId="164" formatCode="yyy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229DC9-B1D6-4A10-BF69-95576DF8A6A6}" name="Table1" displayName="Table1" ref="A3:C604" totalsRowShown="0">
  <autoFilter ref="A3:C604" xr:uid="{DB300F52-3BE4-4349-BBC9-053EC95C2C7D}"/>
  <tableColumns count="3">
    <tableColumn id="1" xr3:uid="{5F3F80C7-7007-4DA5-A04D-9E2E3DF321F7}" name="Time (day)"/>
    <tableColumn id="2" xr3:uid="{5D561764-5CCA-48D1-8F54-9315CC4E8D0C}" name="Date" dataDxfId="99"/>
    <tableColumn id="3" xr3:uid="{6E45D78A-949B-402E-AA2A-20FD450F7BB2}" name="Entire  Field-Oil Recovery Factor SCT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1B958FB-06AA-4EB0-849C-D6986B6F4C59}" name="Table10" displayName="Table10" ref="A5448:C6049" totalsRowShown="0">
  <autoFilter ref="A5448:C6049" xr:uid="{D4BBFA62-EAA0-45EC-9430-CF1F6A9B0C84}"/>
  <tableColumns count="3">
    <tableColumn id="1" xr3:uid="{7A01BF1F-2644-4981-9B3E-B23F36797E13}" name="Time (day)"/>
    <tableColumn id="2" xr3:uid="{38D23792-3EF5-437A-96AA-4780CC41EB41}" name="Date" dataDxfId="90"/>
    <tableColumn id="3" xr3:uid="{6E9A0522-8FE9-4CD8-B647-0193A4AC7EF0}" name="Entire  Field-Oil Recovery Factor SCTR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60FD8FA0-3A6B-458D-844B-D138DED8C23C}" name="Table100" displayName="Table100" ref="A59898:C60499" totalsRowShown="0">
  <autoFilter ref="A59898:C60499" xr:uid="{5F9DCE16-386B-4CE4-BE76-B27007D45F63}"/>
  <tableColumns count="3">
    <tableColumn id="1" xr3:uid="{319F937D-F9A9-4C52-814F-5949CF84148C}" name="Time (day)"/>
    <tableColumn id="2" xr3:uid="{76555394-AD7B-44D0-A2C6-B50EA38D542F}" name="Date" dataDxfId="0"/>
    <tableColumn id="3" xr3:uid="{DA0E32D2-1202-4867-B4A0-E3B3D9929C2D}" name="Entire  Field-Oil Recovery Factor SCT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5268A4-798F-403F-96C9-97B2E7F1DE42}" name="Table11" displayName="Table11" ref="A6053:C6654" totalsRowShown="0">
  <autoFilter ref="A6053:C6654" xr:uid="{1BCBD01E-8F4E-4943-907F-8C199DF1F966}"/>
  <tableColumns count="3">
    <tableColumn id="1" xr3:uid="{67775EDF-DCEC-426D-9C2E-CA9B94D338E4}" name="Time (day)"/>
    <tableColumn id="2" xr3:uid="{8A7EF5C9-4B34-46A1-8C86-7FD2430275D2}" name="Date" dataDxfId="89"/>
    <tableColumn id="3" xr3:uid="{2C4D5253-B859-48B9-930F-4BC7CEAD8F03}" name="Entire  Field-Oil Recovery Factor SCT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3E52159-1953-464C-A186-7E28FA96C680}" name="Table12" displayName="Table12" ref="A6658:C7259" totalsRowShown="0">
  <autoFilter ref="A6658:C7259" xr:uid="{664672D6-D7B8-48E0-9757-D3AD3C84DDDC}"/>
  <tableColumns count="3">
    <tableColumn id="1" xr3:uid="{7D8CE8CD-B6DE-4E9D-9764-D286492CA20F}" name="Time (day)"/>
    <tableColumn id="2" xr3:uid="{4B93241C-6473-43F0-8899-5B1FCF33290B}" name="Date" dataDxfId="88"/>
    <tableColumn id="3" xr3:uid="{9280123C-2AE1-4E9A-B2E3-E23AD2AD6478}" name="Entire  Field-Oil Recovery Factor SCTR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E3D579A-D129-41F3-A60A-569B888542E4}" name="Table13" displayName="Table13" ref="A7263:C7864" totalsRowShown="0">
  <autoFilter ref="A7263:C7864" xr:uid="{1E83D6A6-3967-4638-AD49-0C824008C2D6}"/>
  <tableColumns count="3">
    <tableColumn id="1" xr3:uid="{9D3E2412-B478-42A7-853D-2FB07290230C}" name="Time (day)"/>
    <tableColumn id="2" xr3:uid="{1FFDA46D-E8B3-48F8-808B-BC0FBA6D01DC}" name="Date" dataDxfId="87"/>
    <tableColumn id="3" xr3:uid="{80F47A9C-90A5-4C99-858D-ADD3E3D5BC45}" name="Entire  Field-Oil Recovery Factor SCT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CCC2A53-ACB3-4D31-B51F-FF72C340F8C0}" name="Table14" displayName="Table14" ref="A7868:C8469" totalsRowShown="0">
  <autoFilter ref="A7868:C8469" xr:uid="{D0D5091B-046F-4DD4-BDC9-1E53822504E9}"/>
  <tableColumns count="3">
    <tableColumn id="1" xr3:uid="{98ABAA57-43ED-4BEF-BEA0-7D0A3AE65BC3}" name="Time (day)"/>
    <tableColumn id="2" xr3:uid="{0B1B3C6B-59AA-4561-B912-66F19155584B}" name="Date" dataDxfId="86"/>
    <tableColumn id="3" xr3:uid="{1AD3D09F-4F20-46D6-B403-9BC37FBA431B}" name="Entire  Field-Oil Recovery Factor SCTR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827BB85-89D0-47C0-8404-CC7121C14F3B}" name="Table15" displayName="Table15" ref="A8473:C9074" totalsRowShown="0">
  <autoFilter ref="A8473:C9074" xr:uid="{B5BE06DC-A5D1-48FF-990C-B81A327B42E4}"/>
  <tableColumns count="3">
    <tableColumn id="1" xr3:uid="{39BF3D05-2EDE-4A41-9A0E-49B4D7CB6561}" name="Time (day)"/>
    <tableColumn id="2" xr3:uid="{E2E76F99-EB26-4B31-8705-B277AFB7321B}" name="Date" dataDxfId="85"/>
    <tableColumn id="3" xr3:uid="{226CB493-C044-4B3B-AF8C-90D989BE2A98}" name="Entire  Field-Oil Recovery Factor SCT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956CCD4-8D17-4DCF-B25E-BE17088D5336}" name="Table16" displayName="Table16" ref="A9078:C9679" totalsRowShown="0">
  <autoFilter ref="A9078:C9679" xr:uid="{771FE10D-5BD7-4E07-AA63-C5AD874EC386}"/>
  <tableColumns count="3">
    <tableColumn id="1" xr3:uid="{E94C0321-4F54-4D67-A456-1EA94E7E5372}" name="Time (day)"/>
    <tableColumn id="2" xr3:uid="{CF59698D-D7EE-4367-9D4B-2FB87C268DC5}" name="Date" dataDxfId="84"/>
    <tableColumn id="3" xr3:uid="{C6AA77A6-6177-49FE-9AF5-17F34C0A7286}" name="Entire  Field-Oil Recovery Factor SCTR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C6DED9E-CA87-415D-AFCE-D02B23BC3BA8}" name="Table17" displayName="Table17" ref="A9683:C10284" totalsRowShown="0">
  <autoFilter ref="A9683:C10284" xr:uid="{CDED2B05-BB9C-4D74-A6DB-54D817261845}"/>
  <tableColumns count="3">
    <tableColumn id="1" xr3:uid="{0B34E39A-4163-4BF4-96D6-836B2619CB9D}" name="Time (day)"/>
    <tableColumn id="2" xr3:uid="{523E6506-8E89-4344-8367-96689A00832D}" name="Date" dataDxfId="83"/>
    <tableColumn id="3" xr3:uid="{20209183-F382-41FA-9B36-E6F906561349}" name="Entire  Field-Oil Recovery Factor SCTR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8C73BAB-2975-49B5-907A-D3E772F6F86A}" name="Table18" displayName="Table18" ref="A10288:C10889" totalsRowShown="0">
  <autoFilter ref="A10288:C10889" xr:uid="{71477D60-3F1B-43EC-BDDE-78B787CA4680}"/>
  <tableColumns count="3">
    <tableColumn id="1" xr3:uid="{AA24E5BD-9E49-4C15-B736-121099B4999A}" name="Time (day)"/>
    <tableColumn id="2" xr3:uid="{E90E84BE-2D42-4C0B-B97E-4AC7CF95ABF2}" name="Date" dataDxfId="82"/>
    <tableColumn id="3" xr3:uid="{30CE35F6-85A6-41C1-BFE3-81A02011FBBB}" name="Entire  Field-Oil Recovery Factor SCTR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49515EE-2321-4844-88D7-75D024945E83}" name="Table19" displayName="Table19" ref="A10893:C11494" totalsRowShown="0">
  <autoFilter ref="A10893:C11494" xr:uid="{403CED73-6844-4199-953B-C73DBD8AF98B}"/>
  <tableColumns count="3">
    <tableColumn id="1" xr3:uid="{7A311CF0-49E0-4B8A-90C1-A59672DB6151}" name="Time (day)"/>
    <tableColumn id="2" xr3:uid="{BA935530-03B6-47CF-A77D-54F206382E9C}" name="Date" dataDxfId="81"/>
    <tableColumn id="3" xr3:uid="{DF731087-7CD4-4665-BF3E-E4A406EE0687}" name="Entire  Field-Oil Recovery Factor SCT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1BB8CA-E36D-491D-B6A1-D12C6F6C2AF2}" name="Table2" displayName="Table2" ref="A608:C1209" totalsRowShown="0">
  <autoFilter ref="A608:C1209" xr:uid="{EC8C2F43-001E-4DC8-B035-15CBAA71775D}"/>
  <tableColumns count="3">
    <tableColumn id="1" xr3:uid="{74BF8151-1B64-40BE-8E37-ABE1B838C87E}" name="Time (day)"/>
    <tableColumn id="2" xr3:uid="{10F29A25-2296-4E8F-8E4E-D6B4FE5983BD}" name="Date" dataDxfId="98"/>
    <tableColumn id="3" xr3:uid="{BF331848-F2FD-4A51-90E0-FD91562F7DAE}" name="Entire  Field-Oil Recovery Factor SCTR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1FBFED2-DB4C-42E6-9C42-C2AB4E6E8EFB}" name="Table20" displayName="Table20" ref="A11498:C12099" totalsRowShown="0">
  <autoFilter ref="A11498:C12099" xr:uid="{A61B0635-FE09-41B7-A625-57A55C62A4D6}"/>
  <tableColumns count="3">
    <tableColumn id="1" xr3:uid="{5543B539-A401-4C88-8051-3D9F8F99742D}" name="Time (day)"/>
    <tableColumn id="2" xr3:uid="{C795C648-348C-4DC3-BFEE-35950313B216}" name="Date" dataDxfId="80"/>
    <tableColumn id="3" xr3:uid="{94CB1488-CD99-4ED3-BF98-6D38E0EEA676}" name="Entire  Field-Oil Recovery Factor SCTR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C49B1AB-13E7-4393-8204-B1EEF156E4D9}" name="Table21" displayName="Table21" ref="A12103:C12704" totalsRowShown="0">
  <autoFilter ref="A12103:C12704" xr:uid="{482BB4CE-B24F-4EE3-9894-3E80E7AD837A}"/>
  <tableColumns count="3">
    <tableColumn id="1" xr3:uid="{BD5E7576-85EC-4A67-A895-2E76135F9E41}" name="Time (day)"/>
    <tableColumn id="2" xr3:uid="{9C131044-7915-41C0-819E-0EFB0357957F}" name="Date" dataDxfId="79"/>
    <tableColumn id="3" xr3:uid="{1F53E9AC-5D26-4F62-A5E5-E3CBEDCD1FDD}" name="Entire  Field-Oil Recovery Factor SCTR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32CED2A-C425-4133-87E5-B7FF4FD9C910}" name="Table22" displayName="Table22" ref="A12708:C13309" totalsRowShown="0">
  <autoFilter ref="A12708:C13309" xr:uid="{8AC2CFFC-AAB3-454E-8EB6-305814C9DCF3}"/>
  <tableColumns count="3">
    <tableColumn id="1" xr3:uid="{1C8085AE-1224-4AE6-9FE0-F94B0A964BB1}" name="Time (day)"/>
    <tableColumn id="2" xr3:uid="{67C23821-E195-43C3-819B-75B7E1A14ECE}" name="Date" dataDxfId="78"/>
    <tableColumn id="3" xr3:uid="{4965FAC0-86C5-4264-97AC-41D82531FE51}" name="Entire  Field-Oil Recovery Factor SCTR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1BC5FED-C319-40A9-BE55-2C01383A5C3D}" name="Table23" displayName="Table23" ref="A13313:C13914" totalsRowShown="0">
  <autoFilter ref="A13313:C13914" xr:uid="{3CA49395-2D11-4708-B8E5-0959B36F96B9}"/>
  <tableColumns count="3">
    <tableColumn id="1" xr3:uid="{39E97A8A-593B-4DB5-A2E2-EDDE9933CC9E}" name="Time (day)"/>
    <tableColumn id="2" xr3:uid="{046F73A2-BA1F-46F4-8317-E17D00D6BC6B}" name="Date" dataDxfId="77"/>
    <tableColumn id="3" xr3:uid="{867B7ABC-2A96-409A-A413-72F04FDABB0A}" name="Entire  Field-Oil Recovery Factor SCTR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792C748-0C82-4068-8613-A7BDF0D32034}" name="Table24" displayName="Table24" ref="A13918:C14519" totalsRowShown="0">
  <autoFilter ref="A13918:C14519" xr:uid="{1E184CCD-BE4B-4B37-B3EF-A4152BE9CA0D}"/>
  <tableColumns count="3">
    <tableColumn id="1" xr3:uid="{05FD8BE9-3A55-43F4-A1FD-5EBE9530FA31}" name="Time (day)"/>
    <tableColumn id="2" xr3:uid="{E851A00B-106E-4A52-BBAF-FA82CE07ABEF}" name="Date" dataDxfId="76"/>
    <tableColumn id="3" xr3:uid="{399CDF60-E8BF-4E79-A110-D6E92BF8E7E4}" name="Entire  Field-Oil Recovery Factor SCTR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894967B-7B31-446A-8325-15536F6B0D14}" name="Table25" displayName="Table25" ref="A14523:C15124" totalsRowShown="0">
  <autoFilter ref="A14523:C15124" xr:uid="{686BE5DB-A414-44FB-BE39-695F27B51B1C}"/>
  <tableColumns count="3">
    <tableColumn id="1" xr3:uid="{441504EF-74E4-4D4E-A0E6-E4B189ABE9A6}" name="Time (day)"/>
    <tableColumn id="2" xr3:uid="{0BB0C659-7A78-4CC2-B702-096DEAF3F09C}" name="Date" dataDxfId="75"/>
    <tableColumn id="3" xr3:uid="{290C1A91-DD05-4511-8882-540509D33D2B}" name="Entire  Field-Oil Recovery Factor SCTR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606B353-9E90-4A7D-B6FE-B49BD5EAAAED}" name="Table26" displayName="Table26" ref="A15128:C15729" totalsRowShown="0">
  <autoFilter ref="A15128:C15729" xr:uid="{5DE9EC49-502C-4D73-8F52-27537638A927}"/>
  <tableColumns count="3">
    <tableColumn id="1" xr3:uid="{4FFBB1AE-39D8-4FB6-AB33-0D5B0F1405EC}" name="Time (day)"/>
    <tableColumn id="2" xr3:uid="{0FB67845-E85C-43B0-9722-606C2987B916}" name="Date" dataDxfId="74"/>
    <tableColumn id="3" xr3:uid="{8A950E23-56E4-4045-8875-AA5BFD815DAA}" name="Entire  Field-Oil Recovery Factor SCTR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AE99E17-308E-47F7-8471-092E68ADF5F3}" name="Table27" displayName="Table27" ref="A15733:C16334" totalsRowShown="0">
  <autoFilter ref="A15733:C16334" xr:uid="{2F019E9E-670F-4AB3-852F-A969AB13B174}"/>
  <tableColumns count="3">
    <tableColumn id="1" xr3:uid="{0220DFCC-7E02-4DD6-8D03-1E48D1F303B2}" name="Time (day)"/>
    <tableColumn id="2" xr3:uid="{3AD261C2-A12D-4CAA-BA82-02A17E5E5B7E}" name="Date" dataDxfId="73"/>
    <tableColumn id="3" xr3:uid="{B3F47D60-1B0A-4EF5-98C8-F29BCF8EE14B}" name="Entire  Field-Oil Recovery Factor SCTR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AB9125-689A-4A7A-9262-B93117949646}" name="Table28" displayName="Table28" ref="A16338:C16939" totalsRowShown="0">
  <autoFilter ref="A16338:C16939" xr:uid="{809C4E2C-A14D-47AB-A03D-3E2BB4CB8DB5}"/>
  <tableColumns count="3">
    <tableColumn id="1" xr3:uid="{2B246A08-44CC-4806-AFA3-DCA8C38C92BA}" name="Time (day)"/>
    <tableColumn id="2" xr3:uid="{3F98E6E1-6AD7-4746-9E8E-5F4D03A92D36}" name="Date" dataDxfId="72"/>
    <tableColumn id="3" xr3:uid="{CCB772F6-EBF4-48BB-8FEE-CAA568CFB66A}" name="Entire  Field-Oil Recovery Factor SCTR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52E51A9-ACF0-4B66-B895-12652DD01E9B}" name="Table29" displayName="Table29" ref="A16943:C17544" totalsRowShown="0">
  <autoFilter ref="A16943:C17544" xr:uid="{22AEC04C-37F7-437D-B028-3B3CAEA9D7FD}"/>
  <tableColumns count="3">
    <tableColumn id="1" xr3:uid="{D45AD3DF-93EF-47E5-BB62-04EB47CAB9FB}" name="Time (day)"/>
    <tableColumn id="2" xr3:uid="{64F26C56-1088-473F-A79F-9DF1B39C467A}" name="Date" dataDxfId="71"/>
    <tableColumn id="3" xr3:uid="{239A4E9B-2503-40A3-8892-D0C074B2DA01}" name="Entire  Field-Oil Recovery Factor SCT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3D9DEE-3382-409C-A6D5-AD6AC75F6BB4}" name="Table3" displayName="Table3" ref="A1213:C1814" totalsRowShown="0">
  <autoFilter ref="A1213:C1814" xr:uid="{1A8D54D7-F554-4505-BB4D-8EA0777ED3E5}"/>
  <tableColumns count="3">
    <tableColumn id="1" xr3:uid="{ED934BDE-EF28-4391-A453-5FB600D89BA9}" name="Time (day)"/>
    <tableColumn id="2" xr3:uid="{0D93C6FE-334E-4ABB-BEDB-18F96920956A}" name="Date" dataDxfId="97"/>
    <tableColumn id="3" xr3:uid="{B5B6800E-60E5-497A-9392-40391E6A17DA}" name="Entire  Field-Oil Recovery Factor SCTR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5CDE3C3-4AF7-42C3-9632-9AC10CDDEF46}" name="Table30" displayName="Table30" ref="A17548:C18149" totalsRowShown="0">
  <autoFilter ref="A17548:C18149" xr:uid="{15F45F33-2D56-46C3-A788-5CE801FBE3FF}"/>
  <tableColumns count="3">
    <tableColumn id="1" xr3:uid="{2D04804C-1B56-4809-BF3D-A2DE68E0E3F8}" name="Time (day)"/>
    <tableColumn id="2" xr3:uid="{70880DED-77B0-4477-AAD3-F8E7DAD23E30}" name="Date" dataDxfId="70"/>
    <tableColumn id="3" xr3:uid="{AF37AA40-E738-47DC-90CA-5D95C1E8AE95}" name="Entire  Field-Oil Recovery Factor SCTR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93914A4-715D-413C-A14C-B88690FC2D9B}" name="Table31" displayName="Table31" ref="A18153:C18754" totalsRowShown="0">
  <autoFilter ref="A18153:C18754" xr:uid="{611AA998-B056-4C7C-A7DB-AB649D2808C5}"/>
  <tableColumns count="3">
    <tableColumn id="1" xr3:uid="{DD5DC557-A86C-4F45-B2F3-20B9CD8EE4DD}" name="Time (day)"/>
    <tableColumn id="2" xr3:uid="{E2D7F1BB-9E9F-4237-A387-F4CE64FEC29B}" name="Date" dataDxfId="69"/>
    <tableColumn id="3" xr3:uid="{58FB16CC-0994-496A-837F-BE5F15FA72FD}" name="Entire  Field-Oil Recovery Factor SCTR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820DE50-4B15-4C19-A9DC-43BC9FAF8BE8}" name="Table32" displayName="Table32" ref="A18758:C19359" totalsRowShown="0">
  <autoFilter ref="A18758:C19359" xr:uid="{C9CEACFD-9929-444E-A788-65CA15348980}"/>
  <tableColumns count="3">
    <tableColumn id="1" xr3:uid="{ABF0C1D0-2B47-43F3-8117-C805E8743A19}" name="Time (day)"/>
    <tableColumn id="2" xr3:uid="{D49F605C-8BA6-4942-835A-5E1D1C1E3875}" name="Date" dataDxfId="68"/>
    <tableColumn id="3" xr3:uid="{675A2DF4-31DD-4E53-A768-B3FEC0449B56}" name="Entire  Field-Oil Recovery Factor SCTR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0061862-8BDF-4CBD-B5C0-B4A922704611}" name="Table33" displayName="Table33" ref="A19363:C19964" totalsRowShown="0">
  <autoFilter ref="A19363:C19964" xr:uid="{EA526193-0EB4-4A70-B1AE-D49DB3867292}"/>
  <tableColumns count="3">
    <tableColumn id="1" xr3:uid="{010CB616-9A2D-4B2F-86B8-92300E09BC47}" name="Time (day)"/>
    <tableColumn id="2" xr3:uid="{585CBBAA-51C1-46AF-A255-0517E244BEA2}" name="Date" dataDxfId="67"/>
    <tableColumn id="3" xr3:uid="{06047244-9C18-4F13-93F6-E8C0CE4A66A2}" name="Entire  Field-Oil Recovery Factor SCTR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49AA1F6-B954-415F-8ED5-5E4468E3CF70}" name="Table34" displayName="Table34" ref="A19968:C20569" totalsRowShown="0">
  <autoFilter ref="A19968:C20569" xr:uid="{75F01F56-C0AC-445F-8355-3081DD5AEEB6}"/>
  <tableColumns count="3">
    <tableColumn id="1" xr3:uid="{E6A98DF7-42CD-4CC9-AA61-3A623C451900}" name="Time (day)"/>
    <tableColumn id="2" xr3:uid="{E15E2C61-2B1D-4E7B-AB2F-CD97239600EB}" name="Date" dataDxfId="66"/>
    <tableColumn id="3" xr3:uid="{0B72EE3B-CE02-4538-9DA2-9A8FAB57D7AA}" name="Entire  Field-Oil Recovery Factor SCTR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2DEE833-1FBC-446D-8885-25EA052CDE47}" name="Table35" displayName="Table35" ref="A20573:C21174" totalsRowShown="0">
  <autoFilter ref="A20573:C21174" xr:uid="{EDE729F7-B6EA-4E69-9005-0AEB3B06AA6A}"/>
  <tableColumns count="3">
    <tableColumn id="1" xr3:uid="{85693335-3A39-4CDD-B4B2-7F2E877FC242}" name="Time (day)"/>
    <tableColumn id="2" xr3:uid="{B94DA6C9-A796-45CC-B8FD-F8EB172F6483}" name="Date" dataDxfId="65"/>
    <tableColumn id="3" xr3:uid="{940943C7-F456-4F09-B83F-AA1243C58820}" name="Entire  Field-Oil Recovery Factor SCTR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DEBA8F1-0F99-4E05-AD15-C6F6C8C49148}" name="Table36" displayName="Table36" ref="A21178:C21779" totalsRowShown="0">
  <autoFilter ref="A21178:C21779" xr:uid="{6D58BBDD-2FAE-428D-9C2F-178A562E2CF9}"/>
  <tableColumns count="3">
    <tableColumn id="1" xr3:uid="{098E9736-E63C-49C4-81B5-716BE8B37AB0}" name="Time (day)"/>
    <tableColumn id="2" xr3:uid="{C79BAAA9-89E5-46F7-A05D-FA5A756303DD}" name="Date" dataDxfId="64"/>
    <tableColumn id="3" xr3:uid="{6A292ADC-A6BD-418F-94C4-FCA2328E7B1E}" name="Entire  Field-Oil Recovery Factor SCTR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EAA3D-68DA-48D9-BA09-D2FF5A96E47B}" name="Table37" displayName="Table37" ref="A21783:C22384" totalsRowShown="0">
  <autoFilter ref="A21783:C22384" xr:uid="{09BC5576-BA92-4F91-B4AB-F07D17157FE1}"/>
  <tableColumns count="3">
    <tableColumn id="1" xr3:uid="{F1123624-719F-49C6-8888-6D8AC9A0C563}" name="Time (day)"/>
    <tableColumn id="2" xr3:uid="{794A3079-ADAF-4EB2-AF53-46C723B6BB31}" name="Date" dataDxfId="63"/>
    <tableColumn id="3" xr3:uid="{CE21098B-5D17-4E49-BA0C-6928F4612BB5}" name="Entire  Field-Oil Recovery Factor SCTR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93C01CAD-5A10-4058-AD0F-E1BF1A0E2EA4}" name="Table38" displayName="Table38" ref="A22388:C22989" totalsRowShown="0">
  <autoFilter ref="A22388:C22989" xr:uid="{B042B7A7-1109-4360-BFB3-F62189089A9B}"/>
  <tableColumns count="3">
    <tableColumn id="1" xr3:uid="{95C90753-AB94-42BC-ABE0-F2D3F8A23023}" name="Time (day)"/>
    <tableColumn id="2" xr3:uid="{FB9A1D75-0E75-4A7C-8530-A04021B4790B}" name="Date" dataDxfId="62"/>
    <tableColumn id="3" xr3:uid="{63E43FD1-2FDB-478E-ABED-FEC7638D1161}" name="Entire  Field-Oil Recovery Factor SCTR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F7AD55B-D903-43B5-9D0B-E7B25861F8BB}" name="Table39" displayName="Table39" ref="A22993:C23594" totalsRowShown="0">
  <autoFilter ref="A22993:C23594" xr:uid="{4971BFD1-06AA-49D4-BFEB-52C0CA1321E2}"/>
  <tableColumns count="3">
    <tableColumn id="1" xr3:uid="{2B65B818-12F2-447B-91DF-9163ADB9D795}" name="Time (day)"/>
    <tableColumn id="2" xr3:uid="{3DAFF38A-6DEC-4D62-B044-E74BF9D0CCA8}" name="Date" dataDxfId="61"/>
    <tableColumn id="3" xr3:uid="{91C66C89-38A1-4CE8-B74B-29D9EF4E1171}" name="Entire  Field-Oil Recovery Factor SCT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CD3515-9462-4F7F-9031-597189DD86F4}" name="Table4" displayName="Table4" ref="A1818:C2419" totalsRowShown="0">
  <autoFilter ref="A1818:C2419" xr:uid="{EB976CD3-269F-4CF3-8803-4DF31D1BE276}"/>
  <tableColumns count="3">
    <tableColumn id="1" xr3:uid="{1912A71B-C091-48A1-9E63-FD18BFA92C0D}" name="Time (day)"/>
    <tableColumn id="2" xr3:uid="{AB1F25C4-6475-489B-A18B-194990C27851}" name="Date" dataDxfId="96"/>
    <tableColumn id="3" xr3:uid="{4DF0CBCF-B1C9-4F45-8A1E-3237B8C1300F}" name="Entire  Field-Oil Recovery Factor SCTR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46C5164E-7999-462A-B079-D22612786758}" name="Table40" displayName="Table40" ref="A23598:C24199" totalsRowShown="0">
  <autoFilter ref="A23598:C24199" xr:uid="{3921591A-7C28-4E9E-B951-CEC5C47243E0}"/>
  <tableColumns count="3">
    <tableColumn id="1" xr3:uid="{4DC97D43-EDBC-427E-87D5-59355189E8E9}" name="Time (day)"/>
    <tableColumn id="2" xr3:uid="{7BCC9AA5-9EED-494A-A7BE-F7F07CF45E12}" name="Date" dataDxfId="60"/>
    <tableColumn id="3" xr3:uid="{C28E20AB-F732-49A0-8BFF-951FF2E2A9F8}" name="Entire  Field-Oil Recovery Factor SCTR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F712CEC1-052F-4DD9-A055-ECE2FC90ED70}" name="Table41" displayName="Table41" ref="A24203:C24804" totalsRowShown="0">
  <autoFilter ref="A24203:C24804" xr:uid="{B57B65A3-3883-4809-A323-ABFF1D8447B5}"/>
  <tableColumns count="3">
    <tableColumn id="1" xr3:uid="{A1210F89-EF1D-40E7-BF01-7924F19C45DC}" name="Time (day)"/>
    <tableColumn id="2" xr3:uid="{4C128385-5C7D-447A-8579-6FF56812D6EE}" name="Date" dataDxfId="59"/>
    <tableColumn id="3" xr3:uid="{70AA0461-ADF7-4B1E-8F0D-60198E0950A2}" name="Entire  Field-Oil Recovery Factor SCTR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436EAA9B-C990-412F-B0E7-4343E05474D1}" name="Table42" displayName="Table42" ref="A24808:C25409" totalsRowShown="0">
  <autoFilter ref="A24808:C25409" xr:uid="{FFCCC957-5263-4946-9573-565F9A26E151}"/>
  <tableColumns count="3">
    <tableColumn id="1" xr3:uid="{A325F1E2-3C08-4172-B0AC-4C037268C6F7}" name="Time (day)"/>
    <tableColumn id="2" xr3:uid="{A71DC651-A7F1-4248-9CA5-90245D71C816}" name="Date" dataDxfId="58"/>
    <tableColumn id="3" xr3:uid="{17825323-FBEB-4D4B-82CB-BF7F53FECE91}" name="Entire  Field-Oil Recovery Factor SCTR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CABF09DA-2EAE-4388-BA6A-0509C90749A2}" name="Table43" displayName="Table43" ref="A25413:C26014" totalsRowShown="0">
  <autoFilter ref="A25413:C26014" xr:uid="{746D37C7-4EE8-4DB5-B937-3F9E40416BBF}"/>
  <tableColumns count="3">
    <tableColumn id="1" xr3:uid="{10BAE9EC-802F-4BE9-BF30-6F7F01729F3F}" name="Time (day)"/>
    <tableColumn id="2" xr3:uid="{49DFC5AD-0C5B-4EB8-B1DC-6C6C2EC694D9}" name="Date" dataDxfId="57"/>
    <tableColumn id="3" xr3:uid="{D5103FDD-0041-46A0-A15A-790AC7E8FE76}" name="Entire  Field-Oil Recovery Factor SCTR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AB9BA1F4-A123-4588-8B1C-2D3160FEFBD4}" name="Table44" displayName="Table44" ref="A26018:C26619" totalsRowShown="0">
  <autoFilter ref="A26018:C26619" xr:uid="{0F3641C4-6AFB-4FE4-8D0A-316F2FAF5726}"/>
  <tableColumns count="3">
    <tableColumn id="1" xr3:uid="{8AD69DAB-E45C-4EB3-A8EA-B3BDA10BB7CD}" name="Time (day)"/>
    <tableColumn id="2" xr3:uid="{BA77FDDA-B5FF-4967-949D-2B9321A6FDEB}" name="Date" dataDxfId="56"/>
    <tableColumn id="3" xr3:uid="{714A2F4C-E170-496B-AB2A-0BA9F3DBF6AC}" name="Entire  Field-Oil Recovery Factor SCTR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99358B6-6186-4EFF-BA76-87521CADA872}" name="Table45" displayName="Table45" ref="A26623:C27224" totalsRowShown="0">
  <autoFilter ref="A26623:C27224" xr:uid="{F9FE75FC-1512-4EC4-A201-5B1DB78733CB}"/>
  <tableColumns count="3">
    <tableColumn id="1" xr3:uid="{7ED4B970-6B83-48BC-8519-AF731AEEDC05}" name="Time (day)"/>
    <tableColumn id="2" xr3:uid="{13B9B4E1-01F1-4131-8515-857260F0B453}" name="Date" dataDxfId="55"/>
    <tableColumn id="3" xr3:uid="{94CA8885-D647-4623-9C85-972DB7E7DE12}" name="Entire  Field-Oil Recovery Factor SCTR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CF568696-C2F2-4E00-B044-7250EAA327CE}" name="Table46" displayName="Table46" ref="A27228:C27829" totalsRowShown="0">
  <autoFilter ref="A27228:C27829" xr:uid="{4BD5C18E-1D68-4B1B-B552-C1A1DCABEB96}"/>
  <tableColumns count="3">
    <tableColumn id="1" xr3:uid="{438B1BE8-3956-451F-A228-D38918CBC568}" name="Time (day)"/>
    <tableColumn id="2" xr3:uid="{39326525-6A69-40CC-A1A8-A25C99F0FD28}" name="Date" dataDxfId="54"/>
    <tableColumn id="3" xr3:uid="{6D29CCA8-0854-49DF-9C88-63D911F58EDB}" name="Entire  Field-Oil Recovery Factor SCTR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56BA0E48-449F-443E-BBA4-A085060D4D1F}" name="Table47" displayName="Table47" ref="A27833:C28434" totalsRowShown="0">
  <autoFilter ref="A27833:C28434" xr:uid="{0609BC92-EFDF-46A0-A67D-CF78F200DB58}"/>
  <tableColumns count="3">
    <tableColumn id="1" xr3:uid="{68ECDCB9-DCD8-41D5-823C-270EEABF2A49}" name="Time (day)"/>
    <tableColumn id="2" xr3:uid="{C7CE6658-C573-455C-84B5-2E69DABA3E0E}" name="Date" dataDxfId="53"/>
    <tableColumn id="3" xr3:uid="{77F84373-FABB-4769-98B6-F8AEE8DBDE4D}" name="Entire  Field-Oil Recovery Factor SCTR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E943697A-C632-44D7-AE3B-B2D14EEB272E}" name="Table48" displayName="Table48" ref="A28438:C29039" totalsRowShown="0">
  <autoFilter ref="A28438:C29039" xr:uid="{CE74708D-8D3D-41D9-A165-123C581E3BAE}"/>
  <tableColumns count="3">
    <tableColumn id="1" xr3:uid="{F8164893-1866-41C7-BCA8-8406EAA42369}" name="Time (day)"/>
    <tableColumn id="2" xr3:uid="{EF164199-B8C1-4F98-967B-291F370DEE23}" name="Date" dataDxfId="52"/>
    <tableColumn id="3" xr3:uid="{82E6C767-F540-4832-9A35-57F7A1A8F0C8}" name="Entire  Field-Oil Recovery Factor SCTR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AA599F2F-B1F6-48CD-9242-0B41787C1347}" name="Table49" displayName="Table49" ref="A29043:C29644" totalsRowShown="0">
  <autoFilter ref="A29043:C29644" xr:uid="{E2719D18-6F38-49DE-A11F-F6D72224969A}"/>
  <tableColumns count="3">
    <tableColumn id="1" xr3:uid="{D0CD858E-3E7D-4EE1-B776-5C3FC1F2998A}" name="Time (day)"/>
    <tableColumn id="2" xr3:uid="{826A6E23-CDB4-4D97-8BBD-46E94D30581B}" name="Date" dataDxfId="51"/>
    <tableColumn id="3" xr3:uid="{8E4A3DF6-2ACB-4109-926A-54A64350D1BA}" name="Entire  Field-Oil Recovery Factor SCT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60BFDC-0329-41C9-9089-2BCDD745F5D5}" name="Table5" displayName="Table5" ref="A2423:C3024" totalsRowShown="0">
  <autoFilter ref="A2423:C3024" xr:uid="{73841495-E467-4AAC-82DD-5560F847C7BE}"/>
  <tableColumns count="3">
    <tableColumn id="1" xr3:uid="{0318F89F-A9E7-45C6-8DE0-4E03850928C0}" name="Time (day)"/>
    <tableColumn id="2" xr3:uid="{D9E2AFAC-39D0-46BD-9DF4-13D9F1D97BC6}" name="Date" dataDxfId="95"/>
    <tableColumn id="3" xr3:uid="{D9260C5E-0DA1-43BC-A51C-13AF00936B91}" name="Entire  Field-Oil Recovery Factor SCTR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FA31AE39-1639-4AC4-9946-77AF950A09CC}" name="Table50" displayName="Table50" ref="A29648:C30249" totalsRowShown="0">
  <autoFilter ref="A29648:C30249" xr:uid="{62E16307-A2EE-4012-8995-966837447D8D}"/>
  <tableColumns count="3">
    <tableColumn id="1" xr3:uid="{676B67C8-8F25-45CE-ADE5-01E413651588}" name="Time (day)"/>
    <tableColumn id="2" xr3:uid="{CCE4E4C7-923E-4DE9-BCF4-DF76A085230A}" name="Date" dataDxfId="50"/>
    <tableColumn id="3" xr3:uid="{EE889D11-BB7D-431C-8C14-71AB0044CC6F}" name="Entire  Field-Oil Recovery Factor SCTR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155D726-6C7E-4253-8F56-16F702DE9D3B}" name="Table51" displayName="Table51" ref="A30253:C30854" totalsRowShown="0">
  <autoFilter ref="A30253:C30854" xr:uid="{A848C4E7-E669-4F11-B8FD-BE2A6E610B6C}"/>
  <tableColumns count="3">
    <tableColumn id="1" xr3:uid="{11C7EF7D-1346-44CD-B6C4-7AC34DED2F3E}" name="Time (day)"/>
    <tableColumn id="2" xr3:uid="{66E97D90-FB7E-445A-B650-B62EA18077A5}" name="Date" dataDxfId="49"/>
    <tableColumn id="3" xr3:uid="{644F1D57-6D93-45C2-B625-C97CE6734C8B}" name="Entire  Field-Oil Recovery Factor SCTR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EB37E6E5-017E-4669-A448-0F856B8F7DA6}" name="Table52" displayName="Table52" ref="A30858:C31459" totalsRowShown="0">
  <autoFilter ref="A30858:C31459" xr:uid="{E92FC5DC-8178-4C01-B748-4C3BBE669C4D}"/>
  <tableColumns count="3">
    <tableColumn id="1" xr3:uid="{AFDCD245-9E72-4B5F-BF15-9615F962D9B3}" name="Time (day)"/>
    <tableColumn id="2" xr3:uid="{85E8DB05-F103-495E-AFC7-00560B19374B}" name="Date" dataDxfId="48"/>
    <tableColumn id="3" xr3:uid="{62B01C7F-BC0A-4E92-B809-DE7D641789B5}" name="Entire  Field-Oil Recovery Factor SCTR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098A7AF-2EF1-4759-8250-A9373803B919}" name="Table53" displayName="Table53" ref="A31463:C32064" totalsRowShown="0">
  <autoFilter ref="A31463:C32064" xr:uid="{DA59914D-7919-45EB-A7CD-3F30ACAF7D12}"/>
  <tableColumns count="3">
    <tableColumn id="1" xr3:uid="{60D3286F-78DF-4678-823D-9CCF221D18D9}" name="Time (day)"/>
    <tableColumn id="2" xr3:uid="{901975EF-4F9D-48C3-A60A-6006F68C7ADD}" name="Date" dataDxfId="47"/>
    <tableColumn id="3" xr3:uid="{2D4F829E-DE4E-4F65-BA35-8A735117EB36}" name="Entire  Field-Oil Recovery Factor SCTR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A18391CC-A509-4082-A160-A21059FE0398}" name="Table54" displayName="Table54" ref="A32068:C32669" totalsRowShown="0">
  <autoFilter ref="A32068:C32669" xr:uid="{D860C151-1333-4D36-A8F1-AE74E134046D}"/>
  <tableColumns count="3">
    <tableColumn id="1" xr3:uid="{6CC0CAE7-25A2-4D23-9377-A2E55504F130}" name="Time (day)"/>
    <tableColumn id="2" xr3:uid="{867F351F-3E44-4D5E-AE01-741C36A9C32C}" name="Date" dataDxfId="46"/>
    <tableColumn id="3" xr3:uid="{8D68C71F-D792-48C7-8C26-4884620453C8}" name="Entire  Field-Oil Recovery Factor SCTR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2ADDE0C3-DF92-4386-A94F-3E609618030D}" name="Table55" displayName="Table55" ref="A32673:C33274" totalsRowShown="0">
  <autoFilter ref="A32673:C33274" xr:uid="{E6D6DEF3-7EFF-4E69-9491-339760C8E106}"/>
  <tableColumns count="3">
    <tableColumn id="1" xr3:uid="{931C614A-C9C6-46E0-AB0C-2DECE5FC1803}" name="Time (day)"/>
    <tableColumn id="2" xr3:uid="{189FEB70-FE0D-4E8C-BF4B-EE11C5EF3FB7}" name="Date" dataDxfId="45"/>
    <tableColumn id="3" xr3:uid="{9018A51C-7BE6-4FD7-B940-489344D8916F}" name="Entire  Field-Oil Recovery Factor SCTR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43C6D31E-80CF-4424-AFC5-6B7DACEE7CB4}" name="Table56" displayName="Table56" ref="A33278:C33879" totalsRowShown="0">
  <autoFilter ref="A33278:C33879" xr:uid="{852839CD-722B-4AFE-874A-E0BB745DE639}"/>
  <tableColumns count="3">
    <tableColumn id="1" xr3:uid="{6EA3FA58-E155-4520-9A7B-5E6D0536FD4F}" name="Time (day)"/>
    <tableColumn id="2" xr3:uid="{8C664DA9-9C5B-4D44-9247-1566D015621B}" name="Date" dataDxfId="44"/>
    <tableColumn id="3" xr3:uid="{0D81A341-A08A-4255-B836-96051CFB1C14}" name="Entire  Field-Oil Recovery Factor SCTR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85817C42-CDD9-432A-AE20-9407714898A1}" name="Table57" displayName="Table57" ref="A33883:C34484" totalsRowShown="0">
  <autoFilter ref="A33883:C34484" xr:uid="{F49736A5-2AB1-4292-8AA9-B1F08E6F0194}"/>
  <tableColumns count="3">
    <tableColumn id="1" xr3:uid="{627F1917-1C03-47D8-9828-0A9DD76600FF}" name="Time (day)"/>
    <tableColumn id="2" xr3:uid="{F599CC1C-5089-457D-8E92-12C26CED5C69}" name="Date" dataDxfId="43"/>
    <tableColumn id="3" xr3:uid="{4F903268-D86B-4446-AB6C-5C09083AC3D5}" name="Entire  Field-Oil Recovery Factor SCTR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BEDD0518-1776-4CE3-BADF-E392A94A3599}" name="Table58" displayName="Table58" ref="A34488:C35089" totalsRowShown="0">
  <autoFilter ref="A34488:C35089" xr:uid="{13E0F18A-33BC-4F71-A3EA-285C99EE0F55}"/>
  <tableColumns count="3">
    <tableColumn id="1" xr3:uid="{3BB92EDE-B2EB-4A14-8A3A-B920D69BF810}" name="Time (day)"/>
    <tableColumn id="2" xr3:uid="{BDEE1DD8-9422-4AF2-8E7F-8FB72C31417F}" name="Date" dataDxfId="42"/>
    <tableColumn id="3" xr3:uid="{072AF066-0C2C-4543-984D-41DB63019DB9}" name="Entire  Field-Oil Recovery Factor SCTR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A6D6D555-8E2E-4D46-87F9-3670FE8D1C0B}" name="Table59" displayName="Table59" ref="A35093:C35694" totalsRowShown="0">
  <autoFilter ref="A35093:C35694" xr:uid="{4D632609-AD73-4D5F-993C-230BDE73D883}"/>
  <tableColumns count="3">
    <tableColumn id="1" xr3:uid="{B92FFC14-D853-489B-AF9E-80A32AB11466}" name="Time (day)"/>
    <tableColumn id="2" xr3:uid="{052C7B93-7F6B-4B12-839F-A4C8431FAC7C}" name="Date" dataDxfId="41"/>
    <tableColumn id="3" xr3:uid="{216C3E4A-5215-42DD-8E09-DC279D6D2C05}" name="Entire  Field-Oil Recovery Factor SCT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C67290-E65A-45AC-842A-6FCA6DEF986B}" name="Table6" displayName="Table6" ref="A3028:C3629" totalsRowShown="0">
  <autoFilter ref="A3028:C3629" xr:uid="{55C0E361-A20D-4776-BC25-8B4800A4C54F}"/>
  <tableColumns count="3">
    <tableColumn id="1" xr3:uid="{246423A9-5905-4CD5-B6A0-1DDE20816739}" name="Time (day)"/>
    <tableColumn id="2" xr3:uid="{3276AC22-1F70-4ABB-B754-6CD8AE99C578}" name="Date" dataDxfId="94"/>
    <tableColumn id="3" xr3:uid="{B95AC1A7-9E45-4D2F-B184-BA3E7B1D3DDA}" name="Entire  Field-Oil Recovery Factor SCTR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DE613D-033D-4F36-B4FC-D9C62D1A97EA}" name="Table60" displayName="Table60" ref="A35698:C36299" totalsRowShown="0">
  <autoFilter ref="A35698:C36299" xr:uid="{9283B561-9BD4-40E8-991A-3427B2E9F71C}"/>
  <tableColumns count="3">
    <tableColumn id="1" xr3:uid="{400B4DF0-AE4E-4174-9C6A-AE5297F1FAB3}" name="Time (day)"/>
    <tableColumn id="2" xr3:uid="{89BA53E8-47EE-40F9-BDFB-8D49C6CBA4B4}" name="Date" dataDxfId="40"/>
    <tableColumn id="3" xr3:uid="{59585967-81EC-495B-867C-E02B8AE3BC4E}" name="Entire  Field-Oil Recovery Factor SCTR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6DE01211-6B1A-4535-B21F-F470C91D0C5D}" name="Table61" displayName="Table61" ref="A36303:C36904" totalsRowShown="0">
  <autoFilter ref="A36303:C36904" xr:uid="{DED97FD5-723A-43F5-A08C-421C19017F87}"/>
  <tableColumns count="3">
    <tableColumn id="1" xr3:uid="{B622A34F-53AE-491B-9521-0D4242D2EE87}" name="Time (day)"/>
    <tableColumn id="2" xr3:uid="{FBB798A1-BDD1-4EF2-B843-9C252AE36A3B}" name="Date" dataDxfId="39"/>
    <tableColumn id="3" xr3:uid="{C9D5F07E-AB41-452A-A17D-FA8C83CD4BF2}" name="Entire  Field-Oil Recovery Factor SCTR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508D633E-C36B-4F4C-B109-1C623857F380}" name="Table62" displayName="Table62" ref="A36908:C37509" totalsRowShown="0">
  <autoFilter ref="A36908:C37509" xr:uid="{5E1B7AEC-B1D8-4359-B9E1-99477B15A6C0}"/>
  <tableColumns count="3">
    <tableColumn id="1" xr3:uid="{54309FE9-C27C-4921-B105-8F27091D10E9}" name="Time (day)"/>
    <tableColumn id="2" xr3:uid="{73AE8A13-E452-4E87-A666-F11AF8489D06}" name="Date" dataDxfId="38"/>
    <tableColumn id="3" xr3:uid="{77750AFD-8749-47C6-9EBE-CF85C74E9805}" name="Entire  Field-Oil Recovery Factor SCTR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6342A553-4112-4AE5-B899-2405885CC8CB}" name="Table63" displayName="Table63" ref="A37513:C38114" totalsRowShown="0">
  <autoFilter ref="A37513:C38114" xr:uid="{01A9CC6C-1238-4E03-9934-E1DF213600F5}"/>
  <tableColumns count="3">
    <tableColumn id="1" xr3:uid="{4A4B8297-ED1B-4B5D-BA28-AE1835C97182}" name="Time (day)"/>
    <tableColumn id="2" xr3:uid="{B111D45C-D9B1-4C83-A378-FD67E1F89470}" name="Date" dataDxfId="37"/>
    <tableColumn id="3" xr3:uid="{6F907AF5-49B6-414F-BCCB-6449ABFC7FCF}" name="Entire  Field-Oil Recovery Factor SCTR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944340C-9C39-4FFD-A0DC-E1E4F15BD175}" name="Table64" displayName="Table64" ref="A38118:C38719" totalsRowShown="0">
  <autoFilter ref="A38118:C38719" xr:uid="{138B9E5E-11F1-4C27-A1DE-DDE2D2170268}"/>
  <tableColumns count="3">
    <tableColumn id="1" xr3:uid="{08A931AE-0B2D-4F9D-9509-24AD3D1A7D1A}" name="Time (day)"/>
    <tableColumn id="2" xr3:uid="{CFC7B387-A1A4-400C-9B7E-CA60312D693D}" name="Date" dataDxfId="36"/>
    <tableColumn id="3" xr3:uid="{85824F63-7F2B-44B2-B2DB-D7E9402F7FB2}" name="Entire  Field-Oil Recovery Factor SCTR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2159D021-FF30-4FF1-9E4A-809147741B7F}" name="Table65" displayName="Table65" ref="A38723:C39324" totalsRowShown="0">
  <autoFilter ref="A38723:C39324" xr:uid="{BC093686-3526-4C91-A6E3-32C5753524BD}"/>
  <tableColumns count="3">
    <tableColumn id="1" xr3:uid="{1B05EB2D-B193-4F1E-9C21-F62C07E91C41}" name="Time (day)"/>
    <tableColumn id="2" xr3:uid="{C2A12A7A-A819-4F6F-B581-B0375FC727F4}" name="Date" dataDxfId="35"/>
    <tableColumn id="3" xr3:uid="{EFD0B6A8-1B70-440F-9A07-C7BA575247A9}" name="Entire  Field-Oil Recovery Factor SCTR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4C73313E-C063-4B6F-943C-1BDBB4A4F664}" name="Table66" displayName="Table66" ref="A39328:C39929" totalsRowShown="0">
  <autoFilter ref="A39328:C39929" xr:uid="{D437A65B-F1AA-4E8E-A0A3-EC63196FFEB2}"/>
  <tableColumns count="3">
    <tableColumn id="1" xr3:uid="{486CDA53-21C7-4A7A-B45B-D7FCC90000A6}" name="Time (day)"/>
    <tableColumn id="2" xr3:uid="{C78EBA39-14C8-4CAE-A4A7-295E817FEA2B}" name="Date" dataDxfId="34"/>
    <tableColumn id="3" xr3:uid="{657FAE65-1AA1-4C2B-AAE9-3A33611F3523}" name="Entire  Field-Oil Recovery Factor SCTR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4F8AEC9A-DB4B-4878-A2A6-F9D571C3F969}" name="Table67" displayName="Table67" ref="A39933:C40534" totalsRowShown="0">
  <autoFilter ref="A39933:C40534" xr:uid="{5C23D95A-B229-4E68-AC9E-3E22F2610C0F}"/>
  <tableColumns count="3">
    <tableColumn id="1" xr3:uid="{DCCFEB82-BCD9-475C-8EA7-0240BC84028D}" name="Time (day)"/>
    <tableColumn id="2" xr3:uid="{07A2A03B-E9A7-40A7-B5A4-A425D7E53D73}" name="Date" dataDxfId="33"/>
    <tableColumn id="3" xr3:uid="{2BB0B784-8602-4411-9E26-75E801109228}" name="Entire  Field-Oil Recovery Factor SCTR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5705FF4B-0D18-4146-B83E-80A651C457DF}" name="Table68" displayName="Table68" ref="A40538:C41139" totalsRowShown="0">
  <autoFilter ref="A40538:C41139" xr:uid="{D8FC4F5B-5715-4470-A857-0CB4F49A62A7}"/>
  <tableColumns count="3">
    <tableColumn id="1" xr3:uid="{C38B9B5D-DA6C-40BC-82DB-0EF17276DB0B}" name="Time (day)"/>
    <tableColumn id="2" xr3:uid="{0BD0EAB2-E45A-4C39-937C-EBC76845F449}" name="Date" dataDxfId="32"/>
    <tableColumn id="3" xr3:uid="{5F28C271-9100-4667-B100-964DCC1316C0}" name="Entire  Field-Oil Recovery Factor SCTR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2CB4DF67-35F0-4DE1-9640-5597DAAB62D6}" name="Table69" displayName="Table69" ref="A41143:C41744" totalsRowShown="0">
  <autoFilter ref="A41143:C41744" xr:uid="{EBAA2B6D-00CD-4EFD-A0D1-00667CB5BD81}"/>
  <tableColumns count="3">
    <tableColumn id="1" xr3:uid="{6781BEBF-9BEF-4146-B504-430336F9D208}" name="Time (day)"/>
    <tableColumn id="2" xr3:uid="{B52177FE-2781-41EF-B033-6896152AA5D7}" name="Date" dataDxfId="31"/>
    <tableColumn id="3" xr3:uid="{9A38F39E-C6D9-468A-88F6-975D6587FF2C}" name="Entire  Field-Oil Recovery Factor SCT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223219-03A7-4423-9AF7-2FD5D1937C24}" name="Table7" displayName="Table7" ref="A3633:C4234" totalsRowShown="0">
  <autoFilter ref="A3633:C4234" xr:uid="{7ECE9063-11B2-46FB-AF28-8A1A210E7506}"/>
  <tableColumns count="3">
    <tableColumn id="1" xr3:uid="{9D94FC00-62F0-49F3-99FD-3B192BF1C9B3}" name="Time (day)"/>
    <tableColumn id="2" xr3:uid="{205660AB-E3D1-4815-850C-6097CDD442FF}" name="Date" dataDxfId="93"/>
    <tableColumn id="3" xr3:uid="{FBA66496-68DE-4D2A-AE6E-85EB468A514F}" name="Entire  Field-Oil Recovery Factor SCTR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C554B50-B757-424F-9803-D7252D64075B}" name="Table70" displayName="Table70" ref="A41748:C42349" totalsRowShown="0">
  <autoFilter ref="A41748:C42349" xr:uid="{49833D39-B2C1-4F28-9AE7-EE394E6713B3}"/>
  <tableColumns count="3">
    <tableColumn id="1" xr3:uid="{9C2F9D29-63A6-4000-86D4-F6D3BEC40F6B}" name="Time (day)"/>
    <tableColumn id="2" xr3:uid="{9E77ECFB-3E96-4D72-8060-BC674872EEAE}" name="Date" dataDxfId="30"/>
    <tableColumn id="3" xr3:uid="{73F27349-51D8-4342-B2E5-9A7013ADF076}" name="Entire  Field-Oil Recovery Factor SCTR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A0D92BEA-75A8-4376-B7E5-96DA820A4F66}" name="Table71" displayName="Table71" ref="A42353:C42954" totalsRowShown="0">
  <autoFilter ref="A42353:C42954" xr:uid="{36B4BCA9-2EC8-41D1-BD1B-713BB140FAC0}"/>
  <tableColumns count="3">
    <tableColumn id="1" xr3:uid="{864FA332-D8D4-48EE-9420-3A0C05AF04A7}" name="Time (day)"/>
    <tableColumn id="2" xr3:uid="{BA49B966-95DC-4E45-9B9A-F38D5EA410D0}" name="Date" dataDxfId="29"/>
    <tableColumn id="3" xr3:uid="{60A4B7DA-397D-466B-BF20-02B146E5D575}" name="Entire  Field-Oil Recovery Factor SCTR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918B7788-3FB7-4DEC-8BEF-CD611821DE3A}" name="Table72" displayName="Table72" ref="A42958:C43559" totalsRowShown="0">
  <autoFilter ref="A42958:C43559" xr:uid="{0E8A81C7-4D38-49EB-BA2D-B465B060602A}"/>
  <tableColumns count="3">
    <tableColumn id="1" xr3:uid="{AC97FBF0-E065-427F-B74F-C0E9C773C300}" name="Time (day)"/>
    <tableColumn id="2" xr3:uid="{08F51ED1-3234-4E34-8C5A-6A36EC2E8F24}" name="Date" dataDxfId="28"/>
    <tableColumn id="3" xr3:uid="{5DF493BE-0D74-42FE-8F81-87B41829F0ED}" name="Entire  Field-Oil Recovery Factor SCTR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53FF40F6-2B53-48F2-946A-7B93036DB1E4}" name="Table73" displayName="Table73" ref="A43563:C44164" totalsRowShown="0">
  <autoFilter ref="A43563:C44164" xr:uid="{F5291C2F-123E-47DD-91CD-01CB018D1DD8}"/>
  <tableColumns count="3">
    <tableColumn id="1" xr3:uid="{685022AE-9FF4-4766-89FE-EE0CF303B796}" name="Time (day)"/>
    <tableColumn id="2" xr3:uid="{FEEA95F1-15B6-4699-A76E-087C96FC3E1B}" name="Date" dataDxfId="27"/>
    <tableColumn id="3" xr3:uid="{27915D24-A731-43DF-87B5-2A7D3BFACFA1}" name="Entire  Field-Oil Recovery Factor SCTR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21FBAB19-8726-4212-AB3B-84FAD1439347}" name="Table74" displayName="Table74" ref="A44168:C44769" totalsRowShown="0">
  <autoFilter ref="A44168:C44769" xr:uid="{E8738CFD-0197-4D21-BECA-F5E2D26D871F}"/>
  <tableColumns count="3">
    <tableColumn id="1" xr3:uid="{AB53ED67-E379-4873-8CC3-7836F3D7E8A5}" name="Time (day)"/>
    <tableColumn id="2" xr3:uid="{765EDB02-F79E-41C1-B3E7-BBBAD099E73F}" name="Date" dataDxfId="26"/>
    <tableColumn id="3" xr3:uid="{EC821A48-CC30-44C5-A36B-599823962F0B}" name="Entire  Field-Oil Recovery Factor SCTR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D5DB2910-7818-447F-9B4B-93561C4A8628}" name="Table75" displayName="Table75" ref="A44773:C45374" totalsRowShown="0">
  <autoFilter ref="A44773:C45374" xr:uid="{EBD8210C-ED36-4958-AD89-3B1989209B71}"/>
  <tableColumns count="3">
    <tableColumn id="1" xr3:uid="{CC33528F-FFD2-42F0-BBE7-97BD57EFF302}" name="Time (day)"/>
    <tableColumn id="2" xr3:uid="{24DB5958-9801-49FC-AF3C-965938120978}" name="Date" dataDxfId="25"/>
    <tableColumn id="3" xr3:uid="{E2CC2DC0-ACA8-42B7-A383-E315BA7D8AAF}" name="Entire  Field-Oil Recovery Factor SCTR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B8ABDF63-8F5F-402A-827A-E944C2B7FA85}" name="Table76" displayName="Table76" ref="A45378:C45979" totalsRowShown="0">
  <autoFilter ref="A45378:C45979" xr:uid="{57659ED1-F934-4FCF-8F70-6B42F64139B9}"/>
  <tableColumns count="3">
    <tableColumn id="1" xr3:uid="{722E1AA7-5441-451E-9529-181CC6DAE0F7}" name="Time (day)"/>
    <tableColumn id="2" xr3:uid="{31077FEE-409A-42E6-B734-227CA5169D68}" name="Date" dataDxfId="24"/>
    <tableColumn id="3" xr3:uid="{B7B1C991-B622-407B-A45C-6D5FF54D8038}" name="Entire  Field-Oil Recovery Factor SCTR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912D9AC-4BE2-4976-86BF-6C6395BE8AA4}" name="Table77" displayName="Table77" ref="A45983:C46584" totalsRowShown="0">
  <autoFilter ref="A45983:C46584" xr:uid="{6A5A978D-17F9-41CC-BFC9-9A74D1337105}"/>
  <tableColumns count="3">
    <tableColumn id="1" xr3:uid="{BA2E950D-440F-46C4-B6D7-2D11BC325624}" name="Time (day)"/>
    <tableColumn id="2" xr3:uid="{F2675BB0-A596-4612-8C71-54FBBAEDADBB}" name="Date" dataDxfId="23"/>
    <tableColumn id="3" xr3:uid="{255332CF-A43A-44B8-A07B-C707A20EEAA2}" name="Entire  Field-Oil Recovery Factor SCTR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828C1951-CEE6-42B9-87CA-4B6BDD95E049}" name="Table78" displayName="Table78" ref="A46588:C47189" totalsRowShown="0">
  <autoFilter ref="A46588:C47189" xr:uid="{0273590F-3919-4455-9D44-155BDDFD9254}"/>
  <tableColumns count="3">
    <tableColumn id="1" xr3:uid="{A7A74967-B4BD-46E5-A41D-ED64FC3852B0}" name="Time (day)"/>
    <tableColumn id="2" xr3:uid="{272F96F1-A43D-4D19-A5A5-93FE8F03A114}" name="Date" dataDxfId="22"/>
    <tableColumn id="3" xr3:uid="{0F76402E-2BA0-4C87-ABF1-84B7420384A1}" name="Entire  Field-Oil Recovery Factor SCTR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9B6D5C3C-3946-4FB0-A92B-04158A7672E3}" name="Table79" displayName="Table79" ref="A47193:C47794" totalsRowShown="0">
  <autoFilter ref="A47193:C47794" xr:uid="{E949397C-A4C0-4A79-8306-2719B0F609C6}"/>
  <tableColumns count="3">
    <tableColumn id="1" xr3:uid="{1867729D-5ED9-483D-839A-DFDE26101E4B}" name="Time (day)"/>
    <tableColumn id="2" xr3:uid="{23C917C9-FB0A-47D8-96FA-C190C7E5D959}" name="Date" dataDxfId="21"/>
    <tableColumn id="3" xr3:uid="{340A20AB-E3E1-471B-9237-F324FFAA80FE}" name="Entire  Field-Oil Recovery Factor SCT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DFB561-D7EB-4C05-AF78-E6F1AB4266F6}" name="Table8" displayName="Table8" ref="A4238:C4839" totalsRowShown="0">
  <autoFilter ref="A4238:C4839" xr:uid="{C44449CE-CF1D-40D2-9620-787574B71EF4}"/>
  <tableColumns count="3">
    <tableColumn id="1" xr3:uid="{B454C112-EF7F-4A37-BDF7-1A54BF467AD8}" name="Time (day)"/>
    <tableColumn id="2" xr3:uid="{B622FB29-293D-44E6-806D-2A8DB44A9A79}" name="Date" dataDxfId="92"/>
    <tableColumn id="3" xr3:uid="{5742CAAA-C879-4FA1-BFD7-C8AB7A26D965}" name="Entire  Field-Oil Recovery Factor SCTR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9BEBAF72-2DA2-4F46-A144-BE92EDFCE541}" name="Table80" displayName="Table80" ref="A47798:C48399" totalsRowShown="0">
  <autoFilter ref="A47798:C48399" xr:uid="{CAC8A44F-36C3-46BC-A82A-67068D048BF8}"/>
  <tableColumns count="3">
    <tableColumn id="1" xr3:uid="{406796E4-7655-4411-86F5-930FCA59C416}" name="Time (day)"/>
    <tableColumn id="2" xr3:uid="{123236F3-19FD-44B4-A493-6FA6FCF22B38}" name="Date" dataDxfId="20"/>
    <tableColumn id="3" xr3:uid="{07640954-05DD-4252-AB91-709BB56473D8}" name="Entire  Field-Oil Recovery Factor SCTR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83A9E424-145C-4648-A662-BBB882A0D5E8}" name="Table81" displayName="Table81" ref="A48403:C49004" totalsRowShown="0">
  <autoFilter ref="A48403:C49004" xr:uid="{F212D456-E972-4B66-ABA4-D50A1A81A159}"/>
  <tableColumns count="3">
    <tableColumn id="1" xr3:uid="{222492B9-FA7B-47EE-B030-05E0244CDAE0}" name="Time (day)"/>
    <tableColumn id="2" xr3:uid="{7BC3304E-9030-4A70-9B2A-92F418C336D1}" name="Date" dataDxfId="19"/>
    <tableColumn id="3" xr3:uid="{9F212CC7-2687-4732-B503-E170171C56CF}" name="Entire  Field-Oil Recovery Factor SCTR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D78161A7-894C-40D8-93F6-22089E6472BE}" name="Table82" displayName="Table82" ref="A49008:C49609" totalsRowShown="0">
  <autoFilter ref="A49008:C49609" xr:uid="{D38C848A-413C-4D22-A520-0E2093A1B15D}"/>
  <tableColumns count="3">
    <tableColumn id="1" xr3:uid="{0B3D45F4-5042-48FA-9F94-3F0C7E0CB692}" name="Time (day)"/>
    <tableColumn id="2" xr3:uid="{A5AB3D26-AE50-42F6-8C36-BCF6217D54E1}" name="Date" dataDxfId="18"/>
    <tableColumn id="3" xr3:uid="{5D876EA5-BEAC-4562-9B97-442230D419E1}" name="Entire  Field-Oil Recovery Factor SCTR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18100DF7-F32E-4B31-B630-604ED79AAF7F}" name="Table83" displayName="Table83" ref="A49613:C50214" totalsRowShown="0">
  <autoFilter ref="A49613:C50214" xr:uid="{976ECBF8-C1F5-44AB-8885-DF020CC8F75E}"/>
  <tableColumns count="3">
    <tableColumn id="1" xr3:uid="{E59073AB-34C0-4252-B1B8-EE61C4635157}" name="Time (day)"/>
    <tableColumn id="2" xr3:uid="{9A644727-FCFD-450B-940F-8B5721B7BB1B}" name="Date" dataDxfId="17"/>
    <tableColumn id="3" xr3:uid="{E3CF0A88-C868-475D-8CD1-946BAB084096}" name="Entire  Field-Oil Recovery Factor SCTR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1AAEE654-7EAC-4513-A835-5888834A96A0}" name="Table84" displayName="Table84" ref="A50218:C50819" totalsRowShown="0">
  <autoFilter ref="A50218:C50819" xr:uid="{A60F6CD9-8AA1-49A0-837D-512AE03898B5}"/>
  <tableColumns count="3">
    <tableColumn id="1" xr3:uid="{EAA7ACF5-B8D0-480B-911F-8BF45BA50D8E}" name="Time (day)"/>
    <tableColumn id="2" xr3:uid="{0044FE0C-75A8-41EE-A416-BBAA7987758C}" name="Date" dataDxfId="16"/>
    <tableColumn id="3" xr3:uid="{CD0D2E64-6AAC-4D47-AB0F-BA9B597FFFD0}" name="Entire  Field-Oil Recovery Factor SCTR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65BD04C2-46A4-4834-BD4D-7DDEEECC821A}" name="Table85" displayName="Table85" ref="A50823:C51424" totalsRowShown="0">
  <autoFilter ref="A50823:C51424" xr:uid="{27CEF9F8-7807-4879-9466-5A498314CA2A}"/>
  <tableColumns count="3">
    <tableColumn id="1" xr3:uid="{FE78C7A4-4AC9-418D-826E-C730F675499E}" name="Time (day)"/>
    <tableColumn id="2" xr3:uid="{2C92201E-22E9-4D40-903D-DB5144EDD4EF}" name="Date" dataDxfId="15"/>
    <tableColumn id="3" xr3:uid="{23BDE6EA-6901-4008-BD86-88DEA0B6732C}" name="Entire  Field-Oil Recovery Factor SCTR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28017AA-2C1D-42DF-8C8E-C8EC19AE18FE}" name="Table86" displayName="Table86" ref="A51428:C52029" totalsRowShown="0">
  <autoFilter ref="A51428:C52029" xr:uid="{84E4E369-756F-47B1-A87C-4BD9C68AF1ED}"/>
  <tableColumns count="3">
    <tableColumn id="1" xr3:uid="{2C8A2C2A-095C-488E-BCB1-FC91A0B84E50}" name="Time (day)"/>
    <tableColumn id="2" xr3:uid="{DB40C334-B0AB-4CC6-B288-0B03C6B3ABE5}" name="Date" dataDxfId="14"/>
    <tableColumn id="3" xr3:uid="{C31B73E0-0E7D-493B-B710-2CDD7D57EB7B}" name="Entire  Field-Oil Recovery Factor SCTR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360902B0-5C19-460A-9F96-69B67FB7A436}" name="Table87" displayName="Table87" ref="A52033:C52634" totalsRowShown="0">
  <autoFilter ref="A52033:C52634" xr:uid="{2B7D668F-89EA-4F11-869F-3DEDDA964A4F}"/>
  <tableColumns count="3">
    <tableColumn id="1" xr3:uid="{78B60681-9456-4865-93E8-36857BE1F1AD}" name="Time (day)"/>
    <tableColumn id="2" xr3:uid="{D47D849D-E176-4A49-A3B2-6EE7E07DB205}" name="Date" dataDxfId="13"/>
    <tableColumn id="3" xr3:uid="{7DD20EF4-D0E2-4824-9756-B78B8DDAEF84}" name="Entire  Field-Oil Recovery Factor SCTR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A1D480D8-9395-421F-B186-79EA071C436F}" name="Table88" displayName="Table88" ref="A52638:C53239" totalsRowShown="0">
  <autoFilter ref="A52638:C53239" xr:uid="{47D0D59F-343A-4575-BE7C-DB4ED37708E8}"/>
  <tableColumns count="3">
    <tableColumn id="1" xr3:uid="{6F686242-78BB-4386-BD3B-3B2C2933C886}" name="Time (day)"/>
    <tableColumn id="2" xr3:uid="{206EE5BF-4FB5-40CC-9E57-682FEBEB1FB8}" name="Date" dataDxfId="12"/>
    <tableColumn id="3" xr3:uid="{B7690930-3A6F-4A60-9F2E-D5727B928C24}" name="Entire  Field-Oil Recovery Factor SCTR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485F847F-3CAD-48A3-AFA9-8E57DB0703D4}" name="Table89" displayName="Table89" ref="A53243:C53844" totalsRowShown="0">
  <autoFilter ref="A53243:C53844" xr:uid="{441F82C7-CA11-4639-82D0-3F553B5B49CE}"/>
  <tableColumns count="3">
    <tableColumn id="1" xr3:uid="{A0E8C557-D17B-4EF5-9177-63F41AEBC75B}" name="Time (day)"/>
    <tableColumn id="2" xr3:uid="{F7D48FCB-2E0B-4748-8881-1C64C9578662}" name="Date" dataDxfId="11"/>
    <tableColumn id="3" xr3:uid="{35A3736B-4E96-4592-A3A2-567ED05E692C}" name="Entire  Field-Oil Recovery Factor SCT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BC5C66A-9E1E-45BF-AEED-371A0808C759}" name="Table9" displayName="Table9" ref="A4843:C5444" totalsRowShown="0">
  <autoFilter ref="A4843:C5444" xr:uid="{A4BCF1C0-1E43-4A85-823C-01DF60B28C94}"/>
  <tableColumns count="3">
    <tableColumn id="1" xr3:uid="{3343B778-8694-4CB2-A459-70EA531D8895}" name="Time (day)"/>
    <tableColumn id="2" xr3:uid="{C332462E-A884-42A0-8C6A-D020F4572A0B}" name="Date" dataDxfId="91"/>
    <tableColumn id="3" xr3:uid="{7856EC4E-2B6C-4387-90BA-6DE119E9E98F}" name="Entire  Field-Oil Recovery Factor SCTR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50C72DF9-39A0-4C96-BF28-E0E689F9363E}" name="Table90" displayName="Table90" ref="A53848:C54449" totalsRowShown="0">
  <autoFilter ref="A53848:C54449" xr:uid="{9814EFDA-91DA-4C1D-AD7D-7236E43948BB}"/>
  <tableColumns count="3">
    <tableColumn id="1" xr3:uid="{675A7AC6-C746-4949-8001-2E28A4B9BD00}" name="Time (day)"/>
    <tableColumn id="2" xr3:uid="{6B0448F8-3C91-4E0D-BE93-AD7333F0FD2F}" name="Date" dataDxfId="10"/>
    <tableColumn id="3" xr3:uid="{DBA4E3BC-BF05-432B-917A-EECED00767D1}" name="Entire  Field-Oil Recovery Factor SCTR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FC947CF-65B2-46A8-B74A-7411E9E7F16C}" name="Table91" displayName="Table91" ref="A54453:C55054" totalsRowShown="0">
  <autoFilter ref="A54453:C55054" xr:uid="{EA1EAE77-698D-48C0-A4A8-84ED35F56B07}"/>
  <tableColumns count="3">
    <tableColumn id="1" xr3:uid="{FE116E9D-D425-4596-B1A2-6178E9783192}" name="Time (day)"/>
    <tableColumn id="2" xr3:uid="{8815A4FA-871B-4E7D-A303-5D2254169C97}" name="Date" dataDxfId="9"/>
    <tableColumn id="3" xr3:uid="{AEEB762B-3B58-4189-98F3-8EC8947EB4E8}" name="Entire  Field-Oil Recovery Factor SCTR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905118E-A638-4DBC-A698-87E055B37994}" name="Table92" displayName="Table92" ref="A55058:C55659" totalsRowShown="0">
  <autoFilter ref="A55058:C55659" xr:uid="{BCD98D25-3B39-4CDC-BA0F-9AB25B91E941}"/>
  <tableColumns count="3">
    <tableColumn id="1" xr3:uid="{9B13C5D3-33FB-4059-A5AE-12EC0D203AF3}" name="Time (day)"/>
    <tableColumn id="2" xr3:uid="{323EB6B9-0FEA-4108-AE31-0F16467F902B}" name="Date" dataDxfId="8"/>
    <tableColumn id="3" xr3:uid="{6CB3E616-6D84-46C9-8444-5A6047963A48}" name="Entire  Field-Oil Recovery Factor SCTR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40F84128-F555-460B-A7DA-14197662FF36}" name="Table93" displayName="Table93" ref="A55663:C56264" totalsRowShown="0">
  <autoFilter ref="A55663:C56264" xr:uid="{EBDCD069-AE44-498A-BFD7-825C2B3374EE}"/>
  <tableColumns count="3">
    <tableColumn id="1" xr3:uid="{FEF16BF5-726A-4FCB-834E-035FA406FCFC}" name="Time (day)"/>
    <tableColumn id="2" xr3:uid="{E1124409-D7DD-4C0A-B920-454E1D3F4F69}" name="Date" dataDxfId="7"/>
    <tableColumn id="3" xr3:uid="{13AA27C0-C8AA-4135-BAE7-71E9603353EB}" name="Entire  Field-Oil Recovery Factor SCTR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5A0BD026-BA42-413E-9FB3-4D0EAFDE2FFE}" name="Table94" displayName="Table94" ref="A56268:C56869" totalsRowShown="0">
  <autoFilter ref="A56268:C56869" xr:uid="{62D46D5E-26E2-4A08-8A4D-19838B6CC3BA}"/>
  <tableColumns count="3">
    <tableColumn id="1" xr3:uid="{B4F68004-5182-426A-ABD3-45A59F5E2DC5}" name="Time (day)"/>
    <tableColumn id="2" xr3:uid="{8352CF19-C266-445B-BBAA-712C42EEE63E}" name="Date" dataDxfId="6"/>
    <tableColumn id="3" xr3:uid="{05B0EAC4-3FB9-4417-9CBE-58D4871271CD}" name="Entire  Field-Oil Recovery Factor SCTR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5E400809-80E4-403D-A4E9-ADB642FF0A2E}" name="Table95" displayName="Table95" ref="A56873:C57474" totalsRowShown="0">
  <autoFilter ref="A56873:C57474" xr:uid="{2EC87DC5-0A2E-43B4-84BB-DA549FB69C69}"/>
  <tableColumns count="3">
    <tableColumn id="1" xr3:uid="{D9FCD099-0F9C-4B71-8971-99599E4B230E}" name="Time (day)"/>
    <tableColumn id="2" xr3:uid="{789514F0-976C-4A1E-A76F-372CF28B2D29}" name="Date" dataDxfId="5"/>
    <tableColumn id="3" xr3:uid="{F7522F6E-66E3-44D3-89AE-FACB25B382DC}" name="Entire  Field-Oil Recovery Factor SCTR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DC44F071-EC96-48AA-B477-D1FE61F7A288}" name="Table96" displayName="Table96" ref="A57478:C58079" totalsRowShown="0">
  <autoFilter ref="A57478:C58079" xr:uid="{0EE1D80D-C147-46F3-AF0D-C186C415189A}"/>
  <tableColumns count="3">
    <tableColumn id="1" xr3:uid="{407CE3AF-1DA5-4BE9-AC69-3FE799E1EF18}" name="Time (day)"/>
    <tableColumn id="2" xr3:uid="{D50CE9C9-72F9-4DFA-A12E-681253193F6B}" name="Date" dataDxfId="4"/>
    <tableColumn id="3" xr3:uid="{500FDBE0-6431-4019-9754-6AFEA9CBE80D}" name="Entire  Field-Oil Recovery Factor SCTR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E6BE3A6F-ACA5-4093-BFD5-348967929949}" name="Table97" displayName="Table97" ref="A58083:C58684" totalsRowShown="0">
  <autoFilter ref="A58083:C58684" xr:uid="{DEFADE0C-7643-4ED2-8021-1FF18E519370}"/>
  <tableColumns count="3">
    <tableColumn id="1" xr3:uid="{F44218A7-0660-4106-B050-9A6A3AC0CEE8}" name="Time (day)"/>
    <tableColumn id="2" xr3:uid="{FEE8EB6E-1B94-4E9E-899D-13F8C2B6B0C6}" name="Date" dataDxfId="3"/>
    <tableColumn id="3" xr3:uid="{AEF69D42-0C29-4424-83BC-7C2C8E711019}" name="Entire  Field-Oil Recovery Factor SCTR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F2F047CC-6E38-4664-AD5B-9CC13479849A}" name="Table98" displayName="Table98" ref="A58688:C59289" totalsRowShown="0">
  <autoFilter ref="A58688:C59289" xr:uid="{015E4EED-404C-44C4-A79F-6567F9154122}"/>
  <tableColumns count="3">
    <tableColumn id="1" xr3:uid="{7DB72671-C4DA-4FFA-BD78-93405251BF0D}" name="Time (day)"/>
    <tableColumn id="2" xr3:uid="{CEAB28A3-5008-4BBA-953F-32F2654F8077}" name="Date" dataDxfId="2"/>
    <tableColumn id="3" xr3:uid="{E49A678F-C3D8-4BF1-BEBB-BA7929910A57}" name="Entire  Field-Oil Recovery Factor SCTR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5CEFD8F6-A9F0-4A06-8830-7712F91A994D}" name="Table99" displayName="Table99" ref="A59293:C59894" totalsRowShown="0">
  <autoFilter ref="A59293:C59894" xr:uid="{5AD13D5C-CED1-41F9-BEB9-86229F21C506}"/>
  <tableColumns count="3">
    <tableColumn id="1" xr3:uid="{8F074C53-5D50-4B61-8E1C-E1F08759F263}" name="Time (day)"/>
    <tableColumn id="2" xr3:uid="{48545C63-B67C-485D-B9AD-C1893B03B84D}" name="Date" dataDxfId="1"/>
    <tableColumn id="3" xr3:uid="{1C44B86E-BC07-4ADC-9B99-F893C53F95F7}" name="Entire  Field-Oil Recovery Factor SCT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63" Type="http://schemas.openxmlformats.org/officeDocument/2006/relationships/table" Target="../tables/table63.xml"/><Relationship Id="rId68" Type="http://schemas.openxmlformats.org/officeDocument/2006/relationships/table" Target="../tables/table68.xml"/><Relationship Id="rId84" Type="http://schemas.openxmlformats.org/officeDocument/2006/relationships/table" Target="../tables/table84.xml"/><Relationship Id="rId89" Type="http://schemas.openxmlformats.org/officeDocument/2006/relationships/table" Target="../tables/table89.xml"/><Relationship Id="rId16" Type="http://schemas.openxmlformats.org/officeDocument/2006/relationships/table" Target="../tables/table16.xml"/><Relationship Id="rId11" Type="http://schemas.openxmlformats.org/officeDocument/2006/relationships/table" Target="../tables/table11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74" Type="http://schemas.openxmlformats.org/officeDocument/2006/relationships/table" Target="../tables/table74.xml"/><Relationship Id="rId79" Type="http://schemas.openxmlformats.org/officeDocument/2006/relationships/table" Target="../tables/table79.xml"/><Relationship Id="rId5" Type="http://schemas.openxmlformats.org/officeDocument/2006/relationships/table" Target="../tables/table5.xml"/><Relationship Id="rId90" Type="http://schemas.openxmlformats.org/officeDocument/2006/relationships/table" Target="../tables/table90.xml"/><Relationship Id="rId95" Type="http://schemas.openxmlformats.org/officeDocument/2006/relationships/table" Target="../tables/table95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64" Type="http://schemas.openxmlformats.org/officeDocument/2006/relationships/table" Target="../tables/table64.xml"/><Relationship Id="rId69" Type="http://schemas.openxmlformats.org/officeDocument/2006/relationships/table" Target="../tables/table69.xml"/><Relationship Id="rId80" Type="http://schemas.openxmlformats.org/officeDocument/2006/relationships/table" Target="../tables/table80.xml"/><Relationship Id="rId85" Type="http://schemas.openxmlformats.org/officeDocument/2006/relationships/table" Target="../tables/table85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70" Type="http://schemas.openxmlformats.org/officeDocument/2006/relationships/table" Target="../tables/table70.xml"/><Relationship Id="rId75" Type="http://schemas.openxmlformats.org/officeDocument/2006/relationships/table" Target="../tables/table75.xml"/><Relationship Id="rId83" Type="http://schemas.openxmlformats.org/officeDocument/2006/relationships/table" Target="../tables/table83.xml"/><Relationship Id="rId88" Type="http://schemas.openxmlformats.org/officeDocument/2006/relationships/table" Target="../tables/table88.xml"/><Relationship Id="rId91" Type="http://schemas.openxmlformats.org/officeDocument/2006/relationships/table" Target="../tables/table91.xml"/><Relationship Id="rId96" Type="http://schemas.openxmlformats.org/officeDocument/2006/relationships/table" Target="../tables/table9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73" Type="http://schemas.openxmlformats.org/officeDocument/2006/relationships/table" Target="../tables/table73.xml"/><Relationship Id="rId78" Type="http://schemas.openxmlformats.org/officeDocument/2006/relationships/table" Target="../tables/table78.xml"/><Relationship Id="rId81" Type="http://schemas.openxmlformats.org/officeDocument/2006/relationships/table" Target="../tables/table81.xml"/><Relationship Id="rId86" Type="http://schemas.openxmlformats.org/officeDocument/2006/relationships/table" Target="../tables/table86.xml"/><Relationship Id="rId94" Type="http://schemas.openxmlformats.org/officeDocument/2006/relationships/table" Target="../tables/table94.xml"/><Relationship Id="rId99" Type="http://schemas.openxmlformats.org/officeDocument/2006/relationships/table" Target="../tables/table9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Relationship Id="rId34" Type="http://schemas.openxmlformats.org/officeDocument/2006/relationships/table" Target="../tables/table34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6" Type="http://schemas.openxmlformats.org/officeDocument/2006/relationships/table" Target="../tables/table76.xml"/><Relationship Id="rId97" Type="http://schemas.openxmlformats.org/officeDocument/2006/relationships/table" Target="../tables/table97.xml"/><Relationship Id="rId7" Type="http://schemas.openxmlformats.org/officeDocument/2006/relationships/table" Target="../tables/table7.xml"/><Relationship Id="rId71" Type="http://schemas.openxmlformats.org/officeDocument/2006/relationships/table" Target="../tables/table71.xml"/><Relationship Id="rId92" Type="http://schemas.openxmlformats.org/officeDocument/2006/relationships/table" Target="../tables/table92.xml"/><Relationship Id="rId2" Type="http://schemas.openxmlformats.org/officeDocument/2006/relationships/table" Target="../tables/table2.xml"/><Relationship Id="rId29" Type="http://schemas.openxmlformats.org/officeDocument/2006/relationships/table" Target="../tables/table29.xml"/><Relationship Id="rId24" Type="http://schemas.openxmlformats.org/officeDocument/2006/relationships/table" Target="../tables/table24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66" Type="http://schemas.openxmlformats.org/officeDocument/2006/relationships/table" Target="../tables/table66.xml"/><Relationship Id="rId87" Type="http://schemas.openxmlformats.org/officeDocument/2006/relationships/table" Target="../tables/table87.xml"/><Relationship Id="rId61" Type="http://schemas.openxmlformats.org/officeDocument/2006/relationships/table" Target="../tables/table61.xml"/><Relationship Id="rId82" Type="http://schemas.openxmlformats.org/officeDocument/2006/relationships/table" Target="../tables/table82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56" Type="http://schemas.openxmlformats.org/officeDocument/2006/relationships/table" Target="../tables/table56.xml"/><Relationship Id="rId77" Type="http://schemas.openxmlformats.org/officeDocument/2006/relationships/table" Target="../tables/table77.xml"/><Relationship Id="rId100" Type="http://schemas.openxmlformats.org/officeDocument/2006/relationships/table" Target="../tables/table100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72" Type="http://schemas.openxmlformats.org/officeDocument/2006/relationships/table" Target="../tables/table72.xml"/><Relationship Id="rId93" Type="http://schemas.openxmlformats.org/officeDocument/2006/relationships/table" Target="../tables/table93.xml"/><Relationship Id="rId98" Type="http://schemas.openxmlformats.org/officeDocument/2006/relationships/table" Target="../tables/table9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D286-DDAE-4EC0-831B-C9DA0DEE720A}">
  <dimension ref="A1:C60499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3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0</v>
      </c>
      <c r="B4" s="1">
        <f>DATE(2000,1,1) + TIME(0,0,0)</f>
        <v>36526</v>
      </c>
      <c r="C4">
        <v>0</v>
      </c>
    </row>
    <row r="5" spans="1:3" x14ac:dyDescent="0.25">
      <c r="A5">
        <v>31</v>
      </c>
      <c r="B5" s="1">
        <f>DATE(2000,2,1) + TIME(0,0,0)</f>
        <v>36557</v>
      </c>
      <c r="C5">
        <v>4.5277748108000004</v>
      </c>
    </row>
    <row r="6" spans="1:3" x14ac:dyDescent="0.25">
      <c r="A6">
        <v>60</v>
      </c>
      <c r="B6" s="1">
        <f>DATE(2000,3,1) + TIME(0,0,0)</f>
        <v>36586</v>
      </c>
      <c r="C6">
        <v>8.5398492813000004</v>
      </c>
    </row>
    <row r="7" spans="1:3" x14ac:dyDescent="0.25">
      <c r="A7">
        <v>91</v>
      </c>
      <c r="B7" s="1">
        <f>DATE(2000,4,1) + TIME(0,0,0)</f>
        <v>36617</v>
      </c>
      <c r="C7">
        <v>11.707864761</v>
      </c>
    </row>
    <row r="8" spans="1:3" x14ac:dyDescent="0.25">
      <c r="A8">
        <v>121</v>
      </c>
      <c r="B8" s="1">
        <f>DATE(2000,5,1) + TIME(0,0,0)</f>
        <v>36647</v>
      </c>
      <c r="C8">
        <v>14.247821807999999</v>
      </c>
    </row>
    <row r="9" spans="1:3" x14ac:dyDescent="0.25">
      <c r="A9">
        <v>152</v>
      </c>
      <c r="B9" s="1">
        <f>DATE(2000,6,1) + TIME(0,0,0)</f>
        <v>36678</v>
      </c>
      <c r="C9">
        <v>16.414873123</v>
      </c>
    </row>
    <row r="10" spans="1:3" x14ac:dyDescent="0.25">
      <c r="A10">
        <v>182</v>
      </c>
      <c r="B10" s="1">
        <f>DATE(2000,7,1) + TIME(0,0,0)</f>
        <v>36708</v>
      </c>
      <c r="C10">
        <v>18.009506225999999</v>
      </c>
    </row>
    <row r="11" spans="1:3" x14ac:dyDescent="0.25">
      <c r="A11">
        <v>213</v>
      </c>
      <c r="B11" s="1">
        <f>DATE(2000,8,1) + TIME(0,0,0)</f>
        <v>36739</v>
      </c>
      <c r="C11">
        <v>19.243635178000002</v>
      </c>
    </row>
    <row r="12" spans="1:3" x14ac:dyDescent="0.25">
      <c r="A12">
        <v>244</v>
      </c>
      <c r="B12" s="1">
        <f>DATE(2000,9,1) + TIME(0,0,0)</f>
        <v>36770</v>
      </c>
      <c r="C12">
        <v>20.078466415000001</v>
      </c>
    </row>
    <row r="13" spans="1:3" x14ac:dyDescent="0.25">
      <c r="A13">
        <v>274</v>
      </c>
      <c r="B13" s="1">
        <f>DATE(2000,10,1) + TIME(0,0,0)</f>
        <v>36800</v>
      </c>
      <c r="C13">
        <v>20.681678772000001</v>
      </c>
    </row>
    <row r="14" spans="1:3" x14ac:dyDescent="0.25">
      <c r="A14">
        <v>305</v>
      </c>
      <c r="B14" s="1">
        <f>DATE(2000,11,1) + TIME(0,0,0)</f>
        <v>36831</v>
      </c>
      <c r="C14">
        <v>21.159763336000001</v>
      </c>
    </row>
    <row r="15" spans="1:3" x14ac:dyDescent="0.25">
      <c r="A15">
        <v>335</v>
      </c>
      <c r="B15" s="1">
        <f>DATE(2000,12,1) + TIME(0,0,0)</f>
        <v>36861</v>
      </c>
      <c r="C15">
        <v>21.529550552</v>
      </c>
    </row>
    <row r="16" spans="1:3" x14ac:dyDescent="0.25">
      <c r="A16">
        <v>366</v>
      </c>
      <c r="B16" s="1">
        <f>DATE(2001,1,1) + TIME(0,0,0)</f>
        <v>36892</v>
      </c>
      <c r="C16">
        <v>21.837263106999998</v>
      </c>
    </row>
    <row r="17" spans="1:3" x14ac:dyDescent="0.25">
      <c r="A17">
        <v>397</v>
      </c>
      <c r="B17" s="1">
        <f>DATE(2001,2,1) + TIME(0,0,0)</f>
        <v>36923</v>
      </c>
      <c r="C17">
        <v>22.089605331000001</v>
      </c>
    </row>
    <row r="18" spans="1:3" x14ac:dyDescent="0.25">
      <c r="A18">
        <v>425</v>
      </c>
      <c r="B18" s="1">
        <f>DATE(2001,3,1) + TIME(0,0,0)</f>
        <v>36951</v>
      </c>
      <c r="C18">
        <v>22.284057616999998</v>
      </c>
    </row>
    <row r="19" spans="1:3" x14ac:dyDescent="0.25">
      <c r="A19">
        <v>456</v>
      </c>
      <c r="B19" s="1">
        <f>DATE(2001,4,1) + TIME(0,0,0)</f>
        <v>36982</v>
      </c>
      <c r="C19">
        <v>22.469661713000001</v>
      </c>
    </row>
    <row r="20" spans="1:3" x14ac:dyDescent="0.25">
      <c r="A20">
        <v>486</v>
      </c>
      <c r="B20" s="1">
        <f>DATE(2001,5,1) + TIME(0,0,0)</f>
        <v>37012</v>
      </c>
      <c r="C20">
        <v>22.624229431</v>
      </c>
    </row>
    <row r="21" spans="1:3" x14ac:dyDescent="0.25">
      <c r="A21">
        <v>517</v>
      </c>
      <c r="B21" s="1">
        <f>DATE(2001,6,1) + TIME(0,0,0)</f>
        <v>37043</v>
      </c>
      <c r="C21">
        <v>22.764913559</v>
      </c>
    </row>
    <row r="22" spans="1:3" x14ac:dyDescent="0.25">
      <c r="A22">
        <v>547</v>
      </c>
      <c r="B22" s="1">
        <f>DATE(2001,7,1) + TIME(0,0,0)</f>
        <v>37073</v>
      </c>
      <c r="C22">
        <v>22.886354445999999</v>
      </c>
    </row>
    <row r="23" spans="1:3" x14ac:dyDescent="0.25">
      <c r="A23">
        <v>578</v>
      </c>
      <c r="B23" s="1">
        <f>DATE(2001,8,1) + TIME(0,0,0)</f>
        <v>37104</v>
      </c>
      <c r="C23">
        <v>22.998210907000001</v>
      </c>
    </row>
    <row r="24" spans="1:3" x14ac:dyDescent="0.25">
      <c r="A24">
        <v>609</v>
      </c>
      <c r="B24" s="1">
        <f>DATE(2001,9,1) + TIME(0,0,0)</f>
        <v>37135</v>
      </c>
      <c r="C24">
        <v>23.097812652999998</v>
      </c>
    </row>
    <row r="25" spans="1:3" x14ac:dyDescent="0.25">
      <c r="A25">
        <v>639</v>
      </c>
      <c r="B25" s="1">
        <f>DATE(2001,10,1) + TIME(0,0,0)</f>
        <v>37165</v>
      </c>
      <c r="C25">
        <v>23.185714722</v>
      </c>
    </row>
    <row r="26" spans="1:3" x14ac:dyDescent="0.25">
      <c r="A26">
        <v>670</v>
      </c>
      <c r="B26" s="1">
        <f>DATE(2001,11,1) + TIME(0,0,0)</f>
        <v>37196</v>
      </c>
      <c r="C26">
        <v>23.268068314000001</v>
      </c>
    </row>
    <row r="27" spans="1:3" x14ac:dyDescent="0.25">
      <c r="A27">
        <v>700</v>
      </c>
      <c r="B27" s="1">
        <f>DATE(2001,12,1) + TIME(0,0,0)</f>
        <v>37226</v>
      </c>
      <c r="C27">
        <v>23.339952469</v>
      </c>
    </row>
    <row r="28" spans="1:3" x14ac:dyDescent="0.25">
      <c r="A28">
        <v>731</v>
      </c>
      <c r="B28" s="1">
        <f>DATE(2002,1,1) + TIME(0,0,0)</f>
        <v>37257</v>
      </c>
      <c r="C28">
        <v>23.407119751</v>
      </c>
    </row>
    <row r="29" spans="1:3" x14ac:dyDescent="0.25">
      <c r="A29">
        <v>762</v>
      </c>
      <c r="B29" s="1">
        <f>DATE(2002,2,1) + TIME(0,0,0)</f>
        <v>37288</v>
      </c>
      <c r="C29">
        <v>23.468137741</v>
      </c>
    </row>
    <row r="30" spans="1:3" x14ac:dyDescent="0.25">
      <c r="A30">
        <v>790</v>
      </c>
      <c r="B30" s="1">
        <f>DATE(2002,3,1) + TIME(0,0,0)</f>
        <v>37316</v>
      </c>
      <c r="C30">
        <v>23.518945693999999</v>
      </c>
    </row>
    <row r="31" spans="1:3" x14ac:dyDescent="0.25">
      <c r="A31">
        <v>821</v>
      </c>
      <c r="B31" s="1">
        <f>DATE(2002,4,1) + TIME(0,0,0)</f>
        <v>37347</v>
      </c>
      <c r="C31">
        <v>23.571302414000002</v>
      </c>
    </row>
    <row r="32" spans="1:3" x14ac:dyDescent="0.25">
      <c r="A32">
        <v>851</v>
      </c>
      <c r="B32" s="1">
        <f>DATE(2002,5,1) + TIME(0,0,0)</f>
        <v>37377</v>
      </c>
      <c r="C32">
        <v>23.618745804</v>
      </c>
    </row>
    <row r="33" spans="1:3" x14ac:dyDescent="0.25">
      <c r="A33">
        <v>882</v>
      </c>
      <c r="B33" s="1">
        <f>DATE(2002,6,1) + TIME(0,0,0)</f>
        <v>37408</v>
      </c>
      <c r="C33">
        <v>23.664852142000001</v>
      </c>
    </row>
    <row r="34" spans="1:3" x14ac:dyDescent="0.25">
      <c r="A34">
        <v>912</v>
      </c>
      <c r="B34" s="1">
        <f>DATE(2002,7,1) + TIME(0,0,0)</f>
        <v>37438</v>
      </c>
      <c r="C34">
        <v>23.706823349</v>
      </c>
    </row>
    <row r="35" spans="1:3" x14ac:dyDescent="0.25">
      <c r="A35">
        <v>943</v>
      </c>
      <c r="B35" s="1">
        <f>DATE(2002,8,1) + TIME(0,0,0)</f>
        <v>37469</v>
      </c>
      <c r="C35">
        <v>23.747344971</v>
      </c>
    </row>
    <row r="36" spans="1:3" x14ac:dyDescent="0.25">
      <c r="A36">
        <v>974</v>
      </c>
      <c r="B36" s="1">
        <f>DATE(2002,9,1) + TIME(0,0,0)</f>
        <v>37500</v>
      </c>
      <c r="C36">
        <v>23.785118102999999</v>
      </c>
    </row>
    <row r="37" spans="1:3" x14ac:dyDescent="0.25">
      <c r="A37">
        <v>1004</v>
      </c>
      <c r="B37" s="1">
        <f>DATE(2002,10,1) + TIME(0,0,0)</f>
        <v>37530</v>
      </c>
      <c r="C37">
        <v>23.819208145000001</v>
      </c>
    </row>
    <row r="38" spans="1:3" x14ac:dyDescent="0.25">
      <c r="A38">
        <v>1035</v>
      </c>
      <c r="B38" s="1">
        <f>DATE(2002,11,1) + TIME(0,0,0)</f>
        <v>37561</v>
      </c>
      <c r="C38">
        <v>23.851694107</v>
      </c>
    </row>
    <row r="39" spans="1:3" x14ac:dyDescent="0.25">
      <c r="A39">
        <v>1065</v>
      </c>
      <c r="B39" s="1">
        <f>DATE(2002,12,1) + TIME(0,0,0)</f>
        <v>37591</v>
      </c>
      <c r="C39">
        <v>23.880567550999999</v>
      </c>
    </row>
    <row r="40" spans="1:3" x14ac:dyDescent="0.25">
      <c r="A40">
        <v>1096</v>
      </c>
      <c r="B40" s="1">
        <f>DATE(2003,1,1) + TIME(0,0,0)</f>
        <v>37622</v>
      </c>
      <c r="C40">
        <v>23.908029555999999</v>
      </c>
    </row>
    <row r="41" spans="1:3" x14ac:dyDescent="0.25">
      <c r="A41">
        <v>1127</v>
      </c>
      <c r="B41" s="1">
        <f>DATE(2003,2,1) + TIME(0,0,0)</f>
        <v>37653</v>
      </c>
      <c r="C41">
        <v>23.933250427000001</v>
      </c>
    </row>
    <row r="42" spans="1:3" x14ac:dyDescent="0.25">
      <c r="A42">
        <v>1155</v>
      </c>
      <c r="B42" s="1">
        <f>DATE(2003,3,1) + TIME(0,0,0)</f>
        <v>37681</v>
      </c>
      <c r="C42">
        <v>23.954544067</v>
      </c>
    </row>
    <row r="43" spans="1:3" x14ac:dyDescent="0.25">
      <c r="A43">
        <v>1186</v>
      </c>
      <c r="B43" s="1">
        <f>DATE(2003,4,1) + TIME(0,0,0)</f>
        <v>37712</v>
      </c>
      <c r="C43">
        <v>23.976875305</v>
      </c>
    </row>
    <row r="44" spans="1:3" x14ac:dyDescent="0.25">
      <c r="A44">
        <v>1216</v>
      </c>
      <c r="B44" s="1">
        <f>DATE(2003,5,1) + TIME(0,0,0)</f>
        <v>37742</v>
      </c>
      <c r="C44">
        <v>23.997142791999998</v>
      </c>
    </row>
    <row r="45" spans="1:3" x14ac:dyDescent="0.25">
      <c r="A45">
        <v>1247</v>
      </c>
      <c r="B45" s="1">
        <f>DATE(2003,6,1) + TIME(0,0,0)</f>
        <v>37773</v>
      </c>
      <c r="C45">
        <v>24.016675949</v>
      </c>
    </row>
    <row r="46" spans="1:3" x14ac:dyDescent="0.25">
      <c r="A46">
        <v>1277</v>
      </c>
      <c r="B46" s="1">
        <f>DATE(2003,7,1) + TIME(0,0,0)</f>
        <v>37803</v>
      </c>
      <c r="C46">
        <v>24.034208297999999</v>
      </c>
    </row>
    <row r="47" spans="1:3" x14ac:dyDescent="0.25">
      <c r="A47">
        <v>1308</v>
      </c>
      <c r="B47" s="1">
        <f>DATE(2003,8,1) + TIME(0,0,0)</f>
        <v>37834</v>
      </c>
      <c r="C47">
        <v>24.050962448</v>
      </c>
    </row>
    <row r="48" spans="1:3" x14ac:dyDescent="0.25">
      <c r="A48">
        <v>1339</v>
      </c>
      <c r="B48" s="1">
        <f>DATE(2003,9,1) + TIME(0,0,0)</f>
        <v>37865</v>
      </c>
      <c r="C48">
        <v>24.066450118999999</v>
      </c>
    </row>
    <row r="49" spans="1:3" x14ac:dyDescent="0.25">
      <c r="A49">
        <v>1369</v>
      </c>
      <c r="B49" s="1">
        <f>DATE(2003,10,1) + TIME(0,0,0)</f>
        <v>37895</v>
      </c>
      <c r="C49">
        <v>24.080352782999999</v>
      </c>
    </row>
    <row r="50" spans="1:3" x14ac:dyDescent="0.25">
      <c r="A50">
        <v>1400</v>
      </c>
      <c r="B50" s="1">
        <f>DATE(2003,11,1) + TIME(0,0,0)</f>
        <v>37926</v>
      </c>
      <c r="C50">
        <v>24.093717574999999</v>
      </c>
    </row>
    <row r="51" spans="1:3" x14ac:dyDescent="0.25">
      <c r="A51">
        <v>1430</v>
      </c>
      <c r="B51" s="1">
        <f>DATE(2003,12,1) + TIME(0,0,0)</f>
        <v>37956</v>
      </c>
      <c r="C51">
        <v>24.105781555</v>
      </c>
    </row>
    <row r="52" spans="1:3" x14ac:dyDescent="0.25">
      <c r="A52">
        <v>1461</v>
      </c>
      <c r="B52" s="1">
        <f>DATE(2004,1,1) + TIME(0,0,0)</f>
        <v>37987</v>
      </c>
      <c r="C52">
        <v>24.117443085000001</v>
      </c>
    </row>
    <row r="53" spans="1:3" x14ac:dyDescent="0.25">
      <c r="A53">
        <v>1492</v>
      </c>
      <c r="B53" s="1">
        <f>DATE(2004,2,1) + TIME(0,0,0)</f>
        <v>38018</v>
      </c>
      <c r="C53">
        <v>24.128391266000001</v>
      </c>
    </row>
    <row r="54" spans="1:3" x14ac:dyDescent="0.25">
      <c r="A54">
        <v>1521</v>
      </c>
      <c r="B54" s="1">
        <f>DATE(2004,3,1) + TIME(0,0,0)</f>
        <v>38047</v>
      </c>
      <c r="C54">
        <v>24.138065338000001</v>
      </c>
    </row>
    <row r="55" spans="1:3" x14ac:dyDescent="0.25">
      <c r="A55">
        <v>1552</v>
      </c>
      <c r="B55" s="1">
        <f>DATE(2004,4,1) + TIME(0,0,0)</f>
        <v>38078</v>
      </c>
      <c r="C55">
        <v>24.147861481</v>
      </c>
    </row>
    <row r="56" spans="1:3" x14ac:dyDescent="0.25">
      <c r="A56">
        <v>1582</v>
      </c>
      <c r="B56" s="1">
        <f>DATE(2004,5,1) + TIME(0,0,0)</f>
        <v>38108</v>
      </c>
      <c r="C56">
        <v>24.156846999999999</v>
      </c>
    </row>
    <row r="57" spans="1:3" x14ac:dyDescent="0.25">
      <c r="A57">
        <v>1613</v>
      </c>
      <c r="B57" s="1">
        <f>DATE(2004,6,1) + TIME(0,0,0)</f>
        <v>38139</v>
      </c>
      <c r="C57">
        <v>24.165670394999999</v>
      </c>
    </row>
    <row r="58" spans="1:3" x14ac:dyDescent="0.25">
      <c r="A58">
        <v>1643</v>
      </c>
      <c r="B58" s="1">
        <f>DATE(2004,7,1) + TIME(0,0,0)</f>
        <v>38169</v>
      </c>
      <c r="C58">
        <v>24.173833847000001</v>
      </c>
    </row>
    <row r="59" spans="1:3" x14ac:dyDescent="0.25">
      <c r="A59">
        <v>1674</v>
      </c>
      <c r="B59" s="1">
        <f>DATE(2004,8,1) + TIME(0,0,0)</f>
        <v>38200</v>
      </c>
      <c r="C59">
        <v>24.181877136000001</v>
      </c>
    </row>
    <row r="60" spans="1:3" x14ac:dyDescent="0.25">
      <c r="A60">
        <v>1705</v>
      </c>
      <c r="B60" s="1">
        <f>DATE(2004,9,1) + TIME(0,0,0)</f>
        <v>38231</v>
      </c>
      <c r="C60">
        <v>24.189535141</v>
      </c>
    </row>
    <row r="61" spans="1:3" x14ac:dyDescent="0.25">
      <c r="A61">
        <v>1735</v>
      </c>
      <c r="B61" s="1">
        <f>DATE(2004,10,1) + TIME(0,0,0)</f>
        <v>38261</v>
      </c>
      <c r="C61">
        <v>24.1966362</v>
      </c>
    </row>
    <row r="62" spans="1:3" x14ac:dyDescent="0.25">
      <c r="A62">
        <v>1766</v>
      </c>
      <c r="B62" s="1">
        <f>DATE(2004,11,1) + TIME(0,0,0)</f>
        <v>38292</v>
      </c>
      <c r="C62">
        <v>24.203689574999999</v>
      </c>
    </row>
    <row r="63" spans="1:3" x14ac:dyDescent="0.25">
      <c r="A63">
        <v>1796</v>
      </c>
      <c r="B63" s="1">
        <f>DATE(2004,12,1) + TIME(0,0,0)</f>
        <v>38322</v>
      </c>
      <c r="C63">
        <v>24.210256576999999</v>
      </c>
    </row>
    <row r="64" spans="1:3" x14ac:dyDescent="0.25">
      <c r="A64">
        <v>1827</v>
      </c>
      <c r="B64" s="1">
        <f>DATE(2005,1,1) + TIME(0,0,0)</f>
        <v>38353</v>
      </c>
      <c r="C64">
        <v>24.216789246000001</v>
      </c>
    </row>
    <row r="65" spans="1:3" x14ac:dyDescent="0.25">
      <c r="A65">
        <v>1858</v>
      </c>
      <c r="B65" s="1">
        <f>DATE(2005,2,1) + TIME(0,0,0)</f>
        <v>38384</v>
      </c>
      <c r="C65">
        <v>24.223073959000001</v>
      </c>
    </row>
    <row r="66" spans="1:3" x14ac:dyDescent="0.25">
      <c r="A66">
        <v>1886</v>
      </c>
      <c r="B66" s="1">
        <f>DATE(2005,3,1) + TIME(0,0,0)</f>
        <v>38412</v>
      </c>
      <c r="C66">
        <v>24.228544235000001</v>
      </c>
    </row>
    <row r="67" spans="1:3" x14ac:dyDescent="0.25">
      <c r="A67">
        <v>1917</v>
      </c>
      <c r="B67" s="1">
        <f>DATE(2005,4,1) + TIME(0,0,0)</f>
        <v>38443</v>
      </c>
      <c r="C67">
        <v>24.234380722000001</v>
      </c>
    </row>
    <row r="68" spans="1:3" x14ac:dyDescent="0.25">
      <c r="A68">
        <v>1947</v>
      </c>
      <c r="B68" s="1">
        <f>DATE(2005,5,1) + TIME(0,0,0)</f>
        <v>38473</v>
      </c>
      <c r="C68">
        <v>24.239814758000001</v>
      </c>
    </row>
    <row r="69" spans="1:3" x14ac:dyDescent="0.25">
      <c r="A69">
        <v>1978</v>
      </c>
      <c r="B69" s="1">
        <f>DATE(2005,6,1) + TIME(0,0,0)</f>
        <v>38504</v>
      </c>
      <c r="C69">
        <v>24.245214462</v>
      </c>
    </row>
    <row r="70" spans="1:3" x14ac:dyDescent="0.25">
      <c r="A70">
        <v>2008</v>
      </c>
      <c r="B70" s="1">
        <f>DATE(2005,7,1) + TIME(0,0,0)</f>
        <v>38534</v>
      </c>
      <c r="C70">
        <v>24.250238418999999</v>
      </c>
    </row>
    <row r="71" spans="1:3" x14ac:dyDescent="0.25">
      <c r="A71">
        <v>2039</v>
      </c>
      <c r="B71" s="1">
        <f>DATE(2005,8,1) + TIME(0,0,0)</f>
        <v>38565</v>
      </c>
      <c r="C71">
        <v>24.255226135000001</v>
      </c>
    </row>
    <row r="72" spans="1:3" x14ac:dyDescent="0.25">
      <c r="A72">
        <v>2070</v>
      </c>
      <c r="B72" s="1">
        <f>DATE(2005,9,1) + TIME(0,0,0)</f>
        <v>38596</v>
      </c>
      <c r="C72">
        <v>24.260013579999999</v>
      </c>
    </row>
    <row r="73" spans="1:3" x14ac:dyDescent="0.25">
      <c r="A73">
        <v>2100</v>
      </c>
      <c r="B73" s="1">
        <f>DATE(2005,10,1) + TIME(0,0,0)</f>
        <v>38626</v>
      </c>
      <c r="C73">
        <v>24.264457703000001</v>
      </c>
    </row>
    <row r="74" spans="1:3" x14ac:dyDescent="0.25">
      <c r="A74">
        <v>2131</v>
      </c>
      <c r="B74" s="1">
        <f>DATE(2005,11,1) + TIME(0,0,0)</f>
        <v>38657</v>
      </c>
      <c r="C74">
        <v>24.268861771000001</v>
      </c>
    </row>
    <row r="75" spans="1:3" x14ac:dyDescent="0.25">
      <c r="A75">
        <v>2161</v>
      </c>
      <c r="B75" s="1">
        <f>DATE(2005,12,1) + TIME(0,0,0)</f>
        <v>38687</v>
      </c>
      <c r="C75">
        <v>24.272945404000001</v>
      </c>
    </row>
    <row r="76" spans="1:3" x14ac:dyDescent="0.25">
      <c r="A76">
        <v>2192</v>
      </c>
      <c r="B76" s="1">
        <f>DATE(2006,1,1) + TIME(0,0,0)</f>
        <v>38718</v>
      </c>
      <c r="C76">
        <v>24.276983261000002</v>
      </c>
    </row>
    <row r="77" spans="1:3" x14ac:dyDescent="0.25">
      <c r="A77">
        <v>2223</v>
      </c>
      <c r="B77" s="1">
        <f>DATE(2006,2,1) + TIME(0,0,0)</f>
        <v>38749</v>
      </c>
      <c r="C77">
        <v>24.280841827</v>
      </c>
    </row>
    <row r="78" spans="1:3" x14ac:dyDescent="0.25">
      <c r="A78">
        <v>2251</v>
      </c>
      <c r="B78" s="1">
        <f>DATE(2006,3,1) + TIME(0,0,0)</f>
        <v>38777</v>
      </c>
      <c r="C78">
        <v>24.284175872999999</v>
      </c>
    </row>
    <row r="79" spans="1:3" x14ac:dyDescent="0.25">
      <c r="A79">
        <v>2282</v>
      </c>
      <c r="B79" s="1">
        <f>DATE(2006,4,1) + TIME(0,0,0)</f>
        <v>38808</v>
      </c>
      <c r="C79">
        <v>24.287708282000001</v>
      </c>
    </row>
    <row r="80" spans="1:3" x14ac:dyDescent="0.25">
      <c r="A80">
        <v>2312</v>
      </c>
      <c r="B80" s="1">
        <f>DATE(2006,5,1) + TIME(0,0,0)</f>
        <v>38838</v>
      </c>
      <c r="C80">
        <v>24.290975571000001</v>
      </c>
    </row>
    <row r="81" spans="1:3" x14ac:dyDescent="0.25">
      <c r="A81">
        <v>2343</v>
      </c>
      <c r="B81" s="1">
        <f>DATE(2006,6,1) + TIME(0,0,0)</f>
        <v>38869</v>
      </c>
      <c r="C81">
        <v>24.294195174999999</v>
      </c>
    </row>
    <row r="82" spans="1:3" x14ac:dyDescent="0.25">
      <c r="A82">
        <v>2373</v>
      </c>
      <c r="B82" s="1">
        <f>DATE(2006,7,1) + TIME(0,0,0)</f>
        <v>38899</v>
      </c>
      <c r="C82">
        <v>24.297168731999999</v>
      </c>
    </row>
    <row r="83" spans="1:3" x14ac:dyDescent="0.25">
      <c r="A83">
        <v>2404</v>
      </c>
      <c r="B83" s="1">
        <f>DATE(2006,8,1) + TIME(0,0,0)</f>
        <v>38930</v>
      </c>
      <c r="C83">
        <v>24.300096512</v>
      </c>
    </row>
    <row r="84" spans="1:3" x14ac:dyDescent="0.25">
      <c r="A84">
        <v>2435</v>
      </c>
      <c r="B84" s="1">
        <f>DATE(2006,9,1) + TIME(0,0,0)</f>
        <v>38961</v>
      </c>
      <c r="C84">
        <v>24.302871704000001</v>
      </c>
    </row>
    <row r="85" spans="1:3" x14ac:dyDescent="0.25">
      <c r="A85">
        <v>2465</v>
      </c>
      <c r="B85" s="1">
        <f>DATE(2006,10,1) + TIME(0,0,0)</f>
        <v>38991</v>
      </c>
      <c r="C85">
        <v>24.305419921999999</v>
      </c>
    </row>
    <row r="86" spans="1:3" x14ac:dyDescent="0.25">
      <c r="A86">
        <v>2496</v>
      </c>
      <c r="B86" s="1">
        <f>DATE(2006,11,1) + TIME(0,0,0)</f>
        <v>39022</v>
      </c>
      <c r="C86">
        <v>24.307922362999999</v>
      </c>
    </row>
    <row r="87" spans="1:3" x14ac:dyDescent="0.25">
      <c r="A87">
        <v>2526</v>
      </c>
      <c r="B87" s="1">
        <f>DATE(2006,12,1) + TIME(0,0,0)</f>
        <v>39052</v>
      </c>
      <c r="C87">
        <v>24.310230255</v>
      </c>
    </row>
    <row r="88" spans="1:3" x14ac:dyDescent="0.25">
      <c r="A88">
        <v>2557</v>
      </c>
      <c r="B88" s="1">
        <f>DATE(2007,1,1) + TIME(0,0,0)</f>
        <v>39083</v>
      </c>
      <c r="C88">
        <v>24.312511443999998</v>
      </c>
    </row>
    <row r="89" spans="1:3" x14ac:dyDescent="0.25">
      <c r="A89">
        <v>2588</v>
      </c>
      <c r="B89" s="1">
        <f>DATE(2007,2,1) + TIME(0,0,0)</f>
        <v>39114</v>
      </c>
      <c r="C89">
        <v>24.314697266</v>
      </c>
    </row>
    <row r="90" spans="1:3" x14ac:dyDescent="0.25">
      <c r="A90">
        <v>2616</v>
      </c>
      <c r="B90" s="1">
        <f>DATE(2007,3,1) + TIME(0,0,0)</f>
        <v>39142</v>
      </c>
      <c r="C90">
        <v>24.316598891999998</v>
      </c>
    </row>
    <row r="91" spans="1:3" x14ac:dyDescent="0.25">
      <c r="A91">
        <v>2647</v>
      </c>
      <c r="B91" s="1">
        <f>DATE(2007,4,1) + TIME(0,0,0)</f>
        <v>39173</v>
      </c>
      <c r="C91">
        <v>24.318634032999999</v>
      </c>
    </row>
    <row r="92" spans="1:3" x14ac:dyDescent="0.25">
      <c r="A92">
        <v>2677</v>
      </c>
      <c r="B92" s="1">
        <f>DATE(2007,5,1) + TIME(0,0,0)</f>
        <v>39203</v>
      </c>
      <c r="C92">
        <v>24.320535660000001</v>
      </c>
    </row>
    <row r="93" spans="1:3" x14ac:dyDescent="0.25">
      <c r="A93">
        <v>2708</v>
      </c>
      <c r="B93" s="1">
        <f>DATE(2007,6,1) + TIME(0,0,0)</f>
        <v>39234</v>
      </c>
      <c r="C93">
        <v>24.322439194000001</v>
      </c>
    </row>
    <row r="94" spans="1:3" x14ac:dyDescent="0.25">
      <c r="A94">
        <v>2738</v>
      </c>
      <c r="B94" s="1">
        <f>DATE(2007,7,1) + TIME(0,0,0)</f>
        <v>39264</v>
      </c>
      <c r="C94">
        <v>24.324226378999999</v>
      </c>
    </row>
    <row r="95" spans="1:3" x14ac:dyDescent="0.25">
      <c r="A95">
        <v>2769</v>
      </c>
      <c r="B95" s="1">
        <f>DATE(2007,8,1) + TIME(0,0,0)</f>
        <v>39295</v>
      </c>
      <c r="C95">
        <v>24.326023102000001</v>
      </c>
    </row>
    <row r="96" spans="1:3" x14ac:dyDescent="0.25">
      <c r="A96">
        <v>2800</v>
      </c>
      <c r="B96" s="1">
        <f>DATE(2007,9,1) + TIME(0,0,0)</f>
        <v>39326</v>
      </c>
      <c r="C96">
        <v>24.327770232999999</v>
      </c>
    </row>
    <row r="97" spans="1:3" x14ac:dyDescent="0.25">
      <c r="A97">
        <v>2830</v>
      </c>
      <c r="B97" s="1">
        <f>DATE(2007,10,1) + TIME(0,0,0)</f>
        <v>39356</v>
      </c>
      <c r="C97">
        <v>24.329420089999999</v>
      </c>
    </row>
    <row r="98" spans="1:3" x14ac:dyDescent="0.25">
      <c r="A98">
        <v>2861</v>
      </c>
      <c r="B98" s="1">
        <f>DATE(2007,11,1) + TIME(0,0,0)</f>
        <v>39387</v>
      </c>
      <c r="C98">
        <v>24.331085205000001</v>
      </c>
    </row>
    <row r="99" spans="1:3" x14ac:dyDescent="0.25">
      <c r="A99">
        <v>2891</v>
      </c>
      <c r="B99" s="1">
        <f>DATE(2007,12,1) + TIME(0,0,0)</f>
        <v>39417</v>
      </c>
      <c r="C99">
        <v>24.332660675</v>
      </c>
    </row>
    <row r="100" spans="1:3" x14ac:dyDescent="0.25">
      <c r="A100">
        <v>2922</v>
      </c>
      <c r="B100" s="1">
        <f>DATE(2008,1,1) + TIME(0,0,0)</f>
        <v>39448</v>
      </c>
      <c r="C100">
        <v>24.334253311000001</v>
      </c>
    </row>
    <row r="101" spans="1:3" x14ac:dyDescent="0.25">
      <c r="A101">
        <v>2953</v>
      </c>
      <c r="B101" s="1">
        <f>DATE(2008,2,1) + TIME(0,0,0)</f>
        <v>39479</v>
      </c>
      <c r="C101">
        <v>24.335811615000001</v>
      </c>
    </row>
    <row r="102" spans="1:3" x14ac:dyDescent="0.25">
      <c r="A102">
        <v>2982</v>
      </c>
      <c r="B102" s="1">
        <f>DATE(2008,3,1) + TIME(0,0,0)</f>
        <v>39508</v>
      </c>
      <c r="C102">
        <v>24.337242126</v>
      </c>
    </row>
    <row r="103" spans="1:3" x14ac:dyDescent="0.25">
      <c r="A103">
        <v>3013</v>
      </c>
      <c r="B103" s="1">
        <f>DATE(2008,4,1) + TIME(0,0,0)</f>
        <v>39539</v>
      </c>
      <c r="C103">
        <v>24.338743210000001</v>
      </c>
    </row>
    <row r="104" spans="1:3" x14ac:dyDescent="0.25">
      <c r="A104">
        <v>3043</v>
      </c>
      <c r="B104" s="1">
        <f>DATE(2008,5,1) + TIME(0,0,0)</f>
        <v>39569</v>
      </c>
      <c r="C104">
        <v>24.340169907</v>
      </c>
    </row>
    <row r="105" spans="1:3" x14ac:dyDescent="0.25">
      <c r="A105">
        <v>3074</v>
      </c>
      <c r="B105" s="1">
        <f>DATE(2008,6,1) + TIME(0,0,0)</f>
        <v>39600</v>
      </c>
      <c r="C105">
        <v>24.341615677</v>
      </c>
    </row>
    <row r="106" spans="1:3" x14ac:dyDescent="0.25">
      <c r="A106">
        <v>3104</v>
      </c>
      <c r="B106" s="1">
        <f>DATE(2008,7,1) + TIME(0,0,0)</f>
        <v>39630</v>
      </c>
      <c r="C106">
        <v>24.342992783</v>
      </c>
    </row>
    <row r="107" spans="1:3" x14ac:dyDescent="0.25">
      <c r="A107">
        <v>3135</v>
      </c>
      <c r="B107" s="1">
        <f>DATE(2008,8,1) + TIME(0,0,0)</f>
        <v>39661</v>
      </c>
      <c r="C107">
        <v>24.344390869000001</v>
      </c>
    </row>
    <row r="108" spans="1:3" x14ac:dyDescent="0.25">
      <c r="A108">
        <v>3166</v>
      </c>
      <c r="B108" s="1">
        <f>DATE(2008,9,1) + TIME(0,0,0)</f>
        <v>39692</v>
      </c>
      <c r="C108">
        <v>24.345766068</v>
      </c>
    </row>
    <row r="109" spans="1:3" x14ac:dyDescent="0.25">
      <c r="A109">
        <v>3196</v>
      </c>
      <c r="B109" s="1">
        <f>DATE(2008,10,1) + TIME(0,0,0)</f>
        <v>39722</v>
      </c>
      <c r="C109">
        <v>24.347076416</v>
      </c>
    </row>
    <row r="110" spans="1:3" x14ac:dyDescent="0.25">
      <c r="A110">
        <v>3227</v>
      </c>
      <c r="B110" s="1">
        <f>DATE(2008,11,1) + TIME(0,0,0)</f>
        <v>39753</v>
      </c>
      <c r="C110">
        <v>24.348409653000001</v>
      </c>
    </row>
    <row r="111" spans="1:3" x14ac:dyDescent="0.25">
      <c r="A111">
        <v>3257</v>
      </c>
      <c r="B111" s="1">
        <f>DATE(2008,12,1) + TIME(0,0,0)</f>
        <v>39783</v>
      </c>
      <c r="C111">
        <v>24.349679946999998</v>
      </c>
    </row>
    <row r="112" spans="1:3" x14ac:dyDescent="0.25">
      <c r="A112">
        <v>3288</v>
      </c>
      <c r="B112" s="1">
        <f>DATE(2009,1,1) + TIME(0,0,0)</f>
        <v>39814</v>
      </c>
      <c r="C112">
        <v>24.350975037000001</v>
      </c>
    </row>
    <row r="113" spans="1:3" x14ac:dyDescent="0.25">
      <c r="A113">
        <v>3319</v>
      </c>
      <c r="B113" s="1">
        <f>DATE(2009,2,1) + TIME(0,0,0)</f>
        <v>39845</v>
      </c>
      <c r="C113">
        <v>24.352249145999998</v>
      </c>
    </row>
    <row r="114" spans="1:3" x14ac:dyDescent="0.25">
      <c r="A114">
        <v>3347</v>
      </c>
      <c r="B114" s="1">
        <f>DATE(2009,3,1) + TIME(0,0,0)</f>
        <v>39873</v>
      </c>
      <c r="C114">
        <v>24.353385925000001</v>
      </c>
    </row>
    <row r="115" spans="1:3" x14ac:dyDescent="0.25">
      <c r="A115">
        <v>3378</v>
      </c>
      <c r="B115" s="1">
        <f>DATE(2009,4,1) + TIME(0,0,0)</f>
        <v>39904</v>
      </c>
      <c r="C115">
        <v>24.354627609000001</v>
      </c>
    </row>
    <row r="116" spans="1:3" x14ac:dyDescent="0.25">
      <c r="A116">
        <v>3408</v>
      </c>
      <c r="B116" s="1">
        <f>DATE(2009,5,1) + TIME(0,0,0)</f>
        <v>39934</v>
      </c>
      <c r="C116">
        <v>24.355812072999999</v>
      </c>
    </row>
    <row r="117" spans="1:3" x14ac:dyDescent="0.25">
      <c r="A117">
        <v>3439</v>
      </c>
      <c r="B117" s="1">
        <f>DATE(2009,6,1) + TIME(0,0,0)</f>
        <v>39965</v>
      </c>
      <c r="C117">
        <v>24.357021331999999</v>
      </c>
    </row>
    <row r="118" spans="1:3" x14ac:dyDescent="0.25">
      <c r="A118">
        <v>3469</v>
      </c>
      <c r="B118" s="1">
        <f>DATE(2009,7,1) + TIME(0,0,0)</f>
        <v>39995</v>
      </c>
      <c r="C118">
        <v>24.358177184999999</v>
      </c>
    </row>
    <row r="119" spans="1:3" x14ac:dyDescent="0.25">
      <c r="A119">
        <v>3500</v>
      </c>
      <c r="B119" s="1">
        <f>DATE(2009,8,1) + TIME(0,0,0)</f>
        <v>40026</v>
      </c>
      <c r="C119">
        <v>24.359355926999999</v>
      </c>
    </row>
    <row r="120" spans="1:3" x14ac:dyDescent="0.25">
      <c r="A120">
        <v>3531</v>
      </c>
      <c r="B120" s="1">
        <f>DATE(2009,9,1) + TIME(0,0,0)</f>
        <v>40057</v>
      </c>
      <c r="C120">
        <v>24.360519408999998</v>
      </c>
    </row>
    <row r="121" spans="1:3" x14ac:dyDescent="0.25">
      <c r="A121">
        <v>3561</v>
      </c>
      <c r="B121" s="1">
        <f>DATE(2009,10,1) + TIME(0,0,0)</f>
        <v>40087</v>
      </c>
      <c r="C121">
        <v>24.361633301000001</v>
      </c>
    </row>
    <row r="122" spans="1:3" x14ac:dyDescent="0.25">
      <c r="A122">
        <v>3592</v>
      </c>
      <c r="B122" s="1">
        <f>DATE(2009,11,1) + TIME(0,0,0)</f>
        <v>40118</v>
      </c>
      <c r="C122">
        <v>24.362770081000001</v>
      </c>
    </row>
    <row r="123" spans="1:3" x14ac:dyDescent="0.25">
      <c r="A123">
        <v>3622</v>
      </c>
      <c r="B123" s="1">
        <f>DATE(2009,12,1) + TIME(0,0,0)</f>
        <v>40148</v>
      </c>
      <c r="C123">
        <v>24.363857269</v>
      </c>
    </row>
    <row r="124" spans="1:3" x14ac:dyDescent="0.25">
      <c r="A124">
        <v>3653</v>
      </c>
      <c r="B124" s="1">
        <f>DATE(2010,1,1) + TIME(0,0,0)</f>
        <v>40179</v>
      </c>
      <c r="C124">
        <v>24.364969253999998</v>
      </c>
    </row>
    <row r="125" spans="1:3" x14ac:dyDescent="0.25">
      <c r="A125">
        <v>3684</v>
      </c>
      <c r="B125" s="1">
        <f>DATE(2010,2,1) + TIME(0,0,0)</f>
        <v>40210</v>
      </c>
      <c r="C125">
        <v>24.366067886</v>
      </c>
    </row>
    <row r="126" spans="1:3" x14ac:dyDescent="0.25">
      <c r="A126">
        <v>3712</v>
      </c>
      <c r="B126" s="1">
        <f>DATE(2010,3,1) + TIME(0,0,0)</f>
        <v>40238</v>
      </c>
      <c r="C126">
        <v>24.367050170999999</v>
      </c>
    </row>
    <row r="127" spans="1:3" x14ac:dyDescent="0.25">
      <c r="A127">
        <v>3743</v>
      </c>
      <c r="B127" s="1">
        <f>DATE(2010,4,1) + TIME(0,0,0)</f>
        <v>40269</v>
      </c>
      <c r="C127">
        <v>24.368125916</v>
      </c>
    </row>
    <row r="128" spans="1:3" x14ac:dyDescent="0.25">
      <c r="A128">
        <v>3773</v>
      </c>
      <c r="B128" s="1">
        <f>DATE(2010,5,1) + TIME(0,0,0)</f>
        <v>40299</v>
      </c>
      <c r="C128">
        <v>24.369157790999999</v>
      </c>
    </row>
    <row r="129" spans="1:3" x14ac:dyDescent="0.25">
      <c r="A129">
        <v>3804</v>
      </c>
      <c r="B129" s="1">
        <f>DATE(2010,6,1) + TIME(0,0,0)</f>
        <v>40330</v>
      </c>
      <c r="C129">
        <v>24.370212554999998</v>
      </c>
    </row>
    <row r="130" spans="1:3" x14ac:dyDescent="0.25">
      <c r="A130">
        <v>3834</v>
      </c>
      <c r="B130" s="1">
        <f>DATE(2010,7,1) + TIME(0,0,0)</f>
        <v>40360</v>
      </c>
      <c r="C130">
        <v>24.371221542000001</v>
      </c>
    </row>
    <row r="131" spans="1:3" x14ac:dyDescent="0.25">
      <c r="A131">
        <v>3865</v>
      </c>
      <c r="B131" s="1">
        <f>DATE(2010,8,1) + TIME(0,0,0)</f>
        <v>40391</v>
      </c>
      <c r="C131">
        <v>24.372257232999999</v>
      </c>
    </row>
    <row r="132" spans="1:3" x14ac:dyDescent="0.25">
      <c r="A132">
        <v>3896</v>
      </c>
      <c r="B132" s="1">
        <f>DATE(2010,9,1) + TIME(0,0,0)</f>
        <v>40422</v>
      </c>
      <c r="C132">
        <v>24.373279572000001</v>
      </c>
    </row>
    <row r="133" spans="1:3" x14ac:dyDescent="0.25">
      <c r="A133">
        <v>3926</v>
      </c>
      <c r="B133" s="1">
        <f>DATE(2010,10,1) + TIME(0,0,0)</f>
        <v>40452</v>
      </c>
      <c r="C133">
        <v>24.374261856</v>
      </c>
    </row>
    <row r="134" spans="1:3" x14ac:dyDescent="0.25">
      <c r="A134">
        <v>3957</v>
      </c>
      <c r="B134" s="1">
        <f>DATE(2010,11,1) + TIME(0,0,0)</f>
        <v>40483</v>
      </c>
      <c r="C134">
        <v>24.375267029</v>
      </c>
    </row>
    <row r="135" spans="1:3" x14ac:dyDescent="0.25">
      <c r="A135">
        <v>3987</v>
      </c>
      <c r="B135" s="1">
        <f>DATE(2010,12,1) + TIME(0,0,0)</f>
        <v>40513</v>
      </c>
      <c r="C135">
        <v>24.376230240000002</v>
      </c>
    </row>
    <row r="136" spans="1:3" x14ac:dyDescent="0.25">
      <c r="A136">
        <v>4018</v>
      </c>
      <c r="B136" s="1">
        <f>DATE(2011,1,1) + TIME(0,0,0)</f>
        <v>40544</v>
      </c>
      <c r="C136">
        <v>24.377218246000002</v>
      </c>
    </row>
    <row r="137" spans="1:3" x14ac:dyDescent="0.25">
      <c r="A137">
        <v>4049</v>
      </c>
      <c r="B137" s="1">
        <f>DATE(2011,2,1) + TIME(0,0,0)</f>
        <v>40575</v>
      </c>
      <c r="C137">
        <v>24.378196716000001</v>
      </c>
    </row>
    <row r="138" spans="1:3" x14ac:dyDescent="0.25">
      <c r="A138">
        <v>4077</v>
      </c>
      <c r="B138" s="1">
        <f>DATE(2011,3,1) + TIME(0,0,0)</f>
        <v>40603</v>
      </c>
      <c r="C138">
        <v>24.379074097</v>
      </c>
    </row>
    <row r="139" spans="1:3" x14ac:dyDescent="0.25">
      <c r="A139">
        <v>4108</v>
      </c>
      <c r="B139" s="1">
        <f>DATE(2011,4,1) + TIME(0,0,0)</f>
        <v>40634</v>
      </c>
      <c r="C139">
        <v>24.380035400000001</v>
      </c>
    </row>
    <row r="140" spans="1:3" x14ac:dyDescent="0.25">
      <c r="A140">
        <v>4138</v>
      </c>
      <c r="B140" s="1">
        <f>DATE(2011,5,1) + TIME(0,0,0)</f>
        <v>40664</v>
      </c>
      <c r="C140">
        <v>24.380960464000001</v>
      </c>
    </row>
    <row r="141" spans="1:3" x14ac:dyDescent="0.25">
      <c r="A141">
        <v>4169</v>
      </c>
      <c r="B141" s="1">
        <f>DATE(2011,6,1) + TIME(0,0,0)</f>
        <v>40695</v>
      </c>
      <c r="C141">
        <v>24.381908416999998</v>
      </c>
    </row>
    <row r="142" spans="1:3" x14ac:dyDescent="0.25">
      <c r="A142">
        <v>4199</v>
      </c>
      <c r="B142" s="1">
        <f>DATE(2011,7,1) + TIME(0,0,0)</f>
        <v>40725</v>
      </c>
      <c r="C142">
        <v>24.382818222000001</v>
      </c>
    </row>
    <row r="143" spans="1:3" x14ac:dyDescent="0.25">
      <c r="A143">
        <v>4230</v>
      </c>
      <c r="B143" s="1">
        <f>DATE(2011,8,1) + TIME(0,0,0)</f>
        <v>40756</v>
      </c>
      <c r="C143">
        <v>24.383749007999999</v>
      </c>
    </row>
    <row r="144" spans="1:3" x14ac:dyDescent="0.25">
      <c r="A144">
        <v>4261</v>
      </c>
      <c r="B144" s="1">
        <f>DATE(2011,9,1) + TIME(0,0,0)</f>
        <v>40787</v>
      </c>
      <c r="C144">
        <v>24.384674071999999</v>
      </c>
    </row>
    <row r="145" spans="1:3" x14ac:dyDescent="0.25">
      <c r="A145">
        <v>4291</v>
      </c>
      <c r="B145" s="1">
        <f>DATE(2011,10,1) + TIME(0,0,0)</f>
        <v>40817</v>
      </c>
      <c r="C145">
        <v>24.385560988999998</v>
      </c>
    </row>
    <row r="146" spans="1:3" x14ac:dyDescent="0.25">
      <c r="A146">
        <v>4322</v>
      </c>
      <c r="B146" s="1">
        <f>DATE(2011,11,1) + TIME(0,0,0)</f>
        <v>40848</v>
      </c>
      <c r="C146">
        <v>24.386470795000001</v>
      </c>
    </row>
    <row r="147" spans="1:3" x14ac:dyDescent="0.25">
      <c r="A147">
        <v>4352</v>
      </c>
      <c r="B147" s="1">
        <f>DATE(2011,12,1) + TIME(0,0,0)</f>
        <v>40878</v>
      </c>
      <c r="C147">
        <v>24.38734436</v>
      </c>
    </row>
    <row r="148" spans="1:3" x14ac:dyDescent="0.25">
      <c r="A148">
        <v>4383</v>
      </c>
      <c r="B148" s="1">
        <f>DATE(2012,1,1) + TIME(0,0,0)</f>
        <v>40909</v>
      </c>
      <c r="C148">
        <v>24.388237</v>
      </c>
    </row>
    <row r="149" spans="1:3" x14ac:dyDescent="0.25">
      <c r="A149">
        <v>4414</v>
      </c>
      <c r="B149" s="1">
        <f>DATE(2012,2,1) + TIME(0,0,0)</f>
        <v>40940</v>
      </c>
      <c r="C149">
        <v>24.389123916999999</v>
      </c>
    </row>
    <row r="150" spans="1:3" x14ac:dyDescent="0.25">
      <c r="A150">
        <v>4443</v>
      </c>
      <c r="B150" s="1">
        <f>DATE(2012,3,1) + TIME(0,0,0)</f>
        <v>40969</v>
      </c>
      <c r="C150">
        <v>24.389947890999998</v>
      </c>
    </row>
    <row r="151" spans="1:3" x14ac:dyDescent="0.25">
      <c r="A151">
        <v>4474</v>
      </c>
      <c r="B151" s="1">
        <f>DATE(2012,4,1) + TIME(0,0,0)</f>
        <v>41000</v>
      </c>
      <c r="C151">
        <v>24.39081955</v>
      </c>
    </row>
    <row r="152" spans="1:3" x14ac:dyDescent="0.25">
      <c r="A152">
        <v>4504</v>
      </c>
      <c r="B152" s="1">
        <f>DATE(2012,5,1) + TIME(0,0,0)</f>
        <v>41030</v>
      </c>
      <c r="C152">
        <v>24.391654968000001</v>
      </c>
    </row>
    <row r="153" spans="1:3" x14ac:dyDescent="0.25">
      <c r="A153">
        <v>4535</v>
      </c>
      <c r="B153" s="1">
        <f>DATE(2012,6,1) + TIME(0,0,0)</f>
        <v>41061</v>
      </c>
      <c r="C153">
        <v>24.392513274999999</v>
      </c>
    </row>
    <row r="154" spans="1:3" x14ac:dyDescent="0.25">
      <c r="A154">
        <v>4565</v>
      </c>
      <c r="B154" s="1">
        <f>DATE(2012,7,1) + TIME(0,0,0)</f>
        <v>41091</v>
      </c>
      <c r="C154">
        <v>24.393337249999998</v>
      </c>
    </row>
    <row r="155" spans="1:3" x14ac:dyDescent="0.25">
      <c r="A155">
        <v>4596</v>
      </c>
      <c r="B155" s="1">
        <f>DATE(2012,8,1) + TIME(0,0,0)</f>
        <v>41122</v>
      </c>
      <c r="C155">
        <v>24.394180297999998</v>
      </c>
    </row>
    <row r="156" spans="1:3" x14ac:dyDescent="0.25">
      <c r="A156">
        <v>4627</v>
      </c>
      <c r="B156" s="1">
        <f>DATE(2012,9,1) + TIME(0,0,0)</f>
        <v>41153</v>
      </c>
      <c r="C156">
        <v>24.395017624000001</v>
      </c>
    </row>
    <row r="157" spans="1:3" x14ac:dyDescent="0.25">
      <c r="A157">
        <v>4657</v>
      </c>
      <c r="B157" s="1">
        <f>DATE(2012,10,1) + TIME(0,0,0)</f>
        <v>41183</v>
      </c>
      <c r="C157">
        <v>24.395822525</v>
      </c>
    </row>
    <row r="158" spans="1:3" x14ac:dyDescent="0.25">
      <c r="A158">
        <v>4688</v>
      </c>
      <c r="B158" s="1">
        <f>DATE(2012,11,1) + TIME(0,0,0)</f>
        <v>41214</v>
      </c>
      <c r="C158">
        <v>24.396646499999999</v>
      </c>
    </row>
    <row r="159" spans="1:3" x14ac:dyDescent="0.25">
      <c r="A159">
        <v>4718</v>
      </c>
      <c r="B159" s="1">
        <f>DATE(2012,12,1) + TIME(0,0,0)</f>
        <v>41244</v>
      </c>
      <c r="C159">
        <v>24.397439957</v>
      </c>
    </row>
    <row r="160" spans="1:3" x14ac:dyDescent="0.25">
      <c r="A160">
        <v>4749</v>
      </c>
      <c r="B160" s="1">
        <f>DATE(2013,1,1) + TIME(0,0,0)</f>
        <v>41275</v>
      </c>
      <c r="C160">
        <v>24.398252487000001</v>
      </c>
    </row>
    <row r="161" spans="1:3" x14ac:dyDescent="0.25">
      <c r="A161">
        <v>4780</v>
      </c>
      <c r="B161" s="1">
        <f>DATE(2013,2,1) + TIME(0,0,0)</f>
        <v>41306</v>
      </c>
      <c r="C161">
        <v>24.399059296000001</v>
      </c>
    </row>
    <row r="162" spans="1:3" x14ac:dyDescent="0.25">
      <c r="A162">
        <v>4808</v>
      </c>
      <c r="B162" s="1">
        <f>DATE(2013,3,1) + TIME(0,0,0)</f>
        <v>41334</v>
      </c>
      <c r="C162">
        <v>24.399784088000001</v>
      </c>
    </row>
    <row r="163" spans="1:3" x14ac:dyDescent="0.25">
      <c r="A163">
        <v>4839</v>
      </c>
      <c r="B163" s="1">
        <f>DATE(2013,4,1) + TIME(0,0,0)</f>
        <v>41365</v>
      </c>
      <c r="C163">
        <v>24.400579452999999</v>
      </c>
    </row>
    <row r="164" spans="1:3" x14ac:dyDescent="0.25">
      <c r="A164">
        <v>4869</v>
      </c>
      <c r="B164" s="1">
        <f>DATE(2013,5,1) + TIME(0,0,0)</f>
        <v>41395</v>
      </c>
      <c r="C164">
        <v>24.401346207</v>
      </c>
    </row>
    <row r="165" spans="1:3" x14ac:dyDescent="0.25">
      <c r="A165">
        <v>4900</v>
      </c>
      <c r="B165" s="1">
        <f>DATE(2013,6,1) + TIME(0,0,0)</f>
        <v>41426</v>
      </c>
      <c r="C165">
        <v>24.402132034000001</v>
      </c>
    </row>
    <row r="166" spans="1:3" x14ac:dyDescent="0.25">
      <c r="A166">
        <v>4930</v>
      </c>
      <c r="B166" s="1">
        <f>DATE(2013,7,1) + TIME(0,0,0)</f>
        <v>41456</v>
      </c>
      <c r="C166">
        <v>24.402889252000001</v>
      </c>
    </row>
    <row r="167" spans="1:3" x14ac:dyDescent="0.25">
      <c r="A167">
        <v>4961</v>
      </c>
      <c r="B167" s="1">
        <f>DATE(2013,8,1) + TIME(0,0,0)</f>
        <v>41487</v>
      </c>
      <c r="C167">
        <v>24.403665542999999</v>
      </c>
    </row>
    <row r="168" spans="1:3" x14ac:dyDescent="0.25">
      <c r="A168">
        <v>4992</v>
      </c>
      <c r="B168" s="1">
        <f>DATE(2013,9,1) + TIME(0,0,0)</f>
        <v>41518</v>
      </c>
      <c r="C168">
        <v>24.404438019000001</v>
      </c>
    </row>
    <row r="169" spans="1:3" x14ac:dyDescent="0.25">
      <c r="A169">
        <v>5022</v>
      </c>
      <c r="B169" s="1">
        <f>DATE(2013,10,1) + TIME(0,0,0)</f>
        <v>41548</v>
      </c>
      <c r="C169">
        <v>24.405179977</v>
      </c>
    </row>
    <row r="170" spans="1:3" x14ac:dyDescent="0.25">
      <c r="A170">
        <v>5053</v>
      </c>
      <c r="B170" s="1">
        <f>DATE(2013,11,1) + TIME(0,0,0)</f>
        <v>41579</v>
      </c>
      <c r="C170">
        <v>24.405944823999999</v>
      </c>
    </row>
    <row r="171" spans="1:3" x14ac:dyDescent="0.25">
      <c r="A171">
        <v>5083</v>
      </c>
      <c r="B171" s="1">
        <f>DATE(2013,12,1) + TIME(0,0,0)</f>
        <v>41609</v>
      </c>
      <c r="C171">
        <v>24.406679152999999</v>
      </c>
    </row>
    <row r="172" spans="1:3" x14ac:dyDescent="0.25">
      <c r="A172">
        <v>5114</v>
      </c>
      <c r="B172" s="1">
        <f>DATE(2014,1,1) + TIME(0,0,0)</f>
        <v>41640</v>
      </c>
      <c r="C172">
        <v>24.407434464000001</v>
      </c>
    </row>
    <row r="173" spans="1:3" x14ac:dyDescent="0.25">
      <c r="A173">
        <v>5145</v>
      </c>
      <c r="B173" s="1">
        <f>DATE(2014,2,1) + TIME(0,0,0)</f>
        <v>41671</v>
      </c>
      <c r="C173">
        <v>24.408185959000001</v>
      </c>
    </row>
    <row r="174" spans="1:3" x14ac:dyDescent="0.25">
      <c r="A174">
        <v>5173</v>
      </c>
      <c r="B174" s="1">
        <f>DATE(2014,3,1) + TIME(0,0,0)</f>
        <v>41699</v>
      </c>
      <c r="C174">
        <v>24.408861160000001</v>
      </c>
    </row>
    <row r="175" spans="1:3" x14ac:dyDescent="0.25">
      <c r="A175">
        <v>5204</v>
      </c>
      <c r="B175" s="1">
        <f>DATE(2014,4,1) + TIME(0,0,0)</f>
        <v>41730</v>
      </c>
      <c r="C175">
        <v>24.409606933999999</v>
      </c>
    </row>
    <row r="176" spans="1:3" x14ac:dyDescent="0.25">
      <c r="A176">
        <v>5234</v>
      </c>
      <c r="B176" s="1">
        <f>DATE(2014,5,1) + TIME(0,0,0)</f>
        <v>41760</v>
      </c>
      <c r="C176">
        <v>24.410322188999999</v>
      </c>
    </row>
    <row r="177" spans="1:3" x14ac:dyDescent="0.25">
      <c r="A177">
        <v>5265</v>
      </c>
      <c r="B177" s="1">
        <f>DATE(2014,6,1) + TIME(0,0,0)</f>
        <v>41791</v>
      </c>
      <c r="C177">
        <v>24.411060333000002</v>
      </c>
    </row>
    <row r="178" spans="1:3" x14ac:dyDescent="0.25">
      <c r="A178">
        <v>5295</v>
      </c>
      <c r="B178" s="1">
        <f>DATE(2014,7,1) + TIME(0,0,0)</f>
        <v>41821</v>
      </c>
      <c r="C178">
        <v>24.411771774000002</v>
      </c>
    </row>
    <row r="179" spans="1:3" x14ac:dyDescent="0.25">
      <c r="A179">
        <v>5326</v>
      </c>
      <c r="B179" s="1">
        <f>DATE(2014,8,1) + TIME(0,0,0)</f>
        <v>41852</v>
      </c>
      <c r="C179">
        <v>24.412502288999999</v>
      </c>
    </row>
    <row r="180" spans="1:3" x14ac:dyDescent="0.25">
      <c r="A180">
        <v>5357</v>
      </c>
      <c r="B180" s="1">
        <f>DATE(2014,9,1) + TIME(0,0,0)</f>
        <v>41883</v>
      </c>
      <c r="C180">
        <v>24.413228989</v>
      </c>
    </row>
    <row r="181" spans="1:3" x14ac:dyDescent="0.25">
      <c r="A181">
        <v>5387</v>
      </c>
      <c r="B181" s="1">
        <f>DATE(2014,10,1) + TIME(0,0,0)</f>
        <v>41913</v>
      </c>
      <c r="C181">
        <v>24.413930893</v>
      </c>
    </row>
    <row r="182" spans="1:3" x14ac:dyDescent="0.25">
      <c r="A182">
        <v>5418</v>
      </c>
      <c r="B182" s="1">
        <f>DATE(2014,11,1) + TIME(0,0,0)</f>
        <v>41944</v>
      </c>
      <c r="C182">
        <v>24.414651871</v>
      </c>
    </row>
    <row r="183" spans="1:3" x14ac:dyDescent="0.25">
      <c r="A183">
        <v>5448</v>
      </c>
      <c r="B183" s="1">
        <f>DATE(2014,12,1) + TIME(0,0,0)</f>
        <v>41974</v>
      </c>
      <c r="C183">
        <v>24.415348052999999</v>
      </c>
    </row>
    <row r="184" spans="1:3" x14ac:dyDescent="0.25">
      <c r="A184">
        <v>5479</v>
      </c>
      <c r="B184" s="1">
        <f>DATE(2015,1,1) + TIME(0,0,0)</f>
        <v>42005</v>
      </c>
      <c r="C184">
        <v>24.416065216</v>
      </c>
    </row>
    <row r="185" spans="1:3" x14ac:dyDescent="0.25">
      <c r="A185">
        <v>5510</v>
      </c>
      <c r="B185" s="1">
        <f>DATE(2015,2,1) + TIME(0,0,0)</f>
        <v>42036</v>
      </c>
      <c r="C185">
        <v>24.416778564000001</v>
      </c>
    </row>
    <row r="186" spans="1:3" x14ac:dyDescent="0.25">
      <c r="A186">
        <v>5538</v>
      </c>
      <c r="B186" s="1">
        <f>DATE(2015,3,1) + TIME(0,0,0)</f>
        <v>42064</v>
      </c>
      <c r="C186">
        <v>24.417419433999999</v>
      </c>
    </row>
    <row r="187" spans="1:3" x14ac:dyDescent="0.25">
      <c r="A187">
        <v>5569</v>
      </c>
      <c r="B187" s="1">
        <f>DATE(2015,4,1) + TIME(0,0,0)</f>
        <v>42095</v>
      </c>
      <c r="C187">
        <v>24.41812706</v>
      </c>
    </row>
    <row r="188" spans="1:3" x14ac:dyDescent="0.25">
      <c r="A188">
        <v>5599</v>
      </c>
      <c r="B188" s="1">
        <f>DATE(2015,5,1) + TIME(0,0,0)</f>
        <v>42125</v>
      </c>
      <c r="C188">
        <v>24.418809890999999</v>
      </c>
    </row>
    <row r="189" spans="1:3" x14ac:dyDescent="0.25">
      <c r="A189">
        <v>5630</v>
      </c>
      <c r="B189" s="1">
        <f>DATE(2015,6,1) + TIME(0,0,0)</f>
        <v>42156</v>
      </c>
      <c r="C189">
        <v>24.419513702</v>
      </c>
    </row>
    <row r="190" spans="1:3" x14ac:dyDescent="0.25">
      <c r="A190">
        <v>5660</v>
      </c>
      <c r="B190" s="1">
        <f>DATE(2015,7,1) + TIME(0,0,0)</f>
        <v>42186</v>
      </c>
      <c r="C190">
        <v>24.420190811000001</v>
      </c>
    </row>
    <row r="191" spans="1:3" x14ac:dyDescent="0.25">
      <c r="A191">
        <v>5691</v>
      </c>
      <c r="B191" s="1">
        <f>DATE(2015,8,1) + TIME(0,0,0)</f>
        <v>42217</v>
      </c>
      <c r="C191">
        <v>24.420890807999999</v>
      </c>
    </row>
    <row r="192" spans="1:3" x14ac:dyDescent="0.25">
      <c r="A192">
        <v>5722</v>
      </c>
      <c r="B192" s="1">
        <f>DATE(2015,9,1) + TIME(0,0,0)</f>
        <v>42248</v>
      </c>
      <c r="C192">
        <v>24.421585083</v>
      </c>
    </row>
    <row r="193" spans="1:3" x14ac:dyDescent="0.25">
      <c r="A193">
        <v>5752</v>
      </c>
      <c r="B193" s="1">
        <f>DATE(2015,10,1) + TIME(0,0,0)</f>
        <v>42278</v>
      </c>
      <c r="C193">
        <v>24.422256470000001</v>
      </c>
    </row>
    <row r="194" spans="1:3" x14ac:dyDescent="0.25">
      <c r="A194">
        <v>5783</v>
      </c>
      <c r="B194" s="1">
        <f>DATE(2015,11,1) + TIME(0,0,0)</f>
        <v>42309</v>
      </c>
      <c r="C194">
        <v>24.422948837</v>
      </c>
    </row>
    <row r="195" spans="1:3" x14ac:dyDescent="0.25">
      <c r="A195">
        <v>5813</v>
      </c>
      <c r="B195" s="1">
        <f>DATE(2015,12,1) + TIME(0,0,0)</f>
        <v>42339</v>
      </c>
      <c r="C195">
        <v>24.423616409000001</v>
      </c>
    </row>
    <row r="196" spans="1:3" x14ac:dyDescent="0.25">
      <c r="A196">
        <v>5844</v>
      </c>
      <c r="B196" s="1">
        <f>DATE(2016,1,1) + TIME(0,0,0)</f>
        <v>42370</v>
      </c>
      <c r="C196">
        <v>24.424303054999999</v>
      </c>
    </row>
    <row r="197" spans="1:3" x14ac:dyDescent="0.25">
      <c r="A197">
        <v>5875</v>
      </c>
      <c r="B197" s="1">
        <f>DATE(2016,2,1) + TIME(0,0,0)</f>
        <v>42401</v>
      </c>
      <c r="C197">
        <v>24.424987793</v>
      </c>
    </row>
    <row r="198" spans="1:3" x14ac:dyDescent="0.25">
      <c r="A198">
        <v>5904</v>
      </c>
      <c r="B198" s="1">
        <f>DATE(2016,3,1) + TIME(0,0,0)</f>
        <v>42430</v>
      </c>
      <c r="C198">
        <v>24.425626755</v>
      </c>
    </row>
    <row r="199" spans="1:3" x14ac:dyDescent="0.25">
      <c r="A199">
        <v>5935</v>
      </c>
      <c r="B199" s="1">
        <f>DATE(2016,4,1) + TIME(0,0,0)</f>
        <v>42461</v>
      </c>
      <c r="C199">
        <v>24.426307678000001</v>
      </c>
    </row>
    <row r="200" spans="1:3" x14ac:dyDescent="0.25">
      <c r="A200">
        <v>5965</v>
      </c>
      <c r="B200" s="1">
        <f>DATE(2016,5,1) + TIME(0,0,0)</f>
        <v>42491</v>
      </c>
      <c r="C200">
        <v>24.426965714000001</v>
      </c>
    </row>
    <row r="201" spans="1:3" x14ac:dyDescent="0.25">
      <c r="A201">
        <v>5996</v>
      </c>
      <c r="B201" s="1">
        <f>DATE(2016,6,1) + TIME(0,0,0)</f>
        <v>42522</v>
      </c>
      <c r="C201">
        <v>24.427642821999999</v>
      </c>
    </row>
    <row r="202" spans="1:3" x14ac:dyDescent="0.25">
      <c r="A202">
        <v>6026</v>
      </c>
      <c r="B202" s="1">
        <f>DATE(2016,7,1) + TIME(0,0,0)</f>
        <v>42552</v>
      </c>
      <c r="C202">
        <v>24.428297043000001</v>
      </c>
    </row>
    <row r="203" spans="1:3" x14ac:dyDescent="0.25">
      <c r="A203">
        <v>6057</v>
      </c>
      <c r="B203" s="1">
        <f>DATE(2016,8,1) + TIME(0,0,0)</f>
        <v>42583</v>
      </c>
      <c r="C203">
        <v>24.428970336999999</v>
      </c>
    </row>
    <row r="204" spans="1:3" x14ac:dyDescent="0.25">
      <c r="A204">
        <v>6088</v>
      </c>
      <c r="B204" s="1">
        <f>DATE(2016,9,1) + TIME(0,0,0)</f>
        <v>42614</v>
      </c>
      <c r="C204">
        <v>24.429643631000001</v>
      </c>
    </row>
    <row r="205" spans="1:3" x14ac:dyDescent="0.25">
      <c r="A205">
        <v>6118</v>
      </c>
      <c r="B205" s="1">
        <f>DATE(2016,10,1) + TIME(0,0,0)</f>
        <v>42644</v>
      </c>
      <c r="C205">
        <v>24.430292130000002</v>
      </c>
    </row>
    <row r="206" spans="1:3" x14ac:dyDescent="0.25">
      <c r="A206">
        <v>6149</v>
      </c>
      <c r="B206" s="1">
        <f>DATE(2016,11,1) + TIME(0,0,0)</f>
        <v>42675</v>
      </c>
      <c r="C206">
        <v>24.430959701999999</v>
      </c>
    </row>
    <row r="207" spans="1:3" x14ac:dyDescent="0.25">
      <c r="A207">
        <v>6179</v>
      </c>
      <c r="B207" s="1">
        <f>DATE(2016,12,1) + TIME(0,0,0)</f>
        <v>42705</v>
      </c>
      <c r="C207">
        <v>24.431604385</v>
      </c>
    </row>
    <row r="208" spans="1:3" x14ac:dyDescent="0.25">
      <c r="A208">
        <v>6210</v>
      </c>
      <c r="B208" s="1">
        <f>DATE(2017,1,1) + TIME(0,0,0)</f>
        <v>42736</v>
      </c>
      <c r="C208">
        <v>24.43227005</v>
      </c>
    </row>
    <row r="209" spans="1:3" x14ac:dyDescent="0.25">
      <c r="A209">
        <v>6241</v>
      </c>
      <c r="B209" s="1">
        <f>DATE(2017,2,1) + TIME(0,0,0)</f>
        <v>42767</v>
      </c>
      <c r="C209">
        <v>24.432933807000001</v>
      </c>
    </row>
    <row r="210" spans="1:3" x14ac:dyDescent="0.25">
      <c r="A210">
        <v>6269</v>
      </c>
      <c r="B210" s="1">
        <f>DATE(2017,3,1) + TIME(0,0,0)</f>
        <v>42795</v>
      </c>
      <c r="C210">
        <v>24.433530807</v>
      </c>
    </row>
    <row r="211" spans="1:3" x14ac:dyDescent="0.25">
      <c r="A211">
        <v>6300</v>
      </c>
      <c r="B211" s="1">
        <f>DATE(2017,4,1) + TIME(0,0,0)</f>
        <v>42826</v>
      </c>
      <c r="C211">
        <v>24.434190749999999</v>
      </c>
    </row>
    <row r="212" spans="1:3" x14ac:dyDescent="0.25">
      <c r="A212">
        <v>6330</v>
      </c>
      <c r="B212" s="1">
        <f>DATE(2017,5,1) + TIME(0,0,0)</f>
        <v>42856</v>
      </c>
      <c r="C212">
        <v>24.434827805000001</v>
      </c>
    </row>
    <row r="213" spans="1:3" x14ac:dyDescent="0.25">
      <c r="A213">
        <v>6361</v>
      </c>
      <c r="B213" s="1">
        <f>DATE(2017,6,1) + TIME(0,0,0)</f>
        <v>42887</v>
      </c>
      <c r="C213">
        <v>24.435483932</v>
      </c>
    </row>
    <row r="214" spans="1:3" x14ac:dyDescent="0.25">
      <c r="A214">
        <v>6391</v>
      </c>
      <c r="B214" s="1">
        <f>DATE(2017,7,1) + TIME(0,0,0)</f>
        <v>42917</v>
      </c>
      <c r="C214">
        <v>24.436117171999999</v>
      </c>
    </row>
    <row r="215" spans="1:3" x14ac:dyDescent="0.25">
      <c r="A215">
        <v>6422</v>
      </c>
      <c r="B215" s="1">
        <f>DATE(2017,8,1) + TIME(0,0,0)</f>
        <v>42948</v>
      </c>
      <c r="C215">
        <v>24.436771393000001</v>
      </c>
    </row>
    <row r="216" spans="1:3" x14ac:dyDescent="0.25">
      <c r="A216">
        <v>6453</v>
      </c>
      <c r="B216" s="1">
        <f>DATE(2017,9,1) + TIME(0,0,0)</f>
        <v>42979</v>
      </c>
      <c r="C216">
        <v>24.437421798999999</v>
      </c>
    </row>
    <row r="217" spans="1:3" x14ac:dyDescent="0.25">
      <c r="A217">
        <v>6483</v>
      </c>
      <c r="B217" s="1">
        <f>DATE(2017,10,1) + TIME(0,0,0)</f>
        <v>43009</v>
      </c>
      <c r="C217">
        <v>24.438051223999999</v>
      </c>
    </row>
    <row r="218" spans="1:3" x14ac:dyDescent="0.25">
      <c r="A218">
        <v>6514</v>
      </c>
      <c r="B218" s="1">
        <f>DATE(2017,11,1) + TIME(0,0,0)</f>
        <v>43040</v>
      </c>
      <c r="C218">
        <v>24.438699721999999</v>
      </c>
    </row>
    <row r="219" spans="1:3" x14ac:dyDescent="0.25">
      <c r="A219">
        <v>6544</v>
      </c>
      <c r="B219" s="1">
        <f>DATE(2017,12,1) + TIME(0,0,0)</f>
        <v>43070</v>
      </c>
      <c r="C219">
        <v>24.439327240000001</v>
      </c>
    </row>
    <row r="220" spans="1:3" x14ac:dyDescent="0.25">
      <c r="A220">
        <v>6575</v>
      </c>
      <c r="B220" s="1">
        <f>DATE(2018,1,1) + TIME(0,0,0)</f>
        <v>43101</v>
      </c>
      <c r="C220">
        <v>24.439971924000002</v>
      </c>
    </row>
    <row r="221" spans="1:3" x14ac:dyDescent="0.25">
      <c r="A221">
        <v>6606</v>
      </c>
      <c r="B221" s="1">
        <f>DATE(2018,2,1) + TIME(0,0,0)</f>
        <v>43132</v>
      </c>
      <c r="C221">
        <v>24.440616607999999</v>
      </c>
    </row>
    <row r="222" spans="1:3" x14ac:dyDescent="0.25">
      <c r="A222">
        <v>6634</v>
      </c>
      <c r="B222" s="1">
        <f>DATE(2018,3,1) + TIME(0,0,0)</f>
        <v>43160</v>
      </c>
      <c r="C222">
        <v>24.441196441999999</v>
      </c>
    </row>
    <row r="223" spans="1:3" x14ac:dyDescent="0.25">
      <c r="A223">
        <v>6665</v>
      </c>
      <c r="B223" s="1">
        <f>DATE(2018,4,1) + TIME(0,0,0)</f>
        <v>43191</v>
      </c>
      <c r="C223">
        <v>24.441839217999998</v>
      </c>
    </row>
    <row r="224" spans="1:3" x14ac:dyDescent="0.25">
      <c r="A224">
        <v>6695</v>
      </c>
      <c r="B224" s="1">
        <f>DATE(2018,5,1) + TIME(0,0,0)</f>
        <v>43221</v>
      </c>
      <c r="C224">
        <v>24.442457199</v>
      </c>
    </row>
    <row r="225" spans="1:3" x14ac:dyDescent="0.25">
      <c r="A225">
        <v>6726</v>
      </c>
      <c r="B225" s="1">
        <f>DATE(2018,6,1) + TIME(0,0,0)</f>
        <v>43252</v>
      </c>
      <c r="C225">
        <v>24.443096161</v>
      </c>
    </row>
    <row r="226" spans="1:3" x14ac:dyDescent="0.25">
      <c r="A226">
        <v>6756</v>
      </c>
      <c r="B226" s="1">
        <f>DATE(2018,7,1) + TIME(0,0,0)</f>
        <v>43282</v>
      </c>
      <c r="C226">
        <v>24.443712233999999</v>
      </c>
    </row>
    <row r="227" spans="1:3" x14ac:dyDescent="0.25">
      <c r="A227">
        <v>6787</v>
      </c>
      <c r="B227" s="1">
        <f>DATE(2018,8,1) + TIME(0,0,0)</f>
        <v>43313</v>
      </c>
      <c r="C227">
        <v>24.444347382</v>
      </c>
    </row>
    <row r="228" spans="1:3" x14ac:dyDescent="0.25">
      <c r="A228">
        <v>6818</v>
      </c>
      <c r="B228" s="1">
        <f>DATE(2018,9,1) + TIME(0,0,0)</f>
        <v>43344</v>
      </c>
      <c r="C228">
        <v>24.444982529000001</v>
      </c>
    </row>
    <row r="229" spans="1:3" x14ac:dyDescent="0.25">
      <c r="A229">
        <v>6848</v>
      </c>
      <c r="B229" s="1">
        <f>DATE(2018,10,1) + TIME(0,0,0)</f>
        <v>43374</v>
      </c>
      <c r="C229">
        <v>24.445594788000001</v>
      </c>
    </row>
    <row r="230" spans="1:3" x14ac:dyDescent="0.25">
      <c r="A230">
        <v>6879</v>
      </c>
      <c r="B230" s="1">
        <f>DATE(2018,11,1) + TIME(0,0,0)</f>
        <v>43405</v>
      </c>
      <c r="C230">
        <v>24.446226119999999</v>
      </c>
    </row>
    <row r="231" spans="1:3" x14ac:dyDescent="0.25">
      <c r="A231">
        <v>6909</v>
      </c>
      <c r="B231" s="1">
        <f>DATE(2018,12,1) + TIME(0,0,0)</f>
        <v>43435</v>
      </c>
      <c r="C231">
        <v>24.446836472000001</v>
      </c>
    </row>
    <row r="232" spans="1:3" x14ac:dyDescent="0.25">
      <c r="A232">
        <v>6940</v>
      </c>
      <c r="B232" s="1">
        <f>DATE(2019,1,1) + TIME(0,0,0)</f>
        <v>43466</v>
      </c>
      <c r="C232">
        <v>24.447465897000001</v>
      </c>
    </row>
    <row r="233" spans="1:3" x14ac:dyDescent="0.25">
      <c r="A233">
        <v>6971</v>
      </c>
      <c r="B233" s="1">
        <f>DATE(2019,2,1) + TIME(0,0,0)</f>
        <v>43497</v>
      </c>
      <c r="C233">
        <v>24.448093413999999</v>
      </c>
    </row>
    <row r="234" spans="1:3" x14ac:dyDescent="0.25">
      <c r="A234">
        <v>6999</v>
      </c>
      <c r="B234" s="1">
        <f>DATE(2019,3,1) + TIME(0,0,0)</f>
        <v>43525</v>
      </c>
      <c r="C234">
        <v>24.448657990000001</v>
      </c>
    </row>
    <row r="235" spans="1:3" x14ac:dyDescent="0.25">
      <c r="A235">
        <v>7030</v>
      </c>
      <c r="B235" s="1">
        <f>DATE(2019,4,1) + TIME(0,0,0)</f>
        <v>43556</v>
      </c>
      <c r="C235">
        <v>24.449283600000001</v>
      </c>
    </row>
    <row r="236" spans="1:3" x14ac:dyDescent="0.25">
      <c r="A236">
        <v>7060</v>
      </c>
      <c r="B236" s="1">
        <f>DATE(2019,5,1) + TIME(0,0,0)</f>
        <v>43586</v>
      </c>
      <c r="C236">
        <v>24.449886322000001</v>
      </c>
    </row>
    <row r="237" spans="1:3" x14ac:dyDescent="0.25">
      <c r="A237">
        <v>7091</v>
      </c>
      <c r="B237" s="1">
        <f>DATE(2019,6,1) + TIME(0,0,0)</f>
        <v>43617</v>
      </c>
      <c r="C237">
        <v>24.450510025</v>
      </c>
    </row>
    <row r="238" spans="1:3" x14ac:dyDescent="0.25">
      <c r="A238">
        <v>7121</v>
      </c>
      <c r="B238" s="1">
        <f>DATE(2019,7,1) + TIME(0,0,0)</f>
        <v>43647</v>
      </c>
      <c r="C238">
        <v>24.451110839999998</v>
      </c>
    </row>
    <row r="239" spans="1:3" x14ac:dyDescent="0.25">
      <c r="A239">
        <v>7152</v>
      </c>
      <c r="B239" s="1">
        <f>DATE(2019,8,1) + TIME(0,0,0)</f>
        <v>43678</v>
      </c>
      <c r="C239">
        <v>24.451730728000001</v>
      </c>
    </row>
    <row r="240" spans="1:3" x14ac:dyDescent="0.25">
      <c r="A240">
        <v>7183</v>
      </c>
      <c r="B240" s="1">
        <f>DATE(2019,9,1) + TIME(0,0,0)</f>
        <v>43709</v>
      </c>
      <c r="C240">
        <v>24.452348708999999</v>
      </c>
    </row>
    <row r="241" spans="1:3" x14ac:dyDescent="0.25">
      <c r="A241">
        <v>7213</v>
      </c>
      <c r="B241" s="1">
        <f>DATE(2019,10,1) + TIME(0,0,0)</f>
        <v>43739</v>
      </c>
      <c r="C241">
        <v>24.452945709000002</v>
      </c>
    </row>
    <row r="242" spans="1:3" x14ac:dyDescent="0.25">
      <c r="A242">
        <v>7244</v>
      </c>
      <c r="B242" s="1">
        <f>DATE(2019,11,1) + TIME(0,0,0)</f>
        <v>43770</v>
      </c>
      <c r="C242">
        <v>24.453561783000001</v>
      </c>
    </row>
    <row r="243" spans="1:3" x14ac:dyDescent="0.25">
      <c r="A243">
        <v>7274</v>
      </c>
      <c r="B243" s="1">
        <f>DATE(2019,12,1) + TIME(0,0,0)</f>
        <v>43800</v>
      </c>
      <c r="C243">
        <v>24.454156875999999</v>
      </c>
    </row>
    <row r="244" spans="1:3" x14ac:dyDescent="0.25">
      <c r="A244">
        <v>7305</v>
      </c>
      <c r="B244" s="1">
        <f>DATE(2020,1,1) + TIME(0,0,0)</f>
        <v>43831</v>
      </c>
      <c r="C244">
        <v>24.454771042000001</v>
      </c>
    </row>
    <row r="245" spans="1:3" x14ac:dyDescent="0.25">
      <c r="A245">
        <v>7336</v>
      </c>
      <c r="B245" s="1">
        <f>DATE(2020,2,1) + TIME(0,0,0)</f>
        <v>43862</v>
      </c>
      <c r="C245">
        <v>24.455385207999999</v>
      </c>
    </row>
    <row r="246" spans="1:3" x14ac:dyDescent="0.25">
      <c r="A246">
        <v>7365</v>
      </c>
      <c r="B246" s="1">
        <f>DATE(2020,3,1) + TIME(0,0,0)</f>
        <v>43891</v>
      </c>
      <c r="C246">
        <v>24.455959320000002</v>
      </c>
    </row>
    <row r="247" spans="1:3" x14ac:dyDescent="0.25">
      <c r="A247">
        <v>7396</v>
      </c>
      <c r="B247" s="1">
        <f>DATE(2020,4,1) + TIME(0,0,0)</f>
        <v>43922</v>
      </c>
      <c r="C247">
        <v>24.456573486</v>
      </c>
    </row>
    <row r="248" spans="1:3" x14ac:dyDescent="0.25">
      <c r="A248">
        <v>7426</v>
      </c>
      <c r="B248" s="1">
        <f>DATE(2020,5,1) + TIME(0,0,0)</f>
        <v>43952</v>
      </c>
      <c r="C248">
        <v>24.457166672</v>
      </c>
    </row>
    <row r="249" spans="1:3" x14ac:dyDescent="0.25">
      <c r="A249">
        <v>7457</v>
      </c>
      <c r="B249" s="1">
        <f>DATE(2020,6,1) + TIME(0,0,0)</f>
        <v>43983</v>
      </c>
      <c r="C249">
        <v>24.457780838000001</v>
      </c>
    </row>
    <row r="250" spans="1:3" x14ac:dyDescent="0.25">
      <c r="A250">
        <v>7487</v>
      </c>
      <c r="B250" s="1">
        <f>DATE(2020,7,1) + TIME(0,0,0)</f>
        <v>44013</v>
      </c>
      <c r="C250">
        <v>24.458375930999999</v>
      </c>
    </row>
    <row r="251" spans="1:3" x14ac:dyDescent="0.25">
      <c r="A251">
        <v>7518</v>
      </c>
      <c r="B251" s="1">
        <f>DATE(2020,8,1) + TIME(0,0,0)</f>
        <v>44044</v>
      </c>
      <c r="C251">
        <v>24.458992003999999</v>
      </c>
    </row>
    <row r="252" spans="1:3" x14ac:dyDescent="0.25">
      <c r="A252">
        <v>7549</v>
      </c>
      <c r="B252" s="1">
        <f>DATE(2020,9,1) + TIME(0,0,0)</f>
        <v>44075</v>
      </c>
      <c r="C252">
        <v>24.459609985</v>
      </c>
    </row>
    <row r="253" spans="1:3" x14ac:dyDescent="0.25">
      <c r="A253">
        <v>7579</v>
      </c>
      <c r="B253" s="1">
        <f>DATE(2020,10,1) + TIME(0,0,0)</f>
        <v>44105</v>
      </c>
      <c r="C253">
        <v>24.460206984999999</v>
      </c>
    </row>
    <row r="254" spans="1:3" x14ac:dyDescent="0.25">
      <c r="A254">
        <v>7610</v>
      </c>
      <c r="B254" s="1">
        <f>DATE(2020,11,1) + TIME(0,0,0)</f>
        <v>44136</v>
      </c>
      <c r="C254">
        <v>24.460828781</v>
      </c>
    </row>
    <row r="255" spans="1:3" x14ac:dyDescent="0.25">
      <c r="A255">
        <v>7640</v>
      </c>
      <c r="B255" s="1">
        <f>DATE(2020,12,1) + TIME(0,0,0)</f>
        <v>44166</v>
      </c>
      <c r="C255">
        <v>24.461429595999999</v>
      </c>
    </row>
    <row r="256" spans="1:3" x14ac:dyDescent="0.25">
      <c r="A256">
        <v>7671</v>
      </c>
      <c r="B256" s="1">
        <f>DATE(2021,1,1) + TIME(0,0,0)</f>
        <v>44197</v>
      </c>
      <c r="C256">
        <v>24.462055205999999</v>
      </c>
    </row>
    <row r="257" spans="1:3" x14ac:dyDescent="0.25">
      <c r="A257">
        <v>7702</v>
      </c>
      <c r="B257" s="1">
        <f>DATE(2021,2,1) + TIME(0,0,0)</f>
        <v>44228</v>
      </c>
      <c r="C257">
        <v>24.462680816999999</v>
      </c>
    </row>
    <row r="258" spans="1:3" x14ac:dyDescent="0.25">
      <c r="A258">
        <v>7730</v>
      </c>
      <c r="B258" s="1">
        <f>DATE(2021,3,1) + TIME(0,0,0)</f>
        <v>44256</v>
      </c>
      <c r="C258">
        <v>24.463249207</v>
      </c>
    </row>
    <row r="259" spans="1:3" x14ac:dyDescent="0.25">
      <c r="A259">
        <v>7761</v>
      </c>
      <c r="B259" s="1">
        <f>DATE(2021,4,1) + TIME(0,0,0)</f>
        <v>44287</v>
      </c>
      <c r="C259">
        <v>24.463880539000002</v>
      </c>
    </row>
    <row r="260" spans="1:3" x14ac:dyDescent="0.25">
      <c r="A260">
        <v>7791</v>
      </c>
      <c r="B260" s="1">
        <f>DATE(2021,5,1) + TIME(0,0,0)</f>
        <v>44317</v>
      </c>
      <c r="C260">
        <v>24.464494705</v>
      </c>
    </row>
    <row r="261" spans="1:3" x14ac:dyDescent="0.25">
      <c r="A261">
        <v>7822</v>
      </c>
      <c r="B261" s="1">
        <f>DATE(2021,6,1) + TIME(0,0,0)</f>
        <v>44348</v>
      </c>
      <c r="C261">
        <v>24.465129852</v>
      </c>
    </row>
    <row r="262" spans="1:3" x14ac:dyDescent="0.25">
      <c r="A262">
        <v>7852</v>
      </c>
      <c r="B262" s="1">
        <f>DATE(2021,7,1) + TIME(0,0,0)</f>
        <v>44378</v>
      </c>
      <c r="C262">
        <v>24.465747833000002</v>
      </c>
    </row>
    <row r="263" spans="1:3" x14ac:dyDescent="0.25">
      <c r="A263">
        <v>7883</v>
      </c>
      <c r="B263" s="1">
        <f>DATE(2021,8,1) + TIME(0,0,0)</f>
        <v>44409</v>
      </c>
      <c r="C263">
        <v>24.466390610000001</v>
      </c>
    </row>
    <row r="264" spans="1:3" x14ac:dyDescent="0.25">
      <c r="A264">
        <v>7914</v>
      </c>
      <c r="B264" s="1">
        <f>DATE(2021,9,1) + TIME(0,0,0)</f>
        <v>44440</v>
      </c>
      <c r="C264">
        <v>24.467035293999999</v>
      </c>
    </row>
    <row r="265" spans="1:3" x14ac:dyDescent="0.25">
      <c r="A265">
        <v>7944</v>
      </c>
      <c r="B265" s="1">
        <f>DATE(2021,10,1) + TIME(0,0,0)</f>
        <v>44470</v>
      </c>
      <c r="C265">
        <v>24.467660903999999</v>
      </c>
    </row>
    <row r="266" spans="1:3" x14ac:dyDescent="0.25">
      <c r="A266">
        <v>7975</v>
      </c>
      <c r="B266" s="1">
        <f>DATE(2021,11,1) + TIME(0,0,0)</f>
        <v>44501</v>
      </c>
      <c r="C266">
        <v>24.468311310000001</v>
      </c>
    </row>
    <row r="267" spans="1:3" x14ac:dyDescent="0.25">
      <c r="A267">
        <v>8005</v>
      </c>
      <c r="B267" s="1">
        <f>DATE(2021,12,1) + TIME(0,0,0)</f>
        <v>44531</v>
      </c>
      <c r="C267">
        <v>24.468942641999998</v>
      </c>
    </row>
    <row r="268" spans="1:3" x14ac:dyDescent="0.25">
      <c r="A268">
        <v>8036</v>
      </c>
      <c r="B268" s="1">
        <f>DATE(2022,1,1) + TIME(0,0,0)</f>
        <v>44562</v>
      </c>
      <c r="C268">
        <v>24.469596863</v>
      </c>
    </row>
    <row r="269" spans="1:3" x14ac:dyDescent="0.25">
      <c r="A269">
        <v>8067</v>
      </c>
      <c r="B269" s="1">
        <f>DATE(2022,2,1) + TIME(0,0,0)</f>
        <v>44593</v>
      </c>
      <c r="C269">
        <v>24.470254898</v>
      </c>
    </row>
    <row r="270" spans="1:3" x14ac:dyDescent="0.25">
      <c r="A270">
        <v>8095</v>
      </c>
      <c r="B270" s="1">
        <f>DATE(2022,3,1) + TIME(0,0,0)</f>
        <v>44621</v>
      </c>
      <c r="C270">
        <v>24.470851897999999</v>
      </c>
    </row>
    <row r="271" spans="1:3" x14ac:dyDescent="0.25">
      <c r="A271">
        <v>8126</v>
      </c>
      <c r="B271" s="1">
        <f>DATE(2022,4,1) + TIME(0,0,0)</f>
        <v>44652</v>
      </c>
      <c r="C271">
        <v>24.471513748</v>
      </c>
    </row>
    <row r="272" spans="1:3" x14ac:dyDescent="0.25">
      <c r="A272">
        <v>8156</v>
      </c>
      <c r="B272" s="1">
        <f>DATE(2022,5,1) + TIME(0,0,0)</f>
        <v>44682</v>
      </c>
      <c r="C272">
        <v>24.472156524999999</v>
      </c>
    </row>
    <row r="273" spans="1:3" x14ac:dyDescent="0.25">
      <c r="A273">
        <v>8187</v>
      </c>
      <c r="B273" s="1">
        <f>DATE(2022,6,1) + TIME(0,0,0)</f>
        <v>44713</v>
      </c>
      <c r="C273">
        <v>24.472824097</v>
      </c>
    </row>
    <row r="274" spans="1:3" x14ac:dyDescent="0.25">
      <c r="A274">
        <v>8217</v>
      </c>
      <c r="B274" s="1">
        <f>DATE(2022,7,1) + TIME(0,0,0)</f>
        <v>44743</v>
      </c>
      <c r="C274">
        <v>24.473472595</v>
      </c>
    </row>
    <row r="275" spans="1:3" x14ac:dyDescent="0.25">
      <c r="A275">
        <v>8248</v>
      </c>
      <c r="B275" s="1">
        <f>DATE(2022,8,1) + TIME(0,0,0)</f>
        <v>44774</v>
      </c>
      <c r="C275">
        <v>24.474143982000001</v>
      </c>
    </row>
    <row r="276" spans="1:3" x14ac:dyDescent="0.25">
      <c r="A276">
        <v>8279</v>
      </c>
      <c r="B276" s="1">
        <f>DATE(2022,9,1) + TIME(0,0,0)</f>
        <v>44805</v>
      </c>
      <c r="C276">
        <v>24.474817276</v>
      </c>
    </row>
    <row r="277" spans="1:3" x14ac:dyDescent="0.25">
      <c r="A277">
        <v>8309</v>
      </c>
      <c r="B277" s="1">
        <f>DATE(2022,10,1) + TIME(0,0,0)</f>
        <v>44835</v>
      </c>
      <c r="C277">
        <v>24.475471497000001</v>
      </c>
    </row>
    <row r="278" spans="1:3" x14ac:dyDescent="0.25">
      <c r="A278">
        <v>8340</v>
      </c>
      <c r="B278" s="1">
        <f>DATE(2022,11,1) + TIME(0,0,0)</f>
        <v>44866</v>
      </c>
      <c r="C278">
        <v>24.476148604999999</v>
      </c>
    </row>
    <row r="279" spans="1:3" x14ac:dyDescent="0.25">
      <c r="A279">
        <v>8370</v>
      </c>
      <c r="B279" s="1">
        <f>DATE(2022,12,1) + TIME(0,0,0)</f>
        <v>44896</v>
      </c>
      <c r="C279">
        <v>24.476806641</v>
      </c>
    </row>
    <row r="280" spans="1:3" x14ac:dyDescent="0.25">
      <c r="A280">
        <v>8401</v>
      </c>
      <c r="B280" s="1">
        <f>DATE(2023,1,1) + TIME(0,0,0)</f>
        <v>44927</v>
      </c>
      <c r="C280">
        <v>24.477487564</v>
      </c>
    </row>
    <row r="281" spans="1:3" x14ac:dyDescent="0.25">
      <c r="A281">
        <v>8432</v>
      </c>
      <c r="B281" s="1">
        <f>DATE(2023,2,1) + TIME(0,0,0)</f>
        <v>44958</v>
      </c>
      <c r="C281">
        <v>24.478170394999999</v>
      </c>
    </row>
    <row r="282" spans="1:3" x14ac:dyDescent="0.25">
      <c r="A282">
        <v>8460</v>
      </c>
      <c r="B282" s="1">
        <f>DATE(2023,3,1) + TIME(0,0,0)</f>
        <v>44986</v>
      </c>
      <c r="C282">
        <v>24.478788376000001</v>
      </c>
    </row>
    <row r="283" spans="1:3" x14ac:dyDescent="0.25">
      <c r="A283">
        <v>8491</v>
      </c>
      <c r="B283" s="1">
        <f>DATE(2023,4,1) + TIME(0,0,0)</f>
        <v>45017</v>
      </c>
      <c r="C283">
        <v>24.479473114000001</v>
      </c>
    </row>
    <row r="284" spans="1:3" x14ac:dyDescent="0.25">
      <c r="A284">
        <v>8521</v>
      </c>
      <c r="B284" s="1">
        <f>DATE(2023,5,1) + TIME(0,0,0)</f>
        <v>45047</v>
      </c>
      <c r="C284">
        <v>24.480138779000001</v>
      </c>
    </row>
    <row r="285" spans="1:3" x14ac:dyDescent="0.25">
      <c r="A285">
        <v>8552</v>
      </c>
      <c r="B285" s="1">
        <f>DATE(2023,6,1) + TIME(0,0,0)</f>
        <v>45078</v>
      </c>
      <c r="C285">
        <v>24.480827332</v>
      </c>
    </row>
    <row r="286" spans="1:3" x14ac:dyDescent="0.25">
      <c r="A286">
        <v>8582</v>
      </c>
      <c r="B286" s="1">
        <f>DATE(2023,7,1) + TIME(0,0,0)</f>
        <v>45108</v>
      </c>
      <c r="C286">
        <v>24.481494904000002</v>
      </c>
    </row>
    <row r="287" spans="1:3" x14ac:dyDescent="0.25">
      <c r="A287">
        <v>8613</v>
      </c>
      <c r="B287" s="1">
        <f>DATE(2023,8,1) + TIME(0,0,0)</f>
        <v>45139</v>
      </c>
      <c r="C287">
        <v>24.482185363999999</v>
      </c>
    </row>
    <row r="288" spans="1:3" x14ac:dyDescent="0.25">
      <c r="A288">
        <v>8644</v>
      </c>
      <c r="B288" s="1">
        <f>DATE(2023,9,1) + TIME(0,0,0)</f>
        <v>45170</v>
      </c>
      <c r="C288">
        <v>24.482875824000001</v>
      </c>
    </row>
    <row r="289" spans="1:3" x14ac:dyDescent="0.25">
      <c r="A289">
        <v>8674</v>
      </c>
      <c r="B289" s="1">
        <f>DATE(2023,10,1) + TIME(0,0,0)</f>
        <v>45200</v>
      </c>
      <c r="C289">
        <v>24.483547211000001</v>
      </c>
    </row>
    <row r="290" spans="1:3" x14ac:dyDescent="0.25">
      <c r="A290">
        <v>8705</v>
      </c>
      <c r="B290" s="1">
        <f>DATE(2023,11,1) + TIME(0,0,0)</f>
        <v>45231</v>
      </c>
      <c r="C290">
        <v>24.484239578</v>
      </c>
    </row>
    <row r="291" spans="1:3" x14ac:dyDescent="0.25">
      <c r="A291">
        <v>8735</v>
      </c>
      <c r="B291" s="1">
        <f>DATE(2023,12,1) + TIME(0,0,0)</f>
        <v>45261</v>
      </c>
      <c r="C291">
        <v>24.484912871999999</v>
      </c>
    </row>
    <row r="292" spans="1:3" x14ac:dyDescent="0.25">
      <c r="A292">
        <v>8766</v>
      </c>
      <c r="B292" s="1">
        <f>DATE(2024,1,1) + TIME(0,0,0)</f>
        <v>45292</v>
      </c>
      <c r="C292">
        <v>24.485607147</v>
      </c>
    </row>
    <row r="293" spans="1:3" x14ac:dyDescent="0.25">
      <c r="A293">
        <v>8797</v>
      </c>
      <c r="B293" s="1">
        <f>DATE(2024,2,1) + TIME(0,0,0)</f>
        <v>45323</v>
      </c>
      <c r="C293">
        <v>24.486303328999998</v>
      </c>
    </row>
    <row r="294" spans="1:3" x14ac:dyDescent="0.25">
      <c r="A294">
        <v>8826</v>
      </c>
      <c r="B294" s="1">
        <f>DATE(2024,3,1) + TIME(0,0,0)</f>
        <v>45352</v>
      </c>
      <c r="C294">
        <v>24.486953735</v>
      </c>
    </row>
    <row r="295" spans="1:3" x14ac:dyDescent="0.25">
      <c r="A295">
        <v>8857</v>
      </c>
      <c r="B295" s="1">
        <f>DATE(2024,4,1) + TIME(0,0,0)</f>
        <v>45383</v>
      </c>
      <c r="C295">
        <v>24.487649917999999</v>
      </c>
    </row>
    <row r="296" spans="1:3" x14ac:dyDescent="0.25">
      <c r="A296">
        <v>8887</v>
      </c>
      <c r="B296" s="1">
        <f>DATE(2024,5,1) + TIME(0,0,0)</f>
        <v>45413</v>
      </c>
      <c r="C296">
        <v>24.488325118999999</v>
      </c>
    </row>
    <row r="297" spans="1:3" x14ac:dyDescent="0.25">
      <c r="A297">
        <v>8918</v>
      </c>
      <c r="B297" s="1">
        <f>DATE(2024,6,1) + TIME(0,0,0)</f>
        <v>45444</v>
      </c>
      <c r="C297">
        <v>24.489023208999999</v>
      </c>
    </row>
    <row r="298" spans="1:3" x14ac:dyDescent="0.25">
      <c r="A298">
        <v>8948</v>
      </c>
      <c r="B298" s="1">
        <f>DATE(2024,7,1) + TIME(0,0,0)</f>
        <v>45474</v>
      </c>
      <c r="C298">
        <v>24.489698409999999</v>
      </c>
    </row>
    <row r="299" spans="1:3" x14ac:dyDescent="0.25">
      <c r="A299">
        <v>8979</v>
      </c>
      <c r="B299" s="1">
        <f>DATE(2024,8,1) + TIME(0,0,0)</f>
        <v>45505</v>
      </c>
      <c r="C299">
        <v>24.490396499999999</v>
      </c>
    </row>
    <row r="300" spans="1:3" x14ac:dyDescent="0.25">
      <c r="A300">
        <v>9010</v>
      </c>
      <c r="B300" s="1">
        <f>DATE(2024,9,1) + TIME(0,0,0)</f>
        <v>45536</v>
      </c>
      <c r="C300">
        <v>24.491094588999999</v>
      </c>
    </row>
    <row r="301" spans="1:3" x14ac:dyDescent="0.25">
      <c r="A301">
        <v>9040</v>
      </c>
      <c r="B301" s="1">
        <f>DATE(2024,10,1) + TIME(0,0,0)</f>
        <v>45566</v>
      </c>
      <c r="C301">
        <v>24.491771698000001</v>
      </c>
    </row>
    <row r="302" spans="1:3" x14ac:dyDescent="0.25">
      <c r="A302">
        <v>9071</v>
      </c>
      <c r="B302" s="1">
        <f>DATE(2024,11,1) + TIME(0,0,0)</f>
        <v>45597</v>
      </c>
      <c r="C302">
        <v>24.492471694999999</v>
      </c>
    </row>
    <row r="303" spans="1:3" x14ac:dyDescent="0.25">
      <c r="A303">
        <v>9101</v>
      </c>
      <c r="B303" s="1">
        <f>DATE(2024,12,1) + TIME(0,0,0)</f>
        <v>45627</v>
      </c>
      <c r="C303">
        <v>24.493146895999999</v>
      </c>
    </row>
    <row r="304" spans="1:3" x14ac:dyDescent="0.25">
      <c r="A304">
        <v>9132</v>
      </c>
      <c r="B304" s="1">
        <f>DATE(2025,1,1) + TIME(0,0,0)</f>
        <v>45658</v>
      </c>
      <c r="C304">
        <v>24.493846893000001</v>
      </c>
    </row>
    <row r="305" spans="1:3" x14ac:dyDescent="0.25">
      <c r="A305">
        <v>9163</v>
      </c>
      <c r="B305" s="1">
        <f>DATE(2025,2,1) + TIME(0,0,0)</f>
        <v>45689</v>
      </c>
      <c r="C305">
        <v>24.494546889999999</v>
      </c>
    </row>
    <row r="306" spans="1:3" x14ac:dyDescent="0.25">
      <c r="A306">
        <v>9191</v>
      </c>
      <c r="B306" s="1">
        <f>DATE(2025,3,1) + TIME(0,0,0)</f>
        <v>45717</v>
      </c>
      <c r="C306">
        <v>24.495180130000001</v>
      </c>
    </row>
    <row r="307" spans="1:3" x14ac:dyDescent="0.25">
      <c r="A307">
        <v>9222</v>
      </c>
      <c r="B307" s="1">
        <f>DATE(2025,4,1) + TIME(0,0,0)</f>
        <v>45748</v>
      </c>
      <c r="C307">
        <v>24.495880127</v>
      </c>
    </row>
    <row r="308" spans="1:3" x14ac:dyDescent="0.25">
      <c r="A308">
        <v>9252</v>
      </c>
      <c r="B308" s="1">
        <f>DATE(2025,5,1) + TIME(0,0,0)</f>
        <v>45778</v>
      </c>
      <c r="C308">
        <v>24.496557236000001</v>
      </c>
    </row>
    <row r="309" spans="1:3" x14ac:dyDescent="0.25">
      <c r="A309">
        <v>9283</v>
      </c>
      <c r="B309" s="1">
        <f>DATE(2025,6,1) + TIME(0,0,0)</f>
        <v>45809</v>
      </c>
      <c r="C309">
        <v>24.497257232999999</v>
      </c>
    </row>
    <row r="310" spans="1:3" x14ac:dyDescent="0.25">
      <c r="A310">
        <v>9313</v>
      </c>
      <c r="B310" s="1">
        <f>DATE(2025,7,1) + TIME(0,0,0)</f>
        <v>45839</v>
      </c>
      <c r="C310">
        <v>24.497934341000001</v>
      </c>
    </row>
    <row r="311" spans="1:3" x14ac:dyDescent="0.25">
      <c r="A311">
        <v>9344</v>
      </c>
      <c r="B311" s="1">
        <f>DATE(2025,8,1) + TIME(0,0,0)</f>
        <v>45870</v>
      </c>
      <c r="C311">
        <v>24.498634337999999</v>
      </c>
    </row>
    <row r="312" spans="1:3" x14ac:dyDescent="0.25">
      <c r="A312">
        <v>9375</v>
      </c>
      <c r="B312" s="1">
        <f>DATE(2025,9,1) + TIME(0,0,0)</f>
        <v>45901</v>
      </c>
      <c r="C312">
        <v>24.499334335</v>
      </c>
    </row>
    <row r="313" spans="1:3" x14ac:dyDescent="0.25">
      <c r="A313">
        <v>9405</v>
      </c>
      <c r="B313" s="1">
        <f>DATE(2025,10,1) + TIME(0,0,0)</f>
        <v>45931</v>
      </c>
      <c r="C313">
        <v>24.500013351</v>
      </c>
    </row>
    <row r="314" spans="1:3" x14ac:dyDescent="0.25">
      <c r="A314">
        <v>9436</v>
      </c>
      <c r="B314" s="1">
        <f>DATE(2025,11,1) + TIME(0,0,0)</f>
        <v>45962</v>
      </c>
      <c r="C314">
        <v>24.500713348000001</v>
      </c>
    </row>
    <row r="315" spans="1:3" x14ac:dyDescent="0.25">
      <c r="A315">
        <v>9466</v>
      </c>
      <c r="B315" s="1">
        <f>DATE(2025,12,1) + TIME(0,0,0)</f>
        <v>45992</v>
      </c>
      <c r="C315">
        <v>24.501390456999999</v>
      </c>
    </row>
    <row r="316" spans="1:3" x14ac:dyDescent="0.25">
      <c r="A316">
        <v>9497</v>
      </c>
      <c r="B316" s="1">
        <f>DATE(2026,1,1) + TIME(0,0,0)</f>
        <v>46023</v>
      </c>
      <c r="C316">
        <v>24.502090454000001</v>
      </c>
    </row>
    <row r="317" spans="1:3" x14ac:dyDescent="0.25">
      <c r="A317">
        <v>9528</v>
      </c>
      <c r="B317" s="1">
        <f>DATE(2026,2,1) + TIME(0,0,0)</f>
        <v>46054</v>
      </c>
      <c r="C317">
        <v>24.502790450999999</v>
      </c>
    </row>
    <row r="318" spans="1:3" x14ac:dyDescent="0.25">
      <c r="A318">
        <v>9556</v>
      </c>
      <c r="B318" s="1">
        <f>DATE(2026,3,1) + TIME(0,0,0)</f>
        <v>46082</v>
      </c>
      <c r="C318">
        <v>24.503421783</v>
      </c>
    </row>
    <row r="319" spans="1:3" x14ac:dyDescent="0.25">
      <c r="A319">
        <v>9587</v>
      </c>
      <c r="B319" s="1">
        <f>DATE(2026,4,1) + TIME(0,0,0)</f>
        <v>46113</v>
      </c>
      <c r="C319">
        <v>24.504121779999998</v>
      </c>
    </row>
    <row r="320" spans="1:3" x14ac:dyDescent="0.25">
      <c r="A320">
        <v>9617</v>
      </c>
      <c r="B320" s="1">
        <f>DATE(2026,5,1) + TIME(0,0,0)</f>
        <v>46143</v>
      </c>
      <c r="C320">
        <v>24.504798889</v>
      </c>
    </row>
    <row r="321" spans="1:3" x14ac:dyDescent="0.25">
      <c r="A321">
        <v>9648</v>
      </c>
      <c r="B321" s="1">
        <f>DATE(2026,6,1) + TIME(0,0,0)</f>
        <v>46174</v>
      </c>
      <c r="C321">
        <v>24.505498886000002</v>
      </c>
    </row>
    <row r="322" spans="1:3" x14ac:dyDescent="0.25">
      <c r="A322">
        <v>9678</v>
      </c>
      <c r="B322" s="1">
        <f>DATE(2026,7,1) + TIME(0,0,0)</f>
        <v>46204</v>
      </c>
      <c r="C322">
        <v>24.506175995</v>
      </c>
    </row>
    <row r="323" spans="1:3" x14ac:dyDescent="0.25">
      <c r="A323">
        <v>9709</v>
      </c>
      <c r="B323" s="1">
        <f>DATE(2026,8,1) + TIME(0,0,0)</f>
        <v>46235</v>
      </c>
      <c r="C323">
        <v>24.506875992000001</v>
      </c>
    </row>
    <row r="324" spans="1:3" x14ac:dyDescent="0.25">
      <c r="A324">
        <v>9740</v>
      </c>
      <c r="B324" s="1">
        <f>DATE(2026,9,1) + TIME(0,0,0)</f>
        <v>46266</v>
      </c>
      <c r="C324">
        <v>24.507574081000001</v>
      </c>
    </row>
    <row r="325" spans="1:3" x14ac:dyDescent="0.25">
      <c r="A325">
        <v>9770</v>
      </c>
      <c r="B325" s="1">
        <f>DATE(2026,10,1) + TIME(0,0,0)</f>
        <v>46296</v>
      </c>
      <c r="C325">
        <v>24.508251189999999</v>
      </c>
    </row>
    <row r="326" spans="1:3" x14ac:dyDescent="0.25">
      <c r="A326">
        <v>9801</v>
      </c>
      <c r="B326" s="1">
        <f>DATE(2026,11,1) + TIME(0,0,0)</f>
        <v>46327</v>
      </c>
      <c r="C326">
        <v>24.50894928</v>
      </c>
    </row>
    <row r="327" spans="1:3" x14ac:dyDescent="0.25">
      <c r="A327">
        <v>9831</v>
      </c>
      <c r="B327" s="1">
        <f>DATE(2026,12,1) + TIME(0,0,0)</f>
        <v>46357</v>
      </c>
      <c r="C327">
        <v>24.509626389000001</v>
      </c>
    </row>
    <row r="328" spans="1:3" x14ac:dyDescent="0.25">
      <c r="A328">
        <v>9862</v>
      </c>
      <c r="B328" s="1">
        <f>DATE(2027,1,1) + TIME(0,0,0)</f>
        <v>46388</v>
      </c>
      <c r="C328">
        <v>24.510324478000001</v>
      </c>
    </row>
    <row r="329" spans="1:3" x14ac:dyDescent="0.25">
      <c r="A329">
        <v>9893</v>
      </c>
      <c r="B329" s="1">
        <f>DATE(2027,2,1) + TIME(0,0,0)</f>
        <v>46419</v>
      </c>
      <c r="C329">
        <v>24.511022568000001</v>
      </c>
    </row>
    <row r="330" spans="1:3" x14ac:dyDescent="0.25">
      <c r="A330">
        <v>9921</v>
      </c>
      <c r="B330" s="1">
        <f>DATE(2027,3,1) + TIME(0,0,0)</f>
        <v>46447</v>
      </c>
      <c r="C330">
        <v>24.511651993000001</v>
      </c>
    </row>
    <row r="331" spans="1:3" x14ac:dyDescent="0.25">
      <c r="A331">
        <v>9952</v>
      </c>
      <c r="B331" s="1">
        <f>DATE(2027,4,1) + TIME(0,0,0)</f>
        <v>46478</v>
      </c>
      <c r="C331">
        <v>24.512350082000001</v>
      </c>
    </row>
    <row r="332" spans="1:3" x14ac:dyDescent="0.25">
      <c r="A332">
        <v>9982</v>
      </c>
      <c r="B332" s="1">
        <f>DATE(2027,5,1) + TIME(0,0,0)</f>
        <v>46508</v>
      </c>
      <c r="C332">
        <v>24.513025284000001</v>
      </c>
    </row>
    <row r="333" spans="1:3" x14ac:dyDescent="0.25">
      <c r="A333">
        <v>10013</v>
      </c>
      <c r="B333" s="1">
        <f>DATE(2027,6,1) + TIME(0,0,0)</f>
        <v>46539</v>
      </c>
      <c r="C333">
        <v>24.513723373000001</v>
      </c>
    </row>
    <row r="334" spans="1:3" x14ac:dyDescent="0.25">
      <c r="A334">
        <v>10043</v>
      </c>
      <c r="B334" s="1">
        <f>DATE(2027,7,1) + TIME(0,0,0)</f>
        <v>46569</v>
      </c>
      <c r="C334">
        <v>24.514398575000001</v>
      </c>
    </row>
    <row r="335" spans="1:3" x14ac:dyDescent="0.25">
      <c r="A335">
        <v>10074</v>
      </c>
      <c r="B335" s="1">
        <f>DATE(2027,8,1) + TIME(0,0,0)</f>
        <v>46600</v>
      </c>
      <c r="C335">
        <v>24.515094757</v>
      </c>
    </row>
    <row r="336" spans="1:3" x14ac:dyDescent="0.25">
      <c r="A336">
        <v>10105</v>
      </c>
      <c r="B336" s="1">
        <f>DATE(2027,9,1) + TIME(0,0,0)</f>
        <v>46631</v>
      </c>
      <c r="C336">
        <v>24.515790938999999</v>
      </c>
    </row>
    <row r="337" spans="1:3" x14ac:dyDescent="0.25">
      <c r="A337">
        <v>10135</v>
      </c>
      <c r="B337" s="1">
        <f>DATE(2027,10,1) + TIME(0,0,0)</f>
        <v>46661</v>
      </c>
      <c r="C337">
        <v>24.516466140999999</v>
      </c>
    </row>
    <row r="338" spans="1:3" x14ac:dyDescent="0.25">
      <c r="A338">
        <v>10166</v>
      </c>
      <c r="B338" s="1">
        <f>DATE(2027,11,1) + TIME(0,0,0)</f>
        <v>46692</v>
      </c>
      <c r="C338">
        <v>24.517162323000001</v>
      </c>
    </row>
    <row r="339" spans="1:3" x14ac:dyDescent="0.25">
      <c r="A339">
        <v>10196</v>
      </c>
      <c r="B339" s="1">
        <f>DATE(2027,12,1) + TIME(0,0,0)</f>
        <v>46722</v>
      </c>
      <c r="C339">
        <v>24.517835616999999</v>
      </c>
    </row>
    <row r="340" spans="1:3" x14ac:dyDescent="0.25">
      <c r="A340">
        <v>10227</v>
      </c>
      <c r="B340" s="1">
        <f>DATE(2028,1,1) + TIME(0,0,0)</f>
        <v>46753</v>
      </c>
      <c r="C340">
        <v>24.518531799000002</v>
      </c>
    </row>
    <row r="341" spans="1:3" x14ac:dyDescent="0.25">
      <c r="A341">
        <v>10258</v>
      </c>
      <c r="B341" s="1">
        <f>DATE(2028,2,1) + TIME(0,0,0)</f>
        <v>46784</v>
      </c>
      <c r="C341">
        <v>24.519226073999999</v>
      </c>
    </row>
    <row r="342" spans="1:3" x14ac:dyDescent="0.25">
      <c r="A342">
        <v>10287</v>
      </c>
      <c r="B342" s="1">
        <f>DATE(2028,3,1) + TIME(0,0,0)</f>
        <v>46813</v>
      </c>
      <c r="C342">
        <v>24.519876480000001</v>
      </c>
    </row>
    <row r="343" spans="1:3" x14ac:dyDescent="0.25">
      <c r="A343">
        <v>10318</v>
      </c>
      <c r="B343" s="1">
        <f>DATE(2028,4,1) + TIME(0,0,0)</f>
        <v>46844</v>
      </c>
      <c r="C343">
        <v>24.520570755000001</v>
      </c>
    </row>
    <row r="344" spans="1:3" x14ac:dyDescent="0.25">
      <c r="A344">
        <v>10348</v>
      </c>
      <c r="B344" s="1">
        <f>DATE(2028,5,1) + TIME(0,0,0)</f>
        <v>46874</v>
      </c>
      <c r="C344">
        <v>24.521244049</v>
      </c>
    </row>
    <row r="345" spans="1:3" x14ac:dyDescent="0.25">
      <c r="A345">
        <v>10379</v>
      </c>
      <c r="B345" s="1">
        <f>DATE(2028,6,1) + TIME(0,0,0)</f>
        <v>46905</v>
      </c>
      <c r="C345">
        <v>24.521938324000001</v>
      </c>
    </row>
    <row r="346" spans="1:3" x14ac:dyDescent="0.25">
      <c r="A346">
        <v>10409</v>
      </c>
      <c r="B346" s="1">
        <f>DATE(2028,7,1) + TIME(0,0,0)</f>
        <v>46935</v>
      </c>
      <c r="C346">
        <v>24.522609711000001</v>
      </c>
    </row>
    <row r="347" spans="1:3" x14ac:dyDescent="0.25">
      <c r="A347">
        <v>10440</v>
      </c>
      <c r="B347" s="1">
        <f>DATE(2028,8,1) + TIME(0,0,0)</f>
        <v>46966</v>
      </c>
      <c r="C347">
        <v>24.523303985999998</v>
      </c>
    </row>
    <row r="348" spans="1:3" x14ac:dyDescent="0.25">
      <c r="A348">
        <v>10471</v>
      </c>
      <c r="B348" s="1">
        <f>DATE(2028,9,1) + TIME(0,0,0)</f>
        <v>46997</v>
      </c>
      <c r="C348">
        <v>24.523996353000001</v>
      </c>
    </row>
    <row r="349" spans="1:3" x14ac:dyDescent="0.25">
      <c r="A349">
        <v>10501</v>
      </c>
      <c r="B349" s="1">
        <f>DATE(2028,10,1) + TIME(0,0,0)</f>
        <v>47027</v>
      </c>
      <c r="C349">
        <v>24.524667740000002</v>
      </c>
    </row>
    <row r="350" spans="1:3" x14ac:dyDescent="0.25">
      <c r="A350">
        <v>10532</v>
      </c>
      <c r="B350" s="1">
        <f>DATE(2028,11,1) + TIME(0,0,0)</f>
        <v>47058</v>
      </c>
      <c r="C350">
        <v>24.525360107000001</v>
      </c>
    </row>
    <row r="351" spans="1:3" x14ac:dyDescent="0.25">
      <c r="A351">
        <v>10562</v>
      </c>
      <c r="B351" s="1">
        <f>DATE(2028,12,1) + TIME(0,0,0)</f>
        <v>47088</v>
      </c>
      <c r="C351">
        <v>24.526031494000001</v>
      </c>
    </row>
    <row r="352" spans="1:3" x14ac:dyDescent="0.25">
      <c r="A352">
        <v>10593</v>
      </c>
      <c r="B352" s="1">
        <f>DATE(2029,1,1) + TIME(0,0,0)</f>
        <v>47119</v>
      </c>
      <c r="C352">
        <v>24.526723862000001</v>
      </c>
    </row>
    <row r="353" spans="1:3" x14ac:dyDescent="0.25">
      <c r="A353">
        <v>10624</v>
      </c>
      <c r="B353" s="1">
        <f>DATE(2029,2,1) + TIME(0,0,0)</f>
        <v>47150</v>
      </c>
      <c r="C353">
        <v>24.527416229</v>
      </c>
    </row>
    <row r="354" spans="1:3" x14ac:dyDescent="0.25">
      <c r="A354">
        <v>10652</v>
      </c>
      <c r="B354" s="1">
        <f>DATE(2029,3,1) + TIME(0,0,0)</f>
        <v>47178</v>
      </c>
      <c r="C354">
        <v>24.528039931999999</v>
      </c>
    </row>
    <row r="355" spans="1:3" x14ac:dyDescent="0.25">
      <c r="A355">
        <v>10683</v>
      </c>
      <c r="B355" s="1">
        <f>DATE(2029,4,1) + TIME(0,0,0)</f>
        <v>47209</v>
      </c>
      <c r="C355">
        <v>24.528730392</v>
      </c>
    </row>
    <row r="356" spans="1:3" x14ac:dyDescent="0.25">
      <c r="A356">
        <v>10713</v>
      </c>
      <c r="B356" s="1">
        <f>DATE(2029,5,1) + TIME(0,0,0)</f>
        <v>47239</v>
      </c>
      <c r="C356">
        <v>24.529399871999999</v>
      </c>
    </row>
    <row r="357" spans="1:3" x14ac:dyDescent="0.25">
      <c r="A357">
        <v>10744</v>
      </c>
      <c r="B357" s="1">
        <f>DATE(2029,6,1) + TIME(0,0,0)</f>
        <v>47270</v>
      </c>
      <c r="C357">
        <v>24.530090332</v>
      </c>
    </row>
    <row r="358" spans="1:3" x14ac:dyDescent="0.25">
      <c r="A358">
        <v>10774</v>
      </c>
      <c r="B358" s="1">
        <f>DATE(2029,7,1) + TIME(0,0,0)</f>
        <v>47300</v>
      </c>
      <c r="C358">
        <v>24.530757904000001</v>
      </c>
    </row>
    <row r="359" spans="1:3" x14ac:dyDescent="0.25">
      <c r="A359">
        <v>10805</v>
      </c>
      <c r="B359" s="1">
        <f>DATE(2029,8,1) + TIME(0,0,0)</f>
        <v>47331</v>
      </c>
      <c r="C359">
        <v>24.531448363999999</v>
      </c>
    </row>
    <row r="360" spans="1:3" x14ac:dyDescent="0.25">
      <c r="A360">
        <v>10836</v>
      </c>
      <c r="B360" s="1">
        <f>DATE(2029,9,1) + TIME(0,0,0)</f>
        <v>47362</v>
      </c>
      <c r="C360">
        <v>24.532138824</v>
      </c>
    </row>
    <row r="361" spans="1:3" x14ac:dyDescent="0.25">
      <c r="A361">
        <v>10866</v>
      </c>
      <c r="B361" s="1">
        <f>DATE(2029,10,1) + TIME(0,0,0)</f>
        <v>47392</v>
      </c>
      <c r="C361">
        <v>24.532804489</v>
      </c>
    </row>
    <row r="362" spans="1:3" x14ac:dyDescent="0.25">
      <c r="A362">
        <v>10897</v>
      </c>
      <c r="B362" s="1">
        <f>DATE(2029,11,1) + TIME(0,0,0)</f>
        <v>47423</v>
      </c>
      <c r="C362">
        <v>24.533494949000001</v>
      </c>
    </row>
    <row r="363" spans="1:3" x14ac:dyDescent="0.25">
      <c r="A363">
        <v>10927</v>
      </c>
      <c r="B363" s="1">
        <f>DATE(2029,12,1) + TIME(0,0,0)</f>
        <v>47453</v>
      </c>
      <c r="C363">
        <v>24.534160614000001</v>
      </c>
    </row>
    <row r="364" spans="1:3" x14ac:dyDescent="0.25">
      <c r="A364">
        <v>10958</v>
      </c>
      <c r="B364" s="1">
        <f>DATE(2030,1,1) + TIME(0,0,0)</f>
        <v>47484</v>
      </c>
      <c r="C364">
        <v>24.534849167000001</v>
      </c>
    </row>
    <row r="365" spans="1:3" x14ac:dyDescent="0.25">
      <c r="A365">
        <v>10989</v>
      </c>
      <c r="B365" s="1">
        <f>DATE(2030,2,1) + TIME(0,0,0)</f>
        <v>47515</v>
      </c>
      <c r="C365">
        <v>24.535535811999999</v>
      </c>
    </row>
    <row r="366" spans="1:3" x14ac:dyDescent="0.25">
      <c r="A366">
        <v>11017</v>
      </c>
      <c r="B366" s="1">
        <f>DATE(2030,3,1) + TIME(0,0,0)</f>
        <v>47543</v>
      </c>
      <c r="C366">
        <v>24.536157608</v>
      </c>
    </row>
    <row r="367" spans="1:3" x14ac:dyDescent="0.25">
      <c r="A367">
        <v>11048</v>
      </c>
      <c r="B367" s="1">
        <f>DATE(2030,4,1) + TIME(0,0,0)</f>
        <v>47574</v>
      </c>
      <c r="C367">
        <v>24.536844253999998</v>
      </c>
    </row>
    <row r="368" spans="1:3" x14ac:dyDescent="0.25">
      <c r="A368">
        <v>11078</v>
      </c>
      <c r="B368" s="1">
        <f>DATE(2030,5,1) + TIME(0,0,0)</f>
        <v>47604</v>
      </c>
      <c r="C368">
        <v>24.537509918000001</v>
      </c>
    </row>
    <row r="369" spans="1:3" x14ac:dyDescent="0.25">
      <c r="A369">
        <v>11109</v>
      </c>
      <c r="B369" s="1">
        <f>DATE(2030,6,1) + TIME(0,0,0)</f>
        <v>47635</v>
      </c>
      <c r="C369">
        <v>24.538194656000002</v>
      </c>
    </row>
    <row r="370" spans="1:3" x14ac:dyDescent="0.25">
      <c r="A370">
        <v>11139</v>
      </c>
      <c r="B370" s="1">
        <f>DATE(2030,7,1) + TIME(0,0,0)</f>
        <v>47665</v>
      </c>
      <c r="C370">
        <v>24.538858414</v>
      </c>
    </row>
    <row r="371" spans="1:3" x14ac:dyDescent="0.25">
      <c r="A371">
        <v>11170</v>
      </c>
      <c r="B371" s="1">
        <f>DATE(2030,8,1) + TIME(0,0,0)</f>
        <v>47696</v>
      </c>
      <c r="C371">
        <v>24.539545059000002</v>
      </c>
    </row>
    <row r="372" spans="1:3" x14ac:dyDescent="0.25">
      <c r="A372">
        <v>11201</v>
      </c>
      <c r="B372" s="1">
        <f>DATE(2030,9,1) + TIME(0,0,0)</f>
        <v>47727</v>
      </c>
      <c r="C372">
        <v>24.540229796999999</v>
      </c>
    </row>
    <row r="373" spans="1:3" x14ac:dyDescent="0.25">
      <c r="A373">
        <v>11231</v>
      </c>
      <c r="B373" s="1">
        <f>DATE(2030,10,1) + TIME(0,0,0)</f>
        <v>47757</v>
      </c>
      <c r="C373">
        <v>24.540891646999999</v>
      </c>
    </row>
    <row r="374" spans="1:3" x14ac:dyDescent="0.25">
      <c r="A374">
        <v>11262</v>
      </c>
      <c r="B374" s="1">
        <f>DATE(2030,11,1) + TIME(0,0,0)</f>
        <v>47788</v>
      </c>
      <c r="C374">
        <v>24.541576384999999</v>
      </c>
    </row>
    <row r="375" spans="1:3" x14ac:dyDescent="0.25">
      <c r="A375">
        <v>11292</v>
      </c>
      <c r="B375" s="1">
        <f>DATE(2030,12,1) + TIME(0,0,0)</f>
        <v>47818</v>
      </c>
      <c r="C375">
        <v>24.542238234999999</v>
      </c>
    </row>
    <row r="376" spans="1:3" x14ac:dyDescent="0.25">
      <c r="A376">
        <v>11323</v>
      </c>
      <c r="B376" s="1">
        <f>DATE(2031,1,1) + TIME(0,0,0)</f>
        <v>47849</v>
      </c>
      <c r="C376">
        <v>24.542921066000002</v>
      </c>
    </row>
    <row r="377" spans="1:3" x14ac:dyDescent="0.25">
      <c r="A377">
        <v>11354</v>
      </c>
      <c r="B377" s="1">
        <f>DATE(2031,2,1) + TIME(0,0,0)</f>
        <v>47880</v>
      </c>
      <c r="C377">
        <v>24.543605803999998</v>
      </c>
    </row>
    <row r="378" spans="1:3" x14ac:dyDescent="0.25">
      <c r="A378">
        <v>11382</v>
      </c>
      <c r="B378" s="1">
        <f>DATE(2031,3,1) + TIME(0,0,0)</f>
        <v>47908</v>
      </c>
      <c r="C378">
        <v>24.544221877999998</v>
      </c>
    </row>
    <row r="379" spans="1:3" x14ac:dyDescent="0.25">
      <c r="A379">
        <v>11413</v>
      </c>
      <c r="B379" s="1">
        <f>DATE(2031,4,1) + TIME(0,0,0)</f>
        <v>47939</v>
      </c>
      <c r="C379">
        <v>24.544902801999999</v>
      </c>
    </row>
    <row r="380" spans="1:3" x14ac:dyDescent="0.25">
      <c r="A380">
        <v>11443</v>
      </c>
      <c r="B380" s="1">
        <f>DATE(2031,5,1) + TIME(0,0,0)</f>
        <v>47969</v>
      </c>
      <c r="C380">
        <v>24.545562744000001</v>
      </c>
    </row>
    <row r="381" spans="1:3" x14ac:dyDescent="0.25">
      <c r="A381">
        <v>11474</v>
      </c>
      <c r="B381" s="1">
        <f>DATE(2031,6,1) + TIME(0,0,0)</f>
        <v>48000</v>
      </c>
      <c r="C381">
        <v>24.546243667999999</v>
      </c>
    </row>
    <row r="382" spans="1:3" x14ac:dyDescent="0.25">
      <c r="A382">
        <v>11504</v>
      </c>
      <c r="B382" s="1">
        <f>DATE(2031,7,1) + TIME(0,0,0)</f>
        <v>48030</v>
      </c>
      <c r="C382">
        <v>24.546903610000001</v>
      </c>
    </row>
    <row r="383" spans="1:3" x14ac:dyDescent="0.25">
      <c r="A383">
        <v>11535</v>
      </c>
      <c r="B383" s="1">
        <f>DATE(2031,8,1) + TIME(0,0,0)</f>
        <v>48061</v>
      </c>
      <c r="C383">
        <v>24.547584533999999</v>
      </c>
    </row>
    <row r="384" spans="1:3" x14ac:dyDescent="0.25">
      <c r="A384">
        <v>11566</v>
      </c>
      <c r="B384" s="1">
        <f>DATE(2031,9,1) + TIME(0,0,0)</f>
        <v>48092</v>
      </c>
      <c r="C384">
        <v>24.548263550000001</v>
      </c>
    </row>
    <row r="385" spans="1:3" x14ac:dyDescent="0.25">
      <c r="A385">
        <v>11596</v>
      </c>
      <c r="B385" s="1">
        <f>DATE(2031,10,1) + TIME(0,0,0)</f>
        <v>48122</v>
      </c>
      <c r="C385">
        <v>24.548921584999999</v>
      </c>
    </row>
    <row r="386" spans="1:3" x14ac:dyDescent="0.25">
      <c r="A386">
        <v>11627</v>
      </c>
      <c r="B386" s="1">
        <f>DATE(2031,11,1) + TIME(0,0,0)</f>
        <v>48153</v>
      </c>
      <c r="C386">
        <v>24.549600601000002</v>
      </c>
    </row>
    <row r="387" spans="1:3" x14ac:dyDescent="0.25">
      <c r="A387">
        <v>11657</v>
      </c>
      <c r="B387" s="1">
        <f>DATE(2031,12,1) + TIME(0,0,0)</f>
        <v>48183</v>
      </c>
      <c r="C387">
        <v>24.550256729000001</v>
      </c>
    </row>
    <row r="388" spans="1:3" x14ac:dyDescent="0.25">
      <c r="A388">
        <v>11688</v>
      </c>
      <c r="B388" s="1">
        <f>DATE(2032,1,1) + TIME(0,0,0)</f>
        <v>48214</v>
      </c>
      <c r="C388">
        <v>24.550933837999999</v>
      </c>
    </row>
    <row r="389" spans="1:3" x14ac:dyDescent="0.25">
      <c r="A389">
        <v>11719</v>
      </c>
      <c r="B389" s="1">
        <f>DATE(2032,2,1) + TIME(0,0,0)</f>
        <v>48245</v>
      </c>
      <c r="C389">
        <v>24.551612853999998</v>
      </c>
    </row>
    <row r="390" spans="1:3" x14ac:dyDescent="0.25">
      <c r="A390">
        <v>11748</v>
      </c>
      <c r="B390" s="1">
        <f>DATE(2032,3,1) + TIME(0,0,0)</f>
        <v>48274</v>
      </c>
      <c r="C390">
        <v>24.552246094000001</v>
      </c>
    </row>
    <row r="391" spans="1:3" x14ac:dyDescent="0.25">
      <c r="A391">
        <v>11779</v>
      </c>
      <c r="B391" s="1">
        <f>DATE(2032,4,1) + TIME(0,0,0)</f>
        <v>48305</v>
      </c>
      <c r="C391">
        <v>24.552921295000001</v>
      </c>
    </row>
    <row r="392" spans="1:3" x14ac:dyDescent="0.25">
      <c r="A392">
        <v>11809</v>
      </c>
      <c r="B392" s="1">
        <f>DATE(2032,5,1) + TIME(0,0,0)</f>
        <v>48335</v>
      </c>
      <c r="C392">
        <v>24.553575515999999</v>
      </c>
    </row>
    <row r="393" spans="1:3" x14ac:dyDescent="0.25">
      <c r="A393">
        <v>11840</v>
      </c>
      <c r="B393" s="1">
        <f>DATE(2032,6,1) + TIME(0,0,0)</f>
        <v>48366</v>
      </c>
      <c r="C393">
        <v>24.554250716999999</v>
      </c>
    </row>
    <row r="394" spans="1:3" x14ac:dyDescent="0.25">
      <c r="A394">
        <v>11870</v>
      </c>
      <c r="B394" s="1">
        <f>DATE(2032,7,1) + TIME(0,0,0)</f>
        <v>48396</v>
      </c>
      <c r="C394">
        <v>24.554904938</v>
      </c>
    </row>
    <row r="395" spans="1:3" x14ac:dyDescent="0.25">
      <c r="A395">
        <v>11901</v>
      </c>
      <c r="B395" s="1">
        <f>DATE(2032,8,1) + TIME(0,0,0)</f>
        <v>48427</v>
      </c>
      <c r="C395">
        <v>24.555578231999998</v>
      </c>
    </row>
    <row r="396" spans="1:3" x14ac:dyDescent="0.25">
      <c r="A396">
        <v>11932</v>
      </c>
      <c r="B396" s="1">
        <f>DATE(2032,9,1) + TIME(0,0,0)</f>
        <v>48458</v>
      </c>
      <c r="C396">
        <v>24.556253432999998</v>
      </c>
    </row>
    <row r="397" spans="1:3" x14ac:dyDescent="0.25">
      <c r="A397">
        <v>11962</v>
      </c>
      <c r="B397" s="1">
        <f>DATE(2032,10,1) + TIME(0,0,0)</f>
        <v>48488</v>
      </c>
      <c r="C397">
        <v>24.556903839</v>
      </c>
    </row>
    <row r="398" spans="1:3" x14ac:dyDescent="0.25">
      <c r="A398">
        <v>11993</v>
      </c>
      <c r="B398" s="1">
        <f>DATE(2032,11,1) + TIME(0,0,0)</f>
        <v>48519</v>
      </c>
      <c r="C398">
        <v>24.557577132999999</v>
      </c>
    </row>
    <row r="399" spans="1:3" x14ac:dyDescent="0.25">
      <c r="A399">
        <v>12023</v>
      </c>
      <c r="B399" s="1">
        <f>DATE(2032,12,1) + TIME(0,0,0)</f>
        <v>48549</v>
      </c>
      <c r="C399">
        <v>24.558227539000001</v>
      </c>
    </row>
    <row r="400" spans="1:3" x14ac:dyDescent="0.25">
      <c r="A400">
        <v>12054</v>
      </c>
      <c r="B400" s="1">
        <f>DATE(2033,1,1) + TIME(0,0,0)</f>
        <v>48580</v>
      </c>
      <c r="C400">
        <v>24.558898926000001</v>
      </c>
    </row>
    <row r="401" spans="1:3" x14ac:dyDescent="0.25">
      <c r="A401">
        <v>12085</v>
      </c>
      <c r="B401" s="1">
        <f>DATE(2033,2,1) + TIME(0,0,0)</f>
        <v>48611</v>
      </c>
      <c r="C401">
        <v>24.559570312000002</v>
      </c>
    </row>
    <row r="402" spans="1:3" x14ac:dyDescent="0.25">
      <c r="A402">
        <v>12113</v>
      </c>
      <c r="B402" s="1">
        <f>DATE(2033,3,1) + TIME(0,0,0)</f>
        <v>48639</v>
      </c>
      <c r="C402">
        <v>24.560174942</v>
      </c>
    </row>
    <row r="403" spans="1:3" x14ac:dyDescent="0.25">
      <c r="A403">
        <v>12144</v>
      </c>
      <c r="B403" s="1">
        <f>DATE(2033,4,1) + TIME(0,0,0)</f>
        <v>48670</v>
      </c>
      <c r="C403">
        <v>24.560846329</v>
      </c>
    </row>
    <row r="404" spans="1:3" x14ac:dyDescent="0.25">
      <c r="A404">
        <v>12174</v>
      </c>
      <c r="B404" s="1">
        <f>DATE(2033,5,1) + TIME(0,0,0)</f>
        <v>48700</v>
      </c>
      <c r="C404">
        <v>24.561492919999999</v>
      </c>
    </row>
    <row r="405" spans="1:3" x14ac:dyDescent="0.25">
      <c r="A405">
        <v>12205</v>
      </c>
      <c r="B405" s="1">
        <f>DATE(2033,6,1) + TIME(0,0,0)</f>
        <v>48731</v>
      </c>
      <c r="C405">
        <v>24.562162399000002</v>
      </c>
    </row>
    <row r="406" spans="1:3" x14ac:dyDescent="0.25">
      <c r="A406">
        <v>12235</v>
      </c>
      <c r="B406" s="1">
        <f>DATE(2033,7,1) + TIME(0,0,0)</f>
        <v>48761</v>
      </c>
      <c r="C406">
        <v>24.562808990000001</v>
      </c>
    </row>
    <row r="407" spans="1:3" x14ac:dyDescent="0.25">
      <c r="A407">
        <v>12266</v>
      </c>
      <c r="B407" s="1">
        <f>DATE(2033,8,1) + TIME(0,0,0)</f>
        <v>48792</v>
      </c>
      <c r="C407">
        <v>24.563476562000002</v>
      </c>
    </row>
    <row r="408" spans="1:3" x14ac:dyDescent="0.25">
      <c r="A408">
        <v>12297</v>
      </c>
      <c r="B408" s="1">
        <f>DATE(2033,9,1) + TIME(0,0,0)</f>
        <v>48823</v>
      </c>
      <c r="C408">
        <v>24.564142227000001</v>
      </c>
    </row>
    <row r="409" spans="1:3" x14ac:dyDescent="0.25">
      <c r="A409">
        <v>12327</v>
      </c>
      <c r="B409" s="1">
        <f>DATE(2033,10,1) + TIME(0,0,0)</f>
        <v>48853</v>
      </c>
      <c r="C409">
        <v>24.564786910999999</v>
      </c>
    </row>
    <row r="410" spans="1:3" x14ac:dyDescent="0.25">
      <c r="A410">
        <v>12358</v>
      </c>
      <c r="B410" s="1">
        <f>DATE(2033,11,1) + TIME(0,0,0)</f>
        <v>48884</v>
      </c>
      <c r="C410">
        <v>24.565452575999998</v>
      </c>
    </row>
    <row r="411" spans="1:3" x14ac:dyDescent="0.25">
      <c r="A411">
        <v>12388</v>
      </c>
      <c r="B411" s="1">
        <f>DATE(2033,12,1) + TIME(0,0,0)</f>
        <v>48914</v>
      </c>
      <c r="C411">
        <v>24.566097259999999</v>
      </c>
    </row>
    <row r="412" spans="1:3" x14ac:dyDescent="0.25">
      <c r="A412">
        <v>12419</v>
      </c>
      <c r="B412" s="1">
        <f>DATE(2034,1,1) + TIME(0,0,0)</f>
        <v>48945</v>
      </c>
      <c r="C412">
        <v>24.566761017000001</v>
      </c>
    </row>
    <row r="413" spans="1:3" x14ac:dyDescent="0.25">
      <c r="A413">
        <v>12450</v>
      </c>
      <c r="B413" s="1">
        <f>DATE(2034,2,1) + TIME(0,0,0)</f>
        <v>48976</v>
      </c>
      <c r="C413">
        <v>24.567424773999999</v>
      </c>
    </row>
    <row r="414" spans="1:3" x14ac:dyDescent="0.25">
      <c r="A414">
        <v>12478</v>
      </c>
      <c r="B414" s="1">
        <f>DATE(2034,3,1) + TIME(0,0,0)</f>
        <v>49004</v>
      </c>
      <c r="C414">
        <v>24.568023682</v>
      </c>
    </row>
    <row r="415" spans="1:3" x14ac:dyDescent="0.25">
      <c r="A415">
        <v>12509</v>
      </c>
      <c r="B415" s="1">
        <f>DATE(2034,4,1) + TIME(0,0,0)</f>
        <v>49035</v>
      </c>
      <c r="C415">
        <v>24.568685532</v>
      </c>
    </row>
    <row r="416" spans="1:3" x14ac:dyDescent="0.25">
      <c r="A416">
        <v>12539</v>
      </c>
      <c r="B416" s="1">
        <f>DATE(2034,5,1) + TIME(0,0,0)</f>
        <v>49065</v>
      </c>
      <c r="C416">
        <v>24.569326401000001</v>
      </c>
    </row>
    <row r="417" spans="1:3" x14ac:dyDescent="0.25">
      <c r="A417">
        <v>12570</v>
      </c>
      <c r="B417" s="1">
        <f>DATE(2034,6,1) + TIME(0,0,0)</f>
        <v>49096</v>
      </c>
      <c r="C417">
        <v>24.569988251000002</v>
      </c>
    </row>
    <row r="418" spans="1:3" x14ac:dyDescent="0.25">
      <c r="A418">
        <v>12600</v>
      </c>
      <c r="B418" s="1">
        <f>DATE(2034,7,1) + TIME(0,0,0)</f>
        <v>49126</v>
      </c>
      <c r="C418">
        <v>24.570627213000002</v>
      </c>
    </row>
    <row r="419" spans="1:3" x14ac:dyDescent="0.25">
      <c r="A419">
        <v>12631</v>
      </c>
      <c r="B419" s="1">
        <f>DATE(2034,8,1) + TIME(0,0,0)</f>
        <v>49157</v>
      </c>
      <c r="C419">
        <v>24.571287155</v>
      </c>
    </row>
    <row r="420" spans="1:3" x14ac:dyDescent="0.25">
      <c r="A420">
        <v>12662</v>
      </c>
      <c r="B420" s="1">
        <f>DATE(2034,9,1) + TIME(0,0,0)</f>
        <v>49188</v>
      </c>
      <c r="C420">
        <v>24.571945190000001</v>
      </c>
    </row>
    <row r="421" spans="1:3" x14ac:dyDescent="0.25">
      <c r="A421">
        <v>12692</v>
      </c>
      <c r="B421" s="1">
        <f>DATE(2034,10,1) + TIME(0,0,0)</f>
        <v>49218</v>
      </c>
      <c r="C421">
        <v>24.572582245</v>
      </c>
    </row>
    <row r="422" spans="1:3" x14ac:dyDescent="0.25">
      <c r="A422">
        <v>12723</v>
      </c>
      <c r="B422" s="1">
        <f>DATE(2034,11,1) + TIME(0,0,0)</f>
        <v>49249</v>
      </c>
      <c r="C422">
        <v>24.57324028</v>
      </c>
    </row>
    <row r="423" spans="1:3" x14ac:dyDescent="0.25">
      <c r="A423">
        <v>12753</v>
      </c>
      <c r="B423" s="1">
        <f>DATE(2034,12,1) + TIME(0,0,0)</f>
        <v>49279</v>
      </c>
      <c r="C423">
        <v>24.573877334999999</v>
      </c>
    </row>
    <row r="424" spans="1:3" x14ac:dyDescent="0.25">
      <c r="A424">
        <v>12784</v>
      </c>
      <c r="B424" s="1">
        <f>DATE(2035,1,1) + TIME(0,0,0)</f>
        <v>49310</v>
      </c>
      <c r="C424">
        <v>24.574533463000002</v>
      </c>
    </row>
    <row r="425" spans="1:3" x14ac:dyDescent="0.25">
      <c r="A425">
        <v>12815</v>
      </c>
      <c r="B425" s="1">
        <f>DATE(2035,2,1) + TIME(0,0,0)</f>
        <v>49341</v>
      </c>
      <c r="C425">
        <v>24.575189590000001</v>
      </c>
    </row>
    <row r="426" spans="1:3" x14ac:dyDescent="0.25">
      <c r="A426">
        <v>12843</v>
      </c>
      <c r="B426" s="1">
        <f>DATE(2035,3,1) + TIME(0,0,0)</f>
        <v>49369</v>
      </c>
      <c r="C426">
        <v>24.575780868999999</v>
      </c>
    </row>
    <row r="427" spans="1:3" x14ac:dyDescent="0.25">
      <c r="A427">
        <v>12874</v>
      </c>
      <c r="B427" s="1">
        <f>DATE(2035,4,1) + TIME(0,0,0)</f>
        <v>49400</v>
      </c>
      <c r="C427">
        <v>24.576435089</v>
      </c>
    </row>
    <row r="428" spans="1:3" x14ac:dyDescent="0.25">
      <c r="A428">
        <v>12904</v>
      </c>
      <c r="B428" s="1">
        <f>DATE(2035,5,1) + TIME(0,0,0)</f>
        <v>49430</v>
      </c>
      <c r="C428">
        <v>24.577068328999999</v>
      </c>
    </row>
    <row r="429" spans="1:3" x14ac:dyDescent="0.25">
      <c r="A429">
        <v>12935</v>
      </c>
      <c r="B429" s="1">
        <f>DATE(2035,6,1) + TIME(0,0,0)</f>
        <v>49461</v>
      </c>
      <c r="C429">
        <v>24.577720641999999</v>
      </c>
    </row>
    <row r="430" spans="1:3" x14ac:dyDescent="0.25">
      <c r="A430">
        <v>12965</v>
      </c>
      <c r="B430" s="1">
        <f>DATE(2035,7,1) + TIME(0,0,0)</f>
        <v>49491</v>
      </c>
      <c r="C430">
        <v>24.578351974</v>
      </c>
    </row>
    <row r="431" spans="1:3" x14ac:dyDescent="0.25">
      <c r="A431">
        <v>12996</v>
      </c>
      <c r="B431" s="1">
        <f>DATE(2035,8,1) + TIME(0,0,0)</f>
        <v>49522</v>
      </c>
      <c r="C431">
        <v>24.579004288</v>
      </c>
    </row>
    <row r="432" spans="1:3" x14ac:dyDescent="0.25">
      <c r="A432">
        <v>13027</v>
      </c>
      <c r="B432" s="1">
        <f>DATE(2035,9,1) + TIME(0,0,0)</f>
        <v>49553</v>
      </c>
      <c r="C432">
        <v>24.579654693999998</v>
      </c>
    </row>
    <row r="433" spans="1:3" x14ac:dyDescent="0.25">
      <c r="A433">
        <v>13057</v>
      </c>
      <c r="B433" s="1">
        <f>DATE(2035,10,1) + TIME(0,0,0)</f>
        <v>49583</v>
      </c>
      <c r="C433">
        <v>24.580284119000002</v>
      </c>
    </row>
    <row r="434" spans="1:3" x14ac:dyDescent="0.25">
      <c r="A434">
        <v>13088</v>
      </c>
      <c r="B434" s="1">
        <f>DATE(2035,11,1) + TIME(0,0,0)</f>
        <v>49614</v>
      </c>
      <c r="C434">
        <v>24.580932616999998</v>
      </c>
    </row>
    <row r="435" spans="1:3" x14ac:dyDescent="0.25">
      <c r="A435">
        <v>13118</v>
      </c>
      <c r="B435" s="1">
        <f>DATE(2035,12,1) + TIME(0,0,0)</f>
        <v>49644</v>
      </c>
      <c r="C435">
        <v>24.581560135</v>
      </c>
    </row>
    <row r="436" spans="1:3" x14ac:dyDescent="0.25">
      <c r="A436">
        <v>13149</v>
      </c>
      <c r="B436" s="1">
        <f>DATE(2036,1,1) + TIME(0,0,0)</f>
        <v>49675</v>
      </c>
      <c r="C436">
        <v>24.582208633</v>
      </c>
    </row>
    <row r="437" spans="1:3" x14ac:dyDescent="0.25">
      <c r="A437">
        <v>13180</v>
      </c>
      <c r="B437" s="1">
        <f>DATE(2036,2,1) + TIME(0,0,0)</f>
        <v>49706</v>
      </c>
      <c r="C437">
        <v>24.582857132000001</v>
      </c>
    </row>
    <row r="438" spans="1:3" x14ac:dyDescent="0.25">
      <c r="A438">
        <v>13209</v>
      </c>
      <c r="B438" s="1">
        <f>DATE(2036,3,1) + TIME(0,0,0)</f>
        <v>49735</v>
      </c>
      <c r="C438">
        <v>24.583461760999999</v>
      </c>
    </row>
    <row r="439" spans="1:3" x14ac:dyDescent="0.25">
      <c r="A439">
        <v>13240</v>
      </c>
      <c r="B439" s="1">
        <f>DATE(2036,4,1) + TIME(0,0,0)</f>
        <v>49766</v>
      </c>
      <c r="C439">
        <v>24.584106445</v>
      </c>
    </row>
    <row r="440" spans="1:3" x14ac:dyDescent="0.25">
      <c r="A440">
        <v>13270</v>
      </c>
      <c r="B440" s="1">
        <f>DATE(2036,5,1) + TIME(0,0,0)</f>
        <v>49796</v>
      </c>
      <c r="C440">
        <v>24.584732056</v>
      </c>
    </row>
    <row r="441" spans="1:3" x14ac:dyDescent="0.25">
      <c r="A441">
        <v>13301</v>
      </c>
      <c r="B441" s="1">
        <f>DATE(2036,6,1) + TIME(0,0,0)</f>
        <v>49827</v>
      </c>
      <c r="C441">
        <v>24.585376740000001</v>
      </c>
    </row>
    <row r="442" spans="1:3" x14ac:dyDescent="0.25">
      <c r="A442">
        <v>13331</v>
      </c>
      <c r="B442" s="1">
        <f>DATE(2036,7,1) + TIME(0,0,0)</f>
        <v>49857</v>
      </c>
      <c r="C442">
        <v>24.585998535000002</v>
      </c>
    </row>
    <row r="443" spans="1:3" x14ac:dyDescent="0.25">
      <c r="A443">
        <v>13362</v>
      </c>
      <c r="B443" s="1">
        <f>DATE(2036,8,1) + TIME(0,0,0)</f>
        <v>49888</v>
      </c>
      <c r="C443">
        <v>24.586641312000001</v>
      </c>
    </row>
    <row r="444" spans="1:3" x14ac:dyDescent="0.25">
      <c r="A444">
        <v>13393</v>
      </c>
      <c r="B444" s="1">
        <f>DATE(2036,9,1) + TIME(0,0,0)</f>
        <v>49919</v>
      </c>
      <c r="C444">
        <v>24.587284088000001</v>
      </c>
    </row>
    <row r="445" spans="1:3" x14ac:dyDescent="0.25">
      <c r="A445">
        <v>13423</v>
      </c>
      <c r="B445" s="1">
        <f>DATE(2036,10,1) + TIME(0,0,0)</f>
        <v>49949</v>
      </c>
      <c r="C445">
        <v>24.587903976</v>
      </c>
    </row>
    <row r="446" spans="1:3" x14ac:dyDescent="0.25">
      <c r="A446">
        <v>13454</v>
      </c>
      <c r="B446" s="1">
        <f>DATE(2036,11,1) + TIME(0,0,0)</f>
        <v>49980</v>
      </c>
      <c r="C446">
        <v>24.588544846000001</v>
      </c>
    </row>
    <row r="447" spans="1:3" x14ac:dyDescent="0.25">
      <c r="A447">
        <v>13484</v>
      </c>
      <c r="B447" s="1">
        <f>DATE(2036,12,1) + TIME(0,0,0)</f>
        <v>50010</v>
      </c>
      <c r="C447">
        <v>24.589164734000001</v>
      </c>
    </row>
    <row r="448" spans="1:3" x14ac:dyDescent="0.25">
      <c r="A448">
        <v>13515</v>
      </c>
      <c r="B448" s="1">
        <f>DATE(2037,1,1) + TIME(0,0,0)</f>
        <v>50041</v>
      </c>
      <c r="C448">
        <v>24.589803696000001</v>
      </c>
    </row>
    <row r="449" spans="1:3" x14ac:dyDescent="0.25">
      <c r="A449">
        <v>13546</v>
      </c>
      <c r="B449" s="1">
        <f>DATE(2037,2,1) + TIME(0,0,0)</f>
        <v>50072</v>
      </c>
      <c r="C449">
        <v>24.590442657000001</v>
      </c>
    </row>
    <row r="450" spans="1:3" x14ac:dyDescent="0.25">
      <c r="A450">
        <v>13574</v>
      </c>
      <c r="B450" s="1">
        <f>DATE(2037,3,1) + TIME(0,0,0)</f>
        <v>50100</v>
      </c>
      <c r="C450">
        <v>24.591018677000001</v>
      </c>
    </row>
    <row r="451" spans="1:3" x14ac:dyDescent="0.25">
      <c r="A451">
        <v>13605</v>
      </c>
      <c r="B451" s="1">
        <f>DATE(2037,4,1) + TIME(0,0,0)</f>
        <v>50131</v>
      </c>
      <c r="C451">
        <v>24.591655730999999</v>
      </c>
    </row>
    <row r="452" spans="1:3" x14ac:dyDescent="0.25">
      <c r="A452">
        <v>13635</v>
      </c>
      <c r="B452" s="1">
        <f>DATE(2037,5,1) + TIME(0,0,0)</f>
        <v>50161</v>
      </c>
      <c r="C452">
        <v>24.592271804999999</v>
      </c>
    </row>
    <row r="453" spans="1:3" x14ac:dyDescent="0.25">
      <c r="A453">
        <v>13666</v>
      </c>
      <c r="B453" s="1">
        <f>DATE(2037,6,1) + TIME(0,0,0)</f>
        <v>50192</v>
      </c>
      <c r="C453">
        <v>24.592906952</v>
      </c>
    </row>
    <row r="454" spans="1:3" x14ac:dyDescent="0.25">
      <c r="A454">
        <v>13696</v>
      </c>
      <c r="B454" s="1">
        <f>DATE(2037,7,1) + TIME(0,0,0)</f>
        <v>50222</v>
      </c>
      <c r="C454">
        <v>24.593521118000002</v>
      </c>
    </row>
    <row r="455" spans="1:3" x14ac:dyDescent="0.25">
      <c r="A455">
        <v>13727</v>
      </c>
      <c r="B455" s="1">
        <f>DATE(2037,8,1) + TIME(0,0,0)</f>
        <v>50253</v>
      </c>
      <c r="C455">
        <v>24.594156264999999</v>
      </c>
    </row>
    <row r="456" spans="1:3" x14ac:dyDescent="0.25">
      <c r="A456">
        <v>13758</v>
      </c>
      <c r="B456" s="1">
        <f>DATE(2037,9,1) + TIME(0,0,0)</f>
        <v>50284</v>
      </c>
      <c r="C456">
        <v>24.594789505000001</v>
      </c>
    </row>
    <row r="457" spans="1:3" x14ac:dyDescent="0.25">
      <c r="A457">
        <v>13788</v>
      </c>
      <c r="B457" s="1">
        <f>DATE(2037,10,1) + TIME(0,0,0)</f>
        <v>50314</v>
      </c>
      <c r="C457">
        <v>24.595401764000002</v>
      </c>
    </row>
    <row r="458" spans="1:3" x14ac:dyDescent="0.25">
      <c r="A458">
        <v>13819</v>
      </c>
      <c r="B458" s="1">
        <f>DATE(2037,11,1) + TIME(0,0,0)</f>
        <v>50345</v>
      </c>
      <c r="C458">
        <v>24.596033095999999</v>
      </c>
    </row>
    <row r="459" spans="1:3" x14ac:dyDescent="0.25">
      <c r="A459">
        <v>13849</v>
      </c>
      <c r="B459" s="1">
        <f>DATE(2037,12,1) + TIME(0,0,0)</f>
        <v>50375</v>
      </c>
      <c r="C459">
        <v>24.596643447999998</v>
      </c>
    </row>
    <row r="460" spans="1:3" x14ac:dyDescent="0.25">
      <c r="A460">
        <v>13880</v>
      </c>
      <c r="B460" s="1">
        <f>DATE(2038,1,1) + TIME(0,0,0)</f>
        <v>50406</v>
      </c>
      <c r="C460">
        <v>24.597274779999999</v>
      </c>
    </row>
    <row r="461" spans="1:3" x14ac:dyDescent="0.25">
      <c r="A461">
        <v>13911</v>
      </c>
      <c r="B461" s="1">
        <f>DATE(2038,2,1) + TIME(0,0,0)</f>
        <v>50437</v>
      </c>
      <c r="C461">
        <v>24.597904204999999</v>
      </c>
    </row>
    <row r="462" spans="1:3" x14ac:dyDescent="0.25">
      <c r="A462">
        <v>13939</v>
      </c>
      <c r="B462" s="1">
        <f>DATE(2038,3,1) + TIME(0,0,0)</f>
        <v>50465</v>
      </c>
      <c r="C462">
        <v>24.598470687999999</v>
      </c>
    </row>
    <row r="463" spans="1:3" x14ac:dyDescent="0.25">
      <c r="A463">
        <v>13970</v>
      </c>
      <c r="B463" s="1">
        <f>DATE(2038,4,1) + TIME(0,0,0)</f>
        <v>50496</v>
      </c>
      <c r="C463">
        <v>24.599100112999999</v>
      </c>
    </row>
    <row r="464" spans="1:3" x14ac:dyDescent="0.25">
      <c r="A464">
        <v>14000</v>
      </c>
      <c r="B464" s="1">
        <f>DATE(2038,5,1) + TIME(0,0,0)</f>
        <v>50526</v>
      </c>
      <c r="C464">
        <v>24.599706650000002</v>
      </c>
    </row>
    <row r="465" spans="1:3" x14ac:dyDescent="0.25">
      <c r="A465">
        <v>14031</v>
      </c>
      <c r="B465" s="1">
        <f>DATE(2038,6,1) + TIME(0,0,0)</f>
        <v>50557</v>
      </c>
      <c r="C465">
        <v>24.600334167</v>
      </c>
    </row>
    <row r="466" spans="1:3" x14ac:dyDescent="0.25">
      <c r="A466">
        <v>14061</v>
      </c>
      <c r="B466" s="1">
        <f>DATE(2038,7,1) + TIME(0,0,0)</f>
        <v>50587</v>
      </c>
      <c r="C466">
        <v>24.600938797000001</v>
      </c>
    </row>
    <row r="467" spans="1:3" x14ac:dyDescent="0.25">
      <c r="A467">
        <v>14092</v>
      </c>
      <c r="B467" s="1">
        <f>DATE(2038,8,1) + TIME(0,0,0)</f>
        <v>50618</v>
      </c>
      <c r="C467">
        <v>24.601564407000001</v>
      </c>
    </row>
    <row r="468" spans="1:3" x14ac:dyDescent="0.25">
      <c r="A468">
        <v>14123</v>
      </c>
      <c r="B468" s="1">
        <f>DATE(2038,9,1) + TIME(0,0,0)</f>
        <v>50649</v>
      </c>
      <c r="C468">
        <v>24.60218811</v>
      </c>
    </row>
    <row r="469" spans="1:3" x14ac:dyDescent="0.25">
      <c r="A469">
        <v>14153</v>
      </c>
      <c r="B469" s="1">
        <f>DATE(2038,10,1) + TIME(0,0,0)</f>
        <v>50679</v>
      </c>
      <c r="C469">
        <v>24.602792740000002</v>
      </c>
    </row>
    <row r="470" spans="1:3" x14ac:dyDescent="0.25">
      <c r="A470">
        <v>14184</v>
      </c>
      <c r="B470" s="1">
        <f>DATE(2038,11,1) + TIME(0,0,0)</f>
        <v>50710</v>
      </c>
      <c r="C470">
        <v>24.603414535999999</v>
      </c>
    </row>
    <row r="471" spans="1:3" x14ac:dyDescent="0.25">
      <c r="A471">
        <v>14214</v>
      </c>
      <c r="B471" s="1">
        <f>DATE(2038,12,1) + TIME(0,0,0)</f>
        <v>50740</v>
      </c>
      <c r="C471">
        <v>24.604017257999999</v>
      </c>
    </row>
    <row r="472" spans="1:3" x14ac:dyDescent="0.25">
      <c r="A472">
        <v>14245</v>
      </c>
      <c r="B472" s="1">
        <f>DATE(2039,1,1) + TIME(0,0,0)</f>
        <v>50771</v>
      </c>
      <c r="C472">
        <v>24.604639053</v>
      </c>
    </row>
    <row r="473" spans="1:3" x14ac:dyDescent="0.25">
      <c r="A473">
        <v>14276</v>
      </c>
      <c r="B473" s="1">
        <f>DATE(2039,2,1) + TIME(0,0,0)</f>
        <v>50802</v>
      </c>
      <c r="C473">
        <v>24.605258941999999</v>
      </c>
    </row>
    <row r="474" spans="1:3" x14ac:dyDescent="0.25">
      <c r="A474">
        <v>14304</v>
      </c>
      <c r="B474" s="1">
        <f>DATE(2039,3,1) + TIME(0,0,0)</f>
        <v>50830</v>
      </c>
      <c r="C474">
        <v>24.605819702000002</v>
      </c>
    </row>
    <row r="475" spans="1:3" x14ac:dyDescent="0.25">
      <c r="A475">
        <v>14335</v>
      </c>
      <c r="B475" s="1">
        <f>DATE(2039,4,1) + TIME(0,0,0)</f>
        <v>50861</v>
      </c>
      <c r="C475">
        <v>24.606437682999999</v>
      </c>
    </row>
    <row r="476" spans="1:3" x14ac:dyDescent="0.25">
      <c r="A476">
        <v>14365</v>
      </c>
      <c r="B476" s="1">
        <f>DATE(2039,5,1) + TIME(0,0,0)</f>
        <v>50891</v>
      </c>
      <c r="C476">
        <v>24.607036591</v>
      </c>
    </row>
    <row r="477" spans="1:3" x14ac:dyDescent="0.25">
      <c r="A477">
        <v>14396</v>
      </c>
      <c r="B477" s="1">
        <f>DATE(2039,6,1) + TIME(0,0,0)</f>
        <v>50922</v>
      </c>
      <c r="C477">
        <v>24.607654572000001</v>
      </c>
    </row>
    <row r="478" spans="1:3" x14ac:dyDescent="0.25">
      <c r="A478">
        <v>14426</v>
      </c>
      <c r="B478" s="1">
        <f>DATE(2039,7,1) + TIME(0,0,0)</f>
        <v>50952</v>
      </c>
      <c r="C478">
        <v>24.608251572</v>
      </c>
    </row>
    <row r="479" spans="1:3" x14ac:dyDescent="0.25">
      <c r="A479">
        <v>14457</v>
      </c>
      <c r="B479" s="1">
        <f>DATE(2039,8,1) + TIME(0,0,0)</f>
        <v>50983</v>
      </c>
      <c r="C479">
        <v>24.608867645</v>
      </c>
    </row>
    <row r="480" spans="1:3" x14ac:dyDescent="0.25">
      <c r="A480">
        <v>14488</v>
      </c>
      <c r="B480" s="1">
        <f>DATE(2039,9,1) + TIME(0,0,0)</f>
        <v>51014</v>
      </c>
      <c r="C480">
        <v>24.609483719</v>
      </c>
    </row>
    <row r="481" spans="1:3" x14ac:dyDescent="0.25">
      <c r="A481">
        <v>14518</v>
      </c>
      <c r="B481" s="1">
        <f>DATE(2039,10,1) + TIME(0,0,0)</f>
        <v>51044</v>
      </c>
      <c r="C481">
        <v>24.610078812000001</v>
      </c>
    </row>
    <row r="482" spans="1:3" x14ac:dyDescent="0.25">
      <c r="A482">
        <v>14549</v>
      </c>
      <c r="B482" s="1">
        <f>DATE(2039,11,1) + TIME(0,0,0)</f>
        <v>51075</v>
      </c>
      <c r="C482">
        <v>24.610692977999999</v>
      </c>
    </row>
    <row r="483" spans="1:3" x14ac:dyDescent="0.25">
      <c r="A483">
        <v>14579</v>
      </c>
      <c r="B483" s="1">
        <f>DATE(2039,12,1) + TIME(0,0,0)</f>
        <v>51105</v>
      </c>
      <c r="C483">
        <v>24.611286162999999</v>
      </c>
    </row>
    <row r="484" spans="1:3" x14ac:dyDescent="0.25">
      <c r="A484">
        <v>14610</v>
      </c>
      <c r="B484" s="1">
        <f>DATE(2040,1,1) + TIME(0,0,0)</f>
        <v>51136</v>
      </c>
      <c r="C484">
        <v>24.611898421999999</v>
      </c>
    </row>
    <row r="485" spans="1:3" x14ac:dyDescent="0.25">
      <c r="A485">
        <v>14641</v>
      </c>
      <c r="B485" s="1">
        <f>DATE(2040,2,1) + TIME(0,0,0)</f>
        <v>51167</v>
      </c>
      <c r="C485">
        <v>24.612510681</v>
      </c>
    </row>
    <row r="486" spans="1:3" x14ac:dyDescent="0.25">
      <c r="A486">
        <v>14670</v>
      </c>
      <c r="B486" s="1">
        <f>DATE(2040,3,1) + TIME(0,0,0)</f>
        <v>51196</v>
      </c>
      <c r="C486">
        <v>24.613080977999999</v>
      </c>
    </row>
    <row r="487" spans="1:3" x14ac:dyDescent="0.25">
      <c r="A487">
        <v>14701</v>
      </c>
      <c r="B487" s="1">
        <f>DATE(2040,4,1) + TIME(0,0,0)</f>
        <v>51227</v>
      </c>
      <c r="C487">
        <v>24.613691330000002</v>
      </c>
    </row>
    <row r="488" spans="1:3" x14ac:dyDescent="0.25">
      <c r="A488">
        <v>14731</v>
      </c>
      <c r="B488" s="1">
        <f>DATE(2040,5,1) + TIME(0,0,0)</f>
        <v>51257</v>
      </c>
      <c r="C488">
        <v>24.614282608</v>
      </c>
    </row>
    <row r="489" spans="1:3" x14ac:dyDescent="0.25">
      <c r="A489">
        <v>14762</v>
      </c>
      <c r="B489" s="1">
        <f>DATE(2040,6,1) + TIME(0,0,0)</f>
        <v>51288</v>
      </c>
      <c r="C489">
        <v>24.614891052000001</v>
      </c>
    </row>
    <row r="490" spans="1:3" x14ac:dyDescent="0.25">
      <c r="A490">
        <v>14792</v>
      </c>
      <c r="B490" s="1">
        <f>DATE(2040,7,1) + TIME(0,0,0)</f>
        <v>51318</v>
      </c>
      <c r="C490">
        <v>24.615480423000001</v>
      </c>
    </row>
    <row r="491" spans="1:3" x14ac:dyDescent="0.25">
      <c r="A491">
        <v>14823</v>
      </c>
      <c r="B491" s="1">
        <f>DATE(2040,8,1) + TIME(0,0,0)</f>
        <v>51349</v>
      </c>
      <c r="C491">
        <v>24.616086960000001</v>
      </c>
    </row>
    <row r="492" spans="1:3" x14ac:dyDescent="0.25">
      <c r="A492">
        <v>14854</v>
      </c>
      <c r="B492" s="1">
        <f>DATE(2040,9,1) + TIME(0,0,0)</f>
        <v>51380</v>
      </c>
      <c r="C492">
        <v>24.616693497</v>
      </c>
    </row>
    <row r="493" spans="1:3" x14ac:dyDescent="0.25">
      <c r="A493">
        <v>14884</v>
      </c>
      <c r="B493" s="1">
        <f>DATE(2040,10,1) + TIME(0,0,0)</f>
        <v>51410</v>
      </c>
      <c r="C493">
        <v>24.617279053000001</v>
      </c>
    </row>
    <row r="494" spans="1:3" x14ac:dyDescent="0.25">
      <c r="A494">
        <v>14915</v>
      </c>
      <c r="B494" s="1">
        <f>DATE(2040,11,1) + TIME(0,0,0)</f>
        <v>51441</v>
      </c>
      <c r="C494">
        <v>24.61788559</v>
      </c>
    </row>
    <row r="495" spans="1:3" x14ac:dyDescent="0.25">
      <c r="A495">
        <v>14945</v>
      </c>
      <c r="B495" s="1">
        <f>DATE(2040,12,1) + TIME(0,0,0)</f>
        <v>51471</v>
      </c>
      <c r="C495">
        <v>24.618469237999999</v>
      </c>
    </row>
    <row r="496" spans="1:3" x14ac:dyDescent="0.25">
      <c r="A496">
        <v>14976</v>
      </c>
      <c r="B496" s="1">
        <f>DATE(2041,1,1) + TIME(0,0,0)</f>
        <v>51502</v>
      </c>
      <c r="C496">
        <v>24.619073868000001</v>
      </c>
    </row>
    <row r="497" spans="1:3" x14ac:dyDescent="0.25">
      <c r="A497">
        <v>15007</v>
      </c>
      <c r="B497" s="1">
        <f>DATE(2041,2,1) + TIME(0,0,0)</f>
        <v>51533</v>
      </c>
      <c r="C497">
        <v>24.619676590000001</v>
      </c>
    </row>
    <row r="498" spans="1:3" x14ac:dyDescent="0.25">
      <c r="A498">
        <v>15035</v>
      </c>
      <c r="B498" s="1">
        <f>DATE(2041,3,1) + TIME(0,0,0)</f>
        <v>51561</v>
      </c>
      <c r="C498">
        <v>24.620220184000001</v>
      </c>
    </row>
    <row r="499" spans="1:3" x14ac:dyDescent="0.25">
      <c r="A499">
        <v>15066</v>
      </c>
      <c r="B499" s="1">
        <f>DATE(2041,4,1) + TIME(0,0,0)</f>
        <v>51592</v>
      </c>
      <c r="C499">
        <v>24.620822906000001</v>
      </c>
    </row>
    <row r="500" spans="1:3" x14ac:dyDescent="0.25">
      <c r="A500">
        <v>15096</v>
      </c>
      <c r="B500" s="1">
        <f>DATE(2041,5,1) + TIME(0,0,0)</f>
        <v>51622</v>
      </c>
      <c r="C500">
        <v>24.621404647999999</v>
      </c>
    </row>
    <row r="501" spans="1:3" x14ac:dyDescent="0.25">
      <c r="A501">
        <v>15127</v>
      </c>
      <c r="B501" s="1">
        <f>DATE(2041,6,1) + TIME(0,0,0)</f>
        <v>51653</v>
      </c>
      <c r="C501">
        <v>24.622003554999999</v>
      </c>
    </row>
    <row r="502" spans="1:3" x14ac:dyDescent="0.25">
      <c r="A502">
        <v>15157</v>
      </c>
      <c r="B502" s="1">
        <f>DATE(2041,7,1) + TIME(0,0,0)</f>
        <v>51683</v>
      </c>
      <c r="C502">
        <v>24.622585297000001</v>
      </c>
    </row>
    <row r="503" spans="1:3" x14ac:dyDescent="0.25">
      <c r="A503">
        <v>15188</v>
      </c>
      <c r="B503" s="1">
        <f>DATE(2041,8,1) + TIME(0,0,0)</f>
        <v>51714</v>
      </c>
      <c r="C503">
        <v>24.623182297</v>
      </c>
    </row>
    <row r="504" spans="1:3" x14ac:dyDescent="0.25">
      <c r="A504">
        <v>15219</v>
      </c>
      <c r="B504" s="1">
        <f>DATE(2041,9,1) + TIME(0,0,0)</f>
        <v>51745</v>
      </c>
      <c r="C504">
        <v>24.623781204</v>
      </c>
    </row>
    <row r="505" spans="1:3" x14ac:dyDescent="0.25">
      <c r="A505">
        <v>15249</v>
      </c>
      <c r="B505" s="1">
        <f>DATE(2041,10,1) + TIME(0,0,0)</f>
        <v>51775</v>
      </c>
      <c r="C505">
        <v>24.624359130999999</v>
      </c>
    </row>
    <row r="506" spans="1:3" x14ac:dyDescent="0.25">
      <c r="A506">
        <v>15280</v>
      </c>
      <c r="B506" s="1">
        <f>DATE(2041,11,1) + TIME(0,0,0)</f>
        <v>51806</v>
      </c>
      <c r="C506">
        <v>24.624956131000001</v>
      </c>
    </row>
    <row r="507" spans="1:3" x14ac:dyDescent="0.25">
      <c r="A507">
        <v>15310</v>
      </c>
      <c r="B507" s="1">
        <f>DATE(2041,12,1) + TIME(0,0,0)</f>
        <v>51836</v>
      </c>
      <c r="C507">
        <v>24.625532150000002</v>
      </c>
    </row>
    <row r="508" spans="1:3" x14ac:dyDescent="0.25">
      <c r="A508">
        <v>15341</v>
      </c>
      <c r="B508" s="1">
        <f>DATE(2042,1,1) + TIME(0,0,0)</f>
        <v>51867</v>
      </c>
      <c r="C508">
        <v>24.626127242999999</v>
      </c>
    </row>
    <row r="509" spans="1:3" x14ac:dyDescent="0.25">
      <c r="A509">
        <v>15372</v>
      </c>
      <c r="B509" s="1">
        <f>DATE(2042,2,1) + TIME(0,0,0)</f>
        <v>51898</v>
      </c>
      <c r="C509">
        <v>24.626722336</v>
      </c>
    </row>
    <row r="510" spans="1:3" x14ac:dyDescent="0.25">
      <c r="A510">
        <v>15400</v>
      </c>
      <c r="B510" s="1">
        <f>DATE(2042,3,1) + TIME(0,0,0)</f>
        <v>51926</v>
      </c>
      <c r="C510">
        <v>24.627258301000001</v>
      </c>
    </row>
    <row r="511" spans="1:3" x14ac:dyDescent="0.25">
      <c r="A511">
        <v>15431</v>
      </c>
      <c r="B511" s="1">
        <f>DATE(2042,4,1) + TIME(0,0,0)</f>
        <v>51957</v>
      </c>
      <c r="C511">
        <v>24.627851486000001</v>
      </c>
    </row>
    <row r="512" spans="1:3" x14ac:dyDescent="0.25">
      <c r="A512">
        <v>15461</v>
      </c>
      <c r="B512" s="1">
        <f>DATE(2042,5,1) + TIME(0,0,0)</f>
        <v>51987</v>
      </c>
      <c r="C512">
        <v>24.628425598</v>
      </c>
    </row>
    <row r="513" spans="1:3" x14ac:dyDescent="0.25">
      <c r="A513">
        <v>15492</v>
      </c>
      <c r="B513" s="1">
        <f>DATE(2042,6,1) + TIME(0,0,0)</f>
        <v>52018</v>
      </c>
      <c r="C513">
        <v>24.629016876000001</v>
      </c>
    </row>
    <row r="514" spans="1:3" x14ac:dyDescent="0.25">
      <c r="A514">
        <v>15522</v>
      </c>
      <c r="B514" s="1">
        <f>DATE(2042,7,1) + TIME(0,0,0)</f>
        <v>52048</v>
      </c>
      <c r="C514">
        <v>24.629589080999999</v>
      </c>
    </row>
    <row r="515" spans="1:3" x14ac:dyDescent="0.25">
      <c r="A515">
        <v>15553</v>
      </c>
      <c r="B515" s="1">
        <f>DATE(2042,8,1) + TIME(0,0,0)</f>
        <v>52079</v>
      </c>
      <c r="C515">
        <v>24.630178451999999</v>
      </c>
    </row>
    <row r="516" spans="1:3" x14ac:dyDescent="0.25">
      <c r="A516">
        <v>15584</v>
      </c>
      <c r="B516" s="1">
        <f>DATE(2042,9,1) + TIME(0,0,0)</f>
        <v>52110</v>
      </c>
      <c r="C516">
        <v>24.630767821999999</v>
      </c>
    </row>
    <row r="517" spans="1:3" x14ac:dyDescent="0.25">
      <c r="A517">
        <v>15614</v>
      </c>
      <c r="B517" s="1">
        <f>DATE(2042,10,1) + TIME(0,0,0)</f>
        <v>52140</v>
      </c>
      <c r="C517">
        <v>24.631338119999999</v>
      </c>
    </row>
    <row r="518" spans="1:3" x14ac:dyDescent="0.25">
      <c r="A518">
        <v>15645</v>
      </c>
      <c r="B518" s="1">
        <f>DATE(2042,11,1) + TIME(0,0,0)</f>
        <v>52171</v>
      </c>
      <c r="C518">
        <v>24.631925583000001</v>
      </c>
    </row>
    <row r="519" spans="1:3" x14ac:dyDescent="0.25">
      <c r="A519">
        <v>15675</v>
      </c>
      <c r="B519" s="1">
        <f>DATE(2042,12,1) + TIME(0,0,0)</f>
        <v>52201</v>
      </c>
      <c r="C519">
        <v>24.632493972999999</v>
      </c>
    </row>
    <row r="520" spans="1:3" x14ac:dyDescent="0.25">
      <c r="A520">
        <v>15706</v>
      </c>
      <c r="B520" s="1">
        <f>DATE(2043,1,1) + TIME(0,0,0)</f>
        <v>52232</v>
      </c>
      <c r="C520">
        <v>24.633081436000001</v>
      </c>
    </row>
    <row r="521" spans="1:3" x14ac:dyDescent="0.25">
      <c r="A521">
        <v>15737</v>
      </c>
      <c r="B521" s="1">
        <f>DATE(2043,2,1) + TIME(0,0,0)</f>
        <v>52263</v>
      </c>
      <c r="C521">
        <v>24.633666991999998</v>
      </c>
    </row>
    <row r="522" spans="1:3" x14ac:dyDescent="0.25">
      <c r="A522">
        <v>15765</v>
      </c>
      <c r="B522" s="1">
        <f>DATE(2043,3,1) + TIME(0,0,0)</f>
        <v>52291</v>
      </c>
      <c r="C522">
        <v>24.634197234999998</v>
      </c>
    </row>
    <row r="523" spans="1:3" x14ac:dyDescent="0.25">
      <c r="A523">
        <v>15796</v>
      </c>
      <c r="B523" s="1">
        <f>DATE(2043,4,1) + TIME(0,0,0)</f>
        <v>52322</v>
      </c>
      <c r="C523">
        <v>24.634780884000001</v>
      </c>
    </row>
    <row r="524" spans="1:3" x14ac:dyDescent="0.25">
      <c r="A524">
        <v>15826</v>
      </c>
      <c r="B524" s="1">
        <f>DATE(2043,5,1) + TIME(0,0,0)</f>
        <v>52352</v>
      </c>
      <c r="C524">
        <v>24.635345459</v>
      </c>
    </row>
    <row r="525" spans="1:3" x14ac:dyDescent="0.25">
      <c r="A525">
        <v>15857</v>
      </c>
      <c r="B525" s="1">
        <f>DATE(2043,6,1) + TIME(0,0,0)</f>
        <v>52383</v>
      </c>
      <c r="C525">
        <v>24.635929107999999</v>
      </c>
    </row>
    <row r="526" spans="1:3" x14ac:dyDescent="0.25">
      <c r="A526">
        <v>15887</v>
      </c>
      <c r="B526" s="1">
        <f>DATE(2043,7,1) + TIME(0,0,0)</f>
        <v>52413</v>
      </c>
      <c r="C526">
        <v>24.636493683000001</v>
      </c>
    </row>
    <row r="527" spans="1:3" x14ac:dyDescent="0.25">
      <c r="A527">
        <v>15918</v>
      </c>
      <c r="B527" s="1">
        <f>DATE(2043,8,1) + TIME(0,0,0)</f>
        <v>52444</v>
      </c>
      <c r="C527">
        <v>24.637075423999999</v>
      </c>
    </row>
    <row r="528" spans="1:3" x14ac:dyDescent="0.25">
      <c r="A528">
        <v>15949</v>
      </c>
      <c r="B528" s="1">
        <f>DATE(2043,9,1) + TIME(0,0,0)</f>
        <v>52475</v>
      </c>
      <c r="C528">
        <v>24.637657166</v>
      </c>
    </row>
    <row r="529" spans="1:3" x14ac:dyDescent="0.25">
      <c r="A529">
        <v>15979</v>
      </c>
      <c r="B529" s="1">
        <f>DATE(2043,10,1) + TIME(0,0,0)</f>
        <v>52505</v>
      </c>
      <c r="C529">
        <v>24.638219833000001</v>
      </c>
    </row>
    <row r="530" spans="1:3" x14ac:dyDescent="0.25">
      <c r="A530">
        <v>16010</v>
      </c>
      <c r="B530" s="1">
        <f>DATE(2043,11,1) + TIME(0,0,0)</f>
        <v>52536</v>
      </c>
      <c r="C530">
        <v>24.638799667000001</v>
      </c>
    </row>
    <row r="531" spans="1:3" x14ac:dyDescent="0.25">
      <c r="A531">
        <v>16040</v>
      </c>
      <c r="B531" s="1">
        <f>DATE(2043,12,1) + TIME(0,0,0)</f>
        <v>52566</v>
      </c>
      <c r="C531">
        <v>24.639360428</v>
      </c>
    </row>
    <row r="532" spans="1:3" x14ac:dyDescent="0.25">
      <c r="A532">
        <v>16071</v>
      </c>
      <c r="B532" s="1">
        <f>DATE(2044,1,1) + TIME(0,0,0)</f>
        <v>52597</v>
      </c>
      <c r="C532">
        <v>24.639938354000002</v>
      </c>
    </row>
    <row r="533" spans="1:3" x14ac:dyDescent="0.25">
      <c r="A533">
        <v>16102</v>
      </c>
      <c r="B533" s="1">
        <f>DATE(2044,2,1) + TIME(0,0,0)</f>
        <v>52628</v>
      </c>
      <c r="C533">
        <v>24.640516281</v>
      </c>
    </row>
    <row r="534" spans="1:3" x14ac:dyDescent="0.25">
      <c r="A534">
        <v>16131</v>
      </c>
      <c r="B534" s="1">
        <f>DATE(2044,3,1) + TIME(0,0,0)</f>
        <v>52657</v>
      </c>
      <c r="C534">
        <v>24.641056061</v>
      </c>
    </row>
    <row r="535" spans="1:3" x14ac:dyDescent="0.25">
      <c r="A535">
        <v>16162</v>
      </c>
      <c r="B535" s="1">
        <f>DATE(2044,4,1) + TIME(0,0,0)</f>
        <v>52688</v>
      </c>
      <c r="C535">
        <v>24.641632080000001</v>
      </c>
    </row>
    <row r="536" spans="1:3" x14ac:dyDescent="0.25">
      <c r="A536">
        <v>16192</v>
      </c>
      <c r="B536" s="1">
        <f>DATE(2044,5,1) + TIME(0,0,0)</f>
        <v>52718</v>
      </c>
      <c r="C536">
        <v>24.642190932999998</v>
      </c>
    </row>
    <row r="537" spans="1:3" x14ac:dyDescent="0.25">
      <c r="A537">
        <v>16223</v>
      </c>
      <c r="B537" s="1">
        <f>DATE(2044,6,1) + TIME(0,0,0)</f>
        <v>52749</v>
      </c>
      <c r="C537">
        <v>24.642765045000001</v>
      </c>
    </row>
    <row r="538" spans="1:3" x14ac:dyDescent="0.25">
      <c r="A538">
        <v>16253</v>
      </c>
      <c r="B538" s="1">
        <f>DATE(2044,7,1) + TIME(0,0,0)</f>
        <v>52779</v>
      </c>
      <c r="C538">
        <v>24.643321991000001</v>
      </c>
    </row>
    <row r="539" spans="1:3" x14ac:dyDescent="0.25">
      <c r="A539">
        <v>16284</v>
      </c>
      <c r="B539" s="1">
        <f>DATE(2044,8,1) + TIME(0,0,0)</f>
        <v>52810</v>
      </c>
      <c r="C539">
        <v>24.643896102999999</v>
      </c>
    </row>
    <row r="540" spans="1:3" x14ac:dyDescent="0.25">
      <c r="A540">
        <v>16315</v>
      </c>
      <c r="B540" s="1">
        <f>DATE(2044,9,1) + TIME(0,0,0)</f>
        <v>52841</v>
      </c>
      <c r="C540">
        <v>24.644468307</v>
      </c>
    </row>
    <row r="541" spans="1:3" x14ac:dyDescent="0.25">
      <c r="A541">
        <v>16345</v>
      </c>
      <c r="B541" s="1">
        <f>DATE(2044,10,1) + TIME(0,0,0)</f>
        <v>52871</v>
      </c>
      <c r="C541">
        <v>24.645023345999999</v>
      </c>
    </row>
    <row r="542" spans="1:3" x14ac:dyDescent="0.25">
      <c r="A542">
        <v>16376</v>
      </c>
      <c r="B542" s="1">
        <f>DATE(2044,11,1) + TIME(0,0,0)</f>
        <v>52902</v>
      </c>
      <c r="C542">
        <v>24.645595551</v>
      </c>
    </row>
    <row r="543" spans="1:3" x14ac:dyDescent="0.25">
      <c r="A543">
        <v>16406</v>
      </c>
      <c r="B543" s="1">
        <f>DATE(2044,12,1) + TIME(0,0,0)</f>
        <v>52932</v>
      </c>
      <c r="C543">
        <v>24.646148682</v>
      </c>
    </row>
    <row r="544" spans="1:3" x14ac:dyDescent="0.25">
      <c r="A544">
        <v>16437</v>
      </c>
      <c r="B544" s="1">
        <f>DATE(2045,1,1) + TIME(0,0,0)</f>
        <v>52963</v>
      </c>
      <c r="C544">
        <v>24.646718978999999</v>
      </c>
    </row>
    <row r="545" spans="1:3" x14ac:dyDescent="0.25">
      <c r="A545">
        <v>16468</v>
      </c>
      <c r="B545" s="1">
        <f>DATE(2045,2,1) + TIME(0,0,0)</f>
        <v>52994</v>
      </c>
      <c r="C545">
        <v>24.647289275999999</v>
      </c>
    </row>
    <row r="546" spans="1:3" x14ac:dyDescent="0.25">
      <c r="A546">
        <v>16496</v>
      </c>
      <c r="B546" s="1">
        <f>DATE(2045,3,1) + TIME(0,0,0)</f>
        <v>53022</v>
      </c>
      <c r="C546">
        <v>24.647802352999999</v>
      </c>
    </row>
    <row r="547" spans="1:3" x14ac:dyDescent="0.25">
      <c r="A547">
        <v>16527</v>
      </c>
      <c r="B547" s="1">
        <f>DATE(2045,4,1) + TIME(0,0,0)</f>
        <v>53053</v>
      </c>
      <c r="C547">
        <v>24.648372649999999</v>
      </c>
    </row>
    <row r="548" spans="1:3" x14ac:dyDescent="0.25">
      <c r="A548">
        <v>16557</v>
      </c>
      <c r="B548" s="1">
        <f>DATE(2045,5,1) + TIME(0,0,0)</f>
        <v>53083</v>
      </c>
      <c r="C548">
        <v>24.648921967</v>
      </c>
    </row>
    <row r="549" spans="1:3" x14ac:dyDescent="0.25">
      <c r="A549">
        <v>16588</v>
      </c>
      <c r="B549" s="1">
        <f>DATE(2045,6,1) + TIME(0,0,0)</f>
        <v>53114</v>
      </c>
      <c r="C549">
        <v>24.649488449</v>
      </c>
    </row>
    <row r="550" spans="1:3" x14ac:dyDescent="0.25">
      <c r="A550">
        <v>16618</v>
      </c>
      <c r="B550" s="1">
        <f>DATE(2045,7,1) + TIME(0,0,0)</f>
        <v>53144</v>
      </c>
      <c r="C550">
        <v>24.650037766000001</v>
      </c>
    </row>
    <row r="551" spans="1:3" x14ac:dyDescent="0.25">
      <c r="A551">
        <v>16649</v>
      </c>
      <c r="B551" s="1">
        <f>DATE(2045,8,1) + TIME(0,0,0)</f>
        <v>53175</v>
      </c>
      <c r="C551">
        <v>24.650604248</v>
      </c>
    </row>
    <row r="552" spans="1:3" x14ac:dyDescent="0.25">
      <c r="A552">
        <v>16680</v>
      </c>
      <c r="B552" s="1">
        <f>DATE(2045,9,1) + TIME(0,0,0)</f>
        <v>53206</v>
      </c>
      <c r="C552">
        <v>24.651168822999999</v>
      </c>
    </row>
    <row r="553" spans="1:3" x14ac:dyDescent="0.25">
      <c r="A553">
        <v>16710</v>
      </c>
      <c r="B553" s="1">
        <f>DATE(2045,10,1) + TIME(0,0,0)</f>
        <v>53236</v>
      </c>
      <c r="C553">
        <v>24.651716231999998</v>
      </c>
    </row>
    <row r="554" spans="1:3" x14ac:dyDescent="0.25">
      <c r="A554">
        <v>16741</v>
      </c>
      <c r="B554" s="1">
        <f>DATE(2045,11,1) + TIME(0,0,0)</f>
        <v>53267</v>
      </c>
      <c r="C554">
        <v>24.652280807</v>
      </c>
    </row>
    <row r="555" spans="1:3" x14ac:dyDescent="0.25">
      <c r="A555">
        <v>16771</v>
      </c>
      <c r="B555" s="1">
        <f>DATE(2045,12,1) + TIME(0,0,0)</f>
        <v>53297</v>
      </c>
      <c r="C555">
        <v>24.652826309000002</v>
      </c>
    </row>
    <row r="556" spans="1:3" x14ac:dyDescent="0.25">
      <c r="A556">
        <v>16802</v>
      </c>
      <c r="B556" s="1">
        <f>DATE(2046,1,1) + TIME(0,0,0)</f>
        <v>53328</v>
      </c>
      <c r="C556">
        <v>24.653388976999999</v>
      </c>
    </row>
    <row r="557" spans="1:3" x14ac:dyDescent="0.25">
      <c r="A557">
        <v>16833</v>
      </c>
      <c r="B557" s="1">
        <f>DATE(2046,2,1) + TIME(0,0,0)</f>
        <v>53359</v>
      </c>
      <c r="C557">
        <v>24.653951644999999</v>
      </c>
    </row>
    <row r="558" spans="1:3" x14ac:dyDescent="0.25">
      <c r="A558">
        <v>16861</v>
      </c>
      <c r="B558" s="1">
        <f>DATE(2046,3,1) + TIME(0,0,0)</f>
        <v>53387</v>
      </c>
      <c r="C558">
        <v>24.654458999999999</v>
      </c>
    </row>
    <row r="559" spans="1:3" x14ac:dyDescent="0.25">
      <c r="A559">
        <v>16892</v>
      </c>
      <c r="B559" s="1">
        <f>DATE(2046,4,1) + TIME(0,0,0)</f>
        <v>53418</v>
      </c>
      <c r="C559">
        <v>24.655019759999998</v>
      </c>
    </row>
    <row r="560" spans="1:3" x14ac:dyDescent="0.25">
      <c r="A560">
        <v>16922</v>
      </c>
      <c r="B560" s="1">
        <f>DATE(2046,5,1) + TIME(0,0,0)</f>
        <v>53448</v>
      </c>
      <c r="C560">
        <v>24.655561447</v>
      </c>
    </row>
    <row r="561" spans="1:3" x14ac:dyDescent="0.25">
      <c r="A561">
        <v>16953</v>
      </c>
      <c r="B561" s="1">
        <f>DATE(2046,6,1) + TIME(0,0,0)</f>
        <v>53479</v>
      </c>
      <c r="C561">
        <v>24.656122207999999</v>
      </c>
    </row>
    <row r="562" spans="1:3" x14ac:dyDescent="0.25">
      <c r="A562">
        <v>16983</v>
      </c>
      <c r="B562" s="1">
        <f>DATE(2046,7,1) + TIME(0,0,0)</f>
        <v>53509</v>
      </c>
      <c r="C562">
        <v>24.656663895000001</v>
      </c>
    </row>
    <row r="563" spans="1:3" x14ac:dyDescent="0.25">
      <c r="A563">
        <v>17014</v>
      </c>
      <c r="B563" s="1">
        <f>DATE(2046,8,1) + TIME(0,0,0)</f>
        <v>53540</v>
      </c>
      <c r="C563">
        <v>24.657222747999999</v>
      </c>
    </row>
    <row r="564" spans="1:3" x14ac:dyDescent="0.25">
      <c r="A564">
        <v>17045</v>
      </c>
      <c r="B564" s="1">
        <f>DATE(2046,9,1) + TIME(0,0,0)</f>
        <v>53571</v>
      </c>
      <c r="C564">
        <v>24.657779693999998</v>
      </c>
    </row>
    <row r="565" spans="1:3" x14ac:dyDescent="0.25">
      <c r="A565">
        <v>17075</v>
      </c>
      <c r="B565" s="1">
        <f>DATE(2046,10,1) + TIME(0,0,0)</f>
        <v>53601</v>
      </c>
      <c r="C565">
        <v>24.658319472999999</v>
      </c>
    </row>
    <row r="566" spans="1:3" x14ac:dyDescent="0.25">
      <c r="A566">
        <v>17106</v>
      </c>
      <c r="B566" s="1">
        <f>DATE(2046,11,1) + TIME(0,0,0)</f>
        <v>53632</v>
      </c>
      <c r="C566">
        <v>24.658876418999998</v>
      </c>
    </row>
    <row r="567" spans="1:3" x14ac:dyDescent="0.25">
      <c r="A567">
        <v>17136</v>
      </c>
      <c r="B567" s="1">
        <f>DATE(2046,12,1) + TIME(0,0,0)</f>
        <v>53662</v>
      </c>
      <c r="C567">
        <v>24.659414291000001</v>
      </c>
    </row>
    <row r="568" spans="1:3" x14ac:dyDescent="0.25">
      <c r="A568">
        <v>17167</v>
      </c>
      <c r="B568" s="1">
        <f>DATE(2047,1,1) + TIME(0,0,0)</f>
        <v>53693</v>
      </c>
      <c r="C568">
        <v>24.659969329999999</v>
      </c>
    </row>
    <row r="569" spans="1:3" x14ac:dyDescent="0.25">
      <c r="A569">
        <v>17198</v>
      </c>
      <c r="B569" s="1">
        <f>DATE(2047,2,1) + TIME(0,0,0)</f>
        <v>53724</v>
      </c>
      <c r="C569">
        <v>24.660524368000001</v>
      </c>
    </row>
    <row r="570" spans="1:3" x14ac:dyDescent="0.25">
      <c r="A570">
        <v>17226</v>
      </c>
      <c r="B570" s="1">
        <f>DATE(2047,3,1) + TIME(0,0,0)</f>
        <v>53752</v>
      </c>
      <c r="C570">
        <v>24.661026001</v>
      </c>
    </row>
    <row r="571" spans="1:3" x14ac:dyDescent="0.25">
      <c r="A571">
        <v>17257</v>
      </c>
      <c r="B571" s="1">
        <f>DATE(2047,4,1) + TIME(0,0,0)</f>
        <v>53783</v>
      </c>
      <c r="C571">
        <v>24.661579132</v>
      </c>
    </row>
    <row r="572" spans="1:3" x14ac:dyDescent="0.25">
      <c r="A572">
        <v>17287</v>
      </c>
      <c r="B572" s="1">
        <f>DATE(2047,5,1) + TIME(0,0,0)</f>
        <v>53813</v>
      </c>
      <c r="C572">
        <v>24.662115097000001</v>
      </c>
    </row>
    <row r="573" spans="1:3" x14ac:dyDescent="0.25">
      <c r="A573">
        <v>17318</v>
      </c>
      <c r="B573" s="1">
        <f>DATE(2047,6,1) + TIME(0,0,0)</f>
        <v>53844</v>
      </c>
      <c r="C573">
        <v>24.662668228000001</v>
      </c>
    </row>
    <row r="574" spans="1:3" x14ac:dyDescent="0.25">
      <c r="A574">
        <v>17348</v>
      </c>
      <c r="B574" s="1">
        <f>DATE(2047,7,1) + TIME(0,0,0)</f>
        <v>53874</v>
      </c>
      <c r="C574">
        <v>24.663202286000001</v>
      </c>
    </row>
    <row r="575" spans="1:3" x14ac:dyDescent="0.25">
      <c r="A575">
        <v>17379</v>
      </c>
      <c r="B575" s="1">
        <f>DATE(2047,8,1) + TIME(0,0,0)</f>
        <v>53905</v>
      </c>
      <c r="C575">
        <v>24.663753509999999</v>
      </c>
    </row>
    <row r="576" spans="1:3" x14ac:dyDescent="0.25">
      <c r="A576">
        <v>17410</v>
      </c>
      <c r="B576" s="1">
        <f>DATE(2047,9,1) + TIME(0,0,0)</f>
        <v>53936</v>
      </c>
      <c r="C576">
        <v>24.664302826</v>
      </c>
    </row>
    <row r="577" spans="1:3" x14ac:dyDescent="0.25">
      <c r="A577">
        <v>17440</v>
      </c>
      <c r="B577" s="1">
        <f>DATE(2047,10,1) + TIME(0,0,0)</f>
        <v>53966</v>
      </c>
      <c r="C577">
        <v>24.664836884</v>
      </c>
    </row>
    <row r="578" spans="1:3" x14ac:dyDescent="0.25">
      <c r="A578">
        <v>17471</v>
      </c>
      <c r="B578" s="1">
        <f>DATE(2047,11,1) + TIME(0,0,0)</f>
        <v>53997</v>
      </c>
      <c r="C578">
        <v>24.6653862</v>
      </c>
    </row>
    <row r="579" spans="1:3" x14ac:dyDescent="0.25">
      <c r="A579">
        <v>17501</v>
      </c>
      <c r="B579" s="1">
        <f>DATE(2047,12,1) + TIME(0,0,0)</f>
        <v>54027</v>
      </c>
      <c r="C579">
        <v>24.665916443</v>
      </c>
    </row>
    <row r="580" spans="1:3" x14ac:dyDescent="0.25">
      <c r="A580">
        <v>17532</v>
      </c>
      <c r="B580" s="1">
        <f>DATE(2048,1,1) + TIME(0,0,0)</f>
        <v>54058</v>
      </c>
      <c r="C580">
        <v>24.666465759000001</v>
      </c>
    </row>
    <row r="581" spans="1:3" x14ac:dyDescent="0.25">
      <c r="A581">
        <v>17563</v>
      </c>
      <c r="B581" s="1">
        <f>DATE(2048,2,1) + TIME(0,0,0)</f>
        <v>54089</v>
      </c>
      <c r="C581">
        <v>24.667013168</v>
      </c>
    </row>
    <row r="582" spans="1:3" x14ac:dyDescent="0.25">
      <c r="A582">
        <v>17592</v>
      </c>
      <c r="B582" s="1">
        <f>DATE(2048,3,1) + TIME(0,0,0)</f>
        <v>54118</v>
      </c>
      <c r="C582">
        <v>24.667524338</v>
      </c>
    </row>
    <row r="583" spans="1:3" x14ac:dyDescent="0.25">
      <c r="A583">
        <v>17623</v>
      </c>
      <c r="B583" s="1">
        <f>DATE(2048,4,1) + TIME(0,0,0)</f>
        <v>54149</v>
      </c>
      <c r="C583">
        <v>24.668071746999999</v>
      </c>
    </row>
    <row r="584" spans="1:3" x14ac:dyDescent="0.25">
      <c r="A584">
        <v>17653</v>
      </c>
      <c r="B584" s="1">
        <f>DATE(2048,5,1) + TIME(0,0,0)</f>
        <v>54179</v>
      </c>
      <c r="C584">
        <v>24.668600082000001</v>
      </c>
    </row>
    <row r="585" spans="1:3" x14ac:dyDescent="0.25">
      <c r="A585">
        <v>17684</v>
      </c>
      <c r="B585" s="1">
        <f>DATE(2048,6,1) + TIME(0,0,0)</f>
        <v>54210</v>
      </c>
      <c r="C585">
        <v>24.669145583999999</v>
      </c>
    </row>
    <row r="586" spans="1:3" x14ac:dyDescent="0.25">
      <c r="A586">
        <v>17714</v>
      </c>
      <c r="B586" s="1">
        <f>DATE(2048,7,1) + TIME(0,0,0)</f>
        <v>54240</v>
      </c>
      <c r="C586">
        <v>24.669672011999999</v>
      </c>
    </row>
    <row r="587" spans="1:3" x14ac:dyDescent="0.25">
      <c r="A587">
        <v>17745</v>
      </c>
      <c r="B587" s="1">
        <f>DATE(2048,8,1) + TIME(0,0,0)</f>
        <v>54271</v>
      </c>
      <c r="C587">
        <v>24.670217514000001</v>
      </c>
    </row>
    <row r="588" spans="1:3" x14ac:dyDescent="0.25">
      <c r="A588">
        <v>17776</v>
      </c>
      <c r="B588" s="1">
        <f>DATE(2048,9,1) + TIME(0,0,0)</f>
        <v>54302</v>
      </c>
      <c r="C588">
        <v>24.670761108000001</v>
      </c>
    </row>
    <row r="589" spans="1:3" x14ac:dyDescent="0.25">
      <c r="A589">
        <v>17806</v>
      </c>
      <c r="B589" s="1">
        <f>DATE(2048,10,1) + TIME(0,0,0)</f>
        <v>54332</v>
      </c>
      <c r="C589">
        <v>24.671285629</v>
      </c>
    </row>
    <row r="590" spans="1:3" x14ac:dyDescent="0.25">
      <c r="A590">
        <v>17837</v>
      </c>
      <c r="B590" s="1">
        <f>DATE(2048,11,1) + TIME(0,0,0)</f>
        <v>54363</v>
      </c>
      <c r="C590">
        <v>24.671829224</v>
      </c>
    </row>
    <row r="591" spans="1:3" x14ac:dyDescent="0.25">
      <c r="A591">
        <v>17867</v>
      </c>
      <c r="B591" s="1">
        <f>DATE(2048,12,1) + TIME(0,0,0)</f>
        <v>54393</v>
      </c>
      <c r="C591">
        <v>24.672353744999999</v>
      </c>
    </row>
    <row r="592" spans="1:3" x14ac:dyDescent="0.25">
      <c r="A592">
        <v>17898</v>
      </c>
      <c r="B592" s="1">
        <f>DATE(2049,1,1) + TIME(0,0,0)</f>
        <v>54424</v>
      </c>
      <c r="C592">
        <v>24.672895432000001</v>
      </c>
    </row>
    <row r="593" spans="1:3" x14ac:dyDescent="0.25">
      <c r="A593">
        <v>17929</v>
      </c>
      <c r="B593" s="1">
        <f>DATE(2049,2,1) + TIME(0,0,0)</f>
        <v>54455</v>
      </c>
      <c r="C593">
        <v>24.673435211000001</v>
      </c>
    </row>
    <row r="594" spans="1:3" x14ac:dyDescent="0.25">
      <c r="A594">
        <v>17957</v>
      </c>
      <c r="B594" s="1">
        <f>DATE(2049,3,1) + TIME(0,0,0)</f>
        <v>54483</v>
      </c>
      <c r="C594">
        <v>24.673923492</v>
      </c>
    </row>
    <row r="595" spans="1:3" x14ac:dyDescent="0.25">
      <c r="A595">
        <v>17988</v>
      </c>
      <c r="B595" s="1">
        <f>DATE(2049,4,1) + TIME(0,0,0)</f>
        <v>54514</v>
      </c>
      <c r="C595">
        <v>24.674463272000001</v>
      </c>
    </row>
    <row r="596" spans="1:3" x14ac:dyDescent="0.25">
      <c r="A596">
        <v>18018</v>
      </c>
      <c r="B596" s="1">
        <f>DATE(2049,5,1) + TIME(0,0,0)</f>
        <v>54544</v>
      </c>
      <c r="C596">
        <v>24.674983978</v>
      </c>
    </row>
    <row r="597" spans="1:3" x14ac:dyDescent="0.25">
      <c r="A597">
        <v>18049</v>
      </c>
      <c r="B597" s="1">
        <f>DATE(2049,6,1) + TIME(0,0,0)</f>
        <v>54575</v>
      </c>
      <c r="C597">
        <v>24.675523758000001</v>
      </c>
    </row>
    <row r="598" spans="1:3" x14ac:dyDescent="0.25">
      <c r="A598">
        <v>18079</v>
      </c>
      <c r="B598" s="1">
        <f>DATE(2049,7,1) + TIME(0,0,0)</f>
        <v>54605</v>
      </c>
      <c r="C598">
        <v>24.676044464</v>
      </c>
    </row>
    <row r="599" spans="1:3" x14ac:dyDescent="0.25">
      <c r="A599">
        <v>18110</v>
      </c>
      <c r="B599" s="1">
        <f>DATE(2049,8,1) + TIME(0,0,0)</f>
        <v>54636</v>
      </c>
      <c r="C599">
        <v>24.676582335999999</v>
      </c>
    </row>
    <row r="600" spans="1:3" x14ac:dyDescent="0.25">
      <c r="A600">
        <v>18141</v>
      </c>
      <c r="B600" s="1">
        <f>DATE(2049,9,1) + TIME(0,0,0)</f>
        <v>54667</v>
      </c>
      <c r="C600">
        <v>24.677118301</v>
      </c>
    </row>
    <row r="601" spans="1:3" x14ac:dyDescent="0.25">
      <c r="A601">
        <v>18171</v>
      </c>
      <c r="B601" s="1">
        <f>DATE(2049,10,1) + TIME(0,0,0)</f>
        <v>54697</v>
      </c>
      <c r="C601">
        <v>24.677637099999998</v>
      </c>
    </row>
    <row r="602" spans="1:3" x14ac:dyDescent="0.25">
      <c r="A602">
        <v>18202</v>
      </c>
      <c r="B602" s="1">
        <f>DATE(2049,11,1) + TIME(0,0,0)</f>
        <v>54728</v>
      </c>
      <c r="C602">
        <v>24.678173064999999</v>
      </c>
    </row>
    <row r="603" spans="1:3" x14ac:dyDescent="0.25">
      <c r="A603">
        <v>18232</v>
      </c>
      <c r="B603" s="1">
        <f>DATE(2049,12,1) + TIME(0,0,0)</f>
        <v>54758</v>
      </c>
      <c r="C603">
        <v>24.678691864000001</v>
      </c>
    </row>
    <row r="604" spans="1:3" x14ac:dyDescent="0.25">
      <c r="A604">
        <v>18263</v>
      </c>
      <c r="B604" s="1">
        <f>DATE(2050,1,1) + TIME(0,0,0)</f>
        <v>54789</v>
      </c>
      <c r="C604">
        <v>24.679225922000001</v>
      </c>
    </row>
    <row r="606" spans="1:3" x14ac:dyDescent="0.25">
      <c r="A606" t="s">
        <v>4</v>
      </c>
    </row>
    <row r="608" spans="1:3" x14ac:dyDescent="0.25">
      <c r="A608" t="s">
        <v>1</v>
      </c>
      <c r="B608" t="s">
        <v>2</v>
      </c>
      <c r="C608" t="s">
        <v>3</v>
      </c>
    </row>
    <row r="609" spans="1:3" x14ac:dyDescent="0.25">
      <c r="A609">
        <v>0</v>
      </c>
      <c r="B609" s="1">
        <f>DATE(2000,1,1) + TIME(0,0,0)</f>
        <v>36526</v>
      </c>
      <c r="C609">
        <v>0</v>
      </c>
    </row>
    <row r="610" spans="1:3" x14ac:dyDescent="0.25">
      <c r="A610">
        <v>31</v>
      </c>
      <c r="B610" s="1">
        <f>DATE(2000,2,1) + TIME(0,0,0)</f>
        <v>36557</v>
      </c>
      <c r="C610">
        <v>5.4168119430999999</v>
      </c>
    </row>
    <row r="611" spans="1:3" x14ac:dyDescent="0.25">
      <c r="A611">
        <v>60</v>
      </c>
      <c r="B611" s="1">
        <f>DATE(2000,3,1) + TIME(0,0,0)</f>
        <v>36586</v>
      </c>
      <c r="C611">
        <v>10.070511818</v>
      </c>
    </row>
    <row r="612" spans="1:3" x14ac:dyDescent="0.25">
      <c r="A612">
        <v>91</v>
      </c>
      <c r="B612" s="1">
        <f>DATE(2000,4,1) + TIME(0,0,0)</f>
        <v>36617</v>
      </c>
      <c r="C612">
        <v>13.439024925</v>
      </c>
    </row>
    <row r="613" spans="1:3" x14ac:dyDescent="0.25">
      <c r="A613">
        <v>121</v>
      </c>
      <c r="B613" s="1">
        <f>DATE(2000,5,1) + TIME(0,0,0)</f>
        <v>36647</v>
      </c>
      <c r="C613">
        <v>15.520176888</v>
      </c>
    </row>
    <row r="614" spans="1:3" x14ac:dyDescent="0.25">
      <c r="A614">
        <v>152</v>
      </c>
      <c r="B614" s="1">
        <f>DATE(2000,6,1) + TIME(0,0,0)</f>
        <v>36678</v>
      </c>
      <c r="C614">
        <v>16.975667952999999</v>
      </c>
    </row>
    <row r="615" spans="1:3" x14ac:dyDescent="0.25">
      <c r="A615">
        <v>182</v>
      </c>
      <c r="B615" s="1">
        <f>DATE(2000,7,1) + TIME(0,0,0)</f>
        <v>36708</v>
      </c>
      <c r="C615">
        <v>18.049758911000001</v>
      </c>
    </row>
    <row r="616" spans="1:3" x14ac:dyDescent="0.25">
      <c r="A616">
        <v>213</v>
      </c>
      <c r="B616" s="1">
        <f>DATE(2000,8,1) + TIME(0,0,0)</f>
        <v>36739</v>
      </c>
      <c r="C616">
        <v>18.971673965000001</v>
      </c>
    </row>
    <row r="617" spans="1:3" x14ac:dyDescent="0.25">
      <c r="A617">
        <v>244</v>
      </c>
      <c r="B617" s="1">
        <f>DATE(2000,9,1) + TIME(0,0,0)</f>
        <v>36770</v>
      </c>
      <c r="C617">
        <v>19.755500793</v>
      </c>
    </row>
    <row r="618" spans="1:3" x14ac:dyDescent="0.25">
      <c r="A618">
        <v>274</v>
      </c>
      <c r="B618" s="1">
        <f>DATE(2000,10,1) + TIME(0,0,0)</f>
        <v>36800</v>
      </c>
      <c r="C618">
        <v>20.402122498000001</v>
      </c>
    </row>
    <row r="619" spans="1:3" x14ac:dyDescent="0.25">
      <c r="A619">
        <v>305</v>
      </c>
      <c r="B619" s="1">
        <f>DATE(2000,11,1) + TIME(0,0,0)</f>
        <v>36831</v>
      </c>
      <c r="C619">
        <v>20.960294724000001</v>
      </c>
    </row>
    <row r="620" spans="1:3" x14ac:dyDescent="0.25">
      <c r="A620">
        <v>335</v>
      </c>
      <c r="B620" s="1">
        <f>DATE(2000,12,1) + TIME(0,0,0)</f>
        <v>36861</v>
      </c>
      <c r="C620">
        <v>21.427854537999998</v>
      </c>
    </row>
    <row r="621" spans="1:3" x14ac:dyDescent="0.25">
      <c r="A621">
        <v>366</v>
      </c>
      <c r="B621" s="1">
        <f>DATE(2001,1,1) + TIME(0,0,0)</f>
        <v>36892</v>
      </c>
      <c r="C621">
        <v>21.863624572999999</v>
      </c>
    </row>
    <row r="622" spans="1:3" x14ac:dyDescent="0.25">
      <c r="A622">
        <v>397</v>
      </c>
      <c r="B622" s="1">
        <f>DATE(2001,2,1) + TIME(0,0,0)</f>
        <v>36923</v>
      </c>
      <c r="C622">
        <v>22.256198883</v>
      </c>
    </row>
    <row r="623" spans="1:3" x14ac:dyDescent="0.25">
      <c r="A623">
        <v>425</v>
      </c>
      <c r="B623" s="1">
        <f>DATE(2001,3,1) + TIME(0,0,0)</f>
        <v>36951</v>
      </c>
      <c r="C623">
        <v>22.580560684000002</v>
      </c>
    </row>
    <row r="624" spans="1:3" x14ac:dyDescent="0.25">
      <c r="A624">
        <v>456</v>
      </c>
      <c r="B624" s="1">
        <f>DATE(2001,4,1) + TIME(0,0,0)</f>
        <v>36982</v>
      </c>
      <c r="C624">
        <v>22.909761429</v>
      </c>
    </row>
    <row r="625" spans="1:3" x14ac:dyDescent="0.25">
      <c r="A625">
        <v>486</v>
      </c>
      <c r="B625" s="1">
        <f>DATE(2001,5,1) + TIME(0,0,0)</f>
        <v>37012</v>
      </c>
      <c r="C625">
        <v>23.200471877999998</v>
      </c>
    </row>
    <row r="626" spans="1:3" x14ac:dyDescent="0.25">
      <c r="A626">
        <v>517</v>
      </c>
      <c r="B626" s="1">
        <f>DATE(2001,6,1) + TIME(0,0,0)</f>
        <v>37043</v>
      </c>
      <c r="C626">
        <v>23.475929260000001</v>
      </c>
    </row>
    <row r="627" spans="1:3" x14ac:dyDescent="0.25">
      <c r="A627">
        <v>547</v>
      </c>
      <c r="B627" s="1">
        <f>DATE(2001,7,1) + TIME(0,0,0)</f>
        <v>37073</v>
      </c>
      <c r="C627">
        <v>23.720451355000002</v>
      </c>
    </row>
    <row r="628" spans="1:3" x14ac:dyDescent="0.25">
      <c r="A628">
        <v>578</v>
      </c>
      <c r="B628" s="1">
        <f>DATE(2001,8,1) + TIME(0,0,0)</f>
        <v>37104</v>
      </c>
      <c r="C628">
        <v>23.951725006</v>
      </c>
    </row>
    <row r="629" spans="1:3" x14ac:dyDescent="0.25">
      <c r="A629">
        <v>609</v>
      </c>
      <c r="B629" s="1">
        <f>DATE(2001,9,1) + TIME(0,0,0)</f>
        <v>37135</v>
      </c>
      <c r="C629">
        <v>24.161331177000001</v>
      </c>
    </row>
    <row r="630" spans="1:3" x14ac:dyDescent="0.25">
      <c r="A630">
        <v>639</v>
      </c>
      <c r="B630" s="1">
        <f>DATE(2001,10,1) + TIME(0,0,0)</f>
        <v>37165</v>
      </c>
      <c r="C630">
        <v>24.345474243000002</v>
      </c>
    </row>
    <row r="631" spans="1:3" x14ac:dyDescent="0.25">
      <c r="A631">
        <v>670</v>
      </c>
      <c r="B631" s="1">
        <f>DATE(2001,11,1) + TIME(0,0,0)</f>
        <v>37196</v>
      </c>
      <c r="C631">
        <v>24.518856049</v>
      </c>
    </row>
    <row r="632" spans="1:3" x14ac:dyDescent="0.25">
      <c r="A632">
        <v>700</v>
      </c>
      <c r="B632" s="1">
        <f>DATE(2001,12,1) + TIME(0,0,0)</f>
        <v>37226</v>
      </c>
      <c r="C632">
        <v>24.672981262</v>
      </c>
    </row>
    <row r="633" spans="1:3" x14ac:dyDescent="0.25">
      <c r="A633">
        <v>731</v>
      </c>
      <c r="B633" s="1">
        <f>DATE(2002,1,1) + TIME(0,0,0)</f>
        <v>37257</v>
      </c>
      <c r="C633">
        <v>24.819877625</v>
      </c>
    </row>
    <row r="634" spans="1:3" x14ac:dyDescent="0.25">
      <c r="A634">
        <v>762</v>
      </c>
      <c r="B634" s="1">
        <f>DATE(2002,2,1) + TIME(0,0,0)</f>
        <v>37288</v>
      </c>
      <c r="C634">
        <v>24.955379485999998</v>
      </c>
    </row>
    <row r="635" spans="1:3" x14ac:dyDescent="0.25">
      <c r="A635">
        <v>790</v>
      </c>
      <c r="B635" s="1">
        <f>DATE(2002,3,1) + TIME(0,0,0)</f>
        <v>37316</v>
      </c>
      <c r="C635">
        <v>25.068729400999999</v>
      </c>
    </row>
    <row r="636" spans="1:3" x14ac:dyDescent="0.25">
      <c r="A636">
        <v>821</v>
      </c>
      <c r="B636" s="1">
        <f>DATE(2002,4,1) + TIME(0,0,0)</f>
        <v>37347</v>
      </c>
      <c r="C636">
        <v>25.185228347999999</v>
      </c>
    </row>
    <row r="637" spans="1:3" x14ac:dyDescent="0.25">
      <c r="A637">
        <v>851</v>
      </c>
      <c r="B637" s="1">
        <f>DATE(2002,5,1) + TIME(0,0,0)</f>
        <v>37377</v>
      </c>
      <c r="C637">
        <v>25.290006638000001</v>
      </c>
    </row>
    <row r="638" spans="1:3" x14ac:dyDescent="0.25">
      <c r="A638">
        <v>882</v>
      </c>
      <c r="B638" s="1">
        <f>DATE(2002,6,1) + TIME(0,0,0)</f>
        <v>37408</v>
      </c>
      <c r="C638">
        <v>25.391119003</v>
      </c>
    </row>
    <row r="639" spans="1:3" x14ac:dyDescent="0.25">
      <c r="A639">
        <v>912</v>
      </c>
      <c r="B639" s="1">
        <f>DATE(2002,7,1) + TIME(0,0,0)</f>
        <v>37438</v>
      </c>
      <c r="C639">
        <v>25.482973098999999</v>
      </c>
    </row>
    <row r="640" spans="1:3" x14ac:dyDescent="0.25">
      <c r="A640">
        <v>943</v>
      </c>
      <c r="B640" s="1">
        <f>DATE(2002,8,1) + TIME(0,0,0)</f>
        <v>37469</v>
      </c>
      <c r="C640">
        <v>25.572221756000001</v>
      </c>
    </row>
    <row r="641" spans="1:3" x14ac:dyDescent="0.25">
      <c r="A641">
        <v>974</v>
      </c>
      <c r="B641" s="1">
        <f>DATE(2002,9,1) + TIME(0,0,0)</f>
        <v>37500</v>
      </c>
      <c r="C641">
        <v>25.656389235999999</v>
      </c>
    </row>
    <row r="642" spans="1:3" x14ac:dyDescent="0.25">
      <c r="A642">
        <v>1004</v>
      </c>
      <c r="B642" s="1">
        <f>DATE(2002,10,1) + TIME(0,0,0)</f>
        <v>37530</v>
      </c>
      <c r="C642">
        <v>25.7330513</v>
      </c>
    </row>
    <row r="643" spans="1:3" x14ac:dyDescent="0.25">
      <c r="A643">
        <v>1035</v>
      </c>
      <c r="B643" s="1">
        <f>DATE(2002,11,1) + TIME(0,0,0)</f>
        <v>37561</v>
      </c>
      <c r="C643">
        <v>25.807415009</v>
      </c>
    </row>
    <row r="644" spans="1:3" x14ac:dyDescent="0.25">
      <c r="A644">
        <v>1065</v>
      </c>
      <c r="B644" s="1">
        <f>DATE(2002,12,1) + TIME(0,0,0)</f>
        <v>37591</v>
      </c>
      <c r="C644">
        <v>25.875133514000002</v>
      </c>
    </row>
    <row r="645" spans="1:3" x14ac:dyDescent="0.25">
      <c r="A645">
        <v>1096</v>
      </c>
      <c r="B645" s="1">
        <f>DATE(2003,1,1) + TIME(0,0,0)</f>
        <v>37622</v>
      </c>
      <c r="C645">
        <v>25.941198349</v>
      </c>
    </row>
    <row r="646" spans="1:3" x14ac:dyDescent="0.25">
      <c r="A646">
        <v>1127</v>
      </c>
      <c r="B646" s="1">
        <f>DATE(2003,2,1) + TIME(0,0,0)</f>
        <v>37653</v>
      </c>
      <c r="C646">
        <v>26.004425049000002</v>
      </c>
    </row>
    <row r="647" spans="1:3" x14ac:dyDescent="0.25">
      <c r="A647">
        <v>1155</v>
      </c>
      <c r="B647" s="1">
        <f>DATE(2003,3,1) + TIME(0,0,0)</f>
        <v>37681</v>
      </c>
      <c r="C647">
        <v>26.059125900000002</v>
      </c>
    </row>
    <row r="648" spans="1:3" x14ac:dyDescent="0.25">
      <c r="A648">
        <v>1186</v>
      </c>
      <c r="B648" s="1">
        <f>DATE(2003,4,1) + TIME(0,0,0)</f>
        <v>37712</v>
      </c>
      <c r="C648">
        <v>26.117120743000001</v>
      </c>
    </row>
    <row r="649" spans="1:3" x14ac:dyDescent="0.25">
      <c r="A649">
        <v>1216</v>
      </c>
      <c r="B649" s="1">
        <f>DATE(2003,5,1) + TIME(0,0,0)</f>
        <v>37742</v>
      </c>
      <c r="C649">
        <v>26.171133041000001</v>
      </c>
    </row>
    <row r="650" spans="1:3" x14ac:dyDescent="0.25">
      <c r="A650">
        <v>1247</v>
      </c>
      <c r="B650" s="1">
        <f>DATE(2003,6,1) + TIME(0,0,0)</f>
        <v>37773</v>
      </c>
      <c r="C650">
        <v>26.225246428999998</v>
      </c>
    </row>
    <row r="651" spans="1:3" x14ac:dyDescent="0.25">
      <c r="A651">
        <v>1277</v>
      </c>
      <c r="B651" s="1">
        <f>DATE(2003,7,1) + TIME(0,0,0)</f>
        <v>37803</v>
      </c>
      <c r="C651">
        <v>26.276067734000002</v>
      </c>
    </row>
    <row r="652" spans="1:3" x14ac:dyDescent="0.25">
      <c r="A652">
        <v>1308</v>
      </c>
      <c r="B652" s="1">
        <f>DATE(2003,8,1) + TIME(0,0,0)</f>
        <v>37834</v>
      </c>
      <c r="C652">
        <v>26.327085494999999</v>
      </c>
    </row>
    <row r="653" spans="1:3" x14ac:dyDescent="0.25">
      <c r="A653">
        <v>1339</v>
      </c>
      <c r="B653" s="1">
        <f>DATE(2003,9,1) + TIME(0,0,0)</f>
        <v>37865</v>
      </c>
      <c r="C653">
        <v>26.376655579000001</v>
      </c>
    </row>
    <row r="654" spans="1:3" x14ac:dyDescent="0.25">
      <c r="A654">
        <v>1369</v>
      </c>
      <c r="B654" s="1">
        <f>DATE(2003,10,1) + TIME(0,0,0)</f>
        <v>37895</v>
      </c>
      <c r="C654">
        <v>26.423316956000001</v>
      </c>
    </row>
    <row r="655" spans="1:3" x14ac:dyDescent="0.25">
      <c r="A655">
        <v>1400</v>
      </c>
      <c r="B655" s="1">
        <f>DATE(2003,11,1) + TIME(0,0,0)</f>
        <v>37926</v>
      </c>
      <c r="C655">
        <v>26.470275878999999</v>
      </c>
    </row>
    <row r="656" spans="1:3" x14ac:dyDescent="0.25">
      <c r="A656">
        <v>1430</v>
      </c>
      <c r="B656" s="1">
        <f>DATE(2003,12,1) + TIME(0,0,0)</f>
        <v>37956</v>
      </c>
      <c r="C656">
        <v>26.514738083000001</v>
      </c>
    </row>
    <row r="657" spans="1:3" x14ac:dyDescent="0.25">
      <c r="A657">
        <v>1461</v>
      </c>
      <c r="B657" s="1">
        <f>DATE(2004,1,1) + TIME(0,0,0)</f>
        <v>37987</v>
      </c>
      <c r="C657">
        <v>26.560089111</v>
      </c>
    </row>
    <row r="658" spans="1:3" x14ac:dyDescent="0.25">
      <c r="A658">
        <v>1492</v>
      </c>
      <c r="B658" s="1">
        <f>DATE(2004,2,1) + TIME(0,0,0)</f>
        <v>38018</v>
      </c>
      <c r="C658">
        <v>26.605325699000002</v>
      </c>
    </row>
    <row r="659" spans="1:3" x14ac:dyDescent="0.25">
      <c r="A659">
        <v>1521</v>
      </c>
      <c r="B659" s="1">
        <f>DATE(2004,3,1) + TIME(0,0,0)</f>
        <v>38047</v>
      </c>
      <c r="C659">
        <v>26.649166106999999</v>
      </c>
    </row>
    <row r="660" spans="1:3" x14ac:dyDescent="0.25">
      <c r="A660">
        <v>1552</v>
      </c>
      <c r="B660" s="1">
        <f>DATE(2004,4,1) + TIME(0,0,0)</f>
        <v>38078</v>
      </c>
      <c r="C660">
        <v>26.698783875</v>
      </c>
    </row>
    <row r="661" spans="1:3" x14ac:dyDescent="0.25">
      <c r="A661">
        <v>1582</v>
      </c>
      <c r="B661" s="1">
        <f>DATE(2004,5,1) + TIME(0,0,0)</f>
        <v>38108</v>
      </c>
      <c r="C661">
        <v>26.750394821</v>
      </c>
    </row>
    <row r="662" spans="1:3" x14ac:dyDescent="0.25">
      <c r="A662">
        <v>1613</v>
      </c>
      <c r="B662" s="1">
        <f>DATE(2004,6,1) + TIME(0,0,0)</f>
        <v>38139</v>
      </c>
      <c r="C662">
        <v>26.805669784999999</v>
      </c>
    </row>
    <row r="663" spans="1:3" x14ac:dyDescent="0.25">
      <c r="A663">
        <v>1643</v>
      </c>
      <c r="B663" s="1">
        <f>DATE(2004,7,1) + TIME(0,0,0)</f>
        <v>38169</v>
      </c>
      <c r="C663">
        <v>26.860193252999998</v>
      </c>
    </row>
    <row r="664" spans="1:3" x14ac:dyDescent="0.25">
      <c r="A664">
        <v>1674</v>
      </c>
      <c r="B664" s="1">
        <f>DATE(2004,8,1) + TIME(0,0,0)</f>
        <v>38200</v>
      </c>
      <c r="C664">
        <v>26.917165755999999</v>
      </c>
    </row>
    <row r="665" spans="1:3" x14ac:dyDescent="0.25">
      <c r="A665">
        <v>1705</v>
      </c>
      <c r="B665" s="1">
        <f>DATE(2004,9,1) + TIME(0,0,0)</f>
        <v>38231</v>
      </c>
      <c r="C665">
        <v>26.974496841000001</v>
      </c>
    </row>
    <row r="666" spans="1:3" x14ac:dyDescent="0.25">
      <c r="A666">
        <v>1735</v>
      </c>
      <c r="B666" s="1">
        <f>DATE(2004,10,1) + TIME(0,0,0)</f>
        <v>38261</v>
      </c>
      <c r="C666">
        <v>27.030103683</v>
      </c>
    </row>
    <row r="667" spans="1:3" x14ac:dyDescent="0.25">
      <c r="A667">
        <v>1766</v>
      </c>
      <c r="B667" s="1">
        <f>DATE(2004,11,1) + TIME(0,0,0)</f>
        <v>38292</v>
      </c>
      <c r="C667">
        <v>27.087512969999999</v>
      </c>
    </row>
    <row r="668" spans="1:3" x14ac:dyDescent="0.25">
      <c r="A668">
        <v>1796</v>
      </c>
      <c r="B668" s="1">
        <f>DATE(2004,12,1) + TIME(0,0,0)</f>
        <v>38322</v>
      </c>
      <c r="C668">
        <v>27.142883301000001</v>
      </c>
    </row>
    <row r="669" spans="1:3" x14ac:dyDescent="0.25">
      <c r="A669">
        <v>1827</v>
      </c>
      <c r="B669" s="1">
        <f>DATE(2005,1,1) + TIME(0,0,0)</f>
        <v>38353</v>
      </c>
      <c r="C669">
        <v>27.199693679999999</v>
      </c>
    </row>
    <row r="670" spans="1:3" x14ac:dyDescent="0.25">
      <c r="A670">
        <v>1858</v>
      </c>
      <c r="B670" s="1">
        <f>DATE(2005,2,1) + TIME(0,0,0)</f>
        <v>38384</v>
      </c>
      <c r="C670">
        <v>27.255990982</v>
      </c>
    </row>
    <row r="671" spans="1:3" x14ac:dyDescent="0.25">
      <c r="A671">
        <v>1886</v>
      </c>
      <c r="B671" s="1">
        <f>DATE(2005,3,1) + TIME(0,0,0)</f>
        <v>38412</v>
      </c>
      <c r="C671">
        <v>27.306423187</v>
      </c>
    </row>
    <row r="672" spans="1:3" x14ac:dyDescent="0.25">
      <c r="A672">
        <v>1917</v>
      </c>
      <c r="B672" s="1">
        <f>DATE(2005,4,1) + TIME(0,0,0)</f>
        <v>38443</v>
      </c>
      <c r="C672">
        <v>27.361780166999999</v>
      </c>
    </row>
    <row r="673" spans="1:3" x14ac:dyDescent="0.25">
      <c r="A673">
        <v>1947</v>
      </c>
      <c r="B673" s="1">
        <f>DATE(2005,5,1) + TIME(0,0,0)</f>
        <v>38473</v>
      </c>
      <c r="C673">
        <v>27.414844512999998</v>
      </c>
    </row>
    <row r="674" spans="1:3" x14ac:dyDescent="0.25">
      <c r="A674">
        <v>1978</v>
      </c>
      <c r="B674" s="1">
        <f>DATE(2005,6,1) + TIME(0,0,0)</f>
        <v>38504</v>
      </c>
      <c r="C674">
        <v>27.469114304000001</v>
      </c>
    </row>
    <row r="675" spans="1:3" x14ac:dyDescent="0.25">
      <c r="A675">
        <v>2008</v>
      </c>
      <c r="B675" s="1">
        <f>DATE(2005,7,1) + TIME(0,0,0)</f>
        <v>38534</v>
      </c>
      <c r="C675">
        <v>27.521043776999999</v>
      </c>
    </row>
    <row r="676" spans="1:3" x14ac:dyDescent="0.25">
      <c r="A676">
        <v>2039</v>
      </c>
      <c r="B676" s="1">
        <f>DATE(2005,8,1) + TIME(0,0,0)</f>
        <v>38565</v>
      </c>
      <c r="C676">
        <v>27.574016571000001</v>
      </c>
    </row>
    <row r="677" spans="1:3" x14ac:dyDescent="0.25">
      <c r="A677">
        <v>2070</v>
      </c>
      <c r="B677" s="1">
        <f>DATE(2005,9,1) + TIME(0,0,0)</f>
        <v>38596</v>
      </c>
      <c r="C677">
        <v>27.626205444</v>
      </c>
    </row>
    <row r="678" spans="1:3" x14ac:dyDescent="0.25">
      <c r="A678">
        <v>2100</v>
      </c>
      <c r="B678" s="1">
        <f>DATE(2005,10,1) + TIME(0,0,0)</f>
        <v>38626</v>
      </c>
      <c r="C678">
        <v>27.675855637000002</v>
      </c>
    </row>
    <row r="679" spans="1:3" x14ac:dyDescent="0.25">
      <c r="A679">
        <v>2131</v>
      </c>
      <c r="B679" s="1">
        <f>DATE(2005,11,1) + TIME(0,0,0)</f>
        <v>38657</v>
      </c>
      <c r="C679">
        <v>27.726142883000001</v>
      </c>
    </row>
    <row r="680" spans="1:3" x14ac:dyDescent="0.25">
      <c r="A680">
        <v>2161</v>
      </c>
      <c r="B680" s="1">
        <f>DATE(2005,12,1) + TIME(0,0,0)</f>
        <v>38687</v>
      </c>
      <c r="C680">
        <v>27.773696899000001</v>
      </c>
    </row>
    <row r="681" spans="1:3" x14ac:dyDescent="0.25">
      <c r="A681">
        <v>2192</v>
      </c>
      <c r="B681" s="1">
        <f>DATE(2006,1,1) + TIME(0,0,0)</f>
        <v>38718</v>
      </c>
      <c r="C681">
        <v>27.821554184</v>
      </c>
    </row>
    <row r="682" spans="1:3" x14ac:dyDescent="0.25">
      <c r="A682">
        <v>2223</v>
      </c>
      <c r="B682" s="1">
        <f>DATE(2006,2,1) + TIME(0,0,0)</f>
        <v>38749</v>
      </c>
      <c r="C682">
        <v>27.867969512999998</v>
      </c>
    </row>
    <row r="683" spans="1:3" x14ac:dyDescent="0.25">
      <c r="A683">
        <v>2251</v>
      </c>
      <c r="B683" s="1">
        <f>DATE(2006,3,1) + TIME(0,0,0)</f>
        <v>38777</v>
      </c>
      <c r="C683">
        <v>27.908561707</v>
      </c>
    </row>
    <row r="684" spans="1:3" x14ac:dyDescent="0.25">
      <c r="A684">
        <v>2282</v>
      </c>
      <c r="B684" s="1">
        <f>DATE(2006,4,1) + TIME(0,0,0)</f>
        <v>38808</v>
      </c>
      <c r="C684">
        <v>27.951946259</v>
      </c>
    </row>
    <row r="685" spans="1:3" x14ac:dyDescent="0.25">
      <c r="A685">
        <v>2312</v>
      </c>
      <c r="B685" s="1">
        <f>DATE(2006,5,1) + TIME(0,0,0)</f>
        <v>38838</v>
      </c>
      <c r="C685">
        <v>27.992313384999999</v>
      </c>
    </row>
    <row r="686" spans="1:3" x14ac:dyDescent="0.25">
      <c r="A686">
        <v>2343</v>
      </c>
      <c r="B686" s="1">
        <f>DATE(2006,6,1) + TIME(0,0,0)</f>
        <v>38869</v>
      </c>
      <c r="C686">
        <v>28.032367705999999</v>
      </c>
    </row>
    <row r="687" spans="1:3" x14ac:dyDescent="0.25">
      <c r="A687">
        <v>2373</v>
      </c>
      <c r="B687" s="1">
        <f>DATE(2006,7,1) + TIME(0,0,0)</f>
        <v>38899</v>
      </c>
      <c r="C687">
        <v>28.069635390999998</v>
      </c>
    </row>
    <row r="688" spans="1:3" x14ac:dyDescent="0.25">
      <c r="A688">
        <v>2404</v>
      </c>
      <c r="B688" s="1">
        <f>DATE(2006,8,1) + TIME(0,0,0)</f>
        <v>38930</v>
      </c>
      <c r="C688">
        <v>28.106760025</v>
      </c>
    </row>
    <row r="689" spans="1:3" x14ac:dyDescent="0.25">
      <c r="A689">
        <v>2435</v>
      </c>
      <c r="B689" s="1">
        <f>DATE(2006,9,1) + TIME(0,0,0)</f>
        <v>38961</v>
      </c>
      <c r="C689">
        <v>28.142623901</v>
      </c>
    </row>
    <row r="690" spans="1:3" x14ac:dyDescent="0.25">
      <c r="A690">
        <v>2465</v>
      </c>
      <c r="B690" s="1">
        <f>DATE(2006,10,1) + TIME(0,0,0)</f>
        <v>38991</v>
      </c>
      <c r="C690">
        <v>28.176259994999999</v>
      </c>
    </row>
    <row r="691" spans="1:3" x14ac:dyDescent="0.25">
      <c r="A691">
        <v>2496</v>
      </c>
      <c r="B691" s="1">
        <f>DATE(2006,11,1) + TIME(0,0,0)</f>
        <v>39022</v>
      </c>
      <c r="C691">
        <v>28.210308075</v>
      </c>
    </row>
    <row r="692" spans="1:3" x14ac:dyDescent="0.25">
      <c r="A692">
        <v>2526</v>
      </c>
      <c r="B692" s="1">
        <f>DATE(2006,12,1) + TIME(0,0,0)</f>
        <v>39052</v>
      </c>
      <c r="C692">
        <v>28.242835999</v>
      </c>
    </row>
    <row r="693" spans="1:3" x14ac:dyDescent="0.25">
      <c r="A693">
        <v>2557</v>
      </c>
      <c r="B693" s="1">
        <f>DATE(2007,1,1) + TIME(0,0,0)</f>
        <v>39083</v>
      </c>
      <c r="C693">
        <v>28.275981903000002</v>
      </c>
    </row>
    <row r="694" spans="1:3" x14ac:dyDescent="0.25">
      <c r="A694">
        <v>2588</v>
      </c>
      <c r="B694" s="1">
        <f>DATE(2007,2,1) + TIME(0,0,0)</f>
        <v>39114</v>
      </c>
      <c r="C694">
        <v>28.308687209999999</v>
      </c>
    </row>
    <row r="695" spans="1:3" x14ac:dyDescent="0.25">
      <c r="A695">
        <v>2616</v>
      </c>
      <c r="B695" s="1">
        <f>DATE(2007,3,1) + TIME(0,0,0)</f>
        <v>39142</v>
      </c>
      <c r="C695">
        <v>28.337882996000001</v>
      </c>
    </row>
    <row r="696" spans="1:3" x14ac:dyDescent="0.25">
      <c r="A696">
        <v>2647</v>
      </c>
      <c r="B696" s="1">
        <f>DATE(2007,4,1) + TIME(0,0,0)</f>
        <v>39173</v>
      </c>
      <c r="C696">
        <v>28.369859694999999</v>
      </c>
    </row>
    <row r="697" spans="1:3" x14ac:dyDescent="0.25">
      <c r="A697">
        <v>2677</v>
      </c>
      <c r="B697" s="1">
        <f>DATE(2007,5,1) + TIME(0,0,0)</f>
        <v>39203</v>
      </c>
      <c r="C697">
        <v>28.400478363000001</v>
      </c>
    </row>
    <row r="698" spans="1:3" x14ac:dyDescent="0.25">
      <c r="A698">
        <v>2708</v>
      </c>
      <c r="B698" s="1">
        <f>DATE(2007,6,1) + TIME(0,0,0)</f>
        <v>39234</v>
      </c>
      <c r="C698">
        <v>28.431804657000001</v>
      </c>
    </row>
    <row r="699" spans="1:3" x14ac:dyDescent="0.25">
      <c r="A699">
        <v>2738</v>
      </c>
      <c r="B699" s="1">
        <f>DATE(2007,7,1) + TIME(0,0,0)</f>
        <v>39264</v>
      </c>
      <c r="C699">
        <v>28.461833953999999</v>
      </c>
    </row>
    <row r="700" spans="1:3" x14ac:dyDescent="0.25">
      <c r="A700">
        <v>2769</v>
      </c>
      <c r="B700" s="1">
        <f>DATE(2007,8,1) + TIME(0,0,0)</f>
        <v>39295</v>
      </c>
      <c r="C700">
        <v>28.492576599</v>
      </c>
    </row>
    <row r="701" spans="1:3" x14ac:dyDescent="0.25">
      <c r="A701">
        <v>2800</v>
      </c>
      <c r="B701" s="1">
        <f>DATE(2007,9,1) + TIME(0,0,0)</f>
        <v>39326</v>
      </c>
      <c r="C701">
        <v>28.523040771000002</v>
      </c>
    </row>
    <row r="702" spans="1:3" x14ac:dyDescent="0.25">
      <c r="A702">
        <v>2830</v>
      </c>
      <c r="B702" s="1">
        <f>DATE(2007,10,1) + TIME(0,0,0)</f>
        <v>39356</v>
      </c>
      <c r="C702">
        <v>28.552255630000001</v>
      </c>
    </row>
    <row r="703" spans="1:3" x14ac:dyDescent="0.25">
      <c r="A703">
        <v>2861</v>
      </c>
      <c r="B703" s="1">
        <f>DATE(2007,11,1) + TIME(0,0,0)</f>
        <v>39387</v>
      </c>
      <c r="C703">
        <v>28.582178116000001</v>
      </c>
    </row>
    <row r="704" spans="1:3" x14ac:dyDescent="0.25">
      <c r="A704">
        <v>2891</v>
      </c>
      <c r="B704" s="1">
        <f>DATE(2007,12,1) + TIME(0,0,0)</f>
        <v>39417</v>
      </c>
      <c r="C704">
        <v>28.610883713</v>
      </c>
    </row>
    <row r="705" spans="1:3" x14ac:dyDescent="0.25">
      <c r="A705">
        <v>2922</v>
      </c>
      <c r="B705" s="1">
        <f>DATE(2008,1,1) + TIME(0,0,0)</f>
        <v>39448</v>
      </c>
      <c r="C705">
        <v>28.640275955</v>
      </c>
    </row>
    <row r="706" spans="1:3" x14ac:dyDescent="0.25">
      <c r="A706">
        <v>2953</v>
      </c>
      <c r="B706" s="1">
        <f>DATE(2008,2,1) + TIME(0,0,0)</f>
        <v>39479</v>
      </c>
      <c r="C706">
        <v>28.669397354000001</v>
      </c>
    </row>
    <row r="707" spans="1:3" x14ac:dyDescent="0.25">
      <c r="A707">
        <v>2982</v>
      </c>
      <c r="B707" s="1">
        <f>DATE(2008,3,1) + TIME(0,0,0)</f>
        <v>39508</v>
      </c>
      <c r="C707">
        <v>28.696395874</v>
      </c>
    </row>
    <row r="708" spans="1:3" x14ac:dyDescent="0.25">
      <c r="A708">
        <v>3013</v>
      </c>
      <c r="B708" s="1">
        <f>DATE(2008,4,1) + TIME(0,0,0)</f>
        <v>39539</v>
      </c>
      <c r="C708">
        <v>28.724994659</v>
      </c>
    </row>
    <row r="709" spans="1:3" x14ac:dyDescent="0.25">
      <c r="A709">
        <v>3043</v>
      </c>
      <c r="B709" s="1">
        <f>DATE(2008,5,1) + TIME(0,0,0)</f>
        <v>39569</v>
      </c>
      <c r="C709">
        <v>28.752414702999999</v>
      </c>
    </row>
    <row r="710" spans="1:3" x14ac:dyDescent="0.25">
      <c r="A710">
        <v>3074</v>
      </c>
      <c r="B710" s="1">
        <f>DATE(2008,6,1) + TIME(0,0,0)</f>
        <v>39600</v>
      </c>
      <c r="C710">
        <v>28.780458450000001</v>
      </c>
    </row>
    <row r="711" spans="1:3" x14ac:dyDescent="0.25">
      <c r="A711">
        <v>3104</v>
      </c>
      <c r="B711" s="1">
        <f>DATE(2008,7,1) + TIME(0,0,0)</f>
        <v>39630</v>
      </c>
      <c r="C711">
        <v>28.807252884</v>
      </c>
    </row>
    <row r="712" spans="1:3" x14ac:dyDescent="0.25">
      <c r="A712">
        <v>3135</v>
      </c>
      <c r="B712" s="1">
        <f>DATE(2008,8,1) + TIME(0,0,0)</f>
        <v>39661</v>
      </c>
      <c r="C712">
        <v>28.83457756</v>
      </c>
    </row>
    <row r="713" spans="1:3" x14ac:dyDescent="0.25">
      <c r="A713">
        <v>3166</v>
      </c>
      <c r="B713" s="1">
        <f>DATE(2008,9,1) + TIME(0,0,0)</f>
        <v>39692</v>
      </c>
      <c r="C713">
        <v>28.861463547</v>
      </c>
    </row>
    <row r="714" spans="1:3" x14ac:dyDescent="0.25">
      <c r="A714">
        <v>3196</v>
      </c>
      <c r="B714" s="1">
        <f>DATE(2008,10,1) + TIME(0,0,0)</f>
        <v>39722</v>
      </c>
      <c r="C714">
        <v>28.886993407999999</v>
      </c>
    </row>
    <row r="715" spans="1:3" x14ac:dyDescent="0.25">
      <c r="A715">
        <v>3227</v>
      </c>
      <c r="B715" s="1">
        <f>DATE(2008,11,1) + TIME(0,0,0)</f>
        <v>39753</v>
      </c>
      <c r="C715">
        <v>28.912958145000001</v>
      </c>
    </row>
    <row r="716" spans="1:3" x14ac:dyDescent="0.25">
      <c r="A716">
        <v>3257</v>
      </c>
      <c r="B716" s="1">
        <f>DATE(2008,12,1) + TIME(0,0,0)</f>
        <v>39783</v>
      </c>
      <c r="C716">
        <v>28.937679290999998</v>
      </c>
    </row>
    <row r="717" spans="1:3" x14ac:dyDescent="0.25">
      <c r="A717">
        <v>3288</v>
      </c>
      <c r="B717" s="1">
        <f>DATE(2009,1,1) + TIME(0,0,0)</f>
        <v>39814</v>
      </c>
      <c r="C717">
        <v>28.962806702000002</v>
      </c>
    </row>
    <row r="718" spans="1:3" x14ac:dyDescent="0.25">
      <c r="A718">
        <v>3319</v>
      </c>
      <c r="B718" s="1">
        <f>DATE(2009,2,1) + TIME(0,0,0)</f>
        <v>39845</v>
      </c>
      <c r="C718">
        <v>28.98749733</v>
      </c>
    </row>
    <row r="719" spans="1:3" x14ac:dyDescent="0.25">
      <c r="A719">
        <v>3347</v>
      </c>
      <c r="B719" s="1">
        <f>DATE(2009,3,1) + TIME(0,0,0)</f>
        <v>39873</v>
      </c>
      <c r="C719">
        <v>29.009599686000001</v>
      </c>
    </row>
    <row r="720" spans="1:3" x14ac:dyDescent="0.25">
      <c r="A720">
        <v>3378</v>
      </c>
      <c r="B720" s="1">
        <f>DATE(2009,4,1) + TIME(0,0,0)</f>
        <v>39904</v>
      </c>
      <c r="C720">
        <v>29.033523559999999</v>
      </c>
    </row>
    <row r="721" spans="1:3" x14ac:dyDescent="0.25">
      <c r="A721">
        <v>3408</v>
      </c>
      <c r="B721" s="1">
        <f>DATE(2009,5,1) + TIME(0,0,0)</f>
        <v>39934</v>
      </c>
      <c r="C721">
        <v>29.056337357</v>
      </c>
    </row>
    <row r="722" spans="1:3" x14ac:dyDescent="0.25">
      <c r="A722">
        <v>3439</v>
      </c>
      <c r="B722" s="1">
        <f>DATE(2009,6,1) + TIME(0,0,0)</f>
        <v>39965</v>
      </c>
      <c r="C722">
        <v>29.079524994</v>
      </c>
    </row>
    <row r="723" spans="1:3" x14ac:dyDescent="0.25">
      <c r="A723">
        <v>3469</v>
      </c>
      <c r="B723" s="1">
        <f>DATE(2009,7,1) + TIME(0,0,0)</f>
        <v>39995</v>
      </c>
      <c r="C723">
        <v>29.101713181000001</v>
      </c>
    </row>
    <row r="724" spans="1:3" x14ac:dyDescent="0.25">
      <c r="A724">
        <v>3500</v>
      </c>
      <c r="B724" s="1">
        <f>DATE(2009,8,1) + TIME(0,0,0)</f>
        <v>40026</v>
      </c>
      <c r="C724">
        <v>29.124160766999999</v>
      </c>
    </row>
    <row r="725" spans="1:3" x14ac:dyDescent="0.25">
      <c r="A725">
        <v>3531</v>
      </c>
      <c r="B725" s="1">
        <f>DATE(2009,9,1) + TIME(0,0,0)</f>
        <v>40057</v>
      </c>
      <c r="C725">
        <v>29.146278380999998</v>
      </c>
    </row>
    <row r="726" spans="1:3" x14ac:dyDescent="0.25">
      <c r="A726">
        <v>3561</v>
      </c>
      <c r="B726" s="1">
        <f>DATE(2009,10,1) + TIME(0,0,0)</f>
        <v>40087</v>
      </c>
      <c r="C726">
        <v>29.167348862000001</v>
      </c>
    </row>
    <row r="727" spans="1:3" x14ac:dyDescent="0.25">
      <c r="A727">
        <v>3592</v>
      </c>
      <c r="B727" s="1">
        <f>DATE(2009,11,1) + TIME(0,0,0)</f>
        <v>40118</v>
      </c>
      <c r="C727">
        <v>29.188873291</v>
      </c>
    </row>
    <row r="728" spans="1:3" x14ac:dyDescent="0.25">
      <c r="A728">
        <v>3622</v>
      </c>
      <c r="B728" s="1">
        <f>DATE(2009,12,1) + TIME(0,0,0)</f>
        <v>40148</v>
      </c>
      <c r="C728">
        <v>29.209291457999999</v>
      </c>
    </row>
    <row r="729" spans="1:3" x14ac:dyDescent="0.25">
      <c r="A729">
        <v>3653</v>
      </c>
      <c r="B729" s="1">
        <f>DATE(2010,1,1) + TIME(0,0,0)</f>
        <v>40179</v>
      </c>
      <c r="C729">
        <v>29.230079651</v>
      </c>
    </row>
    <row r="730" spans="1:3" x14ac:dyDescent="0.25">
      <c r="A730">
        <v>3684</v>
      </c>
      <c r="B730" s="1">
        <f>DATE(2010,2,1) + TIME(0,0,0)</f>
        <v>40210</v>
      </c>
      <c r="C730">
        <v>29.250566483</v>
      </c>
    </row>
    <row r="731" spans="1:3" x14ac:dyDescent="0.25">
      <c r="A731">
        <v>3712</v>
      </c>
      <c r="B731" s="1">
        <f>DATE(2010,3,1) + TIME(0,0,0)</f>
        <v>40238</v>
      </c>
      <c r="C731">
        <v>29.268814086999999</v>
      </c>
    </row>
    <row r="732" spans="1:3" x14ac:dyDescent="0.25">
      <c r="A732">
        <v>3743</v>
      </c>
      <c r="B732" s="1">
        <f>DATE(2010,4,1) + TIME(0,0,0)</f>
        <v>40269</v>
      </c>
      <c r="C732">
        <v>29.288698195999999</v>
      </c>
    </row>
    <row r="733" spans="1:3" x14ac:dyDescent="0.25">
      <c r="A733">
        <v>3773</v>
      </c>
      <c r="B733" s="1">
        <f>DATE(2010,5,1) + TIME(0,0,0)</f>
        <v>40299</v>
      </c>
      <c r="C733">
        <v>29.307828903000001</v>
      </c>
    </row>
    <row r="734" spans="1:3" x14ac:dyDescent="0.25">
      <c r="A734">
        <v>3804</v>
      </c>
      <c r="B734" s="1">
        <f>DATE(2010,6,1) + TIME(0,0,0)</f>
        <v>40330</v>
      </c>
      <c r="C734">
        <v>29.327148437999998</v>
      </c>
    </row>
    <row r="735" spans="1:3" x14ac:dyDescent="0.25">
      <c r="A735">
        <v>3834</v>
      </c>
      <c r="B735" s="1">
        <f>DATE(2010,7,1) + TIME(0,0,0)</f>
        <v>40360</v>
      </c>
      <c r="C735">
        <v>29.345695496000001</v>
      </c>
    </row>
    <row r="736" spans="1:3" x14ac:dyDescent="0.25">
      <c r="A736">
        <v>3865</v>
      </c>
      <c r="B736" s="1">
        <f>DATE(2010,8,1) + TIME(0,0,0)</f>
        <v>40391</v>
      </c>
      <c r="C736">
        <v>29.364309311</v>
      </c>
    </row>
    <row r="737" spans="1:3" x14ac:dyDescent="0.25">
      <c r="A737">
        <v>3896</v>
      </c>
      <c r="B737" s="1">
        <f>DATE(2010,9,1) + TIME(0,0,0)</f>
        <v>40422</v>
      </c>
      <c r="C737">
        <v>29.383054733000002</v>
      </c>
    </row>
    <row r="738" spans="1:3" x14ac:dyDescent="0.25">
      <c r="A738">
        <v>3926</v>
      </c>
      <c r="B738" s="1">
        <f>DATE(2010,10,1) + TIME(0,0,0)</f>
        <v>40452</v>
      </c>
      <c r="C738">
        <v>29.400842666999999</v>
      </c>
    </row>
    <row r="739" spans="1:3" x14ac:dyDescent="0.25">
      <c r="A739">
        <v>3957</v>
      </c>
      <c r="B739" s="1">
        <f>DATE(2010,11,1) + TIME(0,0,0)</f>
        <v>40483</v>
      </c>
      <c r="C739">
        <v>29.418928145999999</v>
      </c>
    </row>
    <row r="740" spans="1:3" x14ac:dyDescent="0.25">
      <c r="A740">
        <v>3987</v>
      </c>
      <c r="B740" s="1">
        <f>DATE(2010,12,1) + TIME(0,0,0)</f>
        <v>40513</v>
      </c>
      <c r="C740">
        <v>29.436317444</v>
      </c>
    </row>
    <row r="741" spans="1:3" x14ac:dyDescent="0.25">
      <c r="A741">
        <v>4018</v>
      </c>
      <c r="B741" s="1">
        <f>DATE(2011,1,1) + TIME(0,0,0)</f>
        <v>40544</v>
      </c>
      <c r="C741">
        <v>29.453918457</v>
      </c>
    </row>
    <row r="742" spans="1:3" x14ac:dyDescent="0.25">
      <c r="A742">
        <v>4049</v>
      </c>
      <c r="B742" s="1">
        <f>DATE(2011,2,1) + TIME(0,0,0)</f>
        <v>40575</v>
      </c>
      <c r="C742">
        <v>29.471389770999998</v>
      </c>
    </row>
    <row r="743" spans="1:3" x14ac:dyDescent="0.25">
      <c r="A743">
        <v>4077</v>
      </c>
      <c r="B743" s="1">
        <f>DATE(2011,3,1) + TIME(0,0,0)</f>
        <v>40603</v>
      </c>
      <c r="C743">
        <v>29.486824036000002</v>
      </c>
    </row>
    <row r="744" spans="1:3" x14ac:dyDescent="0.25">
      <c r="A744">
        <v>4108</v>
      </c>
      <c r="B744" s="1">
        <f>DATE(2011,4,1) + TIME(0,0,0)</f>
        <v>40634</v>
      </c>
      <c r="C744">
        <v>29.504077911</v>
      </c>
    </row>
    <row r="745" spans="1:3" x14ac:dyDescent="0.25">
      <c r="A745">
        <v>4138</v>
      </c>
      <c r="B745" s="1">
        <f>DATE(2011,5,1) + TIME(0,0,0)</f>
        <v>40664</v>
      </c>
      <c r="C745">
        <v>29.520402908000001</v>
      </c>
    </row>
    <row r="746" spans="1:3" x14ac:dyDescent="0.25">
      <c r="A746">
        <v>4169</v>
      </c>
      <c r="B746" s="1">
        <f>DATE(2011,6,1) + TIME(0,0,0)</f>
        <v>40695</v>
      </c>
      <c r="C746">
        <v>29.537195206</v>
      </c>
    </row>
    <row r="747" spans="1:3" x14ac:dyDescent="0.25">
      <c r="A747">
        <v>4199</v>
      </c>
      <c r="B747" s="1">
        <f>DATE(2011,7,1) + TIME(0,0,0)</f>
        <v>40725</v>
      </c>
      <c r="C747">
        <v>29.552972793999999</v>
      </c>
    </row>
    <row r="748" spans="1:3" x14ac:dyDescent="0.25">
      <c r="A748">
        <v>4230</v>
      </c>
      <c r="B748" s="1">
        <f>DATE(2011,8,1) + TIME(0,0,0)</f>
        <v>40756</v>
      </c>
      <c r="C748">
        <v>29.569515228</v>
      </c>
    </row>
    <row r="749" spans="1:3" x14ac:dyDescent="0.25">
      <c r="A749">
        <v>4261</v>
      </c>
      <c r="B749" s="1">
        <f>DATE(2011,9,1) + TIME(0,0,0)</f>
        <v>40787</v>
      </c>
      <c r="C749">
        <v>29.585828781</v>
      </c>
    </row>
    <row r="750" spans="1:3" x14ac:dyDescent="0.25">
      <c r="A750">
        <v>4291</v>
      </c>
      <c r="B750" s="1">
        <f>DATE(2011,10,1) + TIME(0,0,0)</f>
        <v>40817</v>
      </c>
      <c r="C750">
        <v>29.601446152000001</v>
      </c>
    </row>
    <row r="751" spans="1:3" x14ac:dyDescent="0.25">
      <c r="A751">
        <v>4322</v>
      </c>
      <c r="B751" s="1">
        <f>DATE(2011,11,1) + TIME(0,0,0)</f>
        <v>40848</v>
      </c>
      <c r="C751">
        <v>29.617572784</v>
      </c>
    </row>
    <row r="752" spans="1:3" x14ac:dyDescent="0.25">
      <c r="A752">
        <v>4352</v>
      </c>
      <c r="B752" s="1">
        <f>DATE(2011,12,1) + TIME(0,0,0)</f>
        <v>40878</v>
      </c>
      <c r="C752">
        <v>29.632925033999999</v>
      </c>
    </row>
    <row r="753" spans="1:3" x14ac:dyDescent="0.25">
      <c r="A753">
        <v>4383</v>
      </c>
      <c r="B753" s="1">
        <f>DATE(2012,1,1) + TIME(0,0,0)</f>
        <v>40909</v>
      </c>
      <c r="C753">
        <v>29.648738860999998</v>
      </c>
    </row>
    <row r="754" spans="1:3" x14ac:dyDescent="0.25">
      <c r="A754">
        <v>4414</v>
      </c>
      <c r="B754" s="1">
        <f>DATE(2012,2,1) + TIME(0,0,0)</f>
        <v>40940</v>
      </c>
      <c r="C754">
        <v>29.664194107</v>
      </c>
    </row>
    <row r="755" spans="1:3" x14ac:dyDescent="0.25">
      <c r="A755">
        <v>4443</v>
      </c>
      <c r="B755" s="1">
        <f>DATE(2012,3,1) + TIME(0,0,0)</f>
        <v>40969</v>
      </c>
      <c r="C755">
        <v>29.678819656000002</v>
      </c>
    </row>
    <row r="756" spans="1:3" x14ac:dyDescent="0.25">
      <c r="A756">
        <v>4474</v>
      </c>
      <c r="B756" s="1">
        <f>DATE(2012,4,1) + TIME(0,0,0)</f>
        <v>41000</v>
      </c>
      <c r="C756">
        <v>29.694269179999999</v>
      </c>
    </row>
    <row r="757" spans="1:3" x14ac:dyDescent="0.25">
      <c r="A757">
        <v>4504</v>
      </c>
      <c r="B757" s="1">
        <f>DATE(2012,5,1) + TIME(0,0,0)</f>
        <v>41030</v>
      </c>
      <c r="C757">
        <v>29.709054946999998</v>
      </c>
    </row>
    <row r="758" spans="1:3" x14ac:dyDescent="0.25">
      <c r="A758">
        <v>4535</v>
      </c>
      <c r="B758" s="1">
        <f>DATE(2012,6,1) + TIME(0,0,0)</f>
        <v>41061</v>
      </c>
      <c r="C758">
        <v>29.724149703999998</v>
      </c>
    </row>
    <row r="759" spans="1:3" x14ac:dyDescent="0.25">
      <c r="A759">
        <v>4565</v>
      </c>
      <c r="B759" s="1">
        <f>DATE(2012,7,1) + TIME(0,0,0)</f>
        <v>41091</v>
      </c>
      <c r="C759">
        <v>29.738780975000001</v>
      </c>
    </row>
    <row r="760" spans="1:3" x14ac:dyDescent="0.25">
      <c r="A760">
        <v>4596</v>
      </c>
      <c r="B760" s="1">
        <f>DATE(2012,8,1) + TIME(0,0,0)</f>
        <v>41122</v>
      </c>
      <c r="C760">
        <v>29.753637313999999</v>
      </c>
    </row>
    <row r="761" spans="1:3" x14ac:dyDescent="0.25">
      <c r="A761">
        <v>4627</v>
      </c>
      <c r="B761" s="1">
        <f>DATE(2012,9,1) + TIME(0,0,0)</f>
        <v>41153</v>
      </c>
      <c r="C761">
        <v>29.768463135000001</v>
      </c>
    </row>
    <row r="762" spans="1:3" x14ac:dyDescent="0.25">
      <c r="A762">
        <v>4657</v>
      </c>
      <c r="B762" s="1">
        <f>DATE(2012,10,1) + TIME(0,0,0)</f>
        <v>41183</v>
      </c>
      <c r="C762">
        <v>29.782464981</v>
      </c>
    </row>
    <row r="763" spans="1:3" x14ac:dyDescent="0.25">
      <c r="A763">
        <v>4688</v>
      </c>
      <c r="B763" s="1">
        <f>DATE(2012,11,1) + TIME(0,0,0)</f>
        <v>41214</v>
      </c>
      <c r="C763">
        <v>29.797145843999999</v>
      </c>
    </row>
    <row r="764" spans="1:3" x14ac:dyDescent="0.25">
      <c r="A764">
        <v>4718</v>
      </c>
      <c r="B764" s="1">
        <f>DATE(2012,12,1) + TIME(0,0,0)</f>
        <v>41244</v>
      </c>
      <c r="C764">
        <v>29.811151505000002</v>
      </c>
    </row>
    <row r="765" spans="1:3" x14ac:dyDescent="0.25">
      <c r="A765">
        <v>4749</v>
      </c>
      <c r="B765" s="1">
        <f>DATE(2013,1,1) + TIME(0,0,0)</f>
        <v>41275</v>
      </c>
      <c r="C765">
        <v>29.825437546</v>
      </c>
    </row>
    <row r="766" spans="1:3" x14ac:dyDescent="0.25">
      <c r="A766">
        <v>4780</v>
      </c>
      <c r="B766" s="1">
        <f>DATE(2013,2,1) + TIME(0,0,0)</f>
        <v>41306</v>
      </c>
      <c r="C766">
        <v>29.839941025000002</v>
      </c>
    </row>
    <row r="767" spans="1:3" x14ac:dyDescent="0.25">
      <c r="A767">
        <v>4808</v>
      </c>
      <c r="B767" s="1">
        <f>DATE(2013,3,1) + TIME(0,0,0)</f>
        <v>41334</v>
      </c>
      <c r="C767">
        <v>29.852571486999999</v>
      </c>
    </row>
    <row r="768" spans="1:3" x14ac:dyDescent="0.25">
      <c r="A768">
        <v>4839</v>
      </c>
      <c r="B768" s="1">
        <f>DATE(2013,4,1) + TIME(0,0,0)</f>
        <v>41365</v>
      </c>
      <c r="C768">
        <v>29.866535187</v>
      </c>
    </row>
    <row r="769" spans="1:3" x14ac:dyDescent="0.25">
      <c r="A769">
        <v>4869</v>
      </c>
      <c r="B769" s="1">
        <f>DATE(2013,5,1) + TIME(0,0,0)</f>
        <v>41395</v>
      </c>
      <c r="C769">
        <v>29.879981995000001</v>
      </c>
    </row>
    <row r="770" spans="1:3" x14ac:dyDescent="0.25">
      <c r="A770">
        <v>4900</v>
      </c>
      <c r="B770" s="1">
        <f>DATE(2013,6,1) + TIME(0,0,0)</f>
        <v>41426</v>
      </c>
      <c r="C770">
        <v>29.893796921</v>
      </c>
    </row>
    <row r="771" spans="1:3" x14ac:dyDescent="0.25">
      <c r="A771">
        <v>4930</v>
      </c>
      <c r="B771" s="1">
        <f>DATE(2013,7,1) + TIME(0,0,0)</f>
        <v>41456</v>
      </c>
      <c r="C771">
        <v>29.907087325999999</v>
      </c>
    </row>
    <row r="772" spans="1:3" x14ac:dyDescent="0.25">
      <c r="A772">
        <v>4961</v>
      </c>
      <c r="B772" s="1">
        <f>DATE(2013,8,1) + TIME(0,0,0)</f>
        <v>41487</v>
      </c>
      <c r="C772">
        <v>29.920776366999998</v>
      </c>
    </row>
    <row r="773" spans="1:3" x14ac:dyDescent="0.25">
      <c r="A773">
        <v>4992</v>
      </c>
      <c r="B773" s="1">
        <f>DATE(2013,9,1) + TIME(0,0,0)</f>
        <v>41518</v>
      </c>
      <c r="C773">
        <v>29.9342556</v>
      </c>
    </row>
    <row r="774" spans="1:3" x14ac:dyDescent="0.25">
      <c r="A774">
        <v>5022</v>
      </c>
      <c r="B774" s="1">
        <f>DATE(2013,10,1) + TIME(0,0,0)</f>
        <v>41548</v>
      </c>
      <c r="C774">
        <v>29.947298050000001</v>
      </c>
    </row>
    <row r="775" spans="1:3" x14ac:dyDescent="0.25">
      <c r="A775">
        <v>5053</v>
      </c>
      <c r="B775" s="1">
        <f>DATE(2013,11,1) + TIME(0,0,0)</f>
        <v>41579</v>
      </c>
      <c r="C775">
        <v>29.960664748999999</v>
      </c>
    </row>
    <row r="776" spans="1:3" x14ac:dyDescent="0.25">
      <c r="A776">
        <v>5083</v>
      </c>
      <c r="B776" s="1">
        <f>DATE(2013,12,1) + TIME(0,0,0)</f>
        <v>41609</v>
      </c>
      <c r="C776">
        <v>29.973798752</v>
      </c>
    </row>
    <row r="777" spans="1:3" x14ac:dyDescent="0.25">
      <c r="A777">
        <v>5114</v>
      </c>
      <c r="B777" s="1">
        <f>DATE(2014,1,1) + TIME(0,0,0)</f>
        <v>41640</v>
      </c>
      <c r="C777">
        <v>29.986995697000001</v>
      </c>
    </row>
    <row r="778" spans="1:3" x14ac:dyDescent="0.25">
      <c r="A778">
        <v>5145</v>
      </c>
      <c r="B778" s="1">
        <f>DATE(2014,2,1) + TIME(0,0,0)</f>
        <v>41671</v>
      </c>
      <c r="C778">
        <v>30.000179290999998</v>
      </c>
    </row>
    <row r="779" spans="1:3" x14ac:dyDescent="0.25">
      <c r="A779">
        <v>5173</v>
      </c>
      <c r="B779" s="1">
        <f>DATE(2014,3,1) + TIME(0,0,0)</f>
        <v>41699</v>
      </c>
      <c r="C779">
        <v>30.012025832999999</v>
      </c>
    </row>
    <row r="780" spans="1:3" x14ac:dyDescent="0.25">
      <c r="A780">
        <v>5204</v>
      </c>
      <c r="B780" s="1">
        <f>DATE(2014,4,1) + TIME(0,0,0)</f>
        <v>41730</v>
      </c>
      <c r="C780">
        <v>30.025274277000001</v>
      </c>
    </row>
    <row r="781" spans="1:3" x14ac:dyDescent="0.25">
      <c r="A781">
        <v>5234</v>
      </c>
      <c r="B781" s="1">
        <f>DATE(2014,5,1) + TIME(0,0,0)</f>
        <v>41760</v>
      </c>
      <c r="C781">
        <v>30.037599564000001</v>
      </c>
    </row>
    <row r="782" spans="1:3" x14ac:dyDescent="0.25">
      <c r="A782">
        <v>5265</v>
      </c>
      <c r="B782" s="1">
        <f>DATE(2014,6,1) + TIME(0,0,0)</f>
        <v>41791</v>
      </c>
      <c r="C782">
        <v>30.050668716000001</v>
      </c>
    </row>
    <row r="783" spans="1:3" x14ac:dyDescent="0.25">
      <c r="A783">
        <v>5295</v>
      </c>
      <c r="B783" s="1">
        <f>DATE(2014,7,1) + TIME(0,0,0)</f>
        <v>41821</v>
      </c>
      <c r="C783">
        <v>30.063308716000002</v>
      </c>
    </row>
    <row r="784" spans="1:3" x14ac:dyDescent="0.25">
      <c r="A784">
        <v>5326</v>
      </c>
      <c r="B784" s="1">
        <f>DATE(2014,8,1) + TIME(0,0,0)</f>
        <v>41852</v>
      </c>
      <c r="C784">
        <v>30.076211928999999</v>
      </c>
    </row>
    <row r="785" spans="1:3" x14ac:dyDescent="0.25">
      <c r="A785">
        <v>5357</v>
      </c>
      <c r="B785" s="1">
        <f>DATE(2014,9,1) + TIME(0,0,0)</f>
        <v>41883</v>
      </c>
      <c r="C785">
        <v>30.089057921999999</v>
      </c>
    </row>
    <row r="786" spans="1:3" x14ac:dyDescent="0.25">
      <c r="A786">
        <v>5387</v>
      </c>
      <c r="B786" s="1">
        <f>DATE(2014,10,1) + TIME(0,0,0)</f>
        <v>41913</v>
      </c>
      <c r="C786">
        <v>30.101354599</v>
      </c>
    </row>
    <row r="787" spans="1:3" x14ac:dyDescent="0.25">
      <c r="A787">
        <v>5418</v>
      </c>
      <c r="B787" s="1">
        <f>DATE(2014,11,1) + TIME(0,0,0)</f>
        <v>41944</v>
      </c>
      <c r="C787">
        <v>30.114412307999999</v>
      </c>
    </row>
    <row r="788" spans="1:3" x14ac:dyDescent="0.25">
      <c r="A788">
        <v>5448</v>
      </c>
      <c r="B788" s="1">
        <f>DATE(2014,12,1) + TIME(0,0,0)</f>
        <v>41974</v>
      </c>
      <c r="C788">
        <v>30.126586914000001</v>
      </c>
    </row>
    <row r="789" spans="1:3" x14ac:dyDescent="0.25">
      <c r="A789">
        <v>5479</v>
      </c>
      <c r="B789" s="1">
        <f>DATE(2015,1,1) + TIME(0,0,0)</f>
        <v>42005</v>
      </c>
      <c r="C789">
        <v>30.139131546000002</v>
      </c>
    </row>
    <row r="790" spans="1:3" x14ac:dyDescent="0.25">
      <c r="A790">
        <v>5510</v>
      </c>
      <c r="B790" s="1">
        <f>DATE(2015,2,1) + TIME(0,0,0)</f>
        <v>42036</v>
      </c>
      <c r="C790">
        <v>30.151676177999999</v>
      </c>
    </row>
    <row r="791" spans="1:3" x14ac:dyDescent="0.25">
      <c r="A791">
        <v>5538</v>
      </c>
      <c r="B791" s="1">
        <f>DATE(2015,3,1) + TIME(0,0,0)</f>
        <v>42064</v>
      </c>
      <c r="C791">
        <v>30.163000106999998</v>
      </c>
    </row>
    <row r="792" spans="1:3" x14ac:dyDescent="0.25">
      <c r="A792">
        <v>5569</v>
      </c>
      <c r="B792" s="1">
        <f>DATE(2015,4,1) + TIME(0,0,0)</f>
        <v>42095</v>
      </c>
      <c r="C792">
        <v>30.175455093</v>
      </c>
    </row>
    <row r="793" spans="1:3" x14ac:dyDescent="0.25">
      <c r="A793">
        <v>5599</v>
      </c>
      <c r="B793" s="1">
        <f>DATE(2015,5,1) + TIME(0,0,0)</f>
        <v>42125</v>
      </c>
      <c r="C793">
        <v>30.18765831</v>
      </c>
    </row>
    <row r="794" spans="1:3" x14ac:dyDescent="0.25">
      <c r="A794">
        <v>5630</v>
      </c>
      <c r="B794" s="1">
        <f>DATE(2015,6,1) + TIME(0,0,0)</f>
        <v>42156</v>
      </c>
      <c r="C794">
        <v>30.200021744000001</v>
      </c>
    </row>
    <row r="795" spans="1:3" x14ac:dyDescent="0.25">
      <c r="A795">
        <v>5660</v>
      </c>
      <c r="B795" s="1">
        <f>DATE(2015,7,1) + TIME(0,0,0)</f>
        <v>42186</v>
      </c>
      <c r="C795">
        <v>30.211919784999999</v>
      </c>
    </row>
    <row r="796" spans="1:3" x14ac:dyDescent="0.25">
      <c r="A796">
        <v>5691</v>
      </c>
      <c r="B796" s="1">
        <f>DATE(2015,8,1) + TIME(0,0,0)</f>
        <v>42217</v>
      </c>
      <c r="C796">
        <v>30.224227904999999</v>
      </c>
    </row>
    <row r="797" spans="1:3" x14ac:dyDescent="0.25">
      <c r="A797">
        <v>5722</v>
      </c>
      <c r="B797" s="1">
        <f>DATE(2015,9,1) + TIME(0,0,0)</f>
        <v>42248</v>
      </c>
      <c r="C797">
        <v>30.236406326000001</v>
      </c>
    </row>
    <row r="798" spans="1:3" x14ac:dyDescent="0.25">
      <c r="A798">
        <v>5752</v>
      </c>
      <c r="B798" s="1">
        <f>DATE(2015,10,1) + TIME(0,0,0)</f>
        <v>42278</v>
      </c>
      <c r="C798">
        <v>30.24855423</v>
      </c>
    </row>
    <row r="799" spans="1:3" x14ac:dyDescent="0.25">
      <c r="A799">
        <v>5783</v>
      </c>
      <c r="B799" s="1">
        <f>DATE(2015,11,1) + TIME(0,0,0)</f>
        <v>42309</v>
      </c>
      <c r="C799">
        <v>30.260761260999999</v>
      </c>
    </row>
    <row r="800" spans="1:3" x14ac:dyDescent="0.25">
      <c r="A800">
        <v>5813</v>
      </c>
      <c r="B800" s="1">
        <f>DATE(2015,12,1) + TIME(0,0,0)</f>
        <v>42339</v>
      </c>
      <c r="C800">
        <v>30.272445679</v>
      </c>
    </row>
    <row r="801" spans="1:3" x14ac:dyDescent="0.25">
      <c r="A801">
        <v>5844</v>
      </c>
      <c r="B801" s="1">
        <f>DATE(2016,1,1) + TIME(0,0,0)</f>
        <v>42370</v>
      </c>
      <c r="C801">
        <v>30.284461974999999</v>
      </c>
    </row>
    <row r="802" spans="1:3" x14ac:dyDescent="0.25">
      <c r="A802">
        <v>5875</v>
      </c>
      <c r="B802" s="1">
        <f>DATE(2016,2,1) + TIME(0,0,0)</f>
        <v>42401</v>
      </c>
      <c r="C802">
        <v>30.296459198000001</v>
      </c>
    </row>
    <row r="803" spans="1:3" x14ac:dyDescent="0.25">
      <c r="A803">
        <v>5904</v>
      </c>
      <c r="B803" s="1">
        <f>DATE(2016,3,1) + TIME(0,0,0)</f>
        <v>42430</v>
      </c>
      <c r="C803">
        <v>30.307666779000002</v>
      </c>
    </row>
    <row r="804" spans="1:3" x14ac:dyDescent="0.25">
      <c r="A804">
        <v>5935</v>
      </c>
      <c r="B804" s="1">
        <f>DATE(2016,4,1) + TIME(0,0,0)</f>
        <v>42461</v>
      </c>
      <c r="C804">
        <v>30.319631576999999</v>
      </c>
    </row>
    <row r="805" spans="1:3" x14ac:dyDescent="0.25">
      <c r="A805">
        <v>5965</v>
      </c>
      <c r="B805" s="1">
        <f>DATE(2016,5,1) + TIME(0,0,0)</f>
        <v>42491</v>
      </c>
      <c r="C805">
        <v>30.331190109000001</v>
      </c>
    </row>
    <row r="806" spans="1:3" x14ac:dyDescent="0.25">
      <c r="A806">
        <v>5996</v>
      </c>
      <c r="B806" s="1">
        <f>DATE(2016,6,1) + TIME(0,0,0)</f>
        <v>42522</v>
      </c>
      <c r="C806">
        <v>30.343109130999999</v>
      </c>
    </row>
    <row r="807" spans="1:3" x14ac:dyDescent="0.25">
      <c r="A807">
        <v>6026</v>
      </c>
      <c r="B807" s="1">
        <f>DATE(2016,7,1) + TIME(0,0,0)</f>
        <v>42552</v>
      </c>
      <c r="C807">
        <v>30.354614258000002</v>
      </c>
    </row>
    <row r="808" spans="1:3" x14ac:dyDescent="0.25">
      <c r="A808">
        <v>6057</v>
      </c>
      <c r="B808" s="1">
        <f>DATE(2016,8,1) + TIME(0,0,0)</f>
        <v>42583</v>
      </c>
      <c r="C808">
        <v>30.366470336999999</v>
      </c>
    </row>
    <row r="809" spans="1:3" x14ac:dyDescent="0.25">
      <c r="A809">
        <v>6088</v>
      </c>
      <c r="B809" s="1">
        <f>DATE(2016,9,1) + TIME(0,0,0)</f>
        <v>42614</v>
      </c>
      <c r="C809">
        <v>30.378288268999999</v>
      </c>
    </row>
    <row r="810" spans="1:3" x14ac:dyDescent="0.25">
      <c r="A810">
        <v>6118</v>
      </c>
      <c r="B810" s="1">
        <f>DATE(2016,10,1) + TIME(0,0,0)</f>
        <v>42644</v>
      </c>
      <c r="C810">
        <v>30.389688492000001</v>
      </c>
    </row>
    <row r="811" spans="1:3" x14ac:dyDescent="0.25">
      <c r="A811">
        <v>6149</v>
      </c>
      <c r="B811" s="1">
        <f>DATE(2016,11,1) + TIME(0,0,0)</f>
        <v>42675</v>
      </c>
      <c r="C811">
        <v>30.401433945000001</v>
      </c>
    </row>
    <row r="812" spans="1:3" x14ac:dyDescent="0.25">
      <c r="A812">
        <v>6179</v>
      </c>
      <c r="B812" s="1">
        <f>DATE(2016,12,1) + TIME(0,0,0)</f>
        <v>42705</v>
      </c>
      <c r="C812">
        <v>30.412763596000001</v>
      </c>
    </row>
    <row r="813" spans="1:3" x14ac:dyDescent="0.25">
      <c r="A813">
        <v>6210</v>
      </c>
      <c r="B813" s="1">
        <f>DATE(2017,1,1) + TIME(0,0,0)</f>
        <v>42736</v>
      </c>
      <c r="C813">
        <v>30.424436569000001</v>
      </c>
    </row>
    <row r="814" spans="1:3" x14ac:dyDescent="0.25">
      <c r="A814">
        <v>6241</v>
      </c>
      <c r="B814" s="1">
        <f>DATE(2017,2,1) + TIME(0,0,0)</f>
        <v>42767</v>
      </c>
      <c r="C814">
        <v>30.436069489000001</v>
      </c>
    </row>
    <row r="815" spans="1:3" x14ac:dyDescent="0.25">
      <c r="A815">
        <v>6269</v>
      </c>
      <c r="B815" s="1">
        <f>DATE(2017,3,1) + TIME(0,0,0)</f>
        <v>42795</v>
      </c>
      <c r="C815">
        <v>30.446546555000001</v>
      </c>
    </row>
    <row r="816" spans="1:3" x14ac:dyDescent="0.25">
      <c r="A816">
        <v>6300</v>
      </c>
      <c r="B816" s="1">
        <f>DATE(2017,4,1) + TIME(0,0,0)</f>
        <v>42826</v>
      </c>
      <c r="C816">
        <v>30.458112716999999</v>
      </c>
    </row>
    <row r="817" spans="1:3" x14ac:dyDescent="0.25">
      <c r="A817">
        <v>6330</v>
      </c>
      <c r="B817" s="1">
        <f>DATE(2017,5,1) + TIME(0,0,0)</f>
        <v>42856</v>
      </c>
      <c r="C817">
        <v>30.469274520999999</v>
      </c>
    </row>
    <row r="818" spans="1:3" x14ac:dyDescent="0.25">
      <c r="A818">
        <v>6361</v>
      </c>
      <c r="B818" s="1">
        <f>DATE(2017,6,1) + TIME(0,0,0)</f>
        <v>42887</v>
      </c>
      <c r="C818">
        <v>30.480770110999998</v>
      </c>
    </row>
    <row r="819" spans="1:3" x14ac:dyDescent="0.25">
      <c r="A819">
        <v>6391</v>
      </c>
      <c r="B819" s="1">
        <f>DATE(2017,7,1) + TIME(0,0,0)</f>
        <v>42917</v>
      </c>
      <c r="C819">
        <v>30.491855620999999</v>
      </c>
    </row>
    <row r="820" spans="1:3" x14ac:dyDescent="0.25">
      <c r="A820">
        <v>6422</v>
      </c>
      <c r="B820" s="1">
        <f>DATE(2017,8,1) + TIME(0,0,0)</f>
        <v>42948</v>
      </c>
      <c r="C820">
        <v>30.503269196000002</v>
      </c>
    </row>
    <row r="821" spans="1:3" x14ac:dyDescent="0.25">
      <c r="A821">
        <v>6453</v>
      </c>
      <c r="B821" s="1">
        <f>DATE(2017,9,1) + TIME(0,0,0)</f>
        <v>42979</v>
      </c>
      <c r="C821">
        <v>30.51464653</v>
      </c>
    </row>
    <row r="822" spans="1:3" x14ac:dyDescent="0.25">
      <c r="A822">
        <v>6483</v>
      </c>
      <c r="B822" s="1">
        <f>DATE(2017,10,1) + TIME(0,0,0)</f>
        <v>43009</v>
      </c>
      <c r="C822">
        <v>30.525619506999998</v>
      </c>
    </row>
    <row r="823" spans="1:3" x14ac:dyDescent="0.25">
      <c r="A823">
        <v>6514</v>
      </c>
      <c r="B823" s="1">
        <f>DATE(2017,11,1) + TIME(0,0,0)</f>
        <v>43040</v>
      </c>
      <c r="C823">
        <v>30.53691864</v>
      </c>
    </row>
    <row r="824" spans="1:3" x14ac:dyDescent="0.25">
      <c r="A824">
        <v>6544</v>
      </c>
      <c r="B824" s="1">
        <f>DATE(2017,12,1) + TIME(0,0,0)</f>
        <v>43070</v>
      </c>
      <c r="C824">
        <v>30.547819138000001</v>
      </c>
    </row>
    <row r="825" spans="1:3" x14ac:dyDescent="0.25">
      <c r="A825">
        <v>6575</v>
      </c>
      <c r="B825" s="1">
        <f>DATE(2018,1,1) + TIME(0,0,0)</f>
        <v>43101</v>
      </c>
      <c r="C825">
        <v>30.559043884000001</v>
      </c>
    </row>
    <row r="826" spans="1:3" x14ac:dyDescent="0.25">
      <c r="A826">
        <v>6606</v>
      </c>
      <c r="B826" s="1">
        <f>DATE(2018,2,1) + TIME(0,0,0)</f>
        <v>43132</v>
      </c>
      <c r="C826">
        <v>30.570228577000002</v>
      </c>
    </row>
    <row r="827" spans="1:3" x14ac:dyDescent="0.25">
      <c r="A827">
        <v>6634</v>
      </c>
      <c r="B827" s="1">
        <f>DATE(2018,3,1) + TIME(0,0,0)</f>
        <v>43160</v>
      </c>
      <c r="C827">
        <v>30.580299376999999</v>
      </c>
    </row>
    <row r="828" spans="1:3" x14ac:dyDescent="0.25">
      <c r="A828">
        <v>6665</v>
      </c>
      <c r="B828" s="1">
        <f>DATE(2018,4,1) + TIME(0,0,0)</f>
        <v>43191</v>
      </c>
      <c r="C828">
        <v>30.591413498000001</v>
      </c>
    </row>
    <row r="829" spans="1:3" x14ac:dyDescent="0.25">
      <c r="A829">
        <v>6695</v>
      </c>
      <c r="B829" s="1">
        <f>DATE(2018,5,1) + TIME(0,0,0)</f>
        <v>43221</v>
      </c>
      <c r="C829">
        <v>30.602130890000002</v>
      </c>
    </row>
    <row r="830" spans="1:3" x14ac:dyDescent="0.25">
      <c r="A830">
        <v>6726</v>
      </c>
      <c r="B830" s="1">
        <f>DATE(2018,6,1) + TIME(0,0,0)</f>
        <v>43252</v>
      </c>
      <c r="C830">
        <v>30.613168716000001</v>
      </c>
    </row>
    <row r="831" spans="1:3" x14ac:dyDescent="0.25">
      <c r="A831">
        <v>6756</v>
      </c>
      <c r="B831" s="1">
        <f>DATE(2018,7,1) + TIME(0,0,0)</f>
        <v>43282</v>
      </c>
      <c r="C831">
        <v>30.623811721999999</v>
      </c>
    </row>
    <row r="832" spans="1:3" x14ac:dyDescent="0.25">
      <c r="A832">
        <v>6787</v>
      </c>
      <c r="B832" s="1">
        <f>DATE(2018,8,1) + TIME(0,0,0)</f>
        <v>43313</v>
      </c>
      <c r="C832">
        <v>30.634775162</v>
      </c>
    </row>
    <row r="833" spans="1:3" x14ac:dyDescent="0.25">
      <c r="A833">
        <v>6818</v>
      </c>
      <c r="B833" s="1">
        <f>DATE(2018,9,1) + TIME(0,0,0)</f>
        <v>43344</v>
      </c>
      <c r="C833">
        <v>30.645698546999999</v>
      </c>
    </row>
    <row r="834" spans="1:3" x14ac:dyDescent="0.25">
      <c r="A834">
        <v>6848</v>
      </c>
      <c r="B834" s="1">
        <f>DATE(2018,10,1) + TIME(0,0,0)</f>
        <v>43374</v>
      </c>
      <c r="C834">
        <v>30.656232834000001</v>
      </c>
    </row>
    <row r="835" spans="1:3" x14ac:dyDescent="0.25">
      <c r="A835">
        <v>6879</v>
      </c>
      <c r="B835" s="1">
        <f>DATE(2018,11,1) + TIME(0,0,0)</f>
        <v>43405</v>
      </c>
      <c r="C835">
        <v>30.667079926</v>
      </c>
    </row>
    <row r="836" spans="1:3" x14ac:dyDescent="0.25">
      <c r="A836">
        <v>6909</v>
      </c>
      <c r="B836" s="1">
        <f>DATE(2018,12,1) + TIME(0,0,0)</f>
        <v>43435</v>
      </c>
      <c r="C836">
        <v>30.677541733000002</v>
      </c>
    </row>
    <row r="837" spans="1:3" x14ac:dyDescent="0.25">
      <c r="A837">
        <v>6940</v>
      </c>
      <c r="B837" s="1">
        <f>DATE(2019,1,1) + TIME(0,0,0)</f>
        <v>43466</v>
      </c>
      <c r="C837">
        <v>30.688312531000001</v>
      </c>
    </row>
    <row r="838" spans="1:3" x14ac:dyDescent="0.25">
      <c r="A838">
        <v>6971</v>
      </c>
      <c r="B838" s="1">
        <f>DATE(2019,2,1) + TIME(0,0,0)</f>
        <v>43497</v>
      </c>
      <c r="C838">
        <v>30.699047089</v>
      </c>
    </row>
    <row r="839" spans="1:3" x14ac:dyDescent="0.25">
      <c r="A839">
        <v>6999</v>
      </c>
      <c r="B839" s="1">
        <f>DATE(2019,3,1) + TIME(0,0,0)</f>
        <v>43525</v>
      </c>
      <c r="C839">
        <v>30.708709717000001</v>
      </c>
    </row>
    <row r="840" spans="1:3" x14ac:dyDescent="0.25">
      <c r="A840">
        <v>7030</v>
      </c>
      <c r="B840" s="1">
        <f>DATE(2019,4,1) + TIME(0,0,0)</f>
        <v>43556</v>
      </c>
      <c r="C840">
        <v>30.71937561</v>
      </c>
    </row>
    <row r="841" spans="1:3" x14ac:dyDescent="0.25">
      <c r="A841">
        <v>7060</v>
      </c>
      <c r="B841" s="1">
        <f>DATE(2019,5,1) + TIME(0,0,0)</f>
        <v>43586</v>
      </c>
      <c r="C841">
        <v>30.729663849000001</v>
      </c>
    </row>
    <row r="842" spans="1:3" x14ac:dyDescent="0.25">
      <c r="A842">
        <v>7091</v>
      </c>
      <c r="B842" s="1">
        <f>DATE(2019,6,1) + TIME(0,0,0)</f>
        <v>43617</v>
      </c>
      <c r="C842">
        <v>30.740257263</v>
      </c>
    </row>
    <row r="843" spans="1:3" x14ac:dyDescent="0.25">
      <c r="A843">
        <v>7121</v>
      </c>
      <c r="B843" s="1">
        <f>DATE(2019,7,1) + TIME(0,0,0)</f>
        <v>43647</v>
      </c>
      <c r="C843">
        <v>30.750469207999998</v>
      </c>
    </row>
    <row r="844" spans="1:3" x14ac:dyDescent="0.25">
      <c r="A844">
        <v>7152</v>
      </c>
      <c r="B844" s="1">
        <f>DATE(2019,8,1) + TIME(0,0,0)</f>
        <v>43678</v>
      </c>
      <c r="C844">
        <v>30.760982512999998</v>
      </c>
    </row>
    <row r="845" spans="1:3" x14ac:dyDescent="0.25">
      <c r="A845">
        <v>7183</v>
      </c>
      <c r="B845" s="1">
        <f>DATE(2019,9,1) + TIME(0,0,0)</f>
        <v>43709</v>
      </c>
      <c r="C845">
        <v>30.771457672</v>
      </c>
    </row>
    <row r="846" spans="1:3" x14ac:dyDescent="0.25">
      <c r="A846">
        <v>7213</v>
      </c>
      <c r="B846" s="1">
        <f>DATE(2019,10,1) + TIME(0,0,0)</f>
        <v>43739</v>
      </c>
      <c r="C846">
        <v>30.781558990000001</v>
      </c>
    </row>
    <row r="847" spans="1:3" x14ac:dyDescent="0.25">
      <c r="A847">
        <v>7244</v>
      </c>
      <c r="B847" s="1">
        <f>DATE(2019,11,1) + TIME(0,0,0)</f>
        <v>43770</v>
      </c>
      <c r="C847">
        <v>30.791961669999999</v>
      </c>
    </row>
    <row r="848" spans="1:3" x14ac:dyDescent="0.25">
      <c r="A848">
        <v>7274</v>
      </c>
      <c r="B848" s="1">
        <f>DATE(2019,12,1) + TIME(0,0,0)</f>
        <v>43800</v>
      </c>
      <c r="C848">
        <v>30.801994323999999</v>
      </c>
    </row>
    <row r="849" spans="1:3" x14ac:dyDescent="0.25">
      <c r="A849">
        <v>7305</v>
      </c>
      <c r="B849" s="1">
        <f>DATE(2020,1,1) + TIME(0,0,0)</f>
        <v>43831</v>
      </c>
      <c r="C849">
        <v>30.812332153</v>
      </c>
    </row>
    <row r="850" spans="1:3" x14ac:dyDescent="0.25">
      <c r="A850">
        <v>7336</v>
      </c>
      <c r="B850" s="1">
        <f>DATE(2020,2,1) + TIME(0,0,0)</f>
        <v>43862</v>
      </c>
      <c r="C850">
        <v>30.822637558</v>
      </c>
    </row>
    <row r="851" spans="1:3" x14ac:dyDescent="0.25">
      <c r="A851">
        <v>7365</v>
      </c>
      <c r="B851" s="1">
        <f>DATE(2020,3,1) + TIME(0,0,0)</f>
        <v>43891</v>
      </c>
      <c r="C851">
        <v>30.832248688</v>
      </c>
    </row>
    <row r="852" spans="1:3" x14ac:dyDescent="0.25">
      <c r="A852">
        <v>7396</v>
      </c>
      <c r="B852" s="1">
        <f>DATE(2020,4,1) + TIME(0,0,0)</f>
        <v>43922</v>
      </c>
      <c r="C852">
        <v>30.842489242999999</v>
      </c>
    </row>
    <row r="853" spans="1:3" x14ac:dyDescent="0.25">
      <c r="A853">
        <v>7426</v>
      </c>
      <c r="B853" s="1">
        <f>DATE(2020,5,1) + TIME(0,0,0)</f>
        <v>43952</v>
      </c>
      <c r="C853">
        <v>30.852363585999999</v>
      </c>
    </row>
    <row r="854" spans="1:3" x14ac:dyDescent="0.25">
      <c r="A854">
        <v>7457</v>
      </c>
      <c r="B854" s="1">
        <f>DATE(2020,6,1) + TIME(0,0,0)</f>
        <v>43983</v>
      </c>
      <c r="C854">
        <v>30.862531661999999</v>
      </c>
    </row>
    <row r="855" spans="1:3" x14ac:dyDescent="0.25">
      <c r="A855">
        <v>7487</v>
      </c>
      <c r="B855" s="1">
        <f>DATE(2020,7,1) + TIME(0,0,0)</f>
        <v>44013</v>
      </c>
      <c r="C855">
        <v>30.872343062999999</v>
      </c>
    </row>
    <row r="856" spans="1:3" x14ac:dyDescent="0.25">
      <c r="A856">
        <v>7518</v>
      </c>
      <c r="B856" s="1">
        <f>DATE(2020,8,1) + TIME(0,0,0)</f>
        <v>44044</v>
      </c>
      <c r="C856">
        <v>30.882448195999999</v>
      </c>
    </row>
    <row r="857" spans="1:3" x14ac:dyDescent="0.25">
      <c r="A857">
        <v>7549</v>
      </c>
      <c r="B857" s="1">
        <f>DATE(2020,9,1) + TIME(0,0,0)</f>
        <v>44075</v>
      </c>
      <c r="C857">
        <v>30.892520905000001</v>
      </c>
    </row>
    <row r="858" spans="1:3" x14ac:dyDescent="0.25">
      <c r="A858">
        <v>7579</v>
      </c>
      <c r="B858" s="1">
        <f>DATE(2020,10,1) + TIME(0,0,0)</f>
        <v>44105</v>
      </c>
      <c r="C858">
        <v>30.902235031</v>
      </c>
    </row>
    <row r="859" spans="1:3" x14ac:dyDescent="0.25">
      <c r="A859">
        <v>7610</v>
      </c>
      <c r="B859" s="1">
        <f>DATE(2020,11,1) + TIME(0,0,0)</f>
        <v>44136</v>
      </c>
      <c r="C859">
        <v>30.912239074999999</v>
      </c>
    </row>
    <row r="860" spans="1:3" x14ac:dyDescent="0.25">
      <c r="A860">
        <v>7640</v>
      </c>
      <c r="B860" s="1">
        <f>DATE(2020,12,1) + TIME(0,0,0)</f>
        <v>44166</v>
      </c>
      <c r="C860">
        <v>30.921884537</v>
      </c>
    </row>
    <row r="861" spans="1:3" x14ac:dyDescent="0.25">
      <c r="A861">
        <v>7671</v>
      </c>
      <c r="B861" s="1">
        <f>DATE(2021,1,1) + TIME(0,0,0)</f>
        <v>44197</v>
      </c>
      <c r="C861">
        <v>30.931819915999998</v>
      </c>
    </row>
    <row r="862" spans="1:3" x14ac:dyDescent="0.25">
      <c r="A862">
        <v>7702</v>
      </c>
      <c r="B862" s="1">
        <f>DATE(2021,2,1) + TIME(0,0,0)</f>
        <v>44228</v>
      </c>
      <c r="C862">
        <v>30.941724777000001</v>
      </c>
    </row>
    <row r="863" spans="1:3" x14ac:dyDescent="0.25">
      <c r="A863">
        <v>7730</v>
      </c>
      <c r="B863" s="1">
        <f>DATE(2021,3,1) + TIME(0,0,0)</f>
        <v>44256</v>
      </c>
      <c r="C863">
        <v>30.950649260999999</v>
      </c>
    </row>
    <row r="864" spans="1:3" x14ac:dyDescent="0.25">
      <c r="A864">
        <v>7761</v>
      </c>
      <c r="B864" s="1">
        <f>DATE(2021,4,1) + TIME(0,0,0)</f>
        <v>44287</v>
      </c>
      <c r="C864">
        <v>30.960502625</v>
      </c>
    </row>
    <row r="865" spans="1:3" x14ac:dyDescent="0.25">
      <c r="A865">
        <v>7791</v>
      </c>
      <c r="B865" s="1">
        <f>DATE(2021,5,1) + TIME(0,0,0)</f>
        <v>44317</v>
      </c>
      <c r="C865">
        <v>30.970010757000001</v>
      </c>
    </row>
    <row r="866" spans="1:3" x14ac:dyDescent="0.25">
      <c r="A866">
        <v>7822</v>
      </c>
      <c r="B866" s="1">
        <f>DATE(2021,6,1) + TIME(0,0,0)</f>
        <v>44348</v>
      </c>
      <c r="C866">
        <v>30.979810714999999</v>
      </c>
    </row>
    <row r="867" spans="1:3" x14ac:dyDescent="0.25">
      <c r="A867">
        <v>7852</v>
      </c>
      <c r="B867" s="1">
        <f>DATE(2021,7,1) + TIME(0,0,0)</f>
        <v>44378</v>
      </c>
      <c r="C867">
        <v>30.989267348999999</v>
      </c>
    </row>
    <row r="868" spans="1:3" x14ac:dyDescent="0.25">
      <c r="A868">
        <v>7883</v>
      </c>
      <c r="B868" s="1">
        <f>DATE(2021,8,1) + TIME(0,0,0)</f>
        <v>44409</v>
      </c>
      <c r="C868">
        <v>30.999011993</v>
      </c>
    </row>
    <row r="869" spans="1:3" x14ac:dyDescent="0.25">
      <c r="A869">
        <v>7914</v>
      </c>
      <c r="B869" s="1">
        <f>DATE(2021,9,1) + TIME(0,0,0)</f>
        <v>44440</v>
      </c>
      <c r="C869">
        <v>31.008728027</v>
      </c>
    </row>
    <row r="870" spans="1:3" x14ac:dyDescent="0.25">
      <c r="A870">
        <v>7944</v>
      </c>
      <c r="B870" s="1">
        <f>DATE(2021,10,1) + TIME(0,0,0)</f>
        <v>44470</v>
      </c>
      <c r="C870">
        <v>31.018104553000001</v>
      </c>
    </row>
    <row r="871" spans="1:3" x14ac:dyDescent="0.25">
      <c r="A871">
        <v>7975</v>
      </c>
      <c r="B871" s="1">
        <f>DATE(2021,11,1) + TIME(0,0,0)</f>
        <v>44501</v>
      </c>
      <c r="C871">
        <v>31.027765274</v>
      </c>
    </row>
    <row r="872" spans="1:3" x14ac:dyDescent="0.25">
      <c r="A872">
        <v>8005</v>
      </c>
      <c r="B872" s="1">
        <f>DATE(2021,12,1) + TIME(0,0,0)</f>
        <v>44531</v>
      </c>
      <c r="C872">
        <v>31.037086487</v>
      </c>
    </row>
    <row r="873" spans="1:3" x14ac:dyDescent="0.25">
      <c r="A873">
        <v>8036</v>
      </c>
      <c r="B873" s="1">
        <f>DATE(2022,1,1) + TIME(0,0,0)</f>
        <v>44562</v>
      </c>
      <c r="C873">
        <v>31.046689987000001</v>
      </c>
    </row>
    <row r="874" spans="1:3" x14ac:dyDescent="0.25">
      <c r="A874">
        <v>8067</v>
      </c>
      <c r="B874" s="1">
        <f>DATE(2022,2,1) + TIME(0,0,0)</f>
        <v>44593</v>
      </c>
      <c r="C874">
        <v>31.056264877</v>
      </c>
    </row>
    <row r="875" spans="1:3" x14ac:dyDescent="0.25">
      <c r="A875">
        <v>8095</v>
      </c>
      <c r="B875" s="1">
        <f>DATE(2022,3,1) + TIME(0,0,0)</f>
        <v>44621</v>
      </c>
      <c r="C875">
        <v>31.064888</v>
      </c>
    </row>
    <row r="876" spans="1:3" x14ac:dyDescent="0.25">
      <c r="A876">
        <v>8126</v>
      </c>
      <c r="B876" s="1">
        <f>DATE(2022,4,1) + TIME(0,0,0)</f>
        <v>44652</v>
      </c>
      <c r="C876">
        <v>31.074405670000001</v>
      </c>
    </row>
    <row r="877" spans="1:3" x14ac:dyDescent="0.25">
      <c r="A877">
        <v>8156</v>
      </c>
      <c r="B877" s="1">
        <f>DATE(2022,5,1) + TIME(0,0,0)</f>
        <v>44682</v>
      </c>
      <c r="C877">
        <v>31.083585739</v>
      </c>
    </row>
    <row r="878" spans="1:3" x14ac:dyDescent="0.25">
      <c r="A878">
        <v>8187</v>
      </c>
      <c r="B878" s="1">
        <f>DATE(2022,6,1) + TIME(0,0,0)</f>
        <v>44713</v>
      </c>
      <c r="C878">
        <v>31.093040466000001</v>
      </c>
    </row>
    <row r="879" spans="1:3" x14ac:dyDescent="0.25">
      <c r="A879">
        <v>8217</v>
      </c>
      <c r="B879" s="1">
        <f>DATE(2022,7,1) + TIME(0,0,0)</f>
        <v>44743</v>
      </c>
      <c r="C879">
        <v>31.102165222</v>
      </c>
    </row>
    <row r="880" spans="1:3" x14ac:dyDescent="0.25">
      <c r="A880">
        <v>8248</v>
      </c>
      <c r="B880" s="1">
        <f>DATE(2022,8,1) + TIME(0,0,0)</f>
        <v>44774</v>
      </c>
      <c r="C880">
        <v>31.111564636000001</v>
      </c>
    </row>
    <row r="881" spans="1:3" x14ac:dyDescent="0.25">
      <c r="A881">
        <v>8279</v>
      </c>
      <c r="B881" s="1">
        <f>DATE(2022,9,1) + TIME(0,0,0)</f>
        <v>44805</v>
      </c>
      <c r="C881">
        <v>31.12093544</v>
      </c>
    </row>
    <row r="882" spans="1:3" x14ac:dyDescent="0.25">
      <c r="A882">
        <v>8309</v>
      </c>
      <c r="B882" s="1">
        <f>DATE(2022,10,1) + TIME(0,0,0)</f>
        <v>44835</v>
      </c>
      <c r="C882">
        <v>31.129976273</v>
      </c>
    </row>
    <row r="883" spans="1:3" x14ac:dyDescent="0.25">
      <c r="A883">
        <v>8340</v>
      </c>
      <c r="B883" s="1">
        <f>DATE(2022,11,1) + TIME(0,0,0)</f>
        <v>44866</v>
      </c>
      <c r="C883">
        <v>31.139291762999999</v>
      </c>
    </row>
    <row r="884" spans="1:3" x14ac:dyDescent="0.25">
      <c r="A884">
        <v>8370</v>
      </c>
      <c r="B884" s="1">
        <f>DATE(2022,12,1) + TIME(0,0,0)</f>
        <v>44896</v>
      </c>
      <c r="C884">
        <v>31.148277282999999</v>
      </c>
    </row>
    <row r="885" spans="1:3" x14ac:dyDescent="0.25">
      <c r="A885">
        <v>8401</v>
      </c>
      <c r="B885" s="1">
        <f>DATE(2023,1,1) + TIME(0,0,0)</f>
        <v>44927</v>
      </c>
      <c r="C885">
        <v>31.157535552999999</v>
      </c>
    </row>
    <row r="886" spans="1:3" x14ac:dyDescent="0.25">
      <c r="A886">
        <v>8432</v>
      </c>
      <c r="B886" s="1">
        <f>DATE(2023,2,1) + TIME(0,0,0)</f>
        <v>44958</v>
      </c>
      <c r="C886">
        <v>31.166767119999999</v>
      </c>
    </row>
    <row r="887" spans="1:3" x14ac:dyDescent="0.25">
      <c r="A887">
        <v>8460</v>
      </c>
      <c r="B887" s="1">
        <f>DATE(2023,3,1) + TIME(0,0,0)</f>
        <v>44986</v>
      </c>
      <c r="C887">
        <v>31.17508316</v>
      </c>
    </row>
    <row r="888" spans="1:3" x14ac:dyDescent="0.25">
      <c r="A888">
        <v>8491</v>
      </c>
      <c r="B888" s="1">
        <f>DATE(2023,4,1) + TIME(0,0,0)</f>
        <v>45017</v>
      </c>
      <c r="C888">
        <v>31.184261322000001</v>
      </c>
    </row>
    <row r="889" spans="1:3" x14ac:dyDescent="0.25">
      <c r="A889">
        <v>8521</v>
      </c>
      <c r="B889" s="1">
        <f>DATE(2023,5,1) + TIME(0,0,0)</f>
        <v>45047</v>
      </c>
      <c r="C889">
        <v>31.193120956000001</v>
      </c>
    </row>
    <row r="890" spans="1:3" x14ac:dyDescent="0.25">
      <c r="A890">
        <v>8552</v>
      </c>
      <c r="B890" s="1">
        <f>DATE(2023,6,1) + TIME(0,0,0)</f>
        <v>45078</v>
      </c>
      <c r="C890">
        <v>31.202249526999999</v>
      </c>
    </row>
    <row r="891" spans="1:3" x14ac:dyDescent="0.25">
      <c r="A891">
        <v>8582</v>
      </c>
      <c r="B891" s="1">
        <f>DATE(2023,7,1) + TIME(0,0,0)</f>
        <v>45108</v>
      </c>
      <c r="C891">
        <v>31.211057662999998</v>
      </c>
    </row>
    <row r="892" spans="1:3" x14ac:dyDescent="0.25">
      <c r="A892">
        <v>8613</v>
      </c>
      <c r="B892" s="1">
        <f>DATE(2023,8,1) + TIME(0,0,0)</f>
        <v>45139</v>
      </c>
      <c r="C892">
        <v>31.220136642</v>
      </c>
    </row>
    <row r="893" spans="1:3" x14ac:dyDescent="0.25">
      <c r="A893">
        <v>8644</v>
      </c>
      <c r="B893" s="1">
        <f>DATE(2023,9,1) + TIME(0,0,0)</f>
        <v>45170</v>
      </c>
      <c r="C893">
        <v>31.229188918999998</v>
      </c>
    </row>
    <row r="894" spans="1:3" x14ac:dyDescent="0.25">
      <c r="A894">
        <v>8674</v>
      </c>
      <c r="B894" s="1">
        <f>DATE(2023,10,1) + TIME(0,0,0)</f>
        <v>45200</v>
      </c>
      <c r="C894">
        <v>31.237924576000001</v>
      </c>
    </row>
    <row r="895" spans="1:3" x14ac:dyDescent="0.25">
      <c r="A895">
        <v>8705</v>
      </c>
      <c r="B895" s="1">
        <f>DATE(2023,11,1) + TIME(0,0,0)</f>
        <v>45231</v>
      </c>
      <c r="C895">
        <v>31.246929169000001</v>
      </c>
    </row>
    <row r="896" spans="1:3" x14ac:dyDescent="0.25">
      <c r="A896">
        <v>8735</v>
      </c>
      <c r="B896" s="1">
        <f>DATE(2023,12,1) + TIME(0,0,0)</f>
        <v>45261</v>
      </c>
      <c r="C896">
        <v>31.255617141999998</v>
      </c>
    </row>
    <row r="897" spans="1:3" x14ac:dyDescent="0.25">
      <c r="A897">
        <v>8766</v>
      </c>
      <c r="B897" s="1">
        <f>DATE(2024,1,1) + TIME(0,0,0)</f>
        <v>45292</v>
      </c>
      <c r="C897">
        <v>31.264570236000001</v>
      </c>
    </row>
    <row r="898" spans="1:3" x14ac:dyDescent="0.25">
      <c r="A898">
        <v>8797</v>
      </c>
      <c r="B898" s="1">
        <f>DATE(2024,2,1) + TIME(0,0,0)</f>
        <v>45323</v>
      </c>
      <c r="C898">
        <v>31.273500443</v>
      </c>
    </row>
    <row r="899" spans="1:3" x14ac:dyDescent="0.25">
      <c r="A899">
        <v>8826</v>
      </c>
      <c r="B899" s="1">
        <f>DATE(2024,3,1) + TIME(0,0,0)</f>
        <v>45352</v>
      </c>
      <c r="C899">
        <v>31.281829834</v>
      </c>
    </row>
    <row r="900" spans="1:3" x14ac:dyDescent="0.25">
      <c r="A900">
        <v>8857</v>
      </c>
      <c r="B900" s="1">
        <f>DATE(2024,4,1) + TIME(0,0,0)</f>
        <v>45383</v>
      </c>
      <c r="C900">
        <v>31.290710448999999</v>
      </c>
    </row>
    <row r="901" spans="1:3" x14ac:dyDescent="0.25">
      <c r="A901">
        <v>8887</v>
      </c>
      <c r="B901" s="1">
        <f>DATE(2024,5,1) + TIME(0,0,0)</f>
        <v>45413</v>
      </c>
      <c r="C901">
        <v>31.299282074000001</v>
      </c>
    </row>
    <row r="902" spans="1:3" x14ac:dyDescent="0.25">
      <c r="A902">
        <v>8918</v>
      </c>
      <c r="B902" s="1">
        <f>DATE(2024,6,1) + TIME(0,0,0)</f>
        <v>45444</v>
      </c>
      <c r="C902">
        <v>31.308115005000001</v>
      </c>
    </row>
    <row r="903" spans="1:3" x14ac:dyDescent="0.25">
      <c r="A903">
        <v>8948</v>
      </c>
      <c r="B903" s="1">
        <f>DATE(2024,7,1) + TIME(0,0,0)</f>
        <v>45474</v>
      </c>
      <c r="C903">
        <v>31.316638947000001</v>
      </c>
    </row>
    <row r="904" spans="1:3" x14ac:dyDescent="0.25">
      <c r="A904">
        <v>8979</v>
      </c>
      <c r="B904" s="1">
        <f>DATE(2024,8,1) + TIME(0,0,0)</f>
        <v>45505</v>
      </c>
      <c r="C904">
        <v>31.325422286999999</v>
      </c>
    </row>
    <row r="905" spans="1:3" x14ac:dyDescent="0.25">
      <c r="A905">
        <v>9010</v>
      </c>
      <c r="B905" s="1">
        <f>DATE(2024,9,1) + TIME(0,0,0)</f>
        <v>45536</v>
      </c>
      <c r="C905">
        <v>31.334180832000001</v>
      </c>
    </row>
    <row r="906" spans="1:3" x14ac:dyDescent="0.25">
      <c r="A906">
        <v>9040</v>
      </c>
      <c r="B906" s="1">
        <f>DATE(2024,10,1) + TIME(0,0,0)</f>
        <v>45566</v>
      </c>
      <c r="C906">
        <v>31.342636108000001</v>
      </c>
    </row>
    <row r="907" spans="1:3" x14ac:dyDescent="0.25">
      <c r="A907">
        <v>9071</v>
      </c>
      <c r="B907" s="1">
        <f>DATE(2024,11,1) + TIME(0,0,0)</f>
        <v>45597</v>
      </c>
      <c r="C907">
        <v>31.351346970000002</v>
      </c>
    </row>
    <row r="908" spans="1:3" x14ac:dyDescent="0.25">
      <c r="A908">
        <v>9101</v>
      </c>
      <c r="B908" s="1">
        <f>DATE(2024,12,1) + TIME(0,0,0)</f>
        <v>45627</v>
      </c>
      <c r="C908">
        <v>31.359754561999999</v>
      </c>
    </row>
    <row r="909" spans="1:3" x14ac:dyDescent="0.25">
      <c r="A909">
        <v>9132</v>
      </c>
      <c r="B909" s="1">
        <f>DATE(2025,1,1) + TIME(0,0,0)</f>
        <v>45658</v>
      </c>
      <c r="C909">
        <v>31.368417740000002</v>
      </c>
    </row>
    <row r="910" spans="1:3" x14ac:dyDescent="0.25">
      <c r="A910">
        <v>9163</v>
      </c>
      <c r="B910" s="1">
        <f>DATE(2025,2,1) + TIME(0,0,0)</f>
        <v>45689</v>
      </c>
      <c r="C910">
        <v>31.377056121999999</v>
      </c>
    </row>
    <row r="911" spans="1:3" x14ac:dyDescent="0.25">
      <c r="A911">
        <v>9191</v>
      </c>
      <c r="B911" s="1">
        <f>DATE(2025,3,1) + TIME(0,0,0)</f>
        <v>45717</v>
      </c>
      <c r="C911">
        <v>31.384840012000002</v>
      </c>
    </row>
    <row r="912" spans="1:3" x14ac:dyDescent="0.25">
      <c r="A912">
        <v>9222</v>
      </c>
      <c r="B912" s="1">
        <f>DATE(2025,4,1) + TIME(0,0,0)</f>
        <v>45748</v>
      </c>
      <c r="C912">
        <v>31.393432616999998</v>
      </c>
    </row>
    <row r="913" spans="1:3" x14ac:dyDescent="0.25">
      <c r="A913">
        <v>9252</v>
      </c>
      <c r="B913" s="1">
        <f>DATE(2025,5,1) + TIME(0,0,0)</f>
        <v>45778</v>
      </c>
      <c r="C913">
        <v>31.401725768999999</v>
      </c>
    </row>
    <row r="914" spans="1:3" x14ac:dyDescent="0.25">
      <c r="A914">
        <v>9283</v>
      </c>
      <c r="B914" s="1">
        <f>DATE(2025,6,1) + TIME(0,0,0)</f>
        <v>45809</v>
      </c>
      <c r="C914">
        <v>31.410272597999999</v>
      </c>
    </row>
    <row r="915" spans="1:3" x14ac:dyDescent="0.25">
      <c r="A915">
        <v>9313</v>
      </c>
      <c r="B915" s="1">
        <f>DATE(2025,7,1) + TIME(0,0,0)</f>
        <v>45839</v>
      </c>
      <c r="C915">
        <v>31.418519973999999</v>
      </c>
    </row>
    <row r="916" spans="1:3" x14ac:dyDescent="0.25">
      <c r="A916">
        <v>9344</v>
      </c>
      <c r="B916" s="1">
        <f>DATE(2025,8,1) + TIME(0,0,0)</f>
        <v>45870</v>
      </c>
      <c r="C916">
        <v>31.427019119000001</v>
      </c>
    </row>
    <row r="917" spans="1:3" x14ac:dyDescent="0.25">
      <c r="A917">
        <v>9375</v>
      </c>
      <c r="B917" s="1">
        <f>DATE(2025,9,1) + TIME(0,0,0)</f>
        <v>45901</v>
      </c>
      <c r="C917">
        <v>31.435495376999999</v>
      </c>
    </row>
    <row r="918" spans="1:3" x14ac:dyDescent="0.25">
      <c r="A918">
        <v>9405</v>
      </c>
      <c r="B918" s="1">
        <f>DATE(2025,10,1) + TIME(0,0,0)</f>
        <v>45931</v>
      </c>
      <c r="C918">
        <v>31.443674088000002</v>
      </c>
    </row>
    <row r="919" spans="1:3" x14ac:dyDescent="0.25">
      <c r="A919">
        <v>9436</v>
      </c>
      <c r="B919" s="1">
        <f>DATE(2025,11,1) + TIME(0,0,0)</f>
        <v>45962</v>
      </c>
      <c r="C919">
        <v>31.452102661000001</v>
      </c>
    </row>
    <row r="920" spans="1:3" x14ac:dyDescent="0.25">
      <c r="A920">
        <v>9466</v>
      </c>
      <c r="B920" s="1">
        <f>DATE(2025,12,1) + TIME(0,0,0)</f>
        <v>45992</v>
      </c>
      <c r="C920">
        <v>31.460233687999999</v>
      </c>
    </row>
    <row r="921" spans="1:3" x14ac:dyDescent="0.25">
      <c r="A921">
        <v>9497</v>
      </c>
      <c r="B921" s="1">
        <f>DATE(2026,1,1) + TIME(0,0,0)</f>
        <v>46023</v>
      </c>
      <c r="C921">
        <v>31.468612670999999</v>
      </c>
    </row>
    <row r="922" spans="1:3" x14ac:dyDescent="0.25">
      <c r="A922">
        <v>9528</v>
      </c>
      <c r="B922" s="1">
        <f>DATE(2026,2,1) + TIME(0,0,0)</f>
        <v>46054</v>
      </c>
      <c r="C922">
        <v>31.476966858000001</v>
      </c>
    </row>
    <row r="923" spans="1:3" x14ac:dyDescent="0.25">
      <c r="A923">
        <v>9556</v>
      </c>
      <c r="B923" s="1">
        <f>DATE(2026,3,1) + TIME(0,0,0)</f>
        <v>46082</v>
      </c>
      <c r="C923">
        <v>31.484491347999999</v>
      </c>
    </row>
    <row r="924" spans="1:3" x14ac:dyDescent="0.25">
      <c r="A924">
        <v>9587</v>
      </c>
      <c r="B924" s="1">
        <f>DATE(2026,4,1) + TIME(0,0,0)</f>
        <v>46113</v>
      </c>
      <c r="C924">
        <v>31.492799759</v>
      </c>
    </row>
    <row r="925" spans="1:3" x14ac:dyDescent="0.25">
      <c r="A925">
        <v>9617</v>
      </c>
      <c r="B925" s="1">
        <f>DATE(2026,5,1) + TIME(0,0,0)</f>
        <v>46143</v>
      </c>
      <c r="C925">
        <v>31.500816345</v>
      </c>
    </row>
    <row r="926" spans="1:3" x14ac:dyDescent="0.25">
      <c r="A926">
        <v>9648</v>
      </c>
      <c r="B926" s="1">
        <f>DATE(2026,6,1) + TIME(0,0,0)</f>
        <v>46174</v>
      </c>
      <c r="C926">
        <v>31.509077072</v>
      </c>
    </row>
    <row r="927" spans="1:3" x14ac:dyDescent="0.25">
      <c r="A927">
        <v>9678</v>
      </c>
      <c r="B927" s="1">
        <f>DATE(2026,7,1) + TIME(0,0,0)</f>
        <v>46204</v>
      </c>
      <c r="C927">
        <v>31.517049789000001</v>
      </c>
    </row>
    <row r="928" spans="1:3" x14ac:dyDescent="0.25">
      <c r="A928">
        <v>9709</v>
      </c>
      <c r="B928" s="1">
        <f>DATE(2026,8,1) + TIME(0,0,0)</f>
        <v>46235</v>
      </c>
      <c r="C928">
        <v>31.525264740000001</v>
      </c>
    </row>
    <row r="929" spans="1:3" x14ac:dyDescent="0.25">
      <c r="A929">
        <v>9740</v>
      </c>
      <c r="B929" s="1">
        <f>DATE(2026,9,1) + TIME(0,0,0)</f>
        <v>46266</v>
      </c>
      <c r="C929">
        <v>31.533456802</v>
      </c>
    </row>
    <row r="930" spans="1:3" x14ac:dyDescent="0.25">
      <c r="A930">
        <v>9770</v>
      </c>
      <c r="B930" s="1">
        <f>DATE(2026,10,1) + TIME(0,0,0)</f>
        <v>46296</v>
      </c>
      <c r="C930">
        <v>31.54136467</v>
      </c>
    </row>
    <row r="931" spans="1:3" x14ac:dyDescent="0.25">
      <c r="A931">
        <v>9801</v>
      </c>
      <c r="B931" s="1">
        <f>DATE(2026,11,1) + TIME(0,0,0)</f>
        <v>46327</v>
      </c>
      <c r="C931">
        <v>31.549510955999999</v>
      </c>
    </row>
    <row r="932" spans="1:3" x14ac:dyDescent="0.25">
      <c r="A932">
        <v>9831</v>
      </c>
      <c r="B932" s="1">
        <f>DATE(2026,12,1) + TIME(0,0,0)</f>
        <v>46357</v>
      </c>
      <c r="C932">
        <v>31.557374954</v>
      </c>
    </row>
    <row r="933" spans="1:3" x14ac:dyDescent="0.25">
      <c r="A933">
        <v>9862</v>
      </c>
      <c r="B933" s="1">
        <f>DATE(2027,1,1) + TIME(0,0,0)</f>
        <v>46388</v>
      </c>
      <c r="C933">
        <v>31.565479279000002</v>
      </c>
    </row>
    <row r="934" spans="1:3" x14ac:dyDescent="0.25">
      <c r="A934">
        <v>9893</v>
      </c>
      <c r="B934" s="1">
        <f>DATE(2027,2,1) + TIME(0,0,0)</f>
        <v>46419</v>
      </c>
      <c r="C934">
        <v>31.573560714999999</v>
      </c>
    </row>
    <row r="935" spans="1:3" x14ac:dyDescent="0.25">
      <c r="A935">
        <v>9921</v>
      </c>
      <c r="B935" s="1">
        <f>DATE(2027,3,1) + TIME(0,0,0)</f>
        <v>46447</v>
      </c>
      <c r="C935">
        <v>31.580841064000001</v>
      </c>
    </row>
    <row r="936" spans="1:3" x14ac:dyDescent="0.25">
      <c r="A936">
        <v>9952</v>
      </c>
      <c r="B936" s="1">
        <f>DATE(2027,4,1) + TIME(0,0,0)</f>
        <v>46478</v>
      </c>
      <c r="C936">
        <v>31.588882446</v>
      </c>
    </row>
    <row r="937" spans="1:3" x14ac:dyDescent="0.25">
      <c r="A937">
        <v>9982</v>
      </c>
      <c r="B937" s="1">
        <f>DATE(2027,5,1) + TIME(0,0,0)</f>
        <v>46508</v>
      </c>
      <c r="C937">
        <v>31.596643447999998</v>
      </c>
    </row>
    <row r="938" spans="1:3" x14ac:dyDescent="0.25">
      <c r="A938">
        <v>10013</v>
      </c>
      <c r="B938" s="1">
        <f>DATE(2027,6,1) + TIME(0,0,0)</f>
        <v>46539</v>
      </c>
      <c r="C938">
        <v>31.604640961000001</v>
      </c>
    </row>
    <row r="939" spans="1:3" x14ac:dyDescent="0.25">
      <c r="A939">
        <v>10043</v>
      </c>
      <c r="B939" s="1">
        <f>DATE(2027,7,1) + TIME(0,0,0)</f>
        <v>46569</v>
      </c>
      <c r="C939">
        <v>31.612361908</v>
      </c>
    </row>
    <row r="940" spans="1:3" x14ac:dyDescent="0.25">
      <c r="A940">
        <v>10074</v>
      </c>
      <c r="B940" s="1">
        <f>DATE(2027,8,1) + TIME(0,0,0)</f>
        <v>46600</v>
      </c>
      <c r="C940">
        <v>31.620319366</v>
      </c>
    </row>
    <row r="941" spans="1:3" x14ac:dyDescent="0.25">
      <c r="A941">
        <v>10105</v>
      </c>
      <c r="B941" s="1">
        <f>DATE(2027,9,1) + TIME(0,0,0)</f>
        <v>46631</v>
      </c>
      <c r="C941">
        <v>31.628255844000002</v>
      </c>
    </row>
    <row r="942" spans="1:3" x14ac:dyDescent="0.25">
      <c r="A942">
        <v>10135</v>
      </c>
      <c r="B942" s="1">
        <f>DATE(2027,10,1) + TIME(0,0,0)</f>
        <v>46661</v>
      </c>
      <c r="C942">
        <v>31.635917664000001</v>
      </c>
    </row>
    <row r="943" spans="1:3" x14ac:dyDescent="0.25">
      <c r="A943">
        <v>10166</v>
      </c>
      <c r="B943" s="1">
        <f>DATE(2027,11,1) + TIME(0,0,0)</f>
        <v>46692</v>
      </c>
      <c r="C943">
        <v>31.643812180000001</v>
      </c>
    </row>
    <row r="944" spans="1:3" x14ac:dyDescent="0.25">
      <c r="A944">
        <v>10196</v>
      </c>
      <c r="B944" s="1">
        <f>DATE(2027,12,1) + TIME(0,0,0)</f>
        <v>46722</v>
      </c>
      <c r="C944">
        <v>31.651433945000001</v>
      </c>
    </row>
    <row r="945" spans="1:3" x14ac:dyDescent="0.25">
      <c r="A945">
        <v>10227</v>
      </c>
      <c r="B945" s="1">
        <f>DATE(2028,1,1) + TIME(0,0,0)</f>
        <v>46753</v>
      </c>
      <c r="C945">
        <v>31.659290314</v>
      </c>
    </row>
    <row r="946" spans="1:3" x14ac:dyDescent="0.25">
      <c r="A946">
        <v>10258</v>
      </c>
      <c r="B946" s="1">
        <f>DATE(2028,2,1) + TIME(0,0,0)</f>
        <v>46784</v>
      </c>
      <c r="C946">
        <v>31.667125702</v>
      </c>
    </row>
    <row r="947" spans="1:3" x14ac:dyDescent="0.25">
      <c r="A947">
        <v>10287</v>
      </c>
      <c r="B947" s="1">
        <f>DATE(2028,3,1) + TIME(0,0,0)</f>
        <v>46813</v>
      </c>
      <c r="C947">
        <v>31.674436569000001</v>
      </c>
    </row>
    <row r="948" spans="1:3" x14ac:dyDescent="0.25">
      <c r="A948">
        <v>10318</v>
      </c>
      <c r="B948" s="1">
        <f>DATE(2028,4,1) + TIME(0,0,0)</f>
        <v>46844</v>
      </c>
      <c r="C948">
        <v>31.68223381</v>
      </c>
    </row>
    <row r="949" spans="1:3" x14ac:dyDescent="0.25">
      <c r="A949">
        <v>10348</v>
      </c>
      <c r="B949" s="1">
        <f>DATE(2028,5,1) + TIME(0,0,0)</f>
        <v>46874</v>
      </c>
      <c r="C949">
        <v>31.689760207999999</v>
      </c>
    </row>
    <row r="950" spans="1:3" x14ac:dyDescent="0.25">
      <c r="A950">
        <v>10379</v>
      </c>
      <c r="B950" s="1">
        <f>DATE(2028,6,1) + TIME(0,0,0)</f>
        <v>46905</v>
      </c>
      <c r="C950">
        <v>31.697517394999998</v>
      </c>
    </row>
    <row r="951" spans="1:3" x14ac:dyDescent="0.25">
      <c r="A951">
        <v>10409</v>
      </c>
      <c r="B951" s="1">
        <f>DATE(2028,7,1) + TIME(0,0,0)</f>
        <v>46935</v>
      </c>
      <c r="C951">
        <v>31.705005646</v>
      </c>
    </row>
    <row r="952" spans="1:3" x14ac:dyDescent="0.25">
      <c r="A952">
        <v>10440</v>
      </c>
      <c r="B952" s="1">
        <f>DATE(2028,8,1) + TIME(0,0,0)</f>
        <v>46966</v>
      </c>
      <c r="C952">
        <v>31.712724686000001</v>
      </c>
    </row>
    <row r="953" spans="1:3" x14ac:dyDescent="0.25">
      <c r="A953">
        <v>10471</v>
      </c>
      <c r="B953" s="1">
        <f>DATE(2028,9,1) + TIME(0,0,0)</f>
        <v>46997</v>
      </c>
      <c r="C953">
        <v>31.720424651999998</v>
      </c>
    </row>
    <row r="954" spans="1:3" x14ac:dyDescent="0.25">
      <c r="A954">
        <v>10501</v>
      </c>
      <c r="B954" s="1">
        <f>DATE(2028,10,1) + TIME(0,0,0)</f>
        <v>47027</v>
      </c>
      <c r="C954">
        <v>31.727859497000001</v>
      </c>
    </row>
    <row r="955" spans="1:3" x14ac:dyDescent="0.25">
      <c r="A955">
        <v>10532</v>
      </c>
      <c r="B955" s="1">
        <f>DATE(2028,11,1) + TIME(0,0,0)</f>
        <v>47058</v>
      </c>
      <c r="C955">
        <v>31.735521317</v>
      </c>
    </row>
    <row r="956" spans="1:3" x14ac:dyDescent="0.25">
      <c r="A956">
        <v>10562</v>
      </c>
      <c r="B956" s="1">
        <f>DATE(2028,12,1) + TIME(0,0,0)</f>
        <v>47088</v>
      </c>
      <c r="C956">
        <v>31.742918015000001</v>
      </c>
    </row>
    <row r="957" spans="1:3" x14ac:dyDescent="0.25">
      <c r="A957">
        <v>10593</v>
      </c>
      <c r="B957" s="1">
        <f>DATE(2029,1,1) + TIME(0,0,0)</f>
        <v>47119</v>
      </c>
      <c r="C957">
        <v>31.750543594</v>
      </c>
    </row>
    <row r="958" spans="1:3" x14ac:dyDescent="0.25">
      <c r="A958">
        <v>10624</v>
      </c>
      <c r="B958" s="1">
        <f>DATE(2029,2,1) + TIME(0,0,0)</f>
        <v>47150</v>
      </c>
      <c r="C958">
        <v>31.758148193</v>
      </c>
    </row>
    <row r="959" spans="1:3" x14ac:dyDescent="0.25">
      <c r="A959">
        <v>10652</v>
      </c>
      <c r="B959" s="1">
        <f>DATE(2029,3,1) + TIME(0,0,0)</f>
        <v>47178</v>
      </c>
      <c r="C959">
        <v>31.765003203999999</v>
      </c>
    </row>
    <row r="960" spans="1:3" x14ac:dyDescent="0.25">
      <c r="A960">
        <v>10683</v>
      </c>
      <c r="B960" s="1">
        <f>DATE(2029,4,1) + TIME(0,0,0)</f>
        <v>47209</v>
      </c>
      <c r="C960">
        <v>31.772573471000001</v>
      </c>
    </row>
    <row r="961" spans="1:3" x14ac:dyDescent="0.25">
      <c r="A961">
        <v>10713</v>
      </c>
      <c r="B961" s="1">
        <f>DATE(2029,5,1) + TIME(0,0,0)</f>
        <v>47239</v>
      </c>
      <c r="C961">
        <v>31.779880523999999</v>
      </c>
    </row>
    <row r="962" spans="1:3" x14ac:dyDescent="0.25">
      <c r="A962">
        <v>10744</v>
      </c>
      <c r="B962" s="1">
        <f>DATE(2029,6,1) + TIME(0,0,0)</f>
        <v>47270</v>
      </c>
      <c r="C962">
        <v>31.787414551000001</v>
      </c>
    </row>
    <row r="963" spans="1:3" x14ac:dyDescent="0.25">
      <c r="A963">
        <v>10774</v>
      </c>
      <c r="B963" s="1">
        <f>DATE(2029,7,1) + TIME(0,0,0)</f>
        <v>47300</v>
      </c>
      <c r="C963">
        <v>31.794687271000001</v>
      </c>
    </row>
    <row r="964" spans="1:3" x14ac:dyDescent="0.25">
      <c r="A964">
        <v>10805</v>
      </c>
      <c r="B964" s="1">
        <f>DATE(2029,8,1) + TIME(0,0,0)</f>
        <v>47331</v>
      </c>
      <c r="C964">
        <v>31.802183151000001</v>
      </c>
    </row>
    <row r="965" spans="1:3" x14ac:dyDescent="0.25">
      <c r="A965">
        <v>10836</v>
      </c>
      <c r="B965" s="1">
        <f>DATE(2029,9,1) + TIME(0,0,0)</f>
        <v>47362</v>
      </c>
      <c r="C965">
        <v>31.809661864999999</v>
      </c>
    </row>
    <row r="966" spans="1:3" x14ac:dyDescent="0.25">
      <c r="A966">
        <v>10866</v>
      </c>
      <c r="B966" s="1">
        <f>DATE(2029,10,1) + TIME(0,0,0)</f>
        <v>47392</v>
      </c>
      <c r="C966">
        <v>31.816881179999999</v>
      </c>
    </row>
    <row r="967" spans="1:3" x14ac:dyDescent="0.25">
      <c r="A967">
        <v>10897</v>
      </c>
      <c r="B967" s="1">
        <f>DATE(2029,11,1) + TIME(0,0,0)</f>
        <v>47423</v>
      </c>
      <c r="C967">
        <v>31.824323654000001</v>
      </c>
    </row>
    <row r="968" spans="1:3" x14ac:dyDescent="0.25">
      <c r="A968">
        <v>10927</v>
      </c>
      <c r="B968" s="1">
        <f>DATE(2029,12,1) + TIME(0,0,0)</f>
        <v>47453</v>
      </c>
      <c r="C968">
        <v>31.831508635999999</v>
      </c>
    </row>
    <row r="969" spans="1:3" x14ac:dyDescent="0.25">
      <c r="A969">
        <v>10958</v>
      </c>
      <c r="B969" s="1">
        <f>DATE(2030,1,1) + TIME(0,0,0)</f>
        <v>47484</v>
      </c>
      <c r="C969">
        <v>31.838914871</v>
      </c>
    </row>
    <row r="970" spans="1:3" x14ac:dyDescent="0.25">
      <c r="A970">
        <v>10989</v>
      </c>
      <c r="B970" s="1">
        <f>DATE(2030,2,1) + TIME(0,0,0)</f>
        <v>47515</v>
      </c>
      <c r="C970">
        <v>31.846305847</v>
      </c>
    </row>
    <row r="971" spans="1:3" x14ac:dyDescent="0.25">
      <c r="A971">
        <v>11017</v>
      </c>
      <c r="B971" s="1">
        <f>DATE(2030,3,1) + TIME(0,0,0)</f>
        <v>47543</v>
      </c>
      <c r="C971">
        <v>31.852964401000001</v>
      </c>
    </row>
    <row r="972" spans="1:3" x14ac:dyDescent="0.25">
      <c r="A972">
        <v>11048</v>
      </c>
      <c r="B972" s="1">
        <f>DATE(2030,4,1) + TIME(0,0,0)</f>
        <v>47574</v>
      </c>
      <c r="C972">
        <v>31.860321044999999</v>
      </c>
    </row>
    <row r="973" spans="1:3" x14ac:dyDescent="0.25">
      <c r="A973">
        <v>11078</v>
      </c>
      <c r="B973" s="1">
        <f>DATE(2030,5,1) + TIME(0,0,0)</f>
        <v>47604</v>
      </c>
      <c r="C973">
        <v>31.867424011000001</v>
      </c>
    </row>
    <row r="974" spans="1:3" x14ac:dyDescent="0.25">
      <c r="A974">
        <v>11109</v>
      </c>
      <c r="B974" s="1">
        <f>DATE(2030,6,1) + TIME(0,0,0)</f>
        <v>47635</v>
      </c>
      <c r="C974">
        <v>31.874746323</v>
      </c>
    </row>
    <row r="975" spans="1:3" x14ac:dyDescent="0.25">
      <c r="A975">
        <v>11139</v>
      </c>
      <c r="B975" s="1">
        <f>DATE(2030,7,1) + TIME(0,0,0)</f>
        <v>47665</v>
      </c>
      <c r="C975">
        <v>31.881816864000001</v>
      </c>
    </row>
    <row r="976" spans="1:3" x14ac:dyDescent="0.25">
      <c r="A976">
        <v>11170</v>
      </c>
      <c r="B976" s="1">
        <f>DATE(2030,8,1) + TIME(0,0,0)</f>
        <v>47696</v>
      </c>
      <c r="C976">
        <v>31.889104842999998</v>
      </c>
    </row>
    <row r="977" spans="1:3" x14ac:dyDescent="0.25">
      <c r="A977">
        <v>11201</v>
      </c>
      <c r="B977" s="1">
        <f>DATE(2030,9,1) + TIME(0,0,0)</f>
        <v>47727</v>
      </c>
      <c r="C977">
        <v>31.896377563000001</v>
      </c>
    </row>
    <row r="978" spans="1:3" x14ac:dyDescent="0.25">
      <c r="A978">
        <v>11231</v>
      </c>
      <c r="B978" s="1">
        <f>DATE(2030,10,1) + TIME(0,0,0)</f>
        <v>47757</v>
      </c>
      <c r="C978">
        <v>31.903400421000001</v>
      </c>
    </row>
    <row r="979" spans="1:3" x14ac:dyDescent="0.25">
      <c r="A979">
        <v>11262</v>
      </c>
      <c r="B979" s="1">
        <f>DATE(2030,11,1) + TIME(0,0,0)</f>
        <v>47788</v>
      </c>
      <c r="C979">
        <v>31.910640717</v>
      </c>
    </row>
    <row r="980" spans="1:3" x14ac:dyDescent="0.25">
      <c r="A980">
        <v>11292</v>
      </c>
      <c r="B980" s="1">
        <f>DATE(2030,12,1) + TIME(0,0,0)</f>
        <v>47818</v>
      </c>
      <c r="C980">
        <v>31.917633057</v>
      </c>
    </row>
    <row r="981" spans="1:3" x14ac:dyDescent="0.25">
      <c r="A981">
        <v>11323</v>
      </c>
      <c r="B981" s="1">
        <f>DATE(2031,1,1) + TIME(0,0,0)</f>
        <v>47849</v>
      </c>
      <c r="C981">
        <v>31.924840927000002</v>
      </c>
    </row>
    <row r="982" spans="1:3" x14ac:dyDescent="0.25">
      <c r="A982">
        <v>11354</v>
      </c>
      <c r="B982" s="1">
        <f>DATE(2031,2,1) + TIME(0,0,0)</f>
        <v>47880</v>
      </c>
      <c r="C982">
        <v>31.932035446</v>
      </c>
    </row>
    <row r="983" spans="1:3" x14ac:dyDescent="0.25">
      <c r="A983">
        <v>11382</v>
      </c>
      <c r="B983" s="1">
        <f>DATE(2031,3,1) + TIME(0,0,0)</f>
        <v>47908</v>
      </c>
      <c r="C983">
        <v>31.938518523999999</v>
      </c>
    </row>
    <row r="984" spans="1:3" x14ac:dyDescent="0.25">
      <c r="A984">
        <v>11413</v>
      </c>
      <c r="B984" s="1">
        <f>DATE(2031,4,1) + TIME(0,0,0)</f>
        <v>47939</v>
      </c>
      <c r="C984">
        <v>31.945680618000001</v>
      </c>
    </row>
    <row r="985" spans="1:3" x14ac:dyDescent="0.25">
      <c r="A985">
        <v>11443</v>
      </c>
      <c r="B985" s="1">
        <f>DATE(2031,5,1) + TIME(0,0,0)</f>
        <v>47969</v>
      </c>
      <c r="C985">
        <v>31.952598571999999</v>
      </c>
    </row>
    <row r="986" spans="1:3" x14ac:dyDescent="0.25">
      <c r="A986">
        <v>11474</v>
      </c>
      <c r="B986" s="1">
        <f>DATE(2031,6,1) + TIME(0,0,0)</f>
        <v>48000</v>
      </c>
      <c r="C986">
        <v>31.959730147999998</v>
      </c>
    </row>
    <row r="987" spans="1:3" x14ac:dyDescent="0.25">
      <c r="A987">
        <v>11504</v>
      </c>
      <c r="B987" s="1">
        <f>DATE(2031,7,1) + TIME(0,0,0)</f>
        <v>48030</v>
      </c>
      <c r="C987">
        <v>31.966617584000002</v>
      </c>
    </row>
    <row r="988" spans="1:3" x14ac:dyDescent="0.25">
      <c r="A988">
        <v>11535</v>
      </c>
      <c r="B988" s="1">
        <f>DATE(2031,8,1) + TIME(0,0,0)</f>
        <v>48061</v>
      </c>
      <c r="C988">
        <v>31.973720551</v>
      </c>
    </row>
    <row r="989" spans="1:3" x14ac:dyDescent="0.25">
      <c r="A989">
        <v>11566</v>
      </c>
      <c r="B989" s="1">
        <f>DATE(2031,9,1) + TIME(0,0,0)</f>
        <v>48092</v>
      </c>
      <c r="C989">
        <v>31.980808258</v>
      </c>
    </row>
    <row r="990" spans="1:3" x14ac:dyDescent="0.25">
      <c r="A990">
        <v>11596</v>
      </c>
      <c r="B990" s="1">
        <f>DATE(2031,10,1) + TIME(0,0,0)</f>
        <v>48122</v>
      </c>
      <c r="C990">
        <v>31.987653731999998</v>
      </c>
    </row>
    <row r="991" spans="1:3" x14ac:dyDescent="0.25">
      <c r="A991">
        <v>11627</v>
      </c>
      <c r="B991" s="1">
        <f>DATE(2031,11,1) + TIME(0,0,0)</f>
        <v>48153</v>
      </c>
      <c r="C991">
        <v>31.994712830000001</v>
      </c>
    </row>
    <row r="992" spans="1:3" x14ac:dyDescent="0.25">
      <c r="A992">
        <v>11657</v>
      </c>
      <c r="B992" s="1">
        <f>DATE(2031,12,1) + TIME(0,0,0)</f>
        <v>48183</v>
      </c>
      <c r="C992">
        <v>32.001529693999998</v>
      </c>
    </row>
    <row r="993" spans="1:3" x14ac:dyDescent="0.25">
      <c r="A993">
        <v>11688</v>
      </c>
      <c r="B993" s="1">
        <f>DATE(2032,1,1) + TIME(0,0,0)</f>
        <v>48214</v>
      </c>
      <c r="C993">
        <v>32.008560181</v>
      </c>
    </row>
    <row r="994" spans="1:3" x14ac:dyDescent="0.25">
      <c r="A994">
        <v>11719</v>
      </c>
      <c r="B994" s="1">
        <f>DATE(2032,2,1) + TIME(0,0,0)</f>
        <v>48245</v>
      </c>
      <c r="C994">
        <v>32.015575409</v>
      </c>
    </row>
    <row r="995" spans="1:3" x14ac:dyDescent="0.25">
      <c r="A995">
        <v>11748</v>
      </c>
      <c r="B995" s="1">
        <f>DATE(2032,3,1) + TIME(0,0,0)</f>
        <v>48274</v>
      </c>
      <c r="C995">
        <v>32.022125244000001</v>
      </c>
    </row>
    <row r="996" spans="1:3" x14ac:dyDescent="0.25">
      <c r="A996">
        <v>11779</v>
      </c>
      <c r="B996" s="1">
        <f>DATE(2032,4,1) + TIME(0,0,0)</f>
        <v>48305</v>
      </c>
      <c r="C996">
        <v>32.029113770000002</v>
      </c>
    </row>
    <row r="997" spans="1:3" x14ac:dyDescent="0.25">
      <c r="A997">
        <v>11809</v>
      </c>
      <c r="B997" s="1">
        <f>DATE(2032,5,1) + TIME(0,0,0)</f>
        <v>48335</v>
      </c>
      <c r="C997">
        <v>32.035861969000003</v>
      </c>
    </row>
    <row r="998" spans="1:3" x14ac:dyDescent="0.25">
      <c r="A998">
        <v>11840</v>
      </c>
      <c r="B998" s="1">
        <f>DATE(2032,6,1) + TIME(0,0,0)</f>
        <v>48366</v>
      </c>
      <c r="C998">
        <v>32.042823792</v>
      </c>
    </row>
    <row r="999" spans="1:3" x14ac:dyDescent="0.25">
      <c r="A999">
        <v>11870</v>
      </c>
      <c r="B999" s="1">
        <f>DATE(2032,7,1) + TIME(0,0,0)</f>
        <v>48396</v>
      </c>
      <c r="C999">
        <v>32.049545287999997</v>
      </c>
    </row>
    <row r="1000" spans="1:3" x14ac:dyDescent="0.25">
      <c r="A1000">
        <v>11901</v>
      </c>
      <c r="B1000" s="1">
        <f>DATE(2032,8,1) + TIME(0,0,0)</f>
        <v>48427</v>
      </c>
      <c r="C1000">
        <v>32.056476592999999</v>
      </c>
    </row>
    <row r="1001" spans="1:3" x14ac:dyDescent="0.25">
      <c r="A1001">
        <v>11932</v>
      </c>
      <c r="B1001" s="1">
        <f>DATE(2032,9,1) + TIME(0,0,0)</f>
        <v>48458</v>
      </c>
      <c r="C1001">
        <v>32.063396453999999</v>
      </c>
    </row>
    <row r="1002" spans="1:3" x14ac:dyDescent="0.25">
      <c r="A1002">
        <v>11962</v>
      </c>
      <c r="B1002" s="1">
        <f>DATE(2032,10,1) + TIME(0,0,0)</f>
        <v>48488</v>
      </c>
      <c r="C1002">
        <v>32.070083617999998</v>
      </c>
    </row>
    <row r="1003" spans="1:3" x14ac:dyDescent="0.25">
      <c r="A1003">
        <v>11993</v>
      </c>
      <c r="B1003" s="1">
        <f>DATE(2032,11,1) + TIME(0,0,0)</f>
        <v>48519</v>
      </c>
      <c r="C1003">
        <v>32.076976776000002</v>
      </c>
    </row>
    <row r="1004" spans="1:3" x14ac:dyDescent="0.25">
      <c r="A1004">
        <v>12023</v>
      </c>
      <c r="B1004" s="1">
        <f>DATE(2032,12,1) + TIME(0,0,0)</f>
        <v>48549</v>
      </c>
      <c r="C1004">
        <v>32.083633423000002</v>
      </c>
    </row>
    <row r="1005" spans="1:3" x14ac:dyDescent="0.25">
      <c r="A1005">
        <v>12054</v>
      </c>
      <c r="B1005" s="1">
        <f>DATE(2033,1,1) + TIME(0,0,0)</f>
        <v>48580</v>
      </c>
      <c r="C1005">
        <v>32.090499878000003</v>
      </c>
    </row>
    <row r="1006" spans="1:3" x14ac:dyDescent="0.25">
      <c r="A1006">
        <v>12085</v>
      </c>
      <c r="B1006" s="1">
        <f>DATE(2033,2,1) + TIME(0,0,0)</f>
        <v>48611</v>
      </c>
      <c r="C1006">
        <v>32.097354889000002</v>
      </c>
    </row>
    <row r="1007" spans="1:3" x14ac:dyDescent="0.25">
      <c r="A1007">
        <v>12113</v>
      </c>
      <c r="B1007" s="1">
        <f>DATE(2033,3,1) + TIME(0,0,0)</f>
        <v>48639</v>
      </c>
      <c r="C1007">
        <v>32.103534697999997</v>
      </c>
    </row>
    <row r="1008" spans="1:3" x14ac:dyDescent="0.25">
      <c r="A1008">
        <v>12144</v>
      </c>
      <c r="B1008" s="1">
        <f>DATE(2033,4,1) + TIME(0,0,0)</f>
        <v>48670</v>
      </c>
      <c r="C1008">
        <v>32.110366821</v>
      </c>
    </row>
    <row r="1009" spans="1:3" x14ac:dyDescent="0.25">
      <c r="A1009">
        <v>12174</v>
      </c>
      <c r="B1009" s="1">
        <f>DATE(2033,5,1) + TIME(0,0,0)</f>
        <v>48700</v>
      </c>
      <c r="C1009">
        <v>32.116962432999998</v>
      </c>
    </row>
    <row r="1010" spans="1:3" x14ac:dyDescent="0.25">
      <c r="A1010">
        <v>12205</v>
      </c>
      <c r="B1010" s="1">
        <f>DATE(2033,6,1) + TIME(0,0,0)</f>
        <v>48731</v>
      </c>
      <c r="C1010">
        <v>32.123767852999997</v>
      </c>
    </row>
    <row r="1011" spans="1:3" x14ac:dyDescent="0.25">
      <c r="A1011">
        <v>12235</v>
      </c>
      <c r="B1011" s="1">
        <f>DATE(2033,7,1) + TIME(0,0,0)</f>
        <v>48761</v>
      </c>
      <c r="C1011">
        <v>32.130340576000002</v>
      </c>
    </row>
    <row r="1012" spans="1:3" x14ac:dyDescent="0.25">
      <c r="A1012">
        <v>12266</v>
      </c>
      <c r="B1012" s="1">
        <f>DATE(2033,8,1) + TIME(0,0,0)</f>
        <v>48792</v>
      </c>
      <c r="C1012">
        <v>32.137123107999997</v>
      </c>
    </row>
    <row r="1013" spans="1:3" x14ac:dyDescent="0.25">
      <c r="A1013">
        <v>12297</v>
      </c>
      <c r="B1013" s="1">
        <f>DATE(2033,9,1) + TIME(0,0,0)</f>
        <v>48823</v>
      </c>
      <c r="C1013">
        <v>32.143890380999999</v>
      </c>
    </row>
    <row r="1014" spans="1:3" x14ac:dyDescent="0.25">
      <c r="A1014">
        <v>12327</v>
      </c>
      <c r="B1014" s="1">
        <f>DATE(2033,10,1) + TIME(0,0,0)</f>
        <v>48853</v>
      </c>
      <c r="C1014">
        <v>32.150428771999998</v>
      </c>
    </row>
    <row r="1015" spans="1:3" x14ac:dyDescent="0.25">
      <c r="A1015">
        <v>12358</v>
      </c>
      <c r="B1015" s="1">
        <f>DATE(2033,11,1) + TIME(0,0,0)</f>
        <v>48884</v>
      </c>
      <c r="C1015">
        <v>32.157173157000003</v>
      </c>
    </row>
    <row r="1016" spans="1:3" x14ac:dyDescent="0.25">
      <c r="A1016">
        <v>12388</v>
      </c>
      <c r="B1016" s="1">
        <f>DATE(2033,12,1) + TIME(0,0,0)</f>
        <v>48914</v>
      </c>
      <c r="C1016">
        <v>32.163688659999998</v>
      </c>
    </row>
    <row r="1017" spans="1:3" x14ac:dyDescent="0.25">
      <c r="A1017">
        <v>12419</v>
      </c>
      <c r="B1017" s="1">
        <f>DATE(2034,1,1) + TIME(0,0,0)</f>
        <v>48945</v>
      </c>
      <c r="C1017">
        <v>32.170410156000003</v>
      </c>
    </row>
    <row r="1018" spans="1:3" x14ac:dyDescent="0.25">
      <c r="A1018">
        <v>12450</v>
      </c>
      <c r="B1018" s="1">
        <f>DATE(2034,2,1) + TIME(0,0,0)</f>
        <v>48976</v>
      </c>
      <c r="C1018">
        <v>32.177120209000002</v>
      </c>
    </row>
    <row r="1019" spans="1:3" x14ac:dyDescent="0.25">
      <c r="A1019">
        <v>12478</v>
      </c>
      <c r="B1019" s="1">
        <f>DATE(2034,3,1) + TIME(0,0,0)</f>
        <v>49004</v>
      </c>
      <c r="C1019">
        <v>32.183170318999998</v>
      </c>
    </row>
    <row r="1020" spans="1:3" x14ac:dyDescent="0.25">
      <c r="A1020">
        <v>12509</v>
      </c>
      <c r="B1020" s="1">
        <f>DATE(2034,4,1) + TIME(0,0,0)</f>
        <v>49035</v>
      </c>
      <c r="C1020">
        <v>32.189857482999997</v>
      </c>
    </row>
    <row r="1021" spans="1:3" x14ac:dyDescent="0.25">
      <c r="A1021">
        <v>12539</v>
      </c>
      <c r="B1021" s="1">
        <f>DATE(2034,5,1) + TIME(0,0,0)</f>
        <v>49065</v>
      </c>
      <c r="C1021">
        <v>32.196319580000001</v>
      </c>
    </row>
    <row r="1022" spans="1:3" x14ac:dyDescent="0.25">
      <c r="A1022">
        <v>12570</v>
      </c>
      <c r="B1022" s="1">
        <f>DATE(2034,6,1) + TIME(0,0,0)</f>
        <v>49096</v>
      </c>
      <c r="C1022">
        <v>32.202983856000003</v>
      </c>
    </row>
    <row r="1023" spans="1:3" x14ac:dyDescent="0.25">
      <c r="A1023">
        <v>12600</v>
      </c>
      <c r="B1023" s="1">
        <f>DATE(2034,7,1) + TIME(0,0,0)</f>
        <v>49126</v>
      </c>
      <c r="C1023">
        <v>32.209423065000003</v>
      </c>
    </row>
    <row r="1024" spans="1:3" x14ac:dyDescent="0.25">
      <c r="A1024">
        <v>12631</v>
      </c>
      <c r="B1024" s="1">
        <f>DATE(2034,8,1) + TIME(0,0,0)</f>
        <v>49157</v>
      </c>
      <c r="C1024">
        <v>32.216064453000001</v>
      </c>
    </row>
    <row r="1025" spans="1:3" x14ac:dyDescent="0.25">
      <c r="A1025">
        <v>12662</v>
      </c>
      <c r="B1025" s="1">
        <f>DATE(2034,9,1) + TIME(0,0,0)</f>
        <v>49188</v>
      </c>
      <c r="C1025">
        <v>32.222694396999998</v>
      </c>
    </row>
    <row r="1026" spans="1:3" x14ac:dyDescent="0.25">
      <c r="A1026">
        <v>12692</v>
      </c>
      <c r="B1026" s="1">
        <f>DATE(2034,10,1) + TIME(0,0,0)</f>
        <v>49218</v>
      </c>
      <c r="C1026">
        <v>32.229103088000002</v>
      </c>
    </row>
    <row r="1027" spans="1:3" x14ac:dyDescent="0.25">
      <c r="A1027">
        <v>12723</v>
      </c>
      <c r="B1027" s="1">
        <f>DATE(2034,11,1) + TIME(0,0,0)</f>
        <v>49249</v>
      </c>
      <c r="C1027">
        <v>32.235713959000002</v>
      </c>
    </row>
    <row r="1028" spans="1:3" x14ac:dyDescent="0.25">
      <c r="A1028">
        <v>12753</v>
      </c>
      <c r="B1028" s="1">
        <f>DATE(2034,12,1) + TIME(0,0,0)</f>
        <v>49279</v>
      </c>
      <c r="C1028">
        <v>32.242099762000002</v>
      </c>
    </row>
    <row r="1029" spans="1:3" x14ac:dyDescent="0.25">
      <c r="A1029">
        <v>12784</v>
      </c>
      <c r="B1029" s="1">
        <f>DATE(2035,1,1) + TIME(0,0,0)</f>
        <v>49310</v>
      </c>
      <c r="C1029">
        <v>32.248687744000001</v>
      </c>
    </row>
    <row r="1030" spans="1:3" x14ac:dyDescent="0.25">
      <c r="A1030">
        <v>12815</v>
      </c>
      <c r="B1030" s="1">
        <f>DATE(2035,2,1) + TIME(0,0,0)</f>
        <v>49341</v>
      </c>
      <c r="C1030">
        <v>32.255268096999998</v>
      </c>
    </row>
    <row r="1031" spans="1:3" x14ac:dyDescent="0.25">
      <c r="A1031">
        <v>12843</v>
      </c>
      <c r="B1031" s="1">
        <f>DATE(2035,3,1) + TIME(0,0,0)</f>
        <v>49369</v>
      </c>
      <c r="C1031">
        <v>32.261199951000002</v>
      </c>
    </row>
    <row r="1032" spans="1:3" x14ac:dyDescent="0.25">
      <c r="A1032">
        <v>12874</v>
      </c>
      <c r="B1032" s="1">
        <f>DATE(2035,4,1) + TIME(0,0,0)</f>
        <v>49400</v>
      </c>
      <c r="C1032">
        <v>32.267761229999998</v>
      </c>
    </row>
    <row r="1033" spans="1:3" x14ac:dyDescent="0.25">
      <c r="A1033">
        <v>12904</v>
      </c>
      <c r="B1033" s="1">
        <f>DATE(2035,5,1) + TIME(0,0,0)</f>
        <v>49430</v>
      </c>
      <c r="C1033">
        <v>32.274097443000002</v>
      </c>
    </row>
    <row r="1034" spans="1:3" x14ac:dyDescent="0.25">
      <c r="A1034">
        <v>12935</v>
      </c>
      <c r="B1034" s="1">
        <f>DATE(2035,6,1) + TIME(0,0,0)</f>
        <v>49461</v>
      </c>
      <c r="C1034">
        <v>32.280635834000002</v>
      </c>
    </row>
    <row r="1035" spans="1:3" x14ac:dyDescent="0.25">
      <c r="A1035">
        <v>12965</v>
      </c>
      <c r="B1035" s="1">
        <f>DATE(2035,7,1) + TIME(0,0,0)</f>
        <v>49491</v>
      </c>
      <c r="C1035">
        <v>32.286952972000002</v>
      </c>
    </row>
    <row r="1036" spans="1:3" x14ac:dyDescent="0.25">
      <c r="A1036">
        <v>12996</v>
      </c>
      <c r="B1036" s="1">
        <f>DATE(2035,8,1) + TIME(0,0,0)</f>
        <v>49522</v>
      </c>
      <c r="C1036">
        <v>32.293472289999997</v>
      </c>
    </row>
    <row r="1037" spans="1:3" x14ac:dyDescent="0.25">
      <c r="A1037">
        <v>13027</v>
      </c>
      <c r="B1037" s="1">
        <f>DATE(2035,9,1) + TIME(0,0,0)</f>
        <v>49553</v>
      </c>
      <c r="C1037">
        <v>32.299980163999997</v>
      </c>
    </row>
    <row r="1038" spans="1:3" x14ac:dyDescent="0.25">
      <c r="A1038">
        <v>13057</v>
      </c>
      <c r="B1038" s="1">
        <f>DATE(2035,10,1) + TIME(0,0,0)</f>
        <v>49583</v>
      </c>
      <c r="C1038">
        <v>32.306270599000001</v>
      </c>
    </row>
    <row r="1039" spans="1:3" x14ac:dyDescent="0.25">
      <c r="A1039">
        <v>13088</v>
      </c>
      <c r="B1039" s="1">
        <f>DATE(2035,11,1) + TIME(0,0,0)</f>
        <v>49614</v>
      </c>
      <c r="C1039">
        <v>32.312759399000001</v>
      </c>
    </row>
    <row r="1040" spans="1:3" x14ac:dyDescent="0.25">
      <c r="A1040">
        <v>13118</v>
      </c>
      <c r="B1040" s="1">
        <f>DATE(2035,12,1) + TIME(0,0,0)</f>
        <v>49644</v>
      </c>
      <c r="C1040">
        <v>32.319030761999997</v>
      </c>
    </row>
    <row r="1041" spans="1:3" x14ac:dyDescent="0.25">
      <c r="A1041">
        <v>13149</v>
      </c>
      <c r="B1041" s="1">
        <f>DATE(2036,1,1) + TIME(0,0,0)</f>
        <v>49675</v>
      </c>
      <c r="C1041">
        <v>32.325500488000003</v>
      </c>
    </row>
    <row r="1042" spans="1:3" x14ac:dyDescent="0.25">
      <c r="A1042">
        <v>13180</v>
      </c>
      <c r="B1042" s="1">
        <f>DATE(2036,2,1) + TIME(0,0,0)</f>
        <v>49706</v>
      </c>
      <c r="C1042">
        <v>32.331962584999999</v>
      </c>
    </row>
    <row r="1043" spans="1:3" x14ac:dyDescent="0.25">
      <c r="A1043">
        <v>13209</v>
      </c>
      <c r="B1043" s="1">
        <f>DATE(2036,3,1) + TIME(0,0,0)</f>
        <v>49735</v>
      </c>
      <c r="C1043">
        <v>32.337997436999999</v>
      </c>
    </row>
    <row r="1044" spans="1:3" x14ac:dyDescent="0.25">
      <c r="A1044">
        <v>13240</v>
      </c>
      <c r="B1044" s="1">
        <f>DATE(2036,4,1) + TIME(0,0,0)</f>
        <v>49766</v>
      </c>
      <c r="C1044">
        <v>32.344440460000001</v>
      </c>
    </row>
    <row r="1045" spans="1:3" x14ac:dyDescent="0.25">
      <c r="A1045">
        <v>13270</v>
      </c>
      <c r="B1045" s="1">
        <f>DATE(2036,5,1) + TIME(0,0,0)</f>
        <v>49796</v>
      </c>
      <c r="C1045">
        <v>32.350666046000001</v>
      </c>
    </row>
    <row r="1046" spans="1:3" x14ac:dyDescent="0.25">
      <c r="A1046">
        <v>13301</v>
      </c>
      <c r="B1046" s="1">
        <f>DATE(2036,6,1) + TIME(0,0,0)</f>
        <v>49827</v>
      </c>
      <c r="C1046">
        <v>32.357093810999999</v>
      </c>
    </row>
    <row r="1047" spans="1:3" x14ac:dyDescent="0.25">
      <c r="A1047">
        <v>13331</v>
      </c>
      <c r="B1047" s="1">
        <f>DATE(2036,7,1) + TIME(0,0,0)</f>
        <v>49857</v>
      </c>
      <c r="C1047">
        <v>32.363300322999997</v>
      </c>
    </row>
    <row r="1048" spans="1:3" x14ac:dyDescent="0.25">
      <c r="A1048">
        <v>13362</v>
      </c>
      <c r="B1048" s="1">
        <f>DATE(2036,8,1) + TIME(0,0,0)</f>
        <v>49888</v>
      </c>
      <c r="C1048">
        <v>32.369709014999998</v>
      </c>
    </row>
    <row r="1049" spans="1:3" x14ac:dyDescent="0.25">
      <c r="A1049">
        <v>13393</v>
      </c>
      <c r="B1049" s="1">
        <f>DATE(2036,9,1) + TIME(0,0,0)</f>
        <v>49919</v>
      </c>
      <c r="C1049">
        <v>32.376106262</v>
      </c>
    </row>
    <row r="1050" spans="1:3" x14ac:dyDescent="0.25">
      <c r="A1050">
        <v>13423</v>
      </c>
      <c r="B1050" s="1">
        <f>DATE(2036,10,1) + TIME(0,0,0)</f>
        <v>49949</v>
      </c>
      <c r="C1050">
        <v>32.382289886000002</v>
      </c>
    </row>
    <row r="1051" spans="1:3" x14ac:dyDescent="0.25">
      <c r="A1051">
        <v>13454</v>
      </c>
      <c r="B1051" s="1">
        <f>DATE(2036,11,1) + TIME(0,0,0)</f>
        <v>49980</v>
      </c>
      <c r="C1051">
        <v>32.388671875</v>
      </c>
    </row>
    <row r="1052" spans="1:3" x14ac:dyDescent="0.25">
      <c r="A1052">
        <v>13484</v>
      </c>
      <c r="B1052" s="1">
        <f>DATE(2036,12,1) + TIME(0,0,0)</f>
        <v>50010</v>
      </c>
      <c r="C1052">
        <v>32.394836425999998</v>
      </c>
    </row>
    <row r="1053" spans="1:3" x14ac:dyDescent="0.25">
      <c r="A1053">
        <v>13515</v>
      </c>
      <c r="B1053" s="1">
        <f>DATE(2037,1,1) + TIME(0,0,0)</f>
        <v>50041</v>
      </c>
      <c r="C1053">
        <v>32.401199341000002</v>
      </c>
    </row>
    <row r="1054" spans="1:3" x14ac:dyDescent="0.25">
      <c r="A1054">
        <v>13546</v>
      </c>
      <c r="B1054" s="1">
        <f>DATE(2037,2,1) + TIME(0,0,0)</f>
        <v>50072</v>
      </c>
      <c r="C1054">
        <v>32.407554626</v>
      </c>
    </row>
    <row r="1055" spans="1:3" x14ac:dyDescent="0.25">
      <c r="A1055">
        <v>13574</v>
      </c>
      <c r="B1055" s="1">
        <f>DATE(2037,3,1) + TIME(0,0,0)</f>
        <v>50100</v>
      </c>
      <c r="C1055">
        <v>32.413288115999997</v>
      </c>
    </row>
    <row r="1056" spans="1:3" x14ac:dyDescent="0.25">
      <c r="A1056">
        <v>13605</v>
      </c>
      <c r="B1056" s="1">
        <f>DATE(2037,4,1) + TIME(0,0,0)</f>
        <v>50131</v>
      </c>
      <c r="C1056">
        <v>32.419628142999997</v>
      </c>
    </row>
    <row r="1057" spans="1:3" x14ac:dyDescent="0.25">
      <c r="A1057">
        <v>13635</v>
      </c>
      <c r="B1057" s="1">
        <f>DATE(2037,5,1) + TIME(0,0,0)</f>
        <v>50161</v>
      </c>
      <c r="C1057">
        <v>32.425754546999997</v>
      </c>
    </row>
    <row r="1058" spans="1:3" x14ac:dyDescent="0.25">
      <c r="A1058">
        <v>13666</v>
      </c>
      <c r="B1058" s="1">
        <f>DATE(2037,6,1) + TIME(0,0,0)</f>
        <v>50192</v>
      </c>
      <c r="C1058">
        <v>32.432079315000003</v>
      </c>
    </row>
    <row r="1059" spans="1:3" x14ac:dyDescent="0.25">
      <c r="A1059">
        <v>13696</v>
      </c>
      <c r="B1059" s="1">
        <f>DATE(2037,7,1) + TIME(0,0,0)</f>
        <v>50222</v>
      </c>
      <c r="C1059">
        <v>32.438190460000001</v>
      </c>
    </row>
    <row r="1060" spans="1:3" x14ac:dyDescent="0.25">
      <c r="A1060">
        <v>13727</v>
      </c>
      <c r="B1060" s="1">
        <f>DATE(2037,8,1) + TIME(0,0,0)</f>
        <v>50253</v>
      </c>
      <c r="C1060">
        <v>32.444496155000003</v>
      </c>
    </row>
    <row r="1061" spans="1:3" x14ac:dyDescent="0.25">
      <c r="A1061">
        <v>13758</v>
      </c>
      <c r="B1061" s="1">
        <f>DATE(2037,9,1) + TIME(0,0,0)</f>
        <v>50284</v>
      </c>
      <c r="C1061">
        <v>32.450794219999999</v>
      </c>
    </row>
    <row r="1062" spans="1:3" x14ac:dyDescent="0.25">
      <c r="A1062">
        <v>13788</v>
      </c>
      <c r="B1062" s="1">
        <f>DATE(2037,10,1) + TIME(0,0,0)</f>
        <v>50314</v>
      </c>
      <c r="C1062">
        <v>32.456882477000001</v>
      </c>
    </row>
    <row r="1063" spans="1:3" x14ac:dyDescent="0.25">
      <c r="A1063">
        <v>13819</v>
      </c>
      <c r="B1063" s="1">
        <f>DATE(2037,11,1) + TIME(0,0,0)</f>
        <v>50345</v>
      </c>
      <c r="C1063">
        <v>32.463169098000002</v>
      </c>
    </row>
    <row r="1064" spans="1:3" x14ac:dyDescent="0.25">
      <c r="A1064">
        <v>13849</v>
      </c>
      <c r="B1064" s="1">
        <f>DATE(2037,12,1) + TIME(0,0,0)</f>
        <v>50375</v>
      </c>
      <c r="C1064">
        <v>32.469242096000002</v>
      </c>
    </row>
    <row r="1065" spans="1:3" x14ac:dyDescent="0.25">
      <c r="A1065">
        <v>13880</v>
      </c>
      <c r="B1065" s="1">
        <f>DATE(2038,1,1) + TIME(0,0,0)</f>
        <v>50406</v>
      </c>
      <c r="C1065">
        <v>32.475509643999999</v>
      </c>
    </row>
    <row r="1066" spans="1:3" x14ac:dyDescent="0.25">
      <c r="A1066">
        <v>13911</v>
      </c>
      <c r="B1066" s="1">
        <f>DATE(2038,2,1) + TIME(0,0,0)</f>
        <v>50437</v>
      </c>
      <c r="C1066">
        <v>32.481769561999997</v>
      </c>
    </row>
    <row r="1067" spans="1:3" x14ac:dyDescent="0.25">
      <c r="A1067">
        <v>13939</v>
      </c>
      <c r="B1067" s="1">
        <f>DATE(2038,3,1) + TIME(0,0,0)</f>
        <v>50465</v>
      </c>
      <c r="C1067">
        <v>32.487415314000003</v>
      </c>
    </row>
    <row r="1068" spans="1:3" x14ac:dyDescent="0.25">
      <c r="A1068">
        <v>13970</v>
      </c>
      <c r="B1068" s="1">
        <f>DATE(2038,4,1) + TIME(0,0,0)</f>
        <v>50496</v>
      </c>
      <c r="C1068">
        <v>32.493659973</v>
      </c>
    </row>
    <row r="1069" spans="1:3" x14ac:dyDescent="0.25">
      <c r="A1069">
        <v>14000</v>
      </c>
      <c r="B1069" s="1">
        <f>DATE(2038,5,1) + TIME(0,0,0)</f>
        <v>50526</v>
      </c>
      <c r="C1069">
        <v>32.499698639000002</v>
      </c>
    </row>
    <row r="1070" spans="1:3" x14ac:dyDescent="0.25">
      <c r="A1070">
        <v>14031</v>
      </c>
      <c r="B1070" s="1">
        <f>DATE(2038,6,1) + TIME(0,0,0)</f>
        <v>50557</v>
      </c>
      <c r="C1070">
        <v>32.505928040000001</v>
      </c>
    </row>
    <row r="1071" spans="1:3" x14ac:dyDescent="0.25">
      <c r="A1071">
        <v>14061</v>
      </c>
      <c r="B1071" s="1">
        <f>DATE(2038,7,1) + TIME(0,0,0)</f>
        <v>50587</v>
      </c>
      <c r="C1071">
        <v>32.511951447000001</v>
      </c>
    </row>
    <row r="1072" spans="1:3" x14ac:dyDescent="0.25">
      <c r="A1072">
        <v>14092</v>
      </c>
      <c r="B1072" s="1">
        <f>DATE(2038,8,1) + TIME(0,0,0)</f>
        <v>50618</v>
      </c>
      <c r="C1072">
        <v>32.518165588000002</v>
      </c>
    </row>
    <row r="1073" spans="1:3" x14ac:dyDescent="0.25">
      <c r="A1073">
        <v>14123</v>
      </c>
      <c r="B1073" s="1">
        <f>DATE(2038,9,1) + TIME(0,0,0)</f>
        <v>50649</v>
      </c>
      <c r="C1073">
        <v>32.524375915999997</v>
      </c>
    </row>
    <row r="1074" spans="1:3" x14ac:dyDescent="0.25">
      <c r="A1074">
        <v>14153</v>
      </c>
      <c r="B1074" s="1">
        <f>DATE(2038,10,1) + TIME(0,0,0)</f>
        <v>50679</v>
      </c>
      <c r="C1074">
        <v>32.530376433999997</v>
      </c>
    </row>
    <row r="1075" spans="1:3" x14ac:dyDescent="0.25">
      <c r="A1075">
        <v>14184</v>
      </c>
      <c r="B1075" s="1">
        <f>DATE(2038,11,1) + TIME(0,0,0)</f>
        <v>50710</v>
      </c>
      <c r="C1075">
        <v>32.536567687999998</v>
      </c>
    </row>
    <row r="1076" spans="1:3" x14ac:dyDescent="0.25">
      <c r="A1076">
        <v>14214</v>
      </c>
      <c r="B1076" s="1">
        <f>DATE(2038,12,1) + TIME(0,0,0)</f>
        <v>50740</v>
      </c>
      <c r="C1076">
        <v>32.542556763</v>
      </c>
    </row>
    <row r="1077" spans="1:3" x14ac:dyDescent="0.25">
      <c r="A1077">
        <v>14245</v>
      </c>
      <c r="B1077" s="1">
        <f>DATE(2039,1,1) + TIME(0,0,0)</f>
        <v>50771</v>
      </c>
      <c r="C1077">
        <v>32.548736572000003</v>
      </c>
    </row>
    <row r="1078" spans="1:3" x14ac:dyDescent="0.25">
      <c r="A1078">
        <v>14276</v>
      </c>
      <c r="B1078" s="1">
        <f>DATE(2039,2,1) + TIME(0,0,0)</f>
        <v>50802</v>
      </c>
      <c r="C1078">
        <v>32.554908752000003</v>
      </c>
    </row>
    <row r="1079" spans="1:3" x14ac:dyDescent="0.25">
      <c r="A1079">
        <v>14304</v>
      </c>
      <c r="B1079" s="1">
        <f>DATE(2039,3,1) + TIME(0,0,0)</f>
        <v>50830</v>
      </c>
      <c r="C1079">
        <v>32.560478209999999</v>
      </c>
    </row>
    <row r="1080" spans="1:3" x14ac:dyDescent="0.25">
      <c r="A1080">
        <v>14335</v>
      </c>
      <c r="B1080" s="1">
        <f>DATE(2039,4,1) + TIME(0,0,0)</f>
        <v>50861</v>
      </c>
      <c r="C1080">
        <v>32.566635132000002</v>
      </c>
    </row>
    <row r="1081" spans="1:3" x14ac:dyDescent="0.25">
      <c r="A1081">
        <v>14365</v>
      </c>
      <c r="B1081" s="1">
        <f>DATE(2039,5,1) + TIME(0,0,0)</f>
        <v>50891</v>
      </c>
      <c r="C1081">
        <v>32.572589874000002</v>
      </c>
    </row>
    <row r="1082" spans="1:3" x14ac:dyDescent="0.25">
      <c r="A1082">
        <v>14396</v>
      </c>
      <c r="B1082" s="1">
        <f>DATE(2039,6,1) + TIME(0,0,0)</f>
        <v>50922</v>
      </c>
      <c r="C1082">
        <v>32.578735352000002</v>
      </c>
    </row>
    <row r="1083" spans="1:3" x14ac:dyDescent="0.25">
      <c r="A1083">
        <v>14426</v>
      </c>
      <c r="B1083" s="1">
        <f>DATE(2039,7,1) + TIME(0,0,0)</f>
        <v>50952</v>
      </c>
      <c r="C1083">
        <v>32.584674835000001</v>
      </c>
    </row>
    <row r="1084" spans="1:3" x14ac:dyDescent="0.25">
      <c r="A1084">
        <v>14457</v>
      </c>
      <c r="B1084" s="1">
        <f>DATE(2039,8,1) + TIME(0,0,0)</f>
        <v>50983</v>
      </c>
      <c r="C1084">
        <v>32.590805054</v>
      </c>
    </row>
    <row r="1085" spans="1:3" x14ac:dyDescent="0.25">
      <c r="A1085">
        <v>14488</v>
      </c>
      <c r="B1085" s="1">
        <f>DATE(2039,9,1) + TIME(0,0,0)</f>
        <v>51014</v>
      </c>
      <c r="C1085">
        <v>32.596927643000001</v>
      </c>
    </row>
    <row r="1086" spans="1:3" x14ac:dyDescent="0.25">
      <c r="A1086">
        <v>14518</v>
      </c>
      <c r="B1086" s="1">
        <f>DATE(2039,10,1) + TIME(0,0,0)</f>
        <v>51044</v>
      </c>
      <c r="C1086">
        <v>32.602851868000002</v>
      </c>
    </row>
    <row r="1087" spans="1:3" x14ac:dyDescent="0.25">
      <c r="A1087">
        <v>14549</v>
      </c>
      <c r="B1087" s="1">
        <f>DATE(2039,11,1) + TIME(0,0,0)</f>
        <v>51075</v>
      </c>
      <c r="C1087">
        <v>32.608963013</v>
      </c>
    </row>
    <row r="1088" spans="1:3" x14ac:dyDescent="0.25">
      <c r="A1088">
        <v>14579</v>
      </c>
      <c r="B1088" s="1">
        <f>DATE(2039,12,1) + TIME(0,0,0)</f>
        <v>51105</v>
      </c>
      <c r="C1088">
        <v>32.614868164000001</v>
      </c>
    </row>
    <row r="1089" spans="1:3" x14ac:dyDescent="0.25">
      <c r="A1089">
        <v>14610</v>
      </c>
      <c r="B1089" s="1">
        <f>DATE(2040,1,1) + TIME(0,0,0)</f>
        <v>51136</v>
      </c>
      <c r="C1089">
        <v>32.620967864999997</v>
      </c>
    </row>
    <row r="1090" spans="1:3" x14ac:dyDescent="0.25">
      <c r="A1090">
        <v>14641</v>
      </c>
      <c r="B1090" s="1">
        <f>DATE(2040,2,1) + TIME(0,0,0)</f>
        <v>51167</v>
      </c>
      <c r="C1090">
        <v>32.627059936999999</v>
      </c>
    </row>
    <row r="1091" spans="1:3" x14ac:dyDescent="0.25">
      <c r="A1091">
        <v>14670</v>
      </c>
      <c r="B1091" s="1">
        <f>DATE(2040,3,1) + TIME(0,0,0)</f>
        <v>51196</v>
      </c>
      <c r="C1091">
        <v>32.632751464999998</v>
      </c>
    </row>
    <row r="1092" spans="1:3" x14ac:dyDescent="0.25">
      <c r="A1092">
        <v>14701</v>
      </c>
      <c r="B1092" s="1">
        <f>DATE(2040,4,1) + TIME(0,0,0)</f>
        <v>51227</v>
      </c>
      <c r="C1092">
        <v>32.638832092000001</v>
      </c>
    </row>
    <row r="1093" spans="1:3" x14ac:dyDescent="0.25">
      <c r="A1093">
        <v>14731</v>
      </c>
      <c r="B1093" s="1">
        <f>DATE(2040,5,1) + TIME(0,0,0)</f>
        <v>51257</v>
      </c>
      <c r="C1093">
        <v>32.644706726000003</v>
      </c>
    </row>
    <row r="1094" spans="1:3" x14ac:dyDescent="0.25">
      <c r="A1094">
        <v>14762</v>
      </c>
      <c r="B1094" s="1">
        <f>DATE(2040,6,1) + TIME(0,0,0)</f>
        <v>51288</v>
      </c>
      <c r="C1094">
        <v>32.650775908999996</v>
      </c>
    </row>
    <row r="1095" spans="1:3" x14ac:dyDescent="0.25">
      <c r="A1095">
        <v>14792</v>
      </c>
      <c r="B1095" s="1">
        <f>DATE(2040,7,1) + TIME(0,0,0)</f>
        <v>51318</v>
      </c>
      <c r="C1095">
        <v>32.656639099000003</v>
      </c>
    </row>
    <row r="1096" spans="1:3" x14ac:dyDescent="0.25">
      <c r="A1096">
        <v>14823</v>
      </c>
      <c r="B1096" s="1">
        <f>DATE(2040,8,1) + TIME(0,0,0)</f>
        <v>51349</v>
      </c>
      <c r="C1096">
        <v>32.662693023999999</v>
      </c>
    </row>
    <row r="1097" spans="1:3" x14ac:dyDescent="0.25">
      <c r="A1097">
        <v>14854</v>
      </c>
      <c r="B1097" s="1">
        <f>DATE(2040,9,1) + TIME(0,0,0)</f>
        <v>51380</v>
      </c>
      <c r="C1097">
        <v>32.668743134000003</v>
      </c>
    </row>
    <row r="1098" spans="1:3" x14ac:dyDescent="0.25">
      <c r="A1098">
        <v>14884</v>
      </c>
      <c r="B1098" s="1">
        <f>DATE(2040,10,1) + TIME(0,0,0)</f>
        <v>51410</v>
      </c>
      <c r="C1098">
        <v>32.674587250000002</v>
      </c>
    </row>
    <row r="1099" spans="1:3" x14ac:dyDescent="0.25">
      <c r="A1099">
        <v>14915</v>
      </c>
      <c r="B1099" s="1">
        <f>DATE(2040,11,1) + TIME(0,0,0)</f>
        <v>51441</v>
      </c>
      <c r="C1099">
        <v>32.680625915999997</v>
      </c>
    </row>
    <row r="1100" spans="1:3" x14ac:dyDescent="0.25">
      <c r="A1100">
        <v>14945</v>
      </c>
      <c r="B1100" s="1">
        <f>DATE(2040,12,1) + TIME(0,0,0)</f>
        <v>51471</v>
      </c>
      <c r="C1100">
        <v>32.686458588000001</v>
      </c>
    </row>
    <row r="1101" spans="1:3" x14ac:dyDescent="0.25">
      <c r="A1101">
        <v>14976</v>
      </c>
      <c r="B1101" s="1">
        <f>DATE(2041,1,1) + TIME(0,0,0)</f>
        <v>51502</v>
      </c>
      <c r="C1101">
        <v>32.692481995000001</v>
      </c>
    </row>
    <row r="1102" spans="1:3" x14ac:dyDescent="0.25">
      <c r="A1102">
        <v>15007</v>
      </c>
      <c r="B1102" s="1">
        <f>DATE(2041,2,1) + TIME(0,0,0)</f>
        <v>51533</v>
      </c>
      <c r="C1102">
        <v>32.698501587000003</v>
      </c>
    </row>
    <row r="1103" spans="1:3" x14ac:dyDescent="0.25">
      <c r="A1103">
        <v>15035</v>
      </c>
      <c r="B1103" s="1">
        <f>DATE(2041,3,1) + TIME(0,0,0)</f>
        <v>51561</v>
      </c>
      <c r="C1103">
        <v>32.703929901000002</v>
      </c>
    </row>
    <row r="1104" spans="1:3" x14ac:dyDescent="0.25">
      <c r="A1104">
        <v>15066</v>
      </c>
      <c r="B1104" s="1">
        <f>DATE(2041,4,1) + TIME(0,0,0)</f>
        <v>51592</v>
      </c>
      <c r="C1104">
        <v>32.709938049000002</v>
      </c>
    </row>
    <row r="1105" spans="1:3" x14ac:dyDescent="0.25">
      <c r="A1105">
        <v>15096</v>
      </c>
      <c r="B1105" s="1">
        <f>DATE(2041,5,1) + TIME(0,0,0)</f>
        <v>51622</v>
      </c>
      <c r="C1105">
        <v>32.715744018999999</v>
      </c>
    </row>
    <row r="1106" spans="1:3" x14ac:dyDescent="0.25">
      <c r="A1106">
        <v>15127</v>
      </c>
      <c r="B1106" s="1">
        <f>DATE(2041,6,1) + TIME(0,0,0)</f>
        <v>51653</v>
      </c>
      <c r="C1106">
        <v>32.721740723000003</v>
      </c>
    </row>
    <row r="1107" spans="1:3" x14ac:dyDescent="0.25">
      <c r="A1107">
        <v>15157</v>
      </c>
      <c r="B1107" s="1">
        <f>DATE(2041,7,1) + TIME(0,0,0)</f>
        <v>51683</v>
      </c>
      <c r="C1107">
        <v>32.727535248000002</v>
      </c>
    </row>
    <row r="1108" spans="1:3" x14ac:dyDescent="0.25">
      <c r="A1108">
        <v>15188</v>
      </c>
      <c r="B1108" s="1">
        <f>DATE(2041,8,1) + TIME(0,0,0)</f>
        <v>51714</v>
      </c>
      <c r="C1108">
        <v>32.733520507999998</v>
      </c>
    </row>
    <row r="1109" spans="1:3" x14ac:dyDescent="0.25">
      <c r="A1109">
        <v>15219</v>
      </c>
      <c r="B1109" s="1">
        <f>DATE(2041,9,1) + TIME(0,0,0)</f>
        <v>51745</v>
      </c>
      <c r="C1109">
        <v>32.739498138000002</v>
      </c>
    </row>
    <row r="1110" spans="1:3" x14ac:dyDescent="0.25">
      <c r="A1110">
        <v>15249</v>
      </c>
      <c r="B1110" s="1">
        <f>DATE(2041,10,1) + TIME(0,0,0)</f>
        <v>51775</v>
      </c>
      <c r="C1110">
        <v>32.745277405000003</v>
      </c>
    </row>
    <row r="1111" spans="1:3" x14ac:dyDescent="0.25">
      <c r="A1111">
        <v>15280</v>
      </c>
      <c r="B1111" s="1">
        <f>DATE(2041,11,1) + TIME(0,0,0)</f>
        <v>51806</v>
      </c>
      <c r="C1111">
        <v>32.751243590999998</v>
      </c>
    </row>
    <row r="1112" spans="1:3" x14ac:dyDescent="0.25">
      <c r="A1112">
        <v>15310</v>
      </c>
      <c r="B1112" s="1">
        <f>DATE(2041,12,1) + TIME(0,0,0)</f>
        <v>51836</v>
      </c>
      <c r="C1112">
        <v>32.757011413999997</v>
      </c>
    </row>
    <row r="1113" spans="1:3" x14ac:dyDescent="0.25">
      <c r="A1113">
        <v>15341</v>
      </c>
      <c r="B1113" s="1">
        <f>DATE(2042,1,1) + TIME(0,0,0)</f>
        <v>51867</v>
      </c>
      <c r="C1113">
        <v>32.762966155999997</v>
      </c>
    </row>
    <row r="1114" spans="1:3" x14ac:dyDescent="0.25">
      <c r="A1114">
        <v>15372</v>
      </c>
      <c r="B1114" s="1">
        <f>DATE(2042,2,1) + TIME(0,0,0)</f>
        <v>51898</v>
      </c>
      <c r="C1114">
        <v>32.768917084000002</v>
      </c>
    </row>
    <row r="1115" spans="1:3" x14ac:dyDescent="0.25">
      <c r="A1115">
        <v>15400</v>
      </c>
      <c r="B1115" s="1">
        <f>DATE(2042,3,1) + TIME(0,0,0)</f>
        <v>51926</v>
      </c>
      <c r="C1115">
        <v>32.774284363</v>
      </c>
    </row>
    <row r="1116" spans="1:3" x14ac:dyDescent="0.25">
      <c r="A1116">
        <v>15431</v>
      </c>
      <c r="B1116" s="1">
        <f>DATE(2042,4,1) + TIME(0,0,0)</f>
        <v>51957</v>
      </c>
      <c r="C1116">
        <v>32.780223845999998</v>
      </c>
    </row>
    <row r="1117" spans="1:3" x14ac:dyDescent="0.25">
      <c r="A1117">
        <v>15461</v>
      </c>
      <c r="B1117" s="1">
        <f>DATE(2042,5,1) + TIME(0,0,0)</f>
        <v>51987</v>
      </c>
      <c r="C1117">
        <v>32.785964966000002</v>
      </c>
    </row>
    <row r="1118" spans="1:3" x14ac:dyDescent="0.25">
      <c r="A1118">
        <v>15492</v>
      </c>
      <c r="B1118" s="1">
        <f>DATE(2042,6,1) + TIME(0,0,0)</f>
        <v>52018</v>
      </c>
      <c r="C1118">
        <v>32.791893004999999</v>
      </c>
    </row>
    <row r="1119" spans="1:3" x14ac:dyDescent="0.25">
      <c r="A1119">
        <v>15522</v>
      </c>
      <c r="B1119" s="1">
        <f>DATE(2042,7,1) + TIME(0,0,0)</f>
        <v>52048</v>
      </c>
      <c r="C1119">
        <v>32.797626495000003</v>
      </c>
    </row>
    <row r="1120" spans="1:3" x14ac:dyDescent="0.25">
      <c r="A1120">
        <v>15553</v>
      </c>
      <c r="B1120" s="1">
        <f>DATE(2042,8,1) + TIME(0,0,0)</f>
        <v>52079</v>
      </c>
      <c r="C1120">
        <v>32.803543091000002</v>
      </c>
    </row>
    <row r="1121" spans="1:3" x14ac:dyDescent="0.25">
      <c r="A1121">
        <v>15584</v>
      </c>
      <c r="B1121" s="1">
        <f>DATE(2042,9,1) + TIME(0,0,0)</f>
        <v>52110</v>
      </c>
      <c r="C1121">
        <v>32.809455872000001</v>
      </c>
    </row>
    <row r="1122" spans="1:3" x14ac:dyDescent="0.25">
      <c r="A1122">
        <v>15614</v>
      </c>
      <c r="B1122" s="1">
        <f>DATE(2042,10,1) + TIME(0,0,0)</f>
        <v>52140</v>
      </c>
      <c r="C1122">
        <v>32.815170287999997</v>
      </c>
    </row>
    <row r="1123" spans="1:3" x14ac:dyDescent="0.25">
      <c r="A1123">
        <v>15645</v>
      </c>
      <c r="B1123" s="1">
        <f>DATE(2042,11,1) + TIME(0,0,0)</f>
        <v>52171</v>
      </c>
      <c r="C1123">
        <v>32.821071625000002</v>
      </c>
    </row>
    <row r="1124" spans="1:3" x14ac:dyDescent="0.25">
      <c r="A1124">
        <v>15675</v>
      </c>
      <c r="B1124" s="1">
        <f>DATE(2042,12,1) + TIME(0,0,0)</f>
        <v>52201</v>
      </c>
      <c r="C1124">
        <v>32.826778412000003</v>
      </c>
    </row>
    <row r="1125" spans="1:3" x14ac:dyDescent="0.25">
      <c r="A1125">
        <v>15706</v>
      </c>
      <c r="B1125" s="1">
        <f>DATE(2043,1,1) + TIME(0,0,0)</f>
        <v>52232</v>
      </c>
      <c r="C1125">
        <v>32.832668304000002</v>
      </c>
    </row>
    <row r="1126" spans="1:3" x14ac:dyDescent="0.25">
      <c r="A1126">
        <v>15737</v>
      </c>
      <c r="B1126" s="1">
        <f>DATE(2043,2,1) + TIME(0,0,0)</f>
        <v>52263</v>
      </c>
      <c r="C1126">
        <v>32.838554381999998</v>
      </c>
    </row>
    <row r="1127" spans="1:3" x14ac:dyDescent="0.25">
      <c r="A1127">
        <v>15765</v>
      </c>
      <c r="B1127" s="1">
        <f>DATE(2043,3,1) + TIME(0,0,0)</f>
        <v>52291</v>
      </c>
      <c r="C1127">
        <v>32.843868256</v>
      </c>
    </row>
    <row r="1128" spans="1:3" x14ac:dyDescent="0.25">
      <c r="A1128">
        <v>15796</v>
      </c>
      <c r="B1128" s="1">
        <f>DATE(2043,4,1) + TIME(0,0,0)</f>
        <v>52322</v>
      </c>
      <c r="C1128">
        <v>32.849742888999998</v>
      </c>
    </row>
    <row r="1129" spans="1:3" x14ac:dyDescent="0.25">
      <c r="A1129">
        <v>15826</v>
      </c>
      <c r="B1129" s="1">
        <f>DATE(2043,5,1) + TIME(0,0,0)</f>
        <v>52352</v>
      </c>
      <c r="C1129">
        <v>32.855422974</v>
      </c>
    </row>
    <row r="1130" spans="1:3" x14ac:dyDescent="0.25">
      <c r="A1130">
        <v>15857</v>
      </c>
      <c r="B1130" s="1">
        <f>DATE(2043,6,1) + TIME(0,0,0)</f>
        <v>52383</v>
      </c>
      <c r="C1130">
        <v>32.861289978000002</v>
      </c>
    </row>
    <row r="1131" spans="1:3" x14ac:dyDescent="0.25">
      <c r="A1131">
        <v>15887</v>
      </c>
      <c r="B1131" s="1">
        <f>DATE(2043,7,1) + TIME(0,0,0)</f>
        <v>52413</v>
      </c>
      <c r="C1131">
        <v>32.866958617999998</v>
      </c>
    </row>
    <row r="1132" spans="1:3" x14ac:dyDescent="0.25">
      <c r="A1132">
        <v>15918</v>
      </c>
      <c r="B1132" s="1">
        <f>DATE(2043,8,1) + TIME(0,0,0)</f>
        <v>52444</v>
      </c>
      <c r="C1132">
        <v>32.872814177999999</v>
      </c>
    </row>
    <row r="1133" spans="1:3" x14ac:dyDescent="0.25">
      <c r="A1133">
        <v>15949</v>
      </c>
      <c r="B1133" s="1">
        <f>DATE(2043,9,1) + TIME(0,0,0)</f>
        <v>52475</v>
      </c>
      <c r="C1133">
        <v>32.878665924000003</v>
      </c>
    </row>
    <row r="1134" spans="1:3" x14ac:dyDescent="0.25">
      <c r="A1134">
        <v>15979</v>
      </c>
      <c r="B1134" s="1">
        <f>DATE(2043,10,1) + TIME(0,0,0)</f>
        <v>52505</v>
      </c>
      <c r="C1134">
        <v>32.884319304999998</v>
      </c>
    </row>
    <row r="1135" spans="1:3" x14ac:dyDescent="0.25">
      <c r="A1135">
        <v>16010</v>
      </c>
      <c r="B1135" s="1">
        <f>DATE(2043,11,1) + TIME(0,0,0)</f>
        <v>52536</v>
      </c>
      <c r="C1135">
        <v>32.890155792000002</v>
      </c>
    </row>
    <row r="1136" spans="1:3" x14ac:dyDescent="0.25">
      <c r="A1136">
        <v>16040</v>
      </c>
      <c r="B1136" s="1">
        <f>DATE(2043,12,1) + TIME(0,0,0)</f>
        <v>52566</v>
      </c>
      <c r="C1136">
        <v>32.895797729000002</v>
      </c>
    </row>
    <row r="1137" spans="1:3" x14ac:dyDescent="0.25">
      <c r="A1137">
        <v>16071</v>
      </c>
      <c r="B1137" s="1">
        <f>DATE(2044,1,1) + TIME(0,0,0)</f>
        <v>52597</v>
      </c>
      <c r="C1137">
        <v>32.901622772000003</v>
      </c>
    </row>
    <row r="1138" spans="1:3" x14ac:dyDescent="0.25">
      <c r="A1138">
        <v>16102</v>
      </c>
      <c r="B1138" s="1">
        <f>DATE(2044,2,1) + TIME(0,0,0)</f>
        <v>52628</v>
      </c>
      <c r="C1138">
        <v>32.907443999999998</v>
      </c>
    </row>
    <row r="1139" spans="1:3" x14ac:dyDescent="0.25">
      <c r="A1139">
        <v>16131</v>
      </c>
      <c r="B1139" s="1">
        <f>DATE(2044,3,1) + TIME(0,0,0)</f>
        <v>52657</v>
      </c>
      <c r="C1139">
        <v>32.912879943999997</v>
      </c>
    </row>
    <row r="1140" spans="1:3" x14ac:dyDescent="0.25">
      <c r="A1140">
        <v>16162</v>
      </c>
      <c r="B1140" s="1">
        <f>DATE(2044,4,1) + TIME(0,0,0)</f>
        <v>52688</v>
      </c>
      <c r="C1140">
        <v>32.918689727999997</v>
      </c>
    </row>
    <row r="1141" spans="1:3" x14ac:dyDescent="0.25">
      <c r="A1141">
        <v>16192</v>
      </c>
      <c r="B1141" s="1">
        <f>DATE(2044,5,1) + TIME(0,0,0)</f>
        <v>52718</v>
      </c>
      <c r="C1141">
        <v>32.924304962000001</v>
      </c>
    </row>
    <row r="1142" spans="1:3" x14ac:dyDescent="0.25">
      <c r="A1142">
        <v>16223</v>
      </c>
      <c r="B1142" s="1">
        <f>DATE(2044,6,1) + TIME(0,0,0)</f>
        <v>52749</v>
      </c>
      <c r="C1142">
        <v>32.930103301999999</v>
      </c>
    </row>
    <row r="1143" spans="1:3" x14ac:dyDescent="0.25">
      <c r="A1143">
        <v>16253</v>
      </c>
      <c r="B1143" s="1">
        <f>DATE(2044,7,1) + TIME(0,0,0)</f>
        <v>52779</v>
      </c>
      <c r="C1143">
        <v>32.935710907000001</v>
      </c>
    </row>
    <row r="1144" spans="1:3" x14ac:dyDescent="0.25">
      <c r="A1144">
        <v>16284</v>
      </c>
      <c r="B1144" s="1">
        <f>DATE(2044,8,1) + TIME(0,0,0)</f>
        <v>52810</v>
      </c>
      <c r="C1144">
        <v>32.941497802999997</v>
      </c>
    </row>
    <row r="1145" spans="1:3" x14ac:dyDescent="0.25">
      <c r="A1145">
        <v>16315</v>
      </c>
      <c r="B1145" s="1">
        <f>DATE(2044,9,1) + TIME(0,0,0)</f>
        <v>52841</v>
      </c>
      <c r="C1145">
        <v>32.947280884000001</v>
      </c>
    </row>
    <row r="1146" spans="1:3" x14ac:dyDescent="0.25">
      <c r="A1146">
        <v>16345</v>
      </c>
      <c r="B1146" s="1">
        <f>DATE(2044,10,1) + TIME(0,0,0)</f>
        <v>52871</v>
      </c>
      <c r="C1146">
        <v>32.952873230000002</v>
      </c>
    </row>
    <row r="1147" spans="1:3" x14ac:dyDescent="0.25">
      <c r="A1147">
        <v>16376</v>
      </c>
      <c r="B1147" s="1">
        <f>DATE(2044,11,1) + TIME(0,0,0)</f>
        <v>52902</v>
      </c>
      <c r="C1147">
        <v>32.958644866999997</v>
      </c>
    </row>
    <row r="1148" spans="1:3" x14ac:dyDescent="0.25">
      <c r="A1148">
        <v>16406</v>
      </c>
      <c r="B1148" s="1">
        <f>DATE(2044,12,1) + TIME(0,0,0)</f>
        <v>52932</v>
      </c>
      <c r="C1148">
        <v>32.964229584000002</v>
      </c>
    </row>
    <row r="1149" spans="1:3" x14ac:dyDescent="0.25">
      <c r="A1149">
        <v>16437</v>
      </c>
      <c r="B1149" s="1">
        <f>DATE(2045,1,1) + TIME(0,0,0)</f>
        <v>52963</v>
      </c>
      <c r="C1149">
        <v>32.969993590999998</v>
      </c>
    </row>
    <row r="1150" spans="1:3" x14ac:dyDescent="0.25">
      <c r="A1150">
        <v>16468</v>
      </c>
      <c r="B1150" s="1">
        <f>DATE(2045,2,1) + TIME(0,0,0)</f>
        <v>52994</v>
      </c>
      <c r="C1150">
        <v>32.975749968999999</v>
      </c>
    </row>
    <row r="1151" spans="1:3" x14ac:dyDescent="0.25">
      <c r="A1151">
        <v>16496</v>
      </c>
      <c r="B1151" s="1">
        <f>DATE(2045,3,1) + TIME(0,0,0)</f>
        <v>53022</v>
      </c>
      <c r="C1151">
        <v>32.980949402</v>
      </c>
    </row>
    <row r="1152" spans="1:3" x14ac:dyDescent="0.25">
      <c r="A1152">
        <v>16527</v>
      </c>
      <c r="B1152" s="1">
        <f>DATE(2045,4,1) + TIME(0,0,0)</f>
        <v>53053</v>
      </c>
      <c r="C1152">
        <v>32.986698150999999</v>
      </c>
    </row>
    <row r="1153" spans="1:3" x14ac:dyDescent="0.25">
      <c r="A1153">
        <v>16557</v>
      </c>
      <c r="B1153" s="1">
        <f>DATE(2045,5,1) + TIME(0,0,0)</f>
        <v>53083</v>
      </c>
      <c r="C1153">
        <v>32.992256165000001</v>
      </c>
    </row>
    <row r="1154" spans="1:3" x14ac:dyDescent="0.25">
      <c r="A1154">
        <v>16588</v>
      </c>
      <c r="B1154" s="1">
        <f>DATE(2045,6,1) + TIME(0,0,0)</f>
        <v>53114</v>
      </c>
      <c r="C1154">
        <v>32.997997284</v>
      </c>
    </row>
    <row r="1155" spans="1:3" x14ac:dyDescent="0.25">
      <c r="A1155">
        <v>16618</v>
      </c>
      <c r="B1155" s="1">
        <f>DATE(2045,7,1) + TIME(0,0,0)</f>
        <v>53144</v>
      </c>
      <c r="C1155">
        <v>33.003547668000003</v>
      </c>
    </row>
    <row r="1156" spans="1:3" x14ac:dyDescent="0.25">
      <c r="A1156">
        <v>16649</v>
      </c>
      <c r="B1156" s="1">
        <f>DATE(2045,8,1) + TIME(0,0,0)</f>
        <v>53175</v>
      </c>
      <c r="C1156">
        <v>33.009277343999997</v>
      </c>
    </row>
    <row r="1157" spans="1:3" x14ac:dyDescent="0.25">
      <c r="A1157">
        <v>16680</v>
      </c>
      <c r="B1157" s="1">
        <f>DATE(2045,9,1) + TIME(0,0,0)</f>
        <v>53206</v>
      </c>
      <c r="C1157">
        <v>33.015003204000003</v>
      </c>
    </row>
    <row r="1158" spans="1:3" x14ac:dyDescent="0.25">
      <c r="A1158">
        <v>16710</v>
      </c>
      <c r="B1158" s="1">
        <f>DATE(2045,10,1) + TIME(0,0,0)</f>
        <v>53236</v>
      </c>
      <c r="C1158">
        <v>33.020538330000001</v>
      </c>
    </row>
    <row r="1159" spans="1:3" x14ac:dyDescent="0.25">
      <c r="A1159">
        <v>16741</v>
      </c>
      <c r="B1159" s="1">
        <f>DATE(2045,11,1) + TIME(0,0,0)</f>
        <v>53267</v>
      </c>
      <c r="C1159">
        <v>33.026256560999997</v>
      </c>
    </row>
    <row r="1160" spans="1:3" x14ac:dyDescent="0.25">
      <c r="A1160">
        <v>16771</v>
      </c>
      <c r="B1160" s="1">
        <f>DATE(2045,12,1) + TIME(0,0,0)</f>
        <v>53297</v>
      </c>
      <c r="C1160">
        <v>33.031784058</v>
      </c>
    </row>
    <row r="1161" spans="1:3" x14ac:dyDescent="0.25">
      <c r="A1161">
        <v>16802</v>
      </c>
      <c r="B1161" s="1">
        <f>DATE(2046,1,1) + TIME(0,0,0)</f>
        <v>53328</v>
      </c>
      <c r="C1161">
        <v>33.037490845000001</v>
      </c>
    </row>
    <row r="1162" spans="1:3" x14ac:dyDescent="0.25">
      <c r="A1162">
        <v>16833</v>
      </c>
      <c r="B1162" s="1">
        <f>DATE(2046,2,1) + TIME(0,0,0)</f>
        <v>53359</v>
      </c>
      <c r="C1162">
        <v>33.043193817000002</v>
      </c>
    </row>
    <row r="1163" spans="1:3" x14ac:dyDescent="0.25">
      <c r="A1163">
        <v>16861</v>
      </c>
      <c r="B1163" s="1">
        <f>DATE(2046,3,1) + TIME(0,0,0)</f>
        <v>53387</v>
      </c>
      <c r="C1163">
        <v>33.048339843999997</v>
      </c>
    </row>
    <row r="1164" spans="1:3" x14ac:dyDescent="0.25">
      <c r="A1164">
        <v>16892</v>
      </c>
      <c r="B1164" s="1">
        <f>DATE(2046,4,1) + TIME(0,0,0)</f>
        <v>53418</v>
      </c>
      <c r="C1164">
        <v>33.054035186999997</v>
      </c>
    </row>
    <row r="1165" spans="1:3" x14ac:dyDescent="0.25">
      <c r="A1165">
        <v>16922</v>
      </c>
      <c r="B1165" s="1">
        <f>DATE(2046,5,1) + TIME(0,0,0)</f>
        <v>53448</v>
      </c>
      <c r="C1165">
        <v>33.059539794999999</v>
      </c>
    </row>
    <row r="1166" spans="1:3" x14ac:dyDescent="0.25">
      <c r="A1166">
        <v>16953</v>
      </c>
      <c r="B1166" s="1">
        <f>DATE(2046,6,1) + TIME(0,0,0)</f>
        <v>53479</v>
      </c>
      <c r="C1166">
        <v>33.065223693999997</v>
      </c>
    </row>
    <row r="1167" spans="1:3" x14ac:dyDescent="0.25">
      <c r="A1167">
        <v>16983</v>
      </c>
      <c r="B1167" s="1">
        <f>DATE(2046,7,1) + TIME(0,0,0)</f>
        <v>53509</v>
      </c>
      <c r="C1167">
        <v>33.070720672999997</v>
      </c>
    </row>
    <row r="1168" spans="1:3" x14ac:dyDescent="0.25">
      <c r="A1168">
        <v>17014</v>
      </c>
      <c r="B1168" s="1">
        <f>DATE(2046,8,1) + TIME(0,0,0)</f>
        <v>53540</v>
      </c>
      <c r="C1168">
        <v>33.076396942000002</v>
      </c>
    </row>
    <row r="1169" spans="1:3" x14ac:dyDescent="0.25">
      <c r="A1169">
        <v>17045</v>
      </c>
      <c r="B1169" s="1">
        <f>DATE(2046,9,1) + TIME(0,0,0)</f>
        <v>53571</v>
      </c>
      <c r="C1169">
        <v>33.082065581999998</v>
      </c>
    </row>
    <row r="1170" spans="1:3" x14ac:dyDescent="0.25">
      <c r="A1170">
        <v>17075</v>
      </c>
      <c r="B1170" s="1">
        <f>DATE(2046,10,1) + TIME(0,0,0)</f>
        <v>53601</v>
      </c>
      <c r="C1170">
        <v>33.087551116999997</v>
      </c>
    </row>
    <row r="1171" spans="1:3" x14ac:dyDescent="0.25">
      <c r="A1171">
        <v>17106</v>
      </c>
      <c r="B1171" s="1">
        <f>DATE(2046,11,1) + TIME(0,0,0)</f>
        <v>53632</v>
      </c>
      <c r="C1171">
        <v>33.093212127999998</v>
      </c>
    </row>
    <row r="1172" spans="1:3" x14ac:dyDescent="0.25">
      <c r="A1172">
        <v>17136</v>
      </c>
      <c r="B1172" s="1">
        <f>DATE(2046,12,1) + TIME(0,0,0)</f>
        <v>53662</v>
      </c>
      <c r="C1172">
        <v>33.098686217999997</v>
      </c>
    </row>
    <row r="1173" spans="1:3" x14ac:dyDescent="0.25">
      <c r="A1173">
        <v>17167</v>
      </c>
      <c r="B1173" s="1">
        <f>DATE(2047,1,1) + TIME(0,0,0)</f>
        <v>53693</v>
      </c>
      <c r="C1173">
        <v>33.104339600000003</v>
      </c>
    </row>
    <row r="1174" spans="1:3" x14ac:dyDescent="0.25">
      <c r="A1174">
        <v>17198</v>
      </c>
      <c r="B1174" s="1">
        <f>DATE(2047,2,1) + TIME(0,0,0)</f>
        <v>53724</v>
      </c>
      <c r="C1174">
        <v>33.109985352000002</v>
      </c>
    </row>
    <row r="1175" spans="1:3" x14ac:dyDescent="0.25">
      <c r="A1175">
        <v>17226</v>
      </c>
      <c r="B1175" s="1">
        <f>DATE(2047,3,1) + TIME(0,0,0)</f>
        <v>53752</v>
      </c>
      <c r="C1175">
        <v>33.115085602000001</v>
      </c>
    </row>
    <row r="1176" spans="1:3" x14ac:dyDescent="0.25">
      <c r="A1176">
        <v>17257</v>
      </c>
      <c r="B1176" s="1">
        <f>DATE(2047,4,1) + TIME(0,0,0)</f>
        <v>53783</v>
      </c>
      <c r="C1176">
        <v>33.120723724000001</v>
      </c>
    </row>
    <row r="1177" spans="1:3" x14ac:dyDescent="0.25">
      <c r="A1177">
        <v>17287</v>
      </c>
      <c r="B1177" s="1">
        <f>DATE(2047,5,1) + TIME(0,0,0)</f>
        <v>53813</v>
      </c>
      <c r="C1177">
        <v>33.126178740999997</v>
      </c>
    </row>
    <row r="1178" spans="1:3" x14ac:dyDescent="0.25">
      <c r="A1178">
        <v>17318</v>
      </c>
      <c r="B1178" s="1">
        <f>DATE(2047,6,1) + TIME(0,0,0)</f>
        <v>53844</v>
      </c>
      <c r="C1178">
        <v>33.131809234999999</v>
      </c>
    </row>
    <row r="1179" spans="1:3" x14ac:dyDescent="0.25">
      <c r="A1179">
        <v>17348</v>
      </c>
      <c r="B1179" s="1">
        <f>DATE(2047,7,1) + TIME(0,0,0)</f>
        <v>53874</v>
      </c>
      <c r="C1179">
        <v>33.137252808</v>
      </c>
    </row>
    <row r="1180" spans="1:3" x14ac:dyDescent="0.25">
      <c r="A1180">
        <v>17379</v>
      </c>
      <c r="B1180" s="1">
        <f>DATE(2047,8,1) + TIME(0,0,0)</f>
        <v>53905</v>
      </c>
      <c r="C1180">
        <v>33.142871857000003</v>
      </c>
    </row>
    <row r="1181" spans="1:3" x14ac:dyDescent="0.25">
      <c r="A1181">
        <v>17410</v>
      </c>
      <c r="B1181" s="1">
        <f>DATE(2047,9,1) + TIME(0,0,0)</f>
        <v>53936</v>
      </c>
      <c r="C1181">
        <v>33.148490905999999</v>
      </c>
    </row>
    <row r="1182" spans="1:3" x14ac:dyDescent="0.25">
      <c r="A1182">
        <v>17440</v>
      </c>
      <c r="B1182" s="1">
        <f>DATE(2047,10,1) + TIME(0,0,0)</f>
        <v>53966</v>
      </c>
      <c r="C1182">
        <v>33.153923034999998</v>
      </c>
    </row>
    <row r="1183" spans="1:3" x14ac:dyDescent="0.25">
      <c r="A1183">
        <v>17471</v>
      </c>
      <c r="B1183" s="1">
        <f>DATE(2047,11,1) + TIME(0,0,0)</f>
        <v>53997</v>
      </c>
      <c r="C1183">
        <v>33.15953064</v>
      </c>
    </row>
    <row r="1184" spans="1:3" x14ac:dyDescent="0.25">
      <c r="A1184">
        <v>17501</v>
      </c>
      <c r="B1184" s="1">
        <f>DATE(2047,12,1) + TIME(0,0,0)</f>
        <v>54027</v>
      </c>
      <c r="C1184">
        <v>33.164955139</v>
      </c>
    </row>
    <row r="1185" spans="1:3" x14ac:dyDescent="0.25">
      <c r="A1185">
        <v>17532</v>
      </c>
      <c r="B1185" s="1">
        <f>DATE(2048,1,1) + TIME(0,0,0)</f>
        <v>54058</v>
      </c>
      <c r="C1185">
        <v>33.170555114999999</v>
      </c>
    </row>
    <row r="1186" spans="1:3" x14ac:dyDescent="0.25">
      <c r="A1186">
        <v>17563</v>
      </c>
      <c r="B1186" s="1">
        <f>DATE(2048,2,1) + TIME(0,0,0)</f>
        <v>54089</v>
      </c>
      <c r="C1186">
        <v>33.176151275999999</v>
      </c>
    </row>
    <row r="1187" spans="1:3" x14ac:dyDescent="0.25">
      <c r="A1187">
        <v>17592</v>
      </c>
      <c r="B1187" s="1">
        <f>DATE(2048,3,1) + TIME(0,0,0)</f>
        <v>54118</v>
      </c>
      <c r="C1187">
        <v>33.181381225999999</v>
      </c>
    </row>
    <row r="1188" spans="1:3" x14ac:dyDescent="0.25">
      <c r="A1188">
        <v>17623</v>
      </c>
      <c r="B1188" s="1">
        <f>DATE(2048,4,1) + TIME(0,0,0)</f>
        <v>54149</v>
      </c>
      <c r="C1188">
        <v>33.186965942</v>
      </c>
    </row>
    <row r="1189" spans="1:3" x14ac:dyDescent="0.25">
      <c r="A1189">
        <v>17653</v>
      </c>
      <c r="B1189" s="1">
        <f>DATE(2048,5,1) + TIME(0,0,0)</f>
        <v>54179</v>
      </c>
      <c r="C1189">
        <v>33.192371368000003</v>
      </c>
    </row>
    <row r="1190" spans="1:3" x14ac:dyDescent="0.25">
      <c r="A1190">
        <v>17684</v>
      </c>
      <c r="B1190" s="1">
        <f>DATE(2048,6,1) + TIME(0,0,0)</f>
        <v>54210</v>
      </c>
      <c r="C1190">
        <v>33.197948455999999</v>
      </c>
    </row>
    <row r="1191" spans="1:3" x14ac:dyDescent="0.25">
      <c r="A1191">
        <v>17714</v>
      </c>
      <c r="B1191" s="1">
        <f>DATE(2048,7,1) + TIME(0,0,0)</f>
        <v>54240</v>
      </c>
      <c r="C1191">
        <v>33.203342438</v>
      </c>
    </row>
    <row r="1192" spans="1:3" x14ac:dyDescent="0.25">
      <c r="A1192">
        <v>17745</v>
      </c>
      <c r="B1192" s="1">
        <f>DATE(2048,8,1) + TIME(0,0,0)</f>
        <v>54271</v>
      </c>
      <c r="C1192">
        <v>33.208911895999996</v>
      </c>
    </row>
    <row r="1193" spans="1:3" x14ac:dyDescent="0.25">
      <c r="A1193">
        <v>17776</v>
      </c>
      <c r="B1193" s="1">
        <f>DATE(2048,9,1) + TIME(0,0,0)</f>
        <v>54302</v>
      </c>
      <c r="C1193">
        <v>33.214477539000001</v>
      </c>
    </row>
    <row r="1194" spans="1:3" x14ac:dyDescent="0.25">
      <c r="A1194">
        <v>17806</v>
      </c>
      <c r="B1194" s="1">
        <f>DATE(2048,10,1) + TIME(0,0,0)</f>
        <v>54332</v>
      </c>
      <c r="C1194">
        <v>33.219860077</v>
      </c>
    </row>
    <row r="1195" spans="1:3" x14ac:dyDescent="0.25">
      <c r="A1195">
        <v>17837</v>
      </c>
      <c r="B1195" s="1">
        <f>DATE(2048,11,1) + TIME(0,0,0)</f>
        <v>54363</v>
      </c>
      <c r="C1195">
        <v>33.225414276000002</v>
      </c>
    </row>
    <row r="1196" spans="1:3" x14ac:dyDescent="0.25">
      <c r="A1196">
        <v>17867</v>
      </c>
      <c r="B1196" s="1">
        <f>DATE(2048,12,1) + TIME(0,0,0)</f>
        <v>54393</v>
      </c>
      <c r="C1196">
        <v>33.230789184999999</v>
      </c>
    </row>
    <row r="1197" spans="1:3" x14ac:dyDescent="0.25">
      <c r="A1197">
        <v>17898</v>
      </c>
      <c r="B1197" s="1">
        <f>DATE(2049,1,1) + TIME(0,0,0)</f>
        <v>54424</v>
      </c>
      <c r="C1197">
        <v>33.236339569000002</v>
      </c>
    </row>
    <row r="1198" spans="1:3" x14ac:dyDescent="0.25">
      <c r="A1198">
        <v>17929</v>
      </c>
      <c r="B1198" s="1">
        <f>DATE(2049,2,1) + TIME(0,0,0)</f>
        <v>54455</v>
      </c>
      <c r="C1198">
        <v>33.241882324000002</v>
      </c>
    </row>
    <row r="1199" spans="1:3" x14ac:dyDescent="0.25">
      <c r="A1199">
        <v>17957</v>
      </c>
      <c r="B1199" s="1">
        <f>DATE(2049,3,1) + TIME(0,0,0)</f>
        <v>54483</v>
      </c>
      <c r="C1199">
        <v>33.246887207</v>
      </c>
    </row>
    <row r="1200" spans="1:3" x14ac:dyDescent="0.25">
      <c r="A1200">
        <v>17988</v>
      </c>
      <c r="B1200" s="1">
        <f>DATE(2049,4,1) + TIME(0,0,0)</f>
        <v>54514</v>
      </c>
      <c r="C1200">
        <v>33.252422332999998</v>
      </c>
    </row>
    <row r="1201" spans="1:3" x14ac:dyDescent="0.25">
      <c r="A1201">
        <v>18018</v>
      </c>
      <c r="B1201" s="1">
        <f>DATE(2049,5,1) + TIME(0,0,0)</f>
        <v>54544</v>
      </c>
      <c r="C1201">
        <v>33.257774353000002</v>
      </c>
    </row>
    <row r="1202" spans="1:3" x14ac:dyDescent="0.25">
      <c r="A1202">
        <v>18049</v>
      </c>
      <c r="B1202" s="1">
        <f>DATE(2049,6,1) + TIME(0,0,0)</f>
        <v>54575</v>
      </c>
      <c r="C1202">
        <v>33.263301849000001</v>
      </c>
    </row>
    <row r="1203" spans="1:3" x14ac:dyDescent="0.25">
      <c r="A1203">
        <v>18079</v>
      </c>
      <c r="B1203" s="1">
        <f>DATE(2049,7,1) + TIME(0,0,0)</f>
        <v>54605</v>
      </c>
      <c r="C1203">
        <v>33.268650055000002</v>
      </c>
    </row>
    <row r="1204" spans="1:3" x14ac:dyDescent="0.25">
      <c r="A1204">
        <v>18110</v>
      </c>
      <c r="B1204" s="1">
        <f>DATE(2049,8,1) + TIME(0,0,0)</f>
        <v>54636</v>
      </c>
      <c r="C1204">
        <v>33.274166106999999</v>
      </c>
    </row>
    <row r="1205" spans="1:3" x14ac:dyDescent="0.25">
      <c r="A1205">
        <v>18141</v>
      </c>
      <c r="B1205" s="1">
        <f>DATE(2049,9,1) + TIME(0,0,0)</f>
        <v>54667</v>
      </c>
      <c r="C1205">
        <v>33.279682158999996</v>
      </c>
    </row>
    <row r="1206" spans="1:3" x14ac:dyDescent="0.25">
      <c r="A1206">
        <v>18171</v>
      </c>
      <c r="B1206" s="1">
        <f>DATE(2049,10,1) + TIME(0,0,0)</f>
        <v>54697</v>
      </c>
      <c r="C1206">
        <v>33.285015106000003</v>
      </c>
    </row>
    <row r="1207" spans="1:3" x14ac:dyDescent="0.25">
      <c r="A1207">
        <v>18202</v>
      </c>
      <c r="B1207" s="1">
        <f>DATE(2049,11,1) + TIME(0,0,0)</f>
        <v>54728</v>
      </c>
      <c r="C1207">
        <v>33.290523528999998</v>
      </c>
    </row>
    <row r="1208" spans="1:3" x14ac:dyDescent="0.25">
      <c r="A1208">
        <v>18232</v>
      </c>
      <c r="B1208" s="1">
        <f>DATE(2049,12,1) + TIME(0,0,0)</f>
        <v>54758</v>
      </c>
      <c r="C1208">
        <v>33.295848845999998</v>
      </c>
    </row>
    <row r="1209" spans="1:3" x14ac:dyDescent="0.25">
      <c r="A1209">
        <v>18263</v>
      </c>
      <c r="B1209" s="1">
        <f>DATE(2050,1,1) + TIME(0,0,0)</f>
        <v>54789</v>
      </c>
      <c r="C1209">
        <v>33.301345824999999</v>
      </c>
    </row>
    <row r="1211" spans="1:3" x14ac:dyDescent="0.25">
      <c r="A1211" t="s">
        <v>5</v>
      </c>
    </row>
    <row r="1213" spans="1:3" x14ac:dyDescent="0.25">
      <c r="A1213" t="s">
        <v>1</v>
      </c>
      <c r="B1213" t="s">
        <v>2</v>
      </c>
      <c r="C1213" t="s">
        <v>3</v>
      </c>
    </row>
    <row r="1214" spans="1:3" x14ac:dyDescent="0.25">
      <c r="A1214">
        <v>0</v>
      </c>
      <c r="B1214" s="1">
        <f>DATE(2000,1,1) + TIME(0,0,0)</f>
        <v>36526</v>
      </c>
      <c r="C1214">
        <v>0</v>
      </c>
    </row>
    <row r="1215" spans="1:3" x14ac:dyDescent="0.25">
      <c r="A1215">
        <v>31</v>
      </c>
      <c r="B1215" s="1">
        <f>DATE(2000,2,1) + TIME(0,0,0)</f>
        <v>36557</v>
      </c>
      <c r="C1215">
        <v>5.4862260817999999</v>
      </c>
    </row>
    <row r="1216" spans="1:3" x14ac:dyDescent="0.25">
      <c r="A1216">
        <v>60</v>
      </c>
      <c r="B1216" s="1">
        <f>DATE(2000,3,1) + TIME(0,0,0)</f>
        <v>36586</v>
      </c>
      <c r="C1216">
        <v>10.302110672</v>
      </c>
    </row>
    <row r="1217" spans="1:3" x14ac:dyDescent="0.25">
      <c r="A1217">
        <v>91</v>
      </c>
      <c r="B1217" s="1">
        <f>DATE(2000,4,1) + TIME(0,0,0)</f>
        <v>36617</v>
      </c>
      <c r="C1217">
        <v>14.095692635000001</v>
      </c>
    </row>
    <row r="1218" spans="1:3" x14ac:dyDescent="0.25">
      <c r="A1218">
        <v>121</v>
      </c>
      <c r="B1218" s="1">
        <f>DATE(2000,5,1) + TIME(0,0,0)</f>
        <v>36647</v>
      </c>
      <c r="C1218">
        <v>16.702163696</v>
      </c>
    </row>
    <row r="1219" spans="1:3" x14ac:dyDescent="0.25">
      <c r="A1219">
        <v>152</v>
      </c>
      <c r="B1219" s="1">
        <f>DATE(2000,6,1) + TIME(0,0,0)</f>
        <v>36678</v>
      </c>
      <c r="C1219">
        <v>18.654567718999999</v>
      </c>
    </row>
    <row r="1220" spans="1:3" x14ac:dyDescent="0.25">
      <c r="A1220">
        <v>182</v>
      </c>
      <c r="B1220" s="1">
        <f>DATE(2000,7,1) + TIME(0,0,0)</f>
        <v>36708</v>
      </c>
      <c r="C1220">
        <v>20.03594017</v>
      </c>
    </row>
    <row r="1221" spans="1:3" x14ac:dyDescent="0.25">
      <c r="A1221">
        <v>213</v>
      </c>
      <c r="B1221" s="1">
        <f>DATE(2000,8,1) + TIME(0,0,0)</f>
        <v>36739</v>
      </c>
      <c r="C1221">
        <v>21.128698349</v>
      </c>
    </row>
    <row r="1222" spans="1:3" x14ac:dyDescent="0.25">
      <c r="A1222">
        <v>244</v>
      </c>
      <c r="B1222" s="1">
        <f>DATE(2000,9,1) + TIME(0,0,0)</f>
        <v>36770</v>
      </c>
      <c r="C1222">
        <v>21.977169036999999</v>
      </c>
    </row>
    <row r="1223" spans="1:3" x14ac:dyDescent="0.25">
      <c r="A1223">
        <v>274</v>
      </c>
      <c r="B1223" s="1">
        <f>DATE(2000,10,1) + TIME(0,0,0)</f>
        <v>36800</v>
      </c>
      <c r="C1223">
        <v>22.623556137000001</v>
      </c>
    </row>
    <row r="1224" spans="1:3" x14ac:dyDescent="0.25">
      <c r="A1224">
        <v>305</v>
      </c>
      <c r="B1224" s="1">
        <f>DATE(2000,11,1) + TIME(0,0,0)</f>
        <v>36831</v>
      </c>
      <c r="C1224">
        <v>23.153779984</v>
      </c>
    </row>
    <row r="1225" spans="1:3" x14ac:dyDescent="0.25">
      <c r="A1225">
        <v>335</v>
      </c>
      <c r="B1225" s="1">
        <f>DATE(2000,12,1) + TIME(0,0,0)</f>
        <v>36861</v>
      </c>
      <c r="C1225">
        <v>23.573360442999999</v>
      </c>
    </row>
    <row r="1226" spans="1:3" x14ac:dyDescent="0.25">
      <c r="A1226">
        <v>366</v>
      </c>
      <c r="B1226" s="1">
        <f>DATE(2001,1,1) + TIME(0,0,0)</f>
        <v>36892</v>
      </c>
      <c r="C1226">
        <v>23.940725326999999</v>
      </c>
    </row>
    <row r="1227" spans="1:3" x14ac:dyDescent="0.25">
      <c r="A1227">
        <v>397</v>
      </c>
      <c r="B1227" s="1">
        <f>DATE(2001,2,1) + TIME(0,0,0)</f>
        <v>36923</v>
      </c>
      <c r="C1227">
        <v>24.253448486</v>
      </c>
    </row>
    <row r="1228" spans="1:3" x14ac:dyDescent="0.25">
      <c r="A1228">
        <v>425</v>
      </c>
      <c r="B1228" s="1">
        <f>DATE(2001,3,1) + TIME(0,0,0)</f>
        <v>36951</v>
      </c>
      <c r="C1228">
        <v>24.493688583000001</v>
      </c>
    </row>
    <row r="1229" spans="1:3" x14ac:dyDescent="0.25">
      <c r="A1229">
        <v>456</v>
      </c>
      <c r="B1229" s="1">
        <f>DATE(2001,4,1) + TIME(0,0,0)</f>
        <v>36982</v>
      </c>
      <c r="C1229">
        <v>24.719209671000002</v>
      </c>
    </row>
    <row r="1230" spans="1:3" x14ac:dyDescent="0.25">
      <c r="A1230">
        <v>486</v>
      </c>
      <c r="B1230" s="1">
        <f>DATE(2001,5,1) + TIME(0,0,0)</f>
        <v>37012</v>
      </c>
      <c r="C1230">
        <v>24.903898239</v>
      </c>
    </row>
    <row r="1231" spans="1:3" x14ac:dyDescent="0.25">
      <c r="A1231">
        <v>517</v>
      </c>
      <c r="B1231" s="1">
        <f>DATE(2001,6,1) + TIME(0,0,0)</f>
        <v>37043</v>
      </c>
      <c r="C1231">
        <v>25.064481735000001</v>
      </c>
    </row>
    <row r="1232" spans="1:3" x14ac:dyDescent="0.25">
      <c r="A1232">
        <v>547</v>
      </c>
      <c r="B1232" s="1">
        <f>DATE(2001,7,1) + TIME(0,0,0)</f>
        <v>37073</v>
      </c>
      <c r="C1232">
        <v>25.196748734</v>
      </c>
    </row>
    <row r="1233" spans="1:3" x14ac:dyDescent="0.25">
      <c r="A1233">
        <v>578</v>
      </c>
      <c r="B1233" s="1">
        <f>DATE(2001,8,1) + TIME(0,0,0)</f>
        <v>37104</v>
      </c>
      <c r="C1233">
        <v>25.314729691</v>
      </c>
    </row>
    <row r="1234" spans="1:3" x14ac:dyDescent="0.25">
      <c r="A1234">
        <v>609</v>
      </c>
      <c r="B1234" s="1">
        <f>DATE(2001,9,1) + TIME(0,0,0)</f>
        <v>37135</v>
      </c>
      <c r="C1234">
        <v>25.418333054000001</v>
      </c>
    </row>
    <row r="1235" spans="1:3" x14ac:dyDescent="0.25">
      <c r="A1235">
        <v>639</v>
      </c>
      <c r="B1235" s="1">
        <f>DATE(2001,10,1) + TIME(0,0,0)</f>
        <v>37165</v>
      </c>
      <c r="C1235">
        <v>25.510253905999999</v>
      </c>
    </row>
    <row r="1236" spans="1:3" x14ac:dyDescent="0.25">
      <c r="A1236">
        <v>670</v>
      </c>
      <c r="B1236" s="1">
        <f>DATE(2001,11,1) + TIME(0,0,0)</f>
        <v>37196</v>
      </c>
      <c r="C1236">
        <v>25.598659515000001</v>
      </c>
    </row>
    <row r="1237" spans="1:3" x14ac:dyDescent="0.25">
      <c r="A1237">
        <v>700</v>
      </c>
      <c r="B1237" s="1">
        <f>DATE(2001,12,1) + TIME(0,0,0)</f>
        <v>37226</v>
      </c>
      <c r="C1237">
        <v>25.678104400999999</v>
      </c>
    </row>
    <row r="1238" spans="1:3" x14ac:dyDescent="0.25">
      <c r="A1238">
        <v>731</v>
      </c>
      <c r="B1238" s="1">
        <f>DATE(2002,1,1) + TIME(0,0,0)</f>
        <v>37257</v>
      </c>
      <c r="C1238">
        <v>25.753959655999999</v>
      </c>
    </row>
    <row r="1239" spans="1:3" x14ac:dyDescent="0.25">
      <c r="A1239">
        <v>762</v>
      </c>
      <c r="B1239" s="1">
        <f>DATE(2002,2,1) + TIME(0,0,0)</f>
        <v>37288</v>
      </c>
      <c r="C1239">
        <v>25.823713303000002</v>
      </c>
    </row>
    <row r="1240" spans="1:3" x14ac:dyDescent="0.25">
      <c r="A1240">
        <v>790</v>
      </c>
      <c r="B1240" s="1">
        <f>DATE(2002,3,1) + TIME(0,0,0)</f>
        <v>37316</v>
      </c>
      <c r="C1240">
        <v>25.881822585999998</v>
      </c>
    </row>
    <row r="1241" spans="1:3" x14ac:dyDescent="0.25">
      <c r="A1241">
        <v>821</v>
      </c>
      <c r="B1241" s="1">
        <f>DATE(2002,4,1) + TIME(0,0,0)</f>
        <v>37347</v>
      </c>
      <c r="C1241">
        <v>25.941192627</v>
      </c>
    </row>
    <row r="1242" spans="1:3" x14ac:dyDescent="0.25">
      <c r="A1242">
        <v>851</v>
      </c>
      <c r="B1242" s="1">
        <f>DATE(2002,5,1) + TIME(0,0,0)</f>
        <v>37377</v>
      </c>
      <c r="C1242">
        <v>25.994152068999998</v>
      </c>
    </row>
    <row r="1243" spans="1:3" x14ac:dyDescent="0.25">
      <c r="A1243">
        <v>882</v>
      </c>
      <c r="B1243" s="1">
        <f>DATE(2002,6,1) + TIME(0,0,0)</f>
        <v>37408</v>
      </c>
      <c r="C1243">
        <v>26.044891357000001</v>
      </c>
    </row>
    <row r="1244" spans="1:3" x14ac:dyDescent="0.25">
      <c r="A1244">
        <v>912</v>
      </c>
      <c r="B1244" s="1">
        <f>DATE(2002,7,1) + TIME(0,0,0)</f>
        <v>37438</v>
      </c>
      <c r="C1244">
        <v>26.090421676999998</v>
      </c>
    </row>
    <row r="1245" spans="1:3" x14ac:dyDescent="0.25">
      <c r="A1245">
        <v>943</v>
      </c>
      <c r="B1245" s="1">
        <f>DATE(2002,8,1) + TIME(0,0,0)</f>
        <v>37469</v>
      </c>
      <c r="C1245">
        <v>26.133811950999998</v>
      </c>
    </row>
    <row r="1246" spans="1:3" x14ac:dyDescent="0.25">
      <c r="A1246">
        <v>974</v>
      </c>
      <c r="B1246" s="1">
        <f>DATE(2002,9,1) + TIME(0,0,0)</f>
        <v>37500</v>
      </c>
      <c r="C1246">
        <v>26.173664092999999</v>
      </c>
    </row>
    <row r="1247" spans="1:3" x14ac:dyDescent="0.25">
      <c r="A1247">
        <v>1004</v>
      </c>
      <c r="B1247" s="1">
        <f>DATE(2002,10,1) + TIME(0,0,0)</f>
        <v>37530</v>
      </c>
      <c r="C1247">
        <v>26.209054946999998</v>
      </c>
    </row>
    <row r="1248" spans="1:3" x14ac:dyDescent="0.25">
      <c r="A1248">
        <v>1035</v>
      </c>
      <c r="B1248" s="1">
        <f>DATE(2002,11,1) + TIME(0,0,0)</f>
        <v>37561</v>
      </c>
      <c r="C1248">
        <v>26.242464066</v>
      </c>
    </row>
    <row r="1249" spans="1:3" x14ac:dyDescent="0.25">
      <c r="A1249">
        <v>1065</v>
      </c>
      <c r="B1249" s="1">
        <f>DATE(2002,12,1) + TIME(0,0,0)</f>
        <v>37591</v>
      </c>
      <c r="C1249">
        <v>26.271745681999999</v>
      </c>
    </row>
    <row r="1250" spans="1:3" x14ac:dyDescent="0.25">
      <c r="A1250">
        <v>1096</v>
      </c>
      <c r="B1250" s="1">
        <f>DATE(2003,1,1) + TIME(0,0,0)</f>
        <v>37622</v>
      </c>
      <c r="C1250">
        <v>26.299364090000001</v>
      </c>
    </row>
    <row r="1251" spans="1:3" x14ac:dyDescent="0.25">
      <c r="A1251">
        <v>1127</v>
      </c>
      <c r="B1251" s="1">
        <f>DATE(2003,2,1) + TIME(0,0,0)</f>
        <v>37653</v>
      </c>
      <c r="C1251">
        <v>26.324764252000001</v>
      </c>
    </row>
    <row r="1252" spans="1:3" x14ac:dyDescent="0.25">
      <c r="A1252">
        <v>1155</v>
      </c>
      <c r="B1252" s="1">
        <f>DATE(2003,3,1) + TIME(0,0,0)</f>
        <v>37681</v>
      </c>
      <c r="C1252">
        <v>26.346231460999999</v>
      </c>
    </row>
    <row r="1253" spans="1:3" x14ac:dyDescent="0.25">
      <c r="A1253">
        <v>1186</v>
      </c>
      <c r="B1253" s="1">
        <f>DATE(2003,4,1) + TIME(0,0,0)</f>
        <v>37712</v>
      </c>
      <c r="C1253">
        <v>26.368864059</v>
      </c>
    </row>
    <row r="1254" spans="1:3" x14ac:dyDescent="0.25">
      <c r="A1254">
        <v>1216</v>
      </c>
      <c r="B1254" s="1">
        <f>DATE(2003,5,1) + TIME(0,0,0)</f>
        <v>37742</v>
      </c>
      <c r="C1254">
        <v>26.389566422000001</v>
      </c>
    </row>
    <row r="1255" spans="1:3" x14ac:dyDescent="0.25">
      <c r="A1255">
        <v>1247</v>
      </c>
      <c r="B1255" s="1">
        <f>DATE(2003,6,1) + TIME(0,0,0)</f>
        <v>37773</v>
      </c>
      <c r="C1255">
        <v>26.409776688000001</v>
      </c>
    </row>
    <row r="1256" spans="1:3" x14ac:dyDescent="0.25">
      <c r="A1256">
        <v>1277</v>
      </c>
      <c r="B1256" s="1">
        <f>DATE(2003,7,1) + TIME(0,0,0)</f>
        <v>37803</v>
      </c>
      <c r="C1256">
        <v>26.428274155</v>
      </c>
    </row>
    <row r="1257" spans="1:3" x14ac:dyDescent="0.25">
      <c r="A1257">
        <v>1308</v>
      </c>
      <c r="B1257" s="1">
        <f>DATE(2003,8,1) + TIME(0,0,0)</f>
        <v>37834</v>
      </c>
      <c r="C1257">
        <v>26.446363449</v>
      </c>
    </row>
    <row r="1258" spans="1:3" x14ac:dyDescent="0.25">
      <c r="A1258">
        <v>1339</v>
      </c>
      <c r="B1258" s="1">
        <f>DATE(2003,9,1) + TIME(0,0,0)</f>
        <v>37865</v>
      </c>
      <c r="C1258">
        <v>26.463481903000002</v>
      </c>
    </row>
    <row r="1259" spans="1:3" x14ac:dyDescent="0.25">
      <c r="A1259">
        <v>1369</v>
      </c>
      <c r="B1259" s="1">
        <f>DATE(2003,10,1) + TIME(0,0,0)</f>
        <v>37895</v>
      </c>
      <c r="C1259">
        <v>26.479179382000002</v>
      </c>
    </row>
    <row r="1260" spans="1:3" x14ac:dyDescent="0.25">
      <c r="A1260">
        <v>1400</v>
      </c>
      <c r="B1260" s="1">
        <f>DATE(2003,11,1) + TIME(0,0,0)</f>
        <v>37926</v>
      </c>
      <c r="C1260">
        <v>26.494562149</v>
      </c>
    </row>
    <row r="1261" spans="1:3" x14ac:dyDescent="0.25">
      <c r="A1261">
        <v>1430</v>
      </c>
      <c r="B1261" s="1">
        <f>DATE(2003,12,1) + TIME(0,0,0)</f>
        <v>37956</v>
      </c>
      <c r="C1261">
        <v>26.508693695000002</v>
      </c>
    </row>
    <row r="1262" spans="1:3" x14ac:dyDescent="0.25">
      <c r="A1262">
        <v>1461</v>
      </c>
      <c r="B1262" s="1">
        <f>DATE(2004,1,1) + TIME(0,0,0)</f>
        <v>37987</v>
      </c>
      <c r="C1262">
        <v>26.522565841999999</v>
      </c>
    </row>
    <row r="1263" spans="1:3" x14ac:dyDescent="0.25">
      <c r="A1263">
        <v>1492</v>
      </c>
      <c r="B1263" s="1">
        <f>DATE(2004,2,1) + TIME(0,0,0)</f>
        <v>38018</v>
      </c>
      <c r="C1263">
        <v>26.535749435</v>
      </c>
    </row>
    <row r="1264" spans="1:3" x14ac:dyDescent="0.25">
      <c r="A1264">
        <v>1521</v>
      </c>
      <c r="B1264" s="1">
        <f>DATE(2004,3,1) + TIME(0,0,0)</f>
        <v>38047</v>
      </c>
      <c r="C1264">
        <v>26.547494887999999</v>
      </c>
    </row>
    <row r="1265" spans="1:3" x14ac:dyDescent="0.25">
      <c r="A1265">
        <v>1552</v>
      </c>
      <c r="B1265" s="1">
        <f>DATE(2004,4,1) + TIME(0,0,0)</f>
        <v>38078</v>
      </c>
      <c r="C1265">
        <v>26.559461593999998</v>
      </c>
    </row>
    <row r="1266" spans="1:3" x14ac:dyDescent="0.25">
      <c r="A1266">
        <v>1582</v>
      </c>
      <c r="B1266" s="1">
        <f>DATE(2004,5,1) + TIME(0,0,0)</f>
        <v>38108</v>
      </c>
      <c r="C1266">
        <v>26.570499420000001</v>
      </c>
    </row>
    <row r="1267" spans="1:3" x14ac:dyDescent="0.25">
      <c r="A1267">
        <v>1613</v>
      </c>
      <c r="B1267" s="1">
        <f>DATE(2004,6,1) + TIME(0,0,0)</f>
        <v>38139</v>
      </c>
      <c r="C1267">
        <v>26.581375122000001</v>
      </c>
    </row>
    <row r="1268" spans="1:3" x14ac:dyDescent="0.25">
      <c r="A1268">
        <v>1643</v>
      </c>
      <c r="B1268" s="1">
        <f>DATE(2004,7,1) + TIME(0,0,0)</f>
        <v>38169</v>
      </c>
      <c r="C1268">
        <v>26.591417313000001</v>
      </c>
    </row>
    <row r="1269" spans="1:3" x14ac:dyDescent="0.25">
      <c r="A1269">
        <v>1674</v>
      </c>
      <c r="B1269" s="1">
        <f>DATE(2004,8,1) + TIME(0,0,0)</f>
        <v>38200</v>
      </c>
      <c r="C1269">
        <v>26.601322174</v>
      </c>
    </row>
    <row r="1270" spans="1:3" x14ac:dyDescent="0.25">
      <c r="A1270">
        <v>1705</v>
      </c>
      <c r="B1270" s="1">
        <f>DATE(2004,9,1) + TIME(0,0,0)</f>
        <v>38231</v>
      </c>
      <c r="C1270">
        <v>26.610773086999998</v>
      </c>
    </row>
    <row r="1271" spans="1:3" x14ac:dyDescent="0.25">
      <c r="A1271">
        <v>1735</v>
      </c>
      <c r="B1271" s="1">
        <f>DATE(2004,10,1) + TIME(0,0,0)</f>
        <v>38261</v>
      </c>
      <c r="C1271">
        <v>26.619510650999999</v>
      </c>
    </row>
    <row r="1272" spans="1:3" x14ac:dyDescent="0.25">
      <c r="A1272">
        <v>1766</v>
      </c>
      <c r="B1272" s="1">
        <f>DATE(2004,11,1) + TIME(0,0,0)</f>
        <v>38292</v>
      </c>
      <c r="C1272">
        <v>26.628147125000002</v>
      </c>
    </row>
    <row r="1273" spans="1:3" x14ac:dyDescent="0.25">
      <c r="A1273">
        <v>1796</v>
      </c>
      <c r="B1273" s="1">
        <f>DATE(2004,12,1) + TIME(0,0,0)</f>
        <v>38322</v>
      </c>
      <c r="C1273">
        <v>26.636051177999999</v>
      </c>
    </row>
    <row r="1274" spans="1:3" x14ac:dyDescent="0.25">
      <c r="A1274">
        <v>1827</v>
      </c>
      <c r="B1274" s="1">
        <f>DATE(2005,1,1) + TIME(0,0,0)</f>
        <v>38353</v>
      </c>
      <c r="C1274">
        <v>26.643753052000001</v>
      </c>
    </row>
    <row r="1275" spans="1:3" x14ac:dyDescent="0.25">
      <c r="A1275">
        <v>1858</v>
      </c>
      <c r="B1275" s="1">
        <f>DATE(2005,2,1) + TIME(0,0,0)</f>
        <v>38384</v>
      </c>
      <c r="C1275">
        <v>26.651063918999998</v>
      </c>
    </row>
    <row r="1276" spans="1:3" x14ac:dyDescent="0.25">
      <c r="A1276">
        <v>1886</v>
      </c>
      <c r="B1276" s="1">
        <f>DATE(2005,3,1) + TIME(0,0,0)</f>
        <v>38412</v>
      </c>
      <c r="C1276">
        <v>26.657367705999999</v>
      </c>
    </row>
    <row r="1277" spans="1:3" x14ac:dyDescent="0.25">
      <c r="A1277">
        <v>1917</v>
      </c>
      <c r="B1277" s="1">
        <f>DATE(2005,4,1) + TIME(0,0,0)</f>
        <v>38443</v>
      </c>
      <c r="C1277">
        <v>26.664041519000001</v>
      </c>
    </row>
    <row r="1278" spans="1:3" x14ac:dyDescent="0.25">
      <c r="A1278">
        <v>1947</v>
      </c>
      <c r="B1278" s="1">
        <f>DATE(2005,5,1) + TIME(0,0,0)</f>
        <v>38473</v>
      </c>
      <c r="C1278">
        <v>26.670215606999999</v>
      </c>
    </row>
    <row r="1279" spans="1:3" x14ac:dyDescent="0.25">
      <c r="A1279">
        <v>1978</v>
      </c>
      <c r="B1279" s="1">
        <f>DATE(2005,6,1) + TIME(0,0,0)</f>
        <v>38504</v>
      </c>
      <c r="C1279">
        <v>26.676317215000001</v>
      </c>
    </row>
    <row r="1280" spans="1:3" x14ac:dyDescent="0.25">
      <c r="A1280">
        <v>2008</v>
      </c>
      <c r="B1280" s="1">
        <f>DATE(2005,7,1) + TIME(0,0,0)</f>
        <v>38534</v>
      </c>
      <c r="C1280">
        <v>26.681970595999999</v>
      </c>
    </row>
    <row r="1281" spans="1:3" x14ac:dyDescent="0.25">
      <c r="A1281">
        <v>2039</v>
      </c>
      <c r="B1281" s="1">
        <f>DATE(2005,8,1) + TIME(0,0,0)</f>
        <v>38565</v>
      </c>
      <c r="C1281">
        <v>26.687570571999998</v>
      </c>
    </row>
    <row r="1282" spans="1:3" x14ac:dyDescent="0.25">
      <c r="A1282">
        <v>2070</v>
      </c>
      <c r="B1282" s="1">
        <f>DATE(2005,9,1) + TIME(0,0,0)</f>
        <v>38596</v>
      </c>
      <c r="C1282">
        <v>26.692998886000002</v>
      </c>
    </row>
    <row r="1283" spans="1:3" x14ac:dyDescent="0.25">
      <c r="A1283">
        <v>2100</v>
      </c>
      <c r="B1283" s="1">
        <f>DATE(2005,10,1) + TIME(0,0,0)</f>
        <v>38626</v>
      </c>
      <c r="C1283">
        <v>26.698137283000001</v>
      </c>
    </row>
    <row r="1284" spans="1:3" x14ac:dyDescent="0.25">
      <c r="A1284">
        <v>2131</v>
      </c>
      <c r="B1284" s="1">
        <f>DATE(2005,11,1) + TIME(0,0,0)</f>
        <v>38657</v>
      </c>
      <c r="C1284">
        <v>26.703340529999998</v>
      </c>
    </row>
    <row r="1285" spans="1:3" x14ac:dyDescent="0.25">
      <c r="A1285">
        <v>2161</v>
      </c>
      <c r="B1285" s="1">
        <f>DATE(2005,12,1) + TIME(0,0,0)</f>
        <v>38687</v>
      </c>
      <c r="C1285">
        <v>26.708274841000001</v>
      </c>
    </row>
    <row r="1286" spans="1:3" x14ac:dyDescent="0.25">
      <c r="A1286">
        <v>2192</v>
      </c>
      <c r="B1286" s="1">
        <f>DATE(2006,1,1) + TIME(0,0,0)</f>
        <v>38718</v>
      </c>
      <c r="C1286">
        <v>26.713266373</v>
      </c>
    </row>
    <row r="1287" spans="1:3" x14ac:dyDescent="0.25">
      <c r="A1287">
        <v>2223</v>
      </c>
      <c r="B1287" s="1">
        <f>DATE(2006,2,1) + TIME(0,0,0)</f>
        <v>38749</v>
      </c>
      <c r="C1287">
        <v>26.718141555999999</v>
      </c>
    </row>
    <row r="1288" spans="1:3" x14ac:dyDescent="0.25">
      <c r="A1288">
        <v>2251</v>
      </c>
      <c r="B1288" s="1">
        <f>DATE(2006,3,1) + TIME(0,0,0)</f>
        <v>38777</v>
      </c>
      <c r="C1288">
        <v>26.722442627</v>
      </c>
    </row>
    <row r="1289" spans="1:3" x14ac:dyDescent="0.25">
      <c r="A1289">
        <v>2282</v>
      </c>
      <c r="B1289" s="1">
        <f>DATE(2006,4,1) + TIME(0,0,0)</f>
        <v>38808</v>
      </c>
      <c r="C1289">
        <v>26.727090835999999</v>
      </c>
    </row>
    <row r="1290" spans="1:3" x14ac:dyDescent="0.25">
      <c r="A1290">
        <v>2312</v>
      </c>
      <c r="B1290" s="1">
        <f>DATE(2006,5,1) + TIME(0,0,0)</f>
        <v>38838</v>
      </c>
      <c r="C1290">
        <v>26.731473922999999</v>
      </c>
    </row>
    <row r="1291" spans="1:3" x14ac:dyDescent="0.25">
      <c r="A1291">
        <v>2343</v>
      </c>
      <c r="B1291" s="1">
        <f>DATE(2006,6,1) + TIME(0,0,0)</f>
        <v>38869</v>
      </c>
      <c r="C1291">
        <v>26.735889435000001</v>
      </c>
    </row>
    <row r="1292" spans="1:3" x14ac:dyDescent="0.25">
      <c r="A1292">
        <v>2373</v>
      </c>
      <c r="B1292" s="1">
        <f>DATE(2006,7,1) + TIME(0,0,0)</f>
        <v>38899</v>
      </c>
      <c r="C1292">
        <v>26.740053177</v>
      </c>
    </row>
    <row r="1293" spans="1:3" x14ac:dyDescent="0.25">
      <c r="A1293">
        <v>2404</v>
      </c>
      <c r="B1293" s="1">
        <f>DATE(2006,8,1) + TIME(0,0,0)</f>
        <v>38930</v>
      </c>
      <c r="C1293">
        <v>26.744249344</v>
      </c>
    </row>
    <row r="1294" spans="1:3" x14ac:dyDescent="0.25">
      <c r="A1294">
        <v>2435</v>
      </c>
      <c r="B1294" s="1">
        <f>DATE(2006,9,1) + TIME(0,0,0)</f>
        <v>38961</v>
      </c>
      <c r="C1294">
        <v>26.748340606999999</v>
      </c>
    </row>
    <row r="1295" spans="1:3" x14ac:dyDescent="0.25">
      <c r="A1295">
        <v>2465</v>
      </c>
      <c r="B1295" s="1">
        <f>DATE(2006,10,1) + TIME(0,0,0)</f>
        <v>38991</v>
      </c>
      <c r="C1295">
        <v>26.752204894999998</v>
      </c>
    </row>
    <row r="1296" spans="1:3" x14ac:dyDescent="0.25">
      <c r="A1296">
        <v>2496</v>
      </c>
      <c r="B1296" s="1">
        <f>DATE(2006,11,1) + TIME(0,0,0)</f>
        <v>39022</v>
      </c>
      <c r="C1296">
        <v>26.756105423000001</v>
      </c>
    </row>
    <row r="1297" spans="1:3" x14ac:dyDescent="0.25">
      <c r="A1297">
        <v>2526</v>
      </c>
      <c r="B1297" s="1">
        <f>DATE(2006,12,1) + TIME(0,0,0)</f>
        <v>39052</v>
      </c>
      <c r="C1297">
        <v>26.759796142999999</v>
      </c>
    </row>
    <row r="1298" spans="1:3" x14ac:dyDescent="0.25">
      <c r="A1298">
        <v>2557</v>
      </c>
      <c r="B1298" s="1">
        <f>DATE(2007,1,1) + TIME(0,0,0)</f>
        <v>39083</v>
      </c>
      <c r="C1298">
        <v>26.763525008999999</v>
      </c>
    </row>
    <row r="1299" spans="1:3" x14ac:dyDescent="0.25">
      <c r="A1299">
        <v>2588</v>
      </c>
      <c r="B1299" s="1">
        <f>DATE(2007,2,1) + TIME(0,0,0)</f>
        <v>39114</v>
      </c>
      <c r="C1299">
        <v>26.767169952</v>
      </c>
    </row>
    <row r="1300" spans="1:3" x14ac:dyDescent="0.25">
      <c r="A1300">
        <v>2616</v>
      </c>
      <c r="B1300" s="1">
        <f>DATE(2007,3,1) + TIME(0,0,0)</f>
        <v>39142</v>
      </c>
      <c r="C1300">
        <v>26.770397186</v>
      </c>
    </row>
    <row r="1301" spans="1:3" x14ac:dyDescent="0.25">
      <c r="A1301">
        <v>2647</v>
      </c>
      <c r="B1301" s="1">
        <f>DATE(2007,4,1) + TIME(0,0,0)</f>
        <v>39173</v>
      </c>
      <c r="C1301">
        <v>26.773900986000001</v>
      </c>
    </row>
    <row r="1302" spans="1:3" x14ac:dyDescent="0.25">
      <c r="A1302">
        <v>2677</v>
      </c>
      <c r="B1302" s="1">
        <f>DATE(2007,5,1) + TIME(0,0,0)</f>
        <v>39203</v>
      </c>
      <c r="C1302">
        <v>26.777223587000002</v>
      </c>
    </row>
    <row r="1303" spans="1:3" x14ac:dyDescent="0.25">
      <c r="A1303">
        <v>2708</v>
      </c>
      <c r="B1303" s="1">
        <f>DATE(2007,6,1) + TIME(0,0,0)</f>
        <v>39234</v>
      </c>
      <c r="C1303">
        <v>26.780591964999999</v>
      </c>
    </row>
    <row r="1304" spans="1:3" x14ac:dyDescent="0.25">
      <c r="A1304">
        <v>2738</v>
      </c>
      <c r="B1304" s="1">
        <f>DATE(2007,7,1) + TIME(0,0,0)</f>
        <v>39264</v>
      </c>
      <c r="C1304">
        <v>26.783792496</v>
      </c>
    </row>
    <row r="1305" spans="1:3" x14ac:dyDescent="0.25">
      <c r="A1305">
        <v>2769</v>
      </c>
      <c r="B1305" s="1">
        <f>DATE(2007,8,1) + TIME(0,0,0)</f>
        <v>39295</v>
      </c>
      <c r="C1305">
        <v>26.787040709999999</v>
      </c>
    </row>
    <row r="1306" spans="1:3" x14ac:dyDescent="0.25">
      <c r="A1306">
        <v>2800</v>
      </c>
      <c r="B1306" s="1">
        <f>DATE(2007,9,1) + TIME(0,0,0)</f>
        <v>39326</v>
      </c>
      <c r="C1306">
        <v>26.790233612000002</v>
      </c>
    </row>
    <row r="1307" spans="1:3" x14ac:dyDescent="0.25">
      <c r="A1307">
        <v>2830</v>
      </c>
      <c r="B1307" s="1">
        <f>DATE(2007,10,1) + TIME(0,0,0)</f>
        <v>39356</v>
      </c>
      <c r="C1307">
        <v>26.793273926000001</v>
      </c>
    </row>
    <row r="1308" spans="1:3" x14ac:dyDescent="0.25">
      <c r="A1308">
        <v>2861</v>
      </c>
      <c r="B1308" s="1">
        <f>DATE(2007,11,1) + TIME(0,0,0)</f>
        <v>39387</v>
      </c>
      <c r="C1308">
        <v>26.796367645</v>
      </c>
    </row>
    <row r="1309" spans="1:3" x14ac:dyDescent="0.25">
      <c r="A1309">
        <v>2891</v>
      </c>
      <c r="B1309" s="1">
        <f>DATE(2007,12,1) + TIME(0,0,0)</f>
        <v>39417</v>
      </c>
      <c r="C1309">
        <v>26.799316405999999</v>
      </c>
    </row>
    <row r="1310" spans="1:3" x14ac:dyDescent="0.25">
      <c r="A1310">
        <v>2922</v>
      </c>
      <c r="B1310" s="1">
        <f>DATE(2008,1,1) + TIME(0,0,0)</f>
        <v>39448</v>
      </c>
      <c r="C1310">
        <v>26.802322388</v>
      </c>
    </row>
    <row r="1311" spans="1:3" x14ac:dyDescent="0.25">
      <c r="A1311">
        <v>2953</v>
      </c>
      <c r="B1311" s="1">
        <f>DATE(2008,2,1) + TIME(0,0,0)</f>
        <v>39479</v>
      </c>
      <c r="C1311">
        <v>26.805286407000001</v>
      </c>
    </row>
    <row r="1312" spans="1:3" x14ac:dyDescent="0.25">
      <c r="A1312">
        <v>2982</v>
      </c>
      <c r="B1312" s="1">
        <f>DATE(2008,3,1) + TIME(0,0,0)</f>
        <v>39508</v>
      </c>
      <c r="C1312">
        <v>26.808025359999998</v>
      </c>
    </row>
    <row r="1313" spans="1:3" x14ac:dyDescent="0.25">
      <c r="A1313">
        <v>3013</v>
      </c>
      <c r="B1313" s="1">
        <f>DATE(2008,4,1) + TIME(0,0,0)</f>
        <v>39539</v>
      </c>
      <c r="C1313">
        <v>26.810918808</v>
      </c>
    </row>
    <row r="1314" spans="1:3" x14ac:dyDescent="0.25">
      <c r="A1314">
        <v>3043</v>
      </c>
      <c r="B1314" s="1">
        <f>DATE(2008,5,1) + TIME(0,0,0)</f>
        <v>39569</v>
      </c>
      <c r="C1314">
        <v>26.813684464000001</v>
      </c>
    </row>
    <row r="1315" spans="1:3" x14ac:dyDescent="0.25">
      <c r="A1315">
        <v>3074</v>
      </c>
      <c r="B1315" s="1">
        <f>DATE(2008,6,1) + TIME(0,0,0)</f>
        <v>39600</v>
      </c>
      <c r="C1315">
        <v>26.816513061999999</v>
      </c>
    </row>
    <row r="1316" spans="1:3" x14ac:dyDescent="0.25">
      <c r="A1316">
        <v>3104</v>
      </c>
      <c r="B1316" s="1">
        <f>DATE(2008,7,1) + TIME(0,0,0)</f>
        <v>39630</v>
      </c>
      <c r="C1316">
        <v>26.819221497000001</v>
      </c>
    </row>
    <row r="1317" spans="1:3" x14ac:dyDescent="0.25">
      <c r="A1317">
        <v>3135</v>
      </c>
      <c r="B1317" s="1">
        <f>DATE(2008,8,1) + TIME(0,0,0)</f>
        <v>39661</v>
      </c>
      <c r="C1317">
        <v>26.821992873999999</v>
      </c>
    </row>
    <row r="1318" spans="1:3" x14ac:dyDescent="0.25">
      <c r="A1318">
        <v>3166</v>
      </c>
      <c r="B1318" s="1">
        <f>DATE(2008,9,1) + TIME(0,0,0)</f>
        <v>39692</v>
      </c>
      <c r="C1318">
        <v>26.824737549000002</v>
      </c>
    </row>
    <row r="1319" spans="1:3" x14ac:dyDescent="0.25">
      <c r="A1319">
        <v>3196</v>
      </c>
      <c r="B1319" s="1">
        <f>DATE(2008,10,1) + TIME(0,0,0)</f>
        <v>39722</v>
      </c>
      <c r="C1319">
        <v>26.827369690000001</v>
      </c>
    </row>
    <row r="1320" spans="1:3" x14ac:dyDescent="0.25">
      <c r="A1320">
        <v>3227</v>
      </c>
      <c r="B1320" s="1">
        <f>DATE(2008,11,1) + TIME(0,0,0)</f>
        <v>39753</v>
      </c>
      <c r="C1320">
        <v>26.830066681000002</v>
      </c>
    </row>
    <row r="1321" spans="1:3" x14ac:dyDescent="0.25">
      <c r="A1321">
        <v>3257</v>
      </c>
      <c r="B1321" s="1">
        <f>DATE(2008,12,1) + TIME(0,0,0)</f>
        <v>39783</v>
      </c>
      <c r="C1321">
        <v>26.832654952999999</v>
      </c>
    </row>
    <row r="1322" spans="1:3" x14ac:dyDescent="0.25">
      <c r="A1322">
        <v>3288</v>
      </c>
      <c r="B1322" s="1">
        <f>DATE(2009,1,1) + TIME(0,0,0)</f>
        <v>39814</v>
      </c>
      <c r="C1322">
        <v>26.835308075</v>
      </c>
    </row>
    <row r="1323" spans="1:3" x14ac:dyDescent="0.25">
      <c r="A1323">
        <v>3319</v>
      </c>
      <c r="B1323" s="1">
        <f>DATE(2009,2,1) + TIME(0,0,0)</f>
        <v>39845</v>
      </c>
      <c r="C1323">
        <v>26.837940216</v>
      </c>
    </row>
    <row r="1324" spans="1:3" x14ac:dyDescent="0.25">
      <c r="A1324">
        <v>3347</v>
      </c>
      <c r="B1324" s="1">
        <f>DATE(2009,3,1) + TIME(0,0,0)</f>
        <v>39873</v>
      </c>
      <c r="C1324">
        <v>26.840299605999999</v>
      </c>
    </row>
    <row r="1325" spans="1:3" x14ac:dyDescent="0.25">
      <c r="A1325">
        <v>3378</v>
      </c>
      <c r="B1325" s="1">
        <f>DATE(2009,4,1) + TIME(0,0,0)</f>
        <v>39904</v>
      </c>
      <c r="C1325">
        <v>26.8428936</v>
      </c>
    </row>
    <row r="1326" spans="1:3" x14ac:dyDescent="0.25">
      <c r="A1326">
        <v>3408</v>
      </c>
      <c r="B1326" s="1">
        <f>DATE(2009,5,1) + TIME(0,0,0)</f>
        <v>39934</v>
      </c>
      <c r="C1326">
        <v>26.845384597999999</v>
      </c>
    </row>
    <row r="1327" spans="1:3" x14ac:dyDescent="0.25">
      <c r="A1327">
        <v>3439</v>
      </c>
      <c r="B1327" s="1">
        <f>DATE(2009,6,1) + TIME(0,0,0)</f>
        <v>39965</v>
      </c>
      <c r="C1327">
        <v>26.847942352</v>
      </c>
    </row>
    <row r="1328" spans="1:3" x14ac:dyDescent="0.25">
      <c r="A1328">
        <v>3469</v>
      </c>
      <c r="B1328" s="1">
        <f>DATE(2009,7,1) + TIME(0,0,0)</f>
        <v>39995</v>
      </c>
      <c r="C1328">
        <v>26.850399017000001</v>
      </c>
    </row>
    <row r="1329" spans="1:3" x14ac:dyDescent="0.25">
      <c r="A1329">
        <v>3500</v>
      </c>
      <c r="B1329" s="1">
        <f>DATE(2009,8,1) + TIME(0,0,0)</f>
        <v>40026</v>
      </c>
      <c r="C1329">
        <v>26.852918625000001</v>
      </c>
    </row>
    <row r="1330" spans="1:3" x14ac:dyDescent="0.25">
      <c r="A1330">
        <v>3531</v>
      </c>
      <c r="B1330" s="1">
        <f>DATE(2009,9,1) + TIME(0,0,0)</f>
        <v>40057</v>
      </c>
      <c r="C1330">
        <v>26.855421066000002</v>
      </c>
    </row>
    <row r="1331" spans="1:3" x14ac:dyDescent="0.25">
      <c r="A1331">
        <v>3561</v>
      </c>
      <c r="B1331" s="1">
        <f>DATE(2009,10,1) + TIME(0,0,0)</f>
        <v>40087</v>
      </c>
      <c r="C1331">
        <v>26.857826233000001</v>
      </c>
    </row>
    <row r="1332" spans="1:3" x14ac:dyDescent="0.25">
      <c r="A1332">
        <v>3592</v>
      </c>
      <c r="B1332" s="1">
        <f>DATE(2009,11,1) + TIME(0,0,0)</f>
        <v>40118</v>
      </c>
      <c r="C1332">
        <v>26.860292435000002</v>
      </c>
    </row>
    <row r="1333" spans="1:3" x14ac:dyDescent="0.25">
      <c r="A1333">
        <v>3622</v>
      </c>
      <c r="B1333" s="1">
        <f>DATE(2009,12,1) + TIME(0,0,0)</f>
        <v>40148</v>
      </c>
      <c r="C1333">
        <v>26.862665176</v>
      </c>
    </row>
    <row r="1334" spans="1:3" x14ac:dyDescent="0.25">
      <c r="A1334">
        <v>3653</v>
      </c>
      <c r="B1334" s="1">
        <f>DATE(2010,1,1) + TIME(0,0,0)</f>
        <v>40179</v>
      </c>
      <c r="C1334">
        <v>26.865098953</v>
      </c>
    </row>
    <row r="1335" spans="1:3" x14ac:dyDescent="0.25">
      <c r="A1335">
        <v>3684</v>
      </c>
      <c r="B1335" s="1">
        <f>DATE(2010,2,1) + TIME(0,0,0)</f>
        <v>40210</v>
      </c>
      <c r="C1335">
        <v>26.867515564000001</v>
      </c>
    </row>
    <row r="1336" spans="1:3" x14ac:dyDescent="0.25">
      <c r="A1336">
        <v>3712</v>
      </c>
      <c r="B1336" s="1">
        <f>DATE(2010,3,1) + TIME(0,0,0)</f>
        <v>40238</v>
      </c>
      <c r="C1336">
        <v>26.869682311999998</v>
      </c>
    </row>
    <row r="1337" spans="1:3" x14ac:dyDescent="0.25">
      <c r="A1337">
        <v>3743</v>
      </c>
      <c r="B1337" s="1">
        <f>DATE(2010,4,1) + TIME(0,0,0)</f>
        <v>40269</v>
      </c>
      <c r="C1337">
        <v>26.872064590000001</v>
      </c>
    </row>
    <row r="1338" spans="1:3" x14ac:dyDescent="0.25">
      <c r="A1338">
        <v>3773</v>
      </c>
      <c r="B1338" s="1">
        <f>DATE(2010,5,1) + TIME(0,0,0)</f>
        <v>40299</v>
      </c>
      <c r="C1338">
        <v>26.874349594000002</v>
      </c>
    </row>
    <row r="1339" spans="1:3" x14ac:dyDescent="0.25">
      <c r="A1339">
        <v>3804</v>
      </c>
      <c r="B1339" s="1">
        <f>DATE(2010,6,1) + TIME(0,0,0)</f>
        <v>40330</v>
      </c>
      <c r="C1339">
        <v>26.876686096</v>
      </c>
    </row>
    <row r="1340" spans="1:3" x14ac:dyDescent="0.25">
      <c r="A1340">
        <v>3834</v>
      </c>
      <c r="B1340" s="1">
        <f>DATE(2010,7,1) + TIME(0,0,0)</f>
        <v>40360</v>
      </c>
      <c r="C1340">
        <v>26.878923415999999</v>
      </c>
    </row>
    <row r="1341" spans="1:3" x14ac:dyDescent="0.25">
      <c r="A1341">
        <v>3865</v>
      </c>
      <c r="B1341" s="1">
        <f>DATE(2010,8,1) + TIME(0,0,0)</f>
        <v>40391</v>
      </c>
      <c r="C1341">
        <v>26.881214142000001</v>
      </c>
    </row>
    <row r="1342" spans="1:3" x14ac:dyDescent="0.25">
      <c r="A1342">
        <v>3896</v>
      </c>
      <c r="B1342" s="1">
        <f>DATE(2010,9,1) + TIME(0,0,0)</f>
        <v>40422</v>
      </c>
      <c r="C1342">
        <v>26.883483887000001</v>
      </c>
    </row>
    <row r="1343" spans="1:3" x14ac:dyDescent="0.25">
      <c r="A1343">
        <v>3926</v>
      </c>
      <c r="B1343" s="1">
        <f>DATE(2010,10,1) + TIME(0,0,0)</f>
        <v>40452</v>
      </c>
      <c r="C1343">
        <v>26.885660172000001</v>
      </c>
    </row>
    <row r="1344" spans="1:3" x14ac:dyDescent="0.25">
      <c r="A1344">
        <v>3957</v>
      </c>
      <c r="B1344" s="1">
        <f>DATE(2010,11,1) + TIME(0,0,0)</f>
        <v>40483</v>
      </c>
      <c r="C1344">
        <v>26.887889862000002</v>
      </c>
    </row>
    <row r="1345" spans="1:3" x14ac:dyDescent="0.25">
      <c r="A1345">
        <v>3987</v>
      </c>
      <c r="B1345" s="1">
        <f>DATE(2010,12,1) + TIME(0,0,0)</f>
        <v>40513</v>
      </c>
      <c r="C1345">
        <v>26.890029906999999</v>
      </c>
    </row>
    <row r="1346" spans="1:3" x14ac:dyDescent="0.25">
      <c r="A1346">
        <v>4018</v>
      </c>
      <c r="B1346" s="1">
        <f>DATE(2011,1,1) + TIME(0,0,0)</f>
        <v>40544</v>
      </c>
      <c r="C1346">
        <v>26.892225266000001</v>
      </c>
    </row>
    <row r="1347" spans="1:3" x14ac:dyDescent="0.25">
      <c r="A1347">
        <v>4049</v>
      </c>
      <c r="B1347" s="1">
        <f>DATE(2011,2,1) + TIME(0,0,0)</f>
        <v>40575</v>
      </c>
      <c r="C1347">
        <v>26.894403457999999</v>
      </c>
    </row>
    <row r="1348" spans="1:3" x14ac:dyDescent="0.25">
      <c r="A1348">
        <v>4077</v>
      </c>
      <c r="B1348" s="1">
        <f>DATE(2011,3,1) + TIME(0,0,0)</f>
        <v>40603</v>
      </c>
      <c r="C1348">
        <v>26.896356582999999</v>
      </c>
    </row>
    <row r="1349" spans="1:3" x14ac:dyDescent="0.25">
      <c r="A1349">
        <v>4108</v>
      </c>
      <c r="B1349" s="1">
        <f>DATE(2011,4,1) + TIME(0,0,0)</f>
        <v>40634</v>
      </c>
      <c r="C1349">
        <v>26.898504256999999</v>
      </c>
    </row>
    <row r="1350" spans="1:3" x14ac:dyDescent="0.25">
      <c r="A1350">
        <v>4138</v>
      </c>
      <c r="B1350" s="1">
        <f>DATE(2011,5,1) + TIME(0,0,0)</f>
        <v>40664</v>
      </c>
      <c r="C1350">
        <v>26.900569915999998</v>
      </c>
    </row>
    <row r="1351" spans="1:3" x14ac:dyDescent="0.25">
      <c r="A1351">
        <v>4169</v>
      </c>
      <c r="B1351" s="1">
        <f>DATE(2011,6,1) + TIME(0,0,0)</f>
        <v>40695</v>
      </c>
      <c r="C1351">
        <v>26.902688980000001</v>
      </c>
    </row>
    <row r="1352" spans="1:3" x14ac:dyDescent="0.25">
      <c r="A1352">
        <v>4199</v>
      </c>
      <c r="B1352" s="1">
        <f>DATE(2011,7,1) + TIME(0,0,0)</f>
        <v>40725</v>
      </c>
      <c r="C1352">
        <v>26.904727936</v>
      </c>
    </row>
    <row r="1353" spans="1:3" x14ac:dyDescent="0.25">
      <c r="A1353">
        <v>4230</v>
      </c>
      <c r="B1353" s="1">
        <f>DATE(2011,8,1) + TIME(0,0,0)</f>
        <v>40756</v>
      </c>
      <c r="C1353">
        <v>26.906820296999999</v>
      </c>
    </row>
    <row r="1354" spans="1:3" x14ac:dyDescent="0.25">
      <c r="A1354">
        <v>4261</v>
      </c>
      <c r="B1354" s="1">
        <f>DATE(2011,9,1) + TIME(0,0,0)</f>
        <v>40787</v>
      </c>
      <c r="C1354">
        <v>26.908901215</v>
      </c>
    </row>
    <row r="1355" spans="1:3" x14ac:dyDescent="0.25">
      <c r="A1355">
        <v>4291</v>
      </c>
      <c r="B1355" s="1">
        <f>DATE(2011,10,1) + TIME(0,0,0)</f>
        <v>40817</v>
      </c>
      <c r="C1355">
        <v>26.910903931</v>
      </c>
    </row>
    <row r="1356" spans="1:3" x14ac:dyDescent="0.25">
      <c r="A1356">
        <v>4322</v>
      </c>
      <c r="B1356" s="1">
        <f>DATE(2011,11,1) + TIME(0,0,0)</f>
        <v>40848</v>
      </c>
      <c r="C1356">
        <v>26.912960051999999</v>
      </c>
    </row>
    <row r="1357" spans="1:3" x14ac:dyDescent="0.25">
      <c r="A1357">
        <v>4352</v>
      </c>
      <c r="B1357" s="1">
        <f>DATE(2011,12,1) + TIME(0,0,0)</f>
        <v>40878</v>
      </c>
      <c r="C1357">
        <v>26.914937973000001</v>
      </c>
    </row>
    <row r="1358" spans="1:3" x14ac:dyDescent="0.25">
      <c r="A1358">
        <v>4383</v>
      </c>
      <c r="B1358" s="1">
        <f>DATE(2012,1,1) + TIME(0,0,0)</f>
        <v>40909</v>
      </c>
      <c r="C1358">
        <v>26.916971207</v>
      </c>
    </row>
    <row r="1359" spans="1:3" x14ac:dyDescent="0.25">
      <c r="A1359">
        <v>4414</v>
      </c>
      <c r="B1359" s="1">
        <f>DATE(2012,2,1) + TIME(0,0,0)</f>
        <v>40940</v>
      </c>
      <c r="C1359">
        <v>26.918992996</v>
      </c>
    </row>
    <row r="1360" spans="1:3" x14ac:dyDescent="0.25">
      <c r="A1360">
        <v>4443</v>
      </c>
      <c r="B1360" s="1">
        <f>DATE(2012,3,1) + TIME(0,0,0)</f>
        <v>40969</v>
      </c>
      <c r="C1360">
        <v>26.920875549000002</v>
      </c>
    </row>
    <row r="1361" spans="1:3" x14ac:dyDescent="0.25">
      <c r="A1361">
        <v>4474</v>
      </c>
      <c r="B1361" s="1">
        <f>DATE(2012,4,1) + TIME(0,0,0)</f>
        <v>41000</v>
      </c>
      <c r="C1361">
        <v>26.922878265000001</v>
      </c>
    </row>
    <row r="1362" spans="1:3" x14ac:dyDescent="0.25">
      <c r="A1362">
        <v>4504</v>
      </c>
      <c r="B1362" s="1">
        <f>DATE(2012,5,1) + TIME(0,0,0)</f>
        <v>41030</v>
      </c>
      <c r="C1362">
        <v>26.924806595</v>
      </c>
    </row>
    <row r="1363" spans="1:3" x14ac:dyDescent="0.25">
      <c r="A1363">
        <v>4535</v>
      </c>
      <c r="B1363" s="1">
        <f>DATE(2012,6,1) + TIME(0,0,0)</f>
        <v>41061</v>
      </c>
      <c r="C1363">
        <v>26.926788330000001</v>
      </c>
    </row>
    <row r="1364" spans="1:3" x14ac:dyDescent="0.25">
      <c r="A1364">
        <v>4565</v>
      </c>
      <c r="B1364" s="1">
        <f>DATE(2012,7,1) + TIME(0,0,0)</f>
        <v>41091</v>
      </c>
      <c r="C1364">
        <v>26.928697585999998</v>
      </c>
    </row>
    <row r="1365" spans="1:3" x14ac:dyDescent="0.25">
      <c r="A1365">
        <v>4596</v>
      </c>
      <c r="B1365" s="1">
        <f>DATE(2012,8,1) + TIME(0,0,0)</f>
        <v>41122</v>
      </c>
      <c r="C1365">
        <v>26.930660247999999</v>
      </c>
    </row>
    <row r="1366" spans="1:3" x14ac:dyDescent="0.25">
      <c r="A1366">
        <v>4627</v>
      </c>
      <c r="B1366" s="1">
        <f>DATE(2012,9,1) + TIME(0,0,0)</f>
        <v>41153</v>
      </c>
      <c r="C1366">
        <v>26.93261528</v>
      </c>
    </row>
    <row r="1367" spans="1:3" x14ac:dyDescent="0.25">
      <c r="A1367">
        <v>4657</v>
      </c>
      <c r="B1367" s="1">
        <f>DATE(2012,10,1) + TIME(0,0,0)</f>
        <v>41183</v>
      </c>
      <c r="C1367">
        <v>26.934497833000002</v>
      </c>
    </row>
    <row r="1368" spans="1:3" x14ac:dyDescent="0.25">
      <c r="A1368">
        <v>4688</v>
      </c>
      <c r="B1368" s="1">
        <f>DATE(2012,11,1) + TIME(0,0,0)</f>
        <v>41214</v>
      </c>
      <c r="C1368">
        <v>26.936433791999999</v>
      </c>
    </row>
    <row r="1369" spans="1:3" x14ac:dyDescent="0.25">
      <c r="A1369">
        <v>4718</v>
      </c>
      <c r="B1369" s="1">
        <f>DATE(2012,12,1) + TIME(0,0,0)</f>
        <v>41244</v>
      </c>
      <c r="C1369">
        <v>26.938299179000001</v>
      </c>
    </row>
    <row r="1370" spans="1:3" x14ac:dyDescent="0.25">
      <c r="A1370">
        <v>4749</v>
      </c>
      <c r="B1370" s="1">
        <f>DATE(2013,1,1) + TIME(0,0,0)</f>
        <v>41275</v>
      </c>
      <c r="C1370">
        <v>26.940217971999999</v>
      </c>
    </row>
    <row r="1371" spans="1:3" x14ac:dyDescent="0.25">
      <c r="A1371">
        <v>4780</v>
      </c>
      <c r="B1371" s="1">
        <f>DATE(2013,2,1) + TIME(0,0,0)</f>
        <v>41306</v>
      </c>
      <c r="C1371">
        <v>26.942129134999998</v>
      </c>
    </row>
    <row r="1372" spans="1:3" x14ac:dyDescent="0.25">
      <c r="A1372">
        <v>4808</v>
      </c>
      <c r="B1372" s="1">
        <f>DATE(2013,3,1) + TIME(0,0,0)</f>
        <v>41334</v>
      </c>
      <c r="C1372">
        <v>26.943849564000001</v>
      </c>
    </row>
    <row r="1373" spans="1:3" x14ac:dyDescent="0.25">
      <c r="A1373">
        <v>4839</v>
      </c>
      <c r="B1373" s="1">
        <f>DATE(2013,4,1) + TIME(0,0,0)</f>
        <v>41365</v>
      </c>
      <c r="C1373">
        <v>26.945743561</v>
      </c>
    </row>
    <row r="1374" spans="1:3" x14ac:dyDescent="0.25">
      <c r="A1374">
        <v>4869</v>
      </c>
      <c r="B1374" s="1">
        <f>DATE(2013,5,1) + TIME(0,0,0)</f>
        <v>41395</v>
      </c>
      <c r="C1374">
        <v>26.947570801000001</v>
      </c>
    </row>
    <row r="1375" spans="1:3" x14ac:dyDescent="0.25">
      <c r="A1375">
        <v>4900</v>
      </c>
      <c r="B1375" s="1">
        <f>DATE(2013,6,1) + TIME(0,0,0)</f>
        <v>41426</v>
      </c>
      <c r="C1375">
        <v>26.949451447000001</v>
      </c>
    </row>
    <row r="1376" spans="1:3" x14ac:dyDescent="0.25">
      <c r="A1376">
        <v>4930</v>
      </c>
      <c r="B1376" s="1">
        <f>DATE(2013,7,1) + TIME(0,0,0)</f>
        <v>41456</v>
      </c>
      <c r="C1376">
        <v>26.951263428000001</v>
      </c>
    </row>
    <row r="1377" spans="1:3" x14ac:dyDescent="0.25">
      <c r="A1377">
        <v>4961</v>
      </c>
      <c r="B1377" s="1">
        <f>DATE(2013,8,1) + TIME(0,0,0)</f>
        <v>41487</v>
      </c>
      <c r="C1377">
        <v>26.953130722000001</v>
      </c>
    </row>
    <row r="1378" spans="1:3" x14ac:dyDescent="0.25">
      <c r="A1378">
        <v>4992</v>
      </c>
      <c r="B1378" s="1">
        <f>DATE(2013,9,1) + TIME(0,0,0)</f>
        <v>41518</v>
      </c>
      <c r="C1378">
        <v>26.954990386999999</v>
      </c>
    </row>
    <row r="1379" spans="1:3" x14ac:dyDescent="0.25">
      <c r="A1379">
        <v>5022</v>
      </c>
      <c r="B1379" s="1">
        <f>DATE(2013,10,1) + TIME(0,0,0)</f>
        <v>41548</v>
      </c>
      <c r="C1379">
        <v>26.956783295000001</v>
      </c>
    </row>
    <row r="1380" spans="1:3" x14ac:dyDescent="0.25">
      <c r="A1380">
        <v>5053</v>
      </c>
      <c r="B1380" s="1">
        <f>DATE(2013,11,1) + TIME(0,0,0)</f>
        <v>41579</v>
      </c>
      <c r="C1380">
        <v>26.958629607999999</v>
      </c>
    </row>
    <row r="1381" spans="1:3" x14ac:dyDescent="0.25">
      <c r="A1381">
        <v>5083</v>
      </c>
      <c r="B1381" s="1">
        <f>DATE(2013,12,1) + TIME(0,0,0)</f>
        <v>41609</v>
      </c>
      <c r="C1381">
        <v>26.960409164000001</v>
      </c>
    </row>
    <row r="1382" spans="1:3" x14ac:dyDescent="0.25">
      <c r="A1382">
        <v>5114</v>
      </c>
      <c r="B1382" s="1">
        <f>DATE(2014,1,1) + TIME(0,0,0)</f>
        <v>41640</v>
      </c>
      <c r="C1382">
        <v>26.962242126</v>
      </c>
    </row>
    <row r="1383" spans="1:3" x14ac:dyDescent="0.25">
      <c r="A1383">
        <v>5145</v>
      </c>
      <c r="B1383" s="1">
        <f>DATE(2014,2,1) + TIME(0,0,0)</f>
        <v>41671</v>
      </c>
      <c r="C1383">
        <v>26.964069366</v>
      </c>
    </row>
    <row r="1384" spans="1:3" x14ac:dyDescent="0.25">
      <c r="A1384">
        <v>5173</v>
      </c>
      <c r="B1384" s="1">
        <f>DATE(2014,3,1) + TIME(0,0,0)</f>
        <v>41699</v>
      </c>
      <c r="C1384">
        <v>26.965713501</v>
      </c>
    </row>
    <row r="1385" spans="1:3" x14ac:dyDescent="0.25">
      <c r="A1385">
        <v>5204</v>
      </c>
      <c r="B1385" s="1">
        <f>DATE(2014,4,1) + TIME(0,0,0)</f>
        <v>41730</v>
      </c>
      <c r="C1385">
        <v>26.967527390000001</v>
      </c>
    </row>
    <row r="1386" spans="1:3" x14ac:dyDescent="0.25">
      <c r="A1386">
        <v>5234</v>
      </c>
      <c r="B1386" s="1">
        <f>DATE(2014,5,1) + TIME(0,0,0)</f>
        <v>41760</v>
      </c>
      <c r="C1386">
        <v>26.969276428000001</v>
      </c>
    </row>
    <row r="1387" spans="1:3" x14ac:dyDescent="0.25">
      <c r="A1387">
        <v>5265</v>
      </c>
      <c r="B1387" s="1">
        <f>DATE(2014,6,1) + TIME(0,0,0)</f>
        <v>41791</v>
      </c>
      <c r="C1387">
        <v>26.971076965000002</v>
      </c>
    </row>
    <row r="1388" spans="1:3" x14ac:dyDescent="0.25">
      <c r="A1388">
        <v>5295</v>
      </c>
      <c r="B1388" s="1">
        <f>DATE(2014,7,1) + TIME(0,0,0)</f>
        <v>41821</v>
      </c>
      <c r="C1388">
        <v>26.97281456</v>
      </c>
    </row>
    <row r="1389" spans="1:3" x14ac:dyDescent="0.25">
      <c r="A1389">
        <v>5326</v>
      </c>
      <c r="B1389" s="1">
        <f>DATE(2014,8,1) + TIME(0,0,0)</f>
        <v>41852</v>
      </c>
      <c r="C1389">
        <v>26.974605560000001</v>
      </c>
    </row>
    <row r="1390" spans="1:3" x14ac:dyDescent="0.25">
      <c r="A1390">
        <v>5357</v>
      </c>
      <c r="B1390" s="1">
        <f>DATE(2014,9,1) + TIME(0,0,0)</f>
        <v>41883</v>
      </c>
      <c r="C1390">
        <v>26.976388930999999</v>
      </c>
    </row>
    <row r="1391" spans="1:3" x14ac:dyDescent="0.25">
      <c r="A1391">
        <v>5387</v>
      </c>
      <c r="B1391" s="1">
        <f>DATE(2014,10,1) + TIME(0,0,0)</f>
        <v>41913</v>
      </c>
      <c r="C1391">
        <v>26.978109360000001</v>
      </c>
    </row>
    <row r="1392" spans="1:3" x14ac:dyDescent="0.25">
      <c r="A1392">
        <v>5418</v>
      </c>
      <c r="B1392" s="1">
        <f>DATE(2014,11,1) + TIME(0,0,0)</f>
        <v>41944</v>
      </c>
      <c r="C1392">
        <v>26.979881287000001</v>
      </c>
    </row>
    <row r="1393" spans="1:3" x14ac:dyDescent="0.25">
      <c r="A1393">
        <v>5448</v>
      </c>
      <c r="B1393" s="1">
        <f>DATE(2014,12,1) + TIME(0,0,0)</f>
        <v>41974</v>
      </c>
      <c r="C1393">
        <v>26.981590271000002</v>
      </c>
    </row>
    <row r="1394" spans="1:3" x14ac:dyDescent="0.25">
      <c r="A1394">
        <v>5479</v>
      </c>
      <c r="B1394" s="1">
        <f>DATE(2015,1,1) + TIME(0,0,0)</f>
        <v>42005</v>
      </c>
      <c r="C1394">
        <v>26.983352661000001</v>
      </c>
    </row>
    <row r="1395" spans="1:3" x14ac:dyDescent="0.25">
      <c r="A1395">
        <v>5510</v>
      </c>
      <c r="B1395" s="1">
        <f>DATE(2015,2,1) + TIME(0,0,0)</f>
        <v>42036</v>
      </c>
      <c r="C1395">
        <v>26.985107421999999</v>
      </c>
    </row>
    <row r="1396" spans="1:3" x14ac:dyDescent="0.25">
      <c r="A1396">
        <v>5538</v>
      </c>
      <c r="B1396" s="1">
        <f>DATE(2015,3,1) + TIME(0,0,0)</f>
        <v>42064</v>
      </c>
      <c r="C1396">
        <v>26.986688613999998</v>
      </c>
    </row>
    <row r="1397" spans="1:3" x14ac:dyDescent="0.25">
      <c r="A1397">
        <v>5569</v>
      </c>
      <c r="B1397" s="1">
        <f>DATE(2015,4,1) + TIME(0,0,0)</f>
        <v>42095</v>
      </c>
      <c r="C1397">
        <v>26.988433837999999</v>
      </c>
    </row>
    <row r="1398" spans="1:3" x14ac:dyDescent="0.25">
      <c r="A1398">
        <v>5599</v>
      </c>
      <c r="B1398" s="1">
        <f>DATE(2015,5,1) + TIME(0,0,0)</f>
        <v>42125</v>
      </c>
      <c r="C1398">
        <v>26.990118027000001</v>
      </c>
    </row>
    <row r="1399" spans="1:3" x14ac:dyDescent="0.25">
      <c r="A1399">
        <v>5630</v>
      </c>
      <c r="B1399" s="1">
        <f>DATE(2015,6,1) + TIME(0,0,0)</f>
        <v>42156</v>
      </c>
      <c r="C1399">
        <v>26.991851807</v>
      </c>
    </row>
    <row r="1400" spans="1:3" x14ac:dyDescent="0.25">
      <c r="A1400">
        <v>5660</v>
      </c>
      <c r="B1400" s="1">
        <f>DATE(2015,7,1) + TIME(0,0,0)</f>
        <v>42186</v>
      </c>
      <c r="C1400">
        <v>26.993526459000002</v>
      </c>
    </row>
    <row r="1401" spans="1:3" x14ac:dyDescent="0.25">
      <c r="A1401">
        <v>5691</v>
      </c>
      <c r="B1401" s="1">
        <f>DATE(2015,8,1) + TIME(0,0,0)</f>
        <v>42217</v>
      </c>
      <c r="C1401">
        <v>26.995250702</v>
      </c>
    </row>
    <row r="1402" spans="1:3" x14ac:dyDescent="0.25">
      <c r="A1402">
        <v>5722</v>
      </c>
      <c r="B1402" s="1">
        <f>DATE(2015,9,1) + TIME(0,0,0)</f>
        <v>42248</v>
      </c>
      <c r="C1402">
        <v>26.996969223000001</v>
      </c>
    </row>
    <row r="1403" spans="1:3" x14ac:dyDescent="0.25">
      <c r="A1403">
        <v>5752</v>
      </c>
      <c r="B1403" s="1">
        <f>DATE(2015,10,1) + TIME(0,0,0)</f>
        <v>42278</v>
      </c>
      <c r="C1403">
        <v>26.998628616000001</v>
      </c>
    </row>
    <row r="1404" spans="1:3" x14ac:dyDescent="0.25">
      <c r="A1404">
        <v>5783</v>
      </c>
      <c r="B1404" s="1">
        <f>DATE(2015,11,1) + TIME(0,0,0)</f>
        <v>42309</v>
      </c>
      <c r="C1404">
        <v>27.000339508</v>
      </c>
    </row>
    <row r="1405" spans="1:3" x14ac:dyDescent="0.25">
      <c r="A1405">
        <v>5813</v>
      </c>
      <c r="B1405" s="1">
        <f>DATE(2015,12,1) + TIME(0,0,0)</f>
        <v>42339</v>
      </c>
      <c r="C1405">
        <v>27.001989365</v>
      </c>
    </row>
    <row r="1406" spans="1:3" x14ac:dyDescent="0.25">
      <c r="A1406">
        <v>5844</v>
      </c>
      <c r="B1406" s="1">
        <f>DATE(2016,1,1) + TIME(0,0,0)</f>
        <v>42370</v>
      </c>
      <c r="C1406">
        <v>27.003688812</v>
      </c>
    </row>
    <row r="1407" spans="1:3" x14ac:dyDescent="0.25">
      <c r="A1407">
        <v>5875</v>
      </c>
      <c r="B1407" s="1">
        <f>DATE(2016,2,1) + TIME(0,0,0)</f>
        <v>42401</v>
      </c>
      <c r="C1407">
        <v>27.005384445000001</v>
      </c>
    </row>
    <row r="1408" spans="1:3" x14ac:dyDescent="0.25">
      <c r="A1408">
        <v>5904</v>
      </c>
      <c r="B1408" s="1">
        <f>DATE(2016,3,1) + TIME(0,0,0)</f>
        <v>42430</v>
      </c>
      <c r="C1408">
        <v>27.006965637</v>
      </c>
    </row>
    <row r="1409" spans="1:3" x14ac:dyDescent="0.25">
      <c r="A1409">
        <v>5935</v>
      </c>
      <c r="B1409" s="1">
        <f>DATE(2016,4,1) + TIME(0,0,0)</f>
        <v>42461</v>
      </c>
      <c r="C1409">
        <v>27.008651733000001</v>
      </c>
    </row>
    <row r="1410" spans="1:3" x14ac:dyDescent="0.25">
      <c r="A1410">
        <v>5965</v>
      </c>
      <c r="B1410" s="1">
        <f>DATE(2016,5,1) + TIME(0,0,0)</f>
        <v>42491</v>
      </c>
      <c r="C1410">
        <v>27.010278702000001</v>
      </c>
    </row>
    <row r="1411" spans="1:3" x14ac:dyDescent="0.25">
      <c r="A1411">
        <v>5996</v>
      </c>
      <c r="B1411" s="1">
        <f>DATE(2016,6,1) + TIME(0,0,0)</f>
        <v>42522</v>
      </c>
      <c r="C1411">
        <v>27.011955261000001</v>
      </c>
    </row>
    <row r="1412" spans="1:3" x14ac:dyDescent="0.25">
      <c r="A1412">
        <v>6026</v>
      </c>
      <c r="B1412" s="1">
        <f>DATE(2016,7,1) + TIME(0,0,0)</f>
        <v>42552</v>
      </c>
      <c r="C1412">
        <v>27.013572693</v>
      </c>
    </row>
    <row r="1413" spans="1:3" x14ac:dyDescent="0.25">
      <c r="A1413">
        <v>6057</v>
      </c>
      <c r="B1413" s="1">
        <f>DATE(2016,8,1) + TIME(0,0,0)</f>
        <v>42583</v>
      </c>
      <c r="C1413">
        <v>27.015241623000001</v>
      </c>
    </row>
    <row r="1414" spans="1:3" x14ac:dyDescent="0.25">
      <c r="A1414">
        <v>6088</v>
      </c>
      <c r="B1414" s="1">
        <f>DATE(2016,9,1) + TIME(0,0,0)</f>
        <v>42614</v>
      </c>
      <c r="C1414">
        <v>27.016904831000002</v>
      </c>
    </row>
    <row r="1415" spans="1:3" x14ac:dyDescent="0.25">
      <c r="A1415">
        <v>6118</v>
      </c>
      <c r="B1415" s="1">
        <f>DATE(2016,10,1) + TIME(0,0,0)</f>
        <v>42644</v>
      </c>
      <c r="C1415">
        <v>27.018508911000001</v>
      </c>
    </row>
    <row r="1416" spans="1:3" x14ac:dyDescent="0.25">
      <c r="A1416">
        <v>6149</v>
      </c>
      <c r="B1416" s="1">
        <f>DATE(2016,11,1) + TIME(0,0,0)</f>
        <v>42675</v>
      </c>
      <c r="C1416">
        <v>27.020164489999999</v>
      </c>
    </row>
    <row r="1417" spans="1:3" x14ac:dyDescent="0.25">
      <c r="A1417">
        <v>6179</v>
      </c>
      <c r="B1417" s="1">
        <f>DATE(2016,12,1) + TIME(0,0,0)</f>
        <v>42705</v>
      </c>
      <c r="C1417">
        <v>27.021760941</v>
      </c>
    </row>
    <row r="1418" spans="1:3" x14ac:dyDescent="0.25">
      <c r="A1418">
        <v>6210</v>
      </c>
      <c r="B1418" s="1">
        <f>DATE(2017,1,1) + TIME(0,0,0)</f>
        <v>42736</v>
      </c>
      <c r="C1418">
        <v>27.023405074999999</v>
      </c>
    </row>
    <row r="1419" spans="1:3" x14ac:dyDescent="0.25">
      <c r="A1419">
        <v>6241</v>
      </c>
      <c r="B1419" s="1">
        <f>DATE(2017,2,1) + TIME(0,0,0)</f>
        <v>42767</v>
      </c>
      <c r="C1419">
        <v>27.025045394999999</v>
      </c>
    </row>
    <row r="1420" spans="1:3" x14ac:dyDescent="0.25">
      <c r="A1420">
        <v>6269</v>
      </c>
      <c r="B1420" s="1">
        <f>DATE(2017,3,1) + TIME(0,0,0)</f>
        <v>42795</v>
      </c>
      <c r="C1420">
        <v>27.026521682999999</v>
      </c>
    </row>
    <row r="1421" spans="1:3" x14ac:dyDescent="0.25">
      <c r="A1421">
        <v>6300</v>
      </c>
      <c r="B1421" s="1">
        <f>DATE(2017,4,1) + TIME(0,0,0)</f>
        <v>42826</v>
      </c>
      <c r="C1421">
        <v>27.028152466000002</v>
      </c>
    </row>
    <row r="1422" spans="1:3" x14ac:dyDescent="0.25">
      <c r="A1422">
        <v>6330</v>
      </c>
      <c r="B1422" s="1">
        <f>DATE(2017,5,1) + TIME(0,0,0)</f>
        <v>42856</v>
      </c>
      <c r="C1422">
        <v>27.029726027999999</v>
      </c>
    </row>
    <row r="1423" spans="1:3" x14ac:dyDescent="0.25">
      <c r="A1423">
        <v>6361</v>
      </c>
      <c r="B1423" s="1">
        <f>DATE(2017,6,1) + TIME(0,0,0)</f>
        <v>42887</v>
      </c>
      <c r="C1423">
        <v>27.031345367</v>
      </c>
    </row>
    <row r="1424" spans="1:3" x14ac:dyDescent="0.25">
      <c r="A1424">
        <v>6391</v>
      </c>
      <c r="B1424" s="1">
        <f>DATE(2017,7,1) + TIME(0,0,0)</f>
        <v>42917</v>
      </c>
      <c r="C1424">
        <v>27.032909393000001</v>
      </c>
    </row>
    <row r="1425" spans="1:3" x14ac:dyDescent="0.25">
      <c r="A1425">
        <v>6422</v>
      </c>
      <c r="B1425" s="1">
        <f>DATE(2017,8,1) + TIME(0,0,0)</f>
        <v>42948</v>
      </c>
      <c r="C1425">
        <v>27.034521102999999</v>
      </c>
    </row>
    <row r="1426" spans="1:3" x14ac:dyDescent="0.25">
      <c r="A1426">
        <v>6453</v>
      </c>
      <c r="B1426" s="1">
        <f>DATE(2017,9,1) + TIME(0,0,0)</f>
        <v>42979</v>
      </c>
      <c r="C1426">
        <v>27.036128997999999</v>
      </c>
    </row>
    <row r="1427" spans="1:3" x14ac:dyDescent="0.25">
      <c r="A1427">
        <v>6483</v>
      </c>
      <c r="B1427" s="1">
        <f>DATE(2017,10,1) + TIME(0,0,0)</f>
        <v>43009</v>
      </c>
      <c r="C1427">
        <v>27.037679671999999</v>
      </c>
    </row>
    <row r="1428" spans="1:3" x14ac:dyDescent="0.25">
      <c r="A1428">
        <v>6514</v>
      </c>
      <c r="B1428" s="1">
        <f>DATE(2017,11,1) + TIME(0,0,0)</f>
        <v>43040</v>
      </c>
      <c r="C1428">
        <v>27.039276123</v>
      </c>
    </row>
    <row r="1429" spans="1:3" x14ac:dyDescent="0.25">
      <c r="A1429">
        <v>6544</v>
      </c>
      <c r="B1429" s="1">
        <f>DATE(2017,12,1) + TIME(0,0,0)</f>
        <v>43070</v>
      </c>
      <c r="C1429">
        <v>27.040819167999999</v>
      </c>
    </row>
    <row r="1430" spans="1:3" x14ac:dyDescent="0.25">
      <c r="A1430">
        <v>6575</v>
      </c>
      <c r="B1430" s="1">
        <f>DATE(2018,1,1) + TIME(0,0,0)</f>
        <v>43101</v>
      </c>
      <c r="C1430">
        <v>27.042407990000001</v>
      </c>
    </row>
    <row r="1431" spans="1:3" x14ac:dyDescent="0.25">
      <c r="A1431">
        <v>6606</v>
      </c>
      <c r="B1431" s="1">
        <f>DATE(2018,2,1) + TIME(0,0,0)</f>
        <v>43132</v>
      </c>
      <c r="C1431">
        <v>27.043992996</v>
      </c>
    </row>
    <row r="1432" spans="1:3" x14ac:dyDescent="0.25">
      <c r="A1432">
        <v>6634</v>
      </c>
      <c r="B1432" s="1">
        <f>DATE(2018,3,1) + TIME(0,0,0)</f>
        <v>43160</v>
      </c>
      <c r="C1432">
        <v>27.045421600000001</v>
      </c>
    </row>
    <row r="1433" spans="1:3" x14ac:dyDescent="0.25">
      <c r="A1433">
        <v>6665</v>
      </c>
      <c r="B1433" s="1">
        <f>DATE(2018,4,1) + TIME(0,0,0)</f>
        <v>43191</v>
      </c>
      <c r="C1433">
        <v>27.046998978000001</v>
      </c>
    </row>
    <row r="1434" spans="1:3" x14ac:dyDescent="0.25">
      <c r="A1434">
        <v>6695</v>
      </c>
      <c r="B1434" s="1">
        <f>DATE(2018,5,1) + TIME(0,0,0)</f>
        <v>43221</v>
      </c>
      <c r="C1434">
        <v>27.048521042000001</v>
      </c>
    </row>
    <row r="1435" spans="1:3" x14ac:dyDescent="0.25">
      <c r="A1435">
        <v>6726</v>
      </c>
      <c r="B1435" s="1">
        <f>DATE(2018,6,1) + TIME(0,0,0)</f>
        <v>43252</v>
      </c>
      <c r="C1435">
        <v>27.050088882000001</v>
      </c>
    </row>
    <row r="1436" spans="1:3" x14ac:dyDescent="0.25">
      <c r="A1436">
        <v>6756</v>
      </c>
      <c r="B1436" s="1">
        <f>DATE(2018,7,1) + TIME(0,0,0)</f>
        <v>43282</v>
      </c>
      <c r="C1436">
        <v>27.051603317000001</v>
      </c>
    </row>
    <row r="1437" spans="1:3" x14ac:dyDescent="0.25">
      <c r="A1437">
        <v>6787</v>
      </c>
      <c r="B1437" s="1">
        <f>DATE(2018,8,1) + TIME(0,0,0)</f>
        <v>43313</v>
      </c>
      <c r="C1437">
        <v>27.053163527999999</v>
      </c>
    </row>
    <row r="1438" spans="1:3" x14ac:dyDescent="0.25">
      <c r="A1438">
        <v>6818</v>
      </c>
      <c r="B1438" s="1">
        <f>DATE(2018,9,1) + TIME(0,0,0)</f>
        <v>43344</v>
      </c>
      <c r="C1438">
        <v>27.054721831999998</v>
      </c>
    </row>
    <row r="1439" spans="1:3" x14ac:dyDescent="0.25">
      <c r="A1439">
        <v>6848</v>
      </c>
      <c r="B1439" s="1">
        <f>DATE(2018,10,1) + TIME(0,0,0)</f>
        <v>43374</v>
      </c>
      <c r="C1439">
        <v>27.056222915999999</v>
      </c>
    </row>
    <row r="1440" spans="1:3" x14ac:dyDescent="0.25">
      <c r="A1440">
        <v>6879</v>
      </c>
      <c r="B1440" s="1">
        <f>DATE(2018,11,1) + TIME(0,0,0)</f>
        <v>43405</v>
      </c>
      <c r="C1440">
        <v>27.05777359</v>
      </c>
    </row>
    <row r="1441" spans="1:3" x14ac:dyDescent="0.25">
      <c r="A1441">
        <v>6909</v>
      </c>
      <c r="B1441" s="1">
        <f>DATE(2018,12,1) + TIME(0,0,0)</f>
        <v>43435</v>
      </c>
      <c r="C1441">
        <v>27.059268951</v>
      </c>
    </row>
    <row r="1442" spans="1:3" x14ac:dyDescent="0.25">
      <c r="A1442">
        <v>6940</v>
      </c>
      <c r="B1442" s="1">
        <f>DATE(2019,1,1) + TIME(0,0,0)</f>
        <v>43466</v>
      </c>
      <c r="C1442">
        <v>27.060810089</v>
      </c>
    </row>
    <row r="1443" spans="1:3" x14ac:dyDescent="0.25">
      <c r="A1443">
        <v>6971</v>
      </c>
      <c r="B1443" s="1">
        <f>DATE(2019,2,1) + TIME(0,0,0)</f>
        <v>43497</v>
      </c>
      <c r="C1443">
        <v>27.062347412000001</v>
      </c>
    </row>
    <row r="1444" spans="1:3" x14ac:dyDescent="0.25">
      <c r="A1444">
        <v>6999</v>
      </c>
      <c r="B1444" s="1">
        <f>DATE(2019,3,1) + TIME(0,0,0)</f>
        <v>43525</v>
      </c>
      <c r="C1444">
        <v>27.063734055000001</v>
      </c>
    </row>
    <row r="1445" spans="1:3" x14ac:dyDescent="0.25">
      <c r="A1445">
        <v>7030</v>
      </c>
      <c r="B1445" s="1">
        <f>DATE(2019,4,1) + TIME(0,0,0)</f>
        <v>43556</v>
      </c>
      <c r="C1445">
        <v>27.065263748</v>
      </c>
    </row>
    <row r="1446" spans="1:3" x14ac:dyDescent="0.25">
      <c r="A1446">
        <v>7060</v>
      </c>
      <c r="B1446" s="1">
        <f>DATE(2019,5,1) + TIME(0,0,0)</f>
        <v>43586</v>
      </c>
      <c r="C1446">
        <v>27.066741943</v>
      </c>
    </row>
    <row r="1447" spans="1:3" x14ac:dyDescent="0.25">
      <c r="A1447">
        <v>7091</v>
      </c>
      <c r="B1447" s="1">
        <f>DATE(2019,6,1) + TIME(0,0,0)</f>
        <v>43617</v>
      </c>
      <c r="C1447">
        <v>27.068265915000001</v>
      </c>
    </row>
    <row r="1448" spans="1:3" x14ac:dyDescent="0.25">
      <c r="A1448">
        <v>7121</v>
      </c>
      <c r="B1448" s="1">
        <f>DATE(2019,7,1) + TIME(0,0,0)</f>
        <v>43647</v>
      </c>
      <c r="C1448">
        <v>27.069736481</v>
      </c>
    </row>
    <row r="1449" spans="1:3" x14ac:dyDescent="0.25">
      <c r="A1449">
        <v>7152</v>
      </c>
      <c r="B1449" s="1">
        <f>DATE(2019,8,1) + TIME(0,0,0)</f>
        <v>43678</v>
      </c>
      <c r="C1449">
        <v>27.071252822999998</v>
      </c>
    </row>
    <row r="1450" spans="1:3" x14ac:dyDescent="0.25">
      <c r="A1450">
        <v>7183</v>
      </c>
      <c r="B1450" s="1">
        <f>DATE(2019,9,1) + TIME(0,0,0)</f>
        <v>43709</v>
      </c>
      <c r="C1450">
        <v>27.072765350000001</v>
      </c>
    </row>
    <row r="1451" spans="1:3" x14ac:dyDescent="0.25">
      <c r="A1451">
        <v>7213</v>
      </c>
      <c r="B1451" s="1">
        <f>DATE(2019,10,1) + TIME(0,0,0)</f>
        <v>43739</v>
      </c>
      <c r="C1451">
        <v>27.074226378999999</v>
      </c>
    </row>
    <row r="1452" spans="1:3" x14ac:dyDescent="0.25">
      <c r="A1452">
        <v>7244</v>
      </c>
      <c r="B1452" s="1">
        <f>DATE(2019,11,1) + TIME(0,0,0)</f>
        <v>43770</v>
      </c>
      <c r="C1452">
        <v>27.075731276999999</v>
      </c>
    </row>
    <row r="1453" spans="1:3" x14ac:dyDescent="0.25">
      <c r="A1453">
        <v>7274</v>
      </c>
      <c r="B1453" s="1">
        <f>DATE(2019,12,1) + TIME(0,0,0)</f>
        <v>43800</v>
      </c>
      <c r="C1453">
        <v>27.077184677000002</v>
      </c>
    </row>
    <row r="1454" spans="1:3" x14ac:dyDescent="0.25">
      <c r="A1454">
        <v>7305</v>
      </c>
      <c r="B1454" s="1">
        <f>DATE(2020,1,1) + TIME(0,0,0)</f>
        <v>43831</v>
      </c>
      <c r="C1454">
        <v>27.078683853000001</v>
      </c>
    </row>
    <row r="1455" spans="1:3" x14ac:dyDescent="0.25">
      <c r="A1455">
        <v>7336</v>
      </c>
      <c r="B1455" s="1">
        <f>DATE(2020,2,1) + TIME(0,0,0)</f>
        <v>43862</v>
      </c>
      <c r="C1455">
        <v>27.080181121999999</v>
      </c>
    </row>
    <row r="1456" spans="1:3" x14ac:dyDescent="0.25">
      <c r="A1456">
        <v>7365</v>
      </c>
      <c r="B1456" s="1">
        <f>DATE(2020,3,1) + TIME(0,0,0)</f>
        <v>43891</v>
      </c>
      <c r="C1456">
        <v>27.081577300999999</v>
      </c>
    </row>
    <row r="1457" spans="1:3" x14ac:dyDescent="0.25">
      <c r="A1457">
        <v>7396</v>
      </c>
      <c r="B1457" s="1">
        <f>DATE(2020,4,1) + TIME(0,0,0)</f>
        <v>43922</v>
      </c>
      <c r="C1457">
        <v>27.083066939999998</v>
      </c>
    </row>
    <row r="1458" spans="1:3" x14ac:dyDescent="0.25">
      <c r="A1458">
        <v>7426</v>
      </c>
      <c r="B1458" s="1">
        <f>DATE(2020,5,1) + TIME(0,0,0)</f>
        <v>43952</v>
      </c>
      <c r="C1458">
        <v>27.084505081</v>
      </c>
    </row>
    <row r="1459" spans="1:3" x14ac:dyDescent="0.25">
      <c r="A1459">
        <v>7457</v>
      </c>
      <c r="B1459" s="1">
        <f>DATE(2020,6,1) + TIME(0,0,0)</f>
        <v>43983</v>
      </c>
      <c r="C1459">
        <v>27.085988998000001</v>
      </c>
    </row>
    <row r="1460" spans="1:3" x14ac:dyDescent="0.25">
      <c r="A1460">
        <v>7487</v>
      </c>
      <c r="B1460" s="1">
        <f>DATE(2020,7,1) + TIME(0,0,0)</f>
        <v>44013</v>
      </c>
      <c r="C1460">
        <v>27.087421417000002</v>
      </c>
    </row>
    <row r="1461" spans="1:3" x14ac:dyDescent="0.25">
      <c r="A1461">
        <v>7518</v>
      </c>
      <c r="B1461" s="1">
        <f>DATE(2020,8,1) + TIME(0,0,0)</f>
        <v>44044</v>
      </c>
      <c r="C1461">
        <v>27.088899611999999</v>
      </c>
    </row>
    <row r="1462" spans="1:3" x14ac:dyDescent="0.25">
      <c r="A1462">
        <v>7549</v>
      </c>
      <c r="B1462" s="1">
        <f>DATE(2020,9,1) + TIME(0,0,0)</f>
        <v>44075</v>
      </c>
      <c r="C1462">
        <v>27.090373993</v>
      </c>
    </row>
    <row r="1463" spans="1:3" x14ac:dyDescent="0.25">
      <c r="A1463">
        <v>7579</v>
      </c>
      <c r="B1463" s="1">
        <f>DATE(2020,10,1) + TIME(0,0,0)</f>
        <v>44105</v>
      </c>
      <c r="C1463">
        <v>27.091796875</v>
      </c>
    </row>
    <row r="1464" spans="1:3" x14ac:dyDescent="0.25">
      <c r="A1464">
        <v>7610</v>
      </c>
      <c r="B1464" s="1">
        <f>DATE(2020,11,1) + TIME(0,0,0)</f>
        <v>44136</v>
      </c>
      <c r="C1464">
        <v>27.093267440999998</v>
      </c>
    </row>
    <row r="1465" spans="1:3" x14ac:dyDescent="0.25">
      <c r="A1465">
        <v>7640</v>
      </c>
      <c r="B1465" s="1">
        <f>DATE(2020,12,1) + TIME(0,0,0)</f>
        <v>44166</v>
      </c>
      <c r="C1465">
        <v>27.094686507999999</v>
      </c>
    </row>
    <row r="1466" spans="1:3" x14ac:dyDescent="0.25">
      <c r="A1466">
        <v>7671</v>
      </c>
      <c r="B1466" s="1">
        <f>DATE(2021,1,1) + TIME(0,0,0)</f>
        <v>44197</v>
      </c>
      <c r="C1466">
        <v>27.096149445000002</v>
      </c>
    </row>
    <row r="1467" spans="1:3" x14ac:dyDescent="0.25">
      <c r="A1467">
        <v>7702</v>
      </c>
      <c r="B1467" s="1">
        <f>DATE(2021,2,1) + TIME(0,0,0)</f>
        <v>44228</v>
      </c>
      <c r="C1467">
        <v>27.097612381000001</v>
      </c>
    </row>
    <row r="1468" spans="1:3" x14ac:dyDescent="0.25">
      <c r="A1468">
        <v>7730</v>
      </c>
      <c r="B1468" s="1">
        <f>DATE(2021,3,1) + TIME(0,0,0)</f>
        <v>44256</v>
      </c>
      <c r="C1468">
        <v>27.098928451999999</v>
      </c>
    </row>
    <row r="1469" spans="1:3" x14ac:dyDescent="0.25">
      <c r="A1469">
        <v>7761</v>
      </c>
      <c r="B1469" s="1">
        <f>DATE(2021,4,1) + TIME(0,0,0)</f>
        <v>44287</v>
      </c>
      <c r="C1469">
        <v>27.100385666000001</v>
      </c>
    </row>
    <row r="1470" spans="1:3" x14ac:dyDescent="0.25">
      <c r="A1470">
        <v>7791</v>
      </c>
      <c r="B1470" s="1">
        <f>DATE(2021,5,1) + TIME(0,0,0)</f>
        <v>44317</v>
      </c>
      <c r="C1470">
        <v>27.101793289</v>
      </c>
    </row>
    <row r="1471" spans="1:3" x14ac:dyDescent="0.25">
      <c r="A1471">
        <v>7822</v>
      </c>
      <c r="B1471" s="1">
        <f>DATE(2021,6,1) + TIME(0,0,0)</f>
        <v>44348</v>
      </c>
      <c r="C1471">
        <v>27.103244781000001</v>
      </c>
    </row>
    <row r="1472" spans="1:3" x14ac:dyDescent="0.25">
      <c r="A1472">
        <v>7852</v>
      </c>
      <c r="B1472" s="1">
        <f>DATE(2021,7,1) + TIME(0,0,0)</f>
        <v>44378</v>
      </c>
      <c r="C1472">
        <v>27.10464859</v>
      </c>
    </row>
    <row r="1473" spans="1:3" x14ac:dyDescent="0.25">
      <c r="A1473">
        <v>7883</v>
      </c>
      <c r="B1473" s="1">
        <f>DATE(2021,8,1) + TIME(0,0,0)</f>
        <v>44409</v>
      </c>
      <c r="C1473">
        <v>27.10609436</v>
      </c>
    </row>
    <row r="1474" spans="1:3" x14ac:dyDescent="0.25">
      <c r="A1474">
        <v>7914</v>
      </c>
      <c r="B1474" s="1">
        <f>DATE(2021,9,1) + TIME(0,0,0)</f>
        <v>44440</v>
      </c>
      <c r="C1474">
        <v>27.107540131</v>
      </c>
    </row>
    <row r="1475" spans="1:3" x14ac:dyDescent="0.25">
      <c r="A1475">
        <v>7944</v>
      </c>
      <c r="B1475" s="1">
        <f>DATE(2021,10,1) + TIME(0,0,0)</f>
        <v>44470</v>
      </c>
      <c r="C1475">
        <v>27.108936310000001</v>
      </c>
    </row>
    <row r="1476" spans="1:3" x14ac:dyDescent="0.25">
      <c r="A1476">
        <v>7975</v>
      </c>
      <c r="B1476" s="1">
        <f>DATE(2021,11,1) + TIME(0,0,0)</f>
        <v>44501</v>
      </c>
      <c r="C1476">
        <v>27.110376358</v>
      </c>
    </row>
    <row r="1477" spans="1:3" x14ac:dyDescent="0.25">
      <c r="A1477">
        <v>8005</v>
      </c>
      <c r="B1477" s="1">
        <f>DATE(2021,12,1) + TIME(0,0,0)</f>
        <v>44531</v>
      </c>
      <c r="C1477">
        <v>27.111768723000001</v>
      </c>
    </row>
    <row r="1478" spans="1:3" x14ac:dyDescent="0.25">
      <c r="A1478">
        <v>8036</v>
      </c>
      <c r="B1478" s="1">
        <f>DATE(2022,1,1) + TIME(0,0,0)</f>
        <v>44562</v>
      </c>
      <c r="C1478">
        <v>27.113206862999998</v>
      </c>
    </row>
    <row r="1479" spans="1:3" x14ac:dyDescent="0.25">
      <c r="A1479">
        <v>8067</v>
      </c>
      <c r="B1479" s="1">
        <f>DATE(2022,2,1) + TIME(0,0,0)</f>
        <v>44593</v>
      </c>
      <c r="C1479">
        <v>27.11464119</v>
      </c>
    </row>
    <row r="1480" spans="1:3" x14ac:dyDescent="0.25">
      <c r="A1480">
        <v>8095</v>
      </c>
      <c r="B1480" s="1">
        <f>DATE(2022,3,1) + TIME(0,0,0)</f>
        <v>44621</v>
      </c>
      <c r="C1480">
        <v>27.115934372000002</v>
      </c>
    </row>
    <row r="1481" spans="1:3" x14ac:dyDescent="0.25">
      <c r="A1481">
        <v>8126</v>
      </c>
      <c r="B1481" s="1">
        <f>DATE(2022,4,1) + TIME(0,0,0)</f>
        <v>44652</v>
      </c>
      <c r="C1481">
        <v>27.117366790999998</v>
      </c>
    </row>
    <row r="1482" spans="1:3" x14ac:dyDescent="0.25">
      <c r="A1482">
        <v>8156</v>
      </c>
      <c r="B1482" s="1">
        <f>DATE(2022,5,1) + TIME(0,0,0)</f>
        <v>44682</v>
      </c>
      <c r="C1482">
        <v>27.118749618999999</v>
      </c>
    </row>
    <row r="1483" spans="1:3" x14ac:dyDescent="0.25">
      <c r="A1483">
        <v>8187</v>
      </c>
      <c r="B1483" s="1">
        <f>DATE(2022,6,1) + TIME(0,0,0)</f>
        <v>44713</v>
      </c>
      <c r="C1483">
        <v>27.120176314999998</v>
      </c>
    </row>
    <row r="1484" spans="1:3" x14ac:dyDescent="0.25">
      <c r="A1484">
        <v>8217</v>
      </c>
      <c r="B1484" s="1">
        <f>DATE(2022,7,1) + TIME(0,0,0)</f>
        <v>44743</v>
      </c>
      <c r="C1484">
        <v>27.121555327999999</v>
      </c>
    </row>
    <row r="1485" spans="1:3" x14ac:dyDescent="0.25">
      <c r="A1485">
        <v>8248</v>
      </c>
      <c r="B1485" s="1">
        <f>DATE(2022,8,1) + TIME(0,0,0)</f>
        <v>44774</v>
      </c>
      <c r="C1485">
        <v>27.122978209999999</v>
      </c>
    </row>
    <row r="1486" spans="1:3" x14ac:dyDescent="0.25">
      <c r="A1486">
        <v>8279</v>
      </c>
      <c r="B1486" s="1">
        <f>DATE(2022,9,1) + TIME(0,0,0)</f>
        <v>44805</v>
      </c>
      <c r="C1486">
        <v>27.124401092999999</v>
      </c>
    </row>
    <row r="1487" spans="1:3" x14ac:dyDescent="0.25">
      <c r="A1487">
        <v>8309</v>
      </c>
      <c r="B1487" s="1">
        <f>DATE(2022,10,1) + TIME(0,0,0)</f>
        <v>44835</v>
      </c>
      <c r="C1487">
        <v>27.125774384</v>
      </c>
    </row>
    <row r="1488" spans="1:3" x14ac:dyDescent="0.25">
      <c r="A1488">
        <v>8340</v>
      </c>
      <c r="B1488" s="1">
        <f>DATE(2022,11,1) + TIME(0,0,0)</f>
        <v>44866</v>
      </c>
      <c r="C1488">
        <v>27.127193451</v>
      </c>
    </row>
    <row r="1489" spans="1:3" x14ac:dyDescent="0.25">
      <c r="A1489">
        <v>8370</v>
      </c>
      <c r="B1489" s="1">
        <f>DATE(2022,12,1) + TIME(0,0,0)</f>
        <v>44896</v>
      </c>
      <c r="C1489">
        <v>27.128564834999999</v>
      </c>
    </row>
    <row r="1490" spans="1:3" x14ac:dyDescent="0.25">
      <c r="A1490">
        <v>8401</v>
      </c>
      <c r="B1490" s="1">
        <f>DATE(2023,1,1) + TIME(0,0,0)</f>
        <v>44927</v>
      </c>
      <c r="C1490">
        <v>27.129978179999998</v>
      </c>
    </row>
    <row r="1491" spans="1:3" x14ac:dyDescent="0.25">
      <c r="A1491">
        <v>8432</v>
      </c>
      <c r="B1491" s="1">
        <f>DATE(2023,2,1) + TIME(0,0,0)</f>
        <v>44958</v>
      </c>
      <c r="C1491">
        <v>27.131391525000002</v>
      </c>
    </row>
    <row r="1492" spans="1:3" x14ac:dyDescent="0.25">
      <c r="A1492">
        <v>8460</v>
      </c>
      <c r="B1492" s="1">
        <f>DATE(2023,3,1) + TIME(0,0,0)</f>
        <v>44986</v>
      </c>
      <c r="C1492">
        <v>27.132667542</v>
      </c>
    </row>
    <row r="1493" spans="1:3" x14ac:dyDescent="0.25">
      <c r="A1493">
        <v>8491</v>
      </c>
      <c r="B1493" s="1">
        <f>DATE(2023,4,1) + TIME(0,0,0)</f>
        <v>45017</v>
      </c>
      <c r="C1493">
        <v>27.134077072</v>
      </c>
    </row>
    <row r="1494" spans="1:3" x14ac:dyDescent="0.25">
      <c r="A1494">
        <v>8521</v>
      </c>
      <c r="B1494" s="1">
        <f>DATE(2023,5,1) + TIME(0,0,0)</f>
        <v>45047</v>
      </c>
      <c r="C1494">
        <v>27.135440826</v>
      </c>
    </row>
    <row r="1495" spans="1:3" x14ac:dyDescent="0.25">
      <c r="A1495">
        <v>8552</v>
      </c>
      <c r="B1495" s="1">
        <f>DATE(2023,6,1) + TIME(0,0,0)</f>
        <v>45078</v>
      </c>
      <c r="C1495">
        <v>27.136848449999999</v>
      </c>
    </row>
    <row r="1496" spans="1:3" x14ac:dyDescent="0.25">
      <c r="A1496">
        <v>8582</v>
      </c>
      <c r="B1496" s="1">
        <f>DATE(2023,7,1) + TIME(0,0,0)</f>
        <v>45108</v>
      </c>
      <c r="C1496">
        <v>27.138208388999999</v>
      </c>
    </row>
    <row r="1497" spans="1:3" x14ac:dyDescent="0.25">
      <c r="A1497">
        <v>8613</v>
      </c>
      <c r="B1497" s="1">
        <f>DATE(2023,8,1) + TIME(0,0,0)</f>
        <v>45139</v>
      </c>
      <c r="C1497">
        <v>27.139612197999998</v>
      </c>
    </row>
    <row r="1498" spans="1:3" x14ac:dyDescent="0.25">
      <c r="A1498">
        <v>8644</v>
      </c>
      <c r="B1498" s="1">
        <f>DATE(2023,9,1) + TIME(0,0,0)</f>
        <v>45170</v>
      </c>
      <c r="C1498">
        <v>27.141014099</v>
      </c>
    </row>
    <row r="1499" spans="1:3" x14ac:dyDescent="0.25">
      <c r="A1499">
        <v>8674</v>
      </c>
      <c r="B1499" s="1">
        <f>DATE(2023,10,1) + TIME(0,0,0)</f>
        <v>45200</v>
      </c>
      <c r="C1499">
        <v>27.142370224</v>
      </c>
    </row>
    <row r="1500" spans="1:3" x14ac:dyDescent="0.25">
      <c r="A1500">
        <v>8705</v>
      </c>
      <c r="B1500" s="1">
        <f>DATE(2023,11,1) + TIME(0,0,0)</f>
        <v>45231</v>
      </c>
      <c r="C1500">
        <v>27.143770218</v>
      </c>
    </row>
    <row r="1501" spans="1:3" x14ac:dyDescent="0.25">
      <c r="A1501">
        <v>8735</v>
      </c>
      <c r="B1501" s="1">
        <f>DATE(2023,12,1) + TIME(0,0,0)</f>
        <v>45261</v>
      </c>
      <c r="C1501">
        <v>27.145122528000002</v>
      </c>
    </row>
    <row r="1502" spans="1:3" x14ac:dyDescent="0.25">
      <c r="A1502">
        <v>8766</v>
      </c>
      <c r="B1502" s="1">
        <f>DATE(2024,1,1) + TIME(0,0,0)</f>
        <v>45292</v>
      </c>
      <c r="C1502">
        <v>27.146520615</v>
      </c>
    </row>
    <row r="1503" spans="1:3" x14ac:dyDescent="0.25">
      <c r="A1503">
        <v>8797</v>
      </c>
      <c r="B1503" s="1">
        <f>DATE(2024,2,1) + TIME(0,0,0)</f>
        <v>45323</v>
      </c>
      <c r="C1503">
        <v>27.147914885999999</v>
      </c>
    </row>
    <row r="1504" spans="1:3" x14ac:dyDescent="0.25">
      <c r="A1504">
        <v>8826</v>
      </c>
      <c r="B1504" s="1">
        <f>DATE(2024,3,1) + TIME(0,0,0)</f>
        <v>45352</v>
      </c>
      <c r="C1504">
        <v>27.149219512999998</v>
      </c>
    </row>
    <row r="1505" spans="1:3" x14ac:dyDescent="0.25">
      <c r="A1505">
        <v>8857</v>
      </c>
      <c r="B1505" s="1">
        <f>DATE(2024,4,1) + TIME(0,0,0)</f>
        <v>45383</v>
      </c>
      <c r="C1505">
        <v>27.150611876999999</v>
      </c>
    </row>
    <row r="1506" spans="1:3" x14ac:dyDescent="0.25">
      <c r="A1506">
        <v>8887</v>
      </c>
      <c r="B1506" s="1">
        <f>DATE(2024,5,1) + TIME(0,0,0)</f>
        <v>45413</v>
      </c>
      <c r="C1506">
        <v>27.151958466</v>
      </c>
    </row>
    <row r="1507" spans="1:3" x14ac:dyDescent="0.25">
      <c r="A1507">
        <v>8918</v>
      </c>
      <c r="B1507" s="1">
        <f>DATE(2024,6,1) + TIME(0,0,0)</f>
        <v>45444</v>
      </c>
      <c r="C1507">
        <v>27.153348922999999</v>
      </c>
    </row>
    <row r="1508" spans="1:3" x14ac:dyDescent="0.25">
      <c r="A1508">
        <v>8948</v>
      </c>
      <c r="B1508" s="1">
        <f>DATE(2024,7,1) + TIME(0,0,0)</f>
        <v>45474</v>
      </c>
      <c r="C1508">
        <v>27.154691696</v>
      </c>
    </row>
    <row r="1509" spans="1:3" x14ac:dyDescent="0.25">
      <c r="A1509">
        <v>8979</v>
      </c>
      <c r="B1509" s="1">
        <f>DATE(2024,8,1) + TIME(0,0,0)</f>
        <v>45505</v>
      </c>
      <c r="C1509">
        <v>27.156080245999998</v>
      </c>
    </row>
    <row r="1510" spans="1:3" x14ac:dyDescent="0.25">
      <c r="A1510">
        <v>9010</v>
      </c>
      <c r="B1510" s="1">
        <f>DATE(2024,9,1) + TIME(0,0,0)</f>
        <v>45536</v>
      </c>
      <c r="C1510">
        <v>27.157464981</v>
      </c>
    </row>
    <row r="1511" spans="1:3" x14ac:dyDescent="0.25">
      <c r="A1511">
        <v>9040</v>
      </c>
      <c r="B1511" s="1">
        <f>DATE(2024,10,1) + TIME(0,0,0)</f>
        <v>45566</v>
      </c>
      <c r="C1511">
        <v>27.158805847</v>
      </c>
    </row>
    <row r="1512" spans="1:3" x14ac:dyDescent="0.25">
      <c r="A1512">
        <v>9071</v>
      </c>
      <c r="B1512" s="1">
        <f>DATE(2024,11,1) + TIME(0,0,0)</f>
        <v>45597</v>
      </c>
      <c r="C1512">
        <v>27.160188675000001</v>
      </c>
    </row>
    <row r="1513" spans="1:3" x14ac:dyDescent="0.25">
      <c r="A1513">
        <v>9101</v>
      </c>
      <c r="B1513" s="1">
        <f>DATE(2024,12,1) + TIME(0,0,0)</f>
        <v>45627</v>
      </c>
      <c r="C1513">
        <v>27.161527633999999</v>
      </c>
    </row>
    <row r="1514" spans="1:3" x14ac:dyDescent="0.25">
      <c r="A1514">
        <v>9132</v>
      </c>
      <c r="B1514" s="1">
        <f>DATE(2025,1,1) + TIME(0,0,0)</f>
        <v>45658</v>
      </c>
      <c r="C1514">
        <v>27.162908554000001</v>
      </c>
    </row>
    <row r="1515" spans="1:3" x14ac:dyDescent="0.25">
      <c r="A1515">
        <v>9163</v>
      </c>
      <c r="B1515" s="1">
        <f>DATE(2025,2,1) + TIME(0,0,0)</f>
        <v>45689</v>
      </c>
      <c r="C1515">
        <v>27.164287566999999</v>
      </c>
    </row>
    <row r="1516" spans="1:3" x14ac:dyDescent="0.25">
      <c r="A1516">
        <v>9191</v>
      </c>
      <c r="B1516" s="1">
        <f>DATE(2025,3,1) + TIME(0,0,0)</f>
        <v>45717</v>
      </c>
      <c r="C1516">
        <v>27.165533065999998</v>
      </c>
    </row>
    <row r="1517" spans="1:3" x14ac:dyDescent="0.25">
      <c r="A1517">
        <v>9222</v>
      </c>
      <c r="B1517" s="1">
        <f>DATE(2025,4,1) + TIME(0,0,0)</f>
        <v>45748</v>
      </c>
      <c r="C1517">
        <v>27.166910172000001</v>
      </c>
    </row>
    <row r="1518" spans="1:3" x14ac:dyDescent="0.25">
      <c r="A1518">
        <v>9252</v>
      </c>
      <c r="B1518" s="1">
        <f>DATE(2025,5,1) + TIME(0,0,0)</f>
        <v>45778</v>
      </c>
      <c r="C1518">
        <v>27.168243407999999</v>
      </c>
    </row>
    <row r="1519" spans="1:3" x14ac:dyDescent="0.25">
      <c r="A1519">
        <v>9283</v>
      </c>
      <c r="B1519" s="1">
        <f>DATE(2025,6,1) + TIME(0,0,0)</f>
        <v>45809</v>
      </c>
      <c r="C1519">
        <v>27.169616698999999</v>
      </c>
    </row>
    <row r="1520" spans="1:3" x14ac:dyDescent="0.25">
      <c r="A1520">
        <v>9313</v>
      </c>
      <c r="B1520" s="1">
        <f>DATE(2025,7,1) + TIME(0,0,0)</f>
        <v>45839</v>
      </c>
      <c r="C1520">
        <v>27.170948029000002</v>
      </c>
    </row>
    <row r="1521" spans="1:3" x14ac:dyDescent="0.25">
      <c r="A1521">
        <v>9344</v>
      </c>
      <c r="B1521" s="1">
        <f>DATE(2025,8,1) + TIME(0,0,0)</f>
        <v>45870</v>
      </c>
      <c r="C1521">
        <v>27.172319412</v>
      </c>
    </row>
    <row r="1522" spans="1:3" x14ac:dyDescent="0.25">
      <c r="A1522">
        <v>9375</v>
      </c>
      <c r="B1522" s="1">
        <f>DATE(2025,9,1) + TIME(0,0,0)</f>
        <v>45901</v>
      </c>
      <c r="C1522">
        <v>27.173690795999999</v>
      </c>
    </row>
    <row r="1523" spans="1:3" x14ac:dyDescent="0.25">
      <c r="A1523">
        <v>9405</v>
      </c>
      <c r="B1523" s="1">
        <f>DATE(2025,10,1) + TIME(0,0,0)</f>
        <v>45931</v>
      </c>
      <c r="C1523">
        <v>27.175018310999999</v>
      </c>
    </row>
    <row r="1524" spans="1:3" x14ac:dyDescent="0.25">
      <c r="A1524">
        <v>9436</v>
      </c>
      <c r="B1524" s="1">
        <f>DATE(2025,11,1) + TIME(0,0,0)</f>
        <v>45962</v>
      </c>
      <c r="C1524">
        <v>27.176385880000002</v>
      </c>
    </row>
    <row r="1525" spans="1:3" x14ac:dyDescent="0.25">
      <c r="A1525">
        <v>9466</v>
      </c>
      <c r="B1525" s="1">
        <f>DATE(2025,12,1) + TIME(0,0,0)</f>
        <v>45992</v>
      </c>
      <c r="C1525">
        <v>27.177711487</v>
      </c>
    </row>
    <row r="1526" spans="1:3" x14ac:dyDescent="0.25">
      <c r="A1526">
        <v>9497</v>
      </c>
      <c r="B1526" s="1">
        <f>DATE(2026,1,1) + TIME(0,0,0)</f>
        <v>46023</v>
      </c>
      <c r="C1526">
        <v>27.179077148000001</v>
      </c>
    </row>
    <row r="1527" spans="1:3" x14ac:dyDescent="0.25">
      <c r="A1527">
        <v>9528</v>
      </c>
      <c r="B1527" s="1">
        <f>DATE(2026,2,1) + TIME(0,0,0)</f>
        <v>46054</v>
      </c>
      <c r="C1527">
        <v>27.180442809999999</v>
      </c>
    </row>
    <row r="1528" spans="1:3" x14ac:dyDescent="0.25">
      <c r="A1528">
        <v>9556</v>
      </c>
      <c r="B1528" s="1">
        <f>DATE(2026,3,1) + TIME(0,0,0)</f>
        <v>46082</v>
      </c>
      <c r="C1528">
        <v>27.181676865</v>
      </c>
    </row>
    <row r="1529" spans="1:3" x14ac:dyDescent="0.25">
      <c r="A1529">
        <v>9587</v>
      </c>
      <c r="B1529" s="1">
        <f>DATE(2026,4,1) + TIME(0,0,0)</f>
        <v>46113</v>
      </c>
      <c r="C1529">
        <v>27.183040619</v>
      </c>
    </row>
    <row r="1530" spans="1:3" x14ac:dyDescent="0.25">
      <c r="A1530">
        <v>9617</v>
      </c>
      <c r="B1530" s="1">
        <f>DATE(2026,5,1) + TIME(0,0,0)</f>
        <v>46143</v>
      </c>
      <c r="C1530">
        <v>27.184358596999999</v>
      </c>
    </row>
    <row r="1531" spans="1:3" x14ac:dyDescent="0.25">
      <c r="A1531">
        <v>9648</v>
      </c>
      <c r="B1531" s="1">
        <f>DATE(2026,6,1) + TIME(0,0,0)</f>
        <v>46174</v>
      </c>
      <c r="C1531">
        <v>27.185720444000001</v>
      </c>
    </row>
    <row r="1532" spans="1:3" x14ac:dyDescent="0.25">
      <c r="A1532">
        <v>9678</v>
      </c>
      <c r="B1532" s="1">
        <f>DATE(2026,7,1) + TIME(0,0,0)</f>
        <v>46204</v>
      </c>
      <c r="C1532">
        <v>27.187036513999999</v>
      </c>
    </row>
    <row r="1533" spans="1:3" x14ac:dyDescent="0.25">
      <c r="A1533">
        <v>9709</v>
      </c>
      <c r="B1533" s="1">
        <f>DATE(2026,8,1) + TIME(0,0,0)</f>
        <v>46235</v>
      </c>
      <c r="C1533">
        <v>27.188396453999999</v>
      </c>
    </row>
    <row r="1534" spans="1:3" x14ac:dyDescent="0.25">
      <c r="A1534">
        <v>9740</v>
      </c>
      <c r="B1534" s="1">
        <f>DATE(2026,9,1) + TIME(0,0,0)</f>
        <v>46266</v>
      </c>
      <c r="C1534">
        <v>27.189754485999998</v>
      </c>
    </row>
    <row r="1535" spans="1:3" x14ac:dyDescent="0.25">
      <c r="A1535">
        <v>9770</v>
      </c>
      <c r="B1535" s="1">
        <f>DATE(2026,10,1) + TIME(0,0,0)</f>
        <v>46296</v>
      </c>
      <c r="C1535">
        <v>27.191066742</v>
      </c>
    </row>
    <row r="1536" spans="1:3" x14ac:dyDescent="0.25">
      <c r="A1536">
        <v>9801</v>
      </c>
      <c r="B1536" s="1">
        <f>DATE(2026,11,1) + TIME(0,0,0)</f>
        <v>46327</v>
      </c>
      <c r="C1536">
        <v>27.192422867000001</v>
      </c>
    </row>
    <row r="1537" spans="1:3" x14ac:dyDescent="0.25">
      <c r="A1537">
        <v>9831</v>
      </c>
      <c r="B1537" s="1">
        <f>DATE(2026,12,1) + TIME(0,0,0)</f>
        <v>46357</v>
      </c>
      <c r="C1537">
        <v>27.193735123</v>
      </c>
    </row>
    <row r="1538" spans="1:3" x14ac:dyDescent="0.25">
      <c r="A1538">
        <v>9862</v>
      </c>
      <c r="B1538" s="1">
        <f>DATE(2027,1,1) + TIME(0,0,0)</f>
        <v>46388</v>
      </c>
      <c r="C1538">
        <v>27.195087433000001</v>
      </c>
    </row>
    <row r="1539" spans="1:3" x14ac:dyDescent="0.25">
      <c r="A1539">
        <v>9893</v>
      </c>
      <c r="B1539" s="1">
        <f>DATE(2027,2,1) + TIME(0,0,0)</f>
        <v>46419</v>
      </c>
      <c r="C1539">
        <v>27.196441650000001</v>
      </c>
    </row>
    <row r="1540" spans="1:3" x14ac:dyDescent="0.25">
      <c r="A1540">
        <v>9921</v>
      </c>
      <c r="B1540" s="1">
        <f>DATE(2027,3,1) + TIME(0,0,0)</f>
        <v>46447</v>
      </c>
      <c r="C1540">
        <v>27.197662353999998</v>
      </c>
    </row>
    <row r="1541" spans="1:3" x14ac:dyDescent="0.25">
      <c r="A1541">
        <v>9952</v>
      </c>
      <c r="B1541" s="1">
        <f>DATE(2027,4,1) + TIME(0,0,0)</f>
        <v>46478</v>
      </c>
      <c r="C1541">
        <v>27.199012755999998</v>
      </c>
    </row>
    <row r="1542" spans="1:3" x14ac:dyDescent="0.25">
      <c r="A1542">
        <v>9982</v>
      </c>
      <c r="B1542" s="1">
        <f>DATE(2027,5,1) + TIME(0,0,0)</f>
        <v>46508</v>
      </c>
      <c r="C1542">
        <v>27.200319289999999</v>
      </c>
    </row>
    <row r="1543" spans="1:3" x14ac:dyDescent="0.25">
      <c r="A1543">
        <v>10013</v>
      </c>
      <c r="B1543" s="1">
        <f>DATE(2027,6,1) + TIME(0,0,0)</f>
        <v>46539</v>
      </c>
      <c r="C1543">
        <v>27.201667786000002</v>
      </c>
    </row>
    <row r="1544" spans="1:3" x14ac:dyDescent="0.25">
      <c r="A1544">
        <v>10043</v>
      </c>
      <c r="B1544" s="1">
        <f>DATE(2027,7,1) + TIME(0,0,0)</f>
        <v>46569</v>
      </c>
      <c r="C1544">
        <v>27.202972412000001</v>
      </c>
    </row>
    <row r="1545" spans="1:3" x14ac:dyDescent="0.25">
      <c r="A1545">
        <v>10074</v>
      </c>
      <c r="B1545" s="1">
        <f>DATE(2027,8,1) + TIME(0,0,0)</f>
        <v>46600</v>
      </c>
      <c r="C1545">
        <v>27.204319000000002</v>
      </c>
    </row>
    <row r="1546" spans="1:3" x14ac:dyDescent="0.25">
      <c r="A1546">
        <v>10105</v>
      </c>
      <c r="B1546" s="1">
        <f>DATE(2027,9,1) + TIME(0,0,0)</f>
        <v>46631</v>
      </c>
      <c r="C1546">
        <v>27.205663681000001</v>
      </c>
    </row>
    <row r="1547" spans="1:3" x14ac:dyDescent="0.25">
      <c r="A1547">
        <v>10135</v>
      </c>
      <c r="B1547" s="1">
        <f>DATE(2027,10,1) + TIME(0,0,0)</f>
        <v>46661</v>
      </c>
      <c r="C1547">
        <v>27.206964493000001</v>
      </c>
    </row>
    <row r="1548" spans="1:3" x14ac:dyDescent="0.25">
      <c r="A1548">
        <v>10166</v>
      </c>
      <c r="B1548" s="1">
        <f>DATE(2027,11,1) + TIME(0,0,0)</f>
        <v>46692</v>
      </c>
      <c r="C1548">
        <v>27.208309174</v>
      </c>
    </row>
    <row r="1549" spans="1:3" x14ac:dyDescent="0.25">
      <c r="A1549">
        <v>10196</v>
      </c>
      <c r="B1549" s="1">
        <f>DATE(2027,12,1) + TIME(0,0,0)</f>
        <v>46722</v>
      </c>
      <c r="C1549">
        <v>27.209608077999999</v>
      </c>
    </row>
    <row r="1550" spans="1:3" x14ac:dyDescent="0.25">
      <c r="A1550">
        <v>10227</v>
      </c>
      <c r="B1550" s="1">
        <f>DATE(2028,1,1) + TIME(0,0,0)</f>
        <v>46753</v>
      </c>
      <c r="C1550">
        <v>27.210948943999998</v>
      </c>
    </row>
    <row r="1551" spans="1:3" x14ac:dyDescent="0.25">
      <c r="A1551">
        <v>10258</v>
      </c>
      <c r="B1551" s="1">
        <f>DATE(2028,2,1) + TIME(0,0,0)</f>
        <v>46784</v>
      </c>
      <c r="C1551">
        <v>27.212289810000001</v>
      </c>
    </row>
    <row r="1552" spans="1:3" x14ac:dyDescent="0.25">
      <c r="A1552">
        <v>10287</v>
      </c>
      <c r="B1552" s="1">
        <f>DATE(2028,3,1) + TIME(0,0,0)</f>
        <v>46813</v>
      </c>
      <c r="C1552">
        <v>27.213542938</v>
      </c>
    </row>
    <row r="1553" spans="1:3" x14ac:dyDescent="0.25">
      <c r="A1553">
        <v>10318</v>
      </c>
      <c r="B1553" s="1">
        <f>DATE(2028,4,1) + TIME(0,0,0)</f>
        <v>46844</v>
      </c>
      <c r="C1553">
        <v>27.214881897000001</v>
      </c>
    </row>
    <row r="1554" spans="1:3" x14ac:dyDescent="0.25">
      <c r="A1554">
        <v>10348</v>
      </c>
      <c r="B1554" s="1">
        <f>DATE(2028,5,1) + TIME(0,0,0)</f>
        <v>46874</v>
      </c>
      <c r="C1554">
        <v>27.216175078999999</v>
      </c>
    </row>
    <row r="1555" spans="1:3" x14ac:dyDescent="0.25">
      <c r="A1555">
        <v>10379</v>
      </c>
      <c r="B1555" s="1">
        <f>DATE(2028,6,1) + TIME(0,0,0)</f>
        <v>46905</v>
      </c>
      <c r="C1555">
        <v>27.217512130999999</v>
      </c>
    </row>
    <row r="1556" spans="1:3" x14ac:dyDescent="0.25">
      <c r="A1556">
        <v>10409</v>
      </c>
      <c r="B1556" s="1">
        <f>DATE(2028,7,1) + TIME(0,0,0)</f>
        <v>46935</v>
      </c>
      <c r="C1556">
        <v>27.218803405999999</v>
      </c>
    </row>
    <row r="1557" spans="1:3" x14ac:dyDescent="0.25">
      <c r="A1557">
        <v>10440</v>
      </c>
      <c r="B1557" s="1">
        <f>DATE(2028,8,1) + TIME(0,0,0)</f>
        <v>46966</v>
      </c>
      <c r="C1557">
        <v>27.220138550000001</v>
      </c>
    </row>
    <row r="1558" spans="1:3" x14ac:dyDescent="0.25">
      <c r="A1558">
        <v>10471</v>
      </c>
      <c r="B1558" s="1">
        <f>DATE(2028,9,1) + TIME(0,0,0)</f>
        <v>46997</v>
      </c>
      <c r="C1558">
        <v>27.221471785999999</v>
      </c>
    </row>
    <row r="1559" spans="1:3" x14ac:dyDescent="0.25">
      <c r="A1559">
        <v>10501</v>
      </c>
      <c r="B1559" s="1">
        <f>DATE(2028,10,1) + TIME(0,0,0)</f>
        <v>47027</v>
      </c>
      <c r="C1559">
        <v>27.222759246999999</v>
      </c>
    </row>
    <row r="1560" spans="1:3" x14ac:dyDescent="0.25">
      <c r="A1560">
        <v>10532</v>
      </c>
      <c r="B1560" s="1">
        <f>DATE(2028,11,1) + TIME(0,0,0)</f>
        <v>47058</v>
      </c>
      <c r="C1560">
        <v>27.224090575999998</v>
      </c>
    </row>
    <row r="1561" spans="1:3" x14ac:dyDescent="0.25">
      <c r="A1561">
        <v>10562</v>
      </c>
      <c r="B1561" s="1">
        <f>DATE(2028,12,1) + TIME(0,0,0)</f>
        <v>47088</v>
      </c>
      <c r="C1561">
        <v>27.225376129000001</v>
      </c>
    </row>
    <row r="1562" spans="1:3" x14ac:dyDescent="0.25">
      <c r="A1562">
        <v>10593</v>
      </c>
      <c r="B1562" s="1">
        <f>DATE(2029,1,1) + TIME(0,0,0)</f>
        <v>47119</v>
      </c>
      <c r="C1562">
        <v>27.226703644000001</v>
      </c>
    </row>
    <row r="1563" spans="1:3" x14ac:dyDescent="0.25">
      <c r="A1563">
        <v>10624</v>
      </c>
      <c r="B1563" s="1">
        <f>DATE(2029,2,1) + TIME(0,0,0)</f>
        <v>47150</v>
      </c>
      <c r="C1563">
        <v>27.228031158</v>
      </c>
    </row>
    <row r="1564" spans="1:3" x14ac:dyDescent="0.25">
      <c r="A1564">
        <v>10652</v>
      </c>
      <c r="B1564" s="1">
        <f>DATE(2029,3,1) + TIME(0,0,0)</f>
        <v>47178</v>
      </c>
      <c r="C1564">
        <v>27.229228973000001</v>
      </c>
    </row>
    <row r="1565" spans="1:3" x14ac:dyDescent="0.25">
      <c r="A1565">
        <v>10683</v>
      </c>
      <c r="B1565" s="1">
        <f>DATE(2029,4,1) + TIME(0,0,0)</f>
        <v>47209</v>
      </c>
      <c r="C1565">
        <v>27.230552672999998</v>
      </c>
    </row>
    <row r="1566" spans="1:3" x14ac:dyDescent="0.25">
      <c r="A1566">
        <v>10713</v>
      </c>
      <c r="B1566" s="1">
        <f>DATE(2029,5,1) + TIME(0,0,0)</f>
        <v>47239</v>
      </c>
      <c r="C1566">
        <v>27.231832504</v>
      </c>
    </row>
    <row r="1567" spans="1:3" x14ac:dyDescent="0.25">
      <c r="A1567">
        <v>10744</v>
      </c>
      <c r="B1567" s="1">
        <f>DATE(2029,6,1) + TIME(0,0,0)</f>
        <v>47270</v>
      </c>
      <c r="C1567">
        <v>27.233154296999999</v>
      </c>
    </row>
    <row r="1568" spans="1:3" x14ac:dyDescent="0.25">
      <c r="A1568">
        <v>10774</v>
      </c>
      <c r="B1568" s="1">
        <f>DATE(2029,7,1) + TIME(0,0,0)</f>
        <v>47300</v>
      </c>
      <c r="C1568">
        <v>27.234432219999999</v>
      </c>
    </row>
    <row r="1569" spans="1:3" x14ac:dyDescent="0.25">
      <c r="A1569">
        <v>10805</v>
      </c>
      <c r="B1569" s="1">
        <f>DATE(2029,8,1) + TIME(0,0,0)</f>
        <v>47331</v>
      </c>
      <c r="C1569">
        <v>27.235750198000002</v>
      </c>
    </row>
    <row r="1570" spans="1:3" x14ac:dyDescent="0.25">
      <c r="A1570">
        <v>10836</v>
      </c>
      <c r="B1570" s="1">
        <f>DATE(2029,9,1) + TIME(0,0,0)</f>
        <v>47362</v>
      </c>
      <c r="C1570">
        <v>27.237068176000001</v>
      </c>
    </row>
    <row r="1571" spans="1:3" x14ac:dyDescent="0.25">
      <c r="A1571">
        <v>10866</v>
      </c>
      <c r="B1571" s="1">
        <f>DATE(2029,10,1) + TIME(0,0,0)</f>
        <v>47392</v>
      </c>
      <c r="C1571">
        <v>27.238342285000002</v>
      </c>
    </row>
    <row r="1572" spans="1:3" x14ac:dyDescent="0.25">
      <c r="A1572">
        <v>10897</v>
      </c>
      <c r="B1572" s="1">
        <f>DATE(2029,11,1) + TIME(0,0,0)</f>
        <v>47423</v>
      </c>
      <c r="C1572">
        <v>27.239658356</v>
      </c>
    </row>
    <row r="1573" spans="1:3" x14ac:dyDescent="0.25">
      <c r="A1573">
        <v>10927</v>
      </c>
      <c r="B1573" s="1">
        <f>DATE(2029,12,1) + TIME(0,0,0)</f>
        <v>47453</v>
      </c>
      <c r="C1573">
        <v>27.240930556999999</v>
      </c>
    </row>
    <row r="1574" spans="1:3" x14ac:dyDescent="0.25">
      <c r="A1574">
        <v>10958</v>
      </c>
      <c r="B1574" s="1">
        <f>DATE(2030,1,1) + TIME(0,0,0)</f>
        <v>47484</v>
      </c>
      <c r="C1574">
        <v>27.242242813000001</v>
      </c>
    </row>
    <row r="1575" spans="1:3" x14ac:dyDescent="0.25">
      <c r="A1575">
        <v>10989</v>
      </c>
      <c r="B1575" s="1">
        <f>DATE(2030,2,1) + TIME(0,0,0)</f>
        <v>47515</v>
      </c>
      <c r="C1575">
        <v>27.243555068999999</v>
      </c>
    </row>
    <row r="1576" spans="1:3" x14ac:dyDescent="0.25">
      <c r="A1576">
        <v>11017</v>
      </c>
      <c r="B1576" s="1">
        <f>DATE(2030,3,1) + TIME(0,0,0)</f>
        <v>47543</v>
      </c>
      <c r="C1576">
        <v>27.244739532000001</v>
      </c>
    </row>
    <row r="1577" spans="1:3" x14ac:dyDescent="0.25">
      <c r="A1577">
        <v>11048</v>
      </c>
      <c r="B1577" s="1">
        <f>DATE(2030,4,1) + TIME(0,0,0)</f>
        <v>47574</v>
      </c>
      <c r="C1577">
        <v>27.246047974</v>
      </c>
    </row>
    <row r="1578" spans="1:3" x14ac:dyDescent="0.25">
      <c r="A1578">
        <v>11078</v>
      </c>
      <c r="B1578" s="1">
        <f>DATE(2030,5,1) + TIME(0,0,0)</f>
        <v>47604</v>
      </c>
      <c r="C1578">
        <v>27.247314453000001</v>
      </c>
    </row>
    <row r="1579" spans="1:3" x14ac:dyDescent="0.25">
      <c r="A1579">
        <v>11109</v>
      </c>
      <c r="B1579" s="1">
        <f>DATE(2030,6,1) + TIME(0,0,0)</f>
        <v>47635</v>
      </c>
      <c r="C1579">
        <v>27.248622894</v>
      </c>
    </row>
    <row r="1580" spans="1:3" x14ac:dyDescent="0.25">
      <c r="A1580">
        <v>11139</v>
      </c>
      <c r="B1580" s="1">
        <f>DATE(2030,7,1) + TIME(0,0,0)</f>
        <v>47665</v>
      </c>
      <c r="C1580">
        <v>27.249885558999999</v>
      </c>
    </row>
    <row r="1581" spans="1:3" x14ac:dyDescent="0.25">
      <c r="A1581">
        <v>11170</v>
      </c>
      <c r="B1581" s="1">
        <f>DATE(2030,8,1) + TIME(0,0,0)</f>
        <v>47696</v>
      </c>
      <c r="C1581">
        <v>27.251192093</v>
      </c>
    </row>
    <row r="1582" spans="1:3" x14ac:dyDescent="0.25">
      <c r="A1582">
        <v>11201</v>
      </c>
      <c r="B1582" s="1">
        <f>DATE(2030,9,1) + TIME(0,0,0)</f>
        <v>47727</v>
      </c>
      <c r="C1582">
        <v>27.252494811999998</v>
      </c>
    </row>
    <row r="1583" spans="1:3" x14ac:dyDescent="0.25">
      <c r="A1583">
        <v>11231</v>
      </c>
      <c r="B1583" s="1">
        <f>DATE(2030,10,1) + TIME(0,0,0)</f>
        <v>47757</v>
      </c>
      <c r="C1583">
        <v>27.253755568999999</v>
      </c>
    </row>
    <row r="1584" spans="1:3" x14ac:dyDescent="0.25">
      <c r="A1584">
        <v>11262</v>
      </c>
      <c r="B1584" s="1">
        <f>DATE(2030,11,1) + TIME(0,0,0)</f>
        <v>47788</v>
      </c>
      <c r="C1584">
        <v>27.255058289000001</v>
      </c>
    </row>
    <row r="1585" spans="1:3" x14ac:dyDescent="0.25">
      <c r="A1585">
        <v>11292</v>
      </c>
      <c r="B1585" s="1">
        <f>DATE(2030,12,1) + TIME(0,0,0)</f>
        <v>47818</v>
      </c>
      <c r="C1585">
        <v>27.256315230999999</v>
      </c>
    </row>
    <row r="1586" spans="1:3" x14ac:dyDescent="0.25">
      <c r="A1586">
        <v>11323</v>
      </c>
      <c r="B1586" s="1">
        <f>DATE(2031,1,1) + TIME(0,0,0)</f>
        <v>47849</v>
      </c>
      <c r="C1586">
        <v>27.257616042999999</v>
      </c>
    </row>
    <row r="1587" spans="1:3" x14ac:dyDescent="0.25">
      <c r="A1587">
        <v>11354</v>
      </c>
      <c r="B1587" s="1">
        <f>DATE(2031,2,1) + TIME(0,0,0)</f>
        <v>47880</v>
      </c>
      <c r="C1587">
        <v>27.258913039999999</v>
      </c>
    </row>
    <row r="1588" spans="1:3" x14ac:dyDescent="0.25">
      <c r="A1588">
        <v>11382</v>
      </c>
      <c r="B1588" s="1">
        <f>DATE(2031,3,1) + TIME(0,0,0)</f>
        <v>47908</v>
      </c>
      <c r="C1588">
        <v>27.260086059999999</v>
      </c>
    </row>
    <row r="1589" spans="1:3" x14ac:dyDescent="0.25">
      <c r="A1589">
        <v>11413</v>
      </c>
      <c r="B1589" s="1">
        <f>DATE(2031,4,1) + TIME(0,0,0)</f>
        <v>47939</v>
      </c>
      <c r="C1589">
        <v>27.261381149000002</v>
      </c>
    </row>
    <row r="1590" spans="1:3" x14ac:dyDescent="0.25">
      <c r="A1590">
        <v>11443</v>
      </c>
      <c r="B1590" s="1">
        <f>DATE(2031,5,1) + TIME(0,0,0)</f>
        <v>47969</v>
      </c>
      <c r="C1590">
        <v>27.262634277</v>
      </c>
    </row>
    <row r="1591" spans="1:3" x14ac:dyDescent="0.25">
      <c r="A1591">
        <v>11474</v>
      </c>
      <c r="B1591" s="1">
        <f>DATE(2031,6,1) + TIME(0,0,0)</f>
        <v>48000</v>
      </c>
      <c r="C1591">
        <v>27.263929366999999</v>
      </c>
    </row>
    <row r="1592" spans="1:3" x14ac:dyDescent="0.25">
      <c r="A1592">
        <v>11504</v>
      </c>
      <c r="B1592" s="1">
        <f>DATE(2031,7,1) + TIME(0,0,0)</f>
        <v>48030</v>
      </c>
      <c r="C1592">
        <v>27.265180588</v>
      </c>
    </row>
    <row r="1593" spans="1:3" x14ac:dyDescent="0.25">
      <c r="A1593">
        <v>11535</v>
      </c>
      <c r="B1593" s="1">
        <f>DATE(2031,8,1) + TIME(0,0,0)</f>
        <v>48061</v>
      </c>
      <c r="C1593">
        <v>27.266471863</v>
      </c>
    </row>
    <row r="1594" spans="1:3" x14ac:dyDescent="0.25">
      <c r="A1594">
        <v>11566</v>
      </c>
      <c r="B1594" s="1">
        <f>DATE(2031,9,1) + TIME(0,0,0)</f>
        <v>48092</v>
      </c>
      <c r="C1594">
        <v>27.267763137999999</v>
      </c>
    </row>
    <row r="1595" spans="1:3" x14ac:dyDescent="0.25">
      <c r="A1595">
        <v>11596</v>
      </c>
      <c r="B1595" s="1">
        <f>DATE(2031,10,1) + TIME(0,0,0)</f>
        <v>48122</v>
      </c>
      <c r="C1595">
        <v>27.269010544</v>
      </c>
    </row>
    <row r="1596" spans="1:3" x14ac:dyDescent="0.25">
      <c r="A1596">
        <v>11627</v>
      </c>
      <c r="B1596" s="1">
        <f>DATE(2031,11,1) + TIME(0,0,0)</f>
        <v>48153</v>
      </c>
      <c r="C1596">
        <v>27.270299910999999</v>
      </c>
    </row>
    <row r="1597" spans="1:3" x14ac:dyDescent="0.25">
      <c r="A1597">
        <v>11657</v>
      </c>
      <c r="B1597" s="1">
        <f>DATE(2031,12,1) + TIME(0,0,0)</f>
        <v>48183</v>
      </c>
      <c r="C1597">
        <v>27.271545410000002</v>
      </c>
    </row>
    <row r="1598" spans="1:3" x14ac:dyDescent="0.25">
      <c r="A1598">
        <v>11688</v>
      </c>
      <c r="B1598" s="1">
        <f>DATE(2032,1,1) + TIME(0,0,0)</f>
        <v>48214</v>
      </c>
      <c r="C1598">
        <v>27.272830963000001</v>
      </c>
    </row>
    <row r="1599" spans="1:3" x14ac:dyDescent="0.25">
      <c r="A1599">
        <v>11719</v>
      </c>
      <c r="B1599" s="1">
        <f>DATE(2032,2,1) + TIME(0,0,0)</f>
        <v>48245</v>
      </c>
      <c r="C1599">
        <v>27.274116515999999</v>
      </c>
    </row>
    <row r="1600" spans="1:3" x14ac:dyDescent="0.25">
      <c r="A1600">
        <v>11748</v>
      </c>
      <c r="B1600" s="1">
        <f>DATE(2032,3,1) + TIME(0,0,0)</f>
        <v>48274</v>
      </c>
      <c r="C1600">
        <v>27.275318146</v>
      </c>
    </row>
    <row r="1601" spans="1:3" x14ac:dyDescent="0.25">
      <c r="A1601">
        <v>11779</v>
      </c>
      <c r="B1601" s="1">
        <f>DATE(2032,4,1) + TIME(0,0,0)</f>
        <v>48305</v>
      </c>
      <c r="C1601">
        <v>27.276601791000001</v>
      </c>
    </row>
    <row r="1602" spans="1:3" x14ac:dyDescent="0.25">
      <c r="A1602">
        <v>11809</v>
      </c>
      <c r="B1602" s="1">
        <f>DATE(2032,5,1) + TIME(0,0,0)</f>
        <v>48335</v>
      </c>
      <c r="C1602">
        <v>27.277843475000001</v>
      </c>
    </row>
    <row r="1603" spans="1:3" x14ac:dyDescent="0.25">
      <c r="A1603">
        <v>11840</v>
      </c>
      <c r="B1603" s="1">
        <f>DATE(2032,6,1) + TIME(0,0,0)</f>
        <v>48366</v>
      </c>
      <c r="C1603">
        <v>27.279125214</v>
      </c>
    </row>
    <row r="1604" spans="1:3" x14ac:dyDescent="0.25">
      <c r="A1604">
        <v>11870</v>
      </c>
      <c r="B1604" s="1">
        <f>DATE(2032,7,1) + TIME(0,0,0)</f>
        <v>48396</v>
      </c>
      <c r="C1604">
        <v>27.280363083000001</v>
      </c>
    </row>
    <row r="1605" spans="1:3" x14ac:dyDescent="0.25">
      <c r="A1605">
        <v>11901</v>
      </c>
      <c r="B1605" s="1">
        <f>DATE(2032,8,1) + TIME(0,0,0)</f>
        <v>48427</v>
      </c>
      <c r="C1605">
        <v>27.281642913999999</v>
      </c>
    </row>
    <row r="1606" spans="1:3" x14ac:dyDescent="0.25">
      <c r="A1606">
        <v>11932</v>
      </c>
      <c r="B1606" s="1">
        <f>DATE(2032,9,1) + TIME(0,0,0)</f>
        <v>48458</v>
      </c>
      <c r="C1606">
        <v>27.282920836999999</v>
      </c>
    </row>
    <row r="1607" spans="1:3" x14ac:dyDescent="0.25">
      <c r="A1607">
        <v>11962</v>
      </c>
      <c r="B1607" s="1">
        <f>DATE(2032,10,1) + TIME(0,0,0)</f>
        <v>48488</v>
      </c>
      <c r="C1607">
        <v>27.284156799000002</v>
      </c>
    </row>
    <row r="1608" spans="1:3" x14ac:dyDescent="0.25">
      <c r="A1608">
        <v>11993</v>
      </c>
      <c r="B1608" s="1">
        <f>DATE(2032,11,1) + TIME(0,0,0)</f>
        <v>48519</v>
      </c>
      <c r="C1608">
        <v>27.285432816</v>
      </c>
    </row>
    <row r="1609" spans="1:3" x14ac:dyDescent="0.25">
      <c r="A1609">
        <v>12023</v>
      </c>
      <c r="B1609" s="1">
        <f>DATE(2032,12,1) + TIME(0,0,0)</f>
        <v>48549</v>
      </c>
      <c r="C1609">
        <v>27.286666870000001</v>
      </c>
    </row>
    <row r="1610" spans="1:3" x14ac:dyDescent="0.25">
      <c r="A1610">
        <v>12054</v>
      </c>
      <c r="B1610" s="1">
        <f>DATE(2033,1,1) + TIME(0,0,0)</f>
        <v>48580</v>
      </c>
      <c r="C1610">
        <v>27.287940978999998</v>
      </c>
    </row>
    <row r="1611" spans="1:3" x14ac:dyDescent="0.25">
      <c r="A1611">
        <v>12085</v>
      </c>
      <c r="B1611" s="1">
        <f>DATE(2033,2,1) + TIME(0,0,0)</f>
        <v>48611</v>
      </c>
      <c r="C1611">
        <v>27.289213181000001</v>
      </c>
    </row>
    <row r="1612" spans="1:3" x14ac:dyDescent="0.25">
      <c r="A1612">
        <v>12113</v>
      </c>
      <c r="B1612" s="1">
        <f>DATE(2033,3,1) + TIME(0,0,0)</f>
        <v>48639</v>
      </c>
      <c r="C1612">
        <v>27.290363312</v>
      </c>
    </row>
    <row r="1613" spans="1:3" x14ac:dyDescent="0.25">
      <c r="A1613">
        <v>12144</v>
      </c>
      <c r="B1613" s="1">
        <f>DATE(2033,4,1) + TIME(0,0,0)</f>
        <v>48670</v>
      </c>
      <c r="C1613">
        <v>27.291633606000001</v>
      </c>
    </row>
    <row r="1614" spans="1:3" x14ac:dyDescent="0.25">
      <c r="A1614">
        <v>12174</v>
      </c>
      <c r="B1614" s="1">
        <f>DATE(2033,5,1) + TIME(0,0,0)</f>
        <v>48700</v>
      </c>
      <c r="C1614">
        <v>27.292861938000001</v>
      </c>
    </row>
    <row r="1615" spans="1:3" x14ac:dyDescent="0.25">
      <c r="A1615">
        <v>12205</v>
      </c>
      <c r="B1615" s="1">
        <f>DATE(2033,6,1) + TIME(0,0,0)</f>
        <v>48731</v>
      </c>
      <c r="C1615">
        <v>27.294130325000001</v>
      </c>
    </row>
    <row r="1616" spans="1:3" x14ac:dyDescent="0.25">
      <c r="A1616">
        <v>12235</v>
      </c>
      <c r="B1616" s="1">
        <f>DATE(2033,7,1) + TIME(0,0,0)</f>
        <v>48761</v>
      </c>
      <c r="C1616">
        <v>27.295358658000001</v>
      </c>
    </row>
    <row r="1617" spans="1:3" x14ac:dyDescent="0.25">
      <c r="A1617">
        <v>12266</v>
      </c>
      <c r="B1617" s="1">
        <f>DATE(2033,8,1) + TIME(0,0,0)</f>
        <v>48792</v>
      </c>
      <c r="C1617">
        <v>27.296625136999999</v>
      </c>
    </row>
    <row r="1618" spans="1:3" x14ac:dyDescent="0.25">
      <c r="A1618">
        <v>12297</v>
      </c>
      <c r="B1618" s="1">
        <f>DATE(2033,9,1) + TIME(0,0,0)</f>
        <v>48823</v>
      </c>
      <c r="C1618">
        <v>27.297891617000001</v>
      </c>
    </row>
    <row r="1619" spans="1:3" x14ac:dyDescent="0.25">
      <c r="A1619">
        <v>12327</v>
      </c>
      <c r="B1619" s="1">
        <f>DATE(2033,10,1) + TIME(0,0,0)</f>
        <v>48853</v>
      </c>
      <c r="C1619">
        <v>27.299114227</v>
      </c>
    </row>
    <row r="1620" spans="1:3" x14ac:dyDescent="0.25">
      <c r="A1620">
        <v>12358</v>
      </c>
      <c r="B1620" s="1">
        <f>DATE(2033,11,1) + TIME(0,0,0)</f>
        <v>48884</v>
      </c>
      <c r="C1620">
        <v>27.300378799000001</v>
      </c>
    </row>
    <row r="1621" spans="1:3" x14ac:dyDescent="0.25">
      <c r="A1621">
        <v>12388</v>
      </c>
      <c r="B1621" s="1">
        <f>DATE(2033,12,1) + TIME(0,0,0)</f>
        <v>48914</v>
      </c>
      <c r="C1621">
        <v>27.30160141</v>
      </c>
    </row>
    <row r="1622" spans="1:3" x14ac:dyDescent="0.25">
      <c r="A1622">
        <v>12419</v>
      </c>
      <c r="B1622" s="1">
        <f>DATE(2034,1,1) + TIME(0,0,0)</f>
        <v>48945</v>
      </c>
      <c r="C1622">
        <v>27.302862167000001</v>
      </c>
    </row>
    <row r="1623" spans="1:3" x14ac:dyDescent="0.25">
      <c r="A1623">
        <v>12450</v>
      </c>
      <c r="B1623" s="1">
        <f>DATE(2034,2,1) + TIME(0,0,0)</f>
        <v>48976</v>
      </c>
      <c r="C1623">
        <v>27.304122925000001</v>
      </c>
    </row>
    <row r="1624" spans="1:3" x14ac:dyDescent="0.25">
      <c r="A1624">
        <v>12478</v>
      </c>
      <c r="B1624" s="1">
        <f>DATE(2034,3,1) + TIME(0,0,0)</f>
        <v>49004</v>
      </c>
      <c r="C1624">
        <v>27.305259705000001</v>
      </c>
    </row>
    <row r="1625" spans="1:3" x14ac:dyDescent="0.25">
      <c r="A1625">
        <v>12509</v>
      </c>
      <c r="B1625" s="1">
        <f>DATE(2034,4,1) + TIME(0,0,0)</f>
        <v>49035</v>
      </c>
      <c r="C1625">
        <v>27.306518555</v>
      </c>
    </row>
    <row r="1626" spans="1:3" x14ac:dyDescent="0.25">
      <c r="A1626">
        <v>12539</v>
      </c>
      <c r="B1626" s="1">
        <f>DATE(2034,5,1) + TIME(0,0,0)</f>
        <v>49065</v>
      </c>
      <c r="C1626">
        <v>27.307735442999999</v>
      </c>
    </row>
    <row r="1627" spans="1:3" x14ac:dyDescent="0.25">
      <c r="A1627">
        <v>12570</v>
      </c>
      <c r="B1627" s="1">
        <f>DATE(2034,6,1) + TIME(0,0,0)</f>
        <v>49096</v>
      </c>
      <c r="C1627">
        <v>27.308992386</v>
      </c>
    </row>
    <row r="1628" spans="1:3" x14ac:dyDescent="0.25">
      <c r="A1628">
        <v>12600</v>
      </c>
      <c r="B1628" s="1">
        <f>DATE(2034,7,1) + TIME(0,0,0)</f>
        <v>49126</v>
      </c>
      <c r="C1628">
        <v>27.310207367</v>
      </c>
    </row>
    <row r="1629" spans="1:3" x14ac:dyDescent="0.25">
      <c r="A1629">
        <v>12631</v>
      </c>
      <c r="B1629" s="1">
        <f>DATE(2034,8,1) + TIME(0,0,0)</f>
        <v>49157</v>
      </c>
      <c r="C1629">
        <v>27.311462402</v>
      </c>
    </row>
    <row r="1630" spans="1:3" x14ac:dyDescent="0.25">
      <c r="A1630">
        <v>12662</v>
      </c>
      <c r="B1630" s="1">
        <f>DATE(2034,9,1) + TIME(0,0,0)</f>
        <v>49188</v>
      </c>
      <c r="C1630">
        <v>27.312715529999998</v>
      </c>
    </row>
    <row r="1631" spans="1:3" x14ac:dyDescent="0.25">
      <c r="A1631">
        <v>12692</v>
      </c>
      <c r="B1631" s="1">
        <f>DATE(2034,10,1) + TIME(0,0,0)</f>
        <v>49218</v>
      </c>
      <c r="C1631">
        <v>27.313928604000001</v>
      </c>
    </row>
    <row r="1632" spans="1:3" x14ac:dyDescent="0.25">
      <c r="A1632">
        <v>12723</v>
      </c>
      <c r="B1632" s="1">
        <f>DATE(2034,11,1) + TIME(0,0,0)</f>
        <v>49249</v>
      </c>
      <c r="C1632">
        <v>27.315179825000001</v>
      </c>
    </row>
    <row r="1633" spans="1:3" x14ac:dyDescent="0.25">
      <c r="A1633">
        <v>12753</v>
      </c>
      <c r="B1633" s="1">
        <f>DATE(2034,12,1) + TIME(0,0,0)</f>
        <v>49279</v>
      </c>
      <c r="C1633">
        <v>27.316389084000001</v>
      </c>
    </row>
    <row r="1634" spans="1:3" x14ac:dyDescent="0.25">
      <c r="A1634">
        <v>12784</v>
      </c>
      <c r="B1634" s="1">
        <f>DATE(2035,1,1) + TIME(0,0,0)</f>
        <v>49310</v>
      </c>
      <c r="C1634">
        <v>27.317638397</v>
      </c>
    </row>
    <row r="1635" spans="1:3" x14ac:dyDescent="0.25">
      <c r="A1635">
        <v>12815</v>
      </c>
      <c r="B1635" s="1">
        <f>DATE(2035,2,1) + TIME(0,0,0)</f>
        <v>49341</v>
      </c>
      <c r="C1635">
        <v>27.318887710999999</v>
      </c>
    </row>
    <row r="1636" spans="1:3" x14ac:dyDescent="0.25">
      <c r="A1636">
        <v>12843</v>
      </c>
      <c r="B1636" s="1">
        <f>DATE(2035,3,1) + TIME(0,0,0)</f>
        <v>49369</v>
      </c>
      <c r="C1636">
        <v>27.320014954000001</v>
      </c>
    </row>
    <row r="1637" spans="1:3" x14ac:dyDescent="0.25">
      <c r="A1637">
        <v>12874</v>
      </c>
      <c r="B1637" s="1">
        <f>DATE(2035,4,1) + TIME(0,0,0)</f>
        <v>49400</v>
      </c>
      <c r="C1637">
        <v>27.321260452000001</v>
      </c>
    </row>
    <row r="1638" spans="1:3" x14ac:dyDescent="0.25">
      <c r="A1638">
        <v>12904</v>
      </c>
      <c r="B1638" s="1">
        <f>DATE(2035,5,1) + TIME(0,0,0)</f>
        <v>49430</v>
      </c>
      <c r="C1638">
        <v>27.322465897000001</v>
      </c>
    </row>
    <row r="1639" spans="1:3" x14ac:dyDescent="0.25">
      <c r="A1639">
        <v>12935</v>
      </c>
      <c r="B1639" s="1">
        <f>DATE(2035,6,1) + TIME(0,0,0)</f>
        <v>49461</v>
      </c>
      <c r="C1639">
        <v>27.323709487999999</v>
      </c>
    </row>
    <row r="1640" spans="1:3" x14ac:dyDescent="0.25">
      <c r="A1640">
        <v>12965</v>
      </c>
      <c r="B1640" s="1">
        <f>DATE(2035,7,1) + TIME(0,0,0)</f>
        <v>49491</v>
      </c>
      <c r="C1640">
        <v>27.324913025000001</v>
      </c>
    </row>
    <row r="1641" spans="1:3" x14ac:dyDescent="0.25">
      <c r="A1641">
        <v>12996</v>
      </c>
      <c r="B1641" s="1">
        <f>DATE(2035,8,1) + TIME(0,0,0)</f>
        <v>49522</v>
      </c>
      <c r="C1641">
        <v>27.326154709000001</v>
      </c>
    </row>
    <row r="1642" spans="1:3" x14ac:dyDescent="0.25">
      <c r="A1642">
        <v>13027</v>
      </c>
      <c r="B1642" s="1">
        <f>DATE(2035,9,1) + TIME(0,0,0)</f>
        <v>49553</v>
      </c>
      <c r="C1642">
        <v>27.327396393000001</v>
      </c>
    </row>
    <row r="1643" spans="1:3" x14ac:dyDescent="0.25">
      <c r="A1643">
        <v>13057</v>
      </c>
      <c r="B1643" s="1">
        <f>DATE(2035,10,1) + TIME(0,0,0)</f>
        <v>49583</v>
      </c>
      <c r="C1643">
        <v>27.328596115</v>
      </c>
    </row>
    <row r="1644" spans="1:3" x14ac:dyDescent="0.25">
      <c r="A1644">
        <v>13088</v>
      </c>
      <c r="B1644" s="1">
        <f>DATE(2035,11,1) + TIME(0,0,0)</f>
        <v>49614</v>
      </c>
      <c r="C1644">
        <v>27.329835891999998</v>
      </c>
    </row>
    <row r="1645" spans="1:3" x14ac:dyDescent="0.25">
      <c r="A1645">
        <v>13118</v>
      </c>
      <c r="B1645" s="1">
        <f>DATE(2035,12,1) + TIME(0,0,0)</f>
        <v>49644</v>
      </c>
      <c r="C1645">
        <v>27.331033707</v>
      </c>
    </row>
    <row r="1646" spans="1:3" x14ac:dyDescent="0.25">
      <c r="A1646">
        <v>13149</v>
      </c>
      <c r="B1646" s="1">
        <f>DATE(2036,1,1) + TIME(0,0,0)</f>
        <v>49675</v>
      </c>
      <c r="C1646">
        <v>27.332271576</v>
      </c>
    </row>
    <row r="1647" spans="1:3" x14ac:dyDescent="0.25">
      <c r="A1647">
        <v>13180</v>
      </c>
      <c r="B1647" s="1">
        <f>DATE(2036,2,1) + TIME(0,0,0)</f>
        <v>49706</v>
      </c>
      <c r="C1647">
        <v>27.333507537999999</v>
      </c>
    </row>
    <row r="1648" spans="1:3" x14ac:dyDescent="0.25">
      <c r="A1648">
        <v>13209</v>
      </c>
      <c r="B1648" s="1">
        <f>DATE(2036,3,1) + TIME(0,0,0)</f>
        <v>49735</v>
      </c>
      <c r="C1648">
        <v>27.334663390999999</v>
      </c>
    </row>
    <row r="1649" spans="1:3" x14ac:dyDescent="0.25">
      <c r="A1649">
        <v>13240</v>
      </c>
      <c r="B1649" s="1">
        <f>DATE(2036,4,1) + TIME(0,0,0)</f>
        <v>49766</v>
      </c>
      <c r="C1649">
        <v>27.335897446000001</v>
      </c>
    </row>
    <row r="1650" spans="1:3" x14ac:dyDescent="0.25">
      <c r="A1650">
        <v>13270</v>
      </c>
      <c r="B1650" s="1">
        <f>DATE(2036,5,1) + TIME(0,0,0)</f>
        <v>49796</v>
      </c>
      <c r="C1650">
        <v>27.337089539000001</v>
      </c>
    </row>
    <row r="1651" spans="1:3" x14ac:dyDescent="0.25">
      <c r="A1651">
        <v>13301</v>
      </c>
      <c r="B1651" s="1">
        <f>DATE(2036,6,1) + TIME(0,0,0)</f>
        <v>49827</v>
      </c>
      <c r="C1651">
        <v>27.338321686</v>
      </c>
    </row>
    <row r="1652" spans="1:3" x14ac:dyDescent="0.25">
      <c r="A1652">
        <v>13331</v>
      </c>
      <c r="B1652" s="1">
        <f>DATE(2036,7,1) + TIME(0,0,0)</f>
        <v>49857</v>
      </c>
      <c r="C1652">
        <v>27.339513779000001</v>
      </c>
    </row>
    <row r="1653" spans="1:3" x14ac:dyDescent="0.25">
      <c r="A1653">
        <v>13362</v>
      </c>
      <c r="B1653" s="1">
        <f>DATE(2036,8,1) + TIME(0,0,0)</f>
        <v>49888</v>
      </c>
      <c r="C1653">
        <v>27.340744018999999</v>
      </c>
    </row>
    <row r="1654" spans="1:3" x14ac:dyDescent="0.25">
      <c r="A1654">
        <v>13393</v>
      </c>
      <c r="B1654" s="1">
        <f>DATE(2036,9,1) + TIME(0,0,0)</f>
        <v>49919</v>
      </c>
      <c r="C1654">
        <v>27.341972350999999</v>
      </c>
    </row>
    <row r="1655" spans="1:3" x14ac:dyDescent="0.25">
      <c r="A1655">
        <v>13423</v>
      </c>
      <c r="B1655" s="1">
        <f>DATE(2036,10,1) + TIME(0,0,0)</f>
        <v>49949</v>
      </c>
      <c r="C1655">
        <v>27.343160629</v>
      </c>
    </row>
    <row r="1656" spans="1:3" x14ac:dyDescent="0.25">
      <c r="A1656">
        <v>13454</v>
      </c>
      <c r="B1656" s="1">
        <f>DATE(2036,11,1) + TIME(0,0,0)</f>
        <v>49980</v>
      </c>
      <c r="C1656">
        <v>27.344387053999998</v>
      </c>
    </row>
    <row r="1657" spans="1:3" x14ac:dyDescent="0.25">
      <c r="A1657">
        <v>13484</v>
      </c>
      <c r="B1657" s="1">
        <f>DATE(2036,12,1) + TIME(0,0,0)</f>
        <v>50010</v>
      </c>
      <c r="C1657">
        <v>27.345573425000001</v>
      </c>
    </row>
    <row r="1658" spans="1:3" x14ac:dyDescent="0.25">
      <c r="A1658">
        <v>13515</v>
      </c>
      <c r="B1658" s="1">
        <f>DATE(2037,1,1) + TIME(0,0,0)</f>
        <v>50041</v>
      </c>
      <c r="C1658">
        <v>27.346797942999999</v>
      </c>
    </row>
    <row r="1659" spans="1:3" x14ac:dyDescent="0.25">
      <c r="A1659">
        <v>13546</v>
      </c>
      <c r="B1659" s="1">
        <f>DATE(2037,2,1) + TIME(0,0,0)</f>
        <v>50072</v>
      </c>
      <c r="C1659">
        <v>27.348022460999999</v>
      </c>
    </row>
    <row r="1660" spans="1:3" x14ac:dyDescent="0.25">
      <c r="A1660">
        <v>13574</v>
      </c>
      <c r="B1660" s="1">
        <f>DATE(2037,3,1) + TIME(0,0,0)</f>
        <v>50100</v>
      </c>
      <c r="C1660">
        <v>27.349126815999998</v>
      </c>
    </row>
    <row r="1661" spans="1:3" x14ac:dyDescent="0.25">
      <c r="A1661">
        <v>13605</v>
      </c>
      <c r="B1661" s="1">
        <f>DATE(2037,4,1) + TIME(0,0,0)</f>
        <v>50131</v>
      </c>
      <c r="C1661">
        <v>27.350347519</v>
      </c>
    </row>
    <row r="1662" spans="1:3" x14ac:dyDescent="0.25">
      <c r="A1662">
        <v>13635</v>
      </c>
      <c r="B1662" s="1">
        <f>DATE(2037,5,1) + TIME(0,0,0)</f>
        <v>50161</v>
      </c>
      <c r="C1662">
        <v>27.351528168000002</v>
      </c>
    </row>
    <row r="1663" spans="1:3" x14ac:dyDescent="0.25">
      <c r="A1663">
        <v>13666</v>
      </c>
      <c r="B1663" s="1">
        <f>DATE(2037,6,1) + TIME(0,0,0)</f>
        <v>50192</v>
      </c>
      <c r="C1663">
        <v>27.352748870999999</v>
      </c>
    </row>
    <row r="1664" spans="1:3" x14ac:dyDescent="0.25">
      <c r="A1664">
        <v>13696</v>
      </c>
      <c r="B1664" s="1">
        <f>DATE(2037,7,1) + TIME(0,0,0)</f>
        <v>50222</v>
      </c>
      <c r="C1664">
        <v>27.353927612</v>
      </c>
    </row>
    <row r="1665" spans="1:3" x14ac:dyDescent="0.25">
      <c r="A1665">
        <v>13727</v>
      </c>
      <c r="B1665" s="1">
        <f>DATE(2037,8,1) + TIME(0,0,0)</f>
        <v>50253</v>
      </c>
      <c r="C1665">
        <v>27.355144501000002</v>
      </c>
    </row>
    <row r="1666" spans="1:3" x14ac:dyDescent="0.25">
      <c r="A1666">
        <v>13758</v>
      </c>
      <c r="B1666" s="1">
        <f>DATE(2037,9,1) + TIME(0,0,0)</f>
        <v>50284</v>
      </c>
      <c r="C1666">
        <v>27.356361389</v>
      </c>
    </row>
    <row r="1667" spans="1:3" x14ac:dyDescent="0.25">
      <c r="A1667">
        <v>13788</v>
      </c>
      <c r="B1667" s="1">
        <f>DATE(2037,10,1) + TIME(0,0,0)</f>
        <v>50314</v>
      </c>
      <c r="C1667">
        <v>27.357538222999999</v>
      </c>
    </row>
    <row r="1668" spans="1:3" x14ac:dyDescent="0.25">
      <c r="A1668">
        <v>13819</v>
      </c>
      <c r="B1668" s="1">
        <f>DATE(2037,11,1) + TIME(0,0,0)</f>
        <v>50345</v>
      </c>
      <c r="C1668">
        <v>27.358751297000001</v>
      </c>
    </row>
    <row r="1669" spans="1:3" x14ac:dyDescent="0.25">
      <c r="A1669">
        <v>13849</v>
      </c>
      <c r="B1669" s="1">
        <f>DATE(2037,12,1) + TIME(0,0,0)</f>
        <v>50375</v>
      </c>
      <c r="C1669">
        <v>27.359926223999999</v>
      </c>
    </row>
    <row r="1670" spans="1:3" x14ac:dyDescent="0.25">
      <c r="A1670">
        <v>13880</v>
      </c>
      <c r="B1670" s="1">
        <f>DATE(2038,1,1) + TIME(0,0,0)</f>
        <v>50406</v>
      </c>
      <c r="C1670">
        <v>27.36113739</v>
      </c>
    </row>
    <row r="1671" spans="1:3" x14ac:dyDescent="0.25">
      <c r="A1671">
        <v>13911</v>
      </c>
      <c r="B1671" s="1">
        <f>DATE(2038,2,1) + TIME(0,0,0)</f>
        <v>50437</v>
      </c>
      <c r="C1671">
        <v>27.362348557000001</v>
      </c>
    </row>
    <row r="1672" spans="1:3" x14ac:dyDescent="0.25">
      <c r="A1672">
        <v>13939</v>
      </c>
      <c r="B1672" s="1">
        <f>DATE(2038,3,1) + TIME(0,0,0)</f>
        <v>50465</v>
      </c>
      <c r="C1672">
        <v>27.363441467000001</v>
      </c>
    </row>
    <row r="1673" spans="1:3" x14ac:dyDescent="0.25">
      <c r="A1673">
        <v>13970</v>
      </c>
      <c r="B1673" s="1">
        <f>DATE(2038,4,1) + TIME(0,0,0)</f>
        <v>50496</v>
      </c>
      <c r="C1673">
        <v>27.364650726000001</v>
      </c>
    </row>
    <row r="1674" spans="1:3" x14ac:dyDescent="0.25">
      <c r="A1674">
        <v>14000</v>
      </c>
      <c r="B1674" s="1">
        <f>DATE(2038,5,1) + TIME(0,0,0)</f>
        <v>50526</v>
      </c>
      <c r="C1674">
        <v>27.365819931000001</v>
      </c>
    </row>
    <row r="1675" spans="1:3" x14ac:dyDescent="0.25">
      <c r="A1675">
        <v>14031</v>
      </c>
      <c r="B1675" s="1">
        <f>DATE(2038,6,1) + TIME(0,0,0)</f>
        <v>50557</v>
      </c>
      <c r="C1675">
        <v>27.367027282999999</v>
      </c>
    </row>
    <row r="1676" spans="1:3" x14ac:dyDescent="0.25">
      <c r="A1676">
        <v>14061</v>
      </c>
      <c r="B1676" s="1">
        <f>DATE(2038,7,1) + TIME(0,0,0)</f>
        <v>50587</v>
      </c>
      <c r="C1676">
        <v>27.368194580000001</v>
      </c>
    </row>
    <row r="1677" spans="1:3" x14ac:dyDescent="0.25">
      <c r="A1677">
        <v>14092</v>
      </c>
      <c r="B1677" s="1">
        <f>DATE(2038,8,1) + TIME(0,0,0)</f>
        <v>50618</v>
      </c>
      <c r="C1677">
        <v>27.369398116999999</v>
      </c>
    </row>
    <row r="1678" spans="1:3" x14ac:dyDescent="0.25">
      <c r="A1678">
        <v>14123</v>
      </c>
      <c r="B1678" s="1">
        <f>DATE(2038,9,1) + TIME(0,0,0)</f>
        <v>50649</v>
      </c>
      <c r="C1678">
        <v>27.370601654000001</v>
      </c>
    </row>
    <row r="1679" spans="1:3" x14ac:dyDescent="0.25">
      <c r="A1679">
        <v>14153</v>
      </c>
      <c r="B1679" s="1">
        <f>DATE(2038,10,1) + TIME(0,0,0)</f>
        <v>50679</v>
      </c>
      <c r="C1679">
        <v>27.371767043999998</v>
      </c>
    </row>
    <row r="1680" spans="1:3" x14ac:dyDescent="0.25">
      <c r="A1680">
        <v>14184</v>
      </c>
      <c r="B1680" s="1">
        <f>DATE(2038,11,1) + TIME(0,0,0)</f>
        <v>50710</v>
      </c>
      <c r="C1680">
        <v>27.372968673999999</v>
      </c>
    </row>
    <row r="1681" spans="1:3" x14ac:dyDescent="0.25">
      <c r="A1681">
        <v>14214</v>
      </c>
      <c r="B1681" s="1">
        <f>DATE(2038,12,1) + TIME(0,0,0)</f>
        <v>50740</v>
      </c>
      <c r="C1681">
        <v>27.374130249</v>
      </c>
    </row>
    <row r="1682" spans="1:3" x14ac:dyDescent="0.25">
      <c r="A1682">
        <v>14245</v>
      </c>
      <c r="B1682" s="1">
        <f>DATE(2039,1,1) + TIME(0,0,0)</f>
        <v>50771</v>
      </c>
      <c r="C1682">
        <v>27.375329970999999</v>
      </c>
    </row>
    <row r="1683" spans="1:3" x14ac:dyDescent="0.25">
      <c r="A1683">
        <v>14276</v>
      </c>
      <c r="B1683" s="1">
        <f>DATE(2039,2,1) + TIME(0,0,0)</f>
        <v>50802</v>
      </c>
      <c r="C1683">
        <v>27.376527786</v>
      </c>
    </row>
    <row r="1684" spans="1:3" x14ac:dyDescent="0.25">
      <c r="A1684">
        <v>14304</v>
      </c>
      <c r="B1684" s="1">
        <f>DATE(2039,3,1) + TIME(0,0,0)</f>
        <v>50830</v>
      </c>
      <c r="C1684">
        <v>27.377609252999999</v>
      </c>
    </row>
    <row r="1685" spans="1:3" x14ac:dyDescent="0.25">
      <c r="A1685">
        <v>14335</v>
      </c>
      <c r="B1685" s="1">
        <f>DATE(2039,4,1) + TIME(0,0,0)</f>
        <v>50861</v>
      </c>
      <c r="C1685">
        <v>27.378805160999999</v>
      </c>
    </row>
    <row r="1686" spans="1:3" x14ac:dyDescent="0.25">
      <c r="A1686">
        <v>14365</v>
      </c>
      <c r="B1686" s="1">
        <f>DATE(2039,5,1) + TIME(0,0,0)</f>
        <v>50891</v>
      </c>
      <c r="C1686">
        <v>27.379961013999999</v>
      </c>
    </row>
    <row r="1687" spans="1:3" x14ac:dyDescent="0.25">
      <c r="A1687">
        <v>14396</v>
      </c>
      <c r="B1687" s="1">
        <f>DATE(2039,6,1) + TIME(0,0,0)</f>
        <v>50922</v>
      </c>
      <c r="C1687">
        <v>27.381156920999999</v>
      </c>
    </row>
    <row r="1688" spans="1:3" x14ac:dyDescent="0.25">
      <c r="A1688">
        <v>14426</v>
      </c>
      <c r="B1688" s="1">
        <f>DATE(2039,7,1) + TIME(0,0,0)</f>
        <v>50952</v>
      </c>
      <c r="C1688">
        <v>27.382310867000001</v>
      </c>
    </row>
    <row r="1689" spans="1:3" x14ac:dyDescent="0.25">
      <c r="A1689">
        <v>14457</v>
      </c>
      <c r="B1689" s="1">
        <f>DATE(2039,8,1) + TIME(0,0,0)</f>
        <v>50983</v>
      </c>
      <c r="C1689">
        <v>27.383502960000001</v>
      </c>
    </row>
    <row r="1690" spans="1:3" x14ac:dyDescent="0.25">
      <c r="A1690">
        <v>14488</v>
      </c>
      <c r="B1690" s="1">
        <f>DATE(2039,9,1) + TIME(0,0,0)</f>
        <v>51014</v>
      </c>
      <c r="C1690">
        <v>27.384693146</v>
      </c>
    </row>
    <row r="1691" spans="1:3" x14ac:dyDescent="0.25">
      <c r="A1691">
        <v>14518</v>
      </c>
      <c r="B1691" s="1">
        <f>DATE(2039,10,1) + TIME(0,0,0)</f>
        <v>51044</v>
      </c>
      <c r="C1691">
        <v>27.385845184000001</v>
      </c>
    </row>
    <row r="1692" spans="1:3" x14ac:dyDescent="0.25">
      <c r="A1692">
        <v>14549</v>
      </c>
      <c r="B1692" s="1">
        <f>DATE(2039,11,1) + TIME(0,0,0)</f>
        <v>51075</v>
      </c>
      <c r="C1692">
        <v>27.387033463000002</v>
      </c>
    </row>
    <row r="1693" spans="1:3" x14ac:dyDescent="0.25">
      <c r="A1693">
        <v>14579</v>
      </c>
      <c r="B1693" s="1">
        <f>DATE(2039,12,1) + TIME(0,0,0)</f>
        <v>51105</v>
      </c>
      <c r="C1693">
        <v>27.388183594000001</v>
      </c>
    </row>
    <row r="1694" spans="1:3" x14ac:dyDescent="0.25">
      <c r="A1694">
        <v>14610</v>
      </c>
      <c r="B1694" s="1">
        <f>DATE(2040,1,1) + TIME(0,0,0)</f>
        <v>51136</v>
      </c>
      <c r="C1694">
        <v>27.389369965</v>
      </c>
    </row>
    <row r="1695" spans="1:3" x14ac:dyDescent="0.25">
      <c r="A1695">
        <v>14641</v>
      </c>
      <c r="B1695" s="1">
        <f>DATE(2040,2,1) + TIME(0,0,0)</f>
        <v>51167</v>
      </c>
      <c r="C1695">
        <v>27.390556334999999</v>
      </c>
    </row>
    <row r="1696" spans="1:3" x14ac:dyDescent="0.25">
      <c r="A1696">
        <v>14670</v>
      </c>
      <c r="B1696" s="1">
        <f>DATE(2040,3,1) + TIME(0,0,0)</f>
        <v>51196</v>
      </c>
      <c r="C1696">
        <v>27.391664505000001</v>
      </c>
    </row>
    <row r="1697" spans="1:3" x14ac:dyDescent="0.25">
      <c r="A1697">
        <v>14701</v>
      </c>
      <c r="B1697" s="1">
        <f>DATE(2040,4,1) + TIME(0,0,0)</f>
        <v>51227</v>
      </c>
      <c r="C1697">
        <v>27.392847061000001</v>
      </c>
    </row>
    <row r="1698" spans="1:3" x14ac:dyDescent="0.25">
      <c r="A1698">
        <v>14731</v>
      </c>
      <c r="B1698" s="1">
        <f>DATE(2040,5,1) + TIME(0,0,0)</f>
        <v>51257</v>
      </c>
      <c r="C1698">
        <v>27.39399147</v>
      </c>
    </row>
    <row r="1699" spans="1:3" x14ac:dyDescent="0.25">
      <c r="A1699">
        <v>14762</v>
      </c>
      <c r="B1699" s="1">
        <f>DATE(2040,6,1) + TIME(0,0,0)</f>
        <v>51288</v>
      </c>
      <c r="C1699">
        <v>27.395172119000001</v>
      </c>
    </row>
    <row r="1700" spans="1:3" x14ac:dyDescent="0.25">
      <c r="A1700">
        <v>14792</v>
      </c>
      <c r="B1700" s="1">
        <f>DATE(2040,7,1) + TIME(0,0,0)</f>
        <v>51318</v>
      </c>
      <c r="C1700">
        <v>27.396314620999998</v>
      </c>
    </row>
    <row r="1701" spans="1:3" x14ac:dyDescent="0.25">
      <c r="A1701">
        <v>14823</v>
      </c>
      <c r="B1701" s="1">
        <f>DATE(2040,8,1) + TIME(0,0,0)</f>
        <v>51349</v>
      </c>
      <c r="C1701">
        <v>27.397493361999999</v>
      </c>
    </row>
    <row r="1702" spans="1:3" x14ac:dyDescent="0.25">
      <c r="A1702">
        <v>14854</v>
      </c>
      <c r="B1702" s="1">
        <f>DATE(2040,9,1) + TIME(0,0,0)</f>
        <v>51380</v>
      </c>
      <c r="C1702">
        <v>27.398672103999999</v>
      </c>
    </row>
    <row r="1703" spans="1:3" x14ac:dyDescent="0.25">
      <c r="A1703">
        <v>14884</v>
      </c>
      <c r="B1703" s="1">
        <f>DATE(2040,10,1) + TIME(0,0,0)</f>
        <v>51410</v>
      </c>
      <c r="C1703">
        <v>27.399810791</v>
      </c>
    </row>
    <row r="1704" spans="1:3" x14ac:dyDescent="0.25">
      <c r="A1704">
        <v>14915</v>
      </c>
      <c r="B1704" s="1">
        <f>DATE(2040,11,1) + TIME(0,0,0)</f>
        <v>51441</v>
      </c>
      <c r="C1704">
        <v>27.400985718000001</v>
      </c>
    </row>
    <row r="1705" spans="1:3" x14ac:dyDescent="0.25">
      <c r="A1705">
        <v>14945</v>
      </c>
      <c r="B1705" s="1">
        <f>DATE(2040,12,1) + TIME(0,0,0)</f>
        <v>51471</v>
      </c>
      <c r="C1705">
        <v>27.402122498000001</v>
      </c>
    </row>
    <row r="1706" spans="1:3" x14ac:dyDescent="0.25">
      <c r="A1706">
        <v>14976</v>
      </c>
      <c r="B1706" s="1">
        <f>DATE(2041,1,1) + TIME(0,0,0)</f>
        <v>51502</v>
      </c>
      <c r="C1706">
        <v>27.403295517</v>
      </c>
    </row>
    <row r="1707" spans="1:3" x14ac:dyDescent="0.25">
      <c r="A1707">
        <v>15007</v>
      </c>
      <c r="B1707" s="1">
        <f>DATE(2041,2,1) + TIME(0,0,0)</f>
        <v>51533</v>
      </c>
      <c r="C1707">
        <v>27.404468536</v>
      </c>
    </row>
    <row r="1708" spans="1:3" x14ac:dyDescent="0.25">
      <c r="A1708">
        <v>15035</v>
      </c>
      <c r="B1708" s="1">
        <f>DATE(2041,3,1) + TIME(0,0,0)</f>
        <v>51561</v>
      </c>
      <c r="C1708">
        <v>27.405527115000002</v>
      </c>
    </row>
    <row r="1709" spans="1:3" x14ac:dyDescent="0.25">
      <c r="A1709">
        <v>15066</v>
      </c>
      <c r="B1709" s="1">
        <f>DATE(2041,4,1) + TIME(0,0,0)</f>
        <v>51592</v>
      </c>
      <c r="C1709">
        <v>27.406698227</v>
      </c>
    </row>
    <row r="1710" spans="1:3" x14ac:dyDescent="0.25">
      <c r="A1710">
        <v>15096</v>
      </c>
      <c r="B1710" s="1">
        <f>DATE(2041,5,1) + TIME(0,0,0)</f>
        <v>51622</v>
      </c>
      <c r="C1710">
        <v>27.407829284999998</v>
      </c>
    </row>
    <row r="1711" spans="1:3" x14ac:dyDescent="0.25">
      <c r="A1711">
        <v>15127</v>
      </c>
      <c r="B1711" s="1">
        <f>DATE(2041,6,1) + TIME(0,0,0)</f>
        <v>51653</v>
      </c>
      <c r="C1711">
        <v>27.408996582</v>
      </c>
    </row>
    <row r="1712" spans="1:3" x14ac:dyDescent="0.25">
      <c r="A1712">
        <v>15157</v>
      </c>
      <c r="B1712" s="1">
        <f>DATE(2041,7,1) + TIME(0,0,0)</f>
        <v>51683</v>
      </c>
      <c r="C1712">
        <v>27.410125732000001</v>
      </c>
    </row>
    <row r="1713" spans="1:3" x14ac:dyDescent="0.25">
      <c r="A1713">
        <v>15188</v>
      </c>
      <c r="B1713" s="1">
        <f>DATE(2041,8,1) + TIME(0,0,0)</f>
        <v>51714</v>
      </c>
      <c r="C1713">
        <v>27.41129303</v>
      </c>
    </row>
    <row r="1714" spans="1:3" x14ac:dyDescent="0.25">
      <c r="A1714">
        <v>15219</v>
      </c>
      <c r="B1714" s="1">
        <f>DATE(2041,9,1) + TIME(0,0,0)</f>
        <v>51745</v>
      </c>
      <c r="C1714">
        <v>27.412456511999999</v>
      </c>
    </row>
    <row r="1715" spans="1:3" x14ac:dyDescent="0.25">
      <c r="A1715">
        <v>15249</v>
      </c>
      <c r="B1715" s="1">
        <f>DATE(2041,10,1) + TIME(0,0,0)</f>
        <v>51775</v>
      </c>
      <c r="C1715">
        <v>27.413583755000001</v>
      </c>
    </row>
    <row r="1716" spans="1:3" x14ac:dyDescent="0.25">
      <c r="A1716">
        <v>15280</v>
      </c>
      <c r="B1716" s="1">
        <f>DATE(2041,11,1) + TIME(0,0,0)</f>
        <v>51806</v>
      </c>
      <c r="C1716">
        <v>27.414745330999999</v>
      </c>
    </row>
    <row r="1717" spans="1:3" x14ac:dyDescent="0.25">
      <c r="A1717">
        <v>15310</v>
      </c>
      <c r="B1717" s="1">
        <f>DATE(2041,12,1) + TIME(0,0,0)</f>
        <v>51836</v>
      </c>
      <c r="C1717">
        <v>27.415868758999999</v>
      </c>
    </row>
    <row r="1718" spans="1:3" x14ac:dyDescent="0.25">
      <c r="A1718">
        <v>15341</v>
      </c>
      <c r="B1718" s="1">
        <f>DATE(2042,1,1) + TIME(0,0,0)</f>
        <v>51867</v>
      </c>
      <c r="C1718">
        <v>27.417028427000002</v>
      </c>
    </row>
    <row r="1719" spans="1:3" x14ac:dyDescent="0.25">
      <c r="A1719">
        <v>15372</v>
      </c>
      <c r="B1719" s="1">
        <f>DATE(2042,2,1) + TIME(0,0,0)</f>
        <v>51898</v>
      </c>
      <c r="C1719">
        <v>27.418186188</v>
      </c>
    </row>
    <row r="1720" spans="1:3" x14ac:dyDescent="0.25">
      <c r="A1720">
        <v>15400</v>
      </c>
      <c r="B1720" s="1">
        <f>DATE(2042,3,1) + TIME(0,0,0)</f>
        <v>51926</v>
      </c>
      <c r="C1720">
        <v>27.419231414999999</v>
      </c>
    </row>
    <row r="1721" spans="1:3" x14ac:dyDescent="0.25">
      <c r="A1721">
        <v>15431</v>
      </c>
      <c r="B1721" s="1">
        <f>DATE(2042,4,1) + TIME(0,0,0)</f>
        <v>51957</v>
      </c>
      <c r="C1721">
        <v>27.420387267999999</v>
      </c>
    </row>
    <row r="1722" spans="1:3" x14ac:dyDescent="0.25">
      <c r="A1722">
        <v>15461</v>
      </c>
      <c r="B1722" s="1">
        <f>DATE(2042,5,1) + TIME(0,0,0)</f>
        <v>51987</v>
      </c>
      <c r="C1722">
        <v>27.421504974000001</v>
      </c>
    </row>
    <row r="1723" spans="1:3" x14ac:dyDescent="0.25">
      <c r="A1723">
        <v>15492</v>
      </c>
      <c r="B1723" s="1">
        <f>DATE(2042,6,1) + TIME(0,0,0)</f>
        <v>52018</v>
      </c>
      <c r="C1723">
        <v>27.42265892</v>
      </c>
    </row>
    <row r="1724" spans="1:3" x14ac:dyDescent="0.25">
      <c r="A1724">
        <v>15522</v>
      </c>
      <c r="B1724" s="1">
        <f>DATE(2042,7,1) + TIME(0,0,0)</f>
        <v>52048</v>
      </c>
      <c r="C1724">
        <v>27.423772811999999</v>
      </c>
    </row>
    <row r="1725" spans="1:3" x14ac:dyDescent="0.25">
      <c r="A1725">
        <v>15553</v>
      </c>
      <c r="B1725" s="1">
        <f>DATE(2042,8,1) + TIME(0,0,0)</f>
        <v>52079</v>
      </c>
      <c r="C1725">
        <v>27.42492485</v>
      </c>
    </row>
    <row r="1726" spans="1:3" x14ac:dyDescent="0.25">
      <c r="A1726">
        <v>15584</v>
      </c>
      <c r="B1726" s="1">
        <f>DATE(2042,9,1) + TIME(0,0,0)</f>
        <v>52110</v>
      </c>
      <c r="C1726">
        <v>27.426073074000001</v>
      </c>
    </row>
    <row r="1727" spans="1:3" x14ac:dyDescent="0.25">
      <c r="A1727">
        <v>15614</v>
      </c>
      <c r="B1727" s="1">
        <f>DATE(2042,10,1) + TIME(0,0,0)</f>
        <v>52140</v>
      </c>
      <c r="C1727">
        <v>27.427183151000001</v>
      </c>
    </row>
    <row r="1728" spans="1:3" x14ac:dyDescent="0.25">
      <c r="A1728">
        <v>15645</v>
      </c>
      <c r="B1728" s="1">
        <f>DATE(2042,11,1) + TIME(0,0,0)</f>
        <v>52171</v>
      </c>
      <c r="C1728">
        <v>27.428331374999999</v>
      </c>
    </row>
    <row r="1729" spans="1:3" x14ac:dyDescent="0.25">
      <c r="A1729">
        <v>15675</v>
      </c>
      <c r="B1729" s="1">
        <f>DATE(2042,12,1) + TIME(0,0,0)</f>
        <v>52201</v>
      </c>
      <c r="C1729">
        <v>27.429439545000001</v>
      </c>
    </row>
    <row r="1730" spans="1:3" x14ac:dyDescent="0.25">
      <c r="A1730">
        <v>15706</v>
      </c>
      <c r="B1730" s="1">
        <f>DATE(2043,1,1) + TIME(0,0,0)</f>
        <v>52232</v>
      </c>
      <c r="C1730">
        <v>27.430583953999999</v>
      </c>
    </row>
    <row r="1731" spans="1:3" x14ac:dyDescent="0.25">
      <c r="A1731">
        <v>15737</v>
      </c>
      <c r="B1731" s="1">
        <f>DATE(2043,2,1) + TIME(0,0,0)</f>
        <v>52263</v>
      </c>
      <c r="C1731">
        <v>27.431726456</v>
      </c>
    </row>
    <row r="1732" spans="1:3" x14ac:dyDescent="0.25">
      <c r="A1732">
        <v>15765</v>
      </c>
      <c r="B1732" s="1">
        <f>DATE(2043,3,1) + TIME(0,0,0)</f>
        <v>52291</v>
      </c>
      <c r="C1732">
        <v>27.432756424000001</v>
      </c>
    </row>
    <row r="1733" spans="1:3" x14ac:dyDescent="0.25">
      <c r="A1733">
        <v>15796</v>
      </c>
      <c r="B1733" s="1">
        <f>DATE(2043,4,1) + TIME(0,0,0)</f>
        <v>52322</v>
      </c>
      <c r="C1733">
        <v>27.433897018</v>
      </c>
    </row>
    <row r="1734" spans="1:3" x14ac:dyDescent="0.25">
      <c r="A1734">
        <v>15826</v>
      </c>
      <c r="B1734" s="1">
        <f>DATE(2043,5,1) + TIME(0,0,0)</f>
        <v>52352</v>
      </c>
      <c r="C1734">
        <v>27.434999466000001</v>
      </c>
    </row>
    <row r="1735" spans="1:3" x14ac:dyDescent="0.25">
      <c r="A1735">
        <v>15857</v>
      </c>
      <c r="B1735" s="1">
        <f>DATE(2043,6,1) + TIME(0,0,0)</f>
        <v>52383</v>
      </c>
      <c r="C1735">
        <v>27.436136246</v>
      </c>
    </row>
    <row r="1736" spans="1:3" x14ac:dyDescent="0.25">
      <c r="A1736">
        <v>15887</v>
      </c>
      <c r="B1736" s="1">
        <f>DATE(2043,7,1) + TIME(0,0,0)</f>
        <v>52413</v>
      </c>
      <c r="C1736">
        <v>27.437236786</v>
      </c>
    </row>
    <row r="1737" spans="1:3" x14ac:dyDescent="0.25">
      <c r="A1737">
        <v>15918</v>
      </c>
      <c r="B1737" s="1">
        <f>DATE(2043,8,1) + TIME(0,0,0)</f>
        <v>52444</v>
      </c>
      <c r="C1737">
        <v>27.438371658000001</v>
      </c>
    </row>
    <row r="1738" spans="1:3" x14ac:dyDescent="0.25">
      <c r="A1738">
        <v>15949</v>
      </c>
      <c r="B1738" s="1">
        <f>DATE(2043,9,1) + TIME(0,0,0)</f>
        <v>52475</v>
      </c>
      <c r="C1738">
        <v>27.439504623000001</v>
      </c>
    </row>
    <row r="1739" spans="1:3" x14ac:dyDescent="0.25">
      <c r="A1739">
        <v>15979</v>
      </c>
      <c r="B1739" s="1">
        <f>DATE(2043,10,1) + TIME(0,0,0)</f>
        <v>52505</v>
      </c>
      <c r="C1739">
        <v>27.440601349000001</v>
      </c>
    </row>
    <row r="1740" spans="1:3" x14ac:dyDescent="0.25">
      <c r="A1740">
        <v>16010</v>
      </c>
      <c r="B1740" s="1">
        <f>DATE(2043,11,1) + TIME(0,0,0)</f>
        <v>52536</v>
      </c>
      <c r="C1740">
        <v>27.441732407</v>
      </c>
    </row>
    <row r="1741" spans="1:3" x14ac:dyDescent="0.25">
      <c r="A1741">
        <v>16040</v>
      </c>
      <c r="B1741" s="1">
        <f>DATE(2043,12,1) + TIME(0,0,0)</f>
        <v>52566</v>
      </c>
      <c r="C1741">
        <v>27.442827224999998</v>
      </c>
    </row>
    <row r="1742" spans="1:3" x14ac:dyDescent="0.25">
      <c r="A1742">
        <v>16071</v>
      </c>
      <c r="B1742" s="1">
        <f>DATE(2044,1,1) + TIME(0,0,0)</f>
        <v>52597</v>
      </c>
      <c r="C1742">
        <v>27.443956374999999</v>
      </c>
    </row>
    <row r="1743" spans="1:3" x14ac:dyDescent="0.25">
      <c r="A1743">
        <v>16102</v>
      </c>
      <c r="B1743" s="1">
        <f>DATE(2044,2,1) + TIME(0,0,0)</f>
        <v>52628</v>
      </c>
      <c r="C1743">
        <v>27.445083618000002</v>
      </c>
    </row>
    <row r="1744" spans="1:3" x14ac:dyDescent="0.25">
      <c r="A1744">
        <v>16131</v>
      </c>
      <c r="B1744" s="1">
        <f>DATE(2044,3,1) + TIME(0,0,0)</f>
        <v>52657</v>
      </c>
      <c r="C1744">
        <v>27.446136474999999</v>
      </c>
    </row>
    <row r="1745" spans="1:3" x14ac:dyDescent="0.25">
      <c r="A1745">
        <v>16162</v>
      </c>
      <c r="B1745" s="1">
        <f>DATE(2044,4,1) + TIME(0,0,0)</f>
        <v>52688</v>
      </c>
      <c r="C1745">
        <v>27.447261810000001</v>
      </c>
    </row>
    <row r="1746" spans="1:3" x14ac:dyDescent="0.25">
      <c r="A1746">
        <v>16192</v>
      </c>
      <c r="B1746" s="1">
        <f>DATE(2044,5,1) + TIME(0,0,0)</f>
        <v>52718</v>
      </c>
      <c r="C1746">
        <v>27.448350906000002</v>
      </c>
    </row>
    <row r="1747" spans="1:3" x14ac:dyDescent="0.25">
      <c r="A1747">
        <v>16223</v>
      </c>
      <c r="B1747" s="1">
        <f>DATE(2044,6,1) + TIME(0,0,0)</f>
        <v>52749</v>
      </c>
      <c r="C1747">
        <v>27.449472427</v>
      </c>
    </row>
    <row r="1748" spans="1:3" x14ac:dyDescent="0.25">
      <c r="A1748">
        <v>16253</v>
      </c>
      <c r="B1748" s="1">
        <f>DATE(2044,7,1) + TIME(0,0,0)</f>
        <v>52779</v>
      </c>
      <c r="C1748">
        <v>27.450559616</v>
      </c>
    </row>
    <row r="1749" spans="1:3" x14ac:dyDescent="0.25">
      <c r="A1749">
        <v>16284</v>
      </c>
      <c r="B1749" s="1">
        <f>DATE(2044,8,1) + TIME(0,0,0)</f>
        <v>52810</v>
      </c>
      <c r="C1749">
        <v>27.45167923</v>
      </c>
    </row>
    <row r="1750" spans="1:3" x14ac:dyDescent="0.25">
      <c r="A1750">
        <v>16315</v>
      </c>
      <c r="B1750" s="1">
        <f>DATE(2044,9,1) + TIME(0,0,0)</f>
        <v>52841</v>
      </c>
      <c r="C1750">
        <v>27.452798843</v>
      </c>
    </row>
    <row r="1751" spans="1:3" x14ac:dyDescent="0.25">
      <c r="A1751">
        <v>16345</v>
      </c>
      <c r="B1751" s="1">
        <f>DATE(2044,10,1) + TIME(0,0,0)</f>
        <v>52871</v>
      </c>
      <c r="C1751">
        <v>27.453880309999999</v>
      </c>
    </row>
    <row r="1752" spans="1:3" x14ac:dyDescent="0.25">
      <c r="A1752">
        <v>16376</v>
      </c>
      <c r="B1752" s="1">
        <f>DATE(2044,11,1) + TIME(0,0,0)</f>
        <v>52902</v>
      </c>
      <c r="C1752">
        <v>27.454998016000001</v>
      </c>
    </row>
    <row r="1753" spans="1:3" x14ac:dyDescent="0.25">
      <c r="A1753">
        <v>16406</v>
      </c>
      <c r="B1753" s="1">
        <f>DATE(2044,12,1) + TIME(0,0,0)</f>
        <v>52932</v>
      </c>
      <c r="C1753">
        <v>27.456077575999998</v>
      </c>
    </row>
    <row r="1754" spans="1:3" x14ac:dyDescent="0.25">
      <c r="A1754">
        <v>16437</v>
      </c>
      <c r="B1754" s="1">
        <f>DATE(2045,1,1) + TIME(0,0,0)</f>
        <v>52963</v>
      </c>
      <c r="C1754">
        <v>27.457191467000001</v>
      </c>
    </row>
    <row r="1755" spans="1:3" x14ac:dyDescent="0.25">
      <c r="A1755">
        <v>16468</v>
      </c>
      <c r="B1755" s="1">
        <f>DATE(2045,2,1) + TIME(0,0,0)</f>
        <v>52994</v>
      </c>
      <c r="C1755">
        <v>27.458305359000001</v>
      </c>
    </row>
    <row r="1756" spans="1:3" x14ac:dyDescent="0.25">
      <c r="A1756">
        <v>16496</v>
      </c>
      <c r="B1756" s="1">
        <f>DATE(2045,3,1) + TIME(0,0,0)</f>
        <v>53022</v>
      </c>
      <c r="C1756">
        <v>27.459308623999998</v>
      </c>
    </row>
    <row r="1757" spans="1:3" x14ac:dyDescent="0.25">
      <c r="A1757">
        <v>16527</v>
      </c>
      <c r="B1757" s="1">
        <f>DATE(2045,4,1) + TIME(0,0,0)</f>
        <v>53053</v>
      </c>
      <c r="C1757">
        <v>27.460420609</v>
      </c>
    </row>
    <row r="1758" spans="1:3" x14ac:dyDescent="0.25">
      <c r="A1758">
        <v>16557</v>
      </c>
      <c r="B1758" s="1">
        <f>DATE(2045,5,1) + TIME(0,0,0)</f>
        <v>53083</v>
      </c>
      <c r="C1758">
        <v>27.461494446</v>
      </c>
    </row>
    <row r="1759" spans="1:3" x14ac:dyDescent="0.25">
      <c r="A1759">
        <v>16588</v>
      </c>
      <c r="B1759" s="1">
        <f>DATE(2045,6,1) + TIME(0,0,0)</f>
        <v>53114</v>
      </c>
      <c r="C1759">
        <v>27.462602615000002</v>
      </c>
    </row>
    <row r="1760" spans="1:3" x14ac:dyDescent="0.25">
      <c r="A1760">
        <v>16618</v>
      </c>
      <c r="B1760" s="1">
        <f>DATE(2045,7,1) + TIME(0,0,0)</f>
        <v>53144</v>
      </c>
      <c r="C1760">
        <v>27.463674545</v>
      </c>
    </row>
    <row r="1761" spans="1:3" x14ac:dyDescent="0.25">
      <c r="A1761">
        <v>16649</v>
      </c>
      <c r="B1761" s="1">
        <f>DATE(2045,8,1) + TIME(0,0,0)</f>
        <v>53175</v>
      </c>
      <c r="C1761">
        <v>27.464780807</v>
      </c>
    </row>
    <row r="1762" spans="1:3" x14ac:dyDescent="0.25">
      <c r="A1762">
        <v>16680</v>
      </c>
      <c r="B1762" s="1">
        <f>DATE(2045,9,1) + TIME(0,0,0)</f>
        <v>53206</v>
      </c>
      <c r="C1762">
        <v>27.465887070000001</v>
      </c>
    </row>
    <row r="1763" spans="1:3" x14ac:dyDescent="0.25">
      <c r="A1763">
        <v>16710</v>
      </c>
      <c r="B1763" s="1">
        <f>DATE(2045,10,1) + TIME(0,0,0)</f>
        <v>53236</v>
      </c>
      <c r="C1763">
        <v>27.466955185</v>
      </c>
    </row>
    <row r="1764" spans="1:3" x14ac:dyDescent="0.25">
      <c r="A1764">
        <v>16741</v>
      </c>
      <c r="B1764" s="1">
        <f>DATE(2045,11,1) + TIME(0,0,0)</f>
        <v>53267</v>
      </c>
      <c r="C1764">
        <v>27.468057632000001</v>
      </c>
    </row>
    <row r="1765" spans="1:3" x14ac:dyDescent="0.25">
      <c r="A1765">
        <v>16771</v>
      </c>
      <c r="B1765" s="1">
        <f>DATE(2045,12,1) + TIME(0,0,0)</f>
        <v>53297</v>
      </c>
      <c r="C1765">
        <v>27.469123840000002</v>
      </c>
    </row>
    <row r="1766" spans="1:3" x14ac:dyDescent="0.25">
      <c r="A1766">
        <v>16802</v>
      </c>
      <c r="B1766" s="1">
        <f>DATE(2046,1,1) + TIME(0,0,0)</f>
        <v>53328</v>
      </c>
      <c r="C1766">
        <v>27.470224380000001</v>
      </c>
    </row>
    <row r="1767" spans="1:3" x14ac:dyDescent="0.25">
      <c r="A1767">
        <v>16833</v>
      </c>
      <c r="B1767" s="1">
        <f>DATE(2046,2,1) + TIME(0,0,0)</f>
        <v>53359</v>
      </c>
      <c r="C1767">
        <v>27.471323012999999</v>
      </c>
    </row>
    <row r="1768" spans="1:3" x14ac:dyDescent="0.25">
      <c r="A1768">
        <v>16861</v>
      </c>
      <c r="B1768" s="1">
        <f>DATE(2046,3,1) + TIME(0,0,0)</f>
        <v>53387</v>
      </c>
      <c r="C1768">
        <v>27.472314834999999</v>
      </c>
    </row>
    <row r="1769" spans="1:3" x14ac:dyDescent="0.25">
      <c r="A1769">
        <v>16892</v>
      </c>
      <c r="B1769" s="1">
        <f>DATE(2046,4,1) + TIME(0,0,0)</f>
        <v>53418</v>
      </c>
      <c r="C1769">
        <v>27.473413467</v>
      </c>
    </row>
    <row r="1770" spans="1:3" x14ac:dyDescent="0.25">
      <c r="A1770">
        <v>16922</v>
      </c>
      <c r="B1770" s="1">
        <f>DATE(2046,5,1) + TIME(0,0,0)</f>
        <v>53448</v>
      </c>
      <c r="C1770">
        <v>27.474473953</v>
      </c>
    </row>
    <row r="1771" spans="1:3" x14ac:dyDescent="0.25">
      <c r="A1771">
        <v>16953</v>
      </c>
      <c r="B1771" s="1">
        <f>DATE(2046,6,1) + TIME(0,0,0)</f>
        <v>53479</v>
      </c>
      <c r="C1771">
        <v>27.475568770999999</v>
      </c>
    </row>
    <row r="1772" spans="1:3" x14ac:dyDescent="0.25">
      <c r="A1772">
        <v>16983</v>
      </c>
      <c r="B1772" s="1">
        <f>DATE(2046,7,1) + TIME(0,0,0)</f>
        <v>53509</v>
      </c>
      <c r="C1772">
        <v>27.476627350000001</v>
      </c>
    </row>
    <row r="1773" spans="1:3" x14ac:dyDescent="0.25">
      <c r="A1773">
        <v>17014</v>
      </c>
      <c r="B1773" s="1">
        <f>DATE(2046,8,1) + TIME(0,0,0)</f>
        <v>53540</v>
      </c>
      <c r="C1773">
        <v>27.477718353</v>
      </c>
    </row>
    <row r="1774" spans="1:3" x14ac:dyDescent="0.25">
      <c r="A1774">
        <v>17045</v>
      </c>
      <c r="B1774" s="1">
        <f>DATE(2046,9,1) + TIME(0,0,0)</f>
        <v>53571</v>
      </c>
      <c r="C1774">
        <v>27.478809356999999</v>
      </c>
    </row>
    <row r="1775" spans="1:3" x14ac:dyDescent="0.25">
      <c r="A1775">
        <v>17075</v>
      </c>
      <c r="B1775" s="1">
        <f>DATE(2046,10,1) + TIME(0,0,0)</f>
        <v>53601</v>
      </c>
      <c r="C1775">
        <v>27.479866028</v>
      </c>
    </row>
    <row r="1776" spans="1:3" x14ac:dyDescent="0.25">
      <c r="A1776">
        <v>17106</v>
      </c>
      <c r="B1776" s="1">
        <f>DATE(2046,11,1) + TIME(0,0,0)</f>
        <v>53632</v>
      </c>
      <c r="C1776">
        <v>27.480955124000001</v>
      </c>
    </row>
    <row r="1777" spans="1:3" x14ac:dyDescent="0.25">
      <c r="A1777">
        <v>17136</v>
      </c>
      <c r="B1777" s="1">
        <f>DATE(2046,12,1) + TIME(0,0,0)</f>
        <v>53662</v>
      </c>
      <c r="C1777">
        <v>27.482007979999999</v>
      </c>
    </row>
    <row r="1778" spans="1:3" x14ac:dyDescent="0.25">
      <c r="A1778">
        <v>17167</v>
      </c>
      <c r="B1778" s="1">
        <f>DATE(2047,1,1) + TIME(0,0,0)</f>
        <v>53693</v>
      </c>
      <c r="C1778">
        <v>27.483093262000001</v>
      </c>
    </row>
    <row r="1779" spans="1:3" x14ac:dyDescent="0.25">
      <c r="A1779">
        <v>17198</v>
      </c>
      <c r="B1779" s="1">
        <f>DATE(2047,2,1) + TIME(0,0,0)</f>
        <v>53724</v>
      </c>
      <c r="C1779">
        <v>27.484178542999999</v>
      </c>
    </row>
    <row r="1780" spans="1:3" x14ac:dyDescent="0.25">
      <c r="A1780">
        <v>17226</v>
      </c>
      <c r="B1780" s="1">
        <f>DATE(2047,3,1) + TIME(0,0,0)</f>
        <v>53752</v>
      </c>
      <c r="C1780">
        <v>27.48515892</v>
      </c>
    </row>
    <row r="1781" spans="1:3" x14ac:dyDescent="0.25">
      <c r="A1781">
        <v>17257</v>
      </c>
      <c r="B1781" s="1">
        <f>DATE(2047,4,1) + TIME(0,0,0)</f>
        <v>53783</v>
      </c>
      <c r="C1781">
        <v>27.486242294</v>
      </c>
    </row>
    <row r="1782" spans="1:3" x14ac:dyDescent="0.25">
      <c r="A1782">
        <v>17287</v>
      </c>
      <c r="B1782" s="1">
        <f>DATE(2047,5,1) + TIME(0,0,0)</f>
        <v>53813</v>
      </c>
      <c r="C1782">
        <v>27.487289429</v>
      </c>
    </row>
    <row r="1783" spans="1:3" x14ac:dyDescent="0.25">
      <c r="A1783">
        <v>17318</v>
      </c>
      <c r="B1783" s="1">
        <f>DATE(2047,6,1) + TIME(0,0,0)</f>
        <v>53844</v>
      </c>
      <c r="C1783">
        <v>27.488370894999999</v>
      </c>
    </row>
    <row r="1784" spans="1:3" x14ac:dyDescent="0.25">
      <c r="A1784">
        <v>17348</v>
      </c>
      <c r="B1784" s="1">
        <f>DATE(2047,7,1) + TIME(0,0,0)</f>
        <v>53874</v>
      </c>
      <c r="C1784">
        <v>27.489416122000002</v>
      </c>
    </row>
    <row r="1785" spans="1:3" x14ac:dyDescent="0.25">
      <c r="A1785">
        <v>17379</v>
      </c>
      <c r="B1785" s="1">
        <f>DATE(2047,8,1) + TIME(0,0,0)</f>
        <v>53905</v>
      </c>
      <c r="C1785">
        <v>27.490493774000001</v>
      </c>
    </row>
    <row r="1786" spans="1:3" x14ac:dyDescent="0.25">
      <c r="A1786">
        <v>17410</v>
      </c>
      <c r="B1786" s="1">
        <f>DATE(2047,9,1) + TIME(0,0,0)</f>
        <v>53936</v>
      </c>
      <c r="C1786">
        <v>27.491571426</v>
      </c>
    </row>
    <row r="1787" spans="1:3" x14ac:dyDescent="0.25">
      <c r="A1787">
        <v>17440</v>
      </c>
      <c r="B1787" s="1">
        <f>DATE(2047,10,1) + TIME(0,0,0)</f>
        <v>53966</v>
      </c>
      <c r="C1787">
        <v>27.492612839</v>
      </c>
    </row>
    <row r="1788" spans="1:3" x14ac:dyDescent="0.25">
      <c r="A1788">
        <v>17471</v>
      </c>
      <c r="B1788" s="1">
        <f>DATE(2047,11,1) + TIME(0,0,0)</f>
        <v>53997</v>
      </c>
      <c r="C1788">
        <v>27.493688583000001</v>
      </c>
    </row>
    <row r="1789" spans="1:3" x14ac:dyDescent="0.25">
      <c r="A1789">
        <v>17501</v>
      </c>
      <c r="B1789" s="1">
        <f>DATE(2047,12,1) + TIME(0,0,0)</f>
        <v>54027</v>
      </c>
      <c r="C1789">
        <v>27.494728087999999</v>
      </c>
    </row>
    <row r="1790" spans="1:3" x14ac:dyDescent="0.25">
      <c r="A1790">
        <v>17532</v>
      </c>
      <c r="B1790" s="1">
        <f>DATE(2048,1,1) + TIME(0,0,0)</f>
        <v>54058</v>
      </c>
      <c r="C1790">
        <v>27.495801925999999</v>
      </c>
    </row>
    <row r="1791" spans="1:3" x14ac:dyDescent="0.25">
      <c r="A1791">
        <v>17563</v>
      </c>
      <c r="B1791" s="1">
        <f>DATE(2048,2,1) + TIME(0,0,0)</f>
        <v>54089</v>
      </c>
      <c r="C1791">
        <v>27.496873856000001</v>
      </c>
    </row>
    <row r="1792" spans="1:3" x14ac:dyDescent="0.25">
      <c r="A1792">
        <v>17592</v>
      </c>
      <c r="B1792" s="1">
        <f>DATE(2048,3,1) + TIME(0,0,0)</f>
        <v>54118</v>
      </c>
      <c r="C1792">
        <v>27.497875214</v>
      </c>
    </row>
    <row r="1793" spans="1:3" x14ac:dyDescent="0.25">
      <c r="A1793">
        <v>17623</v>
      </c>
      <c r="B1793" s="1">
        <f>DATE(2048,4,1) + TIME(0,0,0)</f>
        <v>54149</v>
      </c>
      <c r="C1793">
        <v>27.498945236000001</v>
      </c>
    </row>
    <row r="1794" spans="1:3" x14ac:dyDescent="0.25">
      <c r="A1794">
        <v>17653</v>
      </c>
      <c r="B1794" s="1">
        <f>DATE(2048,5,1) + TIME(0,0,0)</f>
        <v>54179</v>
      </c>
      <c r="C1794">
        <v>27.499979019000001</v>
      </c>
    </row>
    <row r="1795" spans="1:3" x14ac:dyDescent="0.25">
      <c r="A1795">
        <v>17684</v>
      </c>
      <c r="B1795" s="1">
        <f>DATE(2048,6,1) + TIME(0,0,0)</f>
        <v>54210</v>
      </c>
      <c r="C1795">
        <v>27.501045226999999</v>
      </c>
    </row>
    <row r="1796" spans="1:3" x14ac:dyDescent="0.25">
      <c r="A1796">
        <v>17714</v>
      </c>
      <c r="B1796" s="1">
        <f>DATE(2048,7,1) + TIME(0,0,0)</f>
        <v>54240</v>
      </c>
      <c r="C1796">
        <v>27.502077103000001</v>
      </c>
    </row>
    <row r="1797" spans="1:3" x14ac:dyDescent="0.25">
      <c r="A1797">
        <v>17745</v>
      </c>
      <c r="B1797" s="1">
        <f>DATE(2048,8,1) + TIME(0,0,0)</f>
        <v>54271</v>
      </c>
      <c r="C1797">
        <v>27.503143310999999</v>
      </c>
    </row>
    <row r="1798" spans="1:3" x14ac:dyDescent="0.25">
      <c r="A1798">
        <v>17776</v>
      </c>
      <c r="B1798" s="1">
        <f>DATE(2048,9,1) + TIME(0,0,0)</f>
        <v>54302</v>
      </c>
      <c r="C1798">
        <v>27.504207610999998</v>
      </c>
    </row>
    <row r="1799" spans="1:3" x14ac:dyDescent="0.25">
      <c r="A1799">
        <v>17806</v>
      </c>
      <c r="B1799" s="1">
        <f>DATE(2048,10,1) + TIME(0,0,0)</f>
        <v>54332</v>
      </c>
      <c r="C1799">
        <v>27.505235672000001</v>
      </c>
    </row>
    <row r="1800" spans="1:3" x14ac:dyDescent="0.25">
      <c r="A1800">
        <v>17837</v>
      </c>
      <c r="B1800" s="1">
        <f>DATE(2048,11,1) + TIME(0,0,0)</f>
        <v>54363</v>
      </c>
      <c r="C1800">
        <v>27.506298064999999</v>
      </c>
    </row>
    <row r="1801" spans="1:3" x14ac:dyDescent="0.25">
      <c r="A1801">
        <v>17867</v>
      </c>
      <c r="B1801" s="1">
        <f>DATE(2048,12,1) + TIME(0,0,0)</f>
        <v>54393</v>
      </c>
      <c r="C1801">
        <v>27.507324219000001</v>
      </c>
    </row>
    <row r="1802" spans="1:3" x14ac:dyDescent="0.25">
      <c r="A1802">
        <v>17898</v>
      </c>
      <c r="B1802" s="1">
        <f>DATE(2049,1,1) + TIME(0,0,0)</f>
        <v>54424</v>
      </c>
      <c r="C1802">
        <v>27.508382796999999</v>
      </c>
    </row>
    <row r="1803" spans="1:3" x14ac:dyDescent="0.25">
      <c r="A1803">
        <v>17929</v>
      </c>
      <c r="B1803" s="1">
        <f>DATE(2049,2,1) + TIME(0,0,0)</f>
        <v>54455</v>
      </c>
      <c r="C1803">
        <v>27.509441376000002</v>
      </c>
    </row>
    <row r="1804" spans="1:3" x14ac:dyDescent="0.25">
      <c r="A1804">
        <v>17957</v>
      </c>
      <c r="B1804" s="1">
        <f>DATE(2049,3,1) + TIME(0,0,0)</f>
        <v>54483</v>
      </c>
      <c r="C1804">
        <v>27.510396957000001</v>
      </c>
    </row>
    <row r="1805" spans="1:3" x14ac:dyDescent="0.25">
      <c r="A1805">
        <v>17988</v>
      </c>
      <c r="B1805" s="1">
        <f>DATE(2049,4,1) + TIME(0,0,0)</f>
        <v>54514</v>
      </c>
      <c r="C1805">
        <v>27.511451721</v>
      </c>
    </row>
    <row r="1806" spans="1:3" x14ac:dyDescent="0.25">
      <c r="A1806">
        <v>18018</v>
      </c>
      <c r="B1806" s="1">
        <f>DATE(2049,5,1) + TIME(0,0,0)</f>
        <v>54544</v>
      </c>
      <c r="C1806">
        <v>27.512474059999999</v>
      </c>
    </row>
    <row r="1807" spans="1:3" x14ac:dyDescent="0.25">
      <c r="A1807">
        <v>18049</v>
      </c>
      <c r="B1807" s="1">
        <f>DATE(2049,6,1) + TIME(0,0,0)</f>
        <v>54575</v>
      </c>
      <c r="C1807">
        <v>27.513526917</v>
      </c>
    </row>
    <row r="1808" spans="1:3" x14ac:dyDescent="0.25">
      <c r="A1808">
        <v>18079</v>
      </c>
      <c r="B1808" s="1">
        <f>DATE(2049,7,1) + TIME(0,0,0)</f>
        <v>54605</v>
      </c>
      <c r="C1808">
        <v>27.514545440999999</v>
      </c>
    </row>
    <row r="1809" spans="1:3" x14ac:dyDescent="0.25">
      <c r="A1809">
        <v>18110</v>
      </c>
      <c r="B1809" s="1">
        <f>DATE(2049,8,1) + TIME(0,0,0)</f>
        <v>54636</v>
      </c>
      <c r="C1809">
        <v>27.515598297</v>
      </c>
    </row>
    <row r="1810" spans="1:3" x14ac:dyDescent="0.25">
      <c r="A1810">
        <v>18141</v>
      </c>
      <c r="B1810" s="1">
        <f>DATE(2049,9,1) + TIME(0,0,0)</f>
        <v>54667</v>
      </c>
      <c r="C1810">
        <v>27.516647338999999</v>
      </c>
    </row>
    <row r="1811" spans="1:3" x14ac:dyDescent="0.25">
      <c r="A1811">
        <v>18171</v>
      </c>
      <c r="B1811" s="1">
        <f>DATE(2049,10,1) + TIME(0,0,0)</f>
        <v>54697</v>
      </c>
      <c r="C1811">
        <v>27.517663956</v>
      </c>
    </row>
    <row r="1812" spans="1:3" x14ac:dyDescent="0.25">
      <c r="A1812">
        <v>18202</v>
      </c>
      <c r="B1812" s="1">
        <f>DATE(2049,11,1) + TIME(0,0,0)</f>
        <v>54728</v>
      </c>
      <c r="C1812">
        <v>27.51871109</v>
      </c>
    </row>
    <row r="1813" spans="1:3" x14ac:dyDescent="0.25">
      <c r="A1813">
        <v>18232</v>
      </c>
      <c r="B1813" s="1">
        <f>DATE(2049,12,1) + TIME(0,0,0)</f>
        <v>54758</v>
      </c>
      <c r="C1813">
        <v>27.5197258</v>
      </c>
    </row>
    <row r="1814" spans="1:3" x14ac:dyDescent="0.25">
      <c r="A1814">
        <v>18263</v>
      </c>
      <c r="B1814" s="1">
        <f>DATE(2050,1,1) + TIME(0,0,0)</f>
        <v>54789</v>
      </c>
      <c r="C1814">
        <v>27.520771026999999</v>
      </c>
    </row>
    <row r="1816" spans="1:3" x14ac:dyDescent="0.25">
      <c r="A1816" t="s">
        <v>6</v>
      </c>
    </row>
    <row r="1818" spans="1:3" x14ac:dyDescent="0.25">
      <c r="A1818" t="s">
        <v>1</v>
      </c>
      <c r="B1818" t="s">
        <v>2</v>
      </c>
      <c r="C1818" t="s">
        <v>3</v>
      </c>
    </row>
    <row r="1819" spans="1:3" x14ac:dyDescent="0.25">
      <c r="A1819">
        <v>0</v>
      </c>
      <c r="B1819" s="1">
        <f>DATE(2000,1,1) + TIME(0,0,0)</f>
        <v>36526</v>
      </c>
      <c r="C1819">
        <v>0</v>
      </c>
    </row>
    <row r="1820" spans="1:3" x14ac:dyDescent="0.25">
      <c r="A1820">
        <v>31</v>
      </c>
      <c r="B1820" s="1">
        <f>DATE(2000,2,1) + TIME(0,0,0)</f>
        <v>36557</v>
      </c>
      <c r="C1820">
        <v>4.7509407997000004</v>
      </c>
    </row>
    <row r="1821" spans="1:3" x14ac:dyDescent="0.25">
      <c r="A1821">
        <v>60</v>
      </c>
      <c r="B1821" s="1">
        <f>DATE(2000,3,1) + TIME(0,0,0)</f>
        <v>36586</v>
      </c>
      <c r="C1821">
        <v>8.7715063094999994</v>
      </c>
    </row>
    <row r="1822" spans="1:3" x14ac:dyDescent="0.25">
      <c r="A1822">
        <v>91</v>
      </c>
      <c r="B1822" s="1">
        <f>DATE(2000,4,1) + TIME(0,0,0)</f>
        <v>36617</v>
      </c>
      <c r="C1822">
        <v>12.061618805</v>
      </c>
    </row>
    <row r="1823" spans="1:3" x14ac:dyDescent="0.25">
      <c r="A1823">
        <v>121</v>
      </c>
      <c r="B1823" s="1">
        <f>DATE(2000,5,1) + TIME(0,0,0)</f>
        <v>36647</v>
      </c>
      <c r="C1823">
        <v>14.323402405</v>
      </c>
    </row>
    <row r="1824" spans="1:3" x14ac:dyDescent="0.25">
      <c r="A1824">
        <v>152</v>
      </c>
      <c r="B1824" s="1">
        <f>DATE(2000,6,1) + TIME(0,0,0)</f>
        <v>36678</v>
      </c>
      <c r="C1824">
        <v>16.098592757999999</v>
      </c>
    </row>
    <row r="1825" spans="1:3" x14ac:dyDescent="0.25">
      <c r="A1825">
        <v>182</v>
      </c>
      <c r="B1825" s="1">
        <f>DATE(2000,7,1) + TIME(0,0,0)</f>
        <v>36708</v>
      </c>
      <c r="C1825">
        <v>17.452434539999999</v>
      </c>
    </row>
    <row r="1826" spans="1:3" x14ac:dyDescent="0.25">
      <c r="A1826">
        <v>213</v>
      </c>
      <c r="B1826" s="1">
        <f>DATE(2000,8,1) + TIME(0,0,0)</f>
        <v>36739</v>
      </c>
      <c r="C1826">
        <v>18.621953963999999</v>
      </c>
    </row>
    <row r="1827" spans="1:3" x14ac:dyDescent="0.25">
      <c r="A1827">
        <v>244</v>
      </c>
      <c r="B1827" s="1">
        <f>DATE(2000,9,1) + TIME(0,0,0)</f>
        <v>36770</v>
      </c>
      <c r="C1827">
        <v>19.597015380999999</v>
      </c>
    </row>
    <row r="1828" spans="1:3" x14ac:dyDescent="0.25">
      <c r="A1828">
        <v>274</v>
      </c>
      <c r="B1828" s="1">
        <f>DATE(2000,10,1) + TIME(0,0,0)</f>
        <v>36800</v>
      </c>
      <c r="C1828">
        <v>20.356845856</v>
      </c>
    </row>
    <row r="1829" spans="1:3" x14ac:dyDescent="0.25">
      <c r="A1829">
        <v>305</v>
      </c>
      <c r="B1829" s="1">
        <f>DATE(2000,11,1) + TIME(0,0,0)</f>
        <v>36831</v>
      </c>
      <c r="C1829">
        <v>20.968936920000001</v>
      </c>
    </row>
    <row r="1830" spans="1:3" x14ac:dyDescent="0.25">
      <c r="A1830">
        <v>335</v>
      </c>
      <c r="B1830" s="1">
        <f>DATE(2000,12,1) + TIME(0,0,0)</f>
        <v>36861</v>
      </c>
      <c r="C1830">
        <v>21.438739776999999</v>
      </c>
    </row>
    <row r="1831" spans="1:3" x14ac:dyDescent="0.25">
      <c r="A1831">
        <v>366</v>
      </c>
      <c r="B1831" s="1">
        <f>DATE(2001,1,1) + TIME(0,0,0)</f>
        <v>36892</v>
      </c>
      <c r="C1831">
        <v>21.830741882000002</v>
      </c>
    </row>
    <row r="1832" spans="1:3" x14ac:dyDescent="0.25">
      <c r="A1832">
        <v>397</v>
      </c>
      <c r="B1832" s="1">
        <f>DATE(2001,2,1) + TIME(0,0,0)</f>
        <v>36923</v>
      </c>
      <c r="C1832">
        <v>22.158876418999998</v>
      </c>
    </row>
    <row r="1833" spans="1:3" x14ac:dyDescent="0.25">
      <c r="A1833">
        <v>425</v>
      </c>
      <c r="B1833" s="1">
        <f>DATE(2001,3,1) + TIME(0,0,0)</f>
        <v>36951</v>
      </c>
      <c r="C1833">
        <v>22.409305573000001</v>
      </c>
    </row>
    <row r="1834" spans="1:3" x14ac:dyDescent="0.25">
      <c r="A1834">
        <v>456</v>
      </c>
      <c r="B1834" s="1">
        <f>DATE(2001,4,1) + TIME(0,0,0)</f>
        <v>36982</v>
      </c>
      <c r="C1834">
        <v>22.641654968000001</v>
      </c>
    </row>
    <row r="1835" spans="1:3" x14ac:dyDescent="0.25">
      <c r="A1835">
        <v>486</v>
      </c>
      <c r="B1835" s="1">
        <f>DATE(2001,5,1) + TIME(0,0,0)</f>
        <v>37012</v>
      </c>
      <c r="C1835">
        <v>22.829036713000001</v>
      </c>
    </row>
    <row r="1836" spans="1:3" x14ac:dyDescent="0.25">
      <c r="A1836">
        <v>517</v>
      </c>
      <c r="B1836" s="1">
        <f>DATE(2001,6,1) + TIME(0,0,0)</f>
        <v>37043</v>
      </c>
      <c r="C1836">
        <v>22.992271422999998</v>
      </c>
    </row>
    <row r="1837" spans="1:3" x14ac:dyDescent="0.25">
      <c r="A1837">
        <v>547</v>
      </c>
      <c r="B1837" s="1">
        <f>DATE(2001,7,1) + TIME(0,0,0)</f>
        <v>37073</v>
      </c>
      <c r="C1837">
        <v>23.129022597999999</v>
      </c>
    </row>
    <row r="1838" spans="1:3" x14ac:dyDescent="0.25">
      <c r="A1838">
        <v>578</v>
      </c>
      <c r="B1838" s="1">
        <f>DATE(2001,8,1) + TIME(0,0,0)</f>
        <v>37104</v>
      </c>
      <c r="C1838">
        <v>23.254333496000001</v>
      </c>
    </row>
    <row r="1839" spans="1:3" x14ac:dyDescent="0.25">
      <c r="A1839">
        <v>609</v>
      </c>
      <c r="B1839" s="1">
        <f>DATE(2001,9,1) + TIME(0,0,0)</f>
        <v>37135</v>
      </c>
      <c r="C1839">
        <v>23.366016387999998</v>
      </c>
    </row>
    <row r="1840" spans="1:3" x14ac:dyDescent="0.25">
      <c r="A1840">
        <v>639</v>
      </c>
      <c r="B1840" s="1">
        <f>DATE(2001,10,1) + TIME(0,0,0)</f>
        <v>37165</v>
      </c>
      <c r="C1840">
        <v>23.463363647000001</v>
      </c>
    </row>
    <row r="1841" spans="1:3" x14ac:dyDescent="0.25">
      <c r="A1841">
        <v>670</v>
      </c>
      <c r="B1841" s="1">
        <f>DATE(2001,11,1) + TIME(0,0,0)</f>
        <v>37196</v>
      </c>
      <c r="C1841">
        <v>23.554803847999999</v>
      </c>
    </row>
    <row r="1842" spans="1:3" x14ac:dyDescent="0.25">
      <c r="A1842">
        <v>700</v>
      </c>
      <c r="B1842" s="1">
        <f>DATE(2001,12,1) + TIME(0,0,0)</f>
        <v>37226</v>
      </c>
      <c r="C1842">
        <v>23.636781693</v>
      </c>
    </row>
    <row r="1843" spans="1:3" x14ac:dyDescent="0.25">
      <c r="A1843">
        <v>731</v>
      </c>
      <c r="B1843" s="1">
        <f>DATE(2002,1,1) + TIME(0,0,0)</f>
        <v>37257</v>
      </c>
      <c r="C1843">
        <v>23.717535019</v>
      </c>
    </row>
    <row r="1844" spans="1:3" x14ac:dyDescent="0.25">
      <c r="A1844">
        <v>762</v>
      </c>
      <c r="B1844" s="1">
        <f>DATE(2002,2,1) + TIME(0,0,0)</f>
        <v>37288</v>
      </c>
      <c r="C1844">
        <v>23.794546127</v>
      </c>
    </row>
    <row r="1845" spans="1:3" x14ac:dyDescent="0.25">
      <c r="A1845">
        <v>790</v>
      </c>
      <c r="B1845" s="1">
        <f>DATE(2002,3,1) + TIME(0,0,0)</f>
        <v>37316</v>
      </c>
      <c r="C1845">
        <v>23.861272811999999</v>
      </c>
    </row>
    <row r="1846" spans="1:3" x14ac:dyDescent="0.25">
      <c r="A1846">
        <v>821</v>
      </c>
      <c r="B1846" s="1">
        <f>DATE(2002,4,1) + TIME(0,0,0)</f>
        <v>37347</v>
      </c>
      <c r="C1846">
        <v>23.932643890000001</v>
      </c>
    </row>
    <row r="1847" spans="1:3" x14ac:dyDescent="0.25">
      <c r="A1847">
        <v>851</v>
      </c>
      <c r="B1847" s="1">
        <f>DATE(2002,5,1) + TIME(0,0,0)</f>
        <v>37377</v>
      </c>
      <c r="C1847">
        <v>23.999452591000001</v>
      </c>
    </row>
    <row r="1848" spans="1:3" x14ac:dyDescent="0.25">
      <c r="A1848">
        <v>882</v>
      </c>
      <c r="B1848" s="1">
        <f>DATE(2002,6,1) + TIME(0,0,0)</f>
        <v>37408</v>
      </c>
      <c r="C1848">
        <v>24.067010880000002</v>
      </c>
    </row>
    <row r="1849" spans="1:3" x14ac:dyDescent="0.25">
      <c r="A1849">
        <v>912</v>
      </c>
      <c r="B1849" s="1">
        <f>DATE(2002,7,1) + TIME(0,0,0)</f>
        <v>37438</v>
      </c>
      <c r="C1849">
        <v>24.131570816</v>
      </c>
    </row>
    <row r="1850" spans="1:3" x14ac:dyDescent="0.25">
      <c r="A1850">
        <v>943</v>
      </c>
      <c r="B1850" s="1">
        <f>DATE(2002,8,1) + TIME(0,0,0)</f>
        <v>37469</v>
      </c>
      <c r="C1850">
        <v>24.197795868</v>
      </c>
    </row>
    <row r="1851" spans="1:3" x14ac:dyDescent="0.25">
      <c r="A1851">
        <v>974</v>
      </c>
      <c r="B1851" s="1">
        <f>DATE(2002,9,1) + TIME(0,0,0)</f>
        <v>37500</v>
      </c>
      <c r="C1851">
        <v>24.263715743999999</v>
      </c>
    </row>
    <row r="1852" spans="1:3" x14ac:dyDescent="0.25">
      <c r="A1852">
        <v>1004</v>
      </c>
      <c r="B1852" s="1">
        <f>DATE(2002,10,1) + TIME(0,0,0)</f>
        <v>37530</v>
      </c>
      <c r="C1852">
        <v>24.3272686</v>
      </c>
    </row>
    <row r="1853" spans="1:3" x14ac:dyDescent="0.25">
      <c r="A1853">
        <v>1035</v>
      </c>
      <c r="B1853" s="1">
        <f>DATE(2002,11,1) + TIME(0,0,0)</f>
        <v>37561</v>
      </c>
      <c r="C1853">
        <v>24.392721175999998</v>
      </c>
    </row>
    <row r="1854" spans="1:3" x14ac:dyDescent="0.25">
      <c r="A1854">
        <v>1065</v>
      </c>
      <c r="B1854" s="1">
        <f>DATE(2002,12,1) + TIME(0,0,0)</f>
        <v>37591</v>
      </c>
      <c r="C1854">
        <v>24.455718994000001</v>
      </c>
    </row>
    <row r="1855" spans="1:3" x14ac:dyDescent="0.25">
      <c r="A1855">
        <v>1096</v>
      </c>
      <c r="B1855" s="1">
        <f>DATE(2003,1,1) + TIME(0,0,0)</f>
        <v>37622</v>
      </c>
      <c r="C1855">
        <v>24.520511627000001</v>
      </c>
    </row>
    <row r="1856" spans="1:3" x14ac:dyDescent="0.25">
      <c r="A1856">
        <v>1127</v>
      </c>
      <c r="B1856" s="1">
        <f>DATE(2003,2,1) + TIME(0,0,0)</f>
        <v>37653</v>
      </c>
      <c r="C1856">
        <v>24.584690093999999</v>
      </c>
    </row>
    <row r="1857" spans="1:3" x14ac:dyDescent="0.25">
      <c r="A1857">
        <v>1155</v>
      </c>
      <c r="B1857" s="1">
        <f>DATE(2003,3,1) + TIME(0,0,0)</f>
        <v>37681</v>
      </c>
      <c r="C1857">
        <v>24.641778945999999</v>
      </c>
    </row>
    <row r="1858" spans="1:3" x14ac:dyDescent="0.25">
      <c r="A1858">
        <v>1186</v>
      </c>
      <c r="B1858" s="1">
        <f>DATE(2003,4,1) + TIME(0,0,0)</f>
        <v>37712</v>
      </c>
      <c r="C1858">
        <v>24.703699111999999</v>
      </c>
    </row>
    <row r="1859" spans="1:3" x14ac:dyDescent="0.25">
      <c r="A1859">
        <v>1216</v>
      </c>
      <c r="B1859" s="1">
        <f>DATE(2003,5,1) + TIME(0,0,0)</f>
        <v>37742</v>
      </c>
      <c r="C1859">
        <v>24.762126923</v>
      </c>
    </row>
    <row r="1860" spans="1:3" x14ac:dyDescent="0.25">
      <c r="A1860">
        <v>1247</v>
      </c>
      <c r="B1860" s="1">
        <f>DATE(2003,6,1) + TIME(0,0,0)</f>
        <v>37773</v>
      </c>
      <c r="C1860">
        <v>24.821002960000001</v>
      </c>
    </row>
    <row r="1861" spans="1:3" x14ac:dyDescent="0.25">
      <c r="A1861">
        <v>1277</v>
      </c>
      <c r="B1861" s="1">
        <f>DATE(2003,7,1) + TIME(0,0,0)</f>
        <v>37803</v>
      </c>
      <c r="C1861">
        <v>24.876649857</v>
      </c>
    </row>
    <row r="1862" spans="1:3" x14ac:dyDescent="0.25">
      <c r="A1862">
        <v>1308</v>
      </c>
      <c r="B1862" s="1">
        <f>DATE(2003,8,1) + TIME(0,0,0)</f>
        <v>37834</v>
      </c>
      <c r="C1862">
        <v>24.93277359</v>
      </c>
    </row>
    <row r="1863" spans="1:3" x14ac:dyDescent="0.25">
      <c r="A1863">
        <v>1339</v>
      </c>
      <c r="B1863" s="1">
        <f>DATE(2003,9,1) + TIME(0,0,0)</f>
        <v>37865</v>
      </c>
      <c r="C1863">
        <v>24.987487793</v>
      </c>
    </row>
    <row r="1864" spans="1:3" x14ac:dyDescent="0.25">
      <c r="A1864">
        <v>1369</v>
      </c>
      <c r="B1864" s="1">
        <f>DATE(2003,10,1) + TIME(0,0,0)</f>
        <v>37895</v>
      </c>
      <c r="C1864">
        <v>25.039314269999998</v>
      </c>
    </row>
    <row r="1865" spans="1:3" x14ac:dyDescent="0.25">
      <c r="A1865">
        <v>1400</v>
      </c>
      <c r="B1865" s="1">
        <f>DATE(2003,11,1) + TIME(0,0,0)</f>
        <v>37926</v>
      </c>
      <c r="C1865">
        <v>25.09261322</v>
      </c>
    </row>
    <row r="1866" spans="1:3" x14ac:dyDescent="0.25">
      <c r="A1866">
        <v>1430</v>
      </c>
      <c r="B1866" s="1">
        <f>DATE(2003,12,1) + TIME(0,0,0)</f>
        <v>37956</v>
      </c>
      <c r="C1866">
        <v>25.146400452000002</v>
      </c>
    </row>
    <row r="1867" spans="1:3" x14ac:dyDescent="0.25">
      <c r="A1867">
        <v>1461</v>
      </c>
      <c r="B1867" s="1">
        <f>DATE(2004,1,1) + TIME(0,0,0)</f>
        <v>37987</v>
      </c>
      <c r="C1867">
        <v>25.208379744999998</v>
      </c>
    </row>
    <row r="1868" spans="1:3" x14ac:dyDescent="0.25">
      <c r="A1868">
        <v>1492</v>
      </c>
      <c r="B1868" s="1">
        <f>DATE(2004,2,1) + TIME(0,0,0)</f>
        <v>38018</v>
      </c>
      <c r="C1868">
        <v>25.274160384999998</v>
      </c>
    </row>
    <row r="1869" spans="1:3" x14ac:dyDescent="0.25">
      <c r="A1869">
        <v>1521</v>
      </c>
      <c r="B1869" s="1">
        <f>DATE(2004,3,1) + TIME(0,0,0)</f>
        <v>38047</v>
      </c>
      <c r="C1869">
        <v>25.336446762000001</v>
      </c>
    </row>
    <row r="1870" spans="1:3" x14ac:dyDescent="0.25">
      <c r="A1870">
        <v>1552</v>
      </c>
      <c r="B1870" s="1">
        <f>DATE(2004,4,1) + TIME(0,0,0)</f>
        <v>38078</v>
      </c>
      <c r="C1870">
        <v>25.402507782000001</v>
      </c>
    </row>
    <row r="1871" spans="1:3" x14ac:dyDescent="0.25">
      <c r="A1871">
        <v>1582</v>
      </c>
      <c r="B1871" s="1">
        <f>DATE(2004,5,1) + TIME(0,0,0)</f>
        <v>38108</v>
      </c>
      <c r="C1871">
        <v>25.46534729</v>
      </c>
    </row>
    <row r="1872" spans="1:3" x14ac:dyDescent="0.25">
      <c r="A1872">
        <v>1613</v>
      </c>
      <c r="B1872" s="1">
        <f>DATE(2004,6,1) + TIME(0,0,0)</f>
        <v>38139</v>
      </c>
      <c r="C1872">
        <v>25.528846740999999</v>
      </c>
    </row>
    <row r="1873" spans="1:3" x14ac:dyDescent="0.25">
      <c r="A1873">
        <v>1643</v>
      </c>
      <c r="B1873" s="1">
        <f>DATE(2004,7,1) + TIME(0,0,0)</f>
        <v>38169</v>
      </c>
      <c r="C1873">
        <v>25.588779449</v>
      </c>
    </row>
    <row r="1874" spans="1:3" x14ac:dyDescent="0.25">
      <c r="A1874">
        <v>1674</v>
      </c>
      <c r="B1874" s="1">
        <f>DATE(2004,8,1) + TIME(0,0,0)</f>
        <v>38200</v>
      </c>
      <c r="C1874">
        <v>25.649114609000002</v>
      </c>
    </row>
    <row r="1875" spans="1:3" x14ac:dyDescent="0.25">
      <c r="A1875">
        <v>1705</v>
      </c>
      <c r="B1875" s="1">
        <f>DATE(2004,9,1) + TIME(0,0,0)</f>
        <v>38231</v>
      </c>
      <c r="C1875">
        <v>25.707902908000001</v>
      </c>
    </row>
    <row r="1876" spans="1:3" x14ac:dyDescent="0.25">
      <c r="A1876">
        <v>1735</v>
      </c>
      <c r="B1876" s="1">
        <f>DATE(2004,10,1) + TIME(0,0,0)</f>
        <v>38261</v>
      </c>
      <c r="C1876">
        <v>25.763420105000002</v>
      </c>
    </row>
    <row r="1877" spans="1:3" x14ac:dyDescent="0.25">
      <c r="A1877">
        <v>1766</v>
      </c>
      <c r="B1877" s="1">
        <f>DATE(2004,11,1) + TIME(0,0,0)</f>
        <v>38292</v>
      </c>
      <c r="C1877">
        <v>25.819442749</v>
      </c>
    </row>
    <row r="1878" spans="1:3" x14ac:dyDescent="0.25">
      <c r="A1878">
        <v>1796</v>
      </c>
      <c r="B1878" s="1">
        <f>DATE(2004,12,1) + TIME(0,0,0)</f>
        <v>38322</v>
      </c>
      <c r="C1878">
        <v>25.872404099000001</v>
      </c>
    </row>
    <row r="1879" spans="1:3" x14ac:dyDescent="0.25">
      <c r="A1879">
        <v>1827</v>
      </c>
      <c r="B1879" s="1">
        <f>DATE(2005,1,1) + TIME(0,0,0)</f>
        <v>38353</v>
      </c>
      <c r="C1879">
        <v>25.925874709999999</v>
      </c>
    </row>
    <row r="1880" spans="1:3" x14ac:dyDescent="0.25">
      <c r="A1880">
        <v>1858</v>
      </c>
      <c r="B1880" s="1">
        <f>DATE(2005,2,1) + TIME(0,0,0)</f>
        <v>38384</v>
      </c>
      <c r="C1880">
        <v>25.978116989</v>
      </c>
    </row>
    <row r="1881" spans="1:3" x14ac:dyDescent="0.25">
      <c r="A1881">
        <v>1886</v>
      </c>
      <c r="B1881" s="1">
        <f>DATE(2005,3,1) + TIME(0,0,0)</f>
        <v>38412</v>
      </c>
      <c r="C1881">
        <v>26.024265288999999</v>
      </c>
    </row>
    <row r="1882" spans="1:3" x14ac:dyDescent="0.25">
      <c r="A1882">
        <v>1917</v>
      </c>
      <c r="B1882" s="1">
        <f>DATE(2005,4,1) + TIME(0,0,0)</f>
        <v>38443</v>
      </c>
      <c r="C1882">
        <v>26.07421875</v>
      </c>
    </row>
    <row r="1883" spans="1:3" x14ac:dyDescent="0.25">
      <c r="A1883">
        <v>1947</v>
      </c>
      <c r="B1883" s="1">
        <f>DATE(2005,5,1) + TIME(0,0,0)</f>
        <v>38473</v>
      </c>
      <c r="C1883">
        <v>26.121404647999999</v>
      </c>
    </row>
    <row r="1884" spans="1:3" x14ac:dyDescent="0.25">
      <c r="A1884">
        <v>1978</v>
      </c>
      <c r="B1884" s="1">
        <f>DATE(2005,6,1) + TIME(0,0,0)</f>
        <v>38504</v>
      </c>
      <c r="C1884">
        <v>26.168954848999999</v>
      </c>
    </row>
    <row r="1885" spans="1:3" x14ac:dyDescent="0.25">
      <c r="A1885">
        <v>2008</v>
      </c>
      <c r="B1885" s="1">
        <f>DATE(2005,7,1) + TIME(0,0,0)</f>
        <v>38534</v>
      </c>
      <c r="C1885">
        <v>26.213787078999999</v>
      </c>
    </row>
    <row r="1886" spans="1:3" x14ac:dyDescent="0.25">
      <c r="A1886">
        <v>2039</v>
      </c>
      <c r="B1886" s="1">
        <f>DATE(2005,8,1) + TIME(0,0,0)</f>
        <v>38565</v>
      </c>
      <c r="C1886">
        <v>26.258878708000001</v>
      </c>
    </row>
    <row r="1887" spans="1:3" x14ac:dyDescent="0.25">
      <c r="A1887">
        <v>2070</v>
      </c>
      <c r="B1887" s="1">
        <f>DATE(2005,9,1) + TIME(0,0,0)</f>
        <v>38596</v>
      </c>
      <c r="C1887">
        <v>26.302717209000001</v>
      </c>
    </row>
    <row r="1888" spans="1:3" x14ac:dyDescent="0.25">
      <c r="A1888">
        <v>2100</v>
      </c>
      <c r="B1888" s="1">
        <f>DATE(2005,10,1) + TIME(0,0,0)</f>
        <v>38626</v>
      </c>
      <c r="C1888">
        <v>26.343961715999999</v>
      </c>
    </row>
    <row r="1889" spans="1:3" x14ac:dyDescent="0.25">
      <c r="A1889">
        <v>2131</v>
      </c>
      <c r="B1889" s="1">
        <f>DATE(2005,11,1) + TIME(0,0,0)</f>
        <v>38657</v>
      </c>
      <c r="C1889">
        <v>26.385396957000001</v>
      </c>
    </row>
    <row r="1890" spans="1:3" x14ac:dyDescent="0.25">
      <c r="A1890">
        <v>2161</v>
      </c>
      <c r="B1890" s="1">
        <f>DATE(2005,12,1) + TIME(0,0,0)</f>
        <v>38687</v>
      </c>
      <c r="C1890">
        <v>26.424396515000002</v>
      </c>
    </row>
    <row r="1891" spans="1:3" x14ac:dyDescent="0.25">
      <c r="A1891">
        <v>2192</v>
      </c>
      <c r="B1891" s="1">
        <f>DATE(2006,1,1) + TIME(0,0,0)</f>
        <v>38718</v>
      </c>
      <c r="C1891">
        <v>26.463623046999999</v>
      </c>
    </row>
    <row r="1892" spans="1:3" x14ac:dyDescent="0.25">
      <c r="A1892">
        <v>2223</v>
      </c>
      <c r="B1892" s="1">
        <f>DATE(2006,2,1) + TIME(0,0,0)</f>
        <v>38749</v>
      </c>
      <c r="C1892">
        <v>26.501827240000001</v>
      </c>
    </row>
    <row r="1893" spans="1:3" x14ac:dyDescent="0.25">
      <c r="A1893">
        <v>2251</v>
      </c>
      <c r="B1893" s="1">
        <f>DATE(2006,3,1) + TIME(0,0,0)</f>
        <v>38777</v>
      </c>
      <c r="C1893">
        <v>26.535537720000001</v>
      </c>
    </row>
    <row r="1894" spans="1:3" x14ac:dyDescent="0.25">
      <c r="A1894">
        <v>2282</v>
      </c>
      <c r="B1894" s="1">
        <f>DATE(2006,4,1) + TIME(0,0,0)</f>
        <v>38808</v>
      </c>
      <c r="C1894">
        <v>26.572090149000001</v>
      </c>
    </row>
    <row r="1895" spans="1:3" x14ac:dyDescent="0.25">
      <c r="A1895">
        <v>2312</v>
      </c>
      <c r="B1895" s="1">
        <f>DATE(2006,5,1) + TIME(0,0,0)</f>
        <v>38838</v>
      </c>
      <c r="C1895">
        <v>26.606760025</v>
      </c>
    </row>
    <row r="1896" spans="1:3" x14ac:dyDescent="0.25">
      <c r="A1896">
        <v>2343</v>
      </c>
      <c r="B1896" s="1">
        <f>DATE(2006,6,1) + TIME(0,0,0)</f>
        <v>38869</v>
      </c>
      <c r="C1896">
        <v>26.641916275</v>
      </c>
    </row>
    <row r="1897" spans="1:3" x14ac:dyDescent="0.25">
      <c r="A1897">
        <v>2373</v>
      </c>
      <c r="B1897" s="1">
        <f>DATE(2006,7,1) + TIME(0,0,0)</f>
        <v>38899</v>
      </c>
      <c r="C1897">
        <v>26.675331115999999</v>
      </c>
    </row>
    <row r="1898" spans="1:3" x14ac:dyDescent="0.25">
      <c r="A1898">
        <v>2404</v>
      </c>
      <c r="B1898" s="1">
        <f>DATE(2006,8,1) + TIME(0,0,0)</f>
        <v>38930</v>
      </c>
      <c r="C1898">
        <v>26.709234238000001</v>
      </c>
    </row>
    <row r="1899" spans="1:3" x14ac:dyDescent="0.25">
      <c r="A1899">
        <v>2435</v>
      </c>
      <c r="B1899" s="1">
        <f>DATE(2006,9,1) + TIME(0,0,0)</f>
        <v>38961</v>
      </c>
      <c r="C1899">
        <v>26.742479324000001</v>
      </c>
    </row>
    <row r="1900" spans="1:3" x14ac:dyDescent="0.25">
      <c r="A1900">
        <v>2465</v>
      </c>
      <c r="B1900" s="1">
        <f>DATE(2006,10,1) + TIME(0,0,0)</f>
        <v>38991</v>
      </c>
      <c r="C1900">
        <v>26.774106978999999</v>
      </c>
    </row>
    <row r="1901" spans="1:3" x14ac:dyDescent="0.25">
      <c r="A1901">
        <v>2496</v>
      </c>
      <c r="B1901" s="1">
        <f>DATE(2006,11,1) + TIME(0,0,0)</f>
        <v>39022</v>
      </c>
      <c r="C1901">
        <v>26.806272506999999</v>
      </c>
    </row>
    <row r="1902" spans="1:3" x14ac:dyDescent="0.25">
      <c r="A1902">
        <v>2526</v>
      </c>
      <c r="B1902" s="1">
        <f>DATE(2006,12,1) + TIME(0,0,0)</f>
        <v>39052</v>
      </c>
      <c r="C1902">
        <v>26.836927414000002</v>
      </c>
    </row>
    <row r="1903" spans="1:3" x14ac:dyDescent="0.25">
      <c r="A1903">
        <v>2557</v>
      </c>
      <c r="B1903" s="1">
        <f>DATE(2007,1,1) + TIME(0,0,0)</f>
        <v>39083</v>
      </c>
      <c r="C1903">
        <v>26.868133544999999</v>
      </c>
    </row>
    <row r="1904" spans="1:3" x14ac:dyDescent="0.25">
      <c r="A1904">
        <v>2588</v>
      </c>
      <c r="B1904" s="1">
        <f>DATE(2007,2,1) + TIME(0,0,0)</f>
        <v>39114</v>
      </c>
      <c r="C1904">
        <v>26.898899077999999</v>
      </c>
    </row>
    <row r="1905" spans="1:3" x14ac:dyDescent="0.25">
      <c r="A1905">
        <v>2616</v>
      </c>
      <c r="B1905" s="1">
        <f>DATE(2007,3,1) + TIME(0,0,0)</f>
        <v>39142</v>
      </c>
      <c r="C1905">
        <v>26.926372528000002</v>
      </c>
    </row>
    <row r="1906" spans="1:3" x14ac:dyDescent="0.25">
      <c r="A1906">
        <v>2647</v>
      </c>
      <c r="B1906" s="1">
        <f>DATE(2007,4,1) + TIME(0,0,0)</f>
        <v>39173</v>
      </c>
      <c r="C1906">
        <v>26.956481933999999</v>
      </c>
    </row>
    <row r="1907" spans="1:3" x14ac:dyDescent="0.25">
      <c r="A1907">
        <v>2677</v>
      </c>
      <c r="B1907" s="1">
        <f>DATE(2007,5,1) + TIME(0,0,0)</f>
        <v>39203</v>
      </c>
      <c r="C1907">
        <v>26.985284804999999</v>
      </c>
    </row>
    <row r="1908" spans="1:3" x14ac:dyDescent="0.25">
      <c r="A1908">
        <v>2708</v>
      </c>
      <c r="B1908" s="1">
        <f>DATE(2007,6,1) + TIME(0,0,0)</f>
        <v>39234</v>
      </c>
      <c r="C1908">
        <v>27.014694213999999</v>
      </c>
    </row>
    <row r="1909" spans="1:3" x14ac:dyDescent="0.25">
      <c r="A1909">
        <v>2738</v>
      </c>
      <c r="B1909" s="1">
        <f>DATE(2007,7,1) + TIME(0,0,0)</f>
        <v>39264</v>
      </c>
      <c r="C1909">
        <v>27.042833328</v>
      </c>
    </row>
    <row r="1910" spans="1:3" x14ac:dyDescent="0.25">
      <c r="A1910">
        <v>2769</v>
      </c>
      <c r="B1910" s="1">
        <f>DATE(2007,8,1) + TIME(0,0,0)</f>
        <v>39295</v>
      </c>
      <c r="C1910">
        <v>27.071580887</v>
      </c>
    </row>
    <row r="1911" spans="1:3" x14ac:dyDescent="0.25">
      <c r="A1911">
        <v>2800</v>
      </c>
      <c r="B1911" s="1">
        <f>DATE(2007,9,1) + TIME(0,0,0)</f>
        <v>39326</v>
      </c>
      <c r="C1911">
        <v>27.099967957</v>
      </c>
    </row>
    <row r="1912" spans="1:3" x14ac:dyDescent="0.25">
      <c r="A1912">
        <v>2830</v>
      </c>
      <c r="B1912" s="1">
        <f>DATE(2007,10,1) + TIME(0,0,0)</f>
        <v>39356</v>
      </c>
      <c r="C1912">
        <v>27.127098083</v>
      </c>
    </row>
    <row r="1913" spans="1:3" x14ac:dyDescent="0.25">
      <c r="A1913">
        <v>2861</v>
      </c>
      <c r="B1913" s="1">
        <f>DATE(2007,11,1) + TIME(0,0,0)</f>
        <v>39387</v>
      </c>
      <c r="C1913">
        <v>27.154796600000001</v>
      </c>
    </row>
    <row r="1914" spans="1:3" x14ac:dyDescent="0.25">
      <c r="A1914">
        <v>2891</v>
      </c>
      <c r="B1914" s="1">
        <f>DATE(2007,12,1) + TIME(0,0,0)</f>
        <v>39417</v>
      </c>
      <c r="C1914">
        <v>27.181287766000001</v>
      </c>
    </row>
    <row r="1915" spans="1:3" x14ac:dyDescent="0.25">
      <c r="A1915">
        <v>2922</v>
      </c>
      <c r="B1915" s="1">
        <f>DATE(2008,1,1) + TIME(0,0,0)</f>
        <v>39448</v>
      </c>
      <c r="C1915">
        <v>27.208349227999999</v>
      </c>
    </row>
    <row r="1916" spans="1:3" x14ac:dyDescent="0.25">
      <c r="A1916">
        <v>2953</v>
      </c>
      <c r="B1916" s="1">
        <f>DATE(2008,2,1) + TIME(0,0,0)</f>
        <v>39479</v>
      </c>
      <c r="C1916">
        <v>27.235101700000001</v>
      </c>
    </row>
    <row r="1917" spans="1:3" x14ac:dyDescent="0.25">
      <c r="A1917">
        <v>2982</v>
      </c>
      <c r="B1917" s="1">
        <f>DATE(2008,3,1) + TIME(0,0,0)</f>
        <v>39508</v>
      </c>
      <c r="C1917">
        <v>27.259859084999999</v>
      </c>
    </row>
    <row r="1918" spans="1:3" x14ac:dyDescent="0.25">
      <c r="A1918">
        <v>3013</v>
      </c>
      <c r="B1918" s="1">
        <f>DATE(2008,4,1) + TIME(0,0,0)</f>
        <v>39539</v>
      </c>
      <c r="C1918">
        <v>27.286050797000001</v>
      </c>
    </row>
    <row r="1919" spans="1:3" x14ac:dyDescent="0.25">
      <c r="A1919">
        <v>3043</v>
      </c>
      <c r="B1919" s="1">
        <f>DATE(2008,5,1) + TIME(0,0,0)</f>
        <v>39569</v>
      </c>
      <c r="C1919">
        <v>27.31114006</v>
      </c>
    </row>
    <row r="1920" spans="1:3" x14ac:dyDescent="0.25">
      <c r="A1920">
        <v>3074</v>
      </c>
      <c r="B1920" s="1">
        <f>DATE(2008,6,1) + TIME(0,0,0)</f>
        <v>39600</v>
      </c>
      <c r="C1920">
        <v>27.336812973000001</v>
      </c>
    </row>
    <row r="1921" spans="1:3" x14ac:dyDescent="0.25">
      <c r="A1921">
        <v>3104</v>
      </c>
      <c r="B1921" s="1">
        <f>DATE(2008,7,1) + TIME(0,0,0)</f>
        <v>39630</v>
      </c>
      <c r="C1921">
        <v>27.361429214000001</v>
      </c>
    </row>
    <row r="1922" spans="1:3" x14ac:dyDescent="0.25">
      <c r="A1922">
        <v>3135</v>
      </c>
      <c r="B1922" s="1">
        <f>DATE(2008,8,1) + TIME(0,0,0)</f>
        <v>39661</v>
      </c>
      <c r="C1922">
        <v>27.386642456000001</v>
      </c>
    </row>
    <row r="1923" spans="1:3" x14ac:dyDescent="0.25">
      <c r="A1923">
        <v>3166</v>
      </c>
      <c r="B1923" s="1">
        <f>DATE(2008,9,1) + TIME(0,0,0)</f>
        <v>39692</v>
      </c>
      <c r="C1923">
        <v>27.41163826</v>
      </c>
    </row>
    <row r="1924" spans="1:3" x14ac:dyDescent="0.25">
      <c r="A1924">
        <v>3196</v>
      </c>
      <c r="B1924" s="1">
        <f>DATE(2008,10,1) + TIME(0,0,0)</f>
        <v>39722</v>
      </c>
      <c r="C1924">
        <v>27.435628891</v>
      </c>
    </row>
    <row r="1925" spans="1:3" x14ac:dyDescent="0.25">
      <c r="A1925">
        <v>3227</v>
      </c>
      <c r="B1925" s="1">
        <f>DATE(2008,11,1) + TIME(0,0,0)</f>
        <v>39753</v>
      </c>
      <c r="C1925">
        <v>27.460216522</v>
      </c>
    </row>
    <row r="1926" spans="1:3" x14ac:dyDescent="0.25">
      <c r="A1926">
        <v>3257</v>
      </c>
      <c r="B1926" s="1">
        <f>DATE(2008,12,1) + TIME(0,0,0)</f>
        <v>39783</v>
      </c>
      <c r="C1926">
        <v>27.483833313000002</v>
      </c>
    </row>
    <row r="1927" spans="1:3" x14ac:dyDescent="0.25">
      <c r="A1927">
        <v>3288</v>
      </c>
      <c r="B1927" s="1">
        <f>DATE(2009,1,1) + TIME(0,0,0)</f>
        <v>39814</v>
      </c>
      <c r="C1927">
        <v>27.508043289</v>
      </c>
    </row>
    <row r="1928" spans="1:3" x14ac:dyDescent="0.25">
      <c r="A1928">
        <v>3319</v>
      </c>
      <c r="B1928" s="1">
        <f>DATE(2009,2,1) + TIME(0,0,0)</f>
        <v>39845</v>
      </c>
      <c r="C1928">
        <v>27.53207016</v>
      </c>
    </row>
    <row r="1929" spans="1:3" x14ac:dyDescent="0.25">
      <c r="A1929">
        <v>3347</v>
      </c>
      <c r="B1929" s="1">
        <f>DATE(2009,3,1) + TIME(0,0,0)</f>
        <v>39873</v>
      </c>
      <c r="C1929">
        <v>27.553615570000002</v>
      </c>
    </row>
    <row r="1930" spans="1:3" x14ac:dyDescent="0.25">
      <c r="A1930">
        <v>3378</v>
      </c>
      <c r="B1930" s="1">
        <f>DATE(2009,4,1) + TIME(0,0,0)</f>
        <v>39904</v>
      </c>
      <c r="C1930">
        <v>27.577295303</v>
      </c>
    </row>
    <row r="1931" spans="1:3" x14ac:dyDescent="0.25">
      <c r="A1931">
        <v>3408</v>
      </c>
      <c r="B1931" s="1">
        <f>DATE(2009,5,1) + TIME(0,0,0)</f>
        <v>39934</v>
      </c>
      <c r="C1931">
        <v>27.600046158000001</v>
      </c>
    </row>
    <row r="1932" spans="1:3" x14ac:dyDescent="0.25">
      <c r="A1932">
        <v>3439</v>
      </c>
      <c r="B1932" s="1">
        <f>DATE(2009,6,1) + TIME(0,0,0)</f>
        <v>39965</v>
      </c>
      <c r="C1932">
        <v>27.623386383</v>
      </c>
    </row>
    <row r="1933" spans="1:3" x14ac:dyDescent="0.25">
      <c r="A1933">
        <v>3469</v>
      </c>
      <c r="B1933" s="1">
        <f>DATE(2009,7,1) + TIME(0,0,0)</f>
        <v>39995</v>
      </c>
      <c r="C1933">
        <v>27.645811081000002</v>
      </c>
    </row>
    <row r="1934" spans="1:3" x14ac:dyDescent="0.25">
      <c r="A1934">
        <v>3500</v>
      </c>
      <c r="B1934" s="1">
        <f>DATE(2009,8,1) + TIME(0,0,0)</f>
        <v>40026</v>
      </c>
      <c r="C1934">
        <v>27.668830872000001</v>
      </c>
    </row>
    <row r="1935" spans="1:3" x14ac:dyDescent="0.25">
      <c r="A1935">
        <v>3531</v>
      </c>
      <c r="B1935" s="1">
        <f>DATE(2009,9,1) + TIME(0,0,0)</f>
        <v>40057</v>
      </c>
      <c r="C1935">
        <v>27.691677093999999</v>
      </c>
    </row>
    <row r="1936" spans="1:3" x14ac:dyDescent="0.25">
      <c r="A1936">
        <v>3561</v>
      </c>
      <c r="B1936" s="1">
        <f>DATE(2009,10,1) + TIME(0,0,0)</f>
        <v>40087</v>
      </c>
      <c r="C1936">
        <v>27.713638306</v>
      </c>
    </row>
    <row r="1937" spans="1:3" x14ac:dyDescent="0.25">
      <c r="A1937">
        <v>3592</v>
      </c>
      <c r="B1937" s="1">
        <f>DATE(2009,11,1) + TIME(0,0,0)</f>
        <v>40118</v>
      </c>
      <c r="C1937">
        <v>27.736175537000001</v>
      </c>
    </row>
    <row r="1938" spans="1:3" x14ac:dyDescent="0.25">
      <c r="A1938">
        <v>3622</v>
      </c>
      <c r="B1938" s="1">
        <f>DATE(2009,12,1) + TIME(0,0,0)</f>
        <v>40148</v>
      </c>
      <c r="C1938">
        <v>27.757835388</v>
      </c>
    </row>
    <row r="1939" spans="1:3" x14ac:dyDescent="0.25">
      <c r="A1939">
        <v>3653</v>
      </c>
      <c r="B1939" s="1">
        <f>DATE(2010,1,1) + TIME(0,0,0)</f>
        <v>40179</v>
      </c>
      <c r="C1939">
        <v>27.780055999999998</v>
      </c>
    </row>
    <row r="1940" spans="1:3" x14ac:dyDescent="0.25">
      <c r="A1940">
        <v>3684</v>
      </c>
      <c r="B1940" s="1">
        <f>DATE(2010,2,1) + TIME(0,0,0)</f>
        <v>40210</v>
      </c>
      <c r="C1940">
        <v>27.802116393999999</v>
      </c>
    </row>
    <row r="1941" spans="1:3" x14ac:dyDescent="0.25">
      <c r="A1941">
        <v>3712</v>
      </c>
      <c r="B1941" s="1">
        <f>DATE(2010,3,1) + TIME(0,0,0)</f>
        <v>40238</v>
      </c>
      <c r="C1941">
        <v>27.821901320999999</v>
      </c>
    </row>
    <row r="1942" spans="1:3" x14ac:dyDescent="0.25">
      <c r="A1942">
        <v>3743</v>
      </c>
      <c r="B1942" s="1">
        <f>DATE(2010,4,1) + TIME(0,0,0)</f>
        <v>40269</v>
      </c>
      <c r="C1942">
        <v>27.843648910999999</v>
      </c>
    </row>
    <row r="1943" spans="1:3" x14ac:dyDescent="0.25">
      <c r="A1943">
        <v>3773</v>
      </c>
      <c r="B1943" s="1">
        <f>DATE(2010,5,1) + TIME(0,0,0)</f>
        <v>40299</v>
      </c>
      <c r="C1943">
        <v>27.864542007000001</v>
      </c>
    </row>
    <row r="1944" spans="1:3" x14ac:dyDescent="0.25">
      <c r="A1944">
        <v>3804</v>
      </c>
      <c r="B1944" s="1">
        <f>DATE(2010,6,1) + TIME(0,0,0)</f>
        <v>40330</v>
      </c>
      <c r="C1944">
        <v>27.885974883999999</v>
      </c>
    </row>
    <row r="1945" spans="1:3" x14ac:dyDescent="0.25">
      <c r="A1945">
        <v>3834</v>
      </c>
      <c r="B1945" s="1">
        <f>DATE(2010,7,1) + TIME(0,0,0)</f>
        <v>40360</v>
      </c>
      <c r="C1945">
        <v>27.906574248999998</v>
      </c>
    </row>
    <row r="1946" spans="1:3" x14ac:dyDescent="0.25">
      <c r="A1946">
        <v>3865</v>
      </c>
      <c r="B1946" s="1">
        <f>DATE(2010,8,1) + TIME(0,0,0)</f>
        <v>40391</v>
      </c>
      <c r="C1946">
        <v>27.927726746000001</v>
      </c>
    </row>
    <row r="1947" spans="1:3" x14ac:dyDescent="0.25">
      <c r="A1947">
        <v>3896</v>
      </c>
      <c r="B1947" s="1">
        <f>DATE(2010,9,1) + TIME(0,0,0)</f>
        <v>40422</v>
      </c>
      <c r="C1947">
        <v>27.948749542000002</v>
      </c>
    </row>
    <row r="1948" spans="1:3" x14ac:dyDescent="0.25">
      <c r="A1948">
        <v>3926</v>
      </c>
      <c r="B1948" s="1">
        <f>DATE(2010,10,1) + TIME(0,0,0)</f>
        <v>40452</v>
      </c>
      <c r="C1948">
        <v>27.968971251999999</v>
      </c>
    </row>
    <row r="1949" spans="1:3" x14ac:dyDescent="0.25">
      <c r="A1949">
        <v>3957</v>
      </c>
      <c r="B1949" s="1">
        <f>DATE(2010,11,1) + TIME(0,0,0)</f>
        <v>40483</v>
      </c>
      <c r="C1949">
        <v>27.989738463999998</v>
      </c>
    </row>
    <row r="1950" spans="1:3" x14ac:dyDescent="0.25">
      <c r="A1950">
        <v>3987</v>
      </c>
      <c r="B1950" s="1">
        <f>DATE(2010,12,1) + TIME(0,0,0)</f>
        <v>40513</v>
      </c>
      <c r="C1950">
        <v>28.009714126999999</v>
      </c>
    </row>
    <row r="1951" spans="1:3" x14ac:dyDescent="0.25">
      <c r="A1951">
        <v>4018</v>
      </c>
      <c r="B1951" s="1">
        <f>DATE(2011,1,1) + TIME(0,0,0)</f>
        <v>40544</v>
      </c>
      <c r="C1951">
        <v>28.030227661000001</v>
      </c>
    </row>
    <row r="1952" spans="1:3" x14ac:dyDescent="0.25">
      <c r="A1952">
        <v>4049</v>
      </c>
      <c r="B1952" s="1">
        <f>DATE(2011,2,1) + TIME(0,0,0)</f>
        <v>40575</v>
      </c>
      <c r="C1952">
        <v>28.050611495999998</v>
      </c>
    </row>
    <row r="1953" spans="1:3" x14ac:dyDescent="0.25">
      <c r="A1953">
        <v>4077</v>
      </c>
      <c r="B1953" s="1">
        <f>DATE(2011,3,1) + TIME(0,0,0)</f>
        <v>40603</v>
      </c>
      <c r="C1953">
        <v>28.068910598999999</v>
      </c>
    </row>
    <row r="1954" spans="1:3" x14ac:dyDescent="0.25">
      <c r="A1954">
        <v>4108</v>
      </c>
      <c r="B1954" s="1">
        <f>DATE(2011,4,1) + TIME(0,0,0)</f>
        <v>40634</v>
      </c>
      <c r="C1954">
        <v>28.089046478</v>
      </c>
    </row>
    <row r="1955" spans="1:3" x14ac:dyDescent="0.25">
      <c r="A1955">
        <v>4138</v>
      </c>
      <c r="B1955" s="1">
        <f>DATE(2011,5,1) + TIME(0,0,0)</f>
        <v>40664</v>
      </c>
      <c r="C1955">
        <v>28.108411789000002</v>
      </c>
    </row>
    <row r="1956" spans="1:3" x14ac:dyDescent="0.25">
      <c r="A1956">
        <v>4169</v>
      </c>
      <c r="B1956" s="1">
        <f>DATE(2011,6,1) + TIME(0,0,0)</f>
        <v>40695</v>
      </c>
      <c r="C1956">
        <v>28.128297805999999</v>
      </c>
    </row>
    <row r="1957" spans="1:3" x14ac:dyDescent="0.25">
      <c r="A1957">
        <v>4199</v>
      </c>
      <c r="B1957" s="1">
        <f>DATE(2011,7,1) + TIME(0,0,0)</f>
        <v>40725</v>
      </c>
      <c r="C1957">
        <v>28.147420882999999</v>
      </c>
    </row>
    <row r="1958" spans="1:3" x14ac:dyDescent="0.25">
      <c r="A1958">
        <v>4230</v>
      </c>
      <c r="B1958" s="1">
        <f>DATE(2011,8,1) + TIME(0,0,0)</f>
        <v>40756</v>
      </c>
      <c r="C1958">
        <v>28.167058945000001</v>
      </c>
    </row>
    <row r="1959" spans="1:3" x14ac:dyDescent="0.25">
      <c r="A1959">
        <v>4261</v>
      </c>
      <c r="B1959" s="1">
        <f>DATE(2011,9,1) + TIME(0,0,0)</f>
        <v>40787</v>
      </c>
      <c r="C1959">
        <v>28.186573029000002</v>
      </c>
    </row>
    <row r="1960" spans="1:3" x14ac:dyDescent="0.25">
      <c r="A1960">
        <v>4291</v>
      </c>
      <c r="B1960" s="1">
        <f>DATE(2011,10,1) + TIME(0,0,0)</f>
        <v>40817</v>
      </c>
      <c r="C1960">
        <v>28.205354691</v>
      </c>
    </row>
    <row r="1961" spans="1:3" x14ac:dyDescent="0.25">
      <c r="A1961">
        <v>4322</v>
      </c>
      <c r="B1961" s="1">
        <f>DATE(2011,11,1) + TIME(0,0,0)</f>
        <v>40848</v>
      </c>
      <c r="C1961">
        <v>28.224649428999999</v>
      </c>
    </row>
    <row r="1962" spans="1:3" x14ac:dyDescent="0.25">
      <c r="A1962">
        <v>4352</v>
      </c>
      <c r="B1962" s="1">
        <f>DATE(2011,12,1) + TIME(0,0,0)</f>
        <v>40878</v>
      </c>
      <c r="C1962">
        <v>28.243211746</v>
      </c>
    </row>
    <row r="1963" spans="1:3" x14ac:dyDescent="0.25">
      <c r="A1963">
        <v>4383</v>
      </c>
      <c r="B1963" s="1">
        <f>DATE(2012,1,1) + TIME(0,0,0)</f>
        <v>40909</v>
      </c>
      <c r="C1963">
        <v>28.262275696</v>
      </c>
    </row>
    <row r="1964" spans="1:3" x14ac:dyDescent="0.25">
      <c r="A1964">
        <v>4414</v>
      </c>
      <c r="B1964" s="1">
        <f>DATE(2012,2,1) + TIME(0,0,0)</f>
        <v>40940</v>
      </c>
      <c r="C1964">
        <v>28.281225203999998</v>
      </c>
    </row>
    <row r="1965" spans="1:3" x14ac:dyDescent="0.25">
      <c r="A1965">
        <v>4443</v>
      </c>
      <c r="B1965" s="1">
        <f>DATE(2012,3,1) + TIME(0,0,0)</f>
        <v>40969</v>
      </c>
      <c r="C1965">
        <v>28.298847198000001</v>
      </c>
    </row>
    <row r="1966" spans="1:3" x14ac:dyDescent="0.25">
      <c r="A1966">
        <v>4474</v>
      </c>
      <c r="B1966" s="1">
        <f>DATE(2012,4,1) + TIME(0,0,0)</f>
        <v>41000</v>
      </c>
      <c r="C1966">
        <v>28.317573546999999</v>
      </c>
    </row>
    <row r="1967" spans="1:3" x14ac:dyDescent="0.25">
      <c r="A1967">
        <v>4504</v>
      </c>
      <c r="B1967" s="1">
        <f>DATE(2012,5,1) + TIME(0,0,0)</f>
        <v>41030</v>
      </c>
      <c r="C1967">
        <v>28.335586547999998</v>
      </c>
    </row>
    <row r="1968" spans="1:3" x14ac:dyDescent="0.25">
      <c r="A1968">
        <v>4535</v>
      </c>
      <c r="B1968" s="1">
        <f>DATE(2012,6,1) + TIME(0,0,0)</f>
        <v>41061</v>
      </c>
      <c r="C1968">
        <v>28.354091644</v>
      </c>
    </row>
    <row r="1969" spans="1:3" x14ac:dyDescent="0.25">
      <c r="A1969">
        <v>4565</v>
      </c>
      <c r="B1969" s="1">
        <f>DATE(2012,7,1) + TIME(0,0,0)</f>
        <v>41091</v>
      </c>
      <c r="C1969">
        <v>28.371892929000001</v>
      </c>
    </row>
    <row r="1970" spans="1:3" x14ac:dyDescent="0.25">
      <c r="A1970">
        <v>4596</v>
      </c>
      <c r="B1970" s="1">
        <f>DATE(2012,8,1) + TIME(0,0,0)</f>
        <v>41122</v>
      </c>
      <c r="C1970">
        <v>28.390174865999999</v>
      </c>
    </row>
    <row r="1971" spans="1:3" x14ac:dyDescent="0.25">
      <c r="A1971">
        <v>4627</v>
      </c>
      <c r="B1971" s="1">
        <f>DATE(2012,9,1) + TIME(0,0,0)</f>
        <v>41153</v>
      </c>
      <c r="C1971">
        <v>28.408349991000001</v>
      </c>
    </row>
    <row r="1972" spans="1:3" x14ac:dyDescent="0.25">
      <c r="A1972">
        <v>4657</v>
      </c>
      <c r="B1972" s="1">
        <f>DATE(2012,10,1) + TIME(0,0,0)</f>
        <v>41183</v>
      </c>
      <c r="C1972">
        <v>28.425832748000001</v>
      </c>
    </row>
    <row r="1973" spans="1:3" x14ac:dyDescent="0.25">
      <c r="A1973">
        <v>4688</v>
      </c>
      <c r="B1973" s="1">
        <f>DATE(2012,11,1) + TIME(0,0,0)</f>
        <v>41214</v>
      </c>
      <c r="C1973">
        <v>28.443790436</v>
      </c>
    </row>
    <row r="1974" spans="1:3" x14ac:dyDescent="0.25">
      <c r="A1974">
        <v>4718</v>
      </c>
      <c r="B1974" s="1">
        <f>DATE(2012,12,1) + TIME(0,0,0)</f>
        <v>41244</v>
      </c>
      <c r="C1974">
        <v>28.461067199999999</v>
      </c>
    </row>
    <row r="1975" spans="1:3" x14ac:dyDescent="0.25">
      <c r="A1975">
        <v>4749</v>
      </c>
      <c r="B1975" s="1">
        <f>DATE(2013,1,1) + TIME(0,0,0)</f>
        <v>41275</v>
      </c>
      <c r="C1975">
        <v>28.478816985999998</v>
      </c>
    </row>
    <row r="1976" spans="1:3" x14ac:dyDescent="0.25">
      <c r="A1976">
        <v>4780</v>
      </c>
      <c r="B1976" s="1">
        <f>DATE(2013,2,1) + TIME(0,0,0)</f>
        <v>41306</v>
      </c>
      <c r="C1976">
        <v>28.496463775999999</v>
      </c>
    </row>
    <row r="1977" spans="1:3" x14ac:dyDescent="0.25">
      <c r="A1977">
        <v>4808</v>
      </c>
      <c r="B1977" s="1">
        <f>DATE(2013,3,1) + TIME(0,0,0)</f>
        <v>41334</v>
      </c>
      <c r="C1977">
        <v>28.512315749999999</v>
      </c>
    </row>
    <row r="1978" spans="1:3" x14ac:dyDescent="0.25">
      <c r="A1978">
        <v>4839</v>
      </c>
      <c r="B1978" s="1">
        <f>DATE(2013,4,1) + TIME(0,0,0)</f>
        <v>41365</v>
      </c>
      <c r="C1978">
        <v>28.529769897000001</v>
      </c>
    </row>
    <row r="1979" spans="1:3" x14ac:dyDescent="0.25">
      <c r="A1979">
        <v>4869</v>
      </c>
      <c r="B1979" s="1">
        <f>DATE(2013,5,1) + TIME(0,0,0)</f>
        <v>41395</v>
      </c>
      <c r="C1979">
        <v>28.546566009999999</v>
      </c>
    </row>
    <row r="1980" spans="1:3" x14ac:dyDescent="0.25">
      <c r="A1980">
        <v>4900</v>
      </c>
      <c r="B1980" s="1">
        <f>DATE(2013,6,1) + TIME(0,0,0)</f>
        <v>41426</v>
      </c>
      <c r="C1980">
        <v>28.563829422000001</v>
      </c>
    </row>
    <row r="1981" spans="1:3" x14ac:dyDescent="0.25">
      <c r="A1981">
        <v>4930</v>
      </c>
      <c r="B1981" s="1">
        <f>DATE(2013,7,1) + TIME(0,0,0)</f>
        <v>41456</v>
      </c>
      <c r="C1981">
        <v>28.580442429000001</v>
      </c>
    </row>
    <row r="1982" spans="1:3" x14ac:dyDescent="0.25">
      <c r="A1982">
        <v>4961</v>
      </c>
      <c r="B1982" s="1">
        <f>DATE(2013,8,1) + TIME(0,0,0)</f>
        <v>41487</v>
      </c>
      <c r="C1982">
        <v>28.597515105999999</v>
      </c>
    </row>
    <row r="1983" spans="1:3" x14ac:dyDescent="0.25">
      <c r="A1983">
        <v>4992</v>
      </c>
      <c r="B1983" s="1">
        <f>DATE(2013,9,1) + TIME(0,0,0)</f>
        <v>41518</v>
      </c>
      <c r="C1983">
        <v>28.614490508999999</v>
      </c>
    </row>
    <row r="1984" spans="1:3" x14ac:dyDescent="0.25">
      <c r="A1984">
        <v>5022</v>
      </c>
      <c r="B1984" s="1">
        <f>DATE(2013,10,1) + TIME(0,0,0)</f>
        <v>41548</v>
      </c>
      <c r="C1984">
        <v>28.630828857000001</v>
      </c>
    </row>
    <row r="1985" spans="1:3" x14ac:dyDescent="0.25">
      <c r="A1985">
        <v>5053</v>
      </c>
      <c r="B1985" s="1">
        <f>DATE(2013,11,1) + TIME(0,0,0)</f>
        <v>41579</v>
      </c>
      <c r="C1985">
        <v>28.647621155</v>
      </c>
    </row>
    <row r="1986" spans="1:3" x14ac:dyDescent="0.25">
      <c r="A1986">
        <v>5083</v>
      </c>
      <c r="B1986" s="1">
        <f>DATE(2013,12,1) + TIME(0,0,0)</f>
        <v>41609</v>
      </c>
      <c r="C1986">
        <v>28.663784026999998</v>
      </c>
    </row>
    <row r="1987" spans="1:3" x14ac:dyDescent="0.25">
      <c r="A1987">
        <v>5114</v>
      </c>
      <c r="B1987" s="1">
        <f>DATE(2014,1,1) + TIME(0,0,0)</f>
        <v>41640</v>
      </c>
      <c r="C1987">
        <v>28.680395126000001</v>
      </c>
    </row>
    <row r="1988" spans="1:3" x14ac:dyDescent="0.25">
      <c r="A1988">
        <v>5145</v>
      </c>
      <c r="B1988" s="1">
        <f>DATE(2014,2,1) + TIME(0,0,0)</f>
        <v>41671</v>
      </c>
      <c r="C1988">
        <v>28.696918488000001</v>
      </c>
    </row>
    <row r="1989" spans="1:3" x14ac:dyDescent="0.25">
      <c r="A1989">
        <v>5173</v>
      </c>
      <c r="B1989" s="1">
        <f>DATE(2014,3,1) + TIME(0,0,0)</f>
        <v>41699</v>
      </c>
      <c r="C1989">
        <v>28.711767197</v>
      </c>
    </row>
    <row r="1990" spans="1:3" x14ac:dyDescent="0.25">
      <c r="A1990">
        <v>5204</v>
      </c>
      <c r="B1990" s="1">
        <f>DATE(2014,4,1) + TIME(0,0,0)</f>
        <v>41730</v>
      </c>
      <c r="C1990">
        <v>28.728122711000001</v>
      </c>
    </row>
    <row r="1991" spans="1:3" x14ac:dyDescent="0.25">
      <c r="A1991">
        <v>5234</v>
      </c>
      <c r="B1991" s="1">
        <f>DATE(2014,5,1) + TIME(0,0,0)</f>
        <v>41760</v>
      </c>
      <c r="C1991">
        <v>28.743867873999999</v>
      </c>
    </row>
    <row r="1992" spans="1:3" x14ac:dyDescent="0.25">
      <c r="A1992">
        <v>5265</v>
      </c>
      <c r="B1992" s="1">
        <f>DATE(2014,6,1) + TIME(0,0,0)</f>
        <v>41791</v>
      </c>
      <c r="C1992">
        <v>28.760051727</v>
      </c>
    </row>
    <row r="1993" spans="1:3" x14ac:dyDescent="0.25">
      <c r="A1993">
        <v>5295</v>
      </c>
      <c r="B1993" s="1">
        <f>DATE(2014,7,1) + TIME(0,0,0)</f>
        <v>41821</v>
      </c>
      <c r="C1993">
        <v>28.775634766</v>
      </c>
    </row>
    <row r="1994" spans="1:3" x14ac:dyDescent="0.25">
      <c r="A1994">
        <v>5326</v>
      </c>
      <c r="B1994" s="1">
        <f>DATE(2014,8,1) + TIME(0,0,0)</f>
        <v>41852</v>
      </c>
      <c r="C1994">
        <v>28.791652678999998</v>
      </c>
    </row>
    <row r="1995" spans="1:3" x14ac:dyDescent="0.25">
      <c r="A1995">
        <v>5357</v>
      </c>
      <c r="B1995" s="1">
        <f>DATE(2014,9,1) + TIME(0,0,0)</f>
        <v>41883</v>
      </c>
      <c r="C1995">
        <v>28.807586669999999</v>
      </c>
    </row>
    <row r="1996" spans="1:3" x14ac:dyDescent="0.25">
      <c r="A1996">
        <v>5387</v>
      </c>
      <c r="B1996" s="1">
        <f>DATE(2014,10,1) + TIME(0,0,0)</f>
        <v>41913</v>
      </c>
      <c r="C1996">
        <v>28.822927475</v>
      </c>
    </row>
    <row r="1997" spans="1:3" x14ac:dyDescent="0.25">
      <c r="A1997">
        <v>5418</v>
      </c>
      <c r="B1997" s="1">
        <f>DATE(2014,11,1) + TIME(0,0,0)</f>
        <v>41944</v>
      </c>
      <c r="C1997">
        <v>28.838697433</v>
      </c>
    </row>
    <row r="1998" spans="1:3" x14ac:dyDescent="0.25">
      <c r="A1998">
        <v>5448</v>
      </c>
      <c r="B1998" s="1">
        <f>DATE(2014,12,1) + TIME(0,0,0)</f>
        <v>41974</v>
      </c>
      <c r="C1998">
        <v>28.853881835999999</v>
      </c>
    </row>
    <row r="1999" spans="1:3" x14ac:dyDescent="0.25">
      <c r="A1999">
        <v>5479</v>
      </c>
      <c r="B1999" s="1">
        <f>DATE(2015,1,1) + TIME(0,0,0)</f>
        <v>42005</v>
      </c>
      <c r="C1999">
        <v>28.86948967</v>
      </c>
    </row>
    <row r="2000" spans="1:3" x14ac:dyDescent="0.25">
      <c r="A2000">
        <v>5510</v>
      </c>
      <c r="B2000" s="1">
        <f>DATE(2015,2,1) + TIME(0,0,0)</f>
        <v>42036</v>
      </c>
      <c r="C2000">
        <v>28.885015488000001</v>
      </c>
    </row>
    <row r="2001" spans="1:3" x14ac:dyDescent="0.25">
      <c r="A2001">
        <v>5538</v>
      </c>
      <c r="B2001" s="1">
        <f>DATE(2015,3,1) + TIME(0,0,0)</f>
        <v>42064</v>
      </c>
      <c r="C2001">
        <v>28.898969650000002</v>
      </c>
    </row>
    <row r="2002" spans="1:3" x14ac:dyDescent="0.25">
      <c r="A2002">
        <v>5569</v>
      </c>
      <c r="B2002" s="1">
        <f>DATE(2015,4,1) + TIME(0,0,0)</f>
        <v>42095</v>
      </c>
      <c r="C2002">
        <v>28.914340973000002</v>
      </c>
    </row>
    <row r="2003" spans="1:3" x14ac:dyDescent="0.25">
      <c r="A2003">
        <v>5599</v>
      </c>
      <c r="B2003" s="1">
        <f>DATE(2015,5,1) + TIME(0,0,0)</f>
        <v>42125</v>
      </c>
      <c r="C2003">
        <v>28.929141997999999</v>
      </c>
    </row>
    <row r="2004" spans="1:3" x14ac:dyDescent="0.25">
      <c r="A2004">
        <v>5630</v>
      </c>
      <c r="B2004" s="1">
        <f>DATE(2015,6,1) + TIME(0,0,0)</f>
        <v>42156</v>
      </c>
      <c r="C2004">
        <v>28.944355010999999</v>
      </c>
    </row>
    <row r="2005" spans="1:3" x14ac:dyDescent="0.25">
      <c r="A2005">
        <v>5660</v>
      </c>
      <c r="B2005" s="1">
        <f>DATE(2015,7,1) + TIME(0,0,0)</f>
        <v>42186</v>
      </c>
      <c r="C2005">
        <v>28.959003448000001</v>
      </c>
    </row>
    <row r="2006" spans="1:3" x14ac:dyDescent="0.25">
      <c r="A2006">
        <v>5691</v>
      </c>
      <c r="B2006" s="1">
        <f>DATE(2015,8,1) + TIME(0,0,0)</f>
        <v>42217</v>
      </c>
      <c r="C2006">
        <v>28.974063872999999</v>
      </c>
    </row>
    <row r="2007" spans="1:3" x14ac:dyDescent="0.25">
      <c r="A2007">
        <v>5722</v>
      </c>
      <c r="B2007" s="1">
        <f>DATE(2015,9,1) + TIME(0,0,0)</f>
        <v>42248</v>
      </c>
      <c r="C2007">
        <v>28.989046096999999</v>
      </c>
    </row>
    <row r="2008" spans="1:3" x14ac:dyDescent="0.25">
      <c r="A2008">
        <v>5752</v>
      </c>
      <c r="B2008" s="1">
        <f>DATE(2015,10,1) + TIME(0,0,0)</f>
        <v>42278</v>
      </c>
      <c r="C2008">
        <v>29.003471375</v>
      </c>
    </row>
    <row r="2009" spans="1:3" x14ac:dyDescent="0.25">
      <c r="A2009">
        <v>5783</v>
      </c>
      <c r="B2009" s="1">
        <f>DATE(2015,11,1) + TIME(0,0,0)</f>
        <v>42309</v>
      </c>
      <c r="C2009">
        <v>29.018301009999998</v>
      </c>
    </row>
    <row r="2010" spans="1:3" x14ac:dyDescent="0.25">
      <c r="A2010">
        <v>5813</v>
      </c>
      <c r="B2010" s="1">
        <f>DATE(2015,12,1) + TIME(0,0,0)</f>
        <v>42339</v>
      </c>
      <c r="C2010">
        <v>29.032581328999999</v>
      </c>
    </row>
    <row r="2011" spans="1:3" x14ac:dyDescent="0.25">
      <c r="A2011">
        <v>5844</v>
      </c>
      <c r="B2011" s="1">
        <f>DATE(2016,1,1) + TIME(0,0,0)</f>
        <v>42370</v>
      </c>
      <c r="C2011">
        <v>29.047264099</v>
      </c>
    </row>
    <row r="2012" spans="1:3" x14ac:dyDescent="0.25">
      <c r="A2012">
        <v>5875</v>
      </c>
      <c r="B2012" s="1">
        <f>DATE(2016,2,1) + TIME(0,0,0)</f>
        <v>42401</v>
      </c>
      <c r="C2012">
        <v>29.061872481999998</v>
      </c>
    </row>
    <row r="2013" spans="1:3" x14ac:dyDescent="0.25">
      <c r="A2013">
        <v>5904</v>
      </c>
      <c r="B2013" s="1">
        <f>DATE(2016,3,1) + TIME(0,0,0)</f>
        <v>42430</v>
      </c>
      <c r="C2013">
        <v>29.075471877999998</v>
      </c>
    </row>
    <row r="2014" spans="1:3" x14ac:dyDescent="0.25">
      <c r="A2014">
        <v>5935</v>
      </c>
      <c r="B2014" s="1">
        <f>DATE(2016,4,1) + TIME(0,0,0)</f>
        <v>42461</v>
      </c>
      <c r="C2014">
        <v>29.089937209999999</v>
      </c>
    </row>
    <row r="2015" spans="1:3" x14ac:dyDescent="0.25">
      <c r="A2015">
        <v>5965</v>
      </c>
      <c r="B2015" s="1">
        <f>DATE(2016,5,1) + TIME(0,0,0)</f>
        <v>42491</v>
      </c>
      <c r="C2015">
        <v>29.103868483999999</v>
      </c>
    </row>
    <row r="2016" spans="1:3" x14ac:dyDescent="0.25">
      <c r="A2016">
        <v>5996</v>
      </c>
      <c r="B2016" s="1">
        <f>DATE(2016,6,1) + TIME(0,0,0)</f>
        <v>42522</v>
      </c>
      <c r="C2016">
        <v>29.118194580000001</v>
      </c>
    </row>
    <row r="2017" spans="1:3" x14ac:dyDescent="0.25">
      <c r="A2017">
        <v>6026</v>
      </c>
      <c r="B2017" s="1">
        <f>DATE(2016,7,1) + TIME(0,0,0)</f>
        <v>42552</v>
      </c>
      <c r="C2017">
        <v>29.131990432999999</v>
      </c>
    </row>
    <row r="2018" spans="1:3" x14ac:dyDescent="0.25">
      <c r="A2018">
        <v>6057</v>
      </c>
      <c r="B2018" s="1">
        <f>DATE(2016,8,1) + TIME(0,0,0)</f>
        <v>42583</v>
      </c>
      <c r="C2018">
        <v>29.146175384999999</v>
      </c>
    </row>
    <row r="2019" spans="1:3" x14ac:dyDescent="0.25">
      <c r="A2019">
        <v>6088</v>
      </c>
      <c r="B2019" s="1">
        <f>DATE(2016,9,1) + TIME(0,0,0)</f>
        <v>42614</v>
      </c>
      <c r="C2019">
        <v>29.160293579000001</v>
      </c>
    </row>
    <row r="2020" spans="1:3" x14ac:dyDescent="0.25">
      <c r="A2020">
        <v>6118</v>
      </c>
      <c r="B2020" s="1">
        <f>DATE(2016,10,1) + TIME(0,0,0)</f>
        <v>42644</v>
      </c>
      <c r="C2020">
        <v>29.173887253</v>
      </c>
    </row>
    <row r="2021" spans="1:3" x14ac:dyDescent="0.25">
      <c r="A2021">
        <v>6149</v>
      </c>
      <c r="B2021" s="1">
        <f>DATE(2016,11,1) + TIME(0,0,0)</f>
        <v>42675</v>
      </c>
      <c r="C2021">
        <v>29.187868118000001</v>
      </c>
    </row>
    <row r="2022" spans="1:3" x14ac:dyDescent="0.25">
      <c r="A2022">
        <v>6179</v>
      </c>
      <c r="B2022" s="1">
        <f>DATE(2016,12,1) + TIME(0,0,0)</f>
        <v>42705</v>
      </c>
      <c r="C2022">
        <v>29.201332092000001</v>
      </c>
    </row>
    <row r="2023" spans="1:3" x14ac:dyDescent="0.25">
      <c r="A2023">
        <v>6210</v>
      </c>
      <c r="B2023" s="1">
        <f>DATE(2017,1,1) + TIME(0,0,0)</f>
        <v>42736</v>
      </c>
      <c r="C2023">
        <v>29.215179443</v>
      </c>
    </row>
    <row r="2024" spans="1:3" x14ac:dyDescent="0.25">
      <c r="A2024">
        <v>6241</v>
      </c>
      <c r="B2024" s="1">
        <f>DATE(2017,2,1) + TIME(0,0,0)</f>
        <v>42767</v>
      </c>
      <c r="C2024">
        <v>29.228960037</v>
      </c>
    </row>
    <row r="2025" spans="1:3" x14ac:dyDescent="0.25">
      <c r="A2025">
        <v>6269</v>
      </c>
      <c r="B2025" s="1">
        <f>DATE(2017,3,1) + TIME(0,0,0)</f>
        <v>42795</v>
      </c>
      <c r="C2025">
        <v>29.241350174000001</v>
      </c>
    </row>
    <row r="2026" spans="1:3" x14ac:dyDescent="0.25">
      <c r="A2026">
        <v>6300</v>
      </c>
      <c r="B2026" s="1">
        <f>DATE(2017,4,1) + TIME(0,0,0)</f>
        <v>42826</v>
      </c>
      <c r="C2026">
        <v>29.255004883000002</v>
      </c>
    </row>
    <row r="2027" spans="1:3" x14ac:dyDescent="0.25">
      <c r="A2027">
        <v>6330</v>
      </c>
      <c r="B2027" s="1">
        <f>DATE(2017,5,1) + TIME(0,0,0)</f>
        <v>42856</v>
      </c>
      <c r="C2027">
        <v>29.268157959</v>
      </c>
    </row>
    <row r="2028" spans="1:3" x14ac:dyDescent="0.25">
      <c r="A2028">
        <v>6361</v>
      </c>
      <c r="B2028" s="1">
        <f>DATE(2017,6,1) + TIME(0,0,0)</f>
        <v>42887</v>
      </c>
      <c r="C2028">
        <v>29.281688689999999</v>
      </c>
    </row>
    <row r="2029" spans="1:3" x14ac:dyDescent="0.25">
      <c r="A2029">
        <v>6391</v>
      </c>
      <c r="B2029" s="1">
        <f>DATE(2017,7,1) + TIME(0,0,0)</f>
        <v>42917</v>
      </c>
      <c r="C2029">
        <v>29.294723511000001</v>
      </c>
    </row>
    <row r="2030" spans="1:3" x14ac:dyDescent="0.25">
      <c r="A2030">
        <v>6422</v>
      </c>
      <c r="B2030" s="1">
        <f>DATE(2017,8,1) + TIME(0,0,0)</f>
        <v>42948</v>
      </c>
      <c r="C2030">
        <v>29.308132172000001</v>
      </c>
    </row>
    <row r="2031" spans="1:3" x14ac:dyDescent="0.25">
      <c r="A2031">
        <v>6453</v>
      </c>
      <c r="B2031" s="1">
        <f>DATE(2017,9,1) + TIME(0,0,0)</f>
        <v>42979</v>
      </c>
      <c r="C2031">
        <v>29.321479796999999</v>
      </c>
    </row>
    <row r="2032" spans="1:3" x14ac:dyDescent="0.25">
      <c r="A2032">
        <v>6483</v>
      </c>
      <c r="B2032" s="1">
        <f>DATE(2017,10,1) + TIME(0,0,0)</f>
        <v>43009</v>
      </c>
      <c r="C2032">
        <v>29.334342957</v>
      </c>
    </row>
    <row r="2033" spans="1:3" x14ac:dyDescent="0.25">
      <c r="A2033">
        <v>6514</v>
      </c>
      <c r="B2033" s="1">
        <f>DATE(2017,11,1) + TIME(0,0,0)</f>
        <v>43040</v>
      </c>
      <c r="C2033">
        <v>29.347576141000001</v>
      </c>
    </row>
    <row r="2034" spans="1:3" x14ac:dyDescent="0.25">
      <c r="A2034">
        <v>6544</v>
      </c>
      <c r="B2034" s="1">
        <f>DATE(2017,12,1) + TIME(0,0,0)</f>
        <v>43070</v>
      </c>
      <c r="C2034">
        <v>29.360326767</v>
      </c>
    </row>
    <row r="2035" spans="1:3" x14ac:dyDescent="0.25">
      <c r="A2035">
        <v>6575</v>
      </c>
      <c r="B2035" s="1">
        <f>DATE(2018,1,1) + TIME(0,0,0)</f>
        <v>43101</v>
      </c>
      <c r="C2035">
        <v>29.373447418000001</v>
      </c>
    </row>
    <row r="2036" spans="1:3" x14ac:dyDescent="0.25">
      <c r="A2036">
        <v>6606</v>
      </c>
      <c r="B2036" s="1">
        <f>DATE(2018,2,1) + TIME(0,0,0)</f>
        <v>43132</v>
      </c>
      <c r="C2036">
        <v>29.386510849</v>
      </c>
    </row>
    <row r="2037" spans="1:3" x14ac:dyDescent="0.25">
      <c r="A2037">
        <v>6634</v>
      </c>
      <c r="B2037" s="1">
        <f>DATE(2018,3,1) + TIME(0,0,0)</f>
        <v>43160</v>
      </c>
      <c r="C2037">
        <v>29.398263930999999</v>
      </c>
    </row>
    <row r="2038" spans="1:3" x14ac:dyDescent="0.25">
      <c r="A2038">
        <v>6665</v>
      </c>
      <c r="B2038" s="1">
        <f>DATE(2018,4,1) + TIME(0,0,0)</f>
        <v>43191</v>
      </c>
      <c r="C2038">
        <v>29.411220551</v>
      </c>
    </row>
    <row r="2039" spans="1:3" x14ac:dyDescent="0.25">
      <c r="A2039">
        <v>6695</v>
      </c>
      <c r="B2039" s="1">
        <f>DATE(2018,5,1) + TIME(0,0,0)</f>
        <v>43221</v>
      </c>
      <c r="C2039">
        <v>29.423709869</v>
      </c>
    </row>
    <row r="2040" spans="1:3" x14ac:dyDescent="0.25">
      <c r="A2040">
        <v>6726</v>
      </c>
      <c r="B2040" s="1">
        <f>DATE(2018,6,1) + TIME(0,0,0)</f>
        <v>43252</v>
      </c>
      <c r="C2040">
        <v>29.436563492000001</v>
      </c>
    </row>
    <row r="2041" spans="1:3" x14ac:dyDescent="0.25">
      <c r="A2041">
        <v>6756</v>
      </c>
      <c r="B2041" s="1">
        <f>DATE(2018,7,1) + TIME(0,0,0)</f>
        <v>43282</v>
      </c>
      <c r="C2041">
        <v>29.448951721</v>
      </c>
    </row>
    <row r="2042" spans="1:3" x14ac:dyDescent="0.25">
      <c r="A2042">
        <v>6787</v>
      </c>
      <c r="B2042" s="1">
        <f>DATE(2018,8,1) + TIME(0,0,0)</f>
        <v>43313</v>
      </c>
      <c r="C2042">
        <v>29.461702346999999</v>
      </c>
    </row>
    <row r="2043" spans="1:3" x14ac:dyDescent="0.25">
      <c r="A2043">
        <v>6818</v>
      </c>
      <c r="B2043" s="1">
        <f>DATE(2018,9,1) + TIME(0,0,0)</f>
        <v>43344</v>
      </c>
      <c r="C2043">
        <v>29.474401474</v>
      </c>
    </row>
    <row r="2044" spans="1:3" x14ac:dyDescent="0.25">
      <c r="A2044">
        <v>6848</v>
      </c>
      <c r="B2044" s="1">
        <f>DATE(2018,10,1) + TIME(0,0,0)</f>
        <v>43374</v>
      </c>
      <c r="C2044">
        <v>29.486639022999999</v>
      </c>
    </row>
    <row r="2045" spans="1:3" x14ac:dyDescent="0.25">
      <c r="A2045">
        <v>6879</v>
      </c>
      <c r="B2045" s="1">
        <f>DATE(2018,11,1) + TIME(0,0,0)</f>
        <v>43405</v>
      </c>
      <c r="C2045">
        <v>29.499233245999999</v>
      </c>
    </row>
    <row r="2046" spans="1:3" x14ac:dyDescent="0.25">
      <c r="A2046">
        <v>6909</v>
      </c>
      <c r="B2046" s="1">
        <f>DATE(2018,12,1) + TIME(0,0,0)</f>
        <v>43435</v>
      </c>
      <c r="C2046">
        <v>29.511367797999998</v>
      </c>
    </row>
    <row r="2047" spans="1:3" x14ac:dyDescent="0.25">
      <c r="A2047">
        <v>6940</v>
      </c>
      <c r="B2047" s="1">
        <f>DATE(2019,1,1) + TIME(0,0,0)</f>
        <v>43466</v>
      </c>
      <c r="C2047">
        <v>29.523855209000001</v>
      </c>
    </row>
    <row r="2048" spans="1:3" x14ac:dyDescent="0.25">
      <c r="A2048">
        <v>6971</v>
      </c>
      <c r="B2048" s="1">
        <f>DATE(2019,2,1) + TIME(0,0,0)</f>
        <v>43497</v>
      </c>
      <c r="C2048">
        <v>29.536291122000002</v>
      </c>
    </row>
    <row r="2049" spans="1:3" x14ac:dyDescent="0.25">
      <c r="A2049">
        <v>6999</v>
      </c>
      <c r="B2049" s="1">
        <f>DATE(2019,3,1) + TIME(0,0,0)</f>
        <v>43525</v>
      </c>
      <c r="C2049">
        <v>29.547477722</v>
      </c>
    </row>
    <row r="2050" spans="1:3" x14ac:dyDescent="0.25">
      <c r="A2050">
        <v>7030</v>
      </c>
      <c r="B2050" s="1">
        <f>DATE(2019,4,1) + TIME(0,0,0)</f>
        <v>43556</v>
      </c>
      <c r="C2050">
        <v>29.559816359999999</v>
      </c>
    </row>
    <row r="2051" spans="1:3" x14ac:dyDescent="0.25">
      <c r="A2051">
        <v>7060</v>
      </c>
      <c r="B2051" s="1">
        <f>DATE(2019,5,1) + TIME(0,0,0)</f>
        <v>43586</v>
      </c>
      <c r="C2051">
        <v>29.571704865000001</v>
      </c>
    </row>
    <row r="2052" spans="1:3" x14ac:dyDescent="0.25">
      <c r="A2052">
        <v>7091</v>
      </c>
      <c r="B2052" s="1">
        <f>DATE(2019,6,1) + TIME(0,0,0)</f>
        <v>43617</v>
      </c>
      <c r="C2052">
        <v>29.583938599</v>
      </c>
    </row>
    <row r="2053" spans="1:3" x14ac:dyDescent="0.25">
      <c r="A2053">
        <v>7121</v>
      </c>
      <c r="B2053" s="1">
        <f>DATE(2019,7,1) + TIME(0,0,0)</f>
        <v>43647</v>
      </c>
      <c r="C2053">
        <v>29.595727921000002</v>
      </c>
    </row>
    <row r="2054" spans="1:3" x14ac:dyDescent="0.25">
      <c r="A2054">
        <v>7152</v>
      </c>
      <c r="B2054" s="1">
        <f>DATE(2019,8,1) + TIME(0,0,0)</f>
        <v>43678</v>
      </c>
      <c r="C2054">
        <v>29.607858658000001</v>
      </c>
    </row>
    <row r="2055" spans="1:3" x14ac:dyDescent="0.25">
      <c r="A2055">
        <v>7183</v>
      </c>
      <c r="B2055" s="1">
        <f>DATE(2019,9,1) + TIME(0,0,0)</f>
        <v>43709</v>
      </c>
      <c r="C2055">
        <v>29.619937897</v>
      </c>
    </row>
    <row r="2056" spans="1:3" x14ac:dyDescent="0.25">
      <c r="A2056">
        <v>7213</v>
      </c>
      <c r="B2056" s="1">
        <f>DATE(2019,10,1) + TIME(0,0,0)</f>
        <v>43739</v>
      </c>
      <c r="C2056">
        <v>29.631580353</v>
      </c>
    </row>
    <row r="2057" spans="1:3" x14ac:dyDescent="0.25">
      <c r="A2057">
        <v>7244</v>
      </c>
      <c r="B2057" s="1">
        <f>DATE(2019,11,1) + TIME(0,0,0)</f>
        <v>43770</v>
      </c>
      <c r="C2057">
        <v>29.643562317000001</v>
      </c>
    </row>
    <row r="2058" spans="1:3" x14ac:dyDescent="0.25">
      <c r="A2058">
        <v>7274</v>
      </c>
      <c r="B2058" s="1">
        <f>DATE(2019,12,1) + TIME(0,0,0)</f>
        <v>43800</v>
      </c>
      <c r="C2058">
        <v>29.65511322</v>
      </c>
    </row>
    <row r="2059" spans="1:3" x14ac:dyDescent="0.25">
      <c r="A2059">
        <v>7305</v>
      </c>
      <c r="B2059" s="1">
        <f>DATE(2020,1,1) + TIME(0,0,0)</f>
        <v>43831</v>
      </c>
      <c r="C2059">
        <v>29.667001723999999</v>
      </c>
    </row>
    <row r="2060" spans="1:3" x14ac:dyDescent="0.25">
      <c r="A2060">
        <v>7336</v>
      </c>
      <c r="B2060" s="1">
        <f>DATE(2020,2,1) + TIME(0,0,0)</f>
        <v>43862</v>
      </c>
      <c r="C2060">
        <v>29.678844452</v>
      </c>
    </row>
    <row r="2061" spans="1:3" x14ac:dyDescent="0.25">
      <c r="A2061">
        <v>7365</v>
      </c>
      <c r="B2061" s="1">
        <f>DATE(2020,3,1) + TIME(0,0,0)</f>
        <v>43891</v>
      </c>
      <c r="C2061">
        <v>29.689884186</v>
      </c>
    </row>
    <row r="2062" spans="1:3" x14ac:dyDescent="0.25">
      <c r="A2062">
        <v>7396</v>
      </c>
      <c r="B2062" s="1">
        <f>DATE(2020,4,1) + TIME(0,0,0)</f>
        <v>43922</v>
      </c>
      <c r="C2062">
        <v>29.70164299</v>
      </c>
    </row>
    <row r="2063" spans="1:3" x14ac:dyDescent="0.25">
      <c r="A2063">
        <v>7426</v>
      </c>
      <c r="B2063" s="1">
        <f>DATE(2020,5,1) + TIME(0,0,0)</f>
        <v>43952</v>
      </c>
      <c r="C2063">
        <v>29.712980269999999</v>
      </c>
    </row>
    <row r="2064" spans="1:3" x14ac:dyDescent="0.25">
      <c r="A2064">
        <v>7457</v>
      </c>
      <c r="B2064" s="1">
        <f>DATE(2020,6,1) + TIME(0,0,0)</f>
        <v>43983</v>
      </c>
      <c r="C2064">
        <v>29.724655151</v>
      </c>
    </row>
    <row r="2065" spans="1:3" x14ac:dyDescent="0.25">
      <c r="A2065">
        <v>7487</v>
      </c>
      <c r="B2065" s="1">
        <f>DATE(2020,7,1) + TIME(0,0,0)</f>
        <v>44013</v>
      </c>
      <c r="C2065">
        <v>29.735914229999999</v>
      </c>
    </row>
    <row r="2066" spans="1:3" x14ac:dyDescent="0.25">
      <c r="A2066">
        <v>7518</v>
      </c>
      <c r="B2066" s="1">
        <f>DATE(2020,8,1) + TIME(0,0,0)</f>
        <v>44044</v>
      </c>
      <c r="C2066">
        <v>29.747509003000001</v>
      </c>
    </row>
    <row r="2067" spans="1:3" x14ac:dyDescent="0.25">
      <c r="A2067">
        <v>7549</v>
      </c>
      <c r="B2067" s="1">
        <f>DATE(2020,9,1) + TIME(0,0,0)</f>
        <v>44075</v>
      </c>
      <c r="C2067">
        <v>29.759063721</v>
      </c>
    </row>
    <row r="2068" spans="1:3" x14ac:dyDescent="0.25">
      <c r="A2068">
        <v>7579</v>
      </c>
      <c r="B2068" s="1">
        <f>DATE(2020,10,1) + TIME(0,0,0)</f>
        <v>44105</v>
      </c>
      <c r="C2068">
        <v>29.770210265999999</v>
      </c>
    </row>
    <row r="2069" spans="1:3" x14ac:dyDescent="0.25">
      <c r="A2069">
        <v>7610</v>
      </c>
      <c r="B2069" s="1">
        <f>DATE(2020,11,1) + TIME(0,0,0)</f>
        <v>44136</v>
      </c>
      <c r="C2069">
        <v>29.781688689999999</v>
      </c>
    </row>
    <row r="2070" spans="1:3" x14ac:dyDescent="0.25">
      <c r="A2070">
        <v>7640</v>
      </c>
      <c r="B2070" s="1">
        <f>DATE(2020,12,1) + TIME(0,0,0)</f>
        <v>44166</v>
      </c>
      <c r="C2070">
        <v>29.792760849</v>
      </c>
    </row>
    <row r="2071" spans="1:3" x14ac:dyDescent="0.25">
      <c r="A2071">
        <v>7671</v>
      </c>
      <c r="B2071" s="1">
        <f>DATE(2021,1,1) + TIME(0,0,0)</f>
        <v>44197</v>
      </c>
      <c r="C2071">
        <v>29.804166794</v>
      </c>
    </row>
    <row r="2072" spans="1:3" x14ac:dyDescent="0.25">
      <c r="A2072">
        <v>7702</v>
      </c>
      <c r="B2072" s="1">
        <f>DATE(2021,2,1) + TIME(0,0,0)</f>
        <v>44228</v>
      </c>
      <c r="C2072">
        <v>29.815536499</v>
      </c>
    </row>
    <row r="2073" spans="1:3" x14ac:dyDescent="0.25">
      <c r="A2073">
        <v>7730</v>
      </c>
      <c r="B2073" s="1">
        <f>DATE(2021,3,1) + TIME(0,0,0)</f>
        <v>44256</v>
      </c>
      <c r="C2073">
        <v>29.825775146000002</v>
      </c>
    </row>
    <row r="2074" spans="1:3" x14ac:dyDescent="0.25">
      <c r="A2074">
        <v>7761</v>
      </c>
      <c r="B2074" s="1">
        <f>DATE(2021,4,1) + TIME(0,0,0)</f>
        <v>44287</v>
      </c>
      <c r="C2074">
        <v>29.837078093999999</v>
      </c>
    </row>
    <row r="2075" spans="1:3" x14ac:dyDescent="0.25">
      <c r="A2075">
        <v>7791</v>
      </c>
      <c r="B2075" s="1">
        <f>DATE(2021,5,1) + TIME(0,0,0)</f>
        <v>44317</v>
      </c>
      <c r="C2075">
        <v>29.847984314000001</v>
      </c>
    </row>
    <row r="2076" spans="1:3" x14ac:dyDescent="0.25">
      <c r="A2076">
        <v>7822</v>
      </c>
      <c r="B2076" s="1">
        <f>DATE(2021,6,1) + TIME(0,0,0)</f>
        <v>44348</v>
      </c>
      <c r="C2076">
        <v>29.859218597000002</v>
      </c>
    </row>
    <row r="2077" spans="1:3" x14ac:dyDescent="0.25">
      <c r="A2077">
        <v>7852</v>
      </c>
      <c r="B2077" s="1">
        <f>DATE(2021,7,1) + TIME(0,0,0)</f>
        <v>44378</v>
      </c>
      <c r="C2077">
        <v>29.870059967</v>
      </c>
    </row>
    <row r="2078" spans="1:3" x14ac:dyDescent="0.25">
      <c r="A2078">
        <v>7883</v>
      </c>
      <c r="B2078" s="1">
        <f>DATE(2021,8,1) + TIME(0,0,0)</f>
        <v>44409</v>
      </c>
      <c r="C2078">
        <v>29.881229400999999</v>
      </c>
    </row>
    <row r="2079" spans="1:3" x14ac:dyDescent="0.25">
      <c r="A2079">
        <v>7914</v>
      </c>
      <c r="B2079" s="1">
        <f>DATE(2021,9,1) + TIME(0,0,0)</f>
        <v>44440</v>
      </c>
      <c r="C2079">
        <v>29.892366409000001</v>
      </c>
    </row>
    <row r="2080" spans="1:3" x14ac:dyDescent="0.25">
      <c r="A2080">
        <v>7944</v>
      </c>
      <c r="B2080" s="1">
        <f>DATE(2021,10,1) + TIME(0,0,0)</f>
        <v>44470</v>
      </c>
      <c r="C2080">
        <v>29.903112410999999</v>
      </c>
    </row>
    <row r="2081" spans="1:3" x14ac:dyDescent="0.25">
      <c r="A2081">
        <v>7975</v>
      </c>
      <c r="B2081" s="1">
        <f>DATE(2021,11,1) + TIME(0,0,0)</f>
        <v>44501</v>
      </c>
      <c r="C2081">
        <v>29.91418457</v>
      </c>
    </row>
    <row r="2082" spans="1:3" x14ac:dyDescent="0.25">
      <c r="A2082">
        <v>8005</v>
      </c>
      <c r="B2082" s="1">
        <f>DATE(2021,12,1) + TIME(0,0,0)</f>
        <v>44531</v>
      </c>
      <c r="C2082">
        <v>29.924869536999999</v>
      </c>
    </row>
    <row r="2083" spans="1:3" x14ac:dyDescent="0.25">
      <c r="A2083">
        <v>8036</v>
      </c>
      <c r="B2083" s="1">
        <f>DATE(2022,1,1) + TIME(0,0,0)</f>
        <v>44562</v>
      </c>
      <c r="C2083">
        <v>29.935880660999999</v>
      </c>
    </row>
    <row r="2084" spans="1:3" x14ac:dyDescent="0.25">
      <c r="A2084">
        <v>8067</v>
      </c>
      <c r="B2084" s="1">
        <f>DATE(2022,2,1) + TIME(0,0,0)</f>
        <v>44593</v>
      </c>
      <c r="C2084">
        <v>29.946859360000001</v>
      </c>
    </row>
    <row r="2085" spans="1:3" x14ac:dyDescent="0.25">
      <c r="A2085">
        <v>8095</v>
      </c>
      <c r="B2085" s="1">
        <f>DATE(2022,3,1) + TIME(0,0,0)</f>
        <v>44621</v>
      </c>
      <c r="C2085">
        <v>29.95675087</v>
      </c>
    </row>
    <row r="2086" spans="1:3" x14ac:dyDescent="0.25">
      <c r="A2086">
        <v>8126</v>
      </c>
      <c r="B2086" s="1">
        <f>DATE(2022,4,1) + TIME(0,0,0)</f>
        <v>44652</v>
      </c>
      <c r="C2086">
        <v>29.967670440999999</v>
      </c>
    </row>
    <row r="2087" spans="1:3" x14ac:dyDescent="0.25">
      <c r="A2087">
        <v>8156</v>
      </c>
      <c r="B2087" s="1">
        <f>DATE(2022,5,1) + TIME(0,0,0)</f>
        <v>44682</v>
      </c>
      <c r="C2087">
        <v>29.978210448999999</v>
      </c>
    </row>
    <row r="2088" spans="1:3" x14ac:dyDescent="0.25">
      <c r="A2088">
        <v>8187</v>
      </c>
      <c r="B2088" s="1">
        <f>DATE(2022,6,1) + TIME(0,0,0)</f>
        <v>44713</v>
      </c>
      <c r="C2088">
        <v>29.989070892000001</v>
      </c>
    </row>
    <row r="2089" spans="1:3" x14ac:dyDescent="0.25">
      <c r="A2089">
        <v>8217</v>
      </c>
      <c r="B2089" s="1">
        <f>DATE(2022,7,1) + TIME(0,0,0)</f>
        <v>44743</v>
      </c>
      <c r="C2089">
        <v>29.999555588</v>
      </c>
    </row>
    <row r="2090" spans="1:3" x14ac:dyDescent="0.25">
      <c r="A2090">
        <v>8248</v>
      </c>
      <c r="B2090" s="1">
        <f>DATE(2022,8,1) + TIME(0,0,0)</f>
        <v>44774</v>
      </c>
      <c r="C2090">
        <v>30.01035881</v>
      </c>
    </row>
    <row r="2091" spans="1:3" x14ac:dyDescent="0.25">
      <c r="A2091">
        <v>8279</v>
      </c>
      <c r="B2091" s="1">
        <f>DATE(2022,9,1) + TIME(0,0,0)</f>
        <v>44805</v>
      </c>
      <c r="C2091">
        <v>30.021133422999998</v>
      </c>
    </row>
    <row r="2092" spans="1:3" x14ac:dyDescent="0.25">
      <c r="A2092">
        <v>8309</v>
      </c>
      <c r="B2092" s="1">
        <f>DATE(2022,10,1) + TIME(0,0,0)</f>
        <v>44835</v>
      </c>
      <c r="C2092">
        <v>30.031532288000001</v>
      </c>
    </row>
    <row r="2093" spans="1:3" x14ac:dyDescent="0.25">
      <c r="A2093">
        <v>8340</v>
      </c>
      <c r="B2093" s="1">
        <f>DATE(2022,11,1) + TIME(0,0,0)</f>
        <v>44866</v>
      </c>
      <c r="C2093">
        <v>30.042249680000001</v>
      </c>
    </row>
    <row r="2094" spans="1:3" x14ac:dyDescent="0.25">
      <c r="A2094">
        <v>8370</v>
      </c>
      <c r="B2094" s="1">
        <f>DATE(2022,12,1) + TIME(0,0,0)</f>
        <v>44896</v>
      </c>
      <c r="C2094">
        <v>30.052595139000001</v>
      </c>
    </row>
    <row r="2095" spans="1:3" x14ac:dyDescent="0.25">
      <c r="A2095">
        <v>8401</v>
      </c>
      <c r="B2095" s="1">
        <f>DATE(2023,1,1) + TIME(0,0,0)</f>
        <v>44927</v>
      </c>
      <c r="C2095">
        <v>30.063255309999999</v>
      </c>
    </row>
    <row r="2096" spans="1:3" x14ac:dyDescent="0.25">
      <c r="A2096">
        <v>8432</v>
      </c>
      <c r="B2096" s="1">
        <f>DATE(2023,2,1) + TIME(0,0,0)</f>
        <v>44958</v>
      </c>
      <c r="C2096">
        <v>30.073888779000001</v>
      </c>
    </row>
    <row r="2097" spans="1:3" x14ac:dyDescent="0.25">
      <c r="A2097">
        <v>8460</v>
      </c>
      <c r="B2097" s="1">
        <f>DATE(2023,3,1) + TIME(0,0,0)</f>
        <v>44986</v>
      </c>
      <c r="C2097">
        <v>30.083469391000001</v>
      </c>
    </row>
    <row r="2098" spans="1:3" x14ac:dyDescent="0.25">
      <c r="A2098">
        <v>8491</v>
      </c>
      <c r="B2098" s="1">
        <f>DATE(2023,4,1) + TIME(0,0,0)</f>
        <v>45017</v>
      </c>
      <c r="C2098">
        <v>30.094049454</v>
      </c>
    </row>
    <row r="2099" spans="1:3" x14ac:dyDescent="0.25">
      <c r="A2099">
        <v>8521</v>
      </c>
      <c r="B2099" s="1">
        <f>DATE(2023,5,1) + TIME(0,0,0)</f>
        <v>45047</v>
      </c>
      <c r="C2099">
        <v>30.104259491000001</v>
      </c>
    </row>
    <row r="2100" spans="1:3" x14ac:dyDescent="0.25">
      <c r="A2100">
        <v>8552</v>
      </c>
      <c r="B2100" s="1">
        <f>DATE(2023,6,1) + TIME(0,0,0)</f>
        <v>45078</v>
      </c>
      <c r="C2100">
        <v>30.114784240999999</v>
      </c>
    </row>
    <row r="2101" spans="1:3" x14ac:dyDescent="0.25">
      <c r="A2101">
        <v>8582</v>
      </c>
      <c r="B2101" s="1">
        <f>DATE(2023,7,1) + TIME(0,0,0)</f>
        <v>45108</v>
      </c>
      <c r="C2101">
        <v>30.124942780000001</v>
      </c>
    </row>
    <row r="2102" spans="1:3" x14ac:dyDescent="0.25">
      <c r="A2102">
        <v>8613</v>
      </c>
      <c r="B2102" s="1">
        <f>DATE(2023,8,1) + TIME(0,0,0)</f>
        <v>45139</v>
      </c>
      <c r="C2102">
        <v>30.135414124</v>
      </c>
    </row>
    <row r="2103" spans="1:3" x14ac:dyDescent="0.25">
      <c r="A2103">
        <v>8644</v>
      </c>
      <c r="B2103" s="1">
        <f>DATE(2023,9,1) + TIME(0,0,0)</f>
        <v>45170</v>
      </c>
      <c r="C2103">
        <v>30.14585495</v>
      </c>
    </row>
    <row r="2104" spans="1:3" x14ac:dyDescent="0.25">
      <c r="A2104">
        <v>8674</v>
      </c>
      <c r="B2104" s="1">
        <f>DATE(2023,10,1) + TIME(0,0,0)</f>
        <v>45200</v>
      </c>
      <c r="C2104">
        <v>30.155935286999998</v>
      </c>
    </row>
    <row r="2105" spans="1:3" x14ac:dyDescent="0.25">
      <c r="A2105">
        <v>8705</v>
      </c>
      <c r="B2105" s="1">
        <f>DATE(2023,11,1) + TIME(0,0,0)</f>
        <v>45231</v>
      </c>
      <c r="C2105">
        <v>30.166324615000001</v>
      </c>
    </row>
    <row r="2106" spans="1:3" x14ac:dyDescent="0.25">
      <c r="A2106">
        <v>8735</v>
      </c>
      <c r="B2106" s="1">
        <f>DATE(2023,12,1) + TIME(0,0,0)</f>
        <v>45261</v>
      </c>
      <c r="C2106">
        <v>30.176351546999999</v>
      </c>
    </row>
    <row r="2107" spans="1:3" x14ac:dyDescent="0.25">
      <c r="A2107">
        <v>8766</v>
      </c>
      <c r="B2107" s="1">
        <f>DATE(2024,1,1) + TIME(0,0,0)</f>
        <v>45292</v>
      </c>
      <c r="C2107">
        <v>30.186687468999999</v>
      </c>
    </row>
    <row r="2108" spans="1:3" x14ac:dyDescent="0.25">
      <c r="A2108">
        <v>8797</v>
      </c>
      <c r="B2108" s="1">
        <f>DATE(2024,2,1) + TIME(0,0,0)</f>
        <v>45323</v>
      </c>
      <c r="C2108">
        <v>30.196994781000001</v>
      </c>
    </row>
    <row r="2109" spans="1:3" x14ac:dyDescent="0.25">
      <c r="A2109">
        <v>8826</v>
      </c>
      <c r="B2109" s="1">
        <f>DATE(2024,3,1) + TIME(0,0,0)</f>
        <v>45352</v>
      </c>
      <c r="C2109">
        <v>30.206613540999999</v>
      </c>
    </row>
    <row r="2110" spans="1:3" x14ac:dyDescent="0.25">
      <c r="A2110">
        <v>8857</v>
      </c>
      <c r="B2110" s="1">
        <f>DATE(2024,4,1) + TIME(0,0,0)</f>
        <v>45383</v>
      </c>
      <c r="C2110">
        <v>30.216871262000002</v>
      </c>
    </row>
    <row r="2111" spans="1:3" x14ac:dyDescent="0.25">
      <c r="A2111">
        <v>8887</v>
      </c>
      <c r="B2111" s="1">
        <f>DATE(2024,5,1) + TIME(0,0,0)</f>
        <v>45413</v>
      </c>
      <c r="C2111">
        <v>30.226772308000001</v>
      </c>
    </row>
    <row r="2112" spans="1:3" x14ac:dyDescent="0.25">
      <c r="A2112">
        <v>8918</v>
      </c>
      <c r="B2112" s="1">
        <f>DATE(2024,6,1) + TIME(0,0,0)</f>
        <v>45444</v>
      </c>
      <c r="C2112">
        <v>30.236976624</v>
      </c>
    </row>
    <row r="2113" spans="1:3" x14ac:dyDescent="0.25">
      <c r="A2113">
        <v>8948</v>
      </c>
      <c r="B2113" s="1">
        <f>DATE(2024,7,1) + TIME(0,0,0)</f>
        <v>45474</v>
      </c>
      <c r="C2113">
        <v>30.246828079</v>
      </c>
    </row>
    <row r="2114" spans="1:3" x14ac:dyDescent="0.25">
      <c r="A2114">
        <v>8979</v>
      </c>
      <c r="B2114" s="1">
        <f>DATE(2024,8,1) + TIME(0,0,0)</f>
        <v>45505</v>
      </c>
      <c r="C2114">
        <v>30.256980896000002</v>
      </c>
    </row>
    <row r="2115" spans="1:3" x14ac:dyDescent="0.25">
      <c r="A2115">
        <v>9010</v>
      </c>
      <c r="B2115" s="1">
        <f>DATE(2024,9,1) + TIME(0,0,0)</f>
        <v>45536</v>
      </c>
      <c r="C2115">
        <v>30.267108917000002</v>
      </c>
    </row>
    <row r="2116" spans="1:3" x14ac:dyDescent="0.25">
      <c r="A2116">
        <v>9040</v>
      </c>
      <c r="B2116" s="1">
        <f>DATE(2024,10,1) + TIME(0,0,0)</f>
        <v>45566</v>
      </c>
      <c r="C2116">
        <v>30.276885986</v>
      </c>
    </row>
    <row r="2117" spans="1:3" x14ac:dyDescent="0.25">
      <c r="A2117">
        <v>9071</v>
      </c>
      <c r="B2117" s="1">
        <f>DATE(2024,11,1) + TIME(0,0,0)</f>
        <v>45597</v>
      </c>
      <c r="C2117">
        <v>30.286964417</v>
      </c>
    </row>
    <row r="2118" spans="1:3" x14ac:dyDescent="0.25">
      <c r="A2118">
        <v>9101</v>
      </c>
      <c r="B2118" s="1">
        <f>DATE(2024,12,1) + TIME(0,0,0)</f>
        <v>45627</v>
      </c>
      <c r="C2118">
        <v>30.296691894999999</v>
      </c>
    </row>
    <row r="2119" spans="1:3" x14ac:dyDescent="0.25">
      <c r="A2119">
        <v>9132</v>
      </c>
      <c r="B2119" s="1">
        <f>DATE(2025,1,1) + TIME(0,0,0)</f>
        <v>45658</v>
      </c>
      <c r="C2119">
        <v>30.306720733999999</v>
      </c>
    </row>
    <row r="2120" spans="1:3" x14ac:dyDescent="0.25">
      <c r="A2120">
        <v>9163</v>
      </c>
      <c r="B2120" s="1">
        <f>DATE(2025,2,1) + TIME(0,0,0)</f>
        <v>45689</v>
      </c>
      <c r="C2120">
        <v>30.316724777000001</v>
      </c>
    </row>
    <row r="2121" spans="1:3" x14ac:dyDescent="0.25">
      <c r="A2121">
        <v>9191</v>
      </c>
      <c r="B2121" s="1">
        <f>DATE(2025,3,1) + TIME(0,0,0)</f>
        <v>45717</v>
      </c>
      <c r="C2121">
        <v>30.325738907000002</v>
      </c>
    </row>
    <row r="2122" spans="1:3" x14ac:dyDescent="0.25">
      <c r="A2122">
        <v>9222</v>
      </c>
      <c r="B2122" s="1">
        <f>DATE(2025,4,1) + TIME(0,0,0)</f>
        <v>45748</v>
      </c>
      <c r="C2122">
        <v>30.335695266999998</v>
      </c>
    </row>
    <row r="2123" spans="1:3" x14ac:dyDescent="0.25">
      <c r="A2123">
        <v>9252</v>
      </c>
      <c r="B2123" s="1">
        <f>DATE(2025,5,1) + TIME(0,0,0)</f>
        <v>45778</v>
      </c>
      <c r="C2123">
        <v>30.345308304</v>
      </c>
    </row>
    <row r="2124" spans="1:3" x14ac:dyDescent="0.25">
      <c r="A2124">
        <v>9283</v>
      </c>
      <c r="B2124" s="1">
        <f>DATE(2025,6,1) + TIME(0,0,0)</f>
        <v>45809</v>
      </c>
      <c r="C2124">
        <v>30.355216980000002</v>
      </c>
    </row>
    <row r="2125" spans="1:3" x14ac:dyDescent="0.25">
      <c r="A2125">
        <v>9313</v>
      </c>
      <c r="B2125" s="1">
        <f>DATE(2025,7,1) + TIME(0,0,0)</f>
        <v>45839</v>
      </c>
      <c r="C2125">
        <v>30.364784240999999</v>
      </c>
    </row>
    <row r="2126" spans="1:3" x14ac:dyDescent="0.25">
      <c r="A2126">
        <v>9344</v>
      </c>
      <c r="B2126" s="1">
        <f>DATE(2025,8,1) + TIME(0,0,0)</f>
        <v>45870</v>
      </c>
      <c r="C2126">
        <v>30.374647141000001</v>
      </c>
    </row>
    <row r="2127" spans="1:3" x14ac:dyDescent="0.25">
      <c r="A2127">
        <v>9375</v>
      </c>
      <c r="B2127" s="1">
        <f>DATE(2025,9,1) + TIME(0,0,0)</f>
        <v>45901</v>
      </c>
      <c r="C2127">
        <v>30.384487151999998</v>
      </c>
    </row>
    <row r="2128" spans="1:3" x14ac:dyDescent="0.25">
      <c r="A2128">
        <v>9405</v>
      </c>
      <c r="B2128" s="1">
        <f>DATE(2025,10,1) + TIME(0,0,0)</f>
        <v>45931</v>
      </c>
      <c r="C2128">
        <v>30.393985747999999</v>
      </c>
    </row>
    <row r="2129" spans="1:3" x14ac:dyDescent="0.25">
      <c r="A2129">
        <v>9436</v>
      </c>
      <c r="B2129" s="1">
        <f>DATE(2025,11,1) + TIME(0,0,0)</f>
        <v>45962</v>
      </c>
      <c r="C2129">
        <v>30.403779984</v>
      </c>
    </row>
    <row r="2130" spans="1:3" x14ac:dyDescent="0.25">
      <c r="A2130">
        <v>9466</v>
      </c>
      <c r="B2130" s="1">
        <f>DATE(2025,12,1) + TIME(0,0,0)</f>
        <v>45992</v>
      </c>
      <c r="C2130">
        <v>30.413234711000001</v>
      </c>
    </row>
    <row r="2131" spans="1:3" x14ac:dyDescent="0.25">
      <c r="A2131">
        <v>9497</v>
      </c>
      <c r="B2131" s="1">
        <f>DATE(2026,1,1) + TIME(0,0,0)</f>
        <v>46023</v>
      </c>
      <c r="C2131">
        <v>30.422983169999998</v>
      </c>
    </row>
    <row r="2132" spans="1:3" x14ac:dyDescent="0.25">
      <c r="A2132">
        <v>9528</v>
      </c>
      <c r="B2132" s="1">
        <f>DATE(2026,2,1) + TIME(0,0,0)</f>
        <v>46054</v>
      </c>
      <c r="C2132">
        <v>30.432708739999999</v>
      </c>
    </row>
    <row r="2133" spans="1:3" x14ac:dyDescent="0.25">
      <c r="A2133">
        <v>9556</v>
      </c>
      <c r="B2133" s="1">
        <f>DATE(2026,3,1) + TIME(0,0,0)</f>
        <v>46082</v>
      </c>
      <c r="C2133">
        <v>30.441473006999999</v>
      </c>
    </row>
    <row r="2134" spans="1:3" x14ac:dyDescent="0.25">
      <c r="A2134">
        <v>9587</v>
      </c>
      <c r="B2134" s="1">
        <f>DATE(2026,4,1) + TIME(0,0,0)</f>
        <v>46113</v>
      </c>
      <c r="C2134">
        <v>30.451154709000001</v>
      </c>
    </row>
    <row r="2135" spans="1:3" x14ac:dyDescent="0.25">
      <c r="A2135">
        <v>9617</v>
      </c>
      <c r="B2135" s="1">
        <f>DATE(2026,5,1) + TIME(0,0,0)</f>
        <v>46143</v>
      </c>
      <c r="C2135">
        <v>30.460504532000002</v>
      </c>
    </row>
    <row r="2136" spans="1:3" x14ac:dyDescent="0.25">
      <c r="A2136">
        <v>9648</v>
      </c>
      <c r="B2136" s="1">
        <f>DATE(2026,6,1) + TIME(0,0,0)</f>
        <v>46174</v>
      </c>
      <c r="C2136">
        <v>30.470142365000001</v>
      </c>
    </row>
    <row r="2137" spans="1:3" x14ac:dyDescent="0.25">
      <c r="A2137">
        <v>9678</v>
      </c>
      <c r="B2137" s="1">
        <f>DATE(2026,7,1) + TIME(0,0,0)</f>
        <v>46204</v>
      </c>
      <c r="C2137">
        <v>30.479450226000001</v>
      </c>
    </row>
    <row r="2138" spans="1:3" x14ac:dyDescent="0.25">
      <c r="A2138">
        <v>9709</v>
      </c>
      <c r="B2138" s="1">
        <f>DATE(2026,8,1) + TIME(0,0,0)</f>
        <v>46235</v>
      </c>
      <c r="C2138">
        <v>30.489044189000001</v>
      </c>
    </row>
    <row r="2139" spans="1:3" x14ac:dyDescent="0.25">
      <c r="A2139">
        <v>9740</v>
      </c>
      <c r="B2139" s="1">
        <f>DATE(2026,9,1) + TIME(0,0,0)</f>
        <v>46266</v>
      </c>
      <c r="C2139">
        <v>30.498619080000001</v>
      </c>
    </row>
    <row r="2140" spans="1:3" x14ac:dyDescent="0.25">
      <c r="A2140">
        <v>9770</v>
      </c>
      <c r="B2140" s="1">
        <f>DATE(2026,10,1) + TIME(0,0,0)</f>
        <v>46296</v>
      </c>
      <c r="C2140">
        <v>30.507862091</v>
      </c>
    </row>
    <row r="2141" spans="1:3" x14ac:dyDescent="0.25">
      <c r="A2141">
        <v>9801</v>
      </c>
      <c r="B2141" s="1">
        <f>DATE(2026,11,1) + TIME(0,0,0)</f>
        <v>46327</v>
      </c>
      <c r="C2141">
        <v>30.517393112000001</v>
      </c>
    </row>
    <row r="2142" spans="1:3" x14ac:dyDescent="0.25">
      <c r="A2142">
        <v>9831</v>
      </c>
      <c r="B2142" s="1">
        <f>DATE(2026,12,1) + TIME(0,0,0)</f>
        <v>46357</v>
      </c>
      <c r="C2142">
        <v>30.526597977000002</v>
      </c>
    </row>
    <row r="2143" spans="1:3" x14ac:dyDescent="0.25">
      <c r="A2143">
        <v>9862</v>
      </c>
      <c r="B2143" s="1">
        <f>DATE(2027,1,1) + TIME(0,0,0)</f>
        <v>46388</v>
      </c>
      <c r="C2143">
        <v>30.536087036000001</v>
      </c>
    </row>
    <row r="2144" spans="1:3" x14ac:dyDescent="0.25">
      <c r="A2144">
        <v>9893</v>
      </c>
      <c r="B2144" s="1">
        <f>DATE(2027,2,1) + TIME(0,0,0)</f>
        <v>46419</v>
      </c>
      <c r="C2144">
        <v>30.545555114999999</v>
      </c>
    </row>
    <row r="2145" spans="1:3" x14ac:dyDescent="0.25">
      <c r="A2145">
        <v>9921</v>
      </c>
      <c r="B2145" s="1">
        <f>DATE(2027,3,1) + TIME(0,0,0)</f>
        <v>46447</v>
      </c>
      <c r="C2145">
        <v>30.554090500000001</v>
      </c>
    </row>
    <row r="2146" spans="1:3" x14ac:dyDescent="0.25">
      <c r="A2146">
        <v>9952</v>
      </c>
      <c r="B2146" s="1">
        <f>DATE(2027,4,1) + TIME(0,0,0)</f>
        <v>46478</v>
      </c>
      <c r="C2146">
        <v>30.563518523999999</v>
      </c>
    </row>
    <row r="2147" spans="1:3" x14ac:dyDescent="0.25">
      <c r="A2147">
        <v>9982</v>
      </c>
      <c r="B2147" s="1">
        <f>DATE(2027,5,1) + TIME(0,0,0)</f>
        <v>46508</v>
      </c>
      <c r="C2147">
        <v>30.572624207</v>
      </c>
    </row>
    <row r="2148" spans="1:3" x14ac:dyDescent="0.25">
      <c r="A2148">
        <v>10013</v>
      </c>
      <c r="B2148" s="1">
        <f>DATE(2027,6,1) + TIME(0,0,0)</f>
        <v>46539</v>
      </c>
      <c r="C2148">
        <v>30.582012176999999</v>
      </c>
    </row>
    <row r="2149" spans="1:3" x14ac:dyDescent="0.25">
      <c r="A2149">
        <v>10043</v>
      </c>
      <c r="B2149" s="1">
        <f>DATE(2027,7,1) + TIME(0,0,0)</f>
        <v>46569</v>
      </c>
      <c r="C2149">
        <v>30.591079711999999</v>
      </c>
    </row>
    <row r="2150" spans="1:3" x14ac:dyDescent="0.25">
      <c r="A2150">
        <v>10074</v>
      </c>
      <c r="B2150" s="1">
        <f>DATE(2027,8,1) + TIME(0,0,0)</f>
        <v>46600</v>
      </c>
      <c r="C2150">
        <v>30.600429535</v>
      </c>
    </row>
    <row r="2151" spans="1:3" x14ac:dyDescent="0.25">
      <c r="A2151">
        <v>10105</v>
      </c>
      <c r="B2151" s="1">
        <f>DATE(2027,9,1) + TIME(0,0,0)</f>
        <v>46631</v>
      </c>
      <c r="C2151">
        <v>30.609758376999999</v>
      </c>
    </row>
    <row r="2152" spans="1:3" x14ac:dyDescent="0.25">
      <c r="A2152">
        <v>10135</v>
      </c>
      <c r="B2152" s="1">
        <f>DATE(2027,10,1) + TIME(0,0,0)</f>
        <v>46661</v>
      </c>
      <c r="C2152">
        <v>30.618768692</v>
      </c>
    </row>
    <row r="2153" spans="1:3" x14ac:dyDescent="0.25">
      <c r="A2153">
        <v>10166</v>
      </c>
      <c r="B2153" s="1">
        <f>DATE(2027,11,1) + TIME(0,0,0)</f>
        <v>46692</v>
      </c>
      <c r="C2153">
        <v>30.628059387</v>
      </c>
    </row>
    <row r="2154" spans="1:3" x14ac:dyDescent="0.25">
      <c r="A2154">
        <v>10196</v>
      </c>
      <c r="B2154" s="1">
        <f>DATE(2027,12,1) + TIME(0,0,0)</f>
        <v>46722</v>
      </c>
      <c r="C2154">
        <v>30.637031555</v>
      </c>
    </row>
    <row r="2155" spans="1:3" x14ac:dyDescent="0.25">
      <c r="A2155">
        <v>10227</v>
      </c>
      <c r="B2155" s="1">
        <f>DATE(2028,1,1) + TIME(0,0,0)</f>
        <v>46753</v>
      </c>
      <c r="C2155">
        <v>30.646282196000001</v>
      </c>
    </row>
    <row r="2156" spans="1:3" x14ac:dyDescent="0.25">
      <c r="A2156">
        <v>10258</v>
      </c>
      <c r="B2156" s="1">
        <f>DATE(2028,2,1) + TIME(0,0,0)</f>
        <v>46784</v>
      </c>
      <c r="C2156">
        <v>30.655515671</v>
      </c>
    </row>
    <row r="2157" spans="1:3" x14ac:dyDescent="0.25">
      <c r="A2157">
        <v>10287</v>
      </c>
      <c r="B2157" s="1">
        <f>DATE(2028,3,1) + TIME(0,0,0)</f>
        <v>46813</v>
      </c>
      <c r="C2157">
        <v>30.664136887000002</v>
      </c>
    </row>
    <row r="2158" spans="1:3" x14ac:dyDescent="0.25">
      <c r="A2158">
        <v>10318</v>
      </c>
      <c r="B2158" s="1">
        <f>DATE(2028,4,1) + TIME(0,0,0)</f>
        <v>46844</v>
      </c>
      <c r="C2158">
        <v>30.673332213999998</v>
      </c>
    </row>
    <row r="2159" spans="1:3" x14ac:dyDescent="0.25">
      <c r="A2159">
        <v>10348</v>
      </c>
      <c r="B2159" s="1">
        <f>DATE(2028,5,1) + TIME(0,0,0)</f>
        <v>46874</v>
      </c>
      <c r="C2159">
        <v>30.682212830000001</v>
      </c>
    </row>
    <row r="2160" spans="1:3" x14ac:dyDescent="0.25">
      <c r="A2160">
        <v>10379</v>
      </c>
      <c r="B2160" s="1">
        <f>DATE(2028,6,1) + TIME(0,0,0)</f>
        <v>46905</v>
      </c>
      <c r="C2160">
        <v>30.691371918000002</v>
      </c>
    </row>
    <row r="2161" spans="1:3" x14ac:dyDescent="0.25">
      <c r="A2161">
        <v>10409</v>
      </c>
      <c r="B2161" s="1">
        <f>DATE(2028,7,1) + TIME(0,0,0)</f>
        <v>46935</v>
      </c>
      <c r="C2161">
        <v>30.700218200999998</v>
      </c>
    </row>
    <row r="2162" spans="1:3" x14ac:dyDescent="0.25">
      <c r="A2162">
        <v>10440</v>
      </c>
      <c r="B2162" s="1">
        <f>DATE(2028,8,1) + TIME(0,0,0)</f>
        <v>46966</v>
      </c>
      <c r="C2162">
        <v>30.709341048999999</v>
      </c>
    </row>
    <row r="2163" spans="1:3" x14ac:dyDescent="0.25">
      <c r="A2163">
        <v>10471</v>
      </c>
      <c r="B2163" s="1">
        <f>DATE(2028,9,1) + TIME(0,0,0)</f>
        <v>46997</v>
      </c>
      <c r="C2163">
        <v>30.718444823999999</v>
      </c>
    </row>
    <row r="2164" spans="1:3" x14ac:dyDescent="0.25">
      <c r="A2164">
        <v>10501</v>
      </c>
      <c r="B2164" s="1">
        <f>DATE(2028,10,1) + TIME(0,0,0)</f>
        <v>47027</v>
      </c>
      <c r="C2164">
        <v>30.727237701</v>
      </c>
    </row>
    <row r="2165" spans="1:3" x14ac:dyDescent="0.25">
      <c r="A2165">
        <v>10532</v>
      </c>
      <c r="B2165" s="1">
        <f>DATE(2028,11,1) + TIME(0,0,0)</f>
        <v>47058</v>
      </c>
      <c r="C2165">
        <v>30.736305237</v>
      </c>
    </row>
    <row r="2166" spans="1:3" x14ac:dyDescent="0.25">
      <c r="A2166">
        <v>10562</v>
      </c>
      <c r="B2166" s="1">
        <f>DATE(2028,12,1) + TIME(0,0,0)</f>
        <v>47088</v>
      </c>
      <c r="C2166">
        <v>30.745063781999999</v>
      </c>
    </row>
    <row r="2167" spans="1:3" x14ac:dyDescent="0.25">
      <c r="A2167">
        <v>10593</v>
      </c>
      <c r="B2167" s="1">
        <f>DATE(2029,1,1) + TIME(0,0,0)</f>
        <v>47119</v>
      </c>
      <c r="C2167">
        <v>30.754096985</v>
      </c>
    </row>
    <row r="2168" spans="1:3" x14ac:dyDescent="0.25">
      <c r="A2168">
        <v>10624</v>
      </c>
      <c r="B2168" s="1">
        <f>DATE(2029,2,1) + TIME(0,0,0)</f>
        <v>47150</v>
      </c>
      <c r="C2168">
        <v>30.763111115000001</v>
      </c>
    </row>
    <row r="2169" spans="1:3" x14ac:dyDescent="0.25">
      <c r="A2169">
        <v>10652</v>
      </c>
      <c r="B2169" s="1">
        <f>DATE(2029,3,1) + TIME(0,0,0)</f>
        <v>47178</v>
      </c>
      <c r="C2169">
        <v>30.771238326999999</v>
      </c>
    </row>
    <row r="2170" spans="1:3" x14ac:dyDescent="0.25">
      <c r="A2170">
        <v>10683</v>
      </c>
      <c r="B2170" s="1">
        <f>DATE(2029,4,1) + TIME(0,0,0)</f>
        <v>47209</v>
      </c>
      <c r="C2170">
        <v>30.780218124000001</v>
      </c>
    </row>
    <row r="2171" spans="1:3" x14ac:dyDescent="0.25">
      <c r="A2171">
        <v>10713</v>
      </c>
      <c r="B2171" s="1">
        <f>DATE(2029,5,1) + TIME(0,0,0)</f>
        <v>47239</v>
      </c>
      <c r="C2171">
        <v>30.788892745999998</v>
      </c>
    </row>
    <row r="2172" spans="1:3" x14ac:dyDescent="0.25">
      <c r="A2172">
        <v>10744</v>
      </c>
      <c r="B2172" s="1">
        <f>DATE(2029,6,1) + TIME(0,0,0)</f>
        <v>47270</v>
      </c>
      <c r="C2172">
        <v>30.797838210999998</v>
      </c>
    </row>
    <row r="2173" spans="1:3" x14ac:dyDescent="0.25">
      <c r="A2173">
        <v>10774</v>
      </c>
      <c r="B2173" s="1">
        <f>DATE(2029,7,1) + TIME(0,0,0)</f>
        <v>47300</v>
      </c>
      <c r="C2173">
        <v>30.806480407999999</v>
      </c>
    </row>
    <row r="2174" spans="1:3" x14ac:dyDescent="0.25">
      <c r="A2174">
        <v>10805</v>
      </c>
      <c r="B2174" s="1">
        <f>DATE(2029,8,1) + TIME(0,0,0)</f>
        <v>47331</v>
      </c>
      <c r="C2174">
        <v>30.815391541</v>
      </c>
    </row>
    <row r="2175" spans="1:3" x14ac:dyDescent="0.25">
      <c r="A2175">
        <v>10836</v>
      </c>
      <c r="B2175" s="1">
        <f>DATE(2029,9,1) + TIME(0,0,0)</f>
        <v>47362</v>
      </c>
      <c r="C2175">
        <v>30.824285506999999</v>
      </c>
    </row>
    <row r="2176" spans="1:3" x14ac:dyDescent="0.25">
      <c r="A2176">
        <v>10866</v>
      </c>
      <c r="B2176" s="1">
        <f>DATE(2029,10,1) + TIME(0,0,0)</f>
        <v>47392</v>
      </c>
      <c r="C2176">
        <v>30.832878113</v>
      </c>
    </row>
    <row r="2177" spans="1:3" x14ac:dyDescent="0.25">
      <c r="A2177">
        <v>10897</v>
      </c>
      <c r="B2177" s="1">
        <f>DATE(2029,11,1) + TIME(0,0,0)</f>
        <v>47423</v>
      </c>
      <c r="C2177">
        <v>30.841739655000001</v>
      </c>
    </row>
    <row r="2178" spans="1:3" x14ac:dyDescent="0.25">
      <c r="A2178">
        <v>10927</v>
      </c>
      <c r="B2178" s="1">
        <f>DATE(2029,12,1) + TIME(0,0,0)</f>
        <v>47453</v>
      </c>
      <c r="C2178">
        <v>30.850297928</v>
      </c>
    </row>
    <row r="2179" spans="1:3" x14ac:dyDescent="0.25">
      <c r="A2179">
        <v>10958</v>
      </c>
      <c r="B2179" s="1">
        <f>DATE(2030,1,1) + TIME(0,0,0)</f>
        <v>47484</v>
      </c>
      <c r="C2179">
        <v>30.859125136999999</v>
      </c>
    </row>
    <row r="2180" spans="1:3" x14ac:dyDescent="0.25">
      <c r="A2180">
        <v>10989</v>
      </c>
      <c r="B2180" s="1">
        <f>DATE(2030,2,1) + TIME(0,0,0)</f>
        <v>47515</v>
      </c>
      <c r="C2180">
        <v>30.867937088000001</v>
      </c>
    </row>
    <row r="2181" spans="1:3" x14ac:dyDescent="0.25">
      <c r="A2181">
        <v>11017</v>
      </c>
      <c r="B2181" s="1">
        <f>DATE(2030,3,1) + TIME(0,0,0)</f>
        <v>47543</v>
      </c>
      <c r="C2181">
        <v>30.875881195000002</v>
      </c>
    </row>
    <row r="2182" spans="1:3" x14ac:dyDescent="0.25">
      <c r="A2182">
        <v>11048</v>
      </c>
      <c r="B2182" s="1">
        <f>DATE(2030,4,1) + TIME(0,0,0)</f>
        <v>47574</v>
      </c>
      <c r="C2182">
        <v>30.884660720999999</v>
      </c>
    </row>
    <row r="2183" spans="1:3" x14ac:dyDescent="0.25">
      <c r="A2183">
        <v>11078</v>
      </c>
      <c r="B2183" s="1">
        <f>DATE(2030,5,1) + TIME(0,0,0)</f>
        <v>47604</v>
      </c>
      <c r="C2183">
        <v>30.893140793000001</v>
      </c>
    </row>
    <row r="2184" spans="1:3" x14ac:dyDescent="0.25">
      <c r="A2184">
        <v>11109</v>
      </c>
      <c r="B2184" s="1">
        <f>DATE(2030,6,1) + TIME(0,0,0)</f>
        <v>47635</v>
      </c>
      <c r="C2184">
        <v>30.901885986</v>
      </c>
    </row>
    <row r="2185" spans="1:3" x14ac:dyDescent="0.25">
      <c r="A2185">
        <v>11139</v>
      </c>
      <c r="B2185" s="1">
        <f>DATE(2030,7,1) + TIME(0,0,0)</f>
        <v>47665</v>
      </c>
      <c r="C2185">
        <v>30.910335540999998</v>
      </c>
    </row>
    <row r="2186" spans="1:3" x14ac:dyDescent="0.25">
      <c r="A2186">
        <v>11170</v>
      </c>
      <c r="B2186" s="1">
        <f>DATE(2030,8,1) + TIME(0,0,0)</f>
        <v>47696</v>
      </c>
      <c r="C2186">
        <v>30.919050216999999</v>
      </c>
    </row>
    <row r="2187" spans="1:3" x14ac:dyDescent="0.25">
      <c r="A2187">
        <v>11201</v>
      </c>
      <c r="B2187" s="1">
        <f>DATE(2030,9,1) + TIME(0,0,0)</f>
        <v>47727</v>
      </c>
      <c r="C2187">
        <v>30.927747726</v>
      </c>
    </row>
    <row r="2188" spans="1:3" x14ac:dyDescent="0.25">
      <c r="A2188">
        <v>11231</v>
      </c>
      <c r="B2188" s="1">
        <f>DATE(2030,10,1) + TIME(0,0,0)</f>
        <v>47757</v>
      </c>
      <c r="C2188">
        <v>30.936149597</v>
      </c>
    </row>
    <row r="2189" spans="1:3" x14ac:dyDescent="0.25">
      <c r="A2189">
        <v>11262</v>
      </c>
      <c r="B2189" s="1">
        <f>DATE(2030,11,1) + TIME(0,0,0)</f>
        <v>47788</v>
      </c>
      <c r="C2189">
        <v>30.944816588999998</v>
      </c>
    </row>
    <row r="2190" spans="1:3" x14ac:dyDescent="0.25">
      <c r="A2190">
        <v>11292</v>
      </c>
      <c r="B2190" s="1">
        <f>DATE(2030,12,1) + TIME(0,0,0)</f>
        <v>47818</v>
      </c>
      <c r="C2190">
        <v>30.953187943</v>
      </c>
    </row>
    <row r="2191" spans="1:3" x14ac:dyDescent="0.25">
      <c r="A2191">
        <v>11323</v>
      </c>
      <c r="B2191" s="1">
        <f>DATE(2031,1,1) + TIME(0,0,0)</f>
        <v>47849</v>
      </c>
      <c r="C2191">
        <v>30.961822510000001</v>
      </c>
    </row>
    <row r="2192" spans="1:3" x14ac:dyDescent="0.25">
      <c r="A2192">
        <v>11354</v>
      </c>
      <c r="B2192" s="1">
        <f>DATE(2031,2,1) + TIME(0,0,0)</f>
        <v>47880</v>
      </c>
      <c r="C2192">
        <v>30.970441818000001</v>
      </c>
    </row>
    <row r="2193" spans="1:3" x14ac:dyDescent="0.25">
      <c r="A2193">
        <v>11382</v>
      </c>
      <c r="B2193" s="1">
        <f>DATE(2031,3,1) + TIME(0,0,0)</f>
        <v>47908</v>
      </c>
      <c r="C2193">
        <v>30.978214264000002</v>
      </c>
    </row>
    <row r="2194" spans="1:3" x14ac:dyDescent="0.25">
      <c r="A2194">
        <v>11413</v>
      </c>
      <c r="B2194" s="1">
        <f>DATE(2031,4,1) + TIME(0,0,0)</f>
        <v>47939</v>
      </c>
      <c r="C2194">
        <v>30.986803054999999</v>
      </c>
    </row>
    <row r="2195" spans="1:3" x14ac:dyDescent="0.25">
      <c r="A2195">
        <v>11443</v>
      </c>
      <c r="B2195" s="1">
        <f>DATE(2031,5,1) + TIME(0,0,0)</f>
        <v>47969</v>
      </c>
      <c r="C2195">
        <v>30.995100020999999</v>
      </c>
    </row>
    <row r="2196" spans="1:3" x14ac:dyDescent="0.25">
      <c r="A2196">
        <v>11474</v>
      </c>
      <c r="B2196" s="1">
        <f>DATE(2031,6,1) + TIME(0,0,0)</f>
        <v>48000</v>
      </c>
      <c r="C2196">
        <v>31.003658295000001</v>
      </c>
    </row>
    <row r="2197" spans="1:3" x14ac:dyDescent="0.25">
      <c r="A2197">
        <v>11504</v>
      </c>
      <c r="B2197" s="1">
        <f>DATE(2031,7,1) + TIME(0,0,0)</f>
        <v>48030</v>
      </c>
      <c r="C2197">
        <v>31.011924744000002</v>
      </c>
    </row>
    <row r="2198" spans="1:3" x14ac:dyDescent="0.25">
      <c r="A2198">
        <v>11535</v>
      </c>
      <c r="B2198" s="1">
        <f>DATE(2031,8,1) + TIME(0,0,0)</f>
        <v>48061</v>
      </c>
      <c r="C2198">
        <v>31.020450592</v>
      </c>
    </row>
    <row r="2199" spans="1:3" x14ac:dyDescent="0.25">
      <c r="A2199">
        <v>11566</v>
      </c>
      <c r="B2199" s="1">
        <f>DATE(2031,9,1) + TIME(0,0,0)</f>
        <v>48092</v>
      </c>
      <c r="C2199">
        <v>31.028963089000001</v>
      </c>
    </row>
    <row r="2200" spans="1:3" x14ac:dyDescent="0.25">
      <c r="A2200">
        <v>11596</v>
      </c>
      <c r="B2200" s="1">
        <f>DATE(2031,10,1) + TIME(0,0,0)</f>
        <v>48122</v>
      </c>
      <c r="C2200">
        <v>31.037183762000002</v>
      </c>
    </row>
    <row r="2201" spans="1:3" x14ac:dyDescent="0.25">
      <c r="A2201">
        <v>11627</v>
      </c>
      <c r="B2201" s="1">
        <f>DATE(2031,11,1) + TIME(0,0,0)</f>
        <v>48153</v>
      </c>
      <c r="C2201">
        <v>31.045663833999999</v>
      </c>
    </row>
    <row r="2202" spans="1:3" x14ac:dyDescent="0.25">
      <c r="A2202">
        <v>11657</v>
      </c>
      <c r="B2202" s="1">
        <f>DATE(2031,12,1) + TIME(0,0,0)</f>
        <v>48183</v>
      </c>
      <c r="C2202">
        <v>31.053855896000002</v>
      </c>
    </row>
    <row r="2203" spans="1:3" x14ac:dyDescent="0.25">
      <c r="A2203">
        <v>11688</v>
      </c>
      <c r="B2203" s="1">
        <f>DATE(2032,1,1) + TIME(0,0,0)</f>
        <v>48214</v>
      </c>
      <c r="C2203">
        <v>31.06230545</v>
      </c>
    </row>
    <row r="2204" spans="1:3" x14ac:dyDescent="0.25">
      <c r="A2204">
        <v>11719</v>
      </c>
      <c r="B2204" s="1">
        <f>DATE(2032,2,1) + TIME(0,0,0)</f>
        <v>48245</v>
      </c>
      <c r="C2204">
        <v>31.070739746000001</v>
      </c>
    </row>
    <row r="2205" spans="1:3" x14ac:dyDescent="0.25">
      <c r="A2205">
        <v>11748</v>
      </c>
      <c r="B2205" s="1">
        <f>DATE(2032,3,1) + TIME(0,0,0)</f>
        <v>48274</v>
      </c>
      <c r="C2205">
        <v>31.078615189000001</v>
      </c>
    </row>
    <row r="2206" spans="1:3" x14ac:dyDescent="0.25">
      <c r="A2206">
        <v>11779</v>
      </c>
      <c r="B2206" s="1">
        <f>DATE(2032,4,1) + TIME(0,0,0)</f>
        <v>48305</v>
      </c>
      <c r="C2206">
        <v>31.087018966999999</v>
      </c>
    </row>
    <row r="2207" spans="1:3" x14ac:dyDescent="0.25">
      <c r="A2207">
        <v>11809</v>
      </c>
      <c r="B2207" s="1">
        <f>DATE(2032,5,1) + TIME(0,0,0)</f>
        <v>48335</v>
      </c>
      <c r="C2207">
        <v>31.095136642</v>
      </c>
    </row>
    <row r="2208" spans="1:3" x14ac:dyDescent="0.25">
      <c r="A2208">
        <v>11840</v>
      </c>
      <c r="B2208" s="1">
        <f>DATE(2032,6,1) + TIME(0,0,0)</f>
        <v>48366</v>
      </c>
      <c r="C2208">
        <v>31.103509902999999</v>
      </c>
    </row>
    <row r="2209" spans="1:3" x14ac:dyDescent="0.25">
      <c r="A2209">
        <v>11870</v>
      </c>
      <c r="B2209" s="1">
        <f>DATE(2032,7,1) + TIME(0,0,0)</f>
        <v>48396</v>
      </c>
      <c r="C2209">
        <v>31.111597061000001</v>
      </c>
    </row>
    <row r="2210" spans="1:3" x14ac:dyDescent="0.25">
      <c r="A2210">
        <v>11901</v>
      </c>
      <c r="B2210" s="1">
        <f>DATE(2032,8,1) + TIME(0,0,0)</f>
        <v>48427</v>
      </c>
      <c r="C2210">
        <v>31.119941710999999</v>
      </c>
    </row>
    <row r="2211" spans="1:3" x14ac:dyDescent="0.25">
      <c r="A2211">
        <v>11932</v>
      </c>
      <c r="B2211" s="1">
        <f>DATE(2032,9,1) + TIME(0,0,0)</f>
        <v>48458</v>
      </c>
      <c r="C2211">
        <v>31.128269196000002</v>
      </c>
    </row>
    <row r="2212" spans="1:3" x14ac:dyDescent="0.25">
      <c r="A2212">
        <v>11962</v>
      </c>
      <c r="B2212" s="1">
        <f>DATE(2032,10,1) + TIME(0,0,0)</f>
        <v>48488</v>
      </c>
      <c r="C2212">
        <v>31.136314391999999</v>
      </c>
    </row>
    <row r="2213" spans="1:3" x14ac:dyDescent="0.25">
      <c r="A2213">
        <v>11993</v>
      </c>
      <c r="B2213" s="1">
        <f>DATE(2032,11,1) + TIME(0,0,0)</f>
        <v>48519</v>
      </c>
      <c r="C2213">
        <v>31.144613266</v>
      </c>
    </row>
    <row r="2214" spans="1:3" x14ac:dyDescent="0.25">
      <c r="A2214">
        <v>12023</v>
      </c>
      <c r="B2214" s="1">
        <f>DATE(2032,12,1) + TIME(0,0,0)</f>
        <v>48549</v>
      </c>
      <c r="C2214">
        <v>31.152629852</v>
      </c>
    </row>
    <row r="2215" spans="1:3" x14ac:dyDescent="0.25">
      <c r="A2215">
        <v>12054</v>
      </c>
      <c r="B2215" s="1">
        <f>DATE(2033,1,1) + TIME(0,0,0)</f>
        <v>48580</v>
      </c>
      <c r="C2215">
        <v>31.160900116000001</v>
      </c>
    </row>
    <row r="2216" spans="1:3" x14ac:dyDescent="0.25">
      <c r="A2216">
        <v>12085</v>
      </c>
      <c r="B2216" s="1">
        <f>DATE(2033,2,1) + TIME(0,0,0)</f>
        <v>48611</v>
      </c>
      <c r="C2216">
        <v>31.169155120999999</v>
      </c>
    </row>
    <row r="2217" spans="1:3" x14ac:dyDescent="0.25">
      <c r="A2217">
        <v>12113</v>
      </c>
      <c r="B2217" s="1">
        <f>DATE(2033,3,1) + TIME(0,0,0)</f>
        <v>48639</v>
      </c>
      <c r="C2217">
        <v>31.176597595</v>
      </c>
    </row>
    <row r="2218" spans="1:3" x14ac:dyDescent="0.25">
      <c r="A2218">
        <v>12144</v>
      </c>
      <c r="B2218" s="1">
        <f>DATE(2033,4,1) + TIME(0,0,0)</f>
        <v>48670</v>
      </c>
      <c r="C2218">
        <v>31.184825897</v>
      </c>
    </row>
    <row r="2219" spans="1:3" x14ac:dyDescent="0.25">
      <c r="A2219">
        <v>12174</v>
      </c>
      <c r="B2219" s="1">
        <f>DATE(2033,5,1) + TIME(0,0,0)</f>
        <v>48700</v>
      </c>
      <c r="C2219">
        <v>31.192773818999999</v>
      </c>
    </row>
    <row r="2220" spans="1:3" x14ac:dyDescent="0.25">
      <c r="A2220">
        <v>12205</v>
      </c>
      <c r="B2220" s="1">
        <f>DATE(2033,6,1) + TIME(0,0,0)</f>
        <v>48731</v>
      </c>
      <c r="C2220">
        <v>31.200971602999999</v>
      </c>
    </row>
    <row r="2221" spans="1:3" x14ac:dyDescent="0.25">
      <c r="A2221">
        <v>12235</v>
      </c>
      <c r="B2221" s="1">
        <f>DATE(2033,7,1) + TIME(0,0,0)</f>
        <v>48761</v>
      </c>
      <c r="C2221">
        <v>31.208892821999999</v>
      </c>
    </row>
    <row r="2222" spans="1:3" x14ac:dyDescent="0.25">
      <c r="A2222">
        <v>12266</v>
      </c>
      <c r="B2222" s="1">
        <f>DATE(2033,8,1) + TIME(0,0,0)</f>
        <v>48792</v>
      </c>
      <c r="C2222">
        <v>31.217061996000002</v>
      </c>
    </row>
    <row r="2223" spans="1:3" x14ac:dyDescent="0.25">
      <c r="A2223">
        <v>12297</v>
      </c>
      <c r="B2223" s="1">
        <f>DATE(2033,9,1) + TIME(0,0,0)</f>
        <v>48823</v>
      </c>
      <c r="C2223">
        <v>31.225217819000001</v>
      </c>
    </row>
    <row r="2224" spans="1:3" x14ac:dyDescent="0.25">
      <c r="A2224">
        <v>12327</v>
      </c>
      <c r="B2224" s="1">
        <f>DATE(2033,10,1) + TIME(0,0,0)</f>
        <v>48853</v>
      </c>
      <c r="C2224">
        <v>31.233098984000002</v>
      </c>
    </row>
    <row r="2225" spans="1:3" x14ac:dyDescent="0.25">
      <c r="A2225">
        <v>12358</v>
      </c>
      <c r="B2225" s="1">
        <f>DATE(2033,11,1) + TIME(0,0,0)</f>
        <v>48884</v>
      </c>
      <c r="C2225">
        <v>31.241226196</v>
      </c>
    </row>
    <row r="2226" spans="1:3" x14ac:dyDescent="0.25">
      <c r="A2226">
        <v>12388</v>
      </c>
      <c r="B2226" s="1">
        <f>DATE(2033,12,1) + TIME(0,0,0)</f>
        <v>48914</v>
      </c>
      <c r="C2226">
        <v>31.249080658</v>
      </c>
    </row>
    <row r="2227" spans="1:3" x14ac:dyDescent="0.25">
      <c r="A2227">
        <v>12419</v>
      </c>
      <c r="B2227" s="1">
        <f>DATE(2034,1,1) + TIME(0,0,0)</f>
        <v>48945</v>
      </c>
      <c r="C2227">
        <v>31.257181167999999</v>
      </c>
    </row>
    <row r="2228" spans="1:3" x14ac:dyDescent="0.25">
      <c r="A2228">
        <v>12450</v>
      </c>
      <c r="B2228" s="1">
        <f>DATE(2034,2,1) + TIME(0,0,0)</f>
        <v>48976</v>
      </c>
      <c r="C2228">
        <v>31.265268326000001</v>
      </c>
    </row>
    <row r="2229" spans="1:3" x14ac:dyDescent="0.25">
      <c r="A2229">
        <v>12478</v>
      </c>
      <c r="B2229" s="1">
        <f>DATE(2034,3,1) + TIME(0,0,0)</f>
        <v>49004</v>
      </c>
      <c r="C2229">
        <v>31.272562026999999</v>
      </c>
    </row>
    <row r="2230" spans="1:3" x14ac:dyDescent="0.25">
      <c r="A2230">
        <v>12509</v>
      </c>
      <c r="B2230" s="1">
        <f>DATE(2034,4,1) + TIME(0,0,0)</f>
        <v>49035</v>
      </c>
      <c r="C2230">
        <v>31.280622481999998</v>
      </c>
    </row>
    <row r="2231" spans="1:3" x14ac:dyDescent="0.25">
      <c r="A2231">
        <v>12539</v>
      </c>
      <c r="B2231" s="1">
        <f>DATE(2034,5,1) + TIME(0,0,0)</f>
        <v>49065</v>
      </c>
      <c r="C2231">
        <v>31.288410187</v>
      </c>
    </row>
    <row r="2232" spans="1:3" x14ac:dyDescent="0.25">
      <c r="A2232">
        <v>12570</v>
      </c>
      <c r="B2232" s="1">
        <f>DATE(2034,6,1) + TIME(0,0,0)</f>
        <v>49096</v>
      </c>
      <c r="C2232">
        <v>31.296443939</v>
      </c>
    </row>
    <row r="2233" spans="1:3" x14ac:dyDescent="0.25">
      <c r="A2233">
        <v>12600</v>
      </c>
      <c r="B2233" s="1">
        <f>DATE(2034,7,1) + TIME(0,0,0)</f>
        <v>49126</v>
      </c>
      <c r="C2233">
        <v>31.304204940999998</v>
      </c>
    </row>
    <row r="2234" spans="1:3" x14ac:dyDescent="0.25">
      <c r="A2234">
        <v>12631</v>
      </c>
      <c r="B2234" s="1">
        <f>DATE(2034,8,1) + TIME(0,0,0)</f>
        <v>49157</v>
      </c>
      <c r="C2234">
        <v>31.312211990000002</v>
      </c>
    </row>
    <row r="2235" spans="1:3" x14ac:dyDescent="0.25">
      <c r="A2235">
        <v>12662</v>
      </c>
      <c r="B2235" s="1">
        <f>DATE(2034,9,1) + TIME(0,0,0)</f>
        <v>49188</v>
      </c>
      <c r="C2235">
        <v>31.320205688000001</v>
      </c>
    </row>
    <row r="2236" spans="1:3" x14ac:dyDescent="0.25">
      <c r="A2236">
        <v>12692</v>
      </c>
      <c r="B2236" s="1">
        <f>DATE(2034,10,1) + TIME(0,0,0)</f>
        <v>49218</v>
      </c>
      <c r="C2236">
        <v>31.327928542999999</v>
      </c>
    </row>
    <row r="2237" spans="1:3" x14ac:dyDescent="0.25">
      <c r="A2237">
        <v>12723</v>
      </c>
      <c r="B2237" s="1">
        <f>DATE(2034,11,1) + TIME(0,0,0)</f>
        <v>49249</v>
      </c>
      <c r="C2237">
        <v>31.335897446000001</v>
      </c>
    </row>
    <row r="2238" spans="1:3" x14ac:dyDescent="0.25">
      <c r="A2238">
        <v>12753</v>
      </c>
      <c r="B2238" s="1">
        <f>DATE(2034,12,1) + TIME(0,0,0)</f>
        <v>49279</v>
      </c>
      <c r="C2238">
        <v>31.343593597000002</v>
      </c>
    </row>
    <row r="2239" spans="1:3" x14ac:dyDescent="0.25">
      <c r="A2239">
        <v>12784</v>
      </c>
      <c r="B2239" s="1">
        <f>DATE(2035,1,1) + TIME(0,0,0)</f>
        <v>49310</v>
      </c>
      <c r="C2239">
        <v>31.351535797</v>
      </c>
    </row>
    <row r="2240" spans="1:3" x14ac:dyDescent="0.25">
      <c r="A2240">
        <v>12815</v>
      </c>
      <c r="B2240" s="1">
        <f>DATE(2035,2,1) + TIME(0,0,0)</f>
        <v>49341</v>
      </c>
      <c r="C2240">
        <v>31.359462738000001</v>
      </c>
    </row>
    <row r="2241" spans="1:3" x14ac:dyDescent="0.25">
      <c r="A2241">
        <v>12843</v>
      </c>
      <c r="B2241" s="1">
        <f>DATE(2035,3,1) + TIME(0,0,0)</f>
        <v>49369</v>
      </c>
      <c r="C2241">
        <v>31.366611481</v>
      </c>
    </row>
    <row r="2242" spans="1:3" x14ac:dyDescent="0.25">
      <c r="A2242">
        <v>12874</v>
      </c>
      <c r="B2242" s="1">
        <f>DATE(2035,4,1) + TIME(0,0,0)</f>
        <v>49400</v>
      </c>
      <c r="C2242">
        <v>31.374515533</v>
      </c>
    </row>
    <row r="2243" spans="1:3" x14ac:dyDescent="0.25">
      <c r="A2243">
        <v>12904</v>
      </c>
      <c r="B2243" s="1">
        <f>DATE(2035,5,1) + TIME(0,0,0)</f>
        <v>49430</v>
      </c>
      <c r="C2243">
        <v>31.382148742999998</v>
      </c>
    </row>
    <row r="2244" spans="1:3" x14ac:dyDescent="0.25">
      <c r="A2244">
        <v>12935</v>
      </c>
      <c r="B2244" s="1">
        <f>DATE(2035,6,1) + TIME(0,0,0)</f>
        <v>49461</v>
      </c>
      <c r="C2244">
        <v>31.390026092999999</v>
      </c>
    </row>
    <row r="2245" spans="1:3" x14ac:dyDescent="0.25">
      <c r="A2245">
        <v>12965</v>
      </c>
      <c r="B2245" s="1">
        <f>DATE(2035,7,1) + TIME(0,0,0)</f>
        <v>49491</v>
      </c>
      <c r="C2245">
        <v>31.397636414000001</v>
      </c>
    </row>
    <row r="2246" spans="1:3" x14ac:dyDescent="0.25">
      <c r="A2246">
        <v>12996</v>
      </c>
      <c r="B2246" s="1">
        <f>DATE(2035,8,1) + TIME(0,0,0)</f>
        <v>49522</v>
      </c>
      <c r="C2246">
        <v>31.405487060999999</v>
      </c>
    </row>
    <row r="2247" spans="1:3" x14ac:dyDescent="0.25">
      <c r="A2247">
        <v>13027</v>
      </c>
      <c r="B2247" s="1">
        <f>DATE(2035,9,1) + TIME(0,0,0)</f>
        <v>49553</v>
      </c>
      <c r="C2247">
        <v>31.413324356</v>
      </c>
    </row>
    <row r="2248" spans="1:3" x14ac:dyDescent="0.25">
      <c r="A2248">
        <v>13057</v>
      </c>
      <c r="B2248" s="1">
        <f>DATE(2035,10,1) + TIME(0,0,0)</f>
        <v>49583</v>
      </c>
      <c r="C2248">
        <v>31.420898437999998</v>
      </c>
    </row>
    <row r="2249" spans="1:3" x14ac:dyDescent="0.25">
      <c r="A2249">
        <v>13088</v>
      </c>
      <c r="B2249" s="1">
        <f>DATE(2035,11,1) + TIME(0,0,0)</f>
        <v>49614</v>
      </c>
      <c r="C2249">
        <v>31.42870903</v>
      </c>
    </row>
    <row r="2250" spans="1:3" x14ac:dyDescent="0.25">
      <c r="A2250">
        <v>13118</v>
      </c>
      <c r="B2250" s="1">
        <f>DATE(2035,12,1) + TIME(0,0,0)</f>
        <v>49644</v>
      </c>
      <c r="C2250">
        <v>31.436256408999999</v>
      </c>
    </row>
    <row r="2251" spans="1:3" x14ac:dyDescent="0.25">
      <c r="A2251">
        <v>13149</v>
      </c>
      <c r="B2251" s="1">
        <f>DATE(2036,1,1) + TIME(0,0,0)</f>
        <v>49675</v>
      </c>
      <c r="C2251">
        <v>31.444042205999999</v>
      </c>
    </row>
    <row r="2252" spans="1:3" x14ac:dyDescent="0.25">
      <c r="A2252">
        <v>13180</v>
      </c>
      <c r="B2252" s="1">
        <f>DATE(2036,2,1) + TIME(0,0,0)</f>
        <v>49706</v>
      </c>
      <c r="C2252">
        <v>31.451814650999999</v>
      </c>
    </row>
    <row r="2253" spans="1:3" x14ac:dyDescent="0.25">
      <c r="A2253">
        <v>13209</v>
      </c>
      <c r="B2253" s="1">
        <f>DATE(2036,3,1) + TIME(0,0,0)</f>
        <v>49735</v>
      </c>
      <c r="C2253">
        <v>31.459072113000001</v>
      </c>
    </row>
    <row r="2254" spans="1:3" x14ac:dyDescent="0.25">
      <c r="A2254">
        <v>13240</v>
      </c>
      <c r="B2254" s="1">
        <f>DATE(2036,4,1) + TIME(0,0,0)</f>
        <v>49766</v>
      </c>
      <c r="C2254">
        <v>31.466819763</v>
      </c>
    </row>
    <row r="2255" spans="1:3" x14ac:dyDescent="0.25">
      <c r="A2255">
        <v>13270</v>
      </c>
      <c r="B2255" s="1">
        <f>DATE(2036,5,1) + TIME(0,0,0)</f>
        <v>49796</v>
      </c>
      <c r="C2255">
        <v>31.474302292000001</v>
      </c>
    </row>
    <row r="2256" spans="1:3" x14ac:dyDescent="0.25">
      <c r="A2256">
        <v>13301</v>
      </c>
      <c r="B2256" s="1">
        <f>DATE(2036,6,1) + TIME(0,0,0)</f>
        <v>49827</v>
      </c>
      <c r="C2256">
        <v>31.482023239</v>
      </c>
    </row>
    <row r="2257" spans="1:3" x14ac:dyDescent="0.25">
      <c r="A2257">
        <v>13331</v>
      </c>
      <c r="B2257" s="1">
        <f>DATE(2036,7,1) + TIME(0,0,0)</f>
        <v>49857</v>
      </c>
      <c r="C2257">
        <v>31.489480971999999</v>
      </c>
    </row>
    <row r="2258" spans="1:3" x14ac:dyDescent="0.25">
      <c r="A2258">
        <v>13362</v>
      </c>
      <c r="B2258" s="1">
        <f>DATE(2036,8,1) + TIME(0,0,0)</f>
        <v>49888</v>
      </c>
      <c r="C2258">
        <v>31.497175216999999</v>
      </c>
    </row>
    <row r="2259" spans="1:3" x14ac:dyDescent="0.25">
      <c r="A2259">
        <v>13393</v>
      </c>
      <c r="B2259" s="1">
        <f>DATE(2036,9,1) + TIME(0,0,0)</f>
        <v>49919</v>
      </c>
      <c r="C2259">
        <v>31.504856109999999</v>
      </c>
    </row>
    <row r="2260" spans="1:3" x14ac:dyDescent="0.25">
      <c r="A2260">
        <v>13423</v>
      </c>
      <c r="B2260" s="1">
        <f>DATE(2036,10,1) + TIME(0,0,0)</f>
        <v>49949</v>
      </c>
      <c r="C2260">
        <v>31.512277603000001</v>
      </c>
    </row>
    <row r="2261" spans="1:3" x14ac:dyDescent="0.25">
      <c r="A2261">
        <v>13454</v>
      </c>
      <c r="B2261" s="1">
        <f>DATE(2036,11,1) + TIME(0,0,0)</f>
        <v>49980</v>
      </c>
      <c r="C2261">
        <v>31.519933700999999</v>
      </c>
    </row>
    <row r="2262" spans="1:3" x14ac:dyDescent="0.25">
      <c r="A2262">
        <v>13484</v>
      </c>
      <c r="B2262" s="1">
        <f>DATE(2036,12,1) + TIME(0,0,0)</f>
        <v>50010</v>
      </c>
      <c r="C2262">
        <v>31.527330399</v>
      </c>
    </row>
    <row r="2263" spans="1:3" x14ac:dyDescent="0.25">
      <c r="A2263">
        <v>13515</v>
      </c>
      <c r="B2263" s="1">
        <f>DATE(2037,1,1) + TIME(0,0,0)</f>
        <v>50041</v>
      </c>
      <c r="C2263">
        <v>31.534959792999999</v>
      </c>
    </row>
    <row r="2264" spans="1:3" x14ac:dyDescent="0.25">
      <c r="A2264">
        <v>13546</v>
      </c>
      <c r="B2264" s="1">
        <f>DATE(2037,2,1) + TIME(0,0,0)</f>
        <v>50072</v>
      </c>
      <c r="C2264">
        <v>31.542577743999999</v>
      </c>
    </row>
    <row r="2265" spans="1:3" x14ac:dyDescent="0.25">
      <c r="A2265">
        <v>13574</v>
      </c>
      <c r="B2265" s="1">
        <f>DATE(2037,3,1) + TIME(0,0,0)</f>
        <v>50100</v>
      </c>
      <c r="C2265">
        <v>31.549446106000001</v>
      </c>
    </row>
    <row r="2266" spans="1:3" x14ac:dyDescent="0.25">
      <c r="A2266">
        <v>13605</v>
      </c>
      <c r="B2266" s="1">
        <f>DATE(2037,4,1) + TIME(0,0,0)</f>
        <v>50131</v>
      </c>
      <c r="C2266">
        <v>31.557039261</v>
      </c>
    </row>
    <row r="2267" spans="1:3" x14ac:dyDescent="0.25">
      <c r="A2267">
        <v>13635</v>
      </c>
      <c r="B2267" s="1">
        <f>DATE(2037,5,1) + TIME(0,0,0)</f>
        <v>50161</v>
      </c>
      <c r="C2267">
        <v>31.564374923999999</v>
      </c>
    </row>
    <row r="2268" spans="1:3" x14ac:dyDescent="0.25">
      <c r="A2268">
        <v>13666</v>
      </c>
      <c r="B2268" s="1">
        <f>DATE(2037,6,1) + TIME(0,0,0)</f>
        <v>50192</v>
      </c>
      <c r="C2268">
        <v>31.571943283</v>
      </c>
    </row>
    <row r="2269" spans="1:3" x14ac:dyDescent="0.25">
      <c r="A2269">
        <v>13696</v>
      </c>
      <c r="B2269" s="1">
        <f>DATE(2037,7,1) + TIME(0,0,0)</f>
        <v>50222</v>
      </c>
      <c r="C2269">
        <v>31.579256057999999</v>
      </c>
    </row>
    <row r="2270" spans="1:3" x14ac:dyDescent="0.25">
      <c r="A2270">
        <v>13727</v>
      </c>
      <c r="B2270" s="1">
        <f>DATE(2037,8,1) + TIME(0,0,0)</f>
        <v>50253</v>
      </c>
      <c r="C2270">
        <v>31.586799622000001</v>
      </c>
    </row>
    <row r="2271" spans="1:3" x14ac:dyDescent="0.25">
      <c r="A2271">
        <v>13758</v>
      </c>
      <c r="B2271" s="1">
        <f>DATE(2037,9,1) + TIME(0,0,0)</f>
        <v>50284</v>
      </c>
      <c r="C2271">
        <v>31.594329834</v>
      </c>
    </row>
    <row r="2272" spans="1:3" x14ac:dyDescent="0.25">
      <c r="A2272">
        <v>13788</v>
      </c>
      <c r="B2272" s="1">
        <f>DATE(2037,10,1) + TIME(0,0,0)</f>
        <v>50314</v>
      </c>
      <c r="C2272">
        <v>31.601606368999999</v>
      </c>
    </row>
    <row r="2273" spans="1:3" x14ac:dyDescent="0.25">
      <c r="A2273">
        <v>13819</v>
      </c>
      <c r="B2273" s="1">
        <f>DATE(2037,11,1) + TIME(0,0,0)</f>
        <v>50345</v>
      </c>
      <c r="C2273">
        <v>31.609111786</v>
      </c>
    </row>
    <row r="2274" spans="1:3" x14ac:dyDescent="0.25">
      <c r="A2274">
        <v>13849</v>
      </c>
      <c r="B2274" s="1">
        <f>DATE(2037,12,1) + TIME(0,0,0)</f>
        <v>50375</v>
      </c>
      <c r="C2274">
        <v>31.616365432999999</v>
      </c>
    </row>
    <row r="2275" spans="1:3" x14ac:dyDescent="0.25">
      <c r="A2275">
        <v>13880</v>
      </c>
      <c r="B2275" s="1">
        <f>DATE(2038,1,1) + TIME(0,0,0)</f>
        <v>50406</v>
      </c>
      <c r="C2275">
        <v>31.623846054000001</v>
      </c>
    </row>
    <row r="2276" spans="1:3" x14ac:dyDescent="0.25">
      <c r="A2276">
        <v>13911</v>
      </c>
      <c r="B2276" s="1">
        <f>DATE(2038,2,1) + TIME(0,0,0)</f>
        <v>50437</v>
      </c>
      <c r="C2276">
        <v>31.631317139</v>
      </c>
    </row>
    <row r="2277" spans="1:3" x14ac:dyDescent="0.25">
      <c r="A2277">
        <v>13939</v>
      </c>
      <c r="B2277" s="1">
        <f>DATE(2038,3,1) + TIME(0,0,0)</f>
        <v>50465</v>
      </c>
      <c r="C2277">
        <v>31.638053893999999</v>
      </c>
    </row>
    <row r="2278" spans="1:3" x14ac:dyDescent="0.25">
      <c r="A2278">
        <v>13970</v>
      </c>
      <c r="B2278" s="1">
        <f>DATE(2038,4,1) + TIME(0,0,0)</f>
        <v>50496</v>
      </c>
      <c r="C2278">
        <v>31.645500182999999</v>
      </c>
    </row>
    <row r="2279" spans="1:3" x14ac:dyDescent="0.25">
      <c r="A2279">
        <v>14000</v>
      </c>
      <c r="B2279" s="1">
        <f>DATE(2038,5,1) + TIME(0,0,0)</f>
        <v>50526</v>
      </c>
      <c r="C2279">
        <v>31.652694702000002</v>
      </c>
    </row>
    <row r="2280" spans="1:3" x14ac:dyDescent="0.25">
      <c r="A2280">
        <v>14031</v>
      </c>
      <c r="B2280" s="1">
        <f>DATE(2038,6,1) + TIME(0,0,0)</f>
        <v>50557</v>
      </c>
      <c r="C2280">
        <v>31.660116196000001</v>
      </c>
    </row>
    <row r="2281" spans="1:3" x14ac:dyDescent="0.25">
      <c r="A2281">
        <v>14061</v>
      </c>
      <c r="B2281" s="1">
        <f>DATE(2038,7,1) + TIME(0,0,0)</f>
        <v>50587</v>
      </c>
      <c r="C2281">
        <v>31.667289734000001</v>
      </c>
    </row>
    <row r="2282" spans="1:3" x14ac:dyDescent="0.25">
      <c r="A2282">
        <v>14092</v>
      </c>
      <c r="B2282" s="1">
        <f>DATE(2038,8,1) + TIME(0,0,0)</f>
        <v>50618</v>
      </c>
      <c r="C2282">
        <v>31.674688338999999</v>
      </c>
    </row>
    <row r="2283" spans="1:3" x14ac:dyDescent="0.25">
      <c r="A2283">
        <v>14123</v>
      </c>
      <c r="B2283" s="1">
        <f>DATE(2038,9,1) + TIME(0,0,0)</f>
        <v>50649</v>
      </c>
      <c r="C2283">
        <v>31.6820755</v>
      </c>
    </row>
    <row r="2284" spans="1:3" x14ac:dyDescent="0.25">
      <c r="A2284">
        <v>14153</v>
      </c>
      <c r="B2284" s="1">
        <f>DATE(2038,10,1) + TIME(0,0,0)</f>
        <v>50679</v>
      </c>
      <c r="C2284">
        <v>31.689212799</v>
      </c>
    </row>
    <row r="2285" spans="1:3" x14ac:dyDescent="0.25">
      <c r="A2285">
        <v>14184</v>
      </c>
      <c r="B2285" s="1">
        <f>DATE(2038,11,1) + TIME(0,0,0)</f>
        <v>50710</v>
      </c>
      <c r="C2285">
        <v>31.696577072</v>
      </c>
    </row>
    <row r="2286" spans="1:3" x14ac:dyDescent="0.25">
      <c r="A2286">
        <v>14214</v>
      </c>
      <c r="B2286" s="1">
        <f>DATE(2038,12,1) + TIME(0,0,0)</f>
        <v>50740</v>
      </c>
      <c r="C2286">
        <v>31.703691483</v>
      </c>
    </row>
    <row r="2287" spans="1:3" x14ac:dyDescent="0.25">
      <c r="A2287">
        <v>14245</v>
      </c>
      <c r="B2287" s="1">
        <f>DATE(2039,1,1) + TIME(0,0,0)</f>
        <v>50771</v>
      </c>
      <c r="C2287">
        <v>31.711032867</v>
      </c>
    </row>
    <row r="2288" spans="1:3" x14ac:dyDescent="0.25">
      <c r="A2288">
        <v>14276</v>
      </c>
      <c r="B2288" s="1">
        <f>DATE(2039,2,1) + TIME(0,0,0)</f>
        <v>50802</v>
      </c>
      <c r="C2288">
        <v>31.718360901</v>
      </c>
    </row>
    <row r="2289" spans="1:3" x14ac:dyDescent="0.25">
      <c r="A2289">
        <v>14304</v>
      </c>
      <c r="B2289" s="1">
        <f>DATE(2039,3,1) + TIME(0,0,0)</f>
        <v>50830</v>
      </c>
      <c r="C2289">
        <v>31.724971771</v>
      </c>
    </row>
    <row r="2290" spans="1:3" x14ac:dyDescent="0.25">
      <c r="A2290">
        <v>14335</v>
      </c>
      <c r="B2290" s="1">
        <f>DATE(2039,4,1) + TIME(0,0,0)</f>
        <v>50861</v>
      </c>
      <c r="C2290">
        <v>31.732278824000002</v>
      </c>
    </row>
    <row r="2291" spans="1:3" x14ac:dyDescent="0.25">
      <c r="A2291">
        <v>14365</v>
      </c>
      <c r="B2291" s="1">
        <f>DATE(2039,5,1) + TIME(0,0,0)</f>
        <v>50891</v>
      </c>
      <c r="C2291">
        <v>31.739337921000001</v>
      </c>
    </row>
    <row r="2292" spans="1:3" x14ac:dyDescent="0.25">
      <c r="A2292">
        <v>14396</v>
      </c>
      <c r="B2292" s="1">
        <f>DATE(2039,6,1) + TIME(0,0,0)</f>
        <v>50922</v>
      </c>
      <c r="C2292">
        <v>31.746622085999999</v>
      </c>
    </row>
    <row r="2293" spans="1:3" x14ac:dyDescent="0.25">
      <c r="A2293">
        <v>14426</v>
      </c>
      <c r="B2293" s="1">
        <f>DATE(2039,7,1) + TIME(0,0,0)</f>
        <v>50952</v>
      </c>
      <c r="C2293">
        <v>31.753660201999999</v>
      </c>
    </row>
    <row r="2294" spans="1:3" x14ac:dyDescent="0.25">
      <c r="A2294">
        <v>14457</v>
      </c>
      <c r="B2294" s="1">
        <f>DATE(2039,8,1) + TIME(0,0,0)</f>
        <v>50983</v>
      </c>
      <c r="C2294">
        <v>31.760921478</v>
      </c>
    </row>
    <row r="2295" spans="1:3" x14ac:dyDescent="0.25">
      <c r="A2295">
        <v>14488</v>
      </c>
      <c r="B2295" s="1">
        <f>DATE(2039,9,1) + TIME(0,0,0)</f>
        <v>51014</v>
      </c>
      <c r="C2295">
        <v>31.768173218000001</v>
      </c>
    </row>
    <row r="2296" spans="1:3" x14ac:dyDescent="0.25">
      <c r="A2296">
        <v>14518</v>
      </c>
      <c r="B2296" s="1">
        <f>DATE(2039,10,1) + TIME(0,0,0)</f>
        <v>51044</v>
      </c>
      <c r="C2296">
        <v>31.775177002</v>
      </c>
    </row>
    <row r="2297" spans="1:3" x14ac:dyDescent="0.25">
      <c r="A2297">
        <v>14549</v>
      </c>
      <c r="B2297" s="1">
        <f>DATE(2039,11,1) + TIME(0,0,0)</f>
        <v>51075</v>
      </c>
      <c r="C2297">
        <v>31.782405853</v>
      </c>
    </row>
    <row r="2298" spans="1:3" x14ac:dyDescent="0.25">
      <c r="A2298">
        <v>14579</v>
      </c>
      <c r="B2298" s="1">
        <f>DATE(2039,12,1) + TIME(0,0,0)</f>
        <v>51105</v>
      </c>
      <c r="C2298">
        <v>31.789390564000001</v>
      </c>
    </row>
    <row r="2299" spans="1:3" x14ac:dyDescent="0.25">
      <c r="A2299">
        <v>14610</v>
      </c>
      <c r="B2299" s="1">
        <f>DATE(2040,1,1) + TIME(0,0,0)</f>
        <v>51136</v>
      </c>
      <c r="C2299">
        <v>31.796596526999998</v>
      </c>
    </row>
    <row r="2300" spans="1:3" x14ac:dyDescent="0.25">
      <c r="A2300">
        <v>14641</v>
      </c>
      <c r="B2300" s="1">
        <f>DATE(2040,2,1) + TIME(0,0,0)</f>
        <v>51167</v>
      </c>
      <c r="C2300">
        <v>31.803791046000001</v>
      </c>
    </row>
    <row r="2301" spans="1:3" x14ac:dyDescent="0.25">
      <c r="A2301">
        <v>14670</v>
      </c>
      <c r="B2301" s="1">
        <f>DATE(2040,3,1) + TIME(0,0,0)</f>
        <v>51196</v>
      </c>
      <c r="C2301">
        <v>31.810510635</v>
      </c>
    </row>
    <row r="2302" spans="1:3" x14ac:dyDescent="0.25">
      <c r="A2302">
        <v>14701</v>
      </c>
      <c r="B2302" s="1">
        <f>DATE(2040,4,1) + TIME(0,0,0)</f>
        <v>51227</v>
      </c>
      <c r="C2302">
        <v>31.817684174</v>
      </c>
    </row>
    <row r="2303" spans="1:3" x14ac:dyDescent="0.25">
      <c r="A2303">
        <v>14731</v>
      </c>
      <c r="B2303" s="1">
        <f>DATE(2040,5,1) + TIME(0,0,0)</f>
        <v>51257</v>
      </c>
      <c r="C2303">
        <v>31.824615478999998</v>
      </c>
    </row>
    <row r="2304" spans="1:3" x14ac:dyDescent="0.25">
      <c r="A2304">
        <v>14762</v>
      </c>
      <c r="B2304" s="1">
        <f>DATE(2040,6,1) + TIME(0,0,0)</f>
        <v>51288</v>
      </c>
      <c r="C2304">
        <v>31.831766128999998</v>
      </c>
    </row>
    <row r="2305" spans="1:3" x14ac:dyDescent="0.25">
      <c r="A2305">
        <v>14792</v>
      </c>
      <c r="B2305" s="1">
        <f>DATE(2040,7,1) + TIME(0,0,0)</f>
        <v>51318</v>
      </c>
      <c r="C2305">
        <v>31.838676453000001</v>
      </c>
    </row>
    <row r="2306" spans="1:3" x14ac:dyDescent="0.25">
      <c r="A2306">
        <v>14823</v>
      </c>
      <c r="B2306" s="1">
        <f>DATE(2040,8,1) + TIME(0,0,0)</f>
        <v>51349</v>
      </c>
      <c r="C2306">
        <v>31.845806121999999</v>
      </c>
    </row>
    <row r="2307" spans="1:3" x14ac:dyDescent="0.25">
      <c r="A2307">
        <v>14854</v>
      </c>
      <c r="B2307" s="1">
        <f>DATE(2040,9,1) + TIME(0,0,0)</f>
        <v>51380</v>
      </c>
      <c r="C2307">
        <v>31.852926254</v>
      </c>
    </row>
    <row r="2308" spans="1:3" x14ac:dyDescent="0.25">
      <c r="A2308">
        <v>14884</v>
      </c>
      <c r="B2308" s="1">
        <f>DATE(2040,10,1) + TIME(0,0,0)</f>
        <v>51410</v>
      </c>
      <c r="C2308">
        <v>31.859804152999999</v>
      </c>
    </row>
    <row r="2309" spans="1:3" x14ac:dyDescent="0.25">
      <c r="A2309">
        <v>14915</v>
      </c>
      <c r="B2309" s="1">
        <f>DATE(2040,11,1) + TIME(0,0,0)</f>
        <v>51441</v>
      </c>
      <c r="C2309">
        <v>31.866901398</v>
      </c>
    </row>
    <row r="2310" spans="1:3" x14ac:dyDescent="0.25">
      <c r="A2310">
        <v>14945</v>
      </c>
      <c r="B2310" s="1">
        <f>DATE(2040,12,1) + TIME(0,0,0)</f>
        <v>51471</v>
      </c>
      <c r="C2310">
        <v>31.873760223000001</v>
      </c>
    </row>
    <row r="2311" spans="1:3" x14ac:dyDescent="0.25">
      <c r="A2311">
        <v>14976</v>
      </c>
      <c r="B2311" s="1">
        <f>DATE(2041,1,1) + TIME(0,0,0)</f>
        <v>51502</v>
      </c>
      <c r="C2311">
        <v>31.880836487</v>
      </c>
    </row>
    <row r="2312" spans="1:3" x14ac:dyDescent="0.25">
      <c r="A2312">
        <v>15007</v>
      </c>
      <c r="B2312" s="1">
        <f>DATE(2041,2,1) + TIME(0,0,0)</f>
        <v>51533</v>
      </c>
      <c r="C2312">
        <v>31.887903214000001</v>
      </c>
    </row>
    <row r="2313" spans="1:3" x14ac:dyDescent="0.25">
      <c r="A2313">
        <v>15035</v>
      </c>
      <c r="B2313" s="1">
        <f>DATE(2041,3,1) + TIME(0,0,0)</f>
        <v>51561</v>
      </c>
      <c r="C2313">
        <v>31.894275664999999</v>
      </c>
    </row>
    <row r="2314" spans="1:3" x14ac:dyDescent="0.25">
      <c r="A2314">
        <v>15066</v>
      </c>
      <c r="B2314" s="1">
        <f>DATE(2041,4,1) + TIME(0,0,0)</f>
        <v>51592</v>
      </c>
      <c r="C2314">
        <v>31.901319504</v>
      </c>
    </row>
    <row r="2315" spans="1:3" x14ac:dyDescent="0.25">
      <c r="A2315">
        <v>15096</v>
      </c>
      <c r="B2315" s="1">
        <f>DATE(2041,5,1) + TIME(0,0,0)</f>
        <v>51622</v>
      </c>
      <c r="C2315">
        <v>31.908128737999998</v>
      </c>
    </row>
    <row r="2316" spans="1:3" x14ac:dyDescent="0.25">
      <c r="A2316">
        <v>15127</v>
      </c>
      <c r="B2316" s="1">
        <f>DATE(2041,6,1) + TIME(0,0,0)</f>
        <v>51653</v>
      </c>
      <c r="C2316">
        <v>31.915151596000001</v>
      </c>
    </row>
    <row r="2317" spans="1:3" x14ac:dyDescent="0.25">
      <c r="A2317">
        <v>15157</v>
      </c>
      <c r="B2317" s="1">
        <f>DATE(2041,7,1) + TIME(0,0,0)</f>
        <v>51683</v>
      </c>
      <c r="C2317">
        <v>31.921939850000001</v>
      </c>
    </row>
    <row r="2318" spans="1:3" x14ac:dyDescent="0.25">
      <c r="A2318">
        <v>15188</v>
      </c>
      <c r="B2318" s="1">
        <f>DATE(2041,8,1) + TIME(0,0,0)</f>
        <v>51714</v>
      </c>
      <c r="C2318">
        <v>31.928943633999999</v>
      </c>
    </row>
    <row r="2319" spans="1:3" x14ac:dyDescent="0.25">
      <c r="A2319">
        <v>15219</v>
      </c>
      <c r="B2319" s="1">
        <f>DATE(2041,9,1) + TIME(0,0,0)</f>
        <v>51745</v>
      </c>
      <c r="C2319">
        <v>31.935935974</v>
      </c>
    </row>
    <row r="2320" spans="1:3" x14ac:dyDescent="0.25">
      <c r="A2320">
        <v>15249</v>
      </c>
      <c r="B2320" s="1">
        <f>DATE(2041,10,1) + TIME(0,0,0)</f>
        <v>51775</v>
      </c>
      <c r="C2320">
        <v>31.94269371</v>
      </c>
    </row>
    <row r="2321" spans="1:3" x14ac:dyDescent="0.25">
      <c r="A2321">
        <v>15280</v>
      </c>
      <c r="B2321" s="1">
        <f>DATE(2041,11,1) + TIME(0,0,0)</f>
        <v>51806</v>
      </c>
      <c r="C2321">
        <v>31.949665070000002</v>
      </c>
    </row>
    <row r="2322" spans="1:3" x14ac:dyDescent="0.25">
      <c r="A2322">
        <v>15310</v>
      </c>
      <c r="B2322" s="1">
        <f>DATE(2041,12,1) + TIME(0,0,0)</f>
        <v>51836</v>
      </c>
      <c r="C2322">
        <v>31.956403731999998</v>
      </c>
    </row>
    <row r="2323" spans="1:3" x14ac:dyDescent="0.25">
      <c r="A2323">
        <v>15341</v>
      </c>
      <c r="B2323" s="1">
        <f>DATE(2042,1,1) + TIME(0,0,0)</f>
        <v>51867</v>
      </c>
      <c r="C2323">
        <v>31.963356017999999</v>
      </c>
    </row>
    <row r="2324" spans="1:3" x14ac:dyDescent="0.25">
      <c r="A2324">
        <v>15372</v>
      </c>
      <c r="B2324" s="1">
        <f>DATE(2042,2,1) + TIME(0,0,0)</f>
        <v>51898</v>
      </c>
      <c r="C2324">
        <v>31.970296860000001</v>
      </c>
    </row>
    <row r="2325" spans="1:3" x14ac:dyDescent="0.25">
      <c r="A2325">
        <v>15400</v>
      </c>
      <c r="B2325" s="1">
        <f>DATE(2042,3,1) + TIME(0,0,0)</f>
        <v>51926</v>
      </c>
      <c r="C2325">
        <v>31.976558685000001</v>
      </c>
    </row>
    <row r="2326" spans="1:3" x14ac:dyDescent="0.25">
      <c r="A2326">
        <v>15431</v>
      </c>
      <c r="B2326" s="1">
        <f>DATE(2042,4,1) + TIME(0,0,0)</f>
        <v>51957</v>
      </c>
      <c r="C2326">
        <v>31.983480452999999</v>
      </c>
    </row>
    <row r="2327" spans="1:3" x14ac:dyDescent="0.25">
      <c r="A2327">
        <v>15461</v>
      </c>
      <c r="B2327" s="1">
        <f>DATE(2042,5,1) + TIME(0,0,0)</f>
        <v>51987</v>
      </c>
      <c r="C2327">
        <v>31.990169524999999</v>
      </c>
    </row>
    <row r="2328" spans="1:3" x14ac:dyDescent="0.25">
      <c r="A2328">
        <v>15492</v>
      </c>
      <c r="B2328" s="1">
        <f>DATE(2042,6,1) + TIME(0,0,0)</f>
        <v>52018</v>
      </c>
      <c r="C2328">
        <v>31.997070312000002</v>
      </c>
    </row>
    <row r="2329" spans="1:3" x14ac:dyDescent="0.25">
      <c r="A2329">
        <v>15522</v>
      </c>
      <c r="B2329" s="1">
        <f>DATE(2042,7,1) + TIME(0,0,0)</f>
        <v>52048</v>
      </c>
      <c r="C2329">
        <v>32.003738403</v>
      </c>
    </row>
    <row r="2330" spans="1:3" x14ac:dyDescent="0.25">
      <c r="A2330">
        <v>15553</v>
      </c>
      <c r="B2330" s="1">
        <f>DATE(2042,8,1) + TIME(0,0,0)</f>
        <v>52079</v>
      </c>
      <c r="C2330">
        <v>32.010620117000002</v>
      </c>
    </row>
    <row r="2331" spans="1:3" x14ac:dyDescent="0.25">
      <c r="A2331">
        <v>15584</v>
      </c>
      <c r="B2331" s="1">
        <f>DATE(2042,9,1) + TIME(0,0,0)</f>
        <v>52110</v>
      </c>
      <c r="C2331">
        <v>32.017494202000002</v>
      </c>
    </row>
    <row r="2332" spans="1:3" x14ac:dyDescent="0.25">
      <c r="A2332">
        <v>15614</v>
      </c>
      <c r="B2332" s="1">
        <f>DATE(2042,10,1) + TIME(0,0,0)</f>
        <v>52140</v>
      </c>
      <c r="C2332">
        <v>32.02413559</v>
      </c>
    </row>
    <row r="2333" spans="1:3" x14ac:dyDescent="0.25">
      <c r="A2333">
        <v>15645</v>
      </c>
      <c r="B2333" s="1">
        <f>DATE(2042,11,1) + TIME(0,0,0)</f>
        <v>52171</v>
      </c>
      <c r="C2333">
        <v>32.030986786</v>
      </c>
    </row>
    <row r="2334" spans="1:3" x14ac:dyDescent="0.25">
      <c r="A2334">
        <v>15675</v>
      </c>
      <c r="B2334" s="1">
        <f>DATE(2042,12,1) + TIME(0,0,0)</f>
        <v>52201</v>
      </c>
      <c r="C2334">
        <v>32.037605286000002</v>
      </c>
    </row>
    <row r="2335" spans="1:3" x14ac:dyDescent="0.25">
      <c r="A2335">
        <v>15706</v>
      </c>
      <c r="B2335" s="1">
        <f>DATE(2043,1,1) + TIME(0,0,0)</f>
        <v>52232</v>
      </c>
      <c r="C2335">
        <v>32.044437408</v>
      </c>
    </row>
    <row r="2336" spans="1:3" x14ac:dyDescent="0.25">
      <c r="A2336">
        <v>15737</v>
      </c>
      <c r="B2336" s="1">
        <f>DATE(2043,2,1) + TIME(0,0,0)</f>
        <v>52263</v>
      </c>
      <c r="C2336">
        <v>32.051261902</v>
      </c>
    </row>
    <row r="2337" spans="1:3" x14ac:dyDescent="0.25">
      <c r="A2337">
        <v>15765</v>
      </c>
      <c r="B2337" s="1">
        <f>DATE(2043,3,1) + TIME(0,0,0)</f>
        <v>52291</v>
      </c>
      <c r="C2337">
        <v>32.057415009000003</v>
      </c>
    </row>
    <row r="2338" spans="1:3" x14ac:dyDescent="0.25">
      <c r="A2338">
        <v>15796</v>
      </c>
      <c r="B2338" s="1">
        <f>DATE(2043,4,1) + TIME(0,0,0)</f>
        <v>52322</v>
      </c>
      <c r="C2338">
        <v>32.064216614000003</v>
      </c>
    </row>
    <row r="2339" spans="1:3" x14ac:dyDescent="0.25">
      <c r="A2339">
        <v>15826</v>
      </c>
      <c r="B2339" s="1">
        <f>DATE(2043,5,1) + TIME(0,0,0)</f>
        <v>52352</v>
      </c>
      <c r="C2339">
        <v>32.070793152</v>
      </c>
    </row>
    <row r="2340" spans="1:3" x14ac:dyDescent="0.25">
      <c r="A2340">
        <v>15857</v>
      </c>
      <c r="B2340" s="1">
        <f>DATE(2043,6,1) + TIME(0,0,0)</f>
        <v>52383</v>
      </c>
      <c r="C2340">
        <v>32.077575684000003</v>
      </c>
    </row>
    <row r="2341" spans="1:3" x14ac:dyDescent="0.25">
      <c r="A2341">
        <v>15887</v>
      </c>
      <c r="B2341" s="1">
        <f>DATE(2043,7,1) + TIME(0,0,0)</f>
        <v>52413</v>
      </c>
      <c r="C2341">
        <v>32.084129333</v>
      </c>
    </row>
    <row r="2342" spans="1:3" x14ac:dyDescent="0.25">
      <c r="A2342">
        <v>15918</v>
      </c>
      <c r="B2342" s="1">
        <f>DATE(2043,8,1) + TIME(0,0,0)</f>
        <v>52444</v>
      </c>
      <c r="C2342">
        <v>32.090896606000001</v>
      </c>
    </row>
    <row r="2343" spans="1:3" x14ac:dyDescent="0.25">
      <c r="A2343">
        <v>15949</v>
      </c>
      <c r="B2343" s="1">
        <f>DATE(2043,9,1) + TIME(0,0,0)</f>
        <v>52475</v>
      </c>
      <c r="C2343">
        <v>32.097648620999998</v>
      </c>
    </row>
    <row r="2344" spans="1:3" x14ac:dyDescent="0.25">
      <c r="A2344">
        <v>15979</v>
      </c>
      <c r="B2344" s="1">
        <f>DATE(2043,10,1) + TIME(0,0,0)</f>
        <v>52505</v>
      </c>
      <c r="C2344">
        <v>32.104179381999998</v>
      </c>
    </row>
    <row r="2345" spans="1:3" x14ac:dyDescent="0.25">
      <c r="A2345">
        <v>16010</v>
      </c>
      <c r="B2345" s="1">
        <f>DATE(2043,11,1) + TIME(0,0,0)</f>
        <v>52536</v>
      </c>
      <c r="C2345">
        <v>32.110912323000001</v>
      </c>
    </row>
    <row r="2346" spans="1:3" x14ac:dyDescent="0.25">
      <c r="A2346">
        <v>16040</v>
      </c>
      <c r="B2346" s="1">
        <f>DATE(2043,12,1) + TIME(0,0,0)</f>
        <v>52566</v>
      </c>
      <c r="C2346">
        <v>32.117424010999997</v>
      </c>
    </row>
    <row r="2347" spans="1:3" x14ac:dyDescent="0.25">
      <c r="A2347">
        <v>16071</v>
      </c>
      <c r="B2347" s="1">
        <f>DATE(2044,1,1) + TIME(0,0,0)</f>
        <v>52597</v>
      </c>
      <c r="C2347">
        <v>32.124137877999999</v>
      </c>
    </row>
    <row r="2348" spans="1:3" x14ac:dyDescent="0.25">
      <c r="A2348">
        <v>16102</v>
      </c>
      <c r="B2348" s="1">
        <f>DATE(2044,2,1) + TIME(0,0,0)</f>
        <v>52628</v>
      </c>
      <c r="C2348">
        <v>32.130847930999998</v>
      </c>
    </row>
    <row r="2349" spans="1:3" x14ac:dyDescent="0.25">
      <c r="A2349">
        <v>16131</v>
      </c>
      <c r="B2349" s="1">
        <f>DATE(2044,3,1) + TIME(0,0,0)</f>
        <v>52657</v>
      </c>
      <c r="C2349">
        <v>32.137111664000003</v>
      </c>
    </row>
    <row r="2350" spans="1:3" x14ac:dyDescent="0.25">
      <c r="A2350">
        <v>16162</v>
      </c>
      <c r="B2350" s="1">
        <f>DATE(2044,4,1) + TIME(0,0,0)</f>
        <v>52688</v>
      </c>
      <c r="C2350">
        <v>32.143798828000001</v>
      </c>
    </row>
    <row r="2351" spans="1:3" x14ac:dyDescent="0.25">
      <c r="A2351">
        <v>16192</v>
      </c>
      <c r="B2351" s="1">
        <f>DATE(2044,5,1) + TIME(0,0,0)</f>
        <v>52718</v>
      </c>
      <c r="C2351">
        <v>32.150264739999997</v>
      </c>
    </row>
    <row r="2352" spans="1:3" x14ac:dyDescent="0.25">
      <c r="A2352">
        <v>16223</v>
      </c>
      <c r="B2352" s="1">
        <f>DATE(2044,6,1) + TIME(0,0,0)</f>
        <v>52749</v>
      </c>
      <c r="C2352">
        <v>32.156932830999999</v>
      </c>
    </row>
    <row r="2353" spans="1:3" x14ac:dyDescent="0.25">
      <c r="A2353">
        <v>16253</v>
      </c>
      <c r="B2353" s="1">
        <f>DATE(2044,7,1) + TIME(0,0,0)</f>
        <v>52779</v>
      </c>
      <c r="C2353">
        <v>32.163379669000001</v>
      </c>
    </row>
    <row r="2354" spans="1:3" x14ac:dyDescent="0.25">
      <c r="A2354">
        <v>16284</v>
      </c>
      <c r="B2354" s="1">
        <f>DATE(2044,8,1) + TIME(0,0,0)</f>
        <v>52810</v>
      </c>
      <c r="C2354">
        <v>32.170032501000001</v>
      </c>
    </row>
    <row r="2355" spans="1:3" x14ac:dyDescent="0.25">
      <c r="A2355">
        <v>16315</v>
      </c>
      <c r="B2355" s="1">
        <f>DATE(2044,9,1) + TIME(0,0,0)</f>
        <v>52841</v>
      </c>
      <c r="C2355">
        <v>32.176673889</v>
      </c>
    </row>
    <row r="2356" spans="1:3" x14ac:dyDescent="0.25">
      <c r="A2356">
        <v>16345</v>
      </c>
      <c r="B2356" s="1">
        <f>DATE(2044,10,1) + TIME(0,0,0)</f>
        <v>52871</v>
      </c>
      <c r="C2356">
        <v>32.183090210000003</v>
      </c>
    </row>
    <row r="2357" spans="1:3" x14ac:dyDescent="0.25">
      <c r="A2357">
        <v>16376</v>
      </c>
      <c r="B2357" s="1">
        <f>DATE(2044,11,1) + TIME(0,0,0)</f>
        <v>52902</v>
      </c>
      <c r="C2357">
        <v>32.189712524000001</v>
      </c>
    </row>
    <row r="2358" spans="1:3" x14ac:dyDescent="0.25">
      <c r="A2358">
        <v>16406</v>
      </c>
      <c r="B2358" s="1">
        <f>DATE(2044,12,1) + TIME(0,0,0)</f>
        <v>52932</v>
      </c>
      <c r="C2358">
        <v>32.196113586000003</v>
      </c>
    </row>
    <row r="2359" spans="1:3" x14ac:dyDescent="0.25">
      <c r="A2359">
        <v>16437</v>
      </c>
      <c r="B2359" s="1">
        <f>DATE(2045,1,1) + TIME(0,0,0)</f>
        <v>52963</v>
      </c>
      <c r="C2359">
        <v>32.202720642000003</v>
      </c>
    </row>
    <row r="2360" spans="1:3" x14ac:dyDescent="0.25">
      <c r="A2360">
        <v>16468</v>
      </c>
      <c r="B2360" s="1">
        <f>DATE(2045,2,1) + TIME(0,0,0)</f>
        <v>52994</v>
      </c>
      <c r="C2360">
        <v>32.209316254000001</v>
      </c>
    </row>
    <row r="2361" spans="1:3" x14ac:dyDescent="0.25">
      <c r="A2361">
        <v>16496</v>
      </c>
      <c r="B2361" s="1">
        <f>DATE(2045,3,1) + TIME(0,0,0)</f>
        <v>53022</v>
      </c>
      <c r="C2361">
        <v>32.215267181000002</v>
      </c>
    </row>
    <row r="2362" spans="1:3" x14ac:dyDescent="0.25">
      <c r="A2362">
        <v>16527</v>
      </c>
      <c r="B2362" s="1">
        <f>DATE(2045,4,1) + TIME(0,0,0)</f>
        <v>53053</v>
      </c>
      <c r="C2362">
        <v>32.221843718999999</v>
      </c>
    </row>
    <row r="2363" spans="1:3" x14ac:dyDescent="0.25">
      <c r="A2363">
        <v>16557</v>
      </c>
      <c r="B2363" s="1">
        <f>DATE(2045,5,1) + TIME(0,0,0)</f>
        <v>53083</v>
      </c>
      <c r="C2363">
        <v>32.22820282</v>
      </c>
    </row>
    <row r="2364" spans="1:3" x14ac:dyDescent="0.25">
      <c r="A2364">
        <v>16588</v>
      </c>
      <c r="B2364" s="1">
        <f>DATE(2045,6,1) + TIME(0,0,0)</f>
        <v>53114</v>
      </c>
      <c r="C2364">
        <v>32.234760283999996</v>
      </c>
    </row>
    <row r="2365" spans="1:3" x14ac:dyDescent="0.25">
      <c r="A2365">
        <v>16618</v>
      </c>
      <c r="B2365" s="1">
        <f>DATE(2045,7,1) + TIME(0,0,0)</f>
        <v>53144</v>
      </c>
      <c r="C2365">
        <v>32.241100310999997</v>
      </c>
    </row>
    <row r="2366" spans="1:3" x14ac:dyDescent="0.25">
      <c r="A2366">
        <v>16649</v>
      </c>
      <c r="B2366" s="1">
        <f>DATE(2045,8,1) + TIME(0,0,0)</f>
        <v>53175</v>
      </c>
      <c r="C2366">
        <v>32.247642517000003</v>
      </c>
    </row>
    <row r="2367" spans="1:3" x14ac:dyDescent="0.25">
      <c r="A2367">
        <v>16680</v>
      </c>
      <c r="B2367" s="1">
        <f>DATE(2045,9,1) + TIME(0,0,0)</f>
        <v>53206</v>
      </c>
      <c r="C2367">
        <v>32.254177093999999</v>
      </c>
    </row>
    <row r="2368" spans="1:3" x14ac:dyDescent="0.25">
      <c r="A2368">
        <v>16710</v>
      </c>
      <c r="B2368" s="1">
        <f>DATE(2045,10,1) + TIME(0,0,0)</f>
        <v>53236</v>
      </c>
      <c r="C2368">
        <v>32.260490417</v>
      </c>
    </row>
    <row r="2369" spans="1:3" x14ac:dyDescent="0.25">
      <c r="A2369">
        <v>16741</v>
      </c>
      <c r="B2369" s="1">
        <f>DATE(2045,11,1) + TIME(0,0,0)</f>
        <v>53267</v>
      </c>
      <c r="C2369">
        <v>32.267005920000003</v>
      </c>
    </row>
    <row r="2370" spans="1:3" x14ac:dyDescent="0.25">
      <c r="A2370">
        <v>16771</v>
      </c>
      <c r="B2370" s="1">
        <f>DATE(2045,12,1) + TIME(0,0,0)</f>
        <v>53297</v>
      </c>
      <c r="C2370">
        <v>32.273303986000002</v>
      </c>
    </row>
    <row r="2371" spans="1:3" x14ac:dyDescent="0.25">
      <c r="A2371">
        <v>16802</v>
      </c>
      <c r="B2371" s="1">
        <f>DATE(2046,1,1) + TIME(0,0,0)</f>
        <v>53328</v>
      </c>
      <c r="C2371">
        <v>32.279800414999997</v>
      </c>
    </row>
    <row r="2372" spans="1:3" x14ac:dyDescent="0.25">
      <c r="A2372">
        <v>16833</v>
      </c>
      <c r="B2372" s="1">
        <f>DATE(2046,2,1) + TIME(0,0,0)</f>
        <v>53359</v>
      </c>
      <c r="C2372">
        <v>32.286289214999996</v>
      </c>
    </row>
    <row r="2373" spans="1:3" x14ac:dyDescent="0.25">
      <c r="A2373">
        <v>16861</v>
      </c>
      <c r="B2373" s="1">
        <f>DATE(2046,3,1) + TIME(0,0,0)</f>
        <v>53387</v>
      </c>
      <c r="C2373">
        <v>32.292144774999997</v>
      </c>
    </row>
    <row r="2374" spans="1:3" x14ac:dyDescent="0.25">
      <c r="A2374">
        <v>16892</v>
      </c>
      <c r="B2374" s="1">
        <f>DATE(2046,4,1) + TIME(0,0,0)</f>
        <v>53418</v>
      </c>
      <c r="C2374">
        <v>32.298614502</v>
      </c>
    </row>
    <row r="2375" spans="1:3" x14ac:dyDescent="0.25">
      <c r="A2375">
        <v>16922</v>
      </c>
      <c r="B2375" s="1">
        <f>DATE(2046,5,1) + TIME(0,0,0)</f>
        <v>53448</v>
      </c>
      <c r="C2375">
        <v>32.304870604999998</v>
      </c>
    </row>
    <row r="2376" spans="1:3" x14ac:dyDescent="0.25">
      <c r="A2376">
        <v>16953</v>
      </c>
      <c r="B2376" s="1">
        <f>DATE(2046,6,1) + TIME(0,0,0)</f>
        <v>53479</v>
      </c>
      <c r="C2376">
        <v>32.311325072999999</v>
      </c>
    </row>
    <row r="2377" spans="1:3" x14ac:dyDescent="0.25">
      <c r="A2377">
        <v>16983</v>
      </c>
      <c r="B2377" s="1">
        <f>DATE(2046,7,1) + TIME(0,0,0)</f>
        <v>53509</v>
      </c>
      <c r="C2377">
        <v>32.317562103</v>
      </c>
    </row>
    <row r="2378" spans="1:3" x14ac:dyDescent="0.25">
      <c r="A2378">
        <v>17014</v>
      </c>
      <c r="B2378" s="1">
        <f>DATE(2046,8,1) + TIME(0,0,0)</f>
        <v>53540</v>
      </c>
      <c r="C2378">
        <v>32.324001312</v>
      </c>
    </row>
    <row r="2379" spans="1:3" x14ac:dyDescent="0.25">
      <c r="A2379">
        <v>17045</v>
      </c>
      <c r="B2379" s="1">
        <f>DATE(2046,9,1) + TIME(0,0,0)</f>
        <v>53571</v>
      </c>
      <c r="C2379">
        <v>32.330429076999998</v>
      </c>
    </row>
    <row r="2380" spans="1:3" x14ac:dyDescent="0.25">
      <c r="A2380">
        <v>17075</v>
      </c>
      <c r="B2380" s="1">
        <f>DATE(2046,10,1) + TIME(0,0,0)</f>
        <v>53601</v>
      </c>
      <c r="C2380">
        <v>32.336639404000003</v>
      </c>
    </row>
    <row r="2381" spans="1:3" x14ac:dyDescent="0.25">
      <c r="A2381">
        <v>17106</v>
      </c>
      <c r="B2381" s="1">
        <f>DATE(2046,11,1) + TIME(0,0,0)</f>
        <v>53632</v>
      </c>
      <c r="C2381">
        <v>32.34305191</v>
      </c>
    </row>
    <row r="2382" spans="1:3" x14ac:dyDescent="0.25">
      <c r="A2382">
        <v>17136</v>
      </c>
      <c r="B2382" s="1">
        <f>DATE(2046,12,1) + TIME(0,0,0)</f>
        <v>53662</v>
      </c>
      <c r="C2382">
        <v>32.349246979</v>
      </c>
    </row>
    <row r="2383" spans="1:3" x14ac:dyDescent="0.25">
      <c r="A2383">
        <v>17167</v>
      </c>
      <c r="B2383" s="1">
        <f>DATE(2047,1,1) + TIME(0,0,0)</f>
        <v>53693</v>
      </c>
      <c r="C2383">
        <v>32.355644226000003</v>
      </c>
    </row>
    <row r="2384" spans="1:3" x14ac:dyDescent="0.25">
      <c r="A2384">
        <v>17198</v>
      </c>
      <c r="B2384" s="1">
        <f>DATE(2047,2,1) + TIME(0,0,0)</f>
        <v>53724</v>
      </c>
      <c r="C2384">
        <v>32.362030029000003</v>
      </c>
    </row>
    <row r="2385" spans="1:3" x14ac:dyDescent="0.25">
      <c r="A2385">
        <v>17226</v>
      </c>
      <c r="B2385" s="1">
        <f>DATE(2047,3,1) + TIME(0,0,0)</f>
        <v>53752</v>
      </c>
      <c r="C2385">
        <v>32.367790221999996</v>
      </c>
    </row>
    <row r="2386" spans="1:3" x14ac:dyDescent="0.25">
      <c r="A2386">
        <v>17257</v>
      </c>
      <c r="B2386" s="1">
        <f>DATE(2047,4,1) + TIME(0,0,0)</f>
        <v>53783</v>
      </c>
      <c r="C2386">
        <v>32.374160766999999</v>
      </c>
    </row>
    <row r="2387" spans="1:3" x14ac:dyDescent="0.25">
      <c r="A2387">
        <v>17287</v>
      </c>
      <c r="B2387" s="1">
        <f>DATE(2047,5,1) + TIME(0,0,0)</f>
        <v>53813</v>
      </c>
      <c r="C2387">
        <v>32.380313872999999</v>
      </c>
    </row>
    <row r="2388" spans="1:3" x14ac:dyDescent="0.25">
      <c r="A2388">
        <v>17318</v>
      </c>
      <c r="B2388" s="1">
        <f>DATE(2047,6,1) + TIME(0,0,0)</f>
        <v>53844</v>
      </c>
      <c r="C2388">
        <v>32.386669159</v>
      </c>
    </row>
    <row r="2389" spans="1:3" x14ac:dyDescent="0.25">
      <c r="A2389">
        <v>17348</v>
      </c>
      <c r="B2389" s="1">
        <f>DATE(2047,7,1) + TIME(0,0,0)</f>
        <v>53874</v>
      </c>
      <c r="C2389">
        <v>32.392807007000002</v>
      </c>
    </row>
    <row r="2390" spans="1:3" x14ac:dyDescent="0.25">
      <c r="A2390">
        <v>17379</v>
      </c>
      <c r="B2390" s="1">
        <f>DATE(2047,8,1) + TIME(0,0,0)</f>
        <v>53905</v>
      </c>
      <c r="C2390">
        <v>32.399143219000003</v>
      </c>
    </row>
    <row r="2391" spans="1:3" x14ac:dyDescent="0.25">
      <c r="A2391">
        <v>17410</v>
      </c>
      <c r="B2391" s="1">
        <f>DATE(2047,9,1) + TIME(0,0,0)</f>
        <v>53936</v>
      </c>
      <c r="C2391">
        <v>32.405471802000001</v>
      </c>
    </row>
    <row r="2392" spans="1:3" x14ac:dyDescent="0.25">
      <c r="A2392">
        <v>17440</v>
      </c>
      <c r="B2392" s="1">
        <f>DATE(2047,10,1) + TIME(0,0,0)</f>
        <v>53966</v>
      </c>
      <c r="C2392">
        <v>32.411586761000002</v>
      </c>
    </row>
    <row r="2393" spans="1:3" x14ac:dyDescent="0.25">
      <c r="A2393">
        <v>17471</v>
      </c>
      <c r="B2393" s="1">
        <f>DATE(2047,11,1) + TIME(0,0,0)</f>
        <v>53997</v>
      </c>
      <c r="C2393">
        <v>32.417896270999996</v>
      </c>
    </row>
    <row r="2394" spans="1:3" x14ac:dyDescent="0.25">
      <c r="A2394">
        <v>17501</v>
      </c>
      <c r="B2394" s="1">
        <f>DATE(2047,12,1) + TIME(0,0,0)</f>
        <v>54027</v>
      </c>
      <c r="C2394">
        <v>32.423995972</v>
      </c>
    </row>
    <row r="2395" spans="1:3" x14ac:dyDescent="0.25">
      <c r="A2395">
        <v>17532</v>
      </c>
      <c r="B2395" s="1">
        <f>DATE(2048,1,1) + TIME(0,0,0)</f>
        <v>54058</v>
      </c>
      <c r="C2395">
        <v>32.430290221999996</v>
      </c>
    </row>
    <row r="2396" spans="1:3" x14ac:dyDescent="0.25">
      <c r="A2396">
        <v>17563</v>
      </c>
      <c r="B2396" s="1">
        <f>DATE(2048,2,1) + TIME(0,0,0)</f>
        <v>54089</v>
      </c>
      <c r="C2396">
        <v>32.436576842999997</v>
      </c>
    </row>
    <row r="2397" spans="1:3" x14ac:dyDescent="0.25">
      <c r="A2397">
        <v>17592</v>
      </c>
      <c r="B2397" s="1">
        <f>DATE(2048,3,1) + TIME(0,0,0)</f>
        <v>54118</v>
      </c>
      <c r="C2397">
        <v>32.442451476999999</v>
      </c>
    </row>
    <row r="2398" spans="1:3" x14ac:dyDescent="0.25">
      <c r="A2398">
        <v>17623</v>
      </c>
      <c r="B2398" s="1">
        <f>DATE(2048,4,1) + TIME(0,0,0)</f>
        <v>54149</v>
      </c>
      <c r="C2398">
        <v>32.448719025000003</v>
      </c>
    </row>
    <row r="2399" spans="1:3" x14ac:dyDescent="0.25">
      <c r="A2399">
        <v>17653</v>
      </c>
      <c r="B2399" s="1">
        <f>DATE(2048,5,1) + TIME(0,0,0)</f>
        <v>54179</v>
      </c>
      <c r="C2399">
        <v>32.454780579000001</v>
      </c>
    </row>
    <row r="2400" spans="1:3" x14ac:dyDescent="0.25">
      <c r="A2400">
        <v>17684</v>
      </c>
      <c r="B2400" s="1">
        <f>DATE(2048,6,1) + TIME(0,0,0)</f>
        <v>54210</v>
      </c>
      <c r="C2400">
        <v>32.461032867</v>
      </c>
    </row>
    <row r="2401" spans="1:3" x14ac:dyDescent="0.25">
      <c r="A2401">
        <v>17714</v>
      </c>
      <c r="B2401" s="1">
        <f>DATE(2048,7,1) + TIME(0,0,0)</f>
        <v>54240</v>
      </c>
      <c r="C2401">
        <v>32.467079163000001</v>
      </c>
    </row>
    <row r="2402" spans="1:3" x14ac:dyDescent="0.25">
      <c r="A2402">
        <v>17745</v>
      </c>
      <c r="B2402" s="1">
        <f>DATE(2048,8,1) + TIME(0,0,0)</f>
        <v>54271</v>
      </c>
      <c r="C2402">
        <v>32.473316193000002</v>
      </c>
    </row>
    <row r="2403" spans="1:3" x14ac:dyDescent="0.25">
      <c r="A2403">
        <v>17776</v>
      </c>
      <c r="B2403" s="1">
        <f>DATE(2048,9,1) + TIME(0,0,0)</f>
        <v>54302</v>
      </c>
      <c r="C2403">
        <v>32.479545592999997</v>
      </c>
    </row>
    <row r="2404" spans="1:3" x14ac:dyDescent="0.25">
      <c r="A2404">
        <v>17806</v>
      </c>
      <c r="B2404" s="1">
        <f>DATE(2048,10,1) + TIME(0,0,0)</f>
        <v>54332</v>
      </c>
      <c r="C2404">
        <v>32.485565186000002</v>
      </c>
    </row>
    <row r="2405" spans="1:3" x14ac:dyDescent="0.25">
      <c r="A2405">
        <v>17837</v>
      </c>
      <c r="B2405" s="1">
        <f>DATE(2048,11,1) + TIME(0,0,0)</f>
        <v>54363</v>
      </c>
      <c r="C2405">
        <v>32.491779327000003</v>
      </c>
    </row>
    <row r="2406" spans="1:3" x14ac:dyDescent="0.25">
      <c r="A2406">
        <v>17867</v>
      </c>
      <c r="B2406" s="1">
        <f>DATE(2048,12,1) + TIME(0,0,0)</f>
        <v>54393</v>
      </c>
      <c r="C2406">
        <v>32.497787475999999</v>
      </c>
    </row>
    <row r="2407" spans="1:3" x14ac:dyDescent="0.25">
      <c r="A2407">
        <v>17898</v>
      </c>
      <c r="B2407" s="1">
        <f>DATE(2049,1,1) + TIME(0,0,0)</f>
        <v>54424</v>
      </c>
      <c r="C2407">
        <v>32.503982544000003</v>
      </c>
    </row>
    <row r="2408" spans="1:3" x14ac:dyDescent="0.25">
      <c r="A2408">
        <v>17929</v>
      </c>
      <c r="B2408" s="1">
        <f>DATE(2049,2,1) + TIME(0,0,0)</f>
        <v>54455</v>
      </c>
      <c r="C2408">
        <v>32.510173797999997</v>
      </c>
    </row>
    <row r="2409" spans="1:3" x14ac:dyDescent="0.25">
      <c r="A2409">
        <v>17957</v>
      </c>
      <c r="B2409" s="1">
        <f>DATE(2049,3,1) + TIME(0,0,0)</f>
        <v>54483</v>
      </c>
      <c r="C2409">
        <v>32.515758513999998</v>
      </c>
    </row>
    <row r="2410" spans="1:3" x14ac:dyDescent="0.25">
      <c r="A2410">
        <v>17988</v>
      </c>
      <c r="B2410" s="1">
        <f>DATE(2049,4,1) + TIME(0,0,0)</f>
        <v>54514</v>
      </c>
      <c r="C2410">
        <v>32.521930695000002</v>
      </c>
    </row>
    <row r="2411" spans="1:3" x14ac:dyDescent="0.25">
      <c r="A2411">
        <v>18018</v>
      </c>
      <c r="B2411" s="1">
        <f>DATE(2049,5,1) + TIME(0,0,0)</f>
        <v>54544</v>
      </c>
      <c r="C2411">
        <v>32.527900696000003</v>
      </c>
    </row>
    <row r="2412" spans="1:3" x14ac:dyDescent="0.25">
      <c r="A2412">
        <v>18049</v>
      </c>
      <c r="B2412" s="1">
        <f>DATE(2049,6,1) + TIME(0,0,0)</f>
        <v>54575</v>
      </c>
      <c r="C2412">
        <v>32.534057617000002</v>
      </c>
    </row>
    <row r="2413" spans="1:3" x14ac:dyDescent="0.25">
      <c r="A2413">
        <v>18079</v>
      </c>
      <c r="B2413" s="1">
        <f>DATE(2049,7,1) + TIME(0,0,0)</f>
        <v>54605</v>
      </c>
      <c r="C2413">
        <v>32.540008544999999</v>
      </c>
    </row>
    <row r="2414" spans="1:3" x14ac:dyDescent="0.25">
      <c r="A2414">
        <v>18110</v>
      </c>
      <c r="B2414" s="1">
        <f>DATE(2049,8,1) + TIME(0,0,0)</f>
        <v>54636</v>
      </c>
      <c r="C2414">
        <v>32.546154022000003</v>
      </c>
    </row>
    <row r="2415" spans="1:3" x14ac:dyDescent="0.25">
      <c r="A2415">
        <v>18141</v>
      </c>
      <c r="B2415" s="1">
        <f>DATE(2049,9,1) + TIME(0,0,0)</f>
        <v>54667</v>
      </c>
      <c r="C2415">
        <v>32.552288054999998</v>
      </c>
    </row>
    <row r="2416" spans="1:3" x14ac:dyDescent="0.25">
      <c r="A2416">
        <v>18171</v>
      </c>
      <c r="B2416" s="1">
        <f>DATE(2049,10,1) + TIME(0,0,0)</f>
        <v>54697</v>
      </c>
      <c r="C2416">
        <v>32.558216094999999</v>
      </c>
    </row>
    <row r="2417" spans="1:3" x14ac:dyDescent="0.25">
      <c r="A2417">
        <v>18202</v>
      </c>
      <c r="B2417" s="1">
        <f>DATE(2049,11,1) + TIME(0,0,0)</f>
        <v>54728</v>
      </c>
      <c r="C2417">
        <v>32.564338683999999</v>
      </c>
    </row>
    <row r="2418" spans="1:3" x14ac:dyDescent="0.25">
      <c r="A2418">
        <v>18232</v>
      </c>
      <c r="B2418" s="1">
        <f>DATE(2049,12,1) + TIME(0,0,0)</f>
        <v>54758</v>
      </c>
      <c r="C2418">
        <v>32.570251464999998</v>
      </c>
    </row>
    <row r="2419" spans="1:3" x14ac:dyDescent="0.25">
      <c r="A2419">
        <v>18263</v>
      </c>
      <c r="B2419" s="1">
        <f>DATE(2050,1,1) + TIME(0,0,0)</f>
        <v>54789</v>
      </c>
      <c r="C2419">
        <v>32.576354979999998</v>
      </c>
    </row>
    <row r="2421" spans="1:3" x14ac:dyDescent="0.25">
      <c r="A2421" t="s">
        <v>7</v>
      </c>
    </row>
    <row r="2423" spans="1:3" x14ac:dyDescent="0.25">
      <c r="A2423" t="s">
        <v>1</v>
      </c>
      <c r="B2423" t="s">
        <v>2</v>
      </c>
      <c r="C2423" t="s">
        <v>3</v>
      </c>
    </row>
    <row r="2424" spans="1:3" x14ac:dyDescent="0.25">
      <c r="A2424">
        <v>0</v>
      </c>
      <c r="B2424" s="1">
        <f>DATE(2000,1,1) + TIME(0,0,0)</f>
        <v>36526</v>
      </c>
      <c r="C2424">
        <v>0</v>
      </c>
    </row>
    <row r="2425" spans="1:3" x14ac:dyDescent="0.25">
      <c r="A2425">
        <v>31</v>
      </c>
      <c r="B2425" s="1">
        <f>DATE(2000,2,1) + TIME(0,0,0)</f>
        <v>36557</v>
      </c>
      <c r="C2425">
        <v>5.2864942551</v>
      </c>
    </row>
    <row r="2426" spans="1:3" x14ac:dyDescent="0.25">
      <c r="A2426">
        <v>60</v>
      </c>
      <c r="B2426" s="1">
        <f>DATE(2000,3,1) + TIME(0,0,0)</f>
        <v>36586</v>
      </c>
      <c r="C2426">
        <v>10.349255562</v>
      </c>
    </row>
    <row r="2427" spans="1:3" x14ac:dyDescent="0.25">
      <c r="A2427">
        <v>91</v>
      </c>
      <c r="B2427" s="1">
        <f>DATE(2000,4,1) + TIME(0,0,0)</f>
        <v>36617</v>
      </c>
      <c r="C2427">
        <v>14.746565819000001</v>
      </c>
    </row>
    <row r="2428" spans="1:3" x14ac:dyDescent="0.25">
      <c r="A2428">
        <v>121</v>
      </c>
      <c r="B2428" s="1">
        <f>DATE(2000,5,1) + TIME(0,0,0)</f>
        <v>36647</v>
      </c>
      <c r="C2428">
        <v>17.695997238</v>
      </c>
    </row>
    <row r="2429" spans="1:3" x14ac:dyDescent="0.25">
      <c r="A2429">
        <v>152</v>
      </c>
      <c r="B2429" s="1">
        <f>DATE(2000,6,1) + TIME(0,0,0)</f>
        <v>36678</v>
      </c>
      <c r="C2429">
        <v>19.796918868999999</v>
      </c>
    </row>
    <row r="2430" spans="1:3" x14ac:dyDescent="0.25">
      <c r="A2430">
        <v>182</v>
      </c>
      <c r="B2430" s="1">
        <f>DATE(2000,7,1) + TIME(0,0,0)</f>
        <v>36708</v>
      </c>
      <c r="C2430">
        <v>21.346000670999999</v>
      </c>
    </row>
    <row r="2431" spans="1:3" x14ac:dyDescent="0.25">
      <c r="A2431">
        <v>213</v>
      </c>
      <c r="B2431" s="1">
        <f>DATE(2000,8,1) + TIME(0,0,0)</f>
        <v>36739</v>
      </c>
      <c r="C2431">
        <v>22.583106995000001</v>
      </c>
    </row>
    <row r="2432" spans="1:3" x14ac:dyDescent="0.25">
      <c r="A2432">
        <v>244</v>
      </c>
      <c r="B2432" s="1">
        <f>DATE(2000,9,1) + TIME(0,0,0)</f>
        <v>36770</v>
      </c>
      <c r="C2432">
        <v>23.584550858</v>
      </c>
    </row>
    <row r="2433" spans="1:3" x14ac:dyDescent="0.25">
      <c r="A2433">
        <v>274</v>
      </c>
      <c r="B2433" s="1">
        <f>DATE(2000,10,1) + TIME(0,0,0)</f>
        <v>36800</v>
      </c>
      <c r="C2433">
        <v>24.400922775000002</v>
      </c>
    </row>
    <row r="2434" spans="1:3" x14ac:dyDescent="0.25">
      <c r="A2434">
        <v>305</v>
      </c>
      <c r="B2434" s="1">
        <f>DATE(2000,11,1) + TIME(0,0,0)</f>
        <v>36831</v>
      </c>
      <c r="C2434">
        <v>25.107778548999999</v>
      </c>
    </row>
    <row r="2435" spans="1:3" x14ac:dyDescent="0.25">
      <c r="A2435">
        <v>335</v>
      </c>
      <c r="B2435" s="1">
        <f>DATE(2000,12,1) + TIME(0,0,0)</f>
        <v>36861</v>
      </c>
      <c r="C2435">
        <v>25.658342360999999</v>
      </c>
    </row>
    <row r="2436" spans="1:3" x14ac:dyDescent="0.25">
      <c r="A2436">
        <v>366</v>
      </c>
      <c r="B2436" s="1">
        <f>DATE(2001,1,1) + TIME(0,0,0)</f>
        <v>36892</v>
      </c>
      <c r="C2436">
        <v>26.132099151999999</v>
      </c>
    </row>
    <row r="2437" spans="1:3" x14ac:dyDescent="0.25">
      <c r="A2437">
        <v>397</v>
      </c>
      <c r="B2437" s="1">
        <f>DATE(2001,2,1) + TIME(0,0,0)</f>
        <v>36923</v>
      </c>
      <c r="C2437">
        <v>26.555418015000001</v>
      </c>
    </row>
    <row r="2438" spans="1:3" x14ac:dyDescent="0.25">
      <c r="A2438">
        <v>425</v>
      </c>
      <c r="B2438" s="1">
        <f>DATE(2001,3,1) + TIME(0,0,0)</f>
        <v>36951</v>
      </c>
      <c r="C2438">
        <v>26.908906937000001</v>
      </c>
    </row>
    <row r="2439" spans="1:3" x14ac:dyDescent="0.25">
      <c r="A2439">
        <v>456</v>
      </c>
      <c r="B2439" s="1">
        <f>DATE(2001,4,1) + TIME(0,0,0)</f>
        <v>36982</v>
      </c>
      <c r="C2439">
        <v>27.276445388999999</v>
      </c>
    </row>
    <row r="2440" spans="1:3" x14ac:dyDescent="0.25">
      <c r="A2440">
        <v>486</v>
      </c>
      <c r="B2440" s="1">
        <f>DATE(2001,5,1) + TIME(0,0,0)</f>
        <v>37012</v>
      </c>
      <c r="C2440">
        <v>27.613035201999999</v>
      </c>
    </row>
    <row r="2441" spans="1:3" x14ac:dyDescent="0.25">
      <c r="A2441">
        <v>517</v>
      </c>
      <c r="B2441" s="1">
        <f>DATE(2001,6,1) + TIME(0,0,0)</f>
        <v>37043</v>
      </c>
      <c r="C2441">
        <v>27.944417952999999</v>
      </c>
    </row>
    <row r="2442" spans="1:3" x14ac:dyDescent="0.25">
      <c r="A2442">
        <v>547</v>
      </c>
      <c r="B2442" s="1">
        <f>DATE(2001,7,1) + TIME(0,0,0)</f>
        <v>37073</v>
      </c>
      <c r="C2442">
        <v>28.251384734999998</v>
      </c>
    </row>
    <row r="2443" spans="1:3" x14ac:dyDescent="0.25">
      <c r="A2443">
        <v>578</v>
      </c>
      <c r="B2443" s="1">
        <f>DATE(2001,8,1) + TIME(0,0,0)</f>
        <v>37104</v>
      </c>
      <c r="C2443">
        <v>28.555986403999999</v>
      </c>
    </row>
    <row r="2444" spans="1:3" x14ac:dyDescent="0.25">
      <c r="A2444">
        <v>609</v>
      </c>
      <c r="B2444" s="1">
        <f>DATE(2001,9,1) + TIME(0,0,0)</f>
        <v>37135</v>
      </c>
      <c r="C2444">
        <v>28.849521636999999</v>
      </c>
    </row>
    <row r="2445" spans="1:3" x14ac:dyDescent="0.25">
      <c r="A2445">
        <v>639</v>
      </c>
      <c r="B2445" s="1">
        <f>DATE(2001,10,1) + TIME(0,0,0)</f>
        <v>37165</v>
      </c>
      <c r="C2445">
        <v>29.123828887999998</v>
      </c>
    </row>
    <row r="2446" spans="1:3" x14ac:dyDescent="0.25">
      <c r="A2446">
        <v>670</v>
      </c>
      <c r="B2446" s="1">
        <f>DATE(2001,11,1) + TIME(0,0,0)</f>
        <v>37196</v>
      </c>
      <c r="C2446">
        <v>29.398298264000001</v>
      </c>
    </row>
    <row r="2447" spans="1:3" x14ac:dyDescent="0.25">
      <c r="A2447">
        <v>700</v>
      </c>
      <c r="B2447" s="1">
        <f>DATE(2001,12,1) + TIME(0,0,0)</f>
        <v>37226</v>
      </c>
      <c r="C2447">
        <v>29.653842925999999</v>
      </c>
    </row>
    <row r="2448" spans="1:3" x14ac:dyDescent="0.25">
      <c r="A2448">
        <v>731</v>
      </c>
      <c r="B2448" s="1">
        <f>DATE(2002,1,1) + TIME(0,0,0)</f>
        <v>37257</v>
      </c>
      <c r="C2448">
        <v>29.904359818</v>
      </c>
    </row>
    <row r="2449" spans="1:3" x14ac:dyDescent="0.25">
      <c r="A2449">
        <v>762</v>
      </c>
      <c r="B2449" s="1">
        <f>DATE(2002,2,1) + TIME(0,0,0)</f>
        <v>37288</v>
      </c>
      <c r="C2449">
        <v>30.137355803999998</v>
      </c>
    </row>
    <row r="2450" spans="1:3" x14ac:dyDescent="0.25">
      <c r="A2450">
        <v>790</v>
      </c>
      <c r="B2450" s="1">
        <f>DATE(2002,3,1) + TIME(0,0,0)</f>
        <v>37316</v>
      </c>
      <c r="C2450">
        <v>30.332025527999999</v>
      </c>
    </row>
    <row r="2451" spans="1:3" x14ac:dyDescent="0.25">
      <c r="A2451">
        <v>821</v>
      </c>
      <c r="B2451" s="1">
        <f>DATE(2002,4,1) + TIME(0,0,0)</f>
        <v>37347</v>
      </c>
      <c r="C2451">
        <v>30.536525726000001</v>
      </c>
    </row>
    <row r="2452" spans="1:3" x14ac:dyDescent="0.25">
      <c r="A2452">
        <v>851</v>
      </c>
      <c r="B2452" s="1">
        <f>DATE(2002,5,1) + TIME(0,0,0)</f>
        <v>37377</v>
      </c>
      <c r="C2452">
        <v>30.726776123</v>
      </c>
    </row>
    <row r="2453" spans="1:3" x14ac:dyDescent="0.25">
      <c r="A2453">
        <v>882</v>
      </c>
      <c r="B2453" s="1">
        <f>DATE(2002,6,1) + TIME(0,0,0)</f>
        <v>37408</v>
      </c>
      <c r="C2453">
        <v>30.917022705000001</v>
      </c>
    </row>
    <row r="2454" spans="1:3" x14ac:dyDescent="0.25">
      <c r="A2454">
        <v>912</v>
      </c>
      <c r="B2454" s="1">
        <f>DATE(2002,7,1) + TIME(0,0,0)</f>
        <v>37438</v>
      </c>
      <c r="C2454">
        <v>31.095497130999998</v>
      </c>
    </row>
    <row r="2455" spans="1:3" x14ac:dyDescent="0.25">
      <c r="A2455">
        <v>943</v>
      </c>
      <c r="B2455" s="1">
        <f>DATE(2002,8,1) + TIME(0,0,0)</f>
        <v>37469</v>
      </c>
      <c r="C2455">
        <v>31.274335861000001</v>
      </c>
    </row>
    <row r="2456" spans="1:3" x14ac:dyDescent="0.25">
      <c r="A2456">
        <v>974</v>
      </c>
      <c r="B2456" s="1">
        <f>DATE(2002,9,1) + TIME(0,0,0)</f>
        <v>37500</v>
      </c>
      <c r="C2456">
        <v>31.447723389</v>
      </c>
    </row>
    <row r="2457" spans="1:3" x14ac:dyDescent="0.25">
      <c r="A2457">
        <v>1004</v>
      </c>
      <c r="B2457" s="1">
        <f>DATE(2002,10,1) + TIME(0,0,0)</f>
        <v>37530</v>
      </c>
      <c r="C2457">
        <v>31.610523224000001</v>
      </c>
    </row>
    <row r="2458" spans="1:3" x14ac:dyDescent="0.25">
      <c r="A2458">
        <v>1035</v>
      </c>
      <c r="B2458" s="1">
        <f>DATE(2002,11,1) + TIME(0,0,0)</f>
        <v>37561</v>
      </c>
      <c r="C2458">
        <v>31.773733139000001</v>
      </c>
    </row>
    <row r="2459" spans="1:3" x14ac:dyDescent="0.25">
      <c r="A2459">
        <v>1065</v>
      </c>
      <c r="B2459" s="1">
        <f>DATE(2002,12,1) + TIME(0,0,0)</f>
        <v>37591</v>
      </c>
      <c r="C2459">
        <v>31.927024841000001</v>
      </c>
    </row>
    <row r="2460" spans="1:3" x14ac:dyDescent="0.25">
      <c r="A2460">
        <v>1096</v>
      </c>
      <c r="B2460" s="1">
        <f>DATE(2003,1,1) + TIME(0,0,0)</f>
        <v>37622</v>
      </c>
      <c r="C2460">
        <v>32.080886841000002</v>
      </c>
    </row>
    <row r="2461" spans="1:3" x14ac:dyDescent="0.25">
      <c r="A2461">
        <v>1127</v>
      </c>
      <c r="B2461" s="1">
        <f>DATE(2003,2,1) + TIME(0,0,0)</f>
        <v>37653</v>
      </c>
      <c r="C2461">
        <v>32.230361938000001</v>
      </c>
    </row>
    <row r="2462" spans="1:3" x14ac:dyDescent="0.25">
      <c r="A2462">
        <v>1155</v>
      </c>
      <c r="B2462" s="1">
        <f>DATE(2003,3,1) + TIME(0,0,0)</f>
        <v>37681</v>
      </c>
      <c r="C2462">
        <v>32.361782073999997</v>
      </c>
    </row>
    <row r="2463" spans="1:3" x14ac:dyDescent="0.25">
      <c r="A2463">
        <v>1186</v>
      </c>
      <c r="B2463" s="1">
        <f>DATE(2003,4,1) + TIME(0,0,0)</f>
        <v>37712</v>
      </c>
      <c r="C2463">
        <v>32.503353119000003</v>
      </c>
    </row>
    <row r="2464" spans="1:3" x14ac:dyDescent="0.25">
      <c r="A2464">
        <v>1216</v>
      </c>
      <c r="B2464" s="1">
        <f>DATE(2003,5,1) + TIME(0,0,0)</f>
        <v>37742</v>
      </c>
      <c r="C2464">
        <v>32.636512756000002</v>
      </c>
    </row>
    <row r="2465" spans="1:3" x14ac:dyDescent="0.25">
      <c r="A2465">
        <v>1247</v>
      </c>
      <c r="B2465" s="1">
        <f>DATE(2003,6,1) + TIME(0,0,0)</f>
        <v>37773</v>
      </c>
      <c r="C2465">
        <v>32.770301818999997</v>
      </c>
    </row>
    <row r="2466" spans="1:3" x14ac:dyDescent="0.25">
      <c r="A2466">
        <v>1277</v>
      </c>
      <c r="B2466" s="1">
        <f>DATE(2003,7,1) + TIME(0,0,0)</f>
        <v>37803</v>
      </c>
      <c r="C2466">
        <v>32.896308898999997</v>
      </c>
    </row>
    <row r="2467" spans="1:3" x14ac:dyDescent="0.25">
      <c r="A2467">
        <v>1308</v>
      </c>
      <c r="B2467" s="1">
        <f>DATE(2003,8,1) + TIME(0,0,0)</f>
        <v>37834</v>
      </c>
      <c r="C2467">
        <v>33.023204802999999</v>
      </c>
    </row>
    <row r="2468" spans="1:3" x14ac:dyDescent="0.25">
      <c r="A2468">
        <v>1339</v>
      </c>
      <c r="B2468" s="1">
        <f>DATE(2003,9,1) + TIME(0,0,0)</f>
        <v>37865</v>
      </c>
      <c r="C2468">
        <v>33.147018433</v>
      </c>
    </row>
    <row r="2469" spans="1:3" x14ac:dyDescent="0.25">
      <c r="A2469">
        <v>1369</v>
      </c>
      <c r="B2469" s="1">
        <f>DATE(2003,10,1) + TIME(0,0,0)</f>
        <v>37895</v>
      </c>
      <c r="C2469">
        <v>33.264160156000003</v>
      </c>
    </row>
    <row r="2470" spans="1:3" x14ac:dyDescent="0.25">
      <c r="A2470">
        <v>1400</v>
      </c>
      <c r="B2470" s="1">
        <f>DATE(2003,11,1) + TIME(0,0,0)</f>
        <v>37926</v>
      </c>
      <c r="C2470">
        <v>33.382671356000003</v>
      </c>
    </row>
    <row r="2471" spans="1:3" x14ac:dyDescent="0.25">
      <c r="A2471">
        <v>1430</v>
      </c>
      <c r="B2471" s="1">
        <f>DATE(2003,12,1) + TIME(0,0,0)</f>
        <v>37956</v>
      </c>
      <c r="C2471">
        <v>33.495105743000003</v>
      </c>
    </row>
    <row r="2472" spans="1:3" x14ac:dyDescent="0.25">
      <c r="A2472">
        <v>1461</v>
      </c>
      <c r="B2472" s="1">
        <f>DATE(2004,1,1) + TIME(0,0,0)</f>
        <v>37987</v>
      </c>
      <c r="C2472">
        <v>33.609142302999999</v>
      </c>
    </row>
    <row r="2473" spans="1:3" x14ac:dyDescent="0.25">
      <c r="A2473">
        <v>1492</v>
      </c>
      <c r="B2473" s="1">
        <f>DATE(2004,2,1) + TIME(0,0,0)</f>
        <v>38018</v>
      </c>
      <c r="C2473">
        <v>33.721149445000002</v>
      </c>
    </row>
    <row r="2474" spans="1:3" x14ac:dyDescent="0.25">
      <c r="A2474">
        <v>1521</v>
      </c>
      <c r="B2474" s="1">
        <f>DATE(2004,3,1) + TIME(0,0,0)</f>
        <v>38047</v>
      </c>
      <c r="C2474">
        <v>33.824226379000002</v>
      </c>
    </row>
    <row r="2475" spans="1:3" x14ac:dyDescent="0.25">
      <c r="A2475">
        <v>1552</v>
      </c>
      <c r="B2475" s="1">
        <f>DATE(2004,4,1) + TIME(0,0,0)</f>
        <v>38078</v>
      </c>
      <c r="C2475">
        <v>33.932685851999999</v>
      </c>
    </row>
    <row r="2476" spans="1:3" x14ac:dyDescent="0.25">
      <c r="A2476">
        <v>1582</v>
      </c>
      <c r="B2476" s="1">
        <f>DATE(2004,5,1) + TIME(0,0,0)</f>
        <v>38108</v>
      </c>
      <c r="C2476">
        <v>34.035903931</v>
      </c>
    </row>
    <row r="2477" spans="1:3" x14ac:dyDescent="0.25">
      <c r="A2477">
        <v>1613</v>
      </c>
      <c r="B2477" s="1">
        <f>DATE(2004,6,1) + TIME(0,0,0)</f>
        <v>38139</v>
      </c>
      <c r="C2477">
        <v>34.140861510999997</v>
      </c>
    </row>
    <row r="2478" spans="1:3" x14ac:dyDescent="0.25">
      <c r="A2478">
        <v>1643</v>
      </c>
      <c r="B2478" s="1">
        <f>DATE(2004,7,1) + TIME(0,0,0)</f>
        <v>38169</v>
      </c>
      <c r="C2478">
        <v>34.240905761999997</v>
      </c>
    </row>
    <row r="2479" spans="1:3" x14ac:dyDescent="0.25">
      <c r="A2479">
        <v>1674</v>
      </c>
      <c r="B2479" s="1">
        <f>DATE(2004,8,1) + TIME(0,0,0)</f>
        <v>38200</v>
      </c>
      <c r="C2479">
        <v>34.342761993000003</v>
      </c>
    </row>
    <row r="2480" spans="1:3" x14ac:dyDescent="0.25">
      <c r="A2480">
        <v>1705</v>
      </c>
      <c r="B2480" s="1">
        <f>DATE(2004,9,1) + TIME(0,0,0)</f>
        <v>38231</v>
      </c>
      <c r="C2480">
        <v>34.443134307999998</v>
      </c>
    </row>
    <row r="2481" spans="1:3" x14ac:dyDescent="0.25">
      <c r="A2481">
        <v>1735</v>
      </c>
      <c r="B2481" s="1">
        <f>DATE(2004,10,1) + TIME(0,0,0)</f>
        <v>38261</v>
      </c>
      <c r="C2481">
        <v>34.538906097000002</v>
      </c>
    </row>
    <row r="2482" spans="1:3" x14ac:dyDescent="0.25">
      <c r="A2482">
        <v>1766</v>
      </c>
      <c r="B2482" s="1">
        <f>DATE(2004,11,1) + TIME(0,0,0)</f>
        <v>38292</v>
      </c>
      <c r="C2482">
        <v>34.636520386000001</v>
      </c>
    </row>
    <row r="2483" spans="1:3" x14ac:dyDescent="0.25">
      <c r="A2483">
        <v>1796</v>
      </c>
      <c r="B2483" s="1">
        <f>DATE(2004,12,1) + TIME(0,0,0)</f>
        <v>38322</v>
      </c>
      <c r="C2483">
        <v>34.729717254999997</v>
      </c>
    </row>
    <row r="2484" spans="1:3" x14ac:dyDescent="0.25">
      <c r="A2484">
        <v>1827</v>
      </c>
      <c r="B2484" s="1">
        <f>DATE(2005,1,1) + TIME(0,0,0)</f>
        <v>38353</v>
      </c>
      <c r="C2484">
        <v>34.824760437000002</v>
      </c>
    </row>
    <row r="2485" spans="1:3" x14ac:dyDescent="0.25">
      <c r="A2485">
        <v>1858</v>
      </c>
      <c r="B2485" s="1">
        <f>DATE(2005,2,1) + TIME(0,0,0)</f>
        <v>38384</v>
      </c>
      <c r="C2485">
        <v>34.918563843000001</v>
      </c>
    </row>
    <row r="2486" spans="1:3" x14ac:dyDescent="0.25">
      <c r="A2486">
        <v>1886</v>
      </c>
      <c r="B2486" s="1">
        <f>DATE(2005,3,1) + TIME(0,0,0)</f>
        <v>38412</v>
      </c>
      <c r="C2486">
        <v>35.002254485999998</v>
      </c>
    </row>
    <row r="2487" spans="1:3" x14ac:dyDescent="0.25">
      <c r="A2487">
        <v>1917</v>
      </c>
      <c r="B2487" s="1">
        <f>DATE(2005,4,1) + TIME(0,0,0)</f>
        <v>38443</v>
      </c>
      <c r="C2487">
        <v>35.093811035000002</v>
      </c>
    </row>
    <row r="2488" spans="1:3" x14ac:dyDescent="0.25">
      <c r="A2488">
        <v>1947</v>
      </c>
      <c r="B2488" s="1">
        <f>DATE(2005,5,1) + TIME(0,0,0)</f>
        <v>38473</v>
      </c>
      <c r="C2488">
        <v>35.181324005</v>
      </c>
    </row>
    <row r="2489" spans="1:3" x14ac:dyDescent="0.25">
      <c r="A2489">
        <v>1978</v>
      </c>
      <c r="B2489" s="1">
        <f>DATE(2005,6,1) + TIME(0,0,0)</f>
        <v>38504</v>
      </c>
      <c r="C2489">
        <v>35.270648956000002</v>
      </c>
    </row>
    <row r="2490" spans="1:3" x14ac:dyDescent="0.25">
      <c r="A2490">
        <v>2008</v>
      </c>
      <c r="B2490" s="1">
        <f>DATE(2005,7,1) + TIME(0,0,0)</f>
        <v>38534</v>
      </c>
      <c r="C2490">
        <v>35.356018065999997</v>
      </c>
    </row>
    <row r="2491" spans="1:3" x14ac:dyDescent="0.25">
      <c r="A2491">
        <v>2039</v>
      </c>
      <c r="B2491" s="1">
        <f>DATE(2005,8,1) + TIME(0,0,0)</f>
        <v>38565</v>
      </c>
      <c r="C2491">
        <v>35.443256378000001</v>
      </c>
    </row>
    <row r="2492" spans="1:3" x14ac:dyDescent="0.25">
      <c r="A2492">
        <v>2070</v>
      </c>
      <c r="B2492" s="1">
        <f>DATE(2005,9,1) + TIME(0,0,0)</f>
        <v>38596</v>
      </c>
      <c r="C2492">
        <v>35.529327393000003</v>
      </c>
    </row>
    <row r="2493" spans="1:3" x14ac:dyDescent="0.25">
      <c r="A2493">
        <v>2100</v>
      </c>
      <c r="B2493" s="1">
        <f>DATE(2005,10,1) + TIME(0,0,0)</f>
        <v>38626</v>
      </c>
      <c r="C2493">
        <v>35.611663817999997</v>
      </c>
    </row>
    <row r="2494" spans="1:3" x14ac:dyDescent="0.25">
      <c r="A2494">
        <v>2131</v>
      </c>
      <c r="B2494" s="1">
        <f>DATE(2005,11,1) + TIME(0,0,0)</f>
        <v>38657</v>
      </c>
      <c r="C2494">
        <v>35.695709229000002</v>
      </c>
    </row>
    <row r="2495" spans="1:3" x14ac:dyDescent="0.25">
      <c r="A2495">
        <v>2161</v>
      </c>
      <c r="B2495" s="1">
        <f>DATE(2005,12,1) + TIME(0,0,0)</f>
        <v>38687</v>
      </c>
      <c r="C2495">
        <v>35.776161193999997</v>
      </c>
    </row>
    <row r="2496" spans="1:3" x14ac:dyDescent="0.25">
      <c r="A2496">
        <v>2192</v>
      </c>
      <c r="B2496" s="1">
        <f>DATE(2006,1,1) + TIME(0,0,0)</f>
        <v>38718</v>
      </c>
      <c r="C2496">
        <v>35.858303069999998</v>
      </c>
    </row>
    <row r="2497" spans="1:3" x14ac:dyDescent="0.25">
      <c r="A2497">
        <v>2223</v>
      </c>
      <c r="B2497" s="1">
        <f>DATE(2006,2,1) + TIME(0,0,0)</f>
        <v>38749</v>
      </c>
      <c r="C2497">
        <v>35.939289092999999</v>
      </c>
    </row>
    <row r="2498" spans="1:3" x14ac:dyDescent="0.25">
      <c r="A2498">
        <v>2251</v>
      </c>
      <c r="B2498" s="1">
        <f>DATE(2006,3,1) + TIME(0,0,0)</f>
        <v>38777</v>
      </c>
      <c r="C2498">
        <v>36.011703490999999</v>
      </c>
    </row>
    <row r="2499" spans="1:3" x14ac:dyDescent="0.25">
      <c r="A2499">
        <v>2282</v>
      </c>
      <c r="B2499" s="1">
        <f>DATE(2006,4,1) + TIME(0,0,0)</f>
        <v>38808</v>
      </c>
      <c r="C2499">
        <v>36.090953827</v>
      </c>
    </row>
    <row r="2500" spans="1:3" x14ac:dyDescent="0.25">
      <c r="A2500">
        <v>2312</v>
      </c>
      <c r="B2500" s="1">
        <f>DATE(2006,5,1) + TIME(0,0,0)</f>
        <v>38838</v>
      </c>
      <c r="C2500">
        <v>36.166717529000003</v>
      </c>
    </row>
    <row r="2501" spans="1:3" x14ac:dyDescent="0.25">
      <c r="A2501">
        <v>2343</v>
      </c>
      <c r="B2501" s="1">
        <f>DATE(2006,6,1) + TIME(0,0,0)</f>
        <v>38869</v>
      </c>
      <c r="C2501">
        <v>36.244216919000003</v>
      </c>
    </row>
    <row r="2502" spans="1:3" x14ac:dyDescent="0.25">
      <c r="A2502">
        <v>2373</v>
      </c>
      <c r="B2502" s="1">
        <f>DATE(2006,7,1) + TIME(0,0,0)</f>
        <v>38899</v>
      </c>
      <c r="C2502">
        <v>36.318218231000003</v>
      </c>
    </row>
    <row r="2503" spans="1:3" x14ac:dyDescent="0.25">
      <c r="A2503">
        <v>2404</v>
      </c>
      <c r="B2503" s="1">
        <f>DATE(2006,8,1) + TIME(0,0,0)</f>
        <v>38930</v>
      </c>
      <c r="C2503">
        <v>36.393901825</v>
      </c>
    </row>
    <row r="2504" spans="1:3" x14ac:dyDescent="0.25">
      <c r="A2504">
        <v>2435</v>
      </c>
      <c r="B2504" s="1">
        <f>DATE(2006,9,1) + TIME(0,0,0)</f>
        <v>38961</v>
      </c>
      <c r="C2504">
        <v>36.468669890999998</v>
      </c>
    </row>
    <row r="2505" spans="1:3" x14ac:dyDescent="0.25">
      <c r="A2505">
        <v>2465</v>
      </c>
      <c r="B2505" s="1">
        <f>DATE(2006,10,1) + TIME(0,0,0)</f>
        <v>38991</v>
      </c>
      <c r="C2505">
        <v>36.540271758999999</v>
      </c>
    </row>
    <row r="2506" spans="1:3" x14ac:dyDescent="0.25">
      <c r="A2506">
        <v>2496</v>
      </c>
      <c r="B2506" s="1">
        <f>DATE(2006,11,1) + TIME(0,0,0)</f>
        <v>39022</v>
      </c>
      <c r="C2506">
        <v>36.613475800000003</v>
      </c>
    </row>
    <row r="2507" spans="1:3" x14ac:dyDescent="0.25">
      <c r="A2507">
        <v>2526</v>
      </c>
      <c r="B2507" s="1">
        <f>DATE(2006,12,1) + TIME(0,0,0)</f>
        <v>39052</v>
      </c>
      <c r="C2507">
        <v>36.683628081999998</v>
      </c>
    </row>
    <row r="2508" spans="1:3" x14ac:dyDescent="0.25">
      <c r="A2508">
        <v>2557</v>
      </c>
      <c r="B2508" s="1">
        <f>DATE(2007,1,1) + TIME(0,0,0)</f>
        <v>39083</v>
      </c>
      <c r="C2508">
        <v>36.755359650000003</v>
      </c>
    </row>
    <row r="2509" spans="1:3" x14ac:dyDescent="0.25">
      <c r="A2509">
        <v>2588</v>
      </c>
      <c r="B2509" s="1">
        <f>DATE(2007,2,1) + TIME(0,0,0)</f>
        <v>39114</v>
      </c>
      <c r="C2509">
        <v>36.826324462999999</v>
      </c>
    </row>
    <row r="2510" spans="1:3" x14ac:dyDescent="0.25">
      <c r="A2510">
        <v>2616</v>
      </c>
      <c r="B2510" s="1">
        <f>DATE(2007,3,1) + TIME(0,0,0)</f>
        <v>39142</v>
      </c>
      <c r="C2510">
        <v>36.889759064000003</v>
      </c>
    </row>
    <row r="2511" spans="1:3" x14ac:dyDescent="0.25">
      <c r="A2511">
        <v>2647</v>
      </c>
      <c r="B2511" s="1">
        <f>DATE(2007,4,1) + TIME(0,0,0)</f>
        <v>39173</v>
      </c>
      <c r="C2511">
        <v>36.959274292000003</v>
      </c>
    </row>
    <row r="2512" spans="1:3" x14ac:dyDescent="0.25">
      <c r="A2512">
        <v>2677</v>
      </c>
      <c r="B2512" s="1">
        <f>DATE(2007,5,1) + TIME(0,0,0)</f>
        <v>39203</v>
      </c>
      <c r="C2512">
        <v>37.025829315000003</v>
      </c>
    </row>
    <row r="2513" spans="1:3" x14ac:dyDescent="0.25">
      <c r="A2513">
        <v>2708</v>
      </c>
      <c r="B2513" s="1">
        <f>DATE(2007,6,1) + TIME(0,0,0)</f>
        <v>39234</v>
      </c>
      <c r="C2513">
        <v>37.093872070000003</v>
      </c>
    </row>
    <row r="2514" spans="1:3" x14ac:dyDescent="0.25">
      <c r="A2514">
        <v>2738</v>
      </c>
      <c r="B2514" s="1">
        <f>DATE(2007,7,1) + TIME(0,0,0)</f>
        <v>39264</v>
      </c>
      <c r="C2514">
        <v>37.159080504999999</v>
      </c>
    </row>
    <row r="2515" spans="1:3" x14ac:dyDescent="0.25">
      <c r="A2515">
        <v>2769</v>
      </c>
      <c r="B2515" s="1">
        <f>DATE(2007,8,1) + TIME(0,0,0)</f>
        <v>39295</v>
      </c>
      <c r="C2515">
        <v>37.225826263000002</v>
      </c>
    </row>
    <row r="2516" spans="1:3" x14ac:dyDescent="0.25">
      <c r="A2516">
        <v>2800</v>
      </c>
      <c r="B2516" s="1">
        <f>DATE(2007,9,1) + TIME(0,0,0)</f>
        <v>39326</v>
      </c>
      <c r="C2516">
        <v>37.291877747000001</v>
      </c>
    </row>
    <row r="2517" spans="1:3" x14ac:dyDescent="0.25">
      <c r="A2517">
        <v>2830</v>
      </c>
      <c r="B2517" s="1">
        <f>DATE(2007,10,1) + TIME(0,0,0)</f>
        <v>39356</v>
      </c>
      <c r="C2517">
        <v>37.355125426999997</v>
      </c>
    </row>
    <row r="2518" spans="1:3" x14ac:dyDescent="0.25">
      <c r="A2518">
        <v>2861</v>
      </c>
      <c r="B2518" s="1">
        <f>DATE(2007,11,1) + TIME(0,0,0)</f>
        <v>39387</v>
      </c>
      <c r="C2518">
        <v>37.419799804999997</v>
      </c>
    </row>
    <row r="2519" spans="1:3" x14ac:dyDescent="0.25">
      <c r="A2519">
        <v>2891</v>
      </c>
      <c r="B2519" s="1">
        <f>DATE(2007,12,1) + TIME(0,0,0)</f>
        <v>39417</v>
      </c>
      <c r="C2519">
        <v>37.481727599999999</v>
      </c>
    </row>
    <row r="2520" spans="1:3" x14ac:dyDescent="0.25">
      <c r="A2520">
        <v>2922</v>
      </c>
      <c r="B2520" s="1">
        <f>DATE(2008,1,1) + TIME(0,0,0)</f>
        <v>39448</v>
      </c>
      <c r="C2520">
        <v>37.545047760000003</v>
      </c>
    </row>
    <row r="2521" spans="1:3" x14ac:dyDescent="0.25">
      <c r="A2521">
        <v>2953</v>
      </c>
      <c r="B2521" s="1">
        <f>DATE(2008,2,1) + TIME(0,0,0)</f>
        <v>39479</v>
      </c>
      <c r="C2521">
        <v>37.607700348000002</v>
      </c>
    </row>
    <row r="2522" spans="1:3" x14ac:dyDescent="0.25">
      <c r="A2522">
        <v>2982</v>
      </c>
      <c r="B2522" s="1">
        <f>DATE(2008,3,1) + TIME(0,0,0)</f>
        <v>39508</v>
      </c>
      <c r="C2522">
        <v>37.665725707999997</v>
      </c>
    </row>
    <row r="2523" spans="1:3" x14ac:dyDescent="0.25">
      <c r="A2523">
        <v>3013</v>
      </c>
      <c r="B2523" s="1">
        <f>DATE(2008,4,1) + TIME(0,0,0)</f>
        <v>39539</v>
      </c>
      <c r="C2523">
        <v>37.727138519</v>
      </c>
    </row>
    <row r="2524" spans="1:3" x14ac:dyDescent="0.25">
      <c r="A2524">
        <v>3043</v>
      </c>
      <c r="B2524" s="1">
        <f>DATE(2008,5,1) + TIME(0,0,0)</f>
        <v>39569</v>
      </c>
      <c r="C2524">
        <v>37.785980225000003</v>
      </c>
    </row>
    <row r="2525" spans="1:3" x14ac:dyDescent="0.25">
      <c r="A2525">
        <v>3074</v>
      </c>
      <c r="B2525" s="1">
        <f>DATE(2008,6,1) + TIME(0,0,0)</f>
        <v>39600</v>
      </c>
      <c r="C2525">
        <v>37.846168517999999</v>
      </c>
    </row>
    <row r="2526" spans="1:3" x14ac:dyDescent="0.25">
      <c r="A2526">
        <v>3104</v>
      </c>
      <c r="B2526" s="1">
        <f>DATE(2008,7,1) + TIME(0,0,0)</f>
        <v>39630</v>
      </c>
      <c r="C2526">
        <v>37.903861999999997</v>
      </c>
    </row>
    <row r="2527" spans="1:3" x14ac:dyDescent="0.25">
      <c r="A2527">
        <v>3135</v>
      </c>
      <c r="B2527" s="1">
        <f>DATE(2008,8,1) + TIME(0,0,0)</f>
        <v>39661</v>
      </c>
      <c r="C2527">
        <v>37.962844849</v>
      </c>
    </row>
    <row r="2528" spans="1:3" x14ac:dyDescent="0.25">
      <c r="A2528">
        <v>3166</v>
      </c>
      <c r="B2528" s="1">
        <f>DATE(2008,9,1) + TIME(0,0,0)</f>
        <v>39692</v>
      </c>
      <c r="C2528">
        <v>38.021198273000003</v>
      </c>
    </row>
    <row r="2529" spans="1:3" x14ac:dyDescent="0.25">
      <c r="A2529">
        <v>3196</v>
      </c>
      <c r="B2529" s="1">
        <f>DATE(2008,10,1) + TIME(0,0,0)</f>
        <v>39722</v>
      </c>
      <c r="C2529">
        <v>38.077114105</v>
      </c>
    </row>
    <row r="2530" spans="1:3" x14ac:dyDescent="0.25">
      <c r="A2530">
        <v>3227</v>
      </c>
      <c r="B2530" s="1">
        <f>DATE(2008,11,1) + TIME(0,0,0)</f>
        <v>39753</v>
      </c>
      <c r="C2530">
        <v>38.134262085000003</v>
      </c>
    </row>
    <row r="2531" spans="1:3" x14ac:dyDescent="0.25">
      <c r="A2531">
        <v>3257</v>
      </c>
      <c r="B2531" s="1">
        <f>DATE(2008,12,1) + TIME(0,0,0)</f>
        <v>39783</v>
      </c>
      <c r="C2531">
        <v>38.188972473</v>
      </c>
    </row>
    <row r="2532" spans="1:3" x14ac:dyDescent="0.25">
      <c r="A2532">
        <v>3288</v>
      </c>
      <c r="B2532" s="1">
        <f>DATE(2009,1,1) + TIME(0,0,0)</f>
        <v>39814</v>
      </c>
      <c r="C2532">
        <v>38.244953156000001</v>
      </c>
    </row>
    <row r="2533" spans="1:3" x14ac:dyDescent="0.25">
      <c r="A2533">
        <v>3319</v>
      </c>
      <c r="B2533" s="1">
        <f>DATE(2009,2,1) + TIME(0,0,0)</f>
        <v>39845</v>
      </c>
      <c r="C2533">
        <v>38.300323486000003</v>
      </c>
    </row>
    <row r="2534" spans="1:3" x14ac:dyDescent="0.25">
      <c r="A2534">
        <v>3347</v>
      </c>
      <c r="B2534" s="1">
        <f>DATE(2009,3,1) + TIME(0,0,0)</f>
        <v>39873</v>
      </c>
      <c r="C2534">
        <v>38.349872589</v>
      </c>
    </row>
    <row r="2535" spans="1:3" x14ac:dyDescent="0.25">
      <c r="A2535">
        <v>3378</v>
      </c>
      <c r="B2535" s="1">
        <f>DATE(2009,4,1) + TIME(0,0,0)</f>
        <v>39904</v>
      </c>
      <c r="C2535">
        <v>38.404182433999999</v>
      </c>
    </row>
    <row r="2536" spans="1:3" x14ac:dyDescent="0.25">
      <c r="A2536">
        <v>3408</v>
      </c>
      <c r="B2536" s="1">
        <f>DATE(2009,5,1) + TIME(0,0,0)</f>
        <v>39934</v>
      </c>
      <c r="C2536">
        <v>38.456222533999998</v>
      </c>
    </row>
    <row r="2537" spans="1:3" x14ac:dyDescent="0.25">
      <c r="A2537">
        <v>3439</v>
      </c>
      <c r="B2537" s="1">
        <f>DATE(2009,6,1) + TIME(0,0,0)</f>
        <v>39965</v>
      </c>
      <c r="C2537">
        <v>38.509464264000002</v>
      </c>
    </row>
    <row r="2538" spans="1:3" x14ac:dyDescent="0.25">
      <c r="A2538">
        <v>3469</v>
      </c>
      <c r="B2538" s="1">
        <f>DATE(2009,7,1) + TIME(0,0,0)</f>
        <v>39995</v>
      </c>
      <c r="C2538">
        <v>38.560512543000002</v>
      </c>
    </row>
    <row r="2539" spans="1:3" x14ac:dyDescent="0.25">
      <c r="A2539">
        <v>3500</v>
      </c>
      <c r="B2539" s="1">
        <f>DATE(2009,8,1) + TIME(0,0,0)</f>
        <v>40026</v>
      </c>
      <c r="C2539">
        <v>38.612743377999998</v>
      </c>
    </row>
    <row r="2540" spans="1:3" x14ac:dyDescent="0.25">
      <c r="A2540">
        <v>3531</v>
      </c>
      <c r="B2540" s="1">
        <f>DATE(2009,9,1) + TIME(0,0,0)</f>
        <v>40057</v>
      </c>
      <c r="C2540">
        <v>38.664489746000001</v>
      </c>
    </row>
    <row r="2541" spans="1:3" x14ac:dyDescent="0.25">
      <c r="A2541">
        <v>3561</v>
      </c>
      <c r="B2541" s="1">
        <f>DATE(2009,10,1) + TIME(0,0,0)</f>
        <v>40087</v>
      </c>
      <c r="C2541">
        <v>38.714084624999998</v>
      </c>
    </row>
    <row r="2542" spans="1:3" x14ac:dyDescent="0.25">
      <c r="A2542">
        <v>3592</v>
      </c>
      <c r="B2542" s="1">
        <f>DATE(2009,11,1) + TIME(0,0,0)</f>
        <v>40118</v>
      </c>
      <c r="C2542">
        <v>38.764881133999999</v>
      </c>
    </row>
    <row r="2543" spans="1:3" x14ac:dyDescent="0.25">
      <c r="A2543">
        <v>3622</v>
      </c>
      <c r="B2543" s="1">
        <f>DATE(2009,12,1) + TIME(0,0,0)</f>
        <v>40148</v>
      </c>
      <c r="C2543">
        <v>38.813583373999997</v>
      </c>
    </row>
    <row r="2544" spans="1:3" x14ac:dyDescent="0.25">
      <c r="A2544">
        <v>3653</v>
      </c>
      <c r="B2544" s="1">
        <f>DATE(2010,1,1) + TIME(0,0,0)</f>
        <v>40179</v>
      </c>
      <c r="C2544">
        <v>38.863479613999999</v>
      </c>
    </row>
    <row r="2545" spans="1:3" x14ac:dyDescent="0.25">
      <c r="A2545">
        <v>3684</v>
      </c>
      <c r="B2545" s="1">
        <f>DATE(2010,2,1) + TIME(0,0,0)</f>
        <v>40210</v>
      </c>
      <c r="C2545">
        <v>38.912929535000004</v>
      </c>
    </row>
    <row r="2546" spans="1:3" x14ac:dyDescent="0.25">
      <c r="A2546">
        <v>3712</v>
      </c>
      <c r="B2546" s="1">
        <f>DATE(2010,3,1) + TIME(0,0,0)</f>
        <v>40238</v>
      </c>
      <c r="C2546">
        <v>38.957233428999999</v>
      </c>
    </row>
    <row r="2547" spans="1:3" x14ac:dyDescent="0.25">
      <c r="A2547">
        <v>3743</v>
      </c>
      <c r="B2547" s="1">
        <f>DATE(2010,4,1) + TIME(0,0,0)</f>
        <v>40269</v>
      </c>
      <c r="C2547">
        <v>39.005878447999997</v>
      </c>
    </row>
    <row r="2548" spans="1:3" x14ac:dyDescent="0.25">
      <c r="A2548">
        <v>3773</v>
      </c>
      <c r="B2548" s="1">
        <f>DATE(2010,5,1) + TIME(0,0,0)</f>
        <v>40299</v>
      </c>
      <c r="C2548">
        <v>39.052558898999997</v>
      </c>
    </row>
    <row r="2549" spans="1:3" x14ac:dyDescent="0.25">
      <c r="A2549">
        <v>3804</v>
      </c>
      <c r="B2549" s="1">
        <f>DATE(2010,6,1) + TIME(0,0,0)</f>
        <v>40330</v>
      </c>
      <c r="C2549">
        <v>39.100391387999998</v>
      </c>
    </row>
    <row r="2550" spans="1:3" x14ac:dyDescent="0.25">
      <c r="A2550">
        <v>3834</v>
      </c>
      <c r="B2550" s="1">
        <f>DATE(2010,7,1) + TIME(0,0,0)</f>
        <v>40360</v>
      </c>
      <c r="C2550">
        <v>39.146293640000003</v>
      </c>
    </row>
    <row r="2551" spans="1:3" x14ac:dyDescent="0.25">
      <c r="A2551">
        <v>3865</v>
      </c>
      <c r="B2551" s="1">
        <f>DATE(2010,8,1) + TIME(0,0,0)</f>
        <v>40391</v>
      </c>
      <c r="C2551">
        <v>39.193332671999997</v>
      </c>
    </row>
    <row r="2552" spans="1:3" x14ac:dyDescent="0.25">
      <c r="A2552">
        <v>3896</v>
      </c>
      <c r="B2552" s="1">
        <f>DATE(2010,9,1) + TIME(0,0,0)</f>
        <v>40422</v>
      </c>
      <c r="C2552">
        <v>39.239982605000002</v>
      </c>
    </row>
    <row r="2553" spans="1:3" x14ac:dyDescent="0.25">
      <c r="A2553">
        <v>3926</v>
      </c>
      <c r="B2553" s="1">
        <f>DATE(2010,10,1) + TIME(0,0,0)</f>
        <v>40452</v>
      </c>
      <c r="C2553">
        <v>39.284759520999998</v>
      </c>
    </row>
    <row r="2554" spans="1:3" x14ac:dyDescent="0.25">
      <c r="A2554">
        <v>3957</v>
      </c>
      <c r="B2554" s="1">
        <f>DATE(2010,11,1) + TIME(0,0,0)</f>
        <v>40483</v>
      </c>
      <c r="C2554">
        <v>39.330661773999999</v>
      </c>
    </row>
    <row r="2555" spans="1:3" x14ac:dyDescent="0.25">
      <c r="A2555">
        <v>3987</v>
      </c>
      <c r="B2555" s="1">
        <f>DATE(2010,12,1) + TIME(0,0,0)</f>
        <v>40513</v>
      </c>
      <c r="C2555">
        <v>39.374732971</v>
      </c>
    </row>
    <row r="2556" spans="1:3" x14ac:dyDescent="0.25">
      <c r="A2556">
        <v>4018</v>
      </c>
      <c r="B2556" s="1">
        <f>DATE(2011,1,1) + TIME(0,0,0)</f>
        <v>40544</v>
      </c>
      <c r="C2556">
        <v>39.419914245999998</v>
      </c>
    </row>
    <row r="2557" spans="1:3" x14ac:dyDescent="0.25">
      <c r="A2557">
        <v>4049</v>
      </c>
      <c r="B2557" s="1">
        <f>DATE(2011,2,1) + TIME(0,0,0)</f>
        <v>40575</v>
      </c>
      <c r="C2557">
        <v>39.464736938000001</v>
      </c>
    </row>
    <row r="2558" spans="1:3" x14ac:dyDescent="0.25">
      <c r="A2558">
        <v>4077</v>
      </c>
      <c r="B2558" s="1">
        <f>DATE(2011,3,1) + TIME(0,0,0)</f>
        <v>40603</v>
      </c>
      <c r="C2558">
        <v>39.504924774000003</v>
      </c>
    </row>
    <row r="2559" spans="1:3" x14ac:dyDescent="0.25">
      <c r="A2559">
        <v>4108</v>
      </c>
      <c r="B2559" s="1">
        <f>DATE(2011,4,1) + TIME(0,0,0)</f>
        <v>40634</v>
      </c>
      <c r="C2559">
        <v>39.549087524000001</v>
      </c>
    </row>
    <row r="2560" spans="1:3" x14ac:dyDescent="0.25">
      <c r="A2560">
        <v>4138</v>
      </c>
      <c r="B2560" s="1">
        <f>DATE(2011,5,1) + TIME(0,0,0)</f>
        <v>40664</v>
      </c>
      <c r="C2560">
        <v>39.591514586999999</v>
      </c>
    </row>
    <row r="2561" spans="1:3" x14ac:dyDescent="0.25">
      <c r="A2561">
        <v>4169</v>
      </c>
      <c r="B2561" s="1">
        <f>DATE(2011,6,1) + TIME(0,0,0)</f>
        <v>40695</v>
      </c>
      <c r="C2561">
        <v>39.635032654</v>
      </c>
    </row>
    <row r="2562" spans="1:3" x14ac:dyDescent="0.25">
      <c r="A2562">
        <v>4199</v>
      </c>
      <c r="B2562" s="1">
        <f>DATE(2011,7,1) + TIME(0,0,0)</f>
        <v>40725</v>
      </c>
      <c r="C2562">
        <v>39.676841736</v>
      </c>
    </row>
    <row r="2563" spans="1:3" x14ac:dyDescent="0.25">
      <c r="A2563">
        <v>4230</v>
      </c>
      <c r="B2563" s="1">
        <f>DATE(2011,8,1) + TIME(0,0,0)</f>
        <v>40756</v>
      </c>
      <c r="C2563">
        <v>39.719730376999998</v>
      </c>
    </row>
    <row r="2564" spans="1:3" x14ac:dyDescent="0.25">
      <c r="A2564">
        <v>4261</v>
      </c>
      <c r="B2564" s="1">
        <f>DATE(2011,9,1) + TIME(0,0,0)</f>
        <v>40787</v>
      </c>
      <c r="C2564">
        <v>39.762306213000002</v>
      </c>
    </row>
    <row r="2565" spans="1:3" x14ac:dyDescent="0.25">
      <c r="A2565">
        <v>4291</v>
      </c>
      <c r="B2565" s="1">
        <f>DATE(2011,10,1) + TIME(0,0,0)</f>
        <v>40817</v>
      </c>
      <c r="C2565">
        <v>39.803211212000001</v>
      </c>
    </row>
    <row r="2566" spans="1:3" x14ac:dyDescent="0.25">
      <c r="A2566">
        <v>4322</v>
      </c>
      <c r="B2566" s="1">
        <f>DATE(2011,11,1) + TIME(0,0,0)</f>
        <v>40848</v>
      </c>
      <c r="C2566">
        <v>39.845203400000003</v>
      </c>
    </row>
    <row r="2567" spans="1:3" x14ac:dyDescent="0.25">
      <c r="A2567">
        <v>4352</v>
      </c>
      <c r="B2567" s="1">
        <f>DATE(2011,12,1) + TIME(0,0,0)</f>
        <v>40878</v>
      </c>
      <c r="C2567">
        <v>39.885536193999997</v>
      </c>
    </row>
    <row r="2568" spans="1:3" x14ac:dyDescent="0.25">
      <c r="A2568">
        <v>4383</v>
      </c>
      <c r="B2568" s="1">
        <f>DATE(2012,1,1) + TIME(0,0,0)</f>
        <v>40909</v>
      </c>
      <c r="C2568">
        <v>39.926948547000002</v>
      </c>
    </row>
    <row r="2569" spans="1:3" x14ac:dyDescent="0.25">
      <c r="A2569">
        <v>4414</v>
      </c>
      <c r="B2569" s="1">
        <f>DATE(2012,2,1) + TIME(0,0,0)</f>
        <v>40940</v>
      </c>
      <c r="C2569">
        <v>39.968059539999999</v>
      </c>
    </row>
    <row r="2570" spans="1:3" x14ac:dyDescent="0.25">
      <c r="A2570">
        <v>4443</v>
      </c>
      <c r="B2570" s="1">
        <f>DATE(2012,3,1) + TIME(0,0,0)</f>
        <v>40969</v>
      </c>
      <c r="C2570">
        <v>40.006290436</v>
      </c>
    </row>
    <row r="2571" spans="1:3" x14ac:dyDescent="0.25">
      <c r="A2571">
        <v>4474</v>
      </c>
      <c r="B2571" s="1">
        <f>DATE(2012,4,1) + TIME(0,0,0)</f>
        <v>41000</v>
      </c>
      <c r="C2571">
        <v>40.046886444000002</v>
      </c>
    </row>
    <row r="2572" spans="1:3" x14ac:dyDescent="0.25">
      <c r="A2572">
        <v>4504</v>
      </c>
      <c r="B2572" s="1">
        <f>DATE(2012,5,1) + TIME(0,0,0)</f>
        <v>41030</v>
      </c>
      <c r="C2572">
        <v>40.085952759000001</v>
      </c>
    </row>
    <row r="2573" spans="1:3" x14ac:dyDescent="0.25">
      <c r="A2573">
        <v>4535</v>
      </c>
      <c r="B2573" s="1">
        <f>DATE(2012,6,1) + TIME(0,0,0)</f>
        <v>41061</v>
      </c>
      <c r="C2573">
        <v>40.126060486</v>
      </c>
    </row>
    <row r="2574" spans="1:3" x14ac:dyDescent="0.25">
      <c r="A2574">
        <v>4565</v>
      </c>
      <c r="B2574" s="1">
        <f>DATE(2012,7,1) + TIME(0,0,0)</f>
        <v>41091</v>
      </c>
      <c r="C2574">
        <v>40.164649963000002</v>
      </c>
    </row>
    <row r="2575" spans="1:3" x14ac:dyDescent="0.25">
      <c r="A2575">
        <v>4596</v>
      </c>
      <c r="B2575" s="1">
        <f>DATE(2012,8,1) + TIME(0,0,0)</f>
        <v>41122</v>
      </c>
      <c r="C2575">
        <v>40.204284668</v>
      </c>
    </row>
    <row r="2576" spans="1:3" x14ac:dyDescent="0.25">
      <c r="A2576">
        <v>4627</v>
      </c>
      <c r="B2576" s="1">
        <f>DATE(2012,9,1) + TIME(0,0,0)</f>
        <v>41153</v>
      </c>
      <c r="C2576">
        <v>40.243679047000001</v>
      </c>
    </row>
    <row r="2577" spans="1:3" x14ac:dyDescent="0.25">
      <c r="A2577">
        <v>4657</v>
      </c>
      <c r="B2577" s="1">
        <f>DATE(2012,10,1) + TIME(0,0,0)</f>
        <v>41183</v>
      </c>
      <c r="C2577">
        <v>40.281578064000001</v>
      </c>
    </row>
    <row r="2578" spans="1:3" x14ac:dyDescent="0.25">
      <c r="A2578">
        <v>4688</v>
      </c>
      <c r="B2578" s="1">
        <f>DATE(2012,11,1) + TIME(0,0,0)</f>
        <v>41214</v>
      </c>
      <c r="C2578">
        <v>40.320514678999999</v>
      </c>
    </row>
    <row r="2579" spans="1:3" x14ac:dyDescent="0.25">
      <c r="A2579">
        <v>4718</v>
      </c>
      <c r="B2579" s="1">
        <f>DATE(2012,12,1) + TIME(0,0,0)</f>
        <v>41244</v>
      </c>
      <c r="C2579">
        <v>40.357986449999999</v>
      </c>
    </row>
    <row r="2580" spans="1:3" x14ac:dyDescent="0.25">
      <c r="A2580">
        <v>4749</v>
      </c>
      <c r="B2580" s="1">
        <f>DATE(2013,1,1) + TIME(0,0,0)</f>
        <v>41275</v>
      </c>
      <c r="C2580">
        <v>40.396492004000002</v>
      </c>
    </row>
    <row r="2581" spans="1:3" x14ac:dyDescent="0.25">
      <c r="A2581">
        <v>4780</v>
      </c>
      <c r="B2581" s="1">
        <f>DATE(2013,2,1) + TIME(0,0,0)</f>
        <v>41306</v>
      </c>
      <c r="C2581">
        <v>40.434787749999998</v>
      </c>
    </row>
    <row r="2582" spans="1:3" x14ac:dyDescent="0.25">
      <c r="A2582">
        <v>4808</v>
      </c>
      <c r="B2582" s="1">
        <f>DATE(2013,3,1) + TIME(0,0,0)</f>
        <v>41334</v>
      </c>
      <c r="C2582">
        <v>40.469200133999998</v>
      </c>
    </row>
    <row r="2583" spans="1:3" x14ac:dyDescent="0.25">
      <c r="A2583">
        <v>4839</v>
      </c>
      <c r="B2583" s="1">
        <f>DATE(2013,4,1) + TIME(0,0,0)</f>
        <v>41365</v>
      </c>
      <c r="C2583">
        <v>40.507080078000001</v>
      </c>
    </row>
    <row r="2584" spans="1:3" x14ac:dyDescent="0.25">
      <c r="A2584">
        <v>4869</v>
      </c>
      <c r="B2584" s="1">
        <f>DATE(2013,5,1) + TIME(0,0,0)</f>
        <v>41395</v>
      </c>
      <c r="C2584">
        <v>40.543521880999997</v>
      </c>
    </row>
    <row r="2585" spans="1:3" x14ac:dyDescent="0.25">
      <c r="A2585">
        <v>4900</v>
      </c>
      <c r="B2585" s="1">
        <f>DATE(2013,6,1) + TIME(0,0,0)</f>
        <v>41426</v>
      </c>
      <c r="C2585">
        <v>40.581165314000003</v>
      </c>
    </row>
    <row r="2586" spans="1:3" x14ac:dyDescent="0.25">
      <c r="A2586">
        <v>4930</v>
      </c>
      <c r="B2586" s="1">
        <f>DATE(2013,7,1) + TIME(0,0,0)</f>
        <v>41456</v>
      </c>
      <c r="C2586">
        <v>40.617271422999998</v>
      </c>
    </row>
    <row r="2587" spans="1:3" x14ac:dyDescent="0.25">
      <c r="A2587">
        <v>4961</v>
      </c>
      <c r="B2587" s="1">
        <f>DATE(2013,8,1) + TIME(0,0,0)</f>
        <v>41487</v>
      </c>
      <c r="C2587">
        <v>40.654369354000004</v>
      </c>
    </row>
    <row r="2588" spans="1:3" x14ac:dyDescent="0.25">
      <c r="A2588">
        <v>4992</v>
      </c>
      <c r="B2588" s="1">
        <f>DATE(2013,9,1) + TIME(0,0,0)</f>
        <v>41518</v>
      </c>
      <c r="C2588">
        <v>40.691287994</v>
      </c>
    </row>
    <row r="2589" spans="1:3" x14ac:dyDescent="0.25">
      <c r="A2589">
        <v>5022</v>
      </c>
      <c r="B2589" s="1">
        <f>DATE(2013,10,1) + TIME(0,0,0)</f>
        <v>41548</v>
      </c>
      <c r="C2589">
        <v>40.726829529</v>
      </c>
    </row>
    <row r="2590" spans="1:3" x14ac:dyDescent="0.25">
      <c r="A2590">
        <v>5053</v>
      </c>
      <c r="B2590" s="1">
        <f>DATE(2013,11,1) + TIME(0,0,0)</f>
        <v>41579</v>
      </c>
      <c r="C2590">
        <v>40.763393401999998</v>
      </c>
    </row>
    <row r="2591" spans="1:3" x14ac:dyDescent="0.25">
      <c r="A2591">
        <v>5083</v>
      </c>
      <c r="B2591" s="1">
        <f>DATE(2013,12,1) + TIME(0,0,0)</f>
        <v>41609</v>
      </c>
      <c r="C2591">
        <v>40.798397064</v>
      </c>
    </row>
    <row r="2592" spans="1:3" x14ac:dyDescent="0.25">
      <c r="A2592">
        <v>5114</v>
      </c>
      <c r="B2592" s="1">
        <f>DATE(2014,1,1) + TIME(0,0,0)</f>
        <v>41640</v>
      </c>
      <c r="C2592">
        <v>40.834445952999999</v>
      </c>
    </row>
    <row r="2593" spans="1:3" x14ac:dyDescent="0.25">
      <c r="A2593">
        <v>5145</v>
      </c>
      <c r="B2593" s="1">
        <f>DATE(2014,2,1) + TIME(0,0,0)</f>
        <v>41671</v>
      </c>
      <c r="C2593">
        <v>40.870311737000002</v>
      </c>
    </row>
    <row r="2594" spans="1:3" x14ac:dyDescent="0.25">
      <c r="A2594">
        <v>5173</v>
      </c>
      <c r="B2594" s="1">
        <f>DATE(2014,3,1) + TIME(0,0,0)</f>
        <v>41699</v>
      </c>
      <c r="C2594">
        <v>40.902553558000001</v>
      </c>
    </row>
    <row r="2595" spans="1:3" x14ac:dyDescent="0.25">
      <c r="A2595">
        <v>5204</v>
      </c>
      <c r="B2595" s="1">
        <f>DATE(2014,4,1) + TIME(0,0,0)</f>
        <v>41730</v>
      </c>
      <c r="C2595">
        <v>40.938053130999997</v>
      </c>
    </row>
    <row r="2596" spans="1:3" x14ac:dyDescent="0.25">
      <c r="A2596">
        <v>5234</v>
      </c>
      <c r="B2596" s="1">
        <f>DATE(2014,5,1) + TIME(0,0,0)</f>
        <v>41760</v>
      </c>
      <c r="C2596">
        <v>40.972225189</v>
      </c>
    </row>
    <row r="2597" spans="1:3" x14ac:dyDescent="0.25">
      <c r="A2597">
        <v>5265</v>
      </c>
      <c r="B2597" s="1">
        <f>DATE(2014,6,1) + TIME(0,0,0)</f>
        <v>41791</v>
      </c>
      <c r="C2597">
        <v>41.007450104</v>
      </c>
    </row>
    <row r="2598" spans="1:3" x14ac:dyDescent="0.25">
      <c r="A2598">
        <v>5295</v>
      </c>
      <c r="B2598" s="1">
        <f>DATE(2014,7,1) + TIME(0,0,0)</f>
        <v>41821</v>
      </c>
      <c r="C2598">
        <v>41.041347504000001</v>
      </c>
    </row>
    <row r="2599" spans="1:3" x14ac:dyDescent="0.25">
      <c r="A2599">
        <v>5326</v>
      </c>
      <c r="B2599" s="1">
        <f>DATE(2014,8,1) + TIME(0,0,0)</f>
        <v>41852</v>
      </c>
      <c r="C2599">
        <v>41.076156615999999</v>
      </c>
    </row>
    <row r="2600" spans="1:3" x14ac:dyDescent="0.25">
      <c r="A2600">
        <v>5357</v>
      </c>
      <c r="B2600" s="1">
        <f>DATE(2014,9,1) + TIME(0,0,0)</f>
        <v>41883</v>
      </c>
      <c r="C2600">
        <v>41.110816956000001</v>
      </c>
    </row>
    <row r="2601" spans="1:3" x14ac:dyDescent="0.25">
      <c r="A2601">
        <v>5387</v>
      </c>
      <c r="B2601" s="1">
        <f>DATE(2014,10,1) + TIME(0,0,0)</f>
        <v>41913</v>
      </c>
      <c r="C2601">
        <v>41.144210815000001</v>
      </c>
    </row>
    <row r="2602" spans="1:3" x14ac:dyDescent="0.25">
      <c r="A2602">
        <v>5418</v>
      </c>
      <c r="B2602" s="1">
        <f>DATE(2014,11,1) + TIME(0,0,0)</f>
        <v>41944</v>
      </c>
      <c r="C2602">
        <v>41.178424835000001</v>
      </c>
    </row>
    <row r="2603" spans="1:3" x14ac:dyDescent="0.25">
      <c r="A2603">
        <v>5448</v>
      </c>
      <c r="B2603" s="1">
        <f>DATE(2014,12,1) + TIME(0,0,0)</f>
        <v>41974</v>
      </c>
      <c r="C2603">
        <v>41.211425781000003</v>
      </c>
    </row>
    <row r="2604" spans="1:3" x14ac:dyDescent="0.25">
      <c r="A2604">
        <v>5479</v>
      </c>
      <c r="B2604" s="1">
        <f>DATE(2015,1,1) + TIME(0,0,0)</f>
        <v>42005</v>
      </c>
      <c r="C2604">
        <v>41.245368958</v>
      </c>
    </row>
    <row r="2605" spans="1:3" x14ac:dyDescent="0.25">
      <c r="A2605">
        <v>5510</v>
      </c>
      <c r="B2605" s="1">
        <f>DATE(2015,2,1) + TIME(0,0,0)</f>
        <v>42036</v>
      </c>
      <c r="C2605">
        <v>41.279140472000002</v>
      </c>
    </row>
    <row r="2606" spans="1:3" x14ac:dyDescent="0.25">
      <c r="A2606">
        <v>5538</v>
      </c>
      <c r="B2606" s="1">
        <f>DATE(2015,3,1) + TIME(0,0,0)</f>
        <v>42064</v>
      </c>
      <c r="C2606">
        <v>41.309501648000001</v>
      </c>
    </row>
    <row r="2607" spans="1:3" x14ac:dyDescent="0.25">
      <c r="A2607">
        <v>5569</v>
      </c>
      <c r="B2607" s="1">
        <f>DATE(2015,4,1) + TIME(0,0,0)</f>
        <v>42095</v>
      </c>
      <c r="C2607">
        <v>41.342964172000002</v>
      </c>
    </row>
    <row r="2608" spans="1:3" x14ac:dyDescent="0.25">
      <c r="A2608">
        <v>5599</v>
      </c>
      <c r="B2608" s="1">
        <f>DATE(2015,5,1) + TIME(0,0,0)</f>
        <v>42125</v>
      </c>
      <c r="C2608">
        <v>41.375244141000003</v>
      </c>
    </row>
    <row r="2609" spans="1:3" x14ac:dyDescent="0.25">
      <c r="A2609">
        <v>5630</v>
      </c>
      <c r="B2609" s="1">
        <f>DATE(2015,6,1) + TIME(0,0,0)</f>
        <v>42156</v>
      </c>
      <c r="C2609">
        <v>41.408313751000001</v>
      </c>
    </row>
    <row r="2610" spans="1:3" x14ac:dyDescent="0.25">
      <c r="A2610">
        <v>5660</v>
      </c>
      <c r="B2610" s="1">
        <f>DATE(2015,7,1) + TIME(0,0,0)</f>
        <v>42186</v>
      </c>
      <c r="C2610">
        <v>41.440349578999999</v>
      </c>
    </row>
    <row r="2611" spans="1:3" x14ac:dyDescent="0.25">
      <c r="A2611">
        <v>5691</v>
      </c>
      <c r="B2611" s="1">
        <f>DATE(2015,8,1) + TIME(0,0,0)</f>
        <v>42217</v>
      </c>
      <c r="C2611">
        <v>41.473159789999997</v>
      </c>
    </row>
    <row r="2612" spans="1:3" x14ac:dyDescent="0.25">
      <c r="A2612">
        <v>5722</v>
      </c>
      <c r="B2612" s="1">
        <f>DATE(2015,9,1) + TIME(0,0,0)</f>
        <v>42248</v>
      </c>
      <c r="C2612">
        <v>41.505809784</v>
      </c>
    </row>
    <row r="2613" spans="1:3" x14ac:dyDescent="0.25">
      <c r="A2613">
        <v>5752</v>
      </c>
      <c r="B2613" s="1">
        <f>DATE(2015,10,1) + TIME(0,0,0)</f>
        <v>42278</v>
      </c>
      <c r="C2613">
        <v>41.537265777999998</v>
      </c>
    </row>
    <row r="2614" spans="1:3" x14ac:dyDescent="0.25">
      <c r="A2614">
        <v>5783</v>
      </c>
      <c r="B2614" s="1">
        <f>DATE(2015,11,1) + TIME(0,0,0)</f>
        <v>42309</v>
      </c>
      <c r="C2614">
        <v>41.569633484000001</v>
      </c>
    </row>
    <row r="2615" spans="1:3" x14ac:dyDescent="0.25">
      <c r="A2615">
        <v>5813</v>
      </c>
      <c r="B2615" s="1">
        <f>DATE(2015,12,1) + TIME(0,0,0)</f>
        <v>42339</v>
      </c>
      <c r="C2615">
        <v>41.600822448999999</v>
      </c>
    </row>
    <row r="2616" spans="1:3" x14ac:dyDescent="0.25">
      <c r="A2616">
        <v>5844</v>
      </c>
      <c r="B2616" s="1">
        <f>DATE(2016,1,1) + TIME(0,0,0)</f>
        <v>42370</v>
      </c>
      <c r="C2616">
        <v>41.632881165000001</v>
      </c>
    </row>
    <row r="2617" spans="1:3" x14ac:dyDescent="0.25">
      <c r="A2617">
        <v>5875</v>
      </c>
      <c r="B2617" s="1">
        <f>DATE(2016,2,1) + TIME(0,0,0)</f>
        <v>42401</v>
      </c>
      <c r="C2617">
        <v>41.664794921999999</v>
      </c>
    </row>
    <row r="2618" spans="1:3" x14ac:dyDescent="0.25">
      <c r="A2618">
        <v>5904</v>
      </c>
      <c r="B2618" s="1">
        <f>DATE(2016,3,1) + TIME(0,0,0)</f>
        <v>42430</v>
      </c>
      <c r="C2618">
        <v>41.694488524999997</v>
      </c>
    </row>
    <row r="2619" spans="1:3" x14ac:dyDescent="0.25">
      <c r="A2619">
        <v>5935</v>
      </c>
      <c r="B2619" s="1">
        <f>DATE(2016,4,1) + TIME(0,0,0)</f>
        <v>42461</v>
      </c>
      <c r="C2619">
        <v>41.726112366000002</v>
      </c>
    </row>
    <row r="2620" spans="1:3" x14ac:dyDescent="0.25">
      <c r="A2620">
        <v>5965</v>
      </c>
      <c r="B2620" s="1">
        <f>DATE(2016,5,1) + TIME(0,0,0)</f>
        <v>42491</v>
      </c>
      <c r="C2620">
        <v>41.756549835000001</v>
      </c>
    </row>
    <row r="2621" spans="1:3" x14ac:dyDescent="0.25">
      <c r="A2621">
        <v>5996</v>
      </c>
      <c r="B2621" s="1">
        <f>DATE(2016,6,1) + TIME(0,0,0)</f>
        <v>42522</v>
      </c>
      <c r="C2621">
        <v>41.787887572999999</v>
      </c>
    </row>
    <row r="2622" spans="1:3" x14ac:dyDescent="0.25">
      <c r="A2622">
        <v>6026</v>
      </c>
      <c r="B2622" s="1">
        <f>DATE(2016,7,1) + TIME(0,0,0)</f>
        <v>42552</v>
      </c>
      <c r="C2622">
        <v>41.818035125999998</v>
      </c>
    </row>
    <row r="2623" spans="1:3" x14ac:dyDescent="0.25">
      <c r="A2623">
        <v>6057</v>
      </c>
      <c r="B2623" s="1">
        <f>DATE(2016,8,1) + TIME(0,0,0)</f>
        <v>42583</v>
      </c>
      <c r="C2623">
        <v>41.849067687999998</v>
      </c>
    </row>
    <row r="2624" spans="1:3" x14ac:dyDescent="0.25">
      <c r="A2624">
        <v>6088</v>
      </c>
      <c r="B2624" s="1">
        <f>DATE(2016,9,1) + TIME(0,0,0)</f>
        <v>42614</v>
      </c>
      <c r="C2624">
        <v>41.879962921000001</v>
      </c>
    </row>
    <row r="2625" spans="1:3" x14ac:dyDescent="0.25">
      <c r="A2625">
        <v>6118</v>
      </c>
      <c r="B2625" s="1">
        <f>DATE(2016,10,1) + TIME(0,0,0)</f>
        <v>42644</v>
      </c>
      <c r="C2625">
        <v>41.909709929999998</v>
      </c>
    </row>
    <row r="2626" spans="1:3" x14ac:dyDescent="0.25">
      <c r="A2626">
        <v>6149</v>
      </c>
      <c r="B2626" s="1">
        <f>DATE(2016,11,1) + TIME(0,0,0)</f>
        <v>42675</v>
      </c>
      <c r="C2626">
        <v>41.940326691000003</v>
      </c>
    </row>
    <row r="2627" spans="1:3" x14ac:dyDescent="0.25">
      <c r="A2627">
        <v>6179</v>
      </c>
      <c r="B2627" s="1">
        <f>DATE(2016,12,1) + TIME(0,0,0)</f>
        <v>42705</v>
      </c>
      <c r="C2627">
        <v>41.969825745000001</v>
      </c>
    </row>
    <row r="2628" spans="1:3" x14ac:dyDescent="0.25">
      <c r="A2628">
        <v>6210</v>
      </c>
      <c r="B2628" s="1">
        <f>DATE(2017,1,1) + TIME(0,0,0)</f>
        <v>42736</v>
      </c>
      <c r="C2628">
        <v>42.000183104999998</v>
      </c>
    </row>
    <row r="2629" spans="1:3" x14ac:dyDescent="0.25">
      <c r="A2629">
        <v>6241</v>
      </c>
      <c r="B2629" s="1">
        <f>DATE(2017,2,1) + TIME(0,0,0)</f>
        <v>42767</v>
      </c>
      <c r="C2629">
        <v>42.030399322999997</v>
      </c>
    </row>
    <row r="2630" spans="1:3" x14ac:dyDescent="0.25">
      <c r="A2630">
        <v>6269</v>
      </c>
      <c r="B2630" s="1">
        <f>DATE(2017,3,1) + TIME(0,0,0)</f>
        <v>42795</v>
      </c>
      <c r="C2630">
        <v>42.057502747000001</v>
      </c>
    </row>
    <row r="2631" spans="1:3" x14ac:dyDescent="0.25">
      <c r="A2631">
        <v>6300</v>
      </c>
      <c r="B2631" s="1">
        <f>DATE(2017,4,1) + TIME(0,0,0)</f>
        <v>42826</v>
      </c>
      <c r="C2631">
        <v>42.087833404999998</v>
      </c>
    </row>
    <row r="2632" spans="1:3" x14ac:dyDescent="0.25">
      <c r="A2632">
        <v>6330</v>
      </c>
      <c r="B2632" s="1">
        <f>DATE(2017,5,1) + TIME(0,0,0)</f>
        <v>42856</v>
      </c>
      <c r="C2632">
        <v>42.116817474000001</v>
      </c>
    </row>
    <row r="2633" spans="1:3" x14ac:dyDescent="0.25">
      <c r="A2633">
        <v>6361</v>
      </c>
      <c r="B2633" s="1">
        <f>DATE(2017,6,1) + TIME(0,0,0)</f>
        <v>42887</v>
      </c>
      <c r="C2633">
        <v>42.146434784</v>
      </c>
    </row>
    <row r="2634" spans="1:3" x14ac:dyDescent="0.25">
      <c r="A2634">
        <v>6391</v>
      </c>
      <c r="B2634" s="1">
        <f>DATE(2017,7,1) + TIME(0,0,0)</f>
        <v>42917</v>
      </c>
      <c r="C2634">
        <v>42.175003052000001</v>
      </c>
    </row>
    <row r="2635" spans="1:3" x14ac:dyDescent="0.25">
      <c r="A2635">
        <v>6422</v>
      </c>
      <c r="B2635" s="1">
        <f>DATE(2017,8,1) + TIME(0,0,0)</f>
        <v>42948</v>
      </c>
      <c r="C2635">
        <v>42.2044487</v>
      </c>
    </row>
    <row r="2636" spans="1:3" x14ac:dyDescent="0.25">
      <c r="A2636">
        <v>6453</v>
      </c>
      <c r="B2636" s="1">
        <f>DATE(2017,9,1) + TIME(0,0,0)</f>
        <v>42979</v>
      </c>
      <c r="C2636">
        <v>42.233787536999998</v>
      </c>
    </row>
    <row r="2637" spans="1:3" x14ac:dyDescent="0.25">
      <c r="A2637">
        <v>6483</v>
      </c>
      <c r="B2637" s="1">
        <f>DATE(2017,10,1) + TIME(0,0,0)</f>
        <v>43009</v>
      </c>
      <c r="C2637">
        <v>42.262069701999998</v>
      </c>
    </row>
    <row r="2638" spans="1:3" x14ac:dyDescent="0.25">
      <c r="A2638">
        <v>6514</v>
      </c>
      <c r="B2638" s="1">
        <f>DATE(2017,11,1) + TIME(0,0,0)</f>
        <v>43040</v>
      </c>
      <c r="C2638">
        <v>42.291183472</v>
      </c>
    </row>
    <row r="2639" spans="1:3" x14ac:dyDescent="0.25">
      <c r="A2639">
        <v>6544</v>
      </c>
      <c r="B2639" s="1">
        <f>DATE(2017,12,1) + TIME(0,0,0)</f>
        <v>43070</v>
      </c>
      <c r="C2639">
        <v>42.319236754999999</v>
      </c>
    </row>
    <row r="2640" spans="1:3" x14ac:dyDescent="0.25">
      <c r="A2640">
        <v>6575</v>
      </c>
      <c r="B2640" s="1">
        <f>DATE(2018,1,1) + TIME(0,0,0)</f>
        <v>43101</v>
      </c>
      <c r="C2640">
        <v>42.348102570000002</v>
      </c>
    </row>
    <row r="2641" spans="1:3" x14ac:dyDescent="0.25">
      <c r="A2641">
        <v>6606</v>
      </c>
      <c r="B2641" s="1">
        <f>DATE(2018,2,1) + TIME(0,0,0)</f>
        <v>43132</v>
      </c>
      <c r="C2641">
        <v>42.376850128000001</v>
      </c>
    </row>
    <row r="2642" spans="1:3" x14ac:dyDescent="0.25">
      <c r="A2642">
        <v>6634</v>
      </c>
      <c r="B2642" s="1">
        <f>DATE(2018,3,1) + TIME(0,0,0)</f>
        <v>43160</v>
      </c>
      <c r="C2642">
        <v>42.402713775999999</v>
      </c>
    </row>
    <row r="2643" spans="1:3" x14ac:dyDescent="0.25">
      <c r="A2643">
        <v>6665</v>
      </c>
      <c r="B2643" s="1">
        <f>DATE(2018,4,1) + TIME(0,0,0)</f>
        <v>43191</v>
      </c>
      <c r="C2643">
        <v>42.431259154999999</v>
      </c>
    </row>
    <row r="2644" spans="1:3" x14ac:dyDescent="0.25">
      <c r="A2644">
        <v>6695</v>
      </c>
      <c r="B2644" s="1">
        <f>DATE(2018,5,1) + TIME(0,0,0)</f>
        <v>43221</v>
      </c>
      <c r="C2644">
        <v>42.458782196000001</v>
      </c>
    </row>
    <row r="2645" spans="1:3" x14ac:dyDescent="0.25">
      <c r="A2645">
        <v>6726</v>
      </c>
      <c r="B2645" s="1">
        <f>DATE(2018,6,1) + TIME(0,0,0)</f>
        <v>43252</v>
      </c>
      <c r="C2645">
        <v>42.487117767000001</v>
      </c>
    </row>
    <row r="2646" spans="1:3" x14ac:dyDescent="0.25">
      <c r="A2646">
        <v>6756</v>
      </c>
      <c r="B2646" s="1">
        <f>DATE(2018,7,1) + TIME(0,0,0)</f>
        <v>43282</v>
      </c>
      <c r="C2646">
        <v>42.514419556</v>
      </c>
    </row>
    <row r="2647" spans="1:3" x14ac:dyDescent="0.25">
      <c r="A2647">
        <v>6787</v>
      </c>
      <c r="B2647" s="1">
        <f>DATE(2018,8,1) + TIME(0,0,0)</f>
        <v>43313</v>
      </c>
      <c r="C2647">
        <v>42.542514801000003</v>
      </c>
    </row>
    <row r="2648" spans="1:3" x14ac:dyDescent="0.25">
      <c r="A2648">
        <v>6818</v>
      </c>
      <c r="B2648" s="1">
        <f>DATE(2018,9,1) + TIME(0,0,0)</f>
        <v>43344</v>
      </c>
      <c r="C2648">
        <v>42.570487976000003</v>
      </c>
    </row>
    <row r="2649" spans="1:3" x14ac:dyDescent="0.25">
      <c r="A2649">
        <v>6848</v>
      </c>
      <c r="B2649" s="1">
        <f>DATE(2018,10,1) + TIME(0,0,0)</f>
        <v>43374</v>
      </c>
      <c r="C2649">
        <v>42.597450256000002</v>
      </c>
    </row>
    <row r="2650" spans="1:3" x14ac:dyDescent="0.25">
      <c r="A2650">
        <v>6879</v>
      </c>
      <c r="B2650" s="1">
        <f>DATE(2018,11,1) + TIME(0,0,0)</f>
        <v>43405</v>
      </c>
      <c r="C2650">
        <v>42.625209808000001</v>
      </c>
    </row>
    <row r="2651" spans="1:3" x14ac:dyDescent="0.25">
      <c r="A2651">
        <v>6909</v>
      </c>
      <c r="B2651" s="1">
        <f>DATE(2018,12,1) + TIME(0,0,0)</f>
        <v>43435</v>
      </c>
      <c r="C2651">
        <v>42.651973724000001</v>
      </c>
    </row>
    <row r="2652" spans="1:3" x14ac:dyDescent="0.25">
      <c r="A2652">
        <v>6940</v>
      </c>
      <c r="B2652" s="1">
        <f>DATE(2019,1,1) + TIME(0,0,0)</f>
        <v>43466</v>
      </c>
      <c r="C2652">
        <v>42.679515838999997</v>
      </c>
    </row>
    <row r="2653" spans="1:3" x14ac:dyDescent="0.25">
      <c r="A2653">
        <v>6971</v>
      </c>
      <c r="B2653" s="1">
        <f>DATE(2019,2,1) + TIME(0,0,0)</f>
        <v>43497</v>
      </c>
      <c r="C2653">
        <v>42.706928253000001</v>
      </c>
    </row>
    <row r="2654" spans="1:3" x14ac:dyDescent="0.25">
      <c r="A2654">
        <v>6999</v>
      </c>
      <c r="B2654" s="1">
        <f>DATE(2019,3,1) + TIME(0,0,0)</f>
        <v>43525</v>
      </c>
      <c r="C2654">
        <v>42.731582641999999</v>
      </c>
    </row>
    <row r="2655" spans="1:3" x14ac:dyDescent="0.25">
      <c r="A2655">
        <v>7030</v>
      </c>
      <c r="B2655" s="1">
        <f>DATE(2019,4,1) + TIME(0,0,0)</f>
        <v>43556</v>
      </c>
      <c r="C2655">
        <v>42.758777618000003</v>
      </c>
    </row>
    <row r="2656" spans="1:3" x14ac:dyDescent="0.25">
      <c r="A2656">
        <v>7060</v>
      </c>
      <c r="B2656" s="1">
        <f>DATE(2019,5,1) + TIME(0,0,0)</f>
        <v>43586</v>
      </c>
      <c r="C2656">
        <v>42.784992217999999</v>
      </c>
    </row>
    <row r="2657" spans="1:3" x14ac:dyDescent="0.25">
      <c r="A2657">
        <v>7091</v>
      </c>
      <c r="B2657" s="1">
        <f>DATE(2019,6,1) + TIME(0,0,0)</f>
        <v>43617</v>
      </c>
      <c r="C2657">
        <v>42.811969757</v>
      </c>
    </row>
    <row r="2658" spans="1:3" x14ac:dyDescent="0.25">
      <c r="A2658">
        <v>7121</v>
      </c>
      <c r="B2658" s="1">
        <f>DATE(2019,7,1) + TIME(0,0,0)</f>
        <v>43647</v>
      </c>
      <c r="C2658">
        <v>42.837970734000002</v>
      </c>
    </row>
    <row r="2659" spans="1:3" x14ac:dyDescent="0.25">
      <c r="A2659">
        <v>7152</v>
      </c>
      <c r="B2659" s="1">
        <f>DATE(2019,8,1) + TIME(0,0,0)</f>
        <v>43678</v>
      </c>
      <c r="C2659">
        <v>42.864730835000003</v>
      </c>
    </row>
    <row r="2660" spans="1:3" x14ac:dyDescent="0.25">
      <c r="A2660">
        <v>7183</v>
      </c>
      <c r="B2660" s="1">
        <f>DATE(2019,9,1) + TIME(0,0,0)</f>
        <v>43709</v>
      </c>
      <c r="C2660">
        <v>42.891376495000003</v>
      </c>
    </row>
    <row r="2661" spans="1:3" x14ac:dyDescent="0.25">
      <c r="A2661">
        <v>7213</v>
      </c>
      <c r="B2661" s="1">
        <f>DATE(2019,10,1) + TIME(0,0,0)</f>
        <v>43739</v>
      </c>
      <c r="C2661">
        <v>42.917057036999999</v>
      </c>
    </row>
    <row r="2662" spans="1:3" x14ac:dyDescent="0.25">
      <c r="A2662">
        <v>7244</v>
      </c>
      <c r="B2662" s="1">
        <f>DATE(2019,11,1) + TIME(0,0,0)</f>
        <v>43770</v>
      </c>
      <c r="C2662">
        <v>42.943481445000003</v>
      </c>
    </row>
    <row r="2663" spans="1:3" x14ac:dyDescent="0.25">
      <c r="A2663">
        <v>7274</v>
      </c>
      <c r="B2663" s="1">
        <f>DATE(2019,12,1) + TIME(0,0,0)</f>
        <v>43800</v>
      </c>
      <c r="C2663">
        <v>42.968948363999999</v>
      </c>
    </row>
    <row r="2664" spans="1:3" x14ac:dyDescent="0.25">
      <c r="A2664">
        <v>7305</v>
      </c>
      <c r="B2664" s="1">
        <f>DATE(2020,1,1) + TIME(0,0,0)</f>
        <v>43831</v>
      </c>
      <c r="C2664">
        <v>42.995159149000003</v>
      </c>
    </row>
    <row r="2665" spans="1:3" x14ac:dyDescent="0.25">
      <c r="A2665">
        <v>7336</v>
      </c>
      <c r="B2665" s="1">
        <f>DATE(2020,2,1) + TIME(0,0,0)</f>
        <v>43862</v>
      </c>
      <c r="C2665">
        <v>43.021259307999998</v>
      </c>
    </row>
    <row r="2666" spans="1:3" x14ac:dyDescent="0.25">
      <c r="A2666">
        <v>7365</v>
      </c>
      <c r="B2666" s="1">
        <f>DATE(2020,3,1) + TIME(0,0,0)</f>
        <v>43891</v>
      </c>
      <c r="C2666">
        <v>43.045578003000003</v>
      </c>
    </row>
    <row r="2667" spans="1:3" x14ac:dyDescent="0.25">
      <c r="A2667">
        <v>7396</v>
      </c>
      <c r="B2667" s="1">
        <f>DATE(2020,4,1) + TIME(0,0,0)</f>
        <v>43922</v>
      </c>
      <c r="C2667">
        <v>43.071472168</v>
      </c>
    </row>
    <row r="2668" spans="1:3" x14ac:dyDescent="0.25">
      <c r="A2668">
        <v>7426</v>
      </c>
      <c r="B2668" s="1">
        <f>DATE(2020,5,1) + TIME(0,0,0)</f>
        <v>43952</v>
      </c>
      <c r="C2668">
        <v>43.096431731999999</v>
      </c>
    </row>
    <row r="2669" spans="1:3" x14ac:dyDescent="0.25">
      <c r="A2669">
        <v>7457</v>
      </c>
      <c r="B2669" s="1">
        <f>DATE(2020,6,1) + TIME(0,0,0)</f>
        <v>43983</v>
      </c>
      <c r="C2669">
        <v>43.122119904000002</v>
      </c>
    </row>
    <row r="2670" spans="1:3" x14ac:dyDescent="0.25">
      <c r="A2670">
        <v>7487</v>
      </c>
      <c r="B2670" s="1">
        <f>DATE(2020,7,1) + TIME(0,0,0)</f>
        <v>44013</v>
      </c>
      <c r="C2670">
        <v>43.146877289000003</v>
      </c>
    </row>
    <row r="2671" spans="1:3" x14ac:dyDescent="0.25">
      <c r="A2671">
        <v>7518</v>
      </c>
      <c r="B2671" s="1">
        <f>DATE(2020,8,1) + TIME(0,0,0)</f>
        <v>44044</v>
      </c>
      <c r="C2671">
        <v>43.172359467</v>
      </c>
    </row>
    <row r="2672" spans="1:3" x14ac:dyDescent="0.25">
      <c r="A2672">
        <v>7549</v>
      </c>
      <c r="B2672" s="1">
        <f>DATE(2020,9,1) + TIME(0,0,0)</f>
        <v>44075</v>
      </c>
      <c r="C2672">
        <v>43.197734832999998</v>
      </c>
    </row>
    <row r="2673" spans="1:3" x14ac:dyDescent="0.25">
      <c r="A2673">
        <v>7579</v>
      </c>
      <c r="B2673" s="1">
        <f>DATE(2020,10,1) + TIME(0,0,0)</f>
        <v>44105</v>
      </c>
      <c r="C2673">
        <v>43.222190857000001</v>
      </c>
    </row>
    <row r="2674" spans="1:3" x14ac:dyDescent="0.25">
      <c r="A2674">
        <v>7610</v>
      </c>
      <c r="B2674" s="1">
        <f>DATE(2020,11,1) + TIME(0,0,0)</f>
        <v>44136</v>
      </c>
      <c r="C2674">
        <v>43.247360229000002</v>
      </c>
    </row>
    <row r="2675" spans="1:3" x14ac:dyDescent="0.25">
      <c r="A2675">
        <v>7640</v>
      </c>
      <c r="B2675" s="1">
        <f>DATE(2020,12,1) + TIME(0,0,0)</f>
        <v>44166</v>
      </c>
      <c r="C2675">
        <v>43.271617888999998</v>
      </c>
    </row>
    <row r="2676" spans="1:3" x14ac:dyDescent="0.25">
      <c r="A2676">
        <v>7671</v>
      </c>
      <c r="B2676" s="1">
        <f>DATE(2021,1,1) + TIME(0,0,0)</f>
        <v>44197</v>
      </c>
      <c r="C2676">
        <v>43.296585082999997</v>
      </c>
    </row>
    <row r="2677" spans="1:3" x14ac:dyDescent="0.25">
      <c r="A2677">
        <v>7702</v>
      </c>
      <c r="B2677" s="1">
        <f>DATE(2021,2,1) + TIME(0,0,0)</f>
        <v>44228</v>
      </c>
      <c r="C2677">
        <v>43.321441649999997</v>
      </c>
    </row>
    <row r="2678" spans="1:3" x14ac:dyDescent="0.25">
      <c r="A2678">
        <v>7730</v>
      </c>
      <c r="B2678" s="1">
        <f>DATE(2021,3,1) + TIME(0,0,0)</f>
        <v>44256</v>
      </c>
      <c r="C2678">
        <v>43.343807220000002</v>
      </c>
    </row>
    <row r="2679" spans="1:3" x14ac:dyDescent="0.25">
      <c r="A2679">
        <v>7761</v>
      </c>
      <c r="B2679" s="1">
        <f>DATE(2021,4,1) + TIME(0,0,0)</f>
        <v>44287</v>
      </c>
      <c r="C2679">
        <v>43.368450164999999</v>
      </c>
    </row>
    <row r="2680" spans="1:3" x14ac:dyDescent="0.25">
      <c r="A2680">
        <v>7791</v>
      </c>
      <c r="B2680" s="1">
        <f>DATE(2021,5,1) + TIME(0,0,0)</f>
        <v>44317</v>
      </c>
      <c r="C2680">
        <v>43.392215729</v>
      </c>
    </row>
    <row r="2681" spans="1:3" x14ac:dyDescent="0.25">
      <c r="A2681">
        <v>7822</v>
      </c>
      <c r="B2681" s="1">
        <f>DATE(2021,6,1) + TIME(0,0,0)</f>
        <v>44348</v>
      </c>
      <c r="C2681">
        <v>43.416656494000001</v>
      </c>
    </row>
    <row r="2682" spans="1:3" x14ac:dyDescent="0.25">
      <c r="A2682">
        <v>7852</v>
      </c>
      <c r="B2682" s="1">
        <f>DATE(2021,7,1) + TIME(0,0,0)</f>
        <v>44378</v>
      </c>
      <c r="C2682">
        <v>43.440227509000003</v>
      </c>
    </row>
    <row r="2683" spans="1:3" x14ac:dyDescent="0.25">
      <c r="A2683">
        <v>7883</v>
      </c>
      <c r="B2683" s="1">
        <f>DATE(2021,8,1) + TIME(0,0,0)</f>
        <v>44409</v>
      </c>
      <c r="C2683">
        <v>43.464469909999998</v>
      </c>
    </row>
    <row r="2684" spans="1:3" x14ac:dyDescent="0.25">
      <c r="A2684">
        <v>7914</v>
      </c>
      <c r="B2684" s="1">
        <f>DATE(2021,9,1) + TIME(0,0,0)</f>
        <v>44440</v>
      </c>
      <c r="C2684">
        <v>43.488624573000003</v>
      </c>
    </row>
    <row r="2685" spans="1:3" x14ac:dyDescent="0.25">
      <c r="A2685">
        <v>7944</v>
      </c>
      <c r="B2685" s="1">
        <f>DATE(2021,10,1) + TIME(0,0,0)</f>
        <v>44470</v>
      </c>
      <c r="C2685">
        <v>43.511886597</v>
      </c>
    </row>
    <row r="2686" spans="1:3" x14ac:dyDescent="0.25">
      <c r="A2686">
        <v>7975</v>
      </c>
      <c r="B2686" s="1">
        <f>DATE(2021,11,1) + TIME(0,0,0)</f>
        <v>44501</v>
      </c>
      <c r="C2686">
        <v>43.535823821999998</v>
      </c>
    </row>
    <row r="2687" spans="1:3" x14ac:dyDescent="0.25">
      <c r="A2687">
        <v>8005</v>
      </c>
      <c r="B2687" s="1">
        <f>DATE(2021,12,1) + TIME(0,0,0)</f>
        <v>44531</v>
      </c>
      <c r="C2687">
        <v>43.558906555</v>
      </c>
    </row>
    <row r="2688" spans="1:3" x14ac:dyDescent="0.25">
      <c r="A2688">
        <v>8036</v>
      </c>
      <c r="B2688" s="1">
        <f>DATE(2022,1,1) + TIME(0,0,0)</f>
        <v>44562</v>
      </c>
      <c r="C2688">
        <v>43.582664489999999</v>
      </c>
    </row>
    <row r="2689" spans="1:3" x14ac:dyDescent="0.25">
      <c r="A2689">
        <v>8067</v>
      </c>
      <c r="B2689" s="1">
        <f>DATE(2022,2,1) + TIME(0,0,0)</f>
        <v>44593</v>
      </c>
      <c r="C2689">
        <v>43.606330872000001</v>
      </c>
    </row>
    <row r="2690" spans="1:3" x14ac:dyDescent="0.25">
      <c r="A2690">
        <v>8095</v>
      </c>
      <c r="B2690" s="1">
        <f>DATE(2022,3,1) + TIME(0,0,0)</f>
        <v>44621</v>
      </c>
      <c r="C2690">
        <v>43.627624511999997</v>
      </c>
    </row>
    <row r="2691" spans="1:3" x14ac:dyDescent="0.25">
      <c r="A2691">
        <v>8126</v>
      </c>
      <c r="B2691" s="1">
        <f>DATE(2022,4,1) + TIME(0,0,0)</f>
        <v>44652</v>
      </c>
      <c r="C2691">
        <v>43.651107787999997</v>
      </c>
    </row>
    <row r="2692" spans="1:3" x14ac:dyDescent="0.25">
      <c r="A2692">
        <v>8156</v>
      </c>
      <c r="B2692" s="1">
        <f>DATE(2022,5,1) + TIME(0,0,0)</f>
        <v>44682</v>
      </c>
      <c r="C2692">
        <v>43.673744202000002</v>
      </c>
    </row>
    <row r="2693" spans="1:3" x14ac:dyDescent="0.25">
      <c r="A2693">
        <v>8187</v>
      </c>
      <c r="B2693" s="1">
        <f>DATE(2022,6,1) + TIME(0,0,0)</f>
        <v>44713</v>
      </c>
      <c r="C2693">
        <v>43.697040557999998</v>
      </c>
    </row>
    <row r="2694" spans="1:3" x14ac:dyDescent="0.25">
      <c r="A2694">
        <v>8217</v>
      </c>
      <c r="B2694" s="1">
        <f>DATE(2022,7,1) + TIME(0,0,0)</f>
        <v>44743</v>
      </c>
      <c r="C2694">
        <v>43.719501495000003</v>
      </c>
    </row>
    <row r="2695" spans="1:3" x14ac:dyDescent="0.25">
      <c r="A2695">
        <v>8248</v>
      </c>
      <c r="B2695" s="1">
        <f>DATE(2022,8,1) + TIME(0,0,0)</f>
        <v>44774</v>
      </c>
      <c r="C2695">
        <v>43.742618561</v>
      </c>
    </row>
    <row r="2696" spans="1:3" x14ac:dyDescent="0.25">
      <c r="A2696">
        <v>8279</v>
      </c>
      <c r="B2696" s="1">
        <f>DATE(2022,9,1) + TIME(0,0,0)</f>
        <v>44805</v>
      </c>
      <c r="C2696">
        <v>43.765644072999997</v>
      </c>
    </row>
    <row r="2697" spans="1:3" x14ac:dyDescent="0.25">
      <c r="A2697">
        <v>8309</v>
      </c>
      <c r="B2697" s="1">
        <f>DATE(2022,10,1) + TIME(0,0,0)</f>
        <v>44835</v>
      </c>
      <c r="C2697">
        <v>43.787841796999999</v>
      </c>
    </row>
    <row r="2698" spans="1:3" x14ac:dyDescent="0.25">
      <c r="A2698">
        <v>8340</v>
      </c>
      <c r="B2698" s="1">
        <f>DATE(2022,11,1) + TIME(0,0,0)</f>
        <v>44866</v>
      </c>
      <c r="C2698">
        <v>43.810691833</v>
      </c>
    </row>
    <row r="2699" spans="1:3" x14ac:dyDescent="0.25">
      <c r="A2699">
        <v>8370</v>
      </c>
      <c r="B2699" s="1">
        <f>DATE(2022,12,1) + TIME(0,0,0)</f>
        <v>44896</v>
      </c>
      <c r="C2699">
        <v>43.832721710000001</v>
      </c>
    </row>
    <row r="2700" spans="1:3" x14ac:dyDescent="0.25">
      <c r="A2700">
        <v>8401</v>
      </c>
      <c r="B2700" s="1">
        <f>DATE(2023,1,1) + TIME(0,0,0)</f>
        <v>44927</v>
      </c>
      <c r="C2700">
        <v>43.855396270999996</v>
      </c>
    </row>
    <row r="2701" spans="1:3" x14ac:dyDescent="0.25">
      <c r="A2701">
        <v>8432</v>
      </c>
      <c r="B2701" s="1">
        <f>DATE(2023,2,1) + TIME(0,0,0)</f>
        <v>44958</v>
      </c>
      <c r="C2701">
        <v>43.877990723000003</v>
      </c>
    </row>
    <row r="2702" spans="1:3" x14ac:dyDescent="0.25">
      <c r="A2702">
        <v>8460</v>
      </c>
      <c r="B2702" s="1">
        <f>DATE(2023,3,1) + TIME(0,0,0)</f>
        <v>44986</v>
      </c>
      <c r="C2702">
        <v>43.898326873999999</v>
      </c>
    </row>
    <row r="2703" spans="1:3" x14ac:dyDescent="0.25">
      <c r="A2703">
        <v>8491</v>
      </c>
      <c r="B2703" s="1">
        <f>DATE(2023,4,1) + TIME(0,0,0)</f>
        <v>45017</v>
      </c>
      <c r="C2703">
        <v>43.920757293999998</v>
      </c>
    </row>
    <row r="2704" spans="1:3" x14ac:dyDescent="0.25">
      <c r="A2704">
        <v>8521</v>
      </c>
      <c r="B2704" s="1">
        <f>DATE(2023,5,1) + TIME(0,0,0)</f>
        <v>45047</v>
      </c>
      <c r="C2704">
        <v>43.942390441999997</v>
      </c>
    </row>
    <row r="2705" spans="1:3" x14ac:dyDescent="0.25">
      <c r="A2705">
        <v>8552</v>
      </c>
      <c r="B2705" s="1">
        <f>DATE(2023,6,1) + TIME(0,0,0)</f>
        <v>45078</v>
      </c>
      <c r="C2705">
        <v>43.964660645000002</v>
      </c>
    </row>
    <row r="2706" spans="1:3" x14ac:dyDescent="0.25">
      <c r="A2706">
        <v>8582</v>
      </c>
      <c r="B2706" s="1">
        <f>DATE(2023,7,1) + TIME(0,0,0)</f>
        <v>45108</v>
      </c>
      <c r="C2706">
        <v>43.986137390000003</v>
      </c>
    </row>
    <row r="2707" spans="1:3" x14ac:dyDescent="0.25">
      <c r="A2707">
        <v>8613</v>
      </c>
      <c r="B2707" s="1">
        <f>DATE(2023,8,1) + TIME(0,0,0)</f>
        <v>45139</v>
      </c>
      <c r="C2707">
        <v>44.008247375000003</v>
      </c>
    </row>
    <row r="2708" spans="1:3" x14ac:dyDescent="0.25">
      <c r="A2708">
        <v>8644</v>
      </c>
      <c r="B2708" s="1">
        <f>DATE(2023,9,1) + TIME(0,0,0)</f>
        <v>45170</v>
      </c>
      <c r="C2708">
        <v>44.030277251999998</v>
      </c>
    </row>
    <row r="2709" spans="1:3" x14ac:dyDescent="0.25">
      <c r="A2709">
        <v>8674</v>
      </c>
      <c r="B2709" s="1">
        <f>DATE(2023,10,1) + TIME(0,0,0)</f>
        <v>45200</v>
      </c>
      <c r="C2709">
        <v>44.051517486999998</v>
      </c>
    </row>
    <row r="2710" spans="1:3" x14ac:dyDescent="0.25">
      <c r="A2710">
        <v>8705</v>
      </c>
      <c r="B2710" s="1">
        <f>DATE(2023,11,1) + TIME(0,0,0)</f>
        <v>45231</v>
      </c>
      <c r="C2710">
        <v>44.073383331000002</v>
      </c>
    </row>
    <row r="2711" spans="1:3" x14ac:dyDescent="0.25">
      <c r="A2711">
        <v>8735</v>
      </c>
      <c r="B2711" s="1">
        <f>DATE(2023,12,1) + TIME(0,0,0)</f>
        <v>45261</v>
      </c>
      <c r="C2711">
        <v>44.094467162999997</v>
      </c>
    </row>
    <row r="2712" spans="1:3" x14ac:dyDescent="0.25">
      <c r="A2712">
        <v>8766</v>
      </c>
      <c r="B2712" s="1">
        <f>DATE(2024,1,1) + TIME(0,0,0)</f>
        <v>45292</v>
      </c>
      <c r="C2712">
        <v>44.116176605</v>
      </c>
    </row>
    <row r="2713" spans="1:3" x14ac:dyDescent="0.25">
      <c r="A2713">
        <v>8797</v>
      </c>
      <c r="B2713" s="1">
        <f>DATE(2024,2,1) + TIME(0,0,0)</f>
        <v>45323</v>
      </c>
      <c r="C2713">
        <v>44.137798308999997</v>
      </c>
    </row>
    <row r="2714" spans="1:3" x14ac:dyDescent="0.25">
      <c r="A2714">
        <v>8826</v>
      </c>
      <c r="B2714" s="1">
        <f>DATE(2024,3,1) + TIME(0,0,0)</f>
        <v>45352</v>
      </c>
      <c r="C2714">
        <v>44.157955170000001</v>
      </c>
    </row>
    <row r="2715" spans="1:3" x14ac:dyDescent="0.25">
      <c r="A2715">
        <v>8857</v>
      </c>
      <c r="B2715" s="1">
        <f>DATE(2024,4,1) + TIME(0,0,0)</f>
        <v>45383</v>
      </c>
      <c r="C2715">
        <v>44.179424286</v>
      </c>
    </row>
    <row r="2716" spans="1:3" x14ac:dyDescent="0.25">
      <c r="A2716">
        <v>8887</v>
      </c>
      <c r="B2716" s="1">
        <f>DATE(2024,5,1) + TIME(0,0,0)</f>
        <v>45413</v>
      </c>
      <c r="C2716">
        <v>44.200126648000001</v>
      </c>
    </row>
    <row r="2717" spans="1:3" x14ac:dyDescent="0.25">
      <c r="A2717">
        <v>8918</v>
      </c>
      <c r="B2717" s="1">
        <f>DATE(2024,6,1) + TIME(0,0,0)</f>
        <v>45444</v>
      </c>
      <c r="C2717">
        <v>44.221443176000001</v>
      </c>
    </row>
    <row r="2718" spans="1:3" x14ac:dyDescent="0.25">
      <c r="A2718">
        <v>8948</v>
      </c>
      <c r="B2718" s="1">
        <f>DATE(2024,7,1) + TIME(0,0,0)</f>
        <v>45474</v>
      </c>
      <c r="C2718">
        <v>44.241996765000003</v>
      </c>
    </row>
    <row r="2719" spans="1:3" x14ac:dyDescent="0.25">
      <c r="A2719">
        <v>8979</v>
      </c>
      <c r="B2719" s="1">
        <f>DATE(2024,8,1) + TIME(0,0,0)</f>
        <v>45505</v>
      </c>
      <c r="C2719">
        <v>44.263164519999997</v>
      </c>
    </row>
    <row r="2720" spans="1:3" x14ac:dyDescent="0.25">
      <c r="A2720">
        <v>9010</v>
      </c>
      <c r="B2720" s="1">
        <f>DATE(2024,9,1) + TIME(0,0,0)</f>
        <v>45536</v>
      </c>
      <c r="C2720">
        <v>44.284255981000001</v>
      </c>
    </row>
    <row r="2721" spans="1:3" x14ac:dyDescent="0.25">
      <c r="A2721">
        <v>9040</v>
      </c>
      <c r="B2721" s="1">
        <f>DATE(2024,10,1) + TIME(0,0,0)</f>
        <v>45566</v>
      </c>
      <c r="C2721">
        <v>44.304595947000003</v>
      </c>
    </row>
    <row r="2722" spans="1:3" x14ac:dyDescent="0.25">
      <c r="A2722">
        <v>9071</v>
      </c>
      <c r="B2722" s="1">
        <f>DATE(2024,11,1) + TIME(0,0,0)</f>
        <v>45597</v>
      </c>
      <c r="C2722">
        <v>44.325546265</v>
      </c>
    </row>
    <row r="2723" spans="1:3" x14ac:dyDescent="0.25">
      <c r="A2723">
        <v>9101</v>
      </c>
      <c r="B2723" s="1">
        <f>DATE(2024,12,1) + TIME(0,0,0)</f>
        <v>45627</v>
      </c>
      <c r="C2723">
        <v>44.345752716</v>
      </c>
    </row>
    <row r="2724" spans="1:3" x14ac:dyDescent="0.25">
      <c r="A2724">
        <v>9132</v>
      </c>
      <c r="B2724" s="1">
        <f>DATE(2025,1,1) + TIME(0,0,0)</f>
        <v>45658</v>
      </c>
      <c r="C2724">
        <v>44.36656189</v>
      </c>
    </row>
    <row r="2725" spans="1:3" x14ac:dyDescent="0.25">
      <c r="A2725">
        <v>9163</v>
      </c>
      <c r="B2725" s="1">
        <f>DATE(2025,2,1) + TIME(0,0,0)</f>
        <v>45689</v>
      </c>
      <c r="C2725">
        <v>44.387302398999999</v>
      </c>
    </row>
    <row r="2726" spans="1:3" x14ac:dyDescent="0.25">
      <c r="A2726">
        <v>9191</v>
      </c>
      <c r="B2726" s="1">
        <f>DATE(2025,3,1) + TIME(0,0,0)</f>
        <v>45717</v>
      </c>
      <c r="C2726">
        <v>44.405975341999998</v>
      </c>
    </row>
    <row r="2727" spans="1:3" x14ac:dyDescent="0.25">
      <c r="A2727">
        <v>9222</v>
      </c>
      <c r="B2727" s="1">
        <f>DATE(2025,4,1) + TIME(0,0,0)</f>
        <v>45748</v>
      </c>
      <c r="C2727">
        <v>44.426586151000002</v>
      </c>
    </row>
    <row r="2728" spans="1:3" x14ac:dyDescent="0.25">
      <c r="A2728">
        <v>9252</v>
      </c>
      <c r="B2728" s="1">
        <f>DATE(2025,5,1) + TIME(0,0,0)</f>
        <v>45778</v>
      </c>
      <c r="C2728">
        <v>44.446464538999997</v>
      </c>
    </row>
    <row r="2729" spans="1:3" x14ac:dyDescent="0.25">
      <c r="A2729">
        <v>9283</v>
      </c>
      <c r="B2729" s="1">
        <f>DATE(2025,6,1) + TIME(0,0,0)</f>
        <v>45809</v>
      </c>
      <c r="C2729">
        <v>44.466941833</v>
      </c>
    </row>
    <row r="2730" spans="1:3" x14ac:dyDescent="0.25">
      <c r="A2730">
        <v>9313</v>
      </c>
      <c r="B2730" s="1">
        <f>DATE(2025,7,1) + TIME(0,0,0)</f>
        <v>45839</v>
      </c>
      <c r="C2730">
        <v>44.486694335999999</v>
      </c>
    </row>
    <row r="2731" spans="1:3" x14ac:dyDescent="0.25">
      <c r="A2731">
        <v>9344</v>
      </c>
      <c r="B2731" s="1">
        <f>DATE(2025,8,1) + TIME(0,0,0)</f>
        <v>45870</v>
      </c>
      <c r="C2731">
        <v>44.507045746000003</v>
      </c>
    </row>
    <row r="2732" spans="1:3" x14ac:dyDescent="0.25">
      <c r="A2732">
        <v>9375</v>
      </c>
      <c r="B2732" s="1">
        <f>DATE(2025,9,1) + TIME(0,0,0)</f>
        <v>45901</v>
      </c>
      <c r="C2732">
        <v>44.527328490999999</v>
      </c>
    </row>
    <row r="2733" spans="1:3" x14ac:dyDescent="0.25">
      <c r="A2733">
        <v>9405</v>
      </c>
      <c r="B2733" s="1">
        <f>DATE(2025,10,1) + TIME(0,0,0)</f>
        <v>45931</v>
      </c>
      <c r="C2733">
        <v>44.546894072999997</v>
      </c>
    </row>
    <row r="2734" spans="1:3" x14ac:dyDescent="0.25">
      <c r="A2734">
        <v>9436</v>
      </c>
      <c r="B2734" s="1">
        <f>DATE(2025,11,1) + TIME(0,0,0)</f>
        <v>45962</v>
      </c>
      <c r="C2734">
        <v>44.567050934000001</v>
      </c>
    </row>
    <row r="2735" spans="1:3" x14ac:dyDescent="0.25">
      <c r="A2735">
        <v>9466</v>
      </c>
      <c r="B2735" s="1">
        <f>DATE(2025,12,1) + TIME(0,0,0)</f>
        <v>45992</v>
      </c>
      <c r="C2735">
        <v>44.586498259999999</v>
      </c>
    </row>
    <row r="2736" spans="1:3" x14ac:dyDescent="0.25">
      <c r="A2736">
        <v>9497</v>
      </c>
      <c r="B2736" s="1">
        <f>DATE(2026,1,1) + TIME(0,0,0)</f>
        <v>46023</v>
      </c>
      <c r="C2736">
        <v>44.606529236</v>
      </c>
    </row>
    <row r="2737" spans="1:3" x14ac:dyDescent="0.25">
      <c r="A2737">
        <v>9528</v>
      </c>
      <c r="B2737" s="1">
        <f>DATE(2026,2,1) + TIME(0,0,0)</f>
        <v>46054</v>
      </c>
      <c r="C2737">
        <v>44.626499176000003</v>
      </c>
    </row>
    <row r="2738" spans="1:3" x14ac:dyDescent="0.25">
      <c r="A2738">
        <v>9556</v>
      </c>
      <c r="B2738" s="1">
        <f>DATE(2026,3,1) + TIME(0,0,0)</f>
        <v>46082</v>
      </c>
      <c r="C2738">
        <v>44.644481659</v>
      </c>
    </row>
    <row r="2739" spans="1:3" x14ac:dyDescent="0.25">
      <c r="A2739">
        <v>9587</v>
      </c>
      <c r="B2739" s="1">
        <f>DATE(2026,4,1) + TIME(0,0,0)</f>
        <v>46113</v>
      </c>
      <c r="C2739">
        <v>44.664333343999999</v>
      </c>
    </row>
    <row r="2740" spans="1:3" x14ac:dyDescent="0.25">
      <c r="A2740">
        <v>9617</v>
      </c>
      <c r="B2740" s="1">
        <f>DATE(2026,5,1) + TIME(0,0,0)</f>
        <v>46143</v>
      </c>
      <c r="C2740">
        <v>44.683486938000001</v>
      </c>
    </row>
    <row r="2741" spans="1:3" x14ac:dyDescent="0.25">
      <c r="A2741">
        <v>9648</v>
      </c>
      <c r="B2741" s="1">
        <f>DATE(2026,6,1) + TIME(0,0,0)</f>
        <v>46174</v>
      </c>
      <c r="C2741">
        <v>44.703216552999997</v>
      </c>
    </row>
    <row r="2742" spans="1:3" x14ac:dyDescent="0.25">
      <c r="A2742">
        <v>9678</v>
      </c>
      <c r="B2742" s="1">
        <f>DATE(2026,7,1) + TIME(0,0,0)</f>
        <v>46204</v>
      </c>
      <c r="C2742">
        <v>44.722251892000003</v>
      </c>
    </row>
    <row r="2743" spans="1:3" x14ac:dyDescent="0.25">
      <c r="A2743">
        <v>9709</v>
      </c>
      <c r="B2743" s="1">
        <f>DATE(2026,8,1) + TIME(0,0,0)</f>
        <v>46235</v>
      </c>
      <c r="C2743">
        <v>44.741859435999999</v>
      </c>
    </row>
    <row r="2744" spans="1:3" x14ac:dyDescent="0.25">
      <c r="A2744">
        <v>9740</v>
      </c>
      <c r="B2744" s="1">
        <f>DATE(2026,9,1) + TIME(0,0,0)</f>
        <v>46266</v>
      </c>
      <c r="C2744">
        <v>44.761409759999999</v>
      </c>
    </row>
    <row r="2745" spans="1:3" x14ac:dyDescent="0.25">
      <c r="A2745">
        <v>9770</v>
      </c>
      <c r="B2745" s="1">
        <f>DATE(2026,10,1) + TIME(0,0,0)</f>
        <v>46296</v>
      </c>
      <c r="C2745">
        <v>44.780273438000002</v>
      </c>
    </row>
    <row r="2746" spans="1:3" x14ac:dyDescent="0.25">
      <c r="A2746">
        <v>9801</v>
      </c>
      <c r="B2746" s="1">
        <f>DATE(2026,11,1) + TIME(0,0,0)</f>
        <v>46327</v>
      </c>
      <c r="C2746">
        <v>44.799705504999999</v>
      </c>
    </row>
    <row r="2747" spans="1:3" x14ac:dyDescent="0.25">
      <c r="A2747">
        <v>9831</v>
      </c>
      <c r="B2747" s="1">
        <f>DATE(2026,12,1) + TIME(0,0,0)</f>
        <v>46357</v>
      </c>
      <c r="C2747">
        <v>44.818458557</v>
      </c>
    </row>
    <row r="2748" spans="1:3" x14ac:dyDescent="0.25">
      <c r="A2748">
        <v>9862</v>
      </c>
      <c r="B2748" s="1">
        <f>DATE(2027,1,1) + TIME(0,0,0)</f>
        <v>46388</v>
      </c>
      <c r="C2748">
        <v>44.837776183999999</v>
      </c>
    </row>
    <row r="2749" spans="1:3" x14ac:dyDescent="0.25">
      <c r="A2749">
        <v>9893</v>
      </c>
      <c r="B2749" s="1">
        <f>DATE(2027,2,1) + TIME(0,0,0)</f>
        <v>46419</v>
      </c>
      <c r="C2749">
        <v>44.857040404999999</v>
      </c>
    </row>
    <row r="2750" spans="1:3" x14ac:dyDescent="0.25">
      <c r="A2750">
        <v>9921</v>
      </c>
      <c r="B2750" s="1">
        <f>DATE(2027,3,1) + TIME(0,0,0)</f>
        <v>46447</v>
      </c>
      <c r="C2750">
        <v>44.874389647999998</v>
      </c>
    </row>
    <row r="2751" spans="1:3" x14ac:dyDescent="0.25">
      <c r="A2751">
        <v>9952</v>
      </c>
      <c r="B2751" s="1">
        <f>DATE(2027,4,1) + TIME(0,0,0)</f>
        <v>46478</v>
      </c>
      <c r="C2751">
        <v>44.893543243000003</v>
      </c>
    </row>
    <row r="2752" spans="1:3" x14ac:dyDescent="0.25">
      <c r="A2752">
        <v>9982</v>
      </c>
      <c r="B2752" s="1">
        <f>DATE(2027,5,1) + TIME(0,0,0)</f>
        <v>46508</v>
      </c>
      <c r="C2752">
        <v>44.912025452000002</v>
      </c>
    </row>
    <row r="2753" spans="1:3" x14ac:dyDescent="0.25">
      <c r="A2753">
        <v>10013</v>
      </c>
      <c r="B2753" s="1">
        <f>DATE(2027,6,1) + TIME(0,0,0)</f>
        <v>46539</v>
      </c>
      <c r="C2753">
        <v>44.931068420000003</v>
      </c>
    </row>
    <row r="2754" spans="1:3" x14ac:dyDescent="0.25">
      <c r="A2754">
        <v>10043</v>
      </c>
      <c r="B2754" s="1">
        <f>DATE(2027,7,1) + TIME(0,0,0)</f>
        <v>46569</v>
      </c>
      <c r="C2754">
        <v>44.949443817000002</v>
      </c>
    </row>
    <row r="2755" spans="1:3" x14ac:dyDescent="0.25">
      <c r="A2755">
        <v>10074</v>
      </c>
      <c r="B2755" s="1">
        <f>DATE(2027,8,1) + TIME(0,0,0)</f>
        <v>46600</v>
      </c>
      <c r="C2755">
        <v>44.968379974000001</v>
      </c>
    </row>
    <row r="2756" spans="1:3" x14ac:dyDescent="0.25">
      <c r="A2756">
        <v>10105</v>
      </c>
      <c r="B2756" s="1">
        <f>DATE(2027,9,1) + TIME(0,0,0)</f>
        <v>46631</v>
      </c>
      <c r="C2756">
        <v>44.987255095999998</v>
      </c>
    </row>
    <row r="2757" spans="1:3" x14ac:dyDescent="0.25">
      <c r="A2757">
        <v>10135</v>
      </c>
      <c r="B2757" s="1">
        <f>DATE(2027,10,1) + TIME(0,0,0)</f>
        <v>46661</v>
      </c>
      <c r="C2757">
        <v>45.005470275999997</v>
      </c>
    </row>
    <row r="2758" spans="1:3" x14ac:dyDescent="0.25">
      <c r="A2758">
        <v>10166</v>
      </c>
      <c r="B2758" s="1">
        <f>DATE(2027,11,1) + TIME(0,0,0)</f>
        <v>46692</v>
      </c>
      <c r="C2758">
        <v>45.024238586000003</v>
      </c>
    </row>
    <row r="2759" spans="1:3" x14ac:dyDescent="0.25">
      <c r="A2759">
        <v>10196</v>
      </c>
      <c r="B2759" s="1">
        <f>DATE(2027,12,1) + TIME(0,0,0)</f>
        <v>46722</v>
      </c>
      <c r="C2759">
        <v>45.042346954000003</v>
      </c>
    </row>
    <row r="2760" spans="1:3" x14ac:dyDescent="0.25">
      <c r="A2760">
        <v>10227</v>
      </c>
      <c r="B2760" s="1">
        <f>DATE(2028,1,1) + TIME(0,0,0)</f>
        <v>46753</v>
      </c>
      <c r="C2760">
        <v>45.061004638999997</v>
      </c>
    </row>
    <row r="2761" spans="1:3" x14ac:dyDescent="0.25">
      <c r="A2761">
        <v>10258</v>
      </c>
      <c r="B2761" s="1">
        <f>DATE(2028,2,1) + TIME(0,0,0)</f>
        <v>46784</v>
      </c>
      <c r="C2761">
        <v>45.079608917000002</v>
      </c>
    </row>
    <row r="2762" spans="1:3" x14ac:dyDescent="0.25">
      <c r="A2762">
        <v>10287</v>
      </c>
      <c r="B2762" s="1">
        <f>DATE(2028,3,1) + TIME(0,0,0)</f>
        <v>46813</v>
      </c>
      <c r="C2762">
        <v>45.096965789999999</v>
      </c>
    </row>
    <row r="2763" spans="1:3" x14ac:dyDescent="0.25">
      <c r="A2763">
        <v>10318</v>
      </c>
      <c r="B2763" s="1">
        <f>DATE(2028,4,1) + TIME(0,0,0)</f>
        <v>46844</v>
      </c>
      <c r="C2763">
        <v>45.115463257000002</v>
      </c>
    </row>
    <row r="2764" spans="1:3" x14ac:dyDescent="0.25">
      <c r="A2764">
        <v>10348</v>
      </c>
      <c r="B2764" s="1">
        <f>DATE(2028,5,1) + TIME(0,0,0)</f>
        <v>46874</v>
      </c>
      <c r="C2764">
        <v>45.133316039999997</v>
      </c>
    </row>
    <row r="2765" spans="1:3" x14ac:dyDescent="0.25">
      <c r="A2765">
        <v>10379</v>
      </c>
      <c r="B2765" s="1">
        <f>DATE(2028,6,1) + TIME(0,0,0)</f>
        <v>46905</v>
      </c>
      <c r="C2765">
        <v>45.151714325</v>
      </c>
    </row>
    <row r="2766" spans="1:3" x14ac:dyDescent="0.25">
      <c r="A2766">
        <v>10409</v>
      </c>
      <c r="B2766" s="1">
        <f>DATE(2028,7,1) + TIME(0,0,0)</f>
        <v>46935</v>
      </c>
      <c r="C2766">
        <v>45.169464111000003</v>
      </c>
    </row>
    <row r="2767" spans="1:3" x14ac:dyDescent="0.25">
      <c r="A2767">
        <v>10440</v>
      </c>
      <c r="B2767" s="1">
        <f>DATE(2028,8,1) + TIME(0,0,0)</f>
        <v>46966</v>
      </c>
      <c r="C2767">
        <v>45.187759399000001</v>
      </c>
    </row>
    <row r="2768" spans="1:3" x14ac:dyDescent="0.25">
      <c r="A2768">
        <v>10471</v>
      </c>
      <c r="B2768" s="1">
        <f>DATE(2028,9,1) + TIME(0,0,0)</f>
        <v>46997</v>
      </c>
      <c r="C2768">
        <v>45.206001282000003</v>
      </c>
    </row>
    <row r="2769" spans="1:3" x14ac:dyDescent="0.25">
      <c r="A2769">
        <v>10501</v>
      </c>
      <c r="B2769" s="1">
        <f>DATE(2028,10,1) + TIME(0,0,0)</f>
        <v>47027</v>
      </c>
      <c r="C2769">
        <v>45.223606109999999</v>
      </c>
    </row>
    <row r="2770" spans="1:3" x14ac:dyDescent="0.25">
      <c r="A2770">
        <v>10532</v>
      </c>
      <c r="B2770" s="1">
        <f>DATE(2028,11,1) + TIME(0,0,0)</f>
        <v>47058</v>
      </c>
      <c r="C2770">
        <v>45.241748809999997</v>
      </c>
    </row>
    <row r="2771" spans="1:3" x14ac:dyDescent="0.25">
      <c r="A2771">
        <v>10562</v>
      </c>
      <c r="B2771" s="1">
        <f>DATE(2028,12,1) + TIME(0,0,0)</f>
        <v>47088</v>
      </c>
      <c r="C2771">
        <v>45.259254456000001</v>
      </c>
    </row>
    <row r="2772" spans="1:3" x14ac:dyDescent="0.25">
      <c r="A2772">
        <v>10593</v>
      </c>
      <c r="B2772" s="1">
        <f>DATE(2029,1,1) + TIME(0,0,0)</f>
        <v>47119</v>
      </c>
      <c r="C2772">
        <v>45.277294159</v>
      </c>
    </row>
    <row r="2773" spans="1:3" x14ac:dyDescent="0.25">
      <c r="A2773">
        <v>10624</v>
      </c>
      <c r="B2773" s="1">
        <f>DATE(2029,2,1) + TIME(0,0,0)</f>
        <v>47150</v>
      </c>
      <c r="C2773">
        <v>45.295284271</v>
      </c>
    </row>
    <row r="2774" spans="1:3" x14ac:dyDescent="0.25">
      <c r="A2774">
        <v>10652</v>
      </c>
      <c r="B2774" s="1">
        <f>DATE(2029,3,1) + TIME(0,0,0)</f>
        <v>47178</v>
      </c>
      <c r="C2774">
        <v>45.311489105</v>
      </c>
    </row>
    <row r="2775" spans="1:3" x14ac:dyDescent="0.25">
      <c r="A2775">
        <v>10683</v>
      </c>
      <c r="B2775" s="1">
        <f>DATE(2029,4,1) + TIME(0,0,0)</f>
        <v>47209</v>
      </c>
      <c r="C2775">
        <v>45.329383849999999</v>
      </c>
    </row>
    <row r="2776" spans="1:3" x14ac:dyDescent="0.25">
      <c r="A2776">
        <v>10713</v>
      </c>
      <c r="B2776" s="1">
        <f>DATE(2029,5,1) + TIME(0,0,0)</f>
        <v>47239</v>
      </c>
      <c r="C2776">
        <v>45.346652984999999</v>
      </c>
    </row>
    <row r="2777" spans="1:3" x14ac:dyDescent="0.25">
      <c r="A2777">
        <v>10744</v>
      </c>
      <c r="B2777" s="1">
        <f>DATE(2029,6,1) + TIME(0,0,0)</f>
        <v>47270</v>
      </c>
      <c r="C2777">
        <v>45.364444732999999</v>
      </c>
    </row>
    <row r="2778" spans="1:3" x14ac:dyDescent="0.25">
      <c r="A2778">
        <v>10774</v>
      </c>
      <c r="B2778" s="1">
        <f>DATE(2029,7,1) + TIME(0,0,0)</f>
        <v>47300</v>
      </c>
      <c r="C2778">
        <v>45.381618500000002</v>
      </c>
    </row>
    <row r="2779" spans="1:3" x14ac:dyDescent="0.25">
      <c r="A2779">
        <v>10805</v>
      </c>
      <c r="B2779" s="1">
        <f>DATE(2029,8,1) + TIME(0,0,0)</f>
        <v>47331</v>
      </c>
      <c r="C2779">
        <v>45.399314879999999</v>
      </c>
    </row>
    <row r="2780" spans="1:3" x14ac:dyDescent="0.25">
      <c r="A2780">
        <v>10836</v>
      </c>
      <c r="B2780" s="1">
        <f>DATE(2029,9,1) + TIME(0,0,0)</f>
        <v>47362</v>
      </c>
      <c r="C2780">
        <v>45.416957855</v>
      </c>
    </row>
    <row r="2781" spans="1:3" x14ac:dyDescent="0.25">
      <c r="A2781">
        <v>10866</v>
      </c>
      <c r="B2781" s="1">
        <f>DATE(2029,10,1) + TIME(0,0,0)</f>
        <v>47392</v>
      </c>
      <c r="C2781">
        <v>45.433979033999996</v>
      </c>
    </row>
    <row r="2782" spans="1:3" x14ac:dyDescent="0.25">
      <c r="A2782">
        <v>10897</v>
      </c>
      <c r="B2782" s="1">
        <f>DATE(2029,11,1) + TIME(0,0,0)</f>
        <v>47423</v>
      </c>
      <c r="C2782">
        <v>45.451519011999999</v>
      </c>
    </row>
    <row r="2783" spans="1:3" x14ac:dyDescent="0.25">
      <c r="A2783">
        <v>10927</v>
      </c>
      <c r="B2783" s="1">
        <f>DATE(2029,12,1) + TIME(0,0,0)</f>
        <v>47453</v>
      </c>
      <c r="C2783">
        <v>45.468441009999999</v>
      </c>
    </row>
    <row r="2784" spans="1:3" x14ac:dyDescent="0.25">
      <c r="A2784">
        <v>10958</v>
      </c>
      <c r="B2784" s="1">
        <f>DATE(2030,1,1) + TIME(0,0,0)</f>
        <v>47484</v>
      </c>
      <c r="C2784">
        <v>45.485877991000002</v>
      </c>
    </row>
    <row r="2785" spans="1:3" x14ac:dyDescent="0.25">
      <c r="A2785">
        <v>10989</v>
      </c>
      <c r="B2785" s="1">
        <f>DATE(2030,2,1) + TIME(0,0,0)</f>
        <v>47515</v>
      </c>
      <c r="C2785">
        <v>45.503269195999998</v>
      </c>
    </row>
    <row r="2786" spans="1:3" x14ac:dyDescent="0.25">
      <c r="A2786">
        <v>11017</v>
      </c>
      <c r="B2786" s="1">
        <f>DATE(2030,3,1) + TIME(0,0,0)</f>
        <v>47543</v>
      </c>
      <c r="C2786">
        <v>45.518932343000003</v>
      </c>
    </row>
    <row r="2787" spans="1:3" x14ac:dyDescent="0.25">
      <c r="A2787">
        <v>11048</v>
      </c>
      <c r="B2787" s="1">
        <f>DATE(2030,4,1) + TIME(0,0,0)</f>
        <v>47574</v>
      </c>
      <c r="C2787">
        <v>45.536228180000002</v>
      </c>
    </row>
    <row r="2788" spans="1:3" x14ac:dyDescent="0.25">
      <c r="A2788">
        <v>11078</v>
      </c>
      <c r="B2788" s="1">
        <f>DATE(2030,5,1) + TIME(0,0,0)</f>
        <v>47604</v>
      </c>
      <c r="C2788">
        <v>45.552921294999997</v>
      </c>
    </row>
    <row r="2789" spans="1:3" x14ac:dyDescent="0.25">
      <c r="A2789">
        <v>11109</v>
      </c>
      <c r="B2789" s="1">
        <f>DATE(2030,6,1) + TIME(0,0,0)</f>
        <v>47635</v>
      </c>
      <c r="C2789">
        <v>45.570121765000003</v>
      </c>
    </row>
    <row r="2790" spans="1:3" x14ac:dyDescent="0.25">
      <c r="A2790">
        <v>11139</v>
      </c>
      <c r="B2790" s="1">
        <f>DATE(2030,7,1) + TIME(0,0,0)</f>
        <v>47665</v>
      </c>
      <c r="C2790">
        <v>45.586727142000001</v>
      </c>
    </row>
    <row r="2791" spans="1:3" x14ac:dyDescent="0.25">
      <c r="A2791">
        <v>11170</v>
      </c>
      <c r="B2791" s="1">
        <f>DATE(2030,8,1) + TIME(0,0,0)</f>
        <v>47696</v>
      </c>
      <c r="C2791">
        <v>45.603836059999999</v>
      </c>
    </row>
    <row r="2792" spans="1:3" x14ac:dyDescent="0.25">
      <c r="A2792">
        <v>11201</v>
      </c>
      <c r="B2792" s="1">
        <f>DATE(2030,9,1) + TIME(0,0,0)</f>
        <v>47727</v>
      </c>
      <c r="C2792">
        <v>45.620903015000003</v>
      </c>
    </row>
    <row r="2793" spans="1:3" x14ac:dyDescent="0.25">
      <c r="A2793">
        <v>11231</v>
      </c>
      <c r="B2793" s="1">
        <f>DATE(2030,10,1) + TIME(0,0,0)</f>
        <v>47757</v>
      </c>
      <c r="C2793">
        <v>45.637374878000003</v>
      </c>
    </row>
    <row r="2794" spans="1:3" x14ac:dyDescent="0.25">
      <c r="A2794">
        <v>11262</v>
      </c>
      <c r="B2794" s="1">
        <f>DATE(2030,11,1) + TIME(0,0,0)</f>
        <v>47788</v>
      </c>
      <c r="C2794">
        <v>45.654350280999999</v>
      </c>
    </row>
    <row r="2795" spans="1:3" x14ac:dyDescent="0.25">
      <c r="A2795">
        <v>11292</v>
      </c>
      <c r="B2795" s="1">
        <f>DATE(2030,12,1) + TIME(0,0,0)</f>
        <v>47818</v>
      </c>
      <c r="C2795">
        <v>45.670734406000001</v>
      </c>
    </row>
    <row r="2796" spans="1:3" x14ac:dyDescent="0.25">
      <c r="A2796">
        <v>11323</v>
      </c>
      <c r="B2796" s="1">
        <f>DATE(2031,1,1) + TIME(0,0,0)</f>
        <v>47849</v>
      </c>
      <c r="C2796">
        <v>45.687622070000003</v>
      </c>
    </row>
    <row r="2797" spans="1:3" x14ac:dyDescent="0.25">
      <c r="A2797">
        <v>11354</v>
      </c>
      <c r="B2797" s="1">
        <f>DATE(2031,2,1) + TIME(0,0,0)</f>
        <v>47880</v>
      </c>
      <c r="C2797">
        <v>45.704463959000002</v>
      </c>
    </row>
    <row r="2798" spans="1:3" x14ac:dyDescent="0.25">
      <c r="A2798">
        <v>11382</v>
      </c>
      <c r="B2798" s="1">
        <f>DATE(2031,3,1) + TIME(0,0,0)</f>
        <v>47908</v>
      </c>
      <c r="C2798">
        <v>45.719638824</v>
      </c>
    </row>
    <row r="2799" spans="1:3" x14ac:dyDescent="0.25">
      <c r="A2799">
        <v>11413</v>
      </c>
      <c r="B2799" s="1">
        <f>DATE(2031,4,1) + TIME(0,0,0)</f>
        <v>47939</v>
      </c>
      <c r="C2799">
        <v>45.736396790000001</v>
      </c>
    </row>
    <row r="2800" spans="1:3" x14ac:dyDescent="0.25">
      <c r="A2800">
        <v>11443</v>
      </c>
      <c r="B2800" s="1">
        <f>DATE(2031,5,1) + TIME(0,0,0)</f>
        <v>47969</v>
      </c>
      <c r="C2800">
        <v>45.752574920999997</v>
      </c>
    </row>
    <row r="2801" spans="1:3" x14ac:dyDescent="0.25">
      <c r="A2801">
        <v>11474</v>
      </c>
      <c r="B2801" s="1">
        <f>DATE(2031,6,1) + TIME(0,0,0)</f>
        <v>48000</v>
      </c>
      <c r="C2801">
        <v>45.769248961999999</v>
      </c>
    </row>
    <row r="2802" spans="1:3" x14ac:dyDescent="0.25">
      <c r="A2802">
        <v>11504</v>
      </c>
      <c r="B2802" s="1">
        <f>DATE(2031,7,1) + TIME(0,0,0)</f>
        <v>48030</v>
      </c>
      <c r="C2802">
        <v>45.785343169999997</v>
      </c>
    </row>
    <row r="2803" spans="1:3" x14ac:dyDescent="0.25">
      <c r="A2803">
        <v>11535</v>
      </c>
      <c r="B2803" s="1">
        <f>DATE(2031,8,1) + TIME(0,0,0)</f>
        <v>48061</v>
      </c>
      <c r="C2803">
        <v>45.801929473999998</v>
      </c>
    </row>
    <row r="2804" spans="1:3" x14ac:dyDescent="0.25">
      <c r="A2804">
        <v>11566</v>
      </c>
      <c r="B2804" s="1">
        <f>DATE(2031,9,1) + TIME(0,0,0)</f>
        <v>48092</v>
      </c>
      <c r="C2804">
        <v>45.818477631</v>
      </c>
    </row>
    <row r="2805" spans="1:3" x14ac:dyDescent="0.25">
      <c r="A2805">
        <v>11596</v>
      </c>
      <c r="B2805" s="1">
        <f>DATE(2031,10,1) + TIME(0,0,0)</f>
        <v>48122</v>
      </c>
      <c r="C2805">
        <v>45.834445952999999</v>
      </c>
    </row>
    <row r="2806" spans="1:3" x14ac:dyDescent="0.25">
      <c r="A2806">
        <v>11627</v>
      </c>
      <c r="B2806" s="1">
        <f>DATE(2031,11,1) + TIME(0,0,0)</f>
        <v>48153</v>
      </c>
      <c r="C2806">
        <v>45.850910186999997</v>
      </c>
    </row>
    <row r="2807" spans="1:3" x14ac:dyDescent="0.25">
      <c r="A2807">
        <v>11657</v>
      </c>
      <c r="B2807" s="1">
        <f>DATE(2031,12,1) + TIME(0,0,0)</f>
        <v>48183</v>
      </c>
      <c r="C2807">
        <v>45.866802216000004</v>
      </c>
    </row>
    <row r="2808" spans="1:3" x14ac:dyDescent="0.25">
      <c r="A2808">
        <v>11688</v>
      </c>
      <c r="B2808" s="1">
        <f>DATE(2032,1,1) + TIME(0,0,0)</f>
        <v>48214</v>
      </c>
      <c r="C2808">
        <v>45.883178710999999</v>
      </c>
    </row>
    <row r="2809" spans="1:3" x14ac:dyDescent="0.25">
      <c r="A2809">
        <v>11719</v>
      </c>
      <c r="B2809" s="1">
        <f>DATE(2032,2,1) + TIME(0,0,0)</f>
        <v>48245</v>
      </c>
      <c r="C2809">
        <v>45.899517058999997</v>
      </c>
    </row>
    <row r="2810" spans="1:3" x14ac:dyDescent="0.25">
      <c r="A2810">
        <v>11748</v>
      </c>
      <c r="B2810" s="1">
        <f>DATE(2032,3,1) + TIME(0,0,0)</f>
        <v>48274</v>
      </c>
      <c r="C2810">
        <v>45.914764404000003</v>
      </c>
    </row>
    <row r="2811" spans="1:3" x14ac:dyDescent="0.25">
      <c r="A2811">
        <v>11779</v>
      </c>
      <c r="B2811" s="1">
        <f>DATE(2032,4,1) + TIME(0,0,0)</f>
        <v>48305</v>
      </c>
      <c r="C2811">
        <v>45.931018829000003</v>
      </c>
    </row>
    <row r="2812" spans="1:3" x14ac:dyDescent="0.25">
      <c r="A2812">
        <v>11809</v>
      </c>
      <c r="B2812" s="1">
        <f>DATE(2032,5,1) + TIME(0,0,0)</f>
        <v>48335</v>
      </c>
      <c r="C2812">
        <v>45.946712494000003</v>
      </c>
    </row>
    <row r="2813" spans="1:3" x14ac:dyDescent="0.25">
      <c r="A2813">
        <v>11840</v>
      </c>
      <c r="B2813" s="1">
        <f>DATE(2032,6,1) + TIME(0,0,0)</f>
        <v>48366</v>
      </c>
      <c r="C2813">
        <v>45.962886810000001</v>
      </c>
    </row>
    <row r="2814" spans="1:3" x14ac:dyDescent="0.25">
      <c r="A2814">
        <v>11870</v>
      </c>
      <c r="B2814" s="1">
        <f>DATE(2032,7,1) + TIME(0,0,0)</f>
        <v>48396</v>
      </c>
      <c r="C2814">
        <v>45.978496552000003</v>
      </c>
    </row>
    <row r="2815" spans="1:3" x14ac:dyDescent="0.25">
      <c r="A2815">
        <v>11901</v>
      </c>
      <c r="B2815" s="1">
        <f>DATE(2032,8,1) + TIME(0,0,0)</f>
        <v>48427</v>
      </c>
      <c r="C2815">
        <v>45.994586945000002</v>
      </c>
    </row>
    <row r="2816" spans="1:3" x14ac:dyDescent="0.25">
      <c r="A2816">
        <v>11932</v>
      </c>
      <c r="B2816" s="1">
        <f>DATE(2032,9,1) + TIME(0,0,0)</f>
        <v>48458</v>
      </c>
      <c r="C2816">
        <v>46.010639191000003</v>
      </c>
    </row>
    <row r="2817" spans="1:3" x14ac:dyDescent="0.25">
      <c r="A2817">
        <v>11962</v>
      </c>
      <c r="B2817" s="1">
        <f>DATE(2032,10,1) + TIME(0,0,0)</f>
        <v>48488</v>
      </c>
      <c r="C2817">
        <v>46.026130676000001</v>
      </c>
    </row>
    <row r="2818" spans="1:3" x14ac:dyDescent="0.25">
      <c r="A2818">
        <v>11993</v>
      </c>
      <c r="B2818" s="1">
        <f>DATE(2032,11,1) + TIME(0,0,0)</f>
        <v>48519</v>
      </c>
      <c r="C2818">
        <v>46.042098998999997</v>
      </c>
    </row>
    <row r="2819" spans="1:3" x14ac:dyDescent="0.25">
      <c r="A2819">
        <v>12023</v>
      </c>
      <c r="B2819" s="1">
        <f>DATE(2032,12,1) + TIME(0,0,0)</f>
        <v>48549</v>
      </c>
      <c r="C2819">
        <v>46.057514191000003</v>
      </c>
    </row>
    <row r="2820" spans="1:3" x14ac:dyDescent="0.25">
      <c r="A2820">
        <v>12054</v>
      </c>
      <c r="B2820" s="1">
        <f>DATE(2033,1,1) + TIME(0,0,0)</f>
        <v>48580</v>
      </c>
      <c r="C2820">
        <v>46.073398589999996</v>
      </c>
    </row>
    <row r="2821" spans="1:3" x14ac:dyDescent="0.25">
      <c r="A2821">
        <v>12085</v>
      </c>
      <c r="B2821" s="1">
        <f>DATE(2033,2,1) + TIME(0,0,0)</f>
        <v>48611</v>
      </c>
      <c r="C2821">
        <v>46.089244843000003</v>
      </c>
    </row>
    <row r="2822" spans="1:3" x14ac:dyDescent="0.25">
      <c r="A2822">
        <v>12113</v>
      </c>
      <c r="B2822" s="1">
        <f>DATE(2033,3,1) + TIME(0,0,0)</f>
        <v>48639</v>
      </c>
      <c r="C2822">
        <v>46.103523254000002</v>
      </c>
    </row>
    <row r="2823" spans="1:3" x14ac:dyDescent="0.25">
      <c r="A2823">
        <v>12144</v>
      </c>
      <c r="B2823" s="1">
        <f>DATE(2033,4,1) + TIME(0,0,0)</f>
        <v>48670</v>
      </c>
      <c r="C2823">
        <v>46.119293212999999</v>
      </c>
    </row>
    <row r="2824" spans="1:3" x14ac:dyDescent="0.25">
      <c r="A2824">
        <v>12174</v>
      </c>
      <c r="B2824" s="1">
        <f>DATE(2033,5,1) + TIME(0,0,0)</f>
        <v>48700</v>
      </c>
      <c r="C2824">
        <v>46.134513855000002</v>
      </c>
    </row>
    <row r="2825" spans="1:3" x14ac:dyDescent="0.25">
      <c r="A2825">
        <v>12205</v>
      </c>
      <c r="B2825" s="1">
        <f>DATE(2033,6,1) + TIME(0,0,0)</f>
        <v>48731</v>
      </c>
      <c r="C2825">
        <v>46.150203705000003</v>
      </c>
    </row>
    <row r="2826" spans="1:3" x14ac:dyDescent="0.25">
      <c r="A2826">
        <v>12235</v>
      </c>
      <c r="B2826" s="1">
        <f>DATE(2033,7,1) + TIME(0,0,0)</f>
        <v>48761</v>
      </c>
      <c r="C2826">
        <v>46.165351868000002</v>
      </c>
    </row>
    <row r="2827" spans="1:3" x14ac:dyDescent="0.25">
      <c r="A2827">
        <v>12266</v>
      </c>
      <c r="B2827" s="1">
        <f>DATE(2033,8,1) + TIME(0,0,0)</f>
        <v>48792</v>
      </c>
      <c r="C2827">
        <v>46.180961609000001</v>
      </c>
    </row>
    <row r="2828" spans="1:3" x14ac:dyDescent="0.25">
      <c r="A2828">
        <v>12297</v>
      </c>
      <c r="B2828" s="1">
        <f>DATE(2033,9,1) + TIME(0,0,0)</f>
        <v>48823</v>
      </c>
      <c r="C2828">
        <v>46.196533203000001</v>
      </c>
    </row>
    <row r="2829" spans="1:3" x14ac:dyDescent="0.25">
      <c r="A2829">
        <v>12327</v>
      </c>
      <c r="B2829" s="1">
        <f>DATE(2033,10,1) + TIME(0,0,0)</f>
        <v>48853</v>
      </c>
      <c r="C2829">
        <v>46.211566925</v>
      </c>
    </row>
    <row r="2830" spans="1:3" x14ac:dyDescent="0.25">
      <c r="A2830">
        <v>12358</v>
      </c>
      <c r="B2830" s="1">
        <f>DATE(2033,11,1) + TIME(0,0,0)</f>
        <v>48884</v>
      </c>
      <c r="C2830">
        <v>46.227062224999997</v>
      </c>
    </row>
    <row r="2831" spans="1:3" x14ac:dyDescent="0.25">
      <c r="A2831">
        <v>12388</v>
      </c>
      <c r="B2831" s="1">
        <f>DATE(2033,12,1) + TIME(0,0,0)</f>
        <v>48914</v>
      </c>
      <c r="C2831">
        <v>46.242023467999999</v>
      </c>
    </row>
    <row r="2832" spans="1:3" x14ac:dyDescent="0.25">
      <c r="A2832">
        <v>12419</v>
      </c>
      <c r="B2832" s="1">
        <f>DATE(2034,1,1) + TIME(0,0,0)</f>
        <v>48945</v>
      </c>
      <c r="C2832">
        <v>46.257442474000001</v>
      </c>
    </row>
    <row r="2833" spans="1:3" x14ac:dyDescent="0.25">
      <c r="A2833">
        <v>12450</v>
      </c>
      <c r="B2833" s="1">
        <f>DATE(2034,2,1) + TIME(0,0,0)</f>
        <v>48976</v>
      </c>
      <c r="C2833">
        <v>46.272823334000002</v>
      </c>
    </row>
    <row r="2834" spans="1:3" x14ac:dyDescent="0.25">
      <c r="A2834">
        <v>12478</v>
      </c>
      <c r="B2834" s="1">
        <f>DATE(2034,3,1) + TIME(0,0,0)</f>
        <v>49004</v>
      </c>
      <c r="C2834">
        <v>46.286682128999999</v>
      </c>
    </row>
    <row r="2835" spans="1:3" x14ac:dyDescent="0.25">
      <c r="A2835">
        <v>12509</v>
      </c>
      <c r="B2835" s="1">
        <f>DATE(2034,4,1) + TIME(0,0,0)</f>
        <v>49035</v>
      </c>
      <c r="C2835">
        <v>46.301990508999999</v>
      </c>
    </row>
    <row r="2836" spans="1:3" x14ac:dyDescent="0.25">
      <c r="A2836">
        <v>12539</v>
      </c>
      <c r="B2836" s="1">
        <f>DATE(2034,5,1) + TIME(0,0,0)</f>
        <v>49065</v>
      </c>
      <c r="C2836">
        <v>46.316768646</v>
      </c>
    </row>
    <row r="2837" spans="1:3" x14ac:dyDescent="0.25">
      <c r="A2837">
        <v>12570</v>
      </c>
      <c r="B2837" s="1">
        <f>DATE(2034,6,1) + TIME(0,0,0)</f>
        <v>49096</v>
      </c>
      <c r="C2837">
        <v>46.332004546999997</v>
      </c>
    </row>
    <row r="2838" spans="1:3" x14ac:dyDescent="0.25">
      <c r="A2838">
        <v>12600</v>
      </c>
      <c r="B2838" s="1">
        <f>DATE(2034,7,1) + TIME(0,0,0)</f>
        <v>49126</v>
      </c>
      <c r="C2838">
        <v>46.346710205000001</v>
      </c>
    </row>
    <row r="2839" spans="1:3" x14ac:dyDescent="0.25">
      <c r="A2839">
        <v>12631</v>
      </c>
      <c r="B2839" s="1">
        <f>DATE(2034,8,1) + TIME(0,0,0)</f>
        <v>49157</v>
      </c>
      <c r="C2839">
        <v>46.361869812000002</v>
      </c>
    </row>
    <row r="2840" spans="1:3" x14ac:dyDescent="0.25">
      <c r="A2840">
        <v>12662</v>
      </c>
      <c r="B2840" s="1">
        <f>DATE(2034,9,1) + TIME(0,0,0)</f>
        <v>49188</v>
      </c>
      <c r="C2840">
        <v>46.376995086999997</v>
      </c>
    </row>
    <row r="2841" spans="1:3" x14ac:dyDescent="0.25">
      <c r="A2841">
        <v>12692</v>
      </c>
      <c r="B2841" s="1">
        <f>DATE(2034,10,1) + TIME(0,0,0)</f>
        <v>49218</v>
      </c>
      <c r="C2841">
        <v>46.391593933000003</v>
      </c>
    </row>
    <row r="2842" spans="1:3" x14ac:dyDescent="0.25">
      <c r="A2842">
        <v>12723</v>
      </c>
      <c r="B2842" s="1">
        <f>DATE(2034,11,1) + TIME(0,0,0)</f>
        <v>49249</v>
      </c>
      <c r="C2842">
        <v>46.406642914000003</v>
      </c>
    </row>
    <row r="2843" spans="1:3" x14ac:dyDescent="0.25">
      <c r="A2843">
        <v>12753</v>
      </c>
      <c r="B2843" s="1">
        <f>DATE(2034,12,1) + TIME(0,0,0)</f>
        <v>49279</v>
      </c>
      <c r="C2843">
        <v>46.421173095999997</v>
      </c>
    </row>
    <row r="2844" spans="1:3" x14ac:dyDescent="0.25">
      <c r="A2844">
        <v>12784</v>
      </c>
      <c r="B2844" s="1">
        <f>DATE(2035,1,1) + TIME(0,0,0)</f>
        <v>49310</v>
      </c>
      <c r="C2844">
        <v>46.436153412000003</v>
      </c>
    </row>
    <row r="2845" spans="1:3" x14ac:dyDescent="0.25">
      <c r="A2845">
        <v>12815</v>
      </c>
      <c r="B2845" s="1">
        <f>DATE(2035,2,1) + TIME(0,0,0)</f>
        <v>49341</v>
      </c>
      <c r="C2845">
        <v>46.451095580999997</v>
      </c>
    </row>
    <row r="2846" spans="1:3" x14ac:dyDescent="0.25">
      <c r="A2846">
        <v>12843</v>
      </c>
      <c r="B2846" s="1">
        <f>DATE(2035,3,1) + TIME(0,0,0)</f>
        <v>49369</v>
      </c>
      <c r="C2846">
        <v>46.464557648000003</v>
      </c>
    </row>
    <row r="2847" spans="1:3" x14ac:dyDescent="0.25">
      <c r="A2847">
        <v>12874</v>
      </c>
      <c r="B2847" s="1">
        <f>DATE(2035,4,1) + TIME(0,0,0)</f>
        <v>49400</v>
      </c>
      <c r="C2847">
        <v>46.479431151999997</v>
      </c>
    </row>
    <row r="2848" spans="1:3" x14ac:dyDescent="0.25">
      <c r="A2848">
        <v>12904</v>
      </c>
      <c r="B2848" s="1">
        <f>DATE(2035,5,1) + TIME(0,0,0)</f>
        <v>49430</v>
      </c>
      <c r="C2848">
        <v>46.493785858000003</v>
      </c>
    </row>
    <row r="2849" spans="1:3" x14ac:dyDescent="0.25">
      <c r="A2849">
        <v>12935</v>
      </c>
      <c r="B2849" s="1">
        <f>DATE(2035,6,1) + TIME(0,0,0)</f>
        <v>49461</v>
      </c>
      <c r="C2849">
        <v>46.508586884000003</v>
      </c>
    </row>
    <row r="2850" spans="1:3" x14ac:dyDescent="0.25">
      <c r="A2850">
        <v>12965</v>
      </c>
      <c r="B2850" s="1">
        <f>DATE(2035,7,1) + TIME(0,0,0)</f>
        <v>49491</v>
      </c>
      <c r="C2850">
        <v>46.522876740000001</v>
      </c>
    </row>
    <row r="2851" spans="1:3" x14ac:dyDescent="0.25">
      <c r="A2851">
        <v>12996</v>
      </c>
      <c r="B2851" s="1">
        <f>DATE(2035,8,1) + TIME(0,0,0)</f>
        <v>49522</v>
      </c>
      <c r="C2851">
        <v>46.537605286000002</v>
      </c>
    </row>
    <row r="2852" spans="1:3" x14ac:dyDescent="0.25">
      <c r="A2852">
        <v>13027</v>
      </c>
      <c r="B2852" s="1">
        <f>DATE(2035,9,1) + TIME(0,0,0)</f>
        <v>49553</v>
      </c>
      <c r="C2852">
        <v>46.552299499999997</v>
      </c>
    </row>
    <row r="2853" spans="1:3" x14ac:dyDescent="0.25">
      <c r="A2853">
        <v>13057</v>
      </c>
      <c r="B2853" s="1">
        <f>DATE(2035,10,1) + TIME(0,0,0)</f>
        <v>49583</v>
      </c>
      <c r="C2853">
        <v>46.566486359000002</v>
      </c>
    </row>
    <row r="2854" spans="1:3" x14ac:dyDescent="0.25">
      <c r="A2854">
        <v>13088</v>
      </c>
      <c r="B2854" s="1">
        <f>DATE(2035,11,1) + TIME(0,0,0)</f>
        <v>49614</v>
      </c>
      <c r="C2854">
        <v>46.581108092999997</v>
      </c>
    </row>
    <row r="2855" spans="1:3" x14ac:dyDescent="0.25">
      <c r="A2855">
        <v>13118</v>
      </c>
      <c r="B2855" s="1">
        <f>DATE(2035,12,1) + TIME(0,0,0)</f>
        <v>49644</v>
      </c>
      <c r="C2855">
        <v>46.595226287999999</v>
      </c>
    </row>
    <row r="2856" spans="1:3" x14ac:dyDescent="0.25">
      <c r="A2856">
        <v>13149</v>
      </c>
      <c r="B2856" s="1">
        <f>DATE(2036,1,1) + TIME(0,0,0)</f>
        <v>49675</v>
      </c>
      <c r="C2856">
        <v>46.609779357999997</v>
      </c>
    </row>
    <row r="2857" spans="1:3" x14ac:dyDescent="0.25">
      <c r="A2857">
        <v>13180</v>
      </c>
      <c r="B2857" s="1">
        <f>DATE(2036,2,1) + TIME(0,0,0)</f>
        <v>49706</v>
      </c>
      <c r="C2857">
        <v>46.624294280999997</v>
      </c>
    </row>
    <row r="2858" spans="1:3" x14ac:dyDescent="0.25">
      <c r="A2858">
        <v>13209</v>
      </c>
      <c r="B2858" s="1">
        <f>DATE(2036,3,1) + TIME(0,0,0)</f>
        <v>49735</v>
      </c>
      <c r="C2858">
        <v>46.637844086000001</v>
      </c>
    </row>
    <row r="2859" spans="1:3" x14ac:dyDescent="0.25">
      <c r="A2859">
        <v>13240</v>
      </c>
      <c r="B2859" s="1">
        <f>DATE(2036,4,1) + TIME(0,0,0)</f>
        <v>49766</v>
      </c>
      <c r="C2859">
        <v>46.652294159</v>
      </c>
    </row>
    <row r="2860" spans="1:3" x14ac:dyDescent="0.25">
      <c r="A2860">
        <v>13270</v>
      </c>
      <c r="B2860" s="1">
        <f>DATE(2036,5,1) + TIME(0,0,0)</f>
        <v>49796</v>
      </c>
      <c r="C2860">
        <v>46.666244507000002</v>
      </c>
    </row>
    <row r="2861" spans="1:3" x14ac:dyDescent="0.25">
      <c r="A2861">
        <v>13301</v>
      </c>
      <c r="B2861" s="1">
        <f>DATE(2036,6,1) + TIME(0,0,0)</f>
        <v>49827</v>
      </c>
      <c r="C2861">
        <v>46.680625915999997</v>
      </c>
    </row>
    <row r="2862" spans="1:3" x14ac:dyDescent="0.25">
      <c r="A2862">
        <v>13331</v>
      </c>
      <c r="B2862" s="1">
        <f>DATE(2036,7,1) + TIME(0,0,0)</f>
        <v>49857</v>
      </c>
      <c r="C2862">
        <v>46.694511413999997</v>
      </c>
    </row>
    <row r="2863" spans="1:3" x14ac:dyDescent="0.25">
      <c r="A2863">
        <v>13362</v>
      </c>
      <c r="B2863" s="1">
        <f>DATE(2036,8,1) + TIME(0,0,0)</f>
        <v>49888</v>
      </c>
      <c r="C2863">
        <v>46.708824157999999</v>
      </c>
    </row>
    <row r="2864" spans="1:3" x14ac:dyDescent="0.25">
      <c r="A2864">
        <v>13393</v>
      </c>
      <c r="B2864" s="1">
        <f>DATE(2036,9,1) + TIME(0,0,0)</f>
        <v>49919</v>
      </c>
      <c r="C2864">
        <v>46.723102570000002</v>
      </c>
    </row>
    <row r="2865" spans="1:3" x14ac:dyDescent="0.25">
      <c r="A2865">
        <v>13423</v>
      </c>
      <c r="B2865" s="1">
        <f>DATE(2036,10,1) + TIME(0,0,0)</f>
        <v>49949</v>
      </c>
      <c r="C2865">
        <v>46.736888884999999</v>
      </c>
    </row>
    <row r="2866" spans="1:3" x14ac:dyDescent="0.25">
      <c r="A2866">
        <v>13454</v>
      </c>
      <c r="B2866" s="1">
        <f>DATE(2036,11,1) + TIME(0,0,0)</f>
        <v>49980</v>
      </c>
      <c r="C2866">
        <v>46.751102447999997</v>
      </c>
    </row>
    <row r="2867" spans="1:3" x14ac:dyDescent="0.25">
      <c r="A2867">
        <v>13484</v>
      </c>
      <c r="B2867" s="1">
        <f>DATE(2036,12,1) + TIME(0,0,0)</f>
        <v>50010</v>
      </c>
      <c r="C2867">
        <v>46.764823913999997</v>
      </c>
    </row>
    <row r="2868" spans="1:3" x14ac:dyDescent="0.25">
      <c r="A2868">
        <v>13515</v>
      </c>
      <c r="B2868" s="1">
        <f>DATE(2037,1,1) + TIME(0,0,0)</f>
        <v>50041</v>
      </c>
      <c r="C2868">
        <v>46.778968810999999</v>
      </c>
    </row>
    <row r="2869" spans="1:3" x14ac:dyDescent="0.25">
      <c r="A2869">
        <v>13546</v>
      </c>
      <c r="B2869" s="1">
        <f>DATE(2037,2,1) + TIME(0,0,0)</f>
        <v>50072</v>
      </c>
      <c r="C2869">
        <v>46.793079376000001</v>
      </c>
    </row>
    <row r="2870" spans="1:3" x14ac:dyDescent="0.25">
      <c r="A2870">
        <v>13574</v>
      </c>
      <c r="B2870" s="1">
        <f>DATE(2037,3,1) + TIME(0,0,0)</f>
        <v>50100</v>
      </c>
      <c r="C2870">
        <v>46.805797577</v>
      </c>
    </row>
    <row r="2871" spans="1:3" x14ac:dyDescent="0.25">
      <c r="A2871">
        <v>13605</v>
      </c>
      <c r="B2871" s="1">
        <f>DATE(2037,4,1) + TIME(0,0,0)</f>
        <v>50131</v>
      </c>
      <c r="C2871">
        <v>46.819847107000001</v>
      </c>
    </row>
    <row r="2872" spans="1:3" x14ac:dyDescent="0.25">
      <c r="A2872">
        <v>13635</v>
      </c>
      <c r="B2872" s="1">
        <f>DATE(2037,5,1) + TIME(0,0,0)</f>
        <v>50161</v>
      </c>
      <c r="C2872">
        <v>46.833412170000003</v>
      </c>
    </row>
    <row r="2873" spans="1:3" x14ac:dyDescent="0.25">
      <c r="A2873">
        <v>13666</v>
      </c>
      <c r="B2873" s="1">
        <f>DATE(2037,6,1) + TIME(0,0,0)</f>
        <v>50192</v>
      </c>
      <c r="C2873">
        <v>46.847393036</v>
      </c>
    </row>
    <row r="2874" spans="1:3" x14ac:dyDescent="0.25">
      <c r="A2874">
        <v>13696</v>
      </c>
      <c r="B2874" s="1">
        <f>DATE(2037,7,1) + TIME(0,0,0)</f>
        <v>50222</v>
      </c>
      <c r="C2874">
        <v>46.860893249999997</v>
      </c>
    </row>
    <row r="2875" spans="1:3" x14ac:dyDescent="0.25">
      <c r="A2875">
        <v>13727</v>
      </c>
      <c r="B2875" s="1">
        <f>DATE(2037,8,1) + TIME(0,0,0)</f>
        <v>50253</v>
      </c>
      <c r="C2875">
        <v>46.874813080000003</v>
      </c>
    </row>
    <row r="2876" spans="1:3" x14ac:dyDescent="0.25">
      <c r="A2876">
        <v>13758</v>
      </c>
      <c r="B2876" s="1">
        <f>DATE(2037,9,1) + TIME(0,0,0)</f>
        <v>50284</v>
      </c>
      <c r="C2876">
        <v>46.888698578000003</v>
      </c>
    </row>
    <row r="2877" spans="1:3" x14ac:dyDescent="0.25">
      <c r="A2877">
        <v>13788</v>
      </c>
      <c r="B2877" s="1">
        <f>DATE(2037,10,1) + TIME(0,0,0)</f>
        <v>50314</v>
      </c>
      <c r="C2877">
        <v>46.902107239000003</v>
      </c>
    </row>
    <row r="2878" spans="1:3" x14ac:dyDescent="0.25">
      <c r="A2878">
        <v>13819</v>
      </c>
      <c r="B2878" s="1">
        <f>DATE(2037,11,1) + TIME(0,0,0)</f>
        <v>50345</v>
      </c>
      <c r="C2878">
        <v>46.915931702000002</v>
      </c>
    </row>
    <row r="2879" spans="1:3" x14ac:dyDescent="0.25">
      <c r="A2879">
        <v>13849</v>
      </c>
      <c r="B2879" s="1">
        <f>DATE(2037,12,1) + TIME(0,0,0)</f>
        <v>50375</v>
      </c>
      <c r="C2879">
        <v>46.929275513</v>
      </c>
    </row>
    <row r="2880" spans="1:3" x14ac:dyDescent="0.25">
      <c r="A2880">
        <v>13880</v>
      </c>
      <c r="B2880" s="1">
        <f>DATE(2038,1,1) + TIME(0,0,0)</f>
        <v>50406</v>
      </c>
      <c r="C2880">
        <v>46.943035125999998</v>
      </c>
    </row>
    <row r="2881" spans="1:3" x14ac:dyDescent="0.25">
      <c r="A2881">
        <v>13911</v>
      </c>
      <c r="B2881" s="1">
        <f>DATE(2038,2,1) + TIME(0,0,0)</f>
        <v>50437</v>
      </c>
      <c r="C2881">
        <v>46.956764221</v>
      </c>
    </row>
    <row r="2882" spans="1:3" x14ac:dyDescent="0.25">
      <c r="A2882">
        <v>13939</v>
      </c>
      <c r="B2882" s="1">
        <f>DATE(2038,3,1) + TIME(0,0,0)</f>
        <v>50465</v>
      </c>
      <c r="C2882">
        <v>46.969135283999996</v>
      </c>
    </row>
    <row r="2883" spans="1:3" x14ac:dyDescent="0.25">
      <c r="A2883">
        <v>13970</v>
      </c>
      <c r="B2883" s="1">
        <f>DATE(2038,4,1) + TIME(0,0,0)</f>
        <v>50496</v>
      </c>
      <c r="C2883">
        <v>46.982799530000001</v>
      </c>
    </row>
    <row r="2884" spans="1:3" x14ac:dyDescent="0.25">
      <c r="A2884">
        <v>14000</v>
      </c>
      <c r="B2884" s="1">
        <f>DATE(2038,5,1) + TIME(0,0,0)</f>
        <v>50526</v>
      </c>
      <c r="C2884">
        <v>46.995998383</v>
      </c>
    </row>
    <row r="2885" spans="1:3" x14ac:dyDescent="0.25">
      <c r="A2885">
        <v>14031</v>
      </c>
      <c r="B2885" s="1">
        <f>DATE(2038,6,1) + TIME(0,0,0)</f>
        <v>50557</v>
      </c>
      <c r="C2885">
        <v>47.009601592999999</v>
      </c>
    </row>
    <row r="2886" spans="1:3" x14ac:dyDescent="0.25">
      <c r="A2886">
        <v>14061</v>
      </c>
      <c r="B2886" s="1">
        <f>DATE(2038,7,1) + TIME(0,0,0)</f>
        <v>50587</v>
      </c>
      <c r="C2886">
        <v>47.02273941</v>
      </c>
    </row>
    <row r="2887" spans="1:3" x14ac:dyDescent="0.25">
      <c r="A2887">
        <v>14092</v>
      </c>
      <c r="B2887" s="1">
        <f>DATE(2038,8,1) + TIME(0,0,0)</f>
        <v>50618</v>
      </c>
      <c r="C2887">
        <v>47.036281586000001</v>
      </c>
    </row>
    <row r="2888" spans="1:3" x14ac:dyDescent="0.25">
      <c r="A2888">
        <v>14123</v>
      </c>
      <c r="B2888" s="1">
        <f>DATE(2038,9,1) + TIME(0,0,0)</f>
        <v>50649</v>
      </c>
      <c r="C2888">
        <v>47.049793243000003</v>
      </c>
    </row>
    <row r="2889" spans="1:3" x14ac:dyDescent="0.25">
      <c r="A2889">
        <v>14153</v>
      </c>
      <c r="B2889" s="1">
        <f>DATE(2038,10,1) + TIME(0,0,0)</f>
        <v>50679</v>
      </c>
      <c r="C2889">
        <v>47.062839508000003</v>
      </c>
    </row>
    <row r="2890" spans="1:3" x14ac:dyDescent="0.25">
      <c r="A2890">
        <v>14184</v>
      </c>
      <c r="B2890" s="1">
        <f>DATE(2038,11,1) + TIME(0,0,0)</f>
        <v>50710</v>
      </c>
      <c r="C2890">
        <v>47.076290131</v>
      </c>
    </row>
    <row r="2891" spans="1:3" x14ac:dyDescent="0.25">
      <c r="A2891">
        <v>14214</v>
      </c>
      <c r="B2891" s="1">
        <f>DATE(2038,12,1) + TIME(0,0,0)</f>
        <v>50740</v>
      </c>
      <c r="C2891">
        <v>47.089279175000001</v>
      </c>
    </row>
    <row r="2892" spans="1:3" x14ac:dyDescent="0.25">
      <c r="A2892">
        <v>14245</v>
      </c>
      <c r="B2892" s="1">
        <f>DATE(2039,1,1) + TIME(0,0,0)</f>
        <v>50771</v>
      </c>
      <c r="C2892">
        <v>47.102668762</v>
      </c>
    </row>
    <row r="2893" spans="1:3" x14ac:dyDescent="0.25">
      <c r="A2893">
        <v>14276</v>
      </c>
      <c r="B2893" s="1">
        <f>DATE(2039,2,1) + TIME(0,0,0)</f>
        <v>50802</v>
      </c>
      <c r="C2893">
        <v>47.116031647</v>
      </c>
    </row>
    <row r="2894" spans="1:3" x14ac:dyDescent="0.25">
      <c r="A2894">
        <v>14304</v>
      </c>
      <c r="B2894" s="1">
        <f>DATE(2039,3,1) + TIME(0,0,0)</f>
        <v>50830</v>
      </c>
      <c r="C2894">
        <v>47.128070831000002</v>
      </c>
    </row>
    <row r="2895" spans="1:3" x14ac:dyDescent="0.25">
      <c r="A2895">
        <v>14335</v>
      </c>
      <c r="B2895" s="1">
        <f>DATE(2039,4,1) + TIME(0,0,0)</f>
        <v>50861</v>
      </c>
      <c r="C2895">
        <v>47.141372681</v>
      </c>
    </row>
    <row r="2896" spans="1:3" x14ac:dyDescent="0.25">
      <c r="A2896">
        <v>14365</v>
      </c>
      <c r="B2896" s="1">
        <f>DATE(2039,5,1) + TIME(0,0,0)</f>
        <v>50891</v>
      </c>
      <c r="C2896">
        <v>47.154216765999998</v>
      </c>
    </row>
    <row r="2897" spans="1:3" x14ac:dyDescent="0.25">
      <c r="A2897">
        <v>14396</v>
      </c>
      <c r="B2897" s="1">
        <f>DATE(2039,6,1) + TIME(0,0,0)</f>
        <v>50922</v>
      </c>
      <c r="C2897">
        <v>47.167461394999997</v>
      </c>
    </row>
    <row r="2898" spans="1:3" x14ac:dyDescent="0.25">
      <c r="A2898">
        <v>14426</v>
      </c>
      <c r="B2898" s="1">
        <f>DATE(2039,7,1) + TIME(0,0,0)</f>
        <v>50952</v>
      </c>
      <c r="C2898">
        <v>47.180248259999999</v>
      </c>
    </row>
    <row r="2899" spans="1:3" x14ac:dyDescent="0.25">
      <c r="A2899">
        <v>14457</v>
      </c>
      <c r="B2899" s="1">
        <f>DATE(2039,8,1) + TIME(0,0,0)</f>
        <v>50983</v>
      </c>
      <c r="C2899">
        <v>47.193431854000004</v>
      </c>
    </row>
    <row r="2900" spans="1:3" x14ac:dyDescent="0.25">
      <c r="A2900">
        <v>14488</v>
      </c>
      <c r="B2900" s="1">
        <f>DATE(2039,9,1) + TIME(0,0,0)</f>
        <v>51014</v>
      </c>
      <c r="C2900">
        <v>47.206588744999998</v>
      </c>
    </row>
    <row r="2901" spans="1:3" x14ac:dyDescent="0.25">
      <c r="A2901">
        <v>14518</v>
      </c>
      <c r="B2901" s="1">
        <f>DATE(2039,10,1) + TIME(0,0,0)</f>
        <v>51044</v>
      </c>
      <c r="C2901">
        <v>47.219291687000002</v>
      </c>
    </row>
    <row r="2902" spans="1:3" x14ac:dyDescent="0.25">
      <c r="A2902">
        <v>14549</v>
      </c>
      <c r="B2902" s="1">
        <f>DATE(2039,11,1) + TIME(0,0,0)</f>
        <v>51075</v>
      </c>
      <c r="C2902">
        <v>47.232391356999997</v>
      </c>
    </row>
    <row r="2903" spans="1:3" x14ac:dyDescent="0.25">
      <c r="A2903">
        <v>14579</v>
      </c>
      <c r="B2903" s="1">
        <f>DATE(2039,12,1) + TIME(0,0,0)</f>
        <v>51105</v>
      </c>
      <c r="C2903">
        <v>47.245040893999999</v>
      </c>
    </row>
    <row r="2904" spans="1:3" x14ac:dyDescent="0.25">
      <c r="A2904">
        <v>14610</v>
      </c>
      <c r="B2904" s="1">
        <f>DATE(2040,1,1) + TIME(0,0,0)</f>
        <v>51136</v>
      </c>
      <c r="C2904">
        <v>47.258087158000002</v>
      </c>
    </row>
    <row r="2905" spans="1:3" x14ac:dyDescent="0.25">
      <c r="A2905">
        <v>14641</v>
      </c>
      <c r="B2905" s="1">
        <f>DATE(2040,2,1) + TIME(0,0,0)</f>
        <v>51167</v>
      </c>
      <c r="C2905">
        <v>47.271099091000004</v>
      </c>
    </row>
    <row r="2906" spans="1:3" x14ac:dyDescent="0.25">
      <c r="A2906">
        <v>14670</v>
      </c>
      <c r="B2906" s="1">
        <f>DATE(2040,3,1) + TIME(0,0,0)</f>
        <v>51196</v>
      </c>
      <c r="C2906">
        <v>47.283252716</v>
      </c>
    </row>
    <row r="2907" spans="1:3" x14ac:dyDescent="0.25">
      <c r="A2907">
        <v>14701</v>
      </c>
      <c r="B2907" s="1">
        <f>DATE(2040,4,1) + TIME(0,0,0)</f>
        <v>51227</v>
      </c>
      <c r="C2907">
        <v>47.296215056999998</v>
      </c>
    </row>
    <row r="2908" spans="1:3" x14ac:dyDescent="0.25">
      <c r="A2908">
        <v>14731</v>
      </c>
      <c r="B2908" s="1">
        <f>DATE(2040,5,1) + TIME(0,0,0)</f>
        <v>51257</v>
      </c>
      <c r="C2908">
        <v>47.308731078999998</v>
      </c>
    </row>
    <row r="2909" spans="1:3" x14ac:dyDescent="0.25">
      <c r="A2909">
        <v>14762</v>
      </c>
      <c r="B2909" s="1">
        <f>DATE(2040,6,1) + TIME(0,0,0)</f>
        <v>51288</v>
      </c>
      <c r="C2909">
        <v>47.3216362</v>
      </c>
    </row>
    <row r="2910" spans="1:3" x14ac:dyDescent="0.25">
      <c r="A2910">
        <v>14792</v>
      </c>
      <c r="B2910" s="1">
        <f>DATE(2040,7,1) + TIME(0,0,0)</f>
        <v>51318</v>
      </c>
      <c r="C2910">
        <v>47.334102631</v>
      </c>
    </row>
    <row r="2911" spans="1:3" x14ac:dyDescent="0.25">
      <c r="A2911">
        <v>14823</v>
      </c>
      <c r="B2911" s="1">
        <f>DATE(2040,8,1) + TIME(0,0,0)</f>
        <v>51349</v>
      </c>
      <c r="C2911">
        <v>47.346954345999997</v>
      </c>
    </row>
    <row r="2912" spans="1:3" x14ac:dyDescent="0.25">
      <c r="A2912">
        <v>14854</v>
      </c>
      <c r="B2912" s="1">
        <f>DATE(2040,9,1) + TIME(0,0,0)</f>
        <v>51380</v>
      </c>
      <c r="C2912">
        <v>47.359775542999998</v>
      </c>
    </row>
    <row r="2913" spans="1:3" x14ac:dyDescent="0.25">
      <c r="A2913">
        <v>14884</v>
      </c>
      <c r="B2913" s="1">
        <f>DATE(2040,10,1) + TIME(0,0,0)</f>
        <v>51410</v>
      </c>
      <c r="C2913">
        <v>47.372158051</v>
      </c>
    </row>
    <row r="2914" spans="1:3" x14ac:dyDescent="0.25">
      <c r="A2914">
        <v>14915</v>
      </c>
      <c r="B2914" s="1">
        <f>DATE(2040,11,1) + TIME(0,0,0)</f>
        <v>51441</v>
      </c>
      <c r="C2914">
        <v>47.384925842000001</v>
      </c>
    </row>
    <row r="2915" spans="1:3" x14ac:dyDescent="0.25">
      <c r="A2915">
        <v>14945</v>
      </c>
      <c r="B2915" s="1">
        <f>DATE(2040,12,1) + TIME(0,0,0)</f>
        <v>51471</v>
      </c>
      <c r="C2915">
        <v>47.397254943999997</v>
      </c>
    </row>
    <row r="2916" spans="1:3" x14ac:dyDescent="0.25">
      <c r="A2916">
        <v>14976</v>
      </c>
      <c r="B2916" s="1">
        <f>DATE(2041,1,1) + TIME(0,0,0)</f>
        <v>51502</v>
      </c>
      <c r="C2916">
        <v>47.409969330000003</v>
      </c>
    </row>
    <row r="2917" spans="1:3" x14ac:dyDescent="0.25">
      <c r="A2917">
        <v>15007</v>
      </c>
      <c r="B2917" s="1">
        <f>DATE(2041,2,1) + TIME(0,0,0)</f>
        <v>51533</v>
      </c>
      <c r="C2917">
        <v>47.422649384000003</v>
      </c>
    </row>
    <row r="2918" spans="1:3" x14ac:dyDescent="0.25">
      <c r="A2918">
        <v>15035</v>
      </c>
      <c r="B2918" s="1">
        <f>DATE(2041,3,1) + TIME(0,0,0)</f>
        <v>51561</v>
      </c>
      <c r="C2918">
        <v>47.434082031000003</v>
      </c>
    </row>
    <row r="2919" spans="1:3" x14ac:dyDescent="0.25">
      <c r="A2919">
        <v>15066</v>
      </c>
      <c r="B2919" s="1">
        <f>DATE(2041,4,1) + TIME(0,0,0)</f>
        <v>51592</v>
      </c>
      <c r="C2919">
        <v>47.446712494000003</v>
      </c>
    </row>
    <row r="2920" spans="1:3" x14ac:dyDescent="0.25">
      <c r="A2920">
        <v>15096</v>
      </c>
      <c r="B2920" s="1">
        <f>DATE(2041,5,1) + TIME(0,0,0)</f>
        <v>51622</v>
      </c>
      <c r="C2920">
        <v>47.458908080999997</v>
      </c>
    </row>
    <row r="2921" spans="1:3" x14ac:dyDescent="0.25">
      <c r="A2921">
        <v>15127</v>
      </c>
      <c r="B2921" s="1">
        <f>DATE(2041,6,1) + TIME(0,0,0)</f>
        <v>51653</v>
      </c>
      <c r="C2921">
        <v>47.471481322999999</v>
      </c>
    </row>
    <row r="2922" spans="1:3" x14ac:dyDescent="0.25">
      <c r="A2922">
        <v>15157</v>
      </c>
      <c r="B2922" s="1">
        <f>DATE(2041,7,1) + TIME(0,0,0)</f>
        <v>51683</v>
      </c>
      <c r="C2922">
        <v>47.483623504999997</v>
      </c>
    </row>
    <row r="2923" spans="1:3" x14ac:dyDescent="0.25">
      <c r="A2923">
        <v>15188</v>
      </c>
      <c r="B2923" s="1">
        <f>DATE(2041,8,1) + TIME(0,0,0)</f>
        <v>51714</v>
      </c>
      <c r="C2923">
        <v>47.496143341</v>
      </c>
    </row>
    <row r="2924" spans="1:3" x14ac:dyDescent="0.25">
      <c r="A2924">
        <v>15219</v>
      </c>
      <c r="B2924" s="1">
        <f>DATE(2041,9,1) + TIME(0,0,0)</f>
        <v>51745</v>
      </c>
      <c r="C2924">
        <v>47.508636475000003</v>
      </c>
    </row>
    <row r="2925" spans="1:3" x14ac:dyDescent="0.25">
      <c r="A2925">
        <v>15249</v>
      </c>
      <c r="B2925" s="1">
        <f>DATE(2041,10,1) + TIME(0,0,0)</f>
        <v>51775</v>
      </c>
      <c r="C2925">
        <v>47.520698547000002</v>
      </c>
    </row>
    <row r="2926" spans="1:3" x14ac:dyDescent="0.25">
      <c r="A2926">
        <v>15280</v>
      </c>
      <c r="B2926" s="1">
        <f>DATE(2041,11,1) + TIME(0,0,0)</f>
        <v>51806</v>
      </c>
      <c r="C2926">
        <v>47.533138274999999</v>
      </c>
    </row>
    <row r="2927" spans="1:3" x14ac:dyDescent="0.25">
      <c r="A2927">
        <v>15310</v>
      </c>
      <c r="B2927" s="1">
        <f>DATE(2041,12,1) + TIME(0,0,0)</f>
        <v>51836</v>
      </c>
      <c r="C2927">
        <v>47.545146942000002</v>
      </c>
    </row>
    <row r="2928" spans="1:3" x14ac:dyDescent="0.25">
      <c r="A2928">
        <v>15341</v>
      </c>
      <c r="B2928" s="1">
        <f>DATE(2042,1,1) + TIME(0,0,0)</f>
        <v>51867</v>
      </c>
      <c r="C2928">
        <v>47.557533264</v>
      </c>
    </row>
    <row r="2929" spans="1:3" x14ac:dyDescent="0.25">
      <c r="A2929">
        <v>15372</v>
      </c>
      <c r="B2929" s="1">
        <f>DATE(2042,2,1) + TIME(0,0,0)</f>
        <v>51898</v>
      </c>
      <c r="C2929">
        <v>47.569892883000001</v>
      </c>
    </row>
    <row r="2930" spans="1:3" x14ac:dyDescent="0.25">
      <c r="A2930">
        <v>15400</v>
      </c>
      <c r="B2930" s="1">
        <f>DATE(2042,3,1) + TIME(0,0,0)</f>
        <v>51926</v>
      </c>
      <c r="C2930">
        <v>47.581031799000002</v>
      </c>
    </row>
    <row r="2931" spans="1:3" x14ac:dyDescent="0.25">
      <c r="A2931">
        <v>15431</v>
      </c>
      <c r="B2931" s="1">
        <f>DATE(2042,4,1) + TIME(0,0,0)</f>
        <v>51957</v>
      </c>
      <c r="C2931">
        <v>47.593338013</v>
      </c>
    </row>
    <row r="2932" spans="1:3" x14ac:dyDescent="0.25">
      <c r="A2932">
        <v>15461</v>
      </c>
      <c r="B2932" s="1">
        <f>DATE(2042,5,1) + TIME(0,0,0)</f>
        <v>51987</v>
      </c>
      <c r="C2932">
        <v>47.605224608999997</v>
      </c>
    </row>
    <row r="2933" spans="1:3" x14ac:dyDescent="0.25">
      <c r="A2933">
        <v>15492</v>
      </c>
      <c r="B2933" s="1">
        <f>DATE(2042,6,1) + TIME(0,0,0)</f>
        <v>52018</v>
      </c>
      <c r="C2933">
        <v>47.617481232000003</v>
      </c>
    </row>
    <row r="2934" spans="1:3" x14ac:dyDescent="0.25">
      <c r="A2934">
        <v>15522</v>
      </c>
      <c r="B2934" s="1">
        <f>DATE(2042,7,1) + TIME(0,0,0)</f>
        <v>52048</v>
      </c>
      <c r="C2934">
        <v>47.629314422999997</v>
      </c>
    </row>
    <row r="2935" spans="1:3" x14ac:dyDescent="0.25">
      <c r="A2935">
        <v>15553</v>
      </c>
      <c r="B2935" s="1">
        <f>DATE(2042,8,1) + TIME(0,0,0)</f>
        <v>52079</v>
      </c>
      <c r="C2935">
        <v>47.641521453999999</v>
      </c>
    </row>
    <row r="2936" spans="1:3" x14ac:dyDescent="0.25">
      <c r="A2936">
        <v>15584</v>
      </c>
      <c r="B2936" s="1">
        <f>DATE(2042,9,1) + TIME(0,0,0)</f>
        <v>52110</v>
      </c>
      <c r="C2936">
        <v>47.653697968000003</v>
      </c>
    </row>
    <row r="2937" spans="1:3" x14ac:dyDescent="0.25">
      <c r="A2937">
        <v>15614</v>
      </c>
      <c r="B2937" s="1">
        <f>DATE(2042,10,1) + TIME(0,0,0)</f>
        <v>52140</v>
      </c>
      <c r="C2937">
        <v>47.665458678999997</v>
      </c>
    </row>
    <row r="2938" spans="1:3" x14ac:dyDescent="0.25">
      <c r="A2938">
        <v>15645</v>
      </c>
      <c r="B2938" s="1">
        <f>DATE(2042,11,1) + TIME(0,0,0)</f>
        <v>52171</v>
      </c>
      <c r="C2938">
        <v>47.677585602000001</v>
      </c>
    </row>
    <row r="2939" spans="1:3" x14ac:dyDescent="0.25">
      <c r="A2939">
        <v>15675</v>
      </c>
      <c r="B2939" s="1">
        <f>DATE(2042,12,1) + TIME(0,0,0)</f>
        <v>52201</v>
      </c>
      <c r="C2939">
        <v>47.689296722000002</v>
      </c>
    </row>
    <row r="2940" spans="1:3" x14ac:dyDescent="0.25">
      <c r="A2940">
        <v>15706</v>
      </c>
      <c r="B2940" s="1">
        <f>DATE(2043,1,1) + TIME(0,0,0)</f>
        <v>52232</v>
      </c>
      <c r="C2940">
        <v>47.701374053999999</v>
      </c>
    </row>
    <row r="2941" spans="1:3" x14ac:dyDescent="0.25">
      <c r="A2941">
        <v>15737</v>
      </c>
      <c r="B2941" s="1">
        <f>DATE(2043,2,1) + TIME(0,0,0)</f>
        <v>52263</v>
      </c>
      <c r="C2941">
        <v>47.713428497000002</v>
      </c>
    </row>
    <row r="2942" spans="1:3" x14ac:dyDescent="0.25">
      <c r="A2942">
        <v>15765</v>
      </c>
      <c r="B2942" s="1">
        <f>DATE(2043,3,1) + TIME(0,0,0)</f>
        <v>52291</v>
      </c>
      <c r="C2942">
        <v>47.724292755</v>
      </c>
    </row>
    <row r="2943" spans="1:3" x14ac:dyDescent="0.25">
      <c r="A2943">
        <v>15796</v>
      </c>
      <c r="B2943" s="1">
        <f>DATE(2043,4,1) + TIME(0,0,0)</f>
        <v>52322</v>
      </c>
      <c r="C2943">
        <v>47.736293793000002</v>
      </c>
    </row>
    <row r="2944" spans="1:3" x14ac:dyDescent="0.25">
      <c r="A2944">
        <v>15826</v>
      </c>
      <c r="B2944" s="1">
        <f>DATE(2043,5,1) + TIME(0,0,0)</f>
        <v>52352</v>
      </c>
      <c r="C2944">
        <v>47.747886657999999</v>
      </c>
    </row>
    <row r="2945" spans="1:3" x14ac:dyDescent="0.25">
      <c r="A2945">
        <v>15857</v>
      </c>
      <c r="B2945" s="1">
        <f>DATE(2043,6,1) + TIME(0,0,0)</f>
        <v>52383</v>
      </c>
      <c r="C2945">
        <v>47.759841919000003</v>
      </c>
    </row>
    <row r="2946" spans="1:3" x14ac:dyDescent="0.25">
      <c r="A2946">
        <v>15887</v>
      </c>
      <c r="B2946" s="1">
        <f>DATE(2043,7,1) + TIME(0,0,0)</f>
        <v>52413</v>
      </c>
      <c r="C2946">
        <v>47.771385193</v>
      </c>
    </row>
    <row r="2947" spans="1:3" x14ac:dyDescent="0.25">
      <c r="A2947">
        <v>15918</v>
      </c>
      <c r="B2947" s="1">
        <f>DATE(2043,8,1) + TIME(0,0,0)</f>
        <v>52444</v>
      </c>
      <c r="C2947">
        <v>47.783290862999998</v>
      </c>
    </row>
    <row r="2948" spans="1:3" x14ac:dyDescent="0.25">
      <c r="A2948">
        <v>15949</v>
      </c>
      <c r="B2948" s="1">
        <f>DATE(2043,9,1) + TIME(0,0,0)</f>
        <v>52475</v>
      </c>
      <c r="C2948">
        <v>47.795173644999998</v>
      </c>
    </row>
    <row r="2949" spans="1:3" x14ac:dyDescent="0.25">
      <c r="A2949">
        <v>15979</v>
      </c>
      <c r="B2949" s="1">
        <f>DATE(2043,10,1) + TIME(0,0,0)</f>
        <v>52505</v>
      </c>
      <c r="C2949">
        <v>47.806644439999999</v>
      </c>
    </row>
    <row r="2950" spans="1:3" x14ac:dyDescent="0.25">
      <c r="A2950">
        <v>16010</v>
      </c>
      <c r="B2950" s="1">
        <f>DATE(2043,11,1) + TIME(0,0,0)</f>
        <v>52536</v>
      </c>
      <c r="C2950">
        <v>47.818477631</v>
      </c>
    </row>
    <row r="2951" spans="1:3" x14ac:dyDescent="0.25">
      <c r="A2951">
        <v>16040</v>
      </c>
      <c r="B2951" s="1">
        <f>DATE(2043,12,1) + TIME(0,0,0)</f>
        <v>52566</v>
      </c>
      <c r="C2951">
        <v>47.829906463999997</v>
      </c>
    </row>
    <row r="2952" spans="1:3" x14ac:dyDescent="0.25">
      <c r="A2952">
        <v>16071</v>
      </c>
      <c r="B2952" s="1">
        <f>DATE(2044,1,1) + TIME(0,0,0)</f>
        <v>52597</v>
      </c>
      <c r="C2952">
        <v>47.841690063000001</v>
      </c>
    </row>
    <row r="2953" spans="1:3" x14ac:dyDescent="0.25">
      <c r="A2953">
        <v>16102</v>
      </c>
      <c r="B2953" s="1">
        <f>DATE(2044,2,1) + TIME(0,0,0)</f>
        <v>52628</v>
      </c>
      <c r="C2953">
        <v>47.853446959999999</v>
      </c>
    </row>
    <row r="2954" spans="1:3" x14ac:dyDescent="0.25">
      <c r="A2954">
        <v>16131</v>
      </c>
      <c r="B2954" s="1">
        <f>DATE(2044,3,1) + TIME(0,0,0)</f>
        <v>52657</v>
      </c>
      <c r="C2954">
        <v>47.864425658999998</v>
      </c>
    </row>
    <row r="2955" spans="1:3" x14ac:dyDescent="0.25">
      <c r="A2955">
        <v>16162</v>
      </c>
      <c r="B2955" s="1">
        <f>DATE(2044,4,1) + TIME(0,0,0)</f>
        <v>52688</v>
      </c>
      <c r="C2955">
        <v>47.876140593999999</v>
      </c>
    </row>
    <row r="2956" spans="1:3" x14ac:dyDescent="0.25">
      <c r="A2956">
        <v>16192</v>
      </c>
      <c r="B2956" s="1">
        <f>DATE(2044,5,1) + TIME(0,0,0)</f>
        <v>52718</v>
      </c>
      <c r="C2956">
        <v>47.887451171999999</v>
      </c>
    </row>
    <row r="2957" spans="1:3" x14ac:dyDescent="0.25">
      <c r="A2957">
        <v>16223</v>
      </c>
      <c r="B2957" s="1">
        <f>DATE(2044,6,1) + TIME(0,0,0)</f>
        <v>52749</v>
      </c>
      <c r="C2957">
        <v>47.899116515999999</v>
      </c>
    </row>
    <row r="2958" spans="1:3" x14ac:dyDescent="0.25">
      <c r="A2958">
        <v>16253</v>
      </c>
      <c r="B2958" s="1">
        <f>DATE(2044,7,1) + TIME(0,0,0)</f>
        <v>52779</v>
      </c>
      <c r="C2958">
        <v>47.910381317000002</v>
      </c>
    </row>
    <row r="2959" spans="1:3" x14ac:dyDescent="0.25">
      <c r="A2959">
        <v>16284</v>
      </c>
      <c r="B2959" s="1">
        <f>DATE(2044,8,1) + TIME(0,0,0)</f>
        <v>52810</v>
      </c>
      <c r="C2959">
        <v>47.922000885000003</v>
      </c>
    </row>
    <row r="2960" spans="1:3" x14ac:dyDescent="0.25">
      <c r="A2960">
        <v>16315</v>
      </c>
      <c r="B2960" s="1">
        <f>DATE(2044,9,1) + TIME(0,0,0)</f>
        <v>52841</v>
      </c>
      <c r="C2960">
        <v>47.933597564999999</v>
      </c>
    </row>
    <row r="2961" spans="1:3" x14ac:dyDescent="0.25">
      <c r="A2961">
        <v>16345</v>
      </c>
      <c r="B2961" s="1">
        <f>DATE(2044,10,1) + TIME(0,0,0)</f>
        <v>52871</v>
      </c>
      <c r="C2961">
        <v>47.944793701000002</v>
      </c>
    </row>
    <row r="2962" spans="1:3" x14ac:dyDescent="0.25">
      <c r="A2962">
        <v>16376</v>
      </c>
      <c r="B2962" s="1">
        <f>DATE(2044,11,1) + TIME(0,0,0)</f>
        <v>52902</v>
      </c>
      <c r="C2962">
        <v>47.956340789999999</v>
      </c>
    </row>
    <row r="2963" spans="1:3" x14ac:dyDescent="0.25">
      <c r="A2963">
        <v>16406</v>
      </c>
      <c r="B2963" s="1">
        <f>DATE(2044,12,1) + TIME(0,0,0)</f>
        <v>52932</v>
      </c>
      <c r="C2963">
        <v>47.967494965</v>
      </c>
    </row>
    <row r="2964" spans="1:3" x14ac:dyDescent="0.25">
      <c r="A2964">
        <v>16437</v>
      </c>
      <c r="B2964" s="1">
        <f>DATE(2045,1,1) + TIME(0,0,0)</f>
        <v>52963</v>
      </c>
      <c r="C2964">
        <v>47.978996277</v>
      </c>
    </row>
    <row r="2965" spans="1:3" x14ac:dyDescent="0.25">
      <c r="A2965">
        <v>16468</v>
      </c>
      <c r="B2965" s="1">
        <f>DATE(2045,2,1) + TIME(0,0,0)</f>
        <v>52994</v>
      </c>
      <c r="C2965">
        <v>47.990474700999997</v>
      </c>
    </row>
    <row r="2966" spans="1:3" x14ac:dyDescent="0.25">
      <c r="A2966">
        <v>16496</v>
      </c>
      <c r="B2966" s="1">
        <f>DATE(2045,3,1) + TIME(0,0,0)</f>
        <v>53022</v>
      </c>
      <c r="C2966">
        <v>48.000820160000004</v>
      </c>
    </row>
    <row r="2967" spans="1:3" x14ac:dyDescent="0.25">
      <c r="A2967">
        <v>16527</v>
      </c>
      <c r="B2967" s="1">
        <f>DATE(2045,4,1) + TIME(0,0,0)</f>
        <v>53053</v>
      </c>
      <c r="C2967">
        <v>48.012252808</v>
      </c>
    </row>
    <row r="2968" spans="1:3" x14ac:dyDescent="0.25">
      <c r="A2968">
        <v>16557</v>
      </c>
      <c r="B2968" s="1">
        <f>DATE(2045,5,1) + TIME(0,0,0)</f>
        <v>53083</v>
      </c>
      <c r="C2968">
        <v>48.023296356000003</v>
      </c>
    </row>
    <row r="2969" spans="1:3" x14ac:dyDescent="0.25">
      <c r="A2969">
        <v>16588</v>
      </c>
      <c r="B2969" s="1">
        <f>DATE(2045,6,1) + TIME(0,0,0)</f>
        <v>53114</v>
      </c>
      <c r="C2969">
        <v>48.034683227999999</v>
      </c>
    </row>
    <row r="2970" spans="1:3" x14ac:dyDescent="0.25">
      <c r="A2970">
        <v>16618</v>
      </c>
      <c r="B2970" s="1">
        <f>DATE(2045,7,1) + TIME(0,0,0)</f>
        <v>53144</v>
      </c>
      <c r="C2970">
        <v>48.045684813999998</v>
      </c>
    </row>
    <row r="2971" spans="1:3" x14ac:dyDescent="0.25">
      <c r="A2971">
        <v>16649</v>
      </c>
      <c r="B2971" s="1">
        <f>DATE(2045,8,1) + TIME(0,0,0)</f>
        <v>53175</v>
      </c>
      <c r="C2971">
        <v>48.057025908999996</v>
      </c>
    </row>
    <row r="2972" spans="1:3" x14ac:dyDescent="0.25">
      <c r="A2972">
        <v>16680</v>
      </c>
      <c r="B2972" s="1">
        <f>DATE(2045,9,1) + TIME(0,0,0)</f>
        <v>53206</v>
      </c>
      <c r="C2972">
        <v>48.068344115999999</v>
      </c>
    </row>
    <row r="2973" spans="1:3" x14ac:dyDescent="0.25">
      <c r="A2973">
        <v>16710</v>
      </c>
      <c r="B2973" s="1">
        <f>DATE(2045,10,1) + TIME(0,0,0)</f>
        <v>53236</v>
      </c>
      <c r="C2973">
        <v>48.079277038999997</v>
      </c>
    </row>
    <row r="2974" spans="1:3" x14ac:dyDescent="0.25">
      <c r="A2974">
        <v>16741</v>
      </c>
      <c r="B2974" s="1">
        <f>DATE(2045,11,1) + TIME(0,0,0)</f>
        <v>53267</v>
      </c>
      <c r="C2974">
        <v>48.090549469000003</v>
      </c>
    </row>
    <row r="2975" spans="1:3" x14ac:dyDescent="0.25">
      <c r="A2975">
        <v>16771</v>
      </c>
      <c r="B2975" s="1">
        <f>DATE(2045,12,1) + TIME(0,0,0)</f>
        <v>53297</v>
      </c>
      <c r="C2975">
        <v>48.101440429999997</v>
      </c>
    </row>
    <row r="2976" spans="1:3" x14ac:dyDescent="0.25">
      <c r="A2976">
        <v>16802</v>
      </c>
      <c r="B2976" s="1">
        <f>DATE(2046,1,1) + TIME(0,0,0)</f>
        <v>53328</v>
      </c>
      <c r="C2976">
        <v>48.112670897999998</v>
      </c>
    </row>
    <row r="2977" spans="1:3" x14ac:dyDescent="0.25">
      <c r="A2977">
        <v>16833</v>
      </c>
      <c r="B2977" s="1">
        <f>DATE(2046,2,1) + TIME(0,0,0)</f>
        <v>53359</v>
      </c>
      <c r="C2977">
        <v>48.123874663999999</v>
      </c>
    </row>
    <row r="2978" spans="1:3" x14ac:dyDescent="0.25">
      <c r="A2978">
        <v>16861</v>
      </c>
      <c r="B2978" s="1">
        <f>DATE(2046,3,1) + TIME(0,0,0)</f>
        <v>53387</v>
      </c>
      <c r="C2978">
        <v>48.133979797000002</v>
      </c>
    </row>
    <row r="2979" spans="1:3" x14ac:dyDescent="0.25">
      <c r="A2979">
        <v>16892</v>
      </c>
      <c r="B2979" s="1">
        <f>DATE(2046,4,1) + TIME(0,0,0)</f>
        <v>53418</v>
      </c>
      <c r="C2979">
        <v>48.145141602000002</v>
      </c>
    </row>
    <row r="2980" spans="1:3" x14ac:dyDescent="0.25">
      <c r="A2980">
        <v>16922</v>
      </c>
      <c r="B2980" s="1">
        <f>DATE(2046,5,1) + TIME(0,0,0)</f>
        <v>53448</v>
      </c>
      <c r="C2980">
        <v>48.155921935999999</v>
      </c>
    </row>
    <row r="2981" spans="1:3" x14ac:dyDescent="0.25">
      <c r="A2981">
        <v>16953</v>
      </c>
      <c r="B2981" s="1">
        <f>DATE(2046,6,1) + TIME(0,0,0)</f>
        <v>53479</v>
      </c>
      <c r="C2981">
        <v>48.167041779000002</v>
      </c>
    </row>
    <row r="2982" spans="1:3" x14ac:dyDescent="0.25">
      <c r="A2982">
        <v>16983</v>
      </c>
      <c r="B2982" s="1">
        <f>DATE(2046,7,1) + TIME(0,0,0)</f>
        <v>53509</v>
      </c>
      <c r="C2982">
        <v>48.177780151</v>
      </c>
    </row>
    <row r="2983" spans="1:3" x14ac:dyDescent="0.25">
      <c r="A2983">
        <v>17014</v>
      </c>
      <c r="B2983" s="1">
        <f>DATE(2046,8,1) + TIME(0,0,0)</f>
        <v>53540</v>
      </c>
      <c r="C2983">
        <v>48.188850403000004</v>
      </c>
    </row>
    <row r="2984" spans="1:3" x14ac:dyDescent="0.25">
      <c r="A2984">
        <v>17045</v>
      </c>
      <c r="B2984" s="1">
        <f>DATE(2046,9,1) + TIME(0,0,0)</f>
        <v>53571</v>
      </c>
      <c r="C2984">
        <v>48.199901580999999</v>
      </c>
    </row>
    <row r="2985" spans="1:3" x14ac:dyDescent="0.25">
      <c r="A2985">
        <v>17075</v>
      </c>
      <c r="B2985" s="1">
        <f>DATE(2046,10,1) + TIME(0,0,0)</f>
        <v>53601</v>
      </c>
      <c r="C2985">
        <v>48.210575104</v>
      </c>
    </row>
    <row r="2986" spans="1:3" x14ac:dyDescent="0.25">
      <c r="A2986">
        <v>17106</v>
      </c>
      <c r="B2986" s="1">
        <f>DATE(2046,11,1) + TIME(0,0,0)</f>
        <v>53632</v>
      </c>
      <c r="C2986">
        <v>48.221580504999999</v>
      </c>
    </row>
    <row r="2987" spans="1:3" x14ac:dyDescent="0.25">
      <c r="A2987">
        <v>17136</v>
      </c>
      <c r="B2987" s="1">
        <f>DATE(2046,12,1) + TIME(0,0,0)</f>
        <v>53662</v>
      </c>
      <c r="C2987">
        <v>48.232212066999999</v>
      </c>
    </row>
    <row r="2988" spans="1:3" x14ac:dyDescent="0.25">
      <c r="A2988">
        <v>17167</v>
      </c>
      <c r="B2988" s="1">
        <f>DATE(2047,1,1) + TIME(0,0,0)</f>
        <v>53693</v>
      </c>
      <c r="C2988">
        <v>48.243175506999997</v>
      </c>
    </row>
    <row r="2989" spans="1:3" x14ac:dyDescent="0.25">
      <c r="A2989">
        <v>17198</v>
      </c>
      <c r="B2989" s="1">
        <f>DATE(2047,2,1) + TIME(0,0,0)</f>
        <v>53724</v>
      </c>
      <c r="C2989">
        <v>48.254112243999998</v>
      </c>
    </row>
    <row r="2990" spans="1:3" x14ac:dyDescent="0.25">
      <c r="A2990">
        <v>17226</v>
      </c>
      <c r="B2990" s="1">
        <f>DATE(2047,3,1) + TIME(0,0,0)</f>
        <v>53752</v>
      </c>
      <c r="C2990">
        <v>48.263973235999998</v>
      </c>
    </row>
    <row r="2991" spans="1:3" x14ac:dyDescent="0.25">
      <c r="A2991">
        <v>17257</v>
      </c>
      <c r="B2991" s="1">
        <f>DATE(2047,4,1) + TIME(0,0,0)</f>
        <v>53783</v>
      </c>
      <c r="C2991">
        <v>48.274871826000002</v>
      </c>
    </row>
    <row r="2992" spans="1:3" x14ac:dyDescent="0.25">
      <c r="A2992">
        <v>17287</v>
      </c>
      <c r="B2992" s="1">
        <f>DATE(2047,5,1) + TIME(0,0,0)</f>
        <v>53813</v>
      </c>
      <c r="C2992">
        <v>48.285392760999997</v>
      </c>
    </row>
    <row r="2993" spans="1:3" x14ac:dyDescent="0.25">
      <c r="A2993">
        <v>17318</v>
      </c>
      <c r="B2993" s="1">
        <f>DATE(2047,6,1) + TIME(0,0,0)</f>
        <v>53844</v>
      </c>
      <c r="C2993">
        <v>48.296245575</v>
      </c>
    </row>
    <row r="2994" spans="1:3" x14ac:dyDescent="0.25">
      <c r="A2994">
        <v>17348</v>
      </c>
      <c r="B2994" s="1">
        <f>DATE(2047,7,1) + TIME(0,0,0)</f>
        <v>53874</v>
      </c>
      <c r="C2994">
        <v>48.306728362999998</v>
      </c>
    </row>
    <row r="2995" spans="1:3" x14ac:dyDescent="0.25">
      <c r="A2995">
        <v>17379</v>
      </c>
      <c r="B2995" s="1">
        <f>DATE(2047,8,1) + TIME(0,0,0)</f>
        <v>53905</v>
      </c>
      <c r="C2995">
        <v>48.317535399999997</v>
      </c>
    </row>
    <row r="2996" spans="1:3" x14ac:dyDescent="0.25">
      <c r="A2996">
        <v>17410</v>
      </c>
      <c r="B2996" s="1">
        <f>DATE(2047,9,1) + TIME(0,0,0)</f>
        <v>53936</v>
      </c>
      <c r="C2996">
        <v>48.328323363999999</v>
      </c>
    </row>
    <row r="2997" spans="1:3" x14ac:dyDescent="0.25">
      <c r="A2997">
        <v>17440</v>
      </c>
      <c r="B2997" s="1">
        <f>DATE(2047,10,1) + TIME(0,0,0)</f>
        <v>53966</v>
      </c>
      <c r="C2997">
        <v>48.338741302000003</v>
      </c>
    </row>
    <row r="2998" spans="1:3" x14ac:dyDescent="0.25">
      <c r="A2998">
        <v>17471</v>
      </c>
      <c r="B2998" s="1">
        <f>DATE(2047,11,1) + TIME(0,0,0)</f>
        <v>53997</v>
      </c>
      <c r="C2998">
        <v>48.349483489999997</v>
      </c>
    </row>
    <row r="2999" spans="1:3" x14ac:dyDescent="0.25">
      <c r="A2999">
        <v>17501</v>
      </c>
      <c r="B2999" s="1">
        <f>DATE(2047,12,1) + TIME(0,0,0)</f>
        <v>54027</v>
      </c>
      <c r="C2999">
        <v>48.359859467</v>
      </c>
    </row>
    <row r="3000" spans="1:3" x14ac:dyDescent="0.25">
      <c r="A3000">
        <v>17532</v>
      </c>
      <c r="B3000" s="1">
        <f>DATE(2048,1,1) + TIME(0,0,0)</f>
        <v>54058</v>
      </c>
      <c r="C3000">
        <v>48.370559692</v>
      </c>
    </row>
    <row r="3001" spans="1:3" x14ac:dyDescent="0.25">
      <c r="A3001">
        <v>17563</v>
      </c>
      <c r="B3001" s="1">
        <f>DATE(2048,2,1) + TIME(0,0,0)</f>
        <v>54089</v>
      </c>
      <c r="C3001">
        <v>48.381240845000001</v>
      </c>
    </row>
    <row r="3002" spans="1:3" x14ac:dyDescent="0.25">
      <c r="A3002">
        <v>17592</v>
      </c>
      <c r="B3002" s="1">
        <f>DATE(2048,3,1) + TIME(0,0,0)</f>
        <v>54118</v>
      </c>
      <c r="C3002">
        <v>48.391212463000002</v>
      </c>
    </row>
    <row r="3003" spans="1:3" x14ac:dyDescent="0.25">
      <c r="A3003">
        <v>17623</v>
      </c>
      <c r="B3003" s="1">
        <f>DATE(2048,4,1) + TIME(0,0,0)</f>
        <v>54149</v>
      </c>
      <c r="C3003">
        <v>48.401851653999998</v>
      </c>
    </row>
    <row r="3004" spans="1:3" x14ac:dyDescent="0.25">
      <c r="A3004">
        <v>17653</v>
      </c>
      <c r="B3004" s="1">
        <f>DATE(2048,5,1) + TIME(0,0,0)</f>
        <v>54179</v>
      </c>
      <c r="C3004">
        <v>48.412124634000001</v>
      </c>
    </row>
    <row r="3005" spans="1:3" x14ac:dyDescent="0.25">
      <c r="A3005">
        <v>17684</v>
      </c>
      <c r="B3005" s="1">
        <f>DATE(2048,6,1) + TIME(0,0,0)</f>
        <v>54210</v>
      </c>
      <c r="C3005">
        <v>48.422721863</v>
      </c>
    </row>
    <row r="3006" spans="1:3" x14ac:dyDescent="0.25">
      <c r="A3006">
        <v>17714</v>
      </c>
      <c r="B3006" s="1">
        <f>DATE(2048,7,1) + TIME(0,0,0)</f>
        <v>54240</v>
      </c>
      <c r="C3006">
        <v>48.432956695999998</v>
      </c>
    </row>
    <row r="3007" spans="1:3" x14ac:dyDescent="0.25">
      <c r="A3007">
        <v>17745</v>
      </c>
      <c r="B3007" s="1">
        <f>DATE(2048,8,1) + TIME(0,0,0)</f>
        <v>54271</v>
      </c>
      <c r="C3007">
        <v>48.443511962999999</v>
      </c>
    </row>
    <row r="3008" spans="1:3" x14ac:dyDescent="0.25">
      <c r="A3008">
        <v>17776</v>
      </c>
      <c r="B3008" s="1">
        <f>DATE(2048,9,1) + TIME(0,0,0)</f>
        <v>54302</v>
      </c>
      <c r="C3008">
        <v>48.454048157000003</v>
      </c>
    </row>
    <row r="3009" spans="1:3" x14ac:dyDescent="0.25">
      <c r="A3009">
        <v>17806</v>
      </c>
      <c r="B3009" s="1">
        <f>DATE(2048,10,1) + TIME(0,0,0)</f>
        <v>54332</v>
      </c>
      <c r="C3009">
        <v>48.464221954000003</v>
      </c>
    </row>
    <row r="3010" spans="1:3" x14ac:dyDescent="0.25">
      <c r="A3010">
        <v>17837</v>
      </c>
      <c r="B3010" s="1">
        <f>DATE(2048,11,1) + TIME(0,0,0)</f>
        <v>54363</v>
      </c>
      <c r="C3010">
        <v>48.474720001000001</v>
      </c>
    </row>
    <row r="3011" spans="1:3" x14ac:dyDescent="0.25">
      <c r="A3011">
        <v>17867</v>
      </c>
      <c r="B3011" s="1">
        <f>DATE(2048,12,1) + TIME(0,0,0)</f>
        <v>54393</v>
      </c>
      <c r="C3011">
        <v>48.484855652</v>
      </c>
    </row>
    <row r="3012" spans="1:3" x14ac:dyDescent="0.25">
      <c r="A3012">
        <v>17898</v>
      </c>
      <c r="B3012" s="1">
        <f>DATE(2049,1,1) + TIME(0,0,0)</f>
        <v>54424</v>
      </c>
      <c r="C3012">
        <v>48.495311737000002</v>
      </c>
    </row>
    <row r="3013" spans="1:3" x14ac:dyDescent="0.25">
      <c r="A3013">
        <v>17929</v>
      </c>
      <c r="B3013" s="1">
        <f>DATE(2049,2,1) + TIME(0,0,0)</f>
        <v>54455</v>
      </c>
      <c r="C3013">
        <v>48.505744933999999</v>
      </c>
    </row>
    <row r="3014" spans="1:3" x14ac:dyDescent="0.25">
      <c r="A3014">
        <v>17957</v>
      </c>
      <c r="B3014" s="1">
        <f>DATE(2049,3,1) + TIME(0,0,0)</f>
        <v>54483</v>
      </c>
      <c r="C3014">
        <v>48.515151977999999</v>
      </c>
    </row>
    <row r="3015" spans="1:3" x14ac:dyDescent="0.25">
      <c r="A3015">
        <v>17988</v>
      </c>
      <c r="B3015" s="1">
        <f>DATE(2049,4,1) + TIME(0,0,0)</f>
        <v>54514</v>
      </c>
      <c r="C3015">
        <v>48.525550842000001</v>
      </c>
    </row>
    <row r="3016" spans="1:3" x14ac:dyDescent="0.25">
      <c r="A3016">
        <v>18018</v>
      </c>
      <c r="B3016" s="1">
        <f>DATE(2049,5,1) + TIME(0,0,0)</f>
        <v>54544</v>
      </c>
      <c r="C3016">
        <v>48.535591125000003</v>
      </c>
    </row>
    <row r="3017" spans="1:3" x14ac:dyDescent="0.25">
      <c r="A3017">
        <v>18049</v>
      </c>
      <c r="B3017" s="1">
        <f>DATE(2049,6,1) + TIME(0,0,0)</f>
        <v>54575</v>
      </c>
      <c r="C3017">
        <v>48.545948029000002</v>
      </c>
    </row>
    <row r="3018" spans="1:3" x14ac:dyDescent="0.25">
      <c r="A3018">
        <v>18079</v>
      </c>
      <c r="B3018" s="1">
        <f>DATE(2049,7,1) + TIME(0,0,0)</f>
        <v>54605</v>
      </c>
      <c r="C3018">
        <v>48.555953979000002</v>
      </c>
    </row>
    <row r="3019" spans="1:3" x14ac:dyDescent="0.25">
      <c r="A3019">
        <v>18110</v>
      </c>
      <c r="B3019" s="1">
        <f>DATE(2049,8,1) + TIME(0,0,0)</f>
        <v>54636</v>
      </c>
      <c r="C3019">
        <v>48.566272736000002</v>
      </c>
    </row>
    <row r="3020" spans="1:3" x14ac:dyDescent="0.25">
      <c r="A3020">
        <v>18141</v>
      </c>
      <c r="B3020" s="1">
        <f>DATE(2049,9,1) + TIME(0,0,0)</f>
        <v>54667</v>
      </c>
      <c r="C3020">
        <v>48.576572417999998</v>
      </c>
    </row>
    <row r="3021" spans="1:3" x14ac:dyDescent="0.25">
      <c r="A3021">
        <v>18171</v>
      </c>
      <c r="B3021" s="1">
        <f>DATE(2049,10,1) + TIME(0,0,0)</f>
        <v>54697</v>
      </c>
      <c r="C3021">
        <v>48.586521148999999</v>
      </c>
    </row>
    <row r="3022" spans="1:3" x14ac:dyDescent="0.25">
      <c r="A3022">
        <v>18202</v>
      </c>
      <c r="B3022" s="1">
        <f>DATE(2049,11,1) + TIME(0,0,0)</f>
        <v>54728</v>
      </c>
      <c r="C3022">
        <v>48.596782683999997</v>
      </c>
    </row>
    <row r="3023" spans="1:3" x14ac:dyDescent="0.25">
      <c r="A3023">
        <v>18232</v>
      </c>
      <c r="B3023" s="1">
        <f>DATE(2049,12,1) + TIME(0,0,0)</f>
        <v>54758</v>
      </c>
      <c r="C3023">
        <v>48.606697083</v>
      </c>
    </row>
    <row r="3024" spans="1:3" x14ac:dyDescent="0.25">
      <c r="A3024">
        <v>18263</v>
      </c>
      <c r="B3024" s="1">
        <f>DATE(2050,1,1) + TIME(0,0,0)</f>
        <v>54789</v>
      </c>
      <c r="C3024">
        <v>48.616920471</v>
      </c>
    </row>
    <row r="3026" spans="1:3" x14ac:dyDescent="0.25">
      <c r="A3026" t="s">
        <v>8</v>
      </c>
    </row>
    <row r="3028" spans="1:3" x14ac:dyDescent="0.25">
      <c r="A3028" t="s">
        <v>1</v>
      </c>
      <c r="B3028" t="s">
        <v>2</v>
      </c>
      <c r="C3028" t="s">
        <v>3</v>
      </c>
    </row>
    <row r="3029" spans="1:3" x14ac:dyDescent="0.25">
      <c r="A3029">
        <v>0</v>
      </c>
      <c r="B3029" s="1">
        <f>DATE(2000,1,1) + TIME(0,0,0)</f>
        <v>36526</v>
      </c>
      <c r="C3029">
        <v>0</v>
      </c>
    </row>
    <row r="3030" spans="1:3" x14ac:dyDescent="0.25">
      <c r="A3030">
        <v>31</v>
      </c>
      <c r="B3030" s="1">
        <f>DATE(2000,2,1) + TIME(0,0,0)</f>
        <v>36557</v>
      </c>
      <c r="C3030">
        <v>4.9900970458999998</v>
      </c>
    </row>
    <row r="3031" spans="1:3" x14ac:dyDescent="0.25">
      <c r="A3031">
        <v>60</v>
      </c>
      <c r="B3031" s="1">
        <f>DATE(2000,3,1) + TIME(0,0,0)</f>
        <v>36586</v>
      </c>
      <c r="C3031">
        <v>9.8158674240000003</v>
      </c>
    </row>
    <row r="3032" spans="1:3" x14ac:dyDescent="0.25">
      <c r="A3032">
        <v>91</v>
      </c>
      <c r="B3032" s="1">
        <f>DATE(2000,4,1) + TIME(0,0,0)</f>
        <v>36617</v>
      </c>
      <c r="C3032">
        <v>13.027658463</v>
      </c>
    </row>
    <row r="3033" spans="1:3" x14ac:dyDescent="0.25">
      <c r="A3033">
        <v>121</v>
      </c>
      <c r="B3033" s="1">
        <f>DATE(2000,5,1) + TIME(0,0,0)</f>
        <v>36647</v>
      </c>
      <c r="C3033">
        <v>14.77209568</v>
      </c>
    </row>
    <row r="3034" spans="1:3" x14ac:dyDescent="0.25">
      <c r="A3034">
        <v>152</v>
      </c>
      <c r="B3034" s="1">
        <f>DATE(2000,6,1) + TIME(0,0,0)</f>
        <v>36678</v>
      </c>
      <c r="C3034">
        <v>16.204200745000001</v>
      </c>
    </row>
    <row r="3035" spans="1:3" x14ac:dyDescent="0.25">
      <c r="A3035">
        <v>182</v>
      </c>
      <c r="B3035" s="1">
        <f>DATE(2000,7,1) + TIME(0,0,0)</f>
        <v>36708</v>
      </c>
      <c r="C3035">
        <v>17.36797142</v>
      </c>
    </row>
    <row r="3036" spans="1:3" x14ac:dyDescent="0.25">
      <c r="A3036">
        <v>213</v>
      </c>
      <c r="B3036" s="1">
        <f>DATE(2000,8,1) + TIME(0,0,0)</f>
        <v>36739</v>
      </c>
      <c r="C3036">
        <v>18.403268814</v>
      </c>
    </row>
    <row r="3037" spans="1:3" x14ac:dyDescent="0.25">
      <c r="A3037">
        <v>244</v>
      </c>
      <c r="B3037" s="1">
        <f>DATE(2000,9,1) + TIME(0,0,0)</f>
        <v>36770</v>
      </c>
      <c r="C3037">
        <v>19.339998245</v>
      </c>
    </row>
    <row r="3038" spans="1:3" x14ac:dyDescent="0.25">
      <c r="A3038">
        <v>274</v>
      </c>
      <c r="B3038" s="1">
        <f>DATE(2000,10,1) + TIME(0,0,0)</f>
        <v>36800</v>
      </c>
      <c r="C3038">
        <v>20.146121979</v>
      </c>
    </row>
    <row r="3039" spans="1:3" x14ac:dyDescent="0.25">
      <c r="A3039">
        <v>305</v>
      </c>
      <c r="B3039" s="1">
        <f>DATE(2000,11,1) + TIME(0,0,0)</f>
        <v>36831</v>
      </c>
      <c r="C3039">
        <v>20.864280700999998</v>
      </c>
    </row>
    <row r="3040" spans="1:3" x14ac:dyDescent="0.25">
      <c r="A3040">
        <v>335</v>
      </c>
      <c r="B3040" s="1">
        <f>DATE(2000,12,1) + TIME(0,0,0)</f>
        <v>36861</v>
      </c>
      <c r="C3040">
        <v>21.462192535</v>
      </c>
    </row>
    <row r="3041" spans="1:3" x14ac:dyDescent="0.25">
      <c r="A3041">
        <v>366</v>
      </c>
      <c r="B3041" s="1">
        <f>DATE(2001,1,1) + TIME(0,0,0)</f>
        <v>36892</v>
      </c>
      <c r="C3041">
        <v>21.992458343999999</v>
      </c>
    </row>
    <row r="3042" spans="1:3" x14ac:dyDescent="0.25">
      <c r="A3042">
        <v>397</v>
      </c>
      <c r="B3042" s="1">
        <f>DATE(2001,2,1) + TIME(0,0,0)</f>
        <v>36923</v>
      </c>
      <c r="C3042">
        <v>22.444574356</v>
      </c>
    </row>
    <row r="3043" spans="1:3" x14ac:dyDescent="0.25">
      <c r="A3043">
        <v>425</v>
      </c>
      <c r="B3043" s="1">
        <f>DATE(2001,3,1) + TIME(0,0,0)</f>
        <v>36951</v>
      </c>
      <c r="C3043">
        <v>22.789613723999999</v>
      </c>
    </row>
    <row r="3044" spans="1:3" x14ac:dyDescent="0.25">
      <c r="A3044">
        <v>456</v>
      </c>
      <c r="B3044" s="1">
        <f>DATE(2001,4,1) + TIME(0,0,0)</f>
        <v>36982</v>
      </c>
      <c r="C3044">
        <v>23.112163544000001</v>
      </c>
    </row>
    <row r="3045" spans="1:3" x14ac:dyDescent="0.25">
      <c r="A3045">
        <v>486</v>
      </c>
      <c r="B3045" s="1">
        <f>DATE(2001,5,1) + TIME(0,0,0)</f>
        <v>37012</v>
      </c>
      <c r="C3045">
        <v>23.373779296999999</v>
      </c>
    </row>
    <row r="3046" spans="1:3" x14ac:dyDescent="0.25">
      <c r="A3046">
        <v>517</v>
      </c>
      <c r="B3046" s="1">
        <f>DATE(2001,6,1) + TIME(0,0,0)</f>
        <v>37043</v>
      </c>
      <c r="C3046">
        <v>23.603603363000001</v>
      </c>
    </row>
    <row r="3047" spans="1:3" x14ac:dyDescent="0.25">
      <c r="A3047">
        <v>547</v>
      </c>
      <c r="B3047" s="1">
        <f>DATE(2001,7,1) + TIME(0,0,0)</f>
        <v>37073</v>
      </c>
      <c r="C3047">
        <v>23.802427292000001</v>
      </c>
    </row>
    <row r="3048" spans="1:3" x14ac:dyDescent="0.25">
      <c r="A3048">
        <v>578</v>
      </c>
      <c r="B3048" s="1">
        <f>DATE(2001,8,1) + TIME(0,0,0)</f>
        <v>37104</v>
      </c>
      <c r="C3048">
        <v>23.988891601999999</v>
      </c>
    </row>
    <row r="3049" spans="1:3" x14ac:dyDescent="0.25">
      <c r="A3049">
        <v>609</v>
      </c>
      <c r="B3049" s="1">
        <f>DATE(2001,9,1) + TIME(0,0,0)</f>
        <v>37135</v>
      </c>
      <c r="C3049">
        <v>24.158641814999999</v>
      </c>
    </row>
    <row r="3050" spans="1:3" x14ac:dyDescent="0.25">
      <c r="A3050">
        <v>639</v>
      </c>
      <c r="B3050" s="1">
        <f>DATE(2001,10,1) + TIME(0,0,0)</f>
        <v>37165</v>
      </c>
      <c r="C3050">
        <v>24.308416367</v>
      </c>
    </row>
    <row r="3051" spans="1:3" x14ac:dyDescent="0.25">
      <c r="A3051">
        <v>670</v>
      </c>
      <c r="B3051" s="1">
        <f>DATE(2001,11,1) + TIME(0,0,0)</f>
        <v>37196</v>
      </c>
      <c r="C3051">
        <v>24.449621200999999</v>
      </c>
    </row>
    <row r="3052" spans="1:3" x14ac:dyDescent="0.25">
      <c r="A3052">
        <v>700</v>
      </c>
      <c r="B3052" s="1">
        <f>DATE(2001,12,1) + TIME(0,0,0)</f>
        <v>37226</v>
      </c>
      <c r="C3052">
        <v>24.574979782</v>
      </c>
    </row>
    <row r="3053" spans="1:3" x14ac:dyDescent="0.25">
      <c r="A3053">
        <v>731</v>
      </c>
      <c r="B3053" s="1">
        <f>DATE(2002,1,1) + TIME(0,0,0)</f>
        <v>37257</v>
      </c>
      <c r="C3053">
        <v>24.693222045999999</v>
      </c>
    </row>
    <row r="3054" spans="1:3" x14ac:dyDescent="0.25">
      <c r="A3054">
        <v>762</v>
      </c>
      <c r="B3054" s="1">
        <f>DATE(2002,2,1) + TIME(0,0,0)</f>
        <v>37288</v>
      </c>
      <c r="C3054">
        <v>24.801113129000001</v>
      </c>
    </row>
    <row r="3055" spans="1:3" x14ac:dyDescent="0.25">
      <c r="A3055">
        <v>790</v>
      </c>
      <c r="B3055" s="1">
        <f>DATE(2002,3,1) + TIME(0,0,0)</f>
        <v>37316</v>
      </c>
      <c r="C3055">
        <v>24.890275955</v>
      </c>
    </row>
    <row r="3056" spans="1:3" x14ac:dyDescent="0.25">
      <c r="A3056">
        <v>821</v>
      </c>
      <c r="B3056" s="1">
        <f>DATE(2002,4,1) + TIME(0,0,0)</f>
        <v>37347</v>
      </c>
      <c r="C3056">
        <v>24.980873108000001</v>
      </c>
    </row>
    <row r="3057" spans="1:3" x14ac:dyDescent="0.25">
      <c r="A3057">
        <v>851</v>
      </c>
      <c r="B3057" s="1">
        <f>DATE(2002,5,1) + TIME(0,0,0)</f>
        <v>37377</v>
      </c>
      <c r="C3057">
        <v>25.061370849999999</v>
      </c>
    </row>
    <row r="3058" spans="1:3" x14ac:dyDescent="0.25">
      <c r="A3058">
        <v>882</v>
      </c>
      <c r="B3058" s="1">
        <f>DATE(2002,6,1) + TIME(0,0,0)</f>
        <v>37408</v>
      </c>
      <c r="C3058">
        <v>25.138269424000001</v>
      </c>
    </row>
    <row r="3059" spans="1:3" x14ac:dyDescent="0.25">
      <c r="A3059">
        <v>912</v>
      </c>
      <c r="B3059" s="1">
        <f>DATE(2002,7,1) + TIME(0,0,0)</f>
        <v>37438</v>
      </c>
      <c r="C3059">
        <v>25.207349777000001</v>
      </c>
    </row>
    <row r="3060" spans="1:3" x14ac:dyDescent="0.25">
      <c r="A3060">
        <v>943</v>
      </c>
      <c r="B3060" s="1">
        <f>DATE(2002,8,1) + TIME(0,0,0)</f>
        <v>37469</v>
      </c>
      <c r="C3060">
        <v>25.273881912</v>
      </c>
    </row>
    <row r="3061" spans="1:3" x14ac:dyDescent="0.25">
      <c r="A3061">
        <v>974</v>
      </c>
      <c r="B3061" s="1">
        <f>DATE(2002,9,1) + TIME(0,0,0)</f>
        <v>37500</v>
      </c>
      <c r="C3061">
        <v>25.336416244999999</v>
      </c>
    </row>
    <row r="3062" spans="1:3" x14ac:dyDescent="0.25">
      <c r="A3062">
        <v>1004</v>
      </c>
      <c r="B3062" s="1">
        <f>DATE(2002,10,1) + TIME(0,0,0)</f>
        <v>37530</v>
      </c>
      <c r="C3062">
        <v>25.392564774</v>
      </c>
    </row>
    <row r="3063" spans="1:3" x14ac:dyDescent="0.25">
      <c r="A3063">
        <v>1035</v>
      </c>
      <c r="B3063" s="1">
        <f>DATE(2002,11,1) + TIME(0,0,0)</f>
        <v>37561</v>
      </c>
      <c r="C3063">
        <v>25.446714401000001</v>
      </c>
    </row>
    <row r="3064" spans="1:3" x14ac:dyDescent="0.25">
      <c r="A3064">
        <v>1065</v>
      </c>
      <c r="B3064" s="1">
        <f>DATE(2002,12,1) + TIME(0,0,0)</f>
        <v>37591</v>
      </c>
      <c r="C3064">
        <v>25.495920180999999</v>
      </c>
    </row>
    <row r="3065" spans="1:3" x14ac:dyDescent="0.25">
      <c r="A3065">
        <v>1096</v>
      </c>
      <c r="B3065" s="1">
        <f>DATE(2003,1,1) + TIME(0,0,0)</f>
        <v>37622</v>
      </c>
      <c r="C3065">
        <v>25.544017791999998</v>
      </c>
    </row>
    <row r="3066" spans="1:3" x14ac:dyDescent="0.25">
      <c r="A3066">
        <v>1127</v>
      </c>
      <c r="B3066" s="1">
        <f>DATE(2003,2,1) + TIME(0,0,0)</f>
        <v>37653</v>
      </c>
      <c r="C3066">
        <v>25.589775084999999</v>
      </c>
    </row>
    <row r="3067" spans="1:3" x14ac:dyDescent="0.25">
      <c r="A3067">
        <v>1155</v>
      </c>
      <c r="B3067" s="1">
        <f>DATE(2003,3,1) + TIME(0,0,0)</f>
        <v>37681</v>
      </c>
      <c r="C3067">
        <v>25.629295349</v>
      </c>
    </row>
    <row r="3068" spans="1:3" x14ac:dyDescent="0.25">
      <c r="A3068">
        <v>1186</v>
      </c>
      <c r="B3068" s="1">
        <f>DATE(2003,4,1) + TIME(0,0,0)</f>
        <v>37712</v>
      </c>
      <c r="C3068">
        <v>25.671165466000001</v>
      </c>
    </row>
    <row r="3069" spans="1:3" x14ac:dyDescent="0.25">
      <c r="A3069">
        <v>1216</v>
      </c>
      <c r="B3069" s="1">
        <f>DATE(2003,5,1) + TIME(0,0,0)</f>
        <v>37742</v>
      </c>
      <c r="C3069">
        <v>25.709875106999998</v>
      </c>
    </row>
    <row r="3070" spans="1:3" x14ac:dyDescent="0.25">
      <c r="A3070">
        <v>1247</v>
      </c>
      <c r="B3070" s="1">
        <f>DATE(2003,6,1) + TIME(0,0,0)</f>
        <v>37773</v>
      </c>
      <c r="C3070">
        <v>25.748069763</v>
      </c>
    </row>
    <row r="3071" spans="1:3" x14ac:dyDescent="0.25">
      <c r="A3071">
        <v>1277</v>
      </c>
      <c r="B3071" s="1">
        <f>DATE(2003,7,1) + TIME(0,0,0)</f>
        <v>37803</v>
      </c>
      <c r="C3071">
        <v>25.783344269000001</v>
      </c>
    </row>
    <row r="3072" spans="1:3" x14ac:dyDescent="0.25">
      <c r="A3072">
        <v>1308</v>
      </c>
      <c r="B3072" s="1">
        <f>DATE(2003,8,1) + TIME(0,0,0)</f>
        <v>37834</v>
      </c>
      <c r="C3072">
        <v>25.818126677999999</v>
      </c>
    </row>
    <row r="3073" spans="1:3" x14ac:dyDescent="0.25">
      <c r="A3073">
        <v>1339</v>
      </c>
      <c r="B3073" s="1">
        <f>DATE(2003,9,1) + TIME(0,0,0)</f>
        <v>37865</v>
      </c>
      <c r="C3073">
        <v>25.851303100999999</v>
      </c>
    </row>
    <row r="3074" spans="1:3" x14ac:dyDescent="0.25">
      <c r="A3074">
        <v>1369</v>
      </c>
      <c r="B3074" s="1">
        <f>DATE(2003,10,1) + TIME(0,0,0)</f>
        <v>37895</v>
      </c>
      <c r="C3074">
        <v>25.881742477</v>
      </c>
    </row>
    <row r="3075" spans="1:3" x14ac:dyDescent="0.25">
      <c r="A3075">
        <v>1400</v>
      </c>
      <c r="B3075" s="1">
        <f>DATE(2003,11,1) + TIME(0,0,0)</f>
        <v>37926</v>
      </c>
      <c r="C3075">
        <v>25.91163826</v>
      </c>
    </row>
    <row r="3076" spans="1:3" x14ac:dyDescent="0.25">
      <c r="A3076">
        <v>1430</v>
      </c>
      <c r="B3076" s="1">
        <f>DATE(2003,12,1) + TIME(0,0,0)</f>
        <v>37956</v>
      </c>
      <c r="C3076">
        <v>25.939277649000001</v>
      </c>
    </row>
    <row r="3077" spans="1:3" x14ac:dyDescent="0.25">
      <c r="A3077">
        <v>1461</v>
      </c>
      <c r="B3077" s="1">
        <f>DATE(2004,1,1) + TIME(0,0,0)</f>
        <v>37987</v>
      </c>
      <c r="C3077">
        <v>25.966609954999999</v>
      </c>
    </row>
    <row r="3078" spans="1:3" x14ac:dyDescent="0.25">
      <c r="A3078">
        <v>1492</v>
      </c>
      <c r="B3078" s="1">
        <f>DATE(2004,2,1) + TIME(0,0,0)</f>
        <v>38018</v>
      </c>
      <c r="C3078">
        <v>25.992759705000001</v>
      </c>
    </row>
    <row r="3079" spans="1:3" x14ac:dyDescent="0.25">
      <c r="A3079">
        <v>1521</v>
      </c>
      <c r="B3079" s="1">
        <f>DATE(2004,3,1) + TIME(0,0,0)</f>
        <v>38047</v>
      </c>
      <c r="C3079">
        <v>26.016199111999999</v>
      </c>
    </row>
    <row r="3080" spans="1:3" x14ac:dyDescent="0.25">
      <c r="A3080">
        <v>1552</v>
      </c>
      <c r="B3080" s="1">
        <f>DATE(2004,4,1) + TIME(0,0,0)</f>
        <v>38078</v>
      </c>
      <c r="C3080">
        <v>26.040212630999999</v>
      </c>
    </row>
    <row r="3081" spans="1:3" x14ac:dyDescent="0.25">
      <c r="A3081">
        <v>1582</v>
      </c>
      <c r="B3081" s="1">
        <f>DATE(2004,5,1) + TIME(0,0,0)</f>
        <v>38108</v>
      </c>
      <c r="C3081">
        <v>26.062475203999998</v>
      </c>
    </row>
    <row r="3082" spans="1:3" x14ac:dyDescent="0.25">
      <c r="A3082">
        <v>1613</v>
      </c>
      <c r="B3082" s="1">
        <f>DATE(2004,6,1) + TIME(0,0,0)</f>
        <v>38139</v>
      </c>
      <c r="C3082">
        <v>26.084468842</v>
      </c>
    </row>
    <row r="3083" spans="1:3" x14ac:dyDescent="0.25">
      <c r="A3083">
        <v>1643</v>
      </c>
      <c r="B3083" s="1">
        <f>DATE(2004,7,1) + TIME(0,0,0)</f>
        <v>38169</v>
      </c>
      <c r="C3083">
        <v>26.104690552000001</v>
      </c>
    </row>
    <row r="3084" spans="1:3" x14ac:dyDescent="0.25">
      <c r="A3084">
        <v>1674</v>
      </c>
      <c r="B3084" s="1">
        <f>DATE(2004,8,1) + TIME(0,0,0)</f>
        <v>38200</v>
      </c>
      <c r="C3084">
        <v>26.124660492</v>
      </c>
    </row>
    <row r="3085" spans="1:3" x14ac:dyDescent="0.25">
      <c r="A3085">
        <v>1705</v>
      </c>
      <c r="B3085" s="1">
        <f>DATE(2004,9,1) + TIME(0,0,0)</f>
        <v>38231</v>
      </c>
      <c r="C3085">
        <v>26.143800734999999</v>
      </c>
    </row>
    <row r="3086" spans="1:3" x14ac:dyDescent="0.25">
      <c r="A3086">
        <v>1735</v>
      </c>
      <c r="B3086" s="1">
        <f>DATE(2004,10,1) + TIME(0,0,0)</f>
        <v>38261</v>
      </c>
      <c r="C3086">
        <v>26.161640167000002</v>
      </c>
    </row>
    <row r="3087" spans="1:3" x14ac:dyDescent="0.25">
      <c r="A3087">
        <v>1766</v>
      </c>
      <c r="B3087" s="1">
        <f>DATE(2004,11,1) + TIME(0,0,0)</f>
        <v>38292</v>
      </c>
      <c r="C3087">
        <v>26.179559707999999</v>
      </c>
    </row>
    <row r="3088" spans="1:3" x14ac:dyDescent="0.25">
      <c r="A3088">
        <v>1796</v>
      </c>
      <c r="B3088" s="1">
        <f>DATE(2004,12,1) + TIME(0,0,0)</f>
        <v>38322</v>
      </c>
      <c r="C3088">
        <v>26.196485518999999</v>
      </c>
    </row>
    <row r="3089" spans="1:3" x14ac:dyDescent="0.25">
      <c r="A3089">
        <v>1827</v>
      </c>
      <c r="B3089" s="1">
        <f>DATE(2005,1,1) + TIME(0,0,0)</f>
        <v>38353</v>
      </c>
      <c r="C3089">
        <v>26.213575363</v>
      </c>
    </row>
    <row r="3090" spans="1:3" x14ac:dyDescent="0.25">
      <c r="A3090">
        <v>1858</v>
      </c>
      <c r="B3090" s="1">
        <f>DATE(2005,2,1) + TIME(0,0,0)</f>
        <v>38384</v>
      </c>
      <c r="C3090">
        <v>26.230270386000001</v>
      </c>
    </row>
    <row r="3091" spans="1:3" x14ac:dyDescent="0.25">
      <c r="A3091">
        <v>1886</v>
      </c>
      <c r="B3091" s="1">
        <f>DATE(2005,3,1) + TIME(0,0,0)</f>
        <v>38412</v>
      </c>
      <c r="C3091">
        <v>26.245023727</v>
      </c>
    </row>
    <row r="3092" spans="1:3" x14ac:dyDescent="0.25">
      <c r="A3092">
        <v>1917</v>
      </c>
      <c r="B3092" s="1">
        <f>DATE(2005,4,1) + TIME(0,0,0)</f>
        <v>38443</v>
      </c>
      <c r="C3092">
        <v>26.261009216000001</v>
      </c>
    </row>
    <row r="3093" spans="1:3" x14ac:dyDescent="0.25">
      <c r="A3093">
        <v>1947</v>
      </c>
      <c r="B3093" s="1">
        <f>DATE(2005,5,1) + TIME(0,0,0)</f>
        <v>38473</v>
      </c>
      <c r="C3093">
        <v>26.276147842</v>
      </c>
    </row>
    <row r="3094" spans="1:3" x14ac:dyDescent="0.25">
      <c r="A3094">
        <v>1978</v>
      </c>
      <c r="B3094" s="1">
        <f>DATE(2005,6,1) + TIME(0,0,0)</f>
        <v>38504</v>
      </c>
      <c r="C3094">
        <v>26.291467666999999</v>
      </c>
    </row>
    <row r="3095" spans="1:3" x14ac:dyDescent="0.25">
      <c r="A3095">
        <v>2008</v>
      </c>
      <c r="B3095" s="1">
        <f>DATE(2005,7,1) + TIME(0,0,0)</f>
        <v>38534</v>
      </c>
      <c r="C3095">
        <v>26.305999755999999</v>
      </c>
    </row>
    <row r="3096" spans="1:3" x14ac:dyDescent="0.25">
      <c r="A3096">
        <v>2039</v>
      </c>
      <c r="B3096" s="1">
        <f>DATE(2005,8,1) + TIME(0,0,0)</f>
        <v>38565</v>
      </c>
      <c r="C3096">
        <v>26.320737839</v>
      </c>
    </row>
    <row r="3097" spans="1:3" x14ac:dyDescent="0.25">
      <c r="A3097">
        <v>2070</v>
      </c>
      <c r="B3097" s="1">
        <f>DATE(2005,9,1) + TIME(0,0,0)</f>
        <v>38596</v>
      </c>
      <c r="C3097">
        <v>26.335212708</v>
      </c>
    </row>
    <row r="3098" spans="1:3" x14ac:dyDescent="0.25">
      <c r="A3098">
        <v>2100</v>
      </c>
      <c r="B3098" s="1">
        <f>DATE(2005,10,1) + TIME(0,0,0)</f>
        <v>38626</v>
      </c>
      <c r="C3098">
        <v>26.348993301</v>
      </c>
    </row>
    <row r="3099" spans="1:3" x14ac:dyDescent="0.25">
      <c r="A3099">
        <v>2131</v>
      </c>
      <c r="B3099" s="1">
        <f>DATE(2005,11,1) + TIME(0,0,0)</f>
        <v>38657</v>
      </c>
      <c r="C3099">
        <v>26.363021850999999</v>
      </c>
    </row>
    <row r="3100" spans="1:3" x14ac:dyDescent="0.25">
      <c r="A3100">
        <v>2161</v>
      </c>
      <c r="B3100" s="1">
        <f>DATE(2005,12,1) + TIME(0,0,0)</f>
        <v>38687</v>
      </c>
      <c r="C3100">
        <v>26.376407622999999</v>
      </c>
    </row>
    <row r="3101" spans="1:3" x14ac:dyDescent="0.25">
      <c r="A3101">
        <v>2192</v>
      </c>
      <c r="B3101" s="1">
        <f>DATE(2006,1,1) + TIME(0,0,0)</f>
        <v>38718</v>
      </c>
      <c r="C3101">
        <v>26.390064240000001</v>
      </c>
    </row>
    <row r="3102" spans="1:3" x14ac:dyDescent="0.25">
      <c r="A3102">
        <v>2223</v>
      </c>
      <c r="B3102" s="1">
        <f>DATE(2006,2,1) + TIME(0,0,0)</f>
        <v>38749</v>
      </c>
      <c r="C3102">
        <v>26.403553008999999</v>
      </c>
    </row>
    <row r="3103" spans="1:3" x14ac:dyDescent="0.25">
      <c r="A3103">
        <v>2251</v>
      </c>
      <c r="B3103" s="1">
        <f>DATE(2006,3,1) + TIME(0,0,0)</f>
        <v>38777</v>
      </c>
      <c r="C3103">
        <v>26.415601729999999</v>
      </c>
    </row>
    <row r="3104" spans="1:3" x14ac:dyDescent="0.25">
      <c r="A3104">
        <v>2282</v>
      </c>
      <c r="B3104" s="1">
        <f>DATE(2006,4,1) + TIME(0,0,0)</f>
        <v>38808</v>
      </c>
      <c r="C3104">
        <v>26.428800583000001</v>
      </c>
    </row>
    <row r="3105" spans="1:3" x14ac:dyDescent="0.25">
      <c r="A3105">
        <v>2312</v>
      </c>
      <c r="B3105" s="1">
        <f>DATE(2006,5,1) + TIME(0,0,0)</f>
        <v>38838</v>
      </c>
      <c r="C3105">
        <v>26.441446303999999</v>
      </c>
    </row>
    <row r="3106" spans="1:3" x14ac:dyDescent="0.25">
      <c r="A3106">
        <v>2343</v>
      </c>
      <c r="B3106" s="1">
        <f>DATE(2006,6,1) + TIME(0,0,0)</f>
        <v>38869</v>
      </c>
      <c r="C3106">
        <v>26.454393387</v>
      </c>
    </row>
    <row r="3107" spans="1:3" x14ac:dyDescent="0.25">
      <c r="A3107">
        <v>2373</v>
      </c>
      <c r="B3107" s="1">
        <f>DATE(2006,7,1) + TIME(0,0,0)</f>
        <v>38899</v>
      </c>
      <c r="C3107">
        <v>26.466815948000001</v>
      </c>
    </row>
    <row r="3108" spans="1:3" x14ac:dyDescent="0.25">
      <c r="A3108">
        <v>2404</v>
      </c>
      <c r="B3108" s="1">
        <f>DATE(2006,8,1) + TIME(0,0,0)</f>
        <v>38930</v>
      </c>
      <c r="C3108">
        <v>26.479555130000001</v>
      </c>
    </row>
    <row r="3109" spans="1:3" x14ac:dyDescent="0.25">
      <c r="A3109">
        <v>2435</v>
      </c>
      <c r="B3109" s="1">
        <f>DATE(2006,9,1) + TIME(0,0,0)</f>
        <v>38961</v>
      </c>
      <c r="C3109">
        <v>26.492208480999999</v>
      </c>
    </row>
    <row r="3110" spans="1:3" x14ac:dyDescent="0.25">
      <c r="A3110">
        <v>2465</v>
      </c>
      <c r="B3110" s="1">
        <f>DATE(2006,10,1) + TIME(0,0,0)</f>
        <v>38991</v>
      </c>
      <c r="C3110">
        <v>26.504379272000001</v>
      </c>
    </row>
    <row r="3111" spans="1:3" x14ac:dyDescent="0.25">
      <c r="A3111">
        <v>2496</v>
      </c>
      <c r="B3111" s="1">
        <f>DATE(2006,11,1) + TIME(0,0,0)</f>
        <v>39022</v>
      </c>
      <c r="C3111">
        <v>26.516891479000002</v>
      </c>
    </row>
    <row r="3112" spans="1:3" x14ac:dyDescent="0.25">
      <c r="A3112">
        <v>2526</v>
      </c>
      <c r="B3112" s="1">
        <f>DATE(2006,12,1) + TIME(0,0,0)</f>
        <v>39052</v>
      </c>
      <c r="C3112">
        <v>26.528945922999998</v>
      </c>
    </row>
    <row r="3113" spans="1:3" x14ac:dyDescent="0.25">
      <c r="A3113">
        <v>2557</v>
      </c>
      <c r="B3113" s="1">
        <f>DATE(2007,1,1) + TIME(0,0,0)</f>
        <v>39083</v>
      </c>
      <c r="C3113">
        <v>26.541355133</v>
      </c>
    </row>
    <row r="3114" spans="1:3" x14ac:dyDescent="0.25">
      <c r="A3114">
        <v>2588</v>
      </c>
      <c r="B3114" s="1">
        <f>DATE(2007,2,1) + TIME(0,0,0)</f>
        <v>39114</v>
      </c>
      <c r="C3114">
        <v>26.553728104000001</v>
      </c>
    </row>
    <row r="3115" spans="1:3" x14ac:dyDescent="0.25">
      <c r="A3115">
        <v>2616</v>
      </c>
      <c r="B3115" s="1">
        <f>DATE(2007,3,1) + TIME(0,0,0)</f>
        <v>39142</v>
      </c>
      <c r="C3115">
        <v>26.564874649</v>
      </c>
    </row>
    <row r="3116" spans="1:3" x14ac:dyDescent="0.25">
      <c r="A3116">
        <v>2647</v>
      </c>
      <c r="B3116" s="1">
        <f>DATE(2007,4,1) + TIME(0,0,0)</f>
        <v>39173</v>
      </c>
      <c r="C3116">
        <v>26.577196121</v>
      </c>
    </row>
    <row r="3117" spans="1:3" x14ac:dyDescent="0.25">
      <c r="A3117">
        <v>2677</v>
      </c>
      <c r="B3117" s="1">
        <f>DATE(2007,5,1) + TIME(0,0,0)</f>
        <v>39203</v>
      </c>
      <c r="C3117">
        <v>26.589101791000001</v>
      </c>
    </row>
    <row r="3118" spans="1:3" x14ac:dyDescent="0.25">
      <c r="A3118">
        <v>2708</v>
      </c>
      <c r="B3118" s="1">
        <f>DATE(2007,6,1) + TIME(0,0,0)</f>
        <v>39234</v>
      </c>
      <c r="C3118">
        <v>26.601394653</v>
      </c>
    </row>
    <row r="3119" spans="1:3" x14ac:dyDescent="0.25">
      <c r="A3119">
        <v>2738</v>
      </c>
      <c r="B3119" s="1">
        <f>DATE(2007,7,1) + TIME(0,0,0)</f>
        <v>39264</v>
      </c>
      <c r="C3119">
        <v>26.613285064999999</v>
      </c>
    </row>
    <row r="3120" spans="1:3" x14ac:dyDescent="0.25">
      <c r="A3120">
        <v>2769</v>
      </c>
      <c r="B3120" s="1">
        <f>DATE(2007,8,1) + TIME(0,0,0)</f>
        <v>39295</v>
      </c>
      <c r="C3120">
        <v>26.625574111999999</v>
      </c>
    </row>
    <row r="3121" spans="1:3" x14ac:dyDescent="0.25">
      <c r="A3121">
        <v>2800</v>
      </c>
      <c r="B3121" s="1">
        <f>DATE(2007,9,1) + TIME(0,0,0)</f>
        <v>39326</v>
      </c>
      <c r="C3121">
        <v>26.637868880999999</v>
      </c>
    </row>
    <row r="3122" spans="1:3" x14ac:dyDescent="0.25">
      <c r="A3122">
        <v>2830</v>
      </c>
      <c r="B3122" s="1">
        <f>DATE(2007,10,1) + TIME(0,0,0)</f>
        <v>39356</v>
      </c>
      <c r="C3122">
        <v>26.649776459000002</v>
      </c>
    </row>
    <row r="3123" spans="1:3" x14ac:dyDescent="0.25">
      <c r="A3123">
        <v>2861</v>
      </c>
      <c r="B3123" s="1">
        <f>DATE(2007,11,1) + TIME(0,0,0)</f>
        <v>39387</v>
      </c>
      <c r="C3123">
        <v>26.662094115999999</v>
      </c>
    </row>
    <row r="3124" spans="1:3" x14ac:dyDescent="0.25">
      <c r="A3124">
        <v>2891</v>
      </c>
      <c r="B3124" s="1">
        <f>DATE(2007,12,1) + TIME(0,0,0)</f>
        <v>39417</v>
      </c>
      <c r="C3124">
        <v>26.674034119000002</v>
      </c>
    </row>
    <row r="3125" spans="1:3" x14ac:dyDescent="0.25">
      <c r="A3125">
        <v>2922</v>
      </c>
      <c r="B3125" s="1">
        <f>DATE(2008,1,1) + TIME(0,0,0)</f>
        <v>39448</v>
      </c>
      <c r="C3125">
        <v>26.686391830000002</v>
      </c>
    </row>
    <row r="3126" spans="1:3" x14ac:dyDescent="0.25">
      <c r="A3126">
        <v>2953</v>
      </c>
      <c r="B3126" s="1">
        <f>DATE(2008,2,1) + TIME(0,0,0)</f>
        <v>39479</v>
      </c>
      <c r="C3126">
        <v>26.698774338</v>
      </c>
    </row>
    <row r="3127" spans="1:3" x14ac:dyDescent="0.25">
      <c r="A3127">
        <v>2982</v>
      </c>
      <c r="B3127" s="1">
        <f>DATE(2008,3,1) + TIME(0,0,0)</f>
        <v>39508</v>
      </c>
      <c r="C3127">
        <v>26.710384369</v>
      </c>
    </row>
    <row r="3128" spans="1:3" x14ac:dyDescent="0.25">
      <c r="A3128">
        <v>3013</v>
      </c>
      <c r="B3128" s="1">
        <f>DATE(2008,4,1) + TIME(0,0,0)</f>
        <v>39539</v>
      </c>
      <c r="C3128">
        <v>26.722824097</v>
      </c>
    </row>
    <row r="3129" spans="1:3" x14ac:dyDescent="0.25">
      <c r="A3129">
        <v>3043</v>
      </c>
      <c r="B3129" s="1">
        <f>DATE(2008,5,1) + TIME(0,0,0)</f>
        <v>39569</v>
      </c>
      <c r="C3129">
        <v>26.734893799000002</v>
      </c>
    </row>
    <row r="3130" spans="1:3" x14ac:dyDescent="0.25">
      <c r="A3130">
        <v>3074</v>
      </c>
      <c r="B3130" s="1">
        <f>DATE(2008,6,1) + TIME(0,0,0)</f>
        <v>39600</v>
      </c>
      <c r="C3130">
        <v>26.747398376</v>
      </c>
    </row>
    <row r="3131" spans="1:3" x14ac:dyDescent="0.25">
      <c r="A3131">
        <v>3104</v>
      </c>
      <c r="B3131" s="1">
        <f>DATE(2008,7,1) + TIME(0,0,0)</f>
        <v>39630</v>
      </c>
      <c r="C3131">
        <v>26.759532927999999</v>
      </c>
    </row>
    <row r="3132" spans="1:3" x14ac:dyDescent="0.25">
      <c r="A3132">
        <v>3135</v>
      </c>
      <c r="B3132" s="1">
        <f>DATE(2008,8,1) + TIME(0,0,0)</f>
        <v>39661</v>
      </c>
      <c r="C3132">
        <v>26.772108077999999</v>
      </c>
    </row>
    <row r="3133" spans="1:3" x14ac:dyDescent="0.25">
      <c r="A3133">
        <v>3166</v>
      </c>
      <c r="B3133" s="1">
        <f>DATE(2008,9,1) + TIME(0,0,0)</f>
        <v>39692</v>
      </c>
      <c r="C3133">
        <v>26.784723282000002</v>
      </c>
    </row>
    <row r="3134" spans="1:3" x14ac:dyDescent="0.25">
      <c r="A3134">
        <v>3196</v>
      </c>
      <c r="B3134" s="1">
        <f>DATE(2008,10,1) + TIME(0,0,0)</f>
        <v>39722</v>
      </c>
      <c r="C3134">
        <v>26.796966553000001</v>
      </c>
    </row>
    <row r="3135" spans="1:3" x14ac:dyDescent="0.25">
      <c r="A3135">
        <v>3227</v>
      </c>
      <c r="B3135" s="1">
        <f>DATE(2008,11,1) + TIME(0,0,0)</f>
        <v>39753</v>
      </c>
      <c r="C3135">
        <v>26.809658051</v>
      </c>
    </row>
    <row r="3136" spans="1:3" x14ac:dyDescent="0.25">
      <c r="A3136">
        <v>3257</v>
      </c>
      <c r="B3136" s="1">
        <f>DATE(2008,12,1) + TIME(0,0,0)</f>
        <v>39783</v>
      </c>
      <c r="C3136">
        <v>26.821979523</v>
      </c>
    </row>
    <row r="3137" spans="1:3" x14ac:dyDescent="0.25">
      <c r="A3137">
        <v>3288</v>
      </c>
      <c r="B3137" s="1">
        <f>DATE(2009,1,1) + TIME(0,0,0)</f>
        <v>39814</v>
      </c>
      <c r="C3137">
        <v>26.834751129000001</v>
      </c>
    </row>
    <row r="3138" spans="1:3" x14ac:dyDescent="0.25">
      <c r="A3138">
        <v>3319</v>
      </c>
      <c r="B3138" s="1">
        <f>DATE(2009,2,1) + TIME(0,0,0)</f>
        <v>39845</v>
      </c>
      <c r="C3138">
        <v>26.847564696999999</v>
      </c>
    </row>
    <row r="3139" spans="1:3" x14ac:dyDescent="0.25">
      <c r="A3139">
        <v>3347</v>
      </c>
      <c r="B3139" s="1">
        <f>DATE(2009,3,1) + TIME(0,0,0)</f>
        <v>39873</v>
      </c>
      <c r="C3139">
        <v>26.859172821000001</v>
      </c>
    </row>
    <row r="3140" spans="1:3" x14ac:dyDescent="0.25">
      <c r="A3140">
        <v>3378</v>
      </c>
      <c r="B3140" s="1">
        <f>DATE(2009,4,1) + TIME(0,0,0)</f>
        <v>39904</v>
      </c>
      <c r="C3140">
        <v>26.872058868</v>
      </c>
    </row>
    <row r="3141" spans="1:3" x14ac:dyDescent="0.25">
      <c r="A3141">
        <v>3408</v>
      </c>
      <c r="B3141" s="1">
        <f>DATE(2009,5,1) + TIME(0,0,0)</f>
        <v>39934</v>
      </c>
      <c r="C3141">
        <v>26.884571075</v>
      </c>
    </row>
    <row r="3142" spans="1:3" x14ac:dyDescent="0.25">
      <c r="A3142">
        <v>3439</v>
      </c>
      <c r="B3142" s="1">
        <f>DATE(2009,6,1) + TIME(0,0,0)</f>
        <v>39965</v>
      </c>
      <c r="C3142">
        <v>26.897537231000001</v>
      </c>
    </row>
    <row r="3143" spans="1:3" x14ac:dyDescent="0.25">
      <c r="A3143">
        <v>3469</v>
      </c>
      <c r="B3143" s="1">
        <f>DATE(2009,7,1) + TIME(0,0,0)</f>
        <v>39995</v>
      </c>
      <c r="C3143">
        <v>26.91012001</v>
      </c>
    </row>
    <row r="3144" spans="1:3" x14ac:dyDescent="0.25">
      <c r="A3144">
        <v>3500</v>
      </c>
      <c r="B3144" s="1">
        <f>DATE(2009,8,1) + TIME(0,0,0)</f>
        <v>40026</v>
      </c>
      <c r="C3144">
        <v>26.923160552999999</v>
      </c>
    </row>
    <row r="3145" spans="1:3" x14ac:dyDescent="0.25">
      <c r="A3145">
        <v>3531</v>
      </c>
      <c r="B3145" s="1">
        <f>DATE(2009,9,1) + TIME(0,0,0)</f>
        <v>40057</v>
      </c>
      <c r="C3145">
        <v>26.936235428</v>
      </c>
    </row>
    <row r="3146" spans="1:3" x14ac:dyDescent="0.25">
      <c r="A3146">
        <v>3561</v>
      </c>
      <c r="B3146" s="1">
        <f>DATE(2009,10,1) + TIME(0,0,0)</f>
        <v>40087</v>
      </c>
      <c r="C3146">
        <v>26.948925018000001</v>
      </c>
    </row>
    <row r="3147" spans="1:3" x14ac:dyDescent="0.25">
      <c r="A3147">
        <v>3592</v>
      </c>
      <c r="B3147" s="1">
        <f>DATE(2009,11,1) + TIME(0,0,0)</f>
        <v>40118</v>
      </c>
      <c r="C3147">
        <v>26.962068557999999</v>
      </c>
    </row>
    <row r="3148" spans="1:3" x14ac:dyDescent="0.25">
      <c r="A3148">
        <v>3622</v>
      </c>
      <c r="B3148" s="1">
        <f>DATE(2009,12,1) + TIME(0,0,0)</f>
        <v>40148</v>
      </c>
      <c r="C3148">
        <v>26.974822998</v>
      </c>
    </row>
    <row r="3149" spans="1:3" x14ac:dyDescent="0.25">
      <c r="A3149">
        <v>3653</v>
      </c>
      <c r="B3149" s="1">
        <f>DATE(2010,1,1) + TIME(0,0,0)</f>
        <v>40179</v>
      </c>
      <c r="C3149">
        <v>26.988031386999999</v>
      </c>
    </row>
    <row r="3150" spans="1:3" x14ac:dyDescent="0.25">
      <c r="A3150">
        <v>3684</v>
      </c>
      <c r="B3150" s="1">
        <f>DATE(2010,2,1) + TIME(0,0,0)</f>
        <v>40210</v>
      </c>
      <c r="C3150">
        <v>27.001272201999999</v>
      </c>
    </row>
    <row r="3151" spans="1:3" x14ac:dyDescent="0.25">
      <c r="A3151">
        <v>3712</v>
      </c>
      <c r="B3151" s="1">
        <f>DATE(2010,3,1) + TIME(0,0,0)</f>
        <v>40238</v>
      </c>
      <c r="C3151">
        <v>27.013256073000001</v>
      </c>
    </row>
    <row r="3152" spans="1:3" x14ac:dyDescent="0.25">
      <c r="A3152">
        <v>3743</v>
      </c>
      <c r="B3152" s="1">
        <f>DATE(2010,4,1) + TIME(0,0,0)</f>
        <v>40269</v>
      </c>
      <c r="C3152">
        <v>27.026552200000001</v>
      </c>
    </row>
    <row r="3153" spans="1:3" x14ac:dyDescent="0.25">
      <c r="A3153">
        <v>3773</v>
      </c>
      <c r="B3153" s="1">
        <f>DATE(2010,5,1) + TIME(0,0,0)</f>
        <v>40299</v>
      </c>
      <c r="C3153">
        <v>27.039443970000001</v>
      </c>
    </row>
    <row r="3154" spans="1:3" x14ac:dyDescent="0.25">
      <c r="A3154">
        <v>3804</v>
      </c>
      <c r="B3154" s="1">
        <f>DATE(2010,6,1) + TIME(0,0,0)</f>
        <v>40330</v>
      </c>
      <c r="C3154">
        <v>27.052789688000001</v>
      </c>
    </row>
    <row r="3155" spans="1:3" x14ac:dyDescent="0.25">
      <c r="A3155">
        <v>3834</v>
      </c>
      <c r="B3155" s="1">
        <f>DATE(2010,7,1) + TIME(0,0,0)</f>
        <v>40360</v>
      </c>
      <c r="C3155">
        <v>27.065732956000002</v>
      </c>
    </row>
    <row r="3156" spans="1:3" x14ac:dyDescent="0.25">
      <c r="A3156">
        <v>3865</v>
      </c>
      <c r="B3156" s="1">
        <f>DATE(2010,8,1) + TIME(0,0,0)</f>
        <v>40391</v>
      </c>
      <c r="C3156">
        <v>27.079179763999999</v>
      </c>
    </row>
    <row r="3157" spans="1:3" x14ac:dyDescent="0.25">
      <c r="A3157">
        <v>3896</v>
      </c>
      <c r="B3157" s="1">
        <f>DATE(2010,9,1) + TIME(0,0,0)</f>
        <v>40422</v>
      </c>
      <c r="C3157">
        <v>27.092710494999999</v>
      </c>
    </row>
    <row r="3158" spans="1:3" x14ac:dyDescent="0.25">
      <c r="A3158">
        <v>3926</v>
      </c>
      <c r="B3158" s="1">
        <f>DATE(2010,10,1) + TIME(0,0,0)</f>
        <v>40452</v>
      </c>
      <c r="C3158">
        <v>27.105867386</v>
      </c>
    </row>
    <row r="3159" spans="1:3" x14ac:dyDescent="0.25">
      <c r="A3159">
        <v>3957</v>
      </c>
      <c r="B3159" s="1">
        <f>DATE(2010,11,1) + TIME(0,0,0)</f>
        <v>40483</v>
      </c>
      <c r="C3159">
        <v>27.119501113999998</v>
      </c>
    </row>
    <row r="3160" spans="1:3" x14ac:dyDescent="0.25">
      <c r="A3160">
        <v>3987</v>
      </c>
      <c r="B3160" s="1">
        <f>DATE(2010,12,1) + TIME(0,0,0)</f>
        <v>40513</v>
      </c>
      <c r="C3160">
        <v>27.132722855000001</v>
      </c>
    </row>
    <row r="3161" spans="1:3" x14ac:dyDescent="0.25">
      <c r="A3161">
        <v>4018</v>
      </c>
      <c r="B3161" s="1">
        <f>DATE(2011,1,1) + TIME(0,0,0)</f>
        <v>40544</v>
      </c>
      <c r="C3161">
        <v>27.146404266000001</v>
      </c>
    </row>
    <row r="3162" spans="1:3" x14ac:dyDescent="0.25">
      <c r="A3162">
        <v>4049</v>
      </c>
      <c r="B3162" s="1">
        <f>DATE(2011,2,1) + TIME(0,0,0)</f>
        <v>40575</v>
      </c>
      <c r="C3162">
        <v>27.160099030000001</v>
      </c>
    </row>
    <row r="3163" spans="1:3" x14ac:dyDescent="0.25">
      <c r="A3163">
        <v>4077</v>
      </c>
      <c r="B3163" s="1">
        <f>DATE(2011,3,1) + TIME(0,0,0)</f>
        <v>40603</v>
      </c>
      <c r="C3163">
        <v>27.172475814999999</v>
      </c>
    </row>
    <row r="3164" spans="1:3" x14ac:dyDescent="0.25">
      <c r="A3164">
        <v>4108</v>
      </c>
      <c r="B3164" s="1">
        <f>DATE(2011,4,1) + TIME(0,0,0)</f>
        <v>40634</v>
      </c>
      <c r="C3164">
        <v>27.186185837</v>
      </c>
    </row>
    <row r="3165" spans="1:3" x14ac:dyDescent="0.25">
      <c r="A3165">
        <v>4138</v>
      </c>
      <c r="B3165" s="1">
        <f>DATE(2011,5,1) + TIME(0,0,0)</f>
        <v>40664</v>
      </c>
      <c r="C3165">
        <v>27.199453353999999</v>
      </c>
    </row>
    <row r="3166" spans="1:3" x14ac:dyDescent="0.25">
      <c r="A3166">
        <v>4169</v>
      </c>
      <c r="B3166" s="1">
        <f>DATE(2011,6,1) + TIME(0,0,0)</f>
        <v>40695</v>
      </c>
      <c r="C3166">
        <v>27.213161468999999</v>
      </c>
    </row>
    <row r="3167" spans="1:3" x14ac:dyDescent="0.25">
      <c r="A3167">
        <v>4199</v>
      </c>
      <c r="B3167" s="1">
        <f>DATE(2011,7,1) + TIME(0,0,0)</f>
        <v>40725</v>
      </c>
      <c r="C3167">
        <v>27.226423264000001</v>
      </c>
    </row>
    <row r="3168" spans="1:3" x14ac:dyDescent="0.25">
      <c r="A3168">
        <v>4230</v>
      </c>
      <c r="B3168" s="1">
        <f>DATE(2011,8,1) + TIME(0,0,0)</f>
        <v>40756</v>
      </c>
      <c r="C3168">
        <v>27.240119933999999</v>
      </c>
    </row>
    <row r="3169" spans="1:3" x14ac:dyDescent="0.25">
      <c r="A3169">
        <v>4261</v>
      </c>
      <c r="B3169" s="1">
        <f>DATE(2011,9,1) + TIME(0,0,0)</f>
        <v>40787</v>
      </c>
      <c r="C3169">
        <v>27.253807068</v>
      </c>
    </row>
    <row r="3170" spans="1:3" x14ac:dyDescent="0.25">
      <c r="A3170">
        <v>4291</v>
      </c>
      <c r="B3170" s="1">
        <f>DATE(2011,10,1) + TIME(0,0,0)</f>
        <v>40817</v>
      </c>
      <c r="C3170">
        <v>27.267038345</v>
      </c>
    </row>
    <row r="3171" spans="1:3" x14ac:dyDescent="0.25">
      <c r="A3171">
        <v>4322</v>
      </c>
      <c r="B3171" s="1">
        <f>DATE(2011,11,1) + TIME(0,0,0)</f>
        <v>40848</v>
      </c>
      <c r="C3171">
        <v>27.280694961999998</v>
      </c>
    </row>
    <row r="3172" spans="1:3" x14ac:dyDescent="0.25">
      <c r="A3172">
        <v>4352</v>
      </c>
      <c r="B3172" s="1">
        <f>DATE(2011,12,1) + TIME(0,0,0)</f>
        <v>40878</v>
      </c>
      <c r="C3172">
        <v>27.293891906999999</v>
      </c>
    </row>
    <row r="3173" spans="1:3" x14ac:dyDescent="0.25">
      <c r="A3173">
        <v>4383</v>
      </c>
      <c r="B3173" s="1">
        <f>DATE(2012,1,1) + TIME(0,0,0)</f>
        <v>40909</v>
      </c>
      <c r="C3173">
        <v>27.307510376</v>
      </c>
    </row>
    <row r="3174" spans="1:3" x14ac:dyDescent="0.25">
      <c r="A3174">
        <v>4414</v>
      </c>
      <c r="B3174" s="1">
        <f>DATE(2012,2,1) + TIME(0,0,0)</f>
        <v>40940</v>
      </c>
      <c r="C3174">
        <v>27.321105957</v>
      </c>
    </row>
    <row r="3175" spans="1:3" x14ac:dyDescent="0.25">
      <c r="A3175">
        <v>4443</v>
      </c>
      <c r="B3175" s="1">
        <f>DATE(2012,3,1) + TIME(0,0,0)</f>
        <v>40969</v>
      </c>
      <c r="C3175">
        <v>27.333803177</v>
      </c>
    </row>
    <row r="3176" spans="1:3" x14ac:dyDescent="0.25">
      <c r="A3176">
        <v>4474</v>
      </c>
      <c r="B3176" s="1">
        <f>DATE(2012,4,1) + TIME(0,0,0)</f>
        <v>41000</v>
      </c>
      <c r="C3176">
        <v>27.347351073999999</v>
      </c>
    </row>
    <row r="3177" spans="1:3" x14ac:dyDescent="0.25">
      <c r="A3177">
        <v>4504</v>
      </c>
      <c r="B3177" s="1">
        <f>DATE(2012,5,1) + TIME(0,0,0)</f>
        <v>41030</v>
      </c>
      <c r="C3177">
        <v>27.360435486</v>
      </c>
    </row>
    <row r="3178" spans="1:3" x14ac:dyDescent="0.25">
      <c r="A3178">
        <v>4535</v>
      </c>
      <c r="B3178" s="1">
        <f>DATE(2012,6,1) + TIME(0,0,0)</f>
        <v>41061</v>
      </c>
      <c r="C3178">
        <v>27.373926163</v>
      </c>
    </row>
    <row r="3179" spans="1:3" x14ac:dyDescent="0.25">
      <c r="A3179">
        <v>4565</v>
      </c>
      <c r="B3179" s="1">
        <f>DATE(2012,7,1) + TIME(0,0,0)</f>
        <v>41091</v>
      </c>
      <c r="C3179">
        <v>27.386953353999999</v>
      </c>
    </row>
    <row r="3180" spans="1:3" x14ac:dyDescent="0.25">
      <c r="A3180">
        <v>4596</v>
      </c>
      <c r="B3180" s="1">
        <f>DATE(2012,8,1) + TIME(0,0,0)</f>
        <v>41122</v>
      </c>
      <c r="C3180">
        <v>27.400382996000001</v>
      </c>
    </row>
    <row r="3181" spans="1:3" x14ac:dyDescent="0.25">
      <c r="A3181">
        <v>4627</v>
      </c>
      <c r="B3181" s="1">
        <f>DATE(2012,9,1) + TIME(0,0,0)</f>
        <v>41153</v>
      </c>
      <c r="C3181">
        <v>27.41378212</v>
      </c>
    </row>
    <row r="3182" spans="1:3" x14ac:dyDescent="0.25">
      <c r="A3182">
        <v>4657</v>
      </c>
      <c r="B3182" s="1">
        <f>DATE(2012,10,1) + TIME(0,0,0)</f>
        <v>41183</v>
      </c>
      <c r="C3182">
        <v>27.426713942999999</v>
      </c>
    </row>
    <row r="3183" spans="1:3" x14ac:dyDescent="0.25">
      <c r="A3183">
        <v>4688</v>
      </c>
      <c r="B3183" s="1">
        <f>DATE(2012,11,1) + TIME(0,0,0)</f>
        <v>41214</v>
      </c>
      <c r="C3183">
        <v>27.440044403000002</v>
      </c>
    </row>
    <row r="3184" spans="1:3" x14ac:dyDescent="0.25">
      <c r="A3184">
        <v>4718</v>
      </c>
      <c r="B3184" s="1">
        <f>DATE(2012,12,1) + TIME(0,0,0)</f>
        <v>41244</v>
      </c>
      <c r="C3184">
        <v>27.452911377</v>
      </c>
    </row>
    <row r="3185" spans="1:3" x14ac:dyDescent="0.25">
      <c r="A3185">
        <v>4749</v>
      </c>
      <c r="B3185" s="1">
        <f>DATE(2013,1,1) + TIME(0,0,0)</f>
        <v>41275</v>
      </c>
      <c r="C3185">
        <v>27.466169356999998</v>
      </c>
    </row>
    <row r="3186" spans="1:3" x14ac:dyDescent="0.25">
      <c r="A3186">
        <v>4780</v>
      </c>
      <c r="B3186" s="1">
        <f>DATE(2013,2,1) + TIME(0,0,0)</f>
        <v>41306</v>
      </c>
      <c r="C3186">
        <v>27.479391098000001</v>
      </c>
    </row>
    <row r="3187" spans="1:3" x14ac:dyDescent="0.25">
      <c r="A3187">
        <v>4808</v>
      </c>
      <c r="B3187" s="1">
        <f>DATE(2013,3,1) + TIME(0,0,0)</f>
        <v>41334</v>
      </c>
      <c r="C3187">
        <v>27.491298676</v>
      </c>
    </row>
    <row r="3188" spans="1:3" x14ac:dyDescent="0.25">
      <c r="A3188">
        <v>4839</v>
      </c>
      <c r="B3188" s="1">
        <f>DATE(2013,4,1) + TIME(0,0,0)</f>
        <v>41365</v>
      </c>
      <c r="C3188">
        <v>27.504447936999998</v>
      </c>
    </row>
    <row r="3189" spans="1:3" x14ac:dyDescent="0.25">
      <c r="A3189">
        <v>4869</v>
      </c>
      <c r="B3189" s="1">
        <f>DATE(2013,5,1) + TIME(0,0,0)</f>
        <v>41395</v>
      </c>
      <c r="C3189">
        <v>27.517133713</v>
      </c>
    </row>
    <row r="3190" spans="1:3" x14ac:dyDescent="0.25">
      <c r="A3190">
        <v>4900</v>
      </c>
      <c r="B3190" s="1">
        <f>DATE(2013,6,1) + TIME(0,0,0)</f>
        <v>41426</v>
      </c>
      <c r="C3190">
        <v>27.530204773000001</v>
      </c>
    </row>
    <row r="3191" spans="1:3" x14ac:dyDescent="0.25">
      <c r="A3191">
        <v>4930</v>
      </c>
      <c r="B3191" s="1">
        <f>DATE(2013,7,1) + TIME(0,0,0)</f>
        <v>41456</v>
      </c>
      <c r="C3191">
        <v>27.542816162000001</v>
      </c>
    </row>
    <row r="3192" spans="1:3" x14ac:dyDescent="0.25">
      <c r="A3192">
        <v>4961</v>
      </c>
      <c r="B3192" s="1">
        <f>DATE(2013,8,1) + TIME(0,0,0)</f>
        <v>41487</v>
      </c>
      <c r="C3192">
        <v>27.555807114</v>
      </c>
    </row>
    <row r="3193" spans="1:3" x14ac:dyDescent="0.25">
      <c r="A3193">
        <v>4992</v>
      </c>
      <c r="B3193" s="1">
        <f>DATE(2013,9,1) + TIME(0,0,0)</f>
        <v>41518</v>
      </c>
      <c r="C3193">
        <v>27.568758011</v>
      </c>
    </row>
    <row r="3194" spans="1:3" x14ac:dyDescent="0.25">
      <c r="A3194">
        <v>5022</v>
      </c>
      <c r="B3194" s="1">
        <f>DATE(2013,10,1) + TIME(0,0,0)</f>
        <v>41548</v>
      </c>
      <c r="C3194">
        <v>27.581253052000001</v>
      </c>
    </row>
    <row r="3195" spans="1:3" x14ac:dyDescent="0.25">
      <c r="A3195">
        <v>5053</v>
      </c>
      <c r="B3195" s="1">
        <f>DATE(2013,11,1) + TIME(0,0,0)</f>
        <v>41579</v>
      </c>
      <c r="C3195">
        <v>27.594121933</v>
      </c>
    </row>
    <row r="3196" spans="1:3" x14ac:dyDescent="0.25">
      <c r="A3196">
        <v>5083</v>
      </c>
      <c r="B3196" s="1">
        <f>DATE(2013,12,1) + TIME(0,0,0)</f>
        <v>41609</v>
      </c>
      <c r="C3196">
        <v>27.606538773</v>
      </c>
    </row>
    <row r="3197" spans="1:3" x14ac:dyDescent="0.25">
      <c r="A3197">
        <v>5114</v>
      </c>
      <c r="B3197" s="1">
        <f>DATE(2014,1,1) + TIME(0,0,0)</f>
        <v>41640</v>
      </c>
      <c r="C3197">
        <v>27.619327545000001</v>
      </c>
    </row>
    <row r="3198" spans="1:3" x14ac:dyDescent="0.25">
      <c r="A3198">
        <v>5145</v>
      </c>
      <c r="B3198" s="1">
        <f>DATE(2014,2,1) + TIME(0,0,0)</f>
        <v>41671</v>
      </c>
      <c r="C3198">
        <v>27.632076262999998</v>
      </c>
    </row>
    <row r="3199" spans="1:3" x14ac:dyDescent="0.25">
      <c r="A3199">
        <v>5173</v>
      </c>
      <c r="B3199" s="1">
        <f>DATE(2014,3,1) + TIME(0,0,0)</f>
        <v>41699</v>
      </c>
      <c r="C3199">
        <v>27.643554687999998</v>
      </c>
    </row>
    <row r="3200" spans="1:3" x14ac:dyDescent="0.25">
      <c r="A3200">
        <v>5204</v>
      </c>
      <c r="B3200" s="1">
        <f>DATE(2014,4,1) + TIME(0,0,0)</f>
        <v>41730</v>
      </c>
      <c r="C3200">
        <v>27.656225203999998</v>
      </c>
    </row>
    <row r="3201" spans="1:3" x14ac:dyDescent="0.25">
      <c r="A3201">
        <v>5234</v>
      </c>
      <c r="B3201" s="1">
        <f>DATE(2014,5,1) + TIME(0,0,0)</f>
        <v>41760</v>
      </c>
      <c r="C3201">
        <v>27.668457030999999</v>
      </c>
    </row>
    <row r="3202" spans="1:3" x14ac:dyDescent="0.25">
      <c r="A3202">
        <v>5265</v>
      </c>
      <c r="B3202" s="1">
        <f>DATE(2014,6,1) + TIME(0,0,0)</f>
        <v>41791</v>
      </c>
      <c r="C3202">
        <v>27.681062698000002</v>
      </c>
    </row>
    <row r="3203" spans="1:3" x14ac:dyDescent="0.25">
      <c r="A3203">
        <v>5295</v>
      </c>
      <c r="B3203" s="1">
        <f>DATE(2014,7,1) + TIME(0,0,0)</f>
        <v>41821</v>
      </c>
      <c r="C3203">
        <v>27.693235396999999</v>
      </c>
    </row>
    <row r="3204" spans="1:3" x14ac:dyDescent="0.25">
      <c r="A3204">
        <v>5326</v>
      </c>
      <c r="B3204" s="1">
        <f>DATE(2014,8,1) + TIME(0,0,0)</f>
        <v>41852</v>
      </c>
      <c r="C3204">
        <v>27.705781937000001</v>
      </c>
    </row>
    <row r="3205" spans="1:3" x14ac:dyDescent="0.25">
      <c r="A3205">
        <v>5357</v>
      </c>
      <c r="B3205" s="1">
        <f>DATE(2014,9,1) + TIME(0,0,0)</f>
        <v>41883</v>
      </c>
      <c r="C3205">
        <v>27.718297958000001</v>
      </c>
    </row>
    <row r="3206" spans="1:3" x14ac:dyDescent="0.25">
      <c r="A3206">
        <v>5387</v>
      </c>
      <c r="B3206" s="1">
        <f>DATE(2014,10,1) + TIME(0,0,0)</f>
        <v>41913</v>
      </c>
      <c r="C3206">
        <v>27.730382919</v>
      </c>
    </row>
    <row r="3207" spans="1:3" x14ac:dyDescent="0.25">
      <c r="A3207">
        <v>5418</v>
      </c>
      <c r="B3207" s="1">
        <f>DATE(2014,11,1) + TIME(0,0,0)</f>
        <v>41944</v>
      </c>
      <c r="C3207">
        <v>27.742841721000001</v>
      </c>
    </row>
    <row r="3208" spans="1:3" x14ac:dyDescent="0.25">
      <c r="A3208">
        <v>5448</v>
      </c>
      <c r="B3208" s="1">
        <f>DATE(2014,12,1) + TIME(0,0,0)</f>
        <v>41974</v>
      </c>
      <c r="C3208">
        <v>27.754869460999998</v>
      </c>
    </row>
    <row r="3209" spans="1:3" x14ac:dyDescent="0.25">
      <c r="A3209">
        <v>5479</v>
      </c>
      <c r="B3209" s="1">
        <f>DATE(2015,1,1) + TIME(0,0,0)</f>
        <v>42005</v>
      </c>
      <c r="C3209">
        <v>27.767269134999999</v>
      </c>
    </row>
    <row r="3210" spans="1:3" x14ac:dyDescent="0.25">
      <c r="A3210">
        <v>5510</v>
      </c>
      <c r="B3210" s="1">
        <f>DATE(2015,2,1) + TIME(0,0,0)</f>
        <v>42036</v>
      </c>
      <c r="C3210">
        <v>27.779636383</v>
      </c>
    </row>
    <row r="3211" spans="1:3" x14ac:dyDescent="0.25">
      <c r="A3211">
        <v>5538</v>
      </c>
      <c r="B3211" s="1">
        <f>DATE(2015,3,1) + TIME(0,0,0)</f>
        <v>42064</v>
      </c>
      <c r="C3211">
        <v>27.790781021000001</v>
      </c>
    </row>
    <row r="3212" spans="1:3" x14ac:dyDescent="0.25">
      <c r="A3212">
        <v>5569</v>
      </c>
      <c r="B3212" s="1">
        <f>DATE(2015,4,1) + TIME(0,0,0)</f>
        <v>42095</v>
      </c>
      <c r="C3212">
        <v>27.803091048999999</v>
      </c>
    </row>
    <row r="3213" spans="1:3" x14ac:dyDescent="0.25">
      <c r="A3213">
        <v>5599</v>
      </c>
      <c r="B3213" s="1">
        <f>DATE(2015,5,1) + TIME(0,0,0)</f>
        <v>42125</v>
      </c>
      <c r="C3213">
        <v>27.814971924000002</v>
      </c>
    </row>
    <row r="3214" spans="1:3" x14ac:dyDescent="0.25">
      <c r="A3214">
        <v>5630</v>
      </c>
      <c r="B3214" s="1">
        <f>DATE(2015,6,1) + TIME(0,0,0)</f>
        <v>42156</v>
      </c>
      <c r="C3214">
        <v>27.827219009</v>
      </c>
    </row>
    <row r="3215" spans="1:3" x14ac:dyDescent="0.25">
      <c r="A3215">
        <v>5660</v>
      </c>
      <c r="B3215" s="1">
        <f>DATE(2015,7,1) + TIME(0,0,0)</f>
        <v>42186</v>
      </c>
      <c r="C3215">
        <v>27.839040755999999</v>
      </c>
    </row>
    <row r="3216" spans="1:3" x14ac:dyDescent="0.25">
      <c r="A3216">
        <v>5691</v>
      </c>
      <c r="B3216" s="1">
        <f>DATE(2015,8,1) + TIME(0,0,0)</f>
        <v>42217</v>
      </c>
      <c r="C3216">
        <v>27.851224899000002</v>
      </c>
    </row>
    <row r="3217" spans="1:3" x14ac:dyDescent="0.25">
      <c r="A3217">
        <v>5722</v>
      </c>
      <c r="B3217" s="1">
        <f>DATE(2015,9,1) + TIME(0,0,0)</f>
        <v>42248</v>
      </c>
      <c r="C3217">
        <v>27.863374709999999</v>
      </c>
    </row>
    <row r="3218" spans="1:3" x14ac:dyDescent="0.25">
      <c r="A3218">
        <v>5752</v>
      </c>
      <c r="B3218" s="1">
        <f>DATE(2015,10,1) + TIME(0,0,0)</f>
        <v>42278</v>
      </c>
      <c r="C3218">
        <v>27.875102996999999</v>
      </c>
    </row>
    <row r="3219" spans="1:3" x14ac:dyDescent="0.25">
      <c r="A3219">
        <v>5783</v>
      </c>
      <c r="B3219" s="1">
        <f>DATE(2015,11,1) + TIME(0,0,0)</f>
        <v>42309</v>
      </c>
      <c r="C3219">
        <v>27.887187957999998</v>
      </c>
    </row>
    <row r="3220" spans="1:3" x14ac:dyDescent="0.25">
      <c r="A3220">
        <v>5813</v>
      </c>
      <c r="B3220" s="1">
        <f>DATE(2015,12,1) + TIME(0,0,0)</f>
        <v>42339</v>
      </c>
      <c r="C3220">
        <v>27.898851395000001</v>
      </c>
    </row>
    <row r="3221" spans="1:3" x14ac:dyDescent="0.25">
      <c r="A3221">
        <v>5844</v>
      </c>
      <c r="B3221" s="1">
        <f>DATE(2016,1,1) + TIME(0,0,0)</f>
        <v>42370</v>
      </c>
      <c r="C3221">
        <v>27.910869598000001</v>
      </c>
    </row>
    <row r="3222" spans="1:3" x14ac:dyDescent="0.25">
      <c r="A3222">
        <v>5875</v>
      </c>
      <c r="B3222" s="1">
        <f>DATE(2016,2,1) + TIME(0,0,0)</f>
        <v>42401</v>
      </c>
      <c r="C3222">
        <v>27.922855377000001</v>
      </c>
    </row>
    <row r="3223" spans="1:3" x14ac:dyDescent="0.25">
      <c r="A3223">
        <v>5904</v>
      </c>
      <c r="B3223" s="1">
        <f>DATE(2016,3,1) + TIME(0,0,0)</f>
        <v>42430</v>
      </c>
      <c r="C3223">
        <v>27.934036254999999</v>
      </c>
    </row>
    <row r="3224" spans="1:3" x14ac:dyDescent="0.25">
      <c r="A3224">
        <v>5935</v>
      </c>
      <c r="B3224" s="1">
        <f>DATE(2016,4,1) + TIME(0,0,0)</f>
        <v>42461</v>
      </c>
      <c r="C3224">
        <v>27.945953369000001</v>
      </c>
    </row>
    <row r="3225" spans="1:3" x14ac:dyDescent="0.25">
      <c r="A3225">
        <v>5965</v>
      </c>
      <c r="B3225" s="1">
        <f>DATE(2016,5,1) + TIME(0,0,0)</f>
        <v>42491</v>
      </c>
      <c r="C3225">
        <v>27.957454681000002</v>
      </c>
    </row>
    <row r="3226" spans="1:3" x14ac:dyDescent="0.25">
      <c r="A3226">
        <v>5996</v>
      </c>
      <c r="B3226" s="1">
        <f>DATE(2016,6,1) + TIME(0,0,0)</f>
        <v>42522</v>
      </c>
      <c r="C3226">
        <v>27.969303131</v>
      </c>
    </row>
    <row r="3227" spans="1:3" x14ac:dyDescent="0.25">
      <c r="A3227">
        <v>6026</v>
      </c>
      <c r="B3227" s="1">
        <f>DATE(2016,7,1) + TIME(0,0,0)</f>
        <v>42552</v>
      </c>
      <c r="C3227">
        <v>27.980737686000001</v>
      </c>
    </row>
    <row r="3228" spans="1:3" x14ac:dyDescent="0.25">
      <c r="A3228">
        <v>6057</v>
      </c>
      <c r="B3228" s="1">
        <f>DATE(2016,8,1) + TIME(0,0,0)</f>
        <v>42583</v>
      </c>
      <c r="C3228">
        <v>27.992517470999999</v>
      </c>
    </row>
    <row r="3229" spans="1:3" x14ac:dyDescent="0.25">
      <c r="A3229">
        <v>6088</v>
      </c>
      <c r="B3229" s="1">
        <f>DATE(2016,9,1) + TIME(0,0,0)</f>
        <v>42614</v>
      </c>
      <c r="C3229">
        <v>28.004262923999999</v>
      </c>
    </row>
    <row r="3230" spans="1:3" x14ac:dyDescent="0.25">
      <c r="A3230">
        <v>6118</v>
      </c>
      <c r="B3230" s="1">
        <f>DATE(2016,10,1) + TIME(0,0,0)</f>
        <v>42644</v>
      </c>
      <c r="C3230">
        <v>28.015594482000001</v>
      </c>
    </row>
    <row r="3231" spans="1:3" x14ac:dyDescent="0.25">
      <c r="A3231">
        <v>6149</v>
      </c>
      <c r="B3231" s="1">
        <f>DATE(2016,11,1) + TIME(0,0,0)</f>
        <v>42675</v>
      </c>
      <c r="C3231">
        <v>28.027269362999998</v>
      </c>
    </row>
    <row r="3232" spans="1:3" x14ac:dyDescent="0.25">
      <c r="A3232">
        <v>6179</v>
      </c>
      <c r="B3232" s="1">
        <f>DATE(2016,12,1) + TIME(0,0,0)</f>
        <v>42705</v>
      </c>
      <c r="C3232">
        <v>28.038534164000001</v>
      </c>
    </row>
    <row r="3233" spans="1:3" x14ac:dyDescent="0.25">
      <c r="A3233">
        <v>6210</v>
      </c>
      <c r="B3233" s="1">
        <f>DATE(2017,1,1) + TIME(0,0,0)</f>
        <v>42736</v>
      </c>
      <c r="C3233">
        <v>28.050136565999999</v>
      </c>
    </row>
    <row r="3234" spans="1:3" x14ac:dyDescent="0.25">
      <c r="A3234">
        <v>6241</v>
      </c>
      <c r="B3234" s="1">
        <f>DATE(2017,2,1) + TIME(0,0,0)</f>
        <v>42767</v>
      </c>
      <c r="C3234">
        <v>28.061704636000002</v>
      </c>
    </row>
    <row r="3235" spans="1:3" x14ac:dyDescent="0.25">
      <c r="A3235">
        <v>6269</v>
      </c>
      <c r="B3235" s="1">
        <f>DATE(2017,3,1) + TIME(0,0,0)</f>
        <v>42795</v>
      </c>
      <c r="C3235">
        <v>28.072122574000002</v>
      </c>
    </row>
    <row r="3236" spans="1:3" x14ac:dyDescent="0.25">
      <c r="A3236">
        <v>6300</v>
      </c>
      <c r="B3236" s="1">
        <f>DATE(2017,4,1) + TIME(0,0,0)</f>
        <v>42826</v>
      </c>
      <c r="C3236">
        <v>28.083621979</v>
      </c>
    </row>
    <row r="3237" spans="1:3" x14ac:dyDescent="0.25">
      <c r="A3237">
        <v>6330</v>
      </c>
      <c r="B3237" s="1">
        <f>DATE(2017,5,1) + TIME(0,0,0)</f>
        <v>42856</v>
      </c>
      <c r="C3237">
        <v>28.094717026000001</v>
      </c>
    </row>
    <row r="3238" spans="1:3" x14ac:dyDescent="0.25">
      <c r="A3238">
        <v>6361</v>
      </c>
      <c r="B3238" s="1">
        <f>DATE(2017,6,1) + TIME(0,0,0)</f>
        <v>42887</v>
      </c>
      <c r="C3238">
        <v>28.106145859000002</v>
      </c>
    </row>
    <row r="3239" spans="1:3" x14ac:dyDescent="0.25">
      <c r="A3239">
        <v>6391</v>
      </c>
      <c r="B3239" s="1">
        <f>DATE(2017,7,1) + TIME(0,0,0)</f>
        <v>42917</v>
      </c>
      <c r="C3239">
        <v>28.117174149</v>
      </c>
    </row>
    <row r="3240" spans="1:3" x14ac:dyDescent="0.25">
      <c r="A3240">
        <v>6422</v>
      </c>
      <c r="B3240" s="1">
        <f>DATE(2017,8,1) + TIME(0,0,0)</f>
        <v>42948</v>
      </c>
      <c r="C3240">
        <v>28.128532409999998</v>
      </c>
    </row>
    <row r="3241" spans="1:3" x14ac:dyDescent="0.25">
      <c r="A3241">
        <v>6453</v>
      </c>
      <c r="B3241" s="1">
        <f>DATE(2017,9,1) + TIME(0,0,0)</f>
        <v>42979</v>
      </c>
      <c r="C3241">
        <v>28.139856339000001</v>
      </c>
    </row>
    <row r="3242" spans="1:3" x14ac:dyDescent="0.25">
      <c r="A3242">
        <v>6483</v>
      </c>
      <c r="B3242" s="1">
        <f>DATE(2017,10,1) + TIME(0,0,0)</f>
        <v>43009</v>
      </c>
      <c r="C3242">
        <v>28.150783538999999</v>
      </c>
    </row>
    <row r="3243" spans="1:3" x14ac:dyDescent="0.25">
      <c r="A3243">
        <v>6514</v>
      </c>
      <c r="B3243" s="1">
        <f>DATE(2017,11,1) + TIME(0,0,0)</f>
        <v>43040</v>
      </c>
      <c r="C3243">
        <v>28.162038803000002</v>
      </c>
    </row>
    <row r="3244" spans="1:3" x14ac:dyDescent="0.25">
      <c r="A3244">
        <v>6544</v>
      </c>
      <c r="B3244" s="1">
        <f>DATE(2017,12,1) + TIME(0,0,0)</f>
        <v>43070</v>
      </c>
      <c r="C3244">
        <v>28.172897338999999</v>
      </c>
    </row>
    <row r="3245" spans="1:3" x14ac:dyDescent="0.25">
      <c r="A3245">
        <v>6575</v>
      </c>
      <c r="B3245" s="1">
        <f>DATE(2018,1,1) + TIME(0,0,0)</f>
        <v>43101</v>
      </c>
      <c r="C3245">
        <v>28.184083939000001</v>
      </c>
    </row>
    <row r="3246" spans="1:3" x14ac:dyDescent="0.25">
      <c r="A3246">
        <v>6606</v>
      </c>
      <c r="B3246" s="1">
        <f>DATE(2018,2,1) + TIME(0,0,0)</f>
        <v>43132</v>
      </c>
      <c r="C3246">
        <v>28.195236206000001</v>
      </c>
    </row>
    <row r="3247" spans="1:3" x14ac:dyDescent="0.25">
      <c r="A3247">
        <v>6634</v>
      </c>
      <c r="B3247" s="1">
        <f>DATE(2018,3,1) + TIME(0,0,0)</f>
        <v>43160</v>
      </c>
      <c r="C3247">
        <v>28.205278397000001</v>
      </c>
    </row>
    <row r="3248" spans="1:3" x14ac:dyDescent="0.25">
      <c r="A3248">
        <v>6665</v>
      </c>
      <c r="B3248" s="1">
        <f>DATE(2018,4,1) + TIME(0,0,0)</f>
        <v>43191</v>
      </c>
      <c r="C3248">
        <v>28.216363907000002</v>
      </c>
    </row>
    <row r="3249" spans="1:3" x14ac:dyDescent="0.25">
      <c r="A3249">
        <v>6695</v>
      </c>
      <c r="B3249" s="1">
        <f>DATE(2018,5,1) + TIME(0,0,0)</f>
        <v>43221</v>
      </c>
      <c r="C3249">
        <v>28.227058411000002</v>
      </c>
    </row>
    <row r="3250" spans="1:3" x14ac:dyDescent="0.25">
      <c r="A3250">
        <v>6726</v>
      </c>
      <c r="B3250" s="1">
        <f>DATE(2018,6,1) + TIME(0,0,0)</f>
        <v>43252</v>
      </c>
      <c r="C3250">
        <v>28.238075255999998</v>
      </c>
    </row>
    <row r="3251" spans="1:3" x14ac:dyDescent="0.25">
      <c r="A3251">
        <v>6756</v>
      </c>
      <c r="B3251" s="1">
        <f>DATE(2018,7,1) + TIME(0,0,0)</f>
        <v>43282</v>
      </c>
      <c r="C3251">
        <v>28.248703002999999</v>
      </c>
    </row>
    <row r="3252" spans="1:3" x14ac:dyDescent="0.25">
      <c r="A3252">
        <v>6787</v>
      </c>
      <c r="B3252" s="1">
        <f>DATE(2018,8,1) + TIME(0,0,0)</f>
        <v>43313</v>
      </c>
      <c r="C3252">
        <v>28.259649277000001</v>
      </c>
    </row>
    <row r="3253" spans="1:3" x14ac:dyDescent="0.25">
      <c r="A3253">
        <v>6818</v>
      </c>
      <c r="B3253" s="1">
        <f>DATE(2018,9,1) + TIME(0,0,0)</f>
        <v>43344</v>
      </c>
      <c r="C3253">
        <v>28.270561218000001</v>
      </c>
    </row>
    <row r="3254" spans="1:3" x14ac:dyDescent="0.25">
      <c r="A3254">
        <v>6848</v>
      </c>
      <c r="B3254" s="1">
        <f>DATE(2018,10,1) + TIME(0,0,0)</f>
        <v>43374</v>
      </c>
      <c r="C3254">
        <v>28.281089782999999</v>
      </c>
    </row>
    <row r="3255" spans="1:3" x14ac:dyDescent="0.25">
      <c r="A3255">
        <v>6879</v>
      </c>
      <c r="B3255" s="1">
        <f>DATE(2018,11,1) + TIME(0,0,0)</f>
        <v>43405</v>
      </c>
      <c r="C3255">
        <v>28.291931152</v>
      </c>
    </row>
    <row r="3256" spans="1:3" x14ac:dyDescent="0.25">
      <c r="A3256">
        <v>6909</v>
      </c>
      <c r="B3256" s="1">
        <f>DATE(2018,12,1) + TIME(0,0,0)</f>
        <v>43435</v>
      </c>
      <c r="C3256">
        <v>28.302391052000001</v>
      </c>
    </row>
    <row r="3257" spans="1:3" x14ac:dyDescent="0.25">
      <c r="A3257">
        <v>6940</v>
      </c>
      <c r="B3257" s="1">
        <f>DATE(2019,1,1) + TIME(0,0,0)</f>
        <v>43466</v>
      </c>
      <c r="C3257">
        <v>28.313163757000002</v>
      </c>
    </row>
    <row r="3258" spans="1:3" x14ac:dyDescent="0.25">
      <c r="A3258">
        <v>6971</v>
      </c>
      <c r="B3258" s="1">
        <f>DATE(2019,2,1) + TIME(0,0,0)</f>
        <v>43497</v>
      </c>
      <c r="C3258">
        <v>28.32390213</v>
      </c>
    </row>
    <row r="3259" spans="1:3" x14ac:dyDescent="0.25">
      <c r="A3259">
        <v>6999</v>
      </c>
      <c r="B3259" s="1">
        <f>DATE(2019,3,1) + TIME(0,0,0)</f>
        <v>43525</v>
      </c>
      <c r="C3259">
        <v>28.333570479999999</v>
      </c>
    </row>
    <row r="3260" spans="1:3" x14ac:dyDescent="0.25">
      <c r="A3260">
        <v>7030</v>
      </c>
      <c r="B3260" s="1">
        <f>DATE(2019,4,1) + TIME(0,0,0)</f>
        <v>43556</v>
      </c>
      <c r="C3260">
        <v>28.344240189000001</v>
      </c>
    </row>
    <row r="3261" spans="1:3" x14ac:dyDescent="0.25">
      <c r="A3261">
        <v>7060</v>
      </c>
      <c r="B3261" s="1">
        <f>DATE(2019,5,1) + TIME(0,0,0)</f>
        <v>43586</v>
      </c>
      <c r="C3261">
        <v>28.354532242000001</v>
      </c>
    </row>
    <row r="3262" spans="1:3" x14ac:dyDescent="0.25">
      <c r="A3262">
        <v>7091</v>
      </c>
      <c r="B3262" s="1">
        <f>DATE(2019,6,1) + TIME(0,0,0)</f>
        <v>43617</v>
      </c>
      <c r="C3262">
        <v>28.365131378000001</v>
      </c>
    </row>
    <row r="3263" spans="1:3" x14ac:dyDescent="0.25">
      <c r="A3263">
        <v>7121</v>
      </c>
      <c r="B3263" s="1">
        <f>DATE(2019,7,1) + TIME(0,0,0)</f>
        <v>43647</v>
      </c>
      <c r="C3263">
        <v>28.375354767000001</v>
      </c>
    </row>
    <row r="3264" spans="1:3" x14ac:dyDescent="0.25">
      <c r="A3264">
        <v>7152</v>
      </c>
      <c r="B3264" s="1">
        <f>DATE(2019,8,1) + TIME(0,0,0)</f>
        <v>43678</v>
      </c>
      <c r="C3264">
        <v>28.385885239</v>
      </c>
    </row>
    <row r="3265" spans="1:3" x14ac:dyDescent="0.25">
      <c r="A3265">
        <v>7183</v>
      </c>
      <c r="B3265" s="1">
        <f>DATE(2019,9,1) + TIME(0,0,0)</f>
        <v>43709</v>
      </c>
      <c r="C3265">
        <v>28.396377563000001</v>
      </c>
    </row>
    <row r="3266" spans="1:3" x14ac:dyDescent="0.25">
      <c r="A3266">
        <v>7213</v>
      </c>
      <c r="B3266" s="1">
        <f>DATE(2019,10,1) + TIME(0,0,0)</f>
        <v>43739</v>
      </c>
      <c r="C3266">
        <v>28.406499863000001</v>
      </c>
    </row>
    <row r="3267" spans="1:3" x14ac:dyDescent="0.25">
      <c r="A3267">
        <v>7244</v>
      </c>
      <c r="B3267" s="1">
        <f>DATE(2019,11,1) + TIME(0,0,0)</f>
        <v>43770</v>
      </c>
      <c r="C3267">
        <v>28.416923523000001</v>
      </c>
    </row>
    <row r="3268" spans="1:3" x14ac:dyDescent="0.25">
      <c r="A3268">
        <v>7274</v>
      </c>
      <c r="B3268" s="1">
        <f>DATE(2019,12,1) + TIME(0,0,0)</f>
        <v>43800</v>
      </c>
      <c r="C3268">
        <v>28.426977158</v>
      </c>
    </row>
    <row r="3269" spans="1:3" x14ac:dyDescent="0.25">
      <c r="A3269">
        <v>7305</v>
      </c>
      <c r="B3269" s="1">
        <f>DATE(2020,1,1) + TIME(0,0,0)</f>
        <v>43831</v>
      </c>
      <c r="C3269">
        <v>28.437330245999998</v>
      </c>
    </row>
    <row r="3270" spans="1:3" x14ac:dyDescent="0.25">
      <c r="A3270">
        <v>7336</v>
      </c>
      <c r="B3270" s="1">
        <f>DATE(2020,2,1) + TIME(0,0,0)</f>
        <v>43862</v>
      </c>
      <c r="C3270">
        <v>28.447649001999999</v>
      </c>
    </row>
    <row r="3271" spans="1:3" x14ac:dyDescent="0.25">
      <c r="A3271">
        <v>7365</v>
      </c>
      <c r="B3271" s="1">
        <f>DATE(2020,3,1) + TIME(0,0,0)</f>
        <v>43891</v>
      </c>
      <c r="C3271">
        <v>28.457269668999999</v>
      </c>
    </row>
    <row r="3272" spans="1:3" x14ac:dyDescent="0.25">
      <c r="A3272">
        <v>7396</v>
      </c>
      <c r="B3272" s="1">
        <f>DATE(2020,4,1) + TIME(0,0,0)</f>
        <v>43922</v>
      </c>
      <c r="C3272">
        <v>28.467519759999998</v>
      </c>
    </row>
    <row r="3273" spans="1:3" x14ac:dyDescent="0.25">
      <c r="A3273">
        <v>7426</v>
      </c>
      <c r="B3273" s="1">
        <f>DATE(2020,5,1) + TIME(0,0,0)</f>
        <v>43952</v>
      </c>
      <c r="C3273">
        <v>28.477405548</v>
      </c>
    </row>
    <row r="3274" spans="1:3" x14ac:dyDescent="0.25">
      <c r="A3274">
        <v>7457</v>
      </c>
      <c r="B3274" s="1">
        <f>DATE(2020,6,1) + TIME(0,0,0)</f>
        <v>43983</v>
      </c>
      <c r="C3274">
        <v>28.487586974999999</v>
      </c>
    </row>
    <row r="3275" spans="1:3" x14ac:dyDescent="0.25">
      <c r="A3275">
        <v>7487</v>
      </c>
      <c r="B3275" s="1">
        <f>DATE(2020,7,1) + TIME(0,0,0)</f>
        <v>44013</v>
      </c>
      <c r="C3275">
        <v>28.497407913</v>
      </c>
    </row>
    <row r="3276" spans="1:3" x14ac:dyDescent="0.25">
      <c r="A3276">
        <v>7518</v>
      </c>
      <c r="B3276" s="1">
        <f>DATE(2020,8,1) + TIME(0,0,0)</f>
        <v>44044</v>
      </c>
      <c r="C3276">
        <v>28.507522583</v>
      </c>
    </row>
    <row r="3277" spans="1:3" x14ac:dyDescent="0.25">
      <c r="A3277">
        <v>7549</v>
      </c>
      <c r="B3277" s="1">
        <f>DATE(2020,9,1) + TIME(0,0,0)</f>
        <v>44075</v>
      </c>
      <c r="C3277">
        <v>28.517604828</v>
      </c>
    </row>
    <row r="3278" spans="1:3" x14ac:dyDescent="0.25">
      <c r="A3278">
        <v>7579</v>
      </c>
      <c r="B3278" s="1">
        <f>DATE(2020,10,1) + TIME(0,0,0)</f>
        <v>44105</v>
      </c>
      <c r="C3278">
        <v>28.527328490999999</v>
      </c>
    </row>
    <row r="3279" spans="1:3" x14ac:dyDescent="0.25">
      <c r="A3279">
        <v>7610</v>
      </c>
      <c r="B3279" s="1">
        <f>DATE(2020,11,1) + TIME(0,0,0)</f>
        <v>44136</v>
      </c>
      <c r="C3279">
        <v>28.537342072000001</v>
      </c>
    </row>
    <row r="3280" spans="1:3" x14ac:dyDescent="0.25">
      <c r="A3280">
        <v>7640</v>
      </c>
      <c r="B3280" s="1">
        <f>DATE(2020,12,1) + TIME(0,0,0)</f>
        <v>44166</v>
      </c>
      <c r="C3280">
        <v>28.547002792000001</v>
      </c>
    </row>
    <row r="3281" spans="1:3" x14ac:dyDescent="0.25">
      <c r="A3281">
        <v>7671</v>
      </c>
      <c r="B3281" s="1">
        <f>DATE(2021,1,1) + TIME(0,0,0)</f>
        <v>44197</v>
      </c>
      <c r="C3281">
        <v>28.556951522999999</v>
      </c>
    </row>
    <row r="3282" spans="1:3" x14ac:dyDescent="0.25">
      <c r="A3282">
        <v>7702</v>
      </c>
      <c r="B3282" s="1">
        <f>DATE(2021,2,1) + TIME(0,0,0)</f>
        <v>44228</v>
      </c>
      <c r="C3282">
        <v>28.566867827999999</v>
      </c>
    </row>
    <row r="3283" spans="1:3" x14ac:dyDescent="0.25">
      <c r="A3283">
        <v>7730</v>
      </c>
      <c r="B3283" s="1">
        <f>DATE(2021,3,1) + TIME(0,0,0)</f>
        <v>44256</v>
      </c>
      <c r="C3283">
        <v>28.575794219999999</v>
      </c>
    </row>
    <row r="3284" spans="1:3" x14ac:dyDescent="0.25">
      <c r="A3284">
        <v>7761</v>
      </c>
      <c r="B3284" s="1">
        <f>DATE(2021,4,1) + TIME(0,0,0)</f>
        <v>44287</v>
      </c>
      <c r="C3284">
        <v>28.585647583</v>
      </c>
    </row>
    <row r="3285" spans="1:3" x14ac:dyDescent="0.25">
      <c r="A3285">
        <v>7791</v>
      </c>
      <c r="B3285" s="1">
        <f>DATE(2021,5,1) + TIME(0,0,0)</f>
        <v>44317</v>
      </c>
      <c r="C3285">
        <v>28.595149994</v>
      </c>
    </row>
    <row r="3286" spans="1:3" x14ac:dyDescent="0.25">
      <c r="A3286">
        <v>7822</v>
      </c>
      <c r="B3286" s="1">
        <f>DATE(2021,6,1) + TIME(0,0,0)</f>
        <v>44348</v>
      </c>
      <c r="C3286">
        <v>28.604938507</v>
      </c>
    </row>
    <row r="3287" spans="1:3" x14ac:dyDescent="0.25">
      <c r="A3287">
        <v>7852</v>
      </c>
      <c r="B3287" s="1">
        <f>DATE(2021,7,1) + TIME(0,0,0)</f>
        <v>44378</v>
      </c>
      <c r="C3287">
        <v>28.614379883000002</v>
      </c>
    </row>
    <row r="3288" spans="1:3" x14ac:dyDescent="0.25">
      <c r="A3288">
        <v>7883</v>
      </c>
      <c r="B3288" s="1">
        <f>DATE(2021,8,1) + TIME(0,0,0)</f>
        <v>44409</v>
      </c>
      <c r="C3288">
        <v>28.624103546000001</v>
      </c>
    </row>
    <row r="3289" spans="1:3" x14ac:dyDescent="0.25">
      <c r="A3289">
        <v>7914</v>
      </c>
      <c r="B3289" s="1">
        <f>DATE(2021,9,1) + TIME(0,0,0)</f>
        <v>44440</v>
      </c>
      <c r="C3289">
        <v>28.633796692000001</v>
      </c>
    </row>
    <row r="3290" spans="1:3" x14ac:dyDescent="0.25">
      <c r="A3290">
        <v>7944</v>
      </c>
      <c r="B3290" s="1">
        <f>DATE(2021,10,1) + TIME(0,0,0)</f>
        <v>44470</v>
      </c>
      <c r="C3290">
        <v>28.643146515000002</v>
      </c>
    </row>
    <row r="3291" spans="1:3" x14ac:dyDescent="0.25">
      <c r="A3291">
        <v>7975</v>
      </c>
      <c r="B3291" s="1">
        <f>DATE(2021,11,1) + TIME(0,0,0)</f>
        <v>44501</v>
      </c>
      <c r="C3291">
        <v>28.652776717999998</v>
      </c>
    </row>
    <row r="3292" spans="1:3" x14ac:dyDescent="0.25">
      <c r="A3292">
        <v>8005</v>
      </c>
      <c r="B3292" s="1">
        <f>DATE(2021,12,1) + TIME(0,0,0)</f>
        <v>44531</v>
      </c>
      <c r="C3292">
        <v>28.662067412999999</v>
      </c>
    </row>
    <row r="3293" spans="1:3" x14ac:dyDescent="0.25">
      <c r="A3293">
        <v>8036</v>
      </c>
      <c r="B3293" s="1">
        <f>DATE(2022,1,1) + TIME(0,0,0)</f>
        <v>44562</v>
      </c>
      <c r="C3293">
        <v>28.671636581000001</v>
      </c>
    </row>
    <row r="3294" spans="1:3" x14ac:dyDescent="0.25">
      <c r="A3294">
        <v>8067</v>
      </c>
      <c r="B3294" s="1">
        <f>DATE(2022,2,1) + TIME(0,0,0)</f>
        <v>44593</v>
      </c>
      <c r="C3294">
        <v>28.681177138999999</v>
      </c>
    </row>
    <row r="3295" spans="1:3" x14ac:dyDescent="0.25">
      <c r="A3295">
        <v>8095</v>
      </c>
      <c r="B3295" s="1">
        <f>DATE(2022,3,1) + TIME(0,0,0)</f>
        <v>44621</v>
      </c>
      <c r="C3295">
        <v>28.68976593</v>
      </c>
    </row>
    <row r="3296" spans="1:3" x14ac:dyDescent="0.25">
      <c r="A3296">
        <v>8126</v>
      </c>
      <c r="B3296" s="1">
        <f>DATE(2022,4,1) + TIME(0,0,0)</f>
        <v>44652</v>
      </c>
      <c r="C3296">
        <v>28.699247360000001</v>
      </c>
    </row>
    <row r="3297" spans="1:3" x14ac:dyDescent="0.25">
      <c r="A3297">
        <v>8156</v>
      </c>
      <c r="B3297" s="1">
        <f>DATE(2022,5,1) + TIME(0,0,0)</f>
        <v>44682</v>
      </c>
      <c r="C3297">
        <v>28.708393096999998</v>
      </c>
    </row>
    <row r="3298" spans="1:3" x14ac:dyDescent="0.25">
      <c r="A3298">
        <v>8187</v>
      </c>
      <c r="B3298" s="1">
        <f>DATE(2022,6,1) + TIME(0,0,0)</f>
        <v>44713</v>
      </c>
      <c r="C3298">
        <v>28.717815398999999</v>
      </c>
    </row>
    <row r="3299" spans="1:3" x14ac:dyDescent="0.25">
      <c r="A3299">
        <v>8217</v>
      </c>
      <c r="B3299" s="1">
        <f>DATE(2022,7,1) + TIME(0,0,0)</f>
        <v>44743</v>
      </c>
      <c r="C3299">
        <v>28.726905822999999</v>
      </c>
    </row>
    <row r="3300" spans="1:3" x14ac:dyDescent="0.25">
      <c r="A3300">
        <v>8248</v>
      </c>
      <c r="B3300" s="1">
        <f>DATE(2022,8,1) + TIME(0,0,0)</f>
        <v>44774</v>
      </c>
      <c r="C3300">
        <v>28.736268997</v>
      </c>
    </row>
    <row r="3301" spans="1:3" x14ac:dyDescent="0.25">
      <c r="A3301">
        <v>8279</v>
      </c>
      <c r="B3301" s="1">
        <f>DATE(2022,9,1) + TIME(0,0,0)</f>
        <v>44805</v>
      </c>
      <c r="C3301">
        <v>28.745603560999999</v>
      </c>
    </row>
    <row r="3302" spans="1:3" x14ac:dyDescent="0.25">
      <c r="A3302">
        <v>8309</v>
      </c>
      <c r="B3302" s="1">
        <f>DATE(2022,10,1) + TIME(0,0,0)</f>
        <v>44835</v>
      </c>
      <c r="C3302">
        <v>28.754608154</v>
      </c>
    </row>
    <row r="3303" spans="1:3" x14ac:dyDescent="0.25">
      <c r="A3303">
        <v>8340</v>
      </c>
      <c r="B3303" s="1">
        <f>DATE(2022,11,1) + TIME(0,0,0)</f>
        <v>44866</v>
      </c>
      <c r="C3303">
        <v>28.763883590999999</v>
      </c>
    </row>
    <row r="3304" spans="1:3" x14ac:dyDescent="0.25">
      <c r="A3304">
        <v>8370</v>
      </c>
      <c r="B3304" s="1">
        <f>DATE(2022,12,1) + TIME(0,0,0)</f>
        <v>44896</v>
      </c>
      <c r="C3304">
        <v>28.772834778</v>
      </c>
    </row>
    <row r="3305" spans="1:3" x14ac:dyDescent="0.25">
      <c r="A3305">
        <v>8401</v>
      </c>
      <c r="B3305" s="1">
        <f>DATE(2023,1,1) + TIME(0,0,0)</f>
        <v>44927</v>
      </c>
      <c r="C3305">
        <v>28.782052994000001</v>
      </c>
    </row>
    <row r="3306" spans="1:3" x14ac:dyDescent="0.25">
      <c r="A3306">
        <v>8432</v>
      </c>
      <c r="B3306" s="1">
        <f>DATE(2023,2,1) + TIME(0,0,0)</f>
        <v>44958</v>
      </c>
      <c r="C3306">
        <v>28.791244506999998</v>
      </c>
    </row>
    <row r="3307" spans="1:3" x14ac:dyDescent="0.25">
      <c r="A3307">
        <v>8460</v>
      </c>
      <c r="B3307" s="1">
        <f>DATE(2023,3,1) + TIME(0,0,0)</f>
        <v>44986</v>
      </c>
      <c r="C3307">
        <v>28.799520492999999</v>
      </c>
    </row>
    <row r="3308" spans="1:3" x14ac:dyDescent="0.25">
      <c r="A3308">
        <v>8491</v>
      </c>
      <c r="B3308" s="1">
        <f>DATE(2023,4,1) + TIME(0,0,0)</f>
        <v>45017</v>
      </c>
      <c r="C3308">
        <v>28.808656693</v>
      </c>
    </row>
    <row r="3309" spans="1:3" x14ac:dyDescent="0.25">
      <c r="A3309">
        <v>8521</v>
      </c>
      <c r="B3309" s="1">
        <f>DATE(2023,5,1) + TIME(0,0,0)</f>
        <v>45047</v>
      </c>
      <c r="C3309">
        <v>28.817470551</v>
      </c>
    </row>
    <row r="3310" spans="1:3" x14ac:dyDescent="0.25">
      <c r="A3310">
        <v>8552</v>
      </c>
      <c r="B3310" s="1">
        <f>DATE(2023,6,1) + TIME(0,0,0)</f>
        <v>45078</v>
      </c>
      <c r="C3310">
        <v>28.826551436999999</v>
      </c>
    </row>
    <row r="3311" spans="1:3" x14ac:dyDescent="0.25">
      <c r="A3311">
        <v>8582</v>
      </c>
      <c r="B3311" s="1">
        <f>DATE(2023,7,1) + TIME(0,0,0)</f>
        <v>45108</v>
      </c>
      <c r="C3311">
        <v>28.83531189</v>
      </c>
    </row>
    <row r="3312" spans="1:3" x14ac:dyDescent="0.25">
      <c r="A3312">
        <v>8613</v>
      </c>
      <c r="B3312" s="1">
        <f>DATE(2023,8,1) + TIME(0,0,0)</f>
        <v>45139</v>
      </c>
      <c r="C3312">
        <v>28.844337462999999</v>
      </c>
    </row>
    <row r="3313" spans="1:3" x14ac:dyDescent="0.25">
      <c r="A3313">
        <v>8644</v>
      </c>
      <c r="B3313" s="1">
        <f>DATE(2023,9,1) + TIME(0,0,0)</f>
        <v>45170</v>
      </c>
      <c r="C3313">
        <v>28.853334427</v>
      </c>
    </row>
    <row r="3314" spans="1:3" x14ac:dyDescent="0.25">
      <c r="A3314">
        <v>8674</v>
      </c>
      <c r="B3314" s="1">
        <f>DATE(2023,10,1) + TIME(0,0,0)</f>
        <v>45200</v>
      </c>
      <c r="C3314">
        <v>28.862016678</v>
      </c>
    </row>
    <row r="3315" spans="1:3" x14ac:dyDescent="0.25">
      <c r="A3315">
        <v>8705</v>
      </c>
      <c r="B3315" s="1">
        <f>DATE(2023,11,1) + TIME(0,0,0)</f>
        <v>45231</v>
      </c>
      <c r="C3315">
        <v>28.870958328</v>
      </c>
    </row>
    <row r="3316" spans="1:3" x14ac:dyDescent="0.25">
      <c r="A3316">
        <v>8735</v>
      </c>
      <c r="B3316" s="1">
        <f>DATE(2023,12,1) + TIME(0,0,0)</f>
        <v>45261</v>
      </c>
      <c r="C3316">
        <v>28.879587173000001</v>
      </c>
    </row>
    <row r="3317" spans="1:3" x14ac:dyDescent="0.25">
      <c r="A3317">
        <v>8766</v>
      </c>
      <c r="B3317" s="1">
        <f>DATE(2024,1,1) + TIME(0,0,0)</f>
        <v>45292</v>
      </c>
      <c r="C3317">
        <v>28.888477325</v>
      </c>
    </row>
    <row r="3318" spans="1:3" x14ac:dyDescent="0.25">
      <c r="A3318">
        <v>8797</v>
      </c>
      <c r="B3318" s="1">
        <f>DATE(2024,2,1) + TIME(0,0,0)</f>
        <v>45323</v>
      </c>
      <c r="C3318">
        <v>28.897340775</v>
      </c>
    </row>
    <row r="3319" spans="1:3" x14ac:dyDescent="0.25">
      <c r="A3319">
        <v>8826</v>
      </c>
      <c r="B3319" s="1">
        <f>DATE(2024,3,1) + TIME(0,0,0)</f>
        <v>45352</v>
      </c>
      <c r="C3319">
        <v>28.905612946000002</v>
      </c>
    </row>
    <row r="3320" spans="1:3" x14ac:dyDescent="0.25">
      <c r="A3320">
        <v>8857</v>
      </c>
      <c r="B3320" s="1">
        <f>DATE(2024,4,1) + TIME(0,0,0)</f>
        <v>45383</v>
      </c>
      <c r="C3320">
        <v>28.914440155000001</v>
      </c>
    </row>
    <row r="3321" spans="1:3" x14ac:dyDescent="0.25">
      <c r="A3321">
        <v>8887</v>
      </c>
      <c r="B3321" s="1">
        <f>DATE(2024,5,1) + TIME(0,0,0)</f>
        <v>45413</v>
      </c>
      <c r="C3321">
        <v>28.922966002999999</v>
      </c>
    </row>
    <row r="3322" spans="1:3" x14ac:dyDescent="0.25">
      <c r="A3322">
        <v>8918</v>
      </c>
      <c r="B3322" s="1">
        <f>DATE(2024,6,1) + TIME(0,0,0)</f>
        <v>45444</v>
      </c>
      <c r="C3322">
        <v>28.931758881</v>
      </c>
    </row>
    <row r="3323" spans="1:3" x14ac:dyDescent="0.25">
      <c r="A3323">
        <v>8948</v>
      </c>
      <c r="B3323" s="1">
        <f>DATE(2024,7,1) + TIME(0,0,0)</f>
        <v>45474</v>
      </c>
      <c r="C3323">
        <v>28.940254210999999</v>
      </c>
    </row>
    <row r="3324" spans="1:3" x14ac:dyDescent="0.25">
      <c r="A3324">
        <v>8979</v>
      </c>
      <c r="B3324" s="1">
        <f>DATE(2024,8,1) + TIME(0,0,0)</f>
        <v>45505</v>
      </c>
      <c r="C3324">
        <v>28.949018477999999</v>
      </c>
    </row>
    <row r="3325" spans="1:3" x14ac:dyDescent="0.25">
      <c r="A3325">
        <v>9010</v>
      </c>
      <c r="B3325" s="1">
        <f>DATE(2024,9,1) + TIME(0,0,0)</f>
        <v>45536</v>
      </c>
      <c r="C3325">
        <v>28.957763671999999</v>
      </c>
    </row>
    <row r="3326" spans="1:3" x14ac:dyDescent="0.25">
      <c r="A3326">
        <v>9040</v>
      </c>
      <c r="B3326" s="1">
        <f>DATE(2024,10,1) + TIME(0,0,0)</f>
        <v>45566</v>
      </c>
      <c r="C3326">
        <v>28.966213226000001</v>
      </c>
    </row>
    <row r="3327" spans="1:3" x14ac:dyDescent="0.25">
      <c r="A3327">
        <v>9071</v>
      </c>
      <c r="B3327" s="1">
        <f>DATE(2024,11,1) + TIME(0,0,0)</f>
        <v>45597</v>
      </c>
      <c r="C3327">
        <v>28.974925995</v>
      </c>
    </row>
    <row r="3328" spans="1:3" x14ac:dyDescent="0.25">
      <c r="A3328">
        <v>9101</v>
      </c>
      <c r="B3328" s="1">
        <f>DATE(2024,12,1) + TIME(0,0,0)</f>
        <v>45627</v>
      </c>
      <c r="C3328">
        <v>28.983341217</v>
      </c>
    </row>
    <row r="3329" spans="1:3" x14ac:dyDescent="0.25">
      <c r="A3329">
        <v>9132</v>
      </c>
      <c r="B3329" s="1">
        <f>DATE(2025,1,1) + TIME(0,0,0)</f>
        <v>45658</v>
      </c>
      <c r="C3329">
        <v>28.992019653</v>
      </c>
    </row>
    <row r="3330" spans="1:3" x14ac:dyDescent="0.25">
      <c r="A3330">
        <v>9163</v>
      </c>
      <c r="B3330" s="1">
        <f>DATE(2025,2,1) + TIME(0,0,0)</f>
        <v>45689</v>
      </c>
      <c r="C3330">
        <v>29.000679015999999</v>
      </c>
    </row>
    <row r="3331" spans="1:3" x14ac:dyDescent="0.25">
      <c r="A3331">
        <v>9191</v>
      </c>
      <c r="B3331" s="1">
        <f>DATE(2025,3,1) + TIME(0,0,0)</f>
        <v>45717</v>
      </c>
      <c r="C3331">
        <v>29.008485793999998</v>
      </c>
    </row>
    <row r="3332" spans="1:3" x14ac:dyDescent="0.25">
      <c r="A3332">
        <v>9222</v>
      </c>
      <c r="B3332" s="1">
        <f>DATE(2025,4,1) + TIME(0,0,0)</f>
        <v>45748</v>
      </c>
      <c r="C3332">
        <v>29.017110825</v>
      </c>
    </row>
    <row r="3333" spans="1:3" x14ac:dyDescent="0.25">
      <c r="A3333">
        <v>9252</v>
      </c>
      <c r="B3333" s="1">
        <f>DATE(2025,5,1) + TIME(0,0,0)</f>
        <v>45778</v>
      </c>
      <c r="C3333">
        <v>29.025438308999998</v>
      </c>
    </row>
    <row r="3334" spans="1:3" x14ac:dyDescent="0.25">
      <c r="A3334">
        <v>9283</v>
      </c>
      <c r="B3334" s="1">
        <f>DATE(2025,6,1) + TIME(0,0,0)</f>
        <v>45809</v>
      </c>
      <c r="C3334">
        <v>29.034023285</v>
      </c>
    </row>
    <row r="3335" spans="1:3" x14ac:dyDescent="0.25">
      <c r="A3335">
        <v>9313</v>
      </c>
      <c r="B3335" s="1">
        <f>DATE(2025,7,1) + TIME(0,0,0)</f>
        <v>45839</v>
      </c>
      <c r="C3335">
        <v>29.042314528999999</v>
      </c>
    </row>
    <row r="3336" spans="1:3" x14ac:dyDescent="0.25">
      <c r="A3336">
        <v>9344</v>
      </c>
      <c r="B3336" s="1">
        <f>DATE(2025,8,1) + TIME(0,0,0)</f>
        <v>45870</v>
      </c>
      <c r="C3336">
        <v>29.050863266</v>
      </c>
    </row>
    <row r="3337" spans="1:3" x14ac:dyDescent="0.25">
      <c r="A3337">
        <v>9375</v>
      </c>
      <c r="B3337" s="1">
        <f>DATE(2025,9,1) + TIME(0,0,0)</f>
        <v>45901</v>
      </c>
      <c r="C3337">
        <v>29.059391022</v>
      </c>
    </row>
    <row r="3338" spans="1:3" x14ac:dyDescent="0.25">
      <c r="A3338">
        <v>9405</v>
      </c>
      <c r="B3338" s="1">
        <f>DATE(2025,10,1) + TIME(0,0,0)</f>
        <v>45931</v>
      </c>
      <c r="C3338">
        <v>29.067625046</v>
      </c>
    </row>
    <row r="3339" spans="1:3" x14ac:dyDescent="0.25">
      <c r="A3339">
        <v>9436</v>
      </c>
      <c r="B3339" s="1">
        <f>DATE(2025,11,1) + TIME(0,0,0)</f>
        <v>45962</v>
      </c>
      <c r="C3339">
        <v>29.076112747</v>
      </c>
    </row>
    <row r="3340" spans="1:3" x14ac:dyDescent="0.25">
      <c r="A3340">
        <v>9466</v>
      </c>
      <c r="B3340" s="1">
        <f>DATE(2025,12,1) + TIME(0,0,0)</f>
        <v>45992</v>
      </c>
      <c r="C3340">
        <v>29.084306717</v>
      </c>
    </row>
    <row r="3341" spans="1:3" x14ac:dyDescent="0.25">
      <c r="A3341">
        <v>9497</v>
      </c>
      <c r="B3341" s="1">
        <f>DATE(2026,1,1) + TIME(0,0,0)</f>
        <v>46023</v>
      </c>
      <c r="C3341">
        <v>29.092756270999999</v>
      </c>
    </row>
    <row r="3342" spans="1:3" x14ac:dyDescent="0.25">
      <c r="A3342">
        <v>9528</v>
      </c>
      <c r="B3342" s="1">
        <f>DATE(2026,2,1) + TIME(0,0,0)</f>
        <v>46054</v>
      </c>
      <c r="C3342">
        <v>29.101182938000001</v>
      </c>
    </row>
    <row r="3343" spans="1:3" x14ac:dyDescent="0.25">
      <c r="A3343">
        <v>9556</v>
      </c>
      <c r="B3343" s="1">
        <f>DATE(2026,3,1) + TIME(0,0,0)</f>
        <v>46082</v>
      </c>
      <c r="C3343">
        <v>29.108778000000001</v>
      </c>
    </row>
    <row r="3344" spans="1:3" x14ac:dyDescent="0.25">
      <c r="A3344">
        <v>9587</v>
      </c>
      <c r="B3344" s="1">
        <f>DATE(2026,4,1) + TIME(0,0,0)</f>
        <v>46113</v>
      </c>
      <c r="C3344">
        <v>29.117166519000001</v>
      </c>
    </row>
    <row r="3345" spans="1:3" x14ac:dyDescent="0.25">
      <c r="A3345">
        <v>9617</v>
      </c>
      <c r="B3345" s="1">
        <f>DATE(2026,5,1) + TIME(0,0,0)</f>
        <v>46143</v>
      </c>
      <c r="C3345">
        <v>29.125265121000002</v>
      </c>
    </row>
    <row r="3346" spans="1:3" x14ac:dyDescent="0.25">
      <c r="A3346">
        <v>9648</v>
      </c>
      <c r="B3346" s="1">
        <f>DATE(2026,6,1) + TIME(0,0,0)</f>
        <v>46174</v>
      </c>
      <c r="C3346">
        <v>29.133613585999999</v>
      </c>
    </row>
    <row r="3347" spans="1:3" x14ac:dyDescent="0.25">
      <c r="A3347">
        <v>9678</v>
      </c>
      <c r="B3347" s="1">
        <f>DATE(2026,7,1) + TIME(0,0,0)</f>
        <v>46204</v>
      </c>
      <c r="C3347">
        <v>29.141674041999998</v>
      </c>
    </row>
    <row r="3348" spans="1:3" x14ac:dyDescent="0.25">
      <c r="A3348">
        <v>9709</v>
      </c>
      <c r="B3348" s="1">
        <f>DATE(2026,8,1) + TIME(0,0,0)</f>
        <v>46235</v>
      </c>
      <c r="C3348">
        <v>29.149980544999998</v>
      </c>
    </row>
    <row r="3349" spans="1:3" x14ac:dyDescent="0.25">
      <c r="A3349">
        <v>9740</v>
      </c>
      <c r="B3349" s="1">
        <f>DATE(2026,9,1) + TIME(0,0,0)</f>
        <v>46266</v>
      </c>
      <c r="C3349">
        <v>29.158267975000001</v>
      </c>
    </row>
    <row r="3350" spans="1:3" x14ac:dyDescent="0.25">
      <c r="A3350">
        <v>9770</v>
      </c>
      <c r="B3350" s="1">
        <f>DATE(2026,10,1) + TIME(0,0,0)</f>
        <v>46296</v>
      </c>
      <c r="C3350">
        <v>29.166269302</v>
      </c>
    </row>
    <row r="3351" spans="1:3" x14ac:dyDescent="0.25">
      <c r="A3351">
        <v>9801</v>
      </c>
      <c r="B3351" s="1">
        <f>DATE(2026,11,1) + TIME(0,0,0)</f>
        <v>46327</v>
      </c>
      <c r="C3351">
        <v>29.174516678</v>
      </c>
    </row>
    <row r="3352" spans="1:3" x14ac:dyDescent="0.25">
      <c r="A3352">
        <v>9831</v>
      </c>
      <c r="B3352" s="1">
        <f>DATE(2026,12,1) + TIME(0,0,0)</f>
        <v>46357</v>
      </c>
      <c r="C3352">
        <v>29.182477950999999</v>
      </c>
    </row>
    <row r="3353" spans="1:3" x14ac:dyDescent="0.25">
      <c r="A3353">
        <v>9862</v>
      </c>
      <c r="B3353" s="1">
        <f>DATE(2027,1,1) + TIME(0,0,0)</f>
        <v>46388</v>
      </c>
      <c r="C3353">
        <v>29.190683365000002</v>
      </c>
    </row>
    <row r="3354" spans="1:3" x14ac:dyDescent="0.25">
      <c r="A3354">
        <v>9893</v>
      </c>
      <c r="B3354" s="1">
        <f>DATE(2027,2,1) + TIME(0,0,0)</f>
        <v>46419</v>
      </c>
      <c r="C3354">
        <v>29.198869705</v>
      </c>
    </row>
    <row r="3355" spans="1:3" x14ac:dyDescent="0.25">
      <c r="A3355">
        <v>9921</v>
      </c>
      <c r="B3355" s="1">
        <f>DATE(2027,3,1) + TIME(0,0,0)</f>
        <v>46447</v>
      </c>
      <c r="C3355">
        <v>29.20624733</v>
      </c>
    </row>
    <row r="3356" spans="1:3" x14ac:dyDescent="0.25">
      <c r="A3356">
        <v>9952</v>
      </c>
      <c r="B3356" s="1">
        <f>DATE(2027,4,1) + TIME(0,0,0)</f>
        <v>46478</v>
      </c>
      <c r="C3356">
        <v>29.214393615999999</v>
      </c>
    </row>
    <row r="3357" spans="1:3" x14ac:dyDescent="0.25">
      <c r="A3357">
        <v>9982</v>
      </c>
      <c r="B3357" s="1">
        <f>DATE(2027,5,1) + TIME(0,0,0)</f>
        <v>46508</v>
      </c>
      <c r="C3357">
        <v>29.222259521000002</v>
      </c>
    </row>
    <row r="3358" spans="1:3" x14ac:dyDescent="0.25">
      <c r="A3358">
        <v>10013</v>
      </c>
      <c r="B3358" s="1">
        <f>DATE(2027,6,1) + TIME(0,0,0)</f>
        <v>46539</v>
      </c>
      <c r="C3358">
        <v>29.230365753000001</v>
      </c>
    </row>
    <row r="3359" spans="1:3" x14ac:dyDescent="0.25">
      <c r="A3359">
        <v>10043</v>
      </c>
      <c r="B3359" s="1">
        <f>DATE(2027,7,1) + TIME(0,0,0)</f>
        <v>46569</v>
      </c>
      <c r="C3359">
        <v>29.238191605000001</v>
      </c>
    </row>
    <row r="3360" spans="1:3" x14ac:dyDescent="0.25">
      <c r="A3360">
        <v>10074</v>
      </c>
      <c r="B3360" s="1">
        <f>DATE(2027,8,1) + TIME(0,0,0)</f>
        <v>46600</v>
      </c>
      <c r="C3360">
        <v>29.246259688999999</v>
      </c>
    </row>
    <row r="3361" spans="1:3" x14ac:dyDescent="0.25">
      <c r="A3361">
        <v>10105</v>
      </c>
      <c r="B3361" s="1">
        <f>DATE(2027,9,1) + TIME(0,0,0)</f>
        <v>46631</v>
      </c>
      <c r="C3361">
        <v>29.254306793000001</v>
      </c>
    </row>
    <row r="3362" spans="1:3" x14ac:dyDescent="0.25">
      <c r="A3362">
        <v>10135</v>
      </c>
      <c r="B3362" s="1">
        <f>DATE(2027,10,1) + TIME(0,0,0)</f>
        <v>46661</v>
      </c>
      <c r="C3362">
        <v>29.262073517000001</v>
      </c>
    </row>
    <row r="3363" spans="1:3" x14ac:dyDescent="0.25">
      <c r="A3363">
        <v>10166</v>
      </c>
      <c r="B3363" s="1">
        <f>DATE(2027,11,1) + TIME(0,0,0)</f>
        <v>46692</v>
      </c>
      <c r="C3363">
        <v>29.270082473999999</v>
      </c>
    </row>
    <row r="3364" spans="1:3" x14ac:dyDescent="0.25">
      <c r="A3364">
        <v>10196</v>
      </c>
      <c r="B3364" s="1">
        <f>DATE(2027,12,1) + TIME(0,0,0)</f>
        <v>46722</v>
      </c>
      <c r="C3364">
        <v>29.27781105</v>
      </c>
    </row>
    <row r="3365" spans="1:3" x14ac:dyDescent="0.25">
      <c r="A3365">
        <v>10227</v>
      </c>
      <c r="B3365" s="1">
        <f>DATE(2028,1,1) + TIME(0,0,0)</f>
        <v>46753</v>
      </c>
      <c r="C3365">
        <v>29.285778046000001</v>
      </c>
    </row>
    <row r="3366" spans="1:3" x14ac:dyDescent="0.25">
      <c r="A3366">
        <v>10258</v>
      </c>
      <c r="B3366" s="1">
        <f>DATE(2028,2,1) + TIME(0,0,0)</f>
        <v>46784</v>
      </c>
      <c r="C3366">
        <v>29.293725967</v>
      </c>
    </row>
    <row r="3367" spans="1:3" x14ac:dyDescent="0.25">
      <c r="A3367">
        <v>10287</v>
      </c>
      <c r="B3367" s="1">
        <f>DATE(2028,3,1) + TIME(0,0,0)</f>
        <v>46813</v>
      </c>
      <c r="C3367">
        <v>29.301141738999998</v>
      </c>
    </row>
    <row r="3368" spans="1:3" x14ac:dyDescent="0.25">
      <c r="A3368">
        <v>10318</v>
      </c>
      <c r="B3368" s="1">
        <f>DATE(2028,4,1) + TIME(0,0,0)</f>
        <v>46844</v>
      </c>
      <c r="C3368">
        <v>29.309049605999999</v>
      </c>
    </row>
    <row r="3369" spans="1:3" x14ac:dyDescent="0.25">
      <c r="A3369">
        <v>10348</v>
      </c>
      <c r="B3369" s="1">
        <f>DATE(2028,5,1) + TIME(0,0,0)</f>
        <v>46874</v>
      </c>
      <c r="C3369">
        <v>29.316679001000001</v>
      </c>
    </row>
    <row r="3370" spans="1:3" x14ac:dyDescent="0.25">
      <c r="A3370">
        <v>10379</v>
      </c>
      <c r="B3370" s="1">
        <f>DATE(2028,6,1) + TIME(0,0,0)</f>
        <v>46905</v>
      </c>
      <c r="C3370">
        <v>29.324542998999998</v>
      </c>
    </row>
    <row r="3371" spans="1:3" x14ac:dyDescent="0.25">
      <c r="A3371">
        <v>10409</v>
      </c>
      <c r="B3371" s="1">
        <f>DATE(2028,7,1) + TIME(0,0,0)</f>
        <v>46935</v>
      </c>
      <c r="C3371">
        <v>29.332134246999999</v>
      </c>
    </row>
    <row r="3372" spans="1:3" x14ac:dyDescent="0.25">
      <c r="A3372">
        <v>10440</v>
      </c>
      <c r="B3372" s="1">
        <f>DATE(2028,8,1) + TIME(0,0,0)</f>
        <v>46966</v>
      </c>
      <c r="C3372">
        <v>29.339956283999999</v>
      </c>
    </row>
    <row r="3373" spans="1:3" x14ac:dyDescent="0.25">
      <c r="A3373">
        <v>10471</v>
      </c>
      <c r="B3373" s="1">
        <f>DATE(2028,9,1) + TIME(0,0,0)</f>
        <v>46997</v>
      </c>
      <c r="C3373">
        <v>29.347757339000001</v>
      </c>
    </row>
    <row r="3374" spans="1:3" x14ac:dyDescent="0.25">
      <c r="A3374">
        <v>10501</v>
      </c>
      <c r="B3374" s="1">
        <f>DATE(2028,10,1) + TIME(0,0,0)</f>
        <v>47027</v>
      </c>
      <c r="C3374">
        <v>29.355287552</v>
      </c>
    </row>
    <row r="3375" spans="1:3" x14ac:dyDescent="0.25">
      <c r="A3375">
        <v>10532</v>
      </c>
      <c r="B3375" s="1">
        <f>DATE(2028,11,1) + TIME(0,0,0)</f>
        <v>47058</v>
      </c>
      <c r="C3375">
        <v>29.363048552999999</v>
      </c>
    </row>
    <row r="3376" spans="1:3" x14ac:dyDescent="0.25">
      <c r="A3376">
        <v>10562</v>
      </c>
      <c r="B3376" s="1">
        <f>DATE(2028,12,1) + TIME(0,0,0)</f>
        <v>47088</v>
      </c>
      <c r="C3376">
        <v>29.370540619</v>
      </c>
    </row>
    <row r="3377" spans="1:3" x14ac:dyDescent="0.25">
      <c r="A3377">
        <v>10593</v>
      </c>
      <c r="B3377" s="1">
        <f>DATE(2029,1,1) + TIME(0,0,0)</f>
        <v>47119</v>
      </c>
      <c r="C3377">
        <v>29.378261565999999</v>
      </c>
    </row>
    <row r="3378" spans="1:3" x14ac:dyDescent="0.25">
      <c r="A3378">
        <v>10624</v>
      </c>
      <c r="B3378" s="1">
        <f>DATE(2029,2,1) + TIME(0,0,0)</f>
        <v>47150</v>
      </c>
      <c r="C3378">
        <v>29.385961533</v>
      </c>
    </row>
    <row r="3379" spans="1:3" x14ac:dyDescent="0.25">
      <c r="A3379">
        <v>10652</v>
      </c>
      <c r="B3379" s="1">
        <f>DATE(2029,3,1) + TIME(0,0,0)</f>
        <v>47178</v>
      </c>
      <c r="C3379">
        <v>29.392900467</v>
      </c>
    </row>
    <row r="3380" spans="1:3" x14ac:dyDescent="0.25">
      <c r="A3380">
        <v>10683</v>
      </c>
      <c r="B3380" s="1">
        <f>DATE(2029,4,1) + TIME(0,0,0)</f>
        <v>47209</v>
      </c>
      <c r="C3380">
        <v>29.400562286</v>
      </c>
    </row>
    <row r="3381" spans="1:3" x14ac:dyDescent="0.25">
      <c r="A3381">
        <v>10713</v>
      </c>
      <c r="B3381" s="1">
        <f>DATE(2029,5,1) + TIME(0,0,0)</f>
        <v>47239</v>
      </c>
      <c r="C3381">
        <v>29.407957076999999</v>
      </c>
    </row>
    <row r="3382" spans="1:3" x14ac:dyDescent="0.25">
      <c r="A3382">
        <v>10744</v>
      </c>
      <c r="B3382" s="1">
        <f>DATE(2029,6,1) + TIME(0,0,0)</f>
        <v>47270</v>
      </c>
      <c r="C3382">
        <v>29.41558075</v>
      </c>
    </row>
    <row r="3383" spans="1:3" x14ac:dyDescent="0.25">
      <c r="A3383">
        <v>10774</v>
      </c>
      <c r="B3383" s="1">
        <f>DATE(2029,7,1) + TIME(0,0,0)</f>
        <v>47300</v>
      </c>
      <c r="C3383">
        <v>29.422937393000002</v>
      </c>
    </row>
    <row r="3384" spans="1:3" x14ac:dyDescent="0.25">
      <c r="A3384">
        <v>10805</v>
      </c>
      <c r="B3384" s="1">
        <f>DATE(2029,8,1) + TIME(0,0,0)</f>
        <v>47331</v>
      </c>
      <c r="C3384">
        <v>29.430519103999998</v>
      </c>
    </row>
    <row r="3385" spans="1:3" x14ac:dyDescent="0.25">
      <c r="A3385">
        <v>10836</v>
      </c>
      <c r="B3385" s="1">
        <f>DATE(2029,9,1) + TIME(0,0,0)</f>
        <v>47362</v>
      </c>
      <c r="C3385">
        <v>29.438081741000001</v>
      </c>
    </row>
    <row r="3386" spans="1:3" x14ac:dyDescent="0.25">
      <c r="A3386">
        <v>10866</v>
      </c>
      <c r="B3386" s="1">
        <f>DATE(2029,10,1) + TIME(0,0,0)</f>
        <v>47392</v>
      </c>
      <c r="C3386">
        <v>29.445383071999998</v>
      </c>
    </row>
    <row r="3387" spans="1:3" x14ac:dyDescent="0.25">
      <c r="A3387">
        <v>10897</v>
      </c>
      <c r="B3387" s="1">
        <f>DATE(2029,11,1) + TIME(0,0,0)</f>
        <v>47423</v>
      </c>
      <c r="C3387">
        <v>29.452905654999999</v>
      </c>
    </row>
    <row r="3388" spans="1:3" x14ac:dyDescent="0.25">
      <c r="A3388">
        <v>10927</v>
      </c>
      <c r="B3388" s="1">
        <f>DATE(2029,12,1) + TIME(0,0,0)</f>
        <v>47453</v>
      </c>
      <c r="C3388">
        <v>29.460166931</v>
      </c>
    </row>
    <row r="3389" spans="1:3" x14ac:dyDescent="0.25">
      <c r="A3389">
        <v>10958</v>
      </c>
      <c r="B3389" s="1">
        <f>DATE(2030,1,1) + TIME(0,0,0)</f>
        <v>47484</v>
      </c>
      <c r="C3389">
        <v>29.467649460000001</v>
      </c>
    </row>
    <row r="3390" spans="1:3" x14ac:dyDescent="0.25">
      <c r="A3390">
        <v>10989</v>
      </c>
      <c r="B3390" s="1">
        <f>DATE(2030,2,1) + TIME(0,0,0)</f>
        <v>47515</v>
      </c>
      <c r="C3390">
        <v>29.475112915</v>
      </c>
    </row>
    <row r="3391" spans="1:3" x14ac:dyDescent="0.25">
      <c r="A3391">
        <v>11017</v>
      </c>
      <c r="B3391" s="1">
        <f>DATE(2030,3,1) + TIME(0,0,0)</f>
        <v>47543</v>
      </c>
      <c r="C3391">
        <v>29.481838226000001</v>
      </c>
    </row>
    <row r="3392" spans="1:3" x14ac:dyDescent="0.25">
      <c r="A3392">
        <v>11048</v>
      </c>
      <c r="B3392" s="1">
        <f>DATE(2030,4,1) + TIME(0,0,0)</f>
        <v>47574</v>
      </c>
      <c r="C3392">
        <v>29.489263534999999</v>
      </c>
    </row>
    <row r="3393" spans="1:3" x14ac:dyDescent="0.25">
      <c r="A3393">
        <v>11078</v>
      </c>
      <c r="B3393" s="1">
        <f>DATE(2030,5,1) + TIME(0,0,0)</f>
        <v>47604</v>
      </c>
      <c r="C3393">
        <v>29.496431350999998</v>
      </c>
    </row>
    <row r="3394" spans="1:3" x14ac:dyDescent="0.25">
      <c r="A3394">
        <v>11109</v>
      </c>
      <c r="B3394" s="1">
        <f>DATE(2030,6,1) + TIME(0,0,0)</f>
        <v>47635</v>
      </c>
      <c r="C3394">
        <v>29.503818511999999</v>
      </c>
    </row>
    <row r="3395" spans="1:3" x14ac:dyDescent="0.25">
      <c r="A3395">
        <v>11139</v>
      </c>
      <c r="B3395" s="1">
        <f>DATE(2030,7,1) + TIME(0,0,0)</f>
        <v>47665</v>
      </c>
      <c r="C3395">
        <v>29.510948181</v>
      </c>
    </row>
    <row r="3396" spans="1:3" x14ac:dyDescent="0.25">
      <c r="A3396">
        <v>11170</v>
      </c>
      <c r="B3396" s="1">
        <f>DATE(2030,8,1) + TIME(0,0,0)</f>
        <v>47696</v>
      </c>
      <c r="C3396">
        <v>29.518295288000001</v>
      </c>
    </row>
    <row r="3397" spans="1:3" x14ac:dyDescent="0.25">
      <c r="A3397">
        <v>11201</v>
      </c>
      <c r="B3397" s="1">
        <f>DATE(2030,9,1) + TIME(0,0,0)</f>
        <v>47727</v>
      </c>
      <c r="C3397">
        <v>29.525623322000001</v>
      </c>
    </row>
    <row r="3398" spans="1:3" x14ac:dyDescent="0.25">
      <c r="A3398">
        <v>11231</v>
      </c>
      <c r="B3398" s="1">
        <f>DATE(2030,10,1) + TIME(0,0,0)</f>
        <v>47757</v>
      </c>
      <c r="C3398">
        <v>29.532697678000002</v>
      </c>
    </row>
    <row r="3399" spans="1:3" x14ac:dyDescent="0.25">
      <c r="A3399">
        <v>11262</v>
      </c>
      <c r="B3399" s="1">
        <f>DATE(2030,11,1) + TIME(0,0,0)</f>
        <v>47788</v>
      </c>
      <c r="C3399">
        <v>29.539987564</v>
      </c>
    </row>
    <row r="3400" spans="1:3" x14ac:dyDescent="0.25">
      <c r="A3400">
        <v>11292</v>
      </c>
      <c r="B3400" s="1">
        <f>DATE(2030,12,1) + TIME(0,0,0)</f>
        <v>47818</v>
      </c>
      <c r="C3400">
        <v>29.547025681000001</v>
      </c>
    </row>
    <row r="3401" spans="1:3" x14ac:dyDescent="0.25">
      <c r="A3401">
        <v>11323</v>
      </c>
      <c r="B3401" s="1">
        <f>DATE(2031,1,1) + TIME(0,0,0)</f>
        <v>47849</v>
      </c>
      <c r="C3401">
        <v>29.554277419999998</v>
      </c>
    </row>
    <row r="3402" spans="1:3" x14ac:dyDescent="0.25">
      <c r="A3402">
        <v>11354</v>
      </c>
      <c r="B3402" s="1">
        <f>DATE(2031,2,1) + TIME(0,0,0)</f>
        <v>47880</v>
      </c>
      <c r="C3402">
        <v>29.561510085999998</v>
      </c>
    </row>
    <row r="3403" spans="1:3" x14ac:dyDescent="0.25">
      <c r="A3403">
        <v>11382</v>
      </c>
      <c r="B3403" s="1">
        <f>DATE(2031,3,1) + TIME(0,0,0)</f>
        <v>47908</v>
      </c>
      <c r="C3403">
        <v>29.568027495999999</v>
      </c>
    </row>
    <row r="3404" spans="1:3" x14ac:dyDescent="0.25">
      <c r="A3404">
        <v>11413</v>
      </c>
      <c r="B3404" s="1">
        <f>DATE(2031,4,1) + TIME(0,0,0)</f>
        <v>47939</v>
      </c>
      <c r="C3404">
        <v>29.575223922999999</v>
      </c>
    </row>
    <row r="3405" spans="1:3" x14ac:dyDescent="0.25">
      <c r="A3405">
        <v>11443</v>
      </c>
      <c r="B3405" s="1">
        <f>DATE(2031,5,1) + TIME(0,0,0)</f>
        <v>47969</v>
      </c>
      <c r="C3405">
        <v>29.582170485999999</v>
      </c>
    </row>
    <row r="3406" spans="1:3" x14ac:dyDescent="0.25">
      <c r="A3406">
        <v>11474</v>
      </c>
      <c r="B3406" s="1">
        <f>DATE(2031,6,1) + TIME(0,0,0)</f>
        <v>48000</v>
      </c>
      <c r="C3406">
        <v>29.589328766000001</v>
      </c>
    </row>
    <row r="3407" spans="1:3" x14ac:dyDescent="0.25">
      <c r="A3407">
        <v>11504</v>
      </c>
      <c r="B3407" s="1">
        <f>DATE(2031,7,1) + TIME(0,0,0)</f>
        <v>48030</v>
      </c>
      <c r="C3407">
        <v>29.596239090000001</v>
      </c>
    </row>
    <row r="3408" spans="1:3" x14ac:dyDescent="0.25">
      <c r="A3408">
        <v>11535</v>
      </c>
      <c r="B3408" s="1">
        <f>DATE(2031,8,1) + TIME(0,0,0)</f>
        <v>48061</v>
      </c>
      <c r="C3408">
        <v>29.603363037000001</v>
      </c>
    </row>
    <row r="3409" spans="1:3" x14ac:dyDescent="0.25">
      <c r="A3409">
        <v>11566</v>
      </c>
      <c r="B3409" s="1">
        <f>DATE(2031,9,1) + TIME(0,0,0)</f>
        <v>48092</v>
      </c>
      <c r="C3409">
        <v>29.610466002999999</v>
      </c>
    </row>
    <row r="3410" spans="1:3" x14ac:dyDescent="0.25">
      <c r="A3410">
        <v>11596</v>
      </c>
      <c r="B3410" s="1">
        <f>DATE(2031,10,1) + TIME(0,0,0)</f>
        <v>48122</v>
      </c>
      <c r="C3410">
        <v>29.617322922</v>
      </c>
    </row>
    <row r="3411" spans="1:3" x14ac:dyDescent="0.25">
      <c r="A3411">
        <v>11627</v>
      </c>
      <c r="B3411" s="1">
        <f>DATE(2031,11,1) + TIME(0,0,0)</f>
        <v>48153</v>
      </c>
      <c r="C3411">
        <v>29.624391555999999</v>
      </c>
    </row>
    <row r="3412" spans="1:3" x14ac:dyDescent="0.25">
      <c r="A3412">
        <v>11657</v>
      </c>
      <c r="B3412" s="1">
        <f>DATE(2031,12,1) + TIME(0,0,0)</f>
        <v>48183</v>
      </c>
      <c r="C3412">
        <v>29.631212233999999</v>
      </c>
    </row>
    <row r="3413" spans="1:3" x14ac:dyDescent="0.25">
      <c r="A3413">
        <v>11688</v>
      </c>
      <c r="B3413" s="1">
        <f>DATE(2032,1,1) + TIME(0,0,0)</f>
        <v>48214</v>
      </c>
      <c r="C3413">
        <v>29.638244628999999</v>
      </c>
    </row>
    <row r="3414" spans="1:3" x14ac:dyDescent="0.25">
      <c r="A3414">
        <v>11719</v>
      </c>
      <c r="B3414" s="1">
        <f>DATE(2032,2,1) + TIME(0,0,0)</f>
        <v>48245</v>
      </c>
      <c r="C3414">
        <v>29.645257950000001</v>
      </c>
    </row>
    <row r="3415" spans="1:3" x14ac:dyDescent="0.25">
      <c r="A3415">
        <v>11748</v>
      </c>
      <c r="B3415" s="1">
        <f>DATE(2032,3,1) + TIME(0,0,0)</f>
        <v>48274</v>
      </c>
      <c r="C3415">
        <v>29.65180397</v>
      </c>
    </row>
    <row r="3416" spans="1:3" x14ac:dyDescent="0.25">
      <c r="A3416">
        <v>11779</v>
      </c>
      <c r="B3416" s="1">
        <f>DATE(2032,4,1) + TIME(0,0,0)</f>
        <v>48305</v>
      </c>
      <c r="C3416">
        <v>29.658782959</v>
      </c>
    </row>
    <row r="3417" spans="1:3" x14ac:dyDescent="0.25">
      <c r="A3417">
        <v>11809</v>
      </c>
      <c r="B3417" s="1">
        <f>DATE(2032,5,1) + TIME(0,0,0)</f>
        <v>48335</v>
      </c>
      <c r="C3417">
        <v>29.665519713999998</v>
      </c>
    </row>
    <row r="3418" spans="1:3" x14ac:dyDescent="0.25">
      <c r="A3418">
        <v>11840</v>
      </c>
      <c r="B3418" s="1">
        <f>DATE(2032,6,1) + TIME(0,0,0)</f>
        <v>48366</v>
      </c>
      <c r="C3418">
        <v>29.672462462999999</v>
      </c>
    </row>
    <row r="3419" spans="1:3" x14ac:dyDescent="0.25">
      <c r="A3419">
        <v>11870</v>
      </c>
      <c r="B3419" s="1">
        <f>DATE(2032,7,1) + TIME(0,0,0)</f>
        <v>48396</v>
      </c>
      <c r="C3419">
        <v>29.679166794</v>
      </c>
    </row>
    <row r="3420" spans="1:3" x14ac:dyDescent="0.25">
      <c r="A3420">
        <v>11901</v>
      </c>
      <c r="B3420" s="1">
        <f>DATE(2032,8,1) + TIME(0,0,0)</f>
        <v>48427</v>
      </c>
      <c r="C3420">
        <v>29.686075210999999</v>
      </c>
    </row>
    <row r="3421" spans="1:3" x14ac:dyDescent="0.25">
      <c r="A3421">
        <v>11932</v>
      </c>
      <c r="B3421" s="1">
        <f>DATE(2032,9,1) + TIME(0,0,0)</f>
        <v>48458</v>
      </c>
      <c r="C3421">
        <v>29.692968368999999</v>
      </c>
    </row>
    <row r="3422" spans="1:3" x14ac:dyDescent="0.25">
      <c r="A3422">
        <v>11962</v>
      </c>
      <c r="B3422" s="1">
        <f>DATE(2032,10,1) + TIME(0,0,0)</f>
        <v>48488</v>
      </c>
      <c r="C3422">
        <v>29.699621200999999</v>
      </c>
    </row>
    <row r="3423" spans="1:3" x14ac:dyDescent="0.25">
      <c r="A3423">
        <v>11993</v>
      </c>
      <c r="B3423" s="1">
        <f>DATE(2032,11,1) + TIME(0,0,0)</f>
        <v>48519</v>
      </c>
      <c r="C3423">
        <v>29.706480026000001</v>
      </c>
    </row>
    <row r="3424" spans="1:3" x14ac:dyDescent="0.25">
      <c r="A3424">
        <v>12023</v>
      </c>
      <c r="B3424" s="1">
        <f>DATE(2032,12,1) + TIME(0,0,0)</f>
        <v>48549</v>
      </c>
      <c r="C3424">
        <v>29.713100433000001</v>
      </c>
    </row>
    <row r="3425" spans="1:3" x14ac:dyDescent="0.25">
      <c r="A3425">
        <v>12054</v>
      </c>
      <c r="B3425" s="1">
        <f>DATE(2033,1,1) + TIME(0,0,0)</f>
        <v>48580</v>
      </c>
      <c r="C3425">
        <v>29.719924927000001</v>
      </c>
    </row>
    <row r="3426" spans="1:3" x14ac:dyDescent="0.25">
      <c r="A3426">
        <v>12085</v>
      </c>
      <c r="B3426" s="1">
        <f>DATE(2033,2,1) + TIME(0,0,0)</f>
        <v>48611</v>
      </c>
      <c r="C3426">
        <v>29.726734161</v>
      </c>
    </row>
    <row r="3427" spans="1:3" x14ac:dyDescent="0.25">
      <c r="A3427">
        <v>12113</v>
      </c>
      <c r="B3427" s="1">
        <f>DATE(2033,3,1) + TIME(0,0,0)</f>
        <v>48639</v>
      </c>
      <c r="C3427">
        <v>29.732868195000002</v>
      </c>
    </row>
    <row r="3428" spans="1:3" x14ac:dyDescent="0.25">
      <c r="A3428">
        <v>12144</v>
      </c>
      <c r="B3428" s="1">
        <f>DATE(2033,4,1) + TIME(0,0,0)</f>
        <v>48670</v>
      </c>
      <c r="C3428">
        <v>29.739645004</v>
      </c>
    </row>
    <row r="3429" spans="1:3" x14ac:dyDescent="0.25">
      <c r="A3429">
        <v>12174</v>
      </c>
      <c r="B3429" s="1">
        <f>DATE(2033,5,1) + TIME(0,0,0)</f>
        <v>48700</v>
      </c>
      <c r="C3429">
        <v>29.746187209999999</v>
      </c>
    </row>
    <row r="3430" spans="1:3" x14ac:dyDescent="0.25">
      <c r="A3430">
        <v>12205</v>
      </c>
      <c r="B3430" s="1">
        <f>DATE(2033,6,1) + TIME(0,0,0)</f>
        <v>48731</v>
      </c>
      <c r="C3430">
        <v>29.752931595</v>
      </c>
    </row>
    <row r="3431" spans="1:3" x14ac:dyDescent="0.25">
      <c r="A3431">
        <v>12235</v>
      </c>
      <c r="B3431" s="1">
        <f>DATE(2033,7,1) + TIME(0,0,0)</f>
        <v>48761</v>
      </c>
      <c r="C3431">
        <v>29.759441376000002</v>
      </c>
    </row>
    <row r="3432" spans="1:3" x14ac:dyDescent="0.25">
      <c r="A3432">
        <v>12266</v>
      </c>
      <c r="B3432" s="1">
        <f>DATE(2033,8,1) + TIME(0,0,0)</f>
        <v>48792</v>
      </c>
      <c r="C3432">
        <v>29.766153335999999</v>
      </c>
    </row>
    <row r="3433" spans="1:3" x14ac:dyDescent="0.25">
      <c r="A3433">
        <v>12297</v>
      </c>
      <c r="B3433" s="1">
        <f>DATE(2033,9,1) + TIME(0,0,0)</f>
        <v>48823</v>
      </c>
      <c r="C3433">
        <v>29.772850037000001</v>
      </c>
    </row>
    <row r="3434" spans="1:3" x14ac:dyDescent="0.25">
      <c r="A3434">
        <v>12327</v>
      </c>
      <c r="B3434" s="1">
        <f>DATE(2033,10,1) + TIME(0,0,0)</f>
        <v>48853</v>
      </c>
      <c r="C3434">
        <v>29.779314040999999</v>
      </c>
    </row>
    <row r="3435" spans="1:3" x14ac:dyDescent="0.25">
      <c r="A3435">
        <v>12358</v>
      </c>
      <c r="B3435" s="1">
        <f>DATE(2033,11,1) + TIME(0,0,0)</f>
        <v>48884</v>
      </c>
      <c r="C3435">
        <v>29.785978317000001</v>
      </c>
    </row>
    <row r="3436" spans="1:3" x14ac:dyDescent="0.25">
      <c r="A3436">
        <v>12388</v>
      </c>
      <c r="B3436" s="1">
        <f>DATE(2033,12,1) + TIME(0,0,0)</f>
        <v>48914</v>
      </c>
      <c r="C3436">
        <v>29.792413711999998</v>
      </c>
    </row>
    <row r="3437" spans="1:3" x14ac:dyDescent="0.25">
      <c r="A3437">
        <v>12419</v>
      </c>
      <c r="B3437" s="1">
        <f>DATE(2034,1,1) + TIME(0,0,0)</f>
        <v>48945</v>
      </c>
      <c r="C3437">
        <v>29.799045563</v>
      </c>
    </row>
    <row r="3438" spans="1:3" x14ac:dyDescent="0.25">
      <c r="A3438">
        <v>12450</v>
      </c>
      <c r="B3438" s="1">
        <f>DATE(2034,2,1) + TIME(0,0,0)</f>
        <v>48976</v>
      </c>
      <c r="C3438">
        <v>29.805662155</v>
      </c>
    </row>
    <row r="3439" spans="1:3" x14ac:dyDescent="0.25">
      <c r="A3439">
        <v>12478</v>
      </c>
      <c r="B3439" s="1">
        <f>DATE(2034,3,1) + TIME(0,0,0)</f>
        <v>49004</v>
      </c>
      <c r="C3439">
        <v>29.811624526999999</v>
      </c>
    </row>
    <row r="3440" spans="1:3" x14ac:dyDescent="0.25">
      <c r="A3440">
        <v>12509</v>
      </c>
      <c r="B3440" s="1">
        <f>DATE(2034,4,1) + TIME(0,0,0)</f>
        <v>49035</v>
      </c>
      <c r="C3440">
        <v>29.818210602000001</v>
      </c>
    </row>
    <row r="3441" spans="1:3" x14ac:dyDescent="0.25">
      <c r="A3441">
        <v>12539</v>
      </c>
      <c r="B3441" s="1">
        <f>DATE(2034,5,1) + TIME(0,0,0)</f>
        <v>49065</v>
      </c>
      <c r="C3441">
        <v>29.824567795</v>
      </c>
    </row>
    <row r="3442" spans="1:3" x14ac:dyDescent="0.25">
      <c r="A3442">
        <v>12570</v>
      </c>
      <c r="B3442" s="1">
        <f>DATE(2034,6,1) + TIME(0,0,0)</f>
        <v>49096</v>
      </c>
      <c r="C3442">
        <v>29.831121445000001</v>
      </c>
    </row>
    <row r="3443" spans="1:3" x14ac:dyDescent="0.25">
      <c r="A3443">
        <v>12600</v>
      </c>
      <c r="B3443" s="1">
        <f>DATE(2034,7,1) + TIME(0,0,0)</f>
        <v>49126</v>
      </c>
      <c r="C3443">
        <v>29.837450026999999</v>
      </c>
    </row>
    <row r="3444" spans="1:3" x14ac:dyDescent="0.25">
      <c r="A3444">
        <v>12631</v>
      </c>
      <c r="B3444" s="1">
        <f>DATE(2034,8,1) + TIME(0,0,0)</f>
        <v>49157</v>
      </c>
      <c r="C3444">
        <v>29.843971251999999</v>
      </c>
    </row>
    <row r="3445" spans="1:3" x14ac:dyDescent="0.25">
      <c r="A3445">
        <v>12662</v>
      </c>
      <c r="B3445" s="1">
        <f>DATE(2034,9,1) + TIME(0,0,0)</f>
        <v>49188</v>
      </c>
      <c r="C3445">
        <v>29.850479126</v>
      </c>
    </row>
    <row r="3446" spans="1:3" x14ac:dyDescent="0.25">
      <c r="A3446">
        <v>12692</v>
      </c>
      <c r="B3446" s="1">
        <f>DATE(2034,10,1) + TIME(0,0,0)</f>
        <v>49218</v>
      </c>
      <c r="C3446">
        <v>29.856761932000001</v>
      </c>
    </row>
    <row r="3447" spans="1:3" x14ac:dyDescent="0.25">
      <c r="A3447">
        <v>12723</v>
      </c>
      <c r="B3447" s="1">
        <f>DATE(2034,11,1) + TIME(0,0,0)</f>
        <v>49249</v>
      </c>
      <c r="C3447">
        <v>29.863237381000001</v>
      </c>
    </row>
    <row r="3448" spans="1:3" x14ac:dyDescent="0.25">
      <c r="A3448">
        <v>12753</v>
      </c>
      <c r="B3448" s="1">
        <f>DATE(2034,12,1) + TIME(0,0,0)</f>
        <v>49279</v>
      </c>
      <c r="C3448">
        <v>29.86948967</v>
      </c>
    </row>
    <row r="3449" spans="1:3" x14ac:dyDescent="0.25">
      <c r="A3449">
        <v>12784</v>
      </c>
      <c r="B3449" s="1">
        <f>DATE(2035,1,1) + TIME(0,0,0)</f>
        <v>49310</v>
      </c>
      <c r="C3449">
        <v>29.875934601000001</v>
      </c>
    </row>
    <row r="3450" spans="1:3" x14ac:dyDescent="0.25">
      <c r="A3450">
        <v>12815</v>
      </c>
      <c r="B3450" s="1">
        <f>DATE(2035,2,1) + TIME(0,0,0)</f>
        <v>49341</v>
      </c>
      <c r="C3450">
        <v>29.882364273</v>
      </c>
    </row>
    <row r="3451" spans="1:3" x14ac:dyDescent="0.25">
      <c r="A3451">
        <v>12843</v>
      </c>
      <c r="B3451" s="1">
        <f>DATE(2035,3,1) + TIME(0,0,0)</f>
        <v>49369</v>
      </c>
      <c r="C3451">
        <v>29.888160706000001</v>
      </c>
    </row>
    <row r="3452" spans="1:3" x14ac:dyDescent="0.25">
      <c r="A3452">
        <v>12874</v>
      </c>
      <c r="B3452" s="1">
        <f>DATE(2035,4,1) + TIME(0,0,0)</f>
        <v>49400</v>
      </c>
      <c r="C3452">
        <v>29.894561767999999</v>
      </c>
    </row>
    <row r="3453" spans="1:3" x14ac:dyDescent="0.25">
      <c r="A3453">
        <v>12904</v>
      </c>
      <c r="B3453" s="1">
        <f>DATE(2035,5,1) + TIME(0,0,0)</f>
        <v>49430</v>
      </c>
      <c r="C3453">
        <v>29.900741577000002</v>
      </c>
    </row>
    <row r="3454" spans="1:3" x14ac:dyDescent="0.25">
      <c r="A3454">
        <v>12935</v>
      </c>
      <c r="B3454" s="1">
        <f>DATE(2035,6,1) + TIME(0,0,0)</f>
        <v>49461</v>
      </c>
      <c r="C3454">
        <v>29.907114028999999</v>
      </c>
    </row>
    <row r="3455" spans="1:3" x14ac:dyDescent="0.25">
      <c r="A3455">
        <v>12965</v>
      </c>
      <c r="B3455" s="1">
        <f>DATE(2035,7,1) + TIME(0,0,0)</f>
        <v>49491</v>
      </c>
      <c r="C3455">
        <v>29.913265228</v>
      </c>
    </row>
    <row r="3456" spans="1:3" x14ac:dyDescent="0.25">
      <c r="A3456">
        <v>12996</v>
      </c>
      <c r="B3456" s="1">
        <f>DATE(2035,8,1) + TIME(0,0,0)</f>
        <v>49522</v>
      </c>
      <c r="C3456">
        <v>29.91960907</v>
      </c>
    </row>
    <row r="3457" spans="1:3" x14ac:dyDescent="0.25">
      <c r="A3457">
        <v>13027</v>
      </c>
      <c r="B3457" s="1">
        <f>DATE(2035,9,1) + TIME(0,0,0)</f>
        <v>49553</v>
      </c>
      <c r="C3457">
        <v>29.925937652999998</v>
      </c>
    </row>
    <row r="3458" spans="1:3" x14ac:dyDescent="0.25">
      <c r="A3458">
        <v>13057</v>
      </c>
      <c r="B3458" s="1">
        <f>DATE(2035,10,1) + TIME(0,0,0)</f>
        <v>49583</v>
      </c>
      <c r="C3458">
        <v>29.932046889999999</v>
      </c>
    </row>
    <row r="3459" spans="1:3" x14ac:dyDescent="0.25">
      <c r="A3459">
        <v>13088</v>
      </c>
      <c r="B3459" s="1">
        <f>DATE(2035,11,1) + TIME(0,0,0)</f>
        <v>49614</v>
      </c>
      <c r="C3459">
        <v>29.938346863</v>
      </c>
    </row>
    <row r="3460" spans="1:3" x14ac:dyDescent="0.25">
      <c r="A3460">
        <v>13118</v>
      </c>
      <c r="B3460" s="1">
        <f>DATE(2035,12,1) + TIME(0,0,0)</f>
        <v>49644</v>
      </c>
      <c r="C3460">
        <v>29.944431304999998</v>
      </c>
    </row>
    <row r="3461" spans="1:3" x14ac:dyDescent="0.25">
      <c r="A3461">
        <v>13149</v>
      </c>
      <c r="B3461" s="1">
        <f>DATE(2036,1,1) + TIME(0,0,0)</f>
        <v>49675</v>
      </c>
      <c r="C3461">
        <v>29.950702667000002</v>
      </c>
    </row>
    <row r="3462" spans="1:3" x14ac:dyDescent="0.25">
      <c r="A3462">
        <v>13180</v>
      </c>
      <c r="B3462" s="1">
        <f>DATE(2036,2,1) + TIME(0,0,0)</f>
        <v>49706</v>
      </c>
      <c r="C3462">
        <v>29.956960678000002</v>
      </c>
    </row>
    <row r="3463" spans="1:3" x14ac:dyDescent="0.25">
      <c r="A3463">
        <v>13209</v>
      </c>
      <c r="B3463" s="1">
        <f>DATE(2036,3,1) + TIME(0,0,0)</f>
        <v>49735</v>
      </c>
      <c r="C3463">
        <v>29.962802886999999</v>
      </c>
    </row>
    <row r="3464" spans="1:3" x14ac:dyDescent="0.25">
      <c r="A3464">
        <v>13240</v>
      </c>
      <c r="B3464" s="1">
        <f>DATE(2036,4,1) + TIME(0,0,0)</f>
        <v>49766</v>
      </c>
      <c r="C3464">
        <v>29.969034194999999</v>
      </c>
    </row>
    <row r="3465" spans="1:3" x14ac:dyDescent="0.25">
      <c r="A3465">
        <v>13270</v>
      </c>
      <c r="B3465" s="1">
        <f>DATE(2036,5,1) + TIME(0,0,0)</f>
        <v>49796</v>
      </c>
      <c r="C3465">
        <v>29.975049973000001</v>
      </c>
    </row>
    <row r="3466" spans="1:3" x14ac:dyDescent="0.25">
      <c r="A3466">
        <v>13301</v>
      </c>
      <c r="B3466" s="1">
        <f>DATE(2036,6,1) + TIME(0,0,0)</f>
        <v>49827</v>
      </c>
      <c r="C3466">
        <v>29.981254578000001</v>
      </c>
    </row>
    <row r="3467" spans="1:3" x14ac:dyDescent="0.25">
      <c r="A3467">
        <v>13331</v>
      </c>
      <c r="B3467" s="1">
        <f>DATE(2036,7,1) + TIME(0,0,0)</f>
        <v>49857</v>
      </c>
      <c r="C3467">
        <v>29.987245560000002</v>
      </c>
    </row>
    <row r="3468" spans="1:3" x14ac:dyDescent="0.25">
      <c r="A3468">
        <v>13362</v>
      </c>
      <c r="B3468" s="1">
        <f>DATE(2036,8,1) + TIME(0,0,0)</f>
        <v>49888</v>
      </c>
      <c r="C3468">
        <v>29.993423461999999</v>
      </c>
    </row>
    <row r="3469" spans="1:3" x14ac:dyDescent="0.25">
      <c r="A3469">
        <v>13393</v>
      </c>
      <c r="B3469" s="1">
        <f>DATE(2036,9,1) + TIME(0,0,0)</f>
        <v>49919</v>
      </c>
      <c r="C3469">
        <v>29.999586104999999</v>
      </c>
    </row>
    <row r="3470" spans="1:3" x14ac:dyDescent="0.25">
      <c r="A3470">
        <v>13423</v>
      </c>
      <c r="B3470" s="1">
        <f>DATE(2036,10,1) + TIME(0,0,0)</f>
        <v>49949</v>
      </c>
      <c r="C3470">
        <v>30.005538940000001</v>
      </c>
    </row>
    <row r="3471" spans="1:3" x14ac:dyDescent="0.25">
      <c r="A3471">
        <v>13454</v>
      </c>
      <c r="B3471" s="1">
        <f>DATE(2036,11,1) + TIME(0,0,0)</f>
        <v>49980</v>
      </c>
      <c r="C3471">
        <v>30.011674881000001</v>
      </c>
    </row>
    <row r="3472" spans="1:3" x14ac:dyDescent="0.25">
      <c r="A3472">
        <v>13484</v>
      </c>
      <c r="B3472" s="1">
        <f>DATE(2036,12,1) + TIME(0,0,0)</f>
        <v>50010</v>
      </c>
      <c r="C3472">
        <v>30.017602921000002</v>
      </c>
    </row>
    <row r="3473" spans="1:3" x14ac:dyDescent="0.25">
      <c r="A3473">
        <v>13515</v>
      </c>
      <c r="B3473" s="1">
        <f>DATE(2037,1,1) + TIME(0,0,0)</f>
        <v>50041</v>
      </c>
      <c r="C3473">
        <v>30.023714066</v>
      </c>
    </row>
    <row r="3474" spans="1:3" x14ac:dyDescent="0.25">
      <c r="A3474">
        <v>13546</v>
      </c>
      <c r="B3474" s="1">
        <f>DATE(2037,2,1) + TIME(0,0,0)</f>
        <v>50072</v>
      </c>
      <c r="C3474">
        <v>30.029811858999999</v>
      </c>
    </row>
    <row r="3475" spans="1:3" x14ac:dyDescent="0.25">
      <c r="A3475">
        <v>13574</v>
      </c>
      <c r="B3475" s="1">
        <f>DATE(2037,3,1) + TIME(0,0,0)</f>
        <v>50100</v>
      </c>
      <c r="C3475">
        <v>30.035308837999999</v>
      </c>
    </row>
    <row r="3476" spans="1:3" x14ac:dyDescent="0.25">
      <c r="A3476">
        <v>13605</v>
      </c>
      <c r="B3476" s="1">
        <f>DATE(2037,4,1) + TIME(0,0,0)</f>
        <v>50131</v>
      </c>
      <c r="C3476">
        <v>30.041381835999999</v>
      </c>
    </row>
    <row r="3477" spans="1:3" x14ac:dyDescent="0.25">
      <c r="A3477">
        <v>13635</v>
      </c>
      <c r="B3477" s="1">
        <f>DATE(2037,5,1) + TIME(0,0,0)</f>
        <v>50161</v>
      </c>
      <c r="C3477">
        <v>30.047246933</v>
      </c>
    </row>
    <row r="3478" spans="1:3" x14ac:dyDescent="0.25">
      <c r="A3478">
        <v>13666</v>
      </c>
      <c r="B3478" s="1">
        <f>DATE(2037,6,1) + TIME(0,0,0)</f>
        <v>50192</v>
      </c>
      <c r="C3478">
        <v>30.053295134999999</v>
      </c>
    </row>
    <row r="3479" spans="1:3" x14ac:dyDescent="0.25">
      <c r="A3479">
        <v>13696</v>
      </c>
      <c r="B3479" s="1">
        <f>DATE(2037,7,1) + TIME(0,0,0)</f>
        <v>50222</v>
      </c>
      <c r="C3479">
        <v>30.059135436999998</v>
      </c>
    </row>
    <row r="3480" spans="1:3" x14ac:dyDescent="0.25">
      <c r="A3480">
        <v>13727</v>
      </c>
      <c r="B3480" s="1">
        <f>DATE(2037,8,1) + TIME(0,0,0)</f>
        <v>50253</v>
      </c>
      <c r="C3480">
        <v>30.065158843999999</v>
      </c>
    </row>
    <row r="3481" spans="1:3" x14ac:dyDescent="0.25">
      <c r="A3481">
        <v>13758</v>
      </c>
      <c r="B3481" s="1">
        <f>DATE(2037,9,1) + TIME(0,0,0)</f>
        <v>50284</v>
      </c>
      <c r="C3481">
        <v>30.0711689</v>
      </c>
    </row>
    <row r="3482" spans="1:3" x14ac:dyDescent="0.25">
      <c r="A3482">
        <v>13788</v>
      </c>
      <c r="B3482" s="1">
        <f>DATE(2037,10,1) + TIME(0,0,0)</f>
        <v>50314</v>
      </c>
      <c r="C3482">
        <v>30.076972960999999</v>
      </c>
    </row>
    <row r="3483" spans="1:3" x14ac:dyDescent="0.25">
      <c r="A3483">
        <v>13819</v>
      </c>
      <c r="B3483" s="1">
        <f>DATE(2037,11,1) + TIME(0,0,0)</f>
        <v>50345</v>
      </c>
      <c r="C3483">
        <v>30.082958220999998</v>
      </c>
    </row>
    <row r="3484" spans="1:3" x14ac:dyDescent="0.25">
      <c r="A3484">
        <v>13849</v>
      </c>
      <c r="B3484" s="1">
        <f>DATE(2037,12,1) + TIME(0,0,0)</f>
        <v>50375</v>
      </c>
      <c r="C3484">
        <v>30.088739395000001</v>
      </c>
    </row>
    <row r="3485" spans="1:3" x14ac:dyDescent="0.25">
      <c r="A3485">
        <v>13880</v>
      </c>
      <c r="B3485" s="1">
        <f>DATE(2038,1,1) + TIME(0,0,0)</f>
        <v>50406</v>
      </c>
      <c r="C3485">
        <v>30.094699859999999</v>
      </c>
    </row>
    <row r="3486" spans="1:3" x14ac:dyDescent="0.25">
      <c r="A3486">
        <v>13911</v>
      </c>
      <c r="B3486" s="1">
        <f>DATE(2038,2,1) + TIME(0,0,0)</f>
        <v>50437</v>
      </c>
      <c r="C3486">
        <v>30.100648880000001</v>
      </c>
    </row>
    <row r="3487" spans="1:3" x14ac:dyDescent="0.25">
      <c r="A3487">
        <v>13939</v>
      </c>
      <c r="B3487" s="1">
        <f>DATE(2038,3,1) + TIME(0,0,0)</f>
        <v>50465</v>
      </c>
      <c r="C3487">
        <v>30.106010436999998</v>
      </c>
    </row>
    <row r="3488" spans="1:3" x14ac:dyDescent="0.25">
      <c r="A3488">
        <v>13970</v>
      </c>
      <c r="B3488" s="1">
        <f>DATE(2038,4,1) + TIME(0,0,0)</f>
        <v>50496</v>
      </c>
      <c r="C3488">
        <v>30.111936569000001</v>
      </c>
    </row>
    <row r="3489" spans="1:3" x14ac:dyDescent="0.25">
      <c r="A3489">
        <v>14000</v>
      </c>
      <c r="B3489" s="1">
        <f>DATE(2038,5,1) + TIME(0,0,0)</f>
        <v>50526</v>
      </c>
      <c r="C3489">
        <v>30.117658615</v>
      </c>
    </row>
    <row r="3490" spans="1:3" x14ac:dyDescent="0.25">
      <c r="A3490">
        <v>14031</v>
      </c>
      <c r="B3490" s="1">
        <f>DATE(2038,6,1) + TIME(0,0,0)</f>
        <v>50557</v>
      </c>
      <c r="C3490">
        <v>30.123559952000001</v>
      </c>
    </row>
    <row r="3491" spans="1:3" x14ac:dyDescent="0.25">
      <c r="A3491">
        <v>14061</v>
      </c>
      <c r="B3491" s="1">
        <f>DATE(2038,7,1) + TIME(0,0,0)</f>
        <v>50587</v>
      </c>
      <c r="C3491">
        <v>30.129259108999999</v>
      </c>
    </row>
    <row r="3492" spans="1:3" x14ac:dyDescent="0.25">
      <c r="A3492">
        <v>14092</v>
      </c>
      <c r="B3492" s="1">
        <f>DATE(2038,8,1) + TIME(0,0,0)</f>
        <v>50618</v>
      </c>
      <c r="C3492">
        <v>30.135135650999999</v>
      </c>
    </row>
    <row r="3493" spans="1:3" x14ac:dyDescent="0.25">
      <c r="A3493">
        <v>14123</v>
      </c>
      <c r="B3493" s="1">
        <f>DATE(2038,9,1) + TIME(0,0,0)</f>
        <v>50649</v>
      </c>
      <c r="C3493">
        <v>30.141002655000001</v>
      </c>
    </row>
    <row r="3494" spans="1:3" x14ac:dyDescent="0.25">
      <c r="A3494">
        <v>14153</v>
      </c>
      <c r="B3494" s="1">
        <f>DATE(2038,10,1) + TIME(0,0,0)</f>
        <v>50679</v>
      </c>
      <c r="C3494">
        <v>30.146667480000001</v>
      </c>
    </row>
    <row r="3495" spans="1:3" x14ac:dyDescent="0.25">
      <c r="A3495">
        <v>14184</v>
      </c>
      <c r="B3495" s="1">
        <f>DATE(2038,11,1) + TIME(0,0,0)</f>
        <v>50710</v>
      </c>
      <c r="C3495">
        <v>30.152509688999999</v>
      </c>
    </row>
    <row r="3496" spans="1:3" x14ac:dyDescent="0.25">
      <c r="A3496">
        <v>14214</v>
      </c>
      <c r="B3496" s="1">
        <f>DATE(2038,12,1) + TIME(0,0,0)</f>
        <v>50740</v>
      </c>
      <c r="C3496">
        <v>30.158151626999999</v>
      </c>
    </row>
    <row r="3497" spans="1:3" x14ac:dyDescent="0.25">
      <c r="A3497">
        <v>14245</v>
      </c>
      <c r="B3497" s="1">
        <f>DATE(2039,1,1) + TIME(0,0,0)</f>
        <v>50771</v>
      </c>
      <c r="C3497">
        <v>30.163970946999999</v>
      </c>
    </row>
    <row r="3498" spans="1:3" x14ac:dyDescent="0.25">
      <c r="A3498">
        <v>14276</v>
      </c>
      <c r="B3498" s="1">
        <f>DATE(2039,2,1) + TIME(0,0,0)</f>
        <v>50802</v>
      </c>
      <c r="C3498">
        <v>30.169778824000002</v>
      </c>
    </row>
    <row r="3499" spans="1:3" x14ac:dyDescent="0.25">
      <c r="A3499">
        <v>14304</v>
      </c>
      <c r="B3499" s="1">
        <f>DATE(2039,3,1) + TIME(0,0,0)</f>
        <v>50830</v>
      </c>
      <c r="C3499">
        <v>30.175014495999999</v>
      </c>
    </row>
    <row r="3500" spans="1:3" x14ac:dyDescent="0.25">
      <c r="A3500">
        <v>14335</v>
      </c>
      <c r="B3500" s="1">
        <f>DATE(2039,4,1) + TIME(0,0,0)</f>
        <v>50861</v>
      </c>
      <c r="C3500">
        <v>30.180799484000001</v>
      </c>
    </row>
    <row r="3501" spans="1:3" x14ac:dyDescent="0.25">
      <c r="A3501">
        <v>14365</v>
      </c>
      <c r="B3501" s="1">
        <f>DATE(2039,5,1) + TIME(0,0,0)</f>
        <v>50891</v>
      </c>
      <c r="C3501">
        <v>30.186388015999999</v>
      </c>
    </row>
    <row r="3502" spans="1:3" x14ac:dyDescent="0.25">
      <c r="A3502">
        <v>14396</v>
      </c>
      <c r="B3502" s="1">
        <f>DATE(2039,6,1) + TIME(0,0,0)</f>
        <v>50922</v>
      </c>
      <c r="C3502">
        <v>30.192150116000001</v>
      </c>
    </row>
    <row r="3503" spans="1:3" x14ac:dyDescent="0.25">
      <c r="A3503">
        <v>14426</v>
      </c>
      <c r="B3503" s="1">
        <f>DATE(2039,7,1) + TIME(0,0,0)</f>
        <v>50952</v>
      </c>
      <c r="C3503">
        <v>30.197715759000001</v>
      </c>
    </row>
    <row r="3504" spans="1:3" x14ac:dyDescent="0.25">
      <c r="A3504">
        <v>14457</v>
      </c>
      <c r="B3504" s="1">
        <f>DATE(2039,8,1) + TIME(0,0,0)</f>
        <v>50983</v>
      </c>
      <c r="C3504">
        <v>30.203456879000001</v>
      </c>
    </row>
    <row r="3505" spans="1:3" x14ac:dyDescent="0.25">
      <c r="A3505">
        <v>14488</v>
      </c>
      <c r="B3505" s="1">
        <f>DATE(2039,9,1) + TIME(0,0,0)</f>
        <v>51014</v>
      </c>
      <c r="C3505">
        <v>30.209186553999999</v>
      </c>
    </row>
    <row r="3506" spans="1:3" x14ac:dyDescent="0.25">
      <c r="A3506">
        <v>14518</v>
      </c>
      <c r="B3506" s="1">
        <f>DATE(2039,10,1) + TIME(0,0,0)</f>
        <v>51044</v>
      </c>
      <c r="C3506">
        <v>30.214719771999999</v>
      </c>
    </row>
    <row r="3507" spans="1:3" x14ac:dyDescent="0.25">
      <c r="A3507">
        <v>14549</v>
      </c>
      <c r="B3507" s="1">
        <f>DATE(2039,11,1) + TIME(0,0,0)</f>
        <v>51075</v>
      </c>
      <c r="C3507">
        <v>30.220426559</v>
      </c>
    </row>
    <row r="3508" spans="1:3" x14ac:dyDescent="0.25">
      <c r="A3508">
        <v>14579</v>
      </c>
      <c r="B3508" s="1">
        <f>DATE(2039,12,1) + TIME(0,0,0)</f>
        <v>51105</v>
      </c>
      <c r="C3508">
        <v>30.225940703999999</v>
      </c>
    </row>
    <row r="3509" spans="1:3" x14ac:dyDescent="0.25">
      <c r="A3509">
        <v>14610</v>
      </c>
      <c r="B3509" s="1">
        <f>DATE(2040,1,1) + TIME(0,0,0)</f>
        <v>51136</v>
      </c>
      <c r="C3509">
        <v>30.231624603</v>
      </c>
    </row>
    <row r="3510" spans="1:3" x14ac:dyDescent="0.25">
      <c r="A3510">
        <v>14641</v>
      </c>
      <c r="B3510" s="1">
        <f>DATE(2040,2,1) + TIME(0,0,0)</f>
        <v>51167</v>
      </c>
      <c r="C3510">
        <v>30.237298965000001</v>
      </c>
    </row>
    <row r="3511" spans="1:3" x14ac:dyDescent="0.25">
      <c r="A3511">
        <v>14670</v>
      </c>
      <c r="B3511" s="1">
        <f>DATE(2040,3,1) + TIME(0,0,0)</f>
        <v>51196</v>
      </c>
      <c r="C3511">
        <v>30.242597580000002</v>
      </c>
    </row>
    <row r="3512" spans="1:3" x14ac:dyDescent="0.25">
      <c r="A3512">
        <v>14701</v>
      </c>
      <c r="B3512" s="1">
        <f>DATE(2040,4,1) + TIME(0,0,0)</f>
        <v>51227</v>
      </c>
      <c r="C3512">
        <v>30.248250961</v>
      </c>
    </row>
    <row r="3513" spans="1:3" x14ac:dyDescent="0.25">
      <c r="A3513">
        <v>14731</v>
      </c>
      <c r="B3513" s="1">
        <f>DATE(2040,5,1) + TIME(0,0,0)</f>
        <v>51257</v>
      </c>
      <c r="C3513">
        <v>30.2537117</v>
      </c>
    </row>
    <row r="3514" spans="1:3" x14ac:dyDescent="0.25">
      <c r="A3514">
        <v>14762</v>
      </c>
      <c r="B3514" s="1">
        <f>DATE(2040,6,1) + TIME(0,0,0)</f>
        <v>51288</v>
      </c>
      <c r="C3514">
        <v>30.259344101</v>
      </c>
    </row>
    <row r="3515" spans="1:3" x14ac:dyDescent="0.25">
      <c r="A3515">
        <v>14792</v>
      </c>
      <c r="B3515" s="1">
        <f>DATE(2040,7,1) + TIME(0,0,0)</f>
        <v>51318</v>
      </c>
      <c r="C3515">
        <v>30.264785766999999</v>
      </c>
    </row>
    <row r="3516" spans="1:3" x14ac:dyDescent="0.25">
      <c r="A3516">
        <v>14823</v>
      </c>
      <c r="B3516" s="1">
        <f>DATE(2040,8,1) + TIME(0,0,0)</f>
        <v>51349</v>
      </c>
      <c r="C3516">
        <v>30.270399093999998</v>
      </c>
    </row>
    <row r="3517" spans="1:3" x14ac:dyDescent="0.25">
      <c r="A3517">
        <v>14854</v>
      </c>
      <c r="B3517" s="1">
        <f>DATE(2040,9,1) + TIME(0,0,0)</f>
        <v>51380</v>
      </c>
      <c r="C3517">
        <v>30.276000976999999</v>
      </c>
    </row>
    <row r="3518" spans="1:3" x14ac:dyDescent="0.25">
      <c r="A3518">
        <v>14884</v>
      </c>
      <c r="B3518" s="1">
        <f>DATE(2040,10,1) + TIME(0,0,0)</f>
        <v>51410</v>
      </c>
      <c r="C3518">
        <v>30.281414032000001</v>
      </c>
    </row>
    <row r="3519" spans="1:3" x14ac:dyDescent="0.25">
      <c r="A3519">
        <v>14915</v>
      </c>
      <c r="B3519" s="1">
        <f>DATE(2040,11,1) + TIME(0,0,0)</f>
        <v>51441</v>
      </c>
      <c r="C3519">
        <v>30.286996841000001</v>
      </c>
    </row>
    <row r="3520" spans="1:3" x14ac:dyDescent="0.25">
      <c r="A3520">
        <v>14945</v>
      </c>
      <c r="B3520" s="1">
        <f>DATE(2040,12,1) + TIME(0,0,0)</f>
        <v>51471</v>
      </c>
      <c r="C3520">
        <v>30.292390823000002</v>
      </c>
    </row>
    <row r="3521" spans="1:3" x14ac:dyDescent="0.25">
      <c r="A3521">
        <v>14976</v>
      </c>
      <c r="B3521" s="1">
        <f>DATE(2041,1,1) + TIME(0,0,0)</f>
        <v>51502</v>
      </c>
      <c r="C3521">
        <v>30.297954559000001</v>
      </c>
    </row>
    <row r="3522" spans="1:3" x14ac:dyDescent="0.25">
      <c r="A3522">
        <v>15007</v>
      </c>
      <c r="B3522" s="1">
        <f>DATE(2041,2,1) + TIME(0,0,0)</f>
        <v>51533</v>
      </c>
      <c r="C3522">
        <v>30.303508759</v>
      </c>
    </row>
    <row r="3523" spans="1:3" x14ac:dyDescent="0.25">
      <c r="A3523">
        <v>15035</v>
      </c>
      <c r="B3523" s="1">
        <f>DATE(2041,3,1) + TIME(0,0,0)</f>
        <v>51561</v>
      </c>
      <c r="C3523">
        <v>30.308519362999998</v>
      </c>
    </row>
    <row r="3524" spans="1:3" x14ac:dyDescent="0.25">
      <c r="A3524">
        <v>15066</v>
      </c>
      <c r="B3524" s="1">
        <f>DATE(2041,4,1) + TIME(0,0,0)</f>
        <v>51592</v>
      </c>
      <c r="C3524">
        <v>30.314056396000002</v>
      </c>
    </row>
    <row r="3525" spans="1:3" x14ac:dyDescent="0.25">
      <c r="A3525">
        <v>15096</v>
      </c>
      <c r="B3525" s="1">
        <f>DATE(2041,5,1) + TIME(0,0,0)</f>
        <v>51622</v>
      </c>
      <c r="C3525">
        <v>30.319406509</v>
      </c>
    </row>
    <row r="3526" spans="1:3" x14ac:dyDescent="0.25">
      <c r="A3526">
        <v>15127</v>
      </c>
      <c r="B3526" s="1">
        <f>DATE(2041,6,1) + TIME(0,0,0)</f>
        <v>51653</v>
      </c>
      <c r="C3526">
        <v>30.324926376000001</v>
      </c>
    </row>
    <row r="3527" spans="1:3" x14ac:dyDescent="0.25">
      <c r="A3527">
        <v>15157</v>
      </c>
      <c r="B3527" s="1">
        <f>DATE(2041,7,1) + TIME(0,0,0)</f>
        <v>51683</v>
      </c>
      <c r="C3527">
        <v>30.330259323</v>
      </c>
    </row>
    <row r="3528" spans="1:3" x14ac:dyDescent="0.25">
      <c r="A3528">
        <v>15188</v>
      </c>
      <c r="B3528" s="1">
        <f>DATE(2041,8,1) + TIME(0,0,0)</f>
        <v>51714</v>
      </c>
      <c r="C3528">
        <v>30.335760117</v>
      </c>
    </row>
    <row r="3529" spans="1:3" x14ac:dyDescent="0.25">
      <c r="A3529">
        <v>15219</v>
      </c>
      <c r="B3529" s="1">
        <f>DATE(2041,9,1) + TIME(0,0,0)</f>
        <v>51745</v>
      </c>
      <c r="C3529">
        <v>30.341253281</v>
      </c>
    </row>
    <row r="3530" spans="1:3" x14ac:dyDescent="0.25">
      <c r="A3530">
        <v>15249</v>
      </c>
      <c r="B3530" s="1">
        <f>DATE(2041,10,1) + TIME(0,0,0)</f>
        <v>51775</v>
      </c>
      <c r="C3530">
        <v>30.346561432000001</v>
      </c>
    </row>
    <row r="3531" spans="1:3" x14ac:dyDescent="0.25">
      <c r="A3531">
        <v>15280</v>
      </c>
      <c r="B3531" s="1">
        <f>DATE(2041,11,1) + TIME(0,0,0)</f>
        <v>51806</v>
      </c>
      <c r="C3531">
        <v>30.352037429999999</v>
      </c>
    </row>
    <row r="3532" spans="1:3" x14ac:dyDescent="0.25">
      <c r="A3532">
        <v>15310</v>
      </c>
      <c r="B3532" s="1">
        <f>DATE(2041,12,1) + TIME(0,0,0)</f>
        <v>51836</v>
      </c>
      <c r="C3532">
        <v>30.357328415000001</v>
      </c>
    </row>
    <row r="3533" spans="1:3" x14ac:dyDescent="0.25">
      <c r="A3533">
        <v>15341</v>
      </c>
      <c r="B3533" s="1">
        <f>DATE(2042,1,1) + TIME(0,0,0)</f>
        <v>51867</v>
      </c>
      <c r="C3533">
        <v>30.362787247</v>
      </c>
    </row>
    <row r="3534" spans="1:3" x14ac:dyDescent="0.25">
      <c r="A3534">
        <v>15372</v>
      </c>
      <c r="B3534" s="1">
        <f>DATE(2042,2,1) + TIME(0,0,0)</f>
        <v>51898</v>
      </c>
      <c r="C3534">
        <v>30.368238449</v>
      </c>
    </row>
    <row r="3535" spans="1:3" x14ac:dyDescent="0.25">
      <c r="A3535">
        <v>15400</v>
      </c>
      <c r="B3535" s="1">
        <f>DATE(2042,3,1) + TIME(0,0,0)</f>
        <v>51926</v>
      </c>
      <c r="C3535">
        <v>30.373153686999999</v>
      </c>
    </row>
    <row r="3536" spans="1:3" x14ac:dyDescent="0.25">
      <c r="A3536">
        <v>15431</v>
      </c>
      <c r="B3536" s="1">
        <f>DATE(2042,4,1) + TIME(0,0,0)</f>
        <v>51957</v>
      </c>
      <c r="C3536">
        <v>30.378587722999999</v>
      </c>
    </row>
    <row r="3537" spans="1:3" x14ac:dyDescent="0.25">
      <c r="A3537">
        <v>15461</v>
      </c>
      <c r="B3537" s="1">
        <f>DATE(2042,5,1) + TIME(0,0,0)</f>
        <v>51987</v>
      </c>
      <c r="C3537">
        <v>30.383838654000002</v>
      </c>
    </row>
    <row r="3538" spans="1:3" x14ac:dyDescent="0.25">
      <c r="A3538">
        <v>15492</v>
      </c>
      <c r="B3538" s="1">
        <f>DATE(2042,6,1) + TIME(0,0,0)</f>
        <v>52018</v>
      </c>
      <c r="C3538">
        <v>30.389257431000001</v>
      </c>
    </row>
    <row r="3539" spans="1:3" x14ac:dyDescent="0.25">
      <c r="A3539">
        <v>15522</v>
      </c>
      <c r="B3539" s="1">
        <f>DATE(2042,7,1) + TIME(0,0,0)</f>
        <v>52048</v>
      </c>
      <c r="C3539">
        <v>30.394493102999999</v>
      </c>
    </row>
    <row r="3540" spans="1:3" x14ac:dyDescent="0.25">
      <c r="A3540">
        <v>15553</v>
      </c>
      <c r="B3540" s="1">
        <f>DATE(2042,8,1) + TIME(0,0,0)</f>
        <v>52079</v>
      </c>
      <c r="C3540">
        <v>30.399892807000001</v>
      </c>
    </row>
    <row r="3541" spans="1:3" x14ac:dyDescent="0.25">
      <c r="A3541">
        <v>15584</v>
      </c>
      <c r="B3541" s="1">
        <f>DATE(2042,9,1) + TIME(0,0,0)</f>
        <v>52110</v>
      </c>
      <c r="C3541">
        <v>30.405286789000002</v>
      </c>
    </row>
    <row r="3542" spans="1:3" x14ac:dyDescent="0.25">
      <c r="A3542">
        <v>15614</v>
      </c>
      <c r="B3542" s="1">
        <f>DATE(2042,10,1) + TIME(0,0,0)</f>
        <v>52140</v>
      </c>
      <c r="C3542">
        <v>30.410497665000001</v>
      </c>
    </row>
    <row r="3543" spans="1:3" x14ac:dyDescent="0.25">
      <c r="A3543">
        <v>15645</v>
      </c>
      <c r="B3543" s="1">
        <f>DATE(2042,11,1) + TIME(0,0,0)</f>
        <v>52171</v>
      </c>
      <c r="C3543">
        <v>30.415874480999999</v>
      </c>
    </row>
    <row r="3544" spans="1:3" x14ac:dyDescent="0.25">
      <c r="A3544">
        <v>15675</v>
      </c>
      <c r="B3544" s="1">
        <f>DATE(2042,12,1) + TIME(0,0,0)</f>
        <v>52201</v>
      </c>
      <c r="C3544">
        <v>30.421072005999999</v>
      </c>
    </row>
    <row r="3545" spans="1:3" x14ac:dyDescent="0.25">
      <c r="A3545">
        <v>15706</v>
      </c>
      <c r="B3545" s="1">
        <f>DATE(2043,1,1) + TIME(0,0,0)</f>
        <v>52232</v>
      </c>
      <c r="C3545">
        <v>30.426431655999998</v>
      </c>
    </row>
    <row r="3546" spans="1:3" x14ac:dyDescent="0.25">
      <c r="A3546">
        <v>15737</v>
      </c>
      <c r="B3546" s="1">
        <f>DATE(2043,2,1) + TIME(0,0,0)</f>
        <v>52263</v>
      </c>
      <c r="C3546">
        <v>30.431785583</v>
      </c>
    </row>
    <row r="3547" spans="1:3" x14ac:dyDescent="0.25">
      <c r="A3547">
        <v>15765</v>
      </c>
      <c r="B3547" s="1">
        <f>DATE(2043,3,1) + TIME(0,0,0)</f>
        <v>52291</v>
      </c>
      <c r="C3547">
        <v>30.436613083000001</v>
      </c>
    </row>
    <row r="3548" spans="1:3" x14ac:dyDescent="0.25">
      <c r="A3548">
        <v>15796</v>
      </c>
      <c r="B3548" s="1">
        <f>DATE(2043,4,1) + TIME(0,0,0)</f>
        <v>52322</v>
      </c>
      <c r="C3548">
        <v>30.441949844</v>
      </c>
    </row>
    <row r="3549" spans="1:3" x14ac:dyDescent="0.25">
      <c r="A3549">
        <v>15826</v>
      </c>
      <c r="B3549" s="1">
        <f>DATE(2043,5,1) + TIME(0,0,0)</f>
        <v>52352</v>
      </c>
      <c r="C3549">
        <v>30.447107315</v>
      </c>
    </row>
    <row r="3550" spans="1:3" x14ac:dyDescent="0.25">
      <c r="A3550">
        <v>15857</v>
      </c>
      <c r="B3550" s="1">
        <f>DATE(2043,6,1) + TIME(0,0,0)</f>
        <v>52383</v>
      </c>
      <c r="C3550">
        <v>30.452428818000001</v>
      </c>
    </row>
    <row r="3551" spans="1:3" x14ac:dyDescent="0.25">
      <c r="A3551">
        <v>15887</v>
      </c>
      <c r="B3551" s="1">
        <f>DATE(2043,7,1) + TIME(0,0,0)</f>
        <v>52413</v>
      </c>
      <c r="C3551">
        <v>30.45757103</v>
      </c>
    </row>
    <row r="3552" spans="1:3" x14ac:dyDescent="0.25">
      <c r="A3552">
        <v>15918</v>
      </c>
      <c r="B3552" s="1">
        <f>DATE(2043,8,1) + TIME(0,0,0)</f>
        <v>52444</v>
      </c>
      <c r="C3552">
        <v>30.462875365999999</v>
      </c>
    </row>
    <row r="3553" spans="1:3" x14ac:dyDescent="0.25">
      <c r="A3553">
        <v>15949</v>
      </c>
      <c r="B3553" s="1">
        <f>DATE(2043,9,1) + TIME(0,0,0)</f>
        <v>52475</v>
      </c>
      <c r="C3553">
        <v>30.468173981</v>
      </c>
    </row>
    <row r="3554" spans="1:3" x14ac:dyDescent="0.25">
      <c r="A3554">
        <v>15979</v>
      </c>
      <c r="B3554" s="1">
        <f>DATE(2043,10,1) + TIME(0,0,0)</f>
        <v>52505</v>
      </c>
      <c r="C3554">
        <v>30.473293303999998</v>
      </c>
    </row>
    <row r="3555" spans="1:3" x14ac:dyDescent="0.25">
      <c r="A3555">
        <v>16010</v>
      </c>
      <c r="B3555" s="1">
        <f>DATE(2043,11,1) + TIME(0,0,0)</f>
        <v>52536</v>
      </c>
      <c r="C3555">
        <v>30.478574753</v>
      </c>
    </row>
    <row r="3556" spans="1:3" x14ac:dyDescent="0.25">
      <c r="A3556">
        <v>16040</v>
      </c>
      <c r="B3556" s="1">
        <f>DATE(2043,12,1) + TIME(0,0,0)</f>
        <v>52566</v>
      </c>
      <c r="C3556">
        <v>30.483678818000001</v>
      </c>
    </row>
    <row r="3557" spans="1:3" x14ac:dyDescent="0.25">
      <c r="A3557">
        <v>16071</v>
      </c>
      <c r="B3557" s="1">
        <f>DATE(2044,1,1) + TIME(0,0,0)</f>
        <v>52597</v>
      </c>
      <c r="C3557">
        <v>30.488945007000002</v>
      </c>
    </row>
    <row r="3558" spans="1:3" x14ac:dyDescent="0.25">
      <c r="A3558">
        <v>16102</v>
      </c>
      <c r="B3558" s="1">
        <f>DATE(2044,2,1) + TIME(0,0,0)</f>
        <v>52628</v>
      </c>
      <c r="C3558">
        <v>30.494203568</v>
      </c>
    </row>
    <row r="3559" spans="1:3" x14ac:dyDescent="0.25">
      <c r="A3559">
        <v>16131</v>
      </c>
      <c r="B3559" s="1">
        <f>DATE(2044,3,1) + TIME(0,0,0)</f>
        <v>52657</v>
      </c>
      <c r="C3559">
        <v>30.499114989999999</v>
      </c>
    </row>
    <row r="3560" spans="1:3" x14ac:dyDescent="0.25">
      <c r="A3560">
        <v>16162</v>
      </c>
      <c r="B3560" s="1">
        <f>DATE(2044,4,1) + TIME(0,0,0)</f>
        <v>52688</v>
      </c>
      <c r="C3560">
        <v>30.504358291999999</v>
      </c>
    </row>
    <row r="3561" spans="1:3" x14ac:dyDescent="0.25">
      <c r="A3561">
        <v>16192</v>
      </c>
      <c r="B3561" s="1">
        <f>DATE(2044,5,1) + TIME(0,0,0)</f>
        <v>52718</v>
      </c>
      <c r="C3561">
        <v>30.509424209999999</v>
      </c>
    </row>
    <row r="3562" spans="1:3" x14ac:dyDescent="0.25">
      <c r="A3562">
        <v>16223</v>
      </c>
      <c r="B3562" s="1">
        <f>DATE(2044,6,1) + TIME(0,0,0)</f>
        <v>52749</v>
      </c>
      <c r="C3562">
        <v>30.514652252000001</v>
      </c>
    </row>
    <row r="3563" spans="1:3" x14ac:dyDescent="0.25">
      <c r="A3563">
        <v>16253</v>
      </c>
      <c r="B3563" s="1">
        <f>DATE(2044,7,1) + TIME(0,0,0)</f>
        <v>52779</v>
      </c>
      <c r="C3563">
        <v>30.519702911</v>
      </c>
    </row>
    <row r="3564" spans="1:3" x14ac:dyDescent="0.25">
      <c r="A3564">
        <v>16284</v>
      </c>
      <c r="B3564" s="1">
        <f>DATE(2044,8,1) + TIME(0,0,0)</f>
        <v>52810</v>
      </c>
      <c r="C3564">
        <v>30.524915695000001</v>
      </c>
    </row>
    <row r="3565" spans="1:3" x14ac:dyDescent="0.25">
      <c r="A3565">
        <v>16315</v>
      </c>
      <c r="B3565" s="1">
        <f>DATE(2044,9,1) + TIME(0,0,0)</f>
        <v>52841</v>
      </c>
      <c r="C3565">
        <v>30.530120849999999</v>
      </c>
    </row>
    <row r="3566" spans="1:3" x14ac:dyDescent="0.25">
      <c r="A3566">
        <v>16345</v>
      </c>
      <c r="B3566" s="1">
        <f>DATE(2044,10,1) + TIME(0,0,0)</f>
        <v>52871</v>
      </c>
      <c r="C3566">
        <v>30.535148621000001</v>
      </c>
    </row>
    <row r="3567" spans="1:3" x14ac:dyDescent="0.25">
      <c r="A3567">
        <v>16376</v>
      </c>
      <c r="B3567" s="1">
        <f>DATE(2044,11,1) + TIME(0,0,0)</f>
        <v>52902</v>
      </c>
      <c r="C3567">
        <v>30.540338515999998</v>
      </c>
    </row>
    <row r="3568" spans="1:3" x14ac:dyDescent="0.25">
      <c r="A3568">
        <v>16406</v>
      </c>
      <c r="B3568" s="1">
        <f>DATE(2044,12,1) + TIME(0,0,0)</f>
        <v>52932</v>
      </c>
      <c r="C3568">
        <v>30.545352936</v>
      </c>
    </row>
    <row r="3569" spans="1:3" x14ac:dyDescent="0.25">
      <c r="A3569">
        <v>16437</v>
      </c>
      <c r="B3569" s="1">
        <f>DATE(2045,1,1) + TIME(0,0,0)</f>
        <v>52963</v>
      </c>
      <c r="C3569">
        <v>30.550527573</v>
      </c>
    </row>
    <row r="3570" spans="1:3" x14ac:dyDescent="0.25">
      <c r="A3570">
        <v>16468</v>
      </c>
      <c r="B3570" s="1">
        <f>DATE(2045,2,1) + TIME(0,0,0)</f>
        <v>52994</v>
      </c>
      <c r="C3570">
        <v>30.555692672999999</v>
      </c>
    </row>
    <row r="3571" spans="1:3" x14ac:dyDescent="0.25">
      <c r="A3571">
        <v>16496</v>
      </c>
      <c r="B3571" s="1">
        <f>DATE(2045,3,1) + TIME(0,0,0)</f>
        <v>53022</v>
      </c>
      <c r="C3571">
        <v>30.560352325</v>
      </c>
    </row>
    <row r="3572" spans="1:3" x14ac:dyDescent="0.25">
      <c r="A3572">
        <v>16527</v>
      </c>
      <c r="B3572" s="1">
        <f>DATE(2045,4,1) + TIME(0,0,0)</f>
        <v>53053</v>
      </c>
      <c r="C3572">
        <v>30.565504074</v>
      </c>
    </row>
    <row r="3573" spans="1:3" x14ac:dyDescent="0.25">
      <c r="A3573">
        <v>16557</v>
      </c>
      <c r="B3573" s="1">
        <f>DATE(2045,5,1) + TIME(0,0,0)</f>
        <v>53083</v>
      </c>
      <c r="C3573">
        <v>30.570482254000002</v>
      </c>
    </row>
    <row r="3574" spans="1:3" x14ac:dyDescent="0.25">
      <c r="A3574">
        <v>16588</v>
      </c>
      <c r="B3574" s="1">
        <f>DATE(2045,6,1) + TIME(0,0,0)</f>
        <v>53114</v>
      </c>
      <c r="C3574">
        <v>30.575618744</v>
      </c>
    </row>
    <row r="3575" spans="1:3" x14ac:dyDescent="0.25">
      <c r="A3575">
        <v>16618</v>
      </c>
      <c r="B3575" s="1">
        <f>DATE(2045,7,1) + TIME(0,0,0)</f>
        <v>53144</v>
      </c>
      <c r="C3575">
        <v>30.580581665</v>
      </c>
    </row>
    <row r="3576" spans="1:3" x14ac:dyDescent="0.25">
      <c r="A3576">
        <v>16649</v>
      </c>
      <c r="B3576" s="1">
        <f>DATE(2045,8,1) + TIME(0,0,0)</f>
        <v>53175</v>
      </c>
      <c r="C3576">
        <v>30.585702896000001</v>
      </c>
    </row>
    <row r="3577" spans="1:3" x14ac:dyDescent="0.25">
      <c r="A3577">
        <v>16680</v>
      </c>
      <c r="B3577" s="1">
        <f>DATE(2045,9,1) + TIME(0,0,0)</f>
        <v>53206</v>
      </c>
      <c r="C3577">
        <v>30.590816497999999</v>
      </c>
    </row>
    <row r="3578" spans="1:3" x14ac:dyDescent="0.25">
      <c r="A3578">
        <v>16710</v>
      </c>
      <c r="B3578" s="1">
        <f>DATE(2045,10,1) + TIME(0,0,0)</f>
        <v>53236</v>
      </c>
      <c r="C3578">
        <v>30.595758438000001</v>
      </c>
    </row>
    <row r="3579" spans="1:3" x14ac:dyDescent="0.25">
      <c r="A3579">
        <v>16741</v>
      </c>
      <c r="B3579" s="1">
        <f>DATE(2045,11,1) + TIME(0,0,0)</f>
        <v>53267</v>
      </c>
      <c r="C3579">
        <v>30.600856781000001</v>
      </c>
    </row>
    <row r="3580" spans="1:3" x14ac:dyDescent="0.25">
      <c r="A3580">
        <v>16771</v>
      </c>
      <c r="B3580" s="1">
        <f>DATE(2045,12,1) + TIME(0,0,0)</f>
        <v>53297</v>
      </c>
      <c r="C3580">
        <v>30.605783463000002</v>
      </c>
    </row>
    <row r="3581" spans="1:3" x14ac:dyDescent="0.25">
      <c r="A3581">
        <v>16802</v>
      </c>
      <c r="B3581" s="1">
        <f>DATE(2046,1,1) + TIME(0,0,0)</f>
        <v>53328</v>
      </c>
      <c r="C3581">
        <v>30.610868453999998</v>
      </c>
    </row>
    <row r="3582" spans="1:3" x14ac:dyDescent="0.25">
      <c r="A3582">
        <v>16833</v>
      </c>
      <c r="B3582" s="1">
        <f>DATE(2046,2,1) + TIME(0,0,0)</f>
        <v>53359</v>
      </c>
      <c r="C3582">
        <v>30.615943908999999</v>
      </c>
    </row>
    <row r="3583" spans="1:3" x14ac:dyDescent="0.25">
      <c r="A3583">
        <v>16861</v>
      </c>
      <c r="B3583" s="1">
        <f>DATE(2046,3,1) + TIME(0,0,0)</f>
        <v>53387</v>
      </c>
      <c r="C3583">
        <v>30.620523453000001</v>
      </c>
    </row>
    <row r="3584" spans="1:3" x14ac:dyDescent="0.25">
      <c r="A3584">
        <v>16892</v>
      </c>
      <c r="B3584" s="1">
        <f>DATE(2046,4,1) + TIME(0,0,0)</f>
        <v>53418</v>
      </c>
      <c r="C3584">
        <v>30.625585556000001</v>
      </c>
    </row>
    <row r="3585" spans="1:3" x14ac:dyDescent="0.25">
      <c r="A3585">
        <v>16922</v>
      </c>
      <c r="B3585" s="1">
        <f>DATE(2046,5,1) + TIME(0,0,0)</f>
        <v>53448</v>
      </c>
      <c r="C3585">
        <v>30.630477904999999</v>
      </c>
    </row>
    <row r="3586" spans="1:3" x14ac:dyDescent="0.25">
      <c r="A3586">
        <v>16953</v>
      </c>
      <c r="B3586" s="1">
        <f>DATE(2046,6,1) + TIME(0,0,0)</f>
        <v>53479</v>
      </c>
      <c r="C3586">
        <v>30.635524749999998</v>
      </c>
    </row>
    <row r="3587" spans="1:3" x14ac:dyDescent="0.25">
      <c r="A3587">
        <v>16983</v>
      </c>
      <c r="B3587" s="1">
        <f>DATE(2046,7,1) + TIME(0,0,0)</f>
        <v>53509</v>
      </c>
      <c r="C3587">
        <v>30.640401839999999</v>
      </c>
    </row>
    <row r="3588" spans="1:3" x14ac:dyDescent="0.25">
      <c r="A3588">
        <v>17014</v>
      </c>
      <c r="B3588" s="1">
        <f>DATE(2046,8,1) + TIME(0,0,0)</f>
        <v>53540</v>
      </c>
      <c r="C3588">
        <v>30.645435333000002</v>
      </c>
    </row>
    <row r="3589" spans="1:3" x14ac:dyDescent="0.25">
      <c r="A3589">
        <v>17045</v>
      </c>
      <c r="B3589" s="1">
        <f>DATE(2046,9,1) + TIME(0,0,0)</f>
        <v>53571</v>
      </c>
      <c r="C3589">
        <v>30.650459290000001</v>
      </c>
    </row>
    <row r="3590" spans="1:3" x14ac:dyDescent="0.25">
      <c r="A3590">
        <v>17075</v>
      </c>
      <c r="B3590" s="1">
        <f>DATE(2046,10,1) + TIME(0,0,0)</f>
        <v>53601</v>
      </c>
      <c r="C3590">
        <v>30.655315398999999</v>
      </c>
    </row>
    <row r="3591" spans="1:3" x14ac:dyDescent="0.25">
      <c r="A3591">
        <v>17106</v>
      </c>
      <c r="B3591" s="1">
        <f>DATE(2046,11,1) + TIME(0,0,0)</f>
        <v>53632</v>
      </c>
      <c r="C3591">
        <v>30.660326004000002</v>
      </c>
    </row>
    <row r="3592" spans="1:3" x14ac:dyDescent="0.25">
      <c r="A3592">
        <v>17136</v>
      </c>
      <c r="B3592" s="1">
        <f>DATE(2046,12,1) + TIME(0,0,0)</f>
        <v>53662</v>
      </c>
      <c r="C3592">
        <v>30.665168762</v>
      </c>
    </row>
    <row r="3593" spans="1:3" x14ac:dyDescent="0.25">
      <c r="A3593">
        <v>17167</v>
      </c>
      <c r="B3593" s="1">
        <f>DATE(2047,1,1) + TIME(0,0,0)</f>
        <v>53693</v>
      </c>
      <c r="C3593">
        <v>30.670166016</v>
      </c>
    </row>
    <row r="3594" spans="1:3" x14ac:dyDescent="0.25">
      <c r="A3594">
        <v>17198</v>
      </c>
      <c r="B3594" s="1">
        <f>DATE(2047,2,1) + TIME(0,0,0)</f>
        <v>53724</v>
      </c>
      <c r="C3594">
        <v>30.675153731999998</v>
      </c>
    </row>
    <row r="3595" spans="1:3" x14ac:dyDescent="0.25">
      <c r="A3595">
        <v>17226</v>
      </c>
      <c r="B3595" s="1">
        <f>DATE(2047,3,1) + TIME(0,0,0)</f>
        <v>53752</v>
      </c>
      <c r="C3595">
        <v>30.679653168000002</v>
      </c>
    </row>
    <row r="3596" spans="1:3" x14ac:dyDescent="0.25">
      <c r="A3596">
        <v>17257</v>
      </c>
      <c r="B3596" s="1">
        <f>DATE(2047,4,1) + TIME(0,0,0)</f>
        <v>53783</v>
      </c>
      <c r="C3596">
        <v>30.684629439999998</v>
      </c>
    </row>
    <row r="3597" spans="1:3" x14ac:dyDescent="0.25">
      <c r="A3597">
        <v>17287</v>
      </c>
      <c r="B3597" s="1">
        <f>DATE(2047,5,1) + TIME(0,0,0)</f>
        <v>53813</v>
      </c>
      <c r="C3597">
        <v>30.689435959000001</v>
      </c>
    </row>
    <row r="3598" spans="1:3" x14ac:dyDescent="0.25">
      <c r="A3598">
        <v>17318</v>
      </c>
      <c r="B3598" s="1">
        <f>DATE(2047,6,1) + TIME(0,0,0)</f>
        <v>53844</v>
      </c>
      <c r="C3598">
        <v>30.694396973</v>
      </c>
    </row>
    <row r="3599" spans="1:3" x14ac:dyDescent="0.25">
      <c r="A3599">
        <v>17348</v>
      </c>
      <c r="B3599" s="1">
        <f>DATE(2047,7,1) + TIME(0,0,0)</f>
        <v>53874</v>
      </c>
      <c r="C3599">
        <v>30.699190139999999</v>
      </c>
    </row>
    <row r="3600" spans="1:3" x14ac:dyDescent="0.25">
      <c r="A3600">
        <v>17379</v>
      </c>
      <c r="B3600" s="1">
        <f>DATE(2047,8,1) + TIME(0,0,0)</f>
        <v>53905</v>
      </c>
      <c r="C3600">
        <v>30.704135895</v>
      </c>
    </row>
    <row r="3601" spans="1:3" x14ac:dyDescent="0.25">
      <c r="A3601">
        <v>17410</v>
      </c>
      <c r="B3601" s="1">
        <f>DATE(2047,9,1) + TIME(0,0,0)</f>
        <v>53936</v>
      </c>
      <c r="C3601">
        <v>30.709075928000001</v>
      </c>
    </row>
    <row r="3602" spans="1:3" x14ac:dyDescent="0.25">
      <c r="A3602">
        <v>17440</v>
      </c>
      <c r="B3602" s="1">
        <f>DATE(2047,10,1) + TIME(0,0,0)</f>
        <v>53966</v>
      </c>
      <c r="C3602">
        <v>30.713848114000001</v>
      </c>
    </row>
    <row r="3603" spans="1:3" x14ac:dyDescent="0.25">
      <c r="A3603">
        <v>17471</v>
      </c>
      <c r="B3603" s="1">
        <f>DATE(2047,11,1) + TIME(0,0,0)</f>
        <v>53997</v>
      </c>
      <c r="C3603">
        <v>30.718772888</v>
      </c>
    </row>
    <row r="3604" spans="1:3" x14ac:dyDescent="0.25">
      <c r="A3604">
        <v>17501</v>
      </c>
      <c r="B3604" s="1">
        <f>DATE(2047,12,1) + TIME(0,0,0)</f>
        <v>54027</v>
      </c>
      <c r="C3604">
        <v>30.723531723000001</v>
      </c>
    </row>
    <row r="3605" spans="1:3" x14ac:dyDescent="0.25">
      <c r="A3605">
        <v>17532</v>
      </c>
      <c r="B3605" s="1">
        <f>DATE(2048,1,1) + TIME(0,0,0)</f>
        <v>54058</v>
      </c>
      <c r="C3605">
        <v>30.728443146</v>
      </c>
    </row>
    <row r="3606" spans="1:3" x14ac:dyDescent="0.25">
      <c r="A3606">
        <v>17563</v>
      </c>
      <c r="B3606" s="1">
        <f>DATE(2048,2,1) + TIME(0,0,0)</f>
        <v>54089</v>
      </c>
      <c r="C3606">
        <v>30.733346939</v>
      </c>
    </row>
    <row r="3607" spans="1:3" x14ac:dyDescent="0.25">
      <c r="A3607">
        <v>17592</v>
      </c>
      <c r="B3607" s="1">
        <f>DATE(2048,3,1) + TIME(0,0,0)</f>
        <v>54118</v>
      </c>
      <c r="C3607">
        <v>30.737926482999999</v>
      </c>
    </row>
    <row r="3608" spans="1:3" x14ac:dyDescent="0.25">
      <c r="A3608">
        <v>17623</v>
      </c>
      <c r="B3608" s="1">
        <f>DATE(2048,4,1) + TIME(0,0,0)</f>
        <v>54149</v>
      </c>
      <c r="C3608">
        <v>30.742816925</v>
      </c>
    </row>
    <row r="3609" spans="1:3" x14ac:dyDescent="0.25">
      <c r="A3609">
        <v>17653</v>
      </c>
      <c r="B3609" s="1">
        <f>DATE(2048,5,1) + TIME(0,0,0)</f>
        <v>54179</v>
      </c>
      <c r="C3609">
        <v>30.747541428000002</v>
      </c>
    </row>
    <row r="3610" spans="1:3" x14ac:dyDescent="0.25">
      <c r="A3610">
        <v>17684</v>
      </c>
      <c r="B3610" s="1">
        <f>DATE(2048,6,1) + TIME(0,0,0)</f>
        <v>54210</v>
      </c>
      <c r="C3610">
        <v>30.752418517999999</v>
      </c>
    </row>
    <row r="3611" spans="1:3" x14ac:dyDescent="0.25">
      <c r="A3611">
        <v>17714</v>
      </c>
      <c r="B3611" s="1">
        <f>DATE(2048,7,1) + TIME(0,0,0)</f>
        <v>54240</v>
      </c>
      <c r="C3611">
        <v>30.757129669000001</v>
      </c>
    </row>
    <row r="3612" spans="1:3" x14ac:dyDescent="0.25">
      <c r="A3612">
        <v>17745</v>
      </c>
      <c r="B3612" s="1">
        <f>DATE(2048,8,1) + TIME(0,0,0)</f>
        <v>54271</v>
      </c>
      <c r="C3612">
        <v>30.761991501000001</v>
      </c>
    </row>
    <row r="3613" spans="1:3" x14ac:dyDescent="0.25">
      <c r="A3613">
        <v>17776</v>
      </c>
      <c r="B3613" s="1">
        <f>DATE(2048,9,1) + TIME(0,0,0)</f>
        <v>54302</v>
      </c>
      <c r="C3613">
        <v>30.766845703000001</v>
      </c>
    </row>
    <row r="3614" spans="1:3" x14ac:dyDescent="0.25">
      <c r="A3614">
        <v>17806</v>
      </c>
      <c r="B3614" s="1">
        <f>DATE(2048,10,1) + TIME(0,0,0)</f>
        <v>54332</v>
      </c>
      <c r="C3614">
        <v>30.771537780999999</v>
      </c>
    </row>
    <row r="3615" spans="1:3" x14ac:dyDescent="0.25">
      <c r="A3615">
        <v>17837</v>
      </c>
      <c r="B3615" s="1">
        <f>DATE(2048,11,1) + TIME(0,0,0)</f>
        <v>54363</v>
      </c>
      <c r="C3615">
        <v>30.776378632</v>
      </c>
    </row>
    <row r="3616" spans="1:3" x14ac:dyDescent="0.25">
      <c r="A3616">
        <v>17867</v>
      </c>
      <c r="B3616" s="1">
        <f>DATE(2048,12,1) + TIME(0,0,0)</f>
        <v>54393</v>
      </c>
      <c r="C3616">
        <v>30.78105545</v>
      </c>
    </row>
    <row r="3617" spans="1:3" x14ac:dyDescent="0.25">
      <c r="A3617">
        <v>17898</v>
      </c>
      <c r="B3617" s="1">
        <f>DATE(2049,1,1) + TIME(0,0,0)</f>
        <v>54424</v>
      </c>
      <c r="C3617">
        <v>30.785882950000001</v>
      </c>
    </row>
    <row r="3618" spans="1:3" x14ac:dyDescent="0.25">
      <c r="A3618">
        <v>17929</v>
      </c>
      <c r="B3618" s="1">
        <f>DATE(2049,2,1) + TIME(0,0,0)</f>
        <v>54455</v>
      </c>
      <c r="C3618">
        <v>30.79070282</v>
      </c>
    </row>
    <row r="3619" spans="1:3" x14ac:dyDescent="0.25">
      <c r="A3619">
        <v>17957</v>
      </c>
      <c r="B3619" s="1">
        <f>DATE(2049,3,1) + TIME(0,0,0)</f>
        <v>54483</v>
      </c>
      <c r="C3619">
        <v>30.795051574999999</v>
      </c>
    </row>
    <row r="3620" spans="1:3" x14ac:dyDescent="0.25">
      <c r="A3620">
        <v>17988</v>
      </c>
      <c r="B3620" s="1">
        <f>DATE(2049,4,1) + TIME(0,0,0)</f>
        <v>54514</v>
      </c>
      <c r="C3620">
        <v>30.799858093000001</v>
      </c>
    </row>
    <row r="3621" spans="1:3" x14ac:dyDescent="0.25">
      <c r="A3621">
        <v>18018</v>
      </c>
      <c r="B3621" s="1">
        <f>DATE(2049,5,1) + TIME(0,0,0)</f>
        <v>54544</v>
      </c>
      <c r="C3621">
        <v>30.804502487000001</v>
      </c>
    </row>
    <row r="3622" spans="1:3" x14ac:dyDescent="0.25">
      <c r="A3622">
        <v>18049</v>
      </c>
      <c r="B3622" s="1">
        <f>DATE(2049,6,1) + TIME(0,0,0)</f>
        <v>54575</v>
      </c>
      <c r="C3622">
        <v>30.809295654</v>
      </c>
    </row>
    <row r="3623" spans="1:3" x14ac:dyDescent="0.25">
      <c r="A3623">
        <v>18079</v>
      </c>
      <c r="B3623" s="1">
        <f>DATE(2049,7,1) + TIME(0,0,0)</f>
        <v>54605</v>
      </c>
      <c r="C3623">
        <v>30.813926696999999</v>
      </c>
    </row>
    <row r="3624" spans="1:3" x14ac:dyDescent="0.25">
      <c r="A3624">
        <v>18110</v>
      </c>
      <c r="B3624" s="1">
        <f>DATE(2049,8,1) + TIME(0,0,0)</f>
        <v>54636</v>
      </c>
      <c r="C3624">
        <v>30.818706511999999</v>
      </c>
    </row>
    <row r="3625" spans="1:3" x14ac:dyDescent="0.25">
      <c r="A3625">
        <v>18141</v>
      </c>
      <c r="B3625" s="1">
        <f>DATE(2049,9,1) + TIME(0,0,0)</f>
        <v>54667</v>
      </c>
      <c r="C3625">
        <v>30.823480606</v>
      </c>
    </row>
    <row r="3626" spans="1:3" x14ac:dyDescent="0.25">
      <c r="A3626">
        <v>18171</v>
      </c>
      <c r="B3626" s="1">
        <f>DATE(2049,10,1) + TIME(0,0,0)</f>
        <v>54697</v>
      </c>
      <c r="C3626">
        <v>30.828092574999999</v>
      </c>
    </row>
    <row r="3627" spans="1:3" x14ac:dyDescent="0.25">
      <c r="A3627">
        <v>18202</v>
      </c>
      <c r="B3627" s="1">
        <f>DATE(2049,11,1) + TIME(0,0,0)</f>
        <v>54728</v>
      </c>
      <c r="C3627">
        <v>30.83285141</v>
      </c>
    </row>
    <row r="3628" spans="1:3" x14ac:dyDescent="0.25">
      <c r="A3628">
        <v>18232</v>
      </c>
      <c r="B3628" s="1">
        <f>DATE(2049,12,1) + TIME(0,0,0)</f>
        <v>54758</v>
      </c>
      <c r="C3628">
        <v>30.837450026999999</v>
      </c>
    </row>
    <row r="3629" spans="1:3" x14ac:dyDescent="0.25">
      <c r="A3629">
        <v>18263</v>
      </c>
      <c r="B3629" s="1">
        <f>DATE(2050,1,1) + TIME(0,0,0)</f>
        <v>54789</v>
      </c>
      <c r="C3629">
        <v>30.842195511</v>
      </c>
    </row>
    <row r="3631" spans="1:3" x14ac:dyDescent="0.25">
      <c r="A3631" t="s">
        <v>9</v>
      </c>
    </row>
    <row r="3633" spans="1:3" x14ac:dyDescent="0.25">
      <c r="A3633" t="s">
        <v>1</v>
      </c>
      <c r="B3633" t="s">
        <v>2</v>
      </c>
      <c r="C3633" t="s">
        <v>3</v>
      </c>
    </row>
    <row r="3634" spans="1:3" x14ac:dyDescent="0.25">
      <c r="A3634">
        <v>0</v>
      </c>
      <c r="B3634" s="1">
        <f>DATE(2000,1,1) + TIME(0,0,0)</f>
        <v>36526</v>
      </c>
      <c r="C3634">
        <v>0</v>
      </c>
    </row>
    <row r="3635" spans="1:3" x14ac:dyDescent="0.25">
      <c r="A3635">
        <v>31</v>
      </c>
      <c r="B3635" s="1">
        <f>DATE(2000,2,1) + TIME(0,0,0)</f>
        <v>36557</v>
      </c>
      <c r="C3635">
        <v>3.7899634837999998</v>
      </c>
    </row>
    <row r="3636" spans="1:3" x14ac:dyDescent="0.25">
      <c r="A3636">
        <v>60</v>
      </c>
      <c r="B3636" s="1">
        <f>DATE(2000,3,1) + TIME(0,0,0)</f>
        <v>36586</v>
      </c>
      <c r="C3636">
        <v>7.7727332115000003</v>
      </c>
    </row>
    <row r="3637" spans="1:3" x14ac:dyDescent="0.25">
      <c r="A3637">
        <v>91</v>
      </c>
      <c r="B3637" s="1">
        <f>DATE(2000,4,1) + TIME(0,0,0)</f>
        <v>36617</v>
      </c>
      <c r="C3637">
        <v>10.903941154</v>
      </c>
    </row>
    <row r="3638" spans="1:3" x14ac:dyDescent="0.25">
      <c r="A3638">
        <v>121</v>
      </c>
      <c r="B3638" s="1">
        <f>DATE(2000,5,1) + TIME(0,0,0)</f>
        <v>36647</v>
      </c>
      <c r="C3638">
        <v>12.65676403</v>
      </c>
    </row>
    <row r="3639" spans="1:3" x14ac:dyDescent="0.25">
      <c r="A3639">
        <v>152</v>
      </c>
      <c r="B3639" s="1">
        <f>DATE(2000,6,1) + TIME(0,0,0)</f>
        <v>36678</v>
      </c>
      <c r="C3639">
        <v>13.935883521999999</v>
      </c>
    </row>
    <row r="3640" spans="1:3" x14ac:dyDescent="0.25">
      <c r="A3640">
        <v>182</v>
      </c>
      <c r="B3640" s="1">
        <f>DATE(2000,7,1) + TIME(0,0,0)</f>
        <v>36708</v>
      </c>
      <c r="C3640">
        <v>14.931392669999999</v>
      </c>
    </row>
    <row r="3641" spans="1:3" x14ac:dyDescent="0.25">
      <c r="A3641">
        <v>213</v>
      </c>
      <c r="B3641" s="1">
        <f>DATE(2000,8,1) + TIME(0,0,0)</f>
        <v>36739</v>
      </c>
      <c r="C3641">
        <v>15.880620956</v>
      </c>
    </row>
    <row r="3642" spans="1:3" x14ac:dyDescent="0.25">
      <c r="A3642">
        <v>244</v>
      </c>
      <c r="B3642" s="1">
        <f>DATE(2000,9,1) + TIME(0,0,0)</f>
        <v>36770</v>
      </c>
      <c r="C3642">
        <v>16.800367354999999</v>
      </c>
    </row>
    <row r="3643" spans="1:3" x14ac:dyDescent="0.25">
      <c r="A3643">
        <v>274</v>
      </c>
      <c r="B3643" s="1">
        <f>DATE(2000,10,1) + TIME(0,0,0)</f>
        <v>36800</v>
      </c>
      <c r="C3643">
        <v>17.651903151999999</v>
      </c>
    </row>
    <row r="3644" spans="1:3" x14ac:dyDescent="0.25">
      <c r="A3644">
        <v>305</v>
      </c>
      <c r="B3644" s="1">
        <f>DATE(2000,11,1) + TIME(0,0,0)</f>
        <v>36831</v>
      </c>
      <c r="C3644">
        <v>18.485280991</v>
      </c>
    </row>
    <row r="3645" spans="1:3" x14ac:dyDescent="0.25">
      <c r="A3645">
        <v>335</v>
      </c>
      <c r="B3645" s="1">
        <f>DATE(2000,12,1) + TIME(0,0,0)</f>
        <v>36861</v>
      </c>
      <c r="C3645">
        <v>19.209848403999999</v>
      </c>
    </row>
    <row r="3646" spans="1:3" x14ac:dyDescent="0.25">
      <c r="A3646">
        <v>366</v>
      </c>
      <c r="B3646" s="1">
        <f>DATE(2001,1,1) + TIME(0,0,0)</f>
        <v>36892</v>
      </c>
      <c r="C3646">
        <v>19.864656448000002</v>
      </c>
    </row>
    <row r="3647" spans="1:3" x14ac:dyDescent="0.25">
      <c r="A3647">
        <v>397</v>
      </c>
      <c r="B3647" s="1">
        <f>DATE(2001,2,1) + TIME(0,0,0)</f>
        <v>36923</v>
      </c>
      <c r="C3647">
        <v>20.393760681</v>
      </c>
    </row>
    <row r="3648" spans="1:3" x14ac:dyDescent="0.25">
      <c r="A3648">
        <v>425</v>
      </c>
      <c r="B3648" s="1">
        <f>DATE(2001,3,1) + TIME(0,0,0)</f>
        <v>36951</v>
      </c>
      <c r="C3648">
        <v>20.793184279999998</v>
      </c>
    </row>
    <row r="3649" spans="1:3" x14ac:dyDescent="0.25">
      <c r="A3649">
        <v>456</v>
      </c>
      <c r="B3649" s="1">
        <f>DATE(2001,4,1) + TIME(0,0,0)</f>
        <v>36982</v>
      </c>
      <c r="C3649">
        <v>21.169115067</v>
      </c>
    </row>
    <row r="3650" spans="1:3" x14ac:dyDescent="0.25">
      <c r="A3650">
        <v>486</v>
      </c>
      <c r="B3650" s="1">
        <f>DATE(2001,5,1) + TIME(0,0,0)</f>
        <v>37012</v>
      </c>
      <c r="C3650">
        <v>21.481893539000001</v>
      </c>
    </row>
    <row r="3651" spans="1:3" x14ac:dyDescent="0.25">
      <c r="A3651">
        <v>517</v>
      </c>
      <c r="B3651" s="1">
        <f>DATE(2001,6,1) + TIME(0,0,0)</f>
        <v>37043</v>
      </c>
      <c r="C3651">
        <v>21.760540009</v>
      </c>
    </row>
    <row r="3652" spans="1:3" x14ac:dyDescent="0.25">
      <c r="A3652">
        <v>547</v>
      </c>
      <c r="B3652" s="1">
        <f>DATE(2001,7,1) + TIME(0,0,0)</f>
        <v>37073</v>
      </c>
      <c r="C3652">
        <v>21.999290466000001</v>
      </c>
    </row>
    <row r="3653" spans="1:3" x14ac:dyDescent="0.25">
      <c r="A3653">
        <v>578</v>
      </c>
      <c r="B3653" s="1">
        <f>DATE(2001,8,1) + TIME(0,0,0)</f>
        <v>37104</v>
      </c>
      <c r="C3653">
        <v>22.221549988</v>
      </c>
    </row>
    <row r="3654" spans="1:3" x14ac:dyDescent="0.25">
      <c r="A3654">
        <v>609</v>
      </c>
      <c r="B3654" s="1">
        <f>DATE(2001,9,1) + TIME(0,0,0)</f>
        <v>37135</v>
      </c>
      <c r="C3654">
        <v>22.422239304000001</v>
      </c>
    </row>
    <row r="3655" spans="1:3" x14ac:dyDescent="0.25">
      <c r="A3655">
        <v>639</v>
      </c>
      <c r="B3655" s="1">
        <f>DATE(2001,10,1) + TIME(0,0,0)</f>
        <v>37165</v>
      </c>
      <c r="C3655">
        <v>22.596807479999999</v>
      </c>
    </row>
    <row r="3656" spans="1:3" x14ac:dyDescent="0.25">
      <c r="A3656">
        <v>670</v>
      </c>
      <c r="B3656" s="1">
        <f>DATE(2001,11,1) + TIME(0,0,0)</f>
        <v>37196</v>
      </c>
      <c r="C3656">
        <v>22.760141373</v>
      </c>
    </row>
    <row r="3657" spans="1:3" x14ac:dyDescent="0.25">
      <c r="A3657">
        <v>700</v>
      </c>
      <c r="B3657" s="1">
        <f>DATE(2001,12,1) + TIME(0,0,0)</f>
        <v>37226</v>
      </c>
      <c r="C3657">
        <v>22.906606673999999</v>
      </c>
    </row>
    <row r="3658" spans="1:3" x14ac:dyDescent="0.25">
      <c r="A3658">
        <v>731</v>
      </c>
      <c r="B3658" s="1">
        <f>DATE(2002,1,1) + TIME(0,0,0)</f>
        <v>37257</v>
      </c>
      <c r="C3658">
        <v>23.050399779999999</v>
      </c>
    </row>
    <row r="3659" spans="1:3" x14ac:dyDescent="0.25">
      <c r="A3659">
        <v>762</v>
      </c>
      <c r="B3659" s="1">
        <f>DATE(2002,2,1) + TIME(0,0,0)</f>
        <v>37288</v>
      </c>
      <c r="C3659">
        <v>23.188381195000002</v>
      </c>
    </row>
    <row r="3660" spans="1:3" x14ac:dyDescent="0.25">
      <c r="A3660">
        <v>790</v>
      </c>
      <c r="B3660" s="1">
        <f>DATE(2002,3,1) + TIME(0,0,0)</f>
        <v>37316</v>
      </c>
      <c r="C3660">
        <v>23.309007645000001</v>
      </c>
    </row>
    <row r="3661" spans="1:3" x14ac:dyDescent="0.25">
      <c r="A3661">
        <v>821</v>
      </c>
      <c r="B3661" s="1">
        <f>DATE(2002,4,1) + TIME(0,0,0)</f>
        <v>37347</v>
      </c>
      <c r="C3661">
        <v>23.438743591000001</v>
      </c>
    </row>
    <row r="3662" spans="1:3" x14ac:dyDescent="0.25">
      <c r="A3662">
        <v>851</v>
      </c>
      <c r="B3662" s="1">
        <f>DATE(2002,5,1) + TIME(0,0,0)</f>
        <v>37377</v>
      </c>
      <c r="C3662">
        <v>23.561037064000001</v>
      </c>
    </row>
    <row r="3663" spans="1:3" x14ac:dyDescent="0.25">
      <c r="A3663">
        <v>882</v>
      </c>
      <c r="B3663" s="1">
        <f>DATE(2002,6,1) + TIME(0,0,0)</f>
        <v>37408</v>
      </c>
      <c r="C3663">
        <v>23.684474945000002</v>
      </c>
    </row>
    <row r="3664" spans="1:3" x14ac:dyDescent="0.25">
      <c r="A3664">
        <v>912</v>
      </c>
      <c r="B3664" s="1">
        <f>DATE(2002,7,1) + TIME(0,0,0)</f>
        <v>37438</v>
      </c>
      <c r="C3664">
        <v>23.801343918000001</v>
      </c>
    </row>
    <row r="3665" spans="1:3" x14ac:dyDescent="0.25">
      <c r="A3665">
        <v>943</v>
      </c>
      <c r="B3665" s="1">
        <f>DATE(2002,8,1) + TIME(0,0,0)</f>
        <v>37469</v>
      </c>
      <c r="C3665">
        <v>23.919216156000001</v>
      </c>
    </row>
    <row r="3666" spans="1:3" x14ac:dyDescent="0.25">
      <c r="A3666">
        <v>974</v>
      </c>
      <c r="B3666" s="1">
        <f>DATE(2002,9,1) + TIME(0,0,0)</f>
        <v>37500</v>
      </c>
      <c r="C3666">
        <v>24.034496307000001</v>
      </c>
    </row>
    <row r="3667" spans="1:3" x14ac:dyDescent="0.25">
      <c r="A3667">
        <v>1004</v>
      </c>
      <c r="B3667" s="1">
        <f>DATE(2002,10,1) + TIME(0,0,0)</f>
        <v>37530</v>
      </c>
      <c r="C3667">
        <v>24.143209457000001</v>
      </c>
    </row>
    <row r="3668" spans="1:3" x14ac:dyDescent="0.25">
      <c r="A3668">
        <v>1035</v>
      </c>
      <c r="B3668" s="1">
        <f>DATE(2002,11,1) + TIME(0,0,0)</f>
        <v>37561</v>
      </c>
      <c r="C3668">
        <v>24.252414702999999</v>
      </c>
    </row>
    <row r="3669" spans="1:3" x14ac:dyDescent="0.25">
      <c r="A3669">
        <v>1065</v>
      </c>
      <c r="B3669" s="1">
        <f>DATE(2002,12,1) + TIME(0,0,0)</f>
        <v>37591</v>
      </c>
      <c r="C3669">
        <v>24.354976654000001</v>
      </c>
    </row>
    <row r="3670" spans="1:3" x14ac:dyDescent="0.25">
      <c r="A3670">
        <v>1096</v>
      </c>
      <c r="B3670" s="1">
        <f>DATE(2003,1,1) + TIME(0,0,0)</f>
        <v>37622</v>
      </c>
      <c r="C3670">
        <v>24.457687377999999</v>
      </c>
    </row>
    <row r="3671" spans="1:3" x14ac:dyDescent="0.25">
      <c r="A3671">
        <v>1127</v>
      </c>
      <c r="B3671" s="1">
        <f>DATE(2003,2,1) + TIME(0,0,0)</f>
        <v>37653</v>
      </c>
      <c r="C3671">
        <v>24.557123184000002</v>
      </c>
    </row>
    <row r="3672" spans="1:3" x14ac:dyDescent="0.25">
      <c r="A3672">
        <v>1155</v>
      </c>
      <c r="B3672" s="1">
        <f>DATE(2003,3,1) + TIME(0,0,0)</f>
        <v>37681</v>
      </c>
      <c r="C3672">
        <v>24.644220352000001</v>
      </c>
    </row>
    <row r="3673" spans="1:3" x14ac:dyDescent="0.25">
      <c r="A3673">
        <v>1186</v>
      </c>
      <c r="B3673" s="1">
        <f>DATE(2003,4,1) + TIME(0,0,0)</f>
        <v>37712</v>
      </c>
      <c r="C3673">
        <v>24.737812042000002</v>
      </c>
    </row>
    <row r="3674" spans="1:3" x14ac:dyDescent="0.25">
      <c r="A3674">
        <v>1216</v>
      </c>
      <c r="B3674" s="1">
        <f>DATE(2003,5,1) + TIME(0,0,0)</f>
        <v>37742</v>
      </c>
      <c r="C3674">
        <v>24.825654984</v>
      </c>
    </row>
    <row r="3675" spans="1:3" x14ac:dyDescent="0.25">
      <c r="A3675">
        <v>1247</v>
      </c>
      <c r="B3675" s="1">
        <f>DATE(2003,6,1) + TIME(0,0,0)</f>
        <v>37773</v>
      </c>
      <c r="C3675">
        <v>24.913639068999998</v>
      </c>
    </row>
    <row r="3676" spans="1:3" x14ac:dyDescent="0.25">
      <c r="A3676">
        <v>1277</v>
      </c>
      <c r="B3676" s="1">
        <f>DATE(2003,7,1) + TIME(0,0,0)</f>
        <v>37803</v>
      </c>
      <c r="C3676">
        <v>24.996145248000001</v>
      </c>
    </row>
    <row r="3677" spans="1:3" x14ac:dyDescent="0.25">
      <c r="A3677">
        <v>1308</v>
      </c>
      <c r="B3677" s="1">
        <f>DATE(2003,8,1) + TIME(0,0,0)</f>
        <v>37834</v>
      </c>
      <c r="C3677">
        <v>25.078752518000002</v>
      </c>
    </row>
    <row r="3678" spans="1:3" x14ac:dyDescent="0.25">
      <c r="A3678">
        <v>1339</v>
      </c>
      <c r="B3678" s="1">
        <f>DATE(2003,9,1) + TIME(0,0,0)</f>
        <v>37865</v>
      </c>
      <c r="C3678">
        <v>25.158882140999999</v>
      </c>
    </row>
    <row r="3679" spans="1:3" x14ac:dyDescent="0.25">
      <c r="A3679">
        <v>1369</v>
      </c>
      <c r="B3679" s="1">
        <f>DATE(2003,10,1) + TIME(0,0,0)</f>
        <v>37895</v>
      </c>
      <c r="C3679">
        <v>25.234302521</v>
      </c>
    </row>
    <row r="3680" spans="1:3" x14ac:dyDescent="0.25">
      <c r="A3680">
        <v>1400</v>
      </c>
      <c r="B3680" s="1">
        <f>DATE(2003,11,1) + TIME(0,0,0)</f>
        <v>37926</v>
      </c>
      <c r="C3680">
        <v>25.310169219999999</v>
      </c>
    </row>
    <row r="3681" spans="1:3" x14ac:dyDescent="0.25">
      <c r="A3681">
        <v>1430</v>
      </c>
      <c r="B3681" s="1">
        <f>DATE(2003,12,1) + TIME(0,0,0)</f>
        <v>37956</v>
      </c>
      <c r="C3681">
        <v>25.381839752000001</v>
      </c>
    </row>
    <row r="3682" spans="1:3" x14ac:dyDescent="0.25">
      <c r="A3682">
        <v>1461</v>
      </c>
      <c r="B3682" s="1">
        <f>DATE(2004,1,1) + TIME(0,0,0)</f>
        <v>37987</v>
      </c>
      <c r="C3682">
        <v>25.454250336000001</v>
      </c>
    </row>
    <row r="3683" spans="1:3" x14ac:dyDescent="0.25">
      <c r="A3683">
        <v>1492</v>
      </c>
      <c r="B3683" s="1">
        <f>DATE(2004,2,1) + TIME(0,0,0)</f>
        <v>38018</v>
      </c>
      <c r="C3683">
        <v>25.525024414000001</v>
      </c>
    </row>
    <row r="3684" spans="1:3" x14ac:dyDescent="0.25">
      <c r="A3684">
        <v>1521</v>
      </c>
      <c r="B3684" s="1">
        <f>DATE(2004,3,1) + TIME(0,0,0)</f>
        <v>38047</v>
      </c>
      <c r="C3684">
        <v>25.589771271</v>
      </c>
    </row>
    <row r="3685" spans="1:3" x14ac:dyDescent="0.25">
      <c r="A3685">
        <v>1552</v>
      </c>
      <c r="B3685" s="1">
        <f>DATE(2004,4,1) + TIME(0,0,0)</f>
        <v>38078</v>
      </c>
      <c r="C3685">
        <v>25.657463073999999</v>
      </c>
    </row>
    <row r="3686" spans="1:3" x14ac:dyDescent="0.25">
      <c r="A3686">
        <v>1582</v>
      </c>
      <c r="B3686" s="1">
        <f>DATE(2004,5,1) + TIME(0,0,0)</f>
        <v>38108</v>
      </c>
      <c r="C3686">
        <v>25.721532822</v>
      </c>
    </row>
    <row r="3687" spans="1:3" x14ac:dyDescent="0.25">
      <c r="A3687">
        <v>1613</v>
      </c>
      <c r="B3687" s="1">
        <f>DATE(2004,6,1) + TIME(0,0,0)</f>
        <v>38139</v>
      </c>
      <c r="C3687">
        <v>25.786321640000001</v>
      </c>
    </row>
    <row r="3688" spans="1:3" x14ac:dyDescent="0.25">
      <c r="A3688">
        <v>1643</v>
      </c>
      <c r="B3688" s="1">
        <f>DATE(2004,7,1) + TIME(0,0,0)</f>
        <v>38169</v>
      </c>
      <c r="C3688">
        <v>25.847709655999999</v>
      </c>
    </row>
    <row r="3689" spans="1:3" x14ac:dyDescent="0.25">
      <c r="A3689">
        <v>1674</v>
      </c>
      <c r="B3689" s="1">
        <f>DATE(2004,8,1) + TIME(0,0,0)</f>
        <v>38200</v>
      </c>
      <c r="C3689">
        <v>25.909858704000001</v>
      </c>
    </row>
    <row r="3690" spans="1:3" x14ac:dyDescent="0.25">
      <c r="A3690">
        <v>1705</v>
      </c>
      <c r="B3690" s="1">
        <f>DATE(2004,9,1) + TIME(0,0,0)</f>
        <v>38231</v>
      </c>
      <c r="C3690">
        <v>25.970762253</v>
      </c>
    </row>
    <row r="3691" spans="1:3" x14ac:dyDescent="0.25">
      <c r="A3691">
        <v>1735</v>
      </c>
      <c r="B3691" s="1">
        <f>DATE(2004,10,1) + TIME(0,0,0)</f>
        <v>38261</v>
      </c>
      <c r="C3691">
        <v>26.028581619000001</v>
      </c>
    </row>
    <row r="3692" spans="1:3" x14ac:dyDescent="0.25">
      <c r="A3692">
        <v>1766</v>
      </c>
      <c r="B3692" s="1">
        <f>DATE(2004,11,1) + TIME(0,0,0)</f>
        <v>38292</v>
      </c>
      <c r="C3692">
        <v>26.087232589999999</v>
      </c>
    </row>
    <row r="3693" spans="1:3" x14ac:dyDescent="0.25">
      <c r="A3693">
        <v>1796</v>
      </c>
      <c r="B3693" s="1">
        <f>DATE(2004,12,1) + TIME(0,0,0)</f>
        <v>38322</v>
      </c>
      <c r="C3693">
        <v>26.142982483000001</v>
      </c>
    </row>
    <row r="3694" spans="1:3" x14ac:dyDescent="0.25">
      <c r="A3694">
        <v>1827</v>
      </c>
      <c r="B3694" s="1">
        <f>DATE(2005,1,1) + TIME(0,0,0)</f>
        <v>38353</v>
      </c>
      <c r="C3694">
        <v>26.199604034</v>
      </c>
    </row>
    <row r="3695" spans="1:3" x14ac:dyDescent="0.25">
      <c r="A3695">
        <v>1858</v>
      </c>
      <c r="B3695" s="1">
        <f>DATE(2005,2,1) + TIME(0,0,0)</f>
        <v>38384</v>
      </c>
      <c r="C3695">
        <v>26.255275726000001</v>
      </c>
    </row>
    <row r="3696" spans="1:3" x14ac:dyDescent="0.25">
      <c r="A3696">
        <v>1886</v>
      </c>
      <c r="B3696" s="1">
        <f>DATE(2005,3,1) + TIME(0,0,0)</f>
        <v>38412</v>
      </c>
      <c r="C3696">
        <v>26.304981231999999</v>
      </c>
    </row>
    <row r="3697" spans="1:3" x14ac:dyDescent="0.25">
      <c r="A3697">
        <v>1917</v>
      </c>
      <c r="B3697" s="1">
        <f>DATE(2005,4,1) + TIME(0,0,0)</f>
        <v>38443</v>
      </c>
      <c r="C3697">
        <v>26.359552383</v>
      </c>
    </row>
    <row r="3698" spans="1:3" x14ac:dyDescent="0.25">
      <c r="A3698">
        <v>1947</v>
      </c>
      <c r="B3698" s="1">
        <f>DATE(2005,5,1) + TIME(0,0,0)</f>
        <v>38473</v>
      </c>
      <c r="C3698">
        <v>26.411909102999999</v>
      </c>
    </row>
    <row r="3699" spans="1:3" x14ac:dyDescent="0.25">
      <c r="A3699">
        <v>1978</v>
      </c>
      <c r="B3699" s="1">
        <f>DATE(2005,6,1) + TIME(0,0,0)</f>
        <v>38504</v>
      </c>
      <c r="C3699">
        <v>26.465566634999998</v>
      </c>
    </row>
    <row r="3700" spans="1:3" x14ac:dyDescent="0.25">
      <c r="A3700">
        <v>2008</v>
      </c>
      <c r="B3700" s="1">
        <f>DATE(2005,7,1) + TIME(0,0,0)</f>
        <v>38534</v>
      </c>
      <c r="C3700">
        <v>26.517086029000001</v>
      </c>
    </row>
    <row r="3701" spans="1:3" x14ac:dyDescent="0.25">
      <c r="A3701">
        <v>2039</v>
      </c>
      <c r="B3701" s="1">
        <f>DATE(2005,8,1) + TIME(0,0,0)</f>
        <v>38565</v>
      </c>
      <c r="C3701">
        <v>26.569736481</v>
      </c>
    </row>
    <row r="3702" spans="1:3" x14ac:dyDescent="0.25">
      <c r="A3702">
        <v>2070</v>
      </c>
      <c r="B3702" s="1">
        <f>DATE(2005,9,1) + TIME(0,0,0)</f>
        <v>38596</v>
      </c>
      <c r="C3702">
        <v>26.621776580999999</v>
      </c>
    </row>
    <row r="3703" spans="1:3" x14ac:dyDescent="0.25">
      <c r="A3703">
        <v>2100</v>
      </c>
      <c r="B3703" s="1">
        <f>DATE(2005,10,1) + TIME(0,0,0)</f>
        <v>38626</v>
      </c>
      <c r="C3703">
        <v>26.671461104999999</v>
      </c>
    </row>
    <row r="3704" spans="1:3" x14ac:dyDescent="0.25">
      <c r="A3704">
        <v>2131</v>
      </c>
      <c r="B3704" s="1">
        <f>DATE(2005,11,1) + TIME(0,0,0)</f>
        <v>38657</v>
      </c>
      <c r="C3704">
        <v>26.722169875999999</v>
      </c>
    </row>
    <row r="3705" spans="1:3" x14ac:dyDescent="0.25">
      <c r="A3705">
        <v>2161</v>
      </c>
      <c r="B3705" s="1">
        <f>DATE(2005,12,1) + TIME(0,0,0)</f>
        <v>38687</v>
      </c>
      <c r="C3705">
        <v>26.770627975</v>
      </c>
    </row>
    <row r="3706" spans="1:3" x14ac:dyDescent="0.25">
      <c r="A3706">
        <v>2192</v>
      </c>
      <c r="B3706" s="1">
        <f>DATE(2006,1,1) + TIME(0,0,0)</f>
        <v>38718</v>
      </c>
      <c r="C3706">
        <v>26.820068359</v>
      </c>
    </row>
    <row r="3707" spans="1:3" x14ac:dyDescent="0.25">
      <c r="A3707">
        <v>2223</v>
      </c>
      <c r="B3707" s="1">
        <f>DATE(2006,2,1) + TIME(0,0,0)</f>
        <v>38749</v>
      </c>
      <c r="C3707">
        <v>26.868890761999999</v>
      </c>
    </row>
    <row r="3708" spans="1:3" x14ac:dyDescent="0.25">
      <c r="A3708">
        <v>2251</v>
      </c>
      <c r="B3708" s="1">
        <f>DATE(2006,3,1) + TIME(0,0,0)</f>
        <v>38777</v>
      </c>
      <c r="C3708">
        <v>26.912464142000001</v>
      </c>
    </row>
    <row r="3709" spans="1:3" x14ac:dyDescent="0.25">
      <c r="A3709">
        <v>2282</v>
      </c>
      <c r="B3709" s="1">
        <f>DATE(2006,4,1) + TIME(0,0,0)</f>
        <v>38808</v>
      </c>
      <c r="C3709">
        <v>26.960147857999999</v>
      </c>
    </row>
    <row r="3710" spans="1:3" x14ac:dyDescent="0.25">
      <c r="A3710">
        <v>2312</v>
      </c>
      <c r="B3710" s="1">
        <f>DATE(2006,5,1) + TIME(0,0,0)</f>
        <v>38838</v>
      </c>
      <c r="C3710">
        <v>27.005767821999999</v>
      </c>
    </row>
    <row r="3711" spans="1:3" x14ac:dyDescent="0.25">
      <c r="A3711">
        <v>2343</v>
      </c>
      <c r="B3711" s="1">
        <f>DATE(2006,6,1) + TIME(0,0,0)</f>
        <v>38869</v>
      </c>
      <c r="C3711">
        <v>27.052389144999999</v>
      </c>
    </row>
    <row r="3712" spans="1:3" x14ac:dyDescent="0.25">
      <c r="A3712">
        <v>2373</v>
      </c>
      <c r="B3712" s="1">
        <f>DATE(2006,7,1) + TIME(0,0,0)</f>
        <v>38899</v>
      </c>
      <c r="C3712">
        <v>27.097036362000001</v>
      </c>
    </row>
    <row r="3713" spans="1:3" x14ac:dyDescent="0.25">
      <c r="A3713">
        <v>2404</v>
      </c>
      <c r="B3713" s="1">
        <f>DATE(2006,8,1) + TIME(0,0,0)</f>
        <v>38930</v>
      </c>
      <c r="C3713">
        <v>27.142704009999999</v>
      </c>
    </row>
    <row r="3714" spans="1:3" x14ac:dyDescent="0.25">
      <c r="A3714">
        <v>2435</v>
      </c>
      <c r="B3714" s="1">
        <f>DATE(2006,9,1) + TIME(0,0,0)</f>
        <v>38961</v>
      </c>
      <c r="C3714">
        <v>27.187921524</v>
      </c>
    </row>
    <row r="3715" spans="1:3" x14ac:dyDescent="0.25">
      <c r="A3715">
        <v>2465</v>
      </c>
      <c r="B3715" s="1">
        <f>DATE(2006,10,1) + TIME(0,0,0)</f>
        <v>38991</v>
      </c>
      <c r="C3715">
        <v>27.231266022</v>
      </c>
    </row>
    <row r="3716" spans="1:3" x14ac:dyDescent="0.25">
      <c r="A3716">
        <v>2496</v>
      </c>
      <c r="B3716" s="1">
        <f>DATE(2006,11,1) + TIME(0,0,0)</f>
        <v>39022</v>
      </c>
      <c r="C3716">
        <v>27.275638579999999</v>
      </c>
    </row>
    <row r="3717" spans="1:3" x14ac:dyDescent="0.25">
      <c r="A3717">
        <v>2526</v>
      </c>
      <c r="B3717" s="1">
        <f>DATE(2006,12,1) + TIME(0,0,0)</f>
        <v>39052</v>
      </c>
      <c r="C3717">
        <v>27.318197250000001</v>
      </c>
    </row>
    <row r="3718" spans="1:3" x14ac:dyDescent="0.25">
      <c r="A3718">
        <v>2557</v>
      </c>
      <c r="B3718" s="1">
        <f>DATE(2007,1,1) + TIME(0,0,0)</f>
        <v>39083</v>
      </c>
      <c r="C3718">
        <v>27.361783980999999</v>
      </c>
    </row>
    <row r="3719" spans="1:3" x14ac:dyDescent="0.25">
      <c r="A3719">
        <v>2588</v>
      </c>
      <c r="B3719" s="1">
        <f>DATE(2007,2,1) + TIME(0,0,0)</f>
        <v>39114</v>
      </c>
      <c r="C3719">
        <v>27.404991150000001</v>
      </c>
    </row>
    <row r="3720" spans="1:3" x14ac:dyDescent="0.25">
      <c r="A3720">
        <v>2616</v>
      </c>
      <c r="B3720" s="1">
        <f>DATE(2007,3,1) + TIME(0,0,0)</f>
        <v>39142</v>
      </c>
      <c r="C3720">
        <v>27.443698883</v>
      </c>
    </row>
    <row r="3721" spans="1:3" x14ac:dyDescent="0.25">
      <c r="A3721">
        <v>2647</v>
      </c>
      <c r="B3721" s="1">
        <f>DATE(2007,4,1) + TIME(0,0,0)</f>
        <v>39173</v>
      </c>
      <c r="C3721">
        <v>27.486207962000002</v>
      </c>
    </row>
    <row r="3722" spans="1:3" x14ac:dyDescent="0.25">
      <c r="A3722">
        <v>2677</v>
      </c>
      <c r="B3722" s="1">
        <f>DATE(2007,5,1) + TIME(0,0,0)</f>
        <v>39203</v>
      </c>
      <c r="C3722">
        <v>27.527019501000002</v>
      </c>
    </row>
    <row r="3723" spans="1:3" x14ac:dyDescent="0.25">
      <c r="A3723">
        <v>2708</v>
      </c>
      <c r="B3723" s="1">
        <f>DATE(2007,6,1) + TIME(0,0,0)</f>
        <v>39234</v>
      </c>
      <c r="C3723">
        <v>27.568861007999999</v>
      </c>
    </row>
    <row r="3724" spans="1:3" x14ac:dyDescent="0.25">
      <c r="A3724">
        <v>2738</v>
      </c>
      <c r="B3724" s="1">
        <f>DATE(2007,7,1) + TIME(0,0,0)</f>
        <v>39264</v>
      </c>
      <c r="C3724">
        <v>27.609045029000001</v>
      </c>
    </row>
    <row r="3725" spans="1:3" x14ac:dyDescent="0.25">
      <c r="A3725">
        <v>2769</v>
      </c>
      <c r="B3725" s="1">
        <f>DATE(2007,8,1) + TIME(0,0,0)</f>
        <v>39295</v>
      </c>
      <c r="C3725">
        <v>27.650259018</v>
      </c>
    </row>
    <row r="3726" spans="1:3" x14ac:dyDescent="0.25">
      <c r="A3726">
        <v>2800</v>
      </c>
      <c r="B3726" s="1">
        <f>DATE(2007,9,1) + TIME(0,0,0)</f>
        <v>39326</v>
      </c>
      <c r="C3726">
        <v>27.691167831000001</v>
      </c>
    </row>
    <row r="3727" spans="1:3" x14ac:dyDescent="0.25">
      <c r="A3727">
        <v>2830</v>
      </c>
      <c r="B3727" s="1">
        <f>DATE(2007,10,1) + TIME(0,0,0)</f>
        <v>39356</v>
      </c>
      <c r="C3727">
        <v>27.730476378999999</v>
      </c>
    </row>
    <row r="3728" spans="1:3" x14ac:dyDescent="0.25">
      <c r="A3728">
        <v>2861</v>
      </c>
      <c r="B3728" s="1">
        <f>DATE(2007,11,1) + TIME(0,0,0)</f>
        <v>39387</v>
      </c>
      <c r="C3728">
        <v>27.770809174</v>
      </c>
    </row>
    <row r="3729" spans="1:3" x14ac:dyDescent="0.25">
      <c r="A3729">
        <v>2891</v>
      </c>
      <c r="B3729" s="1">
        <f>DATE(2007,12,1) + TIME(0,0,0)</f>
        <v>39417</v>
      </c>
      <c r="C3729">
        <v>27.809577942000001</v>
      </c>
    </row>
    <row r="3730" spans="1:3" x14ac:dyDescent="0.25">
      <c r="A3730">
        <v>2922</v>
      </c>
      <c r="B3730" s="1">
        <f>DATE(2008,1,1) + TIME(0,0,0)</f>
        <v>39448</v>
      </c>
      <c r="C3730">
        <v>27.849372863999999</v>
      </c>
    </row>
    <row r="3731" spans="1:3" x14ac:dyDescent="0.25">
      <c r="A3731">
        <v>2953</v>
      </c>
      <c r="B3731" s="1">
        <f>DATE(2008,2,1) + TIME(0,0,0)</f>
        <v>39479</v>
      </c>
      <c r="C3731">
        <v>27.888906478999999</v>
      </c>
    </row>
    <row r="3732" spans="1:3" x14ac:dyDescent="0.25">
      <c r="A3732">
        <v>2982</v>
      </c>
      <c r="B3732" s="1">
        <f>DATE(2008,3,1) + TIME(0,0,0)</f>
        <v>39508</v>
      </c>
      <c r="C3732">
        <v>27.925661087000002</v>
      </c>
    </row>
    <row r="3733" spans="1:3" x14ac:dyDescent="0.25">
      <c r="A3733">
        <v>3013</v>
      </c>
      <c r="B3733" s="1">
        <f>DATE(2008,4,1) + TIME(0,0,0)</f>
        <v>39539</v>
      </c>
      <c r="C3733">
        <v>27.964710235999998</v>
      </c>
    </row>
    <row r="3734" spans="1:3" x14ac:dyDescent="0.25">
      <c r="A3734">
        <v>3043</v>
      </c>
      <c r="B3734" s="1">
        <f>DATE(2008,5,1) + TIME(0,0,0)</f>
        <v>39569</v>
      </c>
      <c r="C3734">
        <v>28.002269745</v>
      </c>
    </row>
    <row r="3735" spans="1:3" x14ac:dyDescent="0.25">
      <c r="A3735">
        <v>3074</v>
      </c>
      <c r="B3735" s="1">
        <f>DATE(2008,6,1) + TIME(0,0,0)</f>
        <v>39600</v>
      </c>
      <c r="C3735">
        <v>28.040851592999999</v>
      </c>
    </row>
    <row r="3736" spans="1:3" x14ac:dyDescent="0.25">
      <c r="A3736">
        <v>3104</v>
      </c>
      <c r="B3736" s="1">
        <f>DATE(2008,7,1) + TIME(0,0,0)</f>
        <v>39630</v>
      </c>
      <c r="C3736">
        <v>28.077978133999999</v>
      </c>
    </row>
    <row r="3737" spans="1:3" x14ac:dyDescent="0.25">
      <c r="A3737">
        <v>3135</v>
      </c>
      <c r="B3737" s="1">
        <f>DATE(2008,8,1) + TIME(0,0,0)</f>
        <v>39661</v>
      </c>
      <c r="C3737">
        <v>28.116132736000001</v>
      </c>
    </row>
    <row r="3738" spans="1:3" x14ac:dyDescent="0.25">
      <c r="A3738">
        <v>3166</v>
      </c>
      <c r="B3738" s="1">
        <f>DATE(2008,9,1) + TIME(0,0,0)</f>
        <v>39692</v>
      </c>
      <c r="C3738">
        <v>28.154079437</v>
      </c>
    </row>
    <row r="3739" spans="1:3" x14ac:dyDescent="0.25">
      <c r="A3739">
        <v>3196</v>
      </c>
      <c r="B3739" s="1">
        <f>DATE(2008,10,1) + TIME(0,0,0)</f>
        <v>39722</v>
      </c>
      <c r="C3739">
        <v>28.190608978</v>
      </c>
    </row>
    <row r="3740" spans="1:3" x14ac:dyDescent="0.25">
      <c r="A3740">
        <v>3227</v>
      </c>
      <c r="B3740" s="1">
        <f>DATE(2008,11,1) + TIME(0,0,0)</f>
        <v>39753</v>
      </c>
      <c r="C3740">
        <v>28.228158951000001</v>
      </c>
    </row>
    <row r="3741" spans="1:3" x14ac:dyDescent="0.25">
      <c r="A3741">
        <v>3257</v>
      </c>
      <c r="B3741" s="1">
        <f>DATE(2008,12,1) + TIME(0,0,0)</f>
        <v>39783</v>
      </c>
      <c r="C3741">
        <v>28.264308928999998</v>
      </c>
    </row>
    <row r="3742" spans="1:3" x14ac:dyDescent="0.25">
      <c r="A3742">
        <v>3288</v>
      </c>
      <c r="B3742" s="1">
        <f>DATE(2009,1,1) + TIME(0,0,0)</f>
        <v>39814</v>
      </c>
      <c r="C3742">
        <v>28.301471710000001</v>
      </c>
    </row>
    <row r="3743" spans="1:3" x14ac:dyDescent="0.25">
      <c r="A3743">
        <v>3319</v>
      </c>
      <c r="B3743" s="1">
        <f>DATE(2009,2,1) + TIME(0,0,0)</f>
        <v>39845</v>
      </c>
      <c r="C3743">
        <v>28.338443756</v>
      </c>
    </row>
    <row r="3744" spans="1:3" x14ac:dyDescent="0.25">
      <c r="A3744">
        <v>3347</v>
      </c>
      <c r="B3744" s="1">
        <f>DATE(2009,3,1) + TIME(0,0,0)</f>
        <v>39873</v>
      </c>
      <c r="C3744">
        <v>28.371675491000001</v>
      </c>
    </row>
    <row r="3745" spans="1:3" x14ac:dyDescent="0.25">
      <c r="A3745">
        <v>3378</v>
      </c>
      <c r="B3745" s="1">
        <f>DATE(2009,4,1) + TIME(0,0,0)</f>
        <v>39904</v>
      </c>
      <c r="C3745">
        <v>28.408288956</v>
      </c>
    </row>
    <row r="3746" spans="1:3" x14ac:dyDescent="0.25">
      <c r="A3746">
        <v>3408</v>
      </c>
      <c r="B3746" s="1">
        <f>DATE(2009,5,1) + TIME(0,0,0)</f>
        <v>39934</v>
      </c>
      <c r="C3746">
        <v>28.44355011</v>
      </c>
    </row>
    <row r="3747" spans="1:3" x14ac:dyDescent="0.25">
      <c r="A3747">
        <v>3439</v>
      </c>
      <c r="B3747" s="1">
        <f>DATE(2009,6,1) + TIME(0,0,0)</f>
        <v>39965</v>
      </c>
      <c r="C3747">
        <v>28.4798069</v>
      </c>
    </row>
    <row r="3748" spans="1:3" x14ac:dyDescent="0.25">
      <c r="A3748">
        <v>3469</v>
      </c>
      <c r="B3748" s="1">
        <f>DATE(2009,7,1) + TIME(0,0,0)</f>
        <v>39995</v>
      </c>
      <c r="C3748">
        <v>28.514726638999999</v>
      </c>
    </row>
    <row r="3749" spans="1:3" x14ac:dyDescent="0.25">
      <c r="A3749">
        <v>3500</v>
      </c>
      <c r="B3749" s="1">
        <f>DATE(2009,8,1) + TIME(0,0,0)</f>
        <v>40026</v>
      </c>
      <c r="C3749">
        <v>28.550638199000002</v>
      </c>
    </row>
    <row r="3750" spans="1:3" x14ac:dyDescent="0.25">
      <c r="A3750">
        <v>3531</v>
      </c>
      <c r="B3750" s="1">
        <f>DATE(2009,9,1) + TIME(0,0,0)</f>
        <v>40057</v>
      </c>
      <c r="C3750">
        <v>28.586376189999999</v>
      </c>
    </row>
    <row r="3751" spans="1:3" x14ac:dyDescent="0.25">
      <c r="A3751">
        <v>3561</v>
      </c>
      <c r="B3751" s="1">
        <f>DATE(2009,10,1) + TIME(0,0,0)</f>
        <v>40087</v>
      </c>
      <c r="C3751">
        <v>28.620798110999999</v>
      </c>
    </row>
    <row r="3752" spans="1:3" x14ac:dyDescent="0.25">
      <c r="A3752">
        <v>3592</v>
      </c>
      <c r="B3752" s="1">
        <f>DATE(2009,11,1) + TIME(0,0,0)</f>
        <v>40118</v>
      </c>
      <c r="C3752">
        <v>28.656200409</v>
      </c>
    </row>
    <row r="3753" spans="1:3" x14ac:dyDescent="0.25">
      <c r="A3753">
        <v>3622</v>
      </c>
      <c r="B3753" s="1">
        <f>DATE(2009,12,1) + TIME(0,0,0)</f>
        <v>40148</v>
      </c>
      <c r="C3753">
        <v>28.690307616999998</v>
      </c>
    </row>
    <row r="3754" spans="1:3" x14ac:dyDescent="0.25">
      <c r="A3754">
        <v>3653</v>
      </c>
      <c r="B3754" s="1">
        <f>DATE(2010,1,1) + TIME(0,0,0)</f>
        <v>40179</v>
      </c>
      <c r="C3754">
        <v>28.725395203000001</v>
      </c>
    </row>
    <row r="3755" spans="1:3" x14ac:dyDescent="0.25">
      <c r="A3755">
        <v>3684</v>
      </c>
      <c r="B3755" s="1">
        <f>DATE(2010,2,1) + TIME(0,0,0)</f>
        <v>40210</v>
      </c>
      <c r="C3755">
        <v>28.760328293000001</v>
      </c>
    </row>
    <row r="3756" spans="1:3" x14ac:dyDescent="0.25">
      <c r="A3756">
        <v>3712</v>
      </c>
      <c r="B3756" s="1">
        <f>DATE(2010,3,1) + TIME(0,0,0)</f>
        <v>40238</v>
      </c>
      <c r="C3756">
        <v>28.791749954</v>
      </c>
    </row>
    <row r="3757" spans="1:3" x14ac:dyDescent="0.25">
      <c r="A3757">
        <v>3743</v>
      </c>
      <c r="B3757" s="1">
        <f>DATE(2010,4,1) + TIME(0,0,0)</f>
        <v>40269</v>
      </c>
      <c r="C3757">
        <v>28.826414108000002</v>
      </c>
    </row>
    <row r="3758" spans="1:3" x14ac:dyDescent="0.25">
      <c r="A3758">
        <v>3773</v>
      </c>
      <c r="B3758" s="1">
        <f>DATE(2010,5,1) + TIME(0,0,0)</f>
        <v>40299</v>
      </c>
      <c r="C3758">
        <v>28.859817504999999</v>
      </c>
    </row>
    <row r="3759" spans="1:3" x14ac:dyDescent="0.25">
      <c r="A3759">
        <v>3804</v>
      </c>
      <c r="B3759" s="1">
        <f>DATE(2010,6,1) + TIME(0,0,0)</f>
        <v>40330</v>
      </c>
      <c r="C3759">
        <v>28.894199370999999</v>
      </c>
    </row>
    <row r="3760" spans="1:3" x14ac:dyDescent="0.25">
      <c r="A3760">
        <v>3834</v>
      </c>
      <c r="B3760" s="1">
        <f>DATE(2010,7,1) + TIME(0,0,0)</f>
        <v>40360</v>
      </c>
      <c r="C3760">
        <v>28.927316665999999</v>
      </c>
    </row>
    <row r="3761" spans="1:3" x14ac:dyDescent="0.25">
      <c r="A3761">
        <v>3865</v>
      </c>
      <c r="B3761" s="1">
        <f>DATE(2010,8,1) + TIME(0,0,0)</f>
        <v>40391</v>
      </c>
      <c r="C3761">
        <v>28.961370467999998</v>
      </c>
    </row>
    <row r="3762" spans="1:3" x14ac:dyDescent="0.25">
      <c r="A3762">
        <v>3896</v>
      </c>
      <c r="B3762" s="1">
        <f>DATE(2010,9,1) + TIME(0,0,0)</f>
        <v>40422</v>
      </c>
      <c r="C3762">
        <v>28.995365143000001</v>
      </c>
    </row>
    <row r="3763" spans="1:3" x14ac:dyDescent="0.25">
      <c r="A3763">
        <v>3926</v>
      </c>
      <c r="B3763" s="1">
        <f>DATE(2010,10,1) + TIME(0,0,0)</f>
        <v>40452</v>
      </c>
      <c r="C3763">
        <v>29.027999877999999</v>
      </c>
    </row>
    <row r="3764" spans="1:3" x14ac:dyDescent="0.25">
      <c r="A3764">
        <v>3957</v>
      </c>
      <c r="B3764" s="1">
        <f>DATE(2010,11,1) + TIME(0,0,0)</f>
        <v>40483</v>
      </c>
      <c r="C3764">
        <v>29.061660766999999</v>
      </c>
    </row>
    <row r="3765" spans="1:3" x14ac:dyDescent="0.25">
      <c r="A3765">
        <v>3987</v>
      </c>
      <c r="B3765" s="1">
        <f>DATE(2010,12,1) + TIME(0,0,0)</f>
        <v>40513</v>
      </c>
      <c r="C3765">
        <v>29.094068527000001</v>
      </c>
    </row>
    <row r="3766" spans="1:3" x14ac:dyDescent="0.25">
      <c r="A3766">
        <v>4018</v>
      </c>
      <c r="B3766" s="1">
        <f>DATE(2011,1,1) + TIME(0,0,0)</f>
        <v>40544</v>
      </c>
      <c r="C3766">
        <v>29.127410889</v>
      </c>
    </row>
    <row r="3767" spans="1:3" x14ac:dyDescent="0.25">
      <c r="A3767">
        <v>4049</v>
      </c>
      <c r="B3767" s="1">
        <f>DATE(2011,2,1) + TIME(0,0,0)</f>
        <v>40575</v>
      </c>
      <c r="C3767">
        <v>29.160621642999999</v>
      </c>
    </row>
    <row r="3768" spans="1:3" x14ac:dyDescent="0.25">
      <c r="A3768">
        <v>4077</v>
      </c>
      <c r="B3768" s="1">
        <f>DATE(2011,3,1) + TIME(0,0,0)</f>
        <v>40603</v>
      </c>
      <c r="C3768">
        <v>29.190523148</v>
      </c>
    </row>
    <row r="3769" spans="1:3" x14ac:dyDescent="0.25">
      <c r="A3769">
        <v>4108</v>
      </c>
      <c r="B3769" s="1">
        <f>DATE(2011,4,1) + TIME(0,0,0)</f>
        <v>40634</v>
      </c>
      <c r="C3769">
        <v>29.223443984999999</v>
      </c>
    </row>
    <row r="3770" spans="1:3" x14ac:dyDescent="0.25">
      <c r="A3770">
        <v>4138</v>
      </c>
      <c r="B3770" s="1">
        <f>DATE(2011,5,1) + TIME(0,0,0)</f>
        <v>40664</v>
      </c>
      <c r="C3770">
        <v>29.255371094000001</v>
      </c>
    </row>
    <row r="3771" spans="1:3" x14ac:dyDescent="0.25">
      <c r="A3771">
        <v>4169</v>
      </c>
      <c r="B3771" s="1">
        <f>DATE(2011,6,1) + TIME(0,0,0)</f>
        <v>40695</v>
      </c>
      <c r="C3771">
        <v>29.288055419999999</v>
      </c>
    </row>
    <row r="3772" spans="1:3" x14ac:dyDescent="0.25">
      <c r="A3772">
        <v>4199</v>
      </c>
      <c r="B3772" s="1">
        <f>DATE(2011,7,1) + TIME(0,0,0)</f>
        <v>40725</v>
      </c>
      <c r="C3772">
        <v>29.319559096999999</v>
      </c>
    </row>
    <row r="3773" spans="1:3" x14ac:dyDescent="0.25">
      <c r="A3773">
        <v>4230</v>
      </c>
      <c r="B3773" s="1">
        <f>DATE(2011,8,1) + TIME(0,0,0)</f>
        <v>40756</v>
      </c>
      <c r="C3773">
        <v>29.351867676000001</v>
      </c>
    </row>
    <row r="3774" spans="1:3" x14ac:dyDescent="0.25">
      <c r="A3774">
        <v>4261</v>
      </c>
      <c r="B3774" s="1">
        <f>DATE(2011,9,1) + TIME(0,0,0)</f>
        <v>40787</v>
      </c>
      <c r="C3774">
        <v>29.384542464999999</v>
      </c>
    </row>
    <row r="3775" spans="1:3" x14ac:dyDescent="0.25">
      <c r="A3775">
        <v>4291</v>
      </c>
      <c r="B3775" s="1">
        <f>DATE(2011,10,1) + TIME(0,0,0)</f>
        <v>40817</v>
      </c>
      <c r="C3775">
        <v>29.415132523</v>
      </c>
    </row>
    <row r="3776" spans="1:3" x14ac:dyDescent="0.25">
      <c r="A3776">
        <v>4322</v>
      </c>
      <c r="B3776" s="1">
        <f>DATE(2011,11,1) + TIME(0,0,0)</f>
        <v>40848</v>
      </c>
      <c r="C3776">
        <v>29.447641373</v>
      </c>
    </row>
    <row r="3777" spans="1:3" x14ac:dyDescent="0.25">
      <c r="A3777">
        <v>4352</v>
      </c>
      <c r="B3777" s="1">
        <f>DATE(2011,12,1) + TIME(0,0,0)</f>
        <v>40878</v>
      </c>
      <c r="C3777">
        <v>29.478456497</v>
      </c>
    </row>
    <row r="3778" spans="1:3" x14ac:dyDescent="0.25">
      <c r="A3778">
        <v>4383</v>
      </c>
      <c r="B3778" s="1">
        <f>DATE(2012,1,1) + TIME(0,0,0)</f>
        <v>40909</v>
      </c>
      <c r="C3778">
        <v>29.510118483999999</v>
      </c>
    </row>
    <row r="3779" spans="1:3" x14ac:dyDescent="0.25">
      <c r="A3779">
        <v>4414</v>
      </c>
      <c r="B3779" s="1">
        <f>DATE(2012,2,1) + TIME(0,0,0)</f>
        <v>40940</v>
      </c>
      <c r="C3779">
        <v>29.541999817000001</v>
      </c>
    </row>
    <row r="3780" spans="1:3" x14ac:dyDescent="0.25">
      <c r="A3780">
        <v>4443</v>
      </c>
      <c r="B3780" s="1">
        <f>DATE(2012,3,1) + TIME(0,0,0)</f>
        <v>40969</v>
      </c>
      <c r="C3780">
        <v>29.570995330999999</v>
      </c>
    </row>
    <row r="3781" spans="1:3" x14ac:dyDescent="0.25">
      <c r="A3781">
        <v>4474</v>
      </c>
      <c r="B3781" s="1">
        <f>DATE(2012,4,1) + TIME(0,0,0)</f>
        <v>41000</v>
      </c>
      <c r="C3781">
        <v>29.602745056</v>
      </c>
    </row>
    <row r="3782" spans="1:3" x14ac:dyDescent="0.25">
      <c r="A3782">
        <v>4504</v>
      </c>
      <c r="B3782" s="1">
        <f>DATE(2012,5,1) + TIME(0,0,0)</f>
        <v>41030</v>
      </c>
      <c r="C3782">
        <v>29.632999420000001</v>
      </c>
    </row>
    <row r="3783" spans="1:3" x14ac:dyDescent="0.25">
      <c r="A3783">
        <v>4535</v>
      </c>
      <c r="B3783" s="1">
        <f>DATE(2012,6,1) + TIME(0,0,0)</f>
        <v>41061</v>
      </c>
      <c r="C3783">
        <v>29.664119719999999</v>
      </c>
    </row>
    <row r="3784" spans="1:3" x14ac:dyDescent="0.25">
      <c r="A3784">
        <v>4565</v>
      </c>
      <c r="B3784" s="1">
        <f>DATE(2012,7,1) + TIME(0,0,0)</f>
        <v>41091</v>
      </c>
      <c r="C3784">
        <v>29.694128035999999</v>
      </c>
    </row>
    <row r="3785" spans="1:3" x14ac:dyDescent="0.25">
      <c r="A3785">
        <v>4596</v>
      </c>
      <c r="B3785" s="1">
        <f>DATE(2012,8,1) + TIME(0,0,0)</f>
        <v>41122</v>
      </c>
      <c r="C3785">
        <v>29.725006103999998</v>
      </c>
    </row>
    <row r="3786" spans="1:3" x14ac:dyDescent="0.25">
      <c r="A3786">
        <v>4627</v>
      </c>
      <c r="B3786" s="1">
        <f>DATE(2012,9,1) + TIME(0,0,0)</f>
        <v>41153</v>
      </c>
      <c r="C3786">
        <v>29.755741119</v>
      </c>
    </row>
    <row r="3787" spans="1:3" x14ac:dyDescent="0.25">
      <c r="A3787">
        <v>4657</v>
      </c>
      <c r="B3787" s="1">
        <f>DATE(2012,10,1) + TIME(0,0,0)</f>
        <v>41183</v>
      </c>
      <c r="C3787">
        <v>29.785360336</v>
      </c>
    </row>
    <row r="3788" spans="1:3" x14ac:dyDescent="0.25">
      <c r="A3788">
        <v>4688</v>
      </c>
      <c r="B3788" s="1">
        <f>DATE(2012,11,1) + TIME(0,0,0)</f>
        <v>41214</v>
      </c>
      <c r="C3788">
        <v>29.815868378000001</v>
      </c>
    </row>
    <row r="3789" spans="1:3" x14ac:dyDescent="0.25">
      <c r="A3789">
        <v>4718</v>
      </c>
      <c r="B3789" s="1">
        <f>DATE(2012,12,1) + TIME(0,0,0)</f>
        <v>41244</v>
      </c>
      <c r="C3789">
        <v>29.845266341999999</v>
      </c>
    </row>
    <row r="3790" spans="1:3" x14ac:dyDescent="0.25">
      <c r="A3790">
        <v>4749</v>
      </c>
      <c r="B3790" s="1">
        <f>DATE(2013,1,1) + TIME(0,0,0)</f>
        <v>41275</v>
      </c>
      <c r="C3790">
        <v>29.875581741000001</v>
      </c>
    </row>
    <row r="3791" spans="1:3" x14ac:dyDescent="0.25">
      <c r="A3791">
        <v>4780</v>
      </c>
      <c r="B3791" s="1">
        <f>DATE(2013,2,1) + TIME(0,0,0)</f>
        <v>41306</v>
      </c>
      <c r="C3791">
        <v>29.905656815</v>
      </c>
    </row>
    <row r="3792" spans="1:3" x14ac:dyDescent="0.25">
      <c r="A3792">
        <v>4808</v>
      </c>
      <c r="B3792" s="1">
        <f>DATE(2013,3,1) + TIME(0,0,0)</f>
        <v>41334</v>
      </c>
      <c r="C3792">
        <v>29.933006287000001</v>
      </c>
    </row>
    <row r="3793" spans="1:3" x14ac:dyDescent="0.25">
      <c r="A3793">
        <v>4839</v>
      </c>
      <c r="B3793" s="1">
        <f>DATE(2013,4,1) + TIME(0,0,0)</f>
        <v>41365</v>
      </c>
      <c r="C3793">
        <v>29.962562560999999</v>
      </c>
    </row>
    <row r="3794" spans="1:3" x14ac:dyDescent="0.25">
      <c r="A3794">
        <v>4869</v>
      </c>
      <c r="B3794" s="1">
        <f>DATE(2013,5,1) + TIME(0,0,0)</f>
        <v>41395</v>
      </c>
      <c r="C3794">
        <v>29.991697310999999</v>
      </c>
    </row>
    <row r="3795" spans="1:3" x14ac:dyDescent="0.25">
      <c r="A3795">
        <v>4900</v>
      </c>
      <c r="B3795" s="1">
        <f>DATE(2013,6,1) + TIME(0,0,0)</f>
        <v>41426</v>
      </c>
      <c r="C3795">
        <v>30.021427155000001</v>
      </c>
    </row>
    <row r="3796" spans="1:3" x14ac:dyDescent="0.25">
      <c r="A3796">
        <v>4930</v>
      </c>
      <c r="B3796" s="1">
        <f>DATE(2013,7,1) + TIME(0,0,0)</f>
        <v>41456</v>
      </c>
      <c r="C3796">
        <v>30.050071716000001</v>
      </c>
    </row>
    <row r="3797" spans="1:3" x14ac:dyDescent="0.25">
      <c r="A3797">
        <v>4961</v>
      </c>
      <c r="B3797" s="1">
        <f>DATE(2013,8,1) + TIME(0,0,0)</f>
        <v>41487</v>
      </c>
      <c r="C3797">
        <v>30.079576492000001</v>
      </c>
    </row>
    <row r="3798" spans="1:3" x14ac:dyDescent="0.25">
      <c r="A3798">
        <v>4992</v>
      </c>
      <c r="B3798" s="1">
        <f>DATE(2013,9,1) + TIME(0,0,0)</f>
        <v>41518</v>
      </c>
      <c r="C3798">
        <v>30.108970641999999</v>
      </c>
    </row>
    <row r="3799" spans="1:3" x14ac:dyDescent="0.25">
      <c r="A3799">
        <v>5022</v>
      </c>
      <c r="B3799" s="1">
        <f>DATE(2013,10,1) + TIME(0,0,0)</f>
        <v>41548</v>
      </c>
      <c r="C3799">
        <v>30.137331009</v>
      </c>
    </row>
    <row r="3800" spans="1:3" x14ac:dyDescent="0.25">
      <c r="A3800">
        <v>5053</v>
      </c>
      <c r="B3800" s="1">
        <f>DATE(2013,11,1) + TIME(0,0,0)</f>
        <v>41579</v>
      </c>
      <c r="C3800">
        <v>30.166494369999999</v>
      </c>
    </row>
    <row r="3801" spans="1:3" x14ac:dyDescent="0.25">
      <c r="A3801">
        <v>5083</v>
      </c>
      <c r="B3801" s="1">
        <f>DATE(2013,12,1) + TIME(0,0,0)</f>
        <v>41609</v>
      </c>
      <c r="C3801">
        <v>30.194698334000002</v>
      </c>
    </row>
    <row r="3802" spans="1:3" x14ac:dyDescent="0.25">
      <c r="A3802">
        <v>5114</v>
      </c>
      <c r="B3802" s="1">
        <f>DATE(2014,1,1) + TIME(0,0,0)</f>
        <v>41640</v>
      </c>
      <c r="C3802">
        <v>30.223514557000001</v>
      </c>
    </row>
    <row r="3803" spans="1:3" x14ac:dyDescent="0.25">
      <c r="A3803">
        <v>5145</v>
      </c>
      <c r="B3803" s="1">
        <f>DATE(2014,2,1) + TIME(0,0,0)</f>
        <v>41671</v>
      </c>
      <c r="C3803">
        <v>30.252786636</v>
      </c>
    </row>
    <row r="3804" spans="1:3" x14ac:dyDescent="0.25">
      <c r="A3804">
        <v>5173</v>
      </c>
      <c r="B3804" s="1">
        <f>DATE(2014,3,1) + TIME(0,0,0)</f>
        <v>41699</v>
      </c>
      <c r="C3804">
        <v>30.278711318999999</v>
      </c>
    </row>
    <row r="3805" spans="1:3" x14ac:dyDescent="0.25">
      <c r="A3805">
        <v>5204</v>
      </c>
      <c r="B3805" s="1">
        <f>DATE(2014,4,1) + TIME(0,0,0)</f>
        <v>41730</v>
      </c>
      <c r="C3805">
        <v>30.30723381</v>
      </c>
    </row>
    <row r="3806" spans="1:3" x14ac:dyDescent="0.25">
      <c r="A3806">
        <v>5234</v>
      </c>
      <c r="B3806" s="1">
        <f>DATE(2014,5,1) + TIME(0,0,0)</f>
        <v>41760</v>
      </c>
      <c r="C3806">
        <v>30.334775924999999</v>
      </c>
    </row>
    <row r="3807" spans="1:3" x14ac:dyDescent="0.25">
      <c r="A3807">
        <v>5265</v>
      </c>
      <c r="B3807" s="1">
        <f>DATE(2014,6,1) + TIME(0,0,0)</f>
        <v>41791</v>
      </c>
      <c r="C3807">
        <v>30.363254547</v>
      </c>
    </row>
    <row r="3808" spans="1:3" x14ac:dyDescent="0.25">
      <c r="A3808">
        <v>5295</v>
      </c>
      <c r="B3808" s="1">
        <f>DATE(2014,7,1) + TIME(0,0,0)</f>
        <v>41821</v>
      </c>
      <c r="C3808">
        <v>30.390518188000001</v>
      </c>
    </row>
    <row r="3809" spans="1:3" x14ac:dyDescent="0.25">
      <c r="A3809">
        <v>5326</v>
      </c>
      <c r="B3809" s="1">
        <f>DATE(2014,8,1) + TIME(0,0,0)</f>
        <v>41852</v>
      </c>
      <c r="C3809">
        <v>30.419141768999999</v>
      </c>
    </row>
    <row r="3810" spans="1:3" x14ac:dyDescent="0.25">
      <c r="A3810">
        <v>5357</v>
      </c>
      <c r="B3810" s="1">
        <f>DATE(2014,9,1) + TIME(0,0,0)</f>
        <v>41883</v>
      </c>
      <c r="C3810">
        <v>30.447227477999999</v>
      </c>
    </row>
    <row r="3811" spans="1:3" x14ac:dyDescent="0.25">
      <c r="A3811">
        <v>5387</v>
      </c>
      <c r="B3811" s="1">
        <f>DATE(2014,10,1) + TIME(0,0,0)</f>
        <v>41913</v>
      </c>
      <c r="C3811">
        <v>30.474233627</v>
      </c>
    </row>
    <row r="3812" spans="1:3" x14ac:dyDescent="0.25">
      <c r="A3812">
        <v>5418</v>
      </c>
      <c r="B3812" s="1">
        <f>DATE(2014,11,1) + TIME(0,0,0)</f>
        <v>41944</v>
      </c>
      <c r="C3812">
        <v>30.502092360999999</v>
      </c>
    </row>
    <row r="3813" spans="1:3" x14ac:dyDescent="0.25">
      <c r="A3813">
        <v>5448</v>
      </c>
      <c r="B3813" s="1">
        <f>DATE(2014,12,1) + TIME(0,0,0)</f>
        <v>41974</v>
      </c>
      <c r="C3813">
        <v>30.529037475999999</v>
      </c>
    </row>
    <row r="3814" spans="1:3" x14ac:dyDescent="0.25">
      <c r="A3814">
        <v>5479</v>
      </c>
      <c r="B3814" s="1">
        <f>DATE(2015,1,1) + TIME(0,0,0)</f>
        <v>42005</v>
      </c>
      <c r="C3814">
        <v>30.556673050000001</v>
      </c>
    </row>
    <row r="3815" spans="1:3" x14ac:dyDescent="0.25">
      <c r="A3815">
        <v>5510</v>
      </c>
      <c r="B3815" s="1">
        <f>DATE(2015,2,1) + TIME(0,0,0)</f>
        <v>42036</v>
      </c>
      <c r="C3815">
        <v>30.584529877000001</v>
      </c>
    </row>
    <row r="3816" spans="1:3" x14ac:dyDescent="0.25">
      <c r="A3816">
        <v>5538</v>
      </c>
      <c r="B3816" s="1">
        <f>DATE(2015,3,1) + TIME(0,0,0)</f>
        <v>42064</v>
      </c>
      <c r="C3816">
        <v>30.609304428000002</v>
      </c>
    </row>
    <row r="3817" spans="1:3" x14ac:dyDescent="0.25">
      <c r="A3817">
        <v>5569</v>
      </c>
      <c r="B3817" s="1">
        <f>DATE(2015,4,1) + TIME(0,0,0)</f>
        <v>42095</v>
      </c>
      <c r="C3817">
        <v>30.636734009000001</v>
      </c>
    </row>
    <row r="3818" spans="1:3" x14ac:dyDescent="0.25">
      <c r="A3818">
        <v>5599</v>
      </c>
      <c r="B3818" s="1">
        <f>DATE(2015,5,1) + TIME(0,0,0)</f>
        <v>42125</v>
      </c>
      <c r="C3818">
        <v>30.663248062000001</v>
      </c>
    </row>
    <row r="3819" spans="1:3" x14ac:dyDescent="0.25">
      <c r="A3819">
        <v>5630</v>
      </c>
      <c r="B3819" s="1">
        <f>DATE(2015,6,1) + TIME(0,0,0)</f>
        <v>42156</v>
      </c>
      <c r="C3819">
        <v>30.690340041999999</v>
      </c>
    </row>
    <row r="3820" spans="1:3" x14ac:dyDescent="0.25">
      <c r="A3820">
        <v>5660</v>
      </c>
      <c r="B3820" s="1">
        <f>DATE(2015,7,1) + TIME(0,0,0)</f>
        <v>42186</v>
      </c>
      <c r="C3820">
        <v>30.716970444000001</v>
      </c>
    </row>
    <row r="3821" spans="1:3" x14ac:dyDescent="0.25">
      <c r="A3821">
        <v>5691</v>
      </c>
      <c r="B3821" s="1">
        <f>DATE(2015,8,1) + TIME(0,0,0)</f>
        <v>42217</v>
      </c>
      <c r="C3821">
        <v>30.744070053000002</v>
      </c>
    </row>
    <row r="3822" spans="1:3" x14ac:dyDescent="0.25">
      <c r="A3822">
        <v>5722</v>
      </c>
      <c r="B3822" s="1">
        <f>DATE(2015,9,1) + TIME(0,0,0)</f>
        <v>42248</v>
      </c>
      <c r="C3822">
        <v>30.770889281999999</v>
      </c>
    </row>
    <row r="3823" spans="1:3" x14ac:dyDescent="0.25">
      <c r="A3823">
        <v>5752</v>
      </c>
      <c r="B3823" s="1">
        <f>DATE(2015,10,1) + TIME(0,0,0)</f>
        <v>42278</v>
      </c>
      <c r="C3823">
        <v>30.796829224</v>
      </c>
    </row>
    <row r="3824" spans="1:3" x14ac:dyDescent="0.25">
      <c r="A3824">
        <v>5783</v>
      </c>
      <c r="B3824" s="1">
        <f>DATE(2015,11,1) + TIME(0,0,0)</f>
        <v>42309</v>
      </c>
      <c r="C3824">
        <v>30.823545456000002</v>
      </c>
    </row>
    <row r="3825" spans="1:3" x14ac:dyDescent="0.25">
      <c r="A3825">
        <v>5813</v>
      </c>
      <c r="B3825" s="1">
        <f>DATE(2015,12,1) + TIME(0,0,0)</f>
        <v>42339</v>
      </c>
      <c r="C3825">
        <v>30.849405289</v>
      </c>
    </row>
    <row r="3826" spans="1:3" x14ac:dyDescent="0.25">
      <c r="A3826">
        <v>5844</v>
      </c>
      <c r="B3826" s="1">
        <f>DATE(2016,1,1) + TIME(0,0,0)</f>
        <v>42370</v>
      </c>
      <c r="C3826">
        <v>30.875905991</v>
      </c>
    </row>
    <row r="3827" spans="1:3" x14ac:dyDescent="0.25">
      <c r="A3827">
        <v>5875</v>
      </c>
      <c r="B3827" s="1">
        <f>DATE(2016,2,1) + TIME(0,0,0)</f>
        <v>42401</v>
      </c>
      <c r="C3827">
        <v>30.902591704999999</v>
      </c>
    </row>
    <row r="3828" spans="1:3" x14ac:dyDescent="0.25">
      <c r="A3828">
        <v>5904</v>
      </c>
      <c r="B3828" s="1">
        <f>DATE(2016,3,1) + TIME(0,0,0)</f>
        <v>42430</v>
      </c>
      <c r="C3828">
        <v>30.927284240999999</v>
      </c>
    </row>
    <row r="3829" spans="1:3" x14ac:dyDescent="0.25">
      <c r="A3829">
        <v>5935</v>
      </c>
      <c r="B3829" s="1">
        <f>DATE(2016,4,1) + TIME(0,0,0)</f>
        <v>42461</v>
      </c>
      <c r="C3829">
        <v>30.953546524</v>
      </c>
    </row>
    <row r="3830" spans="1:3" x14ac:dyDescent="0.25">
      <c r="A3830">
        <v>5965</v>
      </c>
      <c r="B3830" s="1">
        <f>DATE(2016,5,1) + TIME(0,0,0)</f>
        <v>42491</v>
      </c>
      <c r="C3830">
        <v>30.978895186999999</v>
      </c>
    </row>
    <row r="3831" spans="1:3" x14ac:dyDescent="0.25">
      <c r="A3831">
        <v>5996</v>
      </c>
      <c r="B3831" s="1">
        <f>DATE(2016,6,1) + TIME(0,0,0)</f>
        <v>42522</v>
      </c>
      <c r="C3831">
        <v>31.004991531000002</v>
      </c>
    </row>
    <row r="3832" spans="1:3" x14ac:dyDescent="0.25">
      <c r="A3832">
        <v>6026</v>
      </c>
      <c r="B3832" s="1">
        <f>DATE(2016,7,1) + TIME(0,0,0)</f>
        <v>42552</v>
      </c>
      <c r="C3832">
        <v>31.030227661000001</v>
      </c>
    </row>
    <row r="3833" spans="1:3" x14ac:dyDescent="0.25">
      <c r="A3833">
        <v>6057</v>
      </c>
      <c r="B3833" s="1">
        <f>DATE(2016,8,1) + TIME(0,0,0)</f>
        <v>42583</v>
      </c>
      <c r="C3833">
        <v>31.056159973</v>
      </c>
    </row>
    <row r="3834" spans="1:3" x14ac:dyDescent="0.25">
      <c r="A3834">
        <v>6088</v>
      </c>
      <c r="B3834" s="1">
        <f>DATE(2016,9,1) + TIME(0,0,0)</f>
        <v>42614</v>
      </c>
      <c r="C3834">
        <v>31.082015990999999</v>
      </c>
    </row>
    <row r="3835" spans="1:3" x14ac:dyDescent="0.25">
      <c r="A3835">
        <v>6118</v>
      </c>
      <c r="B3835" s="1">
        <f>DATE(2016,10,1) + TIME(0,0,0)</f>
        <v>42644</v>
      </c>
      <c r="C3835">
        <v>31.106946945000001</v>
      </c>
    </row>
    <row r="3836" spans="1:3" x14ac:dyDescent="0.25">
      <c r="A3836">
        <v>6149</v>
      </c>
      <c r="B3836" s="1">
        <f>DATE(2016,11,1) + TIME(0,0,0)</f>
        <v>42675</v>
      </c>
      <c r="C3836">
        <v>31.132629394999999</v>
      </c>
    </row>
    <row r="3837" spans="1:3" x14ac:dyDescent="0.25">
      <c r="A3837">
        <v>6179</v>
      </c>
      <c r="B3837" s="1">
        <f>DATE(2016,12,1) + TIME(0,0,0)</f>
        <v>42705</v>
      </c>
      <c r="C3837">
        <v>31.157411575000001</v>
      </c>
    </row>
    <row r="3838" spans="1:3" x14ac:dyDescent="0.25">
      <c r="A3838">
        <v>6210</v>
      </c>
      <c r="B3838" s="1">
        <f>DATE(2017,1,1) + TIME(0,0,0)</f>
        <v>42736</v>
      </c>
      <c r="C3838">
        <v>31.182943344000002</v>
      </c>
    </row>
    <row r="3839" spans="1:3" x14ac:dyDescent="0.25">
      <c r="A3839">
        <v>6241</v>
      </c>
      <c r="B3839" s="1">
        <f>DATE(2017,2,1) + TIME(0,0,0)</f>
        <v>42767</v>
      </c>
      <c r="C3839">
        <v>31.208400726000001</v>
      </c>
    </row>
    <row r="3840" spans="1:3" x14ac:dyDescent="0.25">
      <c r="A3840">
        <v>6269</v>
      </c>
      <c r="B3840" s="1">
        <f>DATE(2017,3,1) + TIME(0,0,0)</f>
        <v>42795</v>
      </c>
      <c r="C3840">
        <v>31.231328963999999</v>
      </c>
    </row>
    <row r="3841" spans="1:3" x14ac:dyDescent="0.25">
      <c r="A3841">
        <v>6300</v>
      </c>
      <c r="B3841" s="1">
        <f>DATE(2017,4,1) + TIME(0,0,0)</f>
        <v>42826</v>
      </c>
      <c r="C3841">
        <v>31.256637572999999</v>
      </c>
    </row>
    <row r="3842" spans="1:3" x14ac:dyDescent="0.25">
      <c r="A3842">
        <v>6330</v>
      </c>
      <c r="B3842" s="1">
        <f>DATE(2017,5,1) + TIME(0,0,0)</f>
        <v>42856</v>
      </c>
      <c r="C3842">
        <v>31.28105545</v>
      </c>
    </row>
    <row r="3843" spans="1:3" x14ac:dyDescent="0.25">
      <c r="A3843">
        <v>6361</v>
      </c>
      <c r="B3843" s="1">
        <f>DATE(2017,6,1) + TIME(0,0,0)</f>
        <v>42887</v>
      </c>
      <c r="C3843">
        <v>31.306209564</v>
      </c>
    </row>
    <row r="3844" spans="1:3" x14ac:dyDescent="0.25">
      <c r="A3844">
        <v>6391</v>
      </c>
      <c r="B3844" s="1">
        <f>DATE(2017,7,1) + TIME(0,0,0)</f>
        <v>42917</v>
      </c>
      <c r="C3844">
        <v>31.330476761</v>
      </c>
    </row>
    <row r="3845" spans="1:3" x14ac:dyDescent="0.25">
      <c r="A3845">
        <v>6422</v>
      </c>
      <c r="B3845" s="1">
        <f>DATE(2017,8,1) + TIME(0,0,0)</f>
        <v>42948</v>
      </c>
      <c r="C3845">
        <v>31.355470657000001</v>
      </c>
    </row>
    <row r="3846" spans="1:3" x14ac:dyDescent="0.25">
      <c r="A3846">
        <v>6453</v>
      </c>
      <c r="B3846" s="1">
        <f>DATE(2017,9,1) + TIME(0,0,0)</f>
        <v>42979</v>
      </c>
      <c r="C3846">
        <v>31.380386352999999</v>
      </c>
    </row>
    <row r="3847" spans="1:3" x14ac:dyDescent="0.25">
      <c r="A3847">
        <v>6483</v>
      </c>
      <c r="B3847" s="1">
        <f>DATE(2017,10,1) + TIME(0,0,0)</f>
        <v>43009</v>
      </c>
      <c r="C3847">
        <v>31.404420853000001</v>
      </c>
    </row>
    <row r="3848" spans="1:3" x14ac:dyDescent="0.25">
      <c r="A3848">
        <v>6514</v>
      </c>
      <c r="B3848" s="1">
        <f>DATE(2017,11,1) + TIME(0,0,0)</f>
        <v>43040</v>
      </c>
      <c r="C3848">
        <v>31.429174422999999</v>
      </c>
    </row>
    <row r="3849" spans="1:3" x14ac:dyDescent="0.25">
      <c r="A3849">
        <v>6544</v>
      </c>
      <c r="B3849" s="1">
        <f>DATE(2017,12,1) + TIME(0,0,0)</f>
        <v>43070</v>
      </c>
      <c r="C3849">
        <v>31.453052521</v>
      </c>
    </row>
    <row r="3850" spans="1:3" x14ac:dyDescent="0.25">
      <c r="A3850">
        <v>6575</v>
      </c>
      <c r="B3850" s="1">
        <f>DATE(2018,1,1) + TIME(0,0,0)</f>
        <v>43101</v>
      </c>
      <c r="C3850">
        <v>31.477647781000002</v>
      </c>
    </row>
    <row r="3851" spans="1:3" x14ac:dyDescent="0.25">
      <c r="A3851">
        <v>6606</v>
      </c>
      <c r="B3851" s="1">
        <f>DATE(2018,2,1) + TIME(0,0,0)</f>
        <v>43132</v>
      </c>
      <c r="C3851">
        <v>31.502161026</v>
      </c>
    </row>
    <row r="3852" spans="1:3" x14ac:dyDescent="0.25">
      <c r="A3852">
        <v>6634</v>
      </c>
      <c r="B3852" s="1">
        <f>DATE(2018,3,1) + TIME(0,0,0)</f>
        <v>43160</v>
      </c>
      <c r="C3852">
        <v>31.524232863999998</v>
      </c>
    </row>
    <row r="3853" spans="1:3" x14ac:dyDescent="0.25">
      <c r="A3853">
        <v>6665</v>
      </c>
      <c r="B3853" s="1">
        <f>DATE(2018,4,1) + TIME(0,0,0)</f>
        <v>43191</v>
      </c>
      <c r="C3853">
        <v>31.548591613999999</v>
      </c>
    </row>
    <row r="3854" spans="1:3" x14ac:dyDescent="0.25">
      <c r="A3854">
        <v>6695</v>
      </c>
      <c r="B3854" s="1">
        <f>DATE(2018,5,1) + TIME(0,0,0)</f>
        <v>43221</v>
      </c>
      <c r="C3854">
        <v>31.572082519999999</v>
      </c>
    </row>
    <row r="3855" spans="1:3" x14ac:dyDescent="0.25">
      <c r="A3855">
        <v>6726</v>
      </c>
      <c r="B3855" s="1">
        <f>DATE(2018,6,1) + TIME(0,0,0)</f>
        <v>43252</v>
      </c>
      <c r="C3855">
        <v>31.596269608</v>
      </c>
    </row>
    <row r="3856" spans="1:3" x14ac:dyDescent="0.25">
      <c r="A3856">
        <v>6756</v>
      </c>
      <c r="B3856" s="1">
        <f>DATE(2018,7,1) + TIME(0,0,0)</f>
        <v>43282</v>
      </c>
      <c r="C3856">
        <v>31.619596480999999</v>
      </c>
    </row>
    <row r="3857" spans="1:3" x14ac:dyDescent="0.25">
      <c r="A3857">
        <v>6787</v>
      </c>
      <c r="B3857" s="1">
        <f>DATE(2018,8,1) + TIME(0,0,0)</f>
        <v>43313</v>
      </c>
      <c r="C3857">
        <v>31.643619536999999</v>
      </c>
    </row>
    <row r="3858" spans="1:3" x14ac:dyDescent="0.25">
      <c r="A3858">
        <v>6818</v>
      </c>
      <c r="B3858" s="1">
        <f>DATE(2018,9,1) + TIME(0,0,0)</f>
        <v>43344</v>
      </c>
      <c r="C3858">
        <v>31.667560577</v>
      </c>
    </row>
    <row r="3859" spans="1:3" x14ac:dyDescent="0.25">
      <c r="A3859">
        <v>6848</v>
      </c>
      <c r="B3859" s="1">
        <f>DATE(2018,10,1) + TIME(0,0,0)</f>
        <v>43374</v>
      </c>
      <c r="C3859">
        <v>31.690654755000001</v>
      </c>
    </row>
    <row r="3860" spans="1:3" x14ac:dyDescent="0.25">
      <c r="A3860">
        <v>6879</v>
      </c>
      <c r="B3860" s="1">
        <f>DATE(2018,11,1) + TIME(0,0,0)</f>
        <v>43405</v>
      </c>
      <c r="C3860">
        <v>31.714437485000001</v>
      </c>
    </row>
    <row r="3861" spans="1:3" x14ac:dyDescent="0.25">
      <c r="A3861">
        <v>6909</v>
      </c>
      <c r="B3861" s="1">
        <f>DATE(2018,12,1) + TIME(0,0,0)</f>
        <v>43435</v>
      </c>
      <c r="C3861">
        <v>31.737379074</v>
      </c>
    </row>
    <row r="3862" spans="1:3" x14ac:dyDescent="0.25">
      <c r="A3862">
        <v>6940</v>
      </c>
      <c r="B3862" s="1">
        <f>DATE(2019,1,1) + TIME(0,0,0)</f>
        <v>43466</v>
      </c>
      <c r="C3862">
        <v>31.761005401999999</v>
      </c>
    </row>
    <row r="3863" spans="1:3" x14ac:dyDescent="0.25">
      <c r="A3863">
        <v>6971</v>
      </c>
      <c r="B3863" s="1">
        <f>DATE(2019,2,1) + TIME(0,0,0)</f>
        <v>43497</v>
      </c>
      <c r="C3863">
        <v>31.784551619999998</v>
      </c>
    </row>
    <row r="3864" spans="1:3" x14ac:dyDescent="0.25">
      <c r="A3864">
        <v>6999</v>
      </c>
      <c r="B3864" s="1">
        <f>DATE(2019,3,1) + TIME(0,0,0)</f>
        <v>43525</v>
      </c>
      <c r="C3864">
        <v>31.805751801</v>
      </c>
    </row>
    <row r="3865" spans="1:3" x14ac:dyDescent="0.25">
      <c r="A3865">
        <v>7030</v>
      </c>
      <c r="B3865" s="1">
        <f>DATE(2019,4,1) + TIME(0,0,0)</f>
        <v>43556</v>
      </c>
      <c r="C3865">
        <v>31.829147338999999</v>
      </c>
    </row>
    <row r="3866" spans="1:3" x14ac:dyDescent="0.25">
      <c r="A3866">
        <v>7060</v>
      </c>
      <c r="B3866" s="1">
        <f>DATE(2019,5,1) + TIME(0,0,0)</f>
        <v>43586</v>
      </c>
      <c r="C3866">
        <v>31.851713181000001</v>
      </c>
    </row>
    <row r="3867" spans="1:3" x14ac:dyDescent="0.25">
      <c r="A3867">
        <v>7091</v>
      </c>
      <c r="B3867" s="1">
        <f>DATE(2019,6,1) + TIME(0,0,0)</f>
        <v>43617</v>
      </c>
      <c r="C3867">
        <v>31.874956131000001</v>
      </c>
    </row>
    <row r="3868" spans="1:3" x14ac:dyDescent="0.25">
      <c r="A3868">
        <v>7121</v>
      </c>
      <c r="B3868" s="1">
        <f>DATE(2019,7,1) + TIME(0,0,0)</f>
        <v>43647</v>
      </c>
      <c r="C3868">
        <v>31.897375106999998</v>
      </c>
    </row>
    <row r="3869" spans="1:3" x14ac:dyDescent="0.25">
      <c r="A3869">
        <v>7152</v>
      </c>
      <c r="B3869" s="1">
        <f>DATE(2019,8,1) + TIME(0,0,0)</f>
        <v>43678</v>
      </c>
      <c r="C3869">
        <v>31.920463561999998</v>
      </c>
    </row>
    <row r="3870" spans="1:3" x14ac:dyDescent="0.25">
      <c r="A3870">
        <v>7183</v>
      </c>
      <c r="B3870" s="1">
        <f>DATE(2019,9,1) + TIME(0,0,0)</f>
        <v>43709</v>
      </c>
      <c r="C3870">
        <v>31.943477631</v>
      </c>
    </row>
    <row r="3871" spans="1:3" x14ac:dyDescent="0.25">
      <c r="A3871">
        <v>7213</v>
      </c>
      <c r="B3871" s="1">
        <f>DATE(2019,10,1) + TIME(0,0,0)</f>
        <v>43739</v>
      </c>
      <c r="C3871">
        <v>31.965675353999998</v>
      </c>
    </row>
    <row r="3872" spans="1:3" x14ac:dyDescent="0.25">
      <c r="A3872">
        <v>7244</v>
      </c>
      <c r="B3872" s="1">
        <f>DATE(2019,11,1) + TIME(0,0,0)</f>
        <v>43770</v>
      </c>
      <c r="C3872">
        <v>31.988536835000001</v>
      </c>
    </row>
    <row r="3873" spans="1:3" x14ac:dyDescent="0.25">
      <c r="A3873">
        <v>7274</v>
      </c>
      <c r="B3873" s="1">
        <f>DATE(2019,12,1) + TIME(0,0,0)</f>
        <v>43800</v>
      </c>
      <c r="C3873">
        <v>32.010585785000004</v>
      </c>
    </row>
    <row r="3874" spans="1:3" x14ac:dyDescent="0.25">
      <c r="A3874">
        <v>7305</v>
      </c>
      <c r="B3874" s="1">
        <f>DATE(2020,1,1) + TIME(0,0,0)</f>
        <v>43831</v>
      </c>
      <c r="C3874">
        <v>32.033298492</v>
      </c>
    </row>
    <row r="3875" spans="1:3" x14ac:dyDescent="0.25">
      <c r="A3875">
        <v>7336</v>
      </c>
      <c r="B3875" s="1">
        <f>DATE(2020,2,1) + TIME(0,0,0)</f>
        <v>43862</v>
      </c>
      <c r="C3875">
        <v>32.055931090999998</v>
      </c>
    </row>
    <row r="3876" spans="1:3" x14ac:dyDescent="0.25">
      <c r="A3876">
        <v>7365</v>
      </c>
      <c r="B3876" s="1">
        <f>DATE(2020,3,1) + TIME(0,0,0)</f>
        <v>43891</v>
      </c>
      <c r="C3876">
        <v>32.077033997000001</v>
      </c>
    </row>
    <row r="3877" spans="1:3" x14ac:dyDescent="0.25">
      <c r="A3877">
        <v>7396</v>
      </c>
      <c r="B3877" s="1">
        <f>DATE(2020,4,1) + TIME(0,0,0)</f>
        <v>43922</v>
      </c>
      <c r="C3877">
        <v>32.099521637000002</v>
      </c>
    </row>
    <row r="3878" spans="1:3" x14ac:dyDescent="0.25">
      <c r="A3878">
        <v>7426</v>
      </c>
      <c r="B3878" s="1">
        <f>DATE(2020,5,1) + TIME(0,0,0)</f>
        <v>43952</v>
      </c>
      <c r="C3878">
        <v>32.121212006</v>
      </c>
    </row>
    <row r="3879" spans="1:3" x14ac:dyDescent="0.25">
      <c r="A3879">
        <v>7457</v>
      </c>
      <c r="B3879" s="1">
        <f>DATE(2020,6,1) + TIME(0,0,0)</f>
        <v>43983</v>
      </c>
      <c r="C3879">
        <v>32.143554688000002</v>
      </c>
    </row>
    <row r="3880" spans="1:3" x14ac:dyDescent="0.25">
      <c r="A3880">
        <v>7487</v>
      </c>
      <c r="B3880" s="1">
        <f>DATE(2020,7,1) + TIME(0,0,0)</f>
        <v>44013</v>
      </c>
      <c r="C3880">
        <v>32.165107726999999</v>
      </c>
    </row>
    <row r="3881" spans="1:3" x14ac:dyDescent="0.25">
      <c r="A3881">
        <v>7518</v>
      </c>
      <c r="B3881" s="1">
        <f>DATE(2020,8,1) + TIME(0,0,0)</f>
        <v>44044</v>
      </c>
      <c r="C3881">
        <v>32.187305449999997</v>
      </c>
    </row>
    <row r="3882" spans="1:3" x14ac:dyDescent="0.25">
      <c r="A3882">
        <v>7549</v>
      </c>
      <c r="B3882" s="1">
        <f>DATE(2020,9,1) + TIME(0,0,0)</f>
        <v>44075</v>
      </c>
      <c r="C3882">
        <v>32.209434508999998</v>
      </c>
    </row>
    <row r="3883" spans="1:3" x14ac:dyDescent="0.25">
      <c r="A3883">
        <v>7579</v>
      </c>
      <c r="B3883" s="1">
        <f>DATE(2020,10,1) + TIME(0,0,0)</f>
        <v>44105</v>
      </c>
      <c r="C3883">
        <v>32.230777740000001</v>
      </c>
    </row>
    <row r="3884" spans="1:3" x14ac:dyDescent="0.25">
      <c r="A3884">
        <v>7610</v>
      </c>
      <c r="B3884" s="1">
        <f>DATE(2020,11,1) + TIME(0,0,0)</f>
        <v>44136</v>
      </c>
      <c r="C3884">
        <v>32.252765656000001</v>
      </c>
    </row>
    <row r="3885" spans="1:3" x14ac:dyDescent="0.25">
      <c r="A3885">
        <v>7640</v>
      </c>
      <c r="B3885" s="1">
        <f>DATE(2020,12,1) + TIME(0,0,0)</f>
        <v>44166</v>
      </c>
      <c r="C3885">
        <v>32.273975372000002</v>
      </c>
    </row>
    <row r="3886" spans="1:3" x14ac:dyDescent="0.25">
      <c r="A3886">
        <v>7671</v>
      </c>
      <c r="B3886" s="1">
        <f>DATE(2021,1,1) + TIME(0,0,0)</f>
        <v>44197</v>
      </c>
      <c r="C3886">
        <v>32.295822143999999</v>
      </c>
    </row>
    <row r="3887" spans="1:3" x14ac:dyDescent="0.25">
      <c r="A3887">
        <v>7702</v>
      </c>
      <c r="B3887" s="1">
        <f>DATE(2021,2,1) + TIME(0,0,0)</f>
        <v>44228</v>
      </c>
      <c r="C3887">
        <v>32.317604064999998</v>
      </c>
    </row>
    <row r="3888" spans="1:3" x14ac:dyDescent="0.25">
      <c r="A3888">
        <v>7730</v>
      </c>
      <c r="B3888" s="1">
        <f>DATE(2021,3,1) + TIME(0,0,0)</f>
        <v>44256</v>
      </c>
      <c r="C3888">
        <v>32.337215424</v>
      </c>
    </row>
    <row r="3889" spans="1:3" x14ac:dyDescent="0.25">
      <c r="A3889">
        <v>7761</v>
      </c>
      <c r="B3889" s="1">
        <f>DATE(2021,4,1) + TIME(0,0,0)</f>
        <v>44287</v>
      </c>
      <c r="C3889">
        <v>32.358860016000001</v>
      </c>
    </row>
    <row r="3890" spans="1:3" x14ac:dyDescent="0.25">
      <c r="A3890">
        <v>7791</v>
      </c>
      <c r="B3890" s="1">
        <f>DATE(2021,5,1) + TIME(0,0,0)</f>
        <v>44317</v>
      </c>
      <c r="C3890">
        <v>32.379745483000001</v>
      </c>
    </row>
    <row r="3891" spans="1:3" x14ac:dyDescent="0.25">
      <c r="A3891">
        <v>7822</v>
      </c>
      <c r="B3891" s="1">
        <f>DATE(2021,6,1) + TIME(0,0,0)</f>
        <v>44348</v>
      </c>
      <c r="C3891">
        <v>32.401256560999997</v>
      </c>
    </row>
    <row r="3892" spans="1:3" x14ac:dyDescent="0.25">
      <c r="A3892">
        <v>7852</v>
      </c>
      <c r="B3892" s="1">
        <f>DATE(2021,7,1) + TIME(0,0,0)</f>
        <v>44378</v>
      </c>
      <c r="C3892">
        <v>32.422012328999998</v>
      </c>
    </row>
    <row r="3893" spans="1:3" x14ac:dyDescent="0.25">
      <c r="A3893">
        <v>7883</v>
      </c>
      <c r="B3893" s="1">
        <f>DATE(2021,8,1) + TIME(0,0,0)</f>
        <v>44409</v>
      </c>
      <c r="C3893">
        <v>32.443393706999998</v>
      </c>
    </row>
    <row r="3894" spans="1:3" x14ac:dyDescent="0.25">
      <c r="A3894">
        <v>7914</v>
      </c>
      <c r="B3894" s="1">
        <f>DATE(2021,9,1) + TIME(0,0,0)</f>
        <v>44440</v>
      </c>
      <c r="C3894">
        <v>32.464706421000002</v>
      </c>
    </row>
    <row r="3895" spans="1:3" x14ac:dyDescent="0.25">
      <c r="A3895">
        <v>7944</v>
      </c>
      <c r="B3895" s="1">
        <f>DATE(2021,10,1) + TIME(0,0,0)</f>
        <v>44470</v>
      </c>
      <c r="C3895">
        <v>32.485267639</v>
      </c>
    </row>
    <row r="3896" spans="1:3" x14ac:dyDescent="0.25">
      <c r="A3896">
        <v>7975</v>
      </c>
      <c r="B3896" s="1">
        <f>DATE(2021,11,1) + TIME(0,0,0)</f>
        <v>44501</v>
      </c>
      <c r="C3896">
        <v>32.506450653000002</v>
      </c>
    </row>
    <row r="3897" spans="1:3" x14ac:dyDescent="0.25">
      <c r="A3897">
        <v>8005</v>
      </c>
      <c r="B3897" s="1">
        <f>DATE(2021,12,1) + TIME(0,0,0)</f>
        <v>44531</v>
      </c>
      <c r="C3897">
        <v>32.526889801000003</v>
      </c>
    </row>
    <row r="3898" spans="1:3" x14ac:dyDescent="0.25">
      <c r="A3898">
        <v>8036</v>
      </c>
      <c r="B3898" s="1">
        <f>DATE(2022,1,1) + TIME(0,0,0)</f>
        <v>44562</v>
      </c>
      <c r="C3898">
        <v>32.547943115000002</v>
      </c>
    </row>
    <row r="3899" spans="1:3" x14ac:dyDescent="0.25">
      <c r="A3899">
        <v>8067</v>
      </c>
      <c r="B3899" s="1">
        <f>DATE(2022,2,1) + TIME(0,0,0)</f>
        <v>44593</v>
      </c>
      <c r="C3899">
        <v>32.568931579999997</v>
      </c>
    </row>
    <row r="3900" spans="1:3" x14ac:dyDescent="0.25">
      <c r="A3900">
        <v>8095</v>
      </c>
      <c r="B3900" s="1">
        <f>DATE(2022,3,1) + TIME(0,0,0)</f>
        <v>44621</v>
      </c>
      <c r="C3900">
        <v>32.587833404999998</v>
      </c>
    </row>
    <row r="3901" spans="1:3" x14ac:dyDescent="0.25">
      <c r="A3901">
        <v>8126</v>
      </c>
      <c r="B3901" s="1">
        <f>DATE(2022,4,1) + TIME(0,0,0)</f>
        <v>44652</v>
      </c>
      <c r="C3901">
        <v>32.608695984000001</v>
      </c>
    </row>
    <row r="3902" spans="1:3" x14ac:dyDescent="0.25">
      <c r="A3902">
        <v>8156</v>
      </c>
      <c r="B3902" s="1">
        <f>DATE(2022,5,1) + TIME(0,0,0)</f>
        <v>44682</v>
      </c>
      <c r="C3902">
        <v>32.628826140999998</v>
      </c>
    </row>
    <row r="3903" spans="1:3" x14ac:dyDescent="0.25">
      <c r="A3903">
        <v>8187</v>
      </c>
      <c r="B3903" s="1">
        <f>DATE(2022,6,1) + TIME(0,0,0)</f>
        <v>44713</v>
      </c>
      <c r="C3903">
        <v>32.649566649999997</v>
      </c>
    </row>
    <row r="3904" spans="1:3" x14ac:dyDescent="0.25">
      <c r="A3904">
        <v>8217</v>
      </c>
      <c r="B3904" s="1">
        <f>DATE(2022,7,1) + TIME(0,0,0)</f>
        <v>44743</v>
      </c>
      <c r="C3904">
        <v>32.669574738000001</v>
      </c>
    </row>
    <row r="3905" spans="1:3" x14ac:dyDescent="0.25">
      <c r="A3905">
        <v>8248</v>
      </c>
      <c r="B3905" s="1">
        <f>DATE(2022,8,1) + TIME(0,0,0)</f>
        <v>44774</v>
      </c>
      <c r="C3905">
        <v>32.690189361999998</v>
      </c>
    </row>
    <row r="3906" spans="1:3" x14ac:dyDescent="0.25">
      <c r="A3906">
        <v>8279</v>
      </c>
      <c r="B3906" s="1">
        <f>DATE(2022,9,1) + TIME(0,0,0)</f>
        <v>44805</v>
      </c>
      <c r="C3906">
        <v>32.710742949999997</v>
      </c>
    </row>
    <row r="3907" spans="1:3" x14ac:dyDescent="0.25">
      <c r="A3907">
        <v>8309</v>
      </c>
      <c r="B3907" s="1">
        <f>DATE(2022,10,1) + TIME(0,0,0)</f>
        <v>44835</v>
      </c>
      <c r="C3907">
        <v>32.730571746999999</v>
      </c>
    </row>
    <row r="3908" spans="1:3" x14ac:dyDescent="0.25">
      <c r="A3908">
        <v>8340</v>
      </c>
      <c r="B3908" s="1">
        <f>DATE(2022,11,1) + TIME(0,0,0)</f>
        <v>44866</v>
      </c>
      <c r="C3908">
        <v>32.751007080000001</v>
      </c>
    </row>
    <row r="3909" spans="1:3" x14ac:dyDescent="0.25">
      <c r="A3909">
        <v>8370</v>
      </c>
      <c r="B3909" s="1">
        <f>DATE(2022,12,1) + TIME(0,0,0)</f>
        <v>44896</v>
      </c>
      <c r="C3909">
        <v>32.770725249999998</v>
      </c>
    </row>
    <row r="3910" spans="1:3" x14ac:dyDescent="0.25">
      <c r="A3910">
        <v>8401</v>
      </c>
      <c r="B3910" s="1">
        <f>DATE(2023,1,1) + TIME(0,0,0)</f>
        <v>44927</v>
      </c>
      <c r="C3910">
        <v>32.791042328000003</v>
      </c>
    </row>
    <row r="3911" spans="1:3" x14ac:dyDescent="0.25">
      <c r="A3911">
        <v>8432</v>
      </c>
      <c r="B3911" s="1">
        <f>DATE(2023,2,1) + TIME(0,0,0)</f>
        <v>44958</v>
      </c>
      <c r="C3911">
        <v>32.811306000000002</v>
      </c>
    </row>
    <row r="3912" spans="1:3" x14ac:dyDescent="0.25">
      <c r="A3912">
        <v>8460</v>
      </c>
      <c r="B3912" s="1">
        <f>DATE(2023,3,1) + TIME(0,0,0)</f>
        <v>44986</v>
      </c>
      <c r="C3912">
        <v>32.829559326000002</v>
      </c>
    </row>
    <row r="3913" spans="1:3" x14ac:dyDescent="0.25">
      <c r="A3913">
        <v>8491</v>
      </c>
      <c r="B3913" s="1">
        <f>DATE(2023,4,1) + TIME(0,0,0)</f>
        <v>45017</v>
      </c>
      <c r="C3913">
        <v>32.849712371999999</v>
      </c>
    </row>
    <row r="3914" spans="1:3" x14ac:dyDescent="0.25">
      <c r="A3914">
        <v>8521</v>
      </c>
      <c r="B3914" s="1">
        <f>DATE(2023,5,1) + TIME(0,0,0)</f>
        <v>45047</v>
      </c>
      <c r="C3914">
        <v>32.869163512999997</v>
      </c>
    </row>
    <row r="3915" spans="1:3" x14ac:dyDescent="0.25">
      <c r="A3915">
        <v>8552</v>
      </c>
      <c r="B3915" s="1">
        <f>DATE(2023,6,1) + TIME(0,0,0)</f>
        <v>45078</v>
      </c>
      <c r="C3915">
        <v>32.889209747000002</v>
      </c>
    </row>
    <row r="3916" spans="1:3" x14ac:dyDescent="0.25">
      <c r="A3916">
        <v>8582</v>
      </c>
      <c r="B3916" s="1">
        <f>DATE(2023,7,1) + TIME(0,0,0)</f>
        <v>45108</v>
      </c>
      <c r="C3916">
        <v>32.908550261999999</v>
      </c>
    </row>
    <row r="3917" spans="1:3" x14ac:dyDescent="0.25">
      <c r="A3917">
        <v>8613</v>
      </c>
      <c r="B3917" s="1">
        <f>DATE(2023,8,1) + TIME(0,0,0)</f>
        <v>45139</v>
      </c>
      <c r="C3917">
        <v>32.928485870000003</v>
      </c>
    </row>
    <row r="3918" spans="1:3" x14ac:dyDescent="0.25">
      <c r="A3918">
        <v>8644</v>
      </c>
      <c r="B3918" s="1">
        <f>DATE(2023,9,1) + TIME(0,0,0)</f>
        <v>45170</v>
      </c>
      <c r="C3918">
        <v>32.948360442999999</v>
      </c>
    </row>
    <row r="3919" spans="1:3" x14ac:dyDescent="0.25">
      <c r="A3919">
        <v>8674</v>
      </c>
      <c r="B3919" s="1">
        <f>DATE(2023,10,1) + TIME(0,0,0)</f>
        <v>45200</v>
      </c>
      <c r="C3919">
        <v>32.967536926000001</v>
      </c>
    </row>
    <row r="3920" spans="1:3" x14ac:dyDescent="0.25">
      <c r="A3920">
        <v>8705</v>
      </c>
      <c r="B3920" s="1">
        <f>DATE(2023,11,1) + TIME(0,0,0)</f>
        <v>45231</v>
      </c>
      <c r="C3920">
        <v>32.987300873000002</v>
      </c>
    </row>
    <row r="3921" spans="1:3" x14ac:dyDescent="0.25">
      <c r="A3921">
        <v>8735</v>
      </c>
      <c r="B3921" s="1">
        <f>DATE(2023,12,1) + TIME(0,0,0)</f>
        <v>45261</v>
      </c>
      <c r="C3921">
        <v>33.006366730000003</v>
      </c>
    </row>
    <row r="3922" spans="1:3" x14ac:dyDescent="0.25">
      <c r="A3922">
        <v>8766</v>
      </c>
      <c r="B3922" s="1">
        <f>DATE(2024,1,1) + TIME(0,0,0)</f>
        <v>45292</v>
      </c>
      <c r="C3922">
        <v>33.026016235</v>
      </c>
    </row>
    <row r="3923" spans="1:3" x14ac:dyDescent="0.25">
      <c r="A3923">
        <v>8797</v>
      </c>
      <c r="B3923" s="1">
        <f>DATE(2024,2,1) + TIME(0,0,0)</f>
        <v>45323</v>
      </c>
      <c r="C3923">
        <v>33.045608520999998</v>
      </c>
    </row>
    <row r="3924" spans="1:3" x14ac:dyDescent="0.25">
      <c r="A3924">
        <v>8826</v>
      </c>
      <c r="B3924" s="1">
        <f>DATE(2024,3,1) + TIME(0,0,0)</f>
        <v>45352</v>
      </c>
      <c r="C3924">
        <v>33.063880920000003</v>
      </c>
    </row>
    <row r="3925" spans="1:3" x14ac:dyDescent="0.25">
      <c r="A3925">
        <v>8857</v>
      </c>
      <c r="B3925" s="1">
        <f>DATE(2024,4,1) + TIME(0,0,0)</f>
        <v>45383</v>
      </c>
      <c r="C3925">
        <v>33.083362579000003</v>
      </c>
    </row>
    <row r="3926" spans="1:3" x14ac:dyDescent="0.25">
      <c r="A3926">
        <v>8887</v>
      </c>
      <c r="B3926" s="1">
        <f>DATE(2024,5,1) + TIME(0,0,0)</f>
        <v>45413</v>
      </c>
      <c r="C3926">
        <v>33.102161406999997</v>
      </c>
    </row>
    <row r="3927" spans="1:3" x14ac:dyDescent="0.25">
      <c r="A3927">
        <v>8918</v>
      </c>
      <c r="B3927" s="1">
        <f>DATE(2024,6,1) + TIME(0,0,0)</f>
        <v>45444</v>
      </c>
      <c r="C3927">
        <v>33.121532440000003</v>
      </c>
    </row>
    <row r="3928" spans="1:3" x14ac:dyDescent="0.25">
      <c r="A3928">
        <v>8948</v>
      </c>
      <c r="B3928" s="1">
        <f>DATE(2024,7,1) + TIME(0,0,0)</f>
        <v>45474</v>
      </c>
      <c r="C3928">
        <v>33.140228270999998</v>
      </c>
    </row>
    <row r="3929" spans="1:3" x14ac:dyDescent="0.25">
      <c r="A3929">
        <v>8979</v>
      </c>
      <c r="B3929" s="1">
        <f>DATE(2024,8,1) + TIME(0,0,0)</f>
        <v>45505</v>
      </c>
      <c r="C3929">
        <v>33.159488678000002</v>
      </c>
    </row>
    <row r="3930" spans="1:3" x14ac:dyDescent="0.25">
      <c r="A3930">
        <v>9010</v>
      </c>
      <c r="B3930" s="1">
        <f>DATE(2024,9,1) + TIME(0,0,0)</f>
        <v>45536</v>
      </c>
      <c r="C3930">
        <v>33.178695679</v>
      </c>
    </row>
    <row r="3931" spans="1:3" x14ac:dyDescent="0.25">
      <c r="A3931">
        <v>9040</v>
      </c>
      <c r="B3931" s="1">
        <f>DATE(2024,10,1) + TIME(0,0,0)</f>
        <v>45566</v>
      </c>
      <c r="C3931">
        <v>33.197231293000002</v>
      </c>
    </row>
    <row r="3932" spans="1:3" x14ac:dyDescent="0.25">
      <c r="A3932">
        <v>9071</v>
      </c>
      <c r="B3932" s="1">
        <f>DATE(2024,11,1) + TIME(0,0,0)</f>
        <v>45597</v>
      </c>
      <c r="C3932">
        <v>33.216331482000001</v>
      </c>
    </row>
    <row r="3933" spans="1:3" x14ac:dyDescent="0.25">
      <c r="A3933">
        <v>9101</v>
      </c>
      <c r="B3933" s="1">
        <f>DATE(2024,12,1) + TIME(0,0,0)</f>
        <v>45627</v>
      </c>
      <c r="C3933">
        <v>33.234764099000003</v>
      </c>
    </row>
    <row r="3934" spans="1:3" x14ac:dyDescent="0.25">
      <c r="A3934">
        <v>9132</v>
      </c>
      <c r="B3934" s="1">
        <f>DATE(2025,1,1) + TIME(0,0,0)</f>
        <v>45658</v>
      </c>
      <c r="C3934">
        <v>33.253757477000001</v>
      </c>
    </row>
    <row r="3935" spans="1:3" x14ac:dyDescent="0.25">
      <c r="A3935">
        <v>9163</v>
      </c>
      <c r="B3935" s="1">
        <f>DATE(2025,2,1) + TIME(0,0,0)</f>
        <v>45689</v>
      </c>
      <c r="C3935">
        <v>33.272693633999999</v>
      </c>
    </row>
    <row r="3936" spans="1:3" x14ac:dyDescent="0.25">
      <c r="A3936">
        <v>9191</v>
      </c>
      <c r="B3936" s="1">
        <f>DATE(2025,3,1) + TIME(0,0,0)</f>
        <v>45717</v>
      </c>
      <c r="C3936">
        <v>33.289752960000001</v>
      </c>
    </row>
    <row r="3937" spans="1:3" x14ac:dyDescent="0.25">
      <c r="A3937">
        <v>9222</v>
      </c>
      <c r="B3937" s="1">
        <f>DATE(2025,4,1) + TIME(0,0,0)</f>
        <v>45748</v>
      </c>
      <c r="C3937">
        <v>33.308589935000001</v>
      </c>
    </row>
    <row r="3938" spans="1:3" x14ac:dyDescent="0.25">
      <c r="A3938">
        <v>9252</v>
      </c>
      <c r="B3938" s="1">
        <f>DATE(2025,5,1) + TIME(0,0,0)</f>
        <v>45778</v>
      </c>
      <c r="C3938">
        <v>33.326763153000002</v>
      </c>
    </row>
    <row r="3939" spans="1:3" x14ac:dyDescent="0.25">
      <c r="A3939">
        <v>9283</v>
      </c>
      <c r="B3939" s="1">
        <f>DATE(2025,6,1) + TIME(0,0,0)</f>
        <v>45809</v>
      </c>
      <c r="C3939">
        <v>33.345493316999999</v>
      </c>
    </row>
    <row r="3940" spans="1:3" x14ac:dyDescent="0.25">
      <c r="A3940">
        <v>9313</v>
      </c>
      <c r="B3940" s="1">
        <f>DATE(2025,7,1) + TIME(0,0,0)</f>
        <v>45839</v>
      </c>
      <c r="C3940">
        <v>33.363567351999997</v>
      </c>
    </row>
    <row r="3941" spans="1:3" x14ac:dyDescent="0.25">
      <c r="A3941">
        <v>9344</v>
      </c>
      <c r="B3941" s="1">
        <f>DATE(2025,8,1) + TIME(0,0,0)</f>
        <v>45870</v>
      </c>
      <c r="C3941">
        <v>33.382194519000002</v>
      </c>
    </row>
    <row r="3942" spans="1:3" x14ac:dyDescent="0.25">
      <c r="A3942">
        <v>9375</v>
      </c>
      <c r="B3942" s="1">
        <f>DATE(2025,9,1) + TIME(0,0,0)</f>
        <v>45901</v>
      </c>
      <c r="C3942">
        <v>33.400764465000002</v>
      </c>
    </row>
    <row r="3943" spans="1:3" x14ac:dyDescent="0.25">
      <c r="A3943">
        <v>9405</v>
      </c>
      <c r="B3943" s="1">
        <f>DATE(2025,10,1) + TIME(0,0,0)</f>
        <v>45931</v>
      </c>
      <c r="C3943">
        <v>33.418685912999997</v>
      </c>
    </row>
    <row r="3944" spans="1:3" x14ac:dyDescent="0.25">
      <c r="A3944">
        <v>9436</v>
      </c>
      <c r="B3944" s="1">
        <f>DATE(2025,11,1) + TIME(0,0,0)</f>
        <v>45962</v>
      </c>
      <c r="C3944">
        <v>33.437152863000001</v>
      </c>
    </row>
    <row r="3945" spans="1:3" x14ac:dyDescent="0.25">
      <c r="A3945">
        <v>9466</v>
      </c>
      <c r="B3945" s="1">
        <f>DATE(2025,12,1) + TIME(0,0,0)</f>
        <v>45992</v>
      </c>
      <c r="C3945">
        <v>33.454975128000001</v>
      </c>
    </row>
    <row r="3946" spans="1:3" x14ac:dyDescent="0.25">
      <c r="A3946">
        <v>9497</v>
      </c>
      <c r="B3946" s="1">
        <f>DATE(2026,1,1) + TIME(0,0,0)</f>
        <v>46023</v>
      </c>
      <c r="C3946">
        <v>33.473339080999999</v>
      </c>
    </row>
    <row r="3947" spans="1:3" x14ac:dyDescent="0.25">
      <c r="A3947">
        <v>9528</v>
      </c>
      <c r="B3947" s="1">
        <f>DATE(2026,2,1) + TIME(0,0,0)</f>
        <v>46054</v>
      </c>
      <c r="C3947">
        <v>33.491649627999998</v>
      </c>
    </row>
    <row r="3948" spans="1:3" x14ac:dyDescent="0.25">
      <c r="A3948">
        <v>9556</v>
      </c>
      <c r="B3948" s="1">
        <f>DATE(2026,3,1) + TIME(0,0,0)</f>
        <v>46082</v>
      </c>
      <c r="C3948">
        <v>33.508144379000001</v>
      </c>
    </row>
    <row r="3949" spans="1:3" x14ac:dyDescent="0.25">
      <c r="A3949">
        <v>9587</v>
      </c>
      <c r="B3949" s="1">
        <f>DATE(2026,4,1) + TIME(0,0,0)</f>
        <v>46113</v>
      </c>
      <c r="C3949">
        <v>33.526359558000003</v>
      </c>
    </row>
    <row r="3950" spans="1:3" x14ac:dyDescent="0.25">
      <c r="A3950">
        <v>9617</v>
      </c>
      <c r="B3950" s="1">
        <f>DATE(2026,5,1) + TIME(0,0,0)</f>
        <v>46143</v>
      </c>
      <c r="C3950">
        <v>33.543933868000003</v>
      </c>
    </row>
    <row r="3951" spans="1:3" x14ac:dyDescent="0.25">
      <c r="A3951">
        <v>9648</v>
      </c>
      <c r="B3951" s="1">
        <f>DATE(2026,6,1) + TIME(0,0,0)</f>
        <v>46174</v>
      </c>
      <c r="C3951">
        <v>33.562046051000003</v>
      </c>
    </row>
    <row r="3952" spans="1:3" x14ac:dyDescent="0.25">
      <c r="A3952">
        <v>9678</v>
      </c>
      <c r="B3952" s="1">
        <f>DATE(2026,7,1) + TIME(0,0,0)</f>
        <v>46204</v>
      </c>
      <c r="C3952">
        <v>33.579524994000003</v>
      </c>
    </row>
    <row r="3953" spans="1:3" x14ac:dyDescent="0.25">
      <c r="A3953">
        <v>9709</v>
      </c>
      <c r="B3953" s="1">
        <f>DATE(2026,8,1) + TIME(0,0,0)</f>
        <v>46235</v>
      </c>
      <c r="C3953">
        <v>33.597534179999997</v>
      </c>
    </row>
    <row r="3954" spans="1:3" x14ac:dyDescent="0.25">
      <c r="A3954">
        <v>9740</v>
      </c>
      <c r="B3954" s="1">
        <f>DATE(2026,9,1) + TIME(0,0,0)</f>
        <v>46266</v>
      </c>
      <c r="C3954">
        <v>33.615493774000001</v>
      </c>
    </row>
    <row r="3955" spans="1:3" x14ac:dyDescent="0.25">
      <c r="A3955">
        <v>9770</v>
      </c>
      <c r="B3955" s="1">
        <f>DATE(2026,10,1) + TIME(0,0,0)</f>
        <v>46296</v>
      </c>
      <c r="C3955">
        <v>33.632827759000001</v>
      </c>
    </row>
    <row r="3956" spans="1:3" x14ac:dyDescent="0.25">
      <c r="A3956">
        <v>9801</v>
      </c>
      <c r="B3956" s="1">
        <f>DATE(2026,11,1) + TIME(0,0,0)</f>
        <v>46327</v>
      </c>
      <c r="C3956">
        <v>33.650688170999999</v>
      </c>
    </row>
    <row r="3957" spans="1:3" x14ac:dyDescent="0.25">
      <c r="A3957">
        <v>9831</v>
      </c>
      <c r="B3957" s="1">
        <f>DATE(2026,12,1) + TIME(0,0,0)</f>
        <v>46357</v>
      </c>
      <c r="C3957">
        <v>33.667926788000003</v>
      </c>
    </row>
    <row r="3958" spans="1:3" x14ac:dyDescent="0.25">
      <c r="A3958">
        <v>9862</v>
      </c>
      <c r="B3958" s="1">
        <f>DATE(2027,1,1) + TIME(0,0,0)</f>
        <v>46388</v>
      </c>
      <c r="C3958">
        <v>33.685688018999997</v>
      </c>
    </row>
    <row r="3959" spans="1:3" x14ac:dyDescent="0.25">
      <c r="A3959">
        <v>9893</v>
      </c>
      <c r="B3959" s="1">
        <f>DATE(2027,2,1) + TIME(0,0,0)</f>
        <v>46419</v>
      </c>
      <c r="C3959">
        <v>33.703399658000002</v>
      </c>
    </row>
    <row r="3960" spans="1:3" x14ac:dyDescent="0.25">
      <c r="A3960">
        <v>9921</v>
      </c>
      <c r="B3960" s="1">
        <f>DATE(2027,3,1) + TIME(0,0,0)</f>
        <v>46447</v>
      </c>
      <c r="C3960">
        <v>33.719356537000003</v>
      </c>
    </row>
    <row r="3961" spans="1:3" x14ac:dyDescent="0.25">
      <c r="A3961">
        <v>9952</v>
      </c>
      <c r="B3961" s="1">
        <f>DATE(2027,4,1) + TIME(0,0,0)</f>
        <v>46478</v>
      </c>
      <c r="C3961">
        <v>33.736972809000001</v>
      </c>
    </row>
    <row r="3962" spans="1:3" x14ac:dyDescent="0.25">
      <c r="A3962">
        <v>9982</v>
      </c>
      <c r="B3962" s="1">
        <f>DATE(2027,5,1) + TIME(0,0,0)</f>
        <v>46508</v>
      </c>
      <c r="C3962">
        <v>33.753978729000004</v>
      </c>
    </row>
    <row r="3963" spans="1:3" x14ac:dyDescent="0.25">
      <c r="A3963">
        <v>10013</v>
      </c>
      <c r="B3963" s="1">
        <f>DATE(2027,6,1) + TIME(0,0,0)</f>
        <v>46539</v>
      </c>
      <c r="C3963">
        <v>33.771499634000001</v>
      </c>
    </row>
    <row r="3964" spans="1:3" x14ac:dyDescent="0.25">
      <c r="A3964">
        <v>10043</v>
      </c>
      <c r="B3964" s="1">
        <f>DATE(2027,7,1) + TIME(0,0,0)</f>
        <v>46569</v>
      </c>
      <c r="C3964">
        <v>33.788410186999997</v>
      </c>
    </row>
    <row r="3965" spans="1:3" x14ac:dyDescent="0.25">
      <c r="A3965">
        <v>10074</v>
      </c>
      <c r="B3965" s="1">
        <f>DATE(2027,8,1) + TIME(0,0,0)</f>
        <v>46600</v>
      </c>
      <c r="C3965">
        <v>33.805835723999998</v>
      </c>
    </row>
    <row r="3966" spans="1:3" x14ac:dyDescent="0.25">
      <c r="A3966">
        <v>10105</v>
      </c>
      <c r="B3966" s="1">
        <f>DATE(2027,9,1) + TIME(0,0,0)</f>
        <v>46631</v>
      </c>
      <c r="C3966">
        <v>33.823211669999999</v>
      </c>
    </row>
    <row r="3967" spans="1:3" x14ac:dyDescent="0.25">
      <c r="A3967">
        <v>10135</v>
      </c>
      <c r="B3967" s="1">
        <f>DATE(2027,10,1) + TIME(0,0,0)</f>
        <v>46661</v>
      </c>
      <c r="C3967">
        <v>33.839984893999997</v>
      </c>
    </row>
    <row r="3968" spans="1:3" x14ac:dyDescent="0.25">
      <c r="A3968">
        <v>10166</v>
      </c>
      <c r="B3968" s="1">
        <f>DATE(2027,11,1) + TIME(0,0,0)</f>
        <v>46692</v>
      </c>
      <c r="C3968">
        <v>33.857269287000001</v>
      </c>
    </row>
    <row r="3969" spans="1:3" x14ac:dyDescent="0.25">
      <c r="A3969">
        <v>10196</v>
      </c>
      <c r="B3969" s="1">
        <f>DATE(2027,12,1) + TIME(0,0,0)</f>
        <v>46722</v>
      </c>
      <c r="C3969">
        <v>33.873947143999999</v>
      </c>
    </row>
    <row r="3970" spans="1:3" x14ac:dyDescent="0.25">
      <c r="A3970">
        <v>10227</v>
      </c>
      <c r="B3970" s="1">
        <f>DATE(2028,1,1) + TIME(0,0,0)</f>
        <v>46753</v>
      </c>
      <c r="C3970">
        <v>33.891136168999999</v>
      </c>
    </row>
    <row r="3971" spans="1:3" x14ac:dyDescent="0.25">
      <c r="A3971">
        <v>10258</v>
      </c>
      <c r="B3971" s="1">
        <f>DATE(2028,2,1) + TIME(0,0,0)</f>
        <v>46784</v>
      </c>
      <c r="C3971">
        <v>33.908279419000003</v>
      </c>
    </row>
    <row r="3972" spans="1:3" x14ac:dyDescent="0.25">
      <c r="A3972">
        <v>10287</v>
      </c>
      <c r="B3972" s="1">
        <f>DATE(2028,3,1) + TIME(0,0,0)</f>
        <v>46813</v>
      </c>
      <c r="C3972">
        <v>33.924274445000002</v>
      </c>
    </row>
    <row r="3973" spans="1:3" x14ac:dyDescent="0.25">
      <c r="A3973">
        <v>10318</v>
      </c>
      <c r="B3973" s="1">
        <f>DATE(2028,4,1) + TIME(0,0,0)</f>
        <v>46844</v>
      </c>
      <c r="C3973">
        <v>33.941326140999998</v>
      </c>
    </row>
    <row r="3974" spans="1:3" x14ac:dyDescent="0.25">
      <c r="A3974">
        <v>10348</v>
      </c>
      <c r="B3974" s="1">
        <f>DATE(2028,5,1) + TIME(0,0,0)</f>
        <v>46874</v>
      </c>
      <c r="C3974">
        <v>33.957786560000002</v>
      </c>
    </row>
    <row r="3975" spans="1:3" x14ac:dyDescent="0.25">
      <c r="A3975">
        <v>10379</v>
      </c>
      <c r="B3975" s="1">
        <f>DATE(2028,6,1) + TIME(0,0,0)</f>
        <v>46905</v>
      </c>
      <c r="C3975">
        <v>33.974746703999998</v>
      </c>
    </row>
    <row r="3976" spans="1:3" x14ac:dyDescent="0.25">
      <c r="A3976">
        <v>10409</v>
      </c>
      <c r="B3976" s="1">
        <f>DATE(2028,7,1) + TIME(0,0,0)</f>
        <v>46935</v>
      </c>
      <c r="C3976">
        <v>33.991115569999998</v>
      </c>
    </row>
    <row r="3977" spans="1:3" x14ac:dyDescent="0.25">
      <c r="A3977">
        <v>10440</v>
      </c>
      <c r="B3977" s="1">
        <f>DATE(2028,8,1) + TIME(0,0,0)</f>
        <v>46966</v>
      </c>
      <c r="C3977">
        <v>34.007987976000003</v>
      </c>
    </row>
    <row r="3978" spans="1:3" x14ac:dyDescent="0.25">
      <c r="A3978">
        <v>10471</v>
      </c>
      <c r="B3978" s="1">
        <f>DATE(2028,9,1) + TIME(0,0,0)</f>
        <v>46997</v>
      </c>
      <c r="C3978">
        <v>34.024814606</v>
      </c>
    </row>
    <row r="3979" spans="1:3" x14ac:dyDescent="0.25">
      <c r="A3979">
        <v>10501</v>
      </c>
      <c r="B3979" s="1">
        <f>DATE(2028,10,1) + TIME(0,0,0)</f>
        <v>47027</v>
      </c>
      <c r="C3979">
        <v>34.041057586999997</v>
      </c>
    </row>
    <row r="3980" spans="1:3" x14ac:dyDescent="0.25">
      <c r="A3980">
        <v>10532</v>
      </c>
      <c r="B3980" s="1">
        <f>DATE(2028,11,1) + TIME(0,0,0)</f>
        <v>47058</v>
      </c>
      <c r="C3980">
        <v>34.057796478</v>
      </c>
    </row>
    <row r="3981" spans="1:3" x14ac:dyDescent="0.25">
      <c r="A3981">
        <v>10562</v>
      </c>
      <c r="B3981" s="1">
        <f>DATE(2028,12,1) + TIME(0,0,0)</f>
        <v>47088</v>
      </c>
      <c r="C3981">
        <v>34.073951721</v>
      </c>
    </row>
    <row r="3982" spans="1:3" x14ac:dyDescent="0.25">
      <c r="A3982">
        <v>10593</v>
      </c>
      <c r="B3982" s="1">
        <f>DATE(2029,1,1) + TIME(0,0,0)</f>
        <v>47119</v>
      </c>
      <c r="C3982">
        <v>34.090606688999998</v>
      </c>
    </row>
    <row r="3983" spans="1:3" x14ac:dyDescent="0.25">
      <c r="A3983">
        <v>10624</v>
      </c>
      <c r="B3983" s="1">
        <f>DATE(2029,2,1) + TIME(0,0,0)</f>
        <v>47150</v>
      </c>
      <c r="C3983">
        <v>34.107212066999999</v>
      </c>
    </row>
    <row r="3984" spans="1:3" x14ac:dyDescent="0.25">
      <c r="A3984">
        <v>10652</v>
      </c>
      <c r="B3984" s="1">
        <f>DATE(2029,3,1) + TIME(0,0,0)</f>
        <v>47178</v>
      </c>
      <c r="C3984">
        <v>34.122177123999997</v>
      </c>
    </row>
    <row r="3985" spans="1:3" x14ac:dyDescent="0.25">
      <c r="A3985">
        <v>10683</v>
      </c>
      <c r="B3985" s="1">
        <f>DATE(2029,4,1) + TIME(0,0,0)</f>
        <v>47209</v>
      </c>
      <c r="C3985">
        <v>34.138702393000003</v>
      </c>
    </row>
    <row r="3986" spans="1:3" x14ac:dyDescent="0.25">
      <c r="A3986">
        <v>10713</v>
      </c>
      <c r="B3986" s="1">
        <f>DATE(2029,5,1) + TIME(0,0,0)</f>
        <v>47239</v>
      </c>
      <c r="C3986">
        <v>34.154651641999997</v>
      </c>
    </row>
    <row r="3987" spans="1:3" x14ac:dyDescent="0.25">
      <c r="A3987">
        <v>10744</v>
      </c>
      <c r="B3987" s="1">
        <f>DATE(2029,6,1) + TIME(0,0,0)</f>
        <v>47270</v>
      </c>
      <c r="C3987">
        <v>34.171092987000002</v>
      </c>
    </row>
    <row r="3988" spans="1:3" x14ac:dyDescent="0.25">
      <c r="A3988">
        <v>10774</v>
      </c>
      <c r="B3988" s="1">
        <f>DATE(2029,7,1) + TIME(0,0,0)</f>
        <v>47300</v>
      </c>
      <c r="C3988">
        <v>34.186962127999998</v>
      </c>
    </row>
    <row r="3989" spans="1:3" x14ac:dyDescent="0.25">
      <c r="A3989">
        <v>10805</v>
      </c>
      <c r="B3989" s="1">
        <f>DATE(2029,8,1) + TIME(0,0,0)</f>
        <v>47331</v>
      </c>
      <c r="C3989">
        <v>34.203315734999997</v>
      </c>
    </row>
    <row r="3990" spans="1:3" x14ac:dyDescent="0.25">
      <c r="A3990">
        <v>10836</v>
      </c>
      <c r="B3990" s="1">
        <f>DATE(2029,9,1) + TIME(0,0,0)</f>
        <v>47362</v>
      </c>
      <c r="C3990">
        <v>34.219631194999998</v>
      </c>
    </row>
    <row r="3991" spans="1:3" x14ac:dyDescent="0.25">
      <c r="A3991">
        <v>10866</v>
      </c>
      <c r="B3991" s="1">
        <f>DATE(2029,10,1) + TIME(0,0,0)</f>
        <v>47392</v>
      </c>
      <c r="C3991">
        <v>34.235378265000001</v>
      </c>
    </row>
    <row r="3992" spans="1:3" x14ac:dyDescent="0.25">
      <c r="A3992">
        <v>10897</v>
      </c>
      <c r="B3992" s="1">
        <f>DATE(2029,11,1) + TIME(0,0,0)</f>
        <v>47423</v>
      </c>
      <c r="C3992">
        <v>34.251605988000001</v>
      </c>
    </row>
    <row r="3993" spans="1:3" x14ac:dyDescent="0.25">
      <c r="A3993">
        <v>10927</v>
      </c>
      <c r="B3993" s="1">
        <f>DATE(2029,12,1) + TIME(0,0,0)</f>
        <v>47453</v>
      </c>
      <c r="C3993">
        <v>34.267272949000002</v>
      </c>
    </row>
    <row r="3994" spans="1:3" x14ac:dyDescent="0.25">
      <c r="A3994">
        <v>10958</v>
      </c>
      <c r="B3994" s="1">
        <f>DATE(2030,1,1) + TIME(0,0,0)</f>
        <v>47484</v>
      </c>
      <c r="C3994">
        <v>34.283420563</v>
      </c>
    </row>
    <row r="3995" spans="1:3" x14ac:dyDescent="0.25">
      <c r="A3995">
        <v>10989</v>
      </c>
      <c r="B3995" s="1">
        <f>DATE(2030,2,1) + TIME(0,0,0)</f>
        <v>47515</v>
      </c>
      <c r="C3995">
        <v>34.299530029000003</v>
      </c>
    </row>
    <row r="3996" spans="1:3" x14ac:dyDescent="0.25">
      <c r="A3996">
        <v>11017</v>
      </c>
      <c r="B3996" s="1">
        <f>DATE(2030,3,1) + TIME(0,0,0)</f>
        <v>47543</v>
      </c>
      <c r="C3996">
        <v>34.314041138</v>
      </c>
    </row>
    <row r="3997" spans="1:3" x14ac:dyDescent="0.25">
      <c r="A3997">
        <v>11048</v>
      </c>
      <c r="B3997" s="1">
        <f>DATE(2030,4,1) + TIME(0,0,0)</f>
        <v>47574</v>
      </c>
      <c r="C3997">
        <v>34.330066680999998</v>
      </c>
    </row>
    <row r="3998" spans="1:3" x14ac:dyDescent="0.25">
      <c r="A3998">
        <v>11078</v>
      </c>
      <c r="B3998" s="1">
        <f>DATE(2030,5,1) + TIME(0,0,0)</f>
        <v>47604</v>
      </c>
      <c r="C3998">
        <v>34.345539092999999</v>
      </c>
    </row>
    <row r="3999" spans="1:3" x14ac:dyDescent="0.25">
      <c r="A3999">
        <v>11109</v>
      </c>
      <c r="B3999" s="1">
        <f>DATE(2030,6,1) + TIME(0,0,0)</f>
        <v>47635</v>
      </c>
      <c r="C3999">
        <v>34.361488342000001</v>
      </c>
    </row>
    <row r="4000" spans="1:3" x14ac:dyDescent="0.25">
      <c r="A4000">
        <v>11139</v>
      </c>
      <c r="B4000" s="1">
        <f>DATE(2030,7,1) + TIME(0,0,0)</f>
        <v>47665</v>
      </c>
      <c r="C4000">
        <v>34.376884459999999</v>
      </c>
    </row>
    <row r="4001" spans="1:3" x14ac:dyDescent="0.25">
      <c r="A4001">
        <v>11170</v>
      </c>
      <c r="B4001" s="1">
        <f>DATE(2030,8,1) + TIME(0,0,0)</f>
        <v>47696</v>
      </c>
      <c r="C4001">
        <v>34.392749786000003</v>
      </c>
    </row>
    <row r="4002" spans="1:3" x14ac:dyDescent="0.25">
      <c r="A4002">
        <v>11201</v>
      </c>
      <c r="B4002" s="1">
        <f>DATE(2030,9,1) + TIME(0,0,0)</f>
        <v>47727</v>
      </c>
      <c r="C4002">
        <v>34.408580780000001</v>
      </c>
    </row>
    <row r="4003" spans="1:3" x14ac:dyDescent="0.25">
      <c r="A4003">
        <v>11231</v>
      </c>
      <c r="B4003" s="1">
        <f>DATE(2030,10,1) + TIME(0,0,0)</f>
        <v>47757</v>
      </c>
      <c r="C4003">
        <v>34.423858643000003</v>
      </c>
    </row>
    <row r="4004" spans="1:3" x14ac:dyDescent="0.25">
      <c r="A4004">
        <v>11262</v>
      </c>
      <c r="B4004" s="1">
        <f>DATE(2030,11,1) + TIME(0,0,0)</f>
        <v>47788</v>
      </c>
      <c r="C4004">
        <v>34.439609527999998</v>
      </c>
    </row>
    <row r="4005" spans="1:3" x14ac:dyDescent="0.25">
      <c r="A4005">
        <v>11292</v>
      </c>
      <c r="B4005" s="1">
        <f>DATE(2030,12,1) + TIME(0,0,0)</f>
        <v>47818</v>
      </c>
      <c r="C4005">
        <v>34.454811096</v>
      </c>
    </row>
    <row r="4006" spans="1:3" x14ac:dyDescent="0.25">
      <c r="A4006">
        <v>11323</v>
      </c>
      <c r="B4006" s="1">
        <f>DATE(2031,1,1) + TIME(0,0,0)</f>
        <v>47849</v>
      </c>
      <c r="C4006">
        <v>34.470485687</v>
      </c>
    </row>
    <row r="4007" spans="1:3" x14ac:dyDescent="0.25">
      <c r="A4007">
        <v>11354</v>
      </c>
      <c r="B4007" s="1">
        <f>DATE(2031,2,1) + TIME(0,0,0)</f>
        <v>47880</v>
      </c>
      <c r="C4007">
        <v>34.486118316999999</v>
      </c>
    </row>
    <row r="4008" spans="1:3" x14ac:dyDescent="0.25">
      <c r="A4008">
        <v>11382</v>
      </c>
      <c r="B4008" s="1">
        <f>DATE(2031,3,1) + TIME(0,0,0)</f>
        <v>47908</v>
      </c>
      <c r="C4008">
        <v>34.500202178999999</v>
      </c>
    </row>
    <row r="4009" spans="1:3" x14ac:dyDescent="0.25">
      <c r="A4009">
        <v>11413</v>
      </c>
      <c r="B4009" s="1">
        <f>DATE(2031,4,1) + TIME(0,0,0)</f>
        <v>47939</v>
      </c>
      <c r="C4009">
        <v>34.515762328999998</v>
      </c>
    </row>
    <row r="4010" spans="1:3" x14ac:dyDescent="0.25">
      <c r="A4010">
        <v>11443</v>
      </c>
      <c r="B4010" s="1">
        <f>DATE(2031,5,1) + TIME(0,0,0)</f>
        <v>47969</v>
      </c>
      <c r="C4010">
        <v>34.530780792000002</v>
      </c>
    </row>
    <row r="4011" spans="1:3" x14ac:dyDescent="0.25">
      <c r="A4011">
        <v>11474</v>
      </c>
      <c r="B4011" s="1">
        <f>DATE(2031,6,1) + TIME(0,0,0)</f>
        <v>48000</v>
      </c>
      <c r="C4011">
        <v>34.546260834000002</v>
      </c>
    </row>
    <row r="4012" spans="1:3" x14ac:dyDescent="0.25">
      <c r="A4012">
        <v>11504</v>
      </c>
      <c r="B4012" s="1">
        <f>DATE(2031,7,1) + TIME(0,0,0)</f>
        <v>48030</v>
      </c>
      <c r="C4012">
        <v>34.561210631999998</v>
      </c>
    </row>
    <row r="4013" spans="1:3" x14ac:dyDescent="0.25">
      <c r="A4013">
        <v>11535</v>
      </c>
      <c r="B4013" s="1">
        <f>DATE(2031,8,1) + TIME(0,0,0)</f>
        <v>48061</v>
      </c>
      <c r="C4013">
        <v>34.576614380000002</v>
      </c>
    </row>
    <row r="4014" spans="1:3" x14ac:dyDescent="0.25">
      <c r="A4014">
        <v>11566</v>
      </c>
      <c r="B4014" s="1">
        <f>DATE(2031,9,1) + TIME(0,0,0)</f>
        <v>48092</v>
      </c>
      <c r="C4014">
        <v>34.591983794999997</v>
      </c>
    </row>
    <row r="4015" spans="1:3" x14ac:dyDescent="0.25">
      <c r="A4015">
        <v>11596</v>
      </c>
      <c r="B4015" s="1">
        <f>DATE(2031,10,1) + TIME(0,0,0)</f>
        <v>48122</v>
      </c>
      <c r="C4015">
        <v>34.606819153000004</v>
      </c>
    </row>
    <row r="4016" spans="1:3" x14ac:dyDescent="0.25">
      <c r="A4016">
        <v>11627</v>
      </c>
      <c r="B4016" s="1">
        <f>DATE(2031,11,1) + TIME(0,0,0)</f>
        <v>48153</v>
      </c>
      <c r="C4016">
        <v>34.622116089000002</v>
      </c>
    </row>
    <row r="4017" spans="1:3" x14ac:dyDescent="0.25">
      <c r="A4017">
        <v>11657</v>
      </c>
      <c r="B4017" s="1">
        <f>DATE(2031,12,1) + TIME(0,0,0)</f>
        <v>48183</v>
      </c>
      <c r="C4017">
        <v>34.636878967000001</v>
      </c>
    </row>
    <row r="4018" spans="1:3" x14ac:dyDescent="0.25">
      <c r="A4018">
        <v>11688</v>
      </c>
      <c r="B4018" s="1">
        <f>DATE(2032,1,1) + TIME(0,0,0)</f>
        <v>48214</v>
      </c>
      <c r="C4018">
        <v>34.652099608999997</v>
      </c>
    </row>
    <row r="4019" spans="1:3" x14ac:dyDescent="0.25">
      <c r="A4019">
        <v>11719</v>
      </c>
      <c r="B4019" s="1">
        <f>DATE(2032,2,1) + TIME(0,0,0)</f>
        <v>48245</v>
      </c>
      <c r="C4019">
        <v>34.667282104000002</v>
      </c>
    </row>
    <row r="4020" spans="1:3" x14ac:dyDescent="0.25">
      <c r="A4020">
        <v>11748</v>
      </c>
      <c r="B4020" s="1">
        <f>DATE(2032,3,1) + TIME(0,0,0)</f>
        <v>48274</v>
      </c>
      <c r="C4020">
        <v>34.681449890000003</v>
      </c>
    </row>
    <row r="4021" spans="1:3" x14ac:dyDescent="0.25">
      <c r="A4021">
        <v>11779</v>
      </c>
      <c r="B4021" s="1">
        <f>DATE(2032,4,1) + TIME(0,0,0)</f>
        <v>48305</v>
      </c>
      <c r="C4021">
        <v>34.696559905999997</v>
      </c>
    </row>
    <row r="4022" spans="1:3" x14ac:dyDescent="0.25">
      <c r="A4022">
        <v>11809</v>
      </c>
      <c r="B4022" s="1">
        <f>DATE(2032,5,1) + TIME(0,0,0)</f>
        <v>48335</v>
      </c>
      <c r="C4022">
        <v>34.711147308000001</v>
      </c>
    </row>
    <row r="4023" spans="1:3" x14ac:dyDescent="0.25">
      <c r="A4023">
        <v>11840</v>
      </c>
      <c r="B4023" s="1">
        <f>DATE(2032,6,1) + TIME(0,0,0)</f>
        <v>48366</v>
      </c>
      <c r="C4023">
        <v>34.726184844999999</v>
      </c>
    </row>
    <row r="4024" spans="1:3" x14ac:dyDescent="0.25">
      <c r="A4024">
        <v>11870</v>
      </c>
      <c r="B4024" s="1">
        <f>DATE(2032,7,1) + TIME(0,0,0)</f>
        <v>48396</v>
      </c>
      <c r="C4024">
        <v>34.740703582999998</v>
      </c>
    </row>
    <row r="4025" spans="1:3" x14ac:dyDescent="0.25">
      <c r="A4025">
        <v>11901</v>
      </c>
      <c r="B4025" s="1">
        <f>DATE(2032,8,1) + TIME(0,0,0)</f>
        <v>48427</v>
      </c>
      <c r="C4025">
        <v>34.755668640000003</v>
      </c>
    </row>
    <row r="4026" spans="1:3" x14ac:dyDescent="0.25">
      <c r="A4026">
        <v>11932</v>
      </c>
      <c r="B4026" s="1">
        <f>DATE(2032,9,1) + TIME(0,0,0)</f>
        <v>48458</v>
      </c>
      <c r="C4026">
        <v>34.770595551</v>
      </c>
    </row>
    <row r="4027" spans="1:3" x14ac:dyDescent="0.25">
      <c r="A4027">
        <v>11962</v>
      </c>
      <c r="B4027" s="1">
        <f>DATE(2032,10,1) + TIME(0,0,0)</f>
        <v>48488</v>
      </c>
      <c r="C4027">
        <v>34.785007477000001</v>
      </c>
    </row>
    <row r="4028" spans="1:3" x14ac:dyDescent="0.25">
      <c r="A4028">
        <v>11993</v>
      </c>
      <c r="B4028" s="1">
        <f>DATE(2032,11,1) + TIME(0,0,0)</f>
        <v>48519</v>
      </c>
      <c r="C4028">
        <v>34.799865723000003</v>
      </c>
    </row>
    <row r="4029" spans="1:3" x14ac:dyDescent="0.25">
      <c r="A4029">
        <v>12023</v>
      </c>
      <c r="B4029" s="1">
        <f>DATE(2032,12,1) + TIME(0,0,0)</f>
        <v>48549</v>
      </c>
      <c r="C4029">
        <v>34.814208983999997</v>
      </c>
    </row>
    <row r="4030" spans="1:3" x14ac:dyDescent="0.25">
      <c r="A4030">
        <v>12054</v>
      </c>
      <c r="B4030" s="1">
        <f>DATE(2033,1,1) + TIME(0,0,0)</f>
        <v>48580</v>
      </c>
      <c r="C4030">
        <v>34.828994751000003</v>
      </c>
    </row>
    <row r="4031" spans="1:3" x14ac:dyDescent="0.25">
      <c r="A4031">
        <v>12085</v>
      </c>
      <c r="B4031" s="1">
        <f>DATE(2033,2,1) + TIME(0,0,0)</f>
        <v>48611</v>
      </c>
      <c r="C4031">
        <v>34.843742370999998</v>
      </c>
    </row>
    <row r="4032" spans="1:3" x14ac:dyDescent="0.25">
      <c r="A4032">
        <v>12113</v>
      </c>
      <c r="B4032" s="1">
        <f>DATE(2033,3,1) + TIME(0,0,0)</f>
        <v>48639</v>
      </c>
      <c r="C4032">
        <v>34.857032775999997</v>
      </c>
    </row>
    <row r="4033" spans="1:3" x14ac:dyDescent="0.25">
      <c r="A4033">
        <v>12144</v>
      </c>
      <c r="B4033" s="1">
        <f>DATE(2033,4,1) + TIME(0,0,0)</f>
        <v>48670</v>
      </c>
      <c r="C4033">
        <v>34.871715545999997</v>
      </c>
    </row>
    <row r="4034" spans="1:3" x14ac:dyDescent="0.25">
      <c r="A4034">
        <v>12174</v>
      </c>
      <c r="B4034" s="1">
        <f>DATE(2033,5,1) + TIME(0,0,0)</f>
        <v>48700</v>
      </c>
      <c r="C4034">
        <v>34.885890961000001</v>
      </c>
    </row>
    <row r="4035" spans="1:3" x14ac:dyDescent="0.25">
      <c r="A4035">
        <v>12205</v>
      </c>
      <c r="B4035" s="1">
        <f>DATE(2033,6,1) + TIME(0,0,0)</f>
        <v>48731</v>
      </c>
      <c r="C4035">
        <v>34.900501251000001</v>
      </c>
    </row>
    <row r="4036" spans="1:3" x14ac:dyDescent="0.25">
      <c r="A4036">
        <v>12235</v>
      </c>
      <c r="B4036" s="1">
        <f>DATE(2033,7,1) + TIME(0,0,0)</f>
        <v>48761</v>
      </c>
      <c r="C4036">
        <v>34.914608002000001</v>
      </c>
    </row>
    <row r="4037" spans="1:3" x14ac:dyDescent="0.25">
      <c r="A4037">
        <v>12266</v>
      </c>
      <c r="B4037" s="1">
        <f>DATE(2033,8,1) + TIME(0,0,0)</f>
        <v>48792</v>
      </c>
      <c r="C4037">
        <v>34.929149627999998</v>
      </c>
    </row>
    <row r="4038" spans="1:3" x14ac:dyDescent="0.25">
      <c r="A4038">
        <v>12297</v>
      </c>
      <c r="B4038" s="1">
        <f>DATE(2033,9,1) + TIME(0,0,0)</f>
        <v>48823</v>
      </c>
      <c r="C4038">
        <v>34.943656920999999</v>
      </c>
    </row>
    <row r="4039" spans="1:3" x14ac:dyDescent="0.25">
      <c r="A4039">
        <v>12327</v>
      </c>
      <c r="B4039" s="1">
        <f>DATE(2033,10,1) + TIME(0,0,0)</f>
        <v>48853</v>
      </c>
      <c r="C4039">
        <v>34.957664489999999</v>
      </c>
    </row>
    <row r="4040" spans="1:3" x14ac:dyDescent="0.25">
      <c r="A4040">
        <v>12358</v>
      </c>
      <c r="B4040" s="1">
        <f>DATE(2033,11,1) + TIME(0,0,0)</f>
        <v>48884</v>
      </c>
      <c r="C4040">
        <v>34.972099303999997</v>
      </c>
    </row>
    <row r="4041" spans="1:3" x14ac:dyDescent="0.25">
      <c r="A4041">
        <v>12388</v>
      </c>
      <c r="B4041" s="1">
        <f>DATE(2033,12,1) + TIME(0,0,0)</f>
        <v>48914</v>
      </c>
      <c r="C4041">
        <v>34.986042023000003</v>
      </c>
    </row>
    <row r="4042" spans="1:3" x14ac:dyDescent="0.25">
      <c r="A4042">
        <v>12419</v>
      </c>
      <c r="B4042" s="1">
        <f>DATE(2034,1,1) + TIME(0,0,0)</f>
        <v>48945</v>
      </c>
      <c r="C4042">
        <v>35.000411987</v>
      </c>
    </row>
    <row r="4043" spans="1:3" x14ac:dyDescent="0.25">
      <c r="A4043">
        <v>12450</v>
      </c>
      <c r="B4043" s="1">
        <f>DATE(2034,2,1) + TIME(0,0,0)</f>
        <v>48976</v>
      </c>
      <c r="C4043">
        <v>35.014747620000001</v>
      </c>
    </row>
    <row r="4044" spans="1:3" x14ac:dyDescent="0.25">
      <c r="A4044">
        <v>12478</v>
      </c>
      <c r="B4044" s="1">
        <f>DATE(2034,3,1) + TIME(0,0,0)</f>
        <v>49004</v>
      </c>
      <c r="C4044">
        <v>35.027664184999999</v>
      </c>
    </row>
    <row r="4045" spans="1:3" x14ac:dyDescent="0.25">
      <c r="A4045">
        <v>12509</v>
      </c>
      <c r="B4045" s="1">
        <f>DATE(2034,4,1) + TIME(0,0,0)</f>
        <v>49035</v>
      </c>
      <c r="C4045">
        <v>35.041934967000003</v>
      </c>
    </row>
    <row r="4046" spans="1:3" x14ac:dyDescent="0.25">
      <c r="A4046">
        <v>12539</v>
      </c>
      <c r="B4046" s="1">
        <f>DATE(2034,5,1) + TIME(0,0,0)</f>
        <v>49065</v>
      </c>
      <c r="C4046">
        <v>35.055709839000002</v>
      </c>
    </row>
    <row r="4047" spans="1:3" x14ac:dyDescent="0.25">
      <c r="A4047">
        <v>12570</v>
      </c>
      <c r="B4047" s="1">
        <f>DATE(2034,6,1) + TIME(0,0,0)</f>
        <v>49096</v>
      </c>
      <c r="C4047">
        <v>35.069911957000002</v>
      </c>
    </row>
    <row r="4048" spans="1:3" x14ac:dyDescent="0.25">
      <c r="A4048">
        <v>12600</v>
      </c>
      <c r="B4048" s="1">
        <f>DATE(2034,7,1) + TIME(0,0,0)</f>
        <v>49126</v>
      </c>
      <c r="C4048">
        <v>35.083625793000003</v>
      </c>
    </row>
    <row r="4049" spans="1:3" x14ac:dyDescent="0.25">
      <c r="A4049">
        <v>12631</v>
      </c>
      <c r="B4049" s="1">
        <f>DATE(2034,8,1) + TIME(0,0,0)</f>
        <v>49157</v>
      </c>
      <c r="C4049">
        <v>35.097759246999999</v>
      </c>
    </row>
    <row r="4050" spans="1:3" x14ac:dyDescent="0.25">
      <c r="A4050">
        <v>12662</v>
      </c>
      <c r="B4050" s="1">
        <f>DATE(2034,9,1) + TIME(0,0,0)</f>
        <v>49188</v>
      </c>
      <c r="C4050">
        <v>35.111862183</v>
      </c>
    </row>
    <row r="4051" spans="1:3" x14ac:dyDescent="0.25">
      <c r="A4051">
        <v>12692</v>
      </c>
      <c r="B4051" s="1">
        <f>DATE(2034,10,1) + TIME(0,0,0)</f>
        <v>49218</v>
      </c>
      <c r="C4051">
        <v>35.125476837000001</v>
      </c>
    </row>
    <row r="4052" spans="1:3" x14ac:dyDescent="0.25">
      <c r="A4052">
        <v>12723</v>
      </c>
      <c r="B4052" s="1">
        <f>DATE(2034,11,1) + TIME(0,0,0)</f>
        <v>49249</v>
      </c>
      <c r="C4052">
        <v>35.139514923</v>
      </c>
    </row>
    <row r="4053" spans="1:3" x14ac:dyDescent="0.25">
      <c r="A4053">
        <v>12753</v>
      </c>
      <c r="B4053" s="1">
        <f>DATE(2034,12,1) + TIME(0,0,0)</f>
        <v>49279</v>
      </c>
      <c r="C4053">
        <v>35.153064727999997</v>
      </c>
    </row>
    <row r="4054" spans="1:3" x14ac:dyDescent="0.25">
      <c r="A4054">
        <v>12784</v>
      </c>
      <c r="B4054" s="1">
        <f>DATE(2035,1,1) + TIME(0,0,0)</f>
        <v>49310</v>
      </c>
      <c r="C4054">
        <v>35.167034149000003</v>
      </c>
    </row>
    <row r="4055" spans="1:3" x14ac:dyDescent="0.25">
      <c r="A4055">
        <v>12815</v>
      </c>
      <c r="B4055" s="1">
        <f>DATE(2035,2,1) + TIME(0,0,0)</f>
        <v>49341</v>
      </c>
      <c r="C4055">
        <v>35.180973053000002</v>
      </c>
    </row>
    <row r="4056" spans="1:3" x14ac:dyDescent="0.25">
      <c r="A4056">
        <v>12843</v>
      </c>
      <c r="B4056" s="1">
        <f>DATE(2035,3,1) + TIME(0,0,0)</f>
        <v>49369</v>
      </c>
      <c r="C4056">
        <v>35.193531036000003</v>
      </c>
    </row>
    <row r="4057" spans="1:3" x14ac:dyDescent="0.25">
      <c r="A4057">
        <v>12874</v>
      </c>
      <c r="B4057" s="1">
        <f>DATE(2035,4,1) + TIME(0,0,0)</f>
        <v>49400</v>
      </c>
      <c r="C4057">
        <v>35.207405090000002</v>
      </c>
    </row>
    <row r="4058" spans="1:3" x14ac:dyDescent="0.25">
      <c r="A4058">
        <v>12904</v>
      </c>
      <c r="B4058" s="1">
        <f>DATE(2035,5,1) + TIME(0,0,0)</f>
        <v>49430</v>
      </c>
      <c r="C4058">
        <v>35.220798492</v>
      </c>
    </row>
    <row r="4059" spans="1:3" x14ac:dyDescent="0.25">
      <c r="A4059">
        <v>12935</v>
      </c>
      <c r="B4059" s="1">
        <f>DATE(2035,6,1) + TIME(0,0,0)</f>
        <v>49461</v>
      </c>
      <c r="C4059">
        <v>35.234611510999997</v>
      </c>
    </row>
    <row r="4060" spans="1:3" x14ac:dyDescent="0.25">
      <c r="A4060">
        <v>12965</v>
      </c>
      <c r="B4060" s="1">
        <f>DATE(2035,7,1) + TIME(0,0,0)</f>
        <v>49491</v>
      </c>
      <c r="C4060">
        <v>35.247943878000001</v>
      </c>
    </row>
    <row r="4061" spans="1:3" x14ac:dyDescent="0.25">
      <c r="A4061">
        <v>12996</v>
      </c>
      <c r="B4061" s="1">
        <f>DATE(2035,8,1) + TIME(0,0,0)</f>
        <v>49522</v>
      </c>
      <c r="C4061">
        <v>35.261688231999997</v>
      </c>
    </row>
    <row r="4062" spans="1:3" x14ac:dyDescent="0.25">
      <c r="A4062">
        <v>13027</v>
      </c>
      <c r="B4062" s="1">
        <f>DATE(2035,9,1) + TIME(0,0,0)</f>
        <v>49553</v>
      </c>
      <c r="C4062">
        <v>35.275402069000002</v>
      </c>
    </row>
    <row r="4063" spans="1:3" x14ac:dyDescent="0.25">
      <c r="A4063">
        <v>13057</v>
      </c>
      <c r="B4063" s="1">
        <f>DATE(2035,10,1) + TIME(0,0,0)</f>
        <v>49583</v>
      </c>
      <c r="C4063">
        <v>35.288642883000001</v>
      </c>
    </row>
    <row r="4064" spans="1:3" x14ac:dyDescent="0.25">
      <c r="A4064">
        <v>13088</v>
      </c>
      <c r="B4064" s="1">
        <f>DATE(2035,11,1) + TIME(0,0,0)</f>
        <v>49614</v>
      </c>
      <c r="C4064">
        <v>35.302295684999997</v>
      </c>
    </row>
    <row r="4065" spans="1:3" x14ac:dyDescent="0.25">
      <c r="A4065">
        <v>13118</v>
      </c>
      <c r="B4065" s="1">
        <f>DATE(2035,12,1) + TIME(0,0,0)</f>
        <v>49644</v>
      </c>
      <c r="C4065">
        <v>35.315475464000002</v>
      </c>
    </row>
    <row r="4066" spans="1:3" x14ac:dyDescent="0.25">
      <c r="A4066">
        <v>13149</v>
      </c>
      <c r="B4066" s="1">
        <f>DATE(2036,1,1) + TIME(0,0,0)</f>
        <v>49675</v>
      </c>
      <c r="C4066">
        <v>35.329063415999997</v>
      </c>
    </row>
    <row r="4067" spans="1:3" x14ac:dyDescent="0.25">
      <c r="A4067">
        <v>13180</v>
      </c>
      <c r="B4067" s="1">
        <f>DATE(2036,2,1) + TIME(0,0,0)</f>
        <v>49706</v>
      </c>
      <c r="C4067">
        <v>35.342620850000003</v>
      </c>
    </row>
    <row r="4068" spans="1:3" x14ac:dyDescent="0.25">
      <c r="A4068">
        <v>13209</v>
      </c>
      <c r="B4068" s="1">
        <f>DATE(2036,3,1) + TIME(0,0,0)</f>
        <v>49735</v>
      </c>
      <c r="C4068">
        <v>35.355274199999997</v>
      </c>
    </row>
    <row r="4069" spans="1:3" x14ac:dyDescent="0.25">
      <c r="A4069">
        <v>13240</v>
      </c>
      <c r="B4069" s="1">
        <f>DATE(2036,4,1) + TIME(0,0,0)</f>
        <v>49766</v>
      </c>
      <c r="C4069">
        <v>35.368770599000001</v>
      </c>
    </row>
    <row r="4070" spans="1:3" x14ac:dyDescent="0.25">
      <c r="A4070">
        <v>13270</v>
      </c>
      <c r="B4070" s="1">
        <f>DATE(2036,5,1) + TIME(0,0,0)</f>
        <v>49796</v>
      </c>
      <c r="C4070">
        <v>35.381801605</v>
      </c>
    </row>
    <row r="4071" spans="1:3" x14ac:dyDescent="0.25">
      <c r="A4071">
        <v>13301</v>
      </c>
      <c r="B4071" s="1">
        <f>DATE(2036,6,1) + TIME(0,0,0)</f>
        <v>49827</v>
      </c>
      <c r="C4071">
        <v>35.395236969000003</v>
      </c>
    </row>
    <row r="4072" spans="1:3" x14ac:dyDescent="0.25">
      <c r="A4072">
        <v>13331</v>
      </c>
      <c r="B4072" s="1">
        <f>DATE(2036,7,1) + TIME(0,0,0)</f>
        <v>49857</v>
      </c>
      <c r="C4072">
        <v>35.408206939999999</v>
      </c>
    </row>
    <row r="4073" spans="1:3" x14ac:dyDescent="0.25">
      <c r="A4073">
        <v>13362</v>
      </c>
      <c r="B4073" s="1">
        <f>DATE(2036,8,1) + TIME(0,0,0)</f>
        <v>49888</v>
      </c>
      <c r="C4073">
        <v>35.421581267999997</v>
      </c>
    </row>
    <row r="4074" spans="1:3" x14ac:dyDescent="0.25">
      <c r="A4074">
        <v>13393</v>
      </c>
      <c r="B4074" s="1">
        <f>DATE(2036,9,1) + TIME(0,0,0)</f>
        <v>49919</v>
      </c>
      <c r="C4074">
        <v>35.434921265</v>
      </c>
    </row>
    <row r="4075" spans="1:3" x14ac:dyDescent="0.25">
      <c r="A4075">
        <v>13423</v>
      </c>
      <c r="B4075" s="1">
        <f>DATE(2036,10,1) + TIME(0,0,0)</f>
        <v>49949</v>
      </c>
      <c r="C4075">
        <v>35.447803497000002</v>
      </c>
    </row>
    <row r="4076" spans="1:3" x14ac:dyDescent="0.25">
      <c r="A4076">
        <v>13454</v>
      </c>
      <c r="B4076" s="1">
        <f>DATE(2036,11,1) + TIME(0,0,0)</f>
        <v>49980</v>
      </c>
      <c r="C4076">
        <v>35.461086272999999</v>
      </c>
    </row>
    <row r="4077" spans="1:3" x14ac:dyDescent="0.25">
      <c r="A4077">
        <v>13484</v>
      </c>
      <c r="B4077" s="1">
        <f>DATE(2036,12,1) + TIME(0,0,0)</f>
        <v>50010</v>
      </c>
      <c r="C4077">
        <v>35.473907470999997</v>
      </c>
    </row>
    <row r="4078" spans="1:3" x14ac:dyDescent="0.25">
      <c r="A4078">
        <v>13515</v>
      </c>
      <c r="B4078" s="1">
        <f>DATE(2037,1,1) + TIME(0,0,0)</f>
        <v>50041</v>
      </c>
      <c r="C4078">
        <v>35.487121582</v>
      </c>
    </row>
    <row r="4079" spans="1:3" x14ac:dyDescent="0.25">
      <c r="A4079">
        <v>13546</v>
      </c>
      <c r="B4079" s="1">
        <f>DATE(2037,2,1) + TIME(0,0,0)</f>
        <v>50072</v>
      </c>
      <c r="C4079">
        <v>35.500305175999998</v>
      </c>
    </row>
    <row r="4080" spans="1:3" x14ac:dyDescent="0.25">
      <c r="A4080">
        <v>13574</v>
      </c>
      <c r="B4080" s="1">
        <f>DATE(2037,3,1) + TIME(0,0,0)</f>
        <v>50100</v>
      </c>
      <c r="C4080">
        <v>35.512187957999998</v>
      </c>
    </row>
    <row r="4081" spans="1:3" x14ac:dyDescent="0.25">
      <c r="A4081">
        <v>13605</v>
      </c>
      <c r="B4081" s="1">
        <f>DATE(2037,4,1) + TIME(0,0,0)</f>
        <v>50131</v>
      </c>
      <c r="C4081">
        <v>35.525310515999998</v>
      </c>
    </row>
    <row r="4082" spans="1:3" x14ac:dyDescent="0.25">
      <c r="A4082">
        <v>13635</v>
      </c>
      <c r="B4082" s="1">
        <f>DATE(2037,5,1) + TIME(0,0,0)</f>
        <v>50161</v>
      </c>
      <c r="C4082">
        <v>35.537979126000003</v>
      </c>
    </row>
    <row r="4083" spans="1:3" x14ac:dyDescent="0.25">
      <c r="A4083">
        <v>13666</v>
      </c>
      <c r="B4083" s="1">
        <f>DATE(2037,6,1) + TIME(0,0,0)</f>
        <v>50192</v>
      </c>
      <c r="C4083">
        <v>35.551044464</v>
      </c>
    </row>
    <row r="4084" spans="1:3" x14ac:dyDescent="0.25">
      <c r="A4084">
        <v>13696</v>
      </c>
      <c r="B4084" s="1">
        <f>DATE(2037,7,1) + TIME(0,0,0)</f>
        <v>50222</v>
      </c>
      <c r="C4084">
        <v>35.563659668</v>
      </c>
    </row>
    <row r="4085" spans="1:3" x14ac:dyDescent="0.25">
      <c r="A4085">
        <v>13727</v>
      </c>
      <c r="B4085" s="1">
        <f>DATE(2037,8,1) + TIME(0,0,0)</f>
        <v>50253</v>
      </c>
      <c r="C4085">
        <v>35.576663971000002</v>
      </c>
    </row>
    <row r="4086" spans="1:3" x14ac:dyDescent="0.25">
      <c r="A4086">
        <v>13758</v>
      </c>
      <c r="B4086" s="1">
        <f>DATE(2037,9,1) + TIME(0,0,0)</f>
        <v>50284</v>
      </c>
      <c r="C4086">
        <v>35.589641571000001</v>
      </c>
    </row>
    <row r="4087" spans="1:3" x14ac:dyDescent="0.25">
      <c r="A4087">
        <v>13788</v>
      </c>
      <c r="B4087" s="1">
        <f>DATE(2037,10,1) + TIME(0,0,0)</f>
        <v>50314</v>
      </c>
      <c r="C4087">
        <v>35.602172852000002</v>
      </c>
    </row>
    <row r="4088" spans="1:3" x14ac:dyDescent="0.25">
      <c r="A4088">
        <v>13819</v>
      </c>
      <c r="B4088" s="1">
        <f>DATE(2037,11,1) + TIME(0,0,0)</f>
        <v>50345</v>
      </c>
      <c r="C4088">
        <v>35.615093231000003</v>
      </c>
    </row>
    <row r="4089" spans="1:3" x14ac:dyDescent="0.25">
      <c r="A4089">
        <v>13849</v>
      </c>
      <c r="B4089" s="1">
        <f>DATE(2037,12,1) + TIME(0,0,0)</f>
        <v>50375</v>
      </c>
      <c r="C4089">
        <v>35.627567290999998</v>
      </c>
    </row>
    <row r="4090" spans="1:3" x14ac:dyDescent="0.25">
      <c r="A4090">
        <v>13880</v>
      </c>
      <c r="B4090" s="1">
        <f>DATE(2038,1,1) + TIME(0,0,0)</f>
        <v>50406</v>
      </c>
      <c r="C4090">
        <v>35.640434265000003</v>
      </c>
    </row>
    <row r="4091" spans="1:3" x14ac:dyDescent="0.25">
      <c r="A4091">
        <v>13911</v>
      </c>
      <c r="B4091" s="1">
        <f>DATE(2038,2,1) + TIME(0,0,0)</f>
        <v>50437</v>
      </c>
      <c r="C4091">
        <v>35.653270720999998</v>
      </c>
    </row>
    <row r="4092" spans="1:3" x14ac:dyDescent="0.25">
      <c r="A4092">
        <v>13939</v>
      </c>
      <c r="B4092" s="1">
        <f>DATE(2038,3,1) + TIME(0,0,0)</f>
        <v>50465</v>
      </c>
      <c r="C4092">
        <v>35.664844512999998</v>
      </c>
    </row>
    <row r="4093" spans="1:3" x14ac:dyDescent="0.25">
      <c r="A4093">
        <v>13970</v>
      </c>
      <c r="B4093" s="1">
        <f>DATE(2038,4,1) + TIME(0,0,0)</f>
        <v>50496</v>
      </c>
      <c r="C4093">
        <v>35.677627563000001</v>
      </c>
    </row>
    <row r="4094" spans="1:3" x14ac:dyDescent="0.25">
      <c r="A4094">
        <v>14000</v>
      </c>
      <c r="B4094" s="1">
        <f>DATE(2038,5,1) + TIME(0,0,0)</f>
        <v>50526</v>
      </c>
      <c r="C4094">
        <v>35.689975738999998</v>
      </c>
    </row>
    <row r="4095" spans="1:3" x14ac:dyDescent="0.25">
      <c r="A4095">
        <v>14031</v>
      </c>
      <c r="B4095" s="1">
        <f>DATE(2038,6,1) + TIME(0,0,0)</f>
        <v>50557</v>
      </c>
      <c r="C4095">
        <v>35.702705383000001</v>
      </c>
    </row>
    <row r="4096" spans="1:3" x14ac:dyDescent="0.25">
      <c r="A4096">
        <v>14061</v>
      </c>
      <c r="B4096" s="1">
        <f>DATE(2038,7,1) + TIME(0,0,0)</f>
        <v>50587</v>
      </c>
      <c r="C4096">
        <v>35.715003967000001</v>
      </c>
    </row>
    <row r="4097" spans="1:3" x14ac:dyDescent="0.25">
      <c r="A4097">
        <v>14092</v>
      </c>
      <c r="B4097" s="1">
        <f>DATE(2038,8,1) + TIME(0,0,0)</f>
        <v>50618</v>
      </c>
      <c r="C4097">
        <v>35.727680206000002</v>
      </c>
    </row>
    <row r="4098" spans="1:3" x14ac:dyDescent="0.25">
      <c r="A4098">
        <v>14123</v>
      </c>
      <c r="B4098" s="1">
        <f>DATE(2038,9,1) + TIME(0,0,0)</f>
        <v>50649</v>
      </c>
      <c r="C4098">
        <v>35.740333557</v>
      </c>
    </row>
    <row r="4099" spans="1:3" x14ac:dyDescent="0.25">
      <c r="A4099">
        <v>14153</v>
      </c>
      <c r="B4099" s="1">
        <f>DATE(2038,10,1) + TIME(0,0,0)</f>
        <v>50679</v>
      </c>
      <c r="C4099">
        <v>35.752555846999996</v>
      </c>
    </row>
    <row r="4100" spans="1:3" x14ac:dyDescent="0.25">
      <c r="A4100">
        <v>14184</v>
      </c>
      <c r="B4100" s="1">
        <f>DATE(2038,11,1) + TIME(0,0,0)</f>
        <v>50710</v>
      </c>
      <c r="C4100">
        <v>35.765155792000002</v>
      </c>
    </row>
    <row r="4101" spans="1:3" x14ac:dyDescent="0.25">
      <c r="A4101">
        <v>14214</v>
      </c>
      <c r="B4101" s="1">
        <f>DATE(2038,12,1) + TIME(0,0,0)</f>
        <v>50740</v>
      </c>
      <c r="C4101">
        <v>35.777324677000003</v>
      </c>
    </row>
    <row r="4102" spans="1:3" x14ac:dyDescent="0.25">
      <c r="A4102">
        <v>14245</v>
      </c>
      <c r="B4102" s="1">
        <f>DATE(2039,1,1) + TIME(0,0,0)</f>
        <v>50771</v>
      </c>
      <c r="C4102">
        <v>35.789875031000001</v>
      </c>
    </row>
    <row r="4103" spans="1:3" x14ac:dyDescent="0.25">
      <c r="A4103">
        <v>14276</v>
      </c>
      <c r="B4103" s="1">
        <f>DATE(2039,2,1) + TIME(0,0,0)</f>
        <v>50802</v>
      </c>
      <c r="C4103">
        <v>35.802398682000003</v>
      </c>
    </row>
    <row r="4104" spans="1:3" x14ac:dyDescent="0.25">
      <c r="A4104">
        <v>14304</v>
      </c>
      <c r="B4104" s="1">
        <f>DATE(2039,3,1) + TIME(0,0,0)</f>
        <v>50830</v>
      </c>
      <c r="C4104">
        <v>35.813690186000002</v>
      </c>
    </row>
    <row r="4105" spans="1:3" x14ac:dyDescent="0.25">
      <c r="A4105">
        <v>14335</v>
      </c>
      <c r="B4105" s="1">
        <f>DATE(2039,4,1) + TIME(0,0,0)</f>
        <v>50861</v>
      </c>
      <c r="C4105">
        <v>35.826164245999998</v>
      </c>
    </row>
    <row r="4106" spans="1:3" x14ac:dyDescent="0.25">
      <c r="A4106">
        <v>14365</v>
      </c>
      <c r="B4106" s="1">
        <f>DATE(2039,5,1) + TIME(0,0,0)</f>
        <v>50891</v>
      </c>
      <c r="C4106">
        <v>35.838214874000002</v>
      </c>
    </row>
    <row r="4107" spans="1:3" x14ac:dyDescent="0.25">
      <c r="A4107">
        <v>14396</v>
      </c>
      <c r="B4107" s="1">
        <f>DATE(2039,6,1) + TIME(0,0,0)</f>
        <v>50922</v>
      </c>
      <c r="C4107">
        <v>35.850639342999997</v>
      </c>
    </row>
    <row r="4108" spans="1:3" x14ac:dyDescent="0.25">
      <c r="A4108">
        <v>14426</v>
      </c>
      <c r="B4108" s="1">
        <f>DATE(2039,7,1) + TIME(0,0,0)</f>
        <v>50952</v>
      </c>
      <c r="C4108">
        <v>35.862636565999999</v>
      </c>
    </row>
    <row r="4109" spans="1:3" x14ac:dyDescent="0.25">
      <c r="A4109">
        <v>14457</v>
      </c>
      <c r="B4109" s="1">
        <f>DATE(2039,8,1) + TIME(0,0,0)</f>
        <v>50983</v>
      </c>
      <c r="C4109">
        <v>35.875011444000002</v>
      </c>
    </row>
    <row r="4110" spans="1:3" x14ac:dyDescent="0.25">
      <c r="A4110">
        <v>14488</v>
      </c>
      <c r="B4110" s="1">
        <f>DATE(2039,9,1) + TIME(0,0,0)</f>
        <v>51014</v>
      </c>
      <c r="C4110">
        <v>35.887359619000001</v>
      </c>
    </row>
    <row r="4111" spans="1:3" x14ac:dyDescent="0.25">
      <c r="A4111">
        <v>14518</v>
      </c>
      <c r="B4111" s="1">
        <f>DATE(2039,10,1) + TIME(0,0,0)</f>
        <v>51044</v>
      </c>
      <c r="C4111">
        <v>35.899284363</v>
      </c>
    </row>
    <row r="4112" spans="1:3" x14ac:dyDescent="0.25">
      <c r="A4112">
        <v>14549</v>
      </c>
      <c r="B4112" s="1">
        <f>DATE(2039,11,1) + TIME(0,0,0)</f>
        <v>51075</v>
      </c>
      <c r="C4112">
        <v>35.911582946999999</v>
      </c>
    </row>
    <row r="4113" spans="1:3" x14ac:dyDescent="0.25">
      <c r="A4113">
        <v>14579</v>
      </c>
      <c r="B4113" s="1">
        <f>DATE(2039,12,1) + TIME(0,0,0)</f>
        <v>51105</v>
      </c>
      <c r="C4113">
        <v>35.923461914000001</v>
      </c>
    </row>
    <row r="4114" spans="1:3" x14ac:dyDescent="0.25">
      <c r="A4114">
        <v>14610</v>
      </c>
      <c r="B4114" s="1">
        <f>DATE(2040,1,1) + TIME(0,0,0)</f>
        <v>51136</v>
      </c>
      <c r="C4114">
        <v>35.935710907000001</v>
      </c>
    </row>
    <row r="4115" spans="1:3" x14ac:dyDescent="0.25">
      <c r="A4115">
        <v>14641</v>
      </c>
      <c r="B4115" s="1">
        <f>DATE(2040,2,1) + TIME(0,0,0)</f>
        <v>51167</v>
      </c>
      <c r="C4115">
        <v>35.947933196999998</v>
      </c>
    </row>
    <row r="4116" spans="1:3" x14ac:dyDescent="0.25">
      <c r="A4116">
        <v>14670</v>
      </c>
      <c r="B4116" s="1">
        <f>DATE(2040,3,1) + TIME(0,0,0)</f>
        <v>51196</v>
      </c>
      <c r="C4116">
        <v>35.959346771</v>
      </c>
    </row>
    <row r="4117" spans="1:3" x14ac:dyDescent="0.25">
      <c r="A4117">
        <v>14701</v>
      </c>
      <c r="B4117" s="1">
        <f>DATE(2040,4,1) + TIME(0,0,0)</f>
        <v>51227</v>
      </c>
      <c r="C4117">
        <v>35.971519469999997</v>
      </c>
    </row>
    <row r="4118" spans="1:3" x14ac:dyDescent="0.25">
      <c r="A4118">
        <v>14731</v>
      </c>
      <c r="B4118" s="1">
        <f>DATE(2040,5,1) + TIME(0,0,0)</f>
        <v>51257</v>
      </c>
      <c r="C4118">
        <v>35.983280182000001</v>
      </c>
    </row>
    <row r="4119" spans="1:3" x14ac:dyDescent="0.25">
      <c r="A4119">
        <v>14762</v>
      </c>
      <c r="B4119" s="1">
        <f>DATE(2040,6,1) + TIME(0,0,0)</f>
        <v>51288</v>
      </c>
      <c r="C4119">
        <v>35.995403289999999</v>
      </c>
    </row>
    <row r="4120" spans="1:3" x14ac:dyDescent="0.25">
      <c r="A4120">
        <v>14792</v>
      </c>
      <c r="B4120" s="1">
        <f>DATE(2040,7,1) + TIME(0,0,0)</f>
        <v>51318</v>
      </c>
      <c r="C4120">
        <v>36.007118224999999</v>
      </c>
    </row>
    <row r="4121" spans="1:3" x14ac:dyDescent="0.25">
      <c r="A4121">
        <v>14823</v>
      </c>
      <c r="B4121" s="1">
        <f>DATE(2040,8,1) + TIME(0,0,0)</f>
        <v>51349</v>
      </c>
      <c r="C4121">
        <v>36.019195557000003</v>
      </c>
    </row>
    <row r="4122" spans="1:3" x14ac:dyDescent="0.25">
      <c r="A4122">
        <v>14854</v>
      </c>
      <c r="B4122" s="1">
        <f>DATE(2040,9,1) + TIME(0,0,0)</f>
        <v>51380</v>
      </c>
      <c r="C4122">
        <v>36.03125</v>
      </c>
    </row>
    <row r="4123" spans="1:3" x14ac:dyDescent="0.25">
      <c r="A4123">
        <v>14884</v>
      </c>
      <c r="B4123" s="1">
        <f>DATE(2040,10,1) + TIME(0,0,0)</f>
        <v>51410</v>
      </c>
      <c r="C4123">
        <v>36.042892455999997</v>
      </c>
    </row>
    <row r="4124" spans="1:3" x14ac:dyDescent="0.25">
      <c r="A4124">
        <v>14915</v>
      </c>
      <c r="B4124" s="1">
        <f>DATE(2040,11,1) + TIME(0,0,0)</f>
        <v>51441</v>
      </c>
      <c r="C4124">
        <v>36.054897308000001</v>
      </c>
    </row>
    <row r="4125" spans="1:3" x14ac:dyDescent="0.25">
      <c r="A4125">
        <v>14945</v>
      </c>
      <c r="B4125" s="1">
        <f>DATE(2040,12,1) + TIME(0,0,0)</f>
        <v>51471</v>
      </c>
      <c r="C4125">
        <v>36.066493987999998</v>
      </c>
    </row>
    <row r="4126" spans="1:3" x14ac:dyDescent="0.25">
      <c r="A4126">
        <v>14976</v>
      </c>
      <c r="B4126" s="1">
        <f>DATE(2041,1,1) + TIME(0,0,0)</f>
        <v>51502</v>
      </c>
      <c r="C4126">
        <v>36.078453064000001</v>
      </c>
    </row>
    <row r="4127" spans="1:3" x14ac:dyDescent="0.25">
      <c r="A4127">
        <v>15007</v>
      </c>
      <c r="B4127" s="1">
        <f>DATE(2041,2,1) + TIME(0,0,0)</f>
        <v>51533</v>
      </c>
      <c r="C4127">
        <v>36.090389252000001</v>
      </c>
    </row>
    <row r="4128" spans="1:3" x14ac:dyDescent="0.25">
      <c r="A4128">
        <v>15035</v>
      </c>
      <c r="B4128" s="1">
        <f>DATE(2041,3,1) + TIME(0,0,0)</f>
        <v>51561</v>
      </c>
      <c r="C4128">
        <v>36.101150513</v>
      </c>
    </row>
    <row r="4129" spans="1:3" x14ac:dyDescent="0.25">
      <c r="A4129">
        <v>15066</v>
      </c>
      <c r="B4129" s="1">
        <f>DATE(2041,4,1) + TIME(0,0,0)</f>
        <v>51592</v>
      </c>
      <c r="C4129">
        <v>36.113040924000003</v>
      </c>
    </row>
    <row r="4130" spans="1:3" x14ac:dyDescent="0.25">
      <c r="A4130">
        <v>15096</v>
      </c>
      <c r="B4130" s="1">
        <f>DATE(2041,5,1) + TIME(0,0,0)</f>
        <v>51622</v>
      </c>
      <c r="C4130">
        <v>36.124526977999999</v>
      </c>
    </row>
    <row r="4131" spans="1:3" x14ac:dyDescent="0.25">
      <c r="A4131">
        <v>15127</v>
      </c>
      <c r="B4131" s="1">
        <f>DATE(2041,6,1) + TIME(0,0,0)</f>
        <v>51653</v>
      </c>
      <c r="C4131">
        <v>36.136371613000001</v>
      </c>
    </row>
    <row r="4132" spans="1:3" x14ac:dyDescent="0.25">
      <c r="A4132">
        <v>15157</v>
      </c>
      <c r="B4132" s="1">
        <f>DATE(2041,7,1) + TIME(0,0,0)</f>
        <v>51683</v>
      </c>
      <c r="C4132">
        <v>36.14781189</v>
      </c>
    </row>
    <row r="4133" spans="1:3" x14ac:dyDescent="0.25">
      <c r="A4133">
        <v>15188</v>
      </c>
      <c r="B4133" s="1">
        <f>DATE(2041,8,1) + TIME(0,0,0)</f>
        <v>51714</v>
      </c>
      <c r="C4133">
        <v>36.159606934000003</v>
      </c>
    </row>
    <row r="4134" spans="1:3" x14ac:dyDescent="0.25">
      <c r="A4134">
        <v>15219</v>
      </c>
      <c r="B4134" s="1">
        <f>DATE(2041,9,1) + TIME(0,0,0)</f>
        <v>51745</v>
      </c>
      <c r="C4134">
        <v>36.171382903999998</v>
      </c>
    </row>
    <row r="4135" spans="1:3" x14ac:dyDescent="0.25">
      <c r="A4135">
        <v>15249</v>
      </c>
      <c r="B4135" s="1">
        <f>DATE(2041,10,1) + TIME(0,0,0)</f>
        <v>51775</v>
      </c>
      <c r="C4135">
        <v>36.182754516999999</v>
      </c>
    </row>
    <row r="4136" spans="1:3" x14ac:dyDescent="0.25">
      <c r="A4136">
        <v>15280</v>
      </c>
      <c r="B4136" s="1">
        <f>DATE(2041,11,1) + TIME(0,0,0)</f>
        <v>51806</v>
      </c>
      <c r="C4136">
        <v>36.194484711000001</v>
      </c>
    </row>
    <row r="4137" spans="1:3" x14ac:dyDescent="0.25">
      <c r="A4137">
        <v>15310</v>
      </c>
      <c r="B4137" s="1">
        <f>DATE(2041,12,1) + TIME(0,0,0)</f>
        <v>51836</v>
      </c>
      <c r="C4137">
        <v>36.205806731999999</v>
      </c>
    </row>
    <row r="4138" spans="1:3" x14ac:dyDescent="0.25">
      <c r="A4138">
        <v>15341</v>
      </c>
      <c r="B4138" s="1">
        <f>DATE(2042,1,1) + TIME(0,0,0)</f>
        <v>51867</v>
      </c>
      <c r="C4138">
        <v>36.217483520999998</v>
      </c>
    </row>
    <row r="4139" spans="1:3" x14ac:dyDescent="0.25">
      <c r="A4139">
        <v>15372</v>
      </c>
      <c r="B4139" s="1">
        <f>DATE(2042,2,1) + TIME(0,0,0)</f>
        <v>51898</v>
      </c>
      <c r="C4139">
        <v>36.229133605999998</v>
      </c>
    </row>
    <row r="4140" spans="1:3" x14ac:dyDescent="0.25">
      <c r="A4140">
        <v>15400</v>
      </c>
      <c r="B4140" s="1">
        <f>DATE(2042,3,1) + TIME(0,0,0)</f>
        <v>51926</v>
      </c>
      <c r="C4140">
        <v>36.239635468000003</v>
      </c>
    </row>
    <row r="4141" spans="1:3" x14ac:dyDescent="0.25">
      <c r="A4141">
        <v>15431</v>
      </c>
      <c r="B4141" s="1">
        <f>DATE(2042,4,1) + TIME(0,0,0)</f>
        <v>51957</v>
      </c>
      <c r="C4141">
        <v>36.251239777000002</v>
      </c>
    </row>
    <row r="4142" spans="1:3" x14ac:dyDescent="0.25">
      <c r="A4142">
        <v>15461</v>
      </c>
      <c r="B4142" s="1">
        <f>DATE(2042,5,1) + TIME(0,0,0)</f>
        <v>51987</v>
      </c>
      <c r="C4142">
        <v>36.262447356999999</v>
      </c>
    </row>
    <row r="4143" spans="1:3" x14ac:dyDescent="0.25">
      <c r="A4143">
        <v>15492</v>
      </c>
      <c r="B4143" s="1">
        <f>DATE(2042,6,1) + TIME(0,0,0)</f>
        <v>52018</v>
      </c>
      <c r="C4143">
        <v>36.274002074999999</v>
      </c>
    </row>
    <row r="4144" spans="1:3" x14ac:dyDescent="0.25">
      <c r="A4144">
        <v>15522</v>
      </c>
      <c r="B4144" s="1">
        <f>DATE(2042,7,1) + TIME(0,0,0)</f>
        <v>52048</v>
      </c>
      <c r="C4144">
        <v>36.285163879000002</v>
      </c>
    </row>
    <row r="4145" spans="1:3" x14ac:dyDescent="0.25">
      <c r="A4145">
        <v>15553</v>
      </c>
      <c r="B4145" s="1">
        <f>DATE(2042,8,1) + TIME(0,0,0)</f>
        <v>52079</v>
      </c>
      <c r="C4145">
        <v>36.296672821000001</v>
      </c>
    </row>
    <row r="4146" spans="1:3" x14ac:dyDescent="0.25">
      <c r="A4146">
        <v>15584</v>
      </c>
      <c r="B4146" s="1">
        <f>DATE(2042,9,1) + TIME(0,0,0)</f>
        <v>52110</v>
      </c>
      <c r="C4146">
        <v>36.308162689</v>
      </c>
    </row>
    <row r="4147" spans="1:3" x14ac:dyDescent="0.25">
      <c r="A4147">
        <v>15614</v>
      </c>
      <c r="B4147" s="1">
        <f>DATE(2042,10,1) + TIME(0,0,0)</f>
        <v>52140</v>
      </c>
      <c r="C4147">
        <v>36.319255828999999</v>
      </c>
    </row>
    <row r="4148" spans="1:3" x14ac:dyDescent="0.25">
      <c r="A4148">
        <v>15645</v>
      </c>
      <c r="B4148" s="1">
        <f>DATE(2042,11,1) + TIME(0,0,0)</f>
        <v>52171</v>
      </c>
      <c r="C4148">
        <v>36.330699920999997</v>
      </c>
    </row>
    <row r="4149" spans="1:3" x14ac:dyDescent="0.25">
      <c r="A4149">
        <v>15675</v>
      </c>
      <c r="B4149" s="1">
        <f>DATE(2042,12,1) + TIME(0,0,0)</f>
        <v>52201</v>
      </c>
      <c r="C4149">
        <v>36.341751099</v>
      </c>
    </row>
    <row r="4150" spans="1:3" x14ac:dyDescent="0.25">
      <c r="A4150">
        <v>15706</v>
      </c>
      <c r="B4150" s="1">
        <f>DATE(2043,1,1) + TIME(0,0,0)</f>
        <v>52232</v>
      </c>
      <c r="C4150">
        <v>36.353149414000001</v>
      </c>
    </row>
    <row r="4151" spans="1:3" x14ac:dyDescent="0.25">
      <c r="A4151">
        <v>15737</v>
      </c>
      <c r="B4151" s="1">
        <f>DATE(2043,2,1) + TIME(0,0,0)</f>
        <v>52263</v>
      </c>
      <c r="C4151">
        <v>36.364528655999997</v>
      </c>
    </row>
    <row r="4152" spans="1:3" x14ac:dyDescent="0.25">
      <c r="A4152">
        <v>15765</v>
      </c>
      <c r="B4152" s="1">
        <f>DATE(2043,3,1) + TIME(0,0,0)</f>
        <v>52291</v>
      </c>
      <c r="C4152">
        <v>36.374782562</v>
      </c>
    </row>
    <row r="4153" spans="1:3" x14ac:dyDescent="0.25">
      <c r="A4153">
        <v>15796</v>
      </c>
      <c r="B4153" s="1">
        <f>DATE(2043,4,1) + TIME(0,0,0)</f>
        <v>52322</v>
      </c>
      <c r="C4153">
        <v>36.386119843000003</v>
      </c>
    </row>
    <row r="4154" spans="1:3" x14ac:dyDescent="0.25">
      <c r="A4154">
        <v>15826</v>
      </c>
      <c r="B4154" s="1">
        <f>DATE(2043,5,1) + TIME(0,0,0)</f>
        <v>52352</v>
      </c>
      <c r="C4154">
        <v>36.397064209</v>
      </c>
    </row>
    <row r="4155" spans="1:3" x14ac:dyDescent="0.25">
      <c r="A4155">
        <v>15857</v>
      </c>
      <c r="B4155" s="1">
        <f>DATE(2043,6,1) + TIME(0,0,0)</f>
        <v>52383</v>
      </c>
      <c r="C4155">
        <v>36.408355712999999</v>
      </c>
    </row>
    <row r="4156" spans="1:3" x14ac:dyDescent="0.25">
      <c r="A4156">
        <v>15887</v>
      </c>
      <c r="B4156" s="1">
        <f>DATE(2043,7,1) + TIME(0,0,0)</f>
        <v>52413</v>
      </c>
      <c r="C4156">
        <v>36.419261931999998</v>
      </c>
    </row>
    <row r="4157" spans="1:3" x14ac:dyDescent="0.25">
      <c r="A4157">
        <v>15918</v>
      </c>
      <c r="B4157" s="1">
        <f>DATE(2043,8,1) + TIME(0,0,0)</f>
        <v>52444</v>
      </c>
      <c r="C4157">
        <v>36.430511475000003</v>
      </c>
    </row>
    <row r="4158" spans="1:3" x14ac:dyDescent="0.25">
      <c r="A4158">
        <v>15949</v>
      </c>
      <c r="B4158" s="1">
        <f>DATE(2043,9,1) + TIME(0,0,0)</f>
        <v>52475</v>
      </c>
      <c r="C4158">
        <v>36.441738129000001</v>
      </c>
    </row>
    <row r="4159" spans="1:3" x14ac:dyDescent="0.25">
      <c r="A4159">
        <v>15979</v>
      </c>
      <c r="B4159" s="1">
        <f>DATE(2043,10,1) + TIME(0,0,0)</f>
        <v>52505</v>
      </c>
      <c r="C4159">
        <v>36.452583312999998</v>
      </c>
    </row>
    <row r="4160" spans="1:3" x14ac:dyDescent="0.25">
      <c r="A4160">
        <v>16010</v>
      </c>
      <c r="B4160" s="1">
        <f>DATE(2043,11,1) + TIME(0,0,0)</f>
        <v>52536</v>
      </c>
      <c r="C4160">
        <v>36.463768004999999</v>
      </c>
    </row>
    <row r="4161" spans="1:3" x14ac:dyDescent="0.25">
      <c r="A4161">
        <v>16040</v>
      </c>
      <c r="B4161" s="1">
        <f>DATE(2043,12,1) + TIME(0,0,0)</f>
        <v>52566</v>
      </c>
      <c r="C4161">
        <v>36.474571228000002</v>
      </c>
    </row>
    <row r="4162" spans="1:3" x14ac:dyDescent="0.25">
      <c r="A4162">
        <v>16071</v>
      </c>
      <c r="B4162" s="1">
        <f>DATE(2044,1,1) + TIME(0,0,0)</f>
        <v>52597</v>
      </c>
      <c r="C4162">
        <v>36.485713959000002</v>
      </c>
    </row>
    <row r="4163" spans="1:3" x14ac:dyDescent="0.25">
      <c r="A4163">
        <v>16102</v>
      </c>
      <c r="B4163" s="1">
        <f>DATE(2044,2,1) + TIME(0,0,0)</f>
        <v>52628</v>
      </c>
      <c r="C4163">
        <v>36.496833801000001</v>
      </c>
    </row>
    <row r="4164" spans="1:3" x14ac:dyDescent="0.25">
      <c r="A4164">
        <v>16131</v>
      </c>
      <c r="B4164" s="1">
        <f>DATE(2044,3,1) + TIME(0,0,0)</f>
        <v>52657</v>
      </c>
      <c r="C4164">
        <v>36.507213593000003</v>
      </c>
    </row>
    <row r="4165" spans="1:3" x14ac:dyDescent="0.25">
      <c r="A4165">
        <v>16162</v>
      </c>
      <c r="B4165" s="1">
        <f>DATE(2044,4,1) + TIME(0,0,0)</f>
        <v>52688</v>
      </c>
      <c r="C4165">
        <v>36.518287659000002</v>
      </c>
    </row>
    <row r="4166" spans="1:3" x14ac:dyDescent="0.25">
      <c r="A4166">
        <v>16192</v>
      </c>
      <c r="B4166" s="1">
        <f>DATE(2044,5,1) + TIME(0,0,0)</f>
        <v>52718</v>
      </c>
      <c r="C4166">
        <v>36.52898407</v>
      </c>
    </row>
    <row r="4167" spans="1:3" x14ac:dyDescent="0.25">
      <c r="A4167">
        <v>16223</v>
      </c>
      <c r="B4167" s="1">
        <f>DATE(2044,6,1) + TIME(0,0,0)</f>
        <v>52749</v>
      </c>
      <c r="C4167">
        <v>36.540016174000002</v>
      </c>
    </row>
    <row r="4168" spans="1:3" x14ac:dyDescent="0.25">
      <c r="A4168">
        <v>16253</v>
      </c>
      <c r="B4168" s="1">
        <f>DATE(2044,7,1) + TIME(0,0,0)</f>
        <v>52779</v>
      </c>
      <c r="C4168">
        <v>36.550670623999999</v>
      </c>
    </row>
    <row r="4169" spans="1:3" x14ac:dyDescent="0.25">
      <c r="A4169">
        <v>16284</v>
      </c>
      <c r="B4169" s="1">
        <f>DATE(2044,8,1) + TIME(0,0,0)</f>
        <v>52810</v>
      </c>
      <c r="C4169">
        <v>36.561656952</v>
      </c>
    </row>
    <row r="4170" spans="1:3" x14ac:dyDescent="0.25">
      <c r="A4170">
        <v>16315</v>
      </c>
      <c r="B4170" s="1">
        <f>DATE(2044,9,1) + TIME(0,0,0)</f>
        <v>52841</v>
      </c>
      <c r="C4170">
        <v>36.572624206999997</v>
      </c>
    </row>
    <row r="4171" spans="1:3" x14ac:dyDescent="0.25">
      <c r="A4171">
        <v>16345</v>
      </c>
      <c r="B4171" s="1">
        <f>DATE(2044,10,1) + TIME(0,0,0)</f>
        <v>52871</v>
      </c>
      <c r="C4171">
        <v>36.583217621000003</v>
      </c>
    </row>
    <row r="4172" spans="1:3" x14ac:dyDescent="0.25">
      <c r="A4172">
        <v>16376</v>
      </c>
      <c r="B4172" s="1">
        <f>DATE(2044,11,1) + TIME(0,0,0)</f>
        <v>52902</v>
      </c>
      <c r="C4172">
        <v>36.594142914000003</v>
      </c>
    </row>
    <row r="4173" spans="1:3" x14ac:dyDescent="0.25">
      <c r="A4173">
        <v>16406</v>
      </c>
      <c r="B4173" s="1">
        <f>DATE(2044,12,1) + TIME(0,0,0)</f>
        <v>52932</v>
      </c>
      <c r="C4173">
        <v>36.604698181000003</v>
      </c>
    </row>
    <row r="4174" spans="1:3" x14ac:dyDescent="0.25">
      <c r="A4174">
        <v>16437</v>
      </c>
      <c r="B4174" s="1">
        <f>DATE(2045,1,1) + TIME(0,0,0)</f>
        <v>52963</v>
      </c>
      <c r="C4174">
        <v>36.615581511999999</v>
      </c>
    </row>
    <row r="4175" spans="1:3" x14ac:dyDescent="0.25">
      <c r="A4175">
        <v>16468</v>
      </c>
      <c r="B4175" s="1">
        <f>DATE(2045,2,1) + TIME(0,0,0)</f>
        <v>52994</v>
      </c>
      <c r="C4175">
        <v>36.626445769999997</v>
      </c>
    </row>
    <row r="4176" spans="1:3" x14ac:dyDescent="0.25">
      <c r="A4176">
        <v>16496</v>
      </c>
      <c r="B4176" s="1">
        <f>DATE(2045,3,1) + TIME(0,0,0)</f>
        <v>53022</v>
      </c>
      <c r="C4176">
        <v>36.636241912999999</v>
      </c>
    </row>
    <row r="4177" spans="1:3" x14ac:dyDescent="0.25">
      <c r="A4177">
        <v>16527</v>
      </c>
      <c r="B4177" s="1">
        <f>DATE(2045,4,1) + TIME(0,0,0)</f>
        <v>53053</v>
      </c>
      <c r="C4177">
        <v>36.647068023999999</v>
      </c>
    </row>
    <row r="4178" spans="1:3" x14ac:dyDescent="0.25">
      <c r="A4178">
        <v>16557</v>
      </c>
      <c r="B4178" s="1">
        <f>DATE(2045,5,1) + TIME(0,0,0)</f>
        <v>53083</v>
      </c>
      <c r="C4178">
        <v>36.657524109000001</v>
      </c>
    </row>
    <row r="4179" spans="1:3" x14ac:dyDescent="0.25">
      <c r="A4179">
        <v>16588</v>
      </c>
      <c r="B4179" s="1">
        <f>DATE(2045,6,1) + TIME(0,0,0)</f>
        <v>53114</v>
      </c>
      <c r="C4179">
        <v>36.668308258000003</v>
      </c>
    </row>
    <row r="4180" spans="1:3" x14ac:dyDescent="0.25">
      <c r="A4180">
        <v>16618</v>
      </c>
      <c r="B4180" s="1">
        <f>DATE(2045,7,1) + TIME(0,0,0)</f>
        <v>53144</v>
      </c>
      <c r="C4180">
        <v>36.678726196</v>
      </c>
    </row>
    <row r="4181" spans="1:3" x14ac:dyDescent="0.25">
      <c r="A4181">
        <v>16649</v>
      </c>
      <c r="B4181" s="1">
        <f>DATE(2045,8,1) + TIME(0,0,0)</f>
        <v>53175</v>
      </c>
      <c r="C4181">
        <v>36.689472197999997</v>
      </c>
    </row>
    <row r="4182" spans="1:3" x14ac:dyDescent="0.25">
      <c r="A4182">
        <v>16680</v>
      </c>
      <c r="B4182" s="1">
        <f>DATE(2045,9,1) + TIME(0,0,0)</f>
        <v>53206</v>
      </c>
      <c r="C4182">
        <v>36.700199126999998</v>
      </c>
    </row>
    <row r="4183" spans="1:3" x14ac:dyDescent="0.25">
      <c r="A4183">
        <v>16710</v>
      </c>
      <c r="B4183" s="1">
        <f>DATE(2045,10,1) + TIME(0,0,0)</f>
        <v>53236</v>
      </c>
      <c r="C4183">
        <v>36.710559844999999</v>
      </c>
    </row>
    <row r="4184" spans="1:3" x14ac:dyDescent="0.25">
      <c r="A4184">
        <v>16741</v>
      </c>
      <c r="B4184" s="1">
        <f>DATE(2045,11,1) + TIME(0,0,0)</f>
        <v>53267</v>
      </c>
      <c r="C4184">
        <v>36.721244812000002</v>
      </c>
    </row>
    <row r="4185" spans="1:3" x14ac:dyDescent="0.25">
      <c r="A4185">
        <v>16771</v>
      </c>
      <c r="B4185" s="1">
        <f>DATE(2045,12,1) + TIME(0,0,0)</f>
        <v>53297</v>
      </c>
      <c r="C4185">
        <v>36.731567382999998</v>
      </c>
    </row>
    <row r="4186" spans="1:3" x14ac:dyDescent="0.25">
      <c r="A4186">
        <v>16802</v>
      </c>
      <c r="B4186" s="1">
        <f>DATE(2046,1,1) + TIME(0,0,0)</f>
        <v>53328</v>
      </c>
      <c r="C4186">
        <v>36.742214203000003</v>
      </c>
    </row>
    <row r="4187" spans="1:3" x14ac:dyDescent="0.25">
      <c r="A4187">
        <v>16833</v>
      </c>
      <c r="B4187" s="1">
        <f>DATE(2046,2,1) + TIME(0,0,0)</f>
        <v>53359</v>
      </c>
      <c r="C4187">
        <v>36.752841949</v>
      </c>
    </row>
    <row r="4188" spans="1:3" x14ac:dyDescent="0.25">
      <c r="A4188">
        <v>16861</v>
      </c>
      <c r="B4188" s="1">
        <f>DATE(2046,3,1) + TIME(0,0,0)</f>
        <v>53387</v>
      </c>
      <c r="C4188">
        <v>36.762424469000003</v>
      </c>
    </row>
    <row r="4189" spans="1:3" x14ac:dyDescent="0.25">
      <c r="A4189">
        <v>16892</v>
      </c>
      <c r="B4189" s="1">
        <f>DATE(2046,4,1) + TIME(0,0,0)</f>
        <v>53418</v>
      </c>
      <c r="C4189">
        <v>36.773017883000001</v>
      </c>
    </row>
    <row r="4190" spans="1:3" x14ac:dyDescent="0.25">
      <c r="A4190">
        <v>16922</v>
      </c>
      <c r="B4190" s="1">
        <f>DATE(2046,5,1) + TIME(0,0,0)</f>
        <v>53448</v>
      </c>
      <c r="C4190">
        <v>36.783245086999997</v>
      </c>
    </row>
    <row r="4191" spans="1:3" x14ac:dyDescent="0.25">
      <c r="A4191">
        <v>16953</v>
      </c>
      <c r="B4191" s="1">
        <f>DATE(2046,6,1) + TIME(0,0,0)</f>
        <v>53479</v>
      </c>
      <c r="C4191">
        <v>36.793800353999998</v>
      </c>
    </row>
    <row r="4192" spans="1:3" x14ac:dyDescent="0.25">
      <c r="A4192">
        <v>16983</v>
      </c>
      <c r="B4192" s="1">
        <f>DATE(2046,7,1) + TIME(0,0,0)</f>
        <v>53509</v>
      </c>
      <c r="C4192">
        <v>36.803993224999999</v>
      </c>
    </row>
    <row r="4193" spans="1:3" x14ac:dyDescent="0.25">
      <c r="A4193">
        <v>17014</v>
      </c>
      <c r="B4193" s="1">
        <f>DATE(2046,8,1) + TIME(0,0,0)</f>
        <v>53540</v>
      </c>
      <c r="C4193">
        <v>36.814506530999999</v>
      </c>
    </row>
    <row r="4194" spans="1:3" x14ac:dyDescent="0.25">
      <c r="A4194">
        <v>17045</v>
      </c>
      <c r="B4194" s="1">
        <f>DATE(2046,9,1) + TIME(0,0,0)</f>
        <v>53571</v>
      </c>
      <c r="C4194">
        <v>36.825000762999998</v>
      </c>
    </row>
    <row r="4195" spans="1:3" x14ac:dyDescent="0.25">
      <c r="A4195">
        <v>17075</v>
      </c>
      <c r="B4195" s="1">
        <f>DATE(2046,10,1) + TIME(0,0,0)</f>
        <v>53601</v>
      </c>
      <c r="C4195">
        <v>36.835140228</v>
      </c>
    </row>
    <row r="4196" spans="1:3" x14ac:dyDescent="0.25">
      <c r="A4196">
        <v>17106</v>
      </c>
      <c r="B4196" s="1">
        <f>DATE(2046,11,1) + TIME(0,0,0)</f>
        <v>53632</v>
      </c>
      <c r="C4196">
        <v>36.845600128000001</v>
      </c>
    </row>
    <row r="4197" spans="1:3" x14ac:dyDescent="0.25">
      <c r="A4197">
        <v>17136</v>
      </c>
      <c r="B4197" s="1">
        <f>DATE(2046,12,1) + TIME(0,0,0)</f>
        <v>53662</v>
      </c>
      <c r="C4197">
        <v>36.855701447000001</v>
      </c>
    </row>
    <row r="4198" spans="1:3" x14ac:dyDescent="0.25">
      <c r="A4198">
        <v>17167</v>
      </c>
      <c r="B4198" s="1">
        <f>DATE(2047,1,1) + TIME(0,0,0)</f>
        <v>53693</v>
      </c>
      <c r="C4198">
        <v>36.866123199</v>
      </c>
    </row>
    <row r="4199" spans="1:3" x14ac:dyDescent="0.25">
      <c r="A4199">
        <v>17198</v>
      </c>
      <c r="B4199" s="1">
        <f>DATE(2047,2,1) + TIME(0,0,0)</f>
        <v>53724</v>
      </c>
      <c r="C4199">
        <v>36.876522064</v>
      </c>
    </row>
    <row r="4200" spans="1:3" x14ac:dyDescent="0.25">
      <c r="A4200">
        <v>17226</v>
      </c>
      <c r="B4200" s="1">
        <f>DATE(2047,3,1) + TIME(0,0,0)</f>
        <v>53752</v>
      </c>
      <c r="C4200">
        <v>36.885902405000003</v>
      </c>
    </row>
    <row r="4201" spans="1:3" x14ac:dyDescent="0.25">
      <c r="A4201">
        <v>17257</v>
      </c>
      <c r="B4201" s="1">
        <f>DATE(2047,4,1) + TIME(0,0,0)</f>
        <v>53783</v>
      </c>
      <c r="C4201">
        <v>36.896270752</v>
      </c>
    </row>
    <row r="4202" spans="1:3" x14ac:dyDescent="0.25">
      <c r="A4202">
        <v>17287</v>
      </c>
      <c r="B4202" s="1">
        <f>DATE(2047,5,1) + TIME(0,0,0)</f>
        <v>53813</v>
      </c>
      <c r="C4202">
        <v>36.906284331999998</v>
      </c>
    </row>
    <row r="4203" spans="1:3" x14ac:dyDescent="0.25">
      <c r="A4203">
        <v>17318</v>
      </c>
      <c r="B4203" s="1">
        <f>DATE(2047,6,1) + TIME(0,0,0)</f>
        <v>53844</v>
      </c>
      <c r="C4203">
        <v>36.916614531999997</v>
      </c>
    </row>
    <row r="4204" spans="1:3" x14ac:dyDescent="0.25">
      <c r="A4204">
        <v>17348</v>
      </c>
      <c r="B4204" s="1">
        <f>DATE(2047,7,1) + TIME(0,0,0)</f>
        <v>53874</v>
      </c>
      <c r="C4204">
        <v>36.926593781000001</v>
      </c>
    </row>
    <row r="4205" spans="1:3" x14ac:dyDescent="0.25">
      <c r="A4205">
        <v>17379</v>
      </c>
      <c r="B4205" s="1">
        <f>DATE(2047,8,1) + TIME(0,0,0)</f>
        <v>53905</v>
      </c>
      <c r="C4205">
        <v>36.936885834000002</v>
      </c>
    </row>
    <row r="4206" spans="1:3" x14ac:dyDescent="0.25">
      <c r="A4206">
        <v>17410</v>
      </c>
      <c r="B4206" s="1">
        <f>DATE(2047,9,1) + TIME(0,0,0)</f>
        <v>53936</v>
      </c>
      <c r="C4206">
        <v>36.947162628000001</v>
      </c>
    </row>
    <row r="4207" spans="1:3" x14ac:dyDescent="0.25">
      <c r="A4207">
        <v>17440</v>
      </c>
      <c r="B4207" s="1">
        <f>DATE(2047,10,1) + TIME(0,0,0)</f>
        <v>53966</v>
      </c>
      <c r="C4207">
        <v>36.957088470000002</v>
      </c>
    </row>
    <row r="4208" spans="1:3" x14ac:dyDescent="0.25">
      <c r="A4208">
        <v>17471</v>
      </c>
      <c r="B4208" s="1">
        <f>DATE(2047,11,1) + TIME(0,0,0)</f>
        <v>53997</v>
      </c>
      <c r="C4208">
        <v>36.967327118</v>
      </c>
    </row>
    <row r="4209" spans="1:3" x14ac:dyDescent="0.25">
      <c r="A4209">
        <v>17501</v>
      </c>
      <c r="B4209" s="1">
        <f>DATE(2047,12,1) + TIME(0,0,0)</f>
        <v>54027</v>
      </c>
      <c r="C4209">
        <v>36.977218628000003</v>
      </c>
    </row>
    <row r="4210" spans="1:3" x14ac:dyDescent="0.25">
      <c r="A4210">
        <v>17532</v>
      </c>
      <c r="B4210" s="1">
        <f>DATE(2048,1,1) + TIME(0,0,0)</f>
        <v>54058</v>
      </c>
      <c r="C4210">
        <v>36.987422942999999</v>
      </c>
    </row>
    <row r="4211" spans="1:3" x14ac:dyDescent="0.25">
      <c r="A4211">
        <v>17563</v>
      </c>
      <c r="B4211" s="1">
        <f>DATE(2048,2,1) + TIME(0,0,0)</f>
        <v>54089</v>
      </c>
      <c r="C4211">
        <v>36.997608184999997</v>
      </c>
    </row>
    <row r="4212" spans="1:3" x14ac:dyDescent="0.25">
      <c r="A4212">
        <v>17592</v>
      </c>
      <c r="B4212" s="1">
        <f>DATE(2048,3,1) + TIME(0,0,0)</f>
        <v>54118</v>
      </c>
      <c r="C4212">
        <v>37.007122039999999</v>
      </c>
    </row>
    <row r="4213" spans="1:3" x14ac:dyDescent="0.25">
      <c r="A4213">
        <v>17623</v>
      </c>
      <c r="B4213" s="1">
        <f>DATE(2048,4,1) + TIME(0,0,0)</f>
        <v>54149</v>
      </c>
      <c r="C4213">
        <v>37.017269134999999</v>
      </c>
    </row>
    <row r="4214" spans="1:3" x14ac:dyDescent="0.25">
      <c r="A4214">
        <v>17653</v>
      </c>
      <c r="B4214" s="1">
        <f>DATE(2048,5,1) + TIME(0,0,0)</f>
        <v>54179</v>
      </c>
      <c r="C4214">
        <v>37.027076721</v>
      </c>
    </row>
    <row r="4215" spans="1:3" x14ac:dyDescent="0.25">
      <c r="A4215">
        <v>17684</v>
      </c>
      <c r="B4215" s="1">
        <f>DATE(2048,6,1) + TIME(0,0,0)</f>
        <v>54210</v>
      </c>
      <c r="C4215">
        <v>37.037193297999998</v>
      </c>
    </row>
    <row r="4216" spans="1:3" x14ac:dyDescent="0.25">
      <c r="A4216">
        <v>17714</v>
      </c>
      <c r="B4216" s="1">
        <f>DATE(2048,7,1) + TIME(0,0,0)</f>
        <v>54240</v>
      </c>
      <c r="C4216">
        <v>37.046966552999997</v>
      </c>
    </row>
    <row r="4217" spans="1:3" x14ac:dyDescent="0.25">
      <c r="A4217">
        <v>17745</v>
      </c>
      <c r="B4217" s="1">
        <f>DATE(2048,8,1) + TIME(0,0,0)</f>
        <v>54271</v>
      </c>
      <c r="C4217">
        <v>37.057044982999997</v>
      </c>
    </row>
    <row r="4218" spans="1:3" x14ac:dyDescent="0.25">
      <c r="A4218">
        <v>17776</v>
      </c>
      <c r="B4218" s="1">
        <f>DATE(2048,9,1) + TIME(0,0,0)</f>
        <v>54302</v>
      </c>
      <c r="C4218">
        <v>37.067111969000003</v>
      </c>
    </row>
    <row r="4219" spans="1:3" x14ac:dyDescent="0.25">
      <c r="A4219">
        <v>17806</v>
      </c>
      <c r="B4219" s="1">
        <f>DATE(2048,10,1) + TIME(0,0,0)</f>
        <v>54332</v>
      </c>
      <c r="C4219">
        <v>37.076831818000002</v>
      </c>
    </row>
    <row r="4220" spans="1:3" x14ac:dyDescent="0.25">
      <c r="A4220">
        <v>17837</v>
      </c>
      <c r="B4220" s="1">
        <f>DATE(2048,11,1) + TIME(0,0,0)</f>
        <v>54363</v>
      </c>
      <c r="C4220">
        <v>37.086860657000003</v>
      </c>
    </row>
    <row r="4221" spans="1:3" x14ac:dyDescent="0.25">
      <c r="A4221">
        <v>17867</v>
      </c>
      <c r="B4221" s="1">
        <f>DATE(2048,12,1) + TIME(0,0,0)</f>
        <v>54393</v>
      </c>
      <c r="C4221">
        <v>37.096549988</v>
      </c>
    </row>
    <row r="4222" spans="1:3" x14ac:dyDescent="0.25">
      <c r="A4222">
        <v>17898</v>
      </c>
      <c r="B4222" s="1">
        <f>DATE(2049,1,1) + TIME(0,0,0)</f>
        <v>54424</v>
      </c>
      <c r="C4222">
        <v>37.106544495000001</v>
      </c>
    </row>
    <row r="4223" spans="1:3" x14ac:dyDescent="0.25">
      <c r="A4223">
        <v>17929</v>
      </c>
      <c r="B4223" s="1">
        <f>DATE(2049,2,1) + TIME(0,0,0)</f>
        <v>54455</v>
      </c>
      <c r="C4223">
        <v>37.116523743000002</v>
      </c>
    </row>
    <row r="4224" spans="1:3" x14ac:dyDescent="0.25">
      <c r="A4224">
        <v>17957</v>
      </c>
      <c r="B4224" s="1">
        <f>DATE(2049,3,1) + TIME(0,0,0)</f>
        <v>54483</v>
      </c>
      <c r="C4224">
        <v>37.125518798999998</v>
      </c>
    </row>
    <row r="4225" spans="1:3" x14ac:dyDescent="0.25">
      <c r="A4225">
        <v>17988</v>
      </c>
      <c r="B4225" s="1">
        <f>DATE(2049,4,1) + TIME(0,0,0)</f>
        <v>54514</v>
      </c>
      <c r="C4225">
        <v>37.135463715</v>
      </c>
    </row>
    <row r="4226" spans="1:3" x14ac:dyDescent="0.25">
      <c r="A4226">
        <v>18018</v>
      </c>
      <c r="B4226" s="1">
        <f>DATE(2049,5,1) + TIME(0,0,0)</f>
        <v>54544</v>
      </c>
      <c r="C4226">
        <v>37.145072937000002</v>
      </c>
    </row>
    <row r="4227" spans="1:3" x14ac:dyDescent="0.25">
      <c r="A4227">
        <v>18049</v>
      </c>
      <c r="B4227" s="1">
        <f>DATE(2049,6,1) + TIME(0,0,0)</f>
        <v>54575</v>
      </c>
      <c r="C4227">
        <v>37.154983520999998</v>
      </c>
    </row>
    <row r="4228" spans="1:3" x14ac:dyDescent="0.25">
      <c r="A4228">
        <v>18079</v>
      </c>
      <c r="B4228" s="1">
        <f>DATE(2049,7,1) + TIME(0,0,0)</f>
        <v>54605</v>
      </c>
      <c r="C4228">
        <v>37.164558411000002</v>
      </c>
    </row>
    <row r="4229" spans="1:3" x14ac:dyDescent="0.25">
      <c r="A4229">
        <v>18110</v>
      </c>
      <c r="B4229" s="1">
        <f>DATE(2049,8,1) + TIME(0,0,0)</f>
        <v>54636</v>
      </c>
      <c r="C4229">
        <v>37.174438477000002</v>
      </c>
    </row>
    <row r="4230" spans="1:3" x14ac:dyDescent="0.25">
      <c r="A4230">
        <v>18141</v>
      </c>
      <c r="B4230" s="1">
        <f>DATE(2049,9,1) + TIME(0,0,0)</f>
        <v>54667</v>
      </c>
      <c r="C4230">
        <v>37.184299469000003</v>
      </c>
    </row>
    <row r="4231" spans="1:3" x14ac:dyDescent="0.25">
      <c r="A4231">
        <v>18171</v>
      </c>
      <c r="B4231" s="1">
        <f>DATE(2049,10,1) + TIME(0,0,0)</f>
        <v>54697</v>
      </c>
      <c r="C4231">
        <v>37.193828582999998</v>
      </c>
    </row>
    <row r="4232" spans="1:3" x14ac:dyDescent="0.25">
      <c r="A4232">
        <v>18202</v>
      </c>
      <c r="B4232" s="1">
        <f>DATE(2049,11,1) + TIME(0,0,0)</f>
        <v>54728</v>
      </c>
      <c r="C4232">
        <v>37.203655243</v>
      </c>
    </row>
    <row r="4233" spans="1:3" x14ac:dyDescent="0.25">
      <c r="A4233">
        <v>18232</v>
      </c>
      <c r="B4233" s="1">
        <f>DATE(2049,12,1) + TIME(0,0,0)</f>
        <v>54758</v>
      </c>
      <c r="C4233">
        <v>37.213150024000001</v>
      </c>
    </row>
    <row r="4234" spans="1:3" x14ac:dyDescent="0.25">
      <c r="A4234">
        <v>18263</v>
      </c>
      <c r="B4234" s="1">
        <f>DATE(2050,1,1) + TIME(0,0,0)</f>
        <v>54789</v>
      </c>
      <c r="C4234">
        <v>37.222946167000003</v>
      </c>
    </row>
    <row r="4236" spans="1:3" x14ac:dyDescent="0.25">
      <c r="A4236" t="s">
        <v>10</v>
      </c>
    </row>
    <row r="4238" spans="1:3" x14ac:dyDescent="0.25">
      <c r="A4238" t="s">
        <v>1</v>
      </c>
      <c r="B4238" t="s">
        <v>2</v>
      </c>
      <c r="C4238" t="s">
        <v>3</v>
      </c>
    </row>
    <row r="4239" spans="1:3" x14ac:dyDescent="0.25">
      <c r="A4239">
        <v>0</v>
      </c>
      <c r="B4239" s="1">
        <f>DATE(2000,1,1) + TIME(0,0,0)</f>
        <v>36526</v>
      </c>
      <c r="C4239">
        <v>0</v>
      </c>
    </row>
    <row r="4240" spans="1:3" x14ac:dyDescent="0.25">
      <c r="A4240">
        <v>31</v>
      </c>
      <c r="B4240" s="1">
        <f>DATE(2000,2,1) + TIME(0,0,0)</f>
        <v>36557</v>
      </c>
      <c r="C4240">
        <v>3.8858783245000001</v>
      </c>
    </row>
    <row r="4241" spans="1:3" x14ac:dyDescent="0.25">
      <c r="A4241">
        <v>60</v>
      </c>
      <c r="B4241" s="1">
        <f>DATE(2000,3,1) + TIME(0,0,0)</f>
        <v>36586</v>
      </c>
      <c r="C4241">
        <v>7.4643549918999996</v>
      </c>
    </row>
    <row r="4242" spans="1:3" x14ac:dyDescent="0.25">
      <c r="A4242">
        <v>91</v>
      </c>
      <c r="B4242" s="1">
        <f>DATE(2000,4,1) + TIME(0,0,0)</f>
        <v>36617</v>
      </c>
      <c r="C4242">
        <v>10.507016181999999</v>
      </c>
    </row>
    <row r="4243" spans="1:3" x14ac:dyDescent="0.25">
      <c r="A4243">
        <v>121</v>
      </c>
      <c r="B4243" s="1">
        <f>DATE(2000,5,1) + TIME(0,0,0)</f>
        <v>36647</v>
      </c>
      <c r="C4243">
        <v>13.037610054</v>
      </c>
    </row>
    <row r="4244" spans="1:3" x14ac:dyDescent="0.25">
      <c r="A4244">
        <v>152</v>
      </c>
      <c r="B4244" s="1">
        <f>DATE(2000,6,1) + TIME(0,0,0)</f>
        <v>36678</v>
      </c>
      <c r="C4244">
        <v>15.321018219000001</v>
      </c>
    </row>
    <row r="4245" spans="1:3" x14ac:dyDescent="0.25">
      <c r="A4245">
        <v>182</v>
      </c>
      <c r="B4245" s="1">
        <f>DATE(2000,7,1) + TIME(0,0,0)</f>
        <v>36708</v>
      </c>
      <c r="C4245">
        <v>17.206672668</v>
      </c>
    </row>
    <row r="4246" spans="1:3" x14ac:dyDescent="0.25">
      <c r="A4246">
        <v>213</v>
      </c>
      <c r="B4246" s="1">
        <f>DATE(2000,8,1) + TIME(0,0,0)</f>
        <v>36739</v>
      </c>
      <c r="C4246">
        <v>18.630945206</v>
      </c>
    </row>
    <row r="4247" spans="1:3" x14ac:dyDescent="0.25">
      <c r="A4247">
        <v>244</v>
      </c>
      <c r="B4247" s="1">
        <f>DATE(2000,9,1) + TIME(0,0,0)</f>
        <v>36770</v>
      </c>
      <c r="C4247">
        <v>19.825832367</v>
      </c>
    </row>
    <row r="4248" spans="1:3" x14ac:dyDescent="0.25">
      <c r="A4248">
        <v>274</v>
      </c>
      <c r="B4248" s="1">
        <f>DATE(2000,10,1) + TIME(0,0,0)</f>
        <v>36800</v>
      </c>
      <c r="C4248">
        <v>20.723747252999999</v>
      </c>
    </row>
    <row r="4249" spans="1:3" x14ac:dyDescent="0.25">
      <c r="A4249">
        <v>305</v>
      </c>
      <c r="B4249" s="1">
        <f>DATE(2000,11,1) + TIME(0,0,0)</f>
        <v>36831</v>
      </c>
      <c r="C4249">
        <v>21.383621216000002</v>
      </c>
    </row>
    <row r="4250" spans="1:3" x14ac:dyDescent="0.25">
      <c r="A4250">
        <v>335</v>
      </c>
      <c r="B4250" s="1">
        <f>DATE(2000,12,1) + TIME(0,0,0)</f>
        <v>36861</v>
      </c>
      <c r="C4250">
        <v>21.870643615999999</v>
      </c>
    </row>
    <row r="4251" spans="1:3" x14ac:dyDescent="0.25">
      <c r="A4251">
        <v>366</v>
      </c>
      <c r="B4251" s="1">
        <f>DATE(2001,1,1) + TIME(0,0,0)</f>
        <v>36892</v>
      </c>
      <c r="C4251">
        <v>22.267808914</v>
      </c>
    </row>
    <row r="4252" spans="1:3" x14ac:dyDescent="0.25">
      <c r="A4252">
        <v>397</v>
      </c>
      <c r="B4252" s="1">
        <f>DATE(2001,2,1) + TIME(0,0,0)</f>
        <v>36923</v>
      </c>
      <c r="C4252">
        <v>22.582073212000001</v>
      </c>
    </row>
    <row r="4253" spans="1:3" x14ac:dyDescent="0.25">
      <c r="A4253">
        <v>425</v>
      </c>
      <c r="B4253" s="1">
        <f>DATE(2001,3,1) + TIME(0,0,0)</f>
        <v>36951</v>
      </c>
      <c r="C4253">
        <v>22.803646088000001</v>
      </c>
    </row>
    <row r="4254" spans="1:3" x14ac:dyDescent="0.25">
      <c r="A4254">
        <v>456</v>
      </c>
      <c r="B4254" s="1">
        <f>DATE(2001,4,1) + TIME(0,0,0)</f>
        <v>36982</v>
      </c>
      <c r="C4254">
        <v>22.990631103999998</v>
      </c>
    </row>
    <row r="4255" spans="1:3" x14ac:dyDescent="0.25">
      <c r="A4255">
        <v>486</v>
      </c>
      <c r="B4255" s="1">
        <f>DATE(2001,5,1) + TIME(0,0,0)</f>
        <v>37012</v>
      </c>
      <c r="C4255">
        <v>23.134853363000001</v>
      </c>
    </row>
    <row r="4256" spans="1:3" x14ac:dyDescent="0.25">
      <c r="A4256">
        <v>517</v>
      </c>
      <c r="B4256" s="1">
        <f>DATE(2001,6,1) + TIME(0,0,0)</f>
        <v>37043</v>
      </c>
      <c r="C4256">
        <v>23.260274887000001</v>
      </c>
    </row>
    <row r="4257" spans="1:3" x14ac:dyDescent="0.25">
      <c r="A4257">
        <v>547</v>
      </c>
      <c r="B4257" s="1">
        <f>DATE(2001,7,1) + TIME(0,0,0)</f>
        <v>37073</v>
      </c>
      <c r="C4257">
        <v>23.36195755</v>
      </c>
    </row>
    <row r="4258" spans="1:3" x14ac:dyDescent="0.25">
      <c r="A4258">
        <v>578</v>
      </c>
      <c r="B4258" s="1">
        <f>DATE(2001,8,1) + TIME(0,0,0)</f>
        <v>37104</v>
      </c>
      <c r="C4258">
        <v>23.450309752999999</v>
      </c>
    </row>
    <row r="4259" spans="1:3" x14ac:dyDescent="0.25">
      <c r="A4259">
        <v>609</v>
      </c>
      <c r="B4259" s="1">
        <f>DATE(2001,9,1) + TIME(0,0,0)</f>
        <v>37135</v>
      </c>
      <c r="C4259">
        <v>23.525672913000001</v>
      </c>
    </row>
    <row r="4260" spans="1:3" x14ac:dyDescent="0.25">
      <c r="A4260">
        <v>639</v>
      </c>
      <c r="B4260" s="1">
        <f>DATE(2001,10,1) + TIME(0,0,0)</f>
        <v>37165</v>
      </c>
      <c r="C4260">
        <v>23.586536407000001</v>
      </c>
    </row>
    <row r="4261" spans="1:3" x14ac:dyDescent="0.25">
      <c r="A4261">
        <v>670</v>
      </c>
      <c r="B4261" s="1">
        <f>DATE(2001,11,1) + TIME(0,0,0)</f>
        <v>37196</v>
      </c>
      <c r="C4261">
        <v>23.638378143000001</v>
      </c>
    </row>
    <row r="4262" spans="1:3" x14ac:dyDescent="0.25">
      <c r="A4262">
        <v>700</v>
      </c>
      <c r="B4262" s="1">
        <f>DATE(2001,12,1) + TIME(0,0,0)</f>
        <v>37226</v>
      </c>
      <c r="C4262">
        <v>23.679378509999999</v>
      </c>
    </row>
    <row r="4263" spans="1:3" x14ac:dyDescent="0.25">
      <c r="A4263">
        <v>731</v>
      </c>
      <c r="B4263" s="1">
        <f>DATE(2002,1,1) + TIME(0,0,0)</f>
        <v>37257</v>
      </c>
      <c r="C4263">
        <v>23.714540482</v>
      </c>
    </row>
    <row r="4264" spans="1:3" x14ac:dyDescent="0.25">
      <c r="A4264">
        <v>762</v>
      </c>
      <c r="B4264" s="1">
        <f>DATE(2002,2,1) + TIME(0,0,0)</f>
        <v>37288</v>
      </c>
      <c r="C4264">
        <v>23.745559692</v>
      </c>
    </row>
    <row r="4265" spans="1:3" x14ac:dyDescent="0.25">
      <c r="A4265">
        <v>790</v>
      </c>
      <c r="B4265" s="1">
        <f>DATE(2002,3,1) + TIME(0,0,0)</f>
        <v>37316</v>
      </c>
      <c r="C4265">
        <v>23.770786285</v>
      </c>
    </row>
    <row r="4266" spans="1:3" x14ac:dyDescent="0.25">
      <c r="A4266">
        <v>821</v>
      </c>
      <c r="B4266" s="1">
        <f>DATE(2002,4,1) + TIME(0,0,0)</f>
        <v>37347</v>
      </c>
      <c r="C4266">
        <v>23.795564650999999</v>
      </c>
    </row>
    <row r="4267" spans="1:3" x14ac:dyDescent="0.25">
      <c r="A4267">
        <v>851</v>
      </c>
      <c r="B4267" s="1">
        <f>DATE(2002,5,1) + TIME(0,0,0)</f>
        <v>37377</v>
      </c>
      <c r="C4267">
        <v>23.817020415999998</v>
      </c>
    </row>
    <row r="4268" spans="1:3" x14ac:dyDescent="0.25">
      <c r="A4268">
        <v>882</v>
      </c>
      <c r="B4268" s="1">
        <f>DATE(2002,6,1) + TIME(0,0,0)</f>
        <v>37408</v>
      </c>
      <c r="C4268">
        <v>23.837102890000001</v>
      </c>
    </row>
    <row r="4269" spans="1:3" x14ac:dyDescent="0.25">
      <c r="A4269">
        <v>912</v>
      </c>
      <c r="B4269" s="1">
        <f>DATE(2002,7,1) + TIME(0,0,0)</f>
        <v>37438</v>
      </c>
      <c r="C4269">
        <v>23.854902267</v>
      </c>
    </row>
    <row r="4270" spans="1:3" x14ac:dyDescent="0.25">
      <c r="A4270">
        <v>943</v>
      </c>
      <c r="B4270" s="1">
        <f>DATE(2002,8,1) + TIME(0,0,0)</f>
        <v>37469</v>
      </c>
      <c r="C4270">
        <v>23.871873856000001</v>
      </c>
    </row>
    <row r="4271" spans="1:3" x14ac:dyDescent="0.25">
      <c r="A4271">
        <v>974</v>
      </c>
      <c r="B4271" s="1">
        <f>DATE(2002,9,1) + TIME(0,0,0)</f>
        <v>37500</v>
      </c>
      <c r="C4271">
        <v>23.887571335000001</v>
      </c>
    </row>
    <row r="4272" spans="1:3" x14ac:dyDescent="0.25">
      <c r="A4272">
        <v>1004</v>
      </c>
      <c r="B4272" s="1">
        <f>DATE(2002,10,1) + TIME(0,0,0)</f>
        <v>37530</v>
      </c>
      <c r="C4272">
        <v>23.901594161999999</v>
      </c>
    </row>
    <row r="4273" spans="1:3" x14ac:dyDescent="0.25">
      <c r="A4273">
        <v>1035</v>
      </c>
      <c r="B4273" s="1">
        <f>DATE(2002,11,1) + TIME(0,0,0)</f>
        <v>37561</v>
      </c>
      <c r="C4273">
        <v>23.914749145999998</v>
      </c>
    </row>
    <row r="4274" spans="1:3" x14ac:dyDescent="0.25">
      <c r="A4274">
        <v>1065</v>
      </c>
      <c r="B4274" s="1">
        <f>DATE(2002,12,1) + TIME(0,0,0)</f>
        <v>37591</v>
      </c>
      <c r="C4274">
        <v>23.926301956</v>
      </c>
    </row>
    <row r="4275" spans="1:3" x14ac:dyDescent="0.25">
      <c r="A4275">
        <v>1096</v>
      </c>
      <c r="B4275" s="1">
        <f>DATE(2003,1,1) + TIME(0,0,0)</f>
        <v>37622</v>
      </c>
      <c r="C4275">
        <v>23.937191009999999</v>
      </c>
    </row>
    <row r="4276" spans="1:3" x14ac:dyDescent="0.25">
      <c r="A4276">
        <v>1127</v>
      </c>
      <c r="B4276" s="1">
        <f>DATE(2003,2,1) + TIME(0,0,0)</f>
        <v>37653</v>
      </c>
      <c r="C4276">
        <v>23.947145462000002</v>
      </c>
    </row>
    <row r="4277" spans="1:3" x14ac:dyDescent="0.25">
      <c r="A4277">
        <v>1155</v>
      </c>
      <c r="B4277" s="1">
        <f>DATE(2003,3,1) + TIME(0,0,0)</f>
        <v>37681</v>
      </c>
      <c r="C4277">
        <v>23.955421447999999</v>
      </c>
    </row>
    <row r="4278" spans="1:3" x14ac:dyDescent="0.25">
      <c r="A4278">
        <v>1186</v>
      </c>
      <c r="B4278" s="1">
        <f>DATE(2003,4,1) + TIME(0,0,0)</f>
        <v>37712</v>
      </c>
      <c r="C4278">
        <v>23.963882446</v>
      </c>
    </row>
    <row r="4279" spans="1:3" x14ac:dyDescent="0.25">
      <c r="A4279">
        <v>1216</v>
      </c>
      <c r="B4279" s="1">
        <f>DATE(2003,5,1) + TIME(0,0,0)</f>
        <v>37742</v>
      </c>
      <c r="C4279">
        <v>23.971437454</v>
      </c>
    </row>
    <row r="4280" spans="1:3" x14ac:dyDescent="0.25">
      <c r="A4280">
        <v>1247</v>
      </c>
      <c r="B4280" s="1">
        <f>DATE(2003,6,1) + TIME(0,0,0)</f>
        <v>37773</v>
      </c>
      <c r="C4280">
        <v>23.978656769000001</v>
      </c>
    </row>
    <row r="4281" spans="1:3" x14ac:dyDescent="0.25">
      <c r="A4281">
        <v>1277</v>
      </c>
      <c r="B4281" s="1">
        <f>DATE(2003,7,1) + TIME(0,0,0)</f>
        <v>37803</v>
      </c>
      <c r="C4281">
        <v>23.985122681</v>
      </c>
    </row>
    <row r="4282" spans="1:3" x14ac:dyDescent="0.25">
      <c r="A4282">
        <v>1308</v>
      </c>
      <c r="B4282" s="1">
        <f>DATE(2003,8,1) + TIME(0,0,0)</f>
        <v>37834</v>
      </c>
      <c r="C4282">
        <v>23.991312026999999</v>
      </c>
    </row>
    <row r="4283" spans="1:3" x14ac:dyDescent="0.25">
      <c r="A4283">
        <v>1339</v>
      </c>
      <c r="B4283" s="1">
        <f>DATE(2003,9,1) + TIME(0,0,0)</f>
        <v>37865</v>
      </c>
      <c r="C4283">
        <v>23.997045517</v>
      </c>
    </row>
    <row r="4284" spans="1:3" x14ac:dyDescent="0.25">
      <c r="A4284">
        <v>1369</v>
      </c>
      <c r="B4284" s="1">
        <f>DATE(2003,10,1) + TIME(0,0,0)</f>
        <v>37895</v>
      </c>
      <c r="C4284">
        <v>24.002185822000001</v>
      </c>
    </row>
    <row r="4285" spans="1:3" x14ac:dyDescent="0.25">
      <c r="A4285">
        <v>1400</v>
      </c>
      <c r="B4285" s="1">
        <f>DATE(2003,11,1) + TIME(0,0,0)</f>
        <v>37926</v>
      </c>
      <c r="C4285">
        <v>24.007083893000001</v>
      </c>
    </row>
    <row r="4286" spans="1:3" x14ac:dyDescent="0.25">
      <c r="A4286">
        <v>1430</v>
      </c>
      <c r="B4286" s="1">
        <f>DATE(2003,12,1) + TIME(0,0,0)</f>
        <v>37956</v>
      </c>
      <c r="C4286">
        <v>24.011436461999999</v>
      </c>
    </row>
    <row r="4287" spans="1:3" x14ac:dyDescent="0.25">
      <c r="A4287">
        <v>1461</v>
      </c>
      <c r="B4287" s="1">
        <f>DATE(2004,1,1) + TIME(0,0,0)</f>
        <v>37987</v>
      </c>
      <c r="C4287">
        <v>24.015556334999999</v>
      </c>
    </row>
    <row r="4288" spans="1:3" x14ac:dyDescent="0.25">
      <c r="A4288">
        <v>1492</v>
      </c>
      <c r="B4288" s="1">
        <f>DATE(2004,2,1) + TIME(0,0,0)</f>
        <v>38018</v>
      </c>
      <c r="C4288">
        <v>24.019325255999998</v>
      </c>
    </row>
    <row r="4289" spans="1:3" x14ac:dyDescent="0.25">
      <c r="A4289">
        <v>1521</v>
      </c>
      <c r="B4289" s="1">
        <f>DATE(2004,3,1) + TIME(0,0,0)</f>
        <v>38047</v>
      </c>
      <c r="C4289">
        <v>24.022560120000001</v>
      </c>
    </row>
    <row r="4290" spans="1:3" x14ac:dyDescent="0.25">
      <c r="A4290">
        <v>1552</v>
      </c>
      <c r="B4290" s="1">
        <f>DATE(2004,4,1) + TIME(0,0,0)</f>
        <v>38078</v>
      </c>
      <c r="C4290">
        <v>24.025735855000001</v>
      </c>
    </row>
    <row r="4291" spans="1:3" x14ac:dyDescent="0.25">
      <c r="A4291">
        <v>1582</v>
      </c>
      <c r="B4291" s="1">
        <f>DATE(2004,5,1) + TIME(0,0,0)</f>
        <v>38108</v>
      </c>
      <c r="C4291">
        <v>24.028553008999999</v>
      </c>
    </row>
    <row r="4292" spans="1:3" x14ac:dyDescent="0.25">
      <c r="A4292">
        <v>1613</v>
      </c>
      <c r="B4292" s="1">
        <f>DATE(2004,6,1) + TIME(0,0,0)</f>
        <v>38139</v>
      </c>
      <c r="C4292">
        <v>24.031225203999998</v>
      </c>
    </row>
    <row r="4293" spans="1:3" x14ac:dyDescent="0.25">
      <c r="A4293">
        <v>1643</v>
      </c>
      <c r="B4293" s="1">
        <f>DATE(2004,7,1) + TIME(0,0,0)</f>
        <v>38169</v>
      </c>
      <c r="C4293">
        <v>24.033601761</v>
      </c>
    </row>
    <row r="4294" spans="1:3" x14ac:dyDescent="0.25">
      <c r="A4294">
        <v>1674</v>
      </c>
      <c r="B4294" s="1">
        <f>DATE(2004,8,1) + TIME(0,0,0)</f>
        <v>38200</v>
      </c>
      <c r="C4294">
        <v>24.035858154</v>
      </c>
    </row>
    <row r="4295" spans="1:3" x14ac:dyDescent="0.25">
      <c r="A4295">
        <v>1705</v>
      </c>
      <c r="B4295" s="1">
        <f>DATE(2004,9,1) + TIME(0,0,0)</f>
        <v>38231</v>
      </c>
      <c r="C4295">
        <v>24.037933349999999</v>
      </c>
    </row>
    <row r="4296" spans="1:3" x14ac:dyDescent="0.25">
      <c r="A4296">
        <v>1735</v>
      </c>
      <c r="B4296" s="1">
        <f>DATE(2004,10,1) + TIME(0,0,0)</f>
        <v>38261</v>
      </c>
      <c r="C4296">
        <v>24.039785384999998</v>
      </c>
    </row>
    <row r="4297" spans="1:3" x14ac:dyDescent="0.25">
      <c r="A4297">
        <v>1766</v>
      </c>
      <c r="B4297" s="1">
        <f>DATE(2004,11,1) + TIME(0,0,0)</f>
        <v>38292</v>
      </c>
      <c r="C4297">
        <v>24.041551590000001</v>
      </c>
    </row>
    <row r="4298" spans="1:3" x14ac:dyDescent="0.25">
      <c r="A4298">
        <v>1796</v>
      </c>
      <c r="B4298" s="1">
        <f>DATE(2004,12,1) + TIME(0,0,0)</f>
        <v>38322</v>
      </c>
      <c r="C4298">
        <v>24.043132782000001</v>
      </c>
    </row>
    <row r="4299" spans="1:3" x14ac:dyDescent="0.25">
      <c r="A4299">
        <v>1827</v>
      </c>
      <c r="B4299" s="1">
        <f>DATE(2005,1,1) + TIME(0,0,0)</f>
        <v>38353</v>
      </c>
      <c r="C4299">
        <v>24.044652938999999</v>
      </c>
    </row>
    <row r="4300" spans="1:3" x14ac:dyDescent="0.25">
      <c r="A4300">
        <v>1858</v>
      </c>
      <c r="B4300" s="1">
        <f>DATE(2005,2,1) + TIME(0,0,0)</f>
        <v>38384</v>
      </c>
      <c r="C4300">
        <v>24.046066283999998</v>
      </c>
    </row>
    <row r="4301" spans="1:3" x14ac:dyDescent="0.25">
      <c r="A4301">
        <v>1886</v>
      </c>
      <c r="B4301" s="1">
        <f>DATE(2005,3,1) + TIME(0,0,0)</f>
        <v>38412</v>
      </c>
      <c r="C4301">
        <v>24.047262192000002</v>
      </c>
    </row>
    <row r="4302" spans="1:3" x14ac:dyDescent="0.25">
      <c r="A4302">
        <v>1917</v>
      </c>
      <c r="B4302" s="1">
        <f>DATE(2005,4,1) + TIME(0,0,0)</f>
        <v>38443</v>
      </c>
      <c r="C4302">
        <v>24.048503876000002</v>
      </c>
    </row>
    <row r="4303" spans="1:3" x14ac:dyDescent="0.25">
      <c r="A4303">
        <v>1947</v>
      </c>
      <c r="B4303" s="1">
        <f>DATE(2005,5,1) + TIME(0,0,0)</f>
        <v>38473</v>
      </c>
      <c r="C4303">
        <v>24.049627304000001</v>
      </c>
    </row>
    <row r="4304" spans="1:3" x14ac:dyDescent="0.25">
      <c r="A4304">
        <v>1978</v>
      </c>
      <c r="B4304" s="1">
        <f>DATE(2005,6,1) + TIME(0,0,0)</f>
        <v>38504</v>
      </c>
      <c r="C4304">
        <v>24.050714493000001</v>
      </c>
    </row>
    <row r="4305" spans="1:3" x14ac:dyDescent="0.25">
      <c r="A4305">
        <v>2008</v>
      </c>
      <c r="B4305" s="1">
        <f>DATE(2005,7,1) + TIME(0,0,0)</f>
        <v>38534</v>
      </c>
      <c r="C4305">
        <v>24.051700592</v>
      </c>
    </row>
    <row r="4306" spans="1:3" x14ac:dyDescent="0.25">
      <c r="A4306">
        <v>2039</v>
      </c>
      <c r="B4306" s="1">
        <f>DATE(2005,8,1) + TIME(0,0,0)</f>
        <v>38565</v>
      </c>
      <c r="C4306">
        <v>24.052656173999999</v>
      </c>
    </row>
    <row r="4307" spans="1:3" x14ac:dyDescent="0.25">
      <c r="A4307">
        <v>2070</v>
      </c>
      <c r="B4307" s="1">
        <f>DATE(2005,9,1) + TIME(0,0,0)</f>
        <v>38596</v>
      </c>
      <c r="C4307">
        <v>24.053556442000001</v>
      </c>
    </row>
    <row r="4308" spans="1:3" x14ac:dyDescent="0.25">
      <c r="A4308">
        <v>2100</v>
      </c>
      <c r="B4308" s="1">
        <f>DATE(2005,10,1) + TIME(0,0,0)</f>
        <v>38626</v>
      </c>
      <c r="C4308">
        <v>24.054376602000001</v>
      </c>
    </row>
    <row r="4309" spans="1:3" x14ac:dyDescent="0.25">
      <c r="A4309">
        <v>2131</v>
      </c>
      <c r="B4309" s="1">
        <f>DATE(2005,11,1) + TIME(0,0,0)</f>
        <v>38657</v>
      </c>
      <c r="C4309">
        <v>24.055177689000001</v>
      </c>
    </row>
    <row r="4310" spans="1:3" x14ac:dyDescent="0.25">
      <c r="A4310">
        <v>2161</v>
      </c>
      <c r="B4310" s="1">
        <f>DATE(2005,12,1) + TIME(0,0,0)</f>
        <v>38687</v>
      </c>
      <c r="C4310">
        <v>24.055912018000001</v>
      </c>
    </row>
    <row r="4311" spans="1:3" x14ac:dyDescent="0.25">
      <c r="A4311">
        <v>2192</v>
      </c>
      <c r="B4311" s="1">
        <f>DATE(2006,1,1) + TIME(0,0,0)</f>
        <v>38718</v>
      </c>
      <c r="C4311">
        <v>24.056632996000001</v>
      </c>
    </row>
    <row r="4312" spans="1:3" x14ac:dyDescent="0.25">
      <c r="A4312">
        <v>2223</v>
      </c>
      <c r="B4312" s="1">
        <f>DATE(2006,2,1) + TIME(0,0,0)</f>
        <v>38749</v>
      </c>
      <c r="C4312">
        <v>24.057313918999998</v>
      </c>
    </row>
    <row r="4313" spans="1:3" x14ac:dyDescent="0.25">
      <c r="A4313">
        <v>2251</v>
      </c>
      <c r="B4313" s="1">
        <f>DATE(2006,3,1) + TIME(0,0,0)</f>
        <v>38777</v>
      </c>
      <c r="C4313">
        <v>24.057897568000001</v>
      </c>
    </row>
    <row r="4314" spans="1:3" x14ac:dyDescent="0.25">
      <c r="A4314">
        <v>2282</v>
      </c>
      <c r="B4314" s="1">
        <f>DATE(2006,4,1) + TIME(0,0,0)</f>
        <v>38808</v>
      </c>
      <c r="C4314">
        <v>24.058509827000002</v>
      </c>
    </row>
    <row r="4315" spans="1:3" x14ac:dyDescent="0.25">
      <c r="A4315">
        <v>2312</v>
      </c>
      <c r="B4315" s="1">
        <f>DATE(2006,5,1) + TIME(0,0,0)</f>
        <v>38838</v>
      </c>
      <c r="C4315">
        <v>24.059070587000001</v>
      </c>
    </row>
    <row r="4316" spans="1:3" x14ac:dyDescent="0.25">
      <c r="A4316">
        <v>2343</v>
      </c>
      <c r="B4316" s="1">
        <f>DATE(2006,6,1) + TIME(0,0,0)</f>
        <v>38869</v>
      </c>
      <c r="C4316">
        <v>24.059619904000002</v>
      </c>
    </row>
    <row r="4317" spans="1:3" x14ac:dyDescent="0.25">
      <c r="A4317">
        <v>2373</v>
      </c>
      <c r="B4317" s="1">
        <f>DATE(2006,7,1) + TIME(0,0,0)</f>
        <v>38899</v>
      </c>
      <c r="C4317">
        <v>24.060119628999999</v>
      </c>
    </row>
    <row r="4318" spans="1:3" x14ac:dyDescent="0.25">
      <c r="A4318">
        <v>2404</v>
      </c>
      <c r="B4318" s="1">
        <f>DATE(2006,8,1) + TIME(0,0,0)</f>
        <v>38930</v>
      </c>
      <c r="C4318">
        <v>24.060609818</v>
      </c>
    </row>
    <row r="4319" spans="1:3" x14ac:dyDescent="0.25">
      <c r="A4319">
        <v>2435</v>
      </c>
      <c r="B4319" s="1">
        <f>DATE(2006,9,1) + TIME(0,0,0)</f>
        <v>38961</v>
      </c>
      <c r="C4319">
        <v>24.061071395999999</v>
      </c>
    </row>
    <row r="4320" spans="1:3" x14ac:dyDescent="0.25">
      <c r="A4320">
        <v>2465</v>
      </c>
      <c r="B4320" s="1">
        <f>DATE(2006,10,1) + TIME(0,0,0)</f>
        <v>38991</v>
      </c>
      <c r="C4320">
        <v>24.061494827000001</v>
      </c>
    </row>
    <row r="4321" spans="1:3" x14ac:dyDescent="0.25">
      <c r="A4321">
        <v>2496</v>
      </c>
      <c r="B4321" s="1">
        <f>DATE(2006,11,1) + TIME(0,0,0)</f>
        <v>39022</v>
      </c>
      <c r="C4321">
        <v>24.061904906999999</v>
      </c>
    </row>
    <row r="4322" spans="1:3" x14ac:dyDescent="0.25">
      <c r="A4322">
        <v>2526</v>
      </c>
      <c r="B4322" s="1">
        <f>DATE(2006,12,1) + TIME(0,0,0)</f>
        <v>39052</v>
      </c>
      <c r="C4322">
        <v>24.062280654999999</v>
      </c>
    </row>
    <row r="4323" spans="1:3" x14ac:dyDescent="0.25">
      <c r="A4323">
        <v>2557</v>
      </c>
      <c r="B4323" s="1">
        <f>DATE(2007,1,1) + TIME(0,0,0)</f>
        <v>39083</v>
      </c>
      <c r="C4323">
        <v>24.062646866000001</v>
      </c>
    </row>
    <row r="4324" spans="1:3" x14ac:dyDescent="0.25">
      <c r="A4324">
        <v>2588</v>
      </c>
      <c r="B4324" s="1">
        <f>DATE(2007,2,1) + TIME(0,0,0)</f>
        <v>39114</v>
      </c>
      <c r="C4324">
        <v>24.062990189000001</v>
      </c>
    </row>
    <row r="4325" spans="1:3" x14ac:dyDescent="0.25">
      <c r="A4325">
        <v>2616</v>
      </c>
      <c r="B4325" s="1">
        <f>DATE(2007,3,1) + TIME(0,0,0)</f>
        <v>39142</v>
      </c>
      <c r="C4325">
        <v>24.06328392</v>
      </c>
    </row>
    <row r="4326" spans="1:3" x14ac:dyDescent="0.25">
      <c r="A4326">
        <v>2647</v>
      </c>
      <c r="B4326" s="1">
        <f>DATE(2007,4,1) + TIME(0,0,0)</f>
        <v>39173</v>
      </c>
      <c r="C4326">
        <v>24.063591002999999</v>
      </c>
    </row>
    <row r="4327" spans="1:3" x14ac:dyDescent="0.25">
      <c r="A4327">
        <v>2677</v>
      </c>
      <c r="B4327" s="1">
        <f>DATE(2007,5,1) + TIME(0,0,0)</f>
        <v>39203</v>
      </c>
      <c r="C4327">
        <v>24.063869476000001</v>
      </c>
    </row>
    <row r="4328" spans="1:3" x14ac:dyDescent="0.25">
      <c r="A4328">
        <v>2708</v>
      </c>
      <c r="B4328" s="1">
        <f>DATE(2007,6,1) + TIME(0,0,0)</f>
        <v>39234</v>
      </c>
      <c r="C4328">
        <v>24.064142227000001</v>
      </c>
    </row>
    <row r="4329" spans="1:3" x14ac:dyDescent="0.25">
      <c r="A4329">
        <v>2738</v>
      </c>
      <c r="B4329" s="1">
        <f>DATE(2007,7,1) + TIME(0,0,0)</f>
        <v>39264</v>
      </c>
      <c r="C4329">
        <v>24.064388274999999</v>
      </c>
    </row>
    <row r="4330" spans="1:3" x14ac:dyDescent="0.25">
      <c r="A4330">
        <v>2769</v>
      </c>
      <c r="B4330" s="1">
        <f>DATE(2007,8,1) + TIME(0,0,0)</f>
        <v>39295</v>
      </c>
      <c r="C4330">
        <v>24.064626694000001</v>
      </c>
    </row>
    <row r="4331" spans="1:3" x14ac:dyDescent="0.25">
      <c r="A4331">
        <v>2800</v>
      </c>
      <c r="B4331" s="1">
        <f>DATE(2007,9,1) + TIME(0,0,0)</f>
        <v>39326</v>
      </c>
      <c r="C4331">
        <v>24.064851761</v>
      </c>
    </row>
    <row r="4332" spans="1:3" x14ac:dyDescent="0.25">
      <c r="A4332">
        <v>2830</v>
      </c>
      <c r="B4332" s="1">
        <f>DATE(2007,10,1) + TIME(0,0,0)</f>
        <v>39356</v>
      </c>
      <c r="C4332">
        <v>24.065055847</v>
      </c>
    </row>
    <row r="4333" spans="1:3" x14ac:dyDescent="0.25">
      <c r="A4333">
        <v>2861</v>
      </c>
      <c r="B4333" s="1">
        <f>DATE(2007,11,1) + TIME(0,0,0)</f>
        <v>39387</v>
      </c>
      <c r="C4333">
        <v>24.065252304000001</v>
      </c>
    </row>
    <row r="4334" spans="1:3" x14ac:dyDescent="0.25">
      <c r="A4334">
        <v>2891</v>
      </c>
      <c r="B4334" s="1">
        <f>DATE(2007,12,1) + TIME(0,0,0)</f>
        <v>39417</v>
      </c>
      <c r="C4334">
        <v>24.065431595</v>
      </c>
    </row>
    <row r="4335" spans="1:3" x14ac:dyDescent="0.25">
      <c r="A4335">
        <v>2922</v>
      </c>
      <c r="B4335" s="1">
        <f>DATE(2008,1,1) + TIME(0,0,0)</f>
        <v>39448</v>
      </c>
      <c r="C4335">
        <v>24.065605164000001</v>
      </c>
    </row>
    <row r="4336" spans="1:3" x14ac:dyDescent="0.25">
      <c r="A4336">
        <v>2953</v>
      </c>
      <c r="B4336" s="1">
        <f>DATE(2008,2,1) + TIME(0,0,0)</f>
        <v>39479</v>
      </c>
      <c r="C4336">
        <v>24.065767288</v>
      </c>
    </row>
    <row r="4337" spans="1:3" x14ac:dyDescent="0.25">
      <c r="A4337">
        <v>2982</v>
      </c>
      <c r="B4337" s="1">
        <f>DATE(2008,3,1) + TIME(0,0,0)</f>
        <v>39508</v>
      </c>
      <c r="C4337">
        <v>24.065908432000001</v>
      </c>
    </row>
    <row r="4338" spans="1:3" x14ac:dyDescent="0.25">
      <c r="A4338">
        <v>3013</v>
      </c>
      <c r="B4338" s="1">
        <f>DATE(2008,4,1) + TIME(0,0,0)</f>
        <v>39539</v>
      </c>
      <c r="C4338">
        <v>24.066051482999999</v>
      </c>
    </row>
    <row r="4339" spans="1:3" x14ac:dyDescent="0.25">
      <c r="A4339">
        <v>3043</v>
      </c>
      <c r="B4339" s="1">
        <f>DATE(2008,5,1) + TIME(0,0,0)</f>
        <v>39569</v>
      </c>
      <c r="C4339">
        <v>24.066179276</v>
      </c>
    </row>
    <row r="4340" spans="1:3" x14ac:dyDescent="0.25">
      <c r="A4340">
        <v>3074</v>
      </c>
      <c r="B4340" s="1">
        <f>DATE(2008,6,1) + TIME(0,0,0)</f>
        <v>39600</v>
      </c>
      <c r="C4340">
        <v>24.066303253000001</v>
      </c>
    </row>
    <row r="4341" spans="1:3" x14ac:dyDescent="0.25">
      <c r="A4341">
        <v>3104</v>
      </c>
      <c r="B4341" s="1">
        <f>DATE(2008,7,1) + TIME(0,0,0)</f>
        <v>39630</v>
      </c>
      <c r="C4341">
        <v>24.066413878999999</v>
      </c>
    </row>
    <row r="4342" spans="1:3" x14ac:dyDescent="0.25">
      <c r="A4342">
        <v>3135</v>
      </c>
      <c r="B4342" s="1">
        <f>DATE(2008,8,1) + TIME(0,0,0)</f>
        <v>39661</v>
      </c>
      <c r="C4342">
        <v>24.066520691000001</v>
      </c>
    </row>
    <row r="4343" spans="1:3" x14ac:dyDescent="0.25">
      <c r="A4343">
        <v>3166</v>
      </c>
      <c r="B4343" s="1">
        <f>DATE(2008,9,1) + TIME(0,0,0)</f>
        <v>39692</v>
      </c>
      <c r="C4343">
        <v>24.066619873</v>
      </c>
    </row>
    <row r="4344" spans="1:3" x14ac:dyDescent="0.25">
      <c r="A4344">
        <v>3196</v>
      </c>
      <c r="B4344" s="1">
        <f>DATE(2008,10,1) + TIME(0,0,0)</f>
        <v>39722</v>
      </c>
      <c r="C4344">
        <v>24.066709518</v>
      </c>
    </row>
    <row r="4345" spans="1:3" x14ac:dyDescent="0.25">
      <c r="A4345">
        <v>3227</v>
      </c>
      <c r="B4345" s="1">
        <f>DATE(2008,11,1) + TIME(0,0,0)</f>
        <v>39753</v>
      </c>
      <c r="C4345">
        <v>24.066795349</v>
      </c>
    </row>
    <row r="4346" spans="1:3" x14ac:dyDescent="0.25">
      <c r="A4346">
        <v>3257</v>
      </c>
      <c r="B4346" s="1">
        <f>DATE(2008,12,1) + TIME(0,0,0)</f>
        <v>39783</v>
      </c>
      <c r="C4346">
        <v>24.066871642999999</v>
      </c>
    </row>
    <row r="4347" spans="1:3" x14ac:dyDescent="0.25">
      <c r="A4347">
        <v>3288</v>
      </c>
      <c r="B4347" s="1">
        <f>DATE(2009,1,1) + TIME(0,0,0)</f>
        <v>39814</v>
      </c>
      <c r="C4347">
        <v>24.066944121999999</v>
      </c>
    </row>
    <row r="4348" spans="1:3" x14ac:dyDescent="0.25">
      <c r="A4348">
        <v>3319</v>
      </c>
      <c r="B4348" s="1">
        <f>DATE(2009,2,1) + TIME(0,0,0)</f>
        <v>39845</v>
      </c>
      <c r="C4348">
        <v>24.067012786999999</v>
      </c>
    </row>
    <row r="4349" spans="1:3" x14ac:dyDescent="0.25">
      <c r="A4349">
        <v>3347</v>
      </c>
      <c r="B4349" s="1">
        <f>DATE(2009,3,1) + TIME(0,0,0)</f>
        <v>39873</v>
      </c>
      <c r="C4349">
        <v>24.067070007000002</v>
      </c>
    </row>
    <row r="4350" spans="1:3" x14ac:dyDescent="0.25">
      <c r="A4350">
        <v>3378</v>
      </c>
      <c r="B4350" s="1">
        <f>DATE(2009,4,1) + TIME(0,0,0)</f>
        <v>39904</v>
      </c>
      <c r="C4350">
        <v>24.067127228</v>
      </c>
    </row>
    <row r="4351" spans="1:3" x14ac:dyDescent="0.25">
      <c r="A4351">
        <v>3408</v>
      </c>
      <c r="B4351" s="1">
        <f>DATE(2009,5,1) + TIME(0,0,0)</f>
        <v>39934</v>
      </c>
      <c r="C4351">
        <v>24.067178726000002</v>
      </c>
    </row>
    <row r="4352" spans="1:3" x14ac:dyDescent="0.25">
      <c r="A4352">
        <v>3439</v>
      </c>
      <c r="B4352" s="1">
        <f>DATE(2009,6,1) + TIME(0,0,0)</f>
        <v>39965</v>
      </c>
      <c r="C4352">
        <v>24.067228317000001</v>
      </c>
    </row>
    <row r="4353" spans="1:3" x14ac:dyDescent="0.25">
      <c r="A4353">
        <v>3469</v>
      </c>
      <c r="B4353" s="1">
        <f>DATE(2009,7,1) + TIME(0,0,0)</f>
        <v>39995</v>
      </c>
      <c r="C4353">
        <v>24.067270278999999</v>
      </c>
    </row>
    <row r="4354" spans="1:3" x14ac:dyDescent="0.25">
      <c r="A4354">
        <v>3500</v>
      </c>
      <c r="B4354" s="1">
        <f>DATE(2009,8,1) + TIME(0,0,0)</f>
        <v>40026</v>
      </c>
      <c r="C4354">
        <v>24.067312241</v>
      </c>
    </row>
    <row r="4355" spans="1:3" x14ac:dyDescent="0.25">
      <c r="A4355">
        <v>3531</v>
      </c>
      <c r="B4355" s="1">
        <f>DATE(2009,9,1) + TIME(0,0,0)</f>
        <v>40057</v>
      </c>
      <c r="C4355">
        <v>24.067350388000001</v>
      </c>
    </row>
    <row r="4356" spans="1:3" x14ac:dyDescent="0.25">
      <c r="A4356">
        <v>3561</v>
      </c>
      <c r="B4356" s="1">
        <f>DATE(2009,10,1) + TIME(0,0,0)</f>
        <v>40087</v>
      </c>
      <c r="C4356">
        <v>24.067382812000002</v>
      </c>
    </row>
    <row r="4357" spans="1:3" x14ac:dyDescent="0.25">
      <c r="A4357">
        <v>3592</v>
      </c>
      <c r="B4357" s="1">
        <f>DATE(2009,11,1) + TIME(0,0,0)</f>
        <v>40118</v>
      </c>
      <c r="C4357">
        <v>24.067413330000001</v>
      </c>
    </row>
    <row r="4358" spans="1:3" x14ac:dyDescent="0.25">
      <c r="A4358">
        <v>3622</v>
      </c>
      <c r="B4358" s="1">
        <f>DATE(2009,12,1) + TIME(0,0,0)</f>
        <v>40148</v>
      </c>
      <c r="C4358">
        <v>24.067441939999998</v>
      </c>
    </row>
    <row r="4359" spans="1:3" x14ac:dyDescent="0.25">
      <c r="A4359">
        <v>3653</v>
      </c>
      <c r="B4359" s="1">
        <f>DATE(2010,1,1) + TIME(0,0,0)</f>
        <v>40179</v>
      </c>
      <c r="C4359">
        <v>24.067466736</v>
      </c>
    </row>
    <row r="4360" spans="1:3" x14ac:dyDescent="0.25">
      <c r="A4360">
        <v>3684</v>
      </c>
      <c r="B4360" s="1">
        <f>DATE(2010,2,1) + TIME(0,0,0)</f>
        <v>40210</v>
      </c>
      <c r="C4360">
        <v>24.067489624</v>
      </c>
    </row>
    <row r="4361" spans="1:3" x14ac:dyDescent="0.25">
      <c r="A4361">
        <v>3712</v>
      </c>
      <c r="B4361" s="1">
        <f>DATE(2010,3,1) + TIME(0,0,0)</f>
        <v>40238</v>
      </c>
      <c r="C4361">
        <v>24.067508698000001</v>
      </c>
    </row>
    <row r="4362" spans="1:3" x14ac:dyDescent="0.25">
      <c r="A4362">
        <v>3743</v>
      </c>
      <c r="B4362" s="1">
        <f>DATE(2010,4,1) + TIME(0,0,0)</f>
        <v>40269</v>
      </c>
      <c r="C4362">
        <v>24.067525864</v>
      </c>
    </row>
    <row r="4363" spans="1:3" x14ac:dyDescent="0.25">
      <c r="A4363">
        <v>3773</v>
      </c>
      <c r="B4363" s="1">
        <f>DATE(2010,5,1) + TIME(0,0,0)</f>
        <v>40299</v>
      </c>
      <c r="C4363">
        <v>24.06754303</v>
      </c>
    </row>
    <row r="4364" spans="1:3" x14ac:dyDescent="0.25">
      <c r="A4364">
        <v>3804</v>
      </c>
      <c r="B4364" s="1">
        <f>DATE(2010,6,1) + TIME(0,0,0)</f>
        <v>40330</v>
      </c>
      <c r="C4364">
        <v>24.067556380999999</v>
      </c>
    </row>
    <row r="4365" spans="1:3" x14ac:dyDescent="0.25">
      <c r="A4365">
        <v>3834</v>
      </c>
      <c r="B4365" s="1">
        <f>DATE(2010,7,1) + TIME(0,0,0)</f>
        <v>40360</v>
      </c>
      <c r="C4365">
        <v>24.067569732999999</v>
      </c>
    </row>
    <row r="4366" spans="1:3" x14ac:dyDescent="0.25">
      <c r="A4366">
        <v>3865</v>
      </c>
      <c r="B4366" s="1">
        <f>DATE(2010,8,1) + TIME(0,0,0)</f>
        <v>40391</v>
      </c>
      <c r="C4366">
        <v>24.067581177000001</v>
      </c>
    </row>
    <row r="4367" spans="1:3" x14ac:dyDescent="0.25">
      <c r="A4367">
        <v>3896</v>
      </c>
      <c r="B4367" s="1">
        <f>DATE(2010,9,1) + TIME(0,0,0)</f>
        <v>40422</v>
      </c>
      <c r="C4367">
        <v>24.067590714000001</v>
      </c>
    </row>
    <row r="4368" spans="1:3" x14ac:dyDescent="0.25">
      <c r="A4368">
        <v>3926</v>
      </c>
      <c r="B4368" s="1">
        <f>DATE(2010,10,1) + TIME(0,0,0)</f>
        <v>40452</v>
      </c>
      <c r="C4368">
        <v>24.067600250000002</v>
      </c>
    </row>
    <row r="4369" spans="1:3" x14ac:dyDescent="0.25">
      <c r="A4369">
        <v>3957</v>
      </c>
      <c r="B4369" s="1">
        <f>DATE(2010,11,1) + TIME(0,0,0)</f>
        <v>40483</v>
      </c>
      <c r="C4369">
        <v>24.067605971999999</v>
      </c>
    </row>
    <row r="4370" spans="1:3" x14ac:dyDescent="0.25">
      <c r="A4370">
        <v>3987</v>
      </c>
      <c r="B4370" s="1">
        <f>DATE(2010,12,1) + TIME(0,0,0)</f>
        <v>40513</v>
      </c>
      <c r="C4370">
        <v>24.067613602000002</v>
      </c>
    </row>
    <row r="4371" spans="1:3" x14ac:dyDescent="0.25">
      <c r="A4371">
        <v>4018</v>
      </c>
      <c r="B4371" s="1">
        <f>DATE(2011,1,1) + TIME(0,0,0)</f>
        <v>40544</v>
      </c>
      <c r="C4371">
        <v>24.067617416000001</v>
      </c>
    </row>
    <row r="4372" spans="1:3" x14ac:dyDescent="0.25">
      <c r="A4372">
        <v>4049</v>
      </c>
      <c r="B4372" s="1">
        <f>DATE(2011,2,1) + TIME(0,0,0)</f>
        <v>40575</v>
      </c>
      <c r="C4372">
        <v>24.067623137999998</v>
      </c>
    </row>
    <row r="4373" spans="1:3" x14ac:dyDescent="0.25">
      <c r="A4373">
        <v>4077</v>
      </c>
      <c r="B4373" s="1">
        <f>DATE(2011,3,1) + TIME(0,0,0)</f>
        <v>40603</v>
      </c>
      <c r="C4373">
        <v>24.067626953000001</v>
      </c>
    </row>
    <row r="4374" spans="1:3" x14ac:dyDescent="0.25">
      <c r="A4374">
        <v>4108</v>
      </c>
      <c r="B4374" s="1">
        <f>DATE(2011,4,1) + TIME(0,0,0)</f>
        <v>40634</v>
      </c>
      <c r="C4374">
        <v>24.067628859999999</v>
      </c>
    </row>
    <row r="4375" spans="1:3" x14ac:dyDescent="0.25">
      <c r="A4375">
        <v>4138</v>
      </c>
      <c r="B4375" s="1">
        <f>DATE(2011,5,1) + TIME(0,0,0)</f>
        <v>40664</v>
      </c>
      <c r="C4375">
        <v>24.067630768000001</v>
      </c>
    </row>
    <row r="4376" spans="1:3" x14ac:dyDescent="0.25">
      <c r="A4376">
        <v>4169</v>
      </c>
      <c r="B4376" s="1">
        <f>DATE(2011,6,1) + TIME(0,0,0)</f>
        <v>40695</v>
      </c>
      <c r="C4376">
        <v>24.067632674999999</v>
      </c>
    </row>
    <row r="4377" spans="1:3" x14ac:dyDescent="0.25">
      <c r="A4377">
        <v>4199</v>
      </c>
      <c r="B4377" s="1">
        <f>DATE(2011,7,1) + TIME(0,0,0)</f>
        <v>40725</v>
      </c>
      <c r="C4377">
        <v>24.067634583</v>
      </c>
    </row>
    <row r="4378" spans="1:3" x14ac:dyDescent="0.25">
      <c r="A4378">
        <v>4230</v>
      </c>
      <c r="B4378" s="1">
        <f>DATE(2011,8,1) + TIME(0,0,0)</f>
        <v>40756</v>
      </c>
      <c r="C4378">
        <v>24.067636490000002</v>
      </c>
    </row>
    <row r="4379" spans="1:3" x14ac:dyDescent="0.25">
      <c r="A4379">
        <v>4261</v>
      </c>
      <c r="B4379" s="1">
        <f>DATE(2011,9,1) + TIME(0,0,0)</f>
        <v>40787</v>
      </c>
      <c r="C4379">
        <v>24.067636490000002</v>
      </c>
    </row>
    <row r="4380" spans="1:3" x14ac:dyDescent="0.25">
      <c r="A4380">
        <v>4291</v>
      </c>
      <c r="B4380" s="1">
        <f>DATE(2011,10,1) + TIME(0,0,0)</f>
        <v>40817</v>
      </c>
      <c r="C4380">
        <v>24.067636490000002</v>
      </c>
    </row>
    <row r="4381" spans="1:3" x14ac:dyDescent="0.25">
      <c r="A4381">
        <v>4322</v>
      </c>
      <c r="B4381" s="1">
        <f>DATE(2011,11,1) + TIME(0,0,0)</f>
        <v>40848</v>
      </c>
      <c r="C4381">
        <v>24.067636490000002</v>
      </c>
    </row>
    <row r="4382" spans="1:3" x14ac:dyDescent="0.25">
      <c r="A4382">
        <v>4352</v>
      </c>
      <c r="B4382" s="1">
        <f>DATE(2011,12,1) + TIME(0,0,0)</f>
        <v>40878</v>
      </c>
      <c r="C4382">
        <v>24.067636490000002</v>
      </c>
    </row>
    <row r="4383" spans="1:3" x14ac:dyDescent="0.25">
      <c r="A4383">
        <v>4383</v>
      </c>
      <c r="B4383" s="1">
        <f>DATE(2012,1,1) + TIME(0,0,0)</f>
        <v>40909</v>
      </c>
      <c r="C4383">
        <v>24.067636490000002</v>
      </c>
    </row>
    <row r="4384" spans="1:3" x14ac:dyDescent="0.25">
      <c r="A4384">
        <v>4414</v>
      </c>
      <c r="B4384" s="1">
        <f>DATE(2012,2,1) + TIME(0,0,0)</f>
        <v>40940</v>
      </c>
      <c r="C4384">
        <v>24.067636490000002</v>
      </c>
    </row>
    <row r="4385" spans="1:3" x14ac:dyDescent="0.25">
      <c r="A4385">
        <v>4443</v>
      </c>
      <c r="B4385" s="1">
        <f>DATE(2012,3,1) + TIME(0,0,0)</f>
        <v>40969</v>
      </c>
      <c r="C4385">
        <v>24.067636490000002</v>
      </c>
    </row>
    <row r="4386" spans="1:3" x14ac:dyDescent="0.25">
      <c r="A4386">
        <v>4474</v>
      </c>
      <c r="B4386" s="1">
        <f>DATE(2012,4,1) + TIME(0,0,0)</f>
        <v>41000</v>
      </c>
      <c r="C4386">
        <v>24.067636490000002</v>
      </c>
    </row>
    <row r="4387" spans="1:3" x14ac:dyDescent="0.25">
      <c r="A4387">
        <v>4504</v>
      </c>
      <c r="B4387" s="1">
        <f>DATE(2012,5,1) + TIME(0,0,0)</f>
        <v>41030</v>
      </c>
      <c r="C4387">
        <v>24.067636490000002</v>
      </c>
    </row>
    <row r="4388" spans="1:3" x14ac:dyDescent="0.25">
      <c r="A4388">
        <v>4535</v>
      </c>
      <c r="B4388" s="1">
        <f>DATE(2012,6,1) + TIME(0,0,0)</f>
        <v>41061</v>
      </c>
      <c r="C4388">
        <v>24.067636490000002</v>
      </c>
    </row>
    <row r="4389" spans="1:3" x14ac:dyDescent="0.25">
      <c r="A4389">
        <v>4565</v>
      </c>
      <c r="B4389" s="1">
        <f>DATE(2012,7,1) + TIME(0,0,0)</f>
        <v>41091</v>
      </c>
      <c r="C4389">
        <v>24.067636490000002</v>
      </c>
    </row>
    <row r="4390" spans="1:3" x14ac:dyDescent="0.25">
      <c r="A4390">
        <v>4596</v>
      </c>
      <c r="B4390" s="1">
        <f>DATE(2012,8,1) + TIME(0,0,0)</f>
        <v>41122</v>
      </c>
      <c r="C4390">
        <v>24.067636490000002</v>
      </c>
    </row>
    <row r="4391" spans="1:3" x14ac:dyDescent="0.25">
      <c r="A4391">
        <v>4627</v>
      </c>
      <c r="B4391" s="1">
        <f>DATE(2012,9,1) + TIME(0,0,0)</f>
        <v>41153</v>
      </c>
      <c r="C4391">
        <v>24.067636490000002</v>
      </c>
    </row>
    <row r="4392" spans="1:3" x14ac:dyDescent="0.25">
      <c r="A4392">
        <v>4657</v>
      </c>
      <c r="B4392" s="1">
        <f>DATE(2012,10,1) + TIME(0,0,0)</f>
        <v>41183</v>
      </c>
      <c r="C4392">
        <v>24.067636490000002</v>
      </c>
    </row>
    <row r="4393" spans="1:3" x14ac:dyDescent="0.25">
      <c r="A4393">
        <v>4688</v>
      </c>
      <c r="B4393" s="1">
        <f>DATE(2012,11,1) + TIME(0,0,0)</f>
        <v>41214</v>
      </c>
      <c r="C4393">
        <v>24.067636490000002</v>
      </c>
    </row>
    <row r="4394" spans="1:3" x14ac:dyDescent="0.25">
      <c r="A4394">
        <v>4718</v>
      </c>
      <c r="B4394" s="1">
        <f>DATE(2012,12,1) + TIME(0,0,0)</f>
        <v>41244</v>
      </c>
      <c r="C4394">
        <v>24.067636490000002</v>
      </c>
    </row>
    <row r="4395" spans="1:3" x14ac:dyDescent="0.25">
      <c r="A4395">
        <v>4749</v>
      </c>
      <c r="B4395" s="1">
        <f>DATE(2013,1,1) + TIME(0,0,0)</f>
        <v>41275</v>
      </c>
      <c r="C4395">
        <v>24.067636490000002</v>
      </c>
    </row>
    <row r="4396" spans="1:3" x14ac:dyDescent="0.25">
      <c r="A4396">
        <v>4780</v>
      </c>
      <c r="B4396" s="1">
        <f>DATE(2013,2,1) + TIME(0,0,0)</f>
        <v>41306</v>
      </c>
      <c r="C4396">
        <v>24.067636490000002</v>
      </c>
    </row>
    <row r="4397" spans="1:3" x14ac:dyDescent="0.25">
      <c r="A4397">
        <v>4808</v>
      </c>
      <c r="B4397" s="1">
        <f>DATE(2013,3,1) + TIME(0,0,0)</f>
        <v>41334</v>
      </c>
      <c r="C4397">
        <v>24.067636490000002</v>
      </c>
    </row>
    <row r="4398" spans="1:3" x14ac:dyDescent="0.25">
      <c r="A4398">
        <v>4839</v>
      </c>
      <c r="B4398" s="1">
        <f>DATE(2013,4,1) + TIME(0,0,0)</f>
        <v>41365</v>
      </c>
      <c r="C4398">
        <v>24.067636490000002</v>
      </c>
    </row>
    <row r="4399" spans="1:3" x14ac:dyDescent="0.25">
      <c r="A4399">
        <v>4869</v>
      </c>
      <c r="B4399" s="1">
        <f>DATE(2013,5,1) + TIME(0,0,0)</f>
        <v>41395</v>
      </c>
      <c r="C4399">
        <v>24.067636490000002</v>
      </c>
    </row>
    <row r="4400" spans="1:3" x14ac:dyDescent="0.25">
      <c r="A4400">
        <v>4900</v>
      </c>
      <c r="B4400" s="1">
        <f>DATE(2013,6,1) + TIME(0,0,0)</f>
        <v>41426</v>
      </c>
      <c r="C4400">
        <v>24.067636490000002</v>
      </c>
    </row>
    <row r="4401" spans="1:3" x14ac:dyDescent="0.25">
      <c r="A4401">
        <v>4930</v>
      </c>
      <c r="B4401" s="1">
        <f>DATE(2013,7,1) + TIME(0,0,0)</f>
        <v>41456</v>
      </c>
      <c r="C4401">
        <v>24.067636490000002</v>
      </c>
    </row>
    <row r="4402" spans="1:3" x14ac:dyDescent="0.25">
      <c r="A4402">
        <v>4961</v>
      </c>
      <c r="B4402" s="1">
        <f>DATE(2013,8,1) + TIME(0,0,0)</f>
        <v>41487</v>
      </c>
      <c r="C4402">
        <v>24.067636490000002</v>
      </c>
    </row>
    <row r="4403" spans="1:3" x14ac:dyDescent="0.25">
      <c r="A4403">
        <v>4992</v>
      </c>
      <c r="B4403" s="1">
        <f>DATE(2013,9,1) + TIME(0,0,0)</f>
        <v>41518</v>
      </c>
      <c r="C4403">
        <v>24.067636490000002</v>
      </c>
    </row>
    <row r="4404" spans="1:3" x14ac:dyDescent="0.25">
      <c r="A4404">
        <v>5022</v>
      </c>
      <c r="B4404" s="1">
        <f>DATE(2013,10,1) + TIME(0,0,0)</f>
        <v>41548</v>
      </c>
      <c r="C4404">
        <v>24.067636490000002</v>
      </c>
    </row>
    <row r="4405" spans="1:3" x14ac:dyDescent="0.25">
      <c r="A4405">
        <v>5053</v>
      </c>
      <c r="B4405" s="1">
        <f>DATE(2013,11,1) + TIME(0,0,0)</f>
        <v>41579</v>
      </c>
      <c r="C4405">
        <v>24.067636490000002</v>
      </c>
    </row>
    <row r="4406" spans="1:3" x14ac:dyDescent="0.25">
      <c r="A4406">
        <v>5083</v>
      </c>
      <c r="B4406" s="1">
        <f>DATE(2013,12,1) + TIME(0,0,0)</f>
        <v>41609</v>
      </c>
      <c r="C4406">
        <v>24.067636490000002</v>
      </c>
    </row>
    <row r="4407" spans="1:3" x14ac:dyDescent="0.25">
      <c r="A4407">
        <v>5114</v>
      </c>
      <c r="B4407" s="1">
        <f>DATE(2014,1,1) + TIME(0,0,0)</f>
        <v>41640</v>
      </c>
      <c r="C4407">
        <v>24.067636490000002</v>
      </c>
    </row>
    <row r="4408" spans="1:3" x14ac:dyDescent="0.25">
      <c r="A4408">
        <v>5145</v>
      </c>
      <c r="B4408" s="1">
        <f>DATE(2014,2,1) + TIME(0,0,0)</f>
        <v>41671</v>
      </c>
      <c r="C4408">
        <v>24.067636490000002</v>
      </c>
    </row>
    <row r="4409" spans="1:3" x14ac:dyDescent="0.25">
      <c r="A4409">
        <v>5173</v>
      </c>
      <c r="B4409" s="1">
        <f>DATE(2014,3,1) + TIME(0,0,0)</f>
        <v>41699</v>
      </c>
      <c r="C4409">
        <v>24.067636490000002</v>
      </c>
    </row>
    <row r="4410" spans="1:3" x14ac:dyDescent="0.25">
      <c r="A4410">
        <v>5204</v>
      </c>
      <c r="B4410" s="1">
        <f>DATE(2014,4,1) + TIME(0,0,0)</f>
        <v>41730</v>
      </c>
      <c r="C4410">
        <v>24.067636490000002</v>
      </c>
    </row>
    <row r="4411" spans="1:3" x14ac:dyDescent="0.25">
      <c r="A4411">
        <v>5234</v>
      </c>
      <c r="B4411" s="1">
        <f>DATE(2014,5,1) + TIME(0,0,0)</f>
        <v>41760</v>
      </c>
      <c r="C4411">
        <v>24.067636490000002</v>
      </c>
    </row>
    <row r="4412" spans="1:3" x14ac:dyDescent="0.25">
      <c r="A4412">
        <v>5265</v>
      </c>
      <c r="B4412" s="1">
        <f>DATE(2014,6,1) + TIME(0,0,0)</f>
        <v>41791</v>
      </c>
      <c r="C4412">
        <v>24.067636490000002</v>
      </c>
    </row>
    <row r="4413" spans="1:3" x14ac:dyDescent="0.25">
      <c r="A4413">
        <v>5295</v>
      </c>
      <c r="B4413" s="1">
        <f>DATE(2014,7,1) + TIME(0,0,0)</f>
        <v>41821</v>
      </c>
      <c r="C4413">
        <v>24.067636490000002</v>
      </c>
    </row>
    <row r="4414" spans="1:3" x14ac:dyDescent="0.25">
      <c r="A4414">
        <v>5326</v>
      </c>
      <c r="B4414" s="1">
        <f>DATE(2014,8,1) + TIME(0,0,0)</f>
        <v>41852</v>
      </c>
      <c r="C4414">
        <v>24.067636490000002</v>
      </c>
    </row>
    <row r="4415" spans="1:3" x14ac:dyDescent="0.25">
      <c r="A4415">
        <v>5357</v>
      </c>
      <c r="B4415" s="1">
        <f>DATE(2014,9,1) + TIME(0,0,0)</f>
        <v>41883</v>
      </c>
      <c r="C4415">
        <v>24.067636490000002</v>
      </c>
    </row>
    <row r="4416" spans="1:3" x14ac:dyDescent="0.25">
      <c r="A4416">
        <v>5387</v>
      </c>
      <c r="B4416" s="1">
        <f>DATE(2014,10,1) + TIME(0,0,0)</f>
        <v>41913</v>
      </c>
      <c r="C4416">
        <v>24.067636490000002</v>
      </c>
    </row>
    <row r="4417" spans="1:3" x14ac:dyDescent="0.25">
      <c r="A4417">
        <v>5418</v>
      </c>
      <c r="B4417" s="1">
        <f>DATE(2014,11,1) + TIME(0,0,0)</f>
        <v>41944</v>
      </c>
      <c r="C4417">
        <v>24.067636490000002</v>
      </c>
    </row>
    <row r="4418" spans="1:3" x14ac:dyDescent="0.25">
      <c r="A4418">
        <v>5448</v>
      </c>
      <c r="B4418" s="1">
        <f>DATE(2014,12,1) + TIME(0,0,0)</f>
        <v>41974</v>
      </c>
      <c r="C4418">
        <v>24.067636490000002</v>
      </c>
    </row>
    <row r="4419" spans="1:3" x14ac:dyDescent="0.25">
      <c r="A4419">
        <v>5479</v>
      </c>
      <c r="B4419" s="1">
        <f>DATE(2015,1,1) + TIME(0,0,0)</f>
        <v>42005</v>
      </c>
      <c r="C4419">
        <v>24.067636490000002</v>
      </c>
    </row>
    <row r="4420" spans="1:3" x14ac:dyDescent="0.25">
      <c r="A4420">
        <v>5510</v>
      </c>
      <c r="B4420" s="1">
        <f>DATE(2015,2,1) + TIME(0,0,0)</f>
        <v>42036</v>
      </c>
      <c r="C4420">
        <v>24.067636490000002</v>
      </c>
    </row>
    <row r="4421" spans="1:3" x14ac:dyDescent="0.25">
      <c r="A4421">
        <v>5538</v>
      </c>
      <c r="B4421" s="1">
        <f>DATE(2015,3,1) + TIME(0,0,0)</f>
        <v>42064</v>
      </c>
      <c r="C4421">
        <v>24.067636490000002</v>
      </c>
    </row>
    <row r="4422" spans="1:3" x14ac:dyDescent="0.25">
      <c r="A4422">
        <v>5569</v>
      </c>
      <c r="B4422" s="1">
        <f>DATE(2015,4,1) + TIME(0,0,0)</f>
        <v>42095</v>
      </c>
      <c r="C4422">
        <v>24.067636490000002</v>
      </c>
    </row>
    <row r="4423" spans="1:3" x14ac:dyDescent="0.25">
      <c r="A4423">
        <v>5599</v>
      </c>
      <c r="B4423" s="1">
        <f>DATE(2015,5,1) + TIME(0,0,0)</f>
        <v>42125</v>
      </c>
      <c r="C4423">
        <v>24.067636490000002</v>
      </c>
    </row>
    <row r="4424" spans="1:3" x14ac:dyDescent="0.25">
      <c r="A4424">
        <v>5630</v>
      </c>
      <c r="B4424" s="1">
        <f>DATE(2015,6,1) + TIME(0,0,0)</f>
        <v>42156</v>
      </c>
      <c r="C4424">
        <v>24.067636490000002</v>
      </c>
    </row>
    <row r="4425" spans="1:3" x14ac:dyDescent="0.25">
      <c r="A4425">
        <v>5660</v>
      </c>
      <c r="B4425" s="1">
        <f>DATE(2015,7,1) + TIME(0,0,0)</f>
        <v>42186</v>
      </c>
      <c r="C4425">
        <v>24.067636490000002</v>
      </c>
    </row>
    <row r="4426" spans="1:3" x14ac:dyDescent="0.25">
      <c r="A4426">
        <v>5691</v>
      </c>
      <c r="B4426" s="1">
        <f>DATE(2015,8,1) + TIME(0,0,0)</f>
        <v>42217</v>
      </c>
      <c r="C4426">
        <v>24.067636490000002</v>
      </c>
    </row>
    <row r="4427" spans="1:3" x14ac:dyDescent="0.25">
      <c r="A4427">
        <v>5722</v>
      </c>
      <c r="B4427" s="1">
        <f>DATE(2015,9,1) + TIME(0,0,0)</f>
        <v>42248</v>
      </c>
      <c r="C4427">
        <v>24.067636490000002</v>
      </c>
    </row>
    <row r="4428" spans="1:3" x14ac:dyDescent="0.25">
      <c r="A4428">
        <v>5752</v>
      </c>
      <c r="B4428" s="1">
        <f>DATE(2015,10,1) + TIME(0,0,0)</f>
        <v>42278</v>
      </c>
      <c r="C4428">
        <v>24.067636490000002</v>
      </c>
    </row>
    <row r="4429" spans="1:3" x14ac:dyDescent="0.25">
      <c r="A4429">
        <v>5783</v>
      </c>
      <c r="B4429" s="1">
        <f>DATE(2015,11,1) + TIME(0,0,0)</f>
        <v>42309</v>
      </c>
      <c r="C4429">
        <v>24.067636490000002</v>
      </c>
    </row>
    <row r="4430" spans="1:3" x14ac:dyDescent="0.25">
      <c r="A4430">
        <v>5813</v>
      </c>
      <c r="B4430" s="1">
        <f>DATE(2015,12,1) + TIME(0,0,0)</f>
        <v>42339</v>
      </c>
      <c r="C4430">
        <v>24.067636490000002</v>
      </c>
    </row>
    <row r="4431" spans="1:3" x14ac:dyDescent="0.25">
      <c r="A4431">
        <v>5844</v>
      </c>
      <c r="B4431" s="1">
        <f>DATE(2016,1,1) + TIME(0,0,0)</f>
        <v>42370</v>
      </c>
      <c r="C4431">
        <v>24.067636490000002</v>
      </c>
    </row>
    <row r="4432" spans="1:3" x14ac:dyDescent="0.25">
      <c r="A4432">
        <v>5875</v>
      </c>
      <c r="B4432" s="1">
        <f>DATE(2016,2,1) + TIME(0,0,0)</f>
        <v>42401</v>
      </c>
      <c r="C4432">
        <v>24.067636490000002</v>
      </c>
    </row>
    <row r="4433" spans="1:3" x14ac:dyDescent="0.25">
      <c r="A4433">
        <v>5904</v>
      </c>
      <c r="B4433" s="1">
        <f>DATE(2016,3,1) + TIME(0,0,0)</f>
        <v>42430</v>
      </c>
      <c r="C4433">
        <v>24.067636490000002</v>
      </c>
    </row>
    <row r="4434" spans="1:3" x14ac:dyDescent="0.25">
      <c r="A4434">
        <v>5935</v>
      </c>
      <c r="B4434" s="1">
        <f>DATE(2016,4,1) + TIME(0,0,0)</f>
        <v>42461</v>
      </c>
      <c r="C4434">
        <v>24.067636490000002</v>
      </c>
    </row>
    <row r="4435" spans="1:3" x14ac:dyDescent="0.25">
      <c r="A4435">
        <v>5965</v>
      </c>
      <c r="B4435" s="1">
        <f>DATE(2016,5,1) + TIME(0,0,0)</f>
        <v>42491</v>
      </c>
      <c r="C4435">
        <v>24.067636490000002</v>
      </c>
    </row>
    <row r="4436" spans="1:3" x14ac:dyDescent="0.25">
      <c r="A4436">
        <v>5996</v>
      </c>
      <c r="B4436" s="1">
        <f>DATE(2016,6,1) + TIME(0,0,0)</f>
        <v>42522</v>
      </c>
      <c r="C4436">
        <v>24.067636490000002</v>
      </c>
    </row>
    <row r="4437" spans="1:3" x14ac:dyDescent="0.25">
      <c r="A4437">
        <v>6026</v>
      </c>
      <c r="B4437" s="1">
        <f>DATE(2016,7,1) + TIME(0,0,0)</f>
        <v>42552</v>
      </c>
      <c r="C4437">
        <v>24.067636490000002</v>
      </c>
    </row>
    <row r="4438" spans="1:3" x14ac:dyDescent="0.25">
      <c r="A4438">
        <v>6057</v>
      </c>
      <c r="B4438" s="1">
        <f>DATE(2016,8,1) + TIME(0,0,0)</f>
        <v>42583</v>
      </c>
      <c r="C4438">
        <v>24.067636490000002</v>
      </c>
    </row>
    <row r="4439" spans="1:3" x14ac:dyDescent="0.25">
      <c r="A4439">
        <v>6088</v>
      </c>
      <c r="B4439" s="1">
        <f>DATE(2016,9,1) + TIME(0,0,0)</f>
        <v>42614</v>
      </c>
      <c r="C4439">
        <v>24.067636490000002</v>
      </c>
    </row>
    <row r="4440" spans="1:3" x14ac:dyDescent="0.25">
      <c r="A4440">
        <v>6118</v>
      </c>
      <c r="B4440" s="1">
        <f>DATE(2016,10,1) + TIME(0,0,0)</f>
        <v>42644</v>
      </c>
      <c r="C4440">
        <v>24.067636490000002</v>
      </c>
    </row>
    <row r="4441" spans="1:3" x14ac:dyDescent="0.25">
      <c r="A4441">
        <v>6149</v>
      </c>
      <c r="B4441" s="1">
        <f>DATE(2016,11,1) + TIME(0,0,0)</f>
        <v>42675</v>
      </c>
      <c r="C4441">
        <v>24.067636490000002</v>
      </c>
    </row>
    <row r="4442" spans="1:3" x14ac:dyDescent="0.25">
      <c r="A4442">
        <v>6179</v>
      </c>
      <c r="B4442" s="1">
        <f>DATE(2016,12,1) + TIME(0,0,0)</f>
        <v>42705</v>
      </c>
      <c r="C4442">
        <v>24.067636490000002</v>
      </c>
    </row>
    <row r="4443" spans="1:3" x14ac:dyDescent="0.25">
      <c r="A4443">
        <v>6210</v>
      </c>
      <c r="B4443" s="1">
        <f>DATE(2017,1,1) + TIME(0,0,0)</f>
        <v>42736</v>
      </c>
      <c r="C4443">
        <v>24.067636490000002</v>
      </c>
    </row>
    <row r="4444" spans="1:3" x14ac:dyDescent="0.25">
      <c r="A4444">
        <v>6241</v>
      </c>
      <c r="B4444" s="1">
        <f>DATE(2017,2,1) + TIME(0,0,0)</f>
        <v>42767</v>
      </c>
      <c r="C4444">
        <v>24.067636490000002</v>
      </c>
    </row>
    <row r="4445" spans="1:3" x14ac:dyDescent="0.25">
      <c r="A4445">
        <v>6269</v>
      </c>
      <c r="B4445" s="1">
        <f>DATE(2017,3,1) + TIME(0,0,0)</f>
        <v>42795</v>
      </c>
      <c r="C4445">
        <v>24.067636490000002</v>
      </c>
    </row>
    <row r="4446" spans="1:3" x14ac:dyDescent="0.25">
      <c r="A4446">
        <v>6300</v>
      </c>
      <c r="B4446" s="1">
        <f>DATE(2017,4,1) + TIME(0,0,0)</f>
        <v>42826</v>
      </c>
      <c r="C4446">
        <v>24.067636490000002</v>
      </c>
    </row>
    <row r="4447" spans="1:3" x14ac:dyDescent="0.25">
      <c r="A4447">
        <v>6330</v>
      </c>
      <c r="B4447" s="1">
        <f>DATE(2017,5,1) + TIME(0,0,0)</f>
        <v>42856</v>
      </c>
      <c r="C4447">
        <v>24.067636490000002</v>
      </c>
    </row>
    <row r="4448" spans="1:3" x14ac:dyDescent="0.25">
      <c r="A4448">
        <v>6361</v>
      </c>
      <c r="B4448" s="1">
        <f>DATE(2017,6,1) + TIME(0,0,0)</f>
        <v>42887</v>
      </c>
      <c r="C4448">
        <v>24.067636490000002</v>
      </c>
    </row>
    <row r="4449" spans="1:3" x14ac:dyDescent="0.25">
      <c r="A4449">
        <v>6391</v>
      </c>
      <c r="B4449" s="1">
        <f>DATE(2017,7,1) + TIME(0,0,0)</f>
        <v>42917</v>
      </c>
      <c r="C4449">
        <v>24.067636490000002</v>
      </c>
    </row>
    <row r="4450" spans="1:3" x14ac:dyDescent="0.25">
      <c r="A4450">
        <v>6422</v>
      </c>
      <c r="B4450" s="1">
        <f>DATE(2017,8,1) + TIME(0,0,0)</f>
        <v>42948</v>
      </c>
      <c r="C4450">
        <v>24.067636490000002</v>
      </c>
    </row>
    <row r="4451" spans="1:3" x14ac:dyDescent="0.25">
      <c r="A4451">
        <v>6453</v>
      </c>
      <c r="B4451" s="1">
        <f>DATE(2017,9,1) + TIME(0,0,0)</f>
        <v>42979</v>
      </c>
      <c r="C4451">
        <v>24.067636490000002</v>
      </c>
    </row>
    <row r="4452" spans="1:3" x14ac:dyDescent="0.25">
      <c r="A4452">
        <v>6483</v>
      </c>
      <c r="B4452" s="1">
        <f>DATE(2017,10,1) + TIME(0,0,0)</f>
        <v>43009</v>
      </c>
      <c r="C4452">
        <v>24.067636490000002</v>
      </c>
    </row>
    <row r="4453" spans="1:3" x14ac:dyDescent="0.25">
      <c r="A4453">
        <v>6514</v>
      </c>
      <c r="B4453" s="1">
        <f>DATE(2017,11,1) + TIME(0,0,0)</f>
        <v>43040</v>
      </c>
      <c r="C4453">
        <v>24.067636490000002</v>
      </c>
    </row>
    <row r="4454" spans="1:3" x14ac:dyDescent="0.25">
      <c r="A4454">
        <v>6544</v>
      </c>
      <c r="B4454" s="1">
        <f>DATE(2017,12,1) + TIME(0,0,0)</f>
        <v>43070</v>
      </c>
      <c r="C4454">
        <v>24.067636490000002</v>
      </c>
    </row>
    <row r="4455" spans="1:3" x14ac:dyDescent="0.25">
      <c r="A4455">
        <v>6575</v>
      </c>
      <c r="B4455" s="1">
        <f>DATE(2018,1,1) + TIME(0,0,0)</f>
        <v>43101</v>
      </c>
      <c r="C4455">
        <v>24.067636490000002</v>
      </c>
    </row>
    <row r="4456" spans="1:3" x14ac:dyDescent="0.25">
      <c r="A4456">
        <v>6606</v>
      </c>
      <c r="B4456" s="1">
        <f>DATE(2018,2,1) + TIME(0,0,0)</f>
        <v>43132</v>
      </c>
      <c r="C4456">
        <v>24.067636490000002</v>
      </c>
    </row>
    <row r="4457" spans="1:3" x14ac:dyDescent="0.25">
      <c r="A4457">
        <v>6634</v>
      </c>
      <c r="B4457" s="1">
        <f>DATE(2018,3,1) + TIME(0,0,0)</f>
        <v>43160</v>
      </c>
      <c r="C4457">
        <v>24.067636490000002</v>
      </c>
    </row>
    <row r="4458" spans="1:3" x14ac:dyDescent="0.25">
      <c r="A4458">
        <v>6665</v>
      </c>
      <c r="B4458" s="1">
        <f>DATE(2018,4,1) + TIME(0,0,0)</f>
        <v>43191</v>
      </c>
      <c r="C4458">
        <v>24.067636490000002</v>
      </c>
    </row>
    <row r="4459" spans="1:3" x14ac:dyDescent="0.25">
      <c r="A4459">
        <v>6695</v>
      </c>
      <c r="B4459" s="1">
        <f>DATE(2018,5,1) + TIME(0,0,0)</f>
        <v>43221</v>
      </c>
      <c r="C4459">
        <v>24.067636490000002</v>
      </c>
    </row>
    <row r="4460" spans="1:3" x14ac:dyDescent="0.25">
      <c r="A4460">
        <v>6726</v>
      </c>
      <c r="B4460" s="1">
        <f>DATE(2018,6,1) + TIME(0,0,0)</f>
        <v>43252</v>
      </c>
      <c r="C4460">
        <v>24.067636490000002</v>
      </c>
    </row>
    <row r="4461" spans="1:3" x14ac:dyDescent="0.25">
      <c r="A4461">
        <v>6756</v>
      </c>
      <c r="B4461" s="1">
        <f>DATE(2018,7,1) + TIME(0,0,0)</f>
        <v>43282</v>
      </c>
      <c r="C4461">
        <v>24.067636490000002</v>
      </c>
    </row>
    <row r="4462" spans="1:3" x14ac:dyDescent="0.25">
      <c r="A4462">
        <v>6787</v>
      </c>
      <c r="B4462" s="1">
        <f>DATE(2018,8,1) + TIME(0,0,0)</f>
        <v>43313</v>
      </c>
      <c r="C4462">
        <v>24.067636490000002</v>
      </c>
    </row>
    <row r="4463" spans="1:3" x14ac:dyDescent="0.25">
      <c r="A4463">
        <v>6818</v>
      </c>
      <c r="B4463" s="1">
        <f>DATE(2018,9,1) + TIME(0,0,0)</f>
        <v>43344</v>
      </c>
      <c r="C4463">
        <v>24.067636490000002</v>
      </c>
    </row>
    <row r="4464" spans="1:3" x14ac:dyDescent="0.25">
      <c r="A4464">
        <v>6848</v>
      </c>
      <c r="B4464" s="1">
        <f>DATE(2018,10,1) + TIME(0,0,0)</f>
        <v>43374</v>
      </c>
      <c r="C4464">
        <v>24.067636490000002</v>
      </c>
    </row>
    <row r="4465" spans="1:3" x14ac:dyDescent="0.25">
      <c r="A4465">
        <v>6879</v>
      </c>
      <c r="B4465" s="1">
        <f>DATE(2018,11,1) + TIME(0,0,0)</f>
        <v>43405</v>
      </c>
      <c r="C4465">
        <v>24.067636490000002</v>
      </c>
    </row>
    <row r="4466" spans="1:3" x14ac:dyDescent="0.25">
      <c r="A4466">
        <v>6909</v>
      </c>
      <c r="B4466" s="1">
        <f>DATE(2018,12,1) + TIME(0,0,0)</f>
        <v>43435</v>
      </c>
      <c r="C4466">
        <v>24.067636490000002</v>
      </c>
    </row>
    <row r="4467" spans="1:3" x14ac:dyDescent="0.25">
      <c r="A4467">
        <v>6940</v>
      </c>
      <c r="B4467" s="1">
        <f>DATE(2019,1,1) + TIME(0,0,0)</f>
        <v>43466</v>
      </c>
      <c r="C4467">
        <v>24.067636490000002</v>
      </c>
    </row>
    <row r="4468" spans="1:3" x14ac:dyDescent="0.25">
      <c r="A4468">
        <v>6971</v>
      </c>
      <c r="B4468" s="1">
        <f>DATE(2019,2,1) + TIME(0,0,0)</f>
        <v>43497</v>
      </c>
      <c r="C4468">
        <v>24.067636490000002</v>
      </c>
    </row>
    <row r="4469" spans="1:3" x14ac:dyDescent="0.25">
      <c r="A4469">
        <v>6999</v>
      </c>
      <c r="B4469" s="1">
        <f>DATE(2019,3,1) + TIME(0,0,0)</f>
        <v>43525</v>
      </c>
      <c r="C4469">
        <v>24.067636490000002</v>
      </c>
    </row>
    <row r="4470" spans="1:3" x14ac:dyDescent="0.25">
      <c r="A4470">
        <v>7030</v>
      </c>
      <c r="B4470" s="1">
        <f>DATE(2019,4,1) + TIME(0,0,0)</f>
        <v>43556</v>
      </c>
      <c r="C4470">
        <v>24.067636490000002</v>
      </c>
    </row>
    <row r="4471" spans="1:3" x14ac:dyDescent="0.25">
      <c r="A4471">
        <v>7060</v>
      </c>
      <c r="B4471" s="1">
        <f>DATE(2019,5,1) + TIME(0,0,0)</f>
        <v>43586</v>
      </c>
      <c r="C4471">
        <v>24.067636490000002</v>
      </c>
    </row>
    <row r="4472" spans="1:3" x14ac:dyDescent="0.25">
      <c r="A4472">
        <v>7091</v>
      </c>
      <c r="B4472" s="1">
        <f>DATE(2019,6,1) + TIME(0,0,0)</f>
        <v>43617</v>
      </c>
      <c r="C4472">
        <v>24.067636490000002</v>
      </c>
    </row>
    <row r="4473" spans="1:3" x14ac:dyDescent="0.25">
      <c r="A4473">
        <v>7121</v>
      </c>
      <c r="B4473" s="1">
        <f>DATE(2019,7,1) + TIME(0,0,0)</f>
        <v>43647</v>
      </c>
      <c r="C4473">
        <v>24.067636490000002</v>
      </c>
    </row>
    <row r="4474" spans="1:3" x14ac:dyDescent="0.25">
      <c r="A4474">
        <v>7152</v>
      </c>
      <c r="B4474" s="1">
        <f>DATE(2019,8,1) + TIME(0,0,0)</f>
        <v>43678</v>
      </c>
      <c r="C4474">
        <v>24.067636490000002</v>
      </c>
    </row>
    <row r="4475" spans="1:3" x14ac:dyDescent="0.25">
      <c r="A4475">
        <v>7183</v>
      </c>
      <c r="B4475" s="1">
        <f>DATE(2019,9,1) + TIME(0,0,0)</f>
        <v>43709</v>
      </c>
      <c r="C4475">
        <v>24.067636490000002</v>
      </c>
    </row>
    <row r="4476" spans="1:3" x14ac:dyDescent="0.25">
      <c r="A4476">
        <v>7213</v>
      </c>
      <c r="B4476" s="1">
        <f>DATE(2019,10,1) + TIME(0,0,0)</f>
        <v>43739</v>
      </c>
      <c r="C4476">
        <v>24.067636490000002</v>
      </c>
    </row>
    <row r="4477" spans="1:3" x14ac:dyDescent="0.25">
      <c r="A4477">
        <v>7244</v>
      </c>
      <c r="B4477" s="1">
        <f>DATE(2019,11,1) + TIME(0,0,0)</f>
        <v>43770</v>
      </c>
      <c r="C4477">
        <v>24.067636490000002</v>
      </c>
    </row>
    <row r="4478" spans="1:3" x14ac:dyDescent="0.25">
      <c r="A4478">
        <v>7274</v>
      </c>
      <c r="B4478" s="1">
        <f>DATE(2019,12,1) + TIME(0,0,0)</f>
        <v>43800</v>
      </c>
      <c r="C4478">
        <v>24.067636490000002</v>
      </c>
    </row>
    <row r="4479" spans="1:3" x14ac:dyDescent="0.25">
      <c r="A4479">
        <v>7305</v>
      </c>
      <c r="B4479" s="1">
        <f>DATE(2020,1,1) + TIME(0,0,0)</f>
        <v>43831</v>
      </c>
      <c r="C4479">
        <v>24.067636490000002</v>
      </c>
    </row>
    <row r="4480" spans="1:3" x14ac:dyDescent="0.25">
      <c r="A4480">
        <v>7336</v>
      </c>
      <c r="B4480" s="1">
        <f>DATE(2020,2,1) + TIME(0,0,0)</f>
        <v>43862</v>
      </c>
      <c r="C4480">
        <v>24.067636490000002</v>
      </c>
    </row>
    <row r="4481" spans="1:3" x14ac:dyDescent="0.25">
      <c r="A4481">
        <v>7365</v>
      </c>
      <c r="B4481" s="1">
        <f>DATE(2020,3,1) + TIME(0,0,0)</f>
        <v>43891</v>
      </c>
      <c r="C4481">
        <v>24.067636490000002</v>
      </c>
    </row>
    <row r="4482" spans="1:3" x14ac:dyDescent="0.25">
      <c r="A4482">
        <v>7396</v>
      </c>
      <c r="B4482" s="1">
        <f>DATE(2020,4,1) + TIME(0,0,0)</f>
        <v>43922</v>
      </c>
      <c r="C4482">
        <v>24.067636490000002</v>
      </c>
    </row>
    <row r="4483" spans="1:3" x14ac:dyDescent="0.25">
      <c r="A4483">
        <v>7426</v>
      </c>
      <c r="B4483" s="1">
        <f>DATE(2020,5,1) + TIME(0,0,0)</f>
        <v>43952</v>
      </c>
      <c r="C4483">
        <v>24.067636490000002</v>
      </c>
    </row>
    <row r="4484" spans="1:3" x14ac:dyDescent="0.25">
      <c r="A4484">
        <v>7457</v>
      </c>
      <c r="B4484" s="1">
        <f>DATE(2020,6,1) + TIME(0,0,0)</f>
        <v>43983</v>
      </c>
      <c r="C4484">
        <v>24.067636490000002</v>
      </c>
    </row>
    <row r="4485" spans="1:3" x14ac:dyDescent="0.25">
      <c r="A4485">
        <v>7487</v>
      </c>
      <c r="B4485" s="1">
        <f>DATE(2020,7,1) + TIME(0,0,0)</f>
        <v>44013</v>
      </c>
      <c r="C4485">
        <v>24.067636490000002</v>
      </c>
    </row>
    <row r="4486" spans="1:3" x14ac:dyDescent="0.25">
      <c r="A4486">
        <v>7518</v>
      </c>
      <c r="B4486" s="1">
        <f>DATE(2020,8,1) + TIME(0,0,0)</f>
        <v>44044</v>
      </c>
      <c r="C4486">
        <v>24.067636490000002</v>
      </c>
    </row>
    <row r="4487" spans="1:3" x14ac:dyDescent="0.25">
      <c r="A4487">
        <v>7549</v>
      </c>
      <c r="B4487" s="1">
        <f>DATE(2020,9,1) + TIME(0,0,0)</f>
        <v>44075</v>
      </c>
      <c r="C4487">
        <v>24.067636490000002</v>
      </c>
    </row>
    <row r="4488" spans="1:3" x14ac:dyDescent="0.25">
      <c r="A4488">
        <v>7579</v>
      </c>
      <c r="B4488" s="1">
        <f>DATE(2020,10,1) + TIME(0,0,0)</f>
        <v>44105</v>
      </c>
      <c r="C4488">
        <v>24.067636490000002</v>
      </c>
    </row>
    <row r="4489" spans="1:3" x14ac:dyDescent="0.25">
      <c r="A4489">
        <v>7610</v>
      </c>
      <c r="B4489" s="1">
        <f>DATE(2020,11,1) + TIME(0,0,0)</f>
        <v>44136</v>
      </c>
      <c r="C4489">
        <v>24.067636490000002</v>
      </c>
    </row>
    <row r="4490" spans="1:3" x14ac:dyDescent="0.25">
      <c r="A4490">
        <v>7640</v>
      </c>
      <c r="B4490" s="1">
        <f>DATE(2020,12,1) + TIME(0,0,0)</f>
        <v>44166</v>
      </c>
      <c r="C4490">
        <v>24.067636490000002</v>
      </c>
    </row>
    <row r="4491" spans="1:3" x14ac:dyDescent="0.25">
      <c r="A4491">
        <v>7671</v>
      </c>
      <c r="B4491" s="1">
        <f>DATE(2021,1,1) + TIME(0,0,0)</f>
        <v>44197</v>
      </c>
      <c r="C4491">
        <v>24.067636490000002</v>
      </c>
    </row>
    <row r="4492" spans="1:3" x14ac:dyDescent="0.25">
      <c r="A4492">
        <v>7702</v>
      </c>
      <c r="B4492" s="1">
        <f>DATE(2021,2,1) + TIME(0,0,0)</f>
        <v>44228</v>
      </c>
      <c r="C4492">
        <v>24.067636490000002</v>
      </c>
    </row>
    <row r="4493" spans="1:3" x14ac:dyDescent="0.25">
      <c r="A4493">
        <v>7730</v>
      </c>
      <c r="B4493" s="1">
        <f>DATE(2021,3,1) + TIME(0,0,0)</f>
        <v>44256</v>
      </c>
      <c r="C4493">
        <v>24.067636490000002</v>
      </c>
    </row>
    <row r="4494" spans="1:3" x14ac:dyDescent="0.25">
      <c r="A4494">
        <v>7761</v>
      </c>
      <c r="B4494" s="1">
        <f>DATE(2021,4,1) + TIME(0,0,0)</f>
        <v>44287</v>
      </c>
      <c r="C4494">
        <v>24.067636490000002</v>
      </c>
    </row>
    <row r="4495" spans="1:3" x14ac:dyDescent="0.25">
      <c r="A4495">
        <v>7791</v>
      </c>
      <c r="B4495" s="1">
        <f>DATE(2021,5,1) + TIME(0,0,0)</f>
        <v>44317</v>
      </c>
      <c r="C4495">
        <v>24.067636490000002</v>
      </c>
    </row>
    <row r="4496" spans="1:3" x14ac:dyDescent="0.25">
      <c r="A4496">
        <v>7822</v>
      </c>
      <c r="B4496" s="1">
        <f>DATE(2021,6,1) + TIME(0,0,0)</f>
        <v>44348</v>
      </c>
      <c r="C4496">
        <v>24.067636490000002</v>
      </c>
    </row>
    <row r="4497" spans="1:3" x14ac:dyDescent="0.25">
      <c r="A4497">
        <v>7852</v>
      </c>
      <c r="B4497" s="1">
        <f>DATE(2021,7,1) + TIME(0,0,0)</f>
        <v>44378</v>
      </c>
      <c r="C4497">
        <v>24.067636490000002</v>
      </c>
    </row>
    <row r="4498" spans="1:3" x14ac:dyDescent="0.25">
      <c r="A4498">
        <v>7883</v>
      </c>
      <c r="B4498" s="1">
        <f>DATE(2021,8,1) + TIME(0,0,0)</f>
        <v>44409</v>
      </c>
      <c r="C4498">
        <v>24.067636490000002</v>
      </c>
    </row>
    <row r="4499" spans="1:3" x14ac:dyDescent="0.25">
      <c r="A4499">
        <v>7914</v>
      </c>
      <c r="B4499" s="1">
        <f>DATE(2021,9,1) + TIME(0,0,0)</f>
        <v>44440</v>
      </c>
      <c r="C4499">
        <v>24.067636490000002</v>
      </c>
    </row>
    <row r="4500" spans="1:3" x14ac:dyDescent="0.25">
      <c r="A4500">
        <v>7944</v>
      </c>
      <c r="B4500" s="1">
        <f>DATE(2021,10,1) + TIME(0,0,0)</f>
        <v>44470</v>
      </c>
      <c r="C4500">
        <v>24.067636490000002</v>
      </c>
    </row>
    <row r="4501" spans="1:3" x14ac:dyDescent="0.25">
      <c r="A4501">
        <v>7975</v>
      </c>
      <c r="B4501" s="1">
        <f>DATE(2021,11,1) + TIME(0,0,0)</f>
        <v>44501</v>
      </c>
      <c r="C4501">
        <v>24.067636490000002</v>
      </c>
    </row>
    <row r="4502" spans="1:3" x14ac:dyDescent="0.25">
      <c r="A4502">
        <v>8005</v>
      </c>
      <c r="B4502" s="1">
        <f>DATE(2021,12,1) + TIME(0,0,0)</f>
        <v>44531</v>
      </c>
      <c r="C4502">
        <v>24.067636490000002</v>
      </c>
    </row>
    <row r="4503" spans="1:3" x14ac:dyDescent="0.25">
      <c r="A4503">
        <v>8036</v>
      </c>
      <c r="B4503" s="1">
        <f>DATE(2022,1,1) + TIME(0,0,0)</f>
        <v>44562</v>
      </c>
      <c r="C4503">
        <v>24.067636490000002</v>
      </c>
    </row>
    <row r="4504" spans="1:3" x14ac:dyDescent="0.25">
      <c r="A4504">
        <v>8067</v>
      </c>
      <c r="B4504" s="1">
        <f>DATE(2022,2,1) + TIME(0,0,0)</f>
        <v>44593</v>
      </c>
      <c r="C4504">
        <v>24.067636490000002</v>
      </c>
    </row>
    <row r="4505" spans="1:3" x14ac:dyDescent="0.25">
      <c r="A4505">
        <v>8095</v>
      </c>
      <c r="B4505" s="1">
        <f>DATE(2022,3,1) + TIME(0,0,0)</f>
        <v>44621</v>
      </c>
      <c r="C4505">
        <v>24.067636490000002</v>
      </c>
    </row>
    <row r="4506" spans="1:3" x14ac:dyDescent="0.25">
      <c r="A4506">
        <v>8126</v>
      </c>
      <c r="B4506" s="1">
        <f>DATE(2022,4,1) + TIME(0,0,0)</f>
        <v>44652</v>
      </c>
      <c r="C4506">
        <v>24.067636490000002</v>
      </c>
    </row>
    <row r="4507" spans="1:3" x14ac:dyDescent="0.25">
      <c r="A4507">
        <v>8156</v>
      </c>
      <c r="B4507" s="1">
        <f>DATE(2022,5,1) + TIME(0,0,0)</f>
        <v>44682</v>
      </c>
      <c r="C4507">
        <v>24.067636490000002</v>
      </c>
    </row>
    <row r="4508" spans="1:3" x14ac:dyDescent="0.25">
      <c r="A4508">
        <v>8187</v>
      </c>
      <c r="B4508" s="1">
        <f>DATE(2022,6,1) + TIME(0,0,0)</f>
        <v>44713</v>
      </c>
      <c r="C4508">
        <v>24.067636490000002</v>
      </c>
    </row>
    <row r="4509" spans="1:3" x14ac:dyDescent="0.25">
      <c r="A4509">
        <v>8217</v>
      </c>
      <c r="B4509" s="1">
        <f>DATE(2022,7,1) + TIME(0,0,0)</f>
        <v>44743</v>
      </c>
      <c r="C4509">
        <v>24.067636490000002</v>
      </c>
    </row>
    <row r="4510" spans="1:3" x14ac:dyDescent="0.25">
      <c r="A4510">
        <v>8248</v>
      </c>
      <c r="B4510" s="1">
        <f>DATE(2022,8,1) + TIME(0,0,0)</f>
        <v>44774</v>
      </c>
      <c r="C4510">
        <v>24.067636490000002</v>
      </c>
    </row>
    <row r="4511" spans="1:3" x14ac:dyDescent="0.25">
      <c r="A4511">
        <v>8279</v>
      </c>
      <c r="B4511" s="1">
        <f>DATE(2022,9,1) + TIME(0,0,0)</f>
        <v>44805</v>
      </c>
      <c r="C4511">
        <v>24.067636490000002</v>
      </c>
    </row>
    <row r="4512" spans="1:3" x14ac:dyDescent="0.25">
      <c r="A4512">
        <v>8309</v>
      </c>
      <c r="B4512" s="1">
        <f>DATE(2022,10,1) + TIME(0,0,0)</f>
        <v>44835</v>
      </c>
      <c r="C4512">
        <v>24.067636490000002</v>
      </c>
    </row>
    <row r="4513" spans="1:3" x14ac:dyDescent="0.25">
      <c r="A4513">
        <v>8340</v>
      </c>
      <c r="B4513" s="1">
        <f>DATE(2022,11,1) + TIME(0,0,0)</f>
        <v>44866</v>
      </c>
      <c r="C4513">
        <v>24.067636490000002</v>
      </c>
    </row>
    <row r="4514" spans="1:3" x14ac:dyDescent="0.25">
      <c r="A4514">
        <v>8370</v>
      </c>
      <c r="B4514" s="1">
        <f>DATE(2022,12,1) + TIME(0,0,0)</f>
        <v>44896</v>
      </c>
      <c r="C4514">
        <v>24.067636490000002</v>
      </c>
    </row>
    <row r="4515" spans="1:3" x14ac:dyDescent="0.25">
      <c r="A4515">
        <v>8401</v>
      </c>
      <c r="B4515" s="1">
        <f>DATE(2023,1,1) + TIME(0,0,0)</f>
        <v>44927</v>
      </c>
      <c r="C4515">
        <v>24.067636490000002</v>
      </c>
    </row>
    <row r="4516" spans="1:3" x14ac:dyDescent="0.25">
      <c r="A4516">
        <v>8432</v>
      </c>
      <c r="B4516" s="1">
        <f>DATE(2023,2,1) + TIME(0,0,0)</f>
        <v>44958</v>
      </c>
      <c r="C4516">
        <v>24.067636490000002</v>
      </c>
    </row>
    <row r="4517" spans="1:3" x14ac:dyDescent="0.25">
      <c r="A4517">
        <v>8460</v>
      </c>
      <c r="B4517" s="1">
        <f>DATE(2023,3,1) + TIME(0,0,0)</f>
        <v>44986</v>
      </c>
      <c r="C4517">
        <v>24.067636490000002</v>
      </c>
    </row>
    <row r="4518" spans="1:3" x14ac:dyDescent="0.25">
      <c r="A4518">
        <v>8491</v>
      </c>
      <c r="B4518" s="1">
        <f>DATE(2023,4,1) + TIME(0,0,0)</f>
        <v>45017</v>
      </c>
      <c r="C4518">
        <v>24.067636490000002</v>
      </c>
    </row>
    <row r="4519" spans="1:3" x14ac:dyDescent="0.25">
      <c r="A4519">
        <v>8521</v>
      </c>
      <c r="B4519" s="1">
        <f>DATE(2023,5,1) + TIME(0,0,0)</f>
        <v>45047</v>
      </c>
      <c r="C4519">
        <v>24.067636490000002</v>
      </c>
    </row>
    <row r="4520" spans="1:3" x14ac:dyDescent="0.25">
      <c r="A4520">
        <v>8552</v>
      </c>
      <c r="B4520" s="1">
        <f>DATE(2023,6,1) + TIME(0,0,0)</f>
        <v>45078</v>
      </c>
      <c r="C4520">
        <v>24.067636490000002</v>
      </c>
    </row>
    <row r="4521" spans="1:3" x14ac:dyDescent="0.25">
      <c r="A4521">
        <v>8582</v>
      </c>
      <c r="B4521" s="1">
        <f>DATE(2023,7,1) + TIME(0,0,0)</f>
        <v>45108</v>
      </c>
      <c r="C4521">
        <v>24.067636490000002</v>
      </c>
    </row>
    <row r="4522" spans="1:3" x14ac:dyDescent="0.25">
      <c r="A4522">
        <v>8613</v>
      </c>
      <c r="B4522" s="1">
        <f>DATE(2023,8,1) + TIME(0,0,0)</f>
        <v>45139</v>
      </c>
      <c r="C4522">
        <v>24.067636490000002</v>
      </c>
    </row>
    <row r="4523" spans="1:3" x14ac:dyDescent="0.25">
      <c r="A4523">
        <v>8644</v>
      </c>
      <c r="B4523" s="1">
        <f>DATE(2023,9,1) + TIME(0,0,0)</f>
        <v>45170</v>
      </c>
      <c r="C4523">
        <v>24.067636490000002</v>
      </c>
    </row>
    <row r="4524" spans="1:3" x14ac:dyDescent="0.25">
      <c r="A4524">
        <v>8674</v>
      </c>
      <c r="B4524" s="1">
        <f>DATE(2023,10,1) + TIME(0,0,0)</f>
        <v>45200</v>
      </c>
      <c r="C4524">
        <v>24.067636490000002</v>
      </c>
    </row>
    <row r="4525" spans="1:3" x14ac:dyDescent="0.25">
      <c r="A4525">
        <v>8705</v>
      </c>
      <c r="B4525" s="1">
        <f>DATE(2023,11,1) + TIME(0,0,0)</f>
        <v>45231</v>
      </c>
      <c r="C4525">
        <v>24.067636490000002</v>
      </c>
    </row>
    <row r="4526" spans="1:3" x14ac:dyDescent="0.25">
      <c r="A4526">
        <v>8735</v>
      </c>
      <c r="B4526" s="1">
        <f>DATE(2023,12,1) + TIME(0,0,0)</f>
        <v>45261</v>
      </c>
      <c r="C4526">
        <v>24.067636490000002</v>
      </c>
    </row>
    <row r="4527" spans="1:3" x14ac:dyDescent="0.25">
      <c r="A4527">
        <v>8766</v>
      </c>
      <c r="B4527" s="1">
        <f>DATE(2024,1,1) + TIME(0,0,0)</f>
        <v>45292</v>
      </c>
      <c r="C4527">
        <v>24.067636490000002</v>
      </c>
    </row>
    <row r="4528" spans="1:3" x14ac:dyDescent="0.25">
      <c r="A4528">
        <v>8797</v>
      </c>
      <c r="B4528" s="1">
        <f>DATE(2024,2,1) + TIME(0,0,0)</f>
        <v>45323</v>
      </c>
      <c r="C4528">
        <v>24.067636490000002</v>
      </c>
    </row>
    <row r="4529" spans="1:3" x14ac:dyDescent="0.25">
      <c r="A4529">
        <v>8826</v>
      </c>
      <c r="B4529" s="1">
        <f>DATE(2024,3,1) + TIME(0,0,0)</f>
        <v>45352</v>
      </c>
      <c r="C4529">
        <v>24.067636490000002</v>
      </c>
    </row>
    <row r="4530" spans="1:3" x14ac:dyDescent="0.25">
      <c r="A4530">
        <v>8857</v>
      </c>
      <c r="B4530" s="1">
        <f>DATE(2024,4,1) + TIME(0,0,0)</f>
        <v>45383</v>
      </c>
      <c r="C4530">
        <v>24.067636490000002</v>
      </c>
    </row>
    <row r="4531" spans="1:3" x14ac:dyDescent="0.25">
      <c r="A4531">
        <v>8887</v>
      </c>
      <c r="B4531" s="1">
        <f>DATE(2024,5,1) + TIME(0,0,0)</f>
        <v>45413</v>
      </c>
      <c r="C4531">
        <v>24.067636490000002</v>
      </c>
    </row>
    <row r="4532" spans="1:3" x14ac:dyDescent="0.25">
      <c r="A4532">
        <v>8918</v>
      </c>
      <c r="B4532" s="1">
        <f>DATE(2024,6,1) + TIME(0,0,0)</f>
        <v>45444</v>
      </c>
      <c r="C4532">
        <v>24.067636490000002</v>
      </c>
    </row>
    <row r="4533" spans="1:3" x14ac:dyDescent="0.25">
      <c r="A4533">
        <v>8948</v>
      </c>
      <c r="B4533" s="1">
        <f>DATE(2024,7,1) + TIME(0,0,0)</f>
        <v>45474</v>
      </c>
      <c r="C4533">
        <v>24.067636490000002</v>
      </c>
    </row>
    <row r="4534" spans="1:3" x14ac:dyDescent="0.25">
      <c r="A4534">
        <v>8979</v>
      </c>
      <c r="B4534" s="1">
        <f>DATE(2024,8,1) + TIME(0,0,0)</f>
        <v>45505</v>
      </c>
      <c r="C4534">
        <v>24.067636490000002</v>
      </c>
    </row>
    <row r="4535" spans="1:3" x14ac:dyDescent="0.25">
      <c r="A4535">
        <v>9010</v>
      </c>
      <c r="B4535" s="1">
        <f>DATE(2024,9,1) + TIME(0,0,0)</f>
        <v>45536</v>
      </c>
      <c r="C4535">
        <v>24.067636490000002</v>
      </c>
    </row>
    <row r="4536" spans="1:3" x14ac:dyDescent="0.25">
      <c r="A4536">
        <v>9040</v>
      </c>
      <c r="B4536" s="1">
        <f>DATE(2024,10,1) + TIME(0,0,0)</f>
        <v>45566</v>
      </c>
      <c r="C4536">
        <v>24.067636490000002</v>
      </c>
    </row>
    <row r="4537" spans="1:3" x14ac:dyDescent="0.25">
      <c r="A4537">
        <v>9071</v>
      </c>
      <c r="B4537" s="1">
        <f>DATE(2024,11,1) + TIME(0,0,0)</f>
        <v>45597</v>
      </c>
      <c r="C4537">
        <v>24.067636490000002</v>
      </c>
    </row>
    <row r="4538" spans="1:3" x14ac:dyDescent="0.25">
      <c r="A4538">
        <v>9101</v>
      </c>
      <c r="B4538" s="1">
        <f>DATE(2024,12,1) + TIME(0,0,0)</f>
        <v>45627</v>
      </c>
      <c r="C4538">
        <v>24.067636490000002</v>
      </c>
    </row>
    <row r="4539" spans="1:3" x14ac:dyDescent="0.25">
      <c r="A4539">
        <v>9132</v>
      </c>
      <c r="B4539" s="1">
        <f>DATE(2025,1,1) + TIME(0,0,0)</f>
        <v>45658</v>
      </c>
      <c r="C4539">
        <v>24.067636490000002</v>
      </c>
    </row>
    <row r="4540" spans="1:3" x14ac:dyDescent="0.25">
      <c r="A4540">
        <v>9163</v>
      </c>
      <c r="B4540" s="1">
        <f>DATE(2025,2,1) + TIME(0,0,0)</f>
        <v>45689</v>
      </c>
      <c r="C4540">
        <v>24.067636490000002</v>
      </c>
    </row>
    <row r="4541" spans="1:3" x14ac:dyDescent="0.25">
      <c r="A4541">
        <v>9191</v>
      </c>
      <c r="B4541" s="1">
        <f>DATE(2025,3,1) + TIME(0,0,0)</f>
        <v>45717</v>
      </c>
      <c r="C4541">
        <v>24.067636490000002</v>
      </c>
    </row>
    <row r="4542" spans="1:3" x14ac:dyDescent="0.25">
      <c r="A4542">
        <v>9222</v>
      </c>
      <c r="B4542" s="1">
        <f>DATE(2025,4,1) + TIME(0,0,0)</f>
        <v>45748</v>
      </c>
      <c r="C4542">
        <v>24.067636490000002</v>
      </c>
    </row>
    <row r="4543" spans="1:3" x14ac:dyDescent="0.25">
      <c r="A4543">
        <v>9252</v>
      </c>
      <c r="B4543" s="1">
        <f>DATE(2025,5,1) + TIME(0,0,0)</f>
        <v>45778</v>
      </c>
      <c r="C4543">
        <v>24.067636490000002</v>
      </c>
    </row>
    <row r="4544" spans="1:3" x14ac:dyDescent="0.25">
      <c r="A4544">
        <v>9283</v>
      </c>
      <c r="B4544" s="1">
        <f>DATE(2025,6,1) + TIME(0,0,0)</f>
        <v>45809</v>
      </c>
      <c r="C4544">
        <v>24.067636490000002</v>
      </c>
    </row>
    <row r="4545" spans="1:3" x14ac:dyDescent="0.25">
      <c r="A4545">
        <v>9313</v>
      </c>
      <c r="B4545" s="1">
        <f>DATE(2025,7,1) + TIME(0,0,0)</f>
        <v>45839</v>
      </c>
      <c r="C4545">
        <v>24.067636490000002</v>
      </c>
    </row>
    <row r="4546" spans="1:3" x14ac:dyDescent="0.25">
      <c r="A4546">
        <v>9344</v>
      </c>
      <c r="B4546" s="1">
        <f>DATE(2025,8,1) + TIME(0,0,0)</f>
        <v>45870</v>
      </c>
      <c r="C4546">
        <v>24.067636490000002</v>
      </c>
    </row>
    <row r="4547" spans="1:3" x14ac:dyDescent="0.25">
      <c r="A4547">
        <v>9375</v>
      </c>
      <c r="B4547" s="1">
        <f>DATE(2025,9,1) + TIME(0,0,0)</f>
        <v>45901</v>
      </c>
      <c r="C4547">
        <v>24.067636490000002</v>
      </c>
    </row>
    <row r="4548" spans="1:3" x14ac:dyDescent="0.25">
      <c r="A4548">
        <v>9405</v>
      </c>
      <c r="B4548" s="1">
        <f>DATE(2025,10,1) + TIME(0,0,0)</f>
        <v>45931</v>
      </c>
      <c r="C4548">
        <v>24.067636490000002</v>
      </c>
    </row>
    <row r="4549" spans="1:3" x14ac:dyDescent="0.25">
      <c r="A4549">
        <v>9436</v>
      </c>
      <c r="B4549" s="1">
        <f>DATE(2025,11,1) + TIME(0,0,0)</f>
        <v>45962</v>
      </c>
      <c r="C4549">
        <v>24.067636490000002</v>
      </c>
    </row>
    <row r="4550" spans="1:3" x14ac:dyDescent="0.25">
      <c r="A4550">
        <v>9466</v>
      </c>
      <c r="B4550" s="1">
        <f>DATE(2025,12,1) + TIME(0,0,0)</f>
        <v>45992</v>
      </c>
      <c r="C4550">
        <v>24.067636490000002</v>
      </c>
    </row>
    <row r="4551" spans="1:3" x14ac:dyDescent="0.25">
      <c r="A4551">
        <v>9497</v>
      </c>
      <c r="B4551" s="1">
        <f>DATE(2026,1,1) + TIME(0,0,0)</f>
        <v>46023</v>
      </c>
      <c r="C4551">
        <v>24.067636490000002</v>
      </c>
    </row>
    <row r="4552" spans="1:3" x14ac:dyDescent="0.25">
      <c r="A4552">
        <v>9528</v>
      </c>
      <c r="B4552" s="1">
        <f>DATE(2026,2,1) + TIME(0,0,0)</f>
        <v>46054</v>
      </c>
      <c r="C4552">
        <v>24.067636490000002</v>
      </c>
    </row>
    <row r="4553" spans="1:3" x14ac:dyDescent="0.25">
      <c r="A4553">
        <v>9556</v>
      </c>
      <c r="B4553" s="1">
        <f>DATE(2026,3,1) + TIME(0,0,0)</f>
        <v>46082</v>
      </c>
      <c r="C4553">
        <v>24.067636490000002</v>
      </c>
    </row>
    <row r="4554" spans="1:3" x14ac:dyDescent="0.25">
      <c r="A4554">
        <v>9587</v>
      </c>
      <c r="B4554" s="1">
        <f>DATE(2026,4,1) + TIME(0,0,0)</f>
        <v>46113</v>
      </c>
      <c r="C4554">
        <v>24.067636490000002</v>
      </c>
    </row>
    <row r="4555" spans="1:3" x14ac:dyDescent="0.25">
      <c r="A4555">
        <v>9617</v>
      </c>
      <c r="B4555" s="1">
        <f>DATE(2026,5,1) + TIME(0,0,0)</f>
        <v>46143</v>
      </c>
      <c r="C4555">
        <v>24.067636490000002</v>
      </c>
    </row>
    <row r="4556" spans="1:3" x14ac:dyDescent="0.25">
      <c r="A4556">
        <v>9648</v>
      </c>
      <c r="B4556" s="1">
        <f>DATE(2026,6,1) + TIME(0,0,0)</f>
        <v>46174</v>
      </c>
      <c r="C4556">
        <v>24.067636490000002</v>
      </c>
    </row>
    <row r="4557" spans="1:3" x14ac:dyDescent="0.25">
      <c r="A4557">
        <v>9678</v>
      </c>
      <c r="B4557" s="1">
        <f>DATE(2026,7,1) + TIME(0,0,0)</f>
        <v>46204</v>
      </c>
      <c r="C4557">
        <v>24.067636490000002</v>
      </c>
    </row>
    <row r="4558" spans="1:3" x14ac:dyDescent="0.25">
      <c r="A4558">
        <v>9709</v>
      </c>
      <c r="B4558" s="1">
        <f>DATE(2026,8,1) + TIME(0,0,0)</f>
        <v>46235</v>
      </c>
      <c r="C4558">
        <v>24.067636490000002</v>
      </c>
    </row>
    <row r="4559" spans="1:3" x14ac:dyDescent="0.25">
      <c r="A4559">
        <v>9740</v>
      </c>
      <c r="B4559" s="1">
        <f>DATE(2026,9,1) + TIME(0,0,0)</f>
        <v>46266</v>
      </c>
      <c r="C4559">
        <v>24.067636490000002</v>
      </c>
    </row>
    <row r="4560" spans="1:3" x14ac:dyDescent="0.25">
      <c r="A4560">
        <v>9770</v>
      </c>
      <c r="B4560" s="1">
        <f>DATE(2026,10,1) + TIME(0,0,0)</f>
        <v>46296</v>
      </c>
      <c r="C4560">
        <v>24.067636490000002</v>
      </c>
    </row>
    <row r="4561" spans="1:3" x14ac:dyDescent="0.25">
      <c r="A4561">
        <v>9801</v>
      </c>
      <c r="B4561" s="1">
        <f>DATE(2026,11,1) + TIME(0,0,0)</f>
        <v>46327</v>
      </c>
      <c r="C4561">
        <v>24.067636490000002</v>
      </c>
    </row>
    <row r="4562" spans="1:3" x14ac:dyDescent="0.25">
      <c r="A4562">
        <v>9831</v>
      </c>
      <c r="B4562" s="1">
        <f>DATE(2026,12,1) + TIME(0,0,0)</f>
        <v>46357</v>
      </c>
      <c r="C4562">
        <v>24.067636490000002</v>
      </c>
    </row>
    <row r="4563" spans="1:3" x14ac:dyDescent="0.25">
      <c r="A4563">
        <v>9862</v>
      </c>
      <c r="B4563" s="1">
        <f>DATE(2027,1,1) + TIME(0,0,0)</f>
        <v>46388</v>
      </c>
      <c r="C4563">
        <v>24.067636490000002</v>
      </c>
    </row>
    <row r="4564" spans="1:3" x14ac:dyDescent="0.25">
      <c r="A4564">
        <v>9893</v>
      </c>
      <c r="B4564" s="1">
        <f>DATE(2027,2,1) + TIME(0,0,0)</f>
        <v>46419</v>
      </c>
      <c r="C4564">
        <v>24.067636490000002</v>
      </c>
    </row>
    <row r="4565" spans="1:3" x14ac:dyDescent="0.25">
      <c r="A4565">
        <v>9921</v>
      </c>
      <c r="B4565" s="1">
        <f>DATE(2027,3,1) + TIME(0,0,0)</f>
        <v>46447</v>
      </c>
      <c r="C4565">
        <v>24.067636490000002</v>
      </c>
    </row>
    <row r="4566" spans="1:3" x14ac:dyDescent="0.25">
      <c r="A4566">
        <v>9952</v>
      </c>
      <c r="B4566" s="1">
        <f>DATE(2027,4,1) + TIME(0,0,0)</f>
        <v>46478</v>
      </c>
      <c r="C4566">
        <v>24.067636490000002</v>
      </c>
    </row>
    <row r="4567" spans="1:3" x14ac:dyDescent="0.25">
      <c r="A4567">
        <v>9982</v>
      </c>
      <c r="B4567" s="1">
        <f>DATE(2027,5,1) + TIME(0,0,0)</f>
        <v>46508</v>
      </c>
      <c r="C4567">
        <v>24.067636490000002</v>
      </c>
    </row>
    <row r="4568" spans="1:3" x14ac:dyDescent="0.25">
      <c r="A4568">
        <v>10013</v>
      </c>
      <c r="B4568" s="1">
        <f>DATE(2027,6,1) + TIME(0,0,0)</f>
        <v>46539</v>
      </c>
      <c r="C4568">
        <v>24.067636490000002</v>
      </c>
    </row>
    <row r="4569" spans="1:3" x14ac:dyDescent="0.25">
      <c r="A4569">
        <v>10043</v>
      </c>
      <c r="B4569" s="1">
        <f>DATE(2027,7,1) + TIME(0,0,0)</f>
        <v>46569</v>
      </c>
      <c r="C4569">
        <v>24.067636490000002</v>
      </c>
    </row>
    <row r="4570" spans="1:3" x14ac:dyDescent="0.25">
      <c r="A4570">
        <v>10074</v>
      </c>
      <c r="B4570" s="1">
        <f>DATE(2027,8,1) + TIME(0,0,0)</f>
        <v>46600</v>
      </c>
      <c r="C4570">
        <v>24.067636490000002</v>
      </c>
    </row>
    <row r="4571" spans="1:3" x14ac:dyDescent="0.25">
      <c r="A4571">
        <v>10105</v>
      </c>
      <c r="B4571" s="1">
        <f>DATE(2027,9,1) + TIME(0,0,0)</f>
        <v>46631</v>
      </c>
      <c r="C4571">
        <v>24.067636490000002</v>
      </c>
    </row>
    <row r="4572" spans="1:3" x14ac:dyDescent="0.25">
      <c r="A4572">
        <v>10135</v>
      </c>
      <c r="B4572" s="1">
        <f>DATE(2027,10,1) + TIME(0,0,0)</f>
        <v>46661</v>
      </c>
      <c r="C4572">
        <v>24.067636490000002</v>
      </c>
    </row>
    <row r="4573" spans="1:3" x14ac:dyDescent="0.25">
      <c r="A4573">
        <v>10166</v>
      </c>
      <c r="B4573" s="1">
        <f>DATE(2027,11,1) + TIME(0,0,0)</f>
        <v>46692</v>
      </c>
      <c r="C4573">
        <v>24.067636490000002</v>
      </c>
    </row>
    <row r="4574" spans="1:3" x14ac:dyDescent="0.25">
      <c r="A4574">
        <v>10196</v>
      </c>
      <c r="B4574" s="1">
        <f>DATE(2027,12,1) + TIME(0,0,0)</f>
        <v>46722</v>
      </c>
      <c r="C4574">
        <v>24.067636490000002</v>
      </c>
    </row>
    <row r="4575" spans="1:3" x14ac:dyDescent="0.25">
      <c r="A4575">
        <v>10227</v>
      </c>
      <c r="B4575" s="1">
        <f>DATE(2028,1,1) + TIME(0,0,0)</f>
        <v>46753</v>
      </c>
      <c r="C4575">
        <v>24.067636490000002</v>
      </c>
    </row>
    <row r="4576" spans="1:3" x14ac:dyDescent="0.25">
      <c r="A4576">
        <v>10258</v>
      </c>
      <c r="B4576" s="1">
        <f>DATE(2028,2,1) + TIME(0,0,0)</f>
        <v>46784</v>
      </c>
      <c r="C4576">
        <v>24.067636490000002</v>
      </c>
    </row>
    <row r="4577" spans="1:3" x14ac:dyDescent="0.25">
      <c r="A4577">
        <v>10287</v>
      </c>
      <c r="B4577" s="1">
        <f>DATE(2028,3,1) + TIME(0,0,0)</f>
        <v>46813</v>
      </c>
      <c r="C4577">
        <v>24.067636490000002</v>
      </c>
    </row>
    <row r="4578" spans="1:3" x14ac:dyDescent="0.25">
      <c r="A4578">
        <v>10318</v>
      </c>
      <c r="B4578" s="1">
        <f>DATE(2028,4,1) + TIME(0,0,0)</f>
        <v>46844</v>
      </c>
      <c r="C4578">
        <v>24.067636490000002</v>
      </c>
    </row>
    <row r="4579" spans="1:3" x14ac:dyDescent="0.25">
      <c r="A4579">
        <v>10348</v>
      </c>
      <c r="B4579" s="1">
        <f>DATE(2028,5,1) + TIME(0,0,0)</f>
        <v>46874</v>
      </c>
      <c r="C4579">
        <v>24.067636490000002</v>
      </c>
    </row>
    <row r="4580" spans="1:3" x14ac:dyDescent="0.25">
      <c r="A4580">
        <v>10379</v>
      </c>
      <c r="B4580" s="1">
        <f>DATE(2028,6,1) + TIME(0,0,0)</f>
        <v>46905</v>
      </c>
      <c r="C4580">
        <v>24.067636490000002</v>
      </c>
    </row>
    <row r="4581" spans="1:3" x14ac:dyDescent="0.25">
      <c r="A4581">
        <v>10409</v>
      </c>
      <c r="B4581" s="1">
        <f>DATE(2028,7,1) + TIME(0,0,0)</f>
        <v>46935</v>
      </c>
      <c r="C4581">
        <v>24.067636490000002</v>
      </c>
    </row>
    <row r="4582" spans="1:3" x14ac:dyDescent="0.25">
      <c r="A4582">
        <v>10440</v>
      </c>
      <c r="B4582" s="1">
        <f>DATE(2028,8,1) + TIME(0,0,0)</f>
        <v>46966</v>
      </c>
      <c r="C4582">
        <v>24.067636490000002</v>
      </c>
    </row>
    <row r="4583" spans="1:3" x14ac:dyDescent="0.25">
      <c r="A4583">
        <v>10471</v>
      </c>
      <c r="B4583" s="1">
        <f>DATE(2028,9,1) + TIME(0,0,0)</f>
        <v>46997</v>
      </c>
      <c r="C4583">
        <v>24.067636490000002</v>
      </c>
    </row>
    <row r="4584" spans="1:3" x14ac:dyDescent="0.25">
      <c r="A4584">
        <v>10501</v>
      </c>
      <c r="B4584" s="1">
        <f>DATE(2028,10,1) + TIME(0,0,0)</f>
        <v>47027</v>
      </c>
      <c r="C4584">
        <v>24.067636490000002</v>
      </c>
    </row>
    <row r="4585" spans="1:3" x14ac:dyDescent="0.25">
      <c r="A4585">
        <v>10532</v>
      </c>
      <c r="B4585" s="1">
        <f>DATE(2028,11,1) + TIME(0,0,0)</f>
        <v>47058</v>
      </c>
      <c r="C4585">
        <v>24.067636490000002</v>
      </c>
    </row>
    <row r="4586" spans="1:3" x14ac:dyDescent="0.25">
      <c r="A4586">
        <v>10562</v>
      </c>
      <c r="B4586" s="1">
        <f>DATE(2028,12,1) + TIME(0,0,0)</f>
        <v>47088</v>
      </c>
      <c r="C4586">
        <v>24.067636490000002</v>
      </c>
    </row>
    <row r="4587" spans="1:3" x14ac:dyDescent="0.25">
      <c r="A4587">
        <v>10593</v>
      </c>
      <c r="B4587" s="1">
        <f>DATE(2029,1,1) + TIME(0,0,0)</f>
        <v>47119</v>
      </c>
      <c r="C4587">
        <v>24.067636490000002</v>
      </c>
    </row>
    <row r="4588" spans="1:3" x14ac:dyDescent="0.25">
      <c r="A4588">
        <v>10624</v>
      </c>
      <c r="B4588" s="1">
        <f>DATE(2029,2,1) + TIME(0,0,0)</f>
        <v>47150</v>
      </c>
      <c r="C4588">
        <v>24.067636490000002</v>
      </c>
    </row>
    <row r="4589" spans="1:3" x14ac:dyDescent="0.25">
      <c r="A4589">
        <v>10652</v>
      </c>
      <c r="B4589" s="1">
        <f>DATE(2029,3,1) + TIME(0,0,0)</f>
        <v>47178</v>
      </c>
      <c r="C4589">
        <v>24.067636490000002</v>
      </c>
    </row>
    <row r="4590" spans="1:3" x14ac:dyDescent="0.25">
      <c r="A4590">
        <v>10683</v>
      </c>
      <c r="B4590" s="1">
        <f>DATE(2029,4,1) + TIME(0,0,0)</f>
        <v>47209</v>
      </c>
      <c r="C4590">
        <v>24.067636490000002</v>
      </c>
    </row>
    <row r="4591" spans="1:3" x14ac:dyDescent="0.25">
      <c r="A4591">
        <v>10713</v>
      </c>
      <c r="B4591" s="1">
        <f>DATE(2029,5,1) + TIME(0,0,0)</f>
        <v>47239</v>
      </c>
      <c r="C4591">
        <v>24.067636490000002</v>
      </c>
    </row>
    <row r="4592" spans="1:3" x14ac:dyDescent="0.25">
      <c r="A4592">
        <v>10744</v>
      </c>
      <c r="B4592" s="1">
        <f>DATE(2029,6,1) + TIME(0,0,0)</f>
        <v>47270</v>
      </c>
      <c r="C4592">
        <v>24.067636490000002</v>
      </c>
    </row>
    <row r="4593" spans="1:3" x14ac:dyDescent="0.25">
      <c r="A4593">
        <v>10774</v>
      </c>
      <c r="B4593" s="1">
        <f>DATE(2029,7,1) + TIME(0,0,0)</f>
        <v>47300</v>
      </c>
      <c r="C4593">
        <v>24.067636490000002</v>
      </c>
    </row>
    <row r="4594" spans="1:3" x14ac:dyDescent="0.25">
      <c r="A4594">
        <v>10805</v>
      </c>
      <c r="B4594" s="1">
        <f>DATE(2029,8,1) + TIME(0,0,0)</f>
        <v>47331</v>
      </c>
      <c r="C4594">
        <v>24.067636490000002</v>
      </c>
    </row>
    <row r="4595" spans="1:3" x14ac:dyDescent="0.25">
      <c r="A4595">
        <v>10836</v>
      </c>
      <c r="B4595" s="1">
        <f>DATE(2029,9,1) + TIME(0,0,0)</f>
        <v>47362</v>
      </c>
      <c r="C4595">
        <v>24.067636490000002</v>
      </c>
    </row>
    <row r="4596" spans="1:3" x14ac:dyDescent="0.25">
      <c r="A4596">
        <v>10866</v>
      </c>
      <c r="B4596" s="1">
        <f>DATE(2029,10,1) + TIME(0,0,0)</f>
        <v>47392</v>
      </c>
      <c r="C4596">
        <v>24.067636490000002</v>
      </c>
    </row>
    <row r="4597" spans="1:3" x14ac:dyDescent="0.25">
      <c r="A4597">
        <v>10897</v>
      </c>
      <c r="B4597" s="1">
        <f>DATE(2029,11,1) + TIME(0,0,0)</f>
        <v>47423</v>
      </c>
      <c r="C4597">
        <v>24.067636490000002</v>
      </c>
    </row>
    <row r="4598" spans="1:3" x14ac:dyDescent="0.25">
      <c r="A4598">
        <v>10927</v>
      </c>
      <c r="B4598" s="1">
        <f>DATE(2029,12,1) + TIME(0,0,0)</f>
        <v>47453</v>
      </c>
      <c r="C4598">
        <v>24.067636490000002</v>
      </c>
    </row>
    <row r="4599" spans="1:3" x14ac:dyDescent="0.25">
      <c r="A4599">
        <v>10958</v>
      </c>
      <c r="B4599" s="1">
        <f>DATE(2030,1,1) + TIME(0,0,0)</f>
        <v>47484</v>
      </c>
      <c r="C4599">
        <v>24.067636490000002</v>
      </c>
    </row>
    <row r="4600" spans="1:3" x14ac:dyDescent="0.25">
      <c r="A4600">
        <v>10989</v>
      </c>
      <c r="B4600" s="1">
        <f>DATE(2030,2,1) + TIME(0,0,0)</f>
        <v>47515</v>
      </c>
      <c r="C4600">
        <v>24.067636490000002</v>
      </c>
    </row>
    <row r="4601" spans="1:3" x14ac:dyDescent="0.25">
      <c r="A4601">
        <v>11017</v>
      </c>
      <c r="B4601" s="1">
        <f>DATE(2030,3,1) + TIME(0,0,0)</f>
        <v>47543</v>
      </c>
      <c r="C4601">
        <v>24.067636490000002</v>
      </c>
    </row>
    <row r="4602" spans="1:3" x14ac:dyDescent="0.25">
      <c r="A4602">
        <v>11048</v>
      </c>
      <c r="B4602" s="1">
        <f>DATE(2030,4,1) + TIME(0,0,0)</f>
        <v>47574</v>
      </c>
      <c r="C4602">
        <v>24.067636490000002</v>
      </c>
    </row>
    <row r="4603" spans="1:3" x14ac:dyDescent="0.25">
      <c r="A4603">
        <v>11078</v>
      </c>
      <c r="B4603" s="1">
        <f>DATE(2030,5,1) + TIME(0,0,0)</f>
        <v>47604</v>
      </c>
      <c r="C4603">
        <v>24.067636490000002</v>
      </c>
    </row>
    <row r="4604" spans="1:3" x14ac:dyDescent="0.25">
      <c r="A4604">
        <v>11109</v>
      </c>
      <c r="B4604" s="1">
        <f>DATE(2030,6,1) + TIME(0,0,0)</f>
        <v>47635</v>
      </c>
      <c r="C4604">
        <v>24.067636490000002</v>
      </c>
    </row>
    <row r="4605" spans="1:3" x14ac:dyDescent="0.25">
      <c r="A4605">
        <v>11139</v>
      </c>
      <c r="B4605" s="1">
        <f>DATE(2030,7,1) + TIME(0,0,0)</f>
        <v>47665</v>
      </c>
      <c r="C4605">
        <v>24.067636490000002</v>
      </c>
    </row>
    <row r="4606" spans="1:3" x14ac:dyDescent="0.25">
      <c r="A4606">
        <v>11170</v>
      </c>
      <c r="B4606" s="1">
        <f>DATE(2030,8,1) + TIME(0,0,0)</f>
        <v>47696</v>
      </c>
      <c r="C4606">
        <v>24.067636490000002</v>
      </c>
    </row>
    <row r="4607" spans="1:3" x14ac:dyDescent="0.25">
      <c r="A4607">
        <v>11201</v>
      </c>
      <c r="B4607" s="1">
        <f>DATE(2030,9,1) + TIME(0,0,0)</f>
        <v>47727</v>
      </c>
      <c r="C4607">
        <v>24.067636490000002</v>
      </c>
    </row>
    <row r="4608" spans="1:3" x14ac:dyDescent="0.25">
      <c r="A4608">
        <v>11231</v>
      </c>
      <c r="B4608" s="1">
        <f>DATE(2030,10,1) + TIME(0,0,0)</f>
        <v>47757</v>
      </c>
      <c r="C4608">
        <v>24.067636490000002</v>
      </c>
    </row>
    <row r="4609" spans="1:3" x14ac:dyDescent="0.25">
      <c r="A4609">
        <v>11262</v>
      </c>
      <c r="B4609" s="1">
        <f>DATE(2030,11,1) + TIME(0,0,0)</f>
        <v>47788</v>
      </c>
      <c r="C4609">
        <v>24.067636490000002</v>
      </c>
    </row>
    <row r="4610" spans="1:3" x14ac:dyDescent="0.25">
      <c r="A4610">
        <v>11292</v>
      </c>
      <c r="B4610" s="1">
        <f>DATE(2030,12,1) + TIME(0,0,0)</f>
        <v>47818</v>
      </c>
      <c r="C4610">
        <v>24.067636490000002</v>
      </c>
    </row>
    <row r="4611" spans="1:3" x14ac:dyDescent="0.25">
      <c r="A4611">
        <v>11323</v>
      </c>
      <c r="B4611" s="1">
        <f>DATE(2031,1,1) + TIME(0,0,0)</f>
        <v>47849</v>
      </c>
      <c r="C4611">
        <v>24.067636490000002</v>
      </c>
    </row>
    <row r="4612" spans="1:3" x14ac:dyDescent="0.25">
      <c r="A4612">
        <v>11354</v>
      </c>
      <c r="B4612" s="1">
        <f>DATE(2031,2,1) + TIME(0,0,0)</f>
        <v>47880</v>
      </c>
      <c r="C4612">
        <v>24.067636490000002</v>
      </c>
    </row>
    <row r="4613" spans="1:3" x14ac:dyDescent="0.25">
      <c r="A4613">
        <v>11382</v>
      </c>
      <c r="B4613" s="1">
        <f>DATE(2031,3,1) + TIME(0,0,0)</f>
        <v>47908</v>
      </c>
      <c r="C4613">
        <v>24.067636490000002</v>
      </c>
    </row>
    <row r="4614" spans="1:3" x14ac:dyDescent="0.25">
      <c r="A4614">
        <v>11413</v>
      </c>
      <c r="B4614" s="1">
        <f>DATE(2031,4,1) + TIME(0,0,0)</f>
        <v>47939</v>
      </c>
      <c r="C4614">
        <v>24.067636490000002</v>
      </c>
    </row>
    <row r="4615" spans="1:3" x14ac:dyDescent="0.25">
      <c r="A4615">
        <v>11443</v>
      </c>
      <c r="B4615" s="1">
        <f>DATE(2031,5,1) + TIME(0,0,0)</f>
        <v>47969</v>
      </c>
      <c r="C4615">
        <v>24.067636490000002</v>
      </c>
    </row>
    <row r="4616" spans="1:3" x14ac:dyDescent="0.25">
      <c r="A4616">
        <v>11474</v>
      </c>
      <c r="B4616" s="1">
        <f>DATE(2031,6,1) + TIME(0,0,0)</f>
        <v>48000</v>
      </c>
      <c r="C4616">
        <v>24.067636490000002</v>
      </c>
    </row>
    <row r="4617" spans="1:3" x14ac:dyDescent="0.25">
      <c r="A4617">
        <v>11504</v>
      </c>
      <c r="B4617" s="1">
        <f>DATE(2031,7,1) + TIME(0,0,0)</f>
        <v>48030</v>
      </c>
      <c r="C4617">
        <v>24.067636490000002</v>
      </c>
    </row>
    <row r="4618" spans="1:3" x14ac:dyDescent="0.25">
      <c r="A4618">
        <v>11535</v>
      </c>
      <c r="B4618" s="1">
        <f>DATE(2031,8,1) + TIME(0,0,0)</f>
        <v>48061</v>
      </c>
      <c r="C4618">
        <v>24.067636490000002</v>
      </c>
    </row>
    <row r="4619" spans="1:3" x14ac:dyDescent="0.25">
      <c r="A4619">
        <v>11566</v>
      </c>
      <c r="B4619" s="1">
        <f>DATE(2031,9,1) + TIME(0,0,0)</f>
        <v>48092</v>
      </c>
      <c r="C4619">
        <v>24.067636490000002</v>
      </c>
    </row>
    <row r="4620" spans="1:3" x14ac:dyDescent="0.25">
      <c r="A4620">
        <v>11596</v>
      </c>
      <c r="B4620" s="1">
        <f>DATE(2031,10,1) + TIME(0,0,0)</f>
        <v>48122</v>
      </c>
      <c r="C4620">
        <v>24.067636490000002</v>
      </c>
    </row>
    <row r="4621" spans="1:3" x14ac:dyDescent="0.25">
      <c r="A4621">
        <v>11627</v>
      </c>
      <c r="B4621" s="1">
        <f>DATE(2031,11,1) + TIME(0,0,0)</f>
        <v>48153</v>
      </c>
      <c r="C4621">
        <v>24.067636490000002</v>
      </c>
    </row>
    <row r="4622" spans="1:3" x14ac:dyDescent="0.25">
      <c r="A4622">
        <v>11657</v>
      </c>
      <c r="B4622" s="1">
        <f>DATE(2031,12,1) + TIME(0,0,0)</f>
        <v>48183</v>
      </c>
      <c r="C4622">
        <v>24.067636490000002</v>
      </c>
    </row>
    <row r="4623" spans="1:3" x14ac:dyDescent="0.25">
      <c r="A4623">
        <v>11688</v>
      </c>
      <c r="B4623" s="1">
        <f>DATE(2032,1,1) + TIME(0,0,0)</f>
        <v>48214</v>
      </c>
      <c r="C4623">
        <v>24.067636490000002</v>
      </c>
    </row>
    <row r="4624" spans="1:3" x14ac:dyDescent="0.25">
      <c r="A4624">
        <v>11719</v>
      </c>
      <c r="B4624" s="1">
        <f>DATE(2032,2,1) + TIME(0,0,0)</f>
        <v>48245</v>
      </c>
      <c r="C4624">
        <v>24.067636490000002</v>
      </c>
    </row>
    <row r="4625" spans="1:3" x14ac:dyDescent="0.25">
      <c r="A4625">
        <v>11748</v>
      </c>
      <c r="B4625" s="1">
        <f>DATE(2032,3,1) + TIME(0,0,0)</f>
        <v>48274</v>
      </c>
      <c r="C4625">
        <v>24.067636490000002</v>
      </c>
    </row>
    <row r="4626" spans="1:3" x14ac:dyDescent="0.25">
      <c r="A4626">
        <v>11779</v>
      </c>
      <c r="B4626" s="1">
        <f>DATE(2032,4,1) + TIME(0,0,0)</f>
        <v>48305</v>
      </c>
      <c r="C4626">
        <v>24.067636490000002</v>
      </c>
    </row>
    <row r="4627" spans="1:3" x14ac:dyDescent="0.25">
      <c r="A4627">
        <v>11809</v>
      </c>
      <c r="B4627" s="1">
        <f>DATE(2032,5,1) + TIME(0,0,0)</f>
        <v>48335</v>
      </c>
      <c r="C4627">
        <v>24.067636490000002</v>
      </c>
    </row>
    <row r="4628" spans="1:3" x14ac:dyDescent="0.25">
      <c r="A4628">
        <v>11840</v>
      </c>
      <c r="B4628" s="1">
        <f>DATE(2032,6,1) + TIME(0,0,0)</f>
        <v>48366</v>
      </c>
      <c r="C4628">
        <v>24.067636490000002</v>
      </c>
    </row>
    <row r="4629" spans="1:3" x14ac:dyDescent="0.25">
      <c r="A4629">
        <v>11870</v>
      </c>
      <c r="B4629" s="1">
        <f>DATE(2032,7,1) + TIME(0,0,0)</f>
        <v>48396</v>
      </c>
      <c r="C4629">
        <v>24.067636490000002</v>
      </c>
    </row>
    <row r="4630" spans="1:3" x14ac:dyDescent="0.25">
      <c r="A4630">
        <v>11901</v>
      </c>
      <c r="B4630" s="1">
        <f>DATE(2032,8,1) + TIME(0,0,0)</f>
        <v>48427</v>
      </c>
      <c r="C4630">
        <v>24.067636490000002</v>
      </c>
    </row>
    <row r="4631" spans="1:3" x14ac:dyDescent="0.25">
      <c r="A4631">
        <v>11932</v>
      </c>
      <c r="B4631" s="1">
        <f>DATE(2032,9,1) + TIME(0,0,0)</f>
        <v>48458</v>
      </c>
      <c r="C4631">
        <v>24.067636490000002</v>
      </c>
    </row>
    <row r="4632" spans="1:3" x14ac:dyDescent="0.25">
      <c r="A4632">
        <v>11962</v>
      </c>
      <c r="B4632" s="1">
        <f>DATE(2032,10,1) + TIME(0,0,0)</f>
        <v>48488</v>
      </c>
      <c r="C4632">
        <v>24.067636490000002</v>
      </c>
    </row>
    <row r="4633" spans="1:3" x14ac:dyDescent="0.25">
      <c r="A4633">
        <v>11993</v>
      </c>
      <c r="B4633" s="1">
        <f>DATE(2032,11,1) + TIME(0,0,0)</f>
        <v>48519</v>
      </c>
      <c r="C4633">
        <v>24.067636490000002</v>
      </c>
    </row>
    <row r="4634" spans="1:3" x14ac:dyDescent="0.25">
      <c r="A4634">
        <v>12023</v>
      </c>
      <c r="B4634" s="1">
        <f>DATE(2032,12,1) + TIME(0,0,0)</f>
        <v>48549</v>
      </c>
      <c r="C4634">
        <v>24.067636490000002</v>
      </c>
    </row>
    <row r="4635" spans="1:3" x14ac:dyDescent="0.25">
      <c r="A4635">
        <v>12054</v>
      </c>
      <c r="B4635" s="1">
        <f>DATE(2033,1,1) + TIME(0,0,0)</f>
        <v>48580</v>
      </c>
      <c r="C4635">
        <v>24.067636490000002</v>
      </c>
    </row>
    <row r="4636" spans="1:3" x14ac:dyDescent="0.25">
      <c r="A4636">
        <v>12085</v>
      </c>
      <c r="B4636" s="1">
        <f>DATE(2033,2,1) + TIME(0,0,0)</f>
        <v>48611</v>
      </c>
      <c r="C4636">
        <v>24.067636490000002</v>
      </c>
    </row>
    <row r="4637" spans="1:3" x14ac:dyDescent="0.25">
      <c r="A4637">
        <v>12113</v>
      </c>
      <c r="B4637" s="1">
        <f>DATE(2033,3,1) + TIME(0,0,0)</f>
        <v>48639</v>
      </c>
      <c r="C4637">
        <v>24.067636490000002</v>
      </c>
    </row>
    <row r="4638" spans="1:3" x14ac:dyDescent="0.25">
      <c r="A4638">
        <v>12144</v>
      </c>
      <c r="B4638" s="1">
        <f>DATE(2033,4,1) + TIME(0,0,0)</f>
        <v>48670</v>
      </c>
      <c r="C4638">
        <v>24.067636490000002</v>
      </c>
    </row>
    <row r="4639" spans="1:3" x14ac:dyDescent="0.25">
      <c r="A4639">
        <v>12174</v>
      </c>
      <c r="B4639" s="1">
        <f>DATE(2033,5,1) + TIME(0,0,0)</f>
        <v>48700</v>
      </c>
      <c r="C4639">
        <v>24.067636490000002</v>
      </c>
    </row>
    <row r="4640" spans="1:3" x14ac:dyDescent="0.25">
      <c r="A4640">
        <v>12205</v>
      </c>
      <c r="B4640" s="1">
        <f>DATE(2033,6,1) + TIME(0,0,0)</f>
        <v>48731</v>
      </c>
      <c r="C4640">
        <v>24.067636490000002</v>
      </c>
    </row>
    <row r="4641" spans="1:3" x14ac:dyDescent="0.25">
      <c r="A4641">
        <v>12235</v>
      </c>
      <c r="B4641" s="1">
        <f>DATE(2033,7,1) + TIME(0,0,0)</f>
        <v>48761</v>
      </c>
      <c r="C4641">
        <v>24.067636490000002</v>
      </c>
    </row>
    <row r="4642" spans="1:3" x14ac:dyDescent="0.25">
      <c r="A4642">
        <v>12266</v>
      </c>
      <c r="B4642" s="1">
        <f>DATE(2033,8,1) + TIME(0,0,0)</f>
        <v>48792</v>
      </c>
      <c r="C4642">
        <v>24.067636490000002</v>
      </c>
    </row>
    <row r="4643" spans="1:3" x14ac:dyDescent="0.25">
      <c r="A4643">
        <v>12297</v>
      </c>
      <c r="B4643" s="1">
        <f>DATE(2033,9,1) + TIME(0,0,0)</f>
        <v>48823</v>
      </c>
      <c r="C4643">
        <v>24.067636490000002</v>
      </c>
    </row>
    <row r="4644" spans="1:3" x14ac:dyDescent="0.25">
      <c r="A4644">
        <v>12327</v>
      </c>
      <c r="B4644" s="1">
        <f>DATE(2033,10,1) + TIME(0,0,0)</f>
        <v>48853</v>
      </c>
      <c r="C4644">
        <v>24.067636490000002</v>
      </c>
    </row>
    <row r="4645" spans="1:3" x14ac:dyDescent="0.25">
      <c r="A4645">
        <v>12358</v>
      </c>
      <c r="B4645" s="1">
        <f>DATE(2033,11,1) + TIME(0,0,0)</f>
        <v>48884</v>
      </c>
      <c r="C4645">
        <v>24.067636490000002</v>
      </c>
    </row>
    <row r="4646" spans="1:3" x14ac:dyDescent="0.25">
      <c r="A4646">
        <v>12388</v>
      </c>
      <c r="B4646" s="1">
        <f>DATE(2033,12,1) + TIME(0,0,0)</f>
        <v>48914</v>
      </c>
      <c r="C4646">
        <v>24.067636490000002</v>
      </c>
    </row>
    <row r="4647" spans="1:3" x14ac:dyDescent="0.25">
      <c r="A4647">
        <v>12419</v>
      </c>
      <c r="B4647" s="1">
        <f>DATE(2034,1,1) + TIME(0,0,0)</f>
        <v>48945</v>
      </c>
      <c r="C4647">
        <v>24.067636490000002</v>
      </c>
    </row>
    <row r="4648" spans="1:3" x14ac:dyDescent="0.25">
      <c r="A4648">
        <v>12450</v>
      </c>
      <c r="B4648" s="1">
        <f>DATE(2034,2,1) + TIME(0,0,0)</f>
        <v>48976</v>
      </c>
      <c r="C4648">
        <v>24.067636490000002</v>
      </c>
    </row>
    <row r="4649" spans="1:3" x14ac:dyDescent="0.25">
      <c r="A4649">
        <v>12478</v>
      </c>
      <c r="B4649" s="1">
        <f>DATE(2034,3,1) + TIME(0,0,0)</f>
        <v>49004</v>
      </c>
      <c r="C4649">
        <v>24.067636490000002</v>
      </c>
    </row>
    <row r="4650" spans="1:3" x14ac:dyDescent="0.25">
      <c r="A4650">
        <v>12509</v>
      </c>
      <c r="B4650" s="1">
        <f>DATE(2034,4,1) + TIME(0,0,0)</f>
        <v>49035</v>
      </c>
      <c r="C4650">
        <v>24.067636490000002</v>
      </c>
    </row>
    <row r="4651" spans="1:3" x14ac:dyDescent="0.25">
      <c r="A4651">
        <v>12539</v>
      </c>
      <c r="B4651" s="1">
        <f>DATE(2034,5,1) + TIME(0,0,0)</f>
        <v>49065</v>
      </c>
      <c r="C4651">
        <v>24.067636490000002</v>
      </c>
    </row>
    <row r="4652" spans="1:3" x14ac:dyDescent="0.25">
      <c r="A4652">
        <v>12570</v>
      </c>
      <c r="B4652" s="1">
        <f>DATE(2034,6,1) + TIME(0,0,0)</f>
        <v>49096</v>
      </c>
      <c r="C4652">
        <v>24.067636490000002</v>
      </c>
    </row>
    <row r="4653" spans="1:3" x14ac:dyDescent="0.25">
      <c r="A4653">
        <v>12600</v>
      </c>
      <c r="B4653" s="1">
        <f>DATE(2034,7,1) + TIME(0,0,0)</f>
        <v>49126</v>
      </c>
      <c r="C4653">
        <v>24.067636490000002</v>
      </c>
    </row>
    <row r="4654" spans="1:3" x14ac:dyDescent="0.25">
      <c r="A4654">
        <v>12631</v>
      </c>
      <c r="B4654" s="1">
        <f>DATE(2034,8,1) + TIME(0,0,0)</f>
        <v>49157</v>
      </c>
      <c r="C4654">
        <v>24.067636490000002</v>
      </c>
    </row>
    <row r="4655" spans="1:3" x14ac:dyDescent="0.25">
      <c r="A4655">
        <v>12662</v>
      </c>
      <c r="B4655" s="1">
        <f>DATE(2034,9,1) + TIME(0,0,0)</f>
        <v>49188</v>
      </c>
      <c r="C4655">
        <v>24.067636490000002</v>
      </c>
    </row>
    <row r="4656" spans="1:3" x14ac:dyDescent="0.25">
      <c r="A4656">
        <v>12692</v>
      </c>
      <c r="B4656" s="1">
        <f>DATE(2034,10,1) + TIME(0,0,0)</f>
        <v>49218</v>
      </c>
      <c r="C4656">
        <v>24.067636490000002</v>
      </c>
    </row>
    <row r="4657" spans="1:3" x14ac:dyDescent="0.25">
      <c r="A4657">
        <v>12723</v>
      </c>
      <c r="B4657" s="1">
        <f>DATE(2034,11,1) + TIME(0,0,0)</f>
        <v>49249</v>
      </c>
      <c r="C4657">
        <v>24.067636490000002</v>
      </c>
    </row>
    <row r="4658" spans="1:3" x14ac:dyDescent="0.25">
      <c r="A4658">
        <v>12753</v>
      </c>
      <c r="B4658" s="1">
        <f>DATE(2034,12,1) + TIME(0,0,0)</f>
        <v>49279</v>
      </c>
      <c r="C4658">
        <v>24.067636490000002</v>
      </c>
    </row>
    <row r="4659" spans="1:3" x14ac:dyDescent="0.25">
      <c r="A4659">
        <v>12784</v>
      </c>
      <c r="B4659" s="1">
        <f>DATE(2035,1,1) + TIME(0,0,0)</f>
        <v>49310</v>
      </c>
      <c r="C4659">
        <v>24.067636490000002</v>
      </c>
    </row>
    <row r="4660" spans="1:3" x14ac:dyDescent="0.25">
      <c r="A4660">
        <v>12815</v>
      </c>
      <c r="B4660" s="1">
        <f>DATE(2035,2,1) + TIME(0,0,0)</f>
        <v>49341</v>
      </c>
      <c r="C4660">
        <v>24.067636490000002</v>
      </c>
    </row>
    <row r="4661" spans="1:3" x14ac:dyDescent="0.25">
      <c r="A4661">
        <v>12843</v>
      </c>
      <c r="B4661" s="1">
        <f>DATE(2035,3,1) + TIME(0,0,0)</f>
        <v>49369</v>
      </c>
      <c r="C4661">
        <v>24.067636490000002</v>
      </c>
    </row>
    <row r="4662" spans="1:3" x14ac:dyDescent="0.25">
      <c r="A4662">
        <v>12874</v>
      </c>
      <c r="B4662" s="1">
        <f>DATE(2035,4,1) + TIME(0,0,0)</f>
        <v>49400</v>
      </c>
      <c r="C4662">
        <v>24.067636490000002</v>
      </c>
    </row>
    <row r="4663" spans="1:3" x14ac:dyDescent="0.25">
      <c r="A4663">
        <v>12904</v>
      </c>
      <c r="B4663" s="1">
        <f>DATE(2035,5,1) + TIME(0,0,0)</f>
        <v>49430</v>
      </c>
      <c r="C4663">
        <v>24.067636490000002</v>
      </c>
    </row>
    <row r="4664" spans="1:3" x14ac:dyDescent="0.25">
      <c r="A4664">
        <v>12935</v>
      </c>
      <c r="B4664" s="1">
        <f>DATE(2035,6,1) + TIME(0,0,0)</f>
        <v>49461</v>
      </c>
      <c r="C4664">
        <v>24.067636490000002</v>
      </c>
    </row>
    <row r="4665" spans="1:3" x14ac:dyDescent="0.25">
      <c r="A4665">
        <v>12965</v>
      </c>
      <c r="B4665" s="1">
        <f>DATE(2035,7,1) + TIME(0,0,0)</f>
        <v>49491</v>
      </c>
      <c r="C4665">
        <v>24.067636490000002</v>
      </c>
    </row>
    <row r="4666" spans="1:3" x14ac:dyDescent="0.25">
      <c r="A4666">
        <v>12996</v>
      </c>
      <c r="B4666" s="1">
        <f>DATE(2035,8,1) + TIME(0,0,0)</f>
        <v>49522</v>
      </c>
      <c r="C4666">
        <v>24.067636490000002</v>
      </c>
    </row>
    <row r="4667" spans="1:3" x14ac:dyDescent="0.25">
      <c r="A4667">
        <v>13027</v>
      </c>
      <c r="B4667" s="1">
        <f>DATE(2035,9,1) + TIME(0,0,0)</f>
        <v>49553</v>
      </c>
      <c r="C4667">
        <v>24.067636490000002</v>
      </c>
    </row>
    <row r="4668" spans="1:3" x14ac:dyDescent="0.25">
      <c r="A4668">
        <v>13057</v>
      </c>
      <c r="B4668" s="1">
        <f>DATE(2035,10,1) + TIME(0,0,0)</f>
        <v>49583</v>
      </c>
      <c r="C4668">
        <v>24.067636490000002</v>
      </c>
    </row>
    <row r="4669" spans="1:3" x14ac:dyDescent="0.25">
      <c r="A4669">
        <v>13088</v>
      </c>
      <c r="B4669" s="1">
        <f>DATE(2035,11,1) + TIME(0,0,0)</f>
        <v>49614</v>
      </c>
      <c r="C4669">
        <v>24.067636490000002</v>
      </c>
    </row>
    <row r="4670" spans="1:3" x14ac:dyDescent="0.25">
      <c r="A4670">
        <v>13118</v>
      </c>
      <c r="B4670" s="1">
        <f>DATE(2035,12,1) + TIME(0,0,0)</f>
        <v>49644</v>
      </c>
      <c r="C4670">
        <v>24.067636490000002</v>
      </c>
    </row>
    <row r="4671" spans="1:3" x14ac:dyDescent="0.25">
      <c r="A4671">
        <v>13149</v>
      </c>
      <c r="B4671" s="1">
        <f>DATE(2036,1,1) + TIME(0,0,0)</f>
        <v>49675</v>
      </c>
      <c r="C4671">
        <v>24.067636490000002</v>
      </c>
    </row>
    <row r="4672" spans="1:3" x14ac:dyDescent="0.25">
      <c r="A4672">
        <v>13180</v>
      </c>
      <c r="B4672" s="1">
        <f>DATE(2036,2,1) + TIME(0,0,0)</f>
        <v>49706</v>
      </c>
      <c r="C4672">
        <v>24.067636490000002</v>
      </c>
    </row>
    <row r="4673" spans="1:3" x14ac:dyDescent="0.25">
      <c r="A4673">
        <v>13209</v>
      </c>
      <c r="B4673" s="1">
        <f>DATE(2036,3,1) + TIME(0,0,0)</f>
        <v>49735</v>
      </c>
      <c r="C4673">
        <v>24.067636490000002</v>
      </c>
    </row>
    <row r="4674" spans="1:3" x14ac:dyDescent="0.25">
      <c r="A4674">
        <v>13240</v>
      </c>
      <c r="B4674" s="1">
        <f>DATE(2036,4,1) + TIME(0,0,0)</f>
        <v>49766</v>
      </c>
      <c r="C4674">
        <v>24.067636490000002</v>
      </c>
    </row>
    <row r="4675" spans="1:3" x14ac:dyDescent="0.25">
      <c r="A4675">
        <v>13270</v>
      </c>
      <c r="B4675" s="1">
        <f>DATE(2036,5,1) + TIME(0,0,0)</f>
        <v>49796</v>
      </c>
      <c r="C4675">
        <v>24.067636490000002</v>
      </c>
    </row>
    <row r="4676" spans="1:3" x14ac:dyDescent="0.25">
      <c r="A4676">
        <v>13301</v>
      </c>
      <c r="B4676" s="1">
        <f>DATE(2036,6,1) + TIME(0,0,0)</f>
        <v>49827</v>
      </c>
      <c r="C4676">
        <v>24.067636490000002</v>
      </c>
    </row>
    <row r="4677" spans="1:3" x14ac:dyDescent="0.25">
      <c r="A4677">
        <v>13331</v>
      </c>
      <c r="B4677" s="1">
        <f>DATE(2036,7,1) + TIME(0,0,0)</f>
        <v>49857</v>
      </c>
      <c r="C4677">
        <v>24.067636490000002</v>
      </c>
    </row>
    <row r="4678" spans="1:3" x14ac:dyDescent="0.25">
      <c r="A4678">
        <v>13362</v>
      </c>
      <c r="B4678" s="1">
        <f>DATE(2036,8,1) + TIME(0,0,0)</f>
        <v>49888</v>
      </c>
      <c r="C4678">
        <v>24.067636490000002</v>
      </c>
    </row>
    <row r="4679" spans="1:3" x14ac:dyDescent="0.25">
      <c r="A4679">
        <v>13393</v>
      </c>
      <c r="B4679" s="1">
        <f>DATE(2036,9,1) + TIME(0,0,0)</f>
        <v>49919</v>
      </c>
      <c r="C4679">
        <v>24.067636490000002</v>
      </c>
    </row>
    <row r="4680" spans="1:3" x14ac:dyDescent="0.25">
      <c r="A4680">
        <v>13423</v>
      </c>
      <c r="B4680" s="1">
        <f>DATE(2036,10,1) + TIME(0,0,0)</f>
        <v>49949</v>
      </c>
      <c r="C4680">
        <v>24.067636490000002</v>
      </c>
    </row>
    <row r="4681" spans="1:3" x14ac:dyDescent="0.25">
      <c r="A4681">
        <v>13454</v>
      </c>
      <c r="B4681" s="1">
        <f>DATE(2036,11,1) + TIME(0,0,0)</f>
        <v>49980</v>
      </c>
      <c r="C4681">
        <v>24.067636490000002</v>
      </c>
    </row>
    <row r="4682" spans="1:3" x14ac:dyDescent="0.25">
      <c r="A4682">
        <v>13484</v>
      </c>
      <c r="B4682" s="1">
        <f>DATE(2036,12,1) + TIME(0,0,0)</f>
        <v>50010</v>
      </c>
      <c r="C4682">
        <v>24.067636490000002</v>
      </c>
    </row>
    <row r="4683" spans="1:3" x14ac:dyDescent="0.25">
      <c r="A4683">
        <v>13515</v>
      </c>
      <c r="B4683" s="1">
        <f>DATE(2037,1,1) + TIME(0,0,0)</f>
        <v>50041</v>
      </c>
      <c r="C4683">
        <v>24.067636490000002</v>
      </c>
    </row>
    <row r="4684" spans="1:3" x14ac:dyDescent="0.25">
      <c r="A4684">
        <v>13546</v>
      </c>
      <c r="B4684" s="1">
        <f>DATE(2037,2,1) + TIME(0,0,0)</f>
        <v>50072</v>
      </c>
      <c r="C4684">
        <v>24.067636490000002</v>
      </c>
    </row>
    <row r="4685" spans="1:3" x14ac:dyDescent="0.25">
      <c r="A4685">
        <v>13574</v>
      </c>
      <c r="B4685" s="1">
        <f>DATE(2037,3,1) + TIME(0,0,0)</f>
        <v>50100</v>
      </c>
      <c r="C4685">
        <v>24.067636490000002</v>
      </c>
    </row>
    <row r="4686" spans="1:3" x14ac:dyDescent="0.25">
      <c r="A4686">
        <v>13605</v>
      </c>
      <c r="B4686" s="1">
        <f>DATE(2037,4,1) + TIME(0,0,0)</f>
        <v>50131</v>
      </c>
      <c r="C4686">
        <v>24.067636490000002</v>
      </c>
    </row>
    <row r="4687" spans="1:3" x14ac:dyDescent="0.25">
      <c r="A4687">
        <v>13635</v>
      </c>
      <c r="B4687" s="1">
        <f>DATE(2037,5,1) + TIME(0,0,0)</f>
        <v>50161</v>
      </c>
      <c r="C4687">
        <v>24.067636490000002</v>
      </c>
    </row>
    <row r="4688" spans="1:3" x14ac:dyDescent="0.25">
      <c r="A4688">
        <v>13666</v>
      </c>
      <c r="B4688" s="1">
        <f>DATE(2037,6,1) + TIME(0,0,0)</f>
        <v>50192</v>
      </c>
      <c r="C4688">
        <v>24.067636490000002</v>
      </c>
    </row>
    <row r="4689" spans="1:3" x14ac:dyDescent="0.25">
      <c r="A4689">
        <v>13696</v>
      </c>
      <c r="B4689" s="1">
        <f>DATE(2037,7,1) + TIME(0,0,0)</f>
        <v>50222</v>
      </c>
      <c r="C4689">
        <v>24.067636490000002</v>
      </c>
    </row>
    <row r="4690" spans="1:3" x14ac:dyDescent="0.25">
      <c r="A4690">
        <v>13727</v>
      </c>
      <c r="B4690" s="1">
        <f>DATE(2037,8,1) + TIME(0,0,0)</f>
        <v>50253</v>
      </c>
      <c r="C4690">
        <v>24.067636490000002</v>
      </c>
    </row>
    <row r="4691" spans="1:3" x14ac:dyDescent="0.25">
      <c r="A4691">
        <v>13758</v>
      </c>
      <c r="B4691" s="1">
        <f>DATE(2037,9,1) + TIME(0,0,0)</f>
        <v>50284</v>
      </c>
      <c r="C4691">
        <v>24.067636490000002</v>
      </c>
    </row>
    <row r="4692" spans="1:3" x14ac:dyDescent="0.25">
      <c r="A4692">
        <v>13788</v>
      </c>
      <c r="B4692" s="1">
        <f>DATE(2037,10,1) + TIME(0,0,0)</f>
        <v>50314</v>
      </c>
      <c r="C4692">
        <v>24.067636490000002</v>
      </c>
    </row>
    <row r="4693" spans="1:3" x14ac:dyDescent="0.25">
      <c r="A4693">
        <v>13819</v>
      </c>
      <c r="B4693" s="1">
        <f>DATE(2037,11,1) + TIME(0,0,0)</f>
        <v>50345</v>
      </c>
      <c r="C4693">
        <v>24.067636490000002</v>
      </c>
    </row>
    <row r="4694" spans="1:3" x14ac:dyDescent="0.25">
      <c r="A4694">
        <v>13849</v>
      </c>
      <c r="B4694" s="1">
        <f>DATE(2037,12,1) + TIME(0,0,0)</f>
        <v>50375</v>
      </c>
      <c r="C4694">
        <v>24.067636490000002</v>
      </c>
    </row>
    <row r="4695" spans="1:3" x14ac:dyDescent="0.25">
      <c r="A4695">
        <v>13880</v>
      </c>
      <c r="B4695" s="1">
        <f>DATE(2038,1,1) + TIME(0,0,0)</f>
        <v>50406</v>
      </c>
      <c r="C4695">
        <v>24.067636490000002</v>
      </c>
    </row>
    <row r="4696" spans="1:3" x14ac:dyDescent="0.25">
      <c r="A4696">
        <v>13911</v>
      </c>
      <c r="B4696" s="1">
        <f>DATE(2038,2,1) + TIME(0,0,0)</f>
        <v>50437</v>
      </c>
      <c r="C4696">
        <v>24.067636490000002</v>
      </c>
    </row>
    <row r="4697" spans="1:3" x14ac:dyDescent="0.25">
      <c r="A4697">
        <v>13939</v>
      </c>
      <c r="B4697" s="1">
        <f>DATE(2038,3,1) + TIME(0,0,0)</f>
        <v>50465</v>
      </c>
      <c r="C4697">
        <v>24.067636490000002</v>
      </c>
    </row>
    <row r="4698" spans="1:3" x14ac:dyDescent="0.25">
      <c r="A4698">
        <v>13970</v>
      </c>
      <c r="B4698" s="1">
        <f>DATE(2038,4,1) + TIME(0,0,0)</f>
        <v>50496</v>
      </c>
      <c r="C4698">
        <v>24.067636490000002</v>
      </c>
    </row>
    <row r="4699" spans="1:3" x14ac:dyDescent="0.25">
      <c r="A4699">
        <v>14000</v>
      </c>
      <c r="B4699" s="1">
        <f>DATE(2038,5,1) + TIME(0,0,0)</f>
        <v>50526</v>
      </c>
      <c r="C4699">
        <v>24.067636490000002</v>
      </c>
    </row>
    <row r="4700" spans="1:3" x14ac:dyDescent="0.25">
      <c r="A4700">
        <v>14031</v>
      </c>
      <c r="B4700" s="1">
        <f>DATE(2038,6,1) + TIME(0,0,0)</f>
        <v>50557</v>
      </c>
      <c r="C4700">
        <v>24.067636490000002</v>
      </c>
    </row>
    <row r="4701" spans="1:3" x14ac:dyDescent="0.25">
      <c r="A4701">
        <v>14061</v>
      </c>
      <c r="B4701" s="1">
        <f>DATE(2038,7,1) + TIME(0,0,0)</f>
        <v>50587</v>
      </c>
      <c r="C4701">
        <v>24.067636490000002</v>
      </c>
    </row>
    <row r="4702" spans="1:3" x14ac:dyDescent="0.25">
      <c r="A4702">
        <v>14092</v>
      </c>
      <c r="B4702" s="1">
        <f>DATE(2038,8,1) + TIME(0,0,0)</f>
        <v>50618</v>
      </c>
      <c r="C4702">
        <v>24.067636490000002</v>
      </c>
    </row>
    <row r="4703" spans="1:3" x14ac:dyDescent="0.25">
      <c r="A4703">
        <v>14123</v>
      </c>
      <c r="B4703" s="1">
        <f>DATE(2038,9,1) + TIME(0,0,0)</f>
        <v>50649</v>
      </c>
      <c r="C4703">
        <v>24.067636490000002</v>
      </c>
    </row>
    <row r="4704" spans="1:3" x14ac:dyDescent="0.25">
      <c r="A4704">
        <v>14153</v>
      </c>
      <c r="B4704" s="1">
        <f>DATE(2038,10,1) + TIME(0,0,0)</f>
        <v>50679</v>
      </c>
      <c r="C4704">
        <v>24.067636490000002</v>
      </c>
    </row>
    <row r="4705" spans="1:3" x14ac:dyDescent="0.25">
      <c r="A4705">
        <v>14184</v>
      </c>
      <c r="B4705" s="1">
        <f>DATE(2038,11,1) + TIME(0,0,0)</f>
        <v>50710</v>
      </c>
      <c r="C4705">
        <v>24.067636490000002</v>
      </c>
    </row>
    <row r="4706" spans="1:3" x14ac:dyDescent="0.25">
      <c r="A4706">
        <v>14214</v>
      </c>
      <c r="B4706" s="1">
        <f>DATE(2038,12,1) + TIME(0,0,0)</f>
        <v>50740</v>
      </c>
      <c r="C4706">
        <v>24.067636490000002</v>
      </c>
    </row>
    <row r="4707" spans="1:3" x14ac:dyDescent="0.25">
      <c r="A4707">
        <v>14245</v>
      </c>
      <c r="B4707" s="1">
        <f>DATE(2039,1,1) + TIME(0,0,0)</f>
        <v>50771</v>
      </c>
      <c r="C4707">
        <v>24.067636490000002</v>
      </c>
    </row>
    <row r="4708" spans="1:3" x14ac:dyDescent="0.25">
      <c r="A4708">
        <v>14276</v>
      </c>
      <c r="B4708" s="1">
        <f>DATE(2039,2,1) + TIME(0,0,0)</f>
        <v>50802</v>
      </c>
      <c r="C4708">
        <v>24.067636490000002</v>
      </c>
    </row>
    <row r="4709" spans="1:3" x14ac:dyDescent="0.25">
      <c r="A4709">
        <v>14304</v>
      </c>
      <c r="B4709" s="1">
        <f>DATE(2039,3,1) + TIME(0,0,0)</f>
        <v>50830</v>
      </c>
      <c r="C4709">
        <v>24.067636490000002</v>
      </c>
    </row>
    <row r="4710" spans="1:3" x14ac:dyDescent="0.25">
      <c r="A4710">
        <v>14335</v>
      </c>
      <c r="B4710" s="1">
        <f>DATE(2039,4,1) + TIME(0,0,0)</f>
        <v>50861</v>
      </c>
      <c r="C4710">
        <v>24.067636490000002</v>
      </c>
    </row>
    <row r="4711" spans="1:3" x14ac:dyDescent="0.25">
      <c r="A4711">
        <v>14365</v>
      </c>
      <c r="B4711" s="1">
        <f>DATE(2039,5,1) + TIME(0,0,0)</f>
        <v>50891</v>
      </c>
      <c r="C4711">
        <v>24.067636490000002</v>
      </c>
    </row>
    <row r="4712" spans="1:3" x14ac:dyDescent="0.25">
      <c r="A4712">
        <v>14396</v>
      </c>
      <c r="B4712" s="1">
        <f>DATE(2039,6,1) + TIME(0,0,0)</f>
        <v>50922</v>
      </c>
      <c r="C4712">
        <v>24.067636490000002</v>
      </c>
    </row>
    <row r="4713" spans="1:3" x14ac:dyDescent="0.25">
      <c r="A4713">
        <v>14426</v>
      </c>
      <c r="B4713" s="1">
        <f>DATE(2039,7,1) + TIME(0,0,0)</f>
        <v>50952</v>
      </c>
      <c r="C4713">
        <v>24.067636490000002</v>
      </c>
    </row>
    <row r="4714" spans="1:3" x14ac:dyDescent="0.25">
      <c r="A4714">
        <v>14457</v>
      </c>
      <c r="B4714" s="1">
        <f>DATE(2039,8,1) + TIME(0,0,0)</f>
        <v>50983</v>
      </c>
      <c r="C4714">
        <v>24.067636490000002</v>
      </c>
    </row>
    <row r="4715" spans="1:3" x14ac:dyDescent="0.25">
      <c r="A4715">
        <v>14488</v>
      </c>
      <c r="B4715" s="1">
        <f>DATE(2039,9,1) + TIME(0,0,0)</f>
        <v>51014</v>
      </c>
      <c r="C4715">
        <v>24.067636490000002</v>
      </c>
    </row>
    <row r="4716" spans="1:3" x14ac:dyDescent="0.25">
      <c r="A4716">
        <v>14518</v>
      </c>
      <c r="B4716" s="1">
        <f>DATE(2039,10,1) + TIME(0,0,0)</f>
        <v>51044</v>
      </c>
      <c r="C4716">
        <v>24.067636490000002</v>
      </c>
    </row>
    <row r="4717" spans="1:3" x14ac:dyDescent="0.25">
      <c r="A4717">
        <v>14549</v>
      </c>
      <c r="B4717" s="1">
        <f>DATE(2039,11,1) + TIME(0,0,0)</f>
        <v>51075</v>
      </c>
      <c r="C4717">
        <v>24.067636490000002</v>
      </c>
    </row>
    <row r="4718" spans="1:3" x14ac:dyDescent="0.25">
      <c r="A4718">
        <v>14579</v>
      </c>
      <c r="B4718" s="1">
        <f>DATE(2039,12,1) + TIME(0,0,0)</f>
        <v>51105</v>
      </c>
      <c r="C4718">
        <v>24.067636490000002</v>
      </c>
    </row>
    <row r="4719" spans="1:3" x14ac:dyDescent="0.25">
      <c r="A4719">
        <v>14610</v>
      </c>
      <c r="B4719" s="1">
        <f>DATE(2040,1,1) + TIME(0,0,0)</f>
        <v>51136</v>
      </c>
      <c r="C4719">
        <v>24.067636490000002</v>
      </c>
    </row>
    <row r="4720" spans="1:3" x14ac:dyDescent="0.25">
      <c r="A4720">
        <v>14641</v>
      </c>
      <c r="B4720" s="1">
        <f>DATE(2040,2,1) + TIME(0,0,0)</f>
        <v>51167</v>
      </c>
      <c r="C4720">
        <v>24.067636490000002</v>
      </c>
    </row>
    <row r="4721" spans="1:3" x14ac:dyDescent="0.25">
      <c r="A4721">
        <v>14670</v>
      </c>
      <c r="B4721" s="1">
        <f>DATE(2040,3,1) + TIME(0,0,0)</f>
        <v>51196</v>
      </c>
      <c r="C4721">
        <v>24.067636490000002</v>
      </c>
    </row>
    <row r="4722" spans="1:3" x14ac:dyDescent="0.25">
      <c r="A4722">
        <v>14701</v>
      </c>
      <c r="B4722" s="1">
        <f>DATE(2040,4,1) + TIME(0,0,0)</f>
        <v>51227</v>
      </c>
      <c r="C4722">
        <v>24.067636490000002</v>
      </c>
    </row>
    <row r="4723" spans="1:3" x14ac:dyDescent="0.25">
      <c r="A4723">
        <v>14731</v>
      </c>
      <c r="B4723" s="1">
        <f>DATE(2040,5,1) + TIME(0,0,0)</f>
        <v>51257</v>
      </c>
      <c r="C4723">
        <v>24.067636490000002</v>
      </c>
    </row>
    <row r="4724" spans="1:3" x14ac:dyDescent="0.25">
      <c r="A4724">
        <v>14762</v>
      </c>
      <c r="B4724" s="1">
        <f>DATE(2040,6,1) + TIME(0,0,0)</f>
        <v>51288</v>
      </c>
      <c r="C4724">
        <v>24.067636490000002</v>
      </c>
    </row>
    <row r="4725" spans="1:3" x14ac:dyDescent="0.25">
      <c r="A4725">
        <v>14792</v>
      </c>
      <c r="B4725" s="1">
        <f>DATE(2040,7,1) + TIME(0,0,0)</f>
        <v>51318</v>
      </c>
      <c r="C4725">
        <v>24.067636490000002</v>
      </c>
    </row>
    <row r="4726" spans="1:3" x14ac:dyDescent="0.25">
      <c r="A4726">
        <v>14823</v>
      </c>
      <c r="B4726" s="1">
        <f>DATE(2040,8,1) + TIME(0,0,0)</f>
        <v>51349</v>
      </c>
      <c r="C4726">
        <v>24.067636490000002</v>
      </c>
    </row>
    <row r="4727" spans="1:3" x14ac:dyDescent="0.25">
      <c r="A4727">
        <v>14854</v>
      </c>
      <c r="B4727" s="1">
        <f>DATE(2040,9,1) + TIME(0,0,0)</f>
        <v>51380</v>
      </c>
      <c r="C4727">
        <v>24.067636490000002</v>
      </c>
    </row>
    <row r="4728" spans="1:3" x14ac:dyDescent="0.25">
      <c r="A4728">
        <v>14884</v>
      </c>
      <c r="B4728" s="1">
        <f>DATE(2040,10,1) + TIME(0,0,0)</f>
        <v>51410</v>
      </c>
      <c r="C4728">
        <v>24.067636490000002</v>
      </c>
    </row>
    <row r="4729" spans="1:3" x14ac:dyDescent="0.25">
      <c r="A4729">
        <v>14915</v>
      </c>
      <c r="B4729" s="1">
        <f>DATE(2040,11,1) + TIME(0,0,0)</f>
        <v>51441</v>
      </c>
      <c r="C4729">
        <v>24.067636490000002</v>
      </c>
    </row>
    <row r="4730" spans="1:3" x14ac:dyDescent="0.25">
      <c r="A4730">
        <v>14945</v>
      </c>
      <c r="B4730" s="1">
        <f>DATE(2040,12,1) + TIME(0,0,0)</f>
        <v>51471</v>
      </c>
      <c r="C4730">
        <v>24.067636490000002</v>
      </c>
    </row>
    <row r="4731" spans="1:3" x14ac:dyDescent="0.25">
      <c r="A4731">
        <v>14976</v>
      </c>
      <c r="B4731" s="1">
        <f>DATE(2041,1,1) + TIME(0,0,0)</f>
        <v>51502</v>
      </c>
      <c r="C4731">
        <v>24.067636490000002</v>
      </c>
    </row>
    <row r="4732" spans="1:3" x14ac:dyDescent="0.25">
      <c r="A4732">
        <v>15007</v>
      </c>
      <c r="B4732" s="1">
        <f>DATE(2041,2,1) + TIME(0,0,0)</f>
        <v>51533</v>
      </c>
      <c r="C4732">
        <v>24.067636490000002</v>
      </c>
    </row>
    <row r="4733" spans="1:3" x14ac:dyDescent="0.25">
      <c r="A4733">
        <v>15035</v>
      </c>
      <c r="B4733" s="1">
        <f>DATE(2041,3,1) + TIME(0,0,0)</f>
        <v>51561</v>
      </c>
      <c r="C4733">
        <v>24.067636490000002</v>
      </c>
    </row>
    <row r="4734" spans="1:3" x14ac:dyDescent="0.25">
      <c r="A4734">
        <v>15066</v>
      </c>
      <c r="B4734" s="1">
        <f>DATE(2041,4,1) + TIME(0,0,0)</f>
        <v>51592</v>
      </c>
      <c r="C4734">
        <v>24.067636490000002</v>
      </c>
    </row>
    <row r="4735" spans="1:3" x14ac:dyDescent="0.25">
      <c r="A4735">
        <v>15096</v>
      </c>
      <c r="B4735" s="1">
        <f>DATE(2041,5,1) + TIME(0,0,0)</f>
        <v>51622</v>
      </c>
      <c r="C4735">
        <v>24.067636490000002</v>
      </c>
    </row>
    <row r="4736" spans="1:3" x14ac:dyDescent="0.25">
      <c r="A4736">
        <v>15127</v>
      </c>
      <c r="B4736" s="1">
        <f>DATE(2041,6,1) + TIME(0,0,0)</f>
        <v>51653</v>
      </c>
      <c r="C4736">
        <v>24.067636490000002</v>
      </c>
    </row>
    <row r="4737" spans="1:3" x14ac:dyDescent="0.25">
      <c r="A4737">
        <v>15157</v>
      </c>
      <c r="B4737" s="1">
        <f>DATE(2041,7,1) + TIME(0,0,0)</f>
        <v>51683</v>
      </c>
      <c r="C4737">
        <v>24.067636490000002</v>
      </c>
    </row>
    <row r="4738" spans="1:3" x14ac:dyDescent="0.25">
      <c r="A4738">
        <v>15188</v>
      </c>
      <c r="B4738" s="1">
        <f>DATE(2041,8,1) + TIME(0,0,0)</f>
        <v>51714</v>
      </c>
      <c r="C4738">
        <v>24.067636490000002</v>
      </c>
    </row>
    <row r="4739" spans="1:3" x14ac:dyDescent="0.25">
      <c r="A4739">
        <v>15219</v>
      </c>
      <c r="B4739" s="1">
        <f>DATE(2041,9,1) + TIME(0,0,0)</f>
        <v>51745</v>
      </c>
      <c r="C4739">
        <v>24.067636490000002</v>
      </c>
    </row>
    <row r="4740" spans="1:3" x14ac:dyDescent="0.25">
      <c r="A4740">
        <v>15249</v>
      </c>
      <c r="B4740" s="1">
        <f>DATE(2041,10,1) + TIME(0,0,0)</f>
        <v>51775</v>
      </c>
      <c r="C4740">
        <v>24.067636490000002</v>
      </c>
    </row>
    <row r="4741" spans="1:3" x14ac:dyDescent="0.25">
      <c r="A4741">
        <v>15280</v>
      </c>
      <c r="B4741" s="1">
        <f>DATE(2041,11,1) + TIME(0,0,0)</f>
        <v>51806</v>
      </c>
      <c r="C4741">
        <v>24.067636490000002</v>
      </c>
    </row>
    <row r="4742" spans="1:3" x14ac:dyDescent="0.25">
      <c r="A4742">
        <v>15310</v>
      </c>
      <c r="B4742" s="1">
        <f>DATE(2041,12,1) + TIME(0,0,0)</f>
        <v>51836</v>
      </c>
      <c r="C4742">
        <v>24.067636490000002</v>
      </c>
    </row>
    <row r="4743" spans="1:3" x14ac:dyDescent="0.25">
      <c r="A4743">
        <v>15341</v>
      </c>
      <c r="B4743" s="1">
        <f>DATE(2042,1,1) + TIME(0,0,0)</f>
        <v>51867</v>
      </c>
      <c r="C4743">
        <v>24.067636490000002</v>
      </c>
    </row>
    <row r="4744" spans="1:3" x14ac:dyDescent="0.25">
      <c r="A4744">
        <v>15372</v>
      </c>
      <c r="B4744" s="1">
        <f>DATE(2042,2,1) + TIME(0,0,0)</f>
        <v>51898</v>
      </c>
      <c r="C4744">
        <v>24.067636490000002</v>
      </c>
    </row>
    <row r="4745" spans="1:3" x14ac:dyDescent="0.25">
      <c r="A4745">
        <v>15400</v>
      </c>
      <c r="B4745" s="1">
        <f>DATE(2042,3,1) + TIME(0,0,0)</f>
        <v>51926</v>
      </c>
      <c r="C4745">
        <v>24.067636490000002</v>
      </c>
    </row>
    <row r="4746" spans="1:3" x14ac:dyDescent="0.25">
      <c r="A4746">
        <v>15431</v>
      </c>
      <c r="B4746" s="1">
        <f>DATE(2042,4,1) + TIME(0,0,0)</f>
        <v>51957</v>
      </c>
      <c r="C4746">
        <v>24.067636490000002</v>
      </c>
    </row>
    <row r="4747" spans="1:3" x14ac:dyDescent="0.25">
      <c r="A4747">
        <v>15461</v>
      </c>
      <c r="B4747" s="1">
        <f>DATE(2042,5,1) + TIME(0,0,0)</f>
        <v>51987</v>
      </c>
      <c r="C4747">
        <v>24.067636490000002</v>
      </c>
    </row>
    <row r="4748" spans="1:3" x14ac:dyDescent="0.25">
      <c r="A4748">
        <v>15492</v>
      </c>
      <c r="B4748" s="1">
        <f>DATE(2042,6,1) + TIME(0,0,0)</f>
        <v>52018</v>
      </c>
      <c r="C4748">
        <v>24.067636490000002</v>
      </c>
    </row>
    <row r="4749" spans="1:3" x14ac:dyDescent="0.25">
      <c r="A4749">
        <v>15522</v>
      </c>
      <c r="B4749" s="1">
        <f>DATE(2042,7,1) + TIME(0,0,0)</f>
        <v>52048</v>
      </c>
      <c r="C4749">
        <v>24.067636490000002</v>
      </c>
    </row>
    <row r="4750" spans="1:3" x14ac:dyDescent="0.25">
      <c r="A4750">
        <v>15553</v>
      </c>
      <c r="B4750" s="1">
        <f>DATE(2042,8,1) + TIME(0,0,0)</f>
        <v>52079</v>
      </c>
      <c r="C4750">
        <v>24.067636490000002</v>
      </c>
    </row>
    <row r="4751" spans="1:3" x14ac:dyDescent="0.25">
      <c r="A4751">
        <v>15584</v>
      </c>
      <c r="B4751" s="1">
        <f>DATE(2042,9,1) + TIME(0,0,0)</f>
        <v>52110</v>
      </c>
      <c r="C4751">
        <v>24.067636490000002</v>
      </c>
    </row>
    <row r="4752" spans="1:3" x14ac:dyDescent="0.25">
      <c r="A4752">
        <v>15614</v>
      </c>
      <c r="B4752" s="1">
        <f>DATE(2042,10,1) + TIME(0,0,0)</f>
        <v>52140</v>
      </c>
      <c r="C4752">
        <v>24.067636490000002</v>
      </c>
    </row>
    <row r="4753" spans="1:3" x14ac:dyDescent="0.25">
      <c r="A4753">
        <v>15645</v>
      </c>
      <c r="B4753" s="1">
        <f>DATE(2042,11,1) + TIME(0,0,0)</f>
        <v>52171</v>
      </c>
      <c r="C4753">
        <v>24.067636490000002</v>
      </c>
    </row>
    <row r="4754" spans="1:3" x14ac:dyDescent="0.25">
      <c r="A4754">
        <v>15675</v>
      </c>
      <c r="B4754" s="1">
        <f>DATE(2042,12,1) + TIME(0,0,0)</f>
        <v>52201</v>
      </c>
      <c r="C4754">
        <v>24.067636490000002</v>
      </c>
    </row>
    <row r="4755" spans="1:3" x14ac:dyDescent="0.25">
      <c r="A4755">
        <v>15706</v>
      </c>
      <c r="B4755" s="1">
        <f>DATE(2043,1,1) + TIME(0,0,0)</f>
        <v>52232</v>
      </c>
      <c r="C4755">
        <v>24.067636490000002</v>
      </c>
    </row>
    <row r="4756" spans="1:3" x14ac:dyDescent="0.25">
      <c r="A4756">
        <v>15737</v>
      </c>
      <c r="B4756" s="1">
        <f>DATE(2043,2,1) + TIME(0,0,0)</f>
        <v>52263</v>
      </c>
      <c r="C4756">
        <v>24.067636490000002</v>
      </c>
    </row>
    <row r="4757" spans="1:3" x14ac:dyDescent="0.25">
      <c r="A4757">
        <v>15765</v>
      </c>
      <c r="B4757" s="1">
        <f>DATE(2043,3,1) + TIME(0,0,0)</f>
        <v>52291</v>
      </c>
      <c r="C4757">
        <v>24.067636490000002</v>
      </c>
    </row>
    <row r="4758" spans="1:3" x14ac:dyDescent="0.25">
      <c r="A4758">
        <v>15796</v>
      </c>
      <c r="B4758" s="1">
        <f>DATE(2043,4,1) + TIME(0,0,0)</f>
        <v>52322</v>
      </c>
      <c r="C4758">
        <v>24.067636490000002</v>
      </c>
    </row>
    <row r="4759" spans="1:3" x14ac:dyDescent="0.25">
      <c r="A4759">
        <v>15826</v>
      </c>
      <c r="B4759" s="1">
        <f>DATE(2043,5,1) + TIME(0,0,0)</f>
        <v>52352</v>
      </c>
      <c r="C4759">
        <v>24.067636490000002</v>
      </c>
    </row>
    <row r="4760" spans="1:3" x14ac:dyDescent="0.25">
      <c r="A4760">
        <v>15857</v>
      </c>
      <c r="B4760" s="1">
        <f>DATE(2043,6,1) + TIME(0,0,0)</f>
        <v>52383</v>
      </c>
      <c r="C4760">
        <v>24.067636490000002</v>
      </c>
    </row>
    <row r="4761" spans="1:3" x14ac:dyDescent="0.25">
      <c r="A4761">
        <v>15887</v>
      </c>
      <c r="B4761" s="1">
        <f>DATE(2043,7,1) + TIME(0,0,0)</f>
        <v>52413</v>
      </c>
      <c r="C4761">
        <v>24.067636490000002</v>
      </c>
    </row>
    <row r="4762" spans="1:3" x14ac:dyDescent="0.25">
      <c r="A4762">
        <v>15918</v>
      </c>
      <c r="B4762" s="1">
        <f>DATE(2043,8,1) + TIME(0,0,0)</f>
        <v>52444</v>
      </c>
      <c r="C4762">
        <v>24.067636490000002</v>
      </c>
    </row>
    <row r="4763" spans="1:3" x14ac:dyDescent="0.25">
      <c r="A4763">
        <v>15949</v>
      </c>
      <c r="B4763" s="1">
        <f>DATE(2043,9,1) + TIME(0,0,0)</f>
        <v>52475</v>
      </c>
      <c r="C4763">
        <v>24.067636490000002</v>
      </c>
    </row>
    <row r="4764" spans="1:3" x14ac:dyDescent="0.25">
      <c r="A4764">
        <v>15979</v>
      </c>
      <c r="B4764" s="1">
        <f>DATE(2043,10,1) + TIME(0,0,0)</f>
        <v>52505</v>
      </c>
      <c r="C4764">
        <v>24.067636490000002</v>
      </c>
    </row>
    <row r="4765" spans="1:3" x14ac:dyDescent="0.25">
      <c r="A4765">
        <v>16010</v>
      </c>
      <c r="B4765" s="1">
        <f>DATE(2043,11,1) + TIME(0,0,0)</f>
        <v>52536</v>
      </c>
      <c r="C4765">
        <v>24.067636490000002</v>
      </c>
    </row>
    <row r="4766" spans="1:3" x14ac:dyDescent="0.25">
      <c r="A4766">
        <v>16040</v>
      </c>
      <c r="B4766" s="1">
        <f>DATE(2043,12,1) + TIME(0,0,0)</f>
        <v>52566</v>
      </c>
      <c r="C4766">
        <v>24.067636490000002</v>
      </c>
    </row>
    <row r="4767" spans="1:3" x14ac:dyDescent="0.25">
      <c r="A4767">
        <v>16071</v>
      </c>
      <c r="B4767" s="1">
        <f>DATE(2044,1,1) + TIME(0,0,0)</f>
        <v>52597</v>
      </c>
      <c r="C4767">
        <v>24.067636490000002</v>
      </c>
    </row>
    <row r="4768" spans="1:3" x14ac:dyDescent="0.25">
      <c r="A4768">
        <v>16102</v>
      </c>
      <c r="B4768" s="1">
        <f>DATE(2044,2,1) + TIME(0,0,0)</f>
        <v>52628</v>
      </c>
      <c r="C4768">
        <v>24.067636490000002</v>
      </c>
    </row>
    <row r="4769" spans="1:3" x14ac:dyDescent="0.25">
      <c r="A4769">
        <v>16131</v>
      </c>
      <c r="B4769" s="1">
        <f>DATE(2044,3,1) + TIME(0,0,0)</f>
        <v>52657</v>
      </c>
      <c r="C4769">
        <v>24.067636490000002</v>
      </c>
    </row>
    <row r="4770" spans="1:3" x14ac:dyDescent="0.25">
      <c r="A4770">
        <v>16162</v>
      </c>
      <c r="B4770" s="1">
        <f>DATE(2044,4,1) + TIME(0,0,0)</f>
        <v>52688</v>
      </c>
      <c r="C4770">
        <v>24.067636490000002</v>
      </c>
    </row>
    <row r="4771" spans="1:3" x14ac:dyDescent="0.25">
      <c r="A4771">
        <v>16192</v>
      </c>
      <c r="B4771" s="1">
        <f>DATE(2044,5,1) + TIME(0,0,0)</f>
        <v>52718</v>
      </c>
      <c r="C4771">
        <v>24.067636490000002</v>
      </c>
    </row>
    <row r="4772" spans="1:3" x14ac:dyDescent="0.25">
      <c r="A4772">
        <v>16223</v>
      </c>
      <c r="B4772" s="1">
        <f>DATE(2044,6,1) + TIME(0,0,0)</f>
        <v>52749</v>
      </c>
      <c r="C4772">
        <v>24.067636490000002</v>
      </c>
    </row>
    <row r="4773" spans="1:3" x14ac:dyDescent="0.25">
      <c r="A4773">
        <v>16253</v>
      </c>
      <c r="B4773" s="1">
        <f>DATE(2044,7,1) + TIME(0,0,0)</f>
        <v>52779</v>
      </c>
      <c r="C4773">
        <v>24.067636490000002</v>
      </c>
    </row>
    <row r="4774" spans="1:3" x14ac:dyDescent="0.25">
      <c r="A4774">
        <v>16284</v>
      </c>
      <c r="B4774" s="1">
        <f>DATE(2044,8,1) + TIME(0,0,0)</f>
        <v>52810</v>
      </c>
      <c r="C4774">
        <v>24.067636490000002</v>
      </c>
    </row>
    <row r="4775" spans="1:3" x14ac:dyDescent="0.25">
      <c r="A4775">
        <v>16315</v>
      </c>
      <c r="B4775" s="1">
        <f>DATE(2044,9,1) + TIME(0,0,0)</f>
        <v>52841</v>
      </c>
      <c r="C4775">
        <v>24.067636490000002</v>
      </c>
    </row>
    <row r="4776" spans="1:3" x14ac:dyDescent="0.25">
      <c r="A4776">
        <v>16345</v>
      </c>
      <c r="B4776" s="1">
        <f>DATE(2044,10,1) + TIME(0,0,0)</f>
        <v>52871</v>
      </c>
      <c r="C4776">
        <v>24.067636490000002</v>
      </c>
    </row>
    <row r="4777" spans="1:3" x14ac:dyDescent="0.25">
      <c r="A4777">
        <v>16376</v>
      </c>
      <c r="B4777" s="1">
        <f>DATE(2044,11,1) + TIME(0,0,0)</f>
        <v>52902</v>
      </c>
      <c r="C4777">
        <v>24.067636490000002</v>
      </c>
    </row>
    <row r="4778" spans="1:3" x14ac:dyDescent="0.25">
      <c r="A4778">
        <v>16406</v>
      </c>
      <c r="B4778" s="1">
        <f>DATE(2044,12,1) + TIME(0,0,0)</f>
        <v>52932</v>
      </c>
      <c r="C4778">
        <v>24.067636490000002</v>
      </c>
    </row>
    <row r="4779" spans="1:3" x14ac:dyDescent="0.25">
      <c r="A4779">
        <v>16437</v>
      </c>
      <c r="B4779" s="1">
        <f>DATE(2045,1,1) + TIME(0,0,0)</f>
        <v>52963</v>
      </c>
      <c r="C4779">
        <v>24.067636490000002</v>
      </c>
    </row>
    <row r="4780" spans="1:3" x14ac:dyDescent="0.25">
      <c r="A4780">
        <v>16468</v>
      </c>
      <c r="B4780" s="1">
        <f>DATE(2045,2,1) + TIME(0,0,0)</f>
        <v>52994</v>
      </c>
      <c r="C4780">
        <v>24.067636490000002</v>
      </c>
    </row>
    <row r="4781" spans="1:3" x14ac:dyDescent="0.25">
      <c r="A4781">
        <v>16496</v>
      </c>
      <c r="B4781" s="1">
        <f>DATE(2045,3,1) + TIME(0,0,0)</f>
        <v>53022</v>
      </c>
      <c r="C4781">
        <v>24.067636490000002</v>
      </c>
    </row>
    <row r="4782" spans="1:3" x14ac:dyDescent="0.25">
      <c r="A4782">
        <v>16527</v>
      </c>
      <c r="B4782" s="1">
        <f>DATE(2045,4,1) + TIME(0,0,0)</f>
        <v>53053</v>
      </c>
      <c r="C4782">
        <v>24.067636490000002</v>
      </c>
    </row>
    <row r="4783" spans="1:3" x14ac:dyDescent="0.25">
      <c r="A4783">
        <v>16557</v>
      </c>
      <c r="B4783" s="1">
        <f>DATE(2045,5,1) + TIME(0,0,0)</f>
        <v>53083</v>
      </c>
      <c r="C4783">
        <v>24.067636490000002</v>
      </c>
    </row>
    <row r="4784" spans="1:3" x14ac:dyDescent="0.25">
      <c r="A4784">
        <v>16588</v>
      </c>
      <c r="B4784" s="1">
        <f>DATE(2045,6,1) + TIME(0,0,0)</f>
        <v>53114</v>
      </c>
      <c r="C4784">
        <v>24.067636490000002</v>
      </c>
    </row>
    <row r="4785" spans="1:3" x14ac:dyDescent="0.25">
      <c r="A4785">
        <v>16618</v>
      </c>
      <c r="B4785" s="1">
        <f>DATE(2045,7,1) + TIME(0,0,0)</f>
        <v>53144</v>
      </c>
      <c r="C4785">
        <v>24.067636490000002</v>
      </c>
    </row>
    <row r="4786" spans="1:3" x14ac:dyDescent="0.25">
      <c r="A4786">
        <v>16649</v>
      </c>
      <c r="B4786" s="1">
        <f>DATE(2045,8,1) + TIME(0,0,0)</f>
        <v>53175</v>
      </c>
      <c r="C4786">
        <v>24.067636490000002</v>
      </c>
    </row>
    <row r="4787" spans="1:3" x14ac:dyDescent="0.25">
      <c r="A4787">
        <v>16680</v>
      </c>
      <c r="B4787" s="1">
        <f>DATE(2045,9,1) + TIME(0,0,0)</f>
        <v>53206</v>
      </c>
      <c r="C4787">
        <v>24.067636490000002</v>
      </c>
    </row>
    <row r="4788" spans="1:3" x14ac:dyDescent="0.25">
      <c r="A4788">
        <v>16710</v>
      </c>
      <c r="B4788" s="1">
        <f>DATE(2045,10,1) + TIME(0,0,0)</f>
        <v>53236</v>
      </c>
      <c r="C4788">
        <v>24.067636490000002</v>
      </c>
    </row>
    <row r="4789" spans="1:3" x14ac:dyDescent="0.25">
      <c r="A4789">
        <v>16741</v>
      </c>
      <c r="B4789" s="1">
        <f>DATE(2045,11,1) + TIME(0,0,0)</f>
        <v>53267</v>
      </c>
      <c r="C4789">
        <v>24.067636490000002</v>
      </c>
    </row>
    <row r="4790" spans="1:3" x14ac:dyDescent="0.25">
      <c r="A4790">
        <v>16771</v>
      </c>
      <c r="B4790" s="1">
        <f>DATE(2045,12,1) + TIME(0,0,0)</f>
        <v>53297</v>
      </c>
      <c r="C4790">
        <v>24.067636490000002</v>
      </c>
    </row>
    <row r="4791" spans="1:3" x14ac:dyDescent="0.25">
      <c r="A4791">
        <v>16802</v>
      </c>
      <c r="B4791" s="1">
        <f>DATE(2046,1,1) + TIME(0,0,0)</f>
        <v>53328</v>
      </c>
      <c r="C4791">
        <v>24.067636490000002</v>
      </c>
    </row>
    <row r="4792" spans="1:3" x14ac:dyDescent="0.25">
      <c r="A4792">
        <v>16833</v>
      </c>
      <c r="B4792" s="1">
        <f>DATE(2046,2,1) + TIME(0,0,0)</f>
        <v>53359</v>
      </c>
      <c r="C4792">
        <v>24.067636490000002</v>
      </c>
    </row>
    <row r="4793" spans="1:3" x14ac:dyDescent="0.25">
      <c r="A4793">
        <v>16861</v>
      </c>
      <c r="B4793" s="1">
        <f>DATE(2046,3,1) + TIME(0,0,0)</f>
        <v>53387</v>
      </c>
      <c r="C4793">
        <v>24.067636490000002</v>
      </c>
    </row>
    <row r="4794" spans="1:3" x14ac:dyDescent="0.25">
      <c r="A4794">
        <v>16892</v>
      </c>
      <c r="B4794" s="1">
        <f>DATE(2046,4,1) + TIME(0,0,0)</f>
        <v>53418</v>
      </c>
      <c r="C4794">
        <v>24.067636490000002</v>
      </c>
    </row>
    <row r="4795" spans="1:3" x14ac:dyDescent="0.25">
      <c r="A4795">
        <v>16922</v>
      </c>
      <c r="B4795" s="1">
        <f>DATE(2046,5,1) + TIME(0,0,0)</f>
        <v>53448</v>
      </c>
      <c r="C4795">
        <v>24.067636490000002</v>
      </c>
    </row>
    <row r="4796" spans="1:3" x14ac:dyDescent="0.25">
      <c r="A4796">
        <v>16953</v>
      </c>
      <c r="B4796" s="1">
        <f>DATE(2046,6,1) + TIME(0,0,0)</f>
        <v>53479</v>
      </c>
      <c r="C4796">
        <v>24.067636490000002</v>
      </c>
    </row>
    <row r="4797" spans="1:3" x14ac:dyDescent="0.25">
      <c r="A4797">
        <v>16983</v>
      </c>
      <c r="B4797" s="1">
        <f>DATE(2046,7,1) + TIME(0,0,0)</f>
        <v>53509</v>
      </c>
      <c r="C4797">
        <v>24.067636490000002</v>
      </c>
    </row>
    <row r="4798" spans="1:3" x14ac:dyDescent="0.25">
      <c r="A4798">
        <v>17014</v>
      </c>
      <c r="B4798" s="1">
        <f>DATE(2046,8,1) + TIME(0,0,0)</f>
        <v>53540</v>
      </c>
      <c r="C4798">
        <v>24.067636490000002</v>
      </c>
    </row>
    <row r="4799" spans="1:3" x14ac:dyDescent="0.25">
      <c r="A4799">
        <v>17045</v>
      </c>
      <c r="B4799" s="1">
        <f>DATE(2046,9,1) + TIME(0,0,0)</f>
        <v>53571</v>
      </c>
      <c r="C4799">
        <v>24.067636490000002</v>
      </c>
    </row>
    <row r="4800" spans="1:3" x14ac:dyDescent="0.25">
      <c r="A4800">
        <v>17075</v>
      </c>
      <c r="B4800" s="1">
        <f>DATE(2046,10,1) + TIME(0,0,0)</f>
        <v>53601</v>
      </c>
      <c r="C4800">
        <v>24.067636490000002</v>
      </c>
    </row>
    <row r="4801" spans="1:3" x14ac:dyDescent="0.25">
      <c r="A4801">
        <v>17106</v>
      </c>
      <c r="B4801" s="1">
        <f>DATE(2046,11,1) + TIME(0,0,0)</f>
        <v>53632</v>
      </c>
      <c r="C4801">
        <v>24.067636490000002</v>
      </c>
    </row>
    <row r="4802" spans="1:3" x14ac:dyDescent="0.25">
      <c r="A4802">
        <v>17136</v>
      </c>
      <c r="B4802" s="1">
        <f>DATE(2046,12,1) + TIME(0,0,0)</f>
        <v>53662</v>
      </c>
      <c r="C4802">
        <v>24.067636490000002</v>
      </c>
    </row>
    <row r="4803" spans="1:3" x14ac:dyDescent="0.25">
      <c r="A4803">
        <v>17167</v>
      </c>
      <c r="B4803" s="1">
        <f>DATE(2047,1,1) + TIME(0,0,0)</f>
        <v>53693</v>
      </c>
      <c r="C4803">
        <v>24.067636490000002</v>
      </c>
    </row>
    <row r="4804" spans="1:3" x14ac:dyDescent="0.25">
      <c r="A4804">
        <v>17198</v>
      </c>
      <c r="B4804" s="1">
        <f>DATE(2047,2,1) + TIME(0,0,0)</f>
        <v>53724</v>
      </c>
      <c r="C4804">
        <v>24.067636490000002</v>
      </c>
    </row>
    <row r="4805" spans="1:3" x14ac:dyDescent="0.25">
      <c r="A4805">
        <v>17226</v>
      </c>
      <c r="B4805" s="1">
        <f>DATE(2047,3,1) + TIME(0,0,0)</f>
        <v>53752</v>
      </c>
      <c r="C4805">
        <v>24.067636490000002</v>
      </c>
    </row>
    <row r="4806" spans="1:3" x14ac:dyDescent="0.25">
      <c r="A4806">
        <v>17257</v>
      </c>
      <c r="B4806" s="1">
        <f>DATE(2047,4,1) + TIME(0,0,0)</f>
        <v>53783</v>
      </c>
      <c r="C4806">
        <v>24.067636490000002</v>
      </c>
    </row>
    <row r="4807" spans="1:3" x14ac:dyDescent="0.25">
      <c r="A4807">
        <v>17287</v>
      </c>
      <c r="B4807" s="1">
        <f>DATE(2047,5,1) + TIME(0,0,0)</f>
        <v>53813</v>
      </c>
      <c r="C4807">
        <v>24.067636490000002</v>
      </c>
    </row>
    <row r="4808" spans="1:3" x14ac:dyDescent="0.25">
      <c r="A4808">
        <v>17318</v>
      </c>
      <c r="B4808" s="1">
        <f>DATE(2047,6,1) + TIME(0,0,0)</f>
        <v>53844</v>
      </c>
      <c r="C4808">
        <v>24.067636490000002</v>
      </c>
    </row>
    <row r="4809" spans="1:3" x14ac:dyDescent="0.25">
      <c r="A4809">
        <v>17348</v>
      </c>
      <c r="B4809" s="1">
        <f>DATE(2047,7,1) + TIME(0,0,0)</f>
        <v>53874</v>
      </c>
      <c r="C4809">
        <v>24.067636490000002</v>
      </c>
    </row>
    <row r="4810" spans="1:3" x14ac:dyDescent="0.25">
      <c r="A4810">
        <v>17379</v>
      </c>
      <c r="B4810" s="1">
        <f>DATE(2047,8,1) + TIME(0,0,0)</f>
        <v>53905</v>
      </c>
      <c r="C4810">
        <v>24.067636490000002</v>
      </c>
    </row>
    <row r="4811" spans="1:3" x14ac:dyDescent="0.25">
      <c r="A4811">
        <v>17410</v>
      </c>
      <c r="B4811" s="1">
        <f>DATE(2047,9,1) + TIME(0,0,0)</f>
        <v>53936</v>
      </c>
      <c r="C4811">
        <v>24.067636490000002</v>
      </c>
    </row>
    <row r="4812" spans="1:3" x14ac:dyDescent="0.25">
      <c r="A4812">
        <v>17440</v>
      </c>
      <c r="B4812" s="1">
        <f>DATE(2047,10,1) + TIME(0,0,0)</f>
        <v>53966</v>
      </c>
      <c r="C4812">
        <v>24.067636490000002</v>
      </c>
    </row>
    <row r="4813" spans="1:3" x14ac:dyDescent="0.25">
      <c r="A4813">
        <v>17471</v>
      </c>
      <c r="B4813" s="1">
        <f>DATE(2047,11,1) + TIME(0,0,0)</f>
        <v>53997</v>
      </c>
      <c r="C4813">
        <v>24.067636490000002</v>
      </c>
    </row>
    <row r="4814" spans="1:3" x14ac:dyDescent="0.25">
      <c r="A4814">
        <v>17501</v>
      </c>
      <c r="B4814" s="1">
        <f>DATE(2047,12,1) + TIME(0,0,0)</f>
        <v>54027</v>
      </c>
      <c r="C4814">
        <v>24.067636490000002</v>
      </c>
    </row>
    <row r="4815" spans="1:3" x14ac:dyDescent="0.25">
      <c r="A4815">
        <v>17532</v>
      </c>
      <c r="B4815" s="1">
        <f>DATE(2048,1,1) + TIME(0,0,0)</f>
        <v>54058</v>
      </c>
      <c r="C4815">
        <v>24.067636490000002</v>
      </c>
    </row>
    <row r="4816" spans="1:3" x14ac:dyDescent="0.25">
      <c r="A4816">
        <v>17563</v>
      </c>
      <c r="B4816" s="1">
        <f>DATE(2048,2,1) + TIME(0,0,0)</f>
        <v>54089</v>
      </c>
      <c r="C4816">
        <v>24.067636490000002</v>
      </c>
    </row>
    <row r="4817" spans="1:3" x14ac:dyDescent="0.25">
      <c r="A4817">
        <v>17592</v>
      </c>
      <c r="B4817" s="1">
        <f>DATE(2048,3,1) + TIME(0,0,0)</f>
        <v>54118</v>
      </c>
      <c r="C4817">
        <v>24.067636490000002</v>
      </c>
    </row>
    <row r="4818" spans="1:3" x14ac:dyDescent="0.25">
      <c r="A4818">
        <v>17623</v>
      </c>
      <c r="B4818" s="1">
        <f>DATE(2048,4,1) + TIME(0,0,0)</f>
        <v>54149</v>
      </c>
      <c r="C4818">
        <v>24.067636490000002</v>
      </c>
    </row>
    <row r="4819" spans="1:3" x14ac:dyDescent="0.25">
      <c r="A4819">
        <v>17653</v>
      </c>
      <c r="B4819" s="1">
        <f>DATE(2048,5,1) + TIME(0,0,0)</f>
        <v>54179</v>
      </c>
      <c r="C4819">
        <v>24.067636490000002</v>
      </c>
    </row>
    <row r="4820" spans="1:3" x14ac:dyDescent="0.25">
      <c r="A4820">
        <v>17684</v>
      </c>
      <c r="B4820" s="1">
        <f>DATE(2048,6,1) + TIME(0,0,0)</f>
        <v>54210</v>
      </c>
      <c r="C4820">
        <v>24.067636490000002</v>
      </c>
    </row>
    <row r="4821" spans="1:3" x14ac:dyDescent="0.25">
      <c r="A4821">
        <v>17714</v>
      </c>
      <c r="B4821" s="1">
        <f>DATE(2048,7,1) + TIME(0,0,0)</f>
        <v>54240</v>
      </c>
      <c r="C4821">
        <v>24.067636490000002</v>
      </c>
    </row>
    <row r="4822" spans="1:3" x14ac:dyDescent="0.25">
      <c r="A4822">
        <v>17745</v>
      </c>
      <c r="B4822" s="1">
        <f>DATE(2048,8,1) + TIME(0,0,0)</f>
        <v>54271</v>
      </c>
      <c r="C4822">
        <v>24.067636490000002</v>
      </c>
    </row>
    <row r="4823" spans="1:3" x14ac:dyDescent="0.25">
      <c r="A4823">
        <v>17776</v>
      </c>
      <c r="B4823" s="1">
        <f>DATE(2048,9,1) + TIME(0,0,0)</f>
        <v>54302</v>
      </c>
      <c r="C4823">
        <v>24.067636490000002</v>
      </c>
    </row>
    <row r="4824" spans="1:3" x14ac:dyDescent="0.25">
      <c r="A4824">
        <v>17806</v>
      </c>
      <c r="B4824" s="1">
        <f>DATE(2048,10,1) + TIME(0,0,0)</f>
        <v>54332</v>
      </c>
      <c r="C4824">
        <v>24.067636490000002</v>
      </c>
    </row>
    <row r="4825" spans="1:3" x14ac:dyDescent="0.25">
      <c r="A4825">
        <v>17837</v>
      </c>
      <c r="B4825" s="1">
        <f>DATE(2048,11,1) + TIME(0,0,0)</f>
        <v>54363</v>
      </c>
      <c r="C4825">
        <v>24.067636490000002</v>
      </c>
    </row>
    <row r="4826" spans="1:3" x14ac:dyDescent="0.25">
      <c r="A4826">
        <v>17867</v>
      </c>
      <c r="B4826" s="1">
        <f>DATE(2048,12,1) + TIME(0,0,0)</f>
        <v>54393</v>
      </c>
      <c r="C4826">
        <v>24.067636490000002</v>
      </c>
    </row>
    <row r="4827" spans="1:3" x14ac:dyDescent="0.25">
      <c r="A4827">
        <v>17898</v>
      </c>
      <c r="B4827" s="1">
        <f>DATE(2049,1,1) + TIME(0,0,0)</f>
        <v>54424</v>
      </c>
      <c r="C4827">
        <v>24.067636490000002</v>
      </c>
    </row>
    <row r="4828" spans="1:3" x14ac:dyDescent="0.25">
      <c r="A4828">
        <v>17929</v>
      </c>
      <c r="B4828" s="1">
        <f>DATE(2049,2,1) + TIME(0,0,0)</f>
        <v>54455</v>
      </c>
      <c r="C4828">
        <v>24.067636490000002</v>
      </c>
    </row>
    <row r="4829" spans="1:3" x14ac:dyDescent="0.25">
      <c r="A4829">
        <v>17957</v>
      </c>
      <c r="B4829" s="1">
        <f>DATE(2049,3,1) + TIME(0,0,0)</f>
        <v>54483</v>
      </c>
      <c r="C4829">
        <v>24.067636490000002</v>
      </c>
    </row>
    <row r="4830" spans="1:3" x14ac:dyDescent="0.25">
      <c r="A4830">
        <v>17988</v>
      </c>
      <c r="B4830" s="1">
        <f>DATE(2049,4,1) + TIME(0,0,0)</f>
        <v>54514</v>
      </c>
      <c r="C4830">
        <v>24.067636490000002</v>
      </c>
    </row>
    <row r="4831" spans="1:3" x14ac:dyDescent="0.25">
      <c r="A4831">
        <v>18018</v>
      </c>
      <c r="B4831" s="1">
        <f>DATE(2049,5,1) + TIME(0,0,0)</f>
        <v>54544</v>
      </c>
      <c r="C4831">
        <v>24.067636490000002</v>
      </c>
    </row>
    <row r="4832" spans="1:3" x14ac:dyDescent="0.25">
      <c r="A4832">
        <v>18049</v>
      </c>
      <c r="B4832" s="1">
        <f>DATE(2049,6,1) + TIME(0,0,0)</f>
        <v>54575</v>
      </c>
      <c r="C4832">
        <v>24.067636490000002</v>
      </c>
    </row>
    <row r="4833" spans="1:3" x14ac:dyDescent="0.25">
      <c r="A4833">
        <v>18079</v>
      </c>
      <c r="B4833" s="1">
        <f>DATE(2049,7,1) + TIME(0,0,0)</f>
        <v>54605</v>
      </c>
      <c r="C4833">
        <v>24.067636490000002</v>
      </c>
    </row>
    <row r="4834" spans="1:3" x14ac:dyDescent="0.25">
      <c r="A4834">
        <v>18110</v>
      </c>
      <c r="B4834" s="1">
        <f>DATE(2049,8,1) + TIME(0,0,0)</f>
        <v>54636</v>
      </c>
      <c r="C4834">
        <v>24.067636490000002</v>
      </c>
    </row>
    <row r="4835" spans="1:3" x14ac:dyDescent="0.25">
      <c r="A4835">
        <v>18141</v>
      </c>
      <c r="B4835" s="1">
        <f>DATE(2049,9,1) + TIME(0,0,0)</f>
        <v>54667</v>
      </c>
      <c r="C4835">
        <v>24.067636490000002</v>
      </c>
    </row>
    <row r="4836" spans="1:3" x14ac:dyDescent="0.25">
      <c r="A4836">
        <v>18171</v>
      </c>
      <c r="B4836" s="1">
        <f>DATE(2049,10,1) + TIME(0,0,0)</f>
        <v>54697</v>
      </c>
      <c r="C4836">
        <v>24.067636490000002</v>
      </c>
    </row>
    <row r="4837" spans="1:3" x14ac:dyDescent="0.25">
      <c r="A4837">
        <v>18202</v>
      </c>
      <c r="B4837" s="1">
        <f>DATE(2049,11,1) + TIME(0,0,0)</f>
        <v>54728</v>
      </c>
      <c r="C4837">
        <v>24.067636490000002</v>
      </c>
    </row>
    <row r="4838" spans="1:3" x14ac:dyDescent="0.25">
      <c r="A4838">
        <v>18232</v>
      </c>
      <c r="B4838" s="1">
        <f>DATE(2049,12,1) + TIME(0,0,0)</f>
        <v>54758</v>
      </c>
      <c r="C4838">
        <v>24.067636490000002</v>
      </c>
    </row>
    <row r="4839" spans="1:3" x14ac:dyDescent="0.25">
      <c r="A4839">
        <v>18263</v>
      </c>
      <c r="B4839" s="1">
        <f>DATE(2050,1,1) + TIME(0,0,0)</f>
        <v>54789</v>
      </c>
      <c r="C4839">
        <v>24.067636490000002</v>
      </c>
    </row>
    <row r="4841" spans="1:3" x14ac:dyDescent="0.25">
      <c r="A4841" t="s">
        <v>11</v>
      </c>
    </row>
    <row r="4843" spans="1:3" x14ac:dyDescent="0.25">
      <c r="A4843" t="s">
        <v>1</v>
      </c>
      <c r="B4843" t="s">
        <v>2</v>
      </c>
      <c r="C4843" t="s">
        <v>3</v>
      </c>
    </row>
    <row r="4844" spans="1:3" x14ac:dyDescent="0.25">
      <c r="A4844">
        <v>0</v>
      </c>
      <c r="B4844" s="1">
        <f>DATE(2000,1,1) + TIME(0,0,0)</f>
        <v>36526</v>
      </c>
      <c r="C4844">
        <v>0</v>
      </c>
    </row>
    <row r="4845" spans="1:3" x14ac:dyDescent="0.25">
      <c r="A4845">
        <v>31</v>
      </c>
      <c r="B4845" s="1">
        <f>DATE(2000,2,1) + TIME(0,0,0)</f>
        <v>36557</v>
      </c>
      <c r="C4845">
        <v>5.2673830985999999</v>
      </c>
    </row>
    <row r="4846" spans="1:3" x14ac:dyDescent="0.25">
      <c r="A4846">
        <v>60</v>
      </c>
      <c r="B4846" s="1">
        <f>DATE(2000,3,1) + TIME(0,0,0)</f>
        <v>36586</v>
      </c>
      <c r="C4846">
        <v>8.8806982039999998</v>
      </c>
    </row>
    <row r="4847" spans="1:3" x14ac:dyDescent="0.25">
      <c r="A4847">
        <v>91</v>
      </c>
      <c r="B4847" s="1">
        <f>DATE(2000,4,1) + TIME(0,0,0)</f>
        <v>36617</v>
      </c>
      <c r="C4847">
        <v>11.453969955</v>
      </c>
    </row>
    <row r="4848" spans="1:3" x14ac:dyDescent="0.25">
      <c r="A4848">
        <v>121</v>
      </c>
      <c r="B4848" s="1">
        <f>DATE(2000,5,1) + TIME(0,0,0)</f>
        <v>36647</v>
      </c>
      <c r="C4848">
        <v>13.139854431</v>
      </c>
    </row>
    <row r="4849" spans="1:3" x14ac:dyDescent="0.25">
      <c r="A4849">
        <v>152</v>
      </c>
      <c r="B4849" s="1">
        <f>DATE(2000,6,1) + TIME(0,0,0)</f>
        <v>36678</v>
      </c>
      <c r="C4849">
        <v>14.699837685</v>
      </c>
    </row>
    <row r="4850" spans="1:3" x14ac:dyDescent="0.25">
      <c r="A4850">
        <v>182</v>
      </c>
      <c r="B4850" s="1">
        <f>DATE(2000,7,1) + TIME(0,0,0)</f>
        <v>36708</v>
      </c>
      <c r="C4850">
        <v>16.140960693</v>
      </c>
    </row>
    <row r="4851" spans="1:3" x14ac:dyDescent="0.25">
      <c r="A4851">
        <v>213</v>
      </c>
      <c r="B4851" s="1">
        <f>DATE(2000,8,1) + TIME(0,0,0)</f>
        <v>36739</v>
      </c>
      <c r="C4851">
        <v>17.568269730000001</v>
      </c>
    </row>
    <row r="4852" spans="1:3" x14ac:dyDescent="0.25">
      <c r="A4852">
        <v>244</v>
      </c>
      <c r="B4852" s="1">
        <f>DATE(2000,9,1) + TIME(0,0,0)</f>
        <v>36770</v>
      </c>
      <c r="C4852">
        <v>18.899152755999999</v>
      </c>
    </row>
    <row r="4853" spans="1:3" x14ac:dyDescent="0.25">
      <c r="A4853">
        <v>274</v>
      </c>
      <c r="B4853" s="1">
        <f>DATE(2000,10,1) + TIME(0,0,0)</f>
        <v>36800</v>
      </c>
      <c r="C4853">
        <v>19.991079330000002</v>
      </c>
    </row>
    <row r="4854" spans="1:3" x14ac:dyDescent="0.25">
      <c r="A4854">
        <v>305</v>
      </c>
      <c r="B4854" s="1">
        <f>DATE(2000,11,1) + TIME(0,0,0)</f>
        <v>36831</v>
      </c>
      <c r="C4854">
        <v>20.890621185000001</v>
      </c>
    </row>
    <row r="4855" spans="1:3" x14ac:dyDescent="0.25">
      <c r="A4855">
        <v>335</v>
      </c>
      <c r="B4855" s="1">
        <f>DATE(2000,12,1) + TIME(0,0,0)</f>
        <v>36861</v>
      </c>
      <c r="C4855">
        <v>21.607181549</v>
      </c>
    </row>
    <row r="4856" spans="1:3" x14ac:dyDescent="0.25">
      <c r="A4856">
        <v>366</v>
      </c>
      <c r="B4856" s="1">
        <f>DATE(2001,1,1) + TIME(0,0,0)</f>
        <v>36892</v>
      </c>
      <c r="C4856">
        <v>22.249557495000001</v>
      </c>
    </row>
    <row r="4857" spans="1:3" x14ac:dyDescent="0.25">
      <c r="A4857">
        <v>397</v>
      </c>
      <c r="B4857" s="1">
        <f>DATE(2001,2,1) + TIME(0,0,0)</f>
        <v>36923</v>
      </c>
      <c r="C4857">
        <v>22.816112518000001</v>
      </c>
    </row>
    <row r="4858" spans="1:3" x14ac:dyDescent="0.25">
      <c r="A4858">
        <v>425</v>
      </c>
      <c r="B4858" s="1">
        <f>DATE(2001,3,1) + TIME(0,0,0)</f>
        <v>36951</v>
      </c>
      <c r="C4858">
        <v>23.246242522999999</v>
      </c>
    </row>
    <row r="4859" spans="1:3" x14ac:dyDescent="0.25">
      <c r="A4859">
        <v>456</v>
      </c>
      <c r="B4859" s="1">
        <f>DATE(2001,4,1) + TIME(0,0,0)</f>
        <v>36982</v>
      </c>
      <c r="C4859">
        <v>23.626211166000001</v>
      </c>
    </row>
    <row r="4860" spans="1:3" x14ac:dyDescent="0.25">
      <c r="A4860">
        <v>486</v>
      </c>
      <c r="B4860" s="1">
        <f>DATE(2001,5,1) + TIME(0,0,0)</f>
        <v>37012</v>
      </c>
      <c r="C4860">
        <v>23.916101456</v>
      </c>
    </row>
    <row r="4861" spans="1:3" x14ac:dyDescent="0.25">
      <c r="A4861">
        <v>517</v>
      </c>
      <c r="B4861" s="1">
        <f>DATE(2001,6,1) + TIME(0,0,0)</f>
        <v>37043</v>
      </c>
      <c r="C4861">
        <v>24.161233901999999</v>
      </c>
    </row>
    <row r="4862" spans="1:3" x14ac:dyDescent="0.25">
      <c r="A4862">
        <v>547</v>
      </c>
      <c r="B4862" s="1">
        <f>DATE(2001,7,1) + TIME(0,0,0)</f>
        <v>37073</v>
      </c>
      <c r="C4862">
        <v>24.356245041000001</v>
      </c>
    </row>
    <row r="4863" spans="1:3" x14ac:dyDescent="0.25">
      <c r="A4863">
        <v>578</v>
      </c>
      <c r="B4863" s="1">
        <f>DATE(2001,8,1) + TIME(0,0,0)</f>
        <v>37104</v>
      </c>
      <c r="C4863">
        <v>24.522525786999999</v>
      </c>
    </row>
    <row r="4864" spans="1:3" x14ac:dyDescent="0.25">
      <c r="A4864">
        <v>609</v>
      </c>
      <c r="B4864" s="1">
        <f>DATE(2001,9,1) + TIME(0,0,0)</f>
        <v>37135</v>
      </c>
      <c r="C4864">
        <v>24.661165236999999</v>
      </c>
    </row>
    <row r="4865" spans="1:3" x14ac:dyDescent="0.25">
      <c r="A4865">
        <v>639</v>
      </c>
      <c r="B4865" s="1">
        <f>DATE(2001,10,1) + TIME(0,0,0)</f>
        <v>37165</v>
      </c>
      <c r="C4865">
        <v>24.773891449000001</v>
      </c>
    </row>
    <row r="4866" spans="1:3" x14ac:dyDescent="0.25">
      <c r="A4866">
        <v>670</v>
      </c>
      <c r="B4866" s="1">
        <f>DATE(2001,11,1) + TIME(0,0,0)</f>
        <v>37196</v>
      </c>
      <c r="C4866">
        <v>24.871034622</v>
      </c>
    </row>
    <row r="4867" spans="1:3" x14ac:dyDescent="0.25">
      <c r="A4867">
        <v>700</v>
      </c>
      <c r="B4867" s="1">
        <f>DATE(2001,12,1) + TIME(0,0,0)</f>
        <v>37226</v>
      </c>
      <c r="C4867">
        <v>24.951456069999999</v>
      </c>
    </row>
    <row r="4868" spans="1:3" x14ac:dyDescent="0.25">
      <c r="A4868">
        <v>731</v>
      </c>
      <c r="B4868" s="1">
        <f>DATE(2002,1,1) + TIME(0,0,0)</f>
        <v>37257</v>
      </c>
      <c r="C4868">
        <v>25.023969650000002</v>
      </c>
    </row>
    <row r="4869" spans="1:3" x14ac:dyDescent="0.25">
      <c r="A4869">
        <v>762</v>
      </c>
      <c r="B4869" s="1">
        <f>DATE(2002,2,1) + TIME(0,0,0)</f>
        <v>37288</v>
      </c>
      <c r="C4869">
        <v>25.085912703999998</v>
      </c>
    </row>
    <row r="4870" spans="1:3" x14ac:dyDescent="0.25">
      <c r="A4870">
        <v>790</v>
      </c>
      <c r="B4870" s="1">
        <f>DATE(2002,3,1) + TIME(0,0,0)</f>
        <v>37316</v>
      </c>
      <c r="C4870">
        <v>25.133520126000001</v>
      </c>
    </row>
    <row r="4871" spans="1:3" x14ac:dyDescent="0.25">
      <c r="A4871">
        <v>821</v>
      </c>
      <c r="B4871" s="1">
        <f>DATE(2002,4,1) + TIME(0,0,0)</f>
        <v>37347</v>
      </c>
      <c r="C4871">
        <v>25.178628922000001</v>
      </c>
    </row>
    <row r="4872" spans="1:3" x14ac:dyDescent="0.25">
      <c r="A4872">
        <v>851</v>
      </c>
      <c r="B4872" s="1">
        <f>DATE(2002,5,1) + TIME(0,0,0)</f>
        <v>37377</v>
      </c>
      <c r="C4872">
        <v>25.215719223000001</v>
      </c>
    </row>
    <row r="4873" spans="1:3" x14ac:dyDescent="0.25">
      <c r="A4873">
        <v>882</v>
      </c>
      <c r="B4873" s="1">
        <f>DATE(2002,6,1) + TIME(0,0,0)</f>
        <v>37408</v>
      </c>
      <c r="C4873">
        <v>25.249441146999999</v>
      </c>
    </row>
    <row r="4874" spans="1:3" x14ac:dyDescent="0.25">
      <c r="A4874">
        <v>912</v>
      </c>
      <c r="B4874" s="1">
        <f>DATE(2002,7,1) + TIME(0,0,0)</f>
        <v>37438</v>
      </c>
      <c r="C4874">
        <v>25.278987884999999</v>
      </c>
    </row>
    <row r="4875" spans="1:3" x14ac:dyDescent="0.25">
      <c r="A4875">
        <v>943</v>
      </c>
      <c r="B4875" s="1">
        <f>DATE(2002,8,1) + TIME(0,0,0)</f>
        <v>37469</v>
      </c>
      <c r="C4875">
        <v>25.306814194000001</v>
      </c>
    </row>
    <row r="4876" spans="1:3" x14ac:dyDescent="0.25">
      <c r="A4876">
        <v>974</v>
      </c>
      <c r="B4876" s="1">
        <f>DATE(2002,9,1) + TIME(0,0,0)</f>
        <v>37500</v>
      </c>
      <c r="C4876">
        <v>25.332269668999999</v>
      </c>
    </row>
    <row r="4877" spans="1:3" x14ac:dyDescent="0.25">
      <c r="A4877">
        <v>1004</v>
      </c>
      <c r="B4877" s="1">
        <f>DATE(2002,10,1) + TIME(0,0,0)</f>
        <v>37530</v>
      </c>
      <c r="C4877">
        <v>25.354854584000002</v>
      </c>
    </row>
    <row r="4878" spans="1:3" x14ac:dyDescent="0.25">
      <c r="A4878">
        <v>1035</v>
      </c>
      <c r="B4878" s="1">
        <f>DATE(2002,11,1) + TIME(0,0,0)</f>
        <v>37561</v>
      </c>
      <c r="C4878">
        <v>25.376317977999999</v>
      </c>
    </row>
    <row r="4879" spans="1:3" x14ac:dyDescent="0.25">
      <c r="A4879">
        <v>1065</v>
      </c>
      <c r="B4879" s="1">
        <f>DATE(2002,12,1) + TIME(0,0,0)</f>
        <v>37591</v>
      </c>
      <c r="C4879">
        <v>25.395431518999999</v>
      </c>
    </row>
    <row r="4880" spans="1:3" x14ac:dyDescent="0.25">
      <c r="A4880">
        <v>1096</v>
      </c>
      <c r="B4880" s="1">
        <f>DATE(2003,1,1) + TIME(0,0,0)</f>
        <v>37622</v>
      </c>
      <c r="C4880">
        <v>25.413629532000002</v>
      </c>
    </row>
    <row r="4881" spans="1:3" x14ac:dyDescent="0.25">
      <c r="A4881">
        <v>1127</v>
      </c>
      <c r="B4881" s="1">
        <f>DATE(2003,2,1) + TIME(0,0,0)</f>
        <v>37653</v>
      </c>
      <c r="C4881">
        <v>25.430418015000001</v>
      </c>
    </row>
    <row r="4882" spans="1:3" x14ac:dyDescent="0.25">
      <c r="A4882">
        <v>1155</v>
      </c>
      <c r="B4882" s="1">
        <f>DATE(2003,3,1) + TIME(0,0,0)</f>
        <v>37681</v>
      </c>
      <c r="C4882">
        <v>25.444448471000001</v>
      </c>
    </row>
    <row r="4883" spans="1:3" x14ac:dyDescent="0.25">
      <c r="A4883">
        <v>1186</v>
      </c>
      <c r="B4883" s="1">
        <f>DATE(2003,4,1) + TIME(0,0,0)</f>
        <v>37712</v>
      </c>
      <c r="C4883">
        <v>25.458839417</v>
      </c>
    </row>
    <row r="4884" spans="1:3" x14ac:dyDescent="0.25">
      <c r="A4884">
        <v>1216</v>
      </c>
      <c r="B4884" s="1">
        <f>DATE(2003,5,1) + TIME(0,0,0)</f>
        <v>37742</v>
      </c>
      <c r="C4884">
        <v>25.471733093000001</v>
      </c>
    </row>
    <row r="4885" spans="1:3" x14ac:dyDescent="0.25">
      <c r="A4885">
        <v>1247</v>
      </c>
      <c r="B4885" s="1">
        <f>DATE(2003,6,1) + TIME(0,0,0)</f>
        <v>37773</v>
      </c>
      <c r="C4885">
        <v>25.484041214000001</v>
      </c>
    </row>
    <row r="4886" spans="1:3" x14ac:dyDescent="0.25">
      <c r="A4886">
        <v>1277</v>
      </c>
      <c r="B4886" s="1">
        <f>DATE(2003,7,1) + TIME(0,0,0)</f>
        <v>37803</v>
      </c>
      <c r="C4886">
        <v>25.495019913</v>
      </c>
    </row>
    <row r="4887" spans="1:3" x14ac:dyDescent="0.25">
      <c r="A4887">
        <v>1308</v>
      </c>
      <c r="B4887" s="1">
        <f>DATE(2003,8,1) + TIME(0,0,0)</f>
        <v>37834</v>
      </c>
      <c r="C4887">
        <v>25.505477904999999</v>
      </c>
    </row>
    <row r="4888" spans="1:3" x14ac:dyDescent="0.25">
      <c r="A4888">
        <v>1339</v>
      </c>
      <c r="B4888" s="1">
        <f>DATE(2003,9,1) + TIME(0,0,0)</f>
        <v>37865</v>
      </c>
      <c r="C4888">
        <v>25.515108109</v>
      </c>
    </row>
    <row r="4889" spans="1:3" x14ac:dyDescent="0.25">
      <c r="A4889">
        <v>1369</v>
      </c>
      <c r="B4889" s="1">
        <f>DATE(2003,10,1) + TIME(0,0,0)</f>
        <v>37895</v>
      </c>
      <c r="C4889">
        <v>25.523689269999998</v>
      </c>
    </row>
    <row r="4890" spans="1:3" x14ac:dyDescent="0.25">
      <c r="A4890">
        <v>1400</v>
      </c>
      <c r="B4890" s="1">
        <f>DATE(2003,11,1) + TIME(0,0,0)</f>
        <v>37926</v>
      </c>
      <c r="C4890">
        <v>25.531814574999999</v>
      </c>
    </row>
    <row r="4891" spans="1:3" x14ac:dyDescent="0.25">
      <c r="A4891">
        <v>1430</v>
      </c>
      <c r="B4891" s="1">
        <f>DATE(2003,12,1) + TIME(0,0,0)</f>
        <v>37956</v>
      </c>
      <c r="C4891">
        <v>25.538869858000002</v>
      </c>
    </row>
    <row r="4892" spans="1:3" x14ac:dyDescent="0.25">
      <c r="A4892">
        <v>1461</v>
      </c>
      <c r="B4892" s="1">
        <f>DATE(2004,1,1) + TIME(0,0,0)</f>
        <v>37987</v>
      </c>
      <c r="C4892">
        <v>25.545461655</v>
      </c>
    </row>
    <row r="4893" spans="1:3" x14ac:dyDescent="0.25">
      <c r="A4893">
        <v>1492</v>
      </c>
      <c r="B4893" s="1">
        <f>DATE(2004,2,1) + TIME(0,0,0)</f>
        <v>38018</v>
      </c>
      <c r="C4893">
        <v>25.551465988</v>
      </c>
    </row>
    <row r="4894" spans="1:3" x14ac:dyDescent="0.25">
      <c r="A4894">
        <v>1521</v>
      </c>
      <c r="B4894" s="1">
        <f>DATE(2004,3,1) + TIME(0,0,0)</f>
        <v>38047</v>
      </c>
      <c r="C4894">
        <v>25.556619644000001</v>
      </c>
    </row>
    <row r="4895" spans="1:3" x14ac:dyDescent="0.25">
      <c r="A4895">
        <v>1552</v>
      </c>
      <c r="B4895" s="1">
        <f>DATE(2004,4,1) + TIME(0,0,0)</f>
        <v>38078</v>
      </c>
      <c r="C4895">
        <v>25.561695099000001</v>
      </c>
    </row>
    <row r="4896" spans="1:3" x14ac:dyDescent="0.25">
      <c r="A4896">
        <v>1582</v>
      </c>
      <c r="B4896" s="1">
        <f>DATE(2004,5,1) + TIME(0,0,0)</f>
        <v>38108</v>
      </c>
      <c r="C4896">
        <v>25.566226959000002</v>
      </c>
    </row>
    <row r="4897" spans="1:3" x14ac:dyDescent="0.25">
      <c r="A4897">
        <v>1613</v>
      </c>
      <c r="B4897" s="1">
        <f>DATE(2004,6,1) + TIME(0,0,0)</f>
        <v>38139</v>
      </c>
      <c r="C4897">
        <v>25.570556641</v>
      </c>
    </row>
    <row r="4898" spans="1:3" x14ac:dyDescent="0.25">
      <c r="A4898">
        <v>1643</v>
      </c>
      <c r="B4898" s="1">
        <f>DATE(2004,7,1) + TIME(0,0,0)</f>
        <v>38169</v>
      </c>
      <c r="C4898">
        <v>25.574443816999999</v>
      </c>
    </row>
    <row r="4899" spans="1:3" x14ac:dyDescent="0.25">
      <c r="A4899">
        <v>1674</v>
      </c>
      <c r="B4899" s="1">
        <f>DATE(2004,8,1) + TIME(0,0,0)</f>
        <v>38200</v>
      </c>
      <c r="C4899">
        <v>25.578182219999999</v>
      </c>
    </row>
    <row r="4900" spans="1:3" x14ac:dyDescent="0.25">
      <c r="A4900">
        <v>1705</v>
      </c>
      <c r="B4900" s="1">
        <f>DATE(2004,9,1) + TIME(0,0,0)</f>
        <v>38231</v>
      </c>
      <c r="C4900">
        <v>25.581666945999999</v>
      </c>
    </row>
    <row r="4901" spans="1:3" x14ac:dyDescent="0.25">
      <c r="A4901">
        <v>1735</v>
      </c>
      <c r="B4901" s="1">
        <f>DATE(2004,10,1) + TIME(0,0,0)</f>
        <v>38261</v>
      </c>
      <c r="C4901">
        <v>25.584821700999999</v>
      </c>
    </row>
    <row r="4902" spans="1:3" x14ac:dyDescent="0.25">
      <c r="A4902">
        <v>1766</v>
      </c>
      <c r="B4902" s="1">
        <f>DATE(2004,11,1) + TIME(0,0,0)</f>
        <v>38292</v>
      </c>
      <c r="C4902">
        <v>25.587862014999999</v>
      </c>
    </row>
    <row r="4903" spans="1:3" x14ac:dyDescent="0.25">
      <c r="A4903">
        <v>1796</v>
      </c>
      <c r="B4903" s="1">
        <f>DATE(2004,12,1) + TIME(0,0,0)</f>
        <v>38322</v>
      </c>
      <c r="C4903">
        <v>25.590614319</v>
      </c>
    </row>
    <row r="4904" spans="1:3" x14ac:dyDescent="0.25">
      <c r="A4904">
        <v>1827</v>
      </c>
      <c r="B4904" s="1">
        <f>DATE(2005,1,1) + TIME(0,0,0)</f>
        <v>38353</v>
      </c>
      <c r="C4904">
        <v>25.593280792000002</v>
      </c>
    </row>
    <row r="4905" spans="1:3" x14ac:dyDescent="0.25">
      <c r="A4905">
        <v>1858</v>
      </c>
      <c r="B4905" s="1">
        <f>DATE(2005,2,1) + TIME(0,0,0)</f>
        <v>38384</v>
      </c>
      <c r="C4905">
        <v>25.595800400000002</v>
      </c>
    </row>
    <row r="4906" spans="1:3" x14ac:dyDescent="0.25">
      <c r="A4906">
        <v>1886</v>
      </c>
      <c r="B4906" s="1">
        <f>DATE(2005,3,1) + TIME(0,0,0)</f>
        <v>38412</v>
      </c>
      <c r="C4906">
        <v>25.597965240000001</v>
      </c>
    </row>
    <row r="4907" spans="1:3" x14ac:dyDescent="0.25">
      <c r="A4907">
        <v>1917</v>
      </c>
      <c r="B4907" s="1">
        <f>DATE(2005,4,1) + TIME(0,0,0)</f>
        <v>38443</v>
      </c>
      <c r="C4907">
        <v>25.600263596000001</v>
      </c>
    </row>
    <row r="4908" spans="1:3" x14ac:dyDescent="0.25">
      <c r="A4908">
        <v>1947</v>
      </c>
      <c r="B4908" s="1">
        <f>DATE(2005,5,1) + TIME(0,0,0)</f>
        <v>38473</v>
      </c>
      <c r="C4908">
        <v>25.602401733000001</v>
      </c>
    </row>
    <row r="4909" spans="1:3" x14ac:dyDescent="0.25">
      <c r="A4909">
        <v>1978</v>
      </c>
      <c r="B4909" s="1">
        <f>DATE(2005,6,1) + TIME(0,0,0)</f>
        <v>38504</v>
      </c>
      <c r="C4909">
        <v>25.604530334</v>
      </c>
    </row>
    <row r="4910" spans="1:3" x14ac:dyDescent="0.25">
      <c r="A4910">
        <v>2008</v>
      </c>
      <c r="B4910" s="1">
        <f>DATE(2005,7,1) + TIME(0,0,0)</f>
        <v>38534</v>
      </c>
      <c r="C4910">
        <v>25.606517791999998</v>
      </c>
    </row>
    <row r="4911" spans="1:3" x14ac:dyDescent="0.25">
      <c r="A4911">
        <v>2039</v>
      </c>
      <c r="B4911" s="1">
        <f>DATE(2005,8,1) + TIME(0,0,0)</f>
        <v>38565</v>
      </c>
      <c r="C4911">
        <v>25.608503341999999</v>
      </c>
    </row>
    <row r="4912" spans="1:3" x14ac:dyDescent="0.25">
      <c r="A4912">
        <v>2070</v>
      </c>
      <c r="B4912" s="1">
        <f>DATE(2005,9,1) + TIME(0,0,0)</f>
        <v>38596</v>
      </c>
      <c r="C4912">
        <v>25.610424041999998</v>
      </c>
    </row>
    <row r="4913" spans="1:3" x14ac:dyDescent="0.25">
      <c r="A4913">
        <v>2100</v>
      </c>
      <c r="B4913" s="1">
        <f>DATE(2005,10,1) + TIME(0,0,0)</f>
        <v>38626</v>
      </c>
      <c r="C4913">
        <v>25.612222672000001</v>
      </c>
    </row>
    <row r="4914" spans="1:3" x14ac:dyDescent="0.25">
      <c r="A4914">
        <v>2131</v>
      </c>
      <c r="B4914" s="1">
        <f>DATE(2005,11,1) + TIME(0,0,0)</f>
        <v>38657</v>
      </c>
      <c r="C4914">
        <v>25.614021301000001</v>
      </c>
    </row>
    <row r="4915" spans="1:3" x14ac:dyDescent="0.25">
      <c r="A4915">
        <v>2161</v>
      </c>
      <c r="B4915" s="1">
        <f>DATE(2005,12,1) + TIME(0,0,0)</f>
        <v>38687</v>
      </c>
      <c r="C4915">
        <v>25.615711212000001</v>
      </c>
    </row>
    <row r="4916" spans="1:3" x14ac:dyDescent="0.25">
      <c r="A4916">
        <v>2192</v>
      </c>
      <c r="B4916" s="1">
        <f>DATE(2006,1,1) + TIME(0,0,0)</f>
        <v>38718</v>
      </c>
      <c r="C4916">
        <v>25.617403029999998</v>
      </c>
    </row>
    <row r="4917" spans="1:3" x14ac:dyDescent="0.25">
      <c r="A4917">
        <v>2223</v>
      </c>
      <c r="B4917" s="1">
        <f>DATE(2006,2,1) + TIME(0,0,0)</f>
        <v>38749</v>
      </c>
      <c r="C4917">
        <v>25.619045258</v>
      </c>
    </row>
    <row r="4918" spans="1:3" x14ac:dyDescent="0.25">
      <c r="A4918">
        <v>2251</v>
      </c>
      <c r="B4918" s="1">
        <f>DATE(2006,3,1) + TIME(0,0,0)</f>
        <v>38777</v>
      </c>
      <c r="C4918">
        <v>25.620487213000001</v>
      </c>
    </row>
    <row r="4919" spans="1:3" x14ac:dyDescent="0.25">
      <c r="A4919">
        <v>2282</v>
      </c>
      <c r="B4919" s="1">
        <f>DATE(2006,4,1) + TIME(0,0,0)</f>
        <v>38808</v>
      </c>
      <c r="C4919">
        <v>25.622039794999999</v>
      </c>
    </row>
    <row r="4920" spans="1:3" x14ac:dyDescent="0.25">
      <c r="A4920">
        <v>2312</v>
      </c>
      <c r="B4920" s="1">
        <f>DATE(2006,5,1) + TIME(0,0,0)</f>
        <v>38838</v>
      </c>
      <c r="C4920">
        <v>25.623498916999999</v>
      </c>
    </row>
    <row r="4921" spans="1:3" x14ac:dyDescent="0.25">
      <c r="A4921">
        <v>2343</v>
      </c>
      <c r="B4921" s="1">
        <f>DATE(2006,6,1) + TIME(0,0,0)</f>
        <v>38869</v>
      </c>
      <c r="C4921">
        <v>25.62496376</v>
      </c>
    </row>
    <row r="4922" spans="1:3" x14ac:dyDescent="0.25">
      <c r="A4922">
        <v>2373</v>
      </c>
      <c r="B4922" s="1">
        <f>DATE(2006,7,1) + TIME(0,0,0)</f>
        <v>38899</v>
      </c>
      <c r="C4922">
        <v>25.626344680999999</v>
      </c>
    </row>
    <row r="4923" spans="1:3" x14ac:dyDescent="0.25">
      <c r="A4923">
        <v>2404</v>
      </c>
      <c r="B4923" s="1">
        <f>DATE(2006,8,1) + TIME(0,0,0)</f>
        <v>38930</v>
      </c>
      <c r="C4923">
        <v>25.627731322999999</v>
      </c>
    </row>
    <row r="4924" spans="1:3" x14ac:dyDescent="0.25">
      <c r="A4924">
        <v>2435</v>
      </c>
      <c r="B4924" s="1">
        <f>DATE(2006,9,1) + TIME(0,0,0)</f>
        <v>38961</v>
      </c>
      <c r="C4924">
        <v>25.629079819000001</v>
      </c>
    </row>
    <row r="4925" spans="1:3" x14ac:dyDescent="0.25">
      <c r="A4925">
        <v>2465</v>
      </c>
      <c r="B4925" s="1">
        <f>DATE(2006,10,1) + TIME(0,0,0)</f>
        <v>38991</v>
      </c>
      <c r="C4925">
        <v>25.630350112999999</v>
      </c>
    </row>
    <row r="4926" spans="1:3" x14ac:dyDescent="0.25">
      <c r="A4926">
        <v>2496</v>
      </c>
      <c r="B4926" s="1">
        <f>DATE(2006,11,1) + TIME(0,0,0)</f>
        <v>39022</v>
      </c>
      <c r="C4926">
        <v>25.631628035999999</v>
      </c>
    </row>
    <row r="4927" spans="1:3" x14ac:dyDescent="0.25">
      <c r="A4927">
        <v>2526</v>
      </c>
      <c r="B4927" s="1">
        <f>DATE(2006,12,1) + TIME(0,0,0)</f>
        <v>39052</v>
      </c>
      <c r="C4927">
        <v>25.632831573000001</v>
      </c>
    </row>
    <row r="4928" spans="1:3" x14ac:dyDescent="0.25">
      <c r="A4928">
        <v>2557</v>
      </c>
      <c r="B4928" s="1">
        <f>DATE(2007,1,1) + TIME(0,0,0)</f>
        <v>39083</v>
      </c>
      <c r="C4928">
        <v>25.634040833</v>
      </c>
    </row>
    <row r="4929" spans="1:3" x14ac:dyDescent="0.25">
      <c r="A4929">
        <v>2588</v>
      </c>
      <c r="B4929" s="1">
        <f>DATE(2007,2,1) + TIME(0,0,0)</f>
        <v>39114</v>
      </c>
      <c r="C4929">
        <v>25.635219574000001</v>
      </c>
    </row>
    <row r="4930" spans="1:3" x14ac:dyDescent="0.25">
      <c r="A4930">
        <v>2616</v>
      </c>
      <c r="B4930" s="1">
        <f>DATE(2007,3,1) + TIME(0,0,0)</f>
        <v>39142</v>
      </c>
      <c r="C4930">
        <v>25.636253357000001</v>
      </c>
    </row>
    <row r="4931" spans="1:3" x14ac:dyDescent="0.25">
      <c r="A4931">
        <v>2647</v>
      </c>
      <c r="B4931" s="1">
        <f>DATE(2007,4,1) + TIME(0,0,0)</f>
        <v>39173</v>
      </c>
      <c r="C4931">
        <v>25.637365340999999</v>
      </c>
    </row>
    <row r="4932" spans="1:3" x14ac:dyDescent="0.25">
      <c r="A4932">
        <v>2677</v>
      </c>
      <c r="B4932" s="1">
        <f>DATE(2007,5,1) + TIME(0,0,0)</f>
        <v>39203</v>
      </c>
      <c r="C4932">
        <v>25.638410568000001</v>
      </c>
    </row>
    <row r="4933" spans="1:3" x14ac:dyDescent="0.25">
      <c r="A4933">
        <v>2708</v>
      </c>
      <c r="B4933" s="1">
        <f>DATE(2007,6,1) + TIME(0,0,0)</f>
        <v>39234</v>
      </c>
      <c r="C4933">
        <v>25.639455795</v>
      </c>
    </row>
    <row r="4934" spans="1:3" x14ac:dyDescent="0.25">
      <c r="A4934">
        <v>2738</v>
      </c>
      <c r="B4934" s="1">
        <f>DATE(2007,7,1) + TIME(0,0,0)</f>
        <v>39264</v>
      </c>
      <c r="C4934">
        <v>25.640436172000001</v>
      </c>
    </row>
    <row r="4935" spans="1:3" x14ac:dyDescent="0.25">
      <c r="A4935">
        <v>2769</v>
      </c>
      <c r="B4935" s="1">
        <f>DATE(2007,8,1) + TIME(0,0,0)</f>
        <v>39295</v>
      </c>
      <c r="C4935">
        <v>25.641414642000001</v>
      </c>
    </row>
    <row r="4936" spans="1:3" x14ac:dyDescent="0.25">
      <c r="A4936">
        <v>2800</v>
      </c>
      <c r="B4936" s="1">
        <f>DATE(2007,9,1) + TIME(0,0,0)</f>
        <v>39326</v>
      </c>
      <c r="C4936">
        <v>25.642360687</v>
      </c>
    </row>
    <row r="4937" spans="1:3" x14ac:dyDescent="0.25">
      <c r="A4937">
        <v>2830</v>
      </c>
      <c r="B4937" s="1">
        <f>DATE(2007,10,1) + TIME(0,0,0)</f>
        <v>39356</v>
      </c>
      <c r="C4937">
        <v>25.643245697000001</v>
      </c>
    </row>
    <row r="4938" spans="1:3" x14ac:dyDescent="0.25">
      <c r="A4938">
        <v>2861</v>
      </c>
      <c r="B4938" s="1">
        <f>DATE(2007,11,1) + TIME(0,0,0)</f>
        <v>39387</v>
      </c>
      <c r="C4938">
        <v>25.644128799000001</v>
      </c>
    </row>
    <row r="4939" spans="1:3" x14ac:dyDescent="0.25">
      <c r="A4939">
        <v>2891</v>
      </c>
      <c r="B4939" s="1">
        <f>DATE(2007,12,1) + TIME(0,0,0)</f>
        <v>39417</v>
      </c>
      <c r="C4939">
        <v>25.644954681000002</v>
      </c>
    </row>
    <row r="4940" spans="1:3" x14ac:dyDescent="0.25">
      <c r="A4940">
        <v>2922</v>
      </c>
      <c r="B4940" s="1">
        <f>DATE(2008,1,1) + TIME(0,0,0)</f>
        <v>39448</v>
      </c>
      <c r="C4940">
        <v>25.645778656000001</v>
      </c>
    </row>
    <row r="4941" spans="1:3" x14ac:dyDescent="0.25">
      <c r="A4941">
        <v>2953</v>
      </c>
      <c r="B4941" s="1">
        <f>DATE(2008,2,1) + TIME(0,0,0)</f>
        <v>39479</v>
      </c>
      <c r="C4941">
        <v>25.646575928000001</v>
      </c>
    </row>
    <row r="4942" spans="1:3" x14ac:dyDescent="0.25">
      <c r="A4942">
        <v>2982</v>
      </c>
      <c r="B4942" s="1">
        <f>DATE(2008,3,1) + TIME(0,0,0)</f>
        <v>39508</v>
      </c>
      <c r="C4942">
        <v>25.647294998</v>
      </c>
    </row>
    <row r="4943" spans="1:3" x14ac:dyDescent="0.25">
      <c r="A4943">
        <v>3013</v>
      </c>
      <c r="B4943" s="1">
        <f>DATE(2008,4,1) + TIME(0,0,0)</f>
        <v>39539</v>
      </c>
      <c r="C4943">
        <v>25.648036956999999</v>
      </c>
    </row>
    <row r="4944" spans="1:3" x14ac:dyDescent="0.25">
      <c r="A4944">
        <v>3043</v>
      </c>
      <c r="B4944" s="1">
        <f>DATE(2008,5,1) + TIME(0,0,0)</f>
        <v>39569</v>
      </c>
      <c r="C4944">
        <v>25.648733139000001</v>
      </c>
    </row>
    <row r="4945" spans="1:3" x14ac:dyDescent="0.25">
      <c r="A4945">
        <v>3074</v>
      </c>
      <c r="B4945" s="1">
        <f>DATE(2008,6,1) + TIME(0,0,0)</f>
        <v>39600</v>
      </c>
      <c r="C4945">
        <v>25.649427414000002</v>
      </c>
    </row>
    <row r="4946" spans="1:3" x14ac:dyDescent="0.25">
      <c r="A4946">
        <v>3104</v>
      </c>
      <c r="B4946" s="1">
        <f>DATE(2008,7,1) + TIME(0,0,0)</f>
        <v>39630</v>
      </c>
      <c r="C4946">
        <v>25.650075911999998</v>
      </c>
    </row>
    <row r="4947" spans="1:3" x14ac:dyDescent="0.25">
      <c r="A4947">
        <v>3135</v>
      </c>
      <c r="B4947" s="1">
        <f>DATE(2008,8,1) + TIME(0,0,0)</f>
        <v>39661</v>
      </c>
      <c r="C4947">
        <v>25.650724410999999</v>
      </c>
    </row>
    <row r="4948" spans="1:3" x14ac:dyDescent="0.25">
      <c r="A4948">
        <v>3166</v>
      </c>
      <c r="B4948" s="1">
        <f>DATE(2008,9,1) + TIME(0,0,0)</f>
        <v>39692</v>
      </c>
      <c r="C4948">
        <v>25.651351929</v>
      </c>
    </row>
    <row r="4949" spans="1:3" x14ac:dyDescent="0.25">
      <c r="A4949">
        <v>3196</v>
      </c>
      <c r="B4949" s="1">
        <f>DATE(2008,10,1) + TIME(0,0,0)</f>
        <v>39722</v>
      </c>
      <c r="C4949">
        <v>25.651937485000001</v>
      </c>
    </row>
    <row r="4950" spans="1:3" x14ac:dyDescent="0.25">
      <c r="A4950">
        <v>3227</v>
      </c>
      <c r="B4950" s="1">
        <f>DATE(2008,11,1) + TIME(0,0,0)</f>
        <v>39753</v>
      </c>
      <c r="C4950">
        <v>25.652524948</v>
      </c>
    </row>
    <row r="4951" spans="1:3" x14ac:dyDescent="0.25">
      <c r="A4951">
        <v>3257</v>
      </c>
      <c r="B4951" s="1">
        <f>DATE(2008,12,1) + TIME(0,0,0)</f>
        <v>39783</v>
      </c>
      <c r="C4951">
        <v>25.653076171999999</v>
      </c>
    </row>
    <row r="4952" spans="1:3" x14ac:dyDescent="0.25">
      <c r="A4952">
        <v>3288</v>
      </c>
      <c r="B4952" s="1">
        <f>DATE(2009,1,1) + TIME(0,0,0)</f>
        <v>39814</v>
      </c>
      <c r="C4952">
        <v>25.653625487999999</v>
      </c>
    </row>
    <row r="4953" spans="1:3" x14ac:dyDescent="0.25">
      <c r="A4953">
        <v>3319</v>
      </c>
      <c r="B4953" s="1">
        <f>DATE(2009,2,1) + TIME(0,0,0)</f>
        <v>39845</v>
      </c>
      <c r="C4953">
        <v>25.654157639000001</v>
      </c>
    </row>
    <row r="4954" spans="1:3" x14ac:dyDescent="0.25">
      <c r="A4954">
        <v>3347</v>
      </c>
      <c r="B4954" s="1">
        <f>DATE(2009,3,1) + TIME(0,0,0)</f>
        <v>39873</v>
      </c>
      <c r="C4954">
        <v>25.654624939000001</v>
      </c>
    </row>
    <row r="4955" spans="1:3" x14ac:dyDescent="0.25">
      <c r="A4955">
        <v>3378</v>
      </c>
      <c r="B4955" s="1">
        <f>DATE(2009,4,1) + TIME(0,0,0)</f>
        <v>39904</v>
      </c>
      <c r="C4955">
        <v>25.655126572</v>
      </c>
    </row>
    <row r="4956" spans="1:3" x14ac:dyDescent="0.25">
      <c r="A4956">
        <v>3408</v>
      </c>
      <c r="B4956" s="1">
        <f>DATE(2009,5,1) + TIME(0,0,0)</f>
        <v>39934</v>
      </c>
      <c r="C4956">
        <v>25.655597687</v>
      </c>
    </row>
    <row r="4957" spans="1:3" x14ac:dyDescent="0.25">
      <c r="A4957">
        <v>3439</v>
      </c>
      <c r="B4957" s="1">
        <f>DATE(2009,6,1) + TIME(0,0,0)</f>
        <v>39965</v>
      </c>
      <c r="C4957">
        <v>25.656068802</v>
      </c>
    </row>
    <row r="4958" spans="1:3" x14ac:dyDescent="0.25">
      <c r="A4958">
        <v>3469</v>
      </c>
      <c r="B4958" s="1">
        <f>DATE(2009,7,1) + TIME(0,0,0)</f>
        <v>39995</v>
      </c>
      <c r="C4958">
        <v>25.656511306999999</v>
      </c>
    </row>
    <row r="4959" spans="1:3" x14ac:dyDescent="0.25">
      <c r="A4959">
        <v>3500</v>
      </c>
      <c r="B4959" s="1">
        <f>DATE(2009,8,1) + TIME(0,0,0)</f>
        <v>40026</v>
      </c>
      <c r="C4959">
        <v>25.656955718999999</v>
      </c>
    </row>
    <row r="4960" spans="1:3" x14ac:dyDescent="0.25">
      <c r="A4960">
        <v>3531</v>
      </c>
      <c r="B4960" s="1">
        <f>DATE(2009,9,1) + TIME(0,0,0)</f>
        <v>40057</v>
      </c>
      <c r="C4960">
        <v>25.65738678</v>
      </c>
    </row>
    <row r="4961" spans="1:3" x14ac:dyDescent="0.25">
      <c r="A4961">
        <v>3561</v>
      </c>
      <c r="B4961" s="1">
        <f>DATE(2009,10,1) + TIME(0,0,0)</f>
        <v>40087</v>
      </c>
      <c r="C4961">
        <v>25.657793044999998</v>
      </c>
    </row>
    <row r="4962" spans="1:3" x14ac:dyDescent="0.25">
      <c r="A4962">
        <v>3592</v>
      </c>
      <c r="B4962" s="1">
        <f>DATE(2009,11,1) + TIME(0,0,0)</f>
        <v>40118</v>
      </c>
      <c r="C4962">
        <v>25.658199310000001</v>
      </c>
    </row>
    <row r="4963" spans="1:3" x14ac:dyDescent="0.25">
      <c r="A4963">
        <v>3622</v>
      </c>
      <c r="B4963" s="1">
        <f>DATE(2009,12,1) + TIME(0,0,0)</f>
        <v>40148</v>
      </c>
      <c r="C4963">
        <v>25.658582686999999</v>
      </c>
    </row>
    <row r="4964" spans="1:3" x14ac:dyDescent="0.25">
      <c r="A4964">
        <v>3653</v>
      </c>
      <c r="B4964" s="1">
        <f>DATE(2010,1,1) + TIME(0,0,0)</f>
        <v>40179</v>
      </c>
      <c r="C4964">
        <v>25.658967971999999</v>
      </c>
    </row>
    <row r="4965" spans="1:3" x14ac:dyDescent="0.25">
      <c r="A4965">
        <v>3684</v>
      </c>
      <c r="B4965" s="1">
        <f>DATE(2010,2,1) + TIME(0,0,0)</f>
        <v>40210</v>
      </c>
      <c r="C4965">
        <v>25.659341812000001</v>
      </c>
    </row>
    <row r="4966" spans="1:3" x14ac:dyDescent="0.25">
      <c r="A4966">
        <v>3712</v>
      </c>
      <c r="B4966" s="1">
        <f>DATE(2010,3,1) + TIME(0,0,0)</f>
        <v>40238</v>
      </c>
      <c r="C4966">
        <v>25.659671783</v>
      </c>
    </row>
    <row r="4967" spans="1:3" x14ac:dyDescent="0.25">
      <c r="A4967">
        <v>3743</v>
      </c>
      <c r="B4967" s="1">
        <f>DATE(2010,4,1) + TIME(0,0,0)</f>
        <v>40269</v>
      </c>
      <c r="C4967">
        <v>25.660026550000001</v>
      </c>
    </row>
    <row r="4968" spans="1:3" x14ac:dyDescent="0.25">
      <c r="A4968">
        <v>3773</v>
      </c>
      <c r="B4968" s="1">
        <f>DATE(2010,5,1) + TIME(0,0,0)</f>
        <v>40299</v>
      </c>
      <c r="C4968">
        <v>25.660360336</v>
      </c>
    </row>
    <row r="4969" spans="1:3" x14ac:dyDescent="0.25">
      <c r="A4969">
        <v>3804</v>
      </c>
      <c r="B4969" s="1">
        <f>DATE(2010,6,1) + TIME(0,0,0)</f>
        <v>40330</v>
      </c>
      <c r="C4969">
        <v>25.660697936999998</v>
      </c>
    </row>
    <row r="4970" spans="1:3" x14ac:dyDescent="0.25">
      <c r="A4970">
        <v>3834</v>
      </c>
      <c r="B4970" s="1">
        <f>DATE(2010,7,1) + TIME(0,0,0)</f>
        <v>40360</v>
      </c>
      <c r="C4970">
        <v>25.661016463999999</v>
      </c>
    </row>
    <row r="4971" spans="1:3" x14ac:dyDescent="0.25">
      <c r="A4971">
        <v>3865</v>
      </c>
      <c r="B4971" s="1">
        <f>DATE(2010,8,1) + TIME(0,0,0)</f>
        <v>40391</v>
      </c>
      <c r="C4971">
        <v>25.661336898999998</v>
      </c>
    </row>
    <row r="4972" spans="1:3" x14ac:dyDescent="0.25">
      <c r="A4972">
        <v>3896</v>
      </c>
      <c r="B4972" s="1">
        <f>DATE(2010,9,1) + TIME(0,0,0)</f>
        <v>40422</v>
      </c>
      <c r="C4972">
        <v>25.661647797000001</v>
      </c>
    </row>
    <row r="4973" spans="1:3" x14ac:dyDescent="0.25">
      <c r="A4973">
        <v>3926</v>
      </c>
      <c r="B4973" s="1">
        <f>DATE(2010,10,1) + TIME(0,0,0)</f>
        <v>40452</v>
      </c>
      <c r="C4973">
        <v>25.661943436000001</v>
      </c>
    </row>
    <row r="4974" spans="1:3" x14ac:dyDescent="0.25">
      <c r="A4974">
        <v>3957</v>
      </c>
      <c r="B4974" s="1">
        <f>DATE(2010,11,1) + TIME(0,0,0)</f>
        <v>40483</v>
      </c>
      <c r="C4974">
        <v>25.662240982</v>
      </c>
    </row>
    <row r="4975" spans="1:3" x14ac:dyDescent="0.25">
      <c r="A4975">
        <v>3987</v>
      </c>
      <c r="B4975" s="1">
        <f>DATE(2010,12,1) + TIME(0,0,0)</f>
        <v>40513</v>
      </c>
      <c r="C4975">
        <v>25.662521362</v>
      </c>
    </row>
    <row r="4976" spans="1:3" x14ac:dyDescent="0.25">
      <c r="A4976">
        <v>4018</v>
      </c>
      <c r="B4976" s="1">
        <f>DATE(2011,1,1) + TIME(0,0,0)</f>
        <v>40544</v>
      </c>
      <c r="C4976">
        <v>25.662803650000001</v>
      </c>
    </row>
    <row r="4977" spans="1:3" x14ac:dyDescent="0.25">
      <c r="A4977">
        <v>4049</v>
      </c>
      <c r="B4977" s="1">
        <f>DATE(2011,2,1) + TIME(0,0,0)</f>
        <v>40575</v>
      </c>
      <c r="C4977">
        <v>25.663080215000001</v>
      </c>
    </row>
    <row r="4978" spans="1:3" x14ac:dyDescent="0.25">
      <c r="A4978">
        <v>4077</v>
      </c>
      <c r="B4978" s="1">
        <f>DATE(2011,3,1) + TIME(0,0,0)</f>
        <v>40603</v>
      </c>
      <c r="C4978">
        <v>25.663326262999998</v>
      </c>
    </row>
    <row r="4979" spans="1:3" x14ac:dyDescent="0.25">
      <c r="A4979">
        <v>4108</v>
      </c>
      <c r="B4979" s="1">
        <f>DATE(2011,4,1) + TIME(0,0,0)</f>
        <v>40634</v>
      </c>
      <c r="C4979">
        <v>25.663589477999999</v>
      </c>
    </row>
    <row r="4980" spans="1:3" x14ac:dyDescent="0.25">
      <c r="A4980">
        <v>4138</v>
      </c>
      <c r="B4980" s="1">
        <f>DATE(2011,5,1) + TIME(0,0,0)</f>
        <v>40664</v>
      </c>
      <c r="C4980">
        <v>25.663841248000001</v>
      </c>
    </row>
    <row r="4981" spans="1:3" x14ac:dyDescent="0.25">
      <c r="A4981">
        <v>4169</v>
      </c>
      <c r="B4981" s="1">
        <f>DATE(2011,6,1) + TIME(0,0,0)</f>
        <v>40695</v>
      </c>
      <c r="C4981">
        <v>25.664094925000001</v>
      </c>
    </row>
    <row r="4982" spans="1:3" x14ac:dyDescent="0.25">
      <c r="A4982">
        <v>4199</v>
      </c>
      <c r="B4982" s="1">
        <f>DATE(2011,7,1) + TIME(0,0,0)</f>
        <v>40725</v>
      </c>
      <c r="C4982">
        <v>25.664335251000001</v>
      </c>
    </row>
    <row r="4983" spans="1:3" x14ac:dyDescent="0.25">
      <c r="A4983">
        <v>4230</v>
      </c>
      <c r="B4983" s="1">
        <f>DATE(2011,8,1) + TIME(0,0,0)</f>
        <v>40756</v>
      </c>
      <c r="C4983">
        <v>25.664577483999999</v>
      </c>
    </row>
    <row r="4984" spans="1:3" x14ac:dyDescent="0.25">
      <c r="A4984">
        <v>4261</v>
      </c>
      <c r="B4984" s="1">
        <f>DATE(2011,9,1) + TIME(0,0,0)</f>
        <v>40787</v>
      </c>
      <c r="C4984">
        <v>25.664815903000001</v>
      </c>
    </row>
    <row r="4985" spans="1:3" x14ac:dyDescent="0.25">
      <c r="A4985">
        <v>4291</v>
      </c>
      <c r="B4985" s="1">
        <f>DATE(2011,10,1) + TIME(0,0,0)</f>
        <v>40817</v>
      </c>
      <c r="C4985">
        <v>25.66504097</v>
      </c>
    </row>
    <row r="4986" spans="1:3" x14ac:dyDescent="0.25">
      <c r="A4986">
        <v>4322</v>
      </c>
      <c r="B4986" s="1">
        <f>DATE(2011,11,1) + TIME(0,0,0)</f>
        <v>40848</v>
      </c>
      <c r="C4986">
        <v>25.665269852000002</v>
      </c>
    </row>
    <row r="4987" spans="1:3" x14ac:dyDescent="0.25">
      <c r="A4987">
        <v>4352</v>
      </c>
      <c r="B4987" s="1">
        <f>DATE(2011,12,1) + TIME(0,0,0)</f>
        <v>40878</v>
      </c>
      <c r="C4987">
        <v>25.665487289000001</v>
      </c>
    </row>
    <row r="4988" spans="1:3" x14ac:dyDescent="0.25">
      <c r="A4988">
        <v>4383</v>
      </c>
      <c r="B4988" s="1">
        <f>DATE(2012,1,1) + TIME(0,0,0)</f>
        <v>40909</v>
      </c>
      <c r="C4988">
        <v>25.665706634999999</v>
      </c>
    </row>
    <row r="4989" spans="1:3" x14ac:dyDescent="0.25">
      <c r="A4989">
        <v>4414</v>
      </c>
      <c r="B4989" s="1">
        <f>DATE(2012,2,1) + TIME(0,0,0)</f>
        <v>40940</v>
      </c>
      <c r="C4989">
        <v>25.665922165000001</v>
      </c>
    </row>
    <row r="4990" spans="1:3" x14ac:dyDescent="0.25">
      <c r="A4990">
        <v>4443</v>
      </c>
      <c r="B4990" s="1">
        <f>DATE(2012,3,1) + TIME(0,0,0)</f>
        <v>40969</v>
      </c>
      <c r="C4990">
        <v>25.666120529000001</v>
      </c>
    </row>
    <row r="4991" spans="1:3" x14ac:dyDescent="0.25">
      <c r="A4991">
        <v>4474</v>
      </c>
      <c r="B4991" s="1">
        <f>DATE(2012,4,1) + TIME(0,0,0)</f>
        <v>41000</v>
      </c>
      <c r="C4991">
        <v>25.66632843</v>
      </c>
    </row>
    <row r="4992" spans="1:3" x14ac:dyDescent="0.25">
      <c r="A4992">
        <v>4504</v>
      </c>
      <c r="B4992" s="1">
        <f>DATE(2012,5,1) + TIME(0,0,0)</f>
        <v>41030</v>
      </c>
      <c r="C4992">
        <v>25.666526793999999</v>
      </c>
    </row>
    <row r="4993" spans="1:3" x14ac:dyDescent="0.25">
      <c r="A4993">
        <v>4535</v>
      </c>
      <c r="B4993" s="1">
        <f>DATE(2012,6,1) + TIME(0,0,0)</f>
        <v>41061</v>
      </c>
      <c r="C4993">
        <v>25.666727066</v>
      </c>
    </row>
    <row r="4994" spans="1:3" x14ac:dyDescent="0.25">
      <c r="A4994">
        <v>4565</v>
      </c>
      <c r="B4994" s="1">
        <f>DATE(2012,7,1) + TIME(0,0,0)</f>
        <v>41091</v>
      </c>
      <c r="C4994">
        <v>25.666919708000002</v>
      </c>
    </row>
    <row r="4995" spans="1:3" x14ac:dyDescent="0.25">
      <c r="A4995">
        <v>4596</v>
      </c>
      <c r="B4995" s="1">
        <f>DATE(2012,8,1) + TIME(0,0,0)</f>
        <v>41122</v>
      </c>
      <c r="C4995">
        <v>25.66711235</v>
      </c>
    </row>
    <row r="4996" spans="1:3" x14ac:dyDescent="0.25">
      <c r="A4996">
        <v>4627</v>
      </c>
      <c r="B4996" s="1">
        <f>DATE(2012,9,1) + TIME(0,0,0)</f>
        <v>41153</v>
      </c>
      <c r="C4996">
        <v>25.667304992999998</v>
      </c>
    </row>
    <row r="4997" spans="1:3" x14ac:dyDescent="0.25">
      <c r="A4997">
        <v>4657</v>
      </c>
      <c r="B4997" s="1">
        <f>DATE(2012,10,1) + TIME(0,0,0)</f>
        <v>41183</v>
      </c>
      <c r="C4997">
        <v>25.667486190999998</v>
      </c>
    </row>
    <row r="4998" spans="1:3" x14ac:dyDescent="0.25">
      <c r="A4998">
        <v>4688</v>
      </c>
      <c r="B4998" s="1">
        <f>DATE(2012,11,1) + TIME(0,0,0)</f>
        <v>41214</v>
      </c>
      <c r="C4998">
        <v>25.667671204000001</v>
      </c>
    </row>
    <row r="4999" spans="1:3" x14ac:dyDescent="0.25">
      <c r="A4999">
        <v>4718</v>
      </c>
      <c r="B4999" s="1">
        <f>DATE(2012,12,1) + TIME(0,0,0)</f>
        <v>41244</v>
      </c>
      <c r="C4999">
        <v>25.667848587000002</v>
      </c>
    </row>
    <row r="5000" spans="1:3" x14ac:dyDescent="0.25">
      <c r="A5000">
        <v>4749</v>
      </c>
      <c r="B5000" s="1">
        <f>DATE(2013,1,1) + TIME(0,0,0)</f>
        <v>41275</v>
      </c>
      <c r="C5000">
        <v>25.668027878</v>
      </c>
    </row>
    <row r="5001" spans="1:3" x14ac:dyDescent="0.25">
      <c r="A5001">
        <v>4780</v>
      </c>
      <c r="B5001" s="1">
        <f>DATE(2013,2,1) + TIME(0,0,0)</f>
        <v>41306</v>
      </c>
      <c r="C5001">
        <v>25.668205261000001</v>
      </c>
    </row>
    <row r="5002" spans="1:3" x14ac:dyDescent="0.25">
      <c r="A5002">
        <v>4808</v>
      </c>
      <c r="B5002" s="1">
        <f>DATE(2013,3,1) + TIME(0,0,0)</f>
        <v>41334</v>
      </c>
      <c r="C5002">
        <v>25.668361663999999</v>
      </c>
    </row>
    <row r="5003" spans="1:3" x14ac:dyDescent="0.25">
      <c r="A5003">
        <v>4839</v>
      </c>
      <c r="B5003" s="1">
        <f>DATE(2013,4,1) + TIME(0,0,0)</f>
        <v>41365</v>
      </c>
      <c r="C5003">
        <v>25.668535233</v>
      </c>
    </row>
    <row r="5004" spans="1:3" x14ac:dyDescent="0.25">
      <c r="A5004">
        <v>4869</v>
      </c>
      <c r="B5004" s="1">
        <f>DATE(2013,5,1) + TIME(0,0,0)</f>
        <v>41395</v>
      </c>
      <c r="C5004">
        <v>25.668699265000001</v>
      </c>
    </row>
    <row r="5005" spans="1:3" x14ac:dyDescent="0.25">
      <c r="A5005">
        <v>4900</v>
      </c>
      <c r="B5005" s="1">
        <f>DATE(2013,6,1) + TIME(0,0,0)</f>
        <v>41426</v>
      </c>
      <c r="C5005">
        <v>25.668867111000001</v>
      </c>
    </row>
    <row r="5006" spans="1:3" x14ac:dyDescent="0.25">
      <c r="A5006">
        <v>4930</v>
      </c>
      <c r="B5006" s="1">
        <f>DATE(2013,7,1) + TIME(0,0,0)</f>
        <v>41456</v>
      </c>
      <c r="C5006">
        <v>25.669027327999999</v>
      </c>
    </row>
    <row r="5007" spans="1:3" x14ac:dyDescent="0.25">
      <c r="A5007">
        <v>4961</v>
      </c>
      <c r="B5007" s="1">
        <f>DATE(2013,8,1) + TIME(0,0,0)</f>
        <v>41487</v>
      </c>
      <c r="C5007">
        <v>25.669191359999999</v>
      </c>
    </row>
    <row r="5008" spans="1:3" x14ac:dyDescent="0.25">
      <c r="A5008">
        <v>4992</v>
      </c>
      <c r="B5008" s="1">
        <f>DATE(2013,9,1) + TIME(0,0,0)</f>
        <v>41518</v>
      </c>
      <c r="C5008">
        <v>25.669353484999998</v>
      </c>
    </row>
    <row r="5009" spans="1:3" x14ac:dyDescent="0.25">
      <c r="A5009">
        <v>5022</v>
      </c>
      <c r="B5009" s="1">
        <f>DATE(2013,10,1) + TIME(0,0,0)</f>
        <v>41548</v>
      </c>
      <c r="C5009">
        <v>25.669507979999999</v>
      </c>
    </row>
    <row r="5010" spans="1:3" x14ac:dyDescent="0.25">
      <c r="A5010">
        <v>5053</v>
      </c>
      <c r="B5010" s="1">
        <f>DATE(2013,11,1) + TIME(0,0,0)</f>
        <v>41579</v>
      </c>
      <c r="C5010">
        <v>25.669666289999999</v>
      </c>
    </row>
    <row r="5011" spans="1:3" x14ac:dyDescent="0.25">
      <c r="A5011">
        <v>5083</v>
      </c>
      <c r="B5011" s="1">
        <f>DATE(2013,12,1) + TIME(0,0,0)</f>
        <v>41609</v>
      </c>
      <c r="C5011">
        <v>25.669816970999999</v>
      </c>
    </row>
    <row r="5012" spans="1:3" x14ac:dyDescent="0.25">
      <c r="A5012">
        <v>5114</v>
      </c>
      <c r="B5012" s="1">
        <f>DATE(2014,1,1) + TIME(0,0,0)</f>
        <v>41640</v>
      </c>
      <c r="C5012">
        <v>25.669971466</v>
      </c>
    </row>
    <row r="5013" spans="1:3" x14ac:dyDescent="0.25">
      <c r="A5013">
        <v>5145</v>
      </c>
      <c r="B5013" s="1">
        <f>DATE(2014,2,1) + TIME(0,0,0)</f>
        <v>41671</v>
      </c>
      <c r="C5013">
        <v>25.670124053999999</v>
      </c>
    </row>
    <row r="5014" spans="1:3" x14ac:dyDescent="0.25">
      <c r="A5014">
        <v>5173</v>
      </c>
      <c r="B5014" s="1">
        <f>DATE(2014,3,1) + TIME(0,0,0)</f>
        <v>41699</v>
      </c>
      <c r="C5014">
        <v>25.670261383</v>
      </c>
    </row>
    <row r="5015" spans="1:3" x14ac:dyDescent="0.25">
      <c r="A5015">
        <v>5204</v>
      </c>
      <c r="B5015" s="1">
        <f>DATE(2014,4,1) + TIME(0,0,0)</f>
        <v>41730</v>
      </c>
      <c r="C5015">
        <v>25.670410155999999</v>
      </c>
    </row>
    <row r="5016" spans="1:3" x14ac:dyDescent="0.25">
      <c r="A5016">
        <v>5234</v>
      </c>
      <c r="B5016" s="1">
        <f>DATE(2014,5,1) + TIME(0,0,0)</f>
        <v>41760</v>
      </c>
      <c r="C5016">
        <v>25.670555114999999</v>
      </c>
    </row>
    <row r="5017" spans="1:3" x14ac:dyDescent="0.25">
      <c r="A5017">
        <v>5265</v>
      </c>
      <c r="B5017" s="1">
        <f>DATE(2014,6,1) + TIME(0,0,0)</f>
        <v>41791</v>
      </c>
      <c r="C5017">
        <v>25.670701981000001</v>
      </c>
    </row>
    <row r="5018" spans="1:3" x14ac:dyDescent="0.25">
      <c r="A5018">
        <v>5295</v>
      </c>
      <c r="B5018" s="1">
        <f>DATE(2014,7,1) + TIME(0,0,0)</f>
        <v>41821</v>
      </c>
      <c r="C5018">
        <v>25.670843124000001</v>
      </c>
    </row>
    <row r="5019" spans="1:3" x14ac:dyDescent="0.25">
      <c r="A5019">
        <v>5326</v>
      </c>
      <c r="B5019" s="1">
        <f>DATE(2014,8,1) + TIME(0,0,0)</f>
        <v>41852</v>
      </c>
      <c r="C5019">
        <v>25.670988083000001</v>
      </c>
    </row>
    <row r="5020" spans="1:3" x14ac:dyDescent="0.25">
      <c r="A5020">
        <v>5357</v>
      </c>
      <c r="B5020" s="1">
        <f>DATE(2014,9,1) + TIME(0,0,0)</f>
        <v>41883</v>
      </c>
      <c r="C5020">
        <v>25.671131133999999</v>
      </c>
    </row>
    <row r="5021" spans="1:3" x14ac:dyDescent="0.25">
      <c r="A5021">
        <v>5387</v>
      </c>
      <c r="B5021" s="1">
        <f>DATE(2014,10,1) + TIME(0,0,0)</f>
        <v>41913</v>
      </c>
      <c r="C5021">
        <v>25.671268463000001</v>
      </c>
    </row>
    <row r="5022" spans="1:3" x14ac:dyDescent="0.25">
      <c r="A5022">
        <v>5418</v>
      </c>
      <c r="B5022" s="1">
        <f>DATE(2014,11,1) + TIME(0,0,0)</f>
        <v>41944</v>
      </c>
      <c r="C5022">
        <v>25.671409607000001</v>
      </c>
    </row>
    <row r="5023" spans="1:3" x14ac:dyDescent="0.25">
      <c r="A5023">
        <v>5448</v>
      </c>
      <c r="B5023" s="1">
        <f>DATE(2014,12,1) + TIME(0,0,0)</f>
        <v>41974</v>
      </c>
      <c r="C5023">
        <v>25.671545029000001</v>
      </c>
    </row>
    <row r="5024" spans="1:3" x14ac:dyDescent="0.25">
      <c r="A5024">
        <v>5479</v>
      </c>
      <c r="B5024" s="1">
        <f>DATE(2015,1,1) + TIME(0,0,0)</f>
        <v>42005</v>
      </c>
      <c r="C5024">
        <v>25.671684265</v>
      </c>
    </row>
    <row r="5025" spans="1:3" x14ac:dyDescent="0.25">
      <c r="A5025">
        <v>5510</v>
      </c>
      <c r="B5025" s="1">
        <f>DATE(2015,2,1) + TIME(0,0,0)</f>
        <v>42036</v>
      </c>
      <c r="C5025">
        <v>25.671823501999999</v>
      </c>
    </row>
    <row r="5026" spans="1:3" x14ac:dyDescent="0.25">
      <c r="A5026">
        <v>5538</v>
      </c>
      <c r="B5026" s="1">
        <f>DATE(2015,3,1) + TIME(0,0,0)</f>
        <v>42064</v>
      </c>
      <c r="C5026">
        <v>25.671947479</v>
      </c>
    </row>
    <row r="5027" spans="1:3" x14ac:dyDescent="0.25">
      <c r="A5027">
        <v>5569</v>
      </c>
      <c r="B5027" s="1">
        <f>DATE(2015,4,1) + TIME(0,0,0)</f>
        <v>42095</v>
      </c>
      <c r="C5027">
        <v>25.672084808000001</v>
      </c>
    </row>
    <row r="5028" spans="1:3" x14ac:dyDescent="0.25">
      <c r="A5028">
        <v>5599</v>
      </c>
      <c r="B5028" s="1">
        <f>DATE(2015,5,1) + TIME(0,0,0)</f>
        <v>42125</v>
      </c>
      <c r="C5028">
        <v>25.672214508</v>
      </c>
    </row>
    <row r="5029" spans="1:3" x14ac:dyDescent="0.25">
      <c r="A5029">
        <v>5630</v>
      </c>
      <c r="B5029" s="1">
        <f>DATE(2015,6,1) + TIME(0,0,0)</f>
        <v>42156</v>
      </c>
      <c r="C5029">
        <v>25.672349929999999</v>
      </c>
    </row>
    <row r="5030" spans="1:3" x14ac:dyDescent="0.25">
      <c r="A5030">
        <v>5660</v>
      </c>
      <c r="B5030" s="1">
        <f>DATE(2015,7,1) + TIME(0,0,0)</f>
        <v>42186</v>
      </c>
      <c r="C5030">
        <v>25.672479630000002</v>
      </c>
    </row>
    <row r="5031" spans="1:3" x14ac:dyDescent="0.25">
      <c r="A5031">
        <v>5691</v>
      </c>
      <c r="B5031" s="1">
        <f>DATE(2015,8,1) + TIME(0,0,0)</f>
        <v>42217</v>
      </c>
      <c r="C5031">
        <v>25.672613144</v>
      </c>
    </row>
    <row r="5032" spans="1:3" x14ac:dyDescent="0.25">
      <c r="A5032">
        <v>5722</v>
      </c>
      <c r="B5032" s="1">
        <f>DATE(2015,9,1) + TIME(0,0,0)</f>
        <v>42248</v>
      </c>
      <c r="C5032">
        <v>25.672746658000001</v>
      </c>
    </row>
    <row r="5033" spans="1:3" x14ac:dyDescent="0.25">
      <c r="A5033">
        <v>5752</v>
      </c>
      <c r="B5033" s="1">
        <f>DATE(2015,10,1) + TIME(0,0,0)</f>
        <v>42278</v>
      </c>
      <c r="C5033">
        <v>25.672874450999998</v>
      </c>
    </row>
    <row r="5034" spans="1:3" x14ac:dyDescent="0.25">
      <c r="A5034">
        <v>5783</v>
      </c>
      <c r="B5034" s="1">
        <f>DATE(2015,11,1) + TIME(0,0,0)</f>
        <v>42309</v>
      </c>
      <c r="C5034">
        <v>25.673006057999999</v>
      </c>
    </row>
    <row r="5035" spans="1:3" x14ac:dyDescent="0.25">
      <c r="A5035">
        <v>5813</v>
      </c>
      <c r="B5035" s="1">
        <f>DATE(2015,12,1) + TIME(0,0,0)</f>
        <v>42339</v>
      </c>
      <c r="C5035">
        <v>25.673133849999999</v>
      </c>
    </row>
    <row r="5036" spans="1:3" x14ac:dyDescent="0.25">
      <c r="A5036">
        <v>5844</v>
      </c>
      <c r="B5036" s="1">
        <f>DATE(2016,1,1) + TIME(0,0,0)</f>
        <v>42370</v>
      </c>
      <c r="C5036">
        <v>25.673263550000001</v>
      </c>
    </row>
    <row r="5037" spans="1:3" x14ac:dyDescent="0.25">
      <c r="A5037">
        <v>5875</v>
      </c>
      <c r="B5037" s="1">
        <f>DATE(2016,2,1) + TIME(0,0,0)</f>
        <v>42401</v>
      </c>
      <c r="C5037">
        <v>25.67339325</v>
      </c>
    </row>
    <row r="5038" spans="1:3" x14ac:dyDescent="0.25">
      <c r="A5038">
        <v>5904</v>
      </c>
      <c r="B5038" s="1">
        <f>DATE(2016,3,1) + TIME(0,0,0)</f>
        <v>42430</v>
      </c>
      <c r="C5038">
        <v>25.67351532</v>
      </c>
    </row>
    <row r="5039" spans="1:3" x14ac:dyDescent="0.25">
      <c r="A5039">
        <v>5935</v>
      </c>
      <c r="B5039" s="1">
        <f>DATE(2016,4,1) + TIME(0,0,0)</f>
        <v>42461</v>
      </c>
      <c r="C5039">
        <v>25.673645019999999</v>
      </c>
    </row>
    <row r="5040" spans="1:3" x14ac:dyDescent="0.25">
      <c r="A5040">
        <v>5965</v>
      </c>
      <c r="B5040" s="1">
        <f>DATE(2016,5,1) + TIME(0,0,0)</f>
        <v>42491</v>
      </c>
      <c r="C5040">
        <v>25.673768997</v>
      </c>
    </row>
    <row r="5041" spans="1:3" x14ac:dyDescent="0.25">
      <c r="A5041">
        <v>5996</v>
      </c>
      <c r="B5041" s="1">
        <f>DATE(2016,6,1) + TIME(0,0,0)</f>
        <v>42522</v>
      </c>
      <c r="C5041">
        <v>25.673898696999998</v>
      </c>
    </row>
    <row r="5042" spans="1:3" x14ac:dyDescent="0.25">
      <c r="A5042">
        <v>6026</v>
      </c>
      <c r="B5042" s="1">
        <f>DATE(2016,7,1) + TIME(0,0,0)</f>
        <v>42552</v>
      </c>
      <c r="C5042">
        <v>25.674022675</v>
      </c>
    </row>
    <row r="5043" spans="1:3" x14ac:dyDescent="0.25">
      <c r="A5043">
        <v>6057</v>
      </c>
      <c r="B5043" s="1">
        <f>DATE(2016,8,1) + TIME(0,0,0)</f>
        <v>42583</v>
      </c>
      <c r="C5043">
        <v>25.674150467</v>
      </c>
    </row>
    <row r="5044" spans="1:3" x14ac:dyDescent="0.25">
      <c r="A5044">
        <v>6088</v>
      </c>
      <c r="B5044" s="1">
        <f>DATE(2016,9,1) + TIME(0,0,0)</f>
        <v>42614</v>
      </c>
      <c r="C5044">
        <v>25.674278259000001</v>
      </c>
    </row>
    <row r="5045" spans="1:3" x14ac:dyDescent="0.25">
      <c r="A5045">
        <v>6118</v>
      </c>
      <c r="B5045" s="1">
        <f>DATE(2016,10,1) + TIME(0,0,0)</f>
        <v>42644</v>
      </c>
      <c r="C5045">
        <v>25.674402236999999</v>
      </c>
    </row>
    <row r="5046" spans="1:3" x14ac:dyDescent="0.25">
      <c r="A5046">
        <v>6149</v>
      </c>
      <c r="B5046" s="1">
        <f>DATE(2016,11,1) + TIME(0,0,0)</f>
        <v>42675</v>
      </c>
      <c r="C5046">
        <v>25.674530029</v>
      </c>
    </row>
    <row r="5047" spans="1:3" x14ac:dyDescent="0.25">
      <c r="A5047">
        <v>6179</v>
      </c>
      <c r="B5047" s="1">
        <f>DATE(2016,12,1) + TIME(0,0,0)</f>
        <v>42705</v>
      </c>
      <c r="C5047">
        <v>25.674654007000001</v>
      </c>
    </row>
    <row r="5048" spans="1:3" x14ac:dyDescent="0.25">
      <c r="A5048">
        <v>6210</v>
      </c>
      <c r="B5048" s="1">
        <f>DATE(2017,1,1) + TIME(0,0,0)</f>
        <v>42736</v>
      </c>
      <c r="C5048">
        <v>25.674779892</v>
      </c>
    </row>
    <row r="5049" spans="1:3" x14ac:dyDescent="0.25">
      <c r="A5049">
        <v>6241</v>
      </c>
      <c r="B5049" s="1">
        <f>DATE(2017,2,1) + TIME(0,0,0)</f>
        <v>42767</v>
      </c>
      <c r="C5049">
        <v>25.674907684000001</v>
      </c>
    </row>
    <row r="5050" spans="1:3" x14ac:dyDescent="0.25">
      <c r="A5050">
        <v>6269</v>
      </c>
      <c r="B5050" s="1">
        <f>DATE(2017,3,1) + TIME(0,0,0)</f>
        <v>42795</v>
      </c>
      <c r="C5050">
        <v>25.675022125000002</v>
      </c>
    </row>
    <row r="5051" spans="1:3" x14ac:dyDescent="0.25">
      <c r="A5051">
        <v>6300</v>
      </c>
      <c r="B5051" s="1">
        <f>DATE(2017,4,1) + TIME(0,0,0)</f>
        <v>42826</v>
      </c>
      <c r="C5051">
        <v>25.675149917999999</v>
      </c>
    </row>
    <row r="5052" spans="1:3" x14ac:dyDescent="0.25">
      <c r="A5052">
        <v>6330</v>
      </c>
      <c r="B5052" s="1">
        <f>DATE(2017,5,1) + TIME(0,0,0)</f>
        <v>42856</v>
      </c>
      <c r="C5052">
        <v>25.675271987999999</v>
      </c>
    </row>
    <row r="5053" spans="1:3" x14ac:dyDescent="0.25">
      <c r="A5053">
        <v>6361</v>
      </c>
      <c r="B5053" s="1">
        <f>DATE(2017,6,1) + TIME(0,0,0)</f>
        <v>42887</v>
      </c>
      <c r="C5053">
        <v>25.675399779999999</v>
      </c>
    </row>
    <row r="5054" spans="1:3" x14ac:dyDescent="0.25">
      <c r="A5054">
        <v>6391</v>
      </c>
      <c r="B5054" s="1">
        <f>DATE(2017,7,1) + TIME(0,0,0)</f>
        <v>42917</v>
      </c>
      <c r="C5054">
        <v>25.675523758000001</v>
      </c>
    </row>
    <row r="5055" spans="1:3" x14ac:dyDescent="0.25">
      <c r="A5055">
        <v>6422</v>
      </c>
      <c r="B5055" s="1">
        <f>DATE(2017,8,1) + TIME(0,0,0)</f>
        <v>42948</v>
      </c>
      <c r="C5055">
        <v>25.675649643</v>
      </c>
    </row>
    <row r="5056" spans="1:3" x14ac:dyDescent="0.25">
      <c r="A5056">
        <v>6453</v>
      </c>
      <c r="B5056" s="1">
        <f>DATE(2017,9,1) + TIME(0,0,0)</f>
        <v>42979</v>
      </c>
      <c r="C5056">
        <v>25.675777435000001</v>
      </c>
    </row>
    <row r="5057" spans="1:3" x14ac:dyDescent="0.25">
      <c r="A5057">
        <v>6483</v>
      </c>
      <c r="B5057" s="1">
        <f>DATE(2017,10,1) + TIME(0,0,0)</f>
        <v>43009</v>
      </c>
      <c r="C5057">
        <v>25.675901412999998</v>
      </c>
    </row>
    <row r="5058" spans="1:3" x14ac:dyDescent="0.25">
      <c r="A5058">
        <v>6514</v>
      </c>
      <c r="B5058" s="1">
        <f>DATE(2017,11,1) + TIME(0,0,0)</f>
        <v>43040</v>
      </c>
      <c r="C5058">
        <v>25.676029204999999</v>
      </c>
    </row>
    <row r="5059" spans="1:3" x14ac:dyDescent="0.25">
      <c r="A5059">
        <v>6544</v>
      </c>
      <c r="B5059" s="1">
        <f>DATE(2017,12,1) + TIME(0,0,0)</f>
        <v>43070</v>
      </c>
      <c r="C5059">
        <v>25.676153183</v>
      </c>
    </row>
    <row r="5060" spans="1:3" x14ac:dyDescent="0.25">
      <c r="A5060">
        <v>6575</v>
      </c>
      <c r="B5060" s="1">
        <f>DATE(2018,1,1) + TIME(0,0,0)</f>
        <v>43101</v>
      </c>
      <c r="C5060">
        <v>25.676280975000001</v>
      </c>
    </row>
    <row r="5061" spans="1:3" x14ac:dyDescent="0.25">
      <c r="A5061">
        <v>6606</v>
      </c>
      <c r="B5061" s="1">
        <f>DATE(2018,2,1) + TIME(0,0,0)</f>
        <v>43132</v>
      </c>
      <c r="C5061">
        <v>25.676410675</v>
      </c>
    </row>
    <row r="5062" spans="1:3" x14ac:dyDescent="0.25">
      <c r="A5062">
        <v>6634</v>
      </c>
      <c r="B5062" s="1">
        <f>DATE(2018,3,1) + TIME(0,0,0)</f>
        <v>43160</v>
      </c>
      <c r="C5062">
        <v>25.676527022999998</v>
      </c>
    </row>
    <row r="5063" spans="1:3" x14ac:dyDescent="0.25">
      <c r="A5063">
        <v>6665</v>
      </c>
      <c r="B5063" s="1">
        <f>DATE(2018,4,1) + TIME(0,0,0)</f>
        <v>43191</v>
      </c>
      <c r="C5063">
        <v>25.676654815999999</v>
      </c>
    </row>
    <row r="5064" spans="1:3" x14ac:dyDescent="0.25">
      <c r="A5064">
        <v>6695</v>
      </c>
      <c r="B5064" s="1">
        <f>DATE(2018,5,1) + TIME(0,0,0)</f>
        <v>43221</v>
      </c>
      <c r="C5064">
        <v>25.676780700999998</v>
      </c>
    </row>
    <row r="5065" spans="1:3" x14ac:dyDescent="0.25">
      <c r="A5065">
        <v>6726</v>
      </c>
      <c r="B5065" s="1">
        <f>DATE(2018,6,1) + TIME(0,0,0)</f>
        <v>43252</v>
      </c>
      <c r="C5065">
        <v>25.676910400000001</v>
      </c>
    </row>
    <row r="5066" spans="1:3" x14ac:dyDescent="0.25">
      <c r="A5066">
        <v>6756</v>
      </c>
      <c r="B5066" s="1">
        <f>DATE(2018,7,1) + TIME(0,0,0)</f>
        <v>43282</v>
      </c>
      <c r="C5066">
        <v>25.677036285</v>
      </c>
    </row>
    <row r="5067" spans="1:3" x14ac:dyDescent="0.25">
      <c r="A5067">
        <v>6787</v>
      </c>
      <c r="B5067" s="1">
        <f>DATE(2018,8,1) + TIME(0,0,0)</f>
        <v>43313</v>
      </c>
      <c r="C5067">
        <v>25.677165984999998</v>
      </c>
    </row>
    <row r="5068" spans="1:3" x14ac:dyDescent="0.25">
      <c r="A5068">
        <v>6818</v>
      </c>
      <c r="B5068" s="1">
        <f>DATE(2018,9,1) + TIME(0,0,0)</f>
        <v>43344</v>
      </c>
      <c r="C5068">
        <v>25.677297591999999</v>
      </c>
    </row>
    <row r="5069" spans="1:3" x14ac:dyDescent="0.25">
      <c r="A5069">
        <v>6848</v>
      </c>
      <c r="B5069" s="1">
        <f>DATE(2018,10,1) + TIME(0,0,0)</f>
        <v>43374</v>
      </c>
      <c r="C5069">
        <v>25.677425384999999</v>
      </c>
    </row>
    <row r="5070" spans="1:3" x14ac:dyDescent="0.25">
      <c r="A5070">
        <v>6879</v>
      </c>
      <c r="B5070" s="1">
        <f>DATE(2018,11,1) + TIME(0,0,0)</f>
        <v>43405</v>
      </c>
      <c r="C5070">
        <v>25.677556992</v>
      </c>
    </row>
    <row r="5071" spans="1:3" x14ac:dyDescent="0.25">
      <c r="A5071">
        <v>6909</v>
      </c>
      <c r="B5071" s="1">
        <f>DATE(2018,12,1) + TIME(0,0,0)</f>
        <v>43435</v>
      </c>
      <c r="C5071">
        <v>25.677684784</v>
      </c>
    </row>
    <row r="5072" spans="1:3" x14ac:dyDescent="0.25">
      <c r="A5072">
        <v>6940</v>
      </c>
      <c r="B5072" s="1">
        <f>DATE(2019,1,1) + TIME(0,0,0)</f>
        <v>43466</v>
      </c>
      <c r="C5072">
        <v>25.677818297999998</v>
      </c>
    </row>
    <row r="5073" spans="1:3" x14ac:dyDescent="0.25">
      <c r="A5073">
        <v>6971</v>
      </c>
      <c r="B5073" s="1">
        <f>DATE(2019,2,1) + TIME(0,0,0)</f>
        <v>43497</v>
      </c>
      <c r="C5073">
        <v>25.677951813</v>
      </c>
    </row>
    <row r="5074" spans="1:3" x14ac:dyDescent="0.25">
      <c r="A5074">
        <v>6999</v>
      </c>
      <c r="B5074" s="1">
        <f>DATE(2019,3,1) + TIME(0,0,0)</f>
        <v>43525</v>
      </c>
      <c r="C5074">
        <v>25.678071975999998</v>
      </c>
    </row>
    <row r="5075" spans="1:3" x14ac:dyDescent="0.25">
      <c r="A5075">
        <v>7030</v>
      </c>
      <c r="B5075" s="1">
        <f>DATE(2019,4,1) + TIME(0,0,0)</f>
        <v>43556</v>
      </c>
      <c r="C5075">
        <v>25.678207397000001</v>
      </c>
    </row>
    <row r="5076" spans="1:3" x14ac:dyDescent="0.25">
      <c r="A5076">
        <v>7060</v>
      </c>
      <c r="B5076" s="1">
        <f>DATE(2019,5,1) + TIME(0,0,0)</f>
        <v>43586</v>
      </c>
      <c r="C5076">
        <v>25.678339005000002</v>
      </c>
    </row>
    <row r="5077" spans="1:3" x14ac:dyDescent="0.25">
      <c r="A5077">
        <v>7091</v>
      </c>
      <c r="B5077" s="1">
        <f>DATE(2019,6,1) + TIME(0,0,0)</f>
        <v>43617</v>
      </c>
      <c r="C5077">
        <v>25.678474426000001</v>
      </c>
    </row>
    <row r="5078" spans="1:3" x14ac:dyDescent="0.25">
      <c r="A5078">
        <v>7121</v>
      </c>
      <c r="B5078" s="1">
        <f>DATE(2019,7,1) + TIME(0,0,0)</f>
        <v>43647</v>
      </c>
      <c r="C5078">
        <v>25.678606033000001</v>
      </c>
    </row>
    <row r="5079" spans="1:3" x14ac:dyDescent="0.25">
      <c r="A5079">
        <v>7152</v>
      </c>
      <c r="B5079" s="1">
        <f>DATE(2019,8,1) + TIME(0,0,0)</f>
        <v>43678</v>
      </c>
      <c r="C5079">
        <v>25.67874527</v>
      </c>
    </row>
    <row r="5080" spans="1:3" x14ac:dyDescent="0.25">
      <c r="A5080">
        <v>7183</v>
      </c>
      <c r="B5080" s="1">
        <f>DATE(2019,9,1) + TIME(0,0,0)</f>
        <v>43709</v>
      </c>
      <c r="C5080">
        <v>25.678882599000001</v>
      </c>
    </row>
    <row r="5081" spans="1:3" x14ac:dyDescent="0.25">
      <c r="A5081">
        <v>7213</v>
      </c>
      <c r="B5081" s="1">
        <f>DATE(2019,10,1) + TIME(0,0,0)</f>
        <v>43739</v>
      </c>
      <c r="C5081">
        <v>25.679018021000001</v>
      </c>
    </row>
    <row r="5082" spans="1:3" x14ac:dyDescent="0.25">
      <c r="A5082">
        <v>7244</v>
      </c>
      <c r="B5082" s="1">
        <f>DATE(2019,11,1) + TIME(0,0,0)</f>
        <v>43770</v>
      </c>
      <c r="C5082">
        <v>25.679157257</v>
      </c>
    </row>
    <row r="5083" spans="1:3" x14ac:dyDescent="0.25">
      <c r="A5083">
        <v>7274</v>
      </c>
      <c r="B5083" s="1">
        <f>DATE(2019,12,1) + TIME(0,0,0)</f>
        <v>43800</v>
      </c>
      <c r="C5083">
        <v>25.679292679</v>
      </c>
    </row>
    <row r="5084" spans="1:3" x14ac:dyDescent="0.25">
      <c r="A5084">
        <v>7305</v>
      </c>
      <c r="B5084" s="1">
        <f>DATE(2020,1,1) + TIME(0,0,0)</f>
        <v>43831</v>
      </c>
      <c r="C5084">
        <v>25.679435730000002</v>
      </c>
    </row>
    <row r="5085" spans="1:3" x14ac:dyDescent="0.25">
      <c r="A5085">
        <v>7336</v>
      </c>
      <c r="B5085" s="1">
        <f>DATE(2020,2,1) + TIME(0,0,0)</f>
        <v>43862</v>
      </c>
      <c r="C5085">
        <v>25.679576873999999</v>
      </c>
    </row>
    <row r="5086" spans="1:3" x14ac:dyDescent="0.25">
      <c r="A5086">
        <v>7365</v>
      </c>
      <c r="B5086" s="1">
        <f>DATE(2020,3,1) + TIME(0,0,0)</f>
        <v>43891</v>
      </c>
      <c r="C5086">
        <v>25.679712296000002</v>
      </c>
    </row>
    <row r="5087" spans="1:3" x14ac:dyDescent="0.25">
      <c r="A5087">
        <v>7396</v>
      </c>
      <c r="B5087" s="1">
        <f>DATE(2020,4,1) + TIME(0,0,0)</f>
        <v>43922</v>
      </c>
      <c r="C5087">
        <v>25.679855347</v>
      </c>
    </row>
    <row r="5088" spans="1:3" x14ac:dyDescent="0.25">
      <c r="A5088">
        <v>7426</v>
      </c>
      <c r="B5088" s="1">
        <f>DATE(2020,5,1) + TIME(0,0,0)</f>
        <v>43952</v>
      </c>
      <c r="C5088">
        <v>25.679996490000001</v>
      </c>
    </row>
    <row r="5089" spans="1:3" x14ac:dyDescent="0.25">
      <c r="A5089">
        <v>7457</v>
      </c>
      <c r="B5089" s="1">
        <f>DATE(2020,6,1) + TIME(0,0,0)</f>
        <v>43983</v>
      </c>
      <c r="C5089">
        <v>25.680143355999999</v>
      </c>
    </row>
    <row r="5090" spans="1:3" x14ac:dyDescent="0.25">
      <c r="A5090">
        <v>7487</v>
      </c>
      <c r="B5090" s="1">
        <f>DATE(2020,7,1) + TIME(0,0,0)</f>
        <v>44013</v>
      </c>
      <c r="C5090">
        <v>25.680286407000001</v>
      </c>
    </row>
    <row r="5091" spans="1:3" x14ac:dyDescent="0.25">
      <c r="A5091">
        <v>7518</v>
      </c>
      <c r="B5091" s="1">
        <f>DATE(2020,8,1) + TIME(0,0,0)</f>
        <v>44044</v>
      </c>
      <c r="C5091">
        <v>25.680435181</v>
      </c>
    </row>
    <row r="5092" spans="1:3" x14ac:dyDescent="0.25">
      <c r="A5092">
        <v>7549</v>
      </c>
      <c r="B5092" s="1">
        <f>DATE(2020,9,1) + TIME(0,0,0)</f>
        <v>44075</v>
      </c>
      <c r="C5092">
        <v>25.680583953999999</v>
      </c>
    </row>
    <row r="5093" spans="1:3" x14ac:dyDescent="0.25">
      <c r="A5093">
        <v>7579</v>
      </c>
      <c r="B5093" s="1">
        <f>DATE(2020,10,1) + TIME(0,0,0)</f>
        <v>44105</v>
      </c>
      <c r="C5093">
        <v>25.680730820000001</v>
      </c>
    </row>
    <row r="5094" spans="1:3" x14ac:dyDescent="0.25">
      <c r="A5094">
        <v>7610</v>
      </c>
      <c r="B5094" s="1">
        <f>DATE(2020,11,1) + TIME(0,0,0)</f>
        <v>44136</v>
      </c>
      <c r="C5094">
        <v>25.680881500000002</v>
      </c>
    </row>
    <row r="5095" spans="1:3" x14ac:dyDescent="0.25">
      <c r="A5095">
        <v>7640</v>
      </c>
      <c r="B5095" s="1">
        <f>DATE(2020,12,1) + TIME(0,0,0)</f>
        <v>44166</v>
      </c>
      <c r="C5095">
        <v>25.681030273000001</v>
      </c>
    </row>
    <row r="5096" spans="1:3" x14ac:dyDescent="0.25">
      <c r="A5096">
        <v>7671</v>
      </c>
      <c r="B5096" s="1">
        <f>DATE(2021,1,1) + TIME(0,0,0)</f>
        <v>44197</v>
      </c>
      <c r="C5096">
        <v>25.681184769000001</v>
      </c>
    </row>
    <row r="5097" spans="1:3" x14ac:dyDescent="0.25">
      <c r="A5097">
        <v>7702</v>
      </c>
      <c r="B5097" s="1">
        <f>DATE(2021,2,1) + TIME(0,0,0)</f>
        <v>44228</v>
      </c>
      <c r="C5097">
        <v>25.681341171</v>
      </c>
    </row>
    <row r="5098" spans="1:3" x14ac:dyDescent="0.25">
      <c r="A5098">
        <v>7730</v>
      </c>
      <c r="B5098" s="1">
        <f>DATE(2021,3,1) + TIME(0,0,0)</f>
        <v>44256</v>
      </c>
      <c r="C5098">
        <v>25.681482315</v>
      </c>
    </row>
    <row r="5099" spans="1:3" x14ac:dyDescent="0.25">
      <c r="A5099">
        <v>7761</v>
      </c>
      <c r="B5099" s="1">
        <f>DATE(2021,4,1) + TIME(0,0,0)</f>
        <v>44287</v>
      </c>
      <c r="C5099">
        <v>25.681640625</v>
      </c>
    </row>
    <row r="5100" spans="1:3" x14ac:dyDescent="0.25">
      <c r="A5100">
        <v>7791</v>
      </c>
      <c r="B5100" s="1">
        <f>DATE(2021,5,1) + TIME(0,0,0)</f>
        <v>44317</v>
      </c>
      <c r="C5100">
        <v>25.68179512</v>
      </c>
    </row>
    <row r="5101" spans="1:3" x14ac:dyDescent="0.25">
      <c r="A5101">
        <v>7822</v>
      </c>
      <c r="B5101" s="1">
        <f>DATE(2021,6,1) + TIME(0,0,0)</f>
        <v>44348</v>
      </c>
      <c r="C5101">
        <v>25.681955338000002</v>
      </c>
    </row>
    <row r="5102" spans="1:3" x14ac:dyDescent="0.25">
      <c r="A5102">
        <v>7852</v>
      </c>
      <c r="B5102" s="1">
        <f>DATE(2021,7,1) + TIME(0,0,0)</f>
        <v>44378</v>
      </c>
      <c r="C5102">
        <v>25.682113647000001</v>
      </c>
    </row>
    <row r="5103" spans="1:3" x14ac:dyDescent="0.25">
      <c r="A5103">
        <v>7883</v>
      </c>
      <c r="B5103" s="1">
        <f>DATE(2021,8,1) + TIME(0,0,0)</f>
        <v>44409</v>
      </c>
      <c r="C5103">
        <v>25.682275772000001</v>
      </c>
    </row>
    <row r="5104" spans="1:3" x14ac:dyDescent="0.25">
      <c r="A5104">
        <v>7914</v>
      </c>
      <c r="B5104" s="1">
        <f>DATE(2021,9,1) + TIME(0,0,0)</f>
        <v>44440</v>
      </c>
      <c r="C5104">
        <v>25.682441710999999</v>
      </c>
    </row>
    <row r="5105" spans="1:3" x14ac:dyDescent="0.25">
      <c r="A5105">
        <v>7944</v>
      </c>
      <c r="B5105" s="1">
        <f>DATE(2021,10,1) + TIME(0,0,0)</f>
        <v>44470</v>
      </c>
      <c r="C5105">
        <v>25.682603835999998</v>
      </c>
    </row>
    <row r="5106" spans="1:3" x14ac:dyDescent="0.25">
      <c r="A5106">
        <v>7975</v>
      </c>
      <c r="B5106" s="1">
        <f>DATE(2021,11,1) + TIME(0,0,0)</f>
        <v>44501</v>
      </c>
      <c r="C5106">
        <v>25.682771682999999</v>
      </c>
    </row>
    <row r="5107" spans="1:3" x14ac:dyDescent="0.25">
      <c r="A5107">
        <v>8005</v>
      </c>
      <c r="B5107" s="1">
        <f>DATE(2021,12,1) + TIME(0,0,0)</f>
        <v>44531</v>
      </c>
      <c r="C5107">
        <v>25.682935714999999</v>
      </c>
    </row>
    <row r="5108" spans="1:3" x14ac:dyDescent="0.25">
      <c r="A5108">
        <v>8036</v>
      </c>
      <c r="B5108" s="1">
        <f>DATE(2022,1,1) + TIME(0,0,0)</f>
        <v>44562</v>
      </c>
      <c r="C5108">
        <v>25.683107375999999</v>
      </c>
    </row>
    <row r="5109" spans="1:3" x14ac:dyDescent="0.25">
      <c r="A5109">
        <v>8067</v>
      </c>
      <c r="B5109" s="1">
        <f>DATE(2022,2,1) + TIME(0,0,0)</f>
        <v>44593</v>
      </c>
      <c r="C5109">
        <v>25.683280945</v>
      </c>
    </row>
    <row r="5110" spans="1:3" x14ac:dyDescent="0.25">
      <c r="A5110">
        <v>8095</v>
      </c>
      <c r="B5110" s="1">
        <f>DATE(2022,3,1) + TIME(0,0,0)</f>
        <v>44621</v>
      </c>
      <c r="C5110">
        <v>25.683439255</v>
      </c>
    </row>
    <row r="5111" spans="1:3" x14ac:dyDescent="0.25">
      <c r="A5111">
        <v>8126</v>
      </c>
      <c r="B5111" s="1">
        <f>DATE(2022,4,1) + TIME(0,0,0)</f>
        <v>44652</v>
      </c>
      <c r="C5111">
        <v>25.683614730999999</v>
      </c>
    </row>
    <row r="5112" spans="1:3" x14ac:dyDescent="0.25">
      <c r="A5112">
        <v>8156</v>
      </c>
      <c r="B5112" s="1">
        <f>DATE(2022,5,1) + TIME(0,0,0)</f>
        <v>44682</v>
      </c>
      <c r="C5112">
        <v>25.683786391999998</v>
      </c>
    </row>
    <row r="5113" spans="1:3" x14ac:dyDescent="0.25">
      <c r="A5113">
        <v>8187</v>
      </c>
      <c r="B5113" s="1">
        <f>DATE(2022,6,1) + TIME(0,0,0)</f>
        <v>44713</v>
      </c>
      <c r="C5113">
        <v>25.683967590000002</v>
      </c>
    </row>
    <row r="5114" spans="1:3" x14ac:dyDescent="0.25">
      <c r="A5114">
        <v>8217</v>
      </c>
      <c r="B5114" s="1">
        <f>DATE(2022,7,1) + TIME(0,0,0)</f>
        <v>44743</v>
      </c>
      <c r="C5114">
        <v>25.684143066000001</v>
      </c>
    </row>
    <row r="5115" spans="1:3" x14ac:dyDescent="0.25">
      <c r="A5115">
        <v>8248</v>
      </c>
      <c r="B5115" s="1">
        <f>DATE(2022,8,1) + TIME(0,0,0)</f>
        <v>44774</v>
      </c>
      <c r="C5115">
        <v>25.684326171999999</v>
      </c>
    </row>
    <row r="5116" spans="1:3" x14ac:dyDescent="0.25">
      <c r="A5116">
        <v>8279</v>
      </c>
      <c r="B5116" s="1">
        <f>DATE(2022,9,1) + TIME(0,0,0)</f>
        <v>44805</v>
      </c>
      <c r="C5116">
        <v>25.684511185000002</v>
      </c>
    </row>
    <row r="5117" spans="1:3" x14ac:dyDescent="0.25">
      <c r="A5117">
        <v>8309</v>
      </c>
      <c r="B5117" s="1">
        <f>DATE(2022,10,1) + TIME(0,0,0)</f>
        <v>44835</v>
      </c>
      <c r="C5117">
        <v>25.684692383000002</v>
      </c>
    </row>
    <row r="5118" spans="1:3" x14ac:dyDescent="0.25">
      <c r="A5118">
        <v>8340</v>
      </c>
      <c r="B5118" s="1">
        <f>DATE(2022,11,1) + TIME(0,0,0)</f>
        <v>44866</v>
      </c>
      <c r="C5118">
        <v>25.684883117999998</v>
      </c>
    </row>
    <row r="5119" spans="1:3" x14ac:dyDescent="0.25">
      <c r="A5119">
        <v>8370</v>
      </c>
      <c r="B5119" s="1">
        <f>DATE(2022,12,1) + TIME(0,0,0)</f>
        <v>44896</v>
      </c>
      <c r="C5119">
        <v>25.685066223</v>
      </c>
    </row>
    <row r="5120" spans="1:3" x14ac:dyDescent="0.25">
      <c r="A5120">
        <v>8401</v>
      </c>
      <c r="B5120" s="1">
        <f>DATE(2023,1,1) + TIME(0,0,0)</f>
        <v>44927</v>
      </c>
      <c r="C5120">
        <v>25.685260773</v>
      </c>
    </row>
    <row r="5121" spans="1:3" x14ac:dyDescent="0.25">
      <c r="A5121">
        <v>8432</v>
      </c>
      <c r="B5121" s="1">
        <f>DATE(2023,2,1) + TIME(0,0,0)</f>
        <v>44958</v>
      </c>
      <c r="C5121">
        <v>25.685455321999999</v>
      </c>
    </row>
    <row r="5122" spans="1:3" x14ac:dyDescent="0.25">
      <c r="A5122">
        <v>8460</v>
      </c>
      <c r="B5122" s="1">
        <f>DATE(2023,3,1) + TIME(0,0,0)</f>
        <v>44986</v>
      </c>
      <c r="C5122">
        <v>25.685632706</v>
      </c>
    </row>
    <row r="5123" spans="1:3" x14ac:dyDescent="0.25">
      <c r="A5123">
        <v>8491</v>
      </c>
      <c r="B5123" s="1">
        <f>DATE(2023,4,1) + TIME(0,0,0)</f>
        <v>45017</v>
      </c>
      <c r="C5123">
        <v>25.685832977</v>
      </c>
    </row>
    <row r="5124" spans="1:3" x14ac:dyDescent="0.25">
      <c r="A5124">
        <v>8521</v>
      </c>
      <c r="B5124" s="1">
        <f>DATE(2023,5,1) + TIME(0,0,0)</f>
        <v>45047</v>
      </c>
      <c r="C5124">
        <v>25.686027527</v>
      </c>
    </row>
    <row r="5125" spans="1:3" x14ac:dyDescent="0.25">
      <c r="A5125">
        <v>8552</v>
      </c>
      <c r="B5125" s="1">
        <f>DATE(2023,6,1) + TIME(0,0,0)</f>
        <v>45078</v>
      </c>
      <c r="C5125">
        <v>25.686229705999999</v>
      </c>
    </row>
    <row r="5126" spans="1:3" x14ac:dyDescent="0.25">
      <c r="A5126">
        <v>8582</v>
      </c>
      <c r="B5126" s="1">
        <f>DATE(2023,7,1) + TIME(0,0,0)</f>
        <v>45108</v>
      </c>
      <c r="C5126">
        <v>25.686428070000002</v>
      </c>
    </row>
    <row r="5127" spans="1:3" x14ac:dyDescent="0.25">
      <c r="A5127">
        <v>8613</v>
      </c>
      <c r="B5127" s="1">
        <f>DATE(2023,8,1) + TIME(0,0,0)</f>
        <v>45139</v>
      </c>
      <c r="C5127">
        <v>25.686635971000001</v>
      </c>
    </row>
    <row r="5128" spans="1:3" x14ac:dyDescent="0.25">
      <c r="A5128">
        <v>8644</v>
      </c>
      <c r="B5128" s="1">
        <f>DATE(2023,9,1) + TIME(0,0,0)</f>
        <v>45170</v>
      </c>
      <c r="C5128">
        <v>25.686845778999999</v>
      </c>
    </row>
    <row r="5129" spans="1:3" x14ac:dyDescent="0.25">
      <c r="A5129">
        <v>8674</v>
      </c>
      <c r="B5129" s="1">
        <f>DATE(2023,10,1) + TIME(0,0,0)</f>
        <v>45200</v>
      </c>
      <c r="C5129">
        <v>25.687051773</v>
      </c>
    </row>
    <row r="5130" spans="1:3" x14ac:dyDescent="0.25">
      <c r="A5130">
        <v>8705</v>
      </c>
      <c r="B5130" s="1">
        <f>DATE(2023,11,1) + TIME(0,0,0)</f>
        <v>45231</v>
      </c>
      <c r="C5130">
        <v>25.687265396000001</v>
      </c>
    </row>
    <row r="5131" spans="1:3" x14ac:dyDescent="0.25">
      <c r="A5131">
        <v>8735</v>
      </c>
      <c r="B5131" s="1">
        <f>DATE(2023,12,1) + TIME(0,0,0)</f>
        <v>45261</v>
      </c>
      <c r="C5131">
        <v>25.687475203999998</v>
      </c>
    </row>
    <row r="5132" spans="1:3" x14ac:dyDescent="0.25">
      <c r="A5132">
        <v>8766</v>
      </c>
      <c r="B5132" s="1">
        <f>DATE(2024,1,1) + TIME(0,0,0)</f>
        <v>45292</v>
      </c>
      <c r="C5132">
        <v>25.68769455</v>
      </c>
    </row>
    <row r="5133" spans="1:3" x14ac:dyDescent="0.25">
      <c r="A5133">
        <v>8797</v>
      </c>
      <c r="B5133" s="1">
        <f>DATE(2024,2,1) + TIME(0,0,0)</f>
        <v>45323</v>
      </c>
      <c r="C5133">
        <v>25.687915801999999</v>
      </c>
    </row>
    <row r="5134" spans="1:3" x14ac:dyDescent="0.25">
      <c r="A5134">
        <v>8826</v>
      </c>
      <c r="B5134" s="1">
        <f>DATE(2024,3,1) + TIME(0,0,0)</f>
        <v>45352</v>
      </c>
      <c r="C5134">
        <v>25.688123702999999</v>
      </c>
    </row>
    <row r="5135" spans="1:3" x14ac:dyDescent="0.25">
      <c r="A5135">
        <v>8857</v>
      </c>
      <c r="B5135" s="1">
        <f>DATE(2024,4,1) + TIME(0,0,0)</f>
        <v>45383</v>
      </c>
      <c r="C5135">
        <v>25.688350676999999</v>
      </c>
    </row>
    <row r="5136" spans="1:3" x14ac:dyDescent="0.25">
      <c r="A5136">
        <v>8887</v>
      </c>
      <c r="B5136" s="1">
        <f>DATE(2024,5,1) + TIME(0,0,0)</f>
        <v>45413</v>
      </c>
      <c r="C5136">
        <v>25.688571929999998</v>
      </c>
    </row>
    <row r="5137" spans="1:3" x14ac:dyDescent="0.25">
      <c r="A5137">
        <v>8918</v>
      </c>
      <c r="B5137" s="1">
        <f>DATE(2024,6,1) + TIME(0,0,0)</f>
        <v>45444</v>
      </c>
      <c r="C5137">
        <v>25.688802719000002</v>
      </c>
    </row>
    <row r="5138" spans="1:3" x14ac:dyDescent="0.25">
      <c r="A5138">
        <v>8948</v>
      </c>
      <c r="B5138" s="1">
        <f>DATE(2024,7,1) + TIME(0,0,0)</f>
        <v>45474</v>
      </c>
      <c r="C5138">
        <v>25.689027786</v>
      </c>
    </row>
    <row r="5139" spans="1:3" x14ac:dyDescent="0.25">
      <c r="A5139">
        <v>8979</v>
      </c>
      <c r="B5139" s="1">
        <f>DATE(2024,8,1) + TIME(0,0,0)</f>
        <v>45505</v>
      </c>
      <c r="C5139">
        <v>25.68926239</v>
      </c>
    </row>
    <row r="5140" spans="1:3" x14ac:dyDescent="0.25">
      <c r="A5140">
        <v>9010</v>
      </c>
      <c r="B5140" s="1">
        <f>DATE(2024,9,1) + TIME(0,0,0)</f>
        <v>45536</v>
      </c>
      <c r="C5140">
        <v>25.689500808999998</v>
      </c>
    </row>
    <row r="5141" spans="1:3" x14ac:dyDescent="0.25">
      <c r="A5141">
        <v>9040</v>
      </c>
      <c r="B5141" s="1">
        <f>DATE(2024,10,1) + TIME(0,0,0)</f>
        <v>45566</v>
      </c>
      <c r="C5141">
        <v>25.689733505</v>
      </c>
    </row>
    <row r="5142" spans="1:3" x14ac:dyDescent="0.25">
      <c r="A5142">
        <v>9071</v>
      </c>
      <c r="B5142" s="1">
        <f>DATE(2024,11,1) + TIME(0,0,0)</f>
        <v>45597</v>
      </c>
      <c r="C5142">
        <v>25.689977645999999</v>
      </c>
    </row>
    <row r="5143" spans="1:3" x14ac:dyDescent="0.25">
      <c r="A5143">
        <v>9101</v>
      </c>
      <c r="B5143" s="1">
        <f>DATE(2024,12,1) + TIME(0,0,0)</f>
        <v>45627</v>
      </c>
      <c r="C5143">
        <v>25.690214157</v>
      </c>
    </row>
    <row r="5144" spans="1:3" x14ac:dyDescent="0.25">
      <c r="A5144">
        <v>9132</v>
      </c>
      <c r="B5144" s="1">
        <f>DATE(2025,1,1) + TIME(0,0,0)</f>
        <v>45658</v>
      </c>
      <c r="C5144">
        <v>25.69046402</v>
      </c>
    </row>
    <row r="5145" spans="1:3" x14ac:dyDescent="0.25">
      <c r="A5145">
        <v>9163</v>
      </c>
      <c r="B5145" s="1">
        <f>DATE(2025,2,1) + TIME(0,0,0)</f>
        <v>45689</v>
      </c>
      <c r="C5145">
        <v>25.690713882000001</v>
      </c>
    </row>
    <row r="5146" spans="1:3" x14ac:dyDescent="0.25">
      <c r="A5146">
        <v>9191</v>
      </c>
      <c r="B5146" s="1">
        <f>DATE(2025,3,1) + TIME(0,0,0)</f>
        <v>45717</v>
      </c>
      <c r="C5146">
        <v>25.690942763999999</v>
      </c>
    </row>
    <row r="5147" spans="1:3" x14ac:dyDescent="0.25">
      <c r="A5147">
        <v>9222</v>
      </c>
      <c r="B5147" s="1">
        <f>DATE(2025,4,1) + TIME(0,0,0)</f>
        <v>45748</v>
      </c>
      <c r="C5147">
        <v>25.691198349</v>
      </c>
    </row>
    <row r="5148" spans="1:3" x14ac:dyDescent="0.25">
      <c r="A5148">
        <v>9252</v>
      </c>
      <c r="B5148" s="1">
        <f>DATE(2025,5,1) + TIME(0,0,0)</f>
        <v>45778</v>
      </c>
      <c r="C5148">
        <v>25.691450118999999</v>
      </c>
    </row>
    <row r="5149" spans="1:3" x14ac:dyDescent="0.25">
      <c r="A5149">
        <v>9283</v>
      </c>
      <c r="B5149" s="1">
        <f>DATE(2025,6,1) + TIME(0,0,0)</f>
        <v>45809</v>
      </c>
      <c r="C5149">
        <v>25.691711426000001</v>
      </c>
    </row>
    <row r="5150" spans="1:3" x14ac:dyDescent="0.25">
      <c r="A5150">
        <v>9313</v>
      </c>
      <c r="B5150" s="1">
        <f>DATE(2025,7,1) + TIME(0,0,0)</f>
        <v>45839</v>
      </c>
      <c r="C5150">
        <v>25.691965103000001</v>
      </c>
    </row>
    <row r="5151" spans="1:3" x14ac:dyDescent="0.25">
      <c r="A5151">
        <v>9344</v>
      </c>
      <c r="B5151" s="1">
        <f>DATE(2025,8,1) + TIME(0,0,0)</f>
        <v>45870</v>
      </c>
      <c r="C5151">
        <v>25.692232132000001</v>
      </c>
    </row>
    <row r="5152" spans="1:3" x14ac:dyDescent="0.25">
      <c r="A5152">
        <v>9375</v>
      </c>
      <c r="B5152" s="1">
        <f>DATE(2025,9,1) + TIME(0,0,0)</f>
        <v>45901</v>
      </c>
      <c r="C5152">
        <v>25.692501067999999</v>
      </c>
    </row>
    <row r="5153" spans="1:3" x14ac:dyDescent="0.25">
      <c r="A5153">
        <v>9405</v>
      </c>
      <c r="B5153" s="1">
        <f>DATE(2025,10,1) + TIME(0,0,0)</f>
        <v>45931</v>
      </c>
      <c r="C5153">
        <v>25.692764281999999</v>
      </c>
    </row>
    <row r="5154" spans="1:3" x14ac:dyDescent="0.25">
      <c r="A5154">
        <v>9436</v>
      </c>
      <c r="B5154" s="1">
        <f>DATE(2025,11,1) + TIME(0,0,0)</f>
        <v>45962</v>
      </c>
      <c r="C5154">
        <v>25.693038940000001</v>
      </c>
    </row>
    <row r="5155" spans="1:3" x14ac:dyDescent="0.25">
      <c r="A5155">
        <v>9466</v>
      </c>
      <c r="B5155" s="1">
        <f>DATE(2025,12,1) + TIME(0,0,0)</f>
        <v>45992</v>
      </c>
      <c r="C5155">
        <v>25.693307876999999</v>
      </c>
    </row>
    <row r="5156" spans="1:3" x14ac:dyDescent="0.25">
      <c r="A5156">
        <v>9497</v>
      </c>
      <c r="B5156" s="1">
        <f>DATE(2026,1,1) + TIME(0,0,0)</f>
        <v>46023</v>
      </c>
      <c r="C5156">
        <v>25.693588256999998</v>
      </c>
    </row>
    <row r="5157" spans="1:3" x14ac:dyDescent="0.25">
      <c r="A5157">
        <v>9528</v>
      </c>
      <c r="B5157" s="1">
        <f>DATE(2026,2,1) + TIME(0,0,0)</f>
        <v>46054</v>
      </c>
      <c r="C5157">
        <v>25.693870543999999</v>
      </c>
    </row>
    <row r="5158" spans="1:3" x14ac:dyDescent="0.25">
      <c r="A5158">
        <v>9556</v>
      </c>
      <c r="B5158" s="1">
        <f>DATE(2026,3,1) + TIME(0,0,0)</f>
        <v>46082</v>
      </c>
      <c r="C5158">
        <v>25.694129944</v>
      </c>
    </row>
    <row r="5159" spans="1:3" x14ac:dyDescent="0.25">
      <c r="A5159">
        <v>9587</v>
      </c>
      <c r="B5159" s="1">
        <f>DATE(2026,4,1) + TIME(0,0,0)</f>
        <v>46113</v>
      </c>
      <c r="C5159">
        <v>25.694417952999999</v>
      </c>
    </row>
    <row r="5160" spans="1:3" x14ac:dyDescent="0.25">
      <c r="A5160">
        <v>9617</v>
      </c>
      <c r="B5160" s="1">
        <f>DATE(2026,5,1) + TIME(0,0,0)</f>
        <v>46143</v>
      </c>
      <c r="C5160">
        <v>25.694698334000002</v>
      </c>
    </row>
    <row r="5161" spans="1:3" x14ac:dyDescent="0.25">
      <c r="A5161">
        <v>9648</v>
      </c>
      <c r="B5161" s="1">
        <f>DATE(2026,6,1) + TIME(0,0,0)</f>
        <v>46174</v>
      </c>
      <c r="C5161">
        <v>25.694992065000001</v>
      </c>
    </row>
    <row r="5162" spans="1:3" x14ac:dyDescent="0.25">
      <c r="A5162">
        <v>9678</v>
      </c>
      <c r="B5162" s="1">
        <f>DATE(2026,7,1) + TIME(0,0,0)</f>
        <v>46204</v>
      </c>
      <c r="C5162">
        <v>25.695280074999999</v>
      </c>
    </row>
    <row r="5163" spans="1:3" x14ac:dyDescent="0.25">
      <c r="A5163">
        <v>9709</v>
      </c>
      <c r="B5163" s="1">
        <f>DATE(2026,8,1) + TIME(0,0,0)</f>
        <v>46235</v>
      </c>
      <c r="C5163">
        <v>25.695579529</v>
      </c>
    </row>
    <row r="5164" spans="1:3" x14ac:dyDescent="0.25">
      <c r="A5164">
        <v>9740</v>
      </c>
      <c r="B5164" s="1">
        <f>DATE(2026,9,1) + TIME(0,0,0)</f>
        <v>46266</v>
      </c>
      <c r="C5164">
        <v>25.695880890000002</v>
      </c>
    </row>
    <row r="5165" spans="1:3" x14ac:dyDescent="0.25">
      <c r="A5165">
        <v>9770</v>
      </c>
      <c r="B5165" s="1">
        <f>DATE(2026,10,1) + TIME(0,0,0)</f>
        <v>46296</v>
      </c>
      <c r="C5165">
        <v>25.696176528999999</v>
      </c>
    </row>
    <row r="5166" spans="1:3" x14ac:dyDescent="0.25">
      <c r="A5166">
        <v>9801</v>
      </c>
      <c r="B5166" s="1">
        <f>DATE(2026,11,1) + TIME(0,0,0)</f>
        <v>46327</v>
      </c>
      <c r="C5166">
        <v>25.696483612000002</v>
      </c>
    </row>
    <row r="5167" spans="1:3" x14ac:dyDescent="0.25">
      <c r="A5167">
        <v>9831</v>
      </c>
      <c r="B5167" s="1">
        <f>DATE(2026,12,1) + TIME(0,0,0)</f>
        <v>46357</v>
      </c>
      <c r="C5167">
        <v>25.696783065999998</v>
      </c>
    </row>
    <row r="5168" spans="1:3" x14ac:dyDescent="0.25">
      <c r="A5168">
        <v>9862</v>
      </c>
      <c r="B5168" s="1">
        <f>DATE(2027,1,1) + TIME(0,0,0)</f>
        <v>46388</v>
      </c>
      <c r="C5168">
        <v>25.697097778</v>
      </c>
    </row>
    <row r="5169" spans="1:3" x14ac:dyDescent="0.25">
      <c r="A5169">
        <v>9893</v>
      </c>
      <c r="B5169" s="1">
        <f>DATE(2027,2,1) + TIME(0,0,0)</f>
        <v>46419</v>
      </c>
      <c r="C5169">
        <v>25.697412491000001</v>
      </c>
    </row>
    <row r="5170" spans="1:3" x14ac:dyDescent="0.25">
      <c r="A5170">
        <v>9921</v>
      </c>
      <c r="B5170" s="1">
        <f>DATE(2027,3,1) + TIME(0,0,0)</f>
        <v>46447</v>
      </c>
      <c r="C5170">
        <v>25.6977005</v>
      </c>
    </row>
    <row r="5171" spans="1:3" x14ac:dyDescent="0.25">
      <c r="A5171">
        <v>9952</v>
      </c>
      <c r="B5171" s="1">
        <f>DATE(2027,4,1) + TIME(0,0,0)</f>
        <v>46478</v>
      </c>
      <c r="C5171">
        <v>25.698022842</v>
      </c>
    </row>
    <row r="5172" spans="1:3" x14ac:dyDescent="0.25">
      <c r="A5172">
        <v>9982</v>
      </c>
      <c r="B5172" s="1">
        <f>DATE(2027,5,1) + TIME(0,0,0)</f>
        <v>46508</v>
      </c>
      <c r="C5172">
        <v>25.698335648</v>
      </c>
    </row>
    <row r="5173" spans="1:3" x14ac:dyDescent="0.25">
      <c r="A5173">
        <v>10013</v>
      </c>
      <c r="B5173" s="1">
        <f>DATE(2027,6,1) + TIME(0,0,0)</f>
        <v>46539</v>
      </c>
      <c r="C5173">
        <v>25.698661804</v>
      </c>
    </row>
    <row r="5174" spans="1:3" x14ac:dyDescent="0.25">
      <c r="A5174">
        <v>10043</v>
      </c>
      <c r="B5174" s="1">
        <f>DATE(2027,7,1) + TIME(0,0,0)</f>
        <v>46569</v>
      </c>
      <c r="C5174">
        <v>25.698980331000001</v>
      </c>
    </row>
    <row r="5175" spans="1:3" x14ac:dyDescent="0.25">
      <c r="A5175">
        <v>10074</v>
      </c>
      <c r="B5175" s="1">
        <f>DATE(2027,8,1) + TIME(0,0,0)</f>
        <v>46600</v>
      </c>
      <c r="C5175">
        <v>25.699314117</v>
      </c>
    </row>
    <row r="5176" spans="1:3" x14ac:dyDescent="0.25">
      <c r="A5176">
        <v>10105</v>
      </c>
      <c r="B5176" s="1">
        <f>DATE(2027,9,1) + TIME(0,0,0)</f>
        <v>46631</v>
      </c>
      <c r="C5176">
        <v>25.699647902999999</v>
      </c>
    </row>
    <row r="5177" spans="1:3" x14ac:dyDescent="0.25">
      <c r="A5177">
        <v>10135</v>
      </c>
      <c r="B5177" s="1">
        <f>DATE(2027,10,1) + TIME(0,0,0)</f>
        <v>46661</v>
      </c>
      <c r="C5177">
        <v>25.699975967</v>
      </c>
    </row>
    <row r="5178" spans="1:3" x14ac:dyDescent="0.25">
      <c r="A5178">
        <v>10166</v>
      </c>
      <c r="B5178" s="1">
        <f>DATE(2027,11,1) + TIME(0,0,0)</f>
        <v>46692</v>
      </c>
      <c r="C5178">
        <v>25.700315475</v>
      </c>
    </row>
    <row r="5179" spans="1:3" x14ac:dyDescent="0.25">
      <c r="A5179">
        <v>10196</v>
      </c>
      <c r="B5179" s="1">
        <f>DATE(2027,12,1) + TIME(0,0,0)</f>
        <v>46722</v>
      </c>
      <c r="C5179">
        <v>25.700647354000001</v>
      </c>
    </row>
    <row r="5180" spans="1:3" x14ac:dyDescent="0.25">
      <c r="A5180">
        <v>10227</v>
      </c>
      <c r="B5180" s="1">
        <f>DATE(2028,1,1) + TIME(0,0,0)</f>
        <v>46753</v>
      </c>
      <c r="C5180">
        <v>25.700994492</v>
      </c>
    </row>
    <row r="5181" spans="1:3" x14ac:dyDescent="0.25">
      <c r="A5181">
        <v>10258</v>
      </c>
      <c r="B5181" s="1">
        <f>DATE(2028,2,1) + TIME(0,0,0)</f>
        <v>46784</v>
      </c>
      <c r="C5181">
        <v>25.701341629000002</v>
      </c>
    </row>
    <row r="5182" spans="1:3" x14ac:dyDescent="0.25">
      <c r="A5182">
        <v>10287</v>
      </c>
      <c r="B5182" s="1">
        <f>DATE(2028,3,1) + TIME(0,0,0)</f>
        <v>46813</v>
      </c>
      <c r="C5182">
        <v>25.701671600000001</v>
      </c>
    </row>
    <row r="5183" spans="1:3" x14ac:dyDescent="0.25">
      <c r="A5183">
        <v>10318</v>
      </c>
      <c r="B5183" s="1">
        <f>DATE(2028,4,1) + TIME(0,0,0)</f>
        <v>46844</v>
      </c>
      <c r="C5183">
        <v>25.702024460000001</v>
      </c>
    </row>
    <row r="5184" spans="1:3" x14ac:dyDescent="0.25">
      <c r="A5184">
        <v>10348</v>
      </c>
      <c r="B5184" s="1">
        <f>DATE(2028,5,1) + TIME(0,0,0)</f>
        <v>46874</v>
      </c>
      <c r="C5184">
        <v>25.702369690000001</v>
      </c>
    </row>
    <row r="5185" spans="1:3" x14ac:dyDescent="0.25">
      <c r="A5185">
        <v>10379</v>
      </c>
      <c r="B5185" s="1">
        <f>DATE(2028,6,1) + TIME(0,0,0)</f>
        <v>46905</v>
      </c>
      <c r="C5185">
        <v>25.702728271000002</v>
      </c>
    </row>
    <row r="5186" spans="1:3" x14ac:dyDescent="0.25">
      <c r="A5186">
        <v>10409</v>
      </c>
      <c r="B5186" s="1">
        <f>DATE(2028,7,1) + TIME(0,0,0)</f>
        <v>46935</v>
      </c>
      <c r="C5186">
        <v>25.703079224</v>
      </c>
    </row>
    <row r="5187" spans="1:3" x14ac:dyDescent="0.25">
      <c r="A5187">
        <v>10440</v>
      </c>
      <c r="B5187" s="1">
        <f>DATE(2028,8,1) + TIME(0,0,0)</f>
        <v>46966</v>
      </c>
      <c r="C5187">
        <v>25.703443527000001</v>
      </c>
    </row>
    <row r="5188" spans="1:3" x14ac:dyDescent="0.25">
      <c r="A5188">
        <v>10471</v>
      </c>
      <c r="B5188" s="1">
        <f>DATE(2028,9,1) + TIME(0,0,0)</f>
        <v>46997</v>
      </c>
      <c r="C5188">
        <v>25.703809738</v>
      </c>
    </row>
    <row r="5189" spans="1:3" x14ac:dyDescent="0.25">
      <c r="A5189">
        <v>10501</v>
      </c>
      <c r="B5189" s="1">
        <f>DATE(2028,10,1) + TIME(0,0,0)</f>
        <v>47027</v>
      </c>
      <c r="C5189">
        <v>25.704168320000001</v>
      </c>
    </row>
    <row r="5190" spans="1:3" x14ac:dyDescent="0.25">
      <c r="A5190">
        <v>10532</v>
      </c>
      <c r="B5190" s="1">
        <f>DATE(2028,11,1) + TIME(0,0,0)</f>
        <v>47058</v>
      </c>
      <c r="C5190">
        <v>25.704540253000001</v>
      </c>
    </row>
    <row r="5191" spans="1:3" x14ac:dyDescent="0.25">
      <c r="A5191">
        <v>10562</v>
      </c>
      <c r="B5191" s="1">
        <f>DATE(2028,12,1) + TIME(0,0,0)</f>
        <v>47088</v>
      </c>
      <c r="C5191">
        <v>25.704902649000001</v>
      </c>
    </row>
    <row r="5192" spans="1:3" x14ac:dyDescent="0.25">
      <c r="A5192">
        <v>10593</v>
      </c>
      <c r="B5192" s="1">
        <f>DATE(2029,1,1) + TIME(0,0,0)</f>
        <v>47119</v>
      </c>
      <c r="C5192">
        <v>25.705280303999999</v>
      </c>
    </row>
    <row r="5193" spans="1:3" x14ac:dyDescent="0.25">
      <c r="A5193">
        <v>10624</v>
      </c>
      <c r="B5193" s="1">
        <f>DATE(2029,2,1) + TIME(0,0,0)</f>
        <v>47150</v>
      </c>
      <c r="C5193">
        <v>25.705659866000001</v>
      </c>
    </row>
    <row r="5194" spans="1:3" x14ac:dyDescent="0.25">
      <c r="A5194">
        <v>10652</v>
      </c>
      <c r="B5194" s="1">
        <f>DATE(2029,3,1) + TIME(0,0,0)</f>
        <v>47178</v>
      </c>
      <c r="C5194">
        <v>25.706005095999998</v>
      </c>
    </row>
    <row r="5195" spans="1:3" x14ac:dyDescent="0.25">
      <c r="A5195">
        <v>10683</v>
      </c>
      <c r="B5195" s="1">
        <f>DATE(2029,4,1) + TIME(0,0,0)</f>
        <v>47209</v>
      </c>
      <c r="C5195">
        <v>25.706390380999999</v>
      </c>
    </row>
    <row r="5196" spans="1:3" x14ac:dyDescent="0.25">
      <c r="A5196">
        <v>10713</v>
      </c>
      <c r="B5196" s="1">
        <f>DATE(2029,5,1) + TIME(0,0,0)</f>
        <v>47239</v>
      </c>
      <c r="C5196">
        <v>25.706764221</v>
      </c>
    </row>
    <row r="5197" spans="1:3" x14ac:dyDescent="0.25">
      <c r="A5197">
        <v>10744</v>
      </c>
      <c r="B5197" s="1">
        <f>DATE(2029,6,1) + TIME(0,0,0)</f>
        <v>47270</v>
      </c>
      <c r="C5197">
        <v>25.707155228000001</v>
      </c>
    </row>
    <row r="5198" spans="1:3" x14ac:dyDescent="0.25">
      <c r="A5198">
        <v>10774</v>
      </c>
      <c r="B5198" s="1">
        <f>DATE(2029,7,1) + TIME(0,0,0)</f>
        <v>47300</v>
      </c>
      <c r="C5198">
        <v>25.70753479</v>
      </c>
    </row>
    <row r="5199" spans="1:3" x14ac:dyDescent="0.25">
      <c r="A5199">
        <v>10805</v>
      </c>
      <c r="B5199" s="1">
        <f>DATE(2029,8,1) + TIME(0,0,0)</f>
        <v>47331</v>
      </c>
      <c r="C5199">
        <v>25.707927703999999</v>
      </c>
    </row>
    <row r="5200" spans="1:3" x14ac:dyDescent="0.25">
      <c r="A5200">
        <v>10836</v>
      </c>
      <c r="B5200" s="1">
        <f>DATE(2029,9,1) + TIME(0,0,0)</f>
        <v>47362</v>
      </c>
      <c r="C5200">
        <v>25.708326339999999</v>
      </c>
    </row>
    <row r="5201" spans="1:3" x14ac:dyDescent="0.25">
      <c r="A5201">
        <v>10866</v>
      </c>
      <c r="B5201" s="1">
        <f>DATE(2029,10,1) + TIME(0,0,0)</f>
        <v>47392</v>
      </c>
      <c r="C5201">
        <v>25.708711623999999</v>
      </c>
    </row>
    <row r="5202" spans="1:3" x14ac:dyDescent="0.25">
      <c r="A5202">
        <v>10897</v>
      </c>
      <c r="B5202" s="1">
        <f>DATE(2029,11,1) + TIME(0,0,0)</f>
        <v>47423</v>
      </c>
      <c r="C5202">
        <v>25.709114074999999</v>
      </c>
    </row>
    <row r="5203" spans="1:3" x14ac:dyDescent="0.25">
      <c r="A5203">
        <v>10927</v>
      </c>
      <c r="B5203" s="1">
        <f>DATE(2029,12,1) + TIME(0,0,0)</f>
        <v>47453</v>
      </c>
      <c r="C5203">
        <v>25.709505081</v>
      </c>
    </row>
    <row r="5204" spans="1:3" x14ac:dyDescent="0.25">
      <c r="A5204">
        <v>10958</v>
      </c>
      <c r="B5204" s="1">
        <f>DATE(2030,1,1) + TIME(0,0,0)</f>
        <v>47484</v>
      </c>
      <c r="C5204">
        <v>25.709911345999998</v>
      </c>
    </row>
    <row r="5205" spans="1:3" x14ac:dyDescent="0.25">
      <c r="A5205">
        <v>10989</v>
      </c>
      <c r="B5205" s="1">
        <f>DATE(2030,2,1) + TIME(0,0,0)</f>
        <v>47515</v>
      </c>
      <c r="C5205">
        <v>25.710319518999999</v>
      </c>
    </row>
    <row r="5206" spans="1:3" x14ac:dyDescent="0.25">
      <c r="A5206">
        <v>11017</v>
      </c>
      <c r="B5206" s="1">
        <f>DATE(2030,3,1) + TIME(0,0,0)</f>
        <v>47543</v>
      </c>
      <c r="C5206">
        <v>25.710691451999999</v>
      </c>
    </row>
    <row r="5207" spans="1:3" x14ac:dyDescent="0.25">
      <c r="A5207">
        <v>11048</v>
      </c>
      <c r="B5207" s="1">
        <f>DATE(2030,4,1) + TIME(0,0,0)</f>
        <v>47574</v>
      </c>
      <c r="C5207">
        <v>25.711105347</v>
      </c>
    </row>
    <row r="5208" spans="1:3" x14ac:dyDescent="0.25">
      <c r="A5208">
        <v>11078</v>
      </c>
      <c r="B5208" s="1">
        <f>DATE(2030,5,1) + TIME(0,0,0)</f>
        <v>47604</v>
      </c>
      <c r="C5208">
        <v>25.711505890000002</v>
      </c>
    </row>
    <row r="5209" spans="1:3" x14ac:dyDescent="0.25">
      <c r="A5209">
        <v>11109</v>
      </c>
      <c r="B5209" s="1">
        <f>DATE(2030,6,1) + TIME(0,0,0)</f>
        <v>47635</v>
      </c>
      <c r="C5209">
        <v>25.711923598999999</v>
      </c>
    </row>
    <row r="5210" spans="1:3" x14ac:dyDescent="0.25">
      <c r="A5210">
        <v>11139</v>
      </c>
      <c r="B5210" s="1">
        <f>DATE(2030,7,1) + TIME(0,0,0)</f>
        <v>47665</v>
      </c>
      <c r="C5210">
        <v>25.712329865000001</v>
      </c>
    </row>
    <row r="5211" spans="1:3" x14ac:dyDescent="0.25">
      <c r="A5211">
        <v>11170</v>
      </c>
      <c r="B5211" s="1">
        <f>DATE(2030,8,1) + TIME(0,0,0)</f>
        <v>47696</v>
      </c>
      <c r="C5211">
        <v>25.712753295999999</v>
      </c>
    </row>
    <row r="5212" spans="1:3" x14ac:dyDescent="0.25">
      <c r="A5212">
        <v>11201</v>
      </c>
      <c r="B5212" s="1">
        <f>DATE(2030,9,1) + TIME(0,0,0)</f>
        <v>47727</v>
      </c>
      <c r="C5212">
        <v>25.713176727</v>
      </c>
    </row>
    <row r="5213" spans="1:3" x14ac:dyDescent="0.25">
      <c r="A5213">
        <v>11231</v>
      </c>
      <c r="B5213" s="1">
        <f>DATE(2030,10,1) + TIME(0,0,0)</f>
        <v>47757</v>
      </c>
      <c r="C5213">
        <v>25.713590622000002</v>
      </c>
    </row>
    <row r="5214" spans="1:3" x14ac:dyDescent="0.25">
      <c r="A5214">
        <v>11262</v>
      </c>
      <c r="B5214" s="1">
        <f>DATE(2030,11,1) + TIME(0,0,0)</f>
        <v>47788</v>
      </c>
      <c r="C5214">
        <v>25.714017867999999</v>
      </c>
    </row>
    <row r="5215" spans="1:3" x14ac:dyDescent="0.25">
      <c r="A5215">
        <v>11292</v>
      </c>
      <c r="B5215" s="1">
        <f>DATE(2030,12,1) + TIME(0,0,0)</f>
        <v>47818</v>
      </c>
      <c r="C5215">
        <v>25.714435577</v>
      </c>
    </row>
    <row r="5216" spans="1:3" x14ac:dyDescent="0.25">
      <c r="A5216">
        <v>11323</v>
      </c>
      <c r="B5216" s="1">
        <f>DATE(2031,1,1) + TIME(0,0,0)</f>
        <v>47849</v>
      </c>
      <c r="C5216">
        <v>25.714868546000002</v>
      </c>
    </row>
    <row r="5217" spans="1:3" x14ac:dyDescent="0.25">
      <c r="A5217">
        <v>11354</v>
      </c>
      <c r="B5217" s="1">
        <f>DATE(2031,2,1) + TIME(0,0,0)</f>
        <v>47880</v>
      </c>
      <c r="C5217">
        <v>25.715303421000002</v>
      </c>
    </row>
    <row r="5218" spans="1:3" x14ac:dyDescent="0.25">
      <c r="A5218">
        <v>11382</v>
      </c>
      <c r="B5218" s="1">
        <f>DATE(2031,3,1) + TIME(0,0,0)</f>
        <v>47908</v>
      </c>
      <c r="C5218">
        <v>25.715698241999998</v>
      </c>
    </row>
    <row r="5219" spans="1:3" x14ac:dyDescent="0.25">
      <c r="A5219">
        <v>11413</v>
      </c>
      <c r="B5219" s="1">
        <f>DATE(2031,4,1) + TIME(0,0,0)</f>
        <v>47939</v>
      </c>
      <c r="C5219">
        <v>25.716136932000001</v>
      </c>
    </row>
    <row r="5220" spans="1:3" x14ac:dyDescent="0.25">
      <c r="A5220">
        <v>11443</v>
      </c>
      <c r="B5220" s="1">
        <f>DATE(2031,5,1) + TIME(0,0,0)</f>
        <v>47969</v>
      </c>
      <c r="C5220">
        <v>25.716564177999999</v>
      </c>
    </row>
    <row r="5221" spans="1:3" x14ac:dyDescent="0.25">
      <c r="A5221">
        <v>11474</v>
      </c>
      <c r="B5221" s="1">
        <f>DATE(2031,6,1) + TIME(0,0,0)</f>
        <v>48000</v>
      </c>
      <c r="C5221">
        <v>25.717006683000001</v>
      </c>
    </row>
    <row r="5222" spans="1:3" x14ac:dyDescent="0.25">
      <c r="A5222">
        <v>11504</v>
      </c>
      <c r="B5222" s="1">
        <f>DATE(2031,7,1) + TIME(0,0,0)</f>
        <v>48030</v>
      </c>
      <c r="C5222">
        <v>25.717437744000001</v>
      </c>
    </row>
    <row r="5223" spans="1:3" x14ac:dyDescent="0.25">
      <c r="A5223">
        <v>11535</v>
      </c>
      <c r="B5223" s="1">
        <f>DATE(2031,8,1) + TIME(0,0,0)</f>
        <v>48061</v>
      </c>
      <c r="C5223">
        <v>25.717884064</v>
      </c>
    </row>
    <row r="5224" spans="1:3" x14ac:dyDescent="0.25">
      <c r="A5224">
        <v>11566</v>
      </c>
      <c r="B5224" s="1">
        <f>DATE(2031,9,1) + TIME(0,0,0)</f>
        <v>48092</v>
      </c>
      <c r="C5224">
        <v>25.718334198000001</v>
      </c>
    </row>
    <row r="5225" spans="1:3" x14ac:dyDescent="0.25">
      <c r="A5225">
        <v>11596</v>
      </c>
      <c r="B5225" s="1">
        <f>DATE(2031,10,1) + TIME(0,0,0)</f>
        <v>48122</v>
      </c>
      <c r="C5225">
        <v>25.718769073000001</v>
      </c>
    </row>
    <row r="5226" spans="1:3" x14ac:dyDescent="0.25">
      <c r="A5226">
        <v>11627</v>
      </c>
      <c r="B5226" s="1">
        <f>DATE(2031,11,1) + TIME(0,0,0)</f>
        <v>48153</v>
      </c>
      <c r="C5226">
        <v>25.719223022000001</v>
      </c>
    </row>
    <row r="5227" spans="1:3" x14ac:dyDescent="0.25">
      <c r="A5227">
        <v>11657</v>
      </c>
      <c r="B5227" s="1">
        <f>DATE(2031,12,1) + TIME(0,0,0)</f>
        <v>48183</v>
      </c>
      <c r="C5227">
        <v>25.719661713000001</v>
      </c>
    </row>
    <row r="5228" spans="1:3" x14ac:dyDescent="0.25">
      <c r="A5228">
        <v>11688</v>
      </c>
      <c r="B5228" s="1">
        <f>DATE(2032,1,1) + TIME(0,0,0)</f>
        <v>48214</v>
      </c>
      <c r="C5228">
        <v>25.720119476000001</v>
      </c>
    </row>
    <row r="5229" spans="1:3" x14ac:dyDescent="0.25">
      <c r="A5229">
        <v>11719</v>
      </c>
      <c r="B5229" s="1">
        <f>DATE(2032,2,1) + TIME(0,0,0)</f>
        <v>48245</v>
      </c>
      <c r="C5229">
        <v>25.720577240000001</v>
      </c>
    </row>
    <row r="5230" spans="1:3" x14ac:dyDescent="0.25">
      <c r="A5230">
        <v>11748</v>
      </c>
      <c r="B5230" s="1">
        <f>DATE(2032,3,1) + TIME(0,0,0)</f>
        <v>48274</v>
      </c>
      <c r="C5230">
        <v>25.721008301000001</v>
      </c>
    </row>
    <row r="5231" spans="1:3" x14ac:dyDescent="0.25">
      <c r="A5231">
        <v>11779</v>
      </c>
      <c r="B5231" s="1">
        <f>DATE(2032,4,1) + TIME(0,0,0)</f>
        <v>48305</v>
      </c>
      <c r="C5231">
        <v>25.721469879000001</v>
      </c>
    </row>
    <row r="5232" spans="1:3" x14ac:dyDescent="0.25">
      <c r="A5232">
        <v>11809</v>
      </c>
      <c r="B5232" s="1">
        <f>DATE(2032,5,1) + TIME(0,0,0)</f>
        <v>48335</v>
      </c>
      <c r="C5232">
        <v>25.721918106</v>
      </c>
    </row>
    <row r="5233" spans="1:3" x14ac:dyDescent="0.25">
      <c r="A5233">
        <v>11840</v>
      </c>
      <c r="B5233" s="1">
        <f>DATE(2032,6,1) + TIME(0,0,0)</f>
        <v>48366</v>
      </c>
      <c r="C5233">
        <v>25.722383498999999</v>
      </c>
    </row>
    <row r="5234" spans="1:3" x14ac:dyDescent="0.25">
      <c r="A5234">
        <v>11870</v>
      </c>
      <c r="B5234" s="1">
        <f>DATE(2032,7,1) + TIME(0,0,0)</f>
        <v>48396</v>
      </c>
      <c r="C5234">
        <v>25.722835540999998</v>
      </c>
    </row>
    <row r="5235" spans="1:3" x14ac:dyDescent="0.25">
      <c r="A5235">
        <v>11901</v>
      </c>
      <c r="B5235" s="1">
        <f>DATE(2032,8,1) + TIME(0,0,0)</f>
        <v>48427</v>
      </c>
      <c r="C5235">
        <v>25.723304749</v>
      </c>
    </row>
    <row r="5236" spans="1:3" x14ac:dyDescent="0.25">
      <c r="A5236">
        <v>11932</v>
      </c>
      <c r="B5236" s="1">
        <f>DATE(2032,9,1) + TIME(0,0,0)</f>
        <v>48458</v>
      </c>
      <c r="C5236">
        <v>25.723773955999999</v>
      </c>
    </row>
    <row r="5237" spans="1:3" x14ac:dyDescent="0.25">
      <c r="A5237">
        <v>11962</v>
      </c>
      <c r="B5237" s="1">
        <f>DATE(2032,10,1) + TIME(0,0,0)</f>
        <v>48488</v>
      </c>
      <c r="C5237">
        <v>25.724231719999999</v>
      </c>
    </row>
    <row r="5238" spans="1:3" x14ac:dyDescent="0.25">
      <c r="A5238">
        <v>11993</v>
      </c>
      <c r="B5238" s="1">
        <f>DATE(2032,11,1) + TIME(0,0,0)</f>
        <v>48519</v>
      </c>
      <c r="C5238">
        <v>25.724704742</v>
      </c>
    </row>
    <row r="5239" spans="1:3" x14ac:dyDescent="0.25">
      <c r="A5239">
        <v>12023</v>
      </c>
      <c r="B5239" s="1">
        <f>DATE(2032,12,1) + TIME(0,0,0)</f>
        <v>48549</v>
      </c>
      <c r="C5239">
        <v>25.725164413000002</v>
      </c>
    </row>
    <row r="5240" spans="1:3" x14ac:dyDescent="0.25">
      <c r="A5240">
        <v>12054</v>
      </c>
      <c r="B5240" s="1">
        <f>DATE(2033,1,1) + TIME(0,0,0)</f>
        <v>48580</v>
      </c>
      <c r="C5240">
        <v>25.725641250999999</v>
      </c>
    </row>
    <row r="5241" spans="1:3" x14ac:dyDescent="0.25">
      <c r="A5241">
        <v>12085</v>
      </c>
      <c r="B5241" s="1">
        <f>DATE(2033,2,1) + TIME(0,0,0)</f>
        <v>48611</v>
      </c>
      <c r="C5241">
        <v>25.726119995000001</v>
      </c>
    </row>
    <row r="5242" spans="1:3" x14ac:dyDescent="0.25">
      <c r="A5242">
        <v>12113</v>
      </c>
      <c r="B5242" s="1">
        <f>DATE(2033,3,1) + TIME(0,0,0)</f>
        <v>48639</v>
      </c>
      <c r="C5242">
        <v>25.726554871000001</v>
      </c>
    </row>
    <row r="5243" spans="1:3" x14ac:dyDescent="0.25">
      <c r="A5243">
        <v>12144</v>
      </c>
      <c r="B5243" s="1">
        <f>DATE(2033,4,1) + TIME(0,0,0)</f>
        <v>48670</v>
      </c>
      <c r="C5243">
        <v>25.727035522000001</v>
      </c>
    </row>
    <row r="5244" spans="1:3" x14ac:dyDescent="0.25">
      <c r="A5244">
        <v>12174</v>
      </c>
      <c r="B5244" s="1">
        <f>DATE(2033,5,1) + TIME(0,0,0)</f>
        <v>48700</v>
      </c>
      <c r="C5244">
        <v>25.727502822999998</v>
      </c>
    </row>
    <row r="5245" spans="1:3" x14ac:dyDescent="0.25">
      <c r="A5245">
        <v>12205</v>
      </c>
      <c r="B5245" s="1">
        <f>DATE(2033,6,1) + TIME(0,0,0)</f>
        <v>48731</v>
      </c>
      <c r="C5245">
        <v>25.727987289000001</v>
      </c>
    </row>
    <row r="5246" spans="1:3" x14ac:dyDescent="0.25">
      <c r="A5246">
        <v>12235</v>
      </c>
      <c r="B5246" s="1">
        <f>DATE(2033,7,1) + TIME(0,0,0)</f>
        <v>48761</v>
      </c>
      <c r="C5246">
        <v>25.728458405000001</v>
      </c>
    </row>
    <row r="5247" spans="1:3" x14ac:dyDescent="0.25">
      <c r="A5247">
        <v>12266</v>
      </c>
      <c r="B5247" s="1">
        <f>DATE(2033,8,1) + TIME(0,0,0)</f>
        <v>48792</v>
      </c>
      <c r="C5247">
        <v>25.728946686</v>
      </c>
    </row>
    <row r="5248" spans="1:3" x14ac:dyDescent="0.25">
      <c r="A5248">
        <v>12297</v>
      </c>
      <c r="B5248" s="1">
        <f>DATE(2033,9,1) + TIME(0,0,0)</f>
        <v>48823</v>
      </c>
      <c r="C5248">
        <v>25.729434967</v>
      </c>
    </row>
    <row r="5249" spans="1:3" x14ac:dyDescent="0.25">
      <c r="A5249">
        <v>12327</v>
      </c>
      <c r="B5249" s="1">
        <f>DATE(2033,10,1) + TIME(0,0,0)</f>
        <v>48853</v>
      </c>
      <c r="C5249">
        <v>25.729909896999999</v>
      </c>
    </row>
    <row r="5250" spans="1:3" x14ac:dyDescent="0.25">
      <c r="A5250">
        <v>12358</v>
      </c>
      <c r="B5250" s="1">
        <f>DATE(2033,11,1) + TIME(0,0,0)</f>
        <v>48884</v>
      </c>
      <c r="C5250">
        <v>25.730401993000001</v>
      </c>
    </row>
    <row r="5251" spans="1:3" x14ac:dyDescent="0.25">
      <c r="A5251">
        <v>12388</v>
      </c>
      <c r="B5251" s="1">
        <f>DATE(2033,12,1) + TIME(0,0,0)</f>
        <v>48914</v>
      </c>
      <c r="C5251">
        <v>25.730878830000002</v>
      </c>
    </row>
    <row r="5252" spans="1:3" x14ac:dyDescent="0.25">
      <c r="A5252">
        <v>12419</v>
      </c>
      <c r="B5252" s="1">
        <f>DATE(2034,1,1) + TIME(0,0,0)</f>
        <v>48945</v>
      </c>
      <c r="C5252">
        <v>25.731372833000002</v>
      </c>
    </row>
    <row r="5253" spans="1:3" x14ac:dyDescent="0.25">
      <c r="A5253">
        <v>12450</v>
      </c>
      <c r="B5253" s="1">
        <f>DATE(2034,2,1) + TIME(0,0,0)</f>
        <v>48976</v>
      </c>
      <c r="C5253">
        <v>25.731868744</v>
      </c>
    </row>
    <row r="5254" spans="1:3" x14ac:dyDescent="0.25">
      <c r="A5254">
        <v>12478</v>
      </c>
      <c r="B5254" s="1">
        <f>DATE(2034,3,1) + TIME(0,0,0)</f>
        <v>49004</v>
      </c>
      <c r="C5254">
        <v>25.732316970999999</v>
      </c>
    </row>
    <row r="5255" spans="1:3" x14ac:dyDescent="0.25">
      <c r="A5255">
        <v>12509</v>
      </c>
      <c r="B5255" s="1">
        <f>DATE(2034,4,1) + TIME(0,0,0)</f>
        <v>49035</v>
      </c>
      <c r="C5255">
        <v>25.732816696</v>
      </c>
    </row>
    <row r="5256" spans="1:3" x14ac:dyDescent="0.25">
      <c r="A5256">
        <v>12539</v>
      </c>
      <c r="B5256" s="1">
        <f>DATE(2034,5,1) + TIME(0,0,0)</f>
        <v>49065</v>
      </c>
      <c r="C5256">
        <v>25.733299254999999</v>
      </c>
    </row>
    <row r="5257" spans="1:3" x14ac:dyDescent="0.25">
      <c r="A5257">
        <v>12570</v>
      </c>
      <c r="B5257" s="1">
        <f>DATE(2034,6,1) + TIME(0,0,0)</f>
        <v>49096</v>
      </c>
      <c r="C5257">
        <v>25.733800888000001</v>
      </c>
    </row>
    <row r="5258" spans="1:3" x14ac:dyDescent="0.25">
      <c r="A5258">
        <v>12600</v>
      </c>
      <c r="B5258" s="1">
        <f>DATE(2034,7,1) + TIME(0,0,0)</f>
        <v>49126</v>
      </c>
      <c r="C5258">
        <v>25.734285355000001</v>
      </c>
    </row>
    <row r="5259" spans="1:3" x14ac:dyDescent="0.25">
      <c r="A5259">
        <v>12631</v>
      </c>
      <c r="B5259" s="1">
        <f>DATE(2034,8,1) + TIME(0,0,0)</f>
        <v>49157</v>
      </c>
      <c r="C5259">
        <v>25.734788895000001</v>
      </c>
    </row>
    <row r="5260" spans="1:3" x14ac:dyDescent="0.25">
      <c r="A5260">
        <v>12662</v>
      </c>
      <c r="B5260" s="1">
        <f>DATE(2034,9,1) + TIME(0,0,0)</f>
        <v>49188</v>
      </c>
      <c r="C5260">
        <v>25.735292435000002</v>
      </c>
    </row>
    <row r="5261" spans="1:3" x14ac:dyDescent="0.25">
      <c r="A5261">
        <v>12692</v>
      </c>
      <c r="B5261" s="1">
        <f>DATE(2034,10,1) + TIME(0,0,0)</f>
        <v>49218</v>
      </c>
      <c r="C5261">
        <v>25.735782622999999</v>
      </c>
    </row>
    <row r="5262" spans="1:3" x14ac:dyDescent="0.25">
      <c r="A5262">
        <v>12723</v>
      </c>
      <c r="B5262" s="1">
        <f>DATE(2034,11,1) + TIME(0,0,0)</f>
        <v>49249</v>
      </c>
      <c r="C5262">
        <v>25.736289977999999</v>
      </c>
    </row>
    <row r="5263" spans="1:3" x14ac:dyDescent="0.25">
      <c r="A5263">
        <v>12753</v>
      </c>
      <c r="B5263" s="1">
        <f>DATE(2034,12,1) + TIME(0,0,0)</f>
        <v>49279</v>
      </c>
      <c r="C5263">
        <v>25.736780166999999</v>
      </c>
    </row>
    <row r="5264" spans="1:3" x14ac:dyDescent="0.25">
      <c r="A5264">
        <v>12784</v>
      </c>
      <c r="B5264" s="1">
        <f>DATE(2035,1,1) + TIME(0,0,0)</f>
        <v>49310</v>
      </c>
      <c r="C5264">
        <v>25.737289429</v>
      </c>
    </row>
    <row r="5265" spans="1:3" x14ac:dyDescent="0.25">
      <c r="A5265">
        <v>12815</v>
      </c>
      <c r="B5265" s="1">
        <f>DATE(2035,2,1) + TIME(0,0,0)</f>
        <v>49341</v>
      </c>
      <c r="C5265">
        <v>25.737798690999998</v>
      </c>
    </row>
    <row r="5266" spans="1:3" x14ac:dyDescent="0.25">
      <c r="A5266">
        <v>12843</v>
      </c>
      <c r="B5266" s="1">
        <f>DATE(2035,3,1) + TIME(0,0,0)</f>
        <v>49369</v>
      </c>
      <c r="C5266">
        <v>25.738260269000001</v>
      </c>
    </row>
    <row r="5267" spans="1:3" x14ac:dyDescent="0.25">
      <c r="A5267">
        <v>12874</v>
      </c>
      <c r="B5267" s="1">
        <f>DATE(2035,4,1) + TIME(0,0,0)</f>
        <v>49400</v>
      </c>
      <c r="C5267">
        <v>25.738773345999999</v>
      </c>
    </row>
    <row r="5268" spans="1:3" x14ac:dyDescent="0.25">
      <c r="A5268">
        <v>12904</v>
      </c>
      <c r="B5268" s="1">
        <f>DATE(2035,5,1) + TIME(0,0,0)</f>
        <v>49430</v>
      </c>
      <c r="C5268">
        <v>25.739269257</v>
      </c>
    </row>
    <row r="5269" spans="1:3" x14ac:dyDescent="0.25">
      <c r="A5269">
        <v>12935</v>
      </c>
      <c r="B5269" s="1">
        <f>DATE(2035,6,1) + TIME(0,0,0)</f>
        <v>49461</v>
      </c>
      <c r="C5269">
        <v>25.739782333000001</v>
      </c>
    </row>
    <row r="5270" spans="1:3" x14ac:dyDescent="0.25">
      <c r="A5270">
        <v>12965</v>
      </c>
      <c r="B5270" s="1">
        <f>DATE(2035,7,1) + TIME(0,0,0)</f>
        <v>49491</v>
      </c>
      <c r="C5270">
        <v>25.740280151</v>
      </c>
    </row>
    <row r="5271" spans="1:3" x14ac:dyDescent="0.25">
      <c r="A5271">
        <v>12996</v>
      </c>
      <c r="B5271" s="1">
        <f>DATE(2035,8,1) + TIME(0,0,0)</f>
        <v>49522</v>
      </c>
      <c r="C5271">
        <v>25.740797043000001</v>
      </c>
    </row>
    <row r="5272" spans="1:3" x14ac:dyDescent="0.25">
      <c r="A5272">
        <v>13027</v>
      </c>
      <c r="B5272" s="1">
        <f>DATE(2035,9,1) + TIME(0,0,0)</f>
        <v>49553</v>
      </c>
      <c r="C5272">
        <v>25.741312026999999</v>
      </c>
    </row>
    <row r="5273" spans="1:3" x14ac:dyDescent="0.25">
      <c r="A5273">
        <v>13057</v>
      </c>
      <c r="B5273" s="1">
        <f>DATE(2035,10,1) + TIME(0,0,0)</f>
        <v>49583</v>
      </c>
      <c r="C5273">
        <v>25.741813659999998</v>
      </c>
    </row>
    <row r="5274" spans="1:3" x14ac:dyDescent="0.25">
      <c r="A5274">
        <v>13088</v>
      </c>
      <c r="B5274" s="1">
        <f>DATE(2035,11,1) + TIME(0,0,0)</f>
        <v>49614</v>
      </c>
      <c r="C5274">
        <v>25.742332458</v>
      </c>
    </row>
    <row r="5275" spans="1:3" x14ac:dyDescent="0.25">
      <c r="A5275">
        <v>13118</v>
      </c>
      <c r="B5275" s="1">
        <f>DATE(2035,12,1) + TIME(0,0,0)</f>
        <v>49644</v>
      </c>
      <c r="C5275">
        <v>25.742834090999999</v>
      </c>
    </row>
    <row r="5276" spans="1:3" x14ac:dyDescent="0.25">
      <c r="A5276">
        <v>13149</v>
      </c>
      <c r="B5276" s="1">
        <f>DATE(2036,1,1) + TIME(0,0,0)</f>
        <v>49675</v>
      </c>
      <c r="C5276">
        <v>25.743354796999999</v>
      </c>
    </row>
    <row r="5277" spans="1:3" x14ac:dyDescent="0.25">
      <c r="A5277">
        <v>13180</v>
      </c>
      <c r="B5277" s="1">
        <f>DATE(2036,2,1) + TIME(0,0,0)</f>
        <v>49706</v>
      </c>
      <c r="C5277">
        <v>25.743875503999998</v>
      </c>
    </row>
    <row r="5278" spans="1:3" x14ac:dyDescent="0.25">
      <c r="A5278">
        <v>13209</v>
      </c>
      <c r="B5278" s="1">
        <f>DATE(2036,3,1) + TIME(0,0,0)</f>
        <v>49735</v>
      </c>
      <c r="C5278">
        <v>25.744361876999999</v>
      </c>
    </row>
    <row r="5279" spans="1:3" x14ac:dyDescent="0.25">
      <c r="A5279">
        <v>13240</v>
      </c>
      <c r="B5279" s="1">
        <f>DATE(2036,4,1) + TIME(0,0,0)</f>
        <v>49766</v>
      </c>
      <c r="C5279">
        <v>25.744884491000001</v>
      </c>
    </row>
    <row r="5280" spans="1:3" x14ac:dyDescent="0.25">
      <c r="A5280">
        <v>13270</v>
      </c>
      <c r="B5280" s="1">
        <f>DATE(2036,5,1) + TIME(0,0,0)</f>
        <v>49796</v>
      </c>
      <c r="C5280">
        <v>25.745389937999999</v>
      </c>
    </row>
    <row r="5281" spans="1:3" x14ac:dyDescent="0.25">
      <c r="A5281">
        <v>13301</v>
      </c>
      <c r="B5281" s="1">
        <f>DATE(2036,6,1) + TIME(0,0,0)</f>
        <v>49827</v>
      </c>
      <c r="C5281">
        <v>25.745914459000002</v>
      </c>
    </row>
    <row r="5282" spans="1:3" x14ac:dyDescent="0.25">
      <c r="A5282">
        <v>13331</v>
      </c>
      <c r="B5282" s="1">
        <f>DATE(2036,7,1) + TIME(0,0,0)</f>
        <v>49857</v>
      </c>
      <c r="C5282">
        <v>25.746421814000001</v>
      </c>
    </row>
    <row r="5283" spans="1:3" x14ac:dyDescent="0.25">
      <c r="A5283">
        <v>13362</v>
      </c>
      <c r="B5283" s="1">
        <f>DATE(2036,8,1) + TIME(0,0,0)</f>
        <v>49888</v>
      </c>
      <c r="C5283">
        <v>25.746946335000001</v>
      </c>
    </row>
    <row r="5284" spans="1:3" x14ac:dyDescent="0.25">
      <c r="A5284">
        <v>13393</v>
      </c>
      <c r="B5284" s="1">
        <f>DATE(2036,9,1) + TIME(0,0,0)</f>
        <v>49919</v>
      </c>
      <c r="C5284">
        <v>25.747472763000001</v>
      </c>
    </row>
    <row r="5285" spans="1:3" x14ac:dyDescent="0.25">
      <c r="A5285">
        <v>13423</v>
      </c>
      <c r="B5285" s="1">
        <f>DATE(2036,10,1) + TIME(0,0,0)</f>
        <v>49949</v>
      </c>
      <c r="C5285">
        <v>25.747982024999999</v>
      </c>
    </row>
    <row r="5286" spans="1:3" x14ac:dyDescent="0.25">
      <c r="A5286">
        <v>13454</v>
      </c>
      <c r="B5286" s="1">
        <f>DATE(2036,11,1) + TIME(0,0,0)</f>
        <v>49980</v>
      </c>
      <c r="C5286">
        <v>25.748508452999999</v>
      </c>
    </row>
    <row r="5287" spans="1:3" x14ac:dyDescent="0.25">
      <c r="A5287">
        <v>13484</v>
      </c>
      <c r="B5287" s="1">
        <f>DATE(2036,12,1) + TIME(0,0,0)</f>
        <v>50010</v>
      </c>
      <c r="C5287">
        <v>25.749017715000001</v>
      </c>
    </row>
    <row r="5288" spans="1:3" x14ac:dyDescent="0.25">
      <c r="A5288">
        <v>13515</v>
      </c>
      <c r="B5288" s="1">
        <f>DATE(2037,1,1) + TIME(0,0,0)</f>
        <v>50041</v>
      </c>
      <c r="C5288">
        <v>25.749546050999999</v>
      </c>
    </row>
    <row r="5289" spans="1:3" x14ac:dyDescent="0.25">
      <c r="A5289">
        <v>13546</v>
      </c>
      <c r="B5289" s="1">
        <f>DATE(2037,2,1) + TIME(0,0,0)</f>
        <v>50072</v>
      </c>
      <c r="C5289">
        <v>25.750074387000002</v>
      </c>
    </row>
    <row r="5290" spans="1:3" x14ac:dyDescent="0.25">
      <c r="A5290">
        <v>13574</v>
      </c>
      <c r="B5290" s="1">
        <f>DATE(2037,3,1) + TIME(0,0,0)</f>
        <v>50100</v>
      </c>
      <c r="C5290">
        <v>25.750551223999999</v>
      </c>
    </row>
    <row r="5291" spans="1:3" x14ac:dyDescent="0.25">
      <c r="A5291">
        <v>13605</v>
      </c>
      <c r="B5291" s="1">
        <f>DATE(2037,4,1) + TIME(0,0,0)</f>
        <v>50131</v>
      </c>
      <c r="C5291">
        <v>25.751081466999999</v>
      </c>
    </row>
    <row r="5292" spans="1:3" x14ac:dyDescent="0.25">
      <c r="A5292">
        <v>13635</v>
      </c>
      <c r="B5292" s="1">
        <f>DATE(2037,5,1) + TIME(0,0,0)</f>
        <v>50161</v>
      </c>
      <c r="C5292">
        <v>25.751592636000002</v>
      </c>
    </row>
    <row r="5293" spans="1:3" x14ac:dyDescent="0.25">
      <c r="A5293">
        <v>13666</v>
      </c>
      <c r="B5293" s="1">
        <f>DATE(2037,6,1) + TIME(0,0,0)</f>
        <v>50192</v>
      </c>
      <c r="C5293">
        <v>25.752122879000002</v>
      </c>
    </row>
    <row r="5294" spans="1:3" x14ac:dyDescent="0.25">
      <c r="A5294">
        <v>13696</v>
      </c>
      <c r="B5294" s="1">
        <f>DATE(2037,7,1) + TIME(0,0,0)</f>
        <v>50222</v>
      </c>
      <c r="C5294">
        <v>25.752637863</v>
      </c>
    </row>
    <row r="5295" spans="1:3" x14ac:dyDescent="0.25">
      <c r="A5295">
        <v>13727</v>
      </c>
      <c r="B5295" s="1">
        <f>DATE(2037,8,1) + TIME(0,0,0)</f>
        <v>50253</v>
      </c>
      <c r="C5295">
        <v>25.753168106</v>
      </c>
    </row>
    <row r="5296" spans="1:3" x14ac:dyDescent="0.25">
      <c r="A5296">
        <v>13758</v>
      </c>
      <c r="B5296" s="1">
        <f>DATE(2037,9,1) + TIME(0,0,0)</f>
        <v>50284</v>
      </c>
      <c r="C5296">
        <v>25.753698349</v>
      </c>
    </row>
    <row r="5297" spans="1:3" x14ac:dyDescent="0.25">
      <c r="A5297">
        <v>13788</v>
      </c>
      <c r="B5297" s="1">
        <f>DATE(2037,10,1) + TIME(0,0,0)</f>
        <v>50314</v>
      </c>
      <c r="C5297">
        <v>25.754213332999999</v>
      </c>
    </row>
    <row r="5298" spans="1:3" x14ac:dyDescent="0.25">
      <c r="A5298">
        <v>13819</v>
      </c>
      <c r="B5298" s="1">
        <f>DATE(2037,11,1) + TIME(0,0,0)</f>
        <v>50345</v>
      </c>
      <c r="C5298">
        <v>25.754745483000001</v>
      </c>
    </row>
    <row r="5299" spans="1:3" x14ac:dyDescent="0.25">
      <c r="A5299">
        <v>13849</v>
      </c>
      <c r="B5299" s="1">
        <f>DATE(2037,12,1) + TIME(0,0,0)</f>
        <v>50375</v>
      </c>
      <c r="C5299">
        <v>25.755260467999999</v>
      </c>
    </row>
    <row r="5300" spans="1:3" x14ac:dyDescent="0.25">
      <c r="A5300">
        <v>13880</v>
      </c>
      <c r="B5300" s="1">
        <f>DATE(2038,1,1) + TIME(0,0,0)</f>
        <v>50406</v>
      </c>
      <c r="C5300">
        <v>25.755792618000001</v>
      </c>
    </row>
    <row r="5301" spans="1:3" x14ac:dyDescent="0.25">
      <c r="A5301">
        <v>13911</v>
      </c>
      <c r="B5301" s="1">
        <f>DATE(2038,2,1) + TIME(0,0,0)</f>
        <v>50437</v>
      </c>
      <c r="C5301">
        <v>25.756326675</v>
      </c>
    </row>
    <row r="5302" spans="1:3" x14ac:dyDescent="0.25">
      <c r="A5302">
        <v>13939</v>
      </c>
      <c r="B5302" s="1">
        <f>DATE(2038,3,1) + TIME(0,0,0)</f>
        <v>50465</v>
      </c>
      <c r="C5302">
        <v>25.756807327000001</v>
      </c>
    </row>
    <row r="5303" spans="1:3" x14ac:dyDescent="0.25">
      <c r="A5303">
        <v>13970</v>
      </c>
      <c r="B5303" s="1">
        <f>DATE(2038,4,1) + TIME(0,0,0)</f>
        <v>50496</v>
      </c>
      <c r="C5303">
        <v>25.757341385</v>
      </c>
    </row>
    <row r="5304" spans="1:3" x14ac:dyDescent="0.25">
      <c r="A5304">
        <v>14000</v>
      </c>
      <c r="B5304" s="1">
        <f>DATE(2038,5,1) + TIME(0,0,0)</f>
        <v>50526</v>
      </c>
      <c r="C5304">
        <v>25.757856368999999</v>
      </c>
    </row>
    <row r="5305" spans="1:3" x14ac:dyDescent="0.25">
      <c r="A5305">
        <v>14031</v>
      </c>
      <c r="B5305" s="1">
        <f>DATE(2038,6,1) + TIME(0,0,0)</f>
        <v>50557</v>
      </c>
      <c r="C5305">
        <v>25.758390426999998</v>
      </c>
    </row>
    <row r="5306" spans="1:3" x14ac:dyDescent="0.25">
      <c r="A5306">
        <v>14061</v>
      </c>
      <c r="B5306" s="1">
        <f>DATE(2038,7,1) + TIME(0,0,0)</f>
        <v>50587</v>
      </c>
      <c r="C5306">
        <v>25.758907317999999</v>
      </c>
    </row>
    <row r="5307" spans="1:3" x14ac:dyDescent="0.25">
      <c r="A5307">
        <v>14092</v>
      </c>
      <c r="B5307" s="1">
        <f>DATE(2038,8,1) + TIME(0,0,0)</f>
        <v>50618</v>
      </c>
      <c r="C5307">
        <v>25.759441376000002</v>
      </c>
    </row>
    <row r="5308" spans="1:3" x14ac:dyDescent="0.25">
      <c r="A5308">
        <v>14123</v>
      </c>
      <c r="B5308" s="1">
        <f>DATE(2038,9,1) + TIME(0,0,0)</f>
        <v>50649</v>
      </c>
      <c r="C5308">
        <v>25.759975433000001</v>
      </c>
    </row>
    <row r="5309" spans="1:3" x14ac:dyDescent="0.25">
      <c r="A5309">
        <v>14153</v>
      </c>
      <c r="B5309" s="1">
        <f>DATE(2038,10,1) + TIME(0,0,0)</f>
        <v>50679</v>
      </c>
      <c r="C5309">
        <v>25.760492325000001</v>
      </c>
    </row>
    <row r="5310" spans="1:3" x14ac:dyDescent="0.25">
      <c r="A5310">
        <v>14184</v>
      </c>
      <c r="B5310" s="1">
        <f>DATE(2038,11,1) + TIME(0,0,0)</f>
        <v>50710</v>
      </c>
      <c r="C5310">
        <v>25.761028289999999</v>
      </c>
    </row>
    <row r="5311" spans="1:3" x14ac:dyDescent="0.25">
      <c r="A5311">
        <v>14214</v>
      </c>
      <c r="B5311" s="1">
        <f>DATE(2038,12,1) + TIME(0,0,0)</f>
        <v>50740</v>
      </c>
      <c r="C5311">
        <v>25.761545180999999</v>
      </c>
    </row>
    <row r="5312" spans="1:3" x14ac:dyDescent="0.25">
      <c r="A5312">
        <v>14245</v>
      </c>
      <c r="B5312" s="1">
        <f>DATE(2039,1,1) + TIME(0,0,0)</f>
        <v>50771</v>
      </c>
      <c r="C5312">
        <v>25.762079238999998</v>
      </c>
    </row>
    <row r="5313" spans="1:3" x14ac:dyDescent="0.25">
      <c r="A5313">
        <v>14276</v>
      </c>
      <c r="B5313" s="1">
        <f>DATE(2039,2,1) + TIME(0,0,0)</f>
        <v>50802</v>
      </c>
      <c r="C5313">
        <v>25.762615203999999</v>
      </c>
    </row>
    <row r="5314" spans="1:3" x14ac:dyDescent="0.25">
      <c r="A5314">
        <v>14304</v>
      </c>
      <c r="B5314" s="1">
        <f>DATE(2039,3,1) + TIME(0,0,0)</f>
        <v>50830</v>
      </c>
      <c r="C5314">
        <v>25.763097763000001</v>
      </c>
    </row>
    <row r="5315" spans="1:3" x14ac:dyDescent="0.25">
      <c r="A5315">
        <v>14335</v>
      </c>
      <c r="B5315" s="1">
        <f>DATE(2039,4,1) + TIME(0,0,0)</f>
        <v>50861</v>
      </c>
      <c r="C5315">
        <v>25.763631821000001</v>
      </c>
    </row>
    <row r="5316" spans="1:3" x14ac:dyDescent="0.25">
      <c r="A5316">
        <v>14365</v>
      </c>
      <c r="B5316" s="1">
        <f>DATE(2039,5,1) + TIME(0,0,0)</f>
        <v>50891</v>
      </c>
      <c r="C5316">
        <v>25.764150619999999</v>
      </c>
    </row>
    <row r="5317" spans="1:3" x14ac:dyDescent="0.25">
      <c r="A5317">
        <v>14396</v>
      </c>
      <c r="B5317" s="1">
        <f>DATE(2039,6,1) + TIME(0,0,0)</f>
        <v>50922</v>
      </c>
      <c r="C5317">
        <v>25.764684677000002</v>
      </c>
    </row>
    <row r="5318" spans="1:3" x14ac:dyDescent="0.25">
      <c r="A5318">
        <v>14426</v>
      </c>
      <c r="B5318" s="1">
        <f>DATE(2039,7,1) + TIME(0,0,0)</f>
        <v>50952</v>
      </c>
      <c r="C5318">
        <v>25.765201568999998</v>
      </c>
    </row>
    <row r="5319" spans="1:3" x14ac:dyDescent="0.25">
      <c r="A5319">
        <v>14457</v>
      </c>
      <c r="B5319" s="1">
        <f>DATE(2039,8,1) + TIME(0,0,0)</f>
        <v>50983</v>
      </c>
      <c r="C5319">
        <v>25.765737533999999</v>
      </c>
    </row>
    <row r="5320" spans="1:3" x14ac:dyDescent="0.25">
      <c r="A5320">
        <v>14488</v>
      </c>
      <c r="B5320" s="1">
        <f>DATE(2039,9,1) + TIME(0,0,0)</f>
        <v>51014</v>
      </c>
      <c r="C5320">
        <v>25.766271590999999</v>
      </c>
    </row>
    <row r="5321" spans="1:3" x14ac:dyDescent="0.25">
      <c r="A5321">
        <v>14518</v>
      </c>
      <c r="B5321" s="1">
        <f>DATE(2039,10,1) + TIME(0,0,0)</f>
        <v>51044</v>
      </c>
      <c r="C5321">
        <v>25.766790390000001</v>
      </c>
    </row>
    <row r="5322" spans="1:3" x14ac:dyDescent="0.25">
      <c r="A5322">
        <v>14549</v>
      </c>
      <c r="B5322" s="1">
        <f>DATE(2039,11,1) + TIME(0,0,0)</f>
        <v>51075</v>
      </c>
      <c r="C5322">
        <v>25.767324448</v>
      </c>
    </row>
    <row r="5323" spans="1:3" x14ac:dyDescent="0.25">
      <c r="A5323">
        <v>14579</v>
      </c>
      <c r="B5323" s="1">
        <f>DATE(2039,12,1) + TIME(0,0,0)</f>
        <v>51105</v>
      </c>
      <c r="C5323">
        <v>25.767841339</v>
      </c>
    </row>
    <row r="5324" spans="1:3" x14ac:dyDescent="0.25">
      <c r="A5324">
        <v>14610</v>
      </c>
      <c r="B5324" s="1">
        <f>DATE(2040,1,1) + TIME(0,0,0)</f>
        <v>51136</v>
      </c>
      <c r="C5324">
        <v>25.768377304000001</v>
      </c>
    </row>
    <row r="5325" spans="1:3" x14ac:dyDescent="0.25">
      <c r="A5325">
        <v>14641</v>
      </c>
      <c r="B5325" s="1">
        <f>DATE(2040,2,1) + TIME(0,0,0)</f>
        <v>51167</v>
      </c>
      <c r="C5325">
        <v>25.768911362000001</v>
      </c>
    </row>
    <row r="5326" spans="1:3" x14ac:dyDescent="0.25">
      <c r="A5326">
        <v>14670</v>
      </c>
      <c r="B5326" s="1">
        <f>DATE(2040,3,1) + TIME(0,0,0)</f>
        <v>51196</v>
      </c>
      <c r="C5326">
        <v>25.769411087000002</v>
      </c>
    </row>
    <row r="5327" spans="1:3" x14ac:dyDescent="0.25">
      <c r="A5327">
        <v>14701</v>
      </c>
      <c r="B5327" s="1">
        <f>DATE(2040,4,1) + TIME(0,0,0)</f>
        <v>51227</v>
      </c>
      <c r="C5327">
        <v>25.769945145000001</v>
      </c>
    </row>
    <row r="5328" spans="1:3" x14ac:dyDescent="0.25">
      <c r="A5328">
        <v>14731</v>
      </c>
      <c r="B5328" s="1">
        <f>DATE(2040,5,1) + TIME(0,0,0)</f>
        <v>51257</v>
      </c>
      <c r="C5328">
        <v>25.770462036000001</v>
      </c>
    </row>
    <row r="5329" spans="1:3" x14ac:dyDescent="0.25">
      <c r="A5329">
        <v>14762</v>
      </c>
      <c r="B5329" s="1">
        <f>DATE(2040,6,1) + TIME(0,0,0)</f>
        <v>51288</v>
      </c>
      <c r="C5329">
        <v>25.770996094000001</v>
      </c>
    </row>
    <row r="5330" spans="1:3" x14ac:dyDescent="0.25">
      <c r="A5330">
        <v>14792</v>
      </c>
      <c r="B5330" s="1">
        <f>DATE(2040,7,1) + TIME(0,0,0)</f>
        <v>51318</v>
      </c>
      <c r="C5330">
        <v>25.771512985000001</v>
      </c>
    </row>
    <row r="5331" spans="1:3" x14ac:dyDescent="0.25">
      <c r="A5331">
        <v>14823</v>
      </c>
      <c r="B5331" s="1">
        <f>DATE(2040,8,1) + TIME(0,0,0)</f>
        <v>51349</v>
      </c>
      <c r="C5331">
        <v>25.772047043000001</v>
      </c>
    </row>
    <row r="5332" spans="1:3" x14ac:dyDescent="0.25">
      <c r="A5332">
        <v>14854</v>
      </c>
      <c r="B5332" s="1">
        <f>DATE(2040,9,1) + TIME(0,0,0)</f>
        <v>51380</v>
      </c>
      <c r="C5332">
        <v>25.772579192999999</v>
      </c>
    </row>
    <row r="5333" spans="1:3" x14ac:dyDescent="0.25">
      <c r="A5333">
        <v>14884</v>
      </c>
      <c r="B5333" s="1">
        <f>DATE(2040,10,1) + TIME(0,0,0)</f>
        <v>51410</v>
      </c>
      <c r="C5333">
        <v>25.773096084999999</v>
      </c>
    </row>
    <row r="5334" spans="1:3" x14ac:dyDescent="0.25">
      <c r="A5334">
        <v>14915</v>
      </c>
      <c r="B5334" s="1">
        <f>DATE(2040,11,1) + TIME(0,0,0)</f>
        <v>51441</v>
      </c>
      <c r="C5334">
        <v>25.773630141999998</v>
      </c>
    </row>
    <row r="5335" spans="1:3" x14ac:dyDescent="0.25">
      <c r="A5335">
        <v>14945</v>
      </c>
      <c r="B5335" s="1">
        <f>DATE(2040,12,1) + TIME(0,0,0)</f>
        <v>51471</v>
      </c>
      <c r="C5335">
        <v>25.774145126000001</v>
      </c>
    </row>
    <row r="5336" spans="1:3" x14ac:dyDescent="0.25">
      <c r="A5336">
        <v>14976</v>
      </c>
      <c r="B5336" s="1">
        <f>DATE(2041,1,1) + TIME(0,0,0)</f>
        <v>51502</v>
      </c>
      <c r="C5336">
        <v>25.774677276999999</v>
      </c>
    </row>
    <row r="5337" spans="1:3" x14ac:dyDescent="0.25">
      <c r="A5337">
        <v>15007</v>
      </c>
      <c r="B5337" s="1">
        <f>DATE(2041,2,1) + TIME(0,0,0)</f>
        <v>51533</v>
      </c>
      <c r="C5337">
        <v>25.775211334000002</v>
      </c>
    </row>
    <row r="5338" spans="1:3" x14ac:dyDescent="0.25">
      <c r="A5338">
        <v>15035</v>
      </c>
      <c r="B5338" s="1">
        <f>DATE(2041,3,1) + TIME(0,0,0)</f>
        <v>51561</v>
      </c>
      <c r="C5338">
        <v>25.775691985999998</v>
      </c>
    </row>
    <row r="5339" spans="1:3" x14ac:dyDescent="0.25">
      <c r="A5339">
        <v>15066</v>
      </c>
      <c r="B5339" s="1">
        <f>DATE(2041,4,1) + TIME(0,0,0)</f>
        <v>51592</v>
      </c>
      <c r="C5339">
        <v>25.776224136</v>
      </c>
    </row>
    <row r="5340" spans="1:3" x14ac:dyDescent="0.25">
      <c r="A5340">
        <v>15096</v>
      </c>
      <c r="B5340" s="1">
        <f>DATE(2041,5,1) + TIME(0,0,0)</f>
        <v>51622</v>
      </c>
      <c r="C5340">
        <v>25.776737213000001</v>
      </c>
    </row>
    <row r="5341" spans="1:3" x14ac:dyDescent="0.25">
      <c r="A5341">
        <v>15127</v>
      </c>
      <c r="B5341" s="1">
        <f>DATE(2041,6,1) + TIME(0,0,0)</f>
        <v>51653</v>
      </c>
      <c r="C5341">
        <v>25.777269362999998</v>
      </c>
    </row>
    <row r="5342" spans="1:3" x14ac:dyDescent="0.25">
      <c r="A5342">
        <v>15157</v>
      </c>
      <c r="B5342" s="1">
        <f>DATE(2041,7,1) + TIME(0,0,0)</f>
        <v>51683</v>
      </c>
      <c r="C5342">
        <v>25.777784348000001</v>
      </c>
    </row>
    <row r="5343" spans="1:3" x14ac:dyDescent="0.25">
      <c r="A5343">
        <v>15188</v>
      </c>
      <c r="B5343" s="1">
        <f>DATE(2041,8,1) + TIME(0,0,0)</f>
        <v>51714</v>
      </c>
      <c r="C5343">
        <v>25.778314590000001</v>
      </c>
    </row>
    <row r="5344" spans="1:3" x14ac:dyDescent="0.25">
      <c r="A5344">
        <v>15219</v>
      </c>
      <c r="B5344" s="1">
        <f>DATE(2041,9,1) + TIME(0,0,0)</f>
        <v>51745</v>
      </c>
      <c r="C5344">
        <v>25.778846740999999</v>
      </c>
    </row>
    <row r="5345" spans="1:3" x14ac:dyDescent="0.25">
      <c r="A5345">
        <v>15249</v>
      </c>
      <c r="B5345" s="1">
        <f>DATE(2041,10,1) + TIME(0,0,0)</f>
        <v>51775</v>
      </c>
      <c r="C5345">
        <v>25.779359818</v>
      </c>
    </row>
    <row r="5346" spans="1:3" x14ac:dyDescent="0.25">
      <c r="A5346">
        <v>15280</v>
      </c>
      <c r="B5346" s="1">
        <f>DATE(2041,11,1) + TIME(0,0,0)</f>
        <v>51806</v>
      </c>
      <c r="C5346">
        <v>25.77989006</v>
      </c>
    </row>
    <row r="5347" spans="1:3" x14ac:dyDescent="0.25">
      <c r="A5347">
        <v>15310</v>
      </c>
      <c r="B5347" s="1">
        <f>DATE(2041,12,1) + TIME(0,0,0)</f>
        <v>51836</v>
      </c>
      <c r="C5347">
        <v>25.780403137</v>
      </c>
    </row>
    <row r="5348" spans="1:3" x14ac:dyDescent="0.25">
      <c r="A5348">
        <v>15341</v>
      </c>
      <c r="B5348" s="1">
        <f>DATE(2042,1,1) + TIME(0,0,0)</f>
        <v>51867</v>
      </c>
      <c r="C5348">
        <v>25.780931472999999</v>
      </c>
    </row>
    <row r="5349" spans="1:3" x14ac:dyDescent="0.25">
      <c r="A5349">
        <v>15372</v>
      </c>
      <c r="B5349" s="1">
        <f>DATE(2042,2,1) + TIME(0,0,0)</f>
        <v>51898</v>
      </c>
      <c r="C5349">
        <v>25.781461715999999</v>
      </c>
    </row>
    <row r="5350" spans="1:3" x14ac:dyDescent="0.25">
      <c r="A5350">
        <v>15400</v>
      </c>
      <c r="B5350" s="1">
        <f>DATE(2042,3,1) + TIME(0,0,0)</f>
        <v>51926</v>
      </c>
      <c r="C5350">
        <v>25.781938553</v>
      </c>
    </row>
    <row r="5351" spans="1:3" x14ac:dyDescent="0.25">
      <c r="A5351">
        <v>15431</v>
      </c>
      <c r="B5351" s="1">
        <f>DATE(2042,4,1) + TIME(0,0,0)</f>
        <v>51957</v>
      </c>
      <c r="C5351">
        <v>25.782468796</v>
      </c>
    </row>
    <row r="5352" spans="1:3" x14ac:dyDescent="0.25">
      <c r="A5352">
        <v>15461</v>
      </c>
      <c r="B5352" s="1">
        <f>DATE(2042,5,1) + TIME(0,0,0)</f>
        <v>51987</v>
      </c>
      <c r="C5352">
        <v>25.782979964999999</v>
      </c>
    </row>
    <row r="5353" spans="1:3" x14ac:dyDescent="0.25">
      <c r="A5353">
        <v>15492</v>
      </c>
      <c r="B5353" s="1">
        <f>DATE(2042,6,1) + TIME(0,0,0)</f>
        <v>52018</v>
      </c>
      <c r="C5353">
        <v>25.783508301000001</v>
      </c>
    </row>
    <row r="5354" spans="1:3" x14ac:dyDescent="0.25">
      <c r="A5354">
        <v>15522</v>
      </c>
      <c r="B5354" s="1">
        <f>DATE(2042,7,1) + TIME(0,0,0)</f>
        <v>52048</v>
      </c>
      <c r="C5354">
        <v>25.784017562999999</v>
      </c>
    </row>
    <row r="5355" spans="1:3" x14ac:dyDescent="0.25">
      <c r="A5355">
        <v>15553</v>
      </c>
      <c r="B5355" s="1">
        <f>DATE(2042,8,1) + TIME(0,0,0)</f>
        <v>52079</v>
      </c>
      <c r="C5355">
        <v>25.784545898000001</v>
      </c>
    </row>
    <row r="5356" spans="1:3" x14ac:dyDescent="0.25">
      <c r="A5356">
        <v>15584</v>
      </c>
      <c r="B5356" s="1">
        <f>DATE(2042,9,1) + TIME(0,0,0)</f>
        <v>52110</v>
      </c>
      <c r="C5356">
        <v>25.785072327000002</v>
      </c>
    </row>
    <row r="5357" spans="1:3" x14ac:dyDescent="0.25">
      <c r="A5357">
        <v>15614</v>
      </c>
      <c r="B5357" s="1">
        <f>DATE(2042,10,1) + TIME(0,0,0)</f>
        <v>52140</v>
      </c>
      <c r="C5357">
        <v>25.785581589</v>
      </c>
    </row>
    <row r="5358" spans="1:3" x14ac:dyDescent="0.25">
      <c r="A5358">
        <v>15645</v>
      </c>
      <c r="B5358" s="1">
        <f>DATE(2042,11,1) + TIME(0,0,0)</f>
        <v>52171</v>
      </c>
      <c r="C5358">
        <v>25.786108017</v>
      </c>
    </row>
    <row r="5359" spans="1:3" x14ac:dyDescent="0.25">
      <c r="A5359">
        <v>15675</v>
      </c>
      <c r="B5359" s="1">
        <f>DATE(2042,12,1) + TIME(0,0,0)</f>
        <v>52201</v>
      </c>
      <c r="C5359">
        <v>25.786617279000001</v>
      </c>
    </row>
    <row r="5360" spans="1:3" x14ac:dyDescent="0.25">
      <c r="A5360">
        <v>15706</v>
      </c>
      <c r="B5360" s="1">
        <f>DATE(2043,1,1) + TIME(0,0,0)</f>
        <v>52232</v>
      </c>
      <c r="C5360">
        <v>25.787143706999998</v>
      </c>
    </row>
    <row r="5361" spans="1:3" x14ac:dyDescent="0.25">
      <c r="A5361">
        <v>15737</v>
      </c>
      <c r="B5361" s="1">
        <f>DATE(2043,2,1) + TIME(0,0,0)</f>
        <v>52263</v>
      </c>
      <c r="C5361">
        <v>25.787668228000001</v>
      </c>
    </row>
    <row r="5362" spans="1:3" x14ac:dyDescent="0.25">
      <c r="A5362">
        <v>15765</v>
      </c>
      <c r="B5362" s="1">
        <f>DATE(2043,3,1) + TIME(0,0,0)</f>
        <v>52291</v>
      </c>
      <c r="C5362">
        <v>25.788143158</v>
      </c>
    </row>
    <row r="5363" spans="1:3" x14ac:dyDescent="0.25">
      <c r="A5363">
        <v>15796</v>
      </c>
      <c r="B5363" s="1">
        <f>DATE(2043,4,1) + TIME(0,0,0)</f>
        <v>52322</v>
      </c>
      <c r="C5363">
        <v>25.788667679</v>
      </c>
    </row>
    <row r="5364" spans="1:3" x14ac:dyDescent="0.25">
      <c r="A5364">
        <v>15826</v>
      </c>
      <c r="B5364" s="1">
        <f>DATE(2043,5,1) + TIME(0,0,0)</f>
        <v>52352</v>
      </c>
      <c r="C5364">
        <v>25.789175033999999</v>
      </c>
    </row>
    <row r="5365" spans="1:3" x14ac:dyDescent="0.25">
      <c r="A5365">
        <v>15857</v>
      </c>
      <c r="B5365" s="1">
        <f>DATE(2043,6,1) + TIME(0,0,0)</f>
        <v>52383</v>
      </c>
      <c r="C5365">
        <v>25.789699553999998</v>
      </c>
    </row>
    <row r="5366" spans="1:3" x14ac:dyDescent="0.25">
      <c r="A5366">
        <v>15887</v>
      </c>
      <c r="B5366" s="1">
        <f>DATE(2043,7,1) + TIME(0,0,0)</f>
        <v>52413</v>
      </c>
      <c r="C5366">
        <v>25.790205002</v>
      </c>
    </row>
    <row r="5367" spans="1:3" x14ac:dyDescent="0.25">
      <c r="A5367">
        <v>15918</v>
      </c>
      <c r="B5367" s="1">
        <f>DATE(2043,8,1) + TIME(0,0,0)</f>
        <v>52444</v>
      </c>
      <c r="C5367">
        <v>25.790727615000002</v>
      </c>
    </row>
    <row r="5368" spans="1:3" x14ac:dyDescent="0.25">
      <c r="A5368">
        <v>15949</v>
      </c>
      <c r="B5368" s="1">
        <f>DATE(2043,9,1) + TIME(0,0,0)</f>
        <v>52475</v>
      </c>
      <c r="C5368">
        <v>25.791250228999999</v>
      </c>
    </row>
    <row r="5369" spans="1:3" x14ac:dyDescent="0.25">
      <c r="A5369">
        <v>15979</v>
      </c>
      <c r="B5369" s="1">
        <f>DATE(2043,10,1) + TIME(0,0,0)</f>
        <v>52505</v>
      </c>
      <c r="C5369">
        <v>25.791755676000001</v>
      </c>
    </row>
    <row r="5370" spans="1:3" x14ac:dyDescent="0.25">
      <c r="A5370">
        <v>16010</v>
      </c>
      <c r="B5370" s="1">
        <f>DATE(2043,11,1) + TIME(0,0,0)</f>
        <v>52536</v>
      </c>
      <c r="C5370">
        <v>25.792278289999999</v>
      </c>
    </row>
    <row r="5371" spans="1:3" x14ac:dyDescent="0.25">
      <c r="A5371">
        <v>16040</v>
      </c>
      <c r="B5371" s="1">
        <f>DATE(2043,12,1) + TIME(0,0,0)</f>
        <v>52566</v>
      </c>
      <c r="C5371">
        <v>25.792781829999999</v>
      </c>
    </row>
    <row r="5372" spans="1:3" x14ac:dyDescent="0.25">
      <c r="A5372">
        <v>16071</v>
      </c>
      <c r="B5372" s="1">
        <f>DATE(2044,1,1) + TIME(0,0,0)</f>
        <v>52597</v>
      </c>
      <c r="C5372">
        <v>25.793304443</v>
      </c>
    </row>
    <row r="5373" spans="1:3" x14ac:dyDescent="0.25">
      <c r="A5373">
        <v>16102</v>
      </c>
      <c r="B5373" s="1">
        <f>DATE(2044,2,1) + TIME(0,0,0)</f>
        <v>52628</v>
      </c>
      <c r="C5373">
        <v>25.79382515</v>
      </c>
    </row>
    <row r="5374" spans="1:3" x14ac:dyDescent="0.25">
      <c r="A5374">
        <v>16131</v>
      </c>
      <c r="B5374" s="1">
        <f>DATE(2044,3,1) + TIME(0,0,0)</f>
        <v>52657</v>
      </c>
      <c r="C5374">
        <v>25.794311523000001</v>
      </c>
    </row>
    <row r="5375" spans="1:3" x14ac:dyDescent="0.25">
      <c r="A5375">
        <v>16162</v>
      </c>
      <c r="B5375" s="1">
        <f>DATE(2044,4,1) + TIME(0,0,0)</f>
        <v>52688</v>
      </c>
      <c r="C5375">
        <v>25.794830321999999</v>
      </c>
    </row>
    <row r="5376" spans="1:3" x14ac:dyDescent="0.25">
      <c r="A5376">
        <v>16192</v>
      </c>
      <c r="B5376" s="1">
        <f>DATE(2044,5,1) + TIME(0,0,0)</f>
        <v>52718</v>
      </c>
      <c r="C5376">
        <v>25.795333862</v>
      </c>
    </row>
    <row r="5377" spans="1:3" x14ac:dyDescent="0.25">
      <c r="A5377">
        <v>16223</v>
      </c>
      <c r="B5377" s="1">
        <f>DATE(2044,6,1) + TIME(0,0,0)</f>
        <v>52749</v>
      </c>
      <c r="C5377">
        <v>25.795852661000001</v>
      </c>
    </row>
    <row r="5378" spans="1:3" x14ac:dyDescent="0.25">
      <c r="A5378">
        <v>16253</v>
      </c>
      <c r="B5378" s="1">
        <f>DATE(2044,7,1) + TIME(0,0,0)</f>
        <v>52779</v>
      </c>
      <c r="C5378">
        <v>25.796354294</v>
      </c>
    </row>
    <row r="5379" spans="1:3" x14ac:dyDescent="0.25">
      <c r="A5379">
        <v>16284</v>
      </c>
      <c r="B5379" s="1">
        <f>DATE(2044,8,1) + TIME(0,0,0)</f>
        <v>52810</v>
      </c>
      <c r="C5379">
        <v>25.796873092999999</v>
      </c>
    </row>
    <row r="5380" spans="1:3" x14ac:dyDescent="0.25">
      <c r="A5380">
        <v>16315</v>
      </c>
      <c r="B5380" s="1">
        <f>DATE(2044,9,1) + TIME(0,0,0)</f>
        <v>52841</v>
      </c>
      <c r="C5380">
        <v>25.797389983999999</v>
      </c>
    </row>
    <row r="5381" spans="1:3" x14ac:dyDescent="0.25">
      <c r="A5381">
        <v>16345</v>
      </c>
      <c r="B5381" s="1">
        <f>DATE(2044,10,1) + TIME(0,0,0)</f>
        <v>52871</v>
      </c>
      <c r="C5381">
        <v>25.797891617000001</v>
      </c>
    </row>
    <row r="5382" spans="1:3" x14ac:dyDescent="0.25">
      <c r="A5382">
        <v>16376</v>
      </c>
      <c r="B5382" s="1">
        <f>DATE(2044,11,1) + TIME(0,0,0)</f>
        <v>52902</v>
      </c>
      <c r="C5382">
        <v>25.798408508000001</v>
      </c>
    </row>
    <row r="5383" spans="1:3" x14ac:dyDescent="0.25">
      <c r="A5383">
        <v>16406</v>
      </c>
      <c r="B5383" s="1">
        <f>DATE(2044,12,1) + TIME(0,0,0)</f>
        <v>52932</v>
      </c>
      <c r="C5383">
        <v>25.798908233999999</v>
      </c>
    </row>
    <row r="5384" spans="1:3" x14ac:dyDescent="0.25">
      <c r="A5384">
        <v>16437</v>
      </c>
      <c r="B5384" s="1">
        <f>DATE(2045,1,1) + TIME(0,0,0)</f>
        <v>52963</v>
      </c>
      <c r="C5384">
        <v>25.799423218000001</v>
      </c>
    </row>
    <row r="5385" spans="1:3" x14ac:dyDescent="0.25">
      <c r="A5385">
        <v>16468</v>
      </c>
      <c r="B5385" s="1">
        <f>DATE(2045,2,1) + TIME(0,0,0)</f>
        <v>52994</v>
      </c>
      <c r="C5385">
        <v>25.799940109000001</v>
      </c>
    </row>
    <row r="5386" spans="1:3" x14ac:dyDescent="0.25">
      <c r="A5386">
        <v>16496</v>
      </c>
      <c r="B5386" s="1">
        <f>DATE(2045,3,1) + TIME(0,0,0)</f>
        <v>53022</v>
      </c>
      <c r="C5386">
        <v>25.800405502</v>
      </c>
    </row>
    <row r="5387" spans="1:3" x14ac:dyDescent="0.25">
      <c r="A5387">
        <v>16527</v>
      </c>
      <c r="B5387" s="1">
        <f>DATE(2045,4,1) + TIME(0,0,0)</f>
        <v>53053</v>
      </c>
      <c r="C5387">
        <v>25.800918579000001</v>
      </c>
    </row>
    <row r="5388" spans="1:3" x14ac:dyDescent="0.25">
      <c r="A5388">
        <v>16557</v>
      </c>
      <c r="B5388" s="1">
        <f>DATE(2045,5,1) + TIME(0,0,0)</f>
        <v>53083</v>
      </c>
      <c r="C5388">
        <v>25.801416397000001</v>
      </c>
    </row>
    <row r="5389" spans="1:3" x14ac:dyDescent="0.25">
      <c r="A5389">
        <v>16588</v>
      </c>
      <c r="B5389" s="1">
        <f>DATE(2045,6,1) + TIME(0,0,0)</f>
        <v>53114</v>
      </c>
      <c r="C5389">
        <v>25.801931380999999</v>
      </c>
    </row>
    <row r="5390" spans="1:3" x14ac:dyDescent="0.25">
      <c r="A5390">
        <v>16618</v>
      </c>
      <c r="B5390" s="1">
        <f>DATE(2045,7,1) + TIME(0,0,0)</f>
        <v>53144</v>
      </c>
      <c r="C5390">
        <v>25.802427292000001</v>
      </c>
    </row>
    <row r="5391" spans="1:3" x14ac:dyDescent="0.25">
      <c r="A5391">
        <v>16649</v>
      </c>
      <c r="B5391" s="1">
        <f>DATE(2045,8,1) + TIME(0,0,0)</f>
        <v>53175</v>
      </c>
      <c r="C5391">
        <v>25.802940369000002</v>
      </c>
    </row>
    <row r="5392" spans="1:3" x14ac:dyDescent="0.25">
      <c r="A5392">
        <v>16680</v>
      </c>
      <c r="B5392" s="1">
        <f>DATE(2045,9,1) + TIME(0,0,0)</f>
        <v>53206</v>
      </c>
      <c r="C5392">
        <v>25.803451538000001</v>
      </c>
    </row>
    <row r="5393" spans="1:3" x14ac:dyDescent="0.25">
      <c r="A5393">
        <v>16710</v>
      </c>
      <c r="B5393" s="1">
        <f>DATE(2045,10,1) + TIME(0,0,0)</f>
        <v>53236</v>
      </c>
      <c r="C5393">
        <v>25.803947448999999</v>
      </c>
    </row>
    <row r="5394" spans="1:3" x14ac:dyDescent="0.25">
      <c r="A5394">
        <v>16741</v>
      </c>
      <c r="B5394" s="1">
        <f>DATE(2045,11,1) + TIME(0,0,0)</f>
        <v>53267</v>
      </c>
      <c r="C5394">
        <v>25.804458618000002</v>
      </c>
    </row>
    <row r="5395" spans="1:3" x14ac:dyDescent="0.25">
      <c r="A5395">
        <v>16771</v>
      </c>
      <c r="B5395" s="1">
        <f>DATE(2045,12,1) + TIME(0,0,0)</f>
        <v>53297</v>
      </c>
      <c r="C5395">
        <v>25.804952621000002</v>
      </c>
    </row>
    <row r="5396" spans="1:3" x14ac:dyDescent="0.25">
      <c r="A5396">
        <v>16802</v>
      </c>
      <c r="B5396" s="1">
        <f>DATE(2046,1,1) + TIME(0,0,0)</f>
        <v>53328</v>
      </c>
      <c r="C5396">
        <v>25.805461884</v>
      </c>
    </row>
    <row r="5397" spans="1:3" x14ac:dyDescent="0.25">
      <c r="A5397">
        <v>16833</v>
      </c>
      <c r="B5397" s="1">
        <f>DATE(2046,2,1) + TIME(0,0,0)</f>
        <v>53359</v>
      </c>
      <c r="C5397">
        <v>25.805971146000001</v>
      </c>
    </row>
    <row r="5398" spans="1:3" x14ac:dyDescent="0.25">
      <c r="A5398">
        <v>16861</v>
      </c>
      <c r="B5398" s="1">
        <f>DATE(2046,3,1) + TIME(0,0,0)</f>
        <v>53387</v>
      </c>
      <c r="C5398">
        <v>25.806430816999999</v>
      </c>
    </row>
    <row r="5399" spans="1:3" x14ac:dyDescent="0.25">
      <c r="A5399">
        <v>16892</v>
      </c>
      <c r="B5399" s="1">
        <f>DATE(2046,4,1) + TIME(0,0,0)</f>
        <v>53418</v>
      </c>
      <c r="C5399">
        <v>25.806940079</v>
      </c>
    </row>
    <row r="5400" spans="1:3" x14ac:dyDescent="0.25">
      <c r="A5400">
        <v>16922</v>
      </c>
      <c r="B5400" s="1">
        <f>DATE(2046,5,1) + TIME(0,0,0)</f>
        <v>53448</v>
      </c>
      <c r="C5400">
        <v>25.807432174999999</v>
      </c>
    </row>
    <row r="5401" spans="1:3" x14ac:dyDescent="0.25">
      <c r="A5401">
        <v>16953</v>
      </c>
      <c r="B5401" s="1">
        <f>DATE(2046,6,1) + TIME(0,0,0)</f>
        <v>53479</v>
      </c>
      <c r="C5401">
        <v>25.807939528999999</v>
      </c>
    </row>
    <row r="5402" spans="1:3" x14ac:dyDescent="0.25">
      <c r="A5402">
        <v>16983</v>
      </c>
      <c r="B5402" s="1">
        <f>DATE(2046,7,1) + TIME(0,0,0)</f>
        <v>53509</v>
      </c>
      <c r="C5402">
        <v>25.808429717999999</v>
      </c>
    </row>
    <row r="5403" spans="1:3" x14ac:dyDescent="0.25">
      <c r="A5403">
        <v>17014</v>
      </c>
      <c r="B5403" s="1">
        <f>DATE(2046,8,1) + TIME(0,0,0)</f>
        <v>53540</v>
      </c>
      <c r="C5403">
        <v>25.808935165000001</v>
      </c>
    </row>
    <row r="5404" spans="1:3" x14ac:dyDescent="0.25">
      <c r="A5404">
        <v>17045</v>
      </c>
      <c r="B5404" s="1">
        <f>DATE(2046,9,1) + TIME(0,0,0)</f>
        <v>53571</v>
      </c>
      <c r="C5404">
        <v>25.809440613</v>
      </c>
    </row>
    <row r="5405" spans="1:3" x14ac:dyDescent="0.25">
      <c r="A5405">
        <v>17075</v>
      </c>
      <c r="B5405" s="1">
        <f>DATE(2046,10,1) + TIME(0,0,0)</f>
        <v>53601</v>
      </c>
      <c r="C5405">
        <v>25.809930801</v>
      </c>
    </row>
    <row r="5406" spans="1:3" x14ac:dyDescent="0.25">
      <c r="A5406">
        <v>17106</v>
      </c>
      <c r="B5406" s="1">
        <f>DATE(2046,11,1) + TIME(0,0,0)</f>
        <v>53632</v>
      </c>
      <c r="C5406">
        <v>25.810434341000001</v>
      </c>
    </row>
    <row r="5407" spans="1:3" x14ac:dyDescent="0.25">
      <c r="A5407">
        <v>17136</v>
      </c>
      <c r="B5407" s="1">
        <f>DATE(2046,12,1) + TIME(0,0,0)</f>
        <v>53662</v>
      </c>
      <c r="C5407">
        <v>25.810922623</v>
      </c>
    </row>
    <row r="5408" spans="1:3" x14ac:dyDescent="0.25">
      <c r="A5408">
        <v>17167</v>
      </c>
      <c r="B5408" s="1">
        <f>DATE(2047,1,1) + TIME(0,0,0)</f>
        <v>53693</v>
      </c>
      <c r="C5408">
        <v>25.811426163</v>
      </c>
    </row>
    <row r="5409" spans="1:3" x14ac:dyDescent="0.25">
      <c r="A5409">
        <v>17198</v>
      </c>
      <c r="B5409" s="1">
        <f>DATE(2047,2,1) + TIME(0,0,0)</f>
        <v>53724</v>
      </c>
      <c r="C5409">
        <v>25.811929703000001</v>
      </c>
    </row>
    <row r="5410" spans="1:3" x14ac:dyDescent="0.25">
      <c r="A5410">
        <v>17226</v>
      </c>
      <c r="B5410" s="1">
        <f>DATE(2047,3,1) + TIME(0,0,0)</f>
        <v>53752</v>
      </c>
      <c r="C5410">
        <v>25.812381744</v>
      </c>
    </row>
    <row r="5411" spans="1:3" x14ac:dyDescent="0.25">
      <c r="A5411">
        <v>17257</v>
      </c>
      <c r="B5411" s="1">
        <f>DATE(2047,4,1) + TIME(0,0,0)</f>
        <v>53783</v>
      </c>
      <c r="C5411">
        <v>25.812885284</v>
      </c>
    </row>
    <row r="5412" spans="1:3" x14ac:dyDescent="0.25">
      <c r="A5412">
        <v>17287</v>
      </c>
      <c r="B5412" s="1">
        <f>DATE(2047,5,1) + TIME(0,0,0)</f>
        <v>53813</v>
      </c>
      <c r="C5412">
        <v>25.813369751</v>
      </c>
    </row>
    <row r="5413" spans="1:3" x14ac:dyDescent="0.25">
      <c r="A5413">
        <v>17318</v>
      </c>
      <c r="B5413" s="1">
        <f>DATE(2047,6,1) + TIME(0,0,0)</f>
        <v>53844</v>
      </c>
      <c r="C5413">
        <v>25.813871383999999</v>
      </c>
    </row>
    <row r="5414" spans="1:3" x14ac:dyDescent="0.25">
      <c r="A5414">
        <v>17348</v>
      </c>
      <c r="B5414" s="1">
        <f>DATE(2047,7,1) + TIME(0,0,0)</f>
        <v>53874</v>
      </c>
      <c r="C5414">
        <v>25.814353943</v>
      </c>
    </row>
    <row r="5415" spans="1:3" x14ac:dyDescent="0.25">
      <c r="A5415">
        <v>17379</v>
      </c>
      <c r="B5415" s="1">
        <f>DATE(2047,8,1) + TIME(0,0,0)</f>
        <v>53905</v>
      </c>
      <c r="C5415">
        <v>25.814853668000001</v>
      </c>
    </row>
    <row r="5416" spans="1:3" x14ac:dyDescent="0.25">
      <c r="A5416">
        <v>17410</v>
      </c>
      <c r="B5416" s="1">
        <f>DATE(2047,9,1) + TIME(0,0,0)</f>
        <v>53936</v>
      </c>
      <c r="C5416">
        <v>25.815353393999999</v>
      </c>
    </row>
    <row r="5417" spans="1:3" x14ac:dyDescent="0.25">
      <c r="A5417">
        <v>17440</v>
      </c>
      <c r="B5417" s="1">
        <f>DATE(2047,10,1) + TIME(0,0,0)</f>
        <v>53966</v>
      </c>
      <c r="C5417">
        <v>25.815835953000001</v>
      </c>
    </row>
    <row r="5418" spans="1:3" x14ac:dyDescent="0.25">
      <c r="A5418">
        <v>17471</v>
      </c>
      <c r="B5418" s="1">
        <f>DATE(2047,11,1) + TIME(0,0,0)</f>
        <v>53997</v>
      </c>
      <c r="C5418">
        <v>25.816333771</v>
      </c>
    </row>
    <row r="5419" spans="1:3" x14ac:dyDescent="0.25">
      <c r="A5419">
        <v>17501</v>
      </c>
      <c r="B5419" s="1">
        <f>DATE(2047,12,1) + TIME(0,0,0)</f>
        <v>54027</v>
      </c>
      <c r="C5419">
        <v>25.816814423</v>
      </c>
    </row>
    <row r="5420" spans="1:3" x14ac:dyDescent="0.25">
      <c r="A5420">
        <v>17532</v>
      </c>
      <c r="B5420" s="1">
        <f>DATE(2048,1,1) + TIME(0,0,0)</f>
        <v>54058</v>
      </c>
      <c r="C5420">
        <v>25.817312241</v>
      </c>
    </row>
    <row r="5421" spans="1:3" x14ac:dyDescent="0.25">
      <c r="A5421">
        <v>17563</v>
      </c>
      <c r="B5421" s="1">
        <f>DATE(2048,2,1) + TIME(0,0,0)</f>
        <v>54089</v>
      </c>
      <c r="C5421">
        <v>25.817808151000001</v>
      </c>
    </row>
    <row r="5422" spans="1:3" x14ac:dyDescent="0.25">
      <c r="A5422">
        <v>17592</v>
      </c>
      <c r="B5422" s="1">
        <f>DATE(2048,3,1) + TIME(0,0,0)</f>
        <v>54118</v>
      </c>
      <c r="C5422">
        <v>25.818271636999999</v>
      </c>
    </row>
    <row r="5423" spans="1:3" x14ac:dyDescent="0.25">
      <c r="A5423">
        <v>17623</v>
      </c>
      <c r="B5423" s="1">
        <f>DATE(2048,4,1) + TIME(0,0,0)</f>
        <v>54149</v>
      </c>
      <c r="C5423">
        <v>25.818767548</v>
      </c>
    </row>
    <row r="5424" spans="1:3" x14ac:dyDescent="0.25">
      <c r="A5424">
        <v>17653</v>
      </c>
      <c r="B5424" s="1">
        <f>DATE(2048,5,1) + TIME(0,0,0)</f>
        <v>54179</v>
      </c>
      <c r="C5424">
        <v>25.819246291999999</v>
      </c>
    </row>
    <row r="5425" spans="1:3" x14ac:dyDescent="0.25">
      <c r="A5425">
        <v>17684</v>
      </c>
      <c r="B5425" s="1">
        <f>DATE(2048,6,1) + TIME(0,0,0)</f>
        <v>54210</v>
      </c>
      <c r="C5425">
        <v>25.819740294999999</v>
      </c>
    </row>
    <row r="5426" spans="1:3" x14ac:dyDescent="0.25">
      <c r="A5426">
        <v>17714</v>
      </c>
      <c r="B5426" s="1">
        <f>DATE(2048,7,1) + TIME(0,0,0)</f>
        <v>54240</v>
      </c>
      <c r="C5426">
        <v>25.820217133</v>
      </c>
    </row>
    <row r="5427" spans="1:3" x14ac:dyDescent="0.25">
      <c r="A5427">
        <v>17745</v>
      </c>
      <c r="B5427" s="1">
        <f>DATE(2048,8,1) + TIME(0,0,0)</f>
        <v>54271</v>
      </c>
      <c r="C5427">
        <v>25.820711136</v>
      </c>
    </row>
    <row r="5428" spans="1:3" x14ac:dyDescent="0.25">
      <c r="A5428">
        <v>17776</v>
      </c>
      <c r="B5428" s="1">
        <f>DATE(2048,9,1) + TIME(0,0,0)</f>
        <v>54302</v>
      </c>
      <c r="C5428">
        <v>25.821203231999998</v>
      </c>
    </row>
    <row r="5429" spans="1:3" x14ac:dyDescent="0.25">
      <c r="A5429">
        <v>17806</v>
      </c>
      <c r="B5429" s="1">
        <f>DATE(2048,10,1) + TIME(0,0,0)</f>
        <v>54332</v>
      </c>
      <c r="C5429">
        <v>25.821680068999999</v>
      </c>
    </row>
    <row r="5430" spans="1:3" x14ac:dyDescent="0.25">
      <c r="A5430">
        <v>17837</v>
      </c>
      <c r="B5430" s="1">
        <f>DATE(2048,11,1) + TIME(0,0,0)</f>
        <v>54363</v>
      </c>
      <c r="C5430">
        <v>25.822170258</v>
      </c>
    </row>
    <row r="5431" spans="1:3" x14ac:dyDescent="0.25">
      <c r="A5431">
        <v>17867</v>
      </c>
      <c r="B5431" s="1">
        <f>DATE(2048,12,1) + TIME(0,0,0)</f>
        <v>54393</v>
      </c>
      <c r="C5431">
        <v>25.822645186999999</v>
      </c>
    </row>
    <row r="5432" spans="1:3" x14ac:dyDescent="0.25">
      <c r="A5432">
        <v>17898</v>
      </c>
      <c r="B5432" s="1">
        <f>DATE(2049,1,1) + TIME(0,0,0)</f>
        <v>54424</v>
      </c>
      <c r="C5432">
        <v>25.823135376</v>
      </c>
    </row>
    <row r="5433" spans="1:3" x14ac:dyDescent="0.25">
      <c r="A5433">
        <v>17929</v>
      </c>
      <c r="B5433" s="1">
        <f>DATE(2049,2,1) + TIME(0,0,0)</f>
        <v>54455</v>
      </c>
      <c r="C5433">
        <v>25.823625565</v>
      </c>
    </row>
    <row r="5434" spans="1:3" x14ac:dyDescent="0.25">
      <c r="A5434">
        <v>17957</v>
      </c>
      <c r="B5434" s="1">
        <f>DATE(2049,3,1) + TIME(0,0,0)</f>
        <v>54483</v>
      </c>
      <c r="C5434">
        <v>25.824068068999999</v>
      </c>
    </row>
    <row r="5435" spans="1:3" x14ac:dyDescent="0.25">
      <c r="A5435">
        <v>17988</v>
      </c>
      <c r="B5435" s="1">
        <f>DATE(2049,4,1) + TIME(0,0,0)</f>
        <v>54514</v>
      </c>
      <c r="C5435">
        <v>25.824556350999998</v>
      </c>
    </row>
    <row r="5436" spans="1:3" x14ac:dyDescent="0.25">
      <c r="A5436">
        <v>18018</v>
      </c>
      <c r="B5436" s="1">
        <f>DATE(2049,5,1) + TIME(0,0,0)</f>
        <v>54544</v>
      </c>
      <c r="C5436">
        <v>25.825029373</v>
      </c>
    </row>
    <row r="5437" spans="1:3" x14ac:dyDescent="0.25">
      <c r="A5437">
        <v>18049</v>
      </c>
      <c r="B5437" s="1">
        <f>DATE(2049,6,1) + TIME(0,0,0)</f>
        <v>54575</v>
      </c>
      <c r="C5437">
        <v>25.825515747000001</v>
      </c>
    </row>
    <row r="5438" spans="1:3" x14ac:dyDescent="0.25">
      <c r="A5438">
        <v>18079</v>
      </c>
      <c r="B5438" s="1">
        <f>DATE(2049,7,1) + TIME(0,0,0)</f>
        <v>54605</v>
      </c>
      <c r="C5438">
        <v>25.825988769999999</v>
      </c>
    </row>
    <row r="5439" spans="1:3" x14ac:dyDescent="0.25">
      <c r="A5439">
        <v>18110</v>
      </c>
      <c r="B5439" s="1">
        <f>DATE(2049,8,1) + TIME(0,0,0)</f>
        <v>54636</v>
      </c>
      <c r="C5439">
        <v>25.826475143</v>
      </c>
    </row>
    <row r="5440" spans="1:3" x14ac:dyDescent="0.25">
      <c r="A5440">
        <v>18141</v>
      </c>
      <c r="B5440" s="1">
        <f>DATE(2049,9,1) + TIME(0,0,0)</f>
        <v>54667</v>
      </c>
      <c r="C5440">
        <v>25.826959609999999</v>
      </c>
    </row>
    <row r="5441" spans="1:3" x14ac:dyDescent="0.25">
      <c r="A5441">
        <v>18171</v>
      </c>
      <c r="B5441" s="1">
        <f>DATE(2049,10,1) + TIME(0,0,0)</f>
        <v>54697</v>
      </c>
      <c r="C5441">
        <v>25.827430724999999</v>
      </c>
    </row>
    <row r="5442" spans="1:3" x14ac:dyDescent="0.25">
      <c r="A5442">
        <v>18202</v>
      </c>
      <c r="B5442" s="1">
        <f>DATE(2049,11,1) + TIME(0,0,0)</f>
        <v>54728</v>
      </c>
      <c r="C5442">
        <v>25.827915191999999</v>
      </c>
    </row>
    <row r="5443" spans="1:3" x14ac:dyDescent="0.25">
      <c r="A5443">
        <v>18232</v>
      </c>
      <c r="B5443" s="1">
        <f>DATE(2049,12,1) + TIME(0,0,0)</f>
        <v>54758</v>
      </c>
      <c r="C5443">
        <v>25.828384399000001</v>
      </c>
    </row>
    <row r="5444" spans="1:3" x14ac:dyDescent="0.25">
      <c r="A5444">
        <v>18263</v>
      </c>
      <c r="B5444" s="1">
        <f>DATE(2050,1,1) + TIME(0,0,0)</f>
        <v>54789</v>
      </c>
      <c r="C5444">
        <v>25.828866958999999</v>
      </c>
    </row>
    <row r="5446" spans="1:3" x14ac:dyDescent="0.25">
      <c r="A5446" t="s">
        <v>12</v>
      </c>
    </row>
    <row r="5448" spans="1:3" x14ac:dyDescent="0.25">
      <c r="A5448" t="s">
        <v>1</v>
      </c>
      <c r="B5448" t="s">
        <v>2</v>
      </c>
      <c r="C5448" t="s">
        <v>3</v>
      </c>
    </row>
    <row r="5449" spans="1:3" x14ac:dyDescent="0.25">
      <c r="A5449">
        <v>0</v>
      </c>
      <c r="B5449" s="1">
        <f>DATE(2000,1,1) + TIME(0,0,0)</f>
        <v>36526</v>
      </c>
      <c r="C5449">
        <v>0</v>
      </c>
    </row>
    <row r="5450" spans="1:3" x14ac:dyDescent="0.25">
      <c r="A5450">
        <v>31</v>
      </c>
      <c r="B5450" s="1">
        <f>DATE(2000,2,1) + TIME(0,0,0)</f>
        <v>36557</v>
      </c>
      <c r="C5450">
        <v>5.0516471863000003</v>
      </c>
    </row>
    <row r="5451" spans="1:3" x14ac:dyDescent="0.25">
      <c r="A5451">
        <v>60</v>
      </c>
      <c r="B5451" s="1">
        <f>DATE(2000,3,1) + TIME(0,0,0)</f>
        <v>36586</v>
      </c>
      <c r="C5451">
        <v>9.1852149962999992</v>
      </c>
    </row>
    <row r="5452" spans="1:3" x14ac:dyDescent="0.25">
      <c r="A5452">
        <v>91</v>
      </c>
      <c r="B5452" s="1">
        <f>DATE(2000,4,1) + TIME(0,0,0)</f>
        <v>36617</v>
      </c>
      <c r="C5452">
        <v>12.059837341</v>
      </c>
    </row>
    <row r="5453" spans="1:3" x14ac:dyDescent="0.25">
      <c r="A5453">
        <v>121</v>
      </c>
      <c r="B5453" s="1">
        <f>DATE(2000,5,1) + TIME(0,0,0)</f>
        <v>36647</v>
      </c>
      <c r="C5453">
        <v>14.095787048</v>
      </c>
    </row>
    <row r="5454" spans="1:3" x14ac:dyDescent="0.25">
      <c r="A5454">
        <v>152</v>
      </c>
      <c r="B5454" s="1">
        <f>DATE(2000,6,1) + TIME(0,0,0)</f>
        <v>36678</v>
      </c>
      <c r="C5454">
        <v>15.777696608999999</v>
      </c>
    </row>
    <row r="5455" spans="1:3" x14ac:dyDescent="0.25">
      <c r="A5455">
        <v>182</v>
      </c>
      <c r="B5455" s="1">
        <f>DATE(2000,7,1) + TIME(0,0,0)</f>
        <v>36708</v>
      </c>
      <c r="C5455">
        <v>17.104173660000001</v>
      </c>
    </row>
    <row r="5456" spans="1:3" x14ac:dyDescent="0.25">
      <c r="A5456">
        <v>213</v>
      </c>
      <c r="B5456" s="1">
        <f>DATE(2000,8,1) + TIME(0,0,0)</f>
        <v>36739</v>
      </c>
      <c r="C5456">
        <v>18.331806183000001</v>
      </c>
    </row>
    <row r="5457" spans="1:3" x14ac:dyDescent="0.25">
      <c r="A5457">
        <v>244</v>
      </c>
      <c r="B5457" s="1">
        <f>DATE(2000,9,1) + TIME(0,0,0)</f>
        <v>36770</v>
      </c>
      <c r="C5457">
        <v>19.516645432000001</v>
      </c>
    </row>
    <row r="5458" spans="1:3" x14ac:dyDescent="0.25">
      <c r="A5458">
        <v>274</v>
      </c>
      <c r="B5458" s="1">
        <f>DATE(2000,10,1) + TIME(0,0,0)</f>
        <v>36800</v>
      </c>
      <c r="C5458">
        <v>20.573047637999998</v>
      </c>
    </row>
    <row r="5459" spans="1:3" x14ac:dyDescent="0.25">
      <c r="A5459">
        <v>305</v>
      </c>
      <c r="B5459" s="1">
        <f>DATE(2000,11,1) + TIME(0,0,0)</f>
        <v>36831</v>
      </c>
      <c r="C5459">
        <v>21.576684952000001</v>
      </c>
    </row>
    <row r="5460" spans="1:3" x14ac:dyDescent="0.25">
      <c r="A5460">
        <v>335</v>
      </c>
      <c r="B5460" s="1">
        <f>DATE(2000,12,1) + TIME(0,0,0)</f>
        <v>36861</v>
      </c>
      <c r="C5460">
        <v>22.452960967999999</v>
      </c>
    </row>
    <row r="5461" spans="1:3" x14ac:dyDescent="0.25">
      <c r="A5461">
        <v>366</v>
      </c>
      <c r="B5461" s="1">
        <f>DATE(2001,1,1) + TIME(0,0,0)</f>
        <v>36892</v>
      </c>
      <c r="C5461">
        <v>23.291687012000001</v>
      </c>
    </row>
    <row r="5462" spans="1:3" x14ac:dyDescent="0.25">
      <c r="A5462">
        <v>397</v>
      </c>
      <c r="B5462" s="1">
        <f>DATE(2001,2,1) + TIME(0,0,0)</f>
        <v>36923</v>
      </c>
      <c r="C5462">
        <v>24.110816956000001</v>
      </c>
    </row>
    <row r="5463" spans="1:3" x14ac:dyDescent="0.25">
      <c r="A5463">
        <v>425</v>
      </c>
      <c r="B5463" s="1">
        <f>DATE(2001,3,1) + TIME(0,0,0)</f>
        <v>36951</v>
      </c>
      <c r="C5463">
        <v>24.812702178999999</v>
      </c>
    </row>
    <row r="5464" spans="1:3" x14ac:dyDescent="0.25">
      <c r="A5464">
        <v>456</v>
      </c>
      <c r="B5464" s="1">
        <f>DATE(2001,4,1) + TIME(0,0,0)</f>
        <v>36982</v>
      </c>
      <c r="C5464">
        <v>25.444881439</v>
      </c>
    </row>
    <row r="5465" spans="1:3" x14ac:dyDescent="0.25">
      <c r="A5465">
        <v>486</v>
      </c>
      <c r="B5465" s="1">
        <f>DATE(2001,5,1) + TIME(0,0,0)</f>
        <v>37012</v>
      </c>
      <c r="C5465">
        <v>25.983261108000001</v>
      </c>
    </row>
    <row r="5466" spans="1:3" x14ac:dyDescent="0.25">
      <c r="A5466">
        <v>517</v>
      </c>
      <c r="B5466" s="1">
        <f>DATE(2001,6,1) + TIME(0,0,0)</f>
        <v>37043</v>
      </c>
      <c r="C5466">
        <v>26.510251999000001</v>
      </c>
    </row>
    <row r="5467" spans="1:3" x14ac:dyDescent="0.25">
      <c r="A5467">
        <v>547</v>
      </c>
      <c r="B5467" s="1">
        <f>DATE(2001,7,1) + TIME(0,0,0)</f>
        <v>37073</v>
      </c>
      <c r="C5467">
        <v>26.982528686999999</v>
      </c>
    </row>
    <row r="5468" spans="1:3" x14ac:dyDescent="0.25">
      <c r="A5468">
        <v>578</v>
      </c>
      <c r="B5468" s="1">
        <f>DATE(2001,8,1) + TIME(0,0,0)</f>
        <v>37104</v>
      </c>
      <c r="C5468">
        <v>27.416088104</v>
      </c>
    </row>
    <row r="5469" spans="1:3" x14ac:dyDescent="0.25">
      <c r="A5469">
        <v>609</v>
      </c>
      <c r="B5469" s="1">
        <f>DATE(2001,9,1) + TIME(0,0,0)</f>
        <v>37135</v>
      </c>
      <c r="C5469">
        <v>27.779977798000001</v>
      </c>
    </row>
    <row r="5470" spans="1:3" x14ac:dyDescent="0.25">
      <c r="A5470">
        <v>639</v>
      </c>
      <c r="B5470" s="1">
        <f>DATE(2001,10,1) + TIME(0,0,0)</f>
        <v>37165</v>
      </c>
      <c r="C5470">
        <v>28.075031281000001</v>
      </c>
    </row>
    <row r="5471" spans="1:3" x14ac:dyDescent="0.25">
      <c r="A5471">
        <v>670</v>
      </c>
      <c r="B5471" s="1">
        <f>DATE(2001,11,1) + TIME(0,0,0)</f>
        <v>37196</v>
      </c>
      <c r="C5471">
        <v>28.334234238000001</v>
      </c>
    </row>
    <row r="5472" spans="1:3" x14ac:dyDescent="0.25">
      <c r="A5472">
        <v>700</v>
      </c>
      <c r="B5472" s="1">
        <f>DATE(2001,12,1) + TIME(0,0,0)</f>
        <v>37226</v>
      </c>
      <c r="C5472">
        <v>28.550819397000001</v>
      </c>
    </row>
    <row r="5473" spans="1:3" x14ac:dyDescent="0.25">
      <c r="A5473">
        <v>731</v>
      </c>
      <c r="B5473" s="1">
        <f>DATE(2002,1,1) + TIME(0,0,0)</f>
        <v>37257</v>
      </c>
      <c r="C5473">
        <v>28.746360779</v>
      </c>
    </row>
    <row r="5474" spans="1:3" x14ac:dyDescent="0.25">
      <c r="A5474">
        <v>762</v>
      </c>
      <c r="B5474" s="1">
        <f>DATE(2002,2,1) + TIME(0,0,0)</f>
        <v>37288</v>
      </c>
      <c r="C5474">
        <v>28.919483185000001</v>
      </c>
    </row>
    <row r="5475" spans="1:3" x14ac:dyDescent="0.25">
      <c r="A5475">
        <v>790</v>
      </c>
      <c r="B5475" s="1">
        <f>DATE(2002,3,1) + TIME(0,0,0)</f>
        <v>37316</v>
      </c>
      <c r="C5475">
        <v>29.060466766000001</v>
      </c>
    </row>
    <row r="5476" spans="1:3" x14ac:dyDescent="0.25">
      <c r="A5476">
        <v>821</v>
      </c>
      <c r="B5476" s="1">
        <f>DATE(2002,4,1) + TIME(0,0,0)</f>
        <v>37347</v>
      </c>
      <c r="C5476">
        <v>29.202817917000001</v>
      </c>
    </row>
    <row r="5477" spans="1:3" x14ac:dyDescent="0.25">
      <c r="A5477">
        <v>851</v>
      </c>
      <c r="B5477" s="1">
        <f>DATE(2002,5,1) + TIME(0,0,0)</f>
        <v>37377</v>
      </c>
      <c r="C5477">
        <v>29.328821181999999</v>
      </c>
    </row>
    <row r="5478" spans="1:3" x14ac:dyDescent="0.25">
      <c r="A5478">
        <v>882</v>
      </c>
      <c r="B5478" s="1">
        <f>DATE(2002,6,1) + TIME(0,0,0)</f>
        <v>37408</v>
      </c>
      <c r="C5478">
        <v>29.448539734000001</v>
      </c>
    </row>
    <row r="5479" spans="1:3" x14ac:dyDescent="0.25">
      <c r="A5479">
        <v>912</v>
      </c>
      <c r="B5479" s="1">
        <f>DATE(2002,7,1) + TIME(0,0,0)</f>
        <v>37438</v>
      </c>
      <c r="C5479">
        <v>29.555707932000001</v>
      </c>
    </row>
    <row r="5480" spans="1:3" x14ac:dyDescent="0.25">
      <c r="A5480">
        <v>943</v>
      </c>
      <c r="B5480" s="1">
        <f>DATE(2002,8,1) + TIME(0,0,0)</f>
        <v>37469</v>
      </c>
      <c r="C5480">
        <v>29.658884048000001</v>
      </c>
    </row>
    <row r="5481" spans="1:3" x14ac:dyDescent="0.25">
      <c r="A5481">
        <v>974</v>
      </c>
      <c r="B5481" s="1">
        <f>DATE(2002,9,1) + TIME(0,0,0)</f>
        <v>37500</v>
      </c>
      <c r="C5481">
        <v>29.755752563000001</v>
      </c>
    </row>
    <row r="5482" spans="1:3" x14ac:dyDescent="0.25">
      <c r="A5482">
        <v>1004</v>
      </c>
      <c r="B5482" s="1">
        <f>DATE(2002,10,1) + TIME(0,0,0)</f>
        <v>37530</v>
      </c>
      <c r="C5482">
        <v>29.844732284999999</v>
      </c>
    </row>
    <row r="5483" spans="1:3" x14ac:dyDescent="0.25">
      <c r="A5483">
        <v>1035</v>
      </c>
      <c r="B5483" s="1">
        <f>DATE(2002,11,1) + TIME(0,0,0)</f>
        <v>37561</v>
      </c>
      <c r="C5483">
        <v>29.932811737000002</v>
      </c>
    </row>
    <row r="5484" spans="1:3" x14ac:dyDescent="0.25">
      <c r="A5484">
        <v>1065</v>
      </c>
      <c r="B5484" s="1">
        <f>DATE(2002,12,1) + TIME(0,0,0)</f>
        <v>37591</v>
      </c>
      <c r="C5484">
        <v>30.015039443999999</v>
      </c>
    </row>
    <row r="5485" spans="1:3" x14ac:dyDescent="0.25">
      <c r="A5485">
        <v>1096</v>
      </c>
      <c r="B5485" s="1">
        <f>DATE(2003,1,1) + TIME(0,0,0)</f>
        <v>37622</v>
      </c>
      <c r="C5485">
        <v>30.097398758000001</v>
      </c>
    </row>
    <row r="5486" spans="1:3" x14ac:dyDescent="0.25">
      <c r="A5486">
        <v>1127</v>
      </c>
      <c r="B5486" s="1">
        <f>DATE(2003,2,1) + TIME(0,0,0)</f>
        <v>37653</v>
      </c>
      <c r="C5486">
        <v>30.176937103</v>
      </c>
    </row>
    <row r="5487" spans="1:3" x14ac:dyDescent="0.25">
      <c r="A5487">
        <v>1155</v>
      </c>
      <c r="B5487" s="1">
        <f>DATE(2003,3,1) + TIME(0,0,0)</f>
        <v>37681</v>
      </c>
      <c r="C5487">
        <v>30.246389389000001</v>
      </c>
    </row>
    <row r="5488" spans="1:3" x14ac:dyDescent="0.25">
      <c r="A5488">
        <v>1186</v>
      </c>
      <c r="B5488" s="1">
        <f>DATE(2003,4,1) + TIME(0,0,0)</f>
        <v>37712</v>
      </c>
      <c r="C5488">
        <v>30.3207798</v>
      </c>
    </row>
    <row r="5489" spans="1:3" x14ac:dyDescent="0.25">
      <c r="A5489">
        <v>1216</v>
      </c>
      <c r="B5489" s="1">
        <f>DATE(2003,5,1) + TIME(0,0,0)</f>
        <v>37742</v>
      </c>
      <c r="C5489">
        <v>30.390373230000002</v>
      </c>
    </row>
    <row r="5490" spans="1:3" x14ac:dyDescent="0.25">
      <c r="A5490">
        <v>1247</v>
      </c>
      <c r="B5490" s="1">
        <f>DATE(2003,6,1) + TIME(0,0,0)</f>
        <v>37773</v>
      </c>
      <c r="C5490">
        <v>30.459886551</v>
      </c>
    </row>
    <row r="5491" spans="1:3" x14ac:dyDescent="0.25">
      <c r="A5491">
        <v>1277</v>
      </c>
      <c r="B5491" s="1">
        <f>DATE(2003,7,1) + TIME(0,0,0)</f>
        <v>37803</v>
      </c>
      <c r="C5491">
        <v>30.525281906</v>
      </c>
    </row>
    <row r="5492" spans="1:3" x14ac:dyDescent="0.25">
      <c r="A5492">
        <v>1308</v>
      </c>
      <c r="B5492" s="1">
        <f>DATE(2003,8,1) + TIME(0,0,0)</f>
        <v>37834</v>
      </c>
      <c r="C5492">
        <v>30.591007232999999</v>
      </c>
    </row>
    <row r="5493" spans="1:3" x14ac:dyDescent="0.25">
      <c r="A5493">
        <v>1339</v>
      </c>
      <c r="B5493" s="1">
        <f>DATE(2003,9,1) + TIME(0,0,0)</f>
        <v>37865</v>
      </c>
      <c r="C5493">
        <v>30.654600143</v>
      </c>
    </row>
    <row r="5494" spans="1:3" x14ac:dyDescent="0.25">
      <c r="A5494">
        <v>1369</v>
      </c>
      <c r="B5494" s="1">
        <f>DATE(2003,10,1) + TIME(0,0,0)</f>
        <v>37895</v>
      </c>
      <c r="C5494">
        <v>30.714147568000001</v>
      </c>
    </row>
    <row r="5495" spans="1:3" x14ac:dyDescent="0.25">
      <c r="A5495">
        <v>1400</v>
      </c>
      <c r="B5495" s="1">
        <f>DATE(2003,11,1) + TIME(0,0,0)</f>
        <v>37926</v>
      </c>
      <c r="C5495">
        <v>30.773735045999999</v>
      </c>
    </row>
    <row r="5496" spans="1:3" x14ac:dyDescent="0.25">
      <c r="A5496">
        <v>1430</v>
      </c>
      <c r="B5496" s="1">
        <f>DATE(2003,12,1) + TIME(0,0,0)</f>
        <v>37956</v>
      </c>
      <c r="C5496">
        <v>30.829896927</v>
      </c>
    </row>
    <row r="5497" spans="1:3" x14ac:dyDescent="0.25">
      <c r="A5497">
        <v>1461</v>
      </c>
      <c r="B5497" s="1">
        <f>DATE(2004,1,1) + TIME(0,0,0)</f>
        <v>37987</v>
      </c>
      <c r="C5497">
        <v>30.886442184</v>
      </c>
    </row>
    <row r="5498" spans="1:3" x14ac:dyDescent="0.25">
      <c r="A5498">
        <v>1492</v>
      </c>
      <c r="B5498" s="1">
        <f>DATE(2004,2,1) + TIME(0,0,0)</f>
        <v>38018</v>
      </c>
      <c r="C5498">
        <v>30.941410064999999</v>
      </c>
    </row>
    <row r="5499" spans="1:3" x14ac:dyDescent="0.25">
      <c r="A5499">
        <v>1521</v>
      </c>
      <c r="B5499" s="1">
        <f>DATE(2004,3,1) + TIME(0,0,0)</f>
        <v>38047</v>
      </c>
      <c r="C5499">
        <v>30.991407393999999</v>
      </c>
    </row>
    <row r="5500" spans="1:3" x14ac:dyDescent="0.25">
      <c r="A5500">
        <v>1552</v>
      </c>
      <c r="B5500" s="1">
        <f>DATE(2004,4,1) + TIME(0,0,0)</f>
        <v>38078</v>
      </c>
      <c r="C5500">
        <v>31.043485641</v>
      </c>
    </row>
    <row r="5501" spans="1:3" x14ac:dyDescent="0.25">
      <c r="A5501">
        <v>1582</v>
      </c>
      <c r="B5501" s="1">
        <f>DATE(2004,5,1) + TIME(0,0,0)</f>
        <v>38108</v>
      </c>
      <c r="C5501">
        <v>31.09308815</v>
      </c>
    </row>
    <row r="5502" spans="1:3" x14ac:dyDescent="0.25">
      <c r="A5502">
        <v>1613</v>
      </c>
      <c r="B5502" s="1">
        <f>DATE(2004,6,1) + TIME(0,0,0)</f>
        <v>38139</v>
      </c>
      <c r="C5502">
        <v>31.143516541</v>
      </c>
    </row>
    <row r="5503" spans="1:3" x14ac:dyDescent="0.25">
      <c r="A5503">
        <v>1643</v>
      </c>
      <c r="B5503" s="1">
        <f>DATE(2004,7,1) + TIME(0,0,0)</f>
        <v>38169</v>
      </c>
      <c r="C5503">
        <v>31.191509246999999</v>
      </c>
    </row>
    <row r="5504" spans="1:3" x14ac:dyDescent="0.25">
      <c r="A5504">
        <v>1674</v>
      </c>
      <c r="B5504" s="1">
        <f>DATE(2004,8,1) + TIME(0,0,0)</f>
        <v>38200</v>
      </c>
      <c r="C5504">
        <v>31.240324019999999</v>
      </c>
    </row>
    <row r="5505" spans="1:3" x14ac:dyDescent="0.25">
      <c r="A5505">
        <v>1705</v>
      </c>
      <c r="B5505" s="1">
        <f>DATE(2004,9,1) + TIME(0,0,0)</f>
        <v>38231</v>
      </c>
      <c r="C5505">
        <v>31.288396835</v>
      </c>
    </row>
    <row r="5506" spans="1:3" x14ac:dyDescent="0.25">
      <c r="A5506">
        <v>1735</v>
      </c>
      <c r="B5506" s="1">
        <f>DATE(2004,10,1) + TIME(0,0,0)</f>
        <v>38261</v>
      </c>
      <c r="C5506">
        <v>31.334245681999999</v>
      </c>
    </row>
    <row r="5507" spans="1:3" x14ac:dyDescent="0.25">
      <c r="A5507">
        <v>1766</v>
      </c>
      <c r="B5507" s="1">
        <f>DATE(2004,11,1) + TIME(0,0,0)</f>
        <v>38292</v>
      </c>
      <c r="C5507">
        <v>31.380956650000002</v>
      </c>
    </row>
    <row r="5508" spans="1:3" x14ac:dyDescent="0.25">
      <c r="A5508">
        <v>1796</v>
      </c>
      <c r="B5508" s="1">
        <f>DATE(2004,12,1) + TIME(0,0,0)</f>
        <v>38322</v>
      </c>
      <c r="C5508">
        <v>31.425552368000002</v>
      </c>
    </row>
    <row r="5509" spans="1:3" x14ac:dyDescent="0.25">
      <c r="A5509">
        <v>1827</v>
      </c>
      <c r="B5509" s="1">
        <f>DATE(2005,1,1) + TIME(0,0,0)</f>
        <v>38353</v>
      </c>
      <c r="C5509">
        <v>31.471017838000002</v>
      </c>
    </row>
    <row r="5510" spans="1:3" x14ac:dyDescent="0.25">
      <c r="A5510">
        <v>1858</v>
      </c>
      <c r="B5510" s="1">
        <f>DATE(2005,2,1) + TIME(0,0,0)</f>
        <v>38384</v>
      </c>
      <c r="C5510">
        <v>31.515665053999999</v>
      </c>
    </row>
    <row r="5511" spans="1:3" x14ac:dyDescent="0.25">
      <c r="A5511">
        <v>1886</v>
      </c>
      <c r="B5511" s="1">
        <f>DATE(2005,3,1) + TIME(0,0,0)</f>
        <v>38412</v>
      </c>
      <c r="C5511">
        <v>31.555269241000001</v>
      </c>
    </row>
    <row r="5512" spans="1:3" x14ac:dyDescent="0.25">
      <c r="A5512">
        <v>1917</v>
      </c>
      <c r="B5512" s="1">
        <f>DATE(2005,4,1) + TIME(0,0,0)</f>
        <v>38443</v>
      </c>
      <c r="C5512">
        <v>31.598325728999999</v>
      </c>
    </row>
    <row r="5513" spans="1:3" x14ac:dyDescent="0.25">
      <c r="A5513">
        <v>1947</v>
      </c>
      <c r="B5513" s="1">
        <f>DATE(2005,5,1) + TIME(0,0,0)</f>
        <v>38473</v>
      </c>
      <c r="C5513">
        <v>31.639234543000001</v>
      </c>
    </row>
    <row r="5514" spans="1:3" x14ac:dyDescent="0.25">
      <c r="A5514">
        <v>1978</v>
      </c>
      <c r="B5514" s="1">
        <f>DATE(2005,6,1) + TIME(0,0,0)</f>
        <v>38504</v>
      </c>
      <c r="C5514">
        <v>31.680826187000001</v>
      </c>
    </row>
    <row r="5515" spans="1:3" x14ac:dyDescent="0.25">
      <c r="A5515">
        <v>2008</v>
      </c>
      <c r="B5515" s="1">
        <f>DATE(2005,7,1) + TIME(0,0,0)</f>
        <v>38534</v>
      </c>
      <c r="C5515">
        <v>31.720407485999999</v>
      </c>
    </row>
    <row r="5516" spans="1:3" x14ac:dyDescent="0.25">
      <c r="A5516">
        <v>2039</v>
      </c>
      <c r="B5516" s="1">
        <f>DATE(2005,8,1) + TIME(0,0,0)</f>
        <v>38565</v>
      </c>
      <c r="C5516">
        <v>31.760684967</v>
      </c>
    </row>
    <row r="5517" spans="1:3" x14ac:dyDescent="0.25">
      <c r="A5517">
        <v>2070</v>
      </c>
      <c r="B5517" s="1">
        <f>DATE(2005,9,1) + TIME(0,0,0)</f>
        <v>38596</v>
      </c>
      <c r="C5517">
        <v>31.800367354999999</v>
      </c>
    </row>
    <row r="5518" spans="1:3" x14ac:dyDescent="0.25">
      <c r="A5518">
        <v>2100</v>
      </c>
      <c r="B5518" s="1">
        <f>DATE(2005,10,1) + TIME(0,0,0)</f>
        <v>38626</v>
      </c>
      <c r="C5518">
        <v>31.838224410999999</v>
      </c>
    </row>
    <row r="5519" spans="1:3" x14ac:dyDescent="0.25">
      <c r="A5519">
        <v>2131</v>
      </c>
      <c r="B5519" s="1">
        <f>DATE(2005,11,1) + TIME(0,0,0)</f>
        <v>38657</v>
      </c>
      <c r="C5519">
        <v>31.876834869</v>
      </c>
    </row>
    <row r="5520" spans="1:3" x14ac:dyDescent="0.25">
      <c r="A5520">
        <v>2161</v>
      </c>
      <c r="B5520" s="1">
        <f>DATE(2005,12,1) + TIME(0,0,0)</f>
        <v>38687</v>
      </c>
      <c r="C5520">
        <v>31.913696289000001</v>
      </c>
    </row>
    <row r="5521" spans="1:3" x14ac:dyDescent="0.25">
      <c r="A5521">
        <v>2192</v>
      </c>
      <c r="B5521" s="1">
        <f>DATE(2006,1,1) + TIME(0,0,0)</f>
        <v>38718</v>
      </c>
      <c r="C5521">
        <v>31.951314925999998</v>
      </c>
    </row>
    <row r="5522" spans="1:3" x14ac:dyDescent="0.25">
      <c r="A5522">
        <v>2223</v>
      </c>
      <c r="B5522" s="1">
        <f>DATE(2006,2,1) + TIME(0,0,0)</f>
        <v>38749</v>
      </c>
      <c r="C5522">
        <v>31.988447188999999</v>
      </c>
    </row>
    <row r="5523" spans="1:3" x14ac:dyDescent="0.25">
      <c r="A5523">
        <v>2251</v>
      </c>
      <c r="B5523" s="1">
        <f>DATE(2006,3,1) + TIME(0,0,0)</f>
        <v>38777</v>
      </c>
      <c r="C5523">
        <v>32.021610260000003</v>
      </c>
    </row>
    <row r="5524" spans="1:3" x14ac:dyDescent="0.25">
      <c r="A5524">
        <v>2282</v>
      </c>
      <c r="B5524" s="1">
        <f>DATE(2006,4,1) + TIME(0,0,0)</f>
        <v>38808</v>
      </c>
      <c r="C5524">
        <v>32.057910919000001</v>
      </c>
    </row>
    <row r="5525" spans="1:3" x14ac:dyDescent="0.25">
      <c r="A5525">
        <v>2312</v>
      </c>
      <c r="B5525" s="1">
        <f>DATE(2006,5,1) + TIME(0,0,0)</f>
        <v>38838</v>
      </c>
      <c r="C5525">
        <v>32.092639923</v>
      </c>
    </row>
    <row r="5526" spans="1:3" x14ac:dyDescent="0.25">
      <c r="A5526">
        <v>2343</v>
      </c>
      <c r="B5526" s="1">
        <f>DATE(2006,6,1) + TIME(0,0,0)</f>
        <v>38869</v>
      </c>
      <c r="C5526">
        <v>32.128120422000002</v>
      </c>
    </row>
    <row r="5527" spans="1:3" x14ac:dyDescent="0.25">
      <c r="A5527">
        <v>2373</v>
      </c>
      <c r="B5527" s="1">
        <f>DATE(2006,7,1) + TIME(0,0,0)</f>
        <v>38899</v>
      </c>
      <c r="C5527">
        <v>32.162086487000003</v>
      </c>
    </row>
    <row r="5528" spans="1:3" x14ac:dyDescent="0.25">
      <c r="A5528">
        <v>2404</v>
      </c>
      <c r="B5528" s="1">
        <f>DATE(2006,8,1) + TIME(0,0,0)</f>
        <v>38930</v>
      </c>
      <c r="C5528">
        <v>32.196811676000003</v>
      </c>
    </row>
    <row r="5529" spans="1:3" x14ac:dyDescent="0.25">
      <c r="A5529">
        <v>2435</v>
      </c>
      <c r="B5529" s="1">
        <f>DATE(2006,9,1) + TIME(0,0,0)</f>
        <v>38961</v>
      </c>
      <c r="C5529">
        <v>32.231174469000003</v>
      </c>
    </row>
    <row r="5530" spans="1:3" x14ac:dyDescent="0.25">
      <c r="A5530">
        <v>2465</v>
      </c>
      <c r="B5530" s="1">
        <f>DATE(2006,10,1) + TIME(0,0,0)</f>
        <v>38991</v>
      </c>
      <c r="C5530">
        <v>32.264095306000002</v>
      </c>
    </row>
    <row r="5531" spans="1:3" x14ac:dyDescent="0.25">
      <c r="A5531">
        <v>2496</v>
      </c>
      <c r="B5531" s="1">
        <f>DATE(2006,11,1) + TIME(0,0,0)</f>
        <v>39022</v>
      </c>
      <c r="C5531">
        <v>32.297779083000002</v>
      </c>
    </row>
    <row r="5532" spans="1:3" x14ac:dyDescent="0.25">
      <c r="A5532">
        <v>2526</v>
      </c>
      <c r="B5532" s="1">
        <f>DATE(2006,12,1) + TIME(0,0,0)</f>
        <v>39052</v>
      </c>
      <c r="C5532">
        <v>32.330066680999998</v>
      </c>
    </row>
    <row r="5533" spans="1:3" x14ac:dyDescent="0.25">
      <c r="A5533">
        <v>2557</v>
      </c>
      <c r="B5533" s="1">
        <f>DATE(2007,1,1) + TIME(0,0,0)</f>
        <v>39083</v>
      </c>
      <c r="C5533">
        <v>32.363113403</v>
      </c>
    </row>
    <row r="5534" spans="1:3" x14ac:dyDescent="0.25">
      <c r="A5534">
        <v>2588</v>
      </c>
      <c r="B5534" s="1">
        <f>DATE(2007,2,1) + TIME(0,0,0)</f>
        <v>39114</v>
      </c>
      <c r="C5534">
        <v>32.395847320999998</v>
      </c>
    </row>
    <row r="5535" spans="1:3" x14ac:dyDescent="0.25">
      <c r="A5535">
        <v>2616</v>
      </c>
      <c r="B5535" s="1">
        <f>DATE(2007,3,1) + TIME(0,0,0)</f>
        <v>39142</v>
      </c>
      <c r="C5535">
        <v>32.425163269000002</v>
      </c>
    </row>
    <row r="5536" spans="1:3" x14ac:dyDescent="0.25">
      <c r="A5536">
        <v>2647</v>
      </c>
      <c r="B5536" s="1">
        <f>DATE(2007,4,1) + TIME(0,0,0)</f>
        <v>39173</v>
      </c>
      <c r="C5536">
        <v>32.457336425999998</v>
      </c>
    </row>
    <row r="5537" spans="1:3" x14ac:dyDescent="0.25">
      <c r="A5537">
        <v>2677</v>
      </c>
      <c r="B5537" s="1">
        <f>DATE(2007,5,1) + TIME(0,0,0)</f>
        <v>39203</v>
      </c>
      <c r="C5537">
        <v>32.488201140999998</v>
      </c>
    </row>
    <row r="5538" spans="1:3" x14ac:dyDescent="0.25">
      <c r="A5538">
        <v>2708</v>
      </c>
      <c r="B5538" s="1">
        <f>DATE(2007,6,1) + TIME(0,0,0)</f>
        <v>39234</v>
      </c>
      <c r="C5538">
        <v>32.519828795999999</v>
      </c>
    </row>
    <row r="5539" spans="1:3" x14ac:dyDescent="0.25">
      <c r="A5539">
        <v>2738</v>
      </c>
      <c r="B5539" s="1">
        <f>DATE(2007,7,1) + TIME(0,0,0)</f>
        <v>39264</v>
      </c>
      <c r="C5539">
        <v>32.550174712999997</v>
      </c>
    </row>
    <row r="5540" spans="1:3" x14ac:dyDescent="0.25">
      <c r="A5540">
        <v>2769</v>
      </c>
      <c r="B5540" s="1">
        <f>DATE(2007,8,1) + TIME(0,0,0)</f>
        <v>39295</v>
      </c>
      <c r="C5540">
        <v>32.581275939999998</v>
      </c>
    </row>
    <row r="5541" spans="1:3" x14ac:dyDescent="0.25">
      <c r="A5541">
        <v>2800</v>
      </c>
      <c r="B5541" s="1">
        <f>DATE(2007,9,1) + TIME(0,0,0)</f>
        <v>39326</v>
      </c>
      <c r="C5541">
        <v>32.612148285000004</v>
      </c>
    </row>
    <row r="5542" spans="1:3" x14ac:dyDescent="0.25">
      <c r="A5542">
        <v>2830</v>
      </c>
      <c r="B5542" s="1">
        <f>DATE(2007,10,1) + TIME(0,0,0)</f>
        <v>39356</v>
      </c>
      <c r="C5542">
        <v>32.641830444</v>
      </c>
    </row>
    <row r="5543" spans="1:3" x14ac:dyDescent="0.25">
      <c r="A5543">
        <v>2861</v>
      </c>
      <c r="B5543" s="1">
        <f>DATE(2007,11,1) + TIME(0,0,0)</f>
        <v>39387</v>
      </c>
      <c r="C5543">
        <v>32.672306061</v>
      </c>
    </row>
    <row r="5544" spans="1:3" x14ac:dyDescent="0.25">
      <c r="A5544">
        <v>2891</v>
      </c>
      <c r="B5544" s="1">
        <f>DATE(2007,12,1) + TIME(0,0,0)</f>
        <v>39417</v>
      </c>
      <c r="C5544">
        <v>32.701606750000003</v>
      </c>
    </row>
    <row r="5545" spans="1:3" x14ac:dyDescent="0.25">
      <c r="A5545">
        <v>2922</v>
      </c>
      <c r="B5545" s="1">
        <f>DATE(2008,1,1) + TIME(0,0,0)</f>
        <v>39448</v>
      </c>
      <c r="C5545">
        <v>32.731681823999999</v>
      </c>
    </row>
    <row r="5546" spans="1:3" x14ac:dyDescent="0.25">
      <c r="A5546">
        <v>2953</v>
      </c>
      <c r="B5546" s="1">
        <f>DATE(2008,2,1) + TIME(0,0,0)</f>
        <v>39479</v>
      </c>
      <c r="C5546">
        <v>32.761554717999999</v>
      </c>
    </row>
    <row r="5547" spans="1:3" x14ac:dyDescent="0.25">
      <c r="A5547">
        <v>2982</v>
      </c>
      <c r="B5547" s="1">
        <f>DATE(2008,3,1) + TIME(0,0,0)</f>
        <v>39508</v>
      </c>
      <c r="C5547">
        <v>32.789310454999999</v>
      </c>
    </row>
    <row r="5548" spans="1:3" x14ac:dyDescent="0.25">
      <c r="A5548">
        <v>3013</v>
      </c>
      <c r="B5548" s="1">
        <f>DATE(2008,4,1) + TIME(0,0,0)</f>
        <v>39539</v>
      </c>
      <c r="C5548">
        <v>32.818778991999999</v>
      </c>
    </row>
    <row r="5549" spans="1:3" x14ac:dyDescent="0.25">
      <c r="A5549">
        <v>3043</v>
      </c>
      <c r="B5549" s="1">
        <f>DATE(2008,5,1) + TIME(0,0,0)</f>
        <v>39569</v>
      </c>
      <c r="C5549">
        <v>32.847103119000003</v>
      </c>
    </row>
    <row r="5550" spans="1:3" x14ac:dyDescent="0.25">
      <c r="A5550">
        <v>3074</v>
      </c>
      <c r="B5550" s="1">
        <f>DATE(2008,6,1) + TIME(0,0,0)</f>
        <v>39600</v>
      </c>
      <c r="C5550">
        <v>32.876167297000002</v>
      </c>
    </row>
    <row r="5551" spans="1:3" x14ac:dyDescent="0.25">
      <c r="A5551">
        <v>3104</v>
      </c>
      <c r="B5551" s="1">
        <f>DATE(2008,7,1) + TIME(0,0,0)</f>
        <v>39630</v>
      </c>
      <c r="C5551">
        <v>32.904102324999997</v>
      </c>
    </row>
    <row r="5552" spans="1:3" x14ac:dyDescent="0.25">
      <c r="A5552">
        <v>3135</v>
      </c>
      <c r="B5552" s="1">
        <f>DATE(2008,8,1) + TIME(0,0,0)</f>
        <v>39661</v>
      </c>
      <c r="C5552">
        <v>32.932773589999996</v>
      </c>
    </row>
    <row r="5553" spans="1:3" x14ac:dyDescent="0.25">
      <c r="A5553">
        <v>3166</v>
      </c>
      <c r="B5553" s="1">
        <f>DATE(2008,9,1) + TIME(0,0,0)</f>
        <v>39692</v>
      </c>
      <c r="C5553">
        <v>32.961242675999998</v>
      </c>
    </row>
    <row r="5554" spans="1:3" x14ac:dyDescent="0.25">
      <c r="A5554">
        <v>3196</v>
      </c>
      <c r="B5554" s="1">
        <f>DATE(2008,10,1) + TIME(0,0,0)</f>
        <v>39722</v>
      </c>
      <c r="C5554">
        <v>32.988616942999997</v>
      </c>
    </row>
    <row r="5555" spans="1:3" x14ac:dyDescent="0.25">
      <c r="A5555">
        <v>3227</v>
      </c>
      <c r="B5555" s="1">
        <f>DATE(2008,11,1) + TIME(0,0,0)</f>
        <v>39753</v>
      </c>
      <c r="C5555">
        <v>33.016712189000003</v>
      </c>
    </row>
    <row r="5556" spans="1:3" x14ac:dyDescent="0.25">
      <c r="A5556">
        <v>3257</v>
      </c>
      <c r="B5556" s="1">
        <f>DATE(2008,12,1) + TIME(0,0,0)</f>
        <v>39783</v>
      </c>
      <c r="C5556">
        <v>33.043724060000002</v>
      </c>
    </row>
    <row r="5557" spans="1:3" x14ac:dyDescent="0.25">
      <c r="A5557">
        <v>3288</v>
      </c>
      <c r="B5557" s="1">
        <f>DATE(2009,1,1) + TIME(0,0,0)</f>
        <v>39814</v>
      </c>
      <c r="C5557">
        <v>33.071460723999998</v>
      </c>
    </row>
    <row r="5558" spans="1:3" x14ac:dyDescent="0.25">
      <c r="A5558">
        <v>3319</v>
      </c>
      <c r="B5558" s="1">
        <f>DATE(2009,2,1) + TIME(0,0,0)</f>
        <v>39845</v>
      </c>
      <c r="C5558">
        <v>33.098999022999998</v>
      </c>
    </row>
    <row r="5559" spans="1:3" x14ac:dyDescent="0.25">
      <c r="A5559">
        <v>3347</v>
      </c>
      <c r="B5559" s="1">
        <f>DATE(2009,3,1) + TIME(0,0,0)</f>
        <v>39873</v>
      </c>
      <c r="C5559">
        <v>33.123706818000002</v>
      </c>
    </row>
    <row r="5560" spans="1:3" x14ac:dyDescent="0.25">
      <c r="A5560">
        <v>3378</v>
      </c>
      <c r="B5560" s="1">
        <f>DATE(2009,4,1) + TIME(0,0,0)</f>
        <v>39904</v>
      </c>
      <c r="C5560">
        <v>33.150901793999999</v>
      </c>
    </row>
    <row r="5561" spans="1:3" x14ac:dyDescent="0.25">
      <c r="A5561">
        <v>3408</v>
      </c>
      <c r="B5561" s="1">
        <f>DATE(2009,5,1) + TIME(0,0,0)</f>
        <v>39934</v>
      </c>
      <c r="C5561">
        <v>33.177055359000001</v>
      </c>
    </row>
    <row r="5562" spans="1:3" x14ac:dyDescent="0.25">
      <c r="A5562">
        <v>3439</v>
      </c>
      <c r="B5562" s="1">
        <f>DATE(2009,6,1) + TIME(0,0,0)</f>
        <v>39965</v>
      </c>
      <c r="C5562">
        <v>33.203933716000002</v>
      </c>
    </row>
    <row r="5563" spans="1:3" x14ac:dyDescent="0.25">
      <c r="A5563">
        <v>3469</v>
      </c>
      <c r="B5563" s="1">
        <f>DATE(2009,7,1) + TIME(0,0,0)</f>
        <v>39995</v>
      </c>
      <c r="C5563">
        <v>33.229782104000002</v>
      </c>
    </row>
    <row r="5564" spans="1:3" x14ac:dyDescent="0.25">
      <c r="A5564">
        <v>3500</v>
      </c>
      <c r="B5564" s="1">
        <f>DATE(2009,8,1) + TIME(0,0,0)</f>
        <v>40026</v>
      </c>
      <c r="C5564">
        <v>33.256347656000003</v>
      </c>
    </row>
    <row r="5565" spans="1:3" x14ac:dyDescent="0.25">
      <c r="A5565">
        <v>3531</v>
      </c>
      <c r="B5565" s="1">
        <f>DATE(2009,9,1) + TIME(0,0,0)</f>
        <v>40057</v>
      </c>
      <c r="C5565">
        <v>33.282752991000002</v>
      </c>
    </row>
    <row r="5566" spans="1:3" x14ac:dyDescent="0.25">
      <c r="A5566">
        <v>3561</v>
      </c>
      <c r="B5566" s="1">
        <f>DATE(2009,10,1) + TIME(0,0,0)</f>
        <v>40087</v>
      </c>
      <c r="C5566">
        <v>33.308166503999999</v>
      </c>
    </row>
    <row r="5567" spans="1:3" x14ac:dyDescent="0.25">
      <c r="A5567">
        <v>3592</v>
      </c>
      <c r="B5567" s="1">
        <f>DATE(2009,11,1) + TIME(0,0,0)</f>
        <v>40118</v>
      </c>
      <c r="C5567">
        <v>33.334278107000003</v>
      </c>
    </row>
    <row r="5568" spans="1:3" x14ac:dyDescent="0.25">
      <c r="A5568">
        <v>3622</v>
      </c>
      <c r="B5568" s="1">
        <f>DATE(2009,12,1) + TIME(0,0,0)</f>
        <v>40148</v>
      </c>
      <c r="C5568">
        <v>33.359409331999998</v>
      </c>
    </row>
    <row r="5569" spans="1:3" x14ac:dyDescent="0.25">
      <c r="A5569">
        <v>3653</v>
      </c>
      <c r="B5569" s="1">
        <f>DATE(2010,1,1) + TIME(0,0,0)</f>
        <v>40179</v>
      </c>
      <c r="C5569">
        <v>33.385238647000001</v>
      </c>
    </row>
    <row r="5570" spans="1:3" x14ac:dyDescent="0.25">
      <c r="A5570">
        <v>3684</v>
      </c>
      <c r="B5570" s="1">
        <f>DATE(2010,2,1) + TIME(0,0,0)</f>
        <v>40210</v>
      </c>
      <c r="C5570">
        <v>33.410926818999997</v>
      </c>
    </row>
    <row r="5571" spans="1:3" x14ac:dyDescent="0.25">
      <c r="A5571">
        <v>3712</v>
      </c>
      <c r="B5571" s="1">
        <f>DATE(2010,3,1) + TIME(0,0,0)</f>
        <v>40238</v>
      </c>
      <c r="C5571">
        <v>33.434009551999999</v>
      </c>
    </row>
    <row r="5572" spans="1:3" x14ac:dyDescent="0.25">
      <c r="A5572">
        <v>3743</v>
      </c>
      <c r="B5572" s="1">
        <f>DATE(2010,4,1) + TIME(0,0,0)</f>
        <v>40269</v>
      </c>
      <c r="C5572">
        <v>33.459434508999998</v>
      </c>
    </row>
    <row r="5573" spans="1:3" x14ac:dyDescent="0.25">
      <c r="A5573">
        <v>3773</v>
      </c>
      <c r="B5573" s="1">
        <f>DATE(2010,5,1) + TIME(0,0,0)</f>
        <v>40299</v>
      </c>
      <c r="C5573">
        <v>33.483909607000001</v>
      </c>
    </row>
    <row r="5574" spans="1:3" x14ac:dyDescent="0.25">
      <c r="A5574">
        <v>3804</v>
      </c>
      <c r="B5574" s="1">
        <f>DATE(2010,6,1) + TIME(0,0,0)</f>
        <v>40330</v>
      </c>
      <c r="C5574">
        <v>33.509067535</v>
      </c>
    </row>
    <row r="5575" spans="1:3" x14ac:dyDescent="0.25">
      <c r="A5575">
        <v>3834</v>
      </c>
      <c r="B5575" s="1">
        <f>DATE(2010,7,1) + TIME(0,0,0)</f>
        <v>40360</v>
      </c>
      <c r="C5575">
        <v>33.533290862999998</v>
      </c>
    </row>
    <row r="5576" spans="1:3" x14ac:dyDescent="0.25">
      <c r="A5576">
        <v>3865</v>
      </c>
      <c r="B5576" s="1">
        <f>DATE(2010,8,1) + TIME(0,0,0)</f>
        <v>40391</v>
      </c>
      <c r="C5576">
        <v>33.558197020999998</v>
      </c>
    </row>
    <row r="5577" spans="1:3" x14ac:dyDescent="0.25">
      <c r="A5577">
        <v>3896</v>
      </c>
      <c r="B5577" s="1">
        <f>DATE(2010,9,1) + TIME(0,0,0)</f>
        <v>40422</v>
      </c>
      <c r="C5577">
        <v>33.582969665999997</v>
      </c>
    </row>
    <row r="5578" spans="1:3" x14ac:dyDescent="0.25">
      <c r="A5578">
        <v>3926</v>
      </c>
      <c r="B5578" s="1">
        <f>DATE(2010,10,1) + TIME(0,0,0)</f>
        <v>40452</v>
      </c>
      <c r="C5578">
        <v>33.606826781999999</v>
      </c>
    </row>
    <row r="5579" spans="1:3" x14ac:dyDescent="0.25">
      <c r="A5579">
        <v>3957</v>
      </c>
      <c r="B5579" s="1">
        <f>DATE(2010,11,1) + TIME(0,0,0)</f>
        <v>40483</v>
      </c>
      <c r="C5579">
        <v>33.631351471000002</v>
      </c>
    </row>
    <row r="5580" spans="1:3" x14ac:dyDescent="0.25">
      <c r="A5580">
        <v>3987</v>
      </c>
      <c r="B5580" s="1">
        <f>DATE(2010,12,1) + TIME(0,0,0)</f>
        <v>40513</v>
      </c>
      <c r="C5580">
        <v>33.654968261999997</v>
      </c>
    </row>
    <row r="5581" spans="1:3" x14ac:dyDescent="0.25">
      <c r="A5581">
        <v>4018</v>
      </c>
      <c r="B5581" s="1">
        <f>DATE(2011,1,1) + TIME(0,0,0)</f>
        <v>40544</v>
      </c>
      <c r="C5581">
        <v>33.679252624999997</v>
      </c>
    </row>
    <row r="5582" spans="1:3" x14ac:dyDescent="0.25">
      <c r="A5582">
        <v>4049</v>
      </c>
      <c r="B5582" s="1">
        <f>DATE(2011,2,1) + TIME(0,0,0)</f>
        <v>40575</v>
      </c>
      <c r="C5582">
        <v>33.703418732000003</v>
      </c>
    </row>
    <row r="5583" spans="1:3" x14ac:dyDescent="0.25">
      <c r="A5583">
        <v>4077</v>
      </c>
      <c r="B5583" s="1">
        <f>DATE(2011,3,1) + TIME(0,0,0)</f>
        <v>40603</v>
      </c>
      <c r="C5583">
        <v>33.725139618</v>
      </c>
    </row>
    <row r="5584" spans="1:3" x14ac:dyDescent="0.25">
      <c r="A5584">
        <v>4108</v>
      </c>
      <c r="B5584" s="1">
        <f>DATE(2011,4,1) + TIME(0,0,0)</f>
        <v>40634</v>
      </c>
      <c r="C5584">
        <v>33.749076842999997</v>
      </c>
    </row>
    <row r="5585" spans="1:3" x14ac:dyDescent="0.25">
      <c r="A5585">
        <v>4138</v>
      </c>
      <c r="B5585" s="1">
        <f>DATE(2011,5,1) + TIME(0,0,0)</f>
        <v>40664</v>
      </c>
      <c r="C5585">
        <v>33.772136688000003</v>
      </c>
    </row>
    <row r="5586" spans="1:3" x14ac:dyDescent="0.25">
      <c r="A5586">
        <v>4169</v>
      </c>
      <c r="B5586" s="1">
        <f>DATE(2011,6,1) + TIME(0,0,0)</f>
        <v>40695</v>
      </c>
      <c r="C5586">
        <v>33.795848845999998</v>
      </c>
    </row>
    <row r="5587" spans="1:3" x14ac:dyDescent="0.25">
      <c r="A5587">
        <v>4199</v>
      </c>
      <c r="B5587" s="1">
        <f>DATE(2011,7,1) + TIME(0,0,0)</f>
        <v>40725</v>
      </c>
      <c r="C5587">
        <v>33.818691254000001</v>
      </c>
    </row>
    <row r="5588" spans="1:3" x14ac:dyDescent="0.25">
      <c r="A5588">
        <v>4230</v>
      </c>
      <c r="B5588" s="1">
        <f>DATE(2011,8,1) + TIME(0,0,0)</f>
        <v>40756</v>
      </c>
      <c r="C5588">
        <v>33.842185974000003</v>
      </c>
    </row>
    <row r="5589" spans="1:3" x14ac:dyDescent="0.25">
      <c r="A5589">
        <v>4261</v>
      </c>
      <c r="B5589" s="1">
        <f>DATE(2011,9,1) + TIME(0,0,0)</f>
        <v>40787</v>
      </c>
      <c r="C5589">
        <v>33.865570067999997</v>
      </c>
    </row>
    <row r="5590" spans="1:3" x14ac:dyDescent="0.25">
      <c r="A5590">
        <v>4291</v>
      </c>
      <c r="B5590" s="1">
        <f>DATE(2011,10,1) + TIME(0,0,0)</f>
        <v>40817</v>
      </c>
      <c r="C5590">
        <v>33.888095856</v>
      </c>
    </row>
    <row r="5591" spans="1:3" x14ac:dyDescent="0.25">
      <c r="A5591">
        <v>4322</v>
      </c>
      <c r="B5591" s="1">
        <f>DATE(2011,11,1) + TIME(0,0,0)</f>
        <v>40848</v>
      </c>
      <c r="C5591">
        <v>33.911266327</v>
      </c>
    </row>
    <row r="5592" spans="1:3" x14ac:dyDescent="0.25">
      <c r="A5592">
        <v>4352</v>
      </c>
      <c r="B5592" s="1">
        <f>DATE(2011,12,1) + TIME(0,0,0)</f>
        <v>40878</v>
      </c>
      <c r="C5592">
        <v>33.933582305999998</v>
      </c>
    </row>
    <row r="5593" spans="1:3" x14ac:dyDescent="0.25">
      <c r="A5593">
        <v>4383</v>
      </c>
      <c r="B5593" s="1">
        <f>DATE(2012,1,1) + TIME(0,0,0)</f>
        <v>40909</v>
      </c>
      <c r="C5593">
        <v>33.956527710000003</v>
      </c>
    </row>
    <row r="5594" spans="1:3" x14ac:dyDescent="0.25">
      <c r="A5594">
        <v>4414</v>
      </c>
      <c r="B5594" s="1">
        <f>DATE(2012,2,1) + TIME(0,0,0)</f>
        <v>40940</v>
      </c>
      <c r="C5594">
        <v>33.979362488</v>
      </c>
    </row>
    <row r="5595" spans="1:3" x14ac:dyDescent="0.25">
      <c r="A5595">
        <v>4443</v>
      </c>
      <c r="B5595" s="1">
        <f>DATE(2012,3,1) + TIME(0,0,0)</f>
        <v>40969</v>
      </c>
      <c r="C5595">
        <v>34.00062561</v>
      </c>
    </row>
    <row r="5596" spans="1:3" x14ac:dyDescent="0.25">
      <c r="A5596">
        <v>4474</v>
      </c>
      <c r="B5596" s="1">
        <f>DATE(2012,4,1) + TIME(0,0,0)</f>
        <v>41000</v>
      </c>
      <c r="C5596">
        <v>34.023254395000002</v>
      </c>
    </row>
    <row r="5597" spans="1:3" x14ac:dyDescent="0.25">
      <c r="A5597">
        <v>4504</v>
      </c>
      <c r="B5597" s="1">
        <f>DATE(2012,5,1) + TIME(0,0,0)</f>
        <v>41030</v>
      </c>
      <c r="C5597">
        <v>34.045055388999998</v>
      </c>
    </row>
    <row r="5598" spans="1:3" x14ac:dyDescent="0.25">
      <c r="A5598">
        <v>4535</v>
      </c>
      <c r="B5598" s="1">
        <f>DATE(2012,6,1) + TIME(0,0,0)</f>
        <v>41061</v>
      </c>
      <c r="C5598">
        <v>34.067481995000001</v>
      </c>
    </row>
    <row r="5599" spans="1:3" x14ac:dyDescent="0.25">
      <c r="A5599">
        <v>4565</v>
      </c>
      <c r="B5599" s="1">
        <f>DATE(2012,7,1) + TIME(0,0,0)</f>
        <v>41091</v>
      </c>
      <c r="C5599">
        <v>34.089092254999997</v>
      </c>
    </row>
    <row r="5600" spans="1:3" x14ac:dyDescent="0.25">
      <c r="A5600">
        <v>4596</v>
      </c>
      <c r="B5600" s="1">
        <f>DATE(2012,8,1) + TIME(0,0,0)</f>
        <v>41122</v>
      </c>
      <c r="C5600">
        <v>34.111328125</v>
      </c>
    </row>
    <row r="5601" spans="1:3" x14ac:dyDescent="0.25">
      <c r="A5601">
        <v>4627</v>
      </c>
      <c r="B5601" s="1">
        <f>DATE(2012,9,1) + TIME(0,0,0)</f>
        <v>41153</v>
      </c>
      <c r="C5601">
        <v>34.133464813000003</v>
      </c>
    </row>
    <row r="5602" spans="1:3" x14ac:dyDescent="0.25">
      <c r="A5602">
        <v>4657</v>
      </c>
      <c r="B5602" s="1">
        <f>DATE(2012,10,1) + TIME(0,0,0)</f>
        <v>41183</v>
      </c>
      <c r="C5602">
        <v>34.154796599999997</v>
      </c>
    </row>
    <row r="5603" spans="1:3" x14ac:dyDescent="0.25">
      <c r="A5603">
        <v>4688</v>
      </c>
      <c r="B5603" s="1">
        <f>DATE(2012,11,1) + TIME(0,0,0)</f>
        <v>41214</v>
      </c>
      <c r="C5603">
        <v>34.176750183000003</v>
      </c>
    </row>
    <row r="5604" spans="1:3" x14ac:dyDescent="0.25">
      <c r="A5604">
        <v>4718</v>
      </c>
      <c r="B5604" s="1">
        <f>DATE(2012,12,1) + TIME(0,0,0)</f>
        <v>41244</v>
      </c>
      <c r="C5604">
        <v>34.197910309000001</v>
      </c>
    </row>
    <row r="5605" spans="1:3" x14ac:dyDescent="0.25">
      <c r="A5605">
        <v>4749</v>
      </c>
      <c r="B5605" s="1">
        <f>DATE(2013,1,1) + TIME(0,0,0)</f>
        <v>41275</v>
      </c>
      <c r="C5605">
        <v>34.21969223</v>
      </c>
    </row>
    <row r="5606" spans="1:3" x14ac:dyDescent="0.25">
      <c r="A5606">
        <v>4780</v>
      </c>
      <c r="B5606" s="1">
        <f>DATE(2013,2,1) + TIME(0,0,0)</f>
        <v>41306</v>
      </c>
      <c r="C5606">
        <v>34.241390228</v>
      </c>
    </row>
    <row r="5607" spans="1:3" x14ac:dyDescent="0.25">
      <c r="A5607">
        <v>4808</v>
      </c>
      <c r="B5607" s="1">
        <f>DATE(2013,3,1) + TIME(0,0,0)</f>
        <v>41334</v>
      </c>
      <c r="C5607">
        <v>34.260917663999997</v>
      </c>
    </row>
    <row r="5608" spans="1:3" x14ac:dyDescent="0.25">
      <c r="A5608">
        <v>4839</v>
      </c>
      <c r="B5608" s="1">
        <f>DATE(2013,4,1) + TIME(0,0,0)</f>
        <v>41365</v>
      </c>
      <c r="C5608">
        <v>34.282459258999999</v>
      </c>
    </row>
    <row r="5609" spans="1:3" x14ac:dyDescent="0.25">
      <c r="A5609">
        <v>4869</v>
      </c>
      <c r="B5609" s="1">
        <f>DATE(2013,5,1) + TIME(0,0,0)</f>
        <v>41395</v>
      </c>
      <c r="C5609">
        <v>34.303230286000002</v>
      </c>
    </row>
    <row r="5610" spans="1:3" x14ac:dyDescent="0.25">
      <c r="A5610">
        <v>4900</v>
      </c>
      <c r="B5610" s="1">
        <f>DATE(2013,6,1) + TIME(0,0,0)</f>
        <v>41426</v>
      </c>
      <c r="C5610">
        <v>34.324615479000002</v>
      </c>
    </row>
    <row r="5611" spans="1:3" x14ac:dyDescent="0.25">
      <c r="A5611">
        <v>4930</v>
      </c>
      <c r="B5611" s="1">
        <f>DATE(2013,7,1) + TIME(0,0,0)</f>
        <v>41456</v>
      </c>
      <c r="C5611">
        <v>34.345241547000001</v>
      </c>
    </row>
    <row r="5612" spans="1:3" x14ac:dyDescent="0.25">
      <c r="A5612">
        <v>4961</v>
      </c>
      <c r="B5612" s="1">
        <f>DATE(2013,8,1) + TIME(0,0,0)</f>
        <v>41487</v>
      </c>
      <c r="C5612">
        <v>34.366474152000002</v>
      </c>
    </row>
    <row r="5613" spans="1:3" x14ac:dyDescent="0.25">
      <c r="A5613">
        <v>4992</v>
      </c>
      <c r="B5613" s="1">
        <f>DATE(2013,9,1) + TIME(0,0,0)</f>
        <v>41518</v>
      </c>
      <c r="C5613">
        <v>34.387634276999997</v>
      </c>
    </row>
    <row r="5614" spans="1:3" x14ac:dyDescent="0.25">
      <c r="A5614">
        <v>5022</v>
      </c>
      <c r="B5614" s="1">
        <f>DATE(2013,10,1) + TIME(0,0,0)</f>
        <v>41548</v>
      </c>
      <c r="C5614">
        <v>34.408039092999999</v>
      </c>
    </row>
    <row r="5615" spans="1:3" x14ac:dyDescent="0.25">
      <c r="A5615">
        <v>5053</v>
      </c>
      <c r="B5615" s="1">
        <f>DATE(2013,11,1) + TIME(0,0,0)</f>
        <v>41579</v>
      </c>
      <c r="C5615">
        <v>34.429050445999998</v>
      </c>
    </row>
    <row r="5616" spans="1:3" x14ac:dyDescent="0.25">
      <c r="A5616">
        <v>5083</v>
      </c>
      <c r="B5616" s="1">
        <f>DATE(2013,12,1) + TIME(0,0,0)</f>
        <v>41609</v>
      </c>
      <c r="C5616">
        <v>34.449314117</v>
      </c>
    </row>
    <row r="5617" spans="1:3" x14ac:dyDescent="0.25">
      <c r="A5617">
        <v>5114</v>
      </c>
      <c r="B5617" s="1">
        <f>DATE(2014,1,1) + TIME(0,0,0)</f>
        <v>41640</v>
      </c>
      <c r="C5617">
        <v>34.470176696999999</v>
      </c>
    </row>
    <row r="5618" spans="1:3" x14ac:dyDescent="0.25">
      <c r="A5618">
        <v>5145</v>
      </c>
      <c r="B5618" s="1">
        <f>DATE(2014,2,1) + TIME(0,0,0)</f>
        <v>41671</v>
      </c>
      <c r="C5618">
        <v>34.490970611999998</v>
      </c>
    </row>
    <row r="5619" spans="1:3" x14ac:dyDescent="0.25">
      <c r="A5619">
        <v>5173</v>
      </c>
      <c r="B5619" s="1">
        <f>DATE(2014,3,1) + TIME(0,0,0)</f>
        <v>41699</v>
      </c>
      <c r="C5619">
        <v>34.509685515999998</v>
      </c>
    </row>
    <row r="5620" spans="1:3" x14ac:dyDescent="0.25">
      <c r="A5620">
        <v>5204</v>
      </c>
      <c r="B5620" s="1">
        <f>DATE(2014,4,1) + TIME(0,0,0)</f>
        <v>41730</v>
      </c>
      <c r="C5620">
        <v>34.530338286999999</v>
      </c>
    </row>
    <row r="5621" spans="1:3" x14ac:dyDescent="0.25">
      <c r="A5621">
        <v>5234</v>
      </c>
      <c r="B5621" s="1">
        <f>DATE(2014,5,1) + TIME(0,0,0)</f>
        <v>41760</v>
      </c>
      <c r="C5621">
        <v>34.550254821999999</v>
      </c>
    </row>
    <row r="5622" spans="1:3" x14ac:dyDescent="0.25">
      <c r="A5622">
        <v>5265</v>
      </c>
      <c r="B5622" s="1">
        <f>DATE(2014,6,1) + TIME(0,0,0)</f>
        <v>41791</v>
      </c>
      <c r="C5622">
        <v>34.570770263999997</v>
      </c>
    </row>
    <row r="5623" spans="1:3" x14ac:dyDescent="0.25">
      <c r="A5623">
        <v>5295</v>
      </c>
      <c r="B5623" s="1">
        <f>DATE(2014,7,1) + TIME(0,0,0)</f>
        <v>41821</v>
      </c>
      <c r="C5623">
        <v>34.590553284000002</v>
      </c>
    </row>
    <row r="5624" spans="1:3" x14ac:dyDescent="0.25">
      <c r="A5624">
        <v>5326</v>
      </c>
      <c r="B5624" s="1">
        <f>DATE(2014,8,1) + TIME(0,0,0)</f>
        <v>41852</v>
      </c>
      <c r="C5624">
        <v>34.610923767000003</v>
      </c>
    </row>
    <row r="5625" spans="1:3" x14ac:dyDescent="0.25">
      <c r="A5625">
        <v>5357</v>
      </c>
      <c r="B5625" s="1">
        <f>DATE(2014,9,1) + TIME(0,0,0)</f>
        <v>41883</v>
      </c>
      <c r="C5625">
        <v>34.631229400999999</v>
      </c>
    </row>
    <row r="5626" spans="1:3" x14ac:dyDescent="0.25">
      <c r="A5626">
        <v>5387</v>
      </c>
      <c r="B5626" s="1">
        <f>DATE(2014,10,1) + TIME(0,0,0)</f>
        <v>41913</v>
      </c>
      <c r="C5626">
        <v>34.650810241999999</v>
      </c>
    </row>
    <row r="5627" spans="1:3" x14ac:dyDescent="0.25">
      <c r="A5627">
        <v>5418</v>
      </c>
      <c r="B5627" s="1">
        <f>DATE(2014,11,1) + TIME(0,0,0)</f>
        <v>41944</v>
      </c>
      <c r="C5627">
        <v>34.670978546000001</v>
      </c>
    </row>
    <row r="5628" spans="1:3" x14ac:dyDescent="0.25">
      <c r="A5628">
        <v>5448</v>
      </c>
      <c r="B5628" s="1">
        <f>DATE(2014,12,1) + TIME(0,0,0)</f>
        <v>41974</v>
      </c>
      <c r="C5628">
        <v>34.690433501999998</v>
      </c>
    </row>
    <row r="5629" spans="1:3" x14ac:dyDescent="0.25">
      <c r="A5629">
        <v>5479</v>
      </c>
      <c r="B5629" s="1">
        <f>DATE(2015,1,1) + TIME(0,0,0)</f>
        <v>42005</v>
      </c>
      <c r="C5629">
        <v>34.710464477999999</v>
      </c>
    </row>
    <row r="5630" spans="1:3" x14ac:dyDescent="0.25">
      <c r="A5630">
        <v>5510</v>
      </c>
      <c r="B5630" s="1">
        <f>DATE(2015,2,1) + TIME(0,0,0)</f>
        <v>42036</v>
      </c>
      <c r="C5630">
        <v>34.730430603000002</v>
      </c>
    </row>
    <row r="5631" spans="1:3" x14ac:dyDescent="0.25">
      <c r="A5631">
        <v>5538</v>
      </c>
      <c r="B5631" s="1">
        <f>DATE(2015,3,1) + TIME(0,0,0)</f>
        <v>42064</v>
      </c>
      <c r="C5631">
        <v>34.748409271</v>
      </c>
    </row>
    <row r="5632" spans="1:3" x14ac:dyDescent="0.25">
      <c r="A5632">
        <v>5569</v>
      </c>
      <c r="B5632" s="1">
        <f>DATE(2015,4,1) + TIME(0,0,0)</f>
        <v>42095</v>
      </c>
      <c r="C5632">
        <v>34.768249511999997</v>
      </c>
    </row>
    <row r="5633" spans="1:3" x14ac:dyDescent="0.25">
      <c r="A5633">
        <v>5599</v>
      </c>
      <c r="B5633" s="1">
        <f>DATE(2015,5,1) + TIME(0,0,0)</f>
        <v>42125</v>
      </c>
      <c r="C5633">
        <v>34.787384033000002</v>
      </c>
    </row>
    <row r="5634" spans="1:3" x14ac:dyDescent="0.25">
      <c r="A5634">
        <v>5630</v>
      </c>
      <c r="B5634" s="1">
        <f>DATE(2015,6,1) + TIME(0,0,0)</f>
        <v>42156</v>
      </c>
      <c r="C5634">
        <v>34.807094573999997</v>
      </c>
    </row>
    <row r="5635" spans="1:3" x14ac:dyDescent="0.25">
      <c r="A5635">
        <v>5660</v>
      </c>
      <c r="B5635" s="1">
        <f>DATE(2015,7,1) + TIME(0,0,0)</f>
        <v>42186</v>
      </c>
      <c r="C5635">
        <v>34.826107024999999</v>
      </c>
    </row>
    <row r="5636" spans="1:3" x14ac:dyDescent="0.25">
      <c r="A5636">
        <v>5691</v>
      </c>
      <c r="B5636" s="1">
        <f>DATE(2015,8,1) + TIME(0,0,0)</f>
        <v>42217</v>
      </c>
      <c r="C5636">
        <v>34.845687865999999</v>
      </c>
    </row>
    <row r="5637" spans="1:3" x14ac:dyDescent="0.25">
      <c r="A5637">
        <v>5722</v>
      </c>
      <c r="B5637" s="1">
        <f>DATE(2015,9,1) + TIME(0,0,0)</f>
        <v>42248</v>
      </c>
      <c r="C5637">
        <v>34.865203856999997</v>
      </c>
    </row>
    <row r="5638" spans="1:3" x14ac:dyDescent="0.25">
      <c r="A5638">
        <v>5752</v>
      </c>
      <c r="B5638" s="1">
        <f>DATE(2015,10,1) + TIME(0,0,0)</f>
        <v>42278</v>
      </c>
      <c r="C5638">
        <v>34.884033203000001</v>
      </c>
    </row>
    <row r="5639" spans="1:3" x14ac:dyDescent="0.25">
      <c r="A5639">
        <v>5783</v>
      </c>
      <c r="B5639" s="1">
        <f>DATE(2015,11,1) + TIME(0,0,0)</f>
        <v>42309</v>
      </c>
      <c r="C5639">
        <v>34.903419495000001</v>
      </c>
    </row>
    <row r="5640" spans="1:3" x14ac:dyDescent="0.25">
      <c r="A5640">
        <v>5813</v>
      </c>
      <c r="B5640" s="1">
        <f>DATE(2015,12,1) + TIME(0,0,0)</f>
        <v>42339</v>
      </c>
      <c r="C5640">
        <v>34.922122954999999</v>
      </c>
    </row>
    <row r="5641" spans="1:3" x14ac:dyDescent="0.25">
      <c r="A5641">
        <v>5844</v>
      </c>
      <c r="B5641" s="1">
        <f>DATE(2016,1,1) + TIME(0,0,0)</f>
        <v>42370</v>
      </c>
      <c r="C5641">
        <v>34.941387177000003</v>
      </c>
    </row>
    <row r="5642" spans="1:3" x14ac:dyDescent="0.25">
      <c r="A5642">
        <v>5875</v>
      </c>
      <c r="B5642" s="1">
        <f>DATE(2016,2,1) + TIME(0,0,0)</f>
        <v>42401</v>
      </c>
      <c r="C5642">
        <v>34.960586548000002</v>
      </c>
    </row>
    <row r="5643" spans="1:3" x14ac:dyDescent="0.25">
      <c r="A5643">
        <v>5904</v>
      </c>
      <c r="B5643" s="1">
        <f>DATE(2016,3,1) + TIME(0,0,0)</f>
        <v>42430</v>
      </c>
      <c r="C5643">
        <v>34.978492737000003</v>
      </c>
    </row>
    <row r="5644" spans="1:3" x14ac:dyDescent="0.25">
      <c r="A5644">
        <v>5935</v>
      </c>
      <c r="B5644" s="1">
        <f>DATE(2016,4,1) + TIME(0,0,0)</f>
        <v>42461</v>
      </c>
      <c r="C5644">
        <v>34.997570037999999</v>
      </c>
    </row>
    <row r="5645" spans="1:3" x14ac:dyDescent="0.25">
      <c r="A5645">
        <v>5965</v>
      </c>
      <c r="B5645" s="1">
        <f>DATE(2016,5,1) + TIME(0,0,0)</f>
        <v>42491</v>
      </c>
      <c r="C5645">
        <v>35.015972136999999</v>
      </c>
    </row>
    <row r="5646" spans="1:3" x14ac:dyDescent="0.25">
      <c r="A5646">
        <v>5996</v>
      </c>
      <c r="B5646" s="1">
        <f>DATE(2016,6,1) + TIME(0,0,0)</f>
        <v>42522</v>
      </c>
      <c r="C5646">
        <v>35.034927367999998</v>
      </c>
    </row>
    <row r="5647" spans="1:3" x14ac:dyDescent="0.25">
      <c r="A5647">
        <v>6026</v>
      </c>
      <c r="B5647" s="1">
        <f>DATE(2016,7,1) + TIME(0,0,0)</f>
        <v>42552</v>
      </c>
      <c r="C5647">
        <v>35.053211212000001</v>
      </c>
    </row>
    <row r="5648" spans="1:3" x14ac:dyDescent="0.25">
      <c r="A5648">
        <v>6057</v>
      </c>
      <c r="B5648" s="1">
        <f>DATE(2016,8,1) + TIME(0,0,0)</f>
        <v>42583</v>
      </c>
      <c r="C5648">
        <v>35.072044372999997</v>
      </c>
    </row>
    <row r="5649" spans="1:3" x14ac:dyDescent="0.25">
      <c r="A5649">
        <v>6088</v>
      </c>
      <c r="B5649" s="1">
        <f>DATE(2016,9,1) + TIME(0,0,0)</f>
        <v>42614</v>
      </c>
      <c r="C5649">
        <v>35.090816498000002</v>
      </c>
    </row>
    <row r="5650" spans="1:3" x14ac:dyDescent="0.25">
      <c r="A5650">
        <v>6118</v>
      </c>
      <c r="B5650" s="1">
        <f>DATE(2016,10,1) + TIME(0,0,0)</f>
        <v>42644</v>
      </c>
      <c r="C5650">
        <v>35.108924866000002</v>
      </c>
    </row>
    <row r="5651" spans="1:3" x14ac:dyDescent="0.25">
      <c r="A5651">
        <v>6149</v>
      </c>
      <c r="B5651" s="1">
        <f>DATE(2016,11,1) + TIME(0,0,0)</f>
        <v>42675</v>
      </c>
      <c r="C5651">
        <v>35.127578735</v>
      </c>
    </row>
    <row r="5652" spans="1:3" x14ac:dyDescent="0.25">
      <c r="A5652">
        <v>6179</v>
      </c>
      <c r="B5652" s="1">
        <f>DATE(2016,12,1) + TIME(0,0,0)</f>
        <v>42705</v>
      </c>
      <c r="C5652">
        <v>35.145568848000003</v>
      </c>
    </row>
    <row r="5653" spans="1:3" x14ac:dyDescent="0.25">
      <c r="A5653">
        <v>6210</v>
      </c>
      <c r="B5653" s="1">
        <f>DATE(2017,1,1) + TIME(0,0,0)</f>
        <v>42736</v>
      </c>
      <c r="C5653">
        <v>35.164100646999998</v>
      </c>
    </row>
    <row r="5654" spans="1:3" x14ac:dyDescent="0.25">
      <c r="A5654">
        <v>6241</v>
      </c>
      <c r="B5654" s="1">
        <f>DATE(2017,2,1) + TIME(0,0,0)</f>
        <v>42767</v>
      </c>
      <c r="C5654">
        <v>35.182575225999997</v>
      </c>
    </row>
    <row r="5655" spans="1:3" x14ac:dyDescent="0.25">
      <c r="A5655">
        <v>6269</v>
      </c>
      <c r="B5655" s="1">
        <f>DATE(2017,3,1) + TIME(0,0,0)</f>
        <v>42795</v>
      </c>
      <c r="C5655">
        <v>35.199211120999998</v>
      </c>
    </row>
    <row r="5656" spans="1:3" x14ac:dyDescent="0.25">
      <c r="A5656">
        <v>6300</v>
      </c>
      <c r="B5656" s="1">
        <f>DATE(2017,4,1) + TIME(0,0,0)</f>
        <v>42826</v>
      </c>
      <c r="C5656">
        <v>35.217575072999999</v>
      </c>
    </row>
    <row r="5657" spans="1:3" x14ac:dyDescent="0.25">
      <c r="A5657">
        <v>6330</v>
      </c>
      <c r="B5657" s="1">
        <f>DATE(2017,5,1) + TIME(0,0,0)</f>
        <v>42856</v>
      </c>
      <c r="C5657">
        <v>35.235294342000003</v>
      </c>
    </row>
    <row r="5658" spans="1:3" x14ac:dyDescent="0.25">
      <c r="A5658">
        <v>6361</v>
      </c>
      <c r="B5658" s="1">
        <f>DATE(2017,6,1) + TIME(0,0,0)</f>
        <v>42887</v>
      </c>
      <c r="C5658">
        <v>35.253536224000001</v>
      </c>
    </row>
    <row r="5659" spans="1:3" x14ac:dyDescent="0.25">
      <c r="A5659">
        <v>6391</v>
      </c>
      <c r="B5659" s="1">
        <f>DATE(2017,7,1) + TIME(0,0,0)</f>
        <v>42917</v>
      </c>
      <c r="C5659">
        <v>35.271125793000003</v>
      </c>
    </row>
    <row r="5660" spans="1:3" x14ac:dyDescent="0.25">
      <c r="A5660">
        <v>6422</v>
      </c>
      <c r="B5660" s="1">
        <f>DATE(2017,8,1) + TIME(0,0,0)</f>
        <v>42948</v>
      </c>
      <c r="C5660">
        <v>35.289241791000002</v>
      </c>
    </row>
    <row r="5661" spans="1:3" x14ac:dyDescent="0.25">
      <c r="A5661">
        <v>6453</v>
      </c>
      <c r="B5661" s="1">
        <f>DATE(2017,9,1) + TIME(0,0,0)</f>
        <v>42979</v>
      </c>
      <c r="C5661">
        <v>35.307296753000003</v>
      </c>
    </row>
    <row r="5662" spans="1:3" x14ac:dyDescent="0.25">
      <c r="A5662">
        <v>6483</v>
      </c>
      <c r="B5662" s="1">
        <f>DATE(2017,10,1) + TIME(0,0,0)</f>
        <v>43009</v>
      </c>
      <c r="C5662">
        <v>35.324714661000002</v>
      </c>
    </row>
    <row r="5663" spans="1:3" x14ac:dyDescent="0.25">
      <c r="A5663">
        <v>6514</v>
      </c>
      <c r="B5663" s="1">
        <f>DATE(2017,11,1) + TIME(0,0,0)</f>
        <v>43040</v>
      </c>
      <c r="C5663">
        <v>35.342658997000001</v>
      </c>
    </row>
    <row r="5664" spans="1:3" x14ac:dyDescent="0.25">
      <c r="A5664">
        <v>6544</v>
      </c>
      <c r="B5664" s="1">
        <f>DATE(2017,12,1) + TIME(0,0,0)</f>
        <v>43070</v>
      </c>
      <c r="C5664">
        <v>35.359970093000001</v>
      </c>
    </row>
    <row r="5665" spans="1:3" x14ac:dyDescent="0.25">
      <c r="A5665">
        <v>6575</v>
      </c>
      <c r="B5665" s="1">
        <f>DATE(2018,1,1) + TIME(0,0,0)</f>
        <v>43101</v>
      </c>
      <c r="C5665">
        <v>35.377807617000002</v>
      </c>
    </row>
    <row r="5666" spans="1:3" x14ac:dyDescent="0.25">
      <c r="A5666">
        <v>6606</v>
      </c>
      <c r="B5666" s="1">
        <f>DATE(2018,2,1) + TIME(0,0,0)</f>
        <v>43132</v>
      </c>
      <c r="C5666">
        <v>35.395595551</v>
      </c>
    </row>
    <row r="5667" spans="1:3" x14ac:dyDescent="0.25">
      <c r="A5667">
        <v>6634</v>
      </c>
      <c r="B5667" s="1">
        <f>DATE(2018,3,1) + TIME(0,0,0)</f>
        <v>43160</v>
      </c>
      <c r="C5667">
        <v>35.411613463999998</v>
      </c>
    </row>
    <row r="5668" spans="1:3" x14ac:dyDescent="0.25">
      <c r="A5668">
        <v>6665</v>
      </c>
      <c r="B5668" s="1">
        <f>DATE(2018,4,1) + TIME(0,0,0)</f>
        <v>43191</v>
      </c>
      <c r="C5668">
        <v>35.429290770999998</v>
      </c>
    </row>
    <row r="5669" spans="1:3" x14ac:dyDescent="0.25">
      <c r="A5669">
        <v>6695</v>
      </c>
      <c r="B5669" s="1">
        <f>DATE(2018,5,1) + TIME(0,0,0)</f>
        <v>43221</v>
      </c>
      <c r="C5669">
        <v>35.446338654000002</v>
      </c>
    </row>
    <row r="5670" spans="1:3" x14ac:dyDescent="0.25">
      <c r="A5670">
        <v>6726</v>
      </c>
      <c r="B5670" s="1">
        <f>DATE(2018,6,1) + TIME(0,0,0)</f>
        <v>43252</v>
      </c>
      <c r="C5670">
        <v>35.463893890000001</v>
      </c>
    </row>
    <row r="5671" spans="1:3" x14ac:dyDescent="0.25">
      <c r="A5671">
        <v>6756</v>
      </c>
      <c r="B5671" s="1">
        <f>DATE(2018,7,1) + TIME(0,0,0)</f>
        <v>43282</v>
      </c>
      <c r="C5671">
        <v>35.480838775999999</v>
      </c>
    </row>
    <row r="5672" spans="1:3" x14ac:dyDescent="0.25">
      <c r="A5672">
        <v>6787</v>
      </c>
      <c r="B5672" s="1">
        <f>DATE(2018,8,1) + TIME(0,0,0)</f>
        <v>43313</v>
      </c>
      <c r="C5672">
        <v>35.498294829999999</v>
      </c>
    </row>
    <row r="5673" spans="1:3" x14ac:dyDescent="0.25">
      <c r="A5673">
        <v>6818</v>
      </c>
      <c r="B5673" s="1">
        <f>DATE(2018,9,1) + TIME(0,0,0)</f>
        <v>43344</v>
      </c>
      <c r="C5673">
        <v>35.515701294000003</v>
      </c>
    </row>
    <row r="5674" spans="1:3" x14ac:dyDescent="0.25">
      <c r="A5674">
        <v>6848</v>
      </c>
      <c r="B5674" s="1">
        <f>DATE(2018,10,1) + TIME(0,0,0)</f>
        <v>43374</v>
      </c>
      <c r="C5674">
        <v>35.532493590999998</v>
      </c>
    </row>
    <row r="5675" spans="1:3" x14ac:dyDescent="0.25">
      <c r="A5675">
        <v>6879</v>
      </c>
      <c r="B5675" s="1">
        <f>DATE(2018,11,1) + TIME(0,0,0)</f>
        <v>43405</v>
      </c>
      <c r="C5675">
        <v>35.549793243000003</v>
      </c>
    </row>
    <row r="5676" spans="1:3" x14ac:dyDescent="0.25">
      <c r="A5676">
        <v>6909</v>
      </c>
      <c r="B5676" s="1">
        <f>DATE(2018,12,1) + TIME(0,0,0)</f>
        <v>43435</v>
      </c>
      <c r="C5676">
        <v>35.566482544000003</v>
      </c>
    </row>
    <row r="5677" spans="1:3" x14ac:dyDescent="0.25">
      <c r="A5677">
        <v>6940</v>
      </c>
      <c r="B5677" s="1">
        <f>DATE(2019,1,1) + TIME(0,0,0)</f>
        <v>43466</v>
      </c>
      <c r="C5677">
        <v>35.583675384999999</v>
      </c>
    </row>
    <row r="5678" spans="1:3" x14ac:dyDescent="0.25">
      <c r="A5678">
        <v>6971</v>
      </c>
      <c r="B5678" s="1">
        <f>DATE(2019,2,1) + TIME(0,0,0)</f>
        <v>43497</v>
      </c>
      <c r="C5678">
        <v>35.600814819</v>
      </c>
    </row>
    <row r="5679" spans="1:3" x14ac:dyDescent="0.25">
      <c r="A5679">
        <v>6999</v>
      </c>
      <c r="B5679" s="1">
        <f>DATE(2019,3,1) + TIME(0,0,0)</f>
        <v>43525</v>
      </c>
      <c r="C5679">
        <v>35.616252899000003</v>
      </c>
    </row>
    <row r="5680" spans="1:3" x14ac:dyDescent="0.25">
      <c r="A5680">
        <v>7030</v>
      </c>
      <c r="B5680" s="1">
        <f>DATE(2019,4,1) + TIME(0,0,0)</f>
        <v>43556</v>
      </c>
      <c r="C5680">
        <v>35.633285522000001</v>
      </c>
    </row>
    <row r="5681" spans="1:3" x14ac:dyDescent="0.25">
      <c r="A5681">
        <v>7060</v>
      </c>
      <c r="B5681" s="1">
        <f>DATE(2019,5,1) + TIME(0,0,0)</f>
        <v>43586</v>
      </c>
      <c r="C5681">
        <v>35.649711609000001</v>
      </c>
    </row>
    <row r="5682" spans="1:3" x14ac:dyDescent="0.25">
      <c r="A5682">
        <v>7091</v>
      </c>
      <c r="B5682" s="1">
        <f>DATE(2019,6,1) + TIME(0,0,0)</f>
        <v>43617</v>
      </c>
      <c r="C5682">
        <v>35.666633605999998</v>
      </c>
    </row>
    <row r="5683" spans="1:3" x14ac:dyDescent="0.25">
      <c r="A5683">
        <v>7121</v>
      </c>
      <c r="B5683" s="1">
        <f>DATE(2019,7,1) + TIME(0,0,0)</f>
        <v>43647</v>
      </c>
      <c r="C5683">
        <v>35.682964325</v>
      </c>
    </row>
    <row r="5684" spans="1:3" x14ac:dyDescent="0.25">
      <c r="A5684">
        <v>7152</v>
      </c>
      <c r="B5684" s="1">
        <f>DATE(2019,8,1) + TIME(0,0,0)</f>
        <v>43678</v>
      </c>
      <c r="C5684">
        <v>35.699790954999997</v>
      </c>
    </row>
    <row r="5685" spans="1:3" x14ac:dyDescent="0.25">
      <c r="A5685">
        <v>7183</v>
      </c>
      <c r="B5685" s="1">
        <f>DATE(2019,9,1) + TIME(0,0,0)</f>
        <v>43709</v>
      </c>
      <c r="C5685">
        <v>35.716564177999999</v>
      </c>
    </row>
    <row r="5686" spans="1:3" x14ac:dyDescent="0.25">
      <c r="A5686">
        <v>7213</v>
      </c>
      <c r="B5686" s="1">
        <f>DATE(2019,10,1) + TIME(0,0,0)</f>
        <v>43739</v>
      </c>
      <c r="C5686">
        <v>35.732746124000002</v>
      </c>
    </row>
    <row r="5687" spans="1:3" x14ac:dyDescent="0.25">
      <c r="A5687">
        <v>7244</v>
      </c>
      <c r="B5687" s="1">
        <f>DATE(2019,11,1) + TIME(0,0,0)</f>
        <v>43770</v>
      </c>
      <c r="C5687">
        <v>35.749416351000001</v>
      </c>
    </row>
    <row r="5688" spans="1:3" x14ac:dyDescent="0.25">
      <c r="A5688">
        <v>7274</v>
      </c>
      <c r="B5688" s="1">
        <f>DATE(2019,12,1) + TIME(0,0,0)</f>
        <v>43800</v>
      </c>
      <c r="C5688">
        <v>35.765495299999998</v>
      </c>
    </row>
    <row r="5689" spans="1:3" x14ac:dyDescent="0.25">
      <c r="A5689">
        <v>7305</v>
      </c>
      <c r="B5689" s="1">
        <f>DATE(2020,1,1) + TIME(0,0,0)</f>
        <v>43831</v>
      </c>
      <c r="C5689">
        <v>35.782062531000001</v>
      </c>
    </row>
    <row r="5690" spans="1:3" x14ac:dyDescent="0.25">
      <c r="A5690">
        <v>7336</v>
      </c>
      <c r="B5690" s="1">
        <f>DATE(2020,2,1) + TIME(0,0,0)</f>
        <v>43862</v>
      </c>
      <c r="C5690">
        <v>35.798572540000002</v>
      </c>
    </row>
    <row r="5691" spans="1:3" x14ac:dyDescent="0.25">
      <c r="A5691">
        <v>7365</v>
      </c>
      <c r="B5691" s="1">
        <f>DATE(2020,3,1) + TIME(0,0,0)</f>
        <v>43891</v>
      </c>
      <c r="C5691">
        <v>35.813972473</v>
      </c>
    </row>
    <row r="5692" spans="1:3" x14ac:dyDescent="0.25">
      <c r="A5692">
        <v>7396</v>
      </c>
      <c r="B5692" s="1">
        <f>DATE(2020,4,1) + TIME(0,0,0)</f>
        <v>43922</v>
      </c>
      <c r="C5692">
        <v>35.830383300999998</v>
      </c>
    </row>
    <row r="5693" spans="1:3" x14ac:dyDescent="0.25">
      <c r="A5693">
        <v>7426</v>
      </c>
      <c r="B5693" s="1">
        <f>DATE(2020,5,1) + TIME(0,0,0)</f>
        <v>43952</v>
      </c>
      <c r="C5693">
        <v>35.846214293999999</v>
      </c>
    </row>
    <row r="5694" spans="1:3" x14ac:dyDescent="0.25">
      <c r="A5694">
        <v>7457</v>
      </c>
      <c r="B5694" s="1">
        <f>DATE(2020,6,1) + TIME(0,0,0)</f>
        <v>43983</v>
      </c>
      <c r="C5694">
        <v>35.862522124999998</v>
      </c>
    </row>
    <row r="5695" spans="1:3" x14ac:dyDescent="0.25">
      <c r="A5695">
        <v>7487</v>
      </c>
      <c r="B5695" s="1">
        <f>DATE(2020,7,1) + TIME(0,0,0)</f>
        <v>44013</v>
      </c>
      <c r="C5695">
        <v>35.878257751</v>
      </c>
    </row>
    <row r="5696" spans="1:3" x14ac:dyDescent="0.25">
      <c r="A5696">
        <v>7518</v>
      </c>
      <c r="B5696" s="1">
        <f>DATE(2020,8,1) + TIME(0,0,0)</f>
        <v>44044</v>
      </c>
      <c r="C5696">
        <v>35.894462584999999</v>
      </c>
    </row>
    <row r="5697" spans="1:3" x14ac:dyDescent="0.25">
      <c r="A5697">
        <v>7549</v>
      </c>
      <c r="B5697" s="1">
        <f>DATE(2020,9,1) + TIME(0,0,0)</f>
        <v>44075</v>
      </c>
      <c r="C5697">
        <v>35.910617827999999</v>
      </c>
    </row>
    <row r="5698" spans="1:3" x14ac:dyDescent="0.25">
      <c r="A5698">
        <v>7579</v>
      </c>
      <c r="B5698" s="1">
        <f>DATE(2020,10,1) + TIME(0,0,0)</f>
        <v>44105</v>
      </c>
      <c r="C5698">
        <v>35.926200866999999</v>
      </c>
    </row>
    <row r="5699" spans="1:3" x14ac:dyDescent="0.25">
      <c r="A5699">
        <v>7610</v>
      </c>
      <c r="B5699" s="1">
        <f>DATE(2020,11,1) + TIME(0,0,0)</f>
        <v>44136</v>
      </c>
      <c r="C5699">
        <v>35.942256927000003</v>
      </c>
    </row>
    <row r="5700" spans="1:3" x14ac:dyDescent="0.25">
      <c r="A5700">
        <v>7640</v>
      </c>
      <c r="B5700" s="1">
        <f>DATE(2020,12,1) + TIME(0,0,0)</f>
        <v>44166</v>
      </c>
      <c r="C5700">
        <v>35.957744597999998</v>
      </c>
    </row>
    <row r="5701" spans="1:3" x14ac:dyDescent="0.25">
      <c r="A5701">
        <v>7671</v>
      </c>
      <c r="B5701" s="1">
        <f>DATE(2021,1,1) + TIME(0,0,0)</f>
        <v>44197</v>
      </c>
      <c r="C5701">
        <v>35.973701476999999</v>
      </c>
    </row>
    <row r="5702" spans="1:3" x14ac:dyDescent="0.25">
      <c r="A5702">
        <v>7702</v>
      </c>
      <c r="B5702" s="1">
        <f>DATE(2021,2,1) + TIME(0,0,0)</f>
        <v>44228</v>
      </c>
      <c r="C5702">
        <v>35.98960495</v>
      </c>
    </row>
    <row r="5703" spans="1:3" x14ac:dyDescent="0.25">
      <c r="A5703">
        <v>7730</v>
      </c>
      <c r="B5703" s="1">
        <f>DATE(2021,3,1) + TIME(0,0,0)</f>
        <v>44256</v>
      </c>
      <c r="C5703">
        <v>36.003929137999997</v>
      </c>
    </row>
    <row r="5704" spans="1:3" x14ac:dyDescent="0.25">
      <c r="A5704">
        <v>7761</v>
      </c>
      <c r="B5704" s="1">
        <f>DATE(2021,4,1) + TIME(0,0,0)</f>
        <v>44287</v>
      </c>
      <c r="C5704">
        <v>36.019741058000001</v>
      </c>
    </row>
    <row r="5705" spans="1:3" x14ac:dyDescent="0.25">
      <c r="A5705">
        <v>7791</v>
      </c>
      <c r="B5705" s="1">
        <f>DATE(2021,5,1) + TIME(0,0,0)</f>
        <v>44317</v>
      </c>
      <c r="C5705">
        <v>36.034992217999999</v>
      </c>
    </row>
    <row r="5706" spans="1:3" x14ac:dyDescent="0.25">
      <c r="A5706">
        <v>7822</v>
      </c>
      <c r="B5706" s="1">
        <f>DATE(2021,6,1) + TIME(0,0,0)</f>
        <v>44348</v>
      </c>
      <c r="C5706">
        <v>36.050708770999996</v>
      </c>
    </row>
    <row r="5707" spans="1:3" x14ac:dyDescent="0.25">
      <c r="A5707">
        <v>7852</v>
      </c>
      <c r="B5707" s="1">
        <f>DATE(2021,7,1) + TIME(0,0,0)</f>
        <v>44378</v>
      </c>
      <c r="C5707">
        <v>36.065868377999998</v>
      </c>
    </row>
    <row r="5708" spans="1:3" x14ac:dyDescent="0.25">
      <c r="A5708">
        <v>7883</v>
      </c>
      <c r="B5708" s="1">
        <f>DATE(2021,8,1) + TIME(0,0,0)</f>
        <v>44409</v>
      </c>
      <c r="C5708">
        <v>36.081485747999999</v>
      </c>
    </row>
    <row r="5709" spans="1:3" x14ac:dyDescent="0.25">
      <c r="A5709">
        <v>7914</v>
      </c>
      <c r="B5709" s="1">
        <f>DATE(2021,9,1) + TIME(0,0,0)</f>
        <v>44440</v>
      </c>
      <c r="C5709">
        <v>36.097053528000004</v>
      </c>
    </row>
    <row r="5710" spans="1:3" x14ac:dyDescent="0.25">
      <c r="A5710">
        <v>7944</v>
      </c>
      <c r="B5710" s="1">
        <f>DATE(2021,10,1) + TIME(0,0,0)</f>
        <v>44470</v>
      </c>
      <c r="C5710">
        <v>36.112071991000001</v>
      </c>
    </row>
    <row r="5711" spans="1:3" x14ac:dyDescent="0.25">
      <c r="A5711">
        <v>7975</v>
      </c>
      <c r="B5711" s="1">
        <f>DATE(2021,11,1) + TIME(0,0,0)</f>
        <v>44501</v>
      </c>
      <c r="C5711">
        <v>36.127540588000002</v>
      </c>
    </row>
    <row r="5712" spans="1:3" x14ac:dyDescent="0.25">
      <c r="A5712">
        <v>8005</v>
      </c>
      <c r="B5712" s="1">
        <f>DATE(2021,12,1) + TIME(0,0,0)</f>
        <v>44531</v>
      </c>
      <c r="C5712">
        <v>36.142459869</v>
      </c>
    </row>
    <row r="5713" spans="1:3" x14ac:dyDescent="0.25">
      <c r="A5713">
        <v>8036</v>
      </c>
      <c r="B5713" s="1">
        <f>DATE(2022,1,1) + TIME(0,0,0)</f>
        <v>44562</v>
      </c>
      <c r="C5713">
        <v>36.157829284999998</v>
      </c>
    </row>
    <row r="5714" spans="1:3" x14ac:dyDescent="0.25">
      <c r="A5714">
        <v>8067</v>
      </c>
      <c r="B5714" s="1">
        <f>DATE(2022,2,1) + TIME(0,0,0)</f>
        <v>44593</v>
      </c>
      <c r="C5714">
        <v>36.173152924</v>
      </c>
    </row>
    <row r="5715" spans="1:3" x14ac:dyDescent="0.25">
      <c r="A5715">
        <v>8095</v>
      </c>
      <c r="B5715" s="1">
        <f>DATE(2022,3,1) + TIME(0,0,0)</f>
        <v>44621</v>
      </c>
      <c r="C5715">
        <v>36.186950684000003</v>
      </c>
    </row>
    <row r="5716" spans="1:3" x14ac:dyDescent="0.25">
      <c r="A5716">
        <v>8126</v>
      </c>
      <c r="B5716" s="1">
        <f>DATE(2022,4,1) + TIME(0,0,0)</f>
        <v>44652</v>
      </c>
      <c r="C5716">
        <v>36.202178955000001</v>
      </c>
    </row>
    <row r="5717" spans="1:3" x14ac:dyDescent="0.25">
      <c r="A5717">
        <v>8156</v>
      </c>
      <c r="B5717" s="1">
        <f>DATE(2022,5,1) + TIME(0,0,0)</f>
        <v>44682</v>
      </c>
      <c r="C5717">
        <v>36.216869354000004</v>
      </c>
    </row>
    <row r="5718" spans="1:3" x14ac:dyDescent="0.25">
      <c r="A5718">
        <v>8187</v>
      </c>
      <c r="B5718" s="1">
        <f>DATE(2022,6,1) + TIME(0,0,0)</f>
        <v>44713</v>
      </c>
      <c r="C5718">
        <v>36.232002258000001</v>
      </c>
    </row>
    <row r="5719" spans="1:3" x14ac:dyDescent="0.25">
      <c r="A5719">
        <v>8217</v>
      </c>
      <c r="B5719" s="1">
        <f>DATE(2022,7,1) + TIME(0,0,0)</f>
        <v>44743</v>
      </c>
      <c r="C5719">
        <v>36.246604918999999</v>
      </c>
    </row>
    <row r="5720" spans="1:3" x14ac:dyDescent="0.25">
      <c r="A5720">
        <v>8248</v>
      </c>
      <c r="B5720" s="1">
        <f>DATE(2022,8,1) + TIME(0,0,0)</f>
        <v>44774</v>
      </c>
      <c r="C5720">
        <v>36.261642455999997</v>
      </c>
    </row>
    <row r="5721" spans="1:3" x14ac:dyDescent="0.25">
      <c r="A5721">
        <v>8279</v>
      </c>
      <c r="B5721" s="1">
        <f>DATE(2022,9,1) + TIME(0,0,0)</f>
        <v>44805</v>
      </c>
      <c r="C5721">
        <v>36.276634215999998</v>
      </c>
    </row>
    <row r="5722" spans="1:3" x14ac:dyDescent="0.25">
      <c r="A5722">
        <v>8309</v>
      </c>
      <c r="B5722" s="1">
        <f>DATE(2022,10,1) + TIME(0,0,0)</f>
        <v>44835</v>
      </c>
      <c r="C5722">
        <v>36.291095734000002</v>
      </c>
    </row>
    <row r="5723" spans="1:3" x14ac:dyDescent="0.25">
      <c r="A5723">
        <v>8340</v>
      </c>
      <c r="B5723" s="1">
        <f>DATE(2022,11,1) + TIME(0,0,0)</f>
        <v>44866</v>
      </c>
      <c r="C5723">
        <v>36.305995940999999</v>
      </c>
    </row>
    <row r="5724" spans="1:3" x14ac:dyDescent="0.25">
      <c r="A5724">
        <v>8370</v>
      </c>
      <c r="B5724" s="1">
        <f>DATE(2022,12,1) + TIME(0,0,0)</f>
        <v>44896</v>
      </c>
      <c r="C5724">
        <v>36.320365905999999</v>
      </c>
    </row>
    <row r="5725" spans="1:3" x14ac:dyDescent="0.25">
      <c r="A5725">
        <v>8401</v>
      </c>
      <c r="B5725" s="1">
        <f>DATE(2023,1,1) + TIME(0,0,0)</f>
        <v>44927</v>
      </c>
      <c r="C5725">
        <v>36.335166931000003</v>
      </c>
    </row>
    <row r="5726" spans="1:3" x14ac:dyDescent="0.25">
      <c r="A5726">
        <v>8432</v>
      </c>
      <c r="B5726" s="1">
        <f>DATE(2023,2,1) + TIME(0,0,0)</f>
        <v>44958</v>
      </c>
      <c r="C5726">
        <v>36.349918365000001</v>
      </c>
    </row>
    <row r="5727" spans="1:3" x14ac:dyDescent="0.25">
      <c r="A5727">
        <v>8460</v>
      </c>
      <c r="B5727" s="1">
        <f>DATE(2023,3,1) + TIME(0,0,0)</f>
        <v>44986</v>
      </c>
      <c r="C5727">
        <v>36.363201140999998</v>
      </c>
    </row>
    <row r="5728" spans="1:3" x14ac:dyDescent="0.25">
      <c r="A5728">
        <v>8491</v>
      </c>
      <c r="B5728" s="1">
        <f>DATE(2023,4,1) + TIME(0,0,0)</f>
        <v>45017</v>
      </c>
      <c r="C5728">
        <v>36.377857208000002</v>
      </c>
    </row>
    <row r="5729" spans="1:3" x14ac:dyDescent="0.25">
      <c r="A5729">
        <v>8521</v>
      </c>
      <c r="B5729" s="1">
        <f>DATE(2023,5,1) + TIME(0,0,0)</f>
        <v>45047</v>
      </c>
      <c r="C5729">
        <v>36.391990661999998</v>
      </c>
    </row>
    <row r="5730" spans="1:3" x14ac:dyDescent="0.25">
      <c r="A5730">
        <v>8552</v>
      </c>
      <c r="B5730" s="1">
        <f>DATE(2023,6,1) + TIME(0,0,0)</f>
        <v>45078</v>
      </c>
      <c r="C5730">
        <v>36.406543732000003</v>
      </c>
    </row>
    <row r="5731" spans="1:3" x14ac:dyDescent="0.25">
      <c r="A5731">
        <v>8582</v>
      </c>
      <c r="B5731" s="1">
        <f>DATE(2023,7,1) + TIME(0,0,0)</f>
        <v>45108</v>
      </c>
      <c r="C5731">
        <v>36.420578003000003</v>
      </c>
    </row>
    <row r="5732" spans="1:3" x14ac:dyDescent="0.25">
      <c r="A5732">
        <v>8613</v>
      </c>
      <c r="B5732" s="1">
        <f>DATE(2023,8,1) + TIME(0,0,0)</f>
        <v>45139</v>
      </c>
      <c r="C5732">
        <v>36.435028076000002</v>
      </c>
    </row>
    <row r="5733" spans="1:3" x14ac:dyDescent="0.25">
      <c r="A5733">
        <v>8644</v>
      </c>
      <c r="B5733" s="1">
        <f>DATE(2023,9,1) + TIME(0,0,0)</f>
        <v>45170</v>
      </c>
      <c r="C5733">
        <v>36.449428558000001</v>
      </c>
    </row>
    <row r="5734" spans="1:3" x14ac:dyDescent="0.25">
      <c r="A5734">
        <v>8674</v>
      </c>
      <c r="B5734" s="1">
        <f>DATE(2023,10,1) + TIME(0,0,0)</f>
        <v>45200</v>
      </c>
      <c r="C5734">
        <v>36.463314056000002</v>
      </c>
    </row>
    <row r="5735" spans="1:3" x14ac:dyDescent="0.25">
      <c r="A5735">
        <v>8705</v>
      </c>
      <c r="B5735" s="1">
        <f>DATE(2023,11,1) + TIME(0,0,0)</f>
        <v>45231</v>
      </c>
      <c r="C5735">
        <v>36.477611541999998</v>
      </c>
    </row>
    <row r="5736" spans="1:3" x14ac:dyDescent="0.25">
      <c r="A5736">
        <v>8735</v>
      </c>
      <c r="B5736" s="1">
        <f>DATE(2023,12,1) + TIME(0,0,0)</f>
        <v>45261</v>
      </c>
      <c r="C5736">
        <v>36.491401672000002</v>
      </c>
    </row>
    <row r="5737" spans="1:3" x14ac:dyDescent="0.25">
      <c r="A5737">
        <v>8766</v>
      </c>
      <c r="B5737" s="1">
        <f>DATE(2024,1,1) + TIME(0,0,0)</f>
        <v>45292</v>
      </c>
      <c r="C5737">
        <v>36.505596161</v>
      </c>
    </row>
    <row r="5738" spans="1:3" x14ac:dyDescent="0.25">
      <c r="A5738">
        <v>8797</v>
      </c>
      <c r="B5738" s="1">
        <f>DATE(2024,2,1) + TIME(0,0,0)</f>
        <v>45323</v>
      </c>
      <c r="C5738">
        <v>36.519744873</v>
      </c>
    </row>
    <row r="5739" spans="1:3" x14ac:dyDescent="0.25">
      <c r="A5739">
        <v>8826</v>
      </c>
      <c r="B5739" s="1">
        <f>DATE(2024,3,1) + TIME(0,0,0)</f>
        <v>45352</v>
      </c>
      <c r="C5739">
        <v>36.532936096</v>
      </c>
    </row>
    <row r="5740" spans="1:3" x14ac:dyDescent="0.25">
      <c r="A5740">
        <v>8857</v>
      </c>
      <c r="B5740" s="1">
        <f>DATE(2024,4,1) + TIME(0,0,0)</f>
        <v>45383</v>
      </c>
      <c r="C5740">
        <v>36.546985626000001</v>
      </c>
    </row>
    <row r="5741" spans="1:3" x14ac:dyDescent="0.25">
      <c r="A5741">
        <v>8887</v>
      </c>
      <c r="B5741" s="1">
        <f>DATE(2024,5,1) + TIME(0,0,0)</f>
        <v>45413</v>
      </c>
      <c r="C5741">
        <v>36.560535430999998</v>
      </c>
    </row>
    <row r="5742" spans="1:3" x14ac:dyDescent="0.25">
      <c r="A5742">
        <v>8918</v>
      </c>
      <c r="B5742" s="1">
        <f>DATE(2024,6,1) + TIME(0,0,0)</f>
        <v>45444</v>
      </c>
      <c r="C5742">
        <v>36.574489593999999</v>
      </c>
    </row>
    <row r="5743" spans="1:3" x14ac:dyDescent="0.25">
      <c r="A5743">
        <v>8948</v>
      </c>
      <c r="B5743" s="1">
        <f>DATE(2024,7,1) + TIME(0,0,0)</f>
        <v>45474</v>
      </c>
      <c r="C5743">
        <v>36.587944030999999</v>
      </c>
    </row>
    <row r="5744" spans="1:3" x14ac:dyDescent="0.25">
      <c r="A5744">
        <v>8979</v>
      </c>
      <c r="B5744" s="1">
        <f>DATE(2024,8,1) + TIME(0,0,0)</f>
        <v>45505</v>
      </c>
      <c r="C5744">
        <v>36.601799010999997</v>
      </c>
    </row>
    <row r="5745" spans="1:3" x14ac:dyDescent="0.25">
      <c r="A5745">
        <v>9010</v>
      </c>
      <c r="B5745" s="1">
        <f>DATE(2024,9,1) + TIME(0,0,0)</f>
        <v>45536</v>
      </c>
      <c r="C5745">
        <v>36.615604400999999</v>
      </c>
    </row>
    <row r="5746" spans="1:3" x14ac:dyDescent="0.25">
      <c r="A5746">
        <v>9040</v>
      </c>
      <c r="B5746" s="1">
        <f>DATE(2024,10,1) + TIME(0,0,0)</f>
        <v>45566</v>
      </c>
      <c r="C5746">
        <v>36.628917694000002</v>
      </c>
    </row>
    <row r="5747" spans="1:3" x14ac:dyDescent="0.25">
      <c r="A5747">
        <v>9071</v>
      </c>
      <c r="B5747" s="1">
        <f>DATE(2024,11,1) + TIME(0,0,0)</f>
        <v>45597</v>
      </c>
      <c r="C5747">
        <v>36.642627716</v>
      </c>
    </row>
    <row r="5748" spans="1:3" x14ac:dyDescent="0.25">
      <c r="A5748">
        <v>9101</v>
      </c>
      <c r="B5748" s="1">
        <f>DATE(2024,12,1) + TIME(0,0,0)</f>
        <v>45627</v>
      </c>
      <c r="C5748">
        <v>36.655849457000002</v>
      </c>
    </row>
    <row r="5749" spans="1:3" x14ac:dyDescent="0.25">
      <c r="A5749">
        <v>9132</v>
      </c>
      <c r="B5749" s="1">
        <f>DATE(2025,1,1) + TIME(0,0,0)</f>
        <v>45658</v>
      </c>
      <c r="C5749">
        <v>36.669464111000003</v>
      </c>
    </row>
    <row r="5750" spans="1:3" x14ac:dyDescent="0.25">
      <c r="A5750">
        <v>9163</v>
      </c>
      <c r="B5750" s="1">
        <f>DATE(2025,2,1) + TIME(0,0,0)</f>
        <v>45689</v>
      </c>
      <c r="C5750">
        <v>36.683029175000001</v>
      </c>
    </row>
    <row r="5751" spans="1:3" x14ac:dyDescent="0.25">
      <c r="A5751">
        <v>9191</v>
      </c>
      <c r="B5751" s="1">
        <f>DATE(2025,3,1) + TIME(0,0,0)</f>
        <v>45717</v>
      </c>
      <c r="C5751">
        <v>36.695243834999999</v>
      </c>
    </row>
    <row r="5752" spans="1:3" x14ac:dyDescent="0.25">
      <c r="A5752">
        <v>9222</v>
      </c>
      <c r="B5752" s="1">
        <f>DATE(2025,4,1) + TIME(0,0,0)</f>
        <v>45748</v>
      </c>
      <c r="C5752">
        <v>36.708721161</v>
      </c>
    </row>
    <row r="5753" spans="1:3" x14ac:dyDescent="0.25">
      <c r="A5753">
        <v>9252</v>
      </c>
      <c r="B5753" s="1">
        <f>DATE(2025,5,1) + TIME(0,0,0)</f>
        <v>45778</v>
      </c>
      <c r="C5753">
        <v>36.721721649000003</v>
      </c>
    </row>
    <row r="5754" spans="1:3" x14ac:dyDescent="0.25">
      <c r="A5754">
        <v>9283</v>
      </c>
      <c r="B5754" s="1">
        <f>DATE(2025,6,1) + TIME(0,0,0)</f>
        <v>45809</v>
      </c>
      <c r="C5754">
        <v>36.735111236999998</v>
      </c>
    </row>
    <row r="5755" spans="1:3" x14ac:dyDescent="0.25">
      <c r="A5755">
        <v>9313</v>
      </c>
      <c r="B5755" s="1">
        <f>DATE(2025,7,1) + TIME(0,0,0)</f>
        <v>45839</v>
      </c>
      <c r="C5755">
        <v>36.748027802000003</v>
      </c>
    </row>
    <row r="5756" spans="1:3" x14ac:dyDescent="0.25">
      <c r="A5756">
        <v>9344</v>
      </c>
      <c r="B5756" s="1">
        <f>DATE(2025,8,1) + TIME(0,0,0)</f>
        <v>45870</v>
      </c>
      <c r="C5756">
        <v>36.761329650999997</v>
      </c>
    </row>
    <row r="5757" spans="1:3" x14ac:dyDescent="0.25">
      <c r="A5757">
        <v>9375</v>
      </c>
      <c r="B5757" s="1">
        <f>DATE(2025,9,1) + TIME(0,0,0)</f>
        <v>45901</v>
      </c>
      <c r="C5757">
        <v>36.774589538999997</v>
      </c>
    </row>
    <row r="5758" spans="1:3" x14ac:dyDescent="0.25">
      <c r="A5758">
        <v>9405</v>
      </c>
      <c r="B5758" s="1">
        <f>DATE(2025,10,1) + TIME(0,0,0)</f>
        <v>45931</v>
      </c>
      <c r="C5758">
        <v>36.787380218999999</v>
      </c>
    </row>
    <row r="5759" spans="1:3" x14ac:dyDescent="0.25">
      <c r="A5759">
        <v>9436</v>
      </c>
      <c r="B5759" s="1">
        <f>DATE(2025,11,1) + TIME(0,0,0)</f>
        <v>45962</v>
      </c>
      <c r="C5759">
        <v>36.800552367999998</v>
      </c>
    </row>
    <row r="5760" spans="1:3" x14ac:dyDescent="0.25">
      <c r="A5760">
        <v>9466</v>
      </c>
      <c r="B5760" s="1">
        <f>DATE(2025,12,1) + TIME(0,0,0)</f>
        <v>45992</v>
      </c>
      <c r="C5760">
        <v>36.813259125000002</v>
      </c>
    </row>
    <row r="5761" spans="1:3" x14ac:dyDescent="0.25">
      <c r="A5761">
        <v>9497</v>
      </c>
      <c r="B5761" s="1">
        <f>DATE(2026,1,1) + TIME(0,0,0)</f>
        <v>46023</v>
      </c>
      <c r="C5761">
        <v>36.826351166000002</v>
      </c>
    </row>
    <row r="5762" spans="1:3" x14ac:dyDescent="0.25">
      <c r="A5762">
        <v>9528</v>
      </c>
      <c r="B5762" s="1">
        <f>DATE(2026,2,1) + TIME(0,0,0)</f>
        <v>46054</v>
      </c>
      <c r="C5762">
        <v>36.839397429999998</v>
      </c>
    </row>
    <row r="5763" spans="1:3" x14ac:dyDescent="0.25">
      <c r="A5763">
        <v>9556</v>
      </c>
      <c r="B5763" s="1">
        <f>DATE(2026,3,1) + TIME(0,0,0)</f>
        <v>46082</v>
      </c>
      <c r="C5763">
        <v>36.851146698000001</v>
      </c>
    </row>
    <row r="5764" spans="1:3" x14ac:dyDescent="0.25">
      <c r="A5764">
        <v>9587</v>
      </c>
      <c r="B5764" s="1">
        <f>DATE(2026,4,1) + TIME(0,0,0)</f>
        <v>46113</v>
      </c>
      <c r="C5764">
        <v>36.864116668999998</v>
      </c>
    </row>
    <row r="5765" spans="1:3" x14ac:dyDescent="0.25">
      <c r="A5765">
        <v>9617</v>
      </c>
      <c r="B5765" s="1">
        <f>DATE(2026,5,1) + TIME(0,0,0)</f>
        <v>46143</v>
      </c>
      <c r="C5765">
        <v>36.876628875999998</v>
      </c>
    </row>
    <row r="5766" spans="1:3" x14ac:dyDescent="0.25">
      <c r="A5766">
        <v>9648</v>
      </c>
      <c r="B5766" s="1">
        <f>DATE(2026,6,1) + TIME(0,0,0)</f>
        <v>46174</v>
      </c>
      <c r="C5766">
        <v>36.889514923</v>
      </c>
    </row>
    <row r="5767" spans="1:3" x14ac:dyDescent="0.25">
      <c r="A5767">
        <v>9678</v>
      </c>
      <c r="B5767" s="1">
        <f>DATE(2026,7,1) + TIME(0,0,0)</f>
        <v>46204</v>
      </c>
      <c r="C5767">
        <v>36.901950835999997</v>
      </c>
    </row>
    <row r="5768" spans="1:3" x14ac:dyDescent="0.25">
      <c r="A5768">
        <v>9709</v>
      </c>
      <c r="B5768" s="1">
        <f>DATE(2026,8,1) + TIME(0,0,0)</f>
        <v>46235</v>
      </c>
      <c r="C5768">
        <v>36.914756775000001</v>
      </c>
    </row>
    <row r="5769" spans="1:3" x14ac:dyDescent="0.25">
      <c r="A5769">
        <v>9740</v>
      </c>
      <c r="B5769" s="1">
        <f>DATE(2026,9,1) + TIME(0,0,0)</f>
        <v>46266</v>
      </c>
      <c r="C5769">
        <v>36.927516937</v>
      </c>
    </row>
    <row r="5770" spans="1:3" x14ac:dyDescent="0.25">
      <c r="A5770">
        <v>9770</v>
      </c>
      <c r="B5770" s="1">
        <f>DATE(2026,10,1) + TIME(0,0,0)</f>
        <v>46296</v>
      </c>
      <c r="C5770">
        <v>36.939823150999999</v>
      </c>
    </row>
    <row r="5771" spans="1:3" x14ac:dyDescent="0.25">
      <c r="A5771">
        <v>9801</v>
      </c>
      <c r="B5771" s="1">
        <f>DATE(2026,11,1) + TIME(0,0,0)</f>
        <v>46327</v>
      </c>
      <c r="C5771">
        <v>36.95249939</v>
      </c>
    </row>
    <row r="5772" spans="1:3" x14ac:dyDescent="0.25">
      <c r="A5772">
        <v>9831</v>
      </c>
      <c r="B5772" s="1">
        <f>DATE(2026,12,1) + TIME(0,0,0)</f>
        <v>46357</v>
      </c>
      <c r="C5772">
        <v>36.964729308999999</v>
      </c>
    </row>
    <row r="5773" spans="1:3" x14ac:dyDescent="0.25">
      <c r="A5773">
        <v>9862</v>
      </c>
      <c r="B5773" s="1">
        <f>DATE(2027,1,1) + TIME(0,0,0)</f>
        <v>46388</v>
      </c>
      <c r="C5773">
        <v>36.977325438999998</v>
      </c>
    </row>
    <row r="5774" spans="1:3" x14ac:dyDescent="0.25">
      <c r="A5774">
        <v>9893</v>
      </c>
      <c r="B5774" s="1">
        <f>DATE(2027,2,1) + TIME(0,0,0)</f>
        <v>46419</v>
      </c>
      <c r="C5774">
        <v>36.989887238000001</v>
      </c>
    </row>
    <row r="5775" spans="1:3" x14ac:dyDescent="0.25">
      <c r="A5775">
        <v>9921</v>
      </c>
      <c r="B5775" s="1">
        <f>DATE(2027,3,1) + TIME(0,0,0)</f>
        <v>46447</v>
      </c>
      <c r="C5775">
        <v>37.001197814999998</v>
      </c>
    </row>
    <row r="5776" spans="1:3" x14ac:dyDescent="0.25">
      <c r="A5776">
        <v>9952</v>
      </c>
      <c r="B5776" s="1">
        <f>DATE(2027,4,1) + TIME(0,0,0)</f>
        <v>46478</v>
      </c>
      <c r="C5776">
        <v>37.013687134000001</v>
      </c>
    </row>
    <row r="5777" spans="1:3" x14ac:dyDescent="0.25">
      <c r="A5777">
        <v>9982</v>
      </c>
      <c r="B5777" s="1">
        <f>DATE(2027,5,1) + TIME(0,0,0)</f>
        <v>46508</v>
      </c>
      <c r="C5777">
        <v>37.025741576999998</v>
      </c>
    </row>
    <row r="5778" spans="1:3" x14ac:dyDescent="0.25">
      <c r="A5778">
        <v>10013</v>
      </c>
      <c r="B5778" s="1">
        <f>DATE(2027,6,1) + TIME(0,0,0)</f>
        <v>46539</v>
      </c>
      <c r="C5778">
        <v>37.038158416999998</v>
      </c>
    </row>
    <row r="5779" spans="1:3" x14ac:dyDescent="0.25">
      <c r="A5779">
        <v>10043</v>
      </c>
      <c r="B5779" s="1">
        <f>DATE(2027,7,1) + TIME(0,0,0)</f>
        <v>46569</v>
      </c>
      <c r="C5779">
        <v>37.050144195999998</v>
      </c>
    </row>
    <row r="5780" spans="1:3" x14ac:dyDescent="0.25">
      <c r="A5780">
        <v>10074</v>
      </c>
      <c r="B5780" s="1">
        <f>DATE(2027,8,1) + TIME(0,0,0)</f>
        <v>46600</v>
      </c>
      <c r="C5780">
        <v>37.062492370999998</v>
      </c>
    </row>
    <row r="5781" spans="1:3" x14ac:dyDescent="0.25">
      <c r="A5781">
        <v>10105</v>
      </c>
      <c r="B5781" s="1">
        <f>DATE(2027,9,1) + TIME(0,0,0)</f>
        <v>46631</v>
      </c>
      <c r="C5781">
        <v>37.074806213000002</v>
      </c>
    </row>
    <row r="5782" spans="1:3" x14ac:dyDescent="0.25">
      <c r="A5782">
        <v>10135</v>
      </c>
      <c r="B5782" s="1">
        <f>DATE(2027,10,1) + TIME(0,0,0)</f>
        <v>46661</v>
      </c>
      <c r="C5782">
        <v>37.086692810000002</v>
      </c>
    </row>
    <row r="5783" spans="1:3" x14ac:dyDescent="0.25">
      <c r="A5783">
        <v>10166</v>
      </c>
      <c r="B5783" s="1">
        <f>DATE(2027,11,1) + TIME(0,0,0)</f>
        <v>46692</v>
      </c>
      <c r="C5783">
        <v>37.098941803000002</v>
      </c>
    </row>
    <row r="5784" spans="1:3" x14ac:dyDescent="0.25">
      <c r="A5784">
        <v>10196</v>
      </c>
      <c r="B5784" s="1">
        <f>DATE(2027,12,1) + TIME(0,0,0)</f>
        <v>46722</v>
      </c>
      <c r="C5784">
        <v>37.110759735000002</v>
      </c>
    </row>
    <row r="5785" spans="1:3" x14ac:dyDescent="0.25">
      <c r="A5785">
        <v>10227</v>
      </c>
      <c r="B5785" s="1">
        <f>DATE(2028,1,1) + TIME(0,0,0)</f>
        <v>46753</v>
      </c>
      <c r="C5785">
        <v>37.122943878000001</v>
      </c>
    </row>
    <row r="5786" spans="1:3" x14ac:dyDescent="0.25">
      <c r="A5786">
        <v>10258</v>
      </c>
      <c r="B5786" s="1">
        <f>DATE(2028,2,1) + TIME(0,0,0)</f>
        <v>46784</v>
      </c>
      <c r="C5786">
        <v>37.135089874000002</v>
      </c>
    </row>
    <row r="5787" spans="1:3" x14ac:dyDescent="0.25">
      <c r="A5787">
        <v>10287</v>
      </c>
      <c r="B5787" s="1">
        <f>DATE(2028,3,1) + TIME(0,0,0)</f>
        <v>46813</v>
      </c>
      <c r="C5787">
        <v>37.146427154999998</v>
      </c>
    </row>
    <row r="5788" spans="1:3" x14ac:dyDescent="0.25">
      <c r="A5788">
        <v>10318</v>
      </c>
      <c r="B5788" s="1">
        <f>DATE(2028,4,1) + TIME(0,0,0)</f>
        <v>46844</v>
      </c>
      <c r="C5788">
        <v>37.158512115000001</v>
      </c>
    </row>
    <row r="5789" spans="1:3" x14ac:dyDescent="0.25">
      <c r="A5789">
        <v>10348</v>
      </c>
      <c r="B5789" s="1">
        <f>DATE(2028,5,1) + TIME(0,0,0)</f>
        <v>46874</v>
      </c>
      <c r="C5789">
        <v>37.170173644999998</v>
      </c>
    </row>
    <row r="5790" spans="1:3" x14ac:dyDescent="0.25">
      <c r="A5790">
        <v>10379</v>
      </c>
      <c r="B5790" s="1">
        <f>DATE(2028,6,1) + TIME(0,0,0)</f>
        <v>46905</v>
      </c>
      <c r="C5790">
        <v>37.182197571000003</v>
      </c>
    </row>
    <row r="5791" spans="1:3" x14ac:dyDescent="0.25">
      <c r="A5791">
        <v>10409</v>
      </c>
      <c r="B5791" s="1">
        <f>DATE(2028,7,1) + TIME(0,0,0)</f>
        <v>46935</v>
      </c>
      <c r="C5791">
        <v>37.193801880000002</v>
      </c>
    </row>
    <row r="5792" spans="1:3" x14ac:dyDescent="0.25">
      <c r="A5792">
        <v>10440</v>
      </c>
      <c r="B5792" s="1">
        <f>DATE(2028,8,1) + TIME(0,0,0)</f>
        <v>46966</v>
      </c>
      <c r="C5792">
        <v>37.205760955999999</v>
      </c>
    </row>
    <row r="5793" spans="1:3" x14ac:dyDescent="0.25">
      <c r="A5793">
        <v>10471</v>
      </c>
      <c r="B5793" s="1">
        <f>DATE(2028,9,1) + TIME(0,0,0)</f>
        <v>46997</v>
      </c>
      <c r="C5793">
        <v>37.217689514</v>
      </c>
    </row>
    <row r="5794" spans="1:3" x14ac:dyDescent="0.25">
      <c r="A5794">
        <v>10501</v>
      </c>
      <c r="B5794" s="1">
        <f>DATE(2028,10,1) + TIME(0,0,0)</f>
        <v>47027</v>
      </c>
      <c r="C5794">
        <v>37.229202270999998</v>
      </c>
    </row>
    <row r="5795" spans="1:3" x14ac:dyDescent="0.25">
      <c r="A5795">
        <v>10532</v>
      </c>
      <c r="B5795" s="1">
        <f>DATE(2028,11,1) + TIME(0,0,0)</f>
        <v>47058</v>
      </c>
      <c r="C5795">
        <v>37.241069793999998</v>
      </c>
    </row>
    <row r="5796" spans="1:3" x14ac:dyDescent="0.25">
      <c r="A5796">
        <v>10562</v>
      </c>
      <c r="B5796" s="1">
        <f>DATE(2028,12,1) + TIME(0,0,0)</f>
        <v>47088</v>
      </c>
      <c r="C5796">
        <v>37.252525329999997</v>
      </c>
    </row>
    <row r="5797" spans="1:3" x14ac:dyDescent="0.25">
      <c r="A5797">
        <v>10593</v>
      </c>
      <c r="B5797" s="1">
        <f>DATE(2029,1,1) + TIME(0,0,0)</f>
        <v>47119</v>
      </c>
      <c r="C5797">
        <v>37.264331818000002</v>
      </c>
    </row>
    <row r="5798" spans="1:3" x14ac:dyDescent="0.25">
      <c r="A5798">
        <v>10624</v>
      </c>
      <c r="B5798" s="1">
        <f>DATE(2029,2,1) + TIME(0,0,0)</f>
        <v>47150</v>
      </c>
      <c r="C5798">
        <v>37.276111602999997</v>
      </c>
    </row>
    <row r="5799" spans="1:3" x14ac:dyDescent="0.25">
      <c r="A5799">
        <v>10652</v>
      </c>
      <c r="B5799" s="1">
        <f>DATE(2029,3,1) + TIME(0,0,0)</f>
        <v>47178</v>
      </c>
      <c r="C5799">
        <v>37.286724091000004</v>
      </c>
    </row>
    <row r="5800" spans="1:3" x14ac:dyDescent="0.25">
      <c r="A5800">
        <v>10683</v>
      </c>
      <c r="B5800" s="1">
        <f>DATE(2029,4,1) + TIME(0,0,0)</f>
        <v>47209</v>
      </c>
      <c r="C5800">
        <v>37.298442841000004</v>
      </c>
    </row>
    <row r="5801" spans="1:3" x14ac:dyDescent="0.25">
      <c r="A5801">
        <v>10713</v>
      </c>
      <c r="B5801" s="1">
        <f>DATE(2029,5,1) + TIME(0,0,0)</f>
        <v>47239</v>
      </c>
      <c r="C5801">
        <v>37.309757232999999</v>
      </c>
    </row>
    <row r="5802" spans="1:3" x14ac:dyDescent="0.25">
      <c r="A5802">
        <v>10744</v>
      </c>
      <c r="B5802" s="1">
        <f>DATE(2029,6,1) + TIME(0,0,0)</f>
        <v>47270</v>
      </c>
      <c r="C5802">
        <v>37.321422577</v>
      </c>
    </row>
    <row r="5803" spans="1:3" x14ac:dyDescent="0.25">
      <c r="A5803">
        <v>10774</v>
      </c>
      <c r="B5803" s="1">
        <f>DATE(2029,7,1) + TIME(0,0,0)</f>
        <v>47300</v>
      </c>
      <c r="C5803">
        <v>37.332683563000003</v>
      </c>
    </row>
    <row r="5804" spans="1:3" x14ac:dyDescent="0.25">
      <c r="A5804">
        <v>10805</v>
      </c>
      <c r="B5804" s="1">
        <f>DATE(2029,8,1) + TIME(0,0,0)</f>
        <v>47331</v>
      </c>
      <c r="C5804">
        <v>37.344287872000002</v>
      </c>
    </row>
    <row r="5805" spans="1:3" x14ac:dyDescent="0.25">
      <c r="A5805">
        <v>10836</v>
      </c>
      <c r="B5805" s="1">
        <f>DATE(2029,9,1) + TIME(0,0,0)</f>
        <v>47362</v>
      </c>
      <c r="C5805">
        <v>37.355865479000002</v>
      </c>
    </row>
    <row r="5806" spans="1:3" x14ac:dyDescent="0.25">
      <c r="A5806">
        <v>10866</v>
      </c>
      <c r="B5806" s="1">
        <f>DATE(2029,10,1) + TIME(0,0,0)</f>
        <v>47392</v>
      </c>
      <c r="C5806">
        <v>37.367046356000003</v>
      </c>
    </row>
    <row r="5807" spans="1:3" x14ac:dyDescent="0.25">
      <c r="A5807">
        <v>10897</v>
      </c>
      <c r="B5807" s="1">
        <f>DATE(2029,11,1) + TIME(0,0,0)</f>
        <v>47423</v>
      </c>
      <c r="C5807">
        <v>37.378566741999997</v>
      </c>
    </row>
    <row r="5808" spans="1:3" x14ac:dyDescent="0.25">
      <c r="A5808">
        <v>10927</v>
      </c>
      <c r="B5808" s="1">
        <f>DATE(2029,12,1) + TIME(0,0,0)</f>
        <v>47453</v>
      </c>
      <c r="C5808">
        <v>37.389690399000003</v>
      </c>
    </row>
    <row r="5809" spans="1:3" x14ac:dyDescent="0.25">
      <c r="A5809">
        <v>10958</v>
      </c>
      <c r="B5809" s="1">
        <f>DATE(2030,1,1) + TIME(0,0,0)</f>
        <v>47484</v>
      </c>
      <c r="C5809">
        <v>37.401161193999997</v>
      </c>
    </row>
    <row r="5810" spans="1:3" x14ac:dyDescent="0.25">
      <c r="A5810">
        <v>10989</v>
      </c>
      <c r="B5810" s="1">
        <f>DATE(2030,2,1) + TIME(0,0,0)</f>
        <v>47515</v>
      </c>
      <c r="C5810">
        <v>37.412601471000002</v>
      </c>
    </row>
    <row r="5811" spans="1:3" x14ac:dyDescent="0.25">
      <c r="A5811">
        <v>11017</v>
      </c>
      <c r="B5811" s="1">
        <f>DATE(2030,3,1) + TIME(0,0,0)</f>
        <v>47543</v>
      </c>
      <c r="C5811">
        <v>37.422912598000003</v>
      </c>
    </row>
    <row r="5812" spans="1:3" x14ac:dyDescent="0.25">
      <c r="A5812">
        <v>11048</v>
      </c>
      <c r="B5812" s="1">
        <f>DATE(2030,4,1) + TIME(0,0,0)</f>
        <v>47574</v>
      </c>
      <c r="C5812">
        <v>37.434299469000003</v>
      </c>
    </row>
    <row r="5813" spans="1:3" x14ac:dyDescent="0.25">
      <c r="A5813">
        <v>11078</v>
      </c>
      <c r="B5813" s="1">
        <f>DATE(2030,5,1) + TIME(0,0,0)</f>
        <v>47604</v>
      </c>
      <c r="C5813">
        <v>37.445297240999999</v>
      </c>
    </row>
    <row r="5814" spans="1:3" x14ac:dyDescent="0.25">
      <c r="A5814">
        <v>11109</v>
      </c>
      <c r="B5814" s="1">
        <f>DATE(2030,6,1) + TIME(0,0,0)</f>
        <v>47635</v>
      </c>
      <c r="C5814">
        <v>37.456630707000002</v>
      </c>
    </row>
    <row r="5815" spans="1:3" x14ac:dyDescent="0.25">
      <c r="A5815">
        <v>11139</v>
      </c>
      <c r="B5815" s="1">
        <f>DATE(2030,7,1) + TIME(0,0,0)</f>
        <v>47665</v>
      </c>
      <c r="C5815">
        <v>37.467575072999999</v>
      </c>
    </row>
    <row r="5816" spans="1:3" x14ac:dyDescent="0.25">
      <c r="A5816">
        <v>11170</v>
      </c>
      <c r="B5816" s="1">
        <f>DATE(2030,8,1) + TIME(0,0,0)</f>
        <v>47696</v>
      </c>
      <c r="C5816">
        <v>37.478858948000003</v>
      </c>
    </row>
    <row r="5817" spans="1:3" x14ac:dyDescent="0.25">
      <c r="A5817">
        <v>11201</v>
      </c>
      <c r="B5817" s="1">
        <f>DATE(2030,9,1) + TIME(0,0,0)</f>
        <v>47727</v>
      </c>
      <c r="C5817">
        <v>37.490119933999999</v>
      </c>
    </row>
    <row r="5818" spans="1:3" x14ac:dyDescent="0.25">
      <c r="A5818">
        <v>11231</v>
      </c>
      <c r="B5818" s="1">
        <f>DATE(2030,10,1) + TIME(0,0,0)</f>
        <v>47757</v>
      </c>
      <c r="C5818">
        <v>37.500988006999997</v>
      </c>
    </row>
    <row r="5819" spans="1:3" x14ac:dyDescent="0.25">
      <c r="A5819">
        <v>11262</v>
      </c>
      <c r="B5819" s="1">
        <f>DATE(2030,11,1) + TIME(0,0,0)</f>
        <v>47788</v>
      </c>
      <c r="C5819">
        <v>37.512195587000001</v>
      </c>
    </row>
    <row r="5820" spans="1:3" x14ac:dyDescent="0.25">
      <c r="A5820">
        <v>11292</v>
      </c>
      <c r="B5820" s="1">
        <f>DATE(2030,12,1) + TIME(0,0,0)</f>
        <v>47818</v>
      </c>
      <c r="C5820">
        <v>37.523017883000001</v>
      </c>
    </row>
    <row r="5821" spans="1:3" x14ac:dyDescent="0.25">
      <c r="A5821">
        <v>11323</v>
      </c>
      <c r="B5821" s="1">
        <f>DATE(2031,1,1) + TIME(0,0,0)</f>
        <v>47849</v>
      </c>
      <c r="C5821">
        <v>37.534172058000003</v>
      </c>
    </row>
    <row r="5822" spans="1:3" x14ac:dyDescent="0.25">
      <c r="A5822">
        <v>11354</v>
      </c>
      <c r="B5822" s="1">
        <f>DATE(2031,2,1) + TIME(0,0,0)</f>
        <v>47880</v>
      </c>
      <c r="C5822">
        <v>37.545303345000001</v>
      </c>
    </row>
    <row r="5823" spans="1:3" x14ac:dyDescent="0.25">
      <c r="A5823">
        <v>11382</v>
      </c>
      <c r="B5823" s="1">
        <f>DATE(2031,3,1) + TIME(0,0,0)</f>
        <v>47908</v>
      </c>
      <c r="C5823">
        <v>37.555332184000001</v>
      </c>
    </row>
    <row r="5824" spans="1:3" x14ac:dyDescent="0.25">
      <c r="A5824">
        <v>11413</v>
      </c>
      <c r="B5824" s="1">
        <f>DATE(2031,4,1) + TIME(0,0,0)</f>
        <v>47939</v>
      </c>
      <c r="C5824">
        <v>37.566413879000002</v>
      </c>
    </row>
    <row r="5825" spans="1:3" x14ac:dyDescent="0.25">
      <c r="A5825">
        <v>11443</v>
      </c>
      <c r="B5825" s="1">
        <f>DATE(2031,5,1) + TIME(0,0,0)</f>
        <v>47969</v>
      </c>
      <c r="C5825">
        <v>37.577114105</v>
      </c>
    </row>
    <row r="5826" spans="1:3" x14ac:dyDescent="0.25">
      <c r="A5826">
        <v>11474</v>
      </c>
      <c r="B5826" s="1">
        <f>DATE(2031,6,1) + TIME(0,0,0)</f>
        <v>48000</v>
      </c>
      <c r="C5826">
        <v>37.588146209999998</v>
      </c>
    </row>
    <row r="5827" spans="1:3" x14ac:dyDescent="0.25">
      <c r="A5827">
        <v>11504</v>
      </c>
      <c r="B5827" s="1">
        <f>DATE(2031,7,1) + TIME(0,0,0)</f>
        <v>48030</v>
      </c>
      <c r="C5827">
        <v>37.598800658999998</v>
      </c>
    </row>
    <row r="5828" spans="1:3" x14ac:dyDescent="0.25">
      <c r="A5828">
        <v>11535</v>
      </c>
      <c r="B5828" s="1">
        <f>DATE(2031,8,1) + TIME(0,0,0)</f>
        <v>48061</v>
      </c>
      <c r="C5828">
        <v>37.609783172999997</v>
      </c>
    </row>
    <row r="5829" spans="1:3" x14ac:dyDescent="0.25">
      <c r="A5829">
        <v>11566</v>
      </c>
      <c r="B5829" s="1">
        <f>DATE(2031,9,1) + TIME(0,0,0)</f>
        <v>48092</v>
      </c>
      <c r="C5829">
        <v>37.620738983000003</v>
      </c>
    </row>
    <row r="5830" spans="1:3" x14ac:dyDescent="0.25">
      <c r="A5830">
        <v>11596</v>
      </c>
      <c r="B5830" s="1">
        <f>DATE(2031,10,1) + TIME(0,0,0)</f>
        <v>48122</v>
      </c>
      <c r="C5830">
        <v>37.631320952999999</v>
      </c>
    </row>
    <row r="5831" spans="1:3" x14ac:dyDescent="0.25">
      <c r="A5831">
        <v>11627</v>
      </c>
      <c r="B5831" s="1">
        <f>DATE(2031,11,1) + TIME(0,0,0)</f>
        <v>48153</v>
      </c>
      <c r="C5831">
        <v>37.642230988000001</v>
      </c>
    </row>
    <row r="5832" spans="1:3" x14ac:dyDescent="0.25">
      <c r="A5832">
        <v>11657</v>
      </c>
      <c r="B5832" s="1">
        <f>DATE(2031,12,1) + TIME(0,0,0)</f>
        <v>48183</v>
      </c>
      <c r="C5832">
        <v>37.652767181000002</v>
      </c>
    </row>
    <row r="5833" spans="1:3" x14ac:dyDescent="0.25">
      <c r="A5833">
        <v>11688</v>
      </c>
      <c r="B5833" s="1">
        <f>DATE(2032,1,1) + TIME(0,0,0)</f>
        <v>48214</v>
      </c>
      <c r="C5833">
        <v>37.663627624999997</v>
      </c>
    </row>
    <row r="5834" spans="1:3" x14ac:dyDescent="0.25">
      <c r="A5834">
        <v>11719</v>
      </c>
      <c r="B5834" s="1">
        <f>DATE(2032,2,1) + TIME(0,0,0)</f>
        <v>48245</v>
      </c>
      <c r="C5834">
        <v>37.674465179000002</v>
      </c>
    </row>
    <row r="5835" spans="1:3" x14ac:dyDescent="0.25">
      <c r="A5835">
        <v>11748</v>
      </c>
      <c r="B5835" s="1">
        <f>DATE(2032,3,1) + TIME(0,0,0)</f>
        <v>48274</v>
      </c>
      <c r="C5835">
        <v>37.684581756999997</v>
      </c>
    </row>
    <row r="5836" spans="1:3" x14ac:dyDescent="0.25">
      <c r="A5836">
        <v>11779</v>
      </c>
      <c r="B5836" s="1">
        <f>DATE(2032,4,1) + TIME(0,0,0)</f>
        <v>48305</v>
      </c>
      <c r="C5836">
        <v>37.695377350000001</v>
      </c>
    </row>
    <row r="5837" spans="1:3" x14ac:dyDescent="0.25">
      <c r="A5837">
        <v>11809</v>
      </c>
      <c r="B5837" s="1">
        <f>DATE(2032,5,1) + TIME(0,0,0)</f>
        <v>48335</v>
      </c>
      <c r="C5837">
        <v>37.705799102999997</v>
      </c>
    </row>
    <row r="5838" spans="1:3" x14ac:dyDescent="0.25">
      <c r="A5838">
        <v>11840</v>
      </c>
      <c r="B5838" s="1">
        <f>DATE(2032,6,1) + TIME(0,0,0)</f>
        <v>48366</v>
      </c>
      <c r="C5838">
        <v>37.716545105000002</v>
      </c>
    </row>
    <row r="5839" spans="1:3" x14ac:dyDescent="0.25">
      <c r="A5839">
        <v>11870</v>
      </c>
      <c r="B5839" s="1">
        <f>DATE(2032,7,1) + TIME(0,0,0)</f>
        <v>48396</v>
      </c>
      <c r="C5839">
        <v>37.726921081999997</v>
      </c>
    </row>
    <row r="5840" spans="1:3" x14ac:dyDescent="0.25">
      <c r="A5840">
        <v>11901</v>
      </c>
      <c r="B5840" s="1">
        <f>DATE(2032,8,1) + TIME(0,0,0)</f>
        <v>48427</v>
      </c>
      <c r="C5840">
        <v>37.737621306999998</v>
      </c>
    </row>
    <row r="5841" spans="1:3" x14ac:dyDescent="0.25">
      <c r="A5841">
        <v>11932</v>
      </c>
      <c r="B5841" s="1">
        <f>DATE(2032,9,1) + TIME(0,0,0)</f>
        <v>48458</v>
      </c>
      <c r="C5841">
        <v>37.748302459999998</v>
      </c>
    </row>
    <row r="5842" spans="1:3" x14ac:dyDescent="0.25">
      <c r="A5842">
        <v>11962</v>
      </c>
      <c r="B5842" s="1">
        <f>DATE(2032,10,1) + TIME(0,0,0)</f>
        <v>48488</v>
      </c>
      <c r="C5842">
        <v>37.758613586000003</v>
      </c>
    </row>
    <row r="5843" spans="1:3" x14ac:dyDescent="0.25">
      <c r="A5843">
        <v>11993</v>
      </c>
      <c r="B5843" s="1">
        <f>DATE(2032,11,1) + TIME(0,0,0)</f>
        <v>48519</v>
      </c>
      <c r="C5843">
        <v>37.769248961999999</v>
      </c>
    </row>
    <row r="5844" spans="1:3" x14ac:dyDescent="0.25">
      <c r="A5844">
        <v>12023</v>
      </c>
      <c r="B5844" s="1">
        <f>DATE(2032,12,1) + TIME(0,0,0)</f>
        <v>48549</v>
      </c>
      <c r="C5844">
        <v>37.779518127000003</v>
      </c>
    </row>
    <row r="5845" spans="1:3" x14ac:dyDescent="0.25">
      <c r="A5845">
        <v>12054</v>
      </c>
      <c r="B5845" s="1">
        <f>DATE(2033,1,1) + TIME(0,0,0)</f>
        <v>48580</v>
      </c>
      <c r="C5845">
        <v>37.790107726999999</v>
      </c>
    </row>
    <row r="5846" spans="1:3" x14ac:dyDescent="0.25">
      <c r="A5846">
        <v>12085</v>
      </c>
      <c r="B5846" s="1">
        <f>DATE(2033,2,1) + TIME(0,0,0)</f>
        <v>48611</v>
      </c>
      <c r="C5846">
        <v>37.800674438000001</v>
      </c>
    </row>
    <row r="5847" spans="1:3" x14ac:dyDescent="0.25">
      <c r="A5847">
        <v>12113</v>
      </c>
      <c r="B5847" s="1">
        <f>DATE(2033,3,1) + TIME(0,0,0)</f>
        <v>48639</v>
      </c>
      <c r="C5847">
        <v>37.810203551999997</v>
      </c>
    </row>
    <row r="5848" spans="1:3" x14ac:dyDescent="0.25">
      <c r="A5848">
        <v>12144</v>
      </c>
      <c r="B5848" s="1">
        <f>DATE(2033,4,1) + TIME(0,0,0)</f>
        <v>48670</v>
      </c>
      <c r="C5848">
        <v>37.820728301999999</v>
      </c>
    </row>
    <row r="5849" spans="1:3" x14ac:dyDescent="0.25">
      <c r="A5849">
        <v>12174</v>
      </c>
      <c r="B5849" s="1">
        <f>DATE(2033,5,1) + TIME(0,0,0)</f>
        <v>48700</v>
      </c>
      <c r="C5849">
        <v>37.830894469999997</v>
      </c>
    </row>
    <row r="5850" spans="1:3" x14ac:dyDescent="0.25">
      <c r="A5850">
        <v>12205</v>
      </c>
      <c r="B5850" s="1">
        <f>DATE(2033,6,1) + TIME(0,0,0)</f>
        <v>48731</v>
      </c>
      <c r="C5850">
        <v>37.841381073000001</v>
      </c>
    </row>
    <row r="5851" spans="1:3" x14ac:dyDescent="0.25">
      <c r="A5851">
        <v>12235</v>
      </c>
      <c r="B5851" s="1">
        <f>DATE(2033,7,1) + TIME(0,0,0)</f>
        <v>48761</v>
      </c>
      <c r="C5851">
        <v>37.851505279999998</v>
      </c>
    </row>
    <row r="5852" spans="1:3" x14ac:dyDescent="0.25">
      <c r="A5852">
        <v>12266</v>
      </c>
      <c r="B5852" s="1">
        <f>DATE(2033,8,1) + TIME(0,0,0)</f>
        <v>48792</v>
      </c>
      <c r="C5852">
        <v>37.861946105999998</v>
      </c>
    </row>
    <row r="5853" spans="1:3" x14ac:dyDescent="0.25">
      <c r="A5853">
        <v>12297</v>
      </c>
      <c r="B5853" s="1">
        <f>DATE(2033,9,1) + TIME(0,0,0)</f>
        <v>48823</v>
      </c>
      <c r="C5853">
        <v>37.872364044000001</v>
      </c>
    </row>
    <row r="5854" spans="1:3" x14ac:dyDescent="0.25">
      <c r="A5854">
        <v>12327</v>
      </c>
      <c r="B5854" s="1">
        <f>DATE(2033,10,1) + TIME(0,0,0)</f>
        <v>48853</v>
      </c>
      <c r="C5854">
        <v>37.882427216000004</v>
      </c>
    </row>
    <row r="5855" spans="1:3" x14ac:dyDescent="0.25">
      <c r="A5855">
        <v>12358</v>
      </c>
      <c r="B5855" s="1">
        <f>DATE(2033,11,1) + TIME(0,0,0)</f>
        <v>48884</v>
      </c>
      <c r="C5855">
        <v>37.892799377000003</v>
      </c>
    </row>
    <row r="5856" spans="1:3" x14ac:dyDescent="0.25">
      <c r="A5856">
        <v>12388</v>
      </c>
      <c r="B5856" s="1">
        <f>DATE(2033,12,1) + TIME(0,0,0)</f>
        <v>48914</v>
      </c>
      <c r="C5856">
        <v>37.902820587000001</v>
      </c>
    </row>
    <row r="5857" spans="1:3" x14ac:dyDescent="0.25">
      <c r="A5857">
        <v>12419</v>
      </c>
      <c r="B5857" s="1">
        <f>DATE(2034,1,1) + TIME(0,0,0)</f>
        <v>48945</v>
      </c>
      <c r="C5857">
        <v>37.913150786999999</v>
      </c>
    </row>
    <row r="5858" spans="1:3" x14ac:dyDescent="0.25">
      <c r="A5858">
        <v>12450</v>
      </c>
      <c r="B5858" s="1">
        <f>DATE(2034,2,1) + TIME(0,0,0)</f>
        <v>48976</v>
      </c>
      <c r="C5858">
        <v>37.923461914000001</v>
      </c>
    </row>
    <row r="5859" spans="1:3" x14ac:dyDescent="0.25">
      <c r="A5859">
        <v>12478</v>
      </c>
      <c r="B5859" s="1">
        <f>DATE(2034,3,1) + TIME(0,0,0)</f>
        <v>49004</v>
      </c>
      <c r="C5859">
        <v>37.932754516999999</v>
      </c>
    </row>
    <row r="5860" spans="1:3" x14ac:dyDescent="0.25">
      <c r="A5860">
        <v>12509</v>
      </c>
      <c r="B5860" s="1">
        <f>DATE(2034,4,1) + TIME(0,0,0)</f>
        <v>49035</v>
      </c>
      <c r="C5860">
        <v>37.943027495999999</v>
      </c>
    </row>
    <row r="5861" spans="1:3" x14ac:dyDescent="0.25">
      <c r="A5861">
        <v>12539</v>
      </c>
      <c r="B5861" s="1">
        <f>DATE(2034,5,1) + TIME(0,0,0)</f>
        <v>49065</v>
      </c>
      <c r="C5861">
        <v>37.952945708999998</v>
      </c>
    </row>
    <row r="5862" spans="1:3" x14ac:dyDescent="0.25">
      <c r="A5862">
        <v>12570</v>
      </c>
      <c r="B5862" s="1">
        <f>DATE(2034,6,1) + TIME(0,0,0)</f>
        <v>49096</v>
      </c>
      <c r="C5862">
        <v>37.963172913000001</v>
      </c>
    </row>
    <row r="5863" spans="1:3" x14ac:dyDescent="0.25">
      <c r="A5863">
        <v>12600</v>
      </c>
      <c r="B5863" s="1">
        <f>DATE(2034,7,1) + TIME(0,0,0)</f>
        <v>49126</v>
      </c>
      <c r="C5863">
        <v>37.973052979000002</v>
      </c>
    </row>
    <row r="5864" spans="1:3" x14ac:dyDescent="0.25">
      <c r="A5864">
        <v>12631</v>
      </c>
      <c r="B5864" s="1">
        <f>DATE(2034,8,1) + TIME(0,0,0)</f>
        <v>49157</v>
      </c>
      <c r="C5864">
        <v>37.983238219999997</v>
      </c>
    </row>
    <row r="5865" spans="1:3" x14ac:dyDescent="0.25">
      <c r="A5865">
        <v>12662</v>
      </c>
      <c r="B5865" s="1">
        <f>DATE(2034,9,1) + TIME(0,0,0)</f>
        <v>49188</v>
      </c>
      <c r="C5865">
        <v>37.993400573999999</v>
      </c>
    </row>
    <row r="5866" spans="1:3" x14ac:dyDescent="0.25">
      <c r="A5866">
        <v>12692</v>
      </c>
      <c r="B5866" s="1">
        <f>DATE(2034,10,1) + TIME(0,0,0)</f>
        <v>49218</v>
      </c>
      <c r="C5866">
        <v>38.003219604000002</v>
      </c>
    </row>
    <row r="5867" spans="1:3" x14ac:dyDescent="0.25">
      <c r="A5867">
        <v>12723</v>
      </c>
      <c r="B5867" s="1">
        <f>DATE(2034,11,1) + TIME(0,0,0)</f>
        <v>49249</v>
      </c>
      <c r="C5867">
        <v>38.013339995999999</v>
      </c>
    </row>
    <row r="5868" spans="1:3" x14ac:dyDescent="0.25">
      <c r="A5868">
        <v>12753</v>
      </c>
      <c r="B5868" s="1">
        <f>DATE(2034,12,1) + TIME(0,0,0)</f>
        <v>49279</v>
      </c>
      <c r="C5868">
        <v>38.023117065000001</v>
      </c>
    </row>
    <row r="5869" spans="1:3" x14ac:dyDescent="0.25">
      <c r="A5869">
        <v>12784</v>
      </c>
      <c r="B5869" s="1">
        <f>DATE(2035,1,1) + TIME(0,0,0)</f>
        <v>49310</v>
      </c>
      <c r="C5869">
        <v>38.033199310000001</v>
      </c>
    </row>
    <row r="5870" spans="1:3" x14ac:dyDescent="0.25">
      <c r="A5870">
        <v>12815</v>
      </c>
      <c r="B5870" s="1">
        <f>DATE(2035,2,1) + TIME(0,0,0)</f>
        <v>49341</v>
      </c>
      <c r="C5870">
        <v>38.043262482000003</v>
      </c>
    </row>
    <row r="5871" spans="1:3" x14ac:dyDescent="0.25">
      <c r="A5871">
        <v>12843</v>
      </c>
      <c r="B5871" s="1">
        <f>DATE(2035,3,1) + TIME(0,0,0)</f>
        <v>49369</v>
      </c>
      <c r="C5871">
        <v>38.052333832000002</v>
      </c>
    </row>
    <row r="5872" spans="1:3" x14ac:dyDescent="0.25">
      <c r="A5872">
        <v>12874</v>
      </c>
      <c r="B5872" s="1">
        <f>DATE(2035,4,1) + TIME(0,0,0)</f>
        <v>49400</v>
      </c>
      <c r="C5872">
        <v>38.062358856000003</v>
      </c>
    </row>
    <row r="5873" spans="1:3" x14ac:dyDescent="0.25">
      <c r="A5873">
        <v>12904</v>
      </c>
      <c r="B5873" s="1">
        <f>DATE(2035,5,1) + TIME(0,0,0)</f>
        <v>49430</v>
      </c>
      <c r="C5873">
        <v>38.072044372999997</v>
      </c>
    </row>
    <row r="5874" spans="1:3" x14ac:dyDescent="0.25">
      <c r="A5874">
        <v>12935</v>
      </c>
      <c r="B5874" s="1">
        <f>DATE(2035,6,1) + TIME(0,0,0)</f>
        <v>49461</v>
      </c>
      <c r="C5874">
        <v>38.08203125</v>
      </c>
    </row>
    <row r="5875" spans="1:3" x14ac:dyDescent="0.25">
      <c r="A5875">
        <v>12965</v>
      </c>
      <c r="B5875" s="1">
        <f>DATE(2035,7,1) + TIME(0,0,0)</f>
        <v>49491</v>
      </c>
      <c r="C5875">
        <v>38.091678619</v>
      </c>
    </row>
    <row r="5876" spans="1:3" x14ac:dyDescent="0.25">
      <c r="A5876">
        <v>12996</v>
      </c>
      <c r="B5876" s="1">
        <f>DATE(2035,8,1) + TIME(0,0,0)</f>
        <v>49522</v>
      </c>
      <c r="C5876">
        <v>38.101627350000001</v>
      </c>
    </row>
    <row r="5877" spans="1:3" x14ac:dyDescent="0.25">
      <c r="A5877">
        <v>13027</v>
      </c>
      <c r="B5877" s="1">
        <f>DATE(2035,9,1) + TIME(0,0,0)</f>
        <v>49553</v>
      </c>
      <c r="C5877">
        <v>38.111557007000002</v>
      </c>
    </row>
    <row r="5878" spans="1:3" x14ac:dyDescent="0.25">
      <c r="A5878">
        <v>13057</v>
      </c>
      <c r="B5878" s="1">
        <f>DATE(2035,10,1) + TIME(0,0,0)</f>
        <v>49583</v>
      </c>
      <c r="C5878">
        <v>38.121150970000002</v>
      </c>
    </row>
    <row r="5879" spans="1:3" x14ac:dyDescent="0.25">
      <c r="A5879">
        <v>13088</v>
      </c>
      <c r="B5879" s="1">
        <f>DATE(2035,11,1) + TIME(0,0,0)</f>
        <v>49614</v>
      </c>
      <c r="C5879">
        <v>38.131046294999997</v>
      </c>
    </row>
    <row r="5880" spans="1:3" x14ac:dyDescent="0.25">
      <c r="A5880">
        <v>13118</v>
      </c>
      <c r="B5880" s="1">
        <f>DATE(2035,12,1) + TIME(0,0,0)</f>
        <v>49644</v>
      </c>
      <c r="C5880">
        <v>38.140605927000003</v>
      </c>
    </row>
    <row r="5881" spans="1:3" x14ac:dyDescent="0.25">
      <c r="A5881">
        <v>13149</v>
      </c>
      <c r="B5881" s="1">
        <f>DATE(2036,1,1) + TIME(0,0,0)</f>
        <v>49675</v>
      </c>
      <c r="C5881">
        <v>38.150463104000004</v>
      </c>
    </row>
    <row r="5882" spans="1:3" x14ac:dyDescent="0.25">
      <c r="A5882">
        <v>13180</v>
      </c>
      <c r="B5882" s="1">
        <f>DATE(2036,2,1) + TIME(0,0,0)</f>
        <v>49706</v>
      </c>
      <c r="C5882">
        <v>38.160305022999999</v>
      </c>
    </row>
    <row r="5883" spans="1:3" x14ac:dyDescent="0.25">
      <c r="A5883">
        <v>13209</v>
      </c>
      <c r="B5883" s="1">
        <f>DATE(2036,3,1) + TIME(0,0,0)</f>
        <v>49735</v>
      </c>
      <c r="C5883">
        <v>38.169494628999999</v>
      </c>
    </row>
    <row r="5884" spans="1:3" x14ac:dyDescent="0.25">
      <c r="A5884">
        <v>13240</v>
      </c>
      <c r="B5884" s="1">
        <f>DATE(2036,4,1) + TIME(0,0,0)</f>
        <v>49766</v>
      </c>
      <c r="C5884">
        <v>38.179302216000004</v>
      </c>
    </row>
    <row r="5885" spans="1:3" x14ac:dyDescent="0.25">
      <c r="A5885">
        <v>13270</v>
      </c>
      <c r="B5885" s="1">
        <f>DATE(2036,5,1) + TIME(0,0,0)</f>
        <v>49796</v>
      </c>
      <c r="C5885">
        <v>38.188774109000001</v>
      </c>
    </row>
    <row r="5886" spans="1:3" x14ac:dyDescent="0.25">
      <c r="A5886">
        <v>13301</v>
      </c>
      <c r="B5886" s="1">
        <f>DATE(2036,6,1) + TIME(0,0,0)</f>
        <v>49827</v>
      </c>
      <c r="C5886">
        <v>38.198543549</v>
      </c>
    </row>
    <row r="5887" spans="1:3" x14ac:dyDescent="0.25">
      <c r="A5887">
        <v>13331</v>
      </c>
      <c r="B5887" s="1">
        <f>DATE(2036,7,1) + TIME(0,0,0)</f>
        <v>49857</v>
      </c>
      <c r="C5887">
        <v>38.207984924000002</v>
      </c>
    </row>
    <row r="5888" spans="1:3" x14ac:dyDescent="0.25">
      <c r="A5888">
        <v>13362</v>
      </c>
      <c r="B5888" s="1">
        <f>DATE(2036,8,1) + TIME(0,0,0)</f>
        <v>49888</v>
      </c>
      <c r="C5888">
        <v>38.217720032000003</v>
      </c>
    </row>
    <row r="5889" spans="1:3" x14ac:dyDescent="0.25">
      <c r="A5889">
        <v>13393</v>
      </c>
      <c r="B5889" s="1">
        <f>DATE(2036,9,1) + TIME(0,0,0)</f>
        <v>49919</v>
      </c>
      <c r="C5889">
        <v>38.227439879999999</v>
      </c>
    </row>
    <row r="5890" spans="1:3" x14ac:dyDescent="0.25">
      <c r="A5890">
        <v>13423</v>
      </c>
      <c r="B5890" s="1">
        <f>DATE(2036,10,1) + TIME(0,0,0)</f>
        <v>49949</v>
      </c>
      <c r="C5890">
        <v>38.236827849999997</v>
      </c>
    </row>
    <row r="5891" spans="1:3" x14ac:dyDescent="0.25">
      <c r="A5891">
        <v>13454</v>
      </c>
      <c r="B5891" s="1">
        <f>DATE(2036,11,1) + TIME(0,0,0)</f>
        <v>49980</v>
      </c>
      <c r="C5891">
        <v>38.246513366999999</v>
      </c>
    </row>
    <row r="5892" spans="1:3" x14ac:dyDescent="0.25">
      <c r="A5892">
        <v>13484</v>
      </c>
      <c r="B5892" s="1">
        <f>DATE(2036,12,1) + TIME(0,0,0)</f>
        <v>50010</v>
      </c>
      <c r="C5892">
        <v>38.255870819000002</v>
      </c>
    </row>
    <row r="5893" spans="1:3" x14ac:dyDescent="0.25">
      <c r="A5893">
        <v>13515</v>
      </c>
      <c r="B5893" s="1">
        <f>DATE(2037,1,1) + TIME(0,0,0)</f>
        <v>50041</v>
      </c>
      <c r="C5893">
        <v>38.265522003000001</v>
      </c>
    </row>
    <row r="5894" spans="1:3" x14ac:dyDescent="0.25">
      <c r="A5894">
        <v>13546</v>
      </c>
      <c r="B5894" s="1">
        <f>DATE(2037,2,1) + TIME(0,0,0)</f>
        <v>50072</v>
      </c>
      <c r="C5894">
        <v>38.275154114000003</v>
      </c>
    </row>
    <row r="5895" spans="1:3" x14ac:dyDescent="0.25">
      <c r="A5895">
        <v>13574</v>
      </c>
      <c r="B5895" s="1">
        <f>DATE(2037,3,1) + TIME(0,0,0)</f>
        <v>50100</v>
      </c>
      <c r="C5895">
        <v>38.283843994000001</v>
      </c>
    </row>
    <row r="5896" spans="1:3" x14ac:dyDescent="0.25">
      <c r="A5896">
        <v>13605</v>
      </c>
      <c r="B5896" s="1">
        <f>DATE(2037,4,1) + TIME(0,0,0)</f>
        <v>50131</v>
      </c>
      <c r="C5896">
        <v>38.293445587000001</v>
      </c>
    </row>
    <row r="5897" spans="1:3" x14ac:dyDescent="0.25">
      <c r="A5897">
        <v>13635</v>
      </c>
      <c r="B5897" s="1">
        <f>DATE(2037,5,1) + TIME(0,0,0)</f>
        <v>50161</v>
      </c>
      <c r="C5897">
        <v>38.302719115999999</v>
      </c>
    </row>
    <row r="5898" spans="1:3" x14ac:dyDescent="0.25">
      <c r="A5898">
        <v>13666</v>
      </c>
      <c r="B5898" s="1">
        <f>DATE(2037,6,1) + TIME(0,0,0)</f>
        <v>50192</v>
      </c>
      <c r="C5898">
        <v>38.312290191999999</v>
      </c>
    </row>
    <row r="5899" spans="1:3" x14ac:dyDescent="0.25">
      <c r="A5899">
        <v>13696</v>
      </c>
      <c r="B5899" s="1">
        <f>DATE(2037,7,1) + TIME(0,0,0)</f>
        <v>50222</v>
      </c>
      <c r="C5899">
        <v>38.321533203000001</v>
      </c>
    </row>
    <row r="5900" spans="1:3" x14ac:dyDescent="0.25">
      <c r="A5900">
        <v>13727</v>
      </c>
      <c r="B5900" s="1">
        <f>DATE(2037,8,1) + TIME(0,0,0)</f>
        <v>50253</v>
      </c>
      <c r="C5900">
        <v>38.331069946</v>
      </c>
    </row>
    <row r="5901" spans="1:3" x14ac:dyDescent="0.25">
      <c r="A5901">
        <v>13758</v>
      </c>
      <c r="B5901" s="1">
        <f>DATE(2037,9,1) + TIME(0,0,0)</f>
        <v>50284</v>
      </c>
      <c r="C5901">
        <v>38.340591431</v>
      </c>
    </row>
    <row r="5902" spans="1:3" x14ac:dyDescent="0.25">
      <c r="A5902">
        <v>13788</v>
      </c>
      <c r="B5902" s="1">
        <f>DATE(2037,10,1) + TIME(0,0,0)</f>
        <v>50314</v>
      </c>
      <c r="C5902">
        <v>38.349788666000002</v>
      </c>
    </row>
    <row r="5903" spans="1:3" x14ac:dyDescent="0.25">
      <c r="A5903">
        <v>13819</v>
      </c>
      <c r="B5903" s="1">
        <f>DATE(2037,11,1) + TIME(0,0,0)</f>
        <v>50345</v>
      </c>
      <c r="C5903">
        <v>38.359275818</v>
      </c>
    </row>
    <row r="5904" spans="1:3" x14ac:dyDescent="0.25">
      <c r="A5904">
        <v>13849</v>
      </c>
      <c r="B5904" s="1">
        <f>DATE(2037,12,1) + TIME(0,0,0)</f>
        <v>50375</v>
      </c>
      <c r="C5904">
        <v>38.368442535</v>
      </c>
    </row>
    <row r="5905" spans="1:3" x14ac:dyDescent="0.25">
      <c r="A5905">
        <v>13880</v>
      </c>
      <c r="B5905" s="1">
        <f>DATE(2038,1,1) + TIME(0,0,0)</f>
        <v>50406</v>
      </c>
      <c r="C5905">
        <v>38.377899169999999</v>
      </c>
    </row>
    <row r="5906" spans="1:3" x14ac:dyDescent="0.25">
      <c r="A5906">
        <v>13911</v>
      </c>
      <c r="B5906" s="1">
        <f>DATE(2038,2,1) + TIME(0,0,0)</f>
        <v>50437</v>
      </c>
      <c r="C5906">
        <v>38.387336730999998</v>
      </c>
    </row>
    <row r="5907" spans="1:3" x14ac:dyDescent="0.25">
      <c r="A5907">
        <v>13939</v>
      </c>
      <c r="B5907" s="1">
        <f>DATE(2038,3,1) + TIME(0,0,0)</f>
        <v>50465</v>
      </c>
      <c r="C5907">
        <v>38.395851135000001</v>
      </c>
    </row>
    <row r="5908" spans="1:3" x14ac:dyDescent="0.25">
      <c r="A5908">
        <v>13970</v>
      </c>
      <c r="B5908" s="1">
        <f>DATE(2038,4,1) + TIME(0,0,0)</f>
        <v>50496</v>
      </c>
      <c r="C5908">
        <v>38.405261993000003</v>
      </c>
    </row>
    <row r="5909" spans="1:3" x14ac:dyDescent="0.25">
      <c r="A5909">
        <v>14000</v>
      </c>
      <c r="B5909" s="1">
        <f>DATE(2038,5,1) + TIME(0,0,0)</f>
        <v>50526</v>
      </c>
      <c r="C5909">
        <v>38.414352417000003</v>
      </c>
    </row>
    <row r="5910" spans="1:3" x14ac:dyDescent="0.25">
      <c r="A5910">
        <v>14031</v>
      </c>
      <c r="B5910" s="1">
        <f>DATE(2038,6,1) + TIME(0,0,0)</f>
        <v>50557</v>
      </c>
      <c r="C5910">
        <v>38.423728943</v>
      </c>
    </row>
    <row r="5911" spans="1:3" x14ac:dyDescent="0.25">
      <c r="A5911">
        <v>14061</v>
      </c>
      <c r="B5911" s="1">
        <f>DATE(2038,7,1) + TIME(0,0,0)</f>
        <v>50587</v>
      </c>
      <c r="C5911">
        <v>38.432788848999998</v>
      </c>
    </row>
    <row r="5912" spans="1:3" x14ac:dyDescent="0.25">
      <c r="A5912">
        <v>14092</v>
      </c>
      <c r="B5912" s="1">
        <f>DATE(2038,8,1) + TIME(0,0,0)</f>
        <v>50618</v>
      </c>
      <c r="C5912">
        <v>38.442138671999999</v>
      </c>
    </row>
    <row r="5913" spans="1:3" x14ac:dyDescent="0.25">
      <c r="A5913">
        <v>14123</v>
      </c>
      <c r="B5913" s="1">
        <f>DATE(2038,9,1) + TIME(0,0,0)</f>
        <v>50649</v>
      </c>
      <c r="C5913">
        <v>38.451469420999999</v>
      </c>
    </row>
    <row r="5914" spans="1:3" x14ac:dyDescent="0.25">
      <c r="A5914">
        <v>14153</v>
      </c>
      <c r="B5914" s="1">
        <f>DATE(2038,10,1) + TIME(0,0,0)</f>
        <v>50679</v>
      </c>
      <c r="C5914">
        <v>38.460483551000003</v>
      </c>
    </row>
    <row r="5915" spans="1:3" x14ac:dyDescent="0.25">
      <c r="A5915">
        <v>14184</v>
      </c>
      <c r="B5915" s="1">
        <f>DATE(2038,11,1) + TIME(0,0,0)</f>
        <v>50710</v>
      </c>
      <c r="C5915">
        <v>38.469787598000003</v>
      </c>
    </row>
    <row r="5916" spans="1:3" x14ac:dyDescent="0.25">
      <c r="A5916">
        <v>14214</v>
      </c>
      <c r="B5916" s="1">
        <f>DATE(2038,12,1) + TIME(0,0,0)</f>
        <v>50740</v>
      </c>
      <c r="C5916">
        <v>38.478771209999998</v>
      </c>
    </row>
    <row r="5917" spans="1:3" x14ac:dyDescent="0.25">
      <c r="A5917">
        <v>14245</v>
      </c>
      <c r="B5917" s="1">
        <f>DATE(2039,1,1) + TIME(0,0,0)</f>
        <v>50771</v>
      </c>
      <c r="C5917">
        <v>38.488044739000003</v>
      </c>
    </row>
    <row r="5918" spans="1:3" x14ac:dyDescent="0.25">
      <c r="A5918">
        <v>14276</v>
      </c>
      <c r="B5918" s="1">
        <f>DATE(2039,2,1) + TIME(0,0,0)</f>
        <v>50802</v>
      </c>
      <c r="C5918">
        <v>38.497299194</v>
      </c>
    </row>
    <row r="5919" spans="1:3" x14ac:dyDescent="0.25">
      <c r="A5919">
        <v>14304</v>
      </c>
      <c r="B5919" s="1">
        <f>DATE(2039,3,1) + TIME(0,0,0)</f>
        <v>50830</v>
      </c>
      <c r="C5919">
        <v>38.505645752</v>
      </c>
    </row>
    <row r="5920" spans="1:3" x14ac:dyDescent="0.25">
      <c r="A5920">
        <v>14335</v>
      </c>
      <c r="B5920" s="1">
        <f>DATE(2039,4,1) + TIME(0,0,0)</f>
        <v>50861</v>
      </c>
      <c r="C5920">
        <v>38.514869689999998</v>
      </c>
    </row>
    <row r="5921" spans="1:3" x14ac:dyDescent="0.25">
      <c r="A5921">
        <v>14365</v>
      </c>
      <c r="B5921" s="1">
        <f>DATE(2039,5,1) + TIME(0,0,0)</f>
        <v>50891</v>
      </c>
      <c r="C5921">
        <v>38.523780823000003</v>
      </c>
    </row>
    <row r="5922" spans="1:3" x14ac:dyDescent="0.25">
      <c r="A5922">
        <v>14396</v>
      </c>
      <c r="B5922" s="1">
        <f>DATE(2039,6,1) + TIME(0,0,0)</f>
        <v>50922</v>
      </c>
      <c r="C5922">
        <v>38.532978057999998</v>
      </c>
    </row>
    <row r="5923" spans="1:3" x14ac:dyDescent="0.25">
      <c r="A5923">
        <v>14426</v>
      </c>
      <c r="B5923" s="1">
        <f>DATE(2039,7,1) + TIME(0,0,0)</f>
        <v>50952</v>
      </c>
      <c r="C5923">
        <v>38.541862488</v>
      </c>
    </row>
    <row r="5924" spans="1:3" x14ac:dyDescent="0.25">
      <c r="A5924">
        <v>14457</v>
      </c>
      <c r="B5924" s="1">
        <f>DATE(2039,8,1) + TIME(0,0,0)</f>
        <v>50983</v>
      </c>
      <c r="C5924">
        <v>38.551025391000003</v>
      </c>
    </row>
    <row r="5925" spans="1:3" x14ac:dyDescent="0.25">
      <c r="A5925">
        <v>14488</v>
      </c>
      <c r="B5925" s="1">
        <f>DATE(2039,9,1) + TIME(0,0,0)</f>
        <v>51014</v>
      </c>
      <c r="C5925">
        <v>38.560176849000001</v>
      </c>
    </row>
    <row r="5926" spans="1:3" x14ac:dyDescent="0.25">
      <c r="A5926">
        <v>14518</v>
      </c>
      <c r="B5926" s="1">
        <f>DATE(2039,10,1) + TIME(0,0,0)</f>
        <v>51044</v>
      </c>
      <c r="C5926">
        <v>38.569015503000003</v>
      </c>
    </row>
    <row r="5927" spans="1:3" x14ac:dyDescent="0.25">
      <c r="A5927">
        <v>14549</v>
      </c>
      <c r="B5927" s="1">
        <f>DATE(2039,11,1) + TIME(0,0,0)</f>
        <v>51075</v>
      </c>
      <c r="C5927">
        <v>38.578136444000002</v>
      </c>
    </row>
    <row r="5928" spans="1:3" x14ac:dyDescent="0.25">
      <c r="A5928">
        <v>14579</v>
      </c>
      <c r="B5928" s="1">
        <f>DATE(2039,12,1) + TIME(0,0,0)</f>
        <v>51105</v>
      </c>
      <c r="C5928">
        <v>38.586948395</v>
      </c>
    </row>
    <row r="5929" spans="1:3" x14ac:dyDescent="0.25">
      <c r="A5929">
        <v>14610</v>
      </c>
      <c r="B5929" s="1">
        <f>DATE(2040,1,1) + TIME(0,0,0)</f>
        <v>51136</v>
      </c>
      <c r="C5929">
        <v>38.596038817999997</v>
      </c>
    </row>
    <row r="5930" spans="1:3" x14ac:dyDescent="0.25">
      <c r="A5930">
        <v>14641</v>
      </c>
      <c r="B5930" s="1">
        <f>DATE(2040,2,1) + TIME(0,0,0)</f>
        <v>51167</v>
      </c>
      <c r="C5930">
        <v>38.605113983000003</v>
      </c>
    </row>
    <row r="5931" spans="1:3" x14ac:dyDescent="0.25">
      <c r="A5931">
        <v>14670</v>
      </c>
      <c r="B5931" s="1">
        <f>DATE(2040,3,1) + TIME(0,0,0)</f>
        <v>51196</v>
      </c>
      <c r="C5931">
        <v>38.613590240000001</v>
      </c>
    </row>
    <row r="5932" spans="1:3" x14ac:dyDescent="0.25">
      <c r="A5932">
        <v>14701</v>
      </c>
      <c r="B5932" s="1">
        <f>DATE(2040,4,1) + TIME(0,0,0)</f>
        <v>51227</v>
      </c>
      <c r="C5932">
        <v>38.622634888</v>
      </c>
    </row>
    <row r="5933" spans="1:3" x14ac:dyDescent="0.25">
      <c r="A5933">
        <v>14731</v>
      </c>
      <c r="B5933" s="1">
        <f>DATE(2040,5,1) + TIME(0,0,0)</f>
        <v>51257</v>
      </c>
      <c r="C5933">
        <v>38.631374358999999</v>
      </c>
    </row>
    <row r="5934" spans="1:3" x14ac:dyDescent="0.25">
      <c r="A5934">
        <v>14762</v>
      </c>
      <c r="B5934" s="1">
        <f>DATE(2040,6,1) + TIME(0,0,0)</f>
        <v>51288</v>
      </c>
      <c r="C5934">
        <v>38.640392302999999</v>
      </c>
    </row>
    <row r="5935" spans="1:3" x14ac:dyDescent="0.25">
      <c r="A5935">
        <v>14792</v>
      </c>
      <c r="B5935" s="1">
        <f>DATE(2040,7,1) + TIME(0,0,0)</f>
        <v>51318</v>
      </c>
      <c r="C5935">
        <v>38.649105071999998</v>
      </c>
    </row>
    <row r="5936" spans="1:3" x14ac:dyDescent="0.25">
      <c r="A5936">
        <v>14823</v>
      </c>
      <c r="B5936" s="1">
        <f>DATE(2040,8,1) + TIME(0,0,0)</f>
        <v>51349</v>
      </c>
      <c r="C5936">
        <v>38.658092498999999</v>
      </c>
    </row>
    <row r="5937" spans="1:3" x14ac:dyDescent="0.25">
      <c r="A5937">
        <v>14854</v>
      </c>
      <c r="B5937" s="1">
        <f>DATE(2040,9,1) + TIME(0,0,0)</f>
        <v>51380</v>
      </c>
      <c r="C5937">
        <v>38.667068481000001</v>
      </c>
    </row>
    <row r="5938" spans="1:3" x14ac:dyDescent="0.25">
      <c r="A5938">
        <v>14884</v>
      </c>
      <c r="B5938" s="1">
        <f>DATE(2040,10,1) + TIME(0,0,0)</f>
        <v>51410</v>
      </c>
      <c r="C5938">
        <v>38.675739288000003</v>
      </c>
    </row>
    <row r="5939" spans="1:3" x14ac:dyDescent="0.25">
      <c r="A5939">
        <v>14915</v>
      </c>
      <c r="B5939" s="1">
        <f>DATE(2040,11,1) + TIME(0,0,0)</f>
        <v>51441</v>
      </c>
      <c r="C5939">
        <v>38.684684752999999</v>
      </c>
    </row>
    <row r="5940" spans="1:3" x14ac:dyDescent="0.25">
      <c r="A5940">
        <v>14945</v>
      </c>
      <c r="B5940" s="1">
        <f>DATE(2040,12,1) + TIME(0,0,0)</f>
        <v>51471</v>
      </c>
      <c r="C5940">
        <v>38.693328856999997</v>
      </c>
    </row>
    <row r="5941" spans="1:3" x14ac:dyDescent="0.25">
      <c r="A5941">
        <v>14976</v>
      </c>
      <c r="B5941" s="1">
        <f>DATE(2041,1,1) + TIME(0,0,0)</f>
        <v>51502</v>
      </c>
      <c r="C5941">
        <v>38.702247620000001</v>
      </c>
    </row>
    <row r="5942" spans="1:3" x14ac:dyDescent="0.25">
      <c r="A5942">
        <v>15007</v>
      </c>
      <c r="B5942" s="1">
        <f>DATE(2041,2,1) + TIME(0,0,0)</f>
        <v>51533</v>
      </c>
      <c r="C5942">
        <v>38.711151123</v>
      </c>
    </row>
    <row r="5943" spans="1:3" x14ac:dyDescent="0.25">
      <c r="A5943">
        <v>15035</v>
      </c>
      <c r="B5943" s="1">
        <f>DATE(2041,3,1) + TIME(0,0,0)</f>
        <v>51561</v>
      </c>
      <c r="C5943">
        <v>38.719181061</v>
      </c>
    </row>
    <row r="5944" spans="1:3" x14ac:dyDescent="0.25">
      <c r="A5944">
        <v>15066</v>
      </c>
      <c r="B5944" s="1">
        <f>DATE(2041,4,1) + TIME(0,0,0)</f>
        <v>51592</v>
      </c>
      <c r="C5944">
        <v>38.728054047000001</v>
      </c>
    </row>
    <row r="5945" spans="1:3" x14ac:dyDescent="0.25">
      <c r="A5945">
        <v>15096</v>
      </c>
      <c r="B5945" s="1">
        <f>DATE(2041,5,1) + TIME(0,0,0)</f>
        <v>51622</v>
      </c>
      <c r="C5945">
        <v>38.736633300999998</v>
      </c>
    </row>
    <row r="5946" spans="1:3" x14ac:dyDescent="0.25">
      <c r="A5946">
        <v>15127</v>
      </c>
      <c r="B5946" s="1">
        <f>DATE(2041,6,1) + TIME(0,0,0)</f>
        <v>51653</v>
      </c>
      <c r="C5946">
        <v>38.745479584000002</v>
      </c>
    </row>
    <row r="5947" spans="1:3" x14ac:dyDescent="0.25">
      <c r="A5947">
        <v>15157</v>
      </c>
      <c r="B5947" s="1">
        <f>DATE(2041,7,1) + TIME(0,0,0)</f>
        <v>51683</v>
      </c>
      <c r="C5947">
        <v>38.754032135000003</v>
      </c>
    </row>
    <row r="5948" spans="1:3" x14ac:dyDescent="0.25">
      <c r="A5948">
        <v>15188</v>
      </c>
      <c r="B5948" s="1">
        <f>DATE(2041,8,1) + TIME(0,0,0)</f>
        <v>51714</v>
      </c>
      <c r="C5948">
        <v>38.762851714999996</v>
      </c>
    </row>
    <row r="5949" spans="1:3" x14ac:dyDescent="0.25">
      <c r="A5949">
        <v>15219</v>
      </c>
      <c r="B5949" s="1">
        <f>DATE(2041,9,1) + TIME(0,0,0)</f>
        <v>51745</v>
      </c>
      <c r="C5949">
        <v>38.771659851000003</v>
      </c>
    </row>
    <row r="5950" spans="1:3" x14ac:dyDescent="0.25">
      <c r="A5950">
        <v>15249</v>
      </c>
      <c r="B5950" s="1">
        <f>DATE(2041,10,1) + TIME(0,0,0)</f>
        <v>51775</v>
      </c>
      <c r="C5950">
        <v>38.780170441000003</v>
      </c>
    </row>
    <row r="5951" spans="1:3" x14ac:dyDescent="0.25">
      <c r="A5951">
        <v>15280</v>
      </c>
      <c r="B5951" s="1">
        <f>DATE(2041,11,1) + TIME(0,0,0)</f>
        <v>51806</v>
      </c>
      <c r="C5951">
        <v>38.788951873999999</v>
      </c>
    </row>
    <row r="5952" spans="1:3" x14ac:dyDescent="0.25">
      <c r="A5952">
        <v>15310</v>
      </c>
      <c r="B5952" s="1">
        <f>DATE(2041,12,1) + TIME(0,0,0)</f>
        <v>51836</v>
      </c>
      <c r="C5952">
        <v>38.797435759999999</v>
      </c>
    </row>
    <row r="5953" spans="1:3" x14ac:dyDescent="0.25">
      <c r="A5953">
        <v>15341</v>
      </c>
      <c r="B5953" s="1">
        <f>DATE(2042,1,1) + TIME(0,0,0)</f>
        <v>51867</v>
      </c>
      <c r="C5953">
        <v>38.806190491000002</v>
      </c>
    </row>
    <row r="5954" spans="1:3" x14ac:dyDescent="0.25">
      <c r="A5954">
        <v>15372</v>
      </c>
      <c r="B5954" s="1">
        <f>DATE(2042,2,1) + TIME(0,0,0)</f>
        <v>51898</v>
      </c>
      <c r="C5954">
        <v>38.814929962000001</v>
      </c>
    </row>
    <row r="5955" spans="1:3" x14ac:dyDescent="0.25">
      <c r="A5955">
        <v>15400</v>
      </c>
      <c r="B5955" s="1">
        <f>DATE(2042,3,1) + TIME(0,0,0)</f>
        <v>51926</v>
      </c>
      <c r="C5955">
        <v>38.822814940999997</v>
      </c>
    </row>
    <row r="5956" spans="1:3" x14ac:dyDescent="0.25">
      <c r="A5956">
        <v>15431</v>
      </c>
      <c r="B5956" s="1">
        <f>DATE(2042,4,1) + TIME(0,0,0)</f>
        <v>51957</v>
      </c>
      <c r="C5956">
        <v>38.831527710000003</v>
      </c>
    </row>
    <row r="5957" spans="1:3" x14ac:dyDescent="0.25">
      <c r="A5957">
        <v>15461</v>
      </c>
      <c r="B5957" s="1">
        <f>DATE(2042,5,1) + TIME(0,0,0)</f>
        <v>51987</v>
      </c>
      <c r="C5957">
        <v>38.839950561999999</v>
      </c>
    </row>
    <row r="5958" spans="1:3" x14ac:dyDescent="0.25">
      <c r="A5958">
        <v>15492</v>
      </c>
      <c r="B5958" s="1">
        <f>DATE(2042,6,1) + TIME(0,0,0)</f>
        <v>52018</v>
      </c>
      <c r="C5958">
        <v>38.848640441999997</v>
      </c>
    </row>
    <row r="5959" spans="1:3" x14ac:dyDescent="0.25">
      <c r="A5959">
        <v>15522</v>
      </c>
      <c r="B5959" s="1">
        <f>DATE(2042,7,1) + TIME(0,0,0)</f>
        <v>52048</v>
      </c>
      <c r="C5959">
        <v>38.857032775999997</v>
      </c>
    </row>
    <row r="5960" spans="1:3" x14ac:dyDescent="0.25">
      <c r="A5960">
        <v>15553</v>
      </c>
      <c r="B5960" s="1">
        <f>DATE(2042,8,1) + TIME(0,0,0)</f>
        <v>52079</v>
      </c>
      <c r="C5960">
        <v>38.865695952999999</v>
      </c>
    </row>
    <row r="5961" spans="1:3" x14ac:dyDescent="0.25">
      <c r="A5961">
        <v>15584</v>
      </c>
      <c r="B5961" s="1">
        <f>DATE(2042,9,1) + TIME(0,0,0)</f>
        <v>52110</v>
      </c>
      <c r="C5961">
        <v>38.874347686999997</v>
      </c>
    </row>
    <row r="5962" spans="1:3" x14ac:dyDescent="0.25">
      <c r="A5962">
        <v>15614</v>
      </c>
      <c r="B5962" s="1">
        <f>DATE(2042,10,1) + TIME(0,0,0)</f>
        <v>52140</v>
      </c>
      <c r="C5962">
        <v>38.882705688000001</v>
      </c>
    </row>
    <row r="5963" spans="1:3" x14ac:dyDescent="0.25">
      <c r="A5963">
        <v>15645</v>
      </c>
      <c r="B5963" s="1">
        <f>DATE(2042,11,1) + TIME(0,0,0)</f>
        <v>52171</v>
      </c>
      <c r="C5963">
        <v>38.891326904000003</v>
      </c>
    </row>
    <row r="5964" spans="1:3" x14ac:dyDescent="0.25">
      <c r="A5964">
        <v>15675</v>
      </c>
      <c r="B5964" s="1">
        <f>DATE(2042,12,1) + TIME(0,0,0)</f>
        <v>52201</v>
      </c>
      <c r="C5964">
        <v>38.899662018000001</v>
      </c>
    </row>
    <row r="5965" spans="1:3" x14ac:dyDescent="0.25">
      <c r="A5965">
        <v>15706</v>
      </c>
      <c r="B5965" s="1">
        <f>DATE(2043,1,1) + TIME(0,0,0)</f>
        <v>52232</v>
      </c>
      <c r="C5965">
        <v>38.908260345000002</v>
      </c>
    </row>
    <row r="5966" spans="1:3" x14ac:dyDescent="0.25">
      <c r="A5966">
        <v>15737</v>
      </c>
      <c r="B5966" s="1">
        <f>DATE(2043,2,1) + TIME(0,0,0)</f>
        <v>52263</v>
      </c>
      <c r="C5966">
        <v>38.916843413999999</v>
      </c>
    </row>
    <row r="5967" spans="1:3" x14ac:dyDescent="0.25">
      <c r="A5967">
        <v>15765</v>
      </c>
      <c r="B5967" s="1">
        <f>DATE(2043,3,1) + TIME(0,0,0)</f>
        <v>52291</v>
      </c>
      <c r="C5967">
        <v>38.924587250000002</v>
      </c>
    </row>
    <row r="5968" spans="1:3" x14ac:dyDescent="0.25">
      <c r="A5968">
        <v>15796</v>
      </c>
      <c r="B5968" s="1">
        <f>DATE(2043,4,1) + TIME(0,0,0)</f>
        <v>52322</v>
      </c>
      <c r="C5968">
        <v>38.933147429999998</v>
      </c>
    </row>
    <row r="5969" spans="1:3" x14ac:dyDescent="0.25">
      <c r="A5969">
        <v>15826</v>
      </c>
      <c r="B5969" s="1">
        <f>DATE(2043,5,1) + TIME(0,0,0)</f>
        <v>52352</v>
      </c>
      <c r="C5969">
        <v>38.941421509000001</v>
      </c>
    </row>
    <row r="5970" spans="1:3" x14ac:dyDescent="0.25">
      <c r="A5970">
        <v>15857</v>
      </c>
      <c r="B5970" s="1">
        <f>DATE(2043,6,1) + TIME(0,0,0)</f>
        <v>52383</v>
      </c>
      <c r="C5970">
        <v>38.949954986999998</v>
      </c>
    </row>
    <row r="5971" spans="1:3" x14ac:dyDescent="0.25">
      <c r="A5971">
        <v>15887</v>
      </c>
      <c r="B5971" s="1">
        <f>DATE(2043,7,1) + TIME(0,0,0)</f>
        <v>52413</v>
      </c>
      <c r="C5971">
        <v>38.958202362000002</v>
      </c>
    </row>
    <row r="5972" spans="1:3" x14ac:dyDescent="0.25">
      <c r="A5972">
        <v>15918</v>
      </c>
      <c r="B5972" s="1">
        <f>DATE(2043,8,1) + TIME(0,0,0)</f>
        <v>52444</v>
      </c>
      <c r="C5972">
        <v>38.966712952000002</v>
      </c>
    </row>
    <row r="5973" spans="1:3" x14ac:dyDescent="0.25">
      <c r="A5973">
        <v>15949</v>
      </c>
      <c r="B5973" s="1">
        <f>DATE(2043,9,1) + TIME(0,0,0)</f>
        <v>52475</v>
      </c>
      <c r="C5973">
        <v>38.975212096999996</v>
      </c>
    </row>
    <row r="5974" spans="1:3" x14ac:dyDescent="0.25">
      <c r="A5974">
        <v>15979</v>
      </c>
      <c r="B5974" s="1">
        <f>DATE(2043,10,1) + TIME(0,0,0)</f>
        <v>52505</v>
      </c>
      <c r="C5974">
        <v>38.983421325999998</v>
      </c>
    </row>
    <row r="5975" spans="1:3" x14ac:dyDescent="0.25">
      <c r="A5975">
        <v>16010</v>
      </c>
      <c r="B5975" s="1">
        <f>DATE(2043,11,1) + TIME(0,0,0)</f>
        <v>52536</v>
      </c>
      <c r="C5975">
        <v>38.991893767999997</v>
      </c>
    </row>
    <row r="5976" spans="1:3" x14ac:dyDescent="0.25">
      <c r="A5976">
        <v>16040</v>
      </c>
      <c r="B5976" s="1">
        <f>DATE(2043,12,1) + TIME(0,0,0)</f>
        <v>52566</v>
      </c>
      <c r="C5976">
        <v>39.000083922999998</v>
      </c>
    </row>
    <row r="5977" spans="1:3" x14ac:dyDescent="0.25">
      <c r="A5977">
        <v>16071</v>
      </c>
      <c r="B5977" s="1">
        <f>DATE(2044,1,1) + TIME(0,0,0)</f>
        <v>52597</v>
      </c>
      <c r="C5977">
        <v>39.008529662999997</v>
      </c>
    </row>
    <row r="5978" spans="1:3" x14ac:dyDescent="0.25">
      <c r="A5978">
        <v>16102</v>
      </c>
      <c r="B5978" s="1">
        <f>DATE(2044,2,1) + TIME(0,0,0)</f>
        <v>52628</v>
      </c>
      <c r="C5978">
        <v>39.016967772999998</v>
      </c>
    </row>
    <row r="5979" spans="1:3" x14ac:dyDescent="0.25">
      <c r="A5979">
        <v>16131</v>
      </c>
      <c r="B5979" s="1">
        <f>DATE(2044,3,1) + TIME(0,0,0)</f>
        <v>52657</v>
      </c>
      <c r="C5979">
        <v>39.024848937999998</v>
      </c>
    </row>
    <row r="5980" spans="1:3" x14ac:dyDescent="0.25">
      <c r="A5980">
        <v>16162</v>
      </c>
      <c r="B5980" s="1">
        <f>DATE(2044,4,1) + TIME(0,0,0)</f>
        <v>52688</v>
      </c>
      <c r="C5980">
        <v>39.033260345000002</v>
      </c>
    </row>
    <row r="5981" spans="1:3" x14ac:dyDescent="0.25">
      <c r="A5981">
        <v>16192</v>
      </c>
      <c r="B5981" s="1">
        <f>DATE(2044,5,1) + TIME(0,0,0)</f>
        <v>52718</v>
      </c>
      <c r="C5981">
        <v>39.041385650999999</v>
      </c>
    </row>
    <row r="5982" spans="1:3" x14ac:dyDescent="0.25">
      <c r="A5982">
        <v>16223</v>
      </c>
      <c r="B5982" s="1">
        <f>DATE(2044,6,1) + TIME(0,0,0)</f>
        <v>52749</v>
      </c>
      <c r="C5982">
        <v>39.049774169999999</v>
      </c>
    </row>
    <row r="5983" spans="1:3" x14ac:dyDescent="0.25">
      <c r="A5983">
        <v>16253</v>
      </c>
      <c r="B5983" s="1">
        <f>DATE(2044,7,1) + TIME(0,0,0)</f>
        <v>52779</v>
      </c>
      <c r="C5983">
        <v>39.057876587000003</v>
      </c>
    </row>
    <row r="5984" spans="1:3" x14ac:dyDescent="0.25">
      <c r="A5984">
        <v>16284</v>
      </c>
      <c r="B5984" s="1">
        <f>DATE(2044,8,1) + TIME(0,0,0)</f>
        <v>52810</v>
      </c>
      <c r="C5984">
        <v>39.066238403</v>
      </c>
    </row>
    <row r="5985" spans="1:3" x14ac:dyDescent="0.25">
      <c r="A5985">
        <v>16315</v>
      </c>
      <c r="B5985" s="1">
        <f>DATE(2044,9,1) + TIME(0,0,0)</f>
        <v>52841</v>
      </c>
      <c r="C5985">
        <v>39.074588775999999</v>
      </c>
    </row>
    <row r="5986" spans="1:3" x14ac:dyDescent="0.25">
      <c r="A5986">
        <v>16345</v>
      </c>
      <c r="B5986" s="1">
        <f>DATE(2044,10,1) + TIME(0,0,0)</f>
        <v>52871</v>
      </c>
      <c r="C5986">
        <v>39.082653045999997</v>
      </c>
    </row>
    <row r="5987" spans="1:3" x14ac:dyDescent="0.25">
      <c r="A5987">
        <v>16376</v>
      </c>
      <c r="B5987" s="1">
        <f>DATE(2044,11,1) + TIME(0,0,0)</f>
        <v>52902</v>
      </c>
      <c r="C5987">
        <v>39.090976714999996</v>
      </c>
    </row>
    <row r="5988" spans="1:3" x14ac:dyDescent="0.25">
      <c r="A5988">
        <v>16406</v>
      </c>
      <c r="B5988" s="1">
        <f>DATE(2044,12,1) + TIME(0,0,0)</f>
        <v>52932</v>
      </c>
      <c r="C5988">
        <v>39.099021911999998</v>
      </c>
    </row>
    <row r="5989" spans="1:3" x14ac:dyDescent="0.25">
      <c r="A5989">
        <v>16437</v>
      </c>
      <c r="B5989" s="1">
        <f>DATE(2045,1,1) + TIME(0,0,0)</f>
        <v>52963</v>
      </c>
      <c r="C5989">
        <v>39.107318878000001</v>
      </c>
    </row>
    <row r="5990" spans="1:3" x14ac:dyDescent="0.25">
      <c r="A5990">
        <v>16468</v>
      </c>
      <c r="B5990" s="1">
        <f>DATE(2045,2,1) + TIME(0,0,0)</f>
        <v>52994</v>
      </c>
      <c r="C5990">
        <v>39.115604400999999</v>
      </c>
    </row>
    <row r="5991" spans="1:3" x14ac:dyDescent="0.25">
      <c r="A5991">
        <v>16496</v>
      </c>
      <c r="B5991" s="1">
        <f>DATE(2045,3,1) + TIME(0,0,0)</f>
        <v>53022</v>
      </c>
      <c r="C5991">
        <v>39.123077393000003</v>
      </c>
    </row>
    <row r="5992" spans="1:3" x14ac:dyDescent="0.25">
      <c r="A5992">
        <v>16527</v>
      </c>
      <c r="B5992" s="1">
        <f>DATE(2045,4,1) + TIME(0,0,0)</f>
        <v>53053</v>
      </c>
      <c r="C5992">
        <v>39.131336212000001</v>
      </c>
    </row>
    <row r="5993" spans="1:3" x14ac:dyDescent="0.25">
      <c r="A5993">
        <v>16557</v>
      </c>
      <c r="B5993" s="1">
        <f>DATE(2045,5,1) + TIME(0,0,0)</f>
        <v>53083</v>
      </c>
      <c r="C5993">
        <v>39.139320374</v>
      </c>
    </row>
    <row r="5994" spans="1:3" x14ac:dyDescent="0.25">
      <c r="A5994">
        <v>16588</v>
      </c>
      <c r="B5994" s="1">
        <f>DATE(2045,6,1) + TIME(0,0,0)</f>
        <v>53114</v>
      </c>
      <c r="C5994">
        <v>39.147556305000002</v>
      </c>
    </row>
    <row r="5995" spans="1:3" x14ac:dyDescent="0.25">
      <c r="A5995">
        <v>16618</v>
      </c>
      <c r="B5995" s="1">
        <f>DATE(2045,7,1) + TIME(0,0,0)</f>
        <v>53144</v>
      </c>
      <c r="C5995">
        <v>39.155517578000001</v>
      </c>
    </row>
    <row r="5996" spans="1:3" x14ac:dyDescent="0.25">
      <c r="A5996">
        <v>16649</v>
      </c>
      <c r="B5996" s="1">
        <f>DATE(2045,8,1) + TIME(0,0,0)</f>
        <v>53175</v>
      </c>
      <c r="C5996">
        <v>39.163726807000003</v>
      </c>
    </row>
    <row r="5997" spans="1:3" x14ac:dyDescent="0.25">
      <c r="A5997">
        <v>16680</v>
      </c>
      <c r="B5997" s="1">
        <f>DATE(2045,9,1) + TIME(0,0,0)</f>
        <v>53206</v>
      </c>
      <c r="C5997">
        <v>39.171928405999999</v>
      </c>
    </row>
    <row r="5998" spans="1:3" x14ac:dyDescent="0.25">
      <c r="A5998">
        <v>16710</v>
      </c>
      <c r="B5998" s="1">
        <f>DATE(2045,10,1) + TIME(0,0,0)</f>
        <v>53236</v>
      </c>
      <c r="C5998">
        <v>39.179851532000001</v>
      </c>
    </row>
    <row r="5999" spans="1:3" x14ac:dyDescent="0.25">
      <c r="A5999">
        <v>16741</v>
      </c>
      <c r="B5999" s="1">
        <f>DATE(2045,11,1) + TIME(0,0,0)</f>
        <v>53267</v>
      </c>
      <c r="C5999">
        <v>39.188030243</v>
      </c>
    </row>
    <row r="6000" spans="1:3" x14ac:dyDescent="0.25">
      <c r="A6000">
        <v>16771</v>
      </c>
      <c r="B6000" s="1">
        <f>DATE(2045,12,1) + TIME(0,0,0)</f>
        <v>53297</v>
      </c>
      <c r="C6000">
        <v>39.195930480999998</v>
      </c>
    </row>
    <row r="6001" spans="1:3" x14ac:dyDescent="0.25">
      <c r="A6001">
        <v>16802</v>
      </c>
      <c r="B6001" s="1">
        <f>DATE(2046,1,1) + TIME(0,0,0)</f>
        <v>53328</v>
      </c>
      <c r="C6001">
        <v>39.204082489000001</v>
      </c>
    </row>
    <row r="6002" spans="1:3" x14ac:dyDescent="0.25">
      <c r="A6002">
        <v>16833</v>
      </c>
      <c r="B6002" s="1">
        <f>DATE(2046,2,1) + TIME(0,0,0)</f>
        <v>53359</v>
      </c>
      <c r="C6002">
        <v>39.212223053000002</v>
      </c>
    </row>
    <row r="6003" spans="1:3" x14ac:dyDescent="0.25">
      <c r="A6003">
        <v>16861</v>
      </c>
      <c r="B6003" s="1">
        <f>DATE(2046,3,1) + TIME(0,0,0)</f>
        <v>53387</v>
      </c>
      <c r="C6003">
        <v>39.219566344999997</v>
      </c>
    </row>
    <row r="6004" spans="1:3" x14ac:dyDescent="0.25">
      <c r="A6004">
        <v>16892</v>
      </c>
      <c r="B6004" s="1">
        <f>DATE(2046,4,1) + TIME(0,0,0)</f>
        <v>53418</v>
      </c>
      <c r="C6004">
        <v>39.227684021000002</v>
      </c>
    </row>
    <row r="6005" spans="1:3" x14ac:dyDescent="0.25">
      <c r="A6005">
        <v>16922</v>
      </c>
      <c r="B6005" s="1">
        <f>DATE(2046,5,1) + TIME(0,0,0)</f>
        <v>53448</v>
      </c>
      <c r="C6005">
        <v>39.235527038999997</v>
      </c>
    </row>
    <row r="6006" spans="1:3" x14ac:dyDescent="0.25">
      <c r="A6006">
        <v>16953</v>
      </c>
      <c r="B6006" s="1">
        <f>DATE(2046,6,1) + TIME(0,0,0)</f>
        <v>53479</v>
      </c>
      <c r="C6006">
        <v>39.243621826000002</v>
      </c>
    </row>
    <row r="6007" spans="1:3" x14ac:dyDescent="0.25">
      <c r="A6007">
        <v>16983</v>
      </c>
      <c r="B6007" s="1">
        <f>DATE(2046,7,1) + TIME(0,0,0)</f>
        <v>53509</v>
      </c>
      <c r="C6007">
        <v>39.251441956000001</v>
      </c>
    </row>
    <row r="6008" spans="1:3" x14ac:dyDescent="0.25">
      <c r="A6008">
        <v>17014</v>
      </c>
      <c r="B6008" s="1">
        <f>DATE(2046,8,1) + TIME(0,0,0)</f>
        <v>53540</v>
      </c>
      <c r="C6008">
        <v>39.259513855000002</v>
      </c>
    </row>
    <row r="6009" spans="1:3" x14ac:dyDescent="0.25">
      <c r="A6009">
        <v>17045</v>
      </c>
      <c r="B6009" s="1">
        <f>DATE(2046,9,1) + TIME(0,0,0)</f>
        <v>53571</v>
      </c>
      <c r="C6009">
        <v>39.267574310000001</v>
      </c>
    </row>
    <row r="6010" spans="1:3" x14ac:dyDescent="0.25">
      <c r="A6010">
        <v>17075</v>
      </c>
      <c r="B6010" s="1">
        <f>DATE(2046,10,1) + TIME(0,0,0)</f>
        <v>53601</v>
      </c>
      <c r="C6010">
        <v>39.275360106999997</v>
      </c>
    </row>
    <row r="6011" spans="1:3" x14ac:dyDescent="0.25">
      <c r="A6011">
        <v>17106</v>
      </c>
      <c r="B6011" s="1">
        <f>DATE(2046,11,1) + TIME(0,0,0)</f>
        <v>53632</v>
      </c>
      <c r="C6011">
        <v>39.283397675000003</v>
      </c>
    </row>
    <row r="6012" spans="1:3" x14ac:dyDescent="0.25">
      <c r="A6012">
        <v>17136</v>
      </c>
      <c r="B6012" s="1">
        <f>DATE(2046,12,1) + TIME(0,0,0)</f>
        <v>53662</v>
      </c>
      <c r="C6012">
        <v>39.291164397999999</v>
      </c>
    </row>
    <row r="6013" spans="1:3" x14ac:dyDescent="0.25">
      <c r="A6013">
        <v>17167</v>
      </c>
      <c r="B6013" s="1">
        <f>DATE(2047,1,1) + TIME(0,0,0)</f>
        <v>53693</v>
      </c>
      <c r="C6013">
        <v>39.299175261999999</v>
      </c>
    </row>
    <row r="6014" spans="1:3" x14ac:dyDescent="0.25">
      <c r="A6014">
        <v>17198</v>
      </c>
      <c r="B6014" s="1">
        <f>DATE(2047,2,1) + TIME(0,0,0)</f>
        <v>53724</v>
      </c>
      <c r="C6014">
        <v>39.307178497000002</v>
      </c>
    </row>
    <row r="6015" spans="1:3" x14ac:dyDescent="0.25">
      <c r="A6015">
        <v>17226</v>
      </c>
      <c r="B6015" s="1">
        <f>DATE(2047,3,1) + TIME(0,0,0)</f>
        <v>53752</v>
      </c>
      <c r="C6015">
        <v>39.314395904999998</v>
      </c>
    </row>
    <row r="6016" spans="1:3" x14ac:dyDescent="0.25">
      <c r="A6016">
        <v>17257</v>
      </c>
      <c r="B6016" s="1">
        <f>DATE(2047,4,1) + TIME(0,0,0)</f>
        <v>53783</v>
      </c>
      <c r="C6016">
        <v>39.322376251000001</v>
      </c>
    </row>
    <row r="6017" spans="1:3" x14ac:dyDescent="0.25">
      <c r="A6017">
        <v>17287</v>
      </c>
      <c r="B6017" s="1">
        <f>DATE(2047,5,1) + TIME(0,0,0)</f>
        <v>53813</v>
      </c>
      <c r="C6017">
        <v>39.330085754000002</v>
      </c>
    </row>
    <row r="6018" spans="1:3" x14ac:dyDescent="0.25">
      <c r="A6018">
        <v>17318</v>
      </c>
      <c r="B6018" s="1">
        <f>DATE(2047,6,1) + TIME(0,0,0)</f>
        <v>53844</v>
      </c>
      <c r="C6018">
        <v>39.338043212999999</v>
      </c>
    </row>
    <row r="6019" spans="1:3" x14ac:dyDescent="0.25">
      <c r="A6019">
        <v>17348</v>
      </c>
      <c r="B6019" s="1">
        <f>DATE(2047,7,1) + TIME(0,0,0)</f>
        <v>53874</v>
      </c>
      <c r="C6019">
        <v>39.345733643000003</v>
      </c>
    </row>
    <row r="6020" spans="1:3" x14ac:dyDescent="0.25">
      <c r="A6020">
        <v>17379</v>
      </c>
      <c r="B6020" s="1">
        <f>DATE(2047,8,1) + TIME(0,0,0)</f>
        <v>53905</v>
      </c>
      <c r="C6020">
        <v>39.353668212999999</v>
      </c>
    </row>
    <row r="6021" spans="1:3" x14ac:dyDescent="0.25">
      <c r="A6021">
        <v>17410</v>
      </c>
      <c r="B6021" s="1">
        <f>DATE(2047,9,1) + TIME(0,0,0)</f>
        <v>53936</v>
      </c>
      <c r="C6021">
        <v>39.361591339</v>
      </c>
    </row>
    <row r="6022" spans="1:3" x14ac:dyDescent="0.25">
      <c r="A6022">
        <v>17440</v>
      </c>
      <c r="B6022" s="1">
        <f>DATE(2047,10,1) + TIME(0,0,0)</f>
        <v>53966</v>
      </c>
      <c r="C6022">
        <v>39.369247436999999</v>
      </c>
    </row>
    <row r="6023" spans="1:3" x14ac:dyDescent="0.25">
      <c r="A6023">
        <v>17471</v>
      </c>
      <c r="B6023" s="1">
        <f>DATE(2047,11,1) + TIME(0,0,0)</f>
        <v>53997</v>
      </c>
      <c r="C6023">
        <v>39.377147675000003</v>
      </c>
    </row>
    <row r="6024" spans="1:3" x14ac:dyDescent="0.25">
      <c r="A6024">
        <v>17501</v>
      </c>
      <c r="B6024" s="1">
        <f>DATE(2047,12,1) + TIME(0,0,0)</f>
        <v>54027</v>
      </c>
      <c r="C6024">
        <v>39.384784697999997</v>
      </c>
    </row>
    <row r="6025" spans="1:3" x14ac:dyDescent="0.25">
      <c r="A6025">
        <v>17532</v>
      </c>
      <c r="B6025" s="1">
        <f>DATE(2048,1,1) + TIME(0,0,0)</f>
        <v>54058</v>
      </c>
      <c r="C6025">
        <v>39.392662047999998</v>
      </c>
    </row>
    <row r="6026" spans="1:3" x14ac:dyDescent="0.25">
      <c r="A6026">
        <v>17563</v>
      </c>
      <c r="B6026" s="1">
        <f>DATE(2048,2,1) + TIME(0,0,0)</f>
        <v>54089</v>
      </c>
      <c r="C6026">
        <v>39.400531768999997</v>
      </c>
    </row>
    <row r="6027" spans="1:3" x14ac:dyDescent="0.25">
      <c r="A6027">
        <v>17592</v>
      </c>
      <c r="B6027" s="1">
        <f>DATE(2048,3,1) + TIME(0,0,0)</f>
        <v>54118</v>
      </c>
      <c r="C6027">
        <v>39.407878875999998</v>
      </c>
    </row>
    <row r="6028" spans="1:3" x14ac:dyDescent="0.25">
      <c r="A6028">
        <v>17623</v>
      </c>
      <c r="B6028" s="1">
        <f>DATE(2048,4,1) + TIME(0,0,0)</f>
        <v>54149</v>
      </c>
      <c r="C6028">
        <v>39.415725707999997</v>
      </c>
    </row>
    <row r="6029" spans="1:3" x14ac:dyDescent="0.25">
      <c r="A6029">
        <v>17653</v>
      </c>
      <c r="B6029" s="1">
        <f>DATE(2048,5,1) + TIME(0,0,0)</f>
        <v>54179</v>
      </c>
      <c r="C6029">
        <v>39.423305511000002</v>
      </c>
    </row>
    <row r="6030" spans="1:3" x14ac:dyDescent="0.25">
      <c r="A6030">
        <v>17684</v>
      </c>
      <c r="B6030" s="1">
        <f>DATE(2048,6,1) + TIME(0,0,0)</f>
        <v>54210</v>
      </c>
      <c r="C6030">
        <v>39.431129456000001</v>
      </c>
    </row>
    <row r="6031" spans="1:3" x14ac:dyDescent="0.25">
      <c r="A6031">
        <v>17714</v>
      </c>
      <c r="B6031" s="1">
        <f>DATE(2048,7,1) + TIME(0,0,0)</f>
        <v>54240</v>
      </c>
      <c r="C6031">
        <v>39.438690186000002</v>
      </c>
    </row>
    <row r="6032" spans="1:3" x14ac:dyDescent="0.25">
      <c r="A6032">
        <v>17745</v>
      </c>
      <c r="B6032" s="1">
        <f>DATE(2048,8,1) + TIME(0,0,0)</f>
        <v>54271</v>
      </c>
      <c r="C6032">
        <v>39.446495056000003</v>
      </c>
    </row>
    <row r="6033" spans="1:3" x14ac:dyDescent="0.25">
      <c r="A6033">
        <v>17776</v>
      </c>
      <c r="B6033" s="1">
        <f>DATE(2048,9,1) + TIME(0,0,0)</f>
        <v>54302</v>
      </c>
      <c r="C6033">
        <v>39.454284668</v>
      </c>
    </row>
    <row r="6034" spans="1:3" x14ac:dyDescent="0.25">
      <c r="A6034">
        <v>17806</v>
      </c>
      <c r="B6034" s="1">
        <f>DATE(2048,10,1) + TIME(0,0,0)</f>
        <v>54332</v>
      </c>
      <c r="C6034">
        <v>39.461811066000003</v>
      </c>
    </row>
    <row r="6035" spans="1:3" x14ac:dyDescent="0.25">
      <c r="A6035">
        <v>17837</v>
      </c>
      <c r="B6035" s="1">
        <f>DATE(2048,11,1) + TIME(0,0,0)</f>
        <v>54363</v>
      </c>
      <c r="C6035">
        <v>39.469581603999998</v>
      </c>
    </row>
    <row r="6036" spans="1:3" x14ac:dyDescent="0.25">
      <c r="A6036">
        <v>17867</v>
      </c>
      <c r="B6036" s="1">
        <f>DATE(2048,12,1) + TIME(0,0,0)</f>
        <v>54393</v>
      </c>
      <c r="C6036">
        <v>39.477088928000001</v>
      </c>
    </row>
    <row r="6037" spans="1:3" x14ac:dyDescent="0.25">
      <c r="A6037">
        <v>17898</v>
      </c>
      <c r="B6037" s="1">
        <f>DATE(2049,1,1) + TIME(0,0,0)</f>
        <v>54424</v>
      </c>
      <c r="C6037">
        <v>39.484836577999999</v>
      </c>
    </row>
    <row r="6038" spans="1:3" x14ac:dyDescent="0.25">
      <c r="A6038">
        <v>17929</v>
      </c>
      <c r="B6038" s="1">
        <f>DATE(2049,2,1) + TIME(0,0,0)</f>
        <v>54455</v>
      </c>
      <c r="C6038">
        <v>39.492572783999996</v>
      </c>
    </row>
    <row r="6039" spans="1:3" x14ac:dyDescent="0.25">
      <c r="A6039">
        <v>17957</v>
      </c>
      <c r="B6039" s="1">
        <f>DATE(2049,3,1) + TIME(0,0,0)</f>
        <v>54483</v>
      </c>
      <c r="C6039">
        <v>39.499549866000002</v>
      </c>
    </row>
    <row r="6040" spans="1:3" x14ac:dyDescent="0.25">
      <c r="A6040">
        <v>17988</v>
      </c>
      <c r="B6040" s="1">
        <f>DATE(2049,4,1) + TIME(0,0,0)</f>
        <v>54514</v>
      </c>
      <c r="C6040">
        <v>39.507266997999999</v>
      </c>
    </row>
    <row r="6041" spans="1:3" x14ac:dyDescent="0.25">
      <c r="A6041">
        <v>18018</v>
      </c>
      <c r="B6041" s="1">
        <f>DATE(2049,5,1) + TIME(0,0,0)</f>
        <v>54544</v>
      </c>
      <c r="C6041">
        <v>39.514720916999998</v>
      </c>
    </row>
    <row r="6042" spans="1:3" x14ac:dyDescent="0.25">
      <c r="A6042">
        <v>18049</v>
      </c>
      <c r="B6042" s="1">
        <f>DATE(2049,6,1) + TIME(0,0,0)</f>
        <v>54575</v>
      </c>
      <c r="C6042">
        <v>39.522415160999998</v>
      </c>
    </row>
    <row r="6043" spans="1:3" x14ac:dyDescent="0.25">
      <c r="A6043">
        <v>18079</v>
      </c>
      <c r="B6043" s="1">
        <f>DATE(2049,7,1) + TIME(0,0,0)</f>
        <v>54605</v>
      </c>
      <c r="C6043">
        <v>39.529850005999997</v>
      </c>
    </row>
    <row r="6044" spans="1:3" x14ac:dyDescent="0.25">
      <c r="A6044">
        <v>18110</v>
      </c>
      <c r="B6044" s="1">
        <f>DATE(2049,8,1) + TIME(0,0,0)</f>
        <v>54636</v>
      </c>
      <c r="C6044">
        <v>39.537521362</v>
      </c>
    </row>
    <row r="6045" spans="1:3" x14ac:dyDescent="0.25">
      <c r="A6045">
        <v>18141</v>
      </c>
      <c r="B6045" s="1">
        <f>DATE(2049,9,1) + TIME(0,0,0)</f>
        <v>54667</v>
      </c>
      <c r="C6045">
        <v>39.545185089</v>
      </c>
    </row>
    <row r="6046" spans="1:3" x14ac:dyDescent="0.25">
      <c r="A6046">
        <v>18171</v>
      </c>
      <c r="B6046" s="1">
        <f>DATE(2049,10,1) + TIME(0,0,0)</f>
        <v>54697</v>
      </c>
      <c r="C6046">
        <v>39.552585602000001</v>
      </c>
    </row>
    <row r="6047" spans="1:3" x14ac:dyDescent="0.25">
      <c r="A6047">
        <v>18202</v>
      </c>
      <c r="B6047" s="1">
        <f>DATE(2049,11,1) + TIME(0,0,0)</f>
        <v>54728</v>
      </c>
      <c r="C6047">
        <v>39.560226440000001</v>
      </c>
    </row>
    <row r="6048" spans="1:3" x14ac:dyDescent="0.25">
      <c r="A6048">
        <v>18232</v>
      </c>
      <c r="B6048" s="1">
        <f>DATE(2049,12,1) + TIME(0,0,0)</f>
        <v>54758</v>
      </c>
      <c r="C6048">
        <v>39.567607879999997</v>
      </c>
    </row>
    <row r="6049" spans="1:3" x14ac:dyDescent="0.25">
      <c r="A6049">
        <v>18263</v>
      </c>
      <c r="B6049" s="1">
        <f>DATE(2050,1,1) + TIME(0,0,0)</f>
        <v>54789</v>
      </c>
      <c r="C6049">
        <v>39.575225830000001</v>
      </c>
    </row>
    <row r="6051" spans="1:3" x14ac:dyDescent="0.25">
      <c r="A6051" t="s">
        <v>13</v>
      </c>
    </row>
    <row r="6053" spans="1:3" x14ac:dyDescent="0.25">
      <c r="A6053" t="s">
        <v>1</v>
      </c>
      <c r="B6053" t="s">
        <v>2</v>
      </c>
      <c r="C6053" t="s">
        <v>3</v>
      </c>
    </row>
    <row r="6054" spans="1:3" x14ac:dyDescent="0.25">
      <c r="A6054">
        <v>0</v>
      </c>
      <c r="B6054" s="1">
        <f>DATE(2000,1,1) + TIME(0,0,0)</f>
        <v>36526</v>
      </c>
      <c r="C6054">
        <v>0</v>
      </c>
    </row>
    <row r="6055" spans="1:3" x14ac:dyDescent="0.25">
      <c r="A6055">
        <v>31</v>
      </c>
      <c r="B6055" s="1">
        <f>DATE(2000,2,1) + TIME(0,0,0)</f>
        <v>36557</v>
      </c>
      <c r="C6055">
        <v>5.4784383773999998</v>
      </c>
    </row>
    <row r="6056" spans="1:3" x14ac:dyDescent="0.25">
      <c r="A6056">
        <v>60</v>
      </c>
      <c r="B6056" s="1">
        <f>DATE(2000,3,1) + TIME(0,0,0)</f>
        <v>36586</v>
      </c>
      <c r="C6056">
        <v>10.323470115999999</v>
      </c>
    </row>
    <row r="6057" spans="1:3" x14ac:dyDescent="0.25">
      <c r="A6057">
        <v>91</v>
      </c>
      <c r="B6057" s="1">
        <f>DATE(2000,4,1) + TIME(0,0,0)</f>
        <v>36617</v>
      </c>
      <c r="C6057">
        <v>13.756141662999999</v>
      </c>
    </row>
    <row r="6058" spans="1:3" x14ac:dyDescent="0.25">
      <c r="A6058">
        <v>121</v>
      </c>
      <c r="B6058" s="1">
        <f>DATE(2000,5,1) + TIME(0,0,0)</f>
        <v>36647</v>
      </c>
      <c r="C6058">
        <v>15.805266380000001</v>
      </c>
    </row>
    <row r="6059" spans="1:3" x14ac:dyDescent="0.25">
      <c r="A6059">
        <v>152</v>
      </c>
      <c r="B6059" s="1">
        <f>DATE(2000,6,1) + TIME(0,0,0)</f>
        <v>36678</v>
      </c>
      <c r="C6059">
        <v>17.482769011999999</v>
      </c>
    </row>
    <row r="6060" spans="1:3" x14ac:dyDescent="0.25">
      <c r="A6060">
        <v>182</v>
      </c>
      <c r="B6060" s="1">
        <f>DATE(2000,7,1) + TIME(0,0,0)</f>
        <v>36708</v>
      </c>
      <c r="C6060">
        <v>18.850389481000001</v>
      </c>
    </row>
    <row r="6061" spans="1:3" x14ac:dyDescent="0.25">
      <c r="A6061">
        <v>213</v>
      </c>
      <c r="B6061" s="1">
        <f>DATE(2000,8,1) + TIME(0,0,0)</f>
        <v>36739</v>
      </c>
      <c r="C6061">
        <v>20.078979491999998</v>
      </c>
    </row>
    <row r="6062" spans="1:3" x14ac:dyDescent="0.25">
      <c r="A6062">
        <v>244</v>
      </c>
      <c r="B6062" s="1">
        <f>DATE(2000,9,1) + TIME(0,0,0)</f>
        <v>36770</v>
      </c>
      <c r="C6062">
        <v>21.197448730000001</v>
      </c>
    </row>
    <row r="6063" spans="1:3" x14ac:dyDescent="0.25">
      <c r="A6063">
        <v>274</v>
      </c>
      <c r="B6063" s="1">
        <f>DATE(2000,10,1) + TIME(0,0,0)</f>
        <v>36800</v>
      </c>
      <c r="C6063">
        <v>22.205680847</v>
      </c>
    </row>
    <row r="6064" spans="1:3" x14ac:dyDescent="0.25">
      <c r="A6064">
        <v>305</v>
      </c>
      <c r="B6064" s="1">
        <f>DATE(2000,11,1) + TIME(0,0,0)</f>
        <v>36831</v>
      </c>
      <c r="C6064">
        <v>23.192228317000001</v>
      </c>
    </row>
    <row r="6065" spans="1:3" x14ac:dyDescent="0.25">
      <c r="A6065">
        <v>335</v>
      </c>
      <c r="B6065" s="1">
        <f>DATE(2000,12,1) + TIME(0,0,0)</f>
        <v>36861</v>
      </c>
      <c r="C6065">
        <v>24.084192276</v>
      </c>
    </row>
    <row r="6066" spans="1:3" x14ac:dyDescent="0.25">
      <c r="A6066">
        <v>366</v>
      </c>
      <c r="B6066" s="1">
        <f>DATE(2001,1,1) + TIME(0,0,0)</f>
        <v>36892</v>
      </c>
      <c r="C6066">
        <v>24.941429138</v>
      </c>
    </row>
    <row r="6067" spans="1:3" x14ac:dyDescent="0.25">
      <c r="A6067">
        <v>397</v>
      </c>
      <c r="B6067" s="1">
        <f>DATE(2001,2,1) + TIME(0,0,0)</f>
        <v>36923</v>
      </c>
      <c r="C6067">
        <v>25.742811202999999</v>
      </c>
    </row>
    <row r="6068" spans="1:3" x14ac:dyDescent="0.25">
      <c r="A6068">
        <v>425</v>
      </c>
      <c r="B6068" s="1">
        <f>DATE(2001,3,1) + TIME(0,0,0)</f>
        <v>36951</v>
      </c>
      <c r="C6068">
        <v>26.425527573</v>
      </c>
    </row>
    <row r="6069" spans="1:3" x14ac:dyDescent="0.25">
      <c r="A6069">
        <v>456</v>
      </c>
      <c r="B6069" s="1">
        <f>DATE(2001,4,1) + TIME(0,0,0)</f>
        <v>36982</v>
      </c>
      <c r="C6069">
        <v>27.136276245000001</v>
      </c>
    </row>
    <row r="6070" spans="1:3" x14ac:dyDescent="0.25">
      <c r="A6070">
        <v>486</v>
      </c>
      <c r="B6070" s="1">
        <f>DATE(2001,5,1) + TIME(0,0,0)</f>
        <v>37012</v>
      </c>
      <c r="C6070">
        <v>27.765485764000001</v>
      </c>
    </row>
    <row r="6071" spans="1:3" x14ac:dyDescent="0.25">
      <c r="A6071">
        <v>517</v>
      </c>
      <c r="B6071" s="1">
        <f>DATE(2001,6,1) + TIME(0,0,0)</f>
        <v>37043</v>
      </c>
      <c r="C6071">
        <v>28.342344283999999</v>
      </c>
    </row>
    <row r="6072" spans="1:3" x14ac:dyDescent="0.25">
      <c r="A6072">
        <v>547</v>
      </c>
      <c r="B6072" s="1">
        <f>DATE(2001,7,1) + TIME(0,0,0)</f>
        <v>37073</v>
      </c>
      <c r="C6072">
        <v>28.821407317999999</v>
      </c>
    </row>
    <row r="6073" spans="1:3" x14ac:dyDescent="0.25">
      <c r="A6073">
        <v>578</v>
      </c>
      <c r="B6073" s="1">
        <f>DATE(2001,8,1) + TIME(0,0,0)</f>
        <v>37104</v>
      </c>
      <c r="C6073">
        <v>29.253059387</v>
      </c>
    </row>
    <row r="6074" spans="1:3" x14ac:dyDescent="0.25">
      <c r="A6074">
        <v>609</v>
      </c>
      <c r="B6074" s="1">
        <f>DATE(2001,9,1) + TIME(0,0,0)</f>
        <v>37135</v>
      </c>
      <c r="C6074">
        <v>29.639492035</v>
      </c>
    </row>
    <row r="6075" spans="1:3" x14ac:dyDescent="0.25">
      <c r="A6075">
        <v>639</v>
      </c>
      <c r="B6075" s="1">
        <f>DATE(2001,10,1) + TIME(0,0,0)</f>
        <v>37165</v>
      </c>
      <c r="C6075">
        <v>29.978288651</v>
      </c>
    </row>
    <row r="6076" spans="1:3" x14ac:dyDescent="0.25">
      <c r="A6076">
        <v>670</v>
      </c>
      <c r="B6076" s="1">
        <f>DATE(2001,11,1) + TIME(0,0,0)</f>
        <v>37196</v>
      </c>
      <c r="C6076">
        <v>30.292686461999999</v>
      </c>
    </row>
    <row r="6077" spans="1:3" x14ac:dyDescent="0.25">
      <c r="A6077">
        <v>700</v>
      </c>
      <c r="B6077" s="1">
        <f>DATE(2001,12,1) + TIME(0,0,0)</f>
        <v>37226</v>
      </c>
      <c r="C6077">
        <v>30.572000503999998</v>
      </c>
    </row>
    <row r="6078" spans="1:3" x14ac:dyDescent="0.25">
      <c r="A6078">
        <v>731</v>
      </c>
      <c r="B6078" s="1">
        <f>DATE(2002,1,1) + TIME(0,0,0)</f>
        <v>37257</v>
      </c>
      <c r="C6078">
        <v>30.838569640999999</v>
      </c>
    </row>
    <row r="6079" spans="1:3" x14ac:dyDescent="0.25">
      <c r="A6079">
        <v>762</v>
      </c>
      <c r="B6079" s="1">
        <f>DATE(2002,2,1) + TIME(0,0,0)</f>
        <v>37288</v>
      </c>
      <c r="C6079">
        <v>31.085712433000001</v>
      </c>
    </row>
    <row r="6080" spans="1:3" x14ac:dyDescent="0.25">
      <c r="A6080">
        <v>790</v>
      </c>
      <c r="B6080" s="1">
        <f>DATE(2002,3,1) + TIME(0,0,0)</f>
        <v>37316</v>
      </c>
      <c r="C6080">
        <v>31.294116974000001</v>
      </c>
    </row>
    <row r="6081" spans="1:3" x14ac:dyDescent="0.25">
      <c r="A6081">
        <v>821</v>
      </c>
      <c r="B6081" s="1">
        <f>DATE(2002,4,1) + TIME(0,0,0)</f>
        <v>37347</v>
      </c>
      <c r="C6081">
        <v>31.510660172000001</v>
      </c>
    </row>
    <row r="6082" spans="1:3" x14ac:dyDescent="0.25">
      <c r="A6082">
        <v>851</v>
      </c>
      <c r="B6082" s="1">
        <f>DATE(2002,5,1) + TIME(0,0,0)</f>
        <v>37377</v>
      </c>
      <c r="C6082">
        <v>31.708536148</v>
      </c>
    </row>
    <row r="6083" spans="1:3" x14ac:dyDescent="0.25">
      <c r="A6083">
        <v>882</v>
      </c>
      <c r="B6083" s="1">
        <f>DATE(2002,6,1) + TIME(0,0,0)</f>
        <v>37408</v>
      </c>
      <c r="C6083">
        <v>31.903390884</v>
      </c>
    </row>
    <row r="6084" spans="1:3" x14ac:dyDescent="0.25">
      <c r="A6084">
        <v>912</v>
      </c>
      <c r="B6084" s="1">
        <f>DATE(2002,7,1) + TIME(0,0,0)</f>
        <v>37438</v>
      </c>
      <c r="C6084">
        <v>32.084476471000002</v>
      </c>
    </row>
    <row r="6085" spans="1:3" x14ac:dyDescent="0.25">
      <c r="A6085">
        <v>943</v>
      </c>
      <c r="B6085" s="1">
        <f>DATE(2002,8,1) + TIME(0,0,0)</f>
        <v>37469</v>
      </c>
      <c r="C6085">
        <v>32.265037536999998</v>
      </c>
    </row>
    <row r="6086" spans="1:3" x14ac:dyDescent="0.25">
      <c r="A6086">
        <v>974</v>
      </c>
      <c r="B6086" s="1">
        <f>DATE(2002,9,1) + TIME(0,0,0)</f>
        <v>37500</v>
      </c>
      <c r="C6086">
        <v>32.438678740999997</v>
      </c>
    </row>
    <row r="6087" spans="1:3" x14ac:dyDescent="0.25">
      <c r="A6087">
        <v>1004</v>
      </c>
      <c r="B6087" s="1">
        <f>DATE(2002,10,1) + TIME(0,0,0)</f>
        <v>37530</v>
      </c>
      <c r="C6087">
        <v>32.600131988999998</v>
      </c>
    </row>
    <row r="6088" spans="1:3" x14ac:dyDescent="0.25">
      <c r="A6088">
        <v>1035</v>
      </c>
      <c r="B6088" s="1">
        <f>DATE(2002,11,1) + TIME(0,0,0)</f>
        <v>37561</v>
      </c>
      <c r="C6088">
        <v>32.759830475000001</v>
      </c>
    </row>
    <row r="6089" spans="1:3" x14ac:dyDescent="0.25">
      <c r="A6089">
        <v>1065</v>
      </c>
      <c r="B6089" s="1">
        <f>DATE(2002,12,1) + TIME(0,0,0)</f>
        <v>37591</v>
      </c>
      <c r="C6089">
        <v>32.907836914000001</v>
      </c>
    </row>
    <row r="6090" spans="1:3" x14ac:dyDescent="0.25">
      <c r="A6090">
        <v>1096</v>
      </c>
      <c r="B6090" s="1">
        <f>DATE(2003,1,1) + TIME(0,0,0)</f>
        <v>37622</v>
      </c>
      <c r="C6090">
        <v>33.054580688000001</v>
      </c>
    </row>
    <row r="6091" spans="1:3" x14ac:dyDescent="0.25">
      <c r="A6091">
        <v>1127</v>
      </c>
      <c r="B6091" s="1">
        <f>DATE(2003,2,1) + TIME(0,0,0)</f>
        <v>37653</v>
      </c>
      <c r="C6091">
        <v>33.195388794000003</v>
      </c>
    </row>
    <row r="6092" spans="1:3" x14ac:dyDescent="0.25">
      <c r="A6092">
        <v>1155</v>
      </c>
      <c r="B6092" s="1">
        <f>DATE(2003,3,1) + TIME(0,0,0)</f>
        <v>37681</v>
      </c>
      <c r="C6092">
        <v>33.317787170000003</v>
      </c>
    </row>
    <row r="6093" spans="1:3" x14ac:dyDescent="0.25">
      <c r="A6093">
        <v>1186</v>
      </c>
      <c r="B6093" s="1">
        <f>DATE(2003,4,1) + TIME(0,0,0)</f>
        <v>37712</v>
      </c>
      <c r="C6093">
        <v>33.448478698999999</v>
      </c>
    </row>
    <row r="6094" spans="1:3" x14ac:dyDescent="0.25">
      <c r="A6094">
        <v>1216</v>
      </c>
      <c r="B6094" s="1">
        <f>DATE(2003,5,1) + TIME(0,0,0)</f>
        <v>37742</v>
      </c>
      <c r="C6094">
        <v>33.570686340000002</v>
      </c>
    </row>
    <row r="6095" spans="1:3" x14ac:dyDescent="0.25">
      <c r="A6095">
        <v>1247</v>
      </c>
      <c r="B6095" s="1">
        <f>DATE(2003,6,1) + TIME(0,0,0)</f>
        <v>37773</v>
      </c>
      <c r="C6095">
        <v>33.692771911999998</v>
      </c>
    </row>
    <row r="6096" spans="1:3" x14ac:dyDescent="0.25">
      <c r="A6096">
        <v>1277</v>
      </c>
      <c r="B6096" s="1">
        <f>DATE(2003,7,1) + TIME(0,0,0)</f>
        <v>37803</v>
      </c>
      <c r="C6096">
        <v>33.806690216</v>
      </c>
    </row>
    <row r="6097" spans="1:3" x14ac:dyDescent="0.25">
      <c r="A6097">
        <v>1308</v>
      </c>
      <c r="B6097" s="1">
        <f>DATE(2003,8,1) + TIME(0,0,0)</f>
        <v>37834</v>
      </c>
      <c r="C6097">
        <v>33.920185089</v>
      </c>
    </row>
    <row r="6098" spans="1:3" x14ac:dyDescent="0.25">
      <c r="A6098">
        <v>1339</v>
      </c>
      <c r="B6098" s="1">
        <f>DATE(2003,9,1) + TIME(0,0,0)</f>
        <v>37865</v>
      </c>
      <c r="C6098">
        <v>34.029682158999996</v>
      </c>
    </row>
    <row r="6099" spans="1:3" x14ac:dyDescent="0.25">
      <c r="A6099">
        <v>1369</v>
      </c>
      <c r="B6099" s="1">
        <f>DATE(2003,10,1) + TIME(0,0,0)</f>
        <v>37895</v>
      </c>
      <c r="C6099">
        <v>34.132160186999997</v>
      </c>
    </row>
    <row r="6100" spans="1:3" x14ac:dyDescent="0.25">
      <c r="A6100">
        <v>1400</v>
      </c>
      <c r="B6100" s="1">
        <f>DATE(2003,11,1) + TIME(0,0,0)</f>
        <v>37926</v>
      </c>
      <c r="C6100">
        <v>34.234752655000001</v>
      </c>
    </row>
    <row r="6101" spans="1:3" x14ac:dyDescent="0.25">
      <c r="A6101">
        <v>1430</v>
      </c>
      <c r="B6101" s="1">
        <f>DATE(2003,12,1) + TIME(0,0,0)</f>
        <v>37956</v>
      </c>
      <c r="C6101">
        <v>34.331226348999998</v>
      </c>
    </row>
    <row r="6102" spans="1:3" x14ac:dyDescent="0.25">
      <c r="A6102">
        <v>1461</v>
      </c>
      <c r="B6102" s="1">
        <f>DATE(2004,1,1) + TIME(0,0,0)</f>
        <v>37987</v>
      </c>
      <c r="C6102">
        <v>34.428287505999997</v>
      </c>
    </row>
    <row r="6103" spans="1:3" x14ac:dyDescent="0.25">
      <c r="A6103">
        <v>1492</v>
      </c>
      <c r="B6103" s="1">
        <f>DATE(2004,2,1) + TIME(0,0,0)</f>
        <v>38018</v>
      </c>
      <c r="C6103">
        <v>34.522815704000003</v>
      </c>
    </row>
    <row r="6104" spans="1:3" x14ac:dyDescent="0.25">
      <c r="A6104">
        <v>1521</v>
      </c>
      <c r="B6104" s="1">
        <f>DATE(2004,3,1) + TIME(0,0,0)</f>
        <v>38047</v>
      </c>
      <c r="C6104">
        <v>34.609088898000003</v>
      </c>
    </row>
    <row r="6105" spans="1:3" x14ac:dyDescent="0.25">
      <c r="A6105">
        <v>1552</v>
      </c>
      <c r="B6105" s="1">
        <f>DATE(2004,4,1) + TIME(0,0,0)</f>
        <v>38078</v>
      </c>
      <c r="C6105">
        <v>34.699165344000001</v>
      </c>
    </row>
    <row r="6106" spans="1:3" x14ac:dyDescent="0.25">
      <c r="A6106">
        <v>1582</v>
      </c>
      <c r="B6106" s="1">
        <f>DATE(2004,5,1) + TIME(0,0,0)</f>
        <v>38108</v>
      </c>
      <c r="C6106">
        <v>34.784381865999997</v>
      </c>
    </row>
    <row r="6107" spans="1:3" x14ac:dyDescent="0.25">
      <c r="A6107">
        <v>1613</v>
      </c>
      <c r="B6107" s="1">
        <f>DATE(2004,6,1) + TIME(0,0,0)</f>
        <v>38139</v>
      </c>
      <c r="C6107">
        <v>34.870552062999998</v>
      </c>
    </row>
    <row r="6108" spans="1:3" x14ac:dyDescent="0.25">
      <c r="A6108">
        <v>1643</v>
      </c>
      <c r="B6108" s="1">
        <f>DATE(2004,7,1) + TIME(0,0,0)</f>
        <v>38169</v>
      </c>
      <c r="C6108">
        <v>34.952262877999999</v>
      </c>
    </row>
    <row r="6109" spans="1:3" x14ac:dyDescent="0.25">
      <c r="A6109">
        <v>1674</v>
      </c>
      <c r="B6109" s="1">
        <f>DATE(2004,8,1) + TIME(0,0,0)</f>
        <v>38200</v>
      </c>
      <c r="C6109">
        <v>35.035099029999998</v>
      </c>
    </row>
    <row r="6110" spans="1:3" x14ac:dyDescent="0.25">
      <c r="A6110">
        <v>1705</v>
      </c>
      <c r="B6110" s="1">
        <f>DATE(2004,9,1) + TIME(0,0,0)</f>
        <v>38231</v>
      </c>
      <c r="C6110">
        <v>35.116470337000003</v>
      </c>
    </row>
    <row r="6111" spans="1:3" x14ac:dyDescent="0.25">
      <c r="A6111">
        <v>1735</v>
      </c>
      <c r="B6111" s="1">
        <f>DATE(2004,10,1) + TIME(0,0,0)</f>
        <v>38261</v>
      </c>
      <c r="C6111">
        <v>35.193927764999998</v>
      </c>
    </row>
    <row r="6112" spans="1:3" x14ac:dyDescent="0.25">
      <c r="A6112">
        <v>1766</v>
      </c>
      <c r="B6112" s="1">
        <f>DATE(2004,11,1) + TIME(0,0,0)</f>
        <v>38292</v>
      </c>
      <c r="C6112">
        <v>35.272850036999998</v>
      </c>
    </row>
    <row r="6113" spans="1:3" x14ac:dyDescent="0.25">
      <c r="A6113">
        <v>1796</v>
      </c>
      <c r="B6113" s="1">
        <f>DATE(2004,12,1) + TIME(0,0,0)</f>
        <v>38322</v>
      </c>
      <c r="C6113">
        <v>35.348072051999999</v>
      </c>
    </row>
    <row r="6114" spans="1:3" x14ac:dyDescent="0.25">
      <c r="A6114">
        <v>1827</v>
      </c>
      <c r="B6114" s="1">
        <f>DATE(2005,1,1) + TIME(0,0,0)</f>
        <v>38353</v>
      </c>
      <c r="C6114">
        <v>35.424610137999998</v>
      </c>
    </row>
    <row r="6115" spans="1:3" x14ac:dyDescent="0.25">
      <c r="A6115">
        <v>1858</v>
      </c>
      <c r="B6115" s="1">
        <f>DATE(2005,2,1) + TIME(0,0,0)</f>
        <v>38384</v>
      </c>
      <c r="C6115">
        <v>35.499973296999997</v>
      </c>
    </row>
    <row r="6116" spans="1:3" x14ac:dyDescent="0.25">
      <c r="A6116">
        <v>1886</v>
      </c>
      <c r="B6116" s="1">
        <f>DATE(2005,3,1) + TIME(0,0,0)</f>
        <v>38412</v>
      </c>
      <c r="C6116">
        <v>35.567070006999998</v>
      </c>
    </row>
    <row r="6117" spans="1:3" x14ac:dyDescent="0.25">
      <c r="A6117">
        <v>1917</v>
      </c>
      <c r="B6117" s="1">
        <f>DATE(2005,4,1) + TIME(0,0,0)</f>
        <v>38443</v>
      </c>
      <c r="C6117">
        <v>35.640350341999998</v>
      </c>
    </row>
    <row r="6118" spans="1:3" x14ac:dyDescent="0.25">
      <c r="A6118">
        <v>1947</v>
      </c>
      <c r="B6118" s="1">
        <f>DATE(2005,5,1) + TIME(0,0,0)</f>
        <v>38473</v>
      </c>
      <c r="C6118">
        <v>35.710426331000001</v>
      </c>
    </row>
    <row r="6119" spans="1:3" x14ac:dyDescent="0.25">
      <c r="A6119">
        <v>1978</v>
      </c>
      <c r="B6119" s="1">
        <f>DATE(2005,6,1) + TIME(0,0,0)</f>
        <v>38504</v>
      </c>
      <c r="C6119">
        <v>35.781871795999997</v>
      </c>
    </row>
    <row r="6120" spans="1:3" x14ac:dyDescent="0.25">
      <c r="A6120">
        <v>2008</v>
      </c>
      <c r="B6120" s="1">
        <f>DATE(2005,7,1) + TIME(0,0,0)</f>
        <v>38534</v>
      </c>
      <c r="C6120">
        <v>35.850051880000002</v>
      </c>
    </row>
    <row r="6121" spans="1:3" x14ac:dyDescent="0.25">
      <c r="A6121">
        <v>2039</v>
      </c>
      <c r="B6121" s="1">
        <f>DATE(2005,8,1) + TIME(0,0,0)</f>
        <v>38565</v>
      </c>
      <c r="C6121">
        <v>35.919517517000003</v>
      </c>
    </row>
    <row r="6122" spans="1:3" x14ac:dyDescent="0.25">
      <c r="A6122">
        <v>2070</v>
      </c>
      <c r="B6122" s="1">
        <f>DATE(2005,9,1) + TIME(0,0,0)</f>
        <v>38596</v>
      </c>
      <c r="C6122">
        <v>35.988010406000001</v>
      </c>
    </row>
    <row r="6123" spans="1:3" x14ac:dyDescent="0.25">
      <c r="A6123">
        <v>2100</v>
      </c>
      <c r="B6123" s="1">
        <f>DATE(2005,10,1) + TIME(0,0,0)</f>
        <v>38626</v>
      </c>
      <c r="C6123">
        <v>36.053386688000003</v>
      </c>
    </row>
    <row r="6124" spans="1:3" x14ac:dyDescent="0.25">
      <c r="A6124">
        <v>2131</v>
      </c>
      <c r="B6124" s="1">
        <f>DATE(2005,11,1) + TIME(0,0,0)</f>
        <v>38657</v>
      </c>
      <c r="C6124">
        <v>36.120029449</v>
      </c>
    </row>
    <row r="6125" spans="1:3" x14ac:dyDescent="0.25">
      <c r="A6125">
        <v>2161</v>
      </c>
      <c r="B6125" s="1">
        <f>DATE(2005,12,1) + TIME(0,0,0)</f>
        <v>38687</v>
      </c>
      <c r="C6125">
        <v>36.183662415000001</v>
      </c>
    </row>
    <row r="6126" spans="1:3" x14ac:dyDescent="0.25">
      <c r="A6126">
        <v>2192</v>
      </c>
      <c r="B6126" s="1">
        <f>DATE(2006,1,1) + TIME(0,0,0)</f>
        <v>38718</v>
      </c>
      <c r="C6126">
        <v>36.248538971000002</v>
      </c>
    </row>
    <row r="6127" spans="1:3" x14ac:dyDescent="0.25">
      <c r="A6127">
        <v>2223</v>
      </c>
      <c r="B6127" s="1">
        <f>DATE(2006,2,1) + TIME(0,0,0)</f>
        <v>38749</v>
      </c>
      <c r="C6127">
        <v>36.312538146999998</v>
      </c>
    </row>
    <row r="6128" spans="1:3" x14ac:dyDescent="0.25">
      <c r="A6128">
        <v>2251</v>
      </c>
      <c r="B6128" s="1">
        <f>DATE(2006,3,1) + TIME(0,0,0)</f>
        <v>38777</v>
      </c>
      <c r="C6128">
        <v>36.369598388999997</v>
      </c>
    </row>
    <row r="6129" spans="1:3" x14ac:dyDescent="0.25">
      <c r="A6129">
        <v>2282</v>
      </c>
      <c r="B6129" s="1">
        <f>DATE(2006,4,1) + TIME(0,0,0)</f>
        <v>38808</v>
      </c>
      <c r="C6129">
        <v>36.431964874000002</v>
      </c>
    </row>
    <row r="6130" spans="1:3" x14ac:dyDescent="0.25">
      <c r="A6130">
        <v>2312</v>
      </c>
      <c r="B6130" s="1">
        <f>DATE(2006,5,1) + TIME(0,0,0)</f>
        <v>38838</v>
      </c>
      <c r="C6130">
        <v>36.491535186999997</v>
      </c>
    </row>
    <row r="6131" spans="1:3" x14ac:dyDescent="0.25">
      <c r="A6131">
        <v>2343</v>
      </c>
      <c r="B6131" s="1">
        <f>DATE(2006,6,1) + TIME(0,0,0)</f>
        <v>38869</v>
      </c>
      <c r="C6131">
        <v>36.552295684999997</v>
      </c>
    </row>
    <row r="6132" spans="1:3" x14ac:dyDescent="0.25">
      <c r="A6132">
        <v>2373</v>
      </c>
      <c r="B6132" s="1">
        <f>DATE(2006,7,1) + TIME(0,0,0)</f>
        <v>38899</v>
      </c>
      <c r="C6132">
        <v>36.610347748000002</v>
      </c>
    </row>
    <row r="6133" spans="1:3" x14ac:dyDescent="0.25">
      <c r="A6133">
        <v>2404</v>
      </c>
      <c r="B6133" s="1">
        <f>DATE(2006,8,1) + TIME(0,0,0)</f>
        <v>38930</v>
      </c>
      <c r="C6133">
        <v>36.669578551999997</v>
      </c>
    </row>
    <row r="6134" spans="1:3" x14ac:dyDescent="0.25">
      <c r="A6134">
        <v>2435</v>
      </c>
      <c r="B6134" s="1">
        <f>DATE(2006,9,1) + TIME(0,0,0)</f>
        <v>38961</v>
      </c>
      <c r="C6134">
        <v>36.728061676000003</v>
      </c>
    </row>
    <row r="6135" spans="1:3" x14ac:dyDescent="0.25">
      <c r="A6135">
        <v>2465</v>
      </c>
      <c r="B6135" s="1">
        <f>DATE(2006,10,1) + TIME(0,0,0)</f>
        <v>38991</v>
      </c>
      <c r="C6135">
        <v>36.783958435000002</v>
      </c>
    </row>
    <row r="6136" spans="1:3" x14ac:dyDescent="0.25">
      <c r="A6136">
        <v>2496</v>
      </c>
      <c r="B6136" s="1">
        <f>DATE(2006,11,1) + TIME(0,0,0)</f>
        <v>39022</v>
      </c>
      <c r="C6136">
        <v>36.841011047000002</v>
      </c>
    </row>
    <row r="6137" spans="1:3" x14ac:dyDescent="0.25">
      <c r="A6137">
        <v>2526</v>
      </c>
      <c r="B6137" s="1">
        <f>DATE(2006,12,1) + TIME(0,0,0)</f>
        <v>39052</v>
      </c>
      <c r="C6137">
        <v>36.895549774000003</v>
      </c>
    </row>
    <row r="6138" spans="1:3" x14ac:dyDescent="0.25">
      <c r="A6138">
        <v>2557</v>
      </c>
      <c r="B6138" s="1">
        <f>DATE(2007,1,1) + TIME(0,0,0)</f>
        <v>39083</v>
      </c>
      <c r="C6138">
        <v>36.951240540000001</v>
      </c>
    </row>
    <row r="6139" spans="1:3" x14ac:dyDescent="0.25">
      <c r="A6139">
        <v>2588</v>
      </c>
      <c r="B6139" s="1">
        <f>DATE(2007,2,1) + TIME(0,0,0)</f>
        <v>39114</v>
      </c>
      <c r="C6139">
        <v>37.006244658999996</v>
      </c>
    </row>
    <row r="6140" spans="1:3" x14ac:dyDescent="0.25">
      <c r="A6140">
        <v>2616</v>
      </c>
      <c r="B6140" s="1">
        <f>DATE(2007,3,1) + TIME(0,0,0)</f>
        <v>39142</v>
      </c>
      <c r="C6140">
        <v>37.055377960000001</v>
      </c>
    </row>
    <row r="6141" spans="1:3" x14ac:dyDescent="0.25">
      <c r="A6141">
        <v>2647</v>
      </c>
      <c r="B6141" s="1">
        <f>DATE(2007,4,1) + TIME(0,0,0)</f>
        <v>39173</v>
      </c>
      <c r="C6141">
        <v>37.109172821000001</v>
      </c>
    </row>
    <row r="6142" spans="1:3" x14ac:dyDescent="0.25">
      <c r="A6142">
        <v>2677</v>
      </c>
      <c r="B6142" s="1">
        <f>DATE(2007,5,1) + TIME(0,0,0)</f>
        <v>39203</v>
      </c>
      <c r="C6142">
        <v>37.160644531000003</v>
      </c>
    </row>
    <row r="6143" spans="1:3" x14ac:dyDescent="0.25">
      <c r="A6143">
        <v>2708</v>
      </c>
      <c r="B6143" s="1">
        <f>DATE(2007,6,1) + TIME(0,0,0)</f>
        <v>39234</v>
      </c>
      <c r="C6143">
        <v>37.213241576999998</v>
      </c>
    </row>
    <row r="6144" spans="1:3" x14ac:dyDescent="0.25">
      <c r="A6144">
        <v>2738</v>
      </c>
      <c r="B6144" s="1">
        <f>DATE(2007,7,1) + TIME(0,0,0)</f>
        <v>39264</v>
      </c>
      <c r="C6144">
        <v>37.263584137000002</v>
      </c>
    </row>
    <row r="6145" spans="1:3" x14ac:dyDescent="0.25">
      <c r="A6145">
        <v>2769</v>
      </c>
      <c r="B6145" s="1">
        <f>DATE(2007,8,1) + TIME(0,0,0)</f>
        <v>39295</v>
      </c>
      <c r="C6145">
        <v>37.315029144</v>
      </c>
    </row>
    <row r="6146" spans="1:3" x14ac:dyDescent="0.25">
      <c r="A6146">
        <v>2800</v>
      </c>
      <c r="B6146" s="1">
        <f>DATE(2007,9,1) + TIME(0,0,0)</f>
        <v>39326</v>
      </c>
      <c r="C6146">
        <v>37.365886688000003</v>
      </c>
    </row>
    <row r="6147" spans="1:3" x14ac:dyDescent="0.25">
      <c r="A6147">
        <v>2830</v>
      </c>
      <c r="B6147" s="1">
        <f>DATE(2007,10,1) + TIME(0,0,0)</f>
        <v>39356</v>
      </c>
      <c r="C6147">
        <v>37.414558411000002</v>
      </c>
    </row>
    <row r="6148" spans="1:3" x14ac:dyDescent="0.25">
      <c r="A6148">
        <v>2861</v>
      </c>
      <c r="B6148" s="1">
        <f>DATE(2007,11,1) + TIME(0,0,0)</f>
        <v>39387</v>
      </c>
      <c r="C6148">
        <v>37.464302062999998</v>
      </c>
    </row>
    <row r="6149" spans="1:3" x14ac:dyDescent="0.25">
      <c r="A6149">
        <v>2891</v>
      </c>
      <c r="B6149" s="1">
        <f>DATE(2007,12,1) + TIME(0,0,0)</f>
        <v>39417</v>
      </c>
      <c r="C6149">
        <v>37.511924743999998</v>
      </c>
    </row>
    <row r="6150" spans="1:3" x14ac:dyDescent="0.25">
      <c r="A6150">
        <v>2922</v>
      </c>
      <c r="B6150" s="1">
        <f>DATE(2008,1,1) + TIME(0,0,0)</f>
        <v>39448</v>
      </c>
      <c r="C6150">
        <v>37.560611725000001</v>
      </c>
    </row>
    <row r="6151" spans="1:3" x14ac:dyDescent="0.25">
      <c r="A6151">
        <v>2953</v>
      </c>
      <c r="B6151" s="1">
        <f>DATE(2008,2,1) + TIME(0,0,0)</f>
        <v>39479</v>
      </c>
      <c r="C6151">
        <v>37.608779906999999</v>
      </c>
    </row>
    <row r="6152" spans="1:3" x14ac:dyDescent="0.25">
      <c r="A6152">
        <v>2982</v>
      </c>
      <c r="B6152" s="1">
        <f>DATE(2008,3,1) + TIME(0,0,0)</f>
        <v>39508</v>
      </c>
      <c r="C6152">
        <v>37.653377532999997</v>
      </c>
    </row>
    <row r="6153" spans="1:3" x14ac:dyDescent="0.25">
      <c r="A6153">
        <v>3013</v>
      </c>
      <c r="B6153" s="1">
        <f>DATE(2008,4,1) + TIME(0,0,0)</f>
        <v>39539</v>
      </c>
      <c r="C6153">
        <v>37.700576781999999</v>
      </c>
    </row>
    <row r="6154" spans="1:3" x14ac:dyDescent="0.25">
      <c r="A6154">
        <v>3043</v>
      </c>
      <c r="B6154" s="1">
        <f>DATE(2008,5,1) + TIME(0,0,0)</f>
        <v>39569</v>
      </c>
      <c r="C6154">
        <v>37.74577713</v>
      </c>
    </row>
    <row r="6155" spans="1:3" x14ac:dyDescent="0.25">
      <c r="A6155">
        <v>3074</v>
      </c>
      <c r="B6155" s="1">
        <f>DATE(2008,6,1) + TIME(0,0,0)</f>
        <v>39600</v>
      </c>
      <c r="C6155">
        <v>37.792022705000001</v>
      </c>
    </row>
    <row r="6156" spans="1:3" x14ac:dyDescent="0.25">
      <c r="A6156">
        <v>3104</v>
      </c>
      <c r="B6156" s="1">
        <f>DATE(2008,7,1) + TIME(0,0,0)</f>
        <v>39630</v>
      </c>
      <c r="C6156">
        <v>37.836334229000002</v>
      </c>
    </row>
    <row r="6157" spans="1:3" x14ac:dyDescent="0.25">
      <c r="A6157">
        <v>3135</v>
      </c>
      <c r="B6157" s="1">
        <f>DATE(2008,8,1) + TIME(0,0,0)</f>
        <v>39661</v>
      </c>
      <c r="C6157">
        <v>37.881671906000001</v>
      </c>
    </row>
    <row r="6158" spans="1:3" x14ac:dyDescent="0.25">
      <c r="A6158">
        <v>3166</v>
      </c>
      <c r="B6158" s="1">
        <f>DATE(2008,9,1) + TIME(0,0,0)</f>
        <v>39692</v>
      </c>
      <c r="C6158">
        <v>37.926559447999999</v>
      </c>
    </row>
    <row r="6159" spans="1:3" x14ac:dyDescent="0.25">
      <c r="A6159">
        <v>3196</v>
      </c>
      <c r="B6159" s="1">
        <f>DATE(2008,10,1) + TIME(0,0,0)</f>
        <v>39722</v>
      </c>
      <c r="C6159">
        <v>37.969581603999998</v>
      </c>
    </row>
    <row r="6160" spans="1:3" x14ac:dyDescent="0.25">
      <c r="A6160">
        <v>3227</v>
      </c>
      <c r="B6160" s="1">
        <f>DATE(2008,11,1) + TIME(0,0,0)</f>
        <v>39753</v>
      </c>
      <c r="C6160">
        <v>38.013610839999998</v>
      </c>
    </row>
    <row r="6161" spans="1:3" x14ac:dyDescent="0.25">
      <c r="A6161">
        <v>3257</v>
      </c>
      <c r="B6161" s="1">
        <f>DATE(2008,12,1) + TIME(0,0,0)</f>
        <v>39783</v>
      </c>
      <c r="C6161">
        <v>38.055820464999996</v>
      </c>
    </row>
    <row r="6162" spans="1:3" x14ac:dyDescent="0.25">
      <c r="A6162">
        <v>3288</v>
      </c>
      <c r="B6162" s="1">
        <f>DATE(2009,1,1) + TIME(0,0,0)</f>
        <v>39814</v>
      </c>
      <c r="C6162">
        <v>38.099029541</v>
      </c>
    </row>
    <row r="6163" spans="1:3" x14ac:dyDescent="0.25">
      <c r="A6163">
        <v>3319</v>
      </c>
      <c r="B6163" s="1">
        <f>DATE(2009,2,1) + TIME(0,0,0)</f>
        <v>39845</v>
      </c>
      <c r="C6163">
        <v>38.141834258999999</v>
      </c>
    </row>
    <row r="6164" spans="1:3" x14ac:dyDescent="0.25">
      <c r="A6164">
        <v>3347</v>
      </c>
      <c r="B6164" s="1">
        <f>DATE(2009,3,1) + TIME(0,0,0)</f>
        <v>39873</v>
      </c>
      <c r="C6164">
        <v>38.180160522000001</v>
      </c>
    </row>
    <row r="6165" spans="1:3" x14ac:dyDescent="0.25">
      <c r="A6165">
        <v>3378</v>
      </c>
      <c r="B6165" s="1">
        <f>DATE(2009,4,1) + TIME(0,0,0)</f>
        <v>39904</v>
      </c>
      <c r="C6165">
        <v>38.222229003999999</v>
      </c>
    </row>
    <row r="6166" spans="1:3" x14ac:dyDescent="0.25">
      <c r="A6166">
        <v>3408</v>
      </c>
      <c r="B6166" s="1">
        <f>DATE(2009,5,1) + TIME(0,0,0)</f>
        <v>39934</v>
      </c>
      <c r="C6166">
        <v>38.262592316000003</v>
      </c>
    </row>
    <row r="6167" spans="1:3" x14ac:dyDescent="0.25">
      <c r="A6167">
        <v>3439</v>
      </c>
      <c r="B6167" s="1">
        <f>DATE(2009,6,1) + TIME(0,0,0)</f>
        <v>39965</v>
      </c>
      <c r="C6167">
        <v>38.303947448999999</v>
      </c>
    </row>
    <row r="6168" spans="1:3" x14ac:dyDescent="0.25">
      <c r="A6168">
        <v>3469</v>
      </c>
      <c r="B6168" s="1">
        <f>DATE(2009,7,1) + TIME(0,0,0)</f>
        <v>39995</v>
      </c>
      <c r="C6168">
        <v>38.343639373999999</v>
      </c>
    </row>
    <row r="6169" spans="1:3" x14ac:dyDescent="0.25">
      <c r="A6169">
        <v>3500</v>
      </c>
      <c r="B6169" s="1">
        <f>DATE(2009,8,1) + TIME(0,0,0)</f>
        <v>40026</v>
      </c>
      <c r="C6169">
        <v>38.384315491000002</v>
      </c>
    </row>
    <row r="6170" spans="1:3" x14ac:dyDescent="0.25">
      <c r="A6170">
        <v>3531</v>
      </c>
      <c r="B6170" s="1">
        <f>DATE(2009,9,1) + TIME(0,0,0)</f>
        <v>40057</v>
      </c>
      <c r="C6170">
        <v>38.424663543999998</v>
      </c>
    </row>
    <row r="6171" spans="1:3" x14ac:dyDescent="0.25">
      <c r="A6171">
        <v>3561</v>
      </c>
      <c r="B6171" s="1">
        <f>DATE(2009,10,1) + TIME(0,0,0)</f>
        <v>40087</v>
      </c>
      <c r="C6171">
        <v>38.463397980000003</v>
      </c>
    </row>
    <row r="6172" spans="1:3" x14ac:dyDescent="0.25">
      <c r="A6172">
        <v>3592</v>
      </c>
      <c r="B6172" s="1">
        <f>DATE(2009,11,1) + TIME(0,0,0)</f>
        <v>40118</v>
      </c>
      <c r="C6172">
        <v>38.503108978</v>
      </c>
    </row>
    <row r="6173" spans="1:3" x14ac:dyDescent="0.25">
      <c r="A6173">
        <v>3622</v>
      </c>
      <c r="B6173" s="1">
        <f>DATE(2009,12,1) + TIME(0,0,0)</f>
        <v>40148</v>
      </c>
      <c r="C6173">
        <v>38.541240692000002</v>
      </c>
    </row>
    <row r="6174" spans="1:3" x14ac:dyDescent="0.25">
      <c r="A6174">
        <v>3653</v>
      </c>
      <c r="B6174" s="1">
        <f>DATE(2010,1,1) + TIME(0,0,0)</f>
        <v>40179</v>
      </c>
      <c r="C6174">
        <v>38.580337524000001</v>
      </c>
    </row>
    <row r="6175" spans="1:3" x14ac:dyDescent="0.25">
      <c r="A6175">
        <v>3684</v>
      </c>
      <c r="B6175" s="1">
        <f>DATE(2010,2,1) + TIME(0,0,0)</f>
        <v>40210</v>
      </c>
      <c r="C6175">
        <v>38.619129180999998</v>
      </c>
    </row>
    <row r="6176" spans="1:3" x14ac:dyDescent="0.25">
      <c r="A6176">
        <v>3712</v>
      </c>
      <c r="B6176" s="1">
        <f>DATE(2010,3,1) + TIME(0,0,0)</f>
        <v>40238</v>
      </c>
      <c r="C6176">
        <v>38.653896332000002</v>
      </c>
    </row>
    <row r="6177" spans="1:3" x14ac:dyDescent="0.25">
      <c r="A6177">
        <v>3743</v>
      </c>
      <c r="B6177" s="1">
        <f>DATE(2010,4,1) + TIME(0,0,0)</f>
        <v>40269</v>
      </c>
      <c r="C6177">
        <v>38.692111969000003</v>
      </c>
    </row>
    <row r="6178" spans="1:3" x14ac:dyDescent="0.25">
      <c r="A6178">
        <v>3773</v>
      </c>
      <c r="B6178" s="1">
        <f>DATE(2010,5,1) + TIME(0,0,0)</f>
        <v>40299</v>
      </c>
      <c r="C6178">
        <v>38.728816985999998</v>
      </c>
    </row>
    <row r="6179" spans="1:3" x14ac:dyDescent="0.25">
      <c r="A6179">
        <v>3804</v>
      </c>
      <c r="B6179" s="1">
        <f>DATE(2010,6,1) + TIME(0,0,0)</f>
        <v>40330</v>
      </c>
      <c r="C6179">
        <v>38.766464233000001</v>
      </c>
    </row>
    <row r="6180" spans="1:3" x14ac:dyDescent="0.25">
      <c r="A6180">
        <v>3834</v>
      </c>
      <c r="B6180" s="1">
        <f>DATE(2010,7,1) + TIME(0,0,0)</f>
        <v>40360</v>
      </c>
      <c r="C6180">
        <v>38.802646637000002</v>
      </c>
    </row>
    <row r="6181" spans="1:3" x14ac:dyDescent="0.25">
      <c r="A6181">
        <v>3865</v>
      </c>
      <c r="B6181" s="1">
        <f>DATE(2010,8,1) + TIME(0,0,0)</f>
        <v>40391</v>
      </c>
      <c r="C6181">
        <v>38.839775084999999</v>
      </c>
    </row>
    <row r="6182" spans="1:3" x14ac:dyDescent="0.25">
      <c r="A6182">
        <v>3896</v>
      </c>
      <c r="B6182" s="1">
        <f>DATE(2010,9,1) + TIME(0,0,0)</f>
        <v>40422</v>
      </c>
      <c r="C6182">
        <v>38.876647949000002</v>
      </c>
    </row>
    <row r="6183" spans="1:3" x14ac:dyDescent="0.25">
      <c r="A6183">
        <v>3926</v>
      </c>
      <c r="B6183" s="1">
        <f>DATE(2010,10,1) + TIME(0,0,0)</f>
        <v>40452</v>
      </c>
      <c r="C6183">
        <v>38.912094115999999</v>
      </c>
    </row>
    <row r="6184" spans="1:3" x14ac:dyDescent="0.25">
      <c r="A6184">
        <v>3957</v>
      </c>
      <c r="B6184" s="1">
        <f>DATE(2010,11,1) + TIME(0,0,0)</f>
        <v>40483</v>
      </c>
      <c r="C6184">
        <v>38.948486328000001</v>
      </c>
    </row>
    <row r="6185" spans="1:3" x14ac:dyDescent="0.25">
      <c r="A6185">
        <v>3987</v>
      </c>
      <c r="B6185" s="1">
        <f>DATE(2010,12,1) + TIME(0,0,0)</f>
        <v>40513</v>
      </c>
      <c r="C6185">
        <v>38.983482361</v>
      </c>
    </row>
    <row r="6186" spans="1:3" x14ac:dyDescent="0.25">
      <c r="A6186">
        <v>4018</v>
      </c>
      <c r="B6186" s="1">
        <f>DATE(2011,1,1) + TIME(0,0,0)</f>
        <v>40544</v>
      </c>
      <c r="C6186">
        <v>39.019412994</v>
      </c>
    </row>
    <row r="6187" spans="1:3" x14ac:dyDescent="0.25">
      <c r="A6187">
        <v>4049</v>
      </c>
      <c r="B6187" s="1">
        <f>DATE(2011,2,1) + TIME(0,0,0)</f>
        <v>40575</v>
      </c>
      <c r="C6187">
        <v>39.055118561</v>
      </c>
    </row>
    <row r="6188" spans="1:3" x14ac:dyDescent="0.25">
      <c r="A6188">
        <v>4077</v>
      </c>
      <c r="B6188" s="1">
        <f>DATE(2011,3,1) + TIME(0,0,0)</f>
        <v>40603</v>
      </c>
      <c r="C6188">
        <v>39.087169647000003</v>
      </c>
    </row>
    <row r="6189" spans="1:3" x14ac:dyDescent="0.25">
      <c r="A6189">
        <v>4108</v>
      </c>
      <c r="B6189" s="1">
        <f>DATE(2011,4,1) + TIME(0,0,0)</f>
        <v>40634</v>
      </c>
      <c r="C6189">
        <v>39.122428894000002</v>
      </c>
    </row>
    <row r="6190" spans="1:3" x14ac:dyDescent="0.25">
      <c r="A6190">
        <v>4138</v>
      </c>
      <c r="B6190" s="1">
        <f>DATE(2011,5,1) + TIME(0,0,0)</f>
        <v>40664</v>
      </c>
      <c r="C6190">
        <v>39.156333922999998</v>
      </c>
    </row>
    <row r="6191" spans="1:3" x14ac:dyDescent="0.25">
      <c r="A6191">
        <v>4169</v>
      </c>
      <c r="B6191" s="1">
        <f>DATE(2011,6,1) + TIME(0,0,0)</f>
        <v>40695</v>
      </c>
      <c r="C6191">
        <v>39.191146850999999</v>
      </c>
    </row>
    <row r="6192" spans="1:3" x14ac:dyDescent="0.25">
      <c r="A6192">
        <v>4199</v>
      </c>
      <c r="B6192" s="1">
        <f>DATE(2011,7,1) + TIME(0,0,0)</f>
        <v>40725</v>
      </c>
      <c r="C6192">
        <v>39.224632262999997</v>
      </c>
    </row>
    <row r="6193" spans="1:3" x14ac:dyDescent="0.25">
      <c r="A6193">
        <v>4230</v>
      </c>
      <c r="B6193" s="1">
        <f>DATE(2011,8,1) + TIME(0,0,0)</f>
        <v>40756</v>
      </c>
      <c r="C6193">
        <v>39.259014129999997</v>
      </c>
    </row>
    <row r="6194" spans="1:3" x14ac:dyDescent="0.25">
      <c r="A6194">
        <v>4261</v>
      </c>
      <c r="B6194" s="1">
        <f>DATE(2011,9,1) + TIME(0,0,0)</f>
        <v>40787</v>
      </c>
      <c r="C6194">
        <v>39.293163300000003</v>
      </c>
    </row>
    <row r="6195" spans="1:3" x14ac:dyDescent="0.25">
      <c r="A6195">
        <v>4291</v>
      </c>
      <c r="B6195" s="1">
        <f>DATE(2011,10,1) + TIME(0,0,0)</f>
        <v>40817</v>
      </c>
      <c r="C6195">
        <v>39.326004028</v>
      </c>
    </row>
    <row r="6196" spans="1:3" x14ac:dyDescent="0.25">
      <c r="A6196">
        <v>4322</v>
      </c>
      <c r="B6196" s="1">
        <f>DATE(2011,11,1) + TIME(0,0,0)</f>
        <v>40848</v>
      </c>
      <c r="C6196">
        <v>39.359741210999999</v>
      </c>
    </row>
    <row r="6197" spans="1:3" x14ac:dyDescent="0.25">
      <c r="A6197">
        <v>4352</v>
      </c>
      <c r="B6197" s="1">
        <f>DATE(2011,12,1) + TIME(0,0,0)</f>
        <v>40878</v>
      </c>
      <c r="C6197">
        <v>39.392192841000004</v>
      </c>
    </row>
    <row r="6198" spans="1:3" x14ac:dyDescent="0.25">
      <c r="A6198">
        <v>4383</v>
      </c>
      <c r="B6198" s="1">
        <f>DATE(2012,1,1) + TIME(0,0,0)</f>
        <v>40909</v>
      </c>
      <c r="C6198">
        <v>39.425525665000002</v>
      </c>
    </row>
    <row r="6199" spans="1:3" x14ac:dyDescent="0.25">
      <c r="A6199">
        <v>4414</v>
      </c>
      <c r="B6199" s="1">
        <f>DATE(2012,2,1) + TIME(0,0,0)</f>
        <v>40940</v>
      </c>
      <c r="C6199">
        <v>39.458663940000001</v>
      </c>
    </row>
    <row r="6200" spans="1:3" x14ac:dyDescent="0.25">
      <c r="A6200">
        <v>4443</v>
      </c>
      <c r="B6200" s="1">
        <f>DATE(2012,3,1) + TIME(0,0,0)</f>
        <v>40969</v>
      </c>
      <c r="C6200">
        <v>39.489479064999998</v>
      </c>
    </row>
    <row r="6201" spans="1:3" x14ac:dyDescent="0.25">
      <c r="A6201">
        <v>4474</v>
      </c>
      <c r="B6201" s="1">
        <f>DATE(2012,4,1) + TIME(0,0,0)</f>
        <v>41000</v>
      </c>
      <c r="C6201">
        <v>39.522228241000001</v>
      </c>
    </row>
    <row r="6202" spans="1:3" x14ac:dyDescent="0.25">
      <c r="A6202">
        <v>4504</v>
      </c>
      <c r="B6202" s="1">
        <f>DATE(2012,5,1) + TIME(0,0,0)</f>
        <v>41030</v>
      </c>
      <c r="C6202">
        <v>39.553737640000001</v>
      </c>
    </row>
    <row r="6203" spans="1:3" x14ac:dyDescent="0.25">
      <c r="A6203">
        <v>4535</v>
      </c>
      <c r="B6203" s="1">
        <f>DATE(2012,6,1) + TIME(0,0,0)</f>
        <v>41061</v>
      </c>
      <c r="C6203">
        <v>39.586101532000001</v>
      </c>
    </row>
    <row r="6204" spans="1:3" x14ac:dyDescent="0.25">
      <c r="A6204">
        <v>4565</v>
      </c>
      <c r="B6204" s="1">
        <f>DATE(2012,7,1) + TIME(0,0,0)</f>
        <v>41091</v>
      </c>
      <c r="C6204">
        <v>39.617240905999999</v>
      </c>
    </row>
    <row r="6205" spans="1:3" x14ac:dyDescent="0.25">
      <c r="A6205">
        <v>4596</v>
      </c>
      <c r="B6205" s="1">
        <f>DATE(2012,8,1) + TIME(0,0,0)</f>
        <v>41122</v>
      </c>
      <c r="C6205">
        <v>39.649230957</v>
      </c>
    </row>
    <row r="6206" spans="1:3" x14ac:dyDescent="0.25">
      <c r="A6206">
        <v>4627</v>
      </c>
      <c r="B6206" s="1">
        <f>DATE(2012,9,1) + TIME(0,0,0)</f>
        <v>41153</v>
      </c>
      <c r="C6206">
        <v>39.681034087999997</v>
      </c>
    </row>
    <row r="6207" spans="1:3" x14ac:dyDescent="0.25">
      <c r="A6207">
        <v>4657</v>
      </c>
      <c r="B6207" s="1">
        <f>DATE(2012,10,1) + TIME(0,0,0)</f>
        <v>41183</v>
      </c>
      <c r="C6207">
        <v>39.711631775000001</v>
      </c>
    </row>
    <row r="6208" spans="1:3" x14ac:dyDescent="0.25">
      <c r="A6208">
        <v>4688</v>
      </c>
      <c r="B6208" s="1">
        <f>DATE(2012,11,1) + TIME(0,0,0)</f>
        <v>41214</v>
      </c>
      <c r="C6208">
        <v>39.743076324</v>
      </c>
    </row>
    <row r="6209" spans="1:3" x14ac:dyDescent="0.25">
      <c r="A6209">
        <v>4718</v>
      </c>
      <c r="B6209" s="1">
        <f>DATE(2012,12,1) + TIME(0,0,0)</f>
        <v>41244</v>
      </c>
      <c r="C6209">
        <v>39.773330688000001</v>
      </c>
    </row>
    <row r="6210" spans="1:3" x14ac:dyDescent="0.25">
      <c r="A6210">
        <v>4749</v>
      </c>
      <c r="B6210" s="1">
        <f>DATE(2013,1,1) + TIME(0,0,0)</f>
        <v>41275</v>
      </c>
      <c r="C6210">
        <v>39.804424286</v>
      </c>
    </row>
    <row r="6211" spans="1:3" x14ac:dyDescent="0.25">
      <c r="A6211">
        <v>4780</v>
      </c>
      <c r="B6211" s="1">
        <f>DATE(2013,2,1) + TIME(0,0,0)</f>
        <v>41306</v>
      </c>
      <c r="C6211">
        <v>39.835342406999999</v>
      </c>
    </row>
    <row r="6212" spans="1:3" x14ac:dyDescent="0.25">
      <c r="A6212">
        <v>4808</v>
      </c>
      <c r="B6212" s="1">
        <f>DATE(2013,3,1) + TIME(0,0,0)</f>
        <v>41334</v>
      </c>
      <c r="C6212">
        <v>39.863124847000002</v>
      </c>
    </row>
    <row r="6213" spans="1:3" x14ac:dyDescent="0.25">
      <c r="A6213">
        <v>4839</v>
      </c>
      <c r="B6213" s="1">
        <f>DATE(2013,4,1) + TIME(0,0,0)</f>
        <v>41365</v>
      </c>
      <c r="C6213">
        <v>39.893718718999999</v>
      </c>
    </row>
    <row r="6214" spans="1:3" x14ac:dyDescent="0.25">
      <c r="A6214">
        <v>4869</v>
      </c>
      <c r="B6214" s="1">
        <f>DATE(2013,5,1) + TIME(0,0,0)</f>
        <v>41395</v>
      </c>
      <c r="C6214">
        <v>39.923171996999997</v>
      </c>
    </row>
    <row r="6215" spans="1:3" x14ac:dyDescent="0.25">
      <c r="A6215">
        <v>4900</v>
      </c>
      <c r="B6215" s="1">
        <f>DATE(2013,6,1) + TIME(0,0,0)</f>
        <v>41426</v>
      </c>
      <c r="C6215">
        <v>39.953445434999999</v>
      </c>
    </row>
    <row r="6216" spans="1:3" x14ac:dyDescent="0.25">
      <c r="A6216">
        <v>4930</v>
      </c>
      <c r="B6216" s="1">
        <f>DATE(2013,7,1) + TIME(0,0,0)</f>
        <v>41456</v>
      </c>
      <c r="C6216">
        <v>39.982589722</v>
      </c>
    </row>
    <row r="6217" spans="1:3" x14ac:dyDescent="0.25">
      <c r="A6217">
        <v>4961</v>
      </c>
      <c r="B6217" s="1">
        <f>DATE(2013,8,1) + TIME(0,0,0)</f>
        <v>41487</v>
      </c>
      <c r="C6217">
        <v>40.012546538999999</v>
      </c>
    </row>
    <row r="6218" spans="1:3" x14ac:dyDescent="0.25">
      <c r="A6218">
        <v>4992</v>
      </c>
      <c r="B6218" s="1">
        <f>DATE(2013,9,1) + TIME(0,0,0)</f>
        <v>41518</v>
      </c>
      <c r="C6218">
        <v>40.042350769000002</v>
      </c>
    </row>
    <row r="6219" spans="1:3" x14ac:dyDescent="0.25">
      <c r="A6219">
        <v>5022</v>
      </c>
      <c r="B6219" s="1">
        <f>DATE(2013,10,1) + TIME(0,0,0)</f>
        <v>41548</v>
      </c>
      <c r="C6219">
        <v>40.071044921999999</v>
      </c>
    </row>
    <row r="6220" spans="1:3" x14ac:dyDescent="0.25">
      <c r="A6220">
        <v>5053</v>
      </c>
      <c r="B6220" s="1">
        <f>DATE(2013,11,1) + TIME(0,0,0)</f>
        <v>41579</v>
      </c>
      <c r="C6220">
        <v>40.100543975999997</v>
      </c>
    </row>
    <row r="6221" spans="1:3" x14ac:dyDescent="0.25">
      <c r="A6221">
        <v>5083</v>
      </c>
      <c r="B6221" s="1">
        <f>DATE(2013,12,1) + TIME(0,0,0)</f>
        <v>41609</v>
      </c>
      <c r="C6221">
        <v>40.128952026</v>
      </c>
    </row>
    <row r="6222" spans="1:3" x14ac:dyDescent="0.25">
      <c r="A6222">
        <v>5114</v>
      </c>
      <c r="B6222" s="1">
        <f>DATE(2014,1,1) + TIME(0,0,0)</f>
        <v>41640</v>
      </c>
      <c r="C6222">
        <v>40.158161163000003</v>
      </c>
    </row>
    <row r="6223" spans="1:3" x14ac:dyDescent="0.25">
      <c r="A6223">
        <v>5145</v>
      </c>
      <c r="B6223" s="1">
        <f>DATE(2014,2,1) + TIME(0,0,0)</f>
        <v>41671</v>
      </c>
      <c r="C6223">
        <v>40.187221526999998</v>
      </c>
    </row>
    <row r="6224" spans="1:3" x14ac:dyDescent="0.25">
      <c r="A6224">
        <v>5173</v>
      </c>
      <c r="B6224" s="1">
        <f>DATE(2014,3,1) + TIME(0,0,0)</f>
        <v>41699</v>
      </c>
      <c r="C6224">
        <v>40.213348388999997</v>
      </c>
    </row>
    <row r="6225" spans="1:3" x14ac:dyDescent="0.25">
      <c r="A6225">
        <v>5204</v>
      </c>
      <c r="B6225" s="1">
        <f>DATE(2014,4,1) + TIME(0,0,0)</f>
        <v>41730</v>
      </c>
      <c r="C6225">
        <v>40.242141724</v>
      </c>
    </row>
    <row r="6226" spans="1:3" x14ac:dyDescent="0.25">
      <c r="A6226">
        <v>5234</v>
      </c>
      <c r="B6226" s="1">
        <f>DATE(2014,5,1) + TIME(0,0,0)</f>
        <v>41760</v>
      </c>
      <c r="C6226">
        <v>40.269878386999999</v>
      </c>
    </row>
    <row r="6227" spans="1:3" x14ac:dyDescent="0.25">
      <c r="A6227">
        <v>5265</v>
      </c>
      <c r="B6227" s="1">
        <f>DATE(2014,6,1) + TIME(0,0,0)</f>
        <v>41791</v>
      </c>
      <c r="C6227">
        <v>40.298408508000001</v>
      </c>
    </row>
    <row r="6228" spans="1:3" x14ac:dyDescent="0.25">
      <c r="A6228">
        <v>5295</v>
      </c>
      <c r="B6228" s="1">
        <f>DATE(2014,7,1) + TIME(0,0,0)</f>
        <v>41821</v>
      </c>
      <c r="C6228">
        <v>40.325878142999997</v>
      </c>
    </row>
    <row r="6229" spans="1:3" x14ac:dyDescent="0.25">
      <c r="A6229">
        <v>5326</v>
      </c>
      <c r="B6229" s="1">
        <f>DATE(2014,8,1) + TIME(0,0,0)</f>
        <v>41852</v>
      </c>
      <c r="C6229">
        <v>40.354125977000002</v>
      </c>
    </row>
    <row r="6230" spans="1:3" x14ac:dyDescent="0.25">
      <c r="A6230">
        <v>5357</v>
      </c>
      <c r="B6230" s="1">
        <f>DATE(2014,9,1) + TIME(0,0,0)</f>
        <v>41883</v>
      </c>
      <c r="C6230">
        <v>40.382240295000003</v>
      </c>
    </row>
    <row r="6231" spans="1:3" x14ac:dyDescent="0.25">
      <c r="A6231">
        <v>5387</v>
      </c>
      <c r="B6231" s="1">
        <f>DATE(2014,10,1) + TIME(0,0,0)</f>
        <v>41913</v>
      </c>
      <c r="C6231">
        <v>40.409317016999999</v>
      </c>
    </row>
    <row r="6232" spans="1:3" x14ac:dyDescent="0.25">
      <c r="A6232">
        <v>5418</v>
      </c>
      <c r="B6232" s="1">
        <f>DATE(2014,11,1) + TIME(0,0,0)</f>
        <v>41944</v>
      </c>
      <c r="C6232">
        <v>40.437175750999998</v>
      </c>
    </row>
    <row r="6233" spans="1:3" x14ac:dyDescent="0.25">
      <c r="A6233">
        <v>5448</v>
      </c>
      <c r="B6233" s="1">
        <f>DATE(2014,12,1) + TIME(0,0,0)</f>
        <v>41974</v>
      </c>
      <c r="C6233">
        <v>40.464012146000002</v>
      </c>
    </row>
    <row r="6234" spans="1:3" x14ac:dyDescent="0.25">
      <c r="A6234">
        <v>5479</v>
      </c>
      <c r="B6234" s="1">
        <f>DATE(2015,1,1) + TIME(0,0,0)</f>
        <v>42005</v>
      </c>
      <c r="C6234">
        <v>40.491619110000002</v>
      </c>
    </row>
    <row r="6235" spans="1:3" x14ac:dyDescent="0.25">
      <c r="A6235">
        <v>5510</v>
      </c>
      <c r="B6235" s="1">
        <f>DATE(2015,2,1) + TIME(0,0,0)</f>
        <v>42036</v>
      </c>
      <c r="C6235">
        <v>40.519096374999997</v>
      </c>
    </row>
    <row r="6236" spans="1:3" x14ac:dyDescent="0.25">
      <c r="A6236">
        <v>5538</v>
      </c>
      <c r="B6236" s="1">
        <f>DATE(2015,3,1) + TIME(0,0,0)</f>
        <v>42064</v>
      </c>
      <c r="C6236">
        <v>40.543807983000001</v>
      </c>
    </row>
    <row r="6237" spans="1:3" x14ac:dyDescent="0.25">
      <c r="A6237">
        <v>5569</v>
      </c>
      <c r="B6237" s="1">
        <f>DATE(2015,4,1) + TIME(0,0,0)</f>
        <v>42095</v>
      </c>
      <c r="C6237">
        <v>40.571048736999998</v>
      </c>
    </row>
    <row r="6238" spans="1:3" x14ac:dyDescent="0.25">
      <c r="A6238">
        <v>5599</v>
      </c>
      <c r="B6238" s="1">
        <f>DATE(2015,5,1) + TIME(0,0,0)</f>
        <v>42125</v>
      </c>
      <c r="C6238">
        <v>40.597301483000003</v>
      </c>
    </row>
    <row r="6239" spans="1:3" x14ac:dyDescent="0.25">
      <c r="A6239">
        <v>5630</v>
      </c>
      <c r="B6239" s="1">
        <f>DATE(2015,6,1) + TIME(0,0,0)</f>
        <v>42156</v>
      </c>
      <c r="C6239">
        <v>40.624317169000001</v>
      </c>
    </row>
    <row r="6240" spans="1:3" x14ac:dyDescent="0.25">
      <c r="A6240">
        <v>5660</v>
      </c>
      <c r="B6240" s="1">
        <f>DATE(2015,7,1) + TIME(0,0,0)</f>
        <v>42186</v>
      </c>
      <c r="C6240">
        <v>40.650356293000002</v>
      </c>
    </row>
    <row r="6241" spans="1:3" x14ac:dyDescent="0.25">
      <c r="A6241">
        <v>5691</v>
      </c>
      <c r="B6241" s="1">
        <f>DATE(2015,8,1) + TIME(0,0,0)</f>
        <v>42217</v>
      </c>
      <c r="C6241">
        <v>40.677150726000001</v>
      </c>
    </row>
    <row r="6242" spans="1:3" x14ac:dyDescent="0.25">
      <c r="A6242">
        <v>5722</v>
      </c>
      <c r="B6242" s="1">
        <f>DATE(2015,9,1) + TIME(0,0,0)</f>
        <v>42248</v>
      </c>
      <c r="C6242">
        <v>40.703830719000003</v>
      </c>
    </row>
    <row r="6243" spans="1:3" x14ac:dyDescent="0.25">
      <c r="A6243">
        <v>5752</v>
      </c>
      <c r="B6243" s="1">
        <f>DATE(2015,10,1) + TIME(0,0,0)</f>
        <v>42278</v>
      </c>
      <c r="C6243">
        <v>40.729541779000002</v>
      </c>
    </row>
    <row r="6244" spans="1:3" x14ac:dyDescent="0.25">
      <c r="A6244">
        <v>5783</v>
      </c>
      <c r="B6244" s="1">
        <f>DATE(2015,11,1) + TIME(0,0,0)</f>
        <v>42309</v>
      </c>
      <c r="C6244">
        <v>40.756000518999997</v>
      </c>
    </row>
    <row r="6245" spans="1:3" x14ac:dyDescent="0.25">
      <c r="A6245">
        <v>5813</v>
      </c>
      <c r="B6245" s="1">
        <f>DATE(2015,12,1) + TIME(0,0,0)</f>
        <v>42339</v>
      </c>
      <c r="C6245">
        <v>40.781494141000003</v>
      </c>
    </row>
    <row r="6246" spans="1:3" x14ac:dyDescent="0.25">
      <c r="A6246">
        <v>5844</v>
      </c>
      <c r="B6246" s="1">
        <f>DATE(2016,1,1) + TIME(0,0,0)</f>
        <v>42370</v>
      </c>
      <c r="C6246">
        <v>40.807727814000003</v>
      </c>
    </row>
    <row r="6247" spans="1:3" x14ac:dyDescent="0.25">
      <c r="A6247">
        <v>5875</v>
      </c>
      <c r="B6247" s="1">
        <f>DATE(2016,2,1) + TIME(0,0,0)</f>
        <v>42401</v>
      </c>
      <c r="C6247">
        <v>40.833843231000003</v>
      </c>
    </row>
    <row r="6248" spans="1:3" x14ac:dyDescent="0.25">
      <c r="A6248">
        <v>5904</v>
      </c>
      <c r="B6248" s="1">
        <f>DATE(2016,3,1) + TIME(0,0,0)</f>
        <v>42430</v>
      </c>
      <c r="C6248">
        <v>40.858177185000002</v>
      </c>
    </row>
    <row r="6249" spans="1:3" x14ac:dyDescent="0.25">
      <c r="A6249">
        <v>5935</v>
      </c>
      <c r="B6249" s="1">
        <f>DATE(2016,4,1) + TIME(0,0,0)</f>
        <v>42461</v>
      </c>
      <c r="C6249">
        <v>40.884075164999999</v>
      </c>
    </row>
    <row r="6250" spans="1:3" x14ac:dyDescent="0.25">
      <c r="A6250">
        <v>5965</v>
      </c>
      <c r="B6250" s="1">
        <f>DATE(2016,5,1) + TIME(0,0,0)</f>
        <v>42491</v>
      </c>
      <c r="C6250">
        <v>40.909034728999998</v>
      </c>
    </row>
    <row r="6251" spans="1:3" x14ac:dyDescent="0.25">
      <c r="A6251">
        <v>5996</v>
      </c>
      <c r="B6251" s="1">
        <f>DATE(2016,6,1) + TIME(0,0,0)</f>
        <v>42522</v>
      </c>
      <c r="C6251">
        <v>40.934719086000001</v>
      </c>
    </row>
    <row r="6252" spans="1:3" x14ac:dyDescent="0.25">
      <c r="A6252">
        <v>6026</v>
      </c>
      <c r="B6252" s="1">
        <f>DATE(2016,7,1) + TIME(0,0,0)</f>
        <v>42552</v>
      </c>
      <c r="C6252">
        <v>40.959468842</v>
      </c>
    </row>
    <row r="6253" spans="1:3" x14ac:dyDescent="0.25">
      <c r="A6253">
        <v>6057</v>
      </c>
      <c r="B6253" s="1">
        <f>DATE(2016,8,1) + TIME(0,0,0)</f>
        <v>42583</v>
      </c>
      <c r="C6253">
        <v>40.984935759999999</v>
      </c>
    </row>
    <row r="6254" spans="1:3" x14ac:dyDescent="0.25">
      <c r="A6254">
        <v>6088</v>
      </c>
      <c r="B6254" s="1">
        <f>DATE(2016,9,1) + TIME(0,0,0)</f>
        <v>42614</v>
      </c>
      <c r="C6254">
        <v>41.010295868</v>
      </c>
    </row>
    <row r="6255" spans="1:3" x14ac:dyDescent="0.25">
      <c r="A6255">
        <v>6118</v>
      </c>
      <c r="B6255" s="1">
        <f>DATE(2016,10,1) + TIME(0,0,0)</f>
        <v>42644</v>
      </c>
      <c r="C6255">
        <v>41.034740448000001</v>
      </c>
    </row>
    <row r="6256" spans="1:3" x14ac:dyDescent="0.25">
      <c r="A6256">
        <v>6149</v>
      </c>
      <c r="B6256" s="1">
        <f>DATE(2016,11,1) + TIME(0,0,0)</f>
        <v>42675</v>
      </c>
      <c r="C6256">
        <v>41.059890746999997</v>
      </c>
    </row>
    <row r="6257" spans="1:3" x14ac:dyDescent="0.25">
      <c r="A6257">
        <v>6179</v>
      </c>
      <c r="B6257" s="1">
        <f>DATE(2016,12,1) + TIME(0,0,0)</f>
        <v>42705</v>
      </c>
      <c r="C6257">
        <v>41.084133147999999</v>
      </c>
    </row>
    <row r="6258" spans="1:3" x14ac:dyDescent="0.25">
      <c r="A6258">
        <v>6210</v>
      </c>
      <c r="B6258" s="1">
        <f>DATE(2017,1,1) + TIME(0,0,0)</f>
        <v>42736</v>
      </c>
      <c r="C6258">
        <v>41.109081267999997</v>
      </c>
    </row>
    <row r="6259" spans="1:3" x14ac:dyDescent="0.25">
      <c r="A6259">
        <v>6241</v>
      </c>
      <c r="B6259" s="1">
        <f>DATE(2017,2,1) + TIME(0,0,0)</f>
        <v>42767</v>
      </c>
      <c r="C6259">
        <v>41.133926391999999</v>
      </c>
    </row>
    <row r="6260" spans="1:3" x14ac:dyDescent="0.25">
      <c r="A6260">
        <v>6269</v>
      </c>
      <c r="B6260" s="1">
        <f>DATE(2017,3,1) + TIME(0,0,0)</f>
        <v>42795</v>
      </c>
      <c r="C6260">
        <v>41.156280518000003</v>
      </c>
    </row>
    <row r="6261" spans="1:3" x14ac:dyDescent="0.25">
      <c r="A6261">
        <v>6300</v>
      </c>
      <c r="B6261" s="1">
        <f>DATE(2017,4,1) + TIME(0,0,0)</f>
        <v>42826</v>
      </c>
      <c r="C6261">
        <v>41.180931090999998</v>
      </c>
    </row>
    <row r="6262" spans="1:3" x14ac:dyDescent="0.25">
      <c r="A6262">
        <v>6330</v>
      </c>
      <c r="B6262" s="1">
        <f>DATE(2017,5,1) + TIME(0,0,0)</f>
        <v>42856</v>
      </c>
      <c r="C6262">
        <v>41.204696654999999</v>
      </c>
    </row>
    <row r="6263" spans="1:3" x14ac:dyDescent="0.25">
      <c r="A6263">
        <v>6361</v>
      </c>
      <c r="B6263" s="1">
        <f>DATE(2017,6,1) + TIME(0,0,0)</f>
        <v>42887</v>
      </c>
      <c r="C6263">
        <v>41.229156494000001</v>
      </c>
    </row>
    <row r="6264" spans="1:3" x14ac:dyDescent="0.25">
      <c r="A6264">
        <v>6391</v>
      </c>
      <c r="B6264" s="1">
        <f>DATE(2017,7,1) + TIME(0,0,0)</f>
        <v>42917</v>
      </c>
      <c r="C6264">
        <v>41.252735137999998</v>
      </c>
    </row>
    <row r="6265" spans="1:3" x14ac:dyDescent="0.25">
      <c r="A6265">
        <v>6422</v>
      </c>
      <c r="B6265" s="1">
        <f>DATE(2017,8,1) + TIME(0,0,0)</f>
        <v>42948</v>
      </c>
      <c r="C6265">
        <v>41.277008057000003</v>
      </c>
    </row>
    <row r="6266" spans="1:3" x14ac:dyDescent="0.25">
      <c r="A6266">
        <v>6453</v>
      </c>
      <c r="B6266" s="1">
        <f>DATE(2017,9,1) + TIME(0,0,0)</f>
        <v>42979</v>
      </c>
      <c r="C6266">
        <v>41.301181792999998</v>
      </c>
    </row>
    <row r="6267" spans="1:3" x14ac:dyDescent="0.25">
      <c r="A6267">
        <v>6483</v>
      </c>
      <c r="B6267" s="1">
        <f>DATE(2017,10,1) + TIME(0,0,0)</f>
        <v>43009</v>
      </c>
      <c r="C6267">
        <v>41.324493408000002</v>
      </c>
    </row>
    <row r="6268" spans="1:3" x14ac:dyDescent="0.25">
      <c r="A6268">
        <v>6514</v>
      </c>
      <c r="B6268" s="1">
        <f>DATE(2017,11,1) + TIME(0,0,0)</f>
        <v>43040</v>
      </c>
      <c r="C6268">
        <v>41.348484038999999</v>
      </c>
    </row>
    <row r="6269" spans="1:3" x14ac:dyDescent="0.25">
      <c r="A6269">
        <v>6544</v>
      </c>
      <c r="B6269" s="1">
        <f>DATE(2017,12,1) + TIME(0,0,0)</f>
        <v>43070</v>
      </c>
      <c r="C6269">
        <v>41.371616363999998</v>
      </c>
    </row>
    <row r="6270" spans="1:3" x14ac:dyDescent="0.25">
      <c r="A6270">
        <v>6575</v>
      </c>
      <c r="B6270" s="1">
        <f>DATE(2018,1,1) + TIME(0,0,0)</f>
        <v>43101</v>
      </c>
      <c r="C6270">
        <v>41.395427703999999</v>
      </c>
    </row>
    <row r="6271" spans="1:3" x14ac:dyDescent="0.25">
      <c r="A6271">
        <v>6606</v>
      </c>
      <c r="B6271" s="1">
        <f>DATE(2018,2,1) + TIME(0,0,0)</f>
        <v>43132</v>
      </c>
      <c r="C6271">
        <v>41.419151306000003</v>
      </c>
    </row>
    <row r="6272" spans="1:3" x14ac:dyDescent="0.25">
      <c r="A6272">
        <v>6634</v>
      </c>
      <c r="B6272" s="1">
        <f>DATE(2018,3,1) + TIME(0,0,0)</f>
        <v>43160</v>
      </c>
      <c r="C6272">
        <v>41.440498351999999</v>
      </c>
    </row>
    <row r="6273" spans="1:3" x14ac:dyDescent="0.25">
      <c r="A6273">
        <v>6665</v>
      </c>
      <c r="B6273" s="1">
        <f>DATE(2018,4,1) + TIME(0,0,0)</f>
        <v>43191</v>
      </c>
      <c r="C6273">
        <v>41.464050293</v>
      </c>
    </row>
    <row r="6274" spans="1:3" x14ac:dyDescent="0.25">
      <c r="A6274">
        <v>6695</v>
      </c>
      <c r="B6274" s="1">
        <f>DATE(2018,5,1) + TIME(0,0,0)</f>
        <v>43221</v>
      </c>
      <c r="C6274">
        <v>41.486755371000001</v>
      </c>
    </row>
    <row r="6275" spans="1:3" x14ac:dyDescent="0.25">
      <c r="A6275">
        <v>6726</v>
      </c>
      <c r="B6275" s="1">
        <f>DATE(2018,6,1) + TIME(0,0,0)</f>
        <v>43252</v>
      </c>
      <c r="C6275">
        <v>41.510135650999999</v>
      </c>
    </row>
    <row r="6276" spans="1:3" x14ac:dyDescent="0.25">
      <c r="A6276">
        <v>6756</v>
      </c>
      <c r="B6276" s="1">
        <f>DATE(2018,7,1) + TIME(0,0,0)</f>
        <v>43282</v>
      </c>
      <c r="C6276">
        <v>41.532676696999999</v>
      </c>
    </row>
    <row r="6277" spans="1:3" x14ac:dyDescent="0.25">
      <c r="A6277">
        <v>6787</v>
      </c>
      <c r="B6277" s="1">
        <f>DATE(2018,8,1) + TIME(0,0,0)</f>
        <v>43313</v>
      </c>
      <c r="C6277">
        <v>41.555885314999998</v>
      </c>
    </row>
    <row r="6278" spans="1:3" x14ac:dyDescent="0.25">
      <c r="A6278">
        <v>6818</v>
      </c>
      <c r="B6278" s="1">
        <f>DATE(2018,9,1) + TIME(0,0,0)</f>
        <v>43344</v>
      </c>
      <c r="C6278">
        <v>41.579010009999998</v>
      </c>
    </row>
    <row r="6279" spans="1:3" x14ac:dyDescent="0.25">
      <c r="A6279">
        <v>6848</v>
      </c>
      <c r="B6279" s="1">
        <f>DATE(2018,10,1) + TIME(0,0,0)</f>
        <v>43374</v>
      </c>
      <c r="C6279">
        <v>41.601310730000002</v>
      </c>
    </row>
    <row r="6280" spans="1:3" x14ac:dyDescent="0.25">
      <c r="A6280">
        <v>6879</v>
      </c>
      <c r="B6280" s="1">
        <f>DATE(2018,11,1) + TIME(0,0,0)</f>
        <v>43405</v>
      </c>
      <c r="C6280">
        <v>41.624267578000001</v>
      </c>
    </row>
    <row r="6281" spans="1:3" x14ac:dyDescent="0.25">
      <c r="A6281">
        <v>6909</v>
      </c>
      <c r="B6281" s="1">
        <f>DATE(2018,12,1) + TIME(0,0,0)</f>
        <v>43435</v>
      </c>
      <c r="C6281">
        <v>41.646411895999996</v>
      </c>
    </row>
    <row r="6282" spans="1:3" x14ac:dyDescent="0.25">
      <c r="A6282">
        <v>6940</v>
      </c>
      <c r="B6282" s="1">
        <f>DATE(2019,1,1) + TIME(0,0,0)</f>
        <v>43466</v>
      </c>
      <c r="C6282">
        <v>41.669204712000003</v>
      </c>
    </row>
    <row r="6283" spans="1:3" x14ac:dyDescent="0.25">
      <c r="A6283">
        <v>6971</v>
      </c>
      <c r="B6283" s="1">
        <f>DATE(2019,2,1) + TIME(0,0,0)</f>
        <v>43497</v>
      </c>
      <c r="C6283">
        <v>41.691913605000003</v>
      </c>
    </row>
    <row r="6284" spans="1:3" x14ac:dyDescent="0.25">
      <c r="A6284">
        <v>6999</v>
      </c>
      <c r="B6284" s="1">
        <f>DATE(2019,3,1) + TIME(0,0,0)</f>
        <v>43525</v>
      </c>
      <c r="C6284">
        <v>41.712352752999998</v>
      </c>
    </row>
    <row r="6285" spans="1:3" x14ac:dyDescent="0.25">
      <c r="A6285">
        <v>7030</v>
      </c>
      <c r="B6285" s="1">
        <f>DATE(2019,4,1) + TIME(0,0,0)</f>
        <v>43556</v>
      </c>
      <c r="C6285">
        <v>41.734909058</v>
      </c>
    </row>
    <row r="6286" spans="1:3" x14ac:dyDescent="0.25">
      <c r="A6286">
        <v>7060</v>
      </c>
      <c r="B6286" s="1">
        <f>DATE(2019,5,1) + TIME(0,0,0)</f>
        <v>43586</v>
      </c>
      <c r="C6286">
        <v>41.756660461000003</v>
      </c>
    </row>
    <row r="6287" spans="1:3" x14ac:dyDescent="0.25">
      <c r="A6287">
        <v>7091</v>
      </c>
      <c r="B6287" s="1">
        <f>DATE(2019,6,1) + TIME(0,0,0)</f>
        <v>43617</v>
      </c>
      <c r="C6287">
        <v>41.779060364000003</v>
      </c>
    </row>
    <row r="6288" spans="1:3" x14ac:dyDescent="0.25">
      <c r="A6288">
        <v>7121</v>
      </c>
      <c r="B6288" s="1">
        <f>DATE(2019,7,1) + TIME(0,0,0)</f>
        <v>43647</v>
      </c>
      <c r="C6288">
        <v>41.800666808999999</v>
      </c>
    </row>
    <row r="6289" spans="1:3" x14ac:dyDescent="0.25">
      <c r="A6289">
        <v>7152</v>
      </c>
      <c r="B6289" s="1">
        <f>DATE(2019,8,1) + TIME(0,0,0)</f>
        <v>43678</v>
      </c>
      <c r="C6289">
        <v>41.822917938000003</v>
      </c>
    </row>
    <row r="6290" spans="1:3" x14ac:dyDescent="0.25">
      <c r="A6290">
        <v>7183</v>
      </c>
      <c r="B6290" s="1">
        <f>DATE(2019,9,1) + TIME(0,0,0)</f>
        <v>43709</v>
      </c>
      <c r="C6290">
        <v>41.845092772999998</v>
      </c>
    </row>
    <row r="6291" spans="1:3" x14ac:dyDescent="0.25">
      <c r="A6291">
        <v>7213</v>
      </c>
      <c r="B6291" s="1">
        <f>DATE(2019,10,1) + TIME(0,0,0)</f>
        <v>43739</v>
      </c>
      <c r="C6291">
        <v>41.866481780999997</v>
      </c>
    </row>
    <row r="6292" spans="1:3" x14ac:dyDescent="0.25">
      <c r="A6292">
        <v>7244</v>
      </c>
      <c r="B6292" s="1">
        <f>DATE(2019,11,1) + TIME(0,0,0)</f>
        <v>43770</v>
      </c>
      <c r="C6292">
        <v>41.888511657999999</v>
      </c>
    </row>
    <row r="6293" spans="1:3" x14ac:dyDescent="0.25">
      <c r="A6293">
        <v>7274</v>
      </c>
      <c r="B6293" s="1">
        <f>DATE(2019,12,1) + TIME(0,0,0)</f>
        <v>43800</v>
      </c>
      <c r="C6293">
        <v>41.909759520999998</v>
      </c>
    </row>
    <row r="6294" spans="1:3" x14ac:dyDescent="0.25">
      <c r="A6294">
        <v>7305</v>
      </c>
      <c r="B6294" s="1">
        <f>DATE(2020,1,1) + TIME(0,0,0)</f>
        <v>43831</v>
      </c>
      <c r="C6294">
        <v>41.931648254000002</v>
      </c>
    </row>
    <row r="6295" spans="1:3" x14ac:dyDescent="0.25">
      <c r="A6295">
        <v>7336</v>
      </c>
      <c r="B6295" s="1">
        <f>DATE(2020,2,1) + TIME(0,0,0)</f>
        <v>43862</v>
      </c>
      <c r="C6295">
        <v>41.953468323000003</v>
      </c>
    </row>
    <row r="6296" spans="1:3" x14ac:dyDescent="0.25">
      <c r="A6296">
        <v>7365</v>
      </c>
      <c r="B6296" s="1">
        <f>DATE(2020,3,1) + TIME(0,0,0)</f>
        <v>43891</v>
      </c>
      <c r="C6296">
        <v>41.973815918</v>
      </c>
    </row>
    <row r="6297" spans="1:3" x14ac:dyDescent="0.25">
      <c r="A6297">
        <v>7396</v>
      </c>
      <c r="B6297" s="1">
        <f>DATE(2020,4,1) + TIME(0,0,0)</f>
        <v>43922</v>
      </c>
      <c r="C6297">
        <v>41.995502471999998</v>
      </c>
    </row>
    <row r="6298" spans="1:3" x14ac:dyDescent="0.25">
      <c r="A6298">
        <v>7426</v>
      </c>
      <c r="B6298" s="1">
        <f>DATE(2020,5,1) + TIME(0,0,0)</f>
        <v>43952</v>
      </c>
      <c r="C6298">
        <v>42.016422272</v>
      </c>
    </row>
    <row r="6299" spans="1:3" x14ac:dyDescent="0.25">
      <c r="A6299">
        <v>7457</v>
      </c>
      <c r="B6299" s="1">
        <f>DATE(2020,6,1) + TIME(0,0,0)</f>
        <v>43983</v>
      </c>
      <c r="C6299">
        <v>42.037979126000003</v>
      </c>
    </row>
    <row r="6300" spans="1:3" x14ac:dyDescent="0.25">
      <c r="A6300">
        <v>7487</v>
      </c>
      <c r="B6300" s="1">
        <f>DATE(2020,7,1) + TIME(0,0,0)</f>
        <v>44013</v>
      </c>
      <c r="C6300">
        <v>42.058773041000002</v>
      </c>
    </row>
    <row r="6301" spans="1:3" x14ac:dyDescent="0.25">
      <c r="A6301">
        <v>7518</v>
      </c>
      <c r="B6301" s="1">
        <f>DATE(2020,8,1) + TIME(0,0,0)</f>
        <v>44044</v>
      </c>
      <c r="C6301">
        <v>42.080200195000003</v>
      </c>
    </row>
    <row r="6302" spans="1:3" x14ac:dyDescent="0.25">
      <c r="A6302">
        <v>7549</v>
      </c>
      <c r="B6302" s="1">
        <f>DATE(2020,9,1) + TIME(0,0,0)</f>
        <v>44075</v>
      </c>
      <c r="C6302">
        <v>42.101558685000001</v>
      </c>
    </row>
    <row r="6303" spans="1:3" x14ac:dyDescent="0.25">
      <c r="A6303">
        <v>7579</v>
      </c>
      <c r="B6303" s="1">
        <f>DATE(2020,10,1) + TIME(0,0,0)</f>
        <v>44105</v>
      </c>
      <c r="C6303">
        <v>42.122169495000001</v>
      </c>
    </row>
    <row r="6304" spans="1:3" x14ac:dyDescent="0.25">
      <c r="A6304">
        <v>7610</v>
      </c>
      <c r="B6304" s="1">
        <f>DATE(2020,11,1) + TIME(0,0,0)</f>
        <v>44136</v>
      </c>
      <c r="C6304">
        <v>42.143398285000004</v>
      </c>
    </row>
    <row r="6305" spans="1:3" x14ac:dyDescent="0.25">
      <c r="A6305">
        <v>7640</v>
      </c>
      <c r="B6305" s="1">
        <f>DATE(2020,12,1) + TIME(0,0,0)</f>
        <v>44166</v>
      </c>
      <c r="C6305">
        <v>42.163887023999997</v>
      </c>
    </row>
    <row r="6306" spans="1:3" x14ac:dyDescent="0.25">
      <c r="A6306">
        <v>7671</v>
      </c>
      <c r="B6306" s="1">
        <f>DATE(2021,1,1) + TIME(0,0,0)</f>
        <v>44197</v>
      </c>
      <c r="C6306">
        <v>42.184993744000003</v>
      </c>
    </row>
    <row r="6307" spans="1:3" x14ac:dyDescent="0.25">
      <c r="A6307">
        <v>7702</v>
      </c>
      <c r="B6307" s="1">
        <f>DATE(2021,2,1) + TIME(0,0,0)</f>
        <v>44228</v>
      </c>
      <c r="C6307">
        <v>42.206035614000001</v>
      </c>
    </row>
    <row r="6308" spans="1:3" x14ac:dyDescent="0.25">
      <c r="A6308">
        <v>7730</v>
      </c>
      <c r="B6308" s="1">
        <f>DATE(2021,3,1) + TIME(0,0,0)</f>
        <v>44256</v>
      </c>
      <c r="C6308">
        <v>42.224990845000001</v>
      </c>
    </row>
    <row r="6309" spans="1:3" x14ac:dyDescent="0.25">
      <c r="A6309">
        <v>7761</v>
      </c>
      <c r="B6309" s="1">
        <f>DATE(2021,4,1) + TIME(0,0,0)</f>
        <v>44287</v>
      </c>
      <c r="C6309">
        <v>42.245914458999998</v>
      </c>
    </row>
    <row r="6310" spans="1:3" x14ac:dyDescent="0.25">
      <c r="A6310">
        <v>7791</v>
      </c>
      <c r="B6310" s="1">
        <f>DATE(2021,5,1) + TIME(0,0,0)</f>
        <v>44317</v>
      </c>
      <c r="C6310">
        <v>42.266101837000001</v>
      </c>
    </row>
    <row r="6311" spans="1:3" x14ac:dyDescent="0.25">
      <c r="A6311">
        <v>7822</v>
      </c>
      <c r="B6311" s="1">
        <f>DATE(2021,6,1) + TIME(0,0,0)</f>
        <v>44348</v>
      </c>
      <c r="C6311">
        <v>42.286903381000002</v>
      </c>
    </row>
    <row r="6312" spans="1:3" x14ac:dyDescent="0.25">
      <c r="A6312">
        <v>7852</v>
      </c>
      <c r="B6312" s="1">
        <f>DATE(2021,7,1) + TIME(0,0,0)</f>
        <v>44378</v>
      </c>
      <c r="C6312">
        <v>42.306976317999997</v>
      </c>
    </row>
    <row r="6313" spans="1:3" x14ac:dyDescent="0.25">
      <c r="A6313">
        <v>7883</v>
      </c>
      <c r="B6313" s="1">
        <f>DATE(2021,8,1) + TIME(0,0,0)</f>
        <v>44409</v>
      </c>
      <c r="C6313">
        <v>42.327655792000002</v>
      </c>
    </row>
    <row r="6314" spans="1:3" x14ac:dyDescent="0.25">
      <c r="A6314">
        <v>7914</v>
      </c>
      <c r="B6314" s="1">
        <f>DATE(2021,9,1) + TIME(0,0,0)</f>
        <v>44440</v>
      </c>
      <c r="C6314">
        <v>42.348274230999998</v>
      </c>
    </row>
    <row r="6315" spans="1:3" x14ac:dyDescent="0.25">
      <c r="A6315">
        <v>7944</v>
      </c>
      <c r="B6315" s="1">
        <f>DATE(2021,10,1) + TIME(0,0,0)</f>
        <v>44470</v>
      </c>
      <c r="C6315">
        <v>42.368171691999997</v>
      </c>
    </row>
    <row r="6316" spans="1:3" x14ac:dyDescent="0.25">
      <c r="A6316">
        <v>7975</v>
      </c>
      <c r="B6316" s="1">
        <f>DATE(2021,11,1) + TIME(0,0,0)</f>
        <v>44501</v>
      </c>
      <c r="C6316">
        <v>42.388671875</v>
      </c>
    </row>
    <row r="6317" spans="1:3" x14ac:dyDescent="0.25">
      <c r="A6317">
        <v>8005</v>
      </c>
      <c r="B6317" s="1">
        <f>DATE(2021,12,1) + TIME(0,0,0)</f>
        <v>44531</v>
      </c>
      <c r="C6317">
        <v>42.408451079999999</v>
      </c>
    </row>
    <row r="6318" spans="1:3" x14ac:dyDescent="0.25">
      <c r="A6318">
        <v>8036</v>
      </c>
      <c r="B6318" s="1">
        <f>DATE(2022,1,1) + TIME(0,0,0)</f>
        <v>44562</v>
      </c>
      <c r="C6318">
        <v>42.428833007999998</v>
      </c>
    </row>
    <row r="6319" spans="1:3" x14ac:dyDescent="0.25">
      <c r="A6319">
        <v>8067</v>
      </c>
      <c r="B6319" s="1">
        <f>DATE(2022,2,1) + TIME(0,0,0)</f>
        <v>44593</v>
      </c>
      <c r="C6319">
        <v>42.449157714999998</v>
      </c>
    </row>
    <row r="6320" spans="1:3" x14ac:dyDescent="0.25">
      <c r="A6320">
        <v>8095</v>
      </c>
      <c r="B6320" s="1">
        <f>DATE(2022,3,1) + TIME(0,0,0)</f>
        <v>44621</v>
      </c>
      <c r="C6320">
        <v>42.467464446999998</v>
      </c>
    </row>
    <row r="6321" spans="1:3" x14ac:dyDescent="0.25">
      <c r="A6321">
        <v>8126</v>
      </c>
      <c r="B6321" s="1">
        <f>DATE(2022,4,1) + TIME(0,0,0)</f>
        <v>44652</v>
      </c>
      <c r="C6321">
        <v>42.487682343000003</v>
      </c>
    </row>
    <row r="6322" spans="1:3" x14ac:dyDescent="0.25">
      <c r="A6322">
        <v>8156</v>
      </c>
      <c r="B6322" s="1">
        <f>DATE(2022,5,1) + TIME(0,0,0)</f>
        <v>44682</v>
      </c>
      <c r="C6322">
        <v>42.507194519000002</v>
      </c>
    </row>
    <row r="6323" spans="1:3" x14ac:dyDescent="0.25">
      <c r="A6323">
        <v>8187</v>
      </c>
      <c r="B6323" s="1">
        <f>DATE(2022,6,1) + TIME(0,0,0)</f>
        <v>44713</v>
      </c>
      <c r="C6323">
        <v>42.527301788000003</v>
      </c>
    </row>
    <row r="6324" spans="1:3" x14ac:dyDescent="0.25">
      <c r="A6324">
        <v>8217</v>
      </c>
      <c r="B6324" s="1">
        <f>DATE(2022,7,1) + TIME(0,0,0)</f>
        <v>44743</v>
      </c>
      <c r="C6324">
        <v>42.546710967999999</v>
      </c>
    </row>
    <row r="6325" spans="1:3" x14ac:dyDescent="0.25">
      <c r="A6325">
        <v>8248</v>
      </c>
      <c r="B6325" s="1">
        <f>DATE(2022,8,1) + TIME(0,0,0)</f>
        <v>44774</v>
      </c>
      <c r="C6325">
        <v>42.566707610999998</v>
      </c>
    </row>
    <row r="6326" spans="1:3" x14ac:dyDescent="0.25">
      <c r="A6326">
        <v>8279</v>
      </c>
      <c r="B6326" s="1">
        <f>DATE(2022,9,1) + TIME(0,0,0)</f>
        <v>44805</v>
      </c>
      <c r="C6326">
        <v>42.586654662999997</v>
      </c>
    </row>
    <row r="6327" spans="1:3" x14ac:dyDescent="0.25">
      <c r="A6327">
        <v>8309</v>
      </c>
      <c r="B6327" s="1">
        <f>DATE(2022,10,1) + TIME(0,0,0)</f>
        <v>44835</v>
      </c>
      <c r="C6327">
        <v>42.605907440000003</v>
      </c>
    </row>
    <row r="6328" spans="1:3" x14ac:dyDescent="0.25">
      <c r="A6328">
        <v>8340</v>
      </c>
      <c r="B6328" s="1">
        <f>DATE(2022,11,1) + TIME(0,0,0)</f>
        <v>44866</v>
      </c>
      <c r="C6328">
        <v>42.625743866000001</v>
      </c>
    </row>
    <row r="6329" spans="1:3" x14ac:dyDescent="0.25">
      <c r="A6329">
        <v>8370</v>
      </c>
      <c r="B6329" s="1">
        <f>DATE(2022,12,1) + TIME(0,0,0)</f>
        <v>44896</v>
      </c>
      <c r="C6329">
        <v>42.644893646</v>
      </c>
    </row>
    <row r="6330" spans="1:3" x14ac:dyDescent="0.25">
      <c r="A6330">
        <v>8401</v>
      </c>
      <c r="B6330" s="1">
        <f>DATE(2023,1,1) + TIME(0,0,0)</f>
        <v>44927</v>
      </c>
      <c r="C6330">
        <v>42.664627074999999</v>
      </c>
    </row>
    <row r="6331" spans="1:3" x14ac:dyDescent="0.25">
      <c r="A6331">
        <v>8432</v>
      </c>
      <c r="B6331" s="1">
        <f>DATE(2023,2,1) + TIME(0,0,0)</f>
        <v>44958</v>
      </c>
      <c r="C6331">
        <v>42.684307097999998</v>
      </c>
    </row>
    <row r="6332" spans="1:3" x14ac:dyDescent="0.25">
      <c r="A6332">
        <v>8460</v>
      </c>
      <c r="B6332" s="1">
        <f>DATE(2023,3,1) + TIME(0,0,0)</f>
        <v>44986</v>
      </c>
      <c r="C6332">
        <v>42.702037810999997</v>
      </c>
    </row>
    <row r="6333" spans="1:3" x14ac:dyDescent="0.25">
      <c r="A6333">
        <v>8491</v>
      </c>
      <c r="B6333" s="1">
        <f>DATE(2023,4,1) + TIME(0,0,0)</f>
        <v>45017</v>
      </c>
      <c r="C6333">
        <v>42.721622467000003</v>
      </c>
    </row>
    <row r="6334" spans="1:3" x14ac:dyDescent="0.25">
      <c r="A6334">
        <v>8521</v>
      </c>
      <c r="B6334" s="1">
        <f>DATE(2023,5,1) + TIME(0,0,0)</f>
        <v>45047</v>
      </c>
      <c r="C6334">
        <v>42.740524292000003</v>
      </c>
    </row>
    <row r="6335" spans="1:3" x14ac:dyDescent="0.25">
      <c r="A6335">
        <v>8552</v>
      </c>
      <c r="B6335" s="1">
        <f>DATE(2023,6,1) + TIME(0,0,0)</f>
        <v>45078</v>
      </c>
      <c r="C6335">
        <v>42.760009766000003</v>
      </c>
    </row>
    <row r="6336" spans="1:3" x14ac:dyDescent="0.25">
      <c r="A6336">
        <v>8582</v>
      </c>
      <c r="B6336" s="1">
        <f>DATE(2023,7,1) + TIME(0,0,0)</f>
        <v>45108</v>
      </c>
      <c r="C6336">
        <v>42.778816223</v>
      </c>
    </row>
    <row r="6337" spans="1:3" x14ac:dyDescent="0.25">
      <c r="A6337">
        <v>8613</v>
      </c>
      <c r="B6337" s="1">
        <f>DATE(2023,8,1) + TIME(0,0,0)</f>
        <v>45139</v>
      </c>
      <c r="C6337">
        <v>42.798202515</v>
      </c>
    </row>
    <row r="6338" spans="1:3" x14ac:dyDescent="0.25">
      <c r="A6338">
        <v>8644</v>
      </c>
      <c r="B6338" s="1">
        <f>DATE(2023,9,1) + TIME(0,0,0)</f>
        <v>45170</v>
      </c>
      <c r="C6338">
        <v>42.817539214999996</v>
      </c>
    </row>
    <row r="6339" spans="1:3" x14ac:dyDescent="0.25">
      <c r="A6339">
        <v>8674</v>
      </c>
      <c r="B6339" s="1">
        <f>DATE(2023,10,1) + TIME(0,0,0)</f>
        <v>45200</v>
      </c>
      <c r="C6339">
        <v>42.836208343999999</v>
      </c>
    </row>
    <row r="6340" spans="1:3" x14ac:dyDescent="0.25">
      <c r="A6340">
        <v>8705</v>
      </c>
      <c r="B6340" s="1">
        <f>DATE(2023,11,1) + TIME(0,0,0)</f>
        <v>45231</v>
      </c>
      <c r="C6340">
        <v>42.855449677000003</v>
      </c>
    </row>
    <row r="6341" spans="1:3" x14ac:dyDescent="0.25">
      <c r="A6341">
        <v>8735</v>
      </c>
      <c r="B6341" s="1">
        <f>DATE(2023,12,1) + TIME(0,0,0)</f>
        <v>45261</v>
      </c>
      <c r="C6341">
        <v>42.874023438000002</v>
      </c>
    </row>
    <row r="6342" spans="1:3" x14ac:dyDescent="0.25">
      <c r="A6342">
        <v>8766</v>
      </c>
      <c r="B6342" s="1">
        <f>DATE(2024,1,1) + TIME(0,0,0)</f>
        <v>45292</v>
      </c>
      <c r="C6342">
        <v>42.893173218000001</v>
      </c>
    </row>
    <row r="6343" spans="1:3" x14ac:dyDescent="0.25">
      <c r="A6343">
        <v>8797</v>
      </c>
      <c r="B6343" s="1">
        <f>DATE(2024,2,1) + TIME(0,0,0)</f>
        <v>45323</v>
      </c>
      <c r="C6343">
        <v>42.912273407000001</v>
      </c>
    </row>
    <row r="6344" spans="1:3" x14ac:dyDescent="0.25">
      <c r="A6344">
        <v>8826</v>
      </c>
      <c r="B6344" s="1">
        <f>DATE(2024,3,1) + TIME(0,0,0)</f>
        <v>45352</v>
      </c>
      <c r="C6344">
        <v>42.930099487</v>
      </c>
    </row>
    <row r="6345" spans="1:3" x14ac:dyDescent="0.25">
      <c r="A6345">
        <v>8857</v>
      </c>
      <c r="B6345" s="1">
        <f>DATE(2024,4,1) + TIME(0,0,0)</f>
        <v>45383</v>
      </c>
      <c r="C6345">
        <v>42.949111938000001</v>
      </c>
    </row>
    <row r="6346" spans="1:3" x14ac:dyDescent="0.25">
      <c r="A6346">
        <v>8887</v>
      </c>
      <c r="B6346" s="1">
        <f>DATE(2024,5,1) + TIME(0,0,0)</f>
        <v>45413</v>
      </c>
      <c r="C6346">
        <v>42.967464446999998</v>
      </c>
    </row>
    <row r="6347" spans="1:3" x14ac:dyDescent="0.25">
      <c r="A6347">
        <v>8918</v>
      </c>
      <c r="B6347" s="1">
        <f>DATE(2024,6,1) + TIME(0,0,0)</f>
        <v>45444</v>
      </c>
      <c r="C6347">
        <v>42.986381530999999</v>
      </c>
    </row>
    <row r="6348" spans="1:3" x14ac:dyDescent="0.25">
      <c r="A6348">
        <v>8948</v>
      </c>
      <c r="B6348" s="1">
        <f>DATE(2024,7,1) + TIME(0,0,0)</f>
        <v>45474</v>
      </c>
      <c r="C6348">
        <v>43.004646301000001</v>
      </c>
    </row>
    <row r="6349" spans="1:3" x14ac:dyDescent="0.25">
      <c r="A6349">
        <v>8979</v>
      </c>
      <c r="B6349" s="1">
        <f>DATE(2024,8,1) + TIME(0,0,0)</f>
        <v>45505</v>
      </c>
      <c r="C6349">
        <v>43.023475646999998</v>
      </c>
    </row>
    <row r="6350" spans="1:3" x14ac:dyDescent="0.25">
      <c r="A6350">
        <v>9010</v>
      </c>
      <c r="B6350" s="1">
        <f>DATE(2024,9,1) + TIME(0,0,0)</f>
        <v>45536</v>
      </c>
      <c r="C6350">
        <v>43.042255402000002</v>
      </c>
    </row>
    <row r="6351" spans="1:3" x14ac:dyDescent="0.25">
      <c r="A6351">
        <v>9040</v>
      </c>
      <c r="B6351" s="1">
        <f>DATE(2024,10,1) + TIME(0,0,0)</f>
        <v>45566</v>
      </c>
      <c r="C6351">
        <v>43.060386657999999</v>
      </c>
    </row>
    <row r="6352" spans="1:3" x14ac:dyDescent="0.25">
      <c r="A6352">
        <v>9071</v>
      </c>
      <c r="B6352" s="1">
        <f>DATE(2024,11,1) + TIME(0,0,0)</f>
        <v>45597</v>
      </c>
      <c r="C6352">
        <v>43.079078674000002</v>
      </c>
    </row>
    <row r="6353" spans="1:3" x14ac:dyDescent="0.25">
      <c r="A6353">
        <v>9101</v>
      </c>
      <c r="B6353" s="1">
        <f>DATE(2024,12,1) + TIME(0,0,0)</f>
        <v>45627</v>
      </c>
      <c r="C6353">
        <v>43.097122192</v>
      </c>
    </row>
    <row r="6354" spans="1:3" x14ac:dyDescent="0.25">
      <c r="A6354">
        <v>9132</v>
      </c>
      <c r="B6354" s="1">
        <f>DATE(2025,1,1) + TIME(0,0,0)</f>
        <v>45658</v>
      </c>
      <c r="C6354">
        <v>43.115718842</v>
      </c>
    </row>
    <row r="6355" spans="1:3" x14ac:dyDescent="0.25">
      <c r="A6355">
        <v>9163</v>
      </c>
      <c r="B6355" s="1">
        <f>DATE(2025,2,1) + TIME(0,0,0)</f>
        <v>45689</v>
      </c>
      <c r="C6355">
        <v>43.134273528999998</v>
      </c>
    </row>
    <row r="6356" spans="1:3" x14ac:dyDescent="0.25">
      <c r="A6356">
        <v>9191</v>
      </c>
      <c r="B6356" s="1">
        <f>DATE(2025,3,1) + TIME(0,0,0)</f>
        <v>45717</v>
      </c>
      <c r="C6356">
        <v>43.150993346999996</v>
      </c>
    </row>
    <row r="6357" spans="1:3" x14ac:dyDescent="0.25">
      <c r="A6357">
        <v>9222</v>
      </c>
      <c r="B6357" s="1">
        <f>DATE(2025,4,1) + TIME(0,0,0)</f>
        <v>45748</v>
      </c>
      <c r="C6357">
        <v>43.169456482000001</v>
      </c>
    </row>
    <row r="6358" spans="1:3" x14ac:dyDescent="0.25">
      <c r="A6358">
        <v>9252</v>
      </c>
      <c r="B6358" s="1">
        <f>DATE(2025,5,1) + TIME(0,0,0)</f>
        <v>45778</v>
      </c>
      <c r="C6358">
        <v>43.187286377</v>
      </c>
    </row>
    <row r="6359" spans="1:3" x14ac:dyDescent="0.25">
      <c r="A6359">
        <v>9283</v>
      </c>
      <c r="B6359" s="1">
        <f>DATE(2025,6,1) + TIME(0,0,0)</f>
        <v>45809</v>
      </c>
      <c r="C6359">
        <v>43.205661773999999</v>
      </c>
    </row>
    <row r="6360" spans="1:3" x14ac:dyDescent="0.25">
      <c r="A6360">
        <v>9313</v>
      </c>
      <c r="B6360" s="1">
        <f>DATE(2025,7,1) + TIME(0,0,0)</f>
        <v>45839</v>
      </c>
      <c r="C6360">
        <v>43.223403931</v>
      </c>
    </row>
    <row r="6361" spans="1:3" x14ac:dyDescent="0.25">
      <c r="A6361">
        <v>9344</v>
      </c>
      <c r="B6361" s="1">
        <f>DATE(2025,8,1) + TIME(0,0,0)</f>
        <v>45870</v>
      </c>
      <c r="C6361">
        <v>43.241691588999998</v>
      </c>
    </row>
    <row r="6362" spans="1:3" x14ac:dyDescent="0.25">
      <c r="A6362">
        <v>9375</v>
      </c>
      <c r="B6362" s="1">
        <f>DATE(2025,9,1) + TIME(0,0,0)</f>
        <v>45901</v>
      </c>
      <c r="C6362">
        <v>43.259933472</v>
      </c>
    </row>
    <row r="6363" spans="1:3" x14ac:dyDescent="0.25">
      <c r="A6363">
        <v>9405</v>
      </c>
      <c r="B6363" s="1">
        <f>DATE(2025,10,1) + TIME(0,0,0)</f>
        <v>45931</v>
      </c>
      <c r="C6363">
        <v>43.277542113999999</v>
      </c>
    </row>
    <row r="6364" spans="1:3" x14ac:dyDescent="0.25">
      <c r="A6364">
        <v>9436</v>
      </c>
      <c r="B6364" s="1">
        <f>DATE(2025,11,1) + TIME(0,0,0)</f>
        <v>45962</v>
      </c>
      <c r="C6364">
        <v>43.295696259000003</v>
      </c>
    </row>
    <row r="6365" spans="1:3" x14ac:dyDescent="0.25">
      <c r="A6365">
        <v>9466</v>
      </c>
      <c r="B6365" s="1">
        <f>DATE(2025,12,1) + TIME(0,0,0)</f>
        <v>45992</v>
      </c>
      <c r="C6365">
        <v>43.313220977999997</v>
      </c>
    </row>
    <row r="6366" spans="1:3" x14ac:dyDescent="0.25">
      <c r="A6366">
        <v>9497</v>
      </c>
      <c r="B6366" s="1">
        <f>DATE(2026,1,1) + TIME(0,0,0)</f>
        <v>46023</v>
      </c>
      <c r="C6366">
        <v>43.331287383999999</v>
      </c>
    </row>
    <row r="6367" spans="1:3" x14ac:dyDescent="0.25">
      <c r="A6367">
        <v>9528</v>
      </c>
      <c r="B6367" s="1">
        <f>DATE(2026,2,1) + TIME(0,0,0)</f>
        <v>46054</v>
      </c>
      <c r="C6367">
        <v>43.349308014000002</v>
      </c>
    </row>
    <row r="6368" spans="1:3" x14ac:dyDescent="0.25">
      <c r="A6368">
        <v>9556</v>
      </c>
      <c r="B6368" s="1">
        <f>DATE(2026,3,1) + TIME(0,0,0)</f>
        <v>46082</v>
      </c>
      <c r="C6368">
        <v>43.36554718</v>
      </c>
    </row>
    <row r="6369" spans="1:3" x14ac:dyDescent="0.25">
      <c r="A6369">
        <v>9587</v>
      </c>
      <c r="B6369" s="1">
        <f>DATE(2026,4,1) + TIME(0,0,0)</f>
        <v>46113</v>
      </c>
      <c r="C6369">
        <v>43.383483886999997</v>
      </c>
    </row>
    <row r="6370" spans="1:3" x14ac:dyDescent="0.25">
      <c r="A6370">
        <v>9617</v>
      </c>
      <c r="B6370" s="1">
        <f>DATE(2026,5,1) + TIME(0,0,0)</f>
        <v>46143</v>
      </c>
      <c r="C6370">
        <v>43.400802612</v>
      </c>
    </row>
    <row r="6371" spans="1:3" x14ac:dyDescent="0.25">
      <c r="A6371">
        <v>9648</v>
      </c>
      <c r="B6371" s="1">
        <f>DATE(2026,6,1) + TIME(0,0,0)</f>
        <v>46174</v>
      </c>
      <c r="C6371">
        <v>43.418651580999999</v>
      </c>
    </row>
    <row r="6372" spans="1:3" x14ac:dyDescent="0.25">
      <c r="A6372">
        <v>9678</v>
      </c>
      <c r="B6372" s="1">
        <f>DATE(2026,7,1) + TIME(0,0,0)</f>
        <v>46204</v>
      </c>
      <c r="C6372">
        <v>43.435882567999997</v>
      </c>
    </row>
    <row r="6373" spans="1:3" x14ac:dyDescent="0.25">
      <c r="A6373">
        <v>9709</v>
      </c>
      <c r="B6373" s="1">
        <f>DATE(2026,8,1) + TIME(0,0,0)</f>
        <v>46235</v>
      </c>
      <c r="C6373">
        <v>43.453643798999998</v>
      </c>
    </row>
    <row r="6374" spans="1:3" x14ac:dyDescent="0.25">
      <c r="A6374">
        <v>9740</v>
      </c>
      <c r="B6374" s="1">
        <f>DATE(2026,9,1) + TIME(0,0,0)</f>
        <v>46266</v>
      </c>
      <c r="C6374">
        <v>43.471363068000002</v>
      </c>
    </row>
    <row r="6375" spans="1:3" x14ac:dyDescent="0.25">
      <c r="A6375">
        <v>9770</v>
      </c>
      <c r="B6375" s="1">
        <f>DATE(2026,10,1) + TIME(0,0,0)</f>
        <v>46296</v>
      </c>
      <c r="C6375">
        <v>43.488468169999997</v>
      </c>
    </row>
    <row r="6376" spans="1:3" x14ac:dyDescent="0.25">
      <c r="A6376">
        <v>9801</v>
      </c>
      <c r="B6376" s="1">
        <f>DATE(2026,11,1) + TIME(0,0,0)</f>
        <v>46327</v>
      </c>
      <c r="C6376">
        <v>43.506099700999997</v>
      </c>
    </row>
    <row r="6377" spans="1:3" x14ac:dyDescent="0.25">
      <c r="A6377">
        <v>9831</v>
      </c>
      <c r="B6377" s="1">
        <f>DATE(2026,12,1) + TIME(0,0,0)</f>
        <v>46357</v>
      </c>
      <c r="C6377">
        <v>43.52312088</v>
      </c>
    </row>
    <row r="6378" spans="1:3" x14ac:dyDescent="0.25">
      <c r="A6378">
        <v>9862</v>
      </c>
      <c r="B6378" s="1">
        <f>DATE(2027,1,1) + TIME(0,0,0)</f>
        <v>46388</v>
      </c>
      <c r="C6378">
        <v>43.540664673000002</v>
      </c>
    </row>
    <row r="6379" spans="1:3" x14ac:dyDescent="0.25">
      <c r="A6379">
        <v>9893</v>
      </c>
      <c r="B6379" s="1">
        <f>DATE(2027,2,1) + TIME(0,0,0)</f>
        <v>46419</v>
      </c>
      <c r="C6379">
        <v>43.558166503999999</v>
      </c>
    </row>
    <row r="6380" spans="1:3" x14ac:dyDescent="0.25">
      <c r="A6380">
        <v>9921</v>
      </c>
      <c r="B6380" s="1">
        <f>DATE(2027,3,1) + TIME(0,0,0)</f>
        <v>46447</v>
      </c>
      <c r="C6380">
        <v>43.573936461999999</v>
      </c>
    </row>
    <row r="6381" spans="1:3" x14ac:dyDescent="0.25">
      <c r="A6381">
        <v>9952</v>
      </c>
      <c r="B6381" s="1">
        <f>DATE(2027,4,1) + TIME(0,0,0)</f>
        <v>46478</v>
      </c>
      <c r="C6381">
        <v>43.591354369999998</v>
      </c>
    </row>
    <row r="6382" spans="1:3" x14ac:dyDescent="0.25">
      <c r="A6382">
        <v>9982</v>
      </c>
      <c r="B6382" s="1">
        <f>DATE(2027,5,1) + TIME(0,0,0)</f>
        <v>46508</v>
      </c>
      <c r="C6382">
        <v>43.608169556</v>
      </c>
    </row>
    <row r="6383" spans="1:3" x14ac:dyDescent="0.25">
      <c r="A6383">
        <v>10013</v>
      </c>
      <c r="B6383" s="1">
        <f>DATE(2027,6,1) + TIME(0,0,0)</f>
        <v>46539</v>
      </c>
      <c r="C6383">
        <v>43.625503539999997</v>
      </c>
    </row>
    <row r="6384" spans="1:3" x14ac:dyDescent="0.25">
      <c r="A6384">
        <v>10043</v>
      </c>
      <c r="B6384" s="1">
        <f>DATE(2027,7,1) + TIME(0,0,0)</f>
        <v>46569</v>
      </c>
      <c r="C6384">
        <v>43.642234801999997</v>
      </c>
    </row>
    <row r="6385" spans="1:3" x14ac:dyDescent="0.25">
      <c r="A6385">
        <v>10074</v>
      </c>
      <c r="B6385" s="1">
        <f>DATE(2027,8,1) + TIME(0,0,0)</f>
        <v>46600</v>
      </c>
      <c r="C6385">
        <v>43.659484863000003</v>
      </c>
    </row>
    <row r="6386" spans="1:3" x14ac:dyDescent="0.25">
      <c r="A6386">
        <v>10105</v>
      </c>
      <c r="B6386" s="1">
        <f>DATE(2027,9,1) + TIME(0,0,0)</f>
        <v>46631</v>
      </c>
      <c r="C6386">
        <v>43.676692963000001</v>
      </c>
    </row>
    <row r="6387" spans="1:3" x14ac:dyDescent="0.25">
      <c r="A6387">
        <v>10135</v>
      </c>
      <c r="B6387" s="1">
        <f>DATE(2027,10,1) + TIME(0,0,0)</f>
        <v>46661</v>
      </c>
      <c r="C6387">
        <v>43.693305969000001</v>
      </c>
    </row>
    <row r="6388" spans="1:3" x14ac:dyDescent="0.25">
      <c r="A6388">
        <v>10166</v>
      </c>
      <c r="B6388" s="1">
        <f>DATE(2027,11,1) + TIME(0,0,0)</f>
        <v>46692</v>
      </c>
      <c r="C6388">
        <v>43.710430144999997</v>
      </c>
    </row>
    <row r="6389" spans="1:3" x14ac:dyDescent="0.25">
      <c r="A6389">
        <v>10196</v>
      </c>
      <c r="B6389" s="1">
        <f>DATE(2027,12,1) + TIME(0,0,0)</f>
        <v>46722</v>
      </c>
      <c r="C6389">
        <v>43.726966857999997</v>
      </c>
    </row>
    <row r="6390" spans="1:3" x14ac:dyDescent="0.25">
      <c r="A6390">
        <v>10227</v>
      </c>
      <c r="B6390" s="1">
        <f>DATE(2028,1,1) + TIME(0,0,0)</f>
        <v>46753</v>
      </c>
      <c r="C6390">
        <v>43.744010924999998</v>
      </c>
    </row>
    <row r="6391" spans="1:3" x14ac:dyDescent="0.25">
      <c r="A6391">
        <v>10258</v>
      </c>
      <c r="B6391" s="1">
        <f>DATE(2028,2,1) + TIME(0,0,0)</f>
        <v>46784</v>
      </c>
      <c r="C6391">
        <v>43.761013030999997</v>
      </c>
    </row>
    <row r="6392" spans="1:3" x14ac:dyDescent="0.25">
      <c r="A6392">
        <v>10287</v>
      </c>
      <c r="B6392" s="1">
        <f>DATE(2028,3,1) + TIME(0,0,0)</f>
        <v>46813</v>
      </c>
      <c r="C6392">
        <v>43.776882172000001</v>
      </c>
    </row>
    <row r="6393" spans="1:3" x14ac:dyDescent="0.25">
      <c r="A6393">
        <v>10318</v>
      </c>
      <c r="B6393" s="1">
        <f>DATE(2028,4,1) + TIME(0,0,0)</f>
        <v>46844</v>
      </c>
      <c r="C6393">
        <v>43.793807983000001</v>
      </c>
    </row>
    <row r="6394" spans="1:3" x14ac:dyDescent="0.25">
      <c r="A6394">
        <v>10348</v>
      </c>
      <c r="B6394" s="1">
        <f>DATE(2028,5,1) + TIME(0,0,0)</f>
        <v>46874</v>
      </c>
      <c r="C6394">
        <v>43.810150145999998</v>
      </c>
    </row>
    <row r="6395" spans="1:3" x14ac:dyDescent="0.25">
      <c r="A6395">
        <v>10379</v>
      </c>
      <c r="B6395" s="1">
        <f>DATE(2028,6,1) + TIME(0,0,0)</f>
        <v>46905</v>
      </c>
      <c r="C6395">
        <v>43.826995850000003</v>
      </c>
    </row>
    <row r="6396" spans="1:3" x14ac:dyDescent="0.25">
      <c r="A6396">
        <v>10409</v>
      </c>
      <c r="B6396" s="1">
        <f>DATE(2028,7,1) + TIME(0,0,0)</f>
        <v>46935</v>
      </c>
      <c r="C6396">
        <v>43.843257903999998</v>
      </c>
    </row>
    <row r="6397" spans="1:3" x14ac:dyDescent="0.25">
      <c r="A6397">
        <v>10440</v>
      </c>
      <c r="B6397" s="1">
        <f>DATE(2028,8,1) + TIME(0,0,0)</f>
        <v>46966</v>
      </c>
      <c r="C6397">
        <v>43.860027313000003</v>
      </c>
    </row>
    <row r="6398" spans="1:3" x14ac:dyDescent="0.25">
      <c r="A6398">
        <v>10471</v>
      </c>
      <c r="B6398" s="1">
        <f>DATE(2028,9,1) + TIME(0,0,0)</f>
        <v>46997</v>
      </c>
      <c r="C6398">
        <v>43.876758574999997</v>
      </c>
    </row>
    <row r="6399" spans="1:3" x14ac:dyDescent="0.25">
      <c r="A6399">
        <v>10501</v>
      </c>
      <c r="B6399" s="1">
        <f>DATE(2028,10,1) + TIME(0,0,0)</f>
        <v>47027</v>
      </c>
      <c r="C6399">
        <v>43.892910004000001</v>
      </c>
    </row>
    <row r="6400" spans="1:3" x14ac:dyDescent="0.25">
      <c r="A6400">
        <v>10532</v>
      </c>
      <c r="B6400" s="1">
        <f>DATE(2028,11,1) + TIME(0,0,0)</f>
        <v>47058</v>
      </c>
      <c r="C6400">
        <v>43.909561156999999</v>
      </c>
    </row>
    <row r="6401" spans="1:3" x14ac:dyDescent="0.25">
      <c r="A6401">
        <v>10562</v>
      </c>
      <c r="B6401" s="1">
        <f>DATE(2028,12,1) + TIME(0,0,0)</f>
        <v>47088</v>
      </c>
      <c r="C6401">
        <v>43.925636292</v>
      </c>
    </row>
    <row r="6402" spans="1:3" x14ac:dyDescent="0.25">
      <c r="A6402">
        <v>10593</v>
      </c>
      <c r="B6402" s="1">
        <f>DATE(2029,1,1) + TIME(0,0,0)</f>
        <v>47119</v>
      </c>
      <c r="C6402">
        <v>43.942211151000002</v>
      </c>
    </row>
    <row r="6403" spans="1:3" x14ac:dyDescent="0.25">
      <c r="A6403">
        <v>10624</v>
      </c>
      <c r="B6403" s="1">
        <f>DATE(2029,2,1) + TIME(0,0,0)</f>
        <v>47150</v>
      </c>
      <c r="C6403">
        <v>43.958747864000003</v>
      </c>
    </row>
    <row r="6404" spans="1:3" x14ac:dyDescent="0.25">
      <c r="A6404">
        <v>10652</v>
      </c>
      <c r="B6404" s="1">
        <f>DATE(2029,3,1) + TIME(0,0,0)</f>
        <v>47178</v>
      </c>
      <c r="C6404">
        <v>43.973651885999999</v>
      </c>
    </row>
    <row r="6405" spans="1:3" x14ac:dyDescent="0.25">
      <c r="A6405">
        <v>10683</v>
      </c>
      <c r="B6405" s="1">
        <f>DATE(2029,4,1) + TIME(0,0,0)</f>
        <v>47209</v>
      </c>
      <c r="C6405">
        <v>43.990116119</v>
      </c>
    </row>
    <row r="6406" spans="1:3" x14ac:dyDescent="0.25">
      <c r="A6406">
        <v>10713</v>
      </c>
      <c r="B6406" s="1">
        <f>DATE(2029,5,1) + TIME(0,0,0)</f>
        <v>47239</v>
      </c>
      <c r="C6406">
        <v>44.006019592000001</v>
      </c>
    </row>
    <row r="6407" spans="1:3" x14ac:dyDescent="0.25">
      <c r="A6407">
        <v>10744</v>
      </c>
      <c r="B6407" s="1">
        <f>DATE(2029,6,1) + TIME(0,0,0)</f>
        <v>47270</v>
      </c>
      <c r="C6407">
        <v>44.022415160999998</v>
      </c>
    </row>
    <row r="6408" spans="1:3" x14ac:dyDescent="0.25">
      <c r="A6408">
        <v>10774</v>
      </c>
      <c r="B6408" s="1">
        <f>DATE(2029,7,1) + TIME(0,0,0)</f>
        <v>47300</v>
      </c>
      <c r="C6408">
        <v>44.038242339999996</v>
      </c>
    </row>
    <row r="6409" spans="1:3" x14ac:dyDescent="0.25">
      <c r="A6409">
        <v>10805</v>
      </c>
      <c r="B6409" s="1">
        <f>DATE(2029,8,1) + TIME(0,0,0)</f>
        <v>47331</v>
      </c>
      <c r="C6409">
        <v>44.054553986000002</v>
      </c>
    </row>
    <row r="6410" spans="1:3" x14ac:dyDescent="0.25">
      <c r="A6410">
        <v>10836</v>
      </c>
      <c r="B6410" s="1">
        <f>DATE(2029,9,1) + TIME(0,0,0)</f>
        <v>47362</v>
      </c>
      <c r="C6410">
        <v>44.070831298999998</v>
      </c>
    </row>
    <row r="6411" spans="1:3" x14ac:dyDescent="0.25">
      <c r="A6411">
        <v>10866</v>
      </c>
      <c r="B6411" s="1">
        <f>DATE(2029,10,1) + TIME(0,0,0)</f>
        <v>47392</v>
      </c>
      <c r="C6411">
        <v>44.086544037000003</v>
      </c>
    </row>
    <row r="6412" spans="1:3" x14ac:dyDescent="0.25">
      <c r="A6412">
        <v>10897</v>
      </c>
      <c r="B6412" s="1">
        <f>DATE(2029,11,1) + TIME(0,0,0)</f>
        <v>47423</v>
      </c>
      <c r="C6412">
        <v>44.102745056000003</v>
      </c>
    </row>
    <row r="6413" spans="1:3" x14ac:dyDescent="0.25">
      <c r="A6413">
        <v>10927</v>
      </c>
      <c r="B6413" s="1">
        <f>DATE(2029,12,1) + TIME(0,0,0)</f>
        <v>47453</v>
      </c>
      <c r="C6413">
        <v>44.118385314999998</v>
      </c>
    </row>
    <row r="6414" spans="1:3" x14ac:dyDescent="0.25">
      <c r="A6414">
        <v>10958</v>
      </c>
      <c r="B6414" s="1">
        <f>DATE(2030,1,1) + TIME(0,0,0)</f>
        <v>47484</v>
      </c>
      <c r="C6414">
        <v>44.134513855000002</v>
      </c>
    </row>
    <row r="6415" spans="1:3" x14ac:dyDescent="0.25">
      <c r="A6415">
        <v>10989</v>
      </c>
      <c r="B6415" s="1">
        <f>DATE(2030,2,1) + TIME(0,0,0)</f>
        <v>47515</v>
      </c>
      <c r="C6415">
        <v>44.150600433000001</v>
      </c>
    </row>
    <row r="6416" spans="1:3" x14ac:dyDescent="0.25">
      <c r="A6416">
        <v>11017</v>
      </c>
      <c r="B6416" s="1">
        <f>DATE(2030,3,1) + TIME(0,0,0)</f>
        <v>47543</v>
      </c>
      <c r="C6416">
        <v>44.165103911999999</v>
      </c>
    </row>
    <row r="6417" spans="1:3" x14ac:dyDescent="0.25">
      <c r="A6417">
        <v>11048</v>
      </c>
      <c r="B6417" s="1">
        <f>DATE(2030,4,1) + TIME(0,0,0)</f>
        <v>47574</v>
      </c>
      <c r="C6417">
        <v>44.181125641000001</v>
      </c>
    </row>
    <row r="6418" spans="1:3" x14ac:dyDescent="0.25">
      <c r="A6418">
        <v>11078</v>
      </c>
      <c r="B6418" s="1">
        <f>DATE(2030,5,1) + TIME(0,0,0)</f>
        <v>47604</v>
      </c>
      <c r="C6418">
        <v>44.196598053000002</v>
      </c>
    </row>
    <row r="6419" spans="1:3" x14ac:dyDescent="0.25">
      <c r="A6419">
        <v>11109</v>
      </c>
      <c r="B6419" s="1">
        <f>DATE(2030,6,1) + TIME(0,0,0)</f>
        <v>47635</v>
      </c>
      <c r="C6419">
        <v>44.212554932000003</v>
      </c>
    </row>
    <row r="6420" spans="1:3" x14ac:dyDescent="0.25">
      <c r="A6420">
        <v>11139</v>
      </c>
      <c r="B6420" s="1">
        <f>DATE(2030,7,1) + TIME(0,0,0)</f>
        <v>47665</v>
      </c>
      <c r="C6420">
        <v>44.227962494000003</v>
      </c>
    </row>
    <row r="6421" spans="1:3" x14ac:dyDescent="0.25">
      <c r="A6421">
        <v>11170</v>
      </c>
      <c r="B6421" s="1">
        <f>DATE(2030,8,1) + TIME(0,0,0)</f>
        <v>47696</v>
      </c>
      <c r="C6421">
        <v>44.243846892999997</v>
      </c>
    </row>
    <row r="6422" spans="1:3" x14ac:dyDescent="0.25">
      <c r="A6422">
        <v>11201</v>
      </c>
      <c r="B6422" s="1">
        <f>DATE(2030,9,1) + TIME(0,0,0)</f>
        <v>47727</v>
      </c>
      <c r="C6422">
        <v>44.259693145999996</v>
      </c>
    </row>
    <row r="6423" spans="1:3" x14ac:dyDescent="0.25">
      <c r="A6423">
        <v>11231</v>
      </c>
      <c r="B6423" s="1">
        <f>DATE(2030,10,1) + TIME(0,0,0)</f>
        <v>47757</v>
      </c>
      <c r="C6423">
        <v>44.274990082000002</v>
      </c>
    </row>
    <row r="6424" spans="1:3" x14ac:dyDescent="0.25">
      <c r="A6424">
        <v>11262</v>
      </c>
      <c r="B6424" s="1">
        <f>DATE(2030,11,1) + TIME(0,0,0)</f>
        <v>47788</v>
      </c>
      <c r="C6424">
        <v>44.290760040000002</v>
      </c>
    </row>
    <row r="6425" spans="1:3" x14ac:dyDescent="0.25">
      <c r="A6425">
        <v>11292</v>
      </c>
      <c r="B6425" s="1">
        <f>DATE(2030,12,1) + TIME(0,0,0)</f>
        <v>47818</v>
      </c>
      <c r="C6425">
        <v>44.305988311999997</v>
      </c>
    </row>
    <row r="6426" spans="1:3" x14ac:dyDescent="0.25">
      <c r="A6426">
        <v>11323</v>
      </c>
      <c r="B6426" s="1">
        <f>DATE(2031,1,1) + TIME(0,0,0)</f>
        <v>47849</v>
      </c>
      <c r="C6426">
        <v>44.321689606</v>
      </c>
    </row>
    <row r="6427" spans="1:3" x14ac:dyDescent="0.25">
      <c r="A6427">
        <v>11354</v>
      </c>
      <c r="B6427" s="1">
        <f>DATE(2031,2,1) + TIME(0,0,0)</f>
        <v>47880</v>
      </c>
      <c r="C6427">
        <v>44.337360382</v>
      </c>
    </row>
    <row r="6428" spans="1:3" x14ac:dyDescent="0.25">
      <c r="A6428">
        <v>11382</v>
      </c>
      <c r="B6428" s="1">
        <f>DATE(2031,3,1) + TIME(0,0,0)</f>
        <v>47908</v>
      </c>
      <c r="C6428">
        <v>44.351486205999997</v>
      </c>
    </row>
    <row r="6429" spans="1:3" x14ac:dyDescent="0.25">
      <c r="A6429">
        <v>11413</v>
      </c>
      <c r="B6429" s="1">
        <f>DATE(2031,4,1) + TIME(0,0,0)</f>
        <v>47939</v>
      </c>
      <c r="C6429">
        <v>44.367092133</v>
      </c>
    </row>
    <row r="6430" spans="1:3" x14ac:dyDescent="0.25">
      <c r="A6430">
        <v>11443</v>
      </c>
      <c r="B6430" s="1">
        <f>DATE(2031,5,1) + TIME(0,0,0)</f>
        <v>47969</v>
      </c>
      <c r="C6430">
        <v>44.382156371999997</v>
      </c>
    </row>
    <row r="6431" spans="1:3" x14ac:dyDescent="0.25">
      <c r="A6431">
        <v>11474</v>
      </c>
      <c r="B6431" s="1">
        <f>DATE(2031,6,1) + TIME(0,0,0)</f>
        <v>48000</v>
      </c>
      <c r="C6431">
        <v>44.397686004999997</v>
      </c>
    </row>
    <row r="6432" spans="1:3" x14ac:dyDescent="0.25">
      <c r="A6432">
        <v>11504</v>
      </c>
      <c r="B6432" s="1">
        <f>DATE(2031,7,1) + TIME(0,0,0)</f>
        <v>48030</v>
      </c>
      <c r="C6432">
        <v>44.412677764999998</v>
      </c>
    </row>
    <row r="6433" spans="1:3" x14ac:dyDescent="0.25">
      <c r="A6433">
        <v>11535</v>
      </c>
      <c r="B6433" s="1">
        <f>DATE(2031,8,1) + TIME(0,0,0)</f>
        <v>48061</v>
      </c>
      <c r="C6433">
        <v>44.428138732999997</v>
      </c>
    </row>
    <row r="6434" spans="1:3" x14ac:dyDescent="0.25">
      <c r="A6434">
        <v>11566</v>
      </c>
      <c r="B6434" s="1">
        <f>DATE(2031,9,1) + TIME(0,0,0)</f>
        <v>48092</v>
      </c>
      <c r="C6434">
        <v>44.443569183000001</v>
      </c>
    </row>
    <row r="6435" spans="1:3" x14ac:dyDescent="0.25">
      <c r="A6435">
        <v>11596</v>
      </c>
      <c r="B6435" s="1">
        <f>DATE(2031,10,1) + TIME(0,0,0)</f>
        <v>48122</v>
      </c>
      <c r="C6435">
        <v>44.458473206000001</v>
      </c>
    </row>
    <row r="6436" spans="1:3" x14ac:dyDescent="0.25">
      <c r="A6436">
        <v>11627</v>
      </c>
      <c r="B6436" s="1">
        <f>DATE(2031,11,1) + TIME(0,0,0)</f>
        <v>48153</v>
      </c>
      <c r="C6436">
        <v>44.473834990999997</v>
      </c>
    </row>
    <row r="6437" spans="1:3" x14ac:dyDescent="0.25">
      <c r="A6437">
        <v>11657</v>
      </c>
      <c r="B6437" s="1">
        <f>DATE(2031,12,1) + TIME(0,0,0)</f>
        <v>48183</v>
      </c>
      <c r="C6437">
        <v>44.488670349000003</v>
      </c>
    </row>
    <row r="6438" spans="1:3" x14ac:dyDescent="0.25">
      <c r="A6438">
        <v>11688</v>
      </c>
      <c r="B6438" s="1">
        <f>DATE(2032,1,1) + TIME(0,0,0)</f>
        <v>48214</v>
      </c>
      <c r="C6438">
        <v>44.503967285000002</v>
      </c>
    </row>
    <row r="6439" spans="1:3" x14ac:dyDescent="0.25">
      <c r="A6439">
        <v>11719</v>
      </c>
      <c r="B6439" s="1">
        <f>DATE(2032,2,1) + TIME(0,0,0)</f>
        <v>48245</v>
      </c>
      <c r="C6439">
        <v>44.519229889000002</v>
      </c>
    </row>
    <row r="6440" spans="1:3" x14ac:dyDescent="0.25">
      <c r="A6440">
        <v>11748</v>
      </c>
      <c r="B6440" s="1">
        <f>DATE(2032,3,1) + TIME(0,0,0)</f>
        <v>48274</v>
      </c>
      <c r="C6440">
        <v>44.533477783000002</v>
      </c>
    </row>
    <row r="6441" spans="1:3" x14ac:dyDescent="0.25">
      <c r="A6441">
        <v>11779</v>
      </c>
      <c r="B6441" s="1">
        <f>DATE(2032,4,1) + TIME(0,0,0)</f>
        <v>48305</v>
      </c>
      <c r="C6441">
        <v>44.548675537000001</v>
      </c>
    </row>
    <row r="6442" spans="1:3" x14ac:dyDescent="0.25">
      <c r="A6442">
        <v>11809</v>
      </c>
      <c r="B6442" s="1">
        <f>DATE(2032,5,1) + TIME(0,0,0)</f>
        <v>48335</v>
      </c>
      <c r="C6442">
        <v>44.563350677000003</v>
      </c>
    </row>
    <row r="6443" spans="1:3" x14ac:dyDescent="0.25">
      <c r="A6443">
        <v>11840</v>
      </c>
      <c r="B6443" s="1">
        <f>DATE(2032,6,1) + TIME(0,0,0)</f>
        <v>48366</v>
      </c>
      <c r="C6443">
        <v>44.578479766999997</v>
      </c>
    </row>
    <row r="6444" spans="1:3" x14ac:dyDescent="0.25">
      <c r="A6444">
        <v>11870</v>
      </c>
      <c r="B6444" s="1">
        <f>DATE(2032,7,1) + TIME(0,0,0)</f>
        <v>48396</v>
      </c>
      <c r="C6444">
        <v>44.593090056999998</v>
      </c>
    </row>
    <row r="6445" spans="1:3" x14ac:dyDescent="0.25">
      <c r="A6445">
        <v>11901</v>
      </c>
      <c r="B6445" s="1">
        <f>DATE(2032,8,1) + TIME(0,0,0)</f>
        <v>48427</v>
      </c>
      <c r="C6445">
        <v>44.608154296999999</v>
      </c>
    </row>
    <row r="6446" spans="1:3" x14ac:dyDescent="0.25">
      <c r="A6446">
        <v>11932</v>
      </c>
      <c r="B6446" s="1">
        <f>DATE(2032,9,1) + TIME(0,0,0)</f>
        <v>48458</v>
      </c>
      <c r="C6446">
        <v>44.623184203999998</v>
      </c>
    </row>
    <row r="6447" spans="1:3" x14ac:dyDescent="0.25">
      <c r="A6447">
        <v>11962</v>
      </c>
      <c r="B6447" s="1">
        <f>DATE(2032,10,1) + TIME(0,0,0)</f>
        <v>48488</v>
      </c>
      <c r="C6447">
        <v>44.637699126999998</v>
      </c>
    </row>
    <row r="6448" spans="1:3" x14ac:dyDescent="0.25">
      <c r="A6448">
        <v>11993</v>
      </c>
      <c r="B6448" s="1">
        <f>DATE(2032,11,1) + TIME(0,0,0)</f>
        <v>48519</v>
      </c>
      <c r="C6448">
        <v>44.652664184999999</v>
      </c>
    </row>
    <row r="6449" spans="1:3" x14ac:dyDescent="0.25">
      <c r="A6449">
        <v>12023</v>
      </c>
      <c r="B6449" s="1">
        <f>DATE(2032,12,1) + TIME(0,0,0)</f>
        <v>48549</v>
      </c>
      <c r="C6449">
        <v>44.667118072999997</v>
      </c>
    </row>
    <row r="6450" spans="1:3" x14ac:dyDescent="0.25">
      <c r="A6450">
        <v>12054</v>
      </c>
      <c r="B6450" s="1">
        <f>DATE(2033,1,1) + TIME(0,0,0)</f>
        <v>48580</v>
      </c>
      <c r="C6450">
        <v>44.682018280000001</v>
      </c>
    </row>
    <row r="6451" spans="1:3" x14ac:dyDescent="0.25">
      <c r="A6451">
        <v>12085</v>
      </c>
      <c r="B6451" s="1">
        <f>DATE(2033,2,1) + TIME(0,0,0)</f>
        <v>48611</v>
      </c>
      <c r="C6451">
        <v>44.696884154999999</v>
      </c>
    </row>
    <row r="6452" spans="1:3" x14ac:dyDescent="0.25">
      <c r="A6452">
        <v>12113</v>
      </c>
      <c r="B6452" s="1">
        <f>DATE(2033,3,1) + TIME(0,0,0)</f>
        <v>48639</v>
      </c>
      <c r="C6452">
        <v>44.710289001</v>
      </c>
    </row>
    <row r="6453" spans="1:3" x14ac:dyDescent="0.25">
      <c r="A6453">
        <v>12144</v>
      </c>
      <c r="B6453" s="1">
        <f>DATE(2033,4,1) + TIME(0,0,0)</f>
        <v>48670</v>
      </c>
      <c r="C6453">
        <v>44.725093842</v>
      </c>
    </row>
    <row r="6454" spans="1:3" x14ac:dyDescent="0.25">
      <c r="A6454">
        <v>12174</v>
      </c>
      <c r="B6454" s="1">
        <f>DATE(2033,5,1) + TIME(0,0,0)</f>
        <v>48700</v>
      </c>
      <c r="C6454">
        <v>44.739391327</v>
      </c>
    </row>
    <row r="6455" spans="1:3" x14ac:dyDescent="0.25">
      <c r="A6455">
        <v>12205</v>
      </c>
      <c r="B6455" s="1">
        <f>DATE(2033,6,1) + TIME(0,0,0)</f>
        <v>48731</v>
      </c>
      <c r="C6455">
        <v>44.754131317000002</v>
      </c>
    </row>
    <row r="6456" spans="1:3" x14ac:dyDescent="0.25">
      <c r="A6456">
        <v>12235</v>
      </c>
      <c r="B6456" s="1">
        <f>DATE(2033,7,1) + TIME(0,0,0)</f>
        <v>48761</v>
      </c>
      <c r="C6456">
        <v>44.768367767000001</v>
      </c>
    </row>
    <row r="6457" spans="1:3" x14ac:dyDescent="0.25">
      <c r="A6457">
        <v>12266</v>
      </c>
      <c r="B6457" s="1">
        <f>DATE(2033,8,1) + TIME(0,0,0)</f>
        <v>48792</v>
      </c>
      <c r="C6457">
        <v>44.783046722000002</v>
      </c>
    </row>
    <row r="6458" spans="1:3" x14ac:dyDescent="0.25">
      <c r="A6458">
        <v>12297</v>
      </c>
      <c r="B6458" s="1">
        <f>DATE(2033,9,1) + TIME(0,0,0)</f>
        <v>48823</v>
      </c>
      <c r="C6458">
        <v>44.797695160000004</v>
      </c>
    </row>
    <row r="6459" spans="1:3" x14ac:dyDescent="0.25">
      <c r="A6459">
        <v>12327</v>
      </c>
      <c r="B6459" s="1">
        <f>DATE(2033,10,1) + TIME(0,0,0)</f>
        <v>48853</v>
      </c>
      <c r="C6459">
        <v>44.811840056999998</v>
      </c>
    </row>
    <row r="6460" spans="1:3" x14ac:dyDescent="0.25">
      <c r="A6460">
        <v>12358</v>
      </c>
      <c r="B6460" s="1">
        <f>DATE(2033,11,1) + TIME(0,0,0)</f>
        <v>48884</v>
      </c>
      <c r="C6460">
        <v>44.826423644999998</v>
      </c>
    </row>
    <row r="6461" spans="1:3" x14ac:dyDescent="0.25">
      <c r="A6461">
        <v>12388</v>
      </c>
      <c r="B6461" s="1">
        <f>DATE(2033,12,1) + TIME(0,0,0)</f>
        <v>48914</v>
      </c>
      <c r="C6461">
        <v>44.840507506999998</v>
      </c>
    </row>
    <row r="6462" spans="1:3" x14ac:dyDescent="0.25">
      <c r="A6462">
        <v>12419</v>
      </c>
      <c r="B6462" s="1">
        <f>DATE(2034,1,1) + TIME(0,0,0)</f>
        <v>48945</v>
      </c>
      <c r="C6462">
        <v>44.855030059999997</v>
      </c>
    </row>
    <row r="6463" spans="1:3" x14ac:dyDescent="0.25">
      <c r="A6463">
        <v>12450</v>
      </c>
      <c r="B6463" s="1">
        <f>DATE(2034,2,1) + TIME(0,0,0)</f>
        <v>48976</v>
      </c>
      <c r="C6463">
        <v>44.869522095000001</v>
      </c>
    </row>
    <row r="6464" spans="1:3" x14ac:dyDescent="0.25">
      <c r="A6464">
        <v>12478</v>
      </c>
      <c r="B6464" s="1">
        <f>DATE(2034,3,1) + TIME(0,0,0)</f>
        <v>49004</v>
      </c>
      <c r="C6464">
        <v>44.882583617999998</v>
      </c>
    </row>
    <row r="6465" spans="1:3" x14ac:dyDescent="0.25">
      <c r="A6465">
        <v>12509</v>
      </c>
      <c r="B6465" s="1">
        <f>DATE(2034,4,1) + TIME(0,0,0)</f>
        <v>49035</v>
      </c>
      <c r="C6465">
        <v>44.897014618</v>
      </c>
    </row>
    <row r="6466" spans="1:3" x14ac:dyDescent="0.25">
      <c r="A6466">
        <v>12539</v>
      </c>
      <c r="B6466" s="1">
        <f>DATE(2034,5,1) + TIME(0,0,0)</f>
        <v>49065</v>
      </c>
      <c r="C6466">
        <v>44.910953522</v>
      </c>
    </row>
    <row r="6467" spans="1:3" x14ac:dyDescent="0.25">
      <c r="A6467">
        <v>12570</v>
      </c>
      <c r="B6467" s="1">
        <f>DATE(2034,6,1) + TIME(0,0,0)</f>
        <v>49096</v>
      </c>
      <c r="C6467">
        <v>44.925323486000003</v>
      </c>
    </row>
    <row r="6468" spans="1:3" x14ac:dyDescent="0.25">
      <c r="A6468">
        <v>12600</v>
      </c>
      <c r="B6468" s="1">
        <f>DATE(2034,7,1) + TIME(0,0,0)</f>
        <v>49126</v>
      </c>
      <c r="C6468">
        <v>44.939201355000002</v>
      </c>
    </row>
    <row r="6469" spans="1:3" x14ac:dyDescent="0.25">
      <c r="A6469">
        <v>12631</v>
      </c>
      <c r="B6469" s="1">
        <f>DATE(2034,8,1) + TIME(0,0,0)</f>
        <v>49157</v>
      </c>
      <c r="C6469">
        <v>44.953514099000003</v>
      </c>
    </row>
    <row r="6470" spans="1:3" x14ac:dyDescent="0.25">
      <c r="A6470">
        <v>12662</v>
      </c>
      <c r="B6470" s="1">
        <f>DATE(2034,9,1) + TIME(0,0,0)</f>
        <v>49188</v>
      </c>
      <c r="C6470">
        <v>44.967792510999999</v>
      </c>
    </row>
    <row r="6471" spans="1:3" x14ac:dyDescent="0.25">
      <c r="A6471">
        <v>12692</v>
      </c>
      <c r="B6471" s="1">
        <f>DATE(2034,10,1) + TIME(0,0,0)</f>
        <v>49218</v>
      </c>
      <c r="C6471">
        <v>44.981582641999999</v>
      </c>
    </row>
    <row r="6472" spans="1:3" x14ac:dyDescent="0.25">
      <c r="A6472">
        <v>12723</v>
      </c>
      <c r="B6472" s="1">
        <f>DATE(2034,11,1) + TIME(0,0,0)</f>
        <v>49249</v>
      </c>
      <c r="C6472">
        <v>44.995803832999997</v>
      </c>
    </row>
    <row r="6473" spans="1:3" x14ac:dyDescent="0.25">
      <c r="A6473">
        <v>12753</v>
      </c>
      <c r="B6473" s="1">
        <f>DATE(2034,12,1) + TIME(0,0,0)</f>
        <v>49279</v>
      </c>
      <c r="C6473">
        <v>45.009536742999998</v>
      </c>
    </row>
    <row r="6474" spans="1:3" x14ac:dyDescent="0.25">
      <c r="A6474">
        <v>12784</v>
      </c>
      <c r="B6474" s="1">
        <f>DATE(2035,1,1) + TIME(0,0,0)</f>
        <v>49310</v>
      </c>
      <c r="C6474">
        <v>45.023696899000001</v>
      </c>
    </row>
    <row r="6475" spans="1:3" x14ac:dyDescent="0.25">
      <c r="A6475">
        <v>12815</v>
      </c>
      <c r="B6475" s="1">
        <f>DATE(2035,2,1) + TIME(0,0,0)</f>
        <v>49341</v>
      </c>
      <c r="C6475">
        <v>45.037830352999997</v>
      </c>
    </row>
    <row r="6476" spans="1:3" x14ac:dyDescent="0.25">
      <c r="A6476">
        <v>12843</v>
      </c>
      <c r="B6476" s="1">
        <f>DATE(2035,3,1) + TIME(0,0,0)</f>
        <v>49369</v>
      </c>
      <c r="C6476">
        <v>45.050567627</v>
      </c>
    </row>
    <row r="6477" spans="1:3" x14ac:dyDescent="0.25">
      <c r="A6477">
        <v>12874</v>
      </c>
      <c r="B6477" s="1">
        <f>DATE(2035,4,1) + TIME(0,0,0)</f>
        <v>49400</v>
      </c>
      <c r="C6477">
        <v>45.064640044999997</v>
      </c>
    </row>
    <row r="6478" spans="1:3" x14ac:dyDescent="0.25">
      <c r="A6478">
        <v>12904</v>
      </c>
      <c r="B6478" s="1">
        <f>DATE(2035,5,1) + TIME(0,0,0)</f>
        <v>49430</v>
      </c>
      <c r="C6478">
        <v>45.078231811999999</v>
      </c>
    </row>
    <row r="6479" spans="1:3" x14ac:dyDescent="0.25">
      <c r="A6479">
        <v>12935</v>
      </c>
      <c r="B6479" s="1">
        <f>DATE(2035,6,1) + TIME(0,0,0)</f>
        <v>49461</v>
      </c>
      <c r="C6479">
        <v>45.092247008999998</v>
      </c>
    </row>
    <row r="6480" spans="1:3" x14ac:dyDescent="0.25">
      <c r="A6480">
        <v>12965</v>
      </c>
      <c r="B6480" s="1">
        <f>DATE(2035,7,1) + TIME(0,0,0)</f>
        <v>49491</v>
      </c>
      <c r="C6480">
        <v>45.10578537</v>
      </c>
    </row>
    <row r="6481" spans="1:3" x14ac:dyDescent="0.25">
      <c r="A6481">
        <v>12996</v>
      </c>
      <c r="B6481" s="1">
        <f>DATE(2035,8,1) + TIME(0,0,0)</f>
        <v>49522</v>
      </c>
      <c r="C6481">
        <v>45.119743346999996</v>
      </c>
    </row>
    <row r="6482" spans="1:3" x14ac:dyDescent="0.25">
      <c r="A6482">
        <v>13027</v>
      </c>
      <c r="B6482" s="1">
        <f>DATE(2035,9,1) + TIME(0,0,0)</f>
        <v>49553</v>
      </c>
      <c r="C6482">
        <v>45.133670807000001</v>
      </c>
    </row>
    <row r="6483" spans="1:3" x14ac:dyDescent="0.25">
      <c r="A6483">
        <v>13057</v>
      </c>
      <c r="B6483" s="1">
        <f>DATE(2035,10,1) + TIME(0,0,0)</f>
        <v>49583</v>
      </c>
      <c r="C6483">
        <v>45.147117614999999</v>
      </c>
    </row>
    <row r="6484" spans="1:3" x14ac:dyDescent="0.25">
      <c r="A6484">
        <v>13088</v>
      </c>
      <c r="B6484" s="1">
        <f>DATE(2035,11,1) + TIME(0,0,0)</f>
        <v>49614</v>
      </c>
      <c r="C6484">
        <v>45.160987853999998</v>
      </c>
    </row>
    <row r="6485" spans="1:3" x14ac:dyDescent="0.25">
      <c r="A6485">
        <v>13118</v>
      </c>
      <c r="B6485" s="1">
        <f>DATE(2035,12,1) + TIME(0,0,0)</f>
        <v>49644</v>
      </c>
      <c r="C6485">
        <v>45.174381255999997</v>
      </c>
    </row>
    <row r="6486" spans="1:3" x14ac:dyDescent="0.25">
      <c r="A6486">
        <v>13149</v>
      </c>
      <c r="B6486" s="1">
        <f>DATE(2036,1,1) + TIME(0,0,0)</f>
        <v>49675</v>
      </c>
      <c r="C6486">
        <v>45.188190460000001</v>
      </c>
    </row>
    <row r="6487" spans="1:3" x14ac:dyDescent="0.25">
      <c r="A6487">
        <v>13180</v>
      </c>
      <c r="B6487" s="1">
        <f>DATE(2036,2,1) + TIME(0,0,0)</f>
        <v>49706</v>
      </c>
      <c r="C6487">
        <v>45.201969147</v>
      </c>
    </row>
    <row r="6488" spans="1:3" x14ac:dyDescent="0.25">
      <c r="A6488">
        <v>13209</v>
      </c>
      <c r="B6488" s="1">
        <f>DATE(2036,3,1) + TIME(0,0,0)</f>
        <v>49735</v>
      </c>
      <c r="C6488">
        <v>45.214836120999998</v>
      </c>
    </row>
    <row r="6489" spans="1:3" x14ac:dyDescent="0.25">
      <c r="A6489">
        <v>13240</v>
      </c>
      <c r="B6489" s="1">
        <f>DATE(2036,4,1) + TIME(0,0,0)</f>
        <v>49766</v>
      </c>
      <c r="C6489">
        <v>45.228557586999997</v>
      </c>
    </row>
    <row r="6490" spans="1:3" x14ac:dyDescent="0.25">
      <c r="A6490">
        <v>13270</v>
      </c>
      <c r="B6490" s="1">
        <f>DATE(2036,5,1) + TIME(0,0,0)</f>
        <v>49796</v>
      </c>
      <c r="C6490">
        <v>45.241809844999999</v>
      </c>
    </row>
    <row r="6491" spans="1:3" x14ac:dyDescent="0.25">
      <c r="A6491">
        <v>13301</v>
      </c>
      <c r="B6491" s="1">
        <f>DATE(2036,6,1) + TIME(0,0,0)</f>
        <v>49827</v>
      </c>
      <c r="C6491">
        <v>45.255477904999999</v>
      </c>
    </row>
    <row r="6492" spans="1:3" x14ac:dyDescent="0.25">
      <c r="A6492">
        <v>13331</v>
      </c>
      <c r="B6492" s="1">
        <f>DATE(2036,7,1) + TIME(0,0,0)</f>
        <v>49857</v>
      </c>
      <c r="C6492">
        <v>45.268672942999999</v>
      </c>
    </row>
    <row r="6493" spans="1:3" x14ac:dyDescent="0.25">
      <c r="A6493">
        <v>13362</v>
      </c>
      <c r="B6493" s="1">
        <f>DATE(2036,8,1) + TIME(0,0,0)</f>
        <v>49888</v>
      </c>
      <c r="C6493">
        <v>45.282283782999997</v>
      </c>
    </row>
    <row r="6494" spans="1:3" x14ac:dyDescent="0.25">
      <c r="A6494">
        <v>13393</v>
      </c>
      <c r="B6494" s="1">
        <f>DATE(2036,9,1) + TIME(0,0,0)</f>
        <v>49919</v>
      </c>
      <c r="C6494">
        <v>45.295864105</v>
      </c>
    </row>
    <row r="6495" spans="1:3" x14ac:dyDescent="0.25">
      <c r="A6495">
        <v>13423</v>
      </c>
      <c r="B6495" s="1">
        <f>DATE(2036,10,1) + TIME(0,0,0)</f>
        <v>49949</v>
      </c>
      <c r="C6495">
        <v>45.308979033999996</v>
      </c>
    </row>
    <row r="6496" spans="1:3" x14ac:dyDescent="0.25">
      <c r="A6496">
        <v>13454</v>
      </c>
      <c r="B6496" s="1">
        <f>DATE(2036,11,1) + TIME(0,0,0)</f>
        <v>49980</v>
      </c>
      <c r="C6496">
        <v>45.322502135999997</v>
      </c>
    </row>
    <row r="6497" spans="1:3" x14ac:dyDescent="0.25">
      <c r="A6497">
        <v>13484</v>
      </c>
      <c r="B6497" s="1">
        <f>DATE(2036,12,1) + TIME(0,0,0)</f>
        <v>50010</v>
      </c>
      <c r="C6497">
        <v>45.335559844999999</v>
      </c>
    </row>
    <row r="6498" spans="1:3" x14ac:dyDescent="0.25">
      <c r="A6498">
        <v>13515</v>
      </c>
      <c r="B6498" s="1">
        <f>DATE(2037,1,1) + TIME(0,0,0)</f>
        <v>50041</v>
      </c>
      <c r="C6498">
        <v>45.349029541</v>
      </c>
    </row>
    <row r="6499" spans="1:3" x14ac:dyDescent="0.25">
      <c r="A6499">
        <v>13546</v>
      </c>
      <c r="B6499" s="1">
        <f>DATE(2037,2,1) + TIME(0,0,0)</f>
        <v>50072</v>
      </c>
      <c r="C6499">
        <v>45.362468718999999</v>
      </c>
    </row>
    <row r="6500" spans="1:3" x14ac:dyDescent="0.25">
      <c r="A6500">
        <v>13574</v>
      </c>
      <c r="B6500" s="1">
        <f>DATE(2037,3,1) + TIME(0,0,0)</f>
        <v>50100</v>
      </c>
      <c r="C6500">
        <v>45.374580383000001</v>
      </c>
    </row>
    <row r="6501" spans="1:3" x14ac:dyDescent="0.25">
      <c r="A6501">
        <v>13605</v>
      </c>
      <c r="B6501" s="1">
        <f>DATE(2037,4,1) + TIME(0,0,0)</f>
        <v>50131</v>
      </c>
      <c r="C6501">
        <v>45.387966155999997</v>
      </c>
    </row>
    <row r="6502" spans="1:3" x14ac:dyDescent="0.25">
      <c r="A6502">
        <v>13635</v>
      </c>
      <c r="B6502" s="1">
        <f>DATE(2037,5,1) + TIME(0,0,0)</f>
        <v>50161</v>
      </c>
      <c r="C6502">
        <v>45.400890349999997</v>
      </c>
    </row>
    <row r="6503" spans="1:3" x14ac:dyDescent="0.25">
      <c r="A6503">
        <v>13666</v>
      </c>
      <c r="B6503" s="1">
        <f>DATE(2037,6,1) + TIME(0,0,0)</f>
        <v>50192</v>
      </c>
      <c r="C6503">
        <v>45.414215087999999</v>
      </c>
    </row>
    <row r="6504" spans="1:3" x14ac:dyDescent="0.25">
      <c r="A6504">
        <v>13696</v>
      </c>
      <c r="B6504" s="1">
        <f>DATE(2037,7,1) + TIME(0,0,0)</f>
        <v>50222</v>
      </c>
      <c r="C6504">
        <v>45.427085876</v>
      </c>
    </row>
    <row r="6505" spans="1:3" x14ac:dyDescent="0.25">
      <c r="A6505">
        <v>13727</v>
      </c>
      <c r="B6505" s="1">
        <f>DATE(2037,8,1) + TIME(0,0,0)</f>
        <v>50253</v>
      </c>
      <c r="C6505">
        <v>45.440361023000001</v>
      </c>
    </row>
    <row r="6506" spans="1:3" x14ac:dyDescent="0.25">
      <c r="A6506">
        <v>13758</v>
      </c>
      <c r="B6506" s="1">
        <f>DATE(2037,9,1) + TIME(0,0,0)</f>
        <v>50284</v>
      </c>
      <c r="C6506">
        <v>45.453601837000001</v>
      </c>
    </row>
    <row r="6507" spans="1:3" x14ac:dyDescent="0.25">
      <c r="A6507">
        <v>13788</v>
      </c>
      <c r="B6507" s="1">
        <f>DATE(2037,10,1) + TIME(0,0,0)</f>
        <v>50314</v>
      </c>
      <c r="C6507">
        <v>45.466392517000003</v>
      </c>
    </row>
    <row r="6508" spans="1:3" x14ac:dyDescent="0.25">
      <c r="A6508">
        <v>13819</v>
      </c>
      <c r="B6508" s="1">
        <f>DATE(2037,11,1) + TIME(0,0,0)</f>
        <v>50345</v>
      </c>
      <c r="C6508">
        <v>45.479579926</v>
      </c>
    </row>
    <row r="6509" spans="1:3" x14ac:dyDescent="0.25">
      <c r="A6509">
        <v>13849</v>
      </c>
      <c r="B6509" s="1">
        <f>DATE(2037,12,1) + TIME(0,0,0)</f>
        <v>50375</v>
      </c>
      <c r="C6509">
        <v>45.492317200000002</v>
      </c>
    </row>
    <row r="6510" spans="1:3" x14ac:dyDescent="0.25">
      <c r="A6510">
        <v>13880</v>
      </c>
      <c r="B6510" s="1">
        <f>DATE(2038,1,1) + TIME(0,0,0)</f>
        <v>50406</v>
      </c>
      <c r="C6510">
        <v>45.505447388</v>
      </c>
    </row>
    <row r="6511" spans="1:3" x14ac:dyDescent="0.25">
      <c r="A6511">
        <v>13911</v>
      </c>
      <c r="B6511" s="1">
        <f>DATE(2038,2,1) + TIME(0,0,0)</f>
        <v>50437</v>
      </c>
      <c r="C6511">
        <v>45.518550873000002</v>
      </c>
    </row>
    <row r="6512" spans="1:3" x14ac:dyDescent="0.25">
      <c r="A6512">
        <v>13939</v>
      </c>
      <c r="B6512" s="1">
        <f>DATE(2038,3,1) + TIME(0,0,0)</f>
        <v>50465</v>
      </c>
      <c r="C6512">
        <v>45.530364990000002</v>
      </c>
    </row>
    <row r="6513" spans="1:3" x14ac:dyDescent="0.25">
      <c r="A6513">
        <v>13970</v>
      </c>
      <c r="B6513" s="1">
        <f>DATE(2038,4,1) + TIME(0,0,0)</f>
        <v>50496</v>
      </c>
      <c r="C6513">
        <v>45.543415070000002</v>
      </c>
    </row>
    <row r="6514" spans="1:3" x14ac:dyDescent="0.25">
      <c r="A6514">
        <v>14000</v>
      </c>
      <c r="B6514" s="1">
        <f>DATE(2038,5,1) + TIME(0,0,0)</f>
        <v>50526</v>
      </c>
      <c r="C6514">
        <v>45.556015015</v>
      </c>
    </row>
    <row r="6515" spans="1:3" x14ac:dyDescent="0.25">
      <c r="A6515">
        <v>14031</v>
      </c>
      <c r="B6515" s="1">
        <f>DATE(2038,6,1) + TIME(0,0,0)</f>
        <v>50557</v>
      </c>
      <c r="C6515">
        <v>45.569011688000003</v>
      </c>
    </row>
    <row r="6516" spans="1:3" x14ac:dyDescent="0.25">
      <c r="A6516">
        <v>14061</v>
      </c>
      <c r="B6516" s="1">
        <f>DATE(2038,7,1) + TIME(0,0,0)</f>
        <v>50587</v>
      </c>
      <c r="C6516">
        <v>45.581562042000002</v>
      </c>
    </row>
    <row r="6517" spans="1:3" x14ac:dyDescent="0.25">
      <c r="A6517">
        <v>14092</v>
      </c>
      <c r="B6517" s="1">
        <f>DATE(2038,8,1) + TIME(0,0,0)</f>
        <v>50618</v>
      </c>
      <c r="C6517">
        <v>45.594505310000002</v>
      </c>
    </row>
    <row r="6518" spans="1:3" x14ac:dyDescent="0.25">
      <c r="A6518">
        <v>14123</v>
      </c>
      <c r="B6518" s="1">
        <f>DATE(2038,9,1) + TIME(0,0,0)</f>
        <v>50649</v>
      </c>
      <c r="C6518">
        <v>45.607418060000001</v>
      </c>
    </row>
    <row r="6519" spans="1:3" x14ac:dyDescent="0.25">
      <c r="A6519">
        <v>14153</v>
      </c>
      <c r="B6519" s="1">
        <f>DATE(2038,10,1) + TIME(0,0,0)</f>
        <v>50679</v>
      </c>
      <c r="C6519">
        <v>45.619888306</v>
      </c>
    </row>
    <row r="6520" spans="1:3" x14ac:dyDescent="0.25">
      <c r="A6520">
        <v>14184</v>
      </c>
      <c r="B6520" s="1">
        <f>DATE(2038,11,1) + TIME(0,0,0)</f>
        <v>50710</v>
      </c>
      <c r="C6520">
        <v>45.632747649999999</v>
      </c>
    </row>
    <row r="6521" spans="1:3" x14ac:dyDescent="0.25">
      <c r="A6521">
        <v>14214</v>
      </c>
      <c r="B6521" s="1">
        <f>DATE(2038,12,1) + TIME(0,0,0)</f>
        <v>50740</v>
      </c>
      <c r="C6521">
        <v>45.645168304000002</v>
      </c>
    </row>
    <row r="6522" spans="1:3" x14ac:dyDescent="0.25">
      <c r="A6522">
        <v>14245</v>
      </c>
      <c r="B6522" s="1">
        <f>DATE(2039,1,1) + TIME(0,0,0)</f>
        <v>50771</v>
      </c>
      <c r="C6522">
        <v>45.657970427999999</v>
      </c>
    </row>
    <row r="6523" spans="1:3" x14ac:dyDescent="0.25">
      <c r="A6523">
        <v>14276</v>
      </c>
      <c r="B6523" s="1">
        <f>DATE(2039,2,1) + TIME(0,0,0)</f>
        <v>50802</v>
      </c>
      <c r="C6523">
        <v>45.670749663999999</v>
      </c>
    </row>
    <row r="6524" spans="1:3" x14ac:dyDescent="0.25">
      <c r="A6524">
        <v>14304</v>
      </c>
      <c r="B6524" s="1">
        <f>DATE(2039,3,1) + TIME(0,0,0)</f>
        <v>50830</v>
      </c>
      <c r="C6524">
        <v>45.68227005</v>
      </c>
    </row>
    <row r="6525" spans="1:3" x14ac:dyDescent="0.25">
      <c r="A6525">
        <v>14335</v>
      </c>
      <c r="B6525" s="1">
        <f>DATE(2039,4,1) + TIME(0,0,0)</f>
        <v>50861</v>
      </c>
      <c r="C6525">
        <v>45.69499588</v>
      </c>
    </row>
    <row r="6526" spans="1:3" x14ac:dyDescent="0.25">
      <c r="A6526">
        <v>14365</v>
      </c>
      <c r="B6526" s="1">
        <f>DATE(2039,5,1) + TIME(0,0,0)</f>
        <v>50891</v>
      </c>
      <c r="C6526">
        <v>45.707286834999998</v>
      </c>
    </row>
    <row r="6527" spans="1:3" x14ac:dyDescent="0.25">
      <c r="A6527">
        <v>14396</v>
      </c>
      <c r="B6527" s="1">
        <f>DATE(2039,6,1) + TIME(0,0,0)</f>
        <v>50922</v>
      </c>
      <c r="C6527">
        <v>45.719959258999999</v>
      </c>
    </row>
    <row r="6528" spans="1:3" x14ac:dyDescent="0.25">
      <c r="A6528">
        <v>14426</v>
      </c>
      <c r="B6528" s="1">
        <f>DATE(2039,7,1) + TIME(0,0,0)</f>
        <v>50952</v>
      </c>
      <c r="C6528">
        <v>45.732200622999997</v>
      </c>
    </row>
    <row r="6529" spans="1:3" x14ac:dyDescent="0.25">
      <c r="A6529">
        <v>14457</v>
      </c>
      <c r="B6529" s="1">
        <f>DATE(2039,8,1) + TIME(0,0,0)</f>
        <v>50983</v>
      </c>
      <c r="C6529">
        <v>45.744823455999999</v>
      </c>
    </row>
    <row r="6530" spans="1:3" x14ac:dyDescent="0.25">
      <c r="A6530">
        <v>14488</v>
      </c>
      <c r="B6530" s="1">
        <f>DATE(2039,9,1) + TIME(0,0,0)</f>
        <v>51014</v>
      </c>
      <c r="C6530">
        <v>45.757415770999998</v>
      </c>
    </row>
    <row r="6531" spans="1:3" x14ac:dyDescent="0.25">
      <c r="A6531">
        <v>14518</v>
      </c>
      <c r="B6531" s="1">
        <f>DATE(2039,10,1) + TIME(0,0,0)</f>
        <v>51044</v>
      </c>
      <c r="C6531">
        <v>45.769580841</v>
      </c>
    </row>
    <row r="6532" spans="1:3" x14ac:dyDescent="0.25">
      <c r="A6532">
        <v>14549</v>
      </c>
      <c r="B6532" s="1">
        <f>DATE(2039,11,1) + TIME(0,0,0)</f>
        <v>51075</v>
      </c>
      <c r="C6532">
        <v>45.782123566000003</v>
      </c>
    </row>
    <row r="6533" spans="1:3" x14ac:dyDescent="0.25">
      <c r="A6533">
        <v>14579</v>
      </c>
      <c r="B6533" s="1">
        <f>DATE(2039,12,1) + TIME(0,0,0)</f>
        <v>51105</v>
      </c>
      <c r="C6533">
        <v>45.794235229000002</v>
      </c>
    </row>
    <row r="6534" spans="1:3" x14ac:dyDescent="0.25">
      <c r="A6534">
        <v>14610</v>
      </c>
      <c r="B6534" s="1">
        <f>DATE(2040,1,1) + TIME(0,0,0)</f>
        <v>51136</v>
      </c>
      <c r="C6534">
        <v>45.806724547999998</v>
      </c>
    </row>
    <row r="6535" spans="1:3" x14ac:dyDescent="0.25">
      <c r="A6535">
        <v>14641</v>
      </c>
      <c r="B6535" s="1">
        <f>DATE(2040,2,1) + TIME(0,0,0)</f>
        <v>51167</v>
      </c>
      <c r="C6535">
        <v>45.819190978999998</v>
      </c>
    </row>
    <row r="6536" spans="1:3" x14ac:dyDescent="0.25">
      <c r="A6536">
        <v>14670</v>
      </c>
      <c r="B6536" s="1">
        <f>DATE(2040,3,1) + TIME(0,0,0)</f>
        <v>51196</v>
      </c>
      <c r="C6536">
        <v>45.830825806</v>
      </c>
    </row>
    <row r="6537" spans="1:3" x14ac:dyDescent="0.25">
      <c r="A6537">
        <v>14701</v>
      </c>
      <c r="B6537" s="1">
        <f>DATE(2040,4,1) + TIME(0,0,0)</f>
        <v>51227</v>
      </c>
      <c r="C6537">
        <v>45.843238831000001</v>
      </c>
    </row>
    <row r="6538" spans="1:3" x14ac:dyDescent="0.25">
      <c r="A6538">
        <v>14731</v>
      </c>
      <c r="B6538" s="1">
        <f>DATE(2040,5,1) + TIME(0,0,0)</f>
        <v>51257</v>
      </c>
      <c r="C6538">
        <v>45.855228424000003</v>
      </c>
    </row>
    <row r="6539" spans="1:3" x14ac:dyDescent="0.25">
      <c r="A6539">
        <v>14762</v>
      </c>
      <c r="B6539" s="1">
        <f>DATE(2040,6,1) + TIME(0,0,0)</f>
        <v>51288</v>
      </c>
      <c r="C6539">
        <v>45.867588042999998</v>
      </c>
    </row>
    <row r="6540" spans="1:3" x14ac:dyDescent="0.25">
      <c r="A6540">
        <v>14792</v>
      </c>
      <c r="B6540" s="1">
        <f>DATE(2040,7,1) + TIME(0,0,0)</f>
        <v>51318</v>
      </c>
      <c r="C6540">
        <v>45.879528045999997</v>
      </c>
    </row>
    <row r="6541" spans="1:3" x14ac:dyDescent="0.25">
      <c r="A6541">
        <v>14823</v>
      </c>
      <c r="B6541" s="1">
        <f>DATE(2040,8,1) + TIME(0,0,0)</f>
        <v>51349</v>
      </c>
      <c r="C6541">
        <v>45.891838073999999</v>
      </c>
    </row>
    <row r="6542" spans="1:3" x14ac:dyDescent="0.25">
      <c r="A6542">
        <v>14854</v>
      </c>
      <c r="B6542" s="1">
        <f>DATE(2040,9,1) + TIME(0,0,0)</f>
        <v>51380</v>
      </c>
      <c r="C6542">
        <v>45.904125213999997</v>
      </c>
    </row>
    <row r="6543" spans="1:3" x14ac:dyDescent="0.25">
      <c r="A6543">
        <v>14884</v>
      </c>
      <c r="B6543" s="1">
        <f>DATE(2040,10,1) + TIME(0,0,0)</f>
        <v>51410</v>
      </c>
      <c r="C6543">
        <v>45.915988921999997</v>
      </c>
    </row>
    <row r="6544" spans="1:3" x14ac:dyDescent="0.25">
      <c r="A6544">
        <v>14915</v>
      </c>
      <c r="B6544" s="1">
        <f>DATE(2040,11,1) + TIME(0,0,0)</f>
        <v>51441</v>
      </c>
      <c r="C6544">
        <v>45.928222656000003</v>
      </c>
    </row>
    <row r="6545" spans="1:3" x14ac:dyDescent="0.25">
      <c r="A6545">
        <v>14945</v>
      </c>
      <c r="B6545" s="1">
        <f>DATE(2040,12,1) + TIME(0,0,0)</f>
        <v>51471</v>
      </c>
      <c r="C6545">
        <v>45.940036773999999</v>
      </c>
    </row>
    <row r="6546" spans="1:3" x14ac:dyDescent="0.25">
      <c r="A6546">
        <v>14976</v>
      </c>
      <c r="B6546" s="1">
        <f>DATE(2041,1,1) + TIME(0,0,0)</f>
        <v>51502</v>
      </c>
      <c r="C6546">
        <v>45.952220916999998</v>
      </c>
    </row>
    <row r="6547" spans="1:3" x14ac:dyDescent="0.25">
      <c r="A6547">
        <v>15007</v>
      </c>
      <c r="B6547" s="1">
        <f>DATE(2041,2,1) + TIME(0,0,0)</f>
        <v>51533</v>
      </c>
      <c r="C6547">
        <v>45.964378357000001</v>
      </c>
    </row>
    <row r="6548" spans="1:3" x14ac:dyDescent="0.25">
      <c r="A6548">
        <v>15035</v>
      </c>
      <c r="B6548" s="1">
        <f>DATE(2041,3,1) + TIME(0,0,0)</f>
        <v>51561</v>
      </c>
      <c r="C6548">
        <v>45.975337981999999</v>
      </c>
    </row>
    <row r="6549" spans="1:3" x14ac:dyDescent="0.25">
      <c r="A6549">
        <v>15066</v>
      </c>
      <c r="B6549" s="1">
        <f>DATE(2041,4,1) + TIME(0,0,0)</f>
        <v>51592</v>
      </c>
      <c r="C6549">
        <v>45.987445831000002</v>
      </c>
    </row>
    <row r="6550" spans="1:3" x14ac:dyDescent="0.25">
      <c r="A6550">
        <v>15096</v>
      </c>
      <c r="B6550" s="1">
        <f>DATE(2041,5,1) + TIME(0,0,0)</f>
        <v>51622</v>
      </c>
      <c r="C6550">
        <v>45.999141692999999</v>
      </c>
    </row>
    <row r="6551" spans="1:3" x14ac:dyDescent="0.25">
      <c r="A6551">
        <v>15127</v>
      </c>
      <c r="B6551" s="1">
        <f>DATE(2041,6,1) + TIME(0,0,0)</f>
        <v>51653</v>
      </c>
      <c r="C6551">
        <v>46.011196136000002</v>
      </c>
    </row>
    <row r="6552" spans="1:3" x14ac:dyDescent="0.25">
      <c r="A6552">
        <v>15157</v>
      </c>
      <c r="B6552" s="1">
        <f>DATE(2041,7,1) + TIME(0,0,0)</f>
        <v>51683</v>
      </c>
      <c r="C6552">
        <v>46.022838593000003</v>
      </c>
    </row>
    <row r="6553" spans="1:3" x14ac:dyDescent="0.25">
      <c r="A6553">
        <v>15188</v>
      </c>
      <c r="B6553" s="1">
        <f>DATE(2041,8,1) + TIME(0,0,0)</f>
        <v>51714</v>
      </c>
      <c r="C6553">
        <v>46.034847259999999</v>
      </c>
    </row>
    <row r="6554" spans="1:3" x14ac:dyDescent="0.25">
      <c r="A6554">
        <v>15219</v>
      </c>
      <c r="B6554" s="1">
        <f>DATE(2041,9,1) + TIME(0,0,0)</f>
        <v>51745</v>
      </c>
      <c r="C6554">
        <v>46.046825409</v>
      </c>
    </row>
    <row r="6555" spans="1:3" x14ac:dyDescent="0.25">
      <c r="A6555">
        <v>15249</v>
      </c>
      <c r="B6555" s="1">
        <f>DATE(2041,10,1) + TIME(0,0,0)</f>
        <v>51775</v>
      </c>
      <c r="C6555">
        <v>46.058391571000001</v>
      </c>
    </row>
    <row r="6556" spans="1:3" x14ac:dyDescent="0.25">
      <c r="A6556">
        <v>15280</v>
      </c>
      <c r="B6556" s="1">
        <f>DATE(2041,11,1) + TIME(0,0,0)</f>
        <v>51806</v>
      </c>
      <c r="C6556">
        <v>46.070320129000002</v>
      </c>
    </row>
    <row r="6557" spans="1:3" x14ac:dyDescent="0.25">
      <c r="A6557">
        <v>15310</v>
      </c>
      <c r="B6557" s="1">
        <f>DATE(2041,12,1) + TIME(0,0,0)</f>
        <v>51836</v>
      </c>
      <c r="C6557">
        <v>46.081840515000003</v>
      </c>
    </row>
    <row r="6558" spans="1:3" x14ac:dyDescent="0.25">
      <c r="A6558">
        <v>15341</v>
      </c>
      <c r="B6558" s="1">
        <f>DATE(2042,1,1) + TIME(0,0,0)</f>
        <v>51867</v>
      </c>
      <c r="C6558">
        <v>46.093719481999997</v>
      </c>
    </row>
    <row r="6559" spans="1:3" x14ac:dyDescent="0.25">
      <c r="A6559">
        <v>15372</v>
      </c>
      <c r="B6559" s="1">
        <f>DATE(2042,2,1) + TIME(0,0,0)</f>
        <v>51898</v>
      </c>
      <c r="C6559">
        <v>46.105575561999999</v>
      </c>
    </row>
    <row r="6560" spans="1:3" x14ac:dyDescent="0.25">
      <c r="A6560">
        <v>15400</v>
      </c>
      <c r="B6560" s="1">
        <f>DATE(2042,3,1) + TIME(0,0,0)</f>
        <v>51926</v>
      </c>
      <c r="C6560">
        <v>46.116260529000002</v>
      </c>
    </row>
    <row r="6561" spans="1:3" x14ac:dyDescent="0.25">
      <c r="A6561">
        <v>15431</v>
      </c>
      <c r="B6561" s="1">
        <f>DATE(2042,4,1) + TIME(0,0,0)</f>
        <v>51957</v>
      </c>
      <c r="C6561">
        <v>46.128067016999999</v>
      </c>
    </row>
    <row r="6562" spans="1:3" x14ac:dyDescent="0.25">
      <c r="A6562">
        <v>15461</v>
      </c>
      <c r="B6562" s="1">
        <f>DATE(2042,5,1) + TIME(0,0,0)</f>
        <v>51987</v>
      </c>
      <c r="C6562">
        <v>46.139469147</v>
      </c>
    </row>
    <row r="6563" spans="1:3" x14ac:dyDescent="0.25">
      <c r="A6563">
        <v>15492</v>
      </c>
      <c r="B6563" s="1">
        <f>DATE(2042,6,1) + TIME(0,0,0)</f>
        <v>52018</v>
      </c>
      <c r="C6563">
        <v>46.151226043999998</v>
      </c>
    </row>
    <row r="6564" spans="1:3" x14ac:dyDescent="0.25">
      <c r="A6564">
        <v>15522</v>
      </c>
      <c r="B6564" s="1">
        <f>DATE(2042,7,1) + TIME(0,0,0)</f>
        <v>52048</v>
      </c>
      <c r="C6564">
        <v>46.162582397000001</v>
      </c>
    </row>
    <row r="6565" spans="1:3" x14ac:dyDescent="0.25">
      <c r="A6565">
        <v>15553</v>
      </c>
      <c r="B6565" s="1">
        <f>DATE(2042,8,1) + TIME(0,0,0)</f>
        <v>52079</v>
      </c>
      <c r="C6565">
        <v>46.174293517999999</v>
      </c>
    </row>
    <row r="6566" spans="1:3" x14ac:dyDescent="0.25">
      <c r="A6566">
        <v>15584</v>
      </c>
      <c r="B6566" s="1">
        <f>DATE(2042,9,1) + TIME(0,0,0)</f>
        <v>52110</v>
      </c>
      <c r="C6566">
        <v>46.185981750000003</v>
      </c>
    </row>
    <row r="6567" spans="1:3" x14ac:dyDescent="0.25">
      <c r="A6567">
        <v>15614</v>
      </c>
      <c r="B6567" s="1">
        <f>DATE(2042,10,1) + TIME(0,0,0)</f>
        <v>52140</v>
      </c>
      <c r="C6567">
        <v>46.197269439999999</v>
      </c>
    </row>
    <row r="6568" spans="1:3" x14ac:dyDescent="0.25">
      <c r="A6568">
        <v>15645</v>
      </c>
      <c r="B6568" s="1">
        <f>DATE(2042,11,1) + TIME(0,0,0)</f>
        <v>52171</v>
      </c>
      <c r="C6568">
        <v>46.208911895999996</v>
      </c>
    </row>
    <row r="6569" spans="1:3" x14ac:dyDescent="0.25">
      <c r="A6569">
        <v>15675</v>
      </c>
      <c r="B6569" s="1">
        <f>DATE(2042,12,1) + TIME(0,0,0)</f>
        <v>52201</v>
      </c>
      <c r="C6569">
        <v>46.220153809000003</v>
      </c>
    </row>
    <row r="6570" spans="1:3" x14ac:dyDescent="0.25">
      <c r="A6570">
        <v>15706</v>
      </c>
      <c r="B6570" s="1">
        <f>DATE(2043,1,1) + TIME(0,0,0)</f>
        <v>52232</v>
      </c>
      <c r="C6570">
        <v>46.231746674</v>
      </c>
    </row>
    <row r="6571" spans="1:3" x14ac:dyDescent="0.25">
      <c r="A6571">
        <v>15737</v>
      </c>
      <c r="B6571" s="1">
        <f>DATE(2043,2,1) + TIME(0,0,0)</f>
        <v>52263</v>
      </c>
      <c r="C6571">
        <v>46.243316649999997</v>
      </c>
    </row>
    <row r="6572" spans="1:3" x14ac:dyDescent="0.25">
      <c r="A6572">
        <v>15765</v>
      </c>
      <c r="B6572" s="1">
        <f>DATE(2043,3,1) + TIME(0,0,0)</f>
        <v>52291</v>
      </c>
      <c r="C6572">
        <v>46.253749847000002</v>
      </c>
    </row>
    <row r="6573" spans="1:3" x14ac:dyDescent="0.25">
      <c r="A6573">
        <v>15796</v>
      </c>
      <c r="B6573" s="1">
        <f>DATE(2043,4,1) + TIME(0,0,0)</f>
        <v>52322</v>
      </c>
      <c r="C6573">
        <v>46.265274048000002</v>
      </c>
    </row>
    <row r="6574" spans="1:3" x14ac:dyDescent="0.25">
      <c r="A6574">
        <v>15826</v>
      </c>
      <c r="B6574" s="1">
        <f>DATE(2043,5,1) + TIME(0,0,0)</f>
        <v>52352</v>
      </c>
      <c r="C6574">
        <v>46.276405334000003</v>
      </c>
    </row>
    <row r="6575" spans="1:3" x14ac:dyDescent="0.25">
      <c r="A6575">
        <v>15857</v>
      </c>
      <c r="B6575" s="1">
        <f>DATE(2043,6,1) + TIME(0,0,0)</f>
        <v>52383</v>
      </c>
      <c r="C6575">
        <v>46.287887572999999</v>
      </c>
    </row>
    <row r="6576" spans="1:3" x14ac:dyDescent="0.25">
      <c r="A6576">
        <v>15887</v>
      </c>
      <c r="B6576" s="1">
        <f>DATE(2043,7,1) + TIME(0,0,0)</f>
        <v>52413</v>
      </c>
      <c r="C6576">
        <v>46.298976897999999</v>
      </c>
    </row>
    <row r="6577" spans="1:3" x14ac:dyDescent="0.25">
      <c r="A6577">
        <v>15918</v>
      </c>
      <c r="B6577" s="1">
        <f>DATE(2043,8,1) + TIME(0,0,0)</f>
        <v>52444</v>
      </c>
      <c r="C6577">
        <v>46.310409546000002</v>
      </c>
    </row>
    <row r="6578" spans="1:3" x14ac:dyDescent="0.25">
      <c r="A6578">
        <v>15949</v>
      </c>
      <c r="B6578" s="1">
        <f>DATE(2043,9,1) + TIME(0,0,0)</f>
        <v>52475</v>
      </c>
      <c r="C6578">
        <v>46.321823119999998</v>
      </c>
    </row>
    <row r="6579" spans="1:3" x14ac:dyDescent="0.25">
      <c r="A6579">
        <v>15979</v>
      </c>
      <c r="B6579" s="1">
        <f>DATE(2043,10,1) + TIME(0,0,0)</f>
        <v>52505</v>
      </c>
      <c r="C6579">
        <v>46.332843781000001</v>
      </c>
    </row>
    <row r="6580" spans="1:3" x14ac:dyDescent="0.25">
      <c r="A6580">
        <v>16010</v>
      </c>
      <c r="B6580" s="1">
        <f>DATE(2043,11,1) + TIME(0,0,0)</f>
        <v>52536</v>
      </c>
      <c r="C6580">
        <v>46.344211577999999</v>
      </c>
    </row>
    <row r="6581" spans="1:3" x14ac:dyDescent="0.25">
      <c r="A6581">
        <v>16040</v>
      </c>
      <c r="B6581" s="1">
        <f>DATE(2043,12,1) + TIME(0,0,0)</f>
        <v>52566</v>
      </c>
      <c r="C6581">
        <v>46.355190276999998</v>
      </c>
    </row>
    <row r="6582" spans="1:3" x14ac:dyDescent="0.25">
      <c r="A6582">
        <v>16071</v>
      </c>
      <c r="B6582" s="1">
        <f>DATE(2044,1,1) + TIME(0,0,0)</f>
        <v>52597</v>
      </c>
      <c r="C6582">
        <v>46.366512299</v>
      </c>
    </row>
    <row r="6583" spans="1:3" x14ac:dyDescent="0.25">
      <c r="A6583">
        <v>16102</v>
      </c>
      <c r="B6583" s="1">
        <f>DATE(2044,2,1) + TIME(0,0,0)</f>
        <v>52628</v>
      </c>
      <c r="C6583">
        <v>46.377811432000001</v>
      </c>
    </row>
    <row r="6584" spans="1:3" x14ac:dyDescent="0.25">
      <c r="A6584">
        <v>16131</v>
      </c>
      <c r="B6584" s="1">
        <f>DATE(2044,3,1) + TIME(0,0,0)</f>
        <v>52657</v>
      </c>
      <c r="C6584">
        <v>46.388362884999999</v>
      </c>
    </row>
    <row r="6585" spans="1:3" x14ac:dyDescent="0.25">
      <c r="A6585">
        <v>16162</v>
      </c>
      <c r="B6585" s="1">
        <f>DATE(2044,4,1) + TIME(0,0,0)</f>
        <v>52688</v>
      </c>
      <c r="C6585">
        <v>46.399616240999997</v>
      </c>
    </row>
    <row r="6586" spans="1:3" x14ac:dyDescent="0.25">
      <c r="A6586">
        <v>16192</v>
      </c>
      <c r="B6586" s="1">
        <f>DATE(2044,5,1) + TIME(0,0,0)</f>
        <v>52718</v>
      </c>
      <c r="C6586">
        <v>46.410488129000001</v>
      </c>
    </row>
    <row r="6587" spans="1:3" x14ac:dyDescent="0.25">
      <c r="A6587">
        <v>16223</v>
      </c>
      <c r="B6587" s="1">
        <f>DATE(2044,6,1) + TIME(0,0,0)</f>
        <v>52749</v>
      </c>
      <c r="C6587">
        <v>46.421699523999997</v>
      </c>
    </row>
    <row r="6588" spans="1:3" x14ac:dyDescent="0.25">
      <c r="A6588">
        <v>16253</v>
      </c>
      <c r="B6588" s="1">
        <f>DATE(2044,7,1) + TIME(0,0,0)</f>
        <v>52779</v>
      </c>
      <c r="C6588">
        <v>46.432525634999998</v>
      </c>
    </row>
    <row r="6589" spans="1:3" x14ac:dyDescent="0.25">
      <c r="A6589">
        <v>16284</v>
      </c>
      <c r="B6589" s="1">
        <f>DATE(2044,8,1) + TIME(0,0,0)</f>
        <v>52810</v>
      </c>
      <c r="C6589">
        <v>46.443695067999997</v>
      </c>
    </row>
    <row r="6590" spans="1:3" x14ac:dyDescent="0.25">
      <c r="A6590">
        <v>16315</v>
      </c>
      <c r="B6590" s="1">
        <f>DATE(2044,9,1) + TIME(0,0,0)</f>
        <v>52841</v>
      </c>
      <c r="C6590">
        <v>46.454837799000003</v>
      </c>
    </row>
    <row r="6591" spans="1:3" x14ac:dyDescent="0.25">
      <c r="A6591">
        <v>16345</v>
      </c>
      <c r="B6591" s="1">
        <f>DATE(2044,10,1) + TIME(0,0,0)</f>
        <v>52871</v>
      </c>
      <c r="C6591">
        <v>46.465602875000002</v>
      </c>
    </row>
    <row r="6592" spans="1:3" x14ac:dyDescent="0.25">
      <c r="A6592">
        <v>16376</v>
      </c>
      <c r="B6592" s="1">
        <f>DATE(2044,11,1) + TIME(0,0,0)</f>
        <v>52902</v>
      </c>
      <c r="C6592">
        <v>46.476703643999997</v>
      </c>
    </row>
    <row r="6593" spans="1:3" x14ac:dyDescent="0.25">
      <c r="A6593">
        <v>16406</v>
      </c>
      <c r="B6593" s="1">
        <f>DATE(2044,12,1) + TIME(0,0,0)</f>
        <v>52932</v>
      </c>
      <c r="C6593">
        <v>46.487426757999998</v>
      </c>
    </row>
    <row r="6594" spans="1:3" x14ac:dyDescent="0.25">
      <c r="A6594">
        <v>16437</v>
      </c>
      <c r="B6594" s="1">
        <f>DATE(2045,1,1) + TIME(0,0,0)</f>
        <v>52963</v>
      </c>
      <c r="C6594">
        <v>46.498481750000003</v>
      </c>
    </row>
    <row r="6595" spans="1:3" x14ac:dyDescent="0.25">
      <c r="A6595">
        <v>16468</v>
      </c>
      <c r="B6595" s="1">
        <f>DATE(2045,2,1) + TIME(0,0,0)</f>
        <v>52994</v>
      </c>
      <c r="C6595">
        <v>46.509517670000001</v>
      </c>
    </row>
    <row r="6596" spans="1:3" x14ac:dyDescent="0.25">
      <c r="A6596">
        <v>16496</v>
      </c>
      <c r="B6596" s="1">
        <f>DATE(2045,3,1) + TIME(0,0,0)</f>
        <v>53022</v>
      </c>
      <c r="C6596">
        <v>46.519466399999999</v>
      </c>
    </row>
    <row r="6597" spans="1:3" x14ac:dyDescent="0.25">
      <c r="A6597">
        <v>16527</v>
      </c>
      <c r="B6597" s="1">
        <f>DATE(2045,4,1) + TIME(0,0,0)</f>
        <v>53053</v>
      </c>
      <c r="C6597">
        <v>46.530460357999999</v>
      </c>
    </row>
    <row r="6598" spans="1:3" x14ac:dyDescent="0.25">
      <c r="A6598">
        <v>16557</v>
      </c>
      <c r="B6598" s="1">
        <f>DATE(2045,5,1) + TIME(0,0,0)</f>
        <v>53083</v>
      </c>
      <c r="C6598">
        <v>46.541076660000002</v>
      </c>
    </row>
    <row r="6599" spans="1:3" x14ac:dyDescent="0.25">
      <c r="A6599">
        <v>16588</v>
      </c>
      <c r="B6599" s="1">
        <f>DATE(2045,6,1) + TIME(0,0,0)</f>
        <v>53114</v>
      </c>
      <c r="C6599">
        <v>46.552028655999997</v>
      </c>
    </row>
    <row r="6600" spans="1:3" x14ac:dyDescent="0.25">
      <c r="A6600">
        <v>16618</v>
      </c>
      <c r="B6600" s="1">
        <f>DATE(2045,7,1) + TIME(0,0,0)</f>
        <v>53144</v>
      </c>
      <c r="C6600">
        <v>46.562606811999999</v>
      </c>
    </row>
    <row r="6601" spans="1:3" x14ac:dyDescent="0.25">
      <c r="A6601">
        <v>16649</v>
      </c>
      <c r="B6601" s="1">
        <f>DATE(2045,8,1) + TIME(0,0,0)</f>
        <v>53175</v>
      </c>
      <c r="C6601">
        <v>46.573513030999997</v>
      </c>
    </row>
    <row r="6602" spans="1:3" x14ac:dyDescent="0.25">
      <c r="A6602">
        <v>16680</v>
      </c>
      <c r="B6602" s="1">
        <f>DATE(2045,9,1) + TIME(0,0,0)</f>
        <v>53206</v>
      </c>
      <c r="C6602">
        <v>46.584400176999999</v>
      </c>
    </row>
    <row r="6603" spans="1:3" x14ac:dyDescent="0.25">
      <c r="A6603">
        <v>16710</v>
      </c>
      <c r="B6603" s="1">
        <f>DATE(2045,10,1) + TIME(0,0,0)</f>
        <v>53236</v>
      </c>
      <c r="C6603">
        <v>46.594913482999999</v>
      </c>
    </row>
    <row r="6604" spans="1:3" x14ac:dyDescent="0.25">
      <c r="A6604">
        <v>16741</v>
      </c>
      <c r="B6604" s="1">
        <f>DATE(2045,11,1) + TIME(0,0,0)</f>
        <v>53267</v>
      </c>
      <c r="C6604">
        <v>46.605758667000003</v>
      </c>
    </row>
    <row r="6605" spans="1:3" x14ac:dyDescent="0.25">
      <c r="A6605">
        <v>16771</v>
      </c>
      <c r="B6605" s="1">
        <f>DATE(2045,12,1) + TIME(0,0,0)</f>
        <v>53297</v>
      </c>
      <c r="C6605">
        <v>46.616233825999998</v>
      </c>
    </row>
    <row r="6606" spans="1:3" x14ac:dyDescent="0.25">
      <c r="A6606">
        <v>16802</v>
      </c>
      <c r="B6606" s="1">
        <f>DATE(2046,1,1) + TIME(0,0,0)</f>
        <v>53328</v>
      </c>
      <c r="C6606">
        <v>46.627037047999998</v>
      </c>
    </row>
    <row r="6607" spans="1:3" x14ac:dyDescent="0.25">
      <c r="A6607">
        <v>16833</v>
      </c>
      <c r="B6607" s="1">
        <f>DATE(2046,2,1) + TIME(0,0,0)</f>
        <v>53359</v>
      </c>
      <c r="C6607">
        <v>46.637817382999998</v>
      </c>
    </row>
    <row r="6608" spans="1:3" x14ac:dyDescent="0.25">
      <c r="A6608">
        <v>16861</v>
      </c>
      <c r="B6608" s="1">
        <f>DATE(2046,3,1) + TIME(0,0,0)</f>
        <v>53387</v>
      </c>
      <c r="C6608">
        <v>46.647537231000001</v>
      </c>
    </row>
    <row r="6609" spans="1:3" x14ac:dyDescent="0.25">
      <c r="A6609">
        <v>16892</v>
      </c>
      <c r="B6609" s="1">
        <f>DATE(2046,4,1) + TIME(0,0,0)</f>
        <v>53418</v>
      </c>
      <c r="C6609">
        <v>46.658279419000003</v>
      </c>
    </row>
    <row r="6610" spans="1:3" x14ac:dyDescent="0.25">
      <c r="A6610">
        <v>16922</v>
      </c>
      <c r="B6610" s="1">
        <f>DATE(2046,5,1) + TIME(0,0,0)</f>
        <v>53448</v>
      </c>
      <c r="C6610">
        <v>46.668651580999999</v>
      </c>
    </row>
    <row r="6611" spans="1:3" x14ac:dyDescent="0.25">
      <c r="A6611">
        <v>16953</v>
      </c>
      <c r="B6611" s="1">
        <f>DATE(2046,6,1) + TIME(0,0,0)</f>
        <v>53479</v>
      </c>
      <c r="C6611">
        <v>46.679351807000003</v>
      </c>
    </row>
    <row r="6612" spans="1:3" x14ac:dyDescent="0.25">
      <c r="A6612">
        <v>16983</v>
      </c>
      <c r="B6612" s="1">
        <f>DATE(2046,7,1) + TIME(0,0,0)</f>
        <v>53509</v>
      </c>
      <c r="C6612">
        <v>46.689685822000001</v>
      </c>
    </row>
    <row r="6613" spans="1:3" x14ac:dyDescent="0.25">
      <c r="A6613">
        <v>17014</v>
      </c>
      <c r="B6613" s="1">
        <f>DATE(2046,8,1) + TIME(0,0,0)</f>
        <v>53540</v>
      </c>
      <c r="C6613">
        <v>46.700347899999997</v>
      </c>
    </row>
    <row r="6614" spans="1:3" x14ac:dyDescent="0.25">
      <c r="A6614">
        <v>17045</v>
      </c>
      <c r="B6614" s="1">
        <f>DATE(2046,9,1) + TIME(0,0,0)</f>
        <v>53571</v>
      </c>
      <c r="C6614">
        <v>46.710983276</v>
      </c>
    </row>
    <row r="6615" spans="1:3" x14ac:dyDescent="0.25">
      <c r="A6615">
        <v>17075</v>
      </c>
      <c r="B6615" s="1">
        <f>DATE(2046,10,1) + TIME(0,0,0)</f>
        <v>53601</v>
      </c>
      <c r="C6615">
        <v>46.721260071000003</v>
      </c>
    </row>
    <row r="6616" spans="1:3" x14ac:dyDescent="0.25">
      <c r="A6616">
        <v>17106</v>
      </c>
      <c r="B6616" s="1">
        <f>DATE(2046,11,1) + TIME(0,0,0)</f>
        <v>53632</v>
      </c>
      <c r="C6616">
        <v>46.731857300000001</v>
      </c>
    </row>
    <row r="6617" spans="1:3" x14ac:dyDescent="0.25">
      <c r="A6617">
        <v>17136</v>
      </c>
      <c r="B6617" s="1">
        <f>DATE(2046,12,1) + TIME(0,0,0)</f>
        <v>53662</v>
      </c>
      <c r="C6617">
        <v>46.742095947000003</v>
      </c>
    </row>
    <row r="6618" spans="1:3" x14ac:dyDescent="0.25">
      <c r="A6618">
        <v>17167</v>
      </c>
      <c r="B6618" s="1">
        <f>DATE(2047,1,1) + TIME(0,0,0)</f>
        <v>53693</v>
      </c>
      <c r="C6618">
        <v>46.752655029000003</v>
      </c>
    </row>
    <row r="6619" spans="1:3" x14ac:dyDescent="0.25">
      <c r="A6619">
        <v>17198</v>
      </c>
      <c r="B6619" s="1">
        <f>DATE(2047,2,1) + TIME(0,0,0)</f>
        <v>53724</v>
      </c>
      <c r="C6619">
        <v>46.763191223</v>
      </c>
    </row>
    <row r="6620" spans="1:3" x14ac:dyDescent="0.25">
      <c r="A6620">
        <v>17226</v>
      </c>
      <c r="B6620" s="1">
        <f>DATE(2047,3,1) + TIME(0,0,0)</f>
        <v>53752</v>
      </c>
      <c r="C6620">
        <v>46.772693633999999</v>
      </c>
    </row>
    <row r="6621" spans="1:3" x14ac:dyDescent="0.25">
      <c r="A6621">
        <v>17257</v>
      </c>
      <c r="B6621" s="1">
        <f>DATE(2047,4,1) + TIME(0,0,0)</f>
        <v>53783</v>
      </c>
      <c r="C6621">
        <v>46.783191680999998</v>
      </c>
    </row>
    <row r="6622" spans="1:3" x14ac:dyDescent="0.25">
      <c r="A6622">
        <v>17287</v>
      </c>
      <c r="B6622" s="1">
        <f>DATE(2047,5,1) + TIME(0,0,0)</f>
        <v>53813</v>
      </c>
      <c r="C6622">
        <v>46.793331146</v>
      </c>
    </row>
    <row r="6623" spans="1:3" x14ac:dyDescent="0.25">
      <c r="A6623">
        <v>17318</v>
      </c>
      <c r="B6623" s="1">
        <f>DATE(2047,6,1) + TIME(0,0,0)</f>
        <v>53844</v>
      </c>
      <c r="C6623">
        <v>46.803791046000001</v>
      </c>
    </row>
    <row r="6624" spans="1:3" x14ac:dyDescent="0.25">
      <c r="A6624">
        <v>17348</v>
      </c>
      <c r="B6624" s="1">
        <f>DATE(2047,7,1) + TIME(0,0,0)</f>
        <v>53874</v>
      </c>
      <c r="C6624">
        <v>46.813896178999997</v>
      </c>
    </row>
    <row r="6625" spans="1:3" x14ac:dyDescent="0.25">
      <c r="A6625">
        <v>17379</v>
      </c>
      <c r="B6625" s="1">
        <f>DATE(2047,8,1) + TIME(0,0,0)</f>
        <v>53905</v>
      </c>
      <c r="C6625">
        <v>46.824314117</v>
      </c>
    </row>
    <row r="6626" spans="1:3" x14ac:dyDescent="0.25">
      <c r="A6626">
        <v>17410</v>
      </c>
      <c r="B6626" s="1">
        <f>DATE(2047,9,1) + TIME(0,0,0)</f>
        <v>53936</v>
      </c>
      <c r="C6626">
        <v>46.834712981999999</v>
      </c>
    </row>
    <row r="6627" spans="1:3" x14ac:dyDescent="0.25">
      <c r="A6627">
        <v>17440</v>
      </c>
      <c r="B6627" s="1">
        <f>DATE(2047,10,1) + TIME(0,0,0)</f>
        <v>53966</v>
      </c>
      <c r="C6627">
        <v>46.844760895</v>
      </c>
    </row>
    <row r="6628" spans="1:3" x14ac:dyDescent="0.25">
      <c r="A6628">
        <v>17471</v>
      </c>
      <c r="B6628" s="1">
        <f>DATE(2047,11,1) + TIME(0,0,0)</f>
        <v>53997</v>
      </c>
      <c r="C6628">
        <v>46.855117798000002</v>
      </c>
    </row>
    <row r="6629" spans="1:3" x14ac:dyDescent="0.25">
      <c r="A6629">
        <v>17501</v>
      </c>
      <c r="B6629" s="1">
        <f>DATE(2047,12,1) + TIME(0,0,0)</f>
        <v>54027</v>
      </c>
      <c r="C6629">
        <v>46.865123748999999</v>
      </c>
    </row>
    <row r="6630" spans="1:3" x14ac:dyDescent="0.25">
      <c r="A6630">
        <v>17532</v>
      </c>
      <c r="B6630" s="1">
        <f>DATE(2048,1,1) + TIME(0,0,0)</f>
        <v>54058</v>
      </c>
      <c r="C6630">
        <v>46.875446320000002</v>
      </c>
    </row>
    <row r="6631" spans="1:3" x14ac:dyDescent="0.25">
      <c r="A6631">
        <v>17563</v>
      </c>
      <c r="B6631" s="1">
        <f>DATE(2048,2,1) + TIME(0,0,0)</f>
        <v>54089</v>
      </c>
      <c r="C6631">
        <v>46.885742188000002</v>
      </c>
    </row>
    <row r="6632" spans="1:3" x14ac:dyDescent="0.25">
      <c r="A6632">
        <v>17592</v>
      </c>
      <c r="B6632" s="1">
        <f>DATE(2048,3,1) + TIME(0,0,0)</f>
        <v>54118</v>
      </c>
      <c r="C6632">
        <v>46.895359038999999</v>
      </c>
    </row>
    <row r="6633" spans="1:3" x14ac:dyDescent="0.25">
      <c r="A6633">
        <v>17623</v>
      </c>
      <c r="B6633" s="1">
        <f>DATE(2048,4,1) + TIME(0,0,0)</f>
        <v>54149</v>
      </c>
      <c r="C6633">
        <v>46.905620575</v>
      </c>
    </row>
    <row r="6634" spans="1:3" x14ac:dyDescent="0.25">
      <c r="A6634">
        <v>17653</v>
      </c>
      <c r="B6634" s="1">
        <f>DATE(2048,5,1) + TIME(0,0,0)</f>
        <v>54179</v>
      </c>
      <c r="C6634">
        <v>46.915531158</v>
      </c>
    </row>
    <row r="6635" spans="1:3" x14ac:dyDescent="0.25">
      <c r="A6635">
        <v>17684</v>
      </c>
      <c r="B6635" s="1">
        <f>DATE(2048,6,1) + TIME(0,0,0)</f>
        <v>54210</v>
      </c>
      <c r="C6635">
        <v>46.925750731999997</v>
      </c>
    </row>
    <row r="6636" spans="1:3" x14ac:dyDescent="0.25">
      <c r="A6636">
        <v>17714</v>
      </c>
      <c r="B6636" s="1">
        <f>DATE(2048,7,1) + TIME(0,0,0)</f>
        <v>54240</v>
      </c>
      <c r="C6636">
        <v>46.935623169000003</v>
      </c>
    </row>
    <row r="6637" spans="1:3" x14ac:dyDescent="0.25">
      <c r="A6637">
        <v>17745</v>
      </c>
      <c r="B6637" s="1">
        <f>DATE(2048,8,1) + TIME(0,0,0)</f>
        <v>54271</v>
      </c>
      <c r="C6637">
        <v>46.945804596000002</v>
      </c>
    </row>
    <row r="6638" spans="1:3" x14ac:dyDescent="0.25">
      <c r="A6638">
        <v>17776</v>
      </c>
      <c r="B6638" s="1">
        <f>DATE(2048,9,1) + TIME(0,0,0)</f>
        <v>54302</v>
      </c>
      <c r="C6638">
        <v>46.955966949</v>
      </c>
    </row>
    <row r="6639" spans="1:3" x14ac:dyDescent="0.25">
      <c r="A6639">
        <v>17806</v>
      </c>
      <c r="B6639" s="1">
        <f>DATE(2048,10,1) + TIME(0,0,0)</f>
        <v>54332</v>
      </c>
      <c r="C6639">
        <v>46.965782165999997</v>
      </c>
    </row>
    <row r="6640" spans="1:3" x14ac:dyDescent="0.25">
      <c r="A6640">
        <v>17837</v>
      </c>
      <c r="B6640" s="1">
        <f>DATE(2048,11,1) + TIME(0,0,0)</f>
        <v>54363</v>
      </c>
      <c r="C6640">
        <v>46.975906371999997</v>
      </c>
    </row>
    <row r="6641" spans="1:3" x14ac:dyDescent="0.25">
      <c r="A6641">
        <v>17867</v>
      </c>
      <c r="B6641" s="1">
        <f>DATE(2048,12,1) + TIME(0,0,0)</f>
        <v>54393</v>
      </c>
      <c r="C6641">
        <v>46.985687255999999</v>
      </c>
    </row>
    <row r="6642" spans="1:3" x14ac:dyDescent="0.25">
      <c r="A6642">
        <v>17898</v>
      </c>
      <c r="B6642" s="1">
        <f>DATE(2049,1,1) + TIME(0,0,0)</f>
        <v>54424</v>
      </c>
      <c r="C6642">
        <v>46.995773315000001</v>
      </c>
    </row>
    <row r="6643" spans="1:3" x14ac:dyDescent="0.25">
      <c r="A6643">
        <v>17929</v>
      </c>
      <c r="B6643" s="1">
        <f>DATE(2049,2,1) + TIME(0,0,0)</f>
        <v>54455</v>
      </c>
      <c r="C6643">
        <v>47.005836487000003</v>
      </c>
    </row>
    <row r="6644" spans="1:3" x14ac:dyDescent="0.25">
      <c r="A6644">
        <v>17957</v>
      </c>
      <c r="B6644" s="1">
        <f>DATE(2049,3,1) + TIME(0,0,0)</f>
        <v>54483</v>
      </c>
      <c r="C6644">
        <v>47.014911652000002</v>
      </c>
    </row>
    <row r="6645" spans="1:3" x14ac:dyDescent="0.25">
      <c r="A6645">
        <v>17988</v>
      </c>
      <c r="B6645" s="1">
        <f>DATE(2049,4,1) + TIME(0,0,0)</f>
        <v>54514</v>
      </c>
      <c r="C6645">
        <v>47.024940491000002</v>
      </c>
    </row>
    <row r="6646" spans="1:3" x14ac:dyDescent="0.25">
      <c r="A6646">
        <v>18018</v>
      </c>
      <c r="B6646" s="1">
        <f>DATE(2049,5,1) + TIME(0,0,0)</f>
        <v>54544</v>
      </c>
      <c r="C6646">
        <v>47.034626007</v>
      </c>
    </row>
    <row r="6647" spans="1:3" x14ac:dyDescent="0.25">
      <c r="A6647">
        <v>18049</v>
      </c>
      <c r="B6647" s="1">
        <f>DATE(2049,6,1) + TIME(0,0,0)</f>
        <v>54575</v>
      </c>
      <c r="C6647">
        <v>47.044612884999999</v>
      </c>
    </row>
    <row r="6648" spans="1:3" x14ac:dyDescent="0.25">
      <c r="A6648">
        <v>18079</v>
      </c>
      <c r="B6648" s="1">
        <f>DATE(2049,7,1) + TIME(0,0,0)</f>
        <v>54605</v>
      </c>
      <c r="C6648">
        <v>47.054260253999999</v>
      </c>
    </row>
    <row r="6649" spans="1:3" x14ac:dyDescent="0.25">
      <c r="A6649">
        <v>18110</v>
      </c>
      <c r="B6649" s="1">
        <f>DATE(2049,8,1) + TIME(0,0,0)</f>
        <v>54636</v>
      </c>
      <c r="C6649">
        <v>47.064212799000003</v>
      </c>
    </row>
    <row r="6650" spans="1:3" x14ac:dyDescent="0.25">
      <c r="A6650">
        <v>18141</v>
      </c>
      <c r="B6650" s="1">
        <f>DATE(2049,9,1) + TIME(0,0,0)</f>
        <v>54667</v>
      </c>
      <c r="C6650">
        <v>47.074142455999997</v>
      </c>
    </row>
    <row r="6651" spans="1:3" x14ac:dyDescent="0.25">
      <c r="A6651">
        <v>18171</v>
      </c>
      <c r="B6651" s="1">
        <f>DATE(2049,10,1) + TIME(0,0,0)</f>
        <v>54697</v>
      </c>
      <c r="C6651">
        <v>47.083736420000001</v>
      </c>
    </row>
    <row r="6652" spans="1:3" x14ac:dyDescent="0.25">
      <c r="A6652">
        <v>18202</v>
      </c>
      <c r="B6652" s="1">
        <f>DATE(2049,11,1) + TIME(0,0,0)</f>
        <v>54728</v>
      </c>
      <c r="C6652">
        <v>47.093631744</v>
      </c>
    </row>
    <row r="6653" spans="1:3" x14ac:dyDescent="0.25">
      <c r="A6653">
        <v>18232</v>
      </c>
      <c r="B6653" s="1">
        <f>DATE(2049,12,1) + TIME(0,0,0)</f>
        <v>54758</v>
      </c>
      <c r="C6653">
        <v>47.103187560999999</v>
      </c>
    </row>
    <row r="6654" spans="1:3" x14ac:dyDescent="0.25">
      <c r="A6654">
        <v>18263</v>
      </c>
      <c r="B6654" s="1">
        <f>DATE(2050,1,1) + TIME(0,0,0)</f>
        <v>54789</v>
      </c>
      <c r="C6654">
        <v>47.113044739000003</v>
      </c>
    </row>
    <row r="6656" spans="1:3" x14ac:dyDescent="0.25">
      <c r="A6656" t="s">
        <v>14</v>
      </c>
    </row>
    <row r="6658" spans="1:3" x14ac:dyDescent="0.25">
      <c r="A6658" t="s">
        <v>1</v>
      </c>
      <c r="B6658" t="s">
        <v>2</v>
      </c>
      <c r="C6658" t="s">
        <v>3</v>
      </c>
    </row>
    <row r="6659" spans="1:3" x14ac:dyDescent="0.25">
      <c r="A6659">
        <v>0</v>
      </c>
      <c r="B6659" s="1">
        <f>DATE(2000,1,1) + TIME(0,0,0)</f>
        <v>36526</v>
      </c>
      <c r="C6659">
        <v>0</v>
      </c>
    </row>
    <row r="6660" spans="1:3" x14ac:dyDescent="0.25">
      <c r="A6660">
        <v>31</v>
      </c>
      <c r="B6660" s="1">
        <f>DATE(2000,2,1) + TIME(0,0,0)</f>
        <v>36557</v>
      </c>
      <c r="C6660">
        <v>5.4301519394</v>
      </c>
    </row>
    <row r="6661" spans="1:3" x14ac:dyDescent="0.25">
      <c r="A6661">
        <v>60</v>
      </c>
      <c r="B6661" s="1">
        <f>DATE(2000,3,1) + TIME(0,0,0)</f>
        <v>36586</v>
      </c>
      <c r="C6661">
        <v>9.9524440765000008</v>
      </c>
    </row>
    <row r="6662" spans="1:3" x14ac:dyDescent="0.25">
      <c r="A6662">
        <v>91</v>
      </c>
      <c r="B6662" s="1">
        <f>DATE(2000,4,1) + TIME(0,0,0)</f>
        <v>36617</v>
      </c>
      <c r="C6662">
        <v>14.224866866999999</v>
      </c>
    </row>
    <row r="6663" spans="1:3" x14ac:dyDescent="0.25">
      <c r="A6663">
        <v>121</v>
      </c>
      <c r="B6663" s="1">
        <f>DATE(2000,5,1) + TIME(0,0,0)</f>
        <v>36647</v>
      </c>
      <c r="C6663">
        <v>17.184946060000001</v>
      </c>
    </row>
    <row r="6664" spans="1:3" x14ac:dyDescent="0.25">
      <c r="A6664">
        <v>152</v>
      </c>
      <c r="B6664" s="1">
        <f>DATE(2000,6,1) + TIME(0,0,0)</f>
        <v>36678</v>
      </c>
      <c r="C6664">
        <v>19.622531891000001</v>
      </c>
    </row>
    <row r="6665" spans="1:3" x14ac:dyDescent="0.25">
      <c r="A6665">
        <v>182</v>
      </c>
      <c r="B6665" s="1">
        <f>DATE(2000,7,1) + TIME(0,0,0)</f>
        <v>36708</v>
      </c>
      <c r="C6665">
        <v>21.589746474999998</v>
      </c>
    </row>
    <row r="6666" spans="1:3" x14ac:dyDescent="0.25">
      <c r="A6666">
        <v>213</v>
      </c>
      <c r="B6666" s="1">
        <f>DATE(2000,8,1) + TIME(0,0,0)</f>
        <v>36739</v>
      </c>
      <c r="C6666">
        <v>23.229230880999999</v>
      </c>
    </row>
    <row r="6667" spans="1:3" x14ac:dyDescent="0.25">
      <c r="A6667">
        <v>244</v>
      </c>
      <c r="B6667" s="1">
        <f>DATE(2000,9,1) + TIME(0,0,0)</f>
        <v>36770</v>
      </c>
      <c r="C6667">
        <v>24.504041672</v>
      </c>
    </row>
    <row r="6668" spans="1:3" x14ac:dyDescent="0.25">
      <c r="A6668">
        <v>274</v>
      </c>
      <c r="B6668" s="1">
        <f>DATE(2000,10,1) + TIME(0,0,0)</f>
        <v>36800</v>
      </c>
      <c r="C6668">
        <v>25.538326262999998</v>
      </c>
    </row>
    <row r="6669" spans="1:3" x14ac:dyDescent="0.25">
      <c r="A6669">
        <v>305</v>
      </c>
      <c r="B6669" s="1">
        <f>DATE(2000,11,1) + TIME(0,0,0)</f>
        <v>36831</v>
      </c>
      <c r="C6669">
        <v>26.438718796</v>
      </c>
    </row>
    <row r="6670" spans="1:3" x14ac:dyDescent="0.25">
      <c r="A6670">
        <v>335</v>
      </c>
      <c r="B6670" s="1">
        <f>DATE(2000,12,1) + TIME(0,0,0)</f>
        <v>36861</v>
      </c>
      <c r="C6670">
        <v>27.175603867</v>
      </c>
    </row>
    <row r="6671" spans="1:3" x14ac:dyDescent="0.25">
      <c r="A6671">
        <v>366</v>
      </c>
      <c r="B6671" s="1">
        <f>DATE(2001,1,1) + TIME(0,0,0)</f>
        <v>36892</v>
      </c>
      <c r="C6671">
        <v>27.837343216000001</v>
      </c>
    </row>
    <row r="6672" spans="1:3" x14ac:dyDescent="0.25">
      <c r="A6672">
        <v>397</v>
      </c>
      <c r="B6672" s="1">
        <f>DATE(2001,2,1) + TIME(0,0,0)</f>
        <v>36923</v>
      </c>
      <c r="C6672">
        <v>28.422977448000001</v>
      </c>
    </row>
    <row r="6673" spans="1:3" x14ac:dyDescent="0.25">
      <c r="A6673">
        <v>425</v>
      </c>
      <c r="B6673" s="1">
        <f>DATE(2001,3,1) + TIME(0,0,0)</f>
        <v>36951</v>
      </c>
      <c r="C6673">
        <v>28.891618729000001</v>
      </c>
    </row>
    <row r="6674" spans="1:3" x14ac:dyDescent="0.25">
      <c r="A6674">
        <v>456</v>
      </c>
      <c r="B6674" s="1">
        <f>DATE(2001,4,1) + TIME(0,0,0)</f>
        <v>36982</v>
      </c>
      <c r="C6674">
        <v>29.356189728</v>
      </c>
    </row>
    <row r="6675" spans="1:3" x14ac:dyDescent="0.25">
      <c r="A6675">
        <v>486</v>
      </c>
      <c r="B6675" s="1">
        <f>DATE(2001,5,1) + TIME(0,0,0)</f>
        <v>37012</v>
      </c>
      <c r="C6675">
        <v>29.763418198</v>
      </c>
    </row>
    <row r="6676" spans="1:3" x14ac:dyDescent="0.25">
      <c r="A6676">
        <v>517</v>
      </c>
      <c r="B6676" s="1">
        <f>DATE(2001,6,1) + TIME(0,0,0)</f>
        <v>37043</v>
      </c>
      <c r="C6676">
        <v>30.150215149000001</v>
      </c>
    </row>
    <row r="6677" spans="1:3" x14ac:dyDescent="0.25">
      <c r="A6677">
        <v>547</v>
      </c>
      <c r="B6677" s="1">
        <f>DATE(2001,7,1) + TIME(0,0,0)</f>
        <v>37073</v>
      </c>
      <c r="C6677">
        <v>30.494964599999999</v>
      </c>
    </row>
    <row r="6678" spans="1:3" x14ac:dyDescent="0.25">
      <c r="A6678">
        <v>578</v>
      </c>
      <c r="B6678" s="1">
        <f>DATE(2001,8,1) + TIME(0,0,0)</f>
        <v>37104</v>
      </c>
      <c r="C6678">
        <v>30.819168091000002</v>
      </c>
    </row>
    <row r="6679" spans="1:3" x14ac:dyDescent="0.25">
      <c r="A6679">
        <v>609</v>
      </c>
      <c r="B6679" s="1">
        <f>DATE(2001,9,1) + TIME(0,0,0)</f>
        <v>37135</v>
      </c>
      <c r="C6679">
        <v>31.106208801000001</v>
      </c>
    </row>
    <row r="6680" spans="1:3" x14ac:dyDescent="0.25">
      <c r="A6680">
        <v>639</v>
      </c>
      <c r="B6680" s="1">
        <f>DATE(2001,10,1) + TIME(0,0,0)</f>
        <v>37165</v>
      </c>
      <c r="C6680">
        <v>31.350591659999999</v>
      </c>
    </row>
    <row r="6681" spans="1:3" x14ac:dyDescent="0.25">
      <c r="A6681">
        <v>670</v>
      </c>
      <c r="B6681" s="1">
        <f>DATE(2001,11,1) + TIME(0,0,0)</f>
        <v>37196</v>
      </c>
      <c r="C6681">
        <v>31.579055786000001</v>
      </c>
    </row>
    <row r="6682" spans="1:3" x14ac:dyDescent="0.25">
      <c r="A6682">
        <v>700</v>
      </c>
      <c r="B6682" s="1">
        <f>DATE(2001,12,1) + TIME(0,0,0)</f>
        <v>37226</v>
      </c>
      <c r="C6682">
        <v>31.784749985000001</v>
      </c>
    </row>
    <row r="6683" spans="1:3" x14ac:dyDescent="0.25">
      <c r="A6683">
        <v>731</v>
      </c>
      <c r="B6683" s="1">
        <f>DATE(2002,1,1) + TIME(0,0,0)</f>
        <v>37257</v>
      </c>
      <c r="C6683">
        <v>31.986959457000001</v>
      </c>
    </row>
    <row r="6684" spans="1:3" x14ac:dyDescent="0.25">
      <c r="A6684">
        <v>762</v>
      </c>
      <c r="B6684" s="1">
        <f>DATE(2002,2,1) + TIME(0,0,0)</f>
        <v>37288</v>
      </c>
      <c r="C6684">
        <v>32.180728911999999</v>
      </c>
    </row>
    <row r="6685" spans="1:3" x14ac:dyDescent="0.25">
      <c r="A6685">
        <v>790</v>
      </c>
      <c r="B6685" s="1">
        <f>DATE(2002,3,1) + TIME(0,0,0)</f>
        <v>37316</v>
      </c>
      <c r="C6685">
        <v>32.348777771000002</v>
      </c>
    </row>
    <row r="6686" spans="1:3" x14ac:dyDescent="0.25">
      <c r="A6686">
        <v>821</v>
      </c>
      <c r="B6686" s="1">
        <f>DATE(2002,4,1) + TIME(0,0,0)</f>
        <v>37347</v>
      </c>
      <c r="C6686">
        <v>32.527591704999999</v>
      </c>
    </row>
    <row r="6687" spans="1:3" x14ac:dyDescent="0.25">
      <c r="A6687">
        <v>851</v>
      </c>
      <c r="B6687" s="1">
        <f>DATE(2002,5,1) + TIME(0,0,0)</f>
        <v>37377</v>
      </c>
      <c r="C6687">
        <v>32.693870543999999</v>
      </c>
    </row>
    <row r="6688" spans="1:3" x14ac:dyDescent="0.25">
      <c r="A6688">
        <v>882</v>
      </c>
      <c r="B6688" s="1">
        <f>DATE(2002,6,1) + TIME(0,0,0)</f>
        <v>37408</v>
      </c>
      <c r="C6688">
        <v>32.858543396000002</v>
      </c>
    </row>
    <row r="6689" spans="1:3" x14ac:dyDescent="0.25">
      <c r="A6689">
        <v>912</v>
      </c>
      <c r="B6689" s="1">
        <f>DATE(2002,7,1) + TIME(0,0,0)</f>
        <v>37438</v>
      </c>
      <c r="C6689">
        <v>33.010917663999997</v>
      </c>
    </row>
    <row r="6690" spans="1:3" x14ac:dyDescent="0.25">
      <c r="A6690">
        <v>943</v>
      </c>
      <c r="B6690" s="1">
        <f>DATE(2002,8,1) + TIME(0,0,0)</f>
        <v>37469</v>
      </c>
      <c r="C6690">
        <v>33.161209106000001</v>
      </c>
    </row>
    <row r="6691" spans="1:3" x14ac:dyDescent="0.25">
      <c r="A6691">
        <v>974</v>
      </c>
      <c r="B6691" s="1">
        <f>DATE(2002,9,1) + TIME(0,0,0)</f>
        <v>37500</v>
      </c>
      <c r="C6691">
        <v>33.304946899000001</v>
      </c>
    </row>
    <row r="6692" spans="1:3" x14ac:dyDescent="0.25">
      <c r="A6692">
        <v>1004</v>
      </c>
      <c r="B6692" s="1">
        <f>DATE(2002,10,1) + TIME(0,0,0)</f>
        <v>37530</v>
      </c>
      <c r="C6692">
        <v>33.437313080000003</v>
      </c>
    </row>
    <row r="6693" spans="1:3" x14ac:dyDescent="0.25">
      <c r="A6693">
        <v>1035</v>
      </c>
      <c r="B6693" s="1">
        <f>DATE(2002,11,1) + TIME(0,0,0)</f>
        <v>37561</v>
      </c>
      <c r="C6693">
        <v>33.566829681000002</v>
      </c>
    </row>
    <row r="6694" spans="1:3" x14ac:dyDescent="0.25">
      <c r="A6694">
        <v>1065</v>
      </c>
      <c r="B6694" s="1">
        <f>DATE(2002,12,1) + TIME(0,0,0)</f>
        <v>37591</v>
      </c>
      <c r="C6694">
        <v>33.684871674</v>
      </c>
    </row>
    <row r="6695" spans="1:3" x14ac:dyDescent="0.25">
      <c r="A6695">
        <v>1096</v>
      </c>
      <c r="B6695" s="1">
        <f>DATE(2003,1,1) + TIME(0,0,0)</f>
        <v>37622</v>
      </c>
      <c r="C6695">
        <v>33.799514770999998</v>
      </c>
    </row>
    <row r="6696" spans="1:3" x14ac:dyDescent="0.25">
      <c r="A6696">
        <v>1127</v>
      </c>
      <c r="B6696" s="1">
        <f>DATE(2003,2,1) + TIME(0,0,0)</f>
        <v>37653</v>
      </c>
      <c r="C6696">
        <v>33.907264709000003</v>
      </c>
    </row>
    <row r="6697" spans="1:3" x14ac:dyDescent="0.25">
      <c r="A6697">
        <v>1155</v>
      </c>
      <c r="B6697" s="1">
        <f>DATE(2003,3,1) + TIME(0,0,0)</f>
        <v>37681</v>
      </c>
      <c r="C6697">
        <v>33.999126433999997</v>
      </c>
    </row>
    <row r="6698" spans="1:3" x14ac:dyDescent="0.25">
      <c r="A6698">
        <v>1186</v>
      </c>
      <c r="B6698" s="1">
        <f>DATE(2003,4,1) + TIME(0,0,0)</f>
        <v>37712</v>
      </c>
      <c r="C6698">
        <v>34.095329284999998</v>
      </c>
    </row>
    <row r="6699" spans="1:3" x14ac:dyDescent="0.25">
      <c r="A6699">
        <v>1216</v>
      </c>
      <c r="B6699" s="1">
        <f>DATE(2003,5,1) + TIME(0,0,0)</f>
        <v>37742</v>
      </c>
      <c r="C6699">
        <v>34.183414458999998</v>
      </c>
    </row>
    <row r="6700" spans="1:3" x14ac:dyDescent="0.25">
      <c r="A6700">
        <v>1247</v>
      </c>
      <c r="B6700" s="1">
        <f>DATE(2003,6,1) + TIME(0,0,0)</f>
        <v>37773</v>
      </c>
      <c r="C6700">
        <v>34.270015717</v>
      </c>
    </row>
    <row r="6701" spans="1:3" x14ac:dyDescent="0.25">
      <c r="A6701">
        <v>1277</v>
      </c>
      <c r="B6701" s="1">
        <f>DATE(2003,7,1) + TIME(0,0,0)</f>
        <v>37803</v>
      </c>
      <c r="C6701">
        <v>34.350055695000002</v>
      </c>
    </row>
    <row r="6702" spans="1:3" x14ac:dyDescent="0.25">
      <c r="A6702">
        <v>1308</v>
      </c>
      <c r="B6702" s="1">
        <f>DATE(2003,8,1) + TIME(0,0,0)</f>
        <v>37834</v>
      </c>
      <c r="C6702">
        <v>34.429096221999998</v>
      </c>
    </row>
    <row r="6703" spans="1:3" x14ac:dyDescent="0.25">
      <c r="A6703">
        <v>1339</v>
      </c>
      <c r="B6703" s="1">
        <f>DATE(2003,9,1) + TIME(0,0,0)</f>
        <v>37865</v>
      </c>
      <c r="C6703">
        <v>34.504623412999997</v>
      </c>
    </row>
    <row r="6704" spans="1:3" x14ac:dyDescent="0.25">
      <c r="A6704">
        <v>1369</v>
      </c>
      <c r="B6704" s="1">
        <f>DATE(2003,10,1) + TIME(0,0,0)</f>
        <v>37895</v>
      </c>
      <c r="C6704">
        <v>34.574832915999998</v>
      </c>
    </row>
    <row r="6705" spans="1:3" x14ac:dyDescent="0.25">
      <c r="A6705">
        <v>1400</v>
      </c>
      <c r="B6705" s="1">
        <f>DATE(2003,11,1) + TIME(0,0,0)</f>
        <v>37926</v>
      </c>
      <c r="C6705">
        <v>34.644813538000001</v>
      </c>
    </row>
    <row r="6706" spans="1:3" x14ac:dyDescent="0.25">
      <c r="A6706">
        <v>1430</v>
      </c>
      <c r="B6706" s="1">
        <f>DATE(2003,12,1) + TIME(0,0,0)</f>
        <v>37956</v>
      </c>
      <c r="C6706">
        <v>34.71062088</v>
      </c>
    </row>
    <row r="6707" spans="1:3" x14ac:dyDescent="0.25">
      <c r="A6707">
        <v>1461</v>
      </c>
      <c r="B6707" s="1">
        <f>DATE(2004,1,1) + TIME(0,0,0)</f>
        <v>37987</v>
      </c>
      <c r="C6707">
        <v>34.776672363000003</v>
      </c>
    </row>
    <row r="6708" spans="1:3" x14ac:dyDescent="0.25">
      <c r="A6708">
        <v>1492</v>
      </c>
      <c r="B6708" s="1">
        <f>DATE(2004,2,1) + TIME(0,0,0)</f>
        <v>38018</v>
      </c>
      <c r="C6708">
        <v>34.840774535999998</v>
      </c>
    </row>
    <row r="6709" spans="1:3" x14ac:dyDescent="0.25">
      <c r="A6709">
        <v>1521</v>
      </c>
      <c r="B6709" s="1">
        <f>DATE(2004,3,1) + TIME(0,0,0)</f>
        <v>38047</v>
      </c>
      <c r="C6709">
        <v>34.899188995000003</v>
      </c>
    </row>
    <row r="6710" spans="1:3" x14ac:dyDescent="0.25">
      <c r="A6710">
        <v>1552</v>
      </c>
      <c r="B6710" s="1">
        <f>DATE(2004,4,1) + TIME(0,0,0)</f>
        <v>38078</v>
      </c>
      <c r="C6710">
        <v>34.960182189999998</v>
      </c>
    </row>
    <row r="6711" spans="1:3" x14ac:dyDescent="0.25">
      <c r="A6711">
        <v>1582</v>
      </c>
      <c r="B6711" s="1">
        <f>DATE(2004,5,1) + TIME(0,0,0)</f>
        <v>38108</v>
      </c>
      <c r="C6711">
        <v>35.017944335999999</v>
      </c>
    </row>
    <row r="6712" spans="1:3" x14ac:dyDescent="0.25">
      <c r="A6712">
        <v>1613</v>
      </c>
      <c r="B6712" s="1">
        <f>DATE(2004,6,1) + TIME(0,0,0)</f>
        <v>38139</v>
      </c>
      <c r="C6712">
        <v>35.076519011999999</v>
      </c>
    </row>
    <row r="6713" spans="1:3" x14ac:dyDescent="0.25">
      <c r="A6713">
        <v>1643</v>
      </c>
      <c r="B6713" s="1">
        <f>DATE(2004,7,1) + TIME(0,0,0)</f>
        <v>38169</v>
      </c>
      <c r="C6713">
        <v>35.132213593000003</v>
      </c>
    </row>
    <row r="6714" spans="1:3" x14ac:dyDescent="0.25">
      <c r="A6714">
        <v>1674</v>
      </c>
      <c r="B6714" s="1">
        <f>DATE(2004,8,1) + TIME(0,0,0)</f>
        <v>38200</v>
      </c>
      <c r="C6714">
        <v>35.188804626</v>
      </c>
    </row>
    <row r="6715" spans="1:3" x14ac:dyDescent="0.25">
      <c r="A6715">
        <v>1705</v>
      </c>
      <c r="B6715" s="1">
        <f>DATE(2004,9,1) + TIME(0,0,0)</f>
        <v>38231</v>
      </c>
      <c r="C6715">
        <v>35.244491576999998</v>
      </c>
    </row>
    <row r="6716" spans="1:3" x14ac:dyDescent="0.25">
      <c r="A6716">
        <v>1735</v>
      </c>
      <c r="B6716" s="1">
        <f>DATE(2004,10,1) + TIME(0,0,0)</f>
        <v>38261</v>
      </c>
      <c r="C6716">
        <v>35.297595977999997</v>
      </c>
    </row>
    <row r="6717" spans="1:3" x14ac:dyDescent="0.25">
      <c r="A6717">
        <v>1766</v>
      </c>
      <c r="B6717" s="1">
        <f>DATE(2004,11,1) + TIME(0,0,0)</f>
        <v>38292</v>
      </c>
      <c r="C6717">
        <v>35.351741791000002</v>
      </c>
    </row>
    <row r="6718" spans="1:3" x14ac:dyDescent="0.25">
      <c r="A6718">
        <v>1796</v>
      </c>
      <c r="B6718" s="1">
        <f>DATE(2004,12,1) + TIME(0,0,0)</f>
        <v>38322</v>
      </c>
      <c r="C6718">
        <v>35.403518677000001</v>
      </c>
    </row>
    <row r="6719" spans="1:3" x14ac:dyDescent="0.25">
      <c r="A6719">
        <v>1827</v>
      </c>
      <c r="B6719" s="1">
        <f>DATE(2005,1,1) + TIME(0,0,0)</f>
        <v>38353</v>
      </c>
      <c r="C6719">
        <v>35.456447601000001</v>
      </c>
    </row>
    <row r="6720" spans="1:3" x14ac:dyDescent="0.25">
      <c r="A6720">
        <v>1858</v>
      </c>
      <c r="B6720" s="1">
        <f>DATE(2005,2,1) + TIME(0,0,0)</f>
        <v>38384</v>
      </c>
      <c r="C6720">
        <v>35.508872986</v>
      </c>
    </row>
    <row r="6721" spans="1:3" x14ac:dyDescent="0.25">
      <c r="A6721">
        <v>1886</v>
      </c>
      <c r="B6721" s="1">
        <f>DATE(2005,3,1) + TIME(0,0,0)</f>
        <v>38412</v>
      </c>
      <c r="C6721">
        <v>35.555828093999999</v>
      </c>
    </row>
    <row r="6722" spans="1:3" x14ac:dyDescent="0.25">
      <c r="A6722">
        <v>1917</v>
      </c>
      <c r="B6722" s="1">
        <f>DATE(2005,4,1) + TIME(0,0,0)</f>
        <v>38443</v>
      </c>
      <c r="C6722">
        <v>35.607402802000003</v>
      </c>
    </row>
    <row r="6723" spans="1:3" x14ac:dyDescent="0.25">
      <c r="A6723">
        <v>1947</v>
      </c>
      <c r="B6723" s="1">
        <f>DATE(2005,5,1) + TIME(0,0,0)</f>
        <v>38473</v>
      </c>
      <c r="C6723">
        <v>35.656852721999996</v>
      </c>
    </row>
    <row r="6724" spans="1:3" x14ac:dyDescent="0.25">
      <c r="A6724">
        <v>1978</v>
      </c>
      <c r="B6724" s="1">
        <f>DATE(2005,6,1) + TIME(0,0,0)</f>
        <v>38504</v>
      </c>
      <c r="C6724">
        <v>35.707439422999997</v>
      </c>
    </row>
    <row r="6725" spans="1:3" x14ac:dyDescent="0.25">
      <c r="A6725">
        <v>2008</v>
      </c>
      <c r="B6725" s="1">
        <f>DATE(2005,7,1) + TIME(0,0,0)</f>
        <v>38534</v>
      </c>
      <c r="C6725">
        <v>35.755920410000002</v>
      </c>
    </row>
    <row r="6726" spans="1:3" x14ac:dyDescent="0.25">
      <c r="A6726">
        <v>2039</v>
      </c>
      <c r="B6726" s="1">
        <f>DATE(2005,8,1) + TIME(0,0,0)</f>
        <v>38565</v>
      </c>
      <c r="C6726">
        <v>35.805526733000001</v>
      </c>
    </row>
    <row r="6727" spans="1:3" x14ac:dyDescent="0.25">
      <c r="A6727">
        <v>2070</v>
      </c>
      <c r="B6727" s="1">
        <f>DATE(2005,9,1) + TIME(0,0,0)</f>
        <v>38596</v>
      </c>
      <c r="C6727">
        <v>35.854629516999999</v>
      </c>
    </row>
    <row r="6728" spans="1:3" x14ac:dyDescent="0.25">
      <c r="A6728">
        <v>2100</v>
      </c>
      <c r="B6728" s="1">
        <f>DATE(2005,10,1) + TIME(0,0,0)</f>
        <v>38626</v>
      </c>
      <c r="C6728">
        <v>35.901672363000003</v>
      </c>
    </row>
    <row r="6729" spans="1:3" x14ac:dyDescent="0.25">
      <c r="A6729">
        <v>2131</v>
      </c>
      <c r="B6729" s="1">
        <f>DATE(2005,11,1) + TIME(0,0,0)</f>
        <v>38657</v>
      </c>
      <c r="C6729">
        <v>35.949779509999999</v>
      </c>
    </row>
    <row r="6730" spans="1:3" x14ac:dyDescent="0.25">
      <c r="A6730">
        <v>2161</v>
      </c>
      <c r="B6730" s="1">
        <f>DATE(2005,12,1) + TIME(0,0,0)</f>
        <v>38687</v>
      </c>
      <c r="C6730">
        <v>35.995857239000003</v>
      </c>
    </row>
    <row r="6731" spans="1:3" x14ac:dyDescent="0.25">
      <c r="A6731">
        <v>2192</v>
      </c>
      <c r="B6731" s="1">
        <f>DATE(2006,1,1) + TIME(0,0,0)</f>
        <v>38718</v>
      </c>
      <c r="C6731">
        <v>36.043018341</v>
      </c>
    </row>
    <row r="6732" spans="1:3" x14ac:dyDescent="0.25">
      <c r="A6732">
        <v>2223</v>
      </c>
      <c r="B6732" s="1">
        <f>DATE(2006,2,1) + TIME(0,0,0)</f>
        <v>38749</v>
      </c>
      <c r="C6732">
        <v>36.089729308999999</v>
      </c>
    </row>
    <row r="6733" spans="1:3" x14ac:dyDescent="0.25">
      <c r="A6733">
        <v>2251</v>
      </c>
      <c r="B6733" s="1">
        <f>DATE(2006,3,1) + TIME(0,0,0)</f>
        <v>38777</v>
      </c>
      <c r="C6733">
        <v>36.131530761999997</v>
      </c>
    </row>
    <row r="6734" spans="1:3" x14ac:dyDescent="0.25">
      <c r="A6734">
        <v>2282</v>
      </c>
      <c r="B6734" s="1">
        <f>DATE(2006,4,1) + TIME(0,0,0)</f>
        <v>38808</v>
      </c>
      <c r="C6734">
        <v>36.177364349000001</v>
      </c>
    </row>
    <row r="6735" spans="1:3" x14ac:dyDescent="0.25">
      <c r="A6735">
        <v>2312</v>
      </c>
      <c r="B6735" s="1">
        <f>DATE(2006,5,1) + TIME(0,0,0)</f>
        <v>38838</v>
      </c>
      <c r="C6735">
        <v>36.221263884999999</v>
      </c>
    </row>
    <row r="6736" spans="1:3" x14ac:dyDescent="0.25">
      <c r="A6736">
        <v>2343</v>
      </c>
      <c r="B6736" s="1">
        <f>DATE(2006,6,1) + TIME(0,0,0)</f>
        <v>38869</v>
      </c>
      <c r="C6736">
        <v>36.266147613999998</v>
      </c>
    </row>
    <row r="6737" spans="1:3" x14ac:dyDescent="0.25">
      <c r="A6737">
        <v>2373</v>
      </c>
      <c r="B6737" s="1">
        <f>DATE(2006,7,1) + TIME(0,0,0)</f>
        <v>38899</v>
      </c>
      <c r="C6737">
        <v>36.309112548999998</v>
      </c>
    </row>
    <row r="6738" spans="1:3" x14ac:dyDescent="0.25">
      <c r="A6738">
        <v>2404</v>
      </c>
      <c r="B6738" s="1">
        <f>DATE(2006,8,1) + TIME(0,0,0)</f>
        <v>38930</v>
      </c>
      <c r="C6738">
        <v>36.353023528999998</v>
      </c>
    </row>
    <row r="6739" spans="1:3" x14ac:dyDescent="0.25">
      <c r="A6739">
        <v>2435</v>
      </c>
      <c r="B6739" s="1">
        <f>DATE(2006,9,1) + TIME(0,0,0)</f>
        <v>38961</v>
      </c>
      <c r="C6739">
        <v>36.396450043000002</v>
      </c>
    </row>
    <row r="6740" spans="1:3" x14ac:dyDescent="0.25">
      <c r="A6740">
        <v>2465</v>
      </c>
      <c r="B6740" s="1">
        <f>DATE(2006,10,1) + TIME(0,0,0)</f>
        <v>38991</v>
      </c>
      <c r="C6740">
        <v>36.437999724999997</v>
      </c>
    </row>
    <row r="6741" spans="1:3" x14ac:dyDescent="0.25">
      <c r="A6741">
        <v>2496</v>
      </c>
      <c r="B6741" s="1">
        <f>DATE(2006,11,1) + TIME(0,0,0)</f>
        <v>39022</v>
      </c>
      <c r="C6741">
        <v>36.480487822999997</v>
      </c>
    </row>
    <row r="6742" spans="1:3" x14ac:dyDescent="0.25">
      <c r="A6742">
        <v>2526</v>
      </c>
      <c r="B6742" s="1">
        <f>DATE(2006,12,1) + TIME(0,0,0)</f>
        <v>39052</v>
      </c>
      <c r="C6742">
        <v>36.521125793000003</v>
      </c>
    </row>
    <row r="6743" spans="1:3" x14ac:dyDescent="0.25">
      <c r="A6743">
        <v>2557</v>
      </c>
      <c r="B6743" s="1">
        <f>DATE(2007,1,1) + TIME(0,0,0)</f>
        <v>39083</v>
      </c>
      <c r="C6743">
        <v>36.562652587999999</v>
      </c>
    </row>
    <row r="6744" spans="1:3" x14ac:dyDescent="0.25">
      <c r="A6744">
        <v>2588</v>
      </c>
      <c r="B6744" s="1">
        <f>DATE(2007,2,1) + TIME(0,0,0)</f>
        <v>39114</v>
      </c>
      <c r="C6744">
        <v>36.603702544999997</v>
      </c>
    </row>
    <row r="6745" spans="1:3" x14ac:dyDescent="0.25">
      <c r="A6745">
        <v>2616</v>
      </c>
      <c r="B6745" s="1">
        <f>DATE(2007,3,1) + TIME(0,0,0)</f>
        <v>39142</v>
      </c>
      <c r="C6745">
        <v>36.640377045000001</v>
      </c>
    </row>
    <row r="6746" spans="1:3" x14ac:dyDescent="0.25">
      <c r="A6746">
        <v>2647</v>
      </c>
      <c r="B6746" s="1">
        <f>DATE(2007,4,1) + TIME(0,0,0)</f>
        <v>39173</v>
      </c>
      <c r="C6746">
        <v>36.680534363</v>
      </c>
    </row>
    <row r="6747" spans="1:3" x14ac:dyDescent="0.25">
      <c r="A6747">
        <v>2677</v>
      </c>
      <c r="B6747" s="1">
        <f>DATE(2007,5,1) + TIME(0,0,0)</f>
        <v>39203</v>
      </c>
      <c r="C6747">
        <v>36.718963623</v>
      </c>
    </row>
    <row r="6748" spans="1:3" x14ac:dyDescent="0.25">
      <c r="A6748">
        <v>2708</v>
      </c>
      <c r="B6748" s="1">
        <f>DATE(2007,6,1) + TIME(0,0,0)</f>
        <v>39234</v>
      </c>
      <c r="C6748">
        <v>36.758232116999999</v>
      </c>
    </row>
    <row r="6749" spans="1:3" x14ac:dyDescent="0.25">
      <c r="A6749">
        <v>2738</v>
      </c>
      <c r="B6749" s="1">
        <f>DATE(2007,7,1) + TIME(0,0,0)</f>
        <v>39264</v>
      </c>
      <c r="C6749">
        <v>36.795814514</v>
      </c>
    </row>
    <row r="6750" spans="1:3" x14ac:dyDescent="0.25">
      <c r="A6750">
        <v>2769</v>
      </c>
      <c r="B6750" s="1">
        <f>DATE(2007,8,1) + TIME(0,0,0)</f>
        <v>39295</v>
      </c>
      <c r="C6750">
        <v>36.834209442000002</v>
      </c>
    </row>
    <row r="6751" spans="1:3" x14ac:dyDescent="0.25">
      <c r="A6751">
        <v>2800</v>
      </c>
      <c r="B6751" s="1">
        <f>DATE(2007,9,1) + TIME(0,0,0)</f>
        <v>39326</v>
      </c>
      <c r="C6751">
        <v>36.872203827</v>
      </c>
    </row>
    <row r="6752" spans="1:3" x14ac:dyDescent="0.25">
      <c r="A6752">
        <v>2830</v>
      </c>
      <c r="B6752" s="1">
        <f>DATE(2007,10,1) + TIME(0,0,0)</f>
        <v>39356</v>
      </c>
      <c r="C6752">
        <v>36.908557891999997</v>
      </c>
    </row>
    <row r="6753" spans="1:3" x14ac:dyDescent="0.25">
      <c r="A6753">
        <v>2861</v>
      </c>
      <c r="B6753" s="1">
        <f>DATE(2007,11,1) + TIME(0,0,0)</f>
        <v>39387</v>
      </c>
      <c r="C6753">
        <v>36.945728301999999</v>
      </c>
    </row>
    <row r="6754" spans="1:3" x14ac:dyDescent="0.25">
      <c r="A6754">
        <v>2891</v>
      </c>
      <c r="B6754" s="1">
        <f>DATE(2007,12,1) + TIME(0,0,0)</f>
        <v>39417</v>
      </c>
      <c r="C6754">
        <v>36.981300353999998</v>
      </c>
    </row>
    <row r="6755" spans="1:3" x14ac:dyDescent="0.25">
      <c r="A6755">
        <v>2922</v>
      </c>
      <c r="B6755" s="1">
        <f>DATE(2008,1,1) + TIME(0,0,0)</f>
        <v>39448</v>
      </c>
      <c r="C6755">
        <v>37.017681121999999</v>
      </c>
    </row>
    <row r="6756" spans="1:3" x14ac:dyDescent="0.25">
      <c r="A6756">
        <v>2953</v>
      </c>
      <c r="B6756" s="1">
        <f>DATE(2008,2,1) + TIME(0,0,0)</f>
        <v>39479</v>
      </c>
      <c r="C6756">
        <v>37.053653717000003</v>
      </c>
    </row>
    <row r="6757" spans="1:3" x14ac:dyDescent="0.25">
      <c r="A6757">
        <v>2982</v>
      </c>
      <c r="B6757" s="1">
        <f>DATE(2008,3,1) + TIME(0,0,0)</f>
        <v>39508</v>
      </c>
      <c r="C6757">
        <v>37.086963654000002</v>
      </c>
    </row>
    <row r="6758" spans="1:3" x14ac:dyDescent="0.25">
      <c r="A6758">
        <v>3013</v>
      </c>
      <c r="B6758" s="1">
        <f>DATE(2008,4,1) + TIME(0,0,0)</f>
        <v>39539</v>
      </c>
      <c r="C6758">
        <v>37.122203827</v>
      </c>
    </row>
    <row r="6759" spans="1:3" x14ac:dyDescent="0.25">
      <c r="A6759">
        <v>3043</v>
      </c>
      <c r="B6759" s="1">
        <f>DATE(2008,5,1) + TIME(0,0,0)</f>
        <v>39569</v>
      </c>
      <c r="C6759">
        <v>37.155956267999997</v>
      </c>
    </row>
    <row r="6760" spans="1:3" x14ac:dyDescent="0.25">
      <c r="A6760">
        <v>3074</v>
      </c>
      <c r="B6760" s="1">
        <f>DATE(2008,6,1) + TIME(0,0,0)</f>
        <v>39600</v>
      </c>
      <c r="C6760">
        <v>37.190471649000003</v>
      </c>
    </row>
    <row r="6761" spans="1:3" x14ac:dyDescent="0.25">
      <c r="A6761">
        <v>3104</v>
      </c>
      <c r="B6761" s="1">
        <f>DATE(2008,7,1) + TIME(0,0,0)</f>
        <v>39630</v>
      </c>
      <c r="C6761">
        <v>37.223533629999999</v>
      </c>
    </row>
    <row r="6762" spans="1:3" x14ac:dyDescent="0.25">
      <c r="A6762">
        <v>3135</v>
      </c>
      <c r="B6762" s="1">
        <f>DATE(2008,8,1) + TIME(0,0,0)</f>
        <v>39661</v>
      </c>
      <c r="C6762">
        <v>37.257350922000001</v>
      </c>
    </row>
    <row r="6763" spans="1:3" x14ac:dyDescent="0.25">
      <c r="A6763">
        <v>3166</v>
      </c>
      <c r="B6763" s="1">
        <f>DATE(2008,9,1) + TIME(0,0,0)</f>
        <v>39692</v>
      </c>
      <c r="C6763">
        <v>37.290828705000003</v>
      </c>
    </row>
    <row r="6764" spans="1:3" x14ac:dyDescent="0.25">
      <c r="A6764">
        <v>3196</v>
      </c>
      <c r="B6764" s="1">
        <f>DATE(2008,10,1) + TIME(0,0,0)</f>
        <v>39722</v>
      </c>
      <c r="C6764">
        <v>37.322902679000002</v>
      </c>
    </row>
    <row r="6765" spans="1:3" x14ac:dyDescent="0.25">
      <c r="A6765">
        <v>3227</v>
      </c>
      <c r="B6765" s="1">
        <f>DATE(2008,11,1) + TIME(0,0,0)</f>
        <v>39753</v>
      </c>
      <c r="C6765">
        <v>37.355724334999998</v>
      </c>
    </row>
    <row r="6766" spans="1:3" x14ac:dyDescent="0.25">
      <c r="A6766">
        <v>3257</v>
      </c>
      <c r="B6766" s="1">
        <f>DATE(2008,12,1) + TIME(0,0,0)</f>
        <v>39783</v>
      </c>
      <c r="C6766">
        <v>37.387180327999999</v>
      </c>
    </row>
    <row r="6767" spans="1:3" x14ac:dyDescent="0.25">
      <c r="A6767">
        <v>3288</v>
      </c>
      <c r="B6767" s="1">
        <f>DATE(2009,1,1) + TIME(0,0,0)</f>
        <v>39814</v>
      </c>
      <c r="C6767">
        <v>37.419372559000003</v>
      </c>
    </row>
    <row r="6768" spans="1:3" x14ac:dyDescent="0.25">
      <c r="A6768">
        <v>3319</v>
      </c>
      <c r="B6768" s="1">
        <f>DATE(2009,2,1) + TIME(0,0,0)</f>
        <v>39845</v>
      </c>
      <c r="C6768">
        <v>37.451255797999998</v>
      </c>
    </row>
    <row r="6769" spans="1:3" x14ac:dyDescent="0.25">
      <c r="A6769">
        <v>3347</v>
      </c>
      <c r="B6769" s="1">
        <f>DATE(2009,3,1) + TIME(0,0,0)</f>
        <v>39873</v>
      </c>
      <c r="C6769">
        <v>37.479801178000002</v>
      </c>
    </row>
    <row r="6770" spans="1:3" x14ac:dyDescent="0.25">
      <c r="A6770">
        <v>3378</v>
      </c>
      <c r="B6770" s="1">
        <f>DATE(2009,4,1) + TIME(0,0,0)</f>
        <v>39904</v>
      </c>
      <c r="C6770">
        <v>37.511161803999997</v>
      </c>
    </row>
    <row r="6771" spans="1:3" x14ac:dyDescent="0.25">
      <c r="A6771">
        <v>3408</v>
      </c>
      <c r="B6771" s="1">
        <f>DATE(2009,5,1) + TIME(0,0,0)</f>
        <v>39934</v>
      </c>
      <c r="C6771">
        <v>37.541259766000003</v>
      </c>
    </row>
    <row r="6772" spans="1:3" x14ac:dyDescent="0.25">
      <c r="A6772">
        <v>3439</v>
      </c>
      <c r="B6772" s="1">
        <f>DATE(2009,6,1) + TIME(0,0,0)</f>
        <v>39965</v>
      </c>
      <c r="C6772">
        <v>37.572101592999999</v>
      </c>
    </row>
    <row r="6773" spans="1:3" x14ac:dyDescent="0.25">
      <c r="A6773">
        <v>3469</v>
      </c>
      <c r="B6773" s="1">
        <f>DATE(2009,7,1) + TIME(0,0,0)</f>
        <v>39995</v>
      </c>
      <c r="C6773">
        <v>37.601696013999998</v>
      </c>
    </row>
    <row r="6774" spans="1:3" x14ac:dyDescent="0.25">
      <c r="A6774">
        <v>3500</v>
      </c>
      <c r="B6774" s="1">
        <f>DATE(2009,8,1) + TIME(0,0,0)</f>
        <v>40026</v>
      </c>
      <c r="C6774">
        <v>37.632041931000003</v>
      </c>
    </row>
    <row r="6775" spans="1:3" x14ac:dyDescent="0.25">
      <c r="A6775">
        <v>3531</v>
      </c>
      <c r="B6775" s="1">
        <f>DATE(2009,9,1) + TIME(0,0,0)</f>
        <v>40057</v>
      </c>
      <c r="C6775">
        <v>37.662117004000002</v>
      </c>
    </row>
    <row r="6776" spans="1:3" x14ac:dyDescent="0.25">
      <c r="A6776">
        <v>3561</v>
      </c>
      <c r="B6776" s="1">
        <f>DATE(2009,10,1) + TIME(0,0,0)</f>
        <v>40087</v>
      </c>
      <c r="C6776">
        <v>37.690990448000001</v>
      </c>
    </row>
    <row r="6777" spans="1:3" x14ac:dyDescent="0.25">
      <c r="A6777">
        <v>3592</v>
      </c>
      <c r="B6777" s="1">
        <f>DATE(2009,11,1) + TIME(0,0,0)</f>
        <v>40118</v>
      </c>
      <c r="C6777">
        <v>37.720539092999999</v>
      </c>
    </row>
    <row r="6778" spans="1:3" x14ac:dyDescent="0.25">
      <c r="A6778">
        <v>3622</v>
      </c>
      <c r="B6778" s="1">
        <f>DATE(2009,12,1) + TIME(0,0,0)</f>
        <v>40148</v>
      </c>
      <c r="C6778">
        <v>37.748901367000002</v>
      </c>
    </row>
    <row r="6779" spans="1:3" x14ac:dyDescent="0.25">
      <c r="A6779">
        <v>3653</v>
      </c>
      <c r="B6779" s="1">
        <f>DATE(2010,1,1) + TIME(0,0,0)</f>
        <v>40179</v>
      </c>
      <c r="C6779">
        <v>37.777946471999996</v>
      </c>
    </row>
    <row r="6780" spans="1:3" x14ac:dyDescent="0.25">
      <c r="A6780">
        <v>3684</v>
      </c>
      <c r="B6780" s="1">
        <f>DATE(2010,2,1) + TIME(0,0,0)</f>
        <v>40210</v>
      </c>
      <c r="C6780">
        <v>37.806758881</v>
      </c>
    </row>
    <row r="6781" spans="1:3" x14ac:dyDescent="0.25">
      <c r="A6781">
        <v>3712</v>
      </c>
      <c r="B6781" s="1">
        <f>DATE(2010,3,1) + TIME(0,0,0)</f>
        <v>40238</v>
      </c>
      <c r="C6781">
        <v>37.832561493</v>
      </c>
    </row>
    <row r="6782" spans="1:3" x14ac:dyDescent="0.25">
      <c r="A6782">
        <v>3743</v>
      </c>
      <c r="B6782" s="1">
        <f>DATE(2010,4,1) + TIME(0,0,0)</f>
        <v>40269</v>
      </c>
      <c r="C6782">
        <v>37.860897064</v>
      </c>
    </row>
    <row r="6783" spans="1:3" x14ac:dyDescent="0.25">
      <c r="A6783">
        <v>3773</v>
      </c>
      <c r="B6783" s="1">
        <f>DATE(2010,5,1) + TIME(0,0,0)</f>
        <v>40299</v>
      </c>
      <c r="C6783">
        <v>37.888099670000003</v>
      </c>
    </row>
    <row r="6784" spans="1:3" x14ac:dyDescent="0.25">
      <c r="A6784">
        <v>3804</v>
      </c>
      <c r="B6784" s="1">
        <f>DATE(2010,6,1) + TIME(0,0,0)</f>
        <v>40330</v>
      </c>
      <c r="C6784">
        <v>37.915981293000002</v>
      </c>
    </row>
    <row r="6785" spans="1:3" x14ac:dyDescent="0.25">
      <c r="A6785">
        <v>3834</v>
      </c>
      <c r="B6785" s="1">
        <f>DATE(2010,7,1) + TIME(0,0,0)</f>
        <v>40360</v>
      </c>
      <c r="C6785">
        <v>37.942707061999997</v>
      </c>
    </row>
    <row r="6786" spans="1:3" x14ac:dyDescent="0.25">
      <c r="A6786">
        <v>3865</v>
      </c>
      <c r="B6786" s="1">
        <f>DATE(2010,8,1) + TIME(0,0,0)</f>
        <v>40391</v>
      </c>
      <c r="C6786">
        <v>37.970085144000002</v>
      </c>
    </row>
    <row r="6787" spans="1:3" x14ac:dyDescent="0.25">
      <c r="A6787">
        <v>3896</v>
      </c>
      <c r="B6787" s="1">
        <f>DATE(2010,9,1) + TIME(0,0,0)</f>
        <v>40422</v>
      </c>
      <c r="C6787">
        <v>37.997238158999998</v>
      </c>
    </row>
    <row r="6788" spans="1:3" x14ac:dyDescent="0.25">
      <c r="A6788">
        <v>3926</v>
      </c>
      <c r="B6788" s="1">
        <f>DATE(2010,10,1) + TIME(0,0,0)</f>
        <v>40452</v>
      </c>
      <c r="C6788">
        <v>38.023307799999998</v>
      </c>
    </row>
    <row r="6789" spans="1:3" x14ac:dyDescent="0.25">
      <c r="A6789">
        <v>3957</v>
      </c>
      <c r="B6789" s="1">
        <f>DATE(2010,11,1) + TIME(0,0,0)</f>
        <v>40483</v>
      </c>
      <c r="C6789">
        <v>38.050037383999999</v>
      </c>
    </row>
    <row r="6790" spans="1:3" x14ac:dyDescent="0.25">
      <c r="A6790">
        <v>3987</v>
      </c>
      <c r="B6790" s="1">
        <f>DATE(2010,12,1) + TIME(0,0,0)</f>
        <v>40513</v>
      </c>
      <c r="C6790">
        <v>38.075714111000003</v>
      </c>
    </row>
    <row r="6791" spans="1:3" x14ac:dyDescent="0.25">
      <c r="A6791">
        <v>4018</v>
      </c>
      <c r="B6791" s="1">
        <f>DATE(2011,1,1) + TIME(0,0,0)</f>
        <v>40544</v>
      </c>
      <c r="C6791">
        <v>38.102043152</v>
      </c>
    </row>
    <row r="6792" spans="1:3" x14ac:dyDescent="0.25">
      <c r="A6792">
        <v>4049</v>
      </c>
      <c r="B6792" s="1">
        <f>DATE(2011,2,1) + TIME(0,0,0)</f>
        <v>40575</v>
      </c>
      <c r="C6792">
        <v>38.128181458</v>
      </c>
    </row>
    <row r="6793" spans="1:3" x14ac:dyDescent="0.25">
      <c r="A6793">
        <v>4077</v>
      </c>
      <c r="B6793" s="1">
        <f>DATE(2011,3,1) + TIME(0,0,0)</f>
        <v>40603</v>
      </c>
      <c r="C6793">
        <v>38.151626587000003</v>
      </c>
    </row>
    <row r="6794" spans="1:3" x14ac:dyDescent="0.25">
      <c r="A6794">
        <v>4108</v>
      </c>
      <c r="B6794" s="1">
        <f>DATE(2011,4,1) + TIME(0,0,0)</f>
        <v>40634</v>
      </c>
      <c r="C6794">
        <v>38.177402495999999</v>
      </c>
    </row>
    <row r="6795" spans="1:3" x14ac:dyDescent="0.25">
      <c r="A6795">
        <v>4138</v>
      </c>
      <c r="B6795" s="1">
        <f>DATE(2011,5,1) + TIME(0,0,0)</f>
        <v>40664</v>
      </c>
      <c r="C6795">
        <v>38.202171325999998</v>
      </c>
    </row>
    <row r="6796" spans="1:3" x14ac:dyDescent="0.25">
      <c r="A6796">
        <v>4169</v>
      </c>
      <c r="B6796" s="1">
        <f>DATE(2011,6,1) + TIME(0,0,0)</f>
        <v>40695</v>
      </c>
      <c r="C6796">
        <v>38.227588654000002</v>
      </c>
    </row>
    <row r="6797" spans="1:3" x14ac:dyDescent="0.25">
      <c r="A6797">
        <v>4199</v>
      </c>
      <c r="B6797" s="1">
        <f>DATE(2011,7,1) + TIME(0,0,0)</f>
        <v>40725</v>
      </c>
      <c r="C6797">
        <v>38.252021790000001</v>
      </c>
    </row>
    <row r="6798" spans="1:3" x14ac:dyDescent="0.25">
      <c r="A6798">
        <v>4230</v>
      </c>
      <c r="B6798" s="1">
        <f>DATE(2011,8,1) + TIME(0,0,0)</f>
        <v>40756</v>
      </c>
      <c r="C6798">
        <v>38.277099608999997</v>
      </c>
    </row>
    <row r="6799" spans="1:3" x14ac:dyDescent="0.25">
      <c r="A6799">
        <v>4261</v>
      </c>
      <c r="B6799" s="1">
        <f>DATE(2011,9,1) + TIME(0,0,0)</f>
        <v>40787</v>
      </c>
      <c r="C6799">
        <v>38.302013397000003</v>
      </c>
    </row>
    <row r="6800" spans="1:3" x14ac:dyDescent="0.25">
      <c r="A6800">
        <v>4291</v>
      </c>
      <c r="B6800" s="1">
        <f>DATE(2011,10,1) + TIME(0,0,0)</f>
        <v>40817</v>
      </c>
      <c r="C6800">
        <v>38.325969696000001</v>
      </c>
    </row>
    <row r="6801" spans="1:3" x14ac:dyDescent="0.25">
      <c r="A6801">
        <v>4322</v>
      </c>
      <c r="B6801" s="1">
        <f>DATE(2011,11,1) + TIME(0,0,0)</f>
        <v>40848</v>
      </c>
      <c r="C6801">
        <v>38.350566864000001</v>
      </c>
    </row>
    <row r="6802" spans="1:3" x14ac:dyDescent="0.25">
      <c r="A6802">
        <v>4352</v>
      </c>
      <c r="B6802" s="1">
        <f>DATE(2011,12,1) + TIME(0,0,0)</f>
        <v>40878</v>
      </c>
      <c r="C6802">
        <v>38.374221802000001</v>
      </c>
    </row>
    <row r="6803" spans="1:3" x14ac:dyDescent="0.25">
      <c r="A6803">
        <v>4383</v>
      </c>
      <c r="B6803" s="1">
        <f>DATE(2012,1,1) + TIME(0,0,0)</f>
        <v>40909</v>
      </c>
      <c r="C6803">
        <v>38.398521422999998</v>
      </c>
    </row>
    <row r="6804" spans="1:3" x14ac:dyDescent="0.25">
      <c r="A6804">
        <v>4414</v>
      </c>
      <c r="B6804" s="1">
        <f>DATE(2012,2,1) + TIME(0,0,0)</f>
        <v>40940</v>
      </c>
      <c r="C6804">
        <v>38.422668457</v>
      </c>
    </row>
    <row r="6805" spans="1:3" x14ac:dyDescent="0.25">
      <c r="A6805">
        <v>4443</v>
      </c>
      <c r="B6805" s="1">
        <f>DATE(2012,3,1) + TIME(0,0,0)</f>
        <v>40969</v>
      </c>
      <c r="C6805">
        <v>38.445129395000002</v>
      </c>
    </row>
    <row r="6806" spans="1:3" x14ac:dyDescent="0.25">
      <c r="A6806">
        <v>4474</v>
      </c>
      <c r="B6806" s="1">
        <f>DATE(2012,4,1) + TIME(0,0,0)</f>
        <v>41000</v>
      </c>
      <c r="C6806">
        <v>38.468990325999997</v>
      </c>
    </row>
    <row r="6807" spans="1:3" x14ac:dyDescent="0.25">
      <c r="A6807">
        <v>4504</v>
      </c>
      <c r="B6807" s="1">
        <f>DATE(2012,5,1) + TIME(0,0,0)</f>
        <v>41030</v>
      </c>
      <c r="C6807">
        <v>38.491939545000001</v>
      </c>
    </row>
    <row r="6808" spans="1:3" x14ac:dyDescent="0.25">
      <c r="A6808">
        <v>4535</v>
      </c>
      <c r="B6808" s="1">
        <f>DATE(2012,6,1) + TIME(0,0,0)</f>
        <v>41061</v>
      </c>
      <c r="C6808">
        <v>38.515506744</v>
      </c>
    </row>
    <row r="6809" spans="1:3" x14ac:dyDescent="0.25">
      <c r="A6809">
        <v>4565</v>
      </c>
      <c r="B6809" s="1">
        <f>DATE(2012,7,1) + TIME(0,0,0)</f>
        <v>41091</v>
      </c>
      <c r="C6809">
        <v>38.538181305000002</v>
      </c>
    </row>
    <row r="6810" spans="1:3" x14ac:dyDescent="0.25">
      <c r="A6810">
        <v>4596</v>
      </c>
      <c r="B6810" s="1">
        <f>DATE(2012,8,1) + TIME(0,0,0)</f>
        <v>41122</v>
      </c>
      <c r="C6810">
        <v>38.561473845999998</v>
      </c>
    </row>
    <row r="6811" spans="1:3" x14ac:dyDescent="0.25">
      <c r="A6811">
        <v>4627</v>
      </c>
      <c r="B6811" s="1">
        <f>DATE(2012,9,1) + TIME(0,0,0)</f>
        <v>41153</v>
      </c>
      <c r="C6811">
        <v>38.584632874</v>
      </c>
    </row>
    <row r="6812" spans="1:3" x14ac:dyDescent="0.25">
      <c r="A6812">
        <v>4657</v>
      </c>
      <c r="B6812" s="1">
        <f>DATE(2012,10,1) + TIME(0,0,0)</f>
        <v>41183</v>
      </c>
      <c r="C6812">
        <v>38.606922150000003</v>
      </c>
    </row>
    <row r="6813" spans="1:3" x14ac:dyDescent="0.25">
      <c r="A6813">
        <v>4688</v>
      </c>
      <c r="B6813" s="1">
        <f>DATE(2012,11,1) + TIME(0,0,0)</f>
        <v>41214</v>
      </c>
      <c r="C6813">
        <v>38.629829407000003</v>
      </c>
    </row>
    <row r="6814" spans="1:3" x14ac:dyDescent="0.25">
      <c r="A6814">
        <v>4718</v>
      </c>
      <c r="B6814" s="1">
        <f>DATE(2012,12,1) + TIME(0,0,0)</f>
        <v>41244</v>
      </c>
      <c r="C6814">
        <v>38.651882172000001</v>
      </c>
    </row>
    <row r="6815" spans="1:3" x14ac:dyDescent="0.25">
      <c r="A6815">
        <v>4749</v>
      </c>
      <c r="B6815" s="1">
        <f>DATE(2013,1,1) + TIME(0,0,0)</f>
        <v>41275</v>
      </c>
      <c r="C6815">
        <v>38.674549102999997</v>
      </c>
    </row>
    <row r="6816" spans="1:3" x14ac:dyDescent="0.25">
      <c r="A6816">
        <v>4780</v>
      </c>
      <c r="B6816" s="1">
        <f>DATE(2013,2,1) + TIME(0,0,0)</f>
        <v>41306</v>
      </c>
      <c r="C6816">
        <v>38.697093963999997</v>
      </c>
    </row>
    <row r="6817" spans="1:3" x14ac:dyDescent="0.25">
      <c r="A6817">
        <v>4808</v>
      </c>
      <c r="B6817" s="1">
        <f>DATE(2013,3,1) + TIME(0,0,0)</f>
        <v>41334</v>
      </c>
      <c r="C6817">
        <v>38.717361449999999</v>
      </c>
    </row>
    <row r="6818" spans="1:3" x14ac:dyDescent="0.25">
      <c r="A6818">
        <v>4839</v>
      </c>
      <c r="B6818" s="1">
        <f>DATE(2013,4,1) + TIME(0,0,0)</f>
        <v>41365</v>
      </c>
      <c r="C6818">
        <v>38.739685059000003</v>
      </c>
    </row>
    <row r="6819" spans="1:3" x14ac:dyDescent="0.25">
      <c r="A6819">
        <v>4869</v>
      </c>
      <c r="B6819" s="1">
        <f>DATE(2013,5,1) + TIME(0,0,0)</f>
        <v>41395</v>
      </c>
      <c r="C6819">
        <v>38.761180877999998</v>
      </c>
    </row>
    <row r="6820" spans="1:3" x14ac:dyDescent="0.25">
      <c r="A6820">
        <v>4900</v>
      </c>
      <c r="B6820" s="1">
        <f>DATE(2013,6,1) + TIME(0,0,0)</f>
        <v>41426</v>
      </c>
      <c r="C6820">
        <v>38.783279419000003</v>
      </c>
    </row>
    <row r="6821" spans="1:3" x14ac:dyDescent="0.25">
      <c r="A6821">
        <v>4930</v>
      </c>
      <c r="B6821" s="1">
        <f>DATE(2013,7,1) + TIME(0,0,0)</f>
        <v>41456</v>
      </c>
      <c r="C6821">
        <v>38.804561614999997</v>
      </c>
    </row>
    <row r="6822" spans="1:3" x14ac:dyDescent="0.25">
      <c r="A6822">
        <v>4961</v>
      </c>
      <c r="B6822" s="1">
        <f>DATE(2013,8,1) + TIME(0,0,0)</f>
        <v>41487</v>
      </c>
      <c r="C6822">
        <v>38.826446533000002</v>
      </c>
    </row>
    <row r="6823" spans="1:3" x14ac:dyDescent="0.25">
      <c r="A6823">
        <v>4992</v>
      </c>
      <c r="B6823" s="1">
        <f>DATE(2013,9,1) + TIME(0,0,0)</f>
        <v>41518</v>
      </c>
      <c r="C6823">
        <v>38.848220824999999</v>
      </c>
    </row>
    <row r="6824" spans="1:3" x14ac:dyDescent="0.25">
      <c r="A6824">
        <v>5022</v>
      </c>
      <c r="B6824" s="1">
        <f>DATE(2013,10,1) + TIME(0,0,0)</f>
        <v>41548</v>
      </c>
      <c r="C6824">
        <v>38.869194030999999</v>
      </c>
    </row>
    <row r="6825" spans="1:3" x14ac:dyDescent="0.25">
      <c r="A6825">
        <v>5053</v>
      </c>
      <c r="B6825" s="1">
        <f>DATE(2013,11,1) + TIME(0,0,0)</f>
        <v>41579</v>
      </c>
      <c r="C6825">
        <v>38.890766143999997</v>
      </c>
    </row>
    <row r="6826" spans="1:3" x14ac:dyDescent="0.25">
      <c r="A6826">
        <v>5083</v>
      </c>
      <c r="B6826" s="1">
        <f>DATE(2013,12,1) + TIME(0,0,0)</f>
        <v>41609</v>
      </c>
      <c r="C6826">
        <v>38.911544800000001</v>
      </c>
    </row>
    <row r="6827" spans="1:3" x14ac:dyDescent="0.25">
      <c r="A6827">
        <v>5114</v>
      </c>
      <c r="B6827" s="1">
        <f>DATE(2014,1,1) + TIME(0,0,0)</f>
        <v>41640</v>
      </c>
      <c r="C6827">
        <v>38.932918549</v>
      </c>
    </row>
    <row r="6828" spans="1:3" x14ac:dyDescent="0.25">
      <c r="A6828">
        <v>5145</v>
      </c>
      <c r="B6828" s="1">
        <f>DATE(2014,2,1) + TIME(0,0,0)</f>
        <v>41671</v>
      </c>
      <c r="C6828">
        <v>38.954193115000002</v>
      </c>
    </row>
    <row r="6829" spans="1:3" x14ac:dyDescent="0.25">
      <c r="A6829">
        <v>5173</v>
      </c>
      <c r="B6829" s="1">
        <f>DATE(2014,3,1) + TIME(0,0,0)</f>
        <v>41699</v>
      </c>
      <c r="C6829">
        <v>38.973327636999997</v>
      </c>
    </row>
    <row r="6830" spans="1:3" x14ac:dyDescent="0.25">
      <c r="A6830">
        <v>5204</v>
      </c>
      <c r="B6830" s="1">
        <f>DATE(2014,4,1) + TIME(0,0,0)</f>
        <v>41730</v>
      </c>
      <c r="C6830">
        <v>38.994419098000002</v>
      </c>
    </row>
    <row r="6831" spans="1:3" x14ac:dyDescent="0.25">
      <c r="A6831">
        <v>5234</v>
      </c>
      <c r="B6831" s="1">
        <f>DATE(2014,5,1) + TIME(0,0,0)</f>
        <v>41760</v>
      </c>
      <c r="C6831">
        <v>39.014747620000001</v>
      </c>
    </row>
    <row r="6832" spans="1:3" x14ac:dyDescent="0.25">
      <c r="A6832">
        <v>5265</v>
      </c>
      <c r="B6832" s="1">
        <f>DATE(2014,6,1) + TIME(0,0,0)</f>
        <v>41791</v>
      </c>
      <c r="C6832">
        <v>39.035655974999997</v>
      </c>
    </row>
    <row r="6833" spans="1:3" x14ac:dyDescent="0.25">
      <c r="A6833">
        <v>5295</v>
      </c>
      <c r="B6833" s="1">
        <f>DATE(2014,7,1) + TIME(0,0,0)</f>
        <v>41821</v>
      </c>
      <c r="C6833">
        <v>39.055809021000002</v>
      </c>
    </row>
    <row r="6834" spans="1:3" x14ac:dyDescent="0.25">
      <c r="A6834">
        <v>5326</v>
      </c>
      <c r="B6834" s="1">
        <f>DATE(2014,8,1) + TIME(0,0,0)</f>
        <v>41852</v>
      </c>
      <c r="C6834">
        <v>39.076545715000002</v>
      </c>
    </row>
    <row r="6835" spans="1:3" x14ac:dyDescent="0.25">
      <c r="A6835">
        <v>5357</v>
      </c>
      <c r="B6835" s="1">
        <f>DATE(2014,9,1) + TIME(0,0,0)</f>
        <v>41883</v>
      </c>
      <c r="C6835">
        <v>39.097190857000001</v>
      </c>
    </row>
    <row r="6836" spans="1:3" x14ac:dyDescent="0.25">
      <c r="A6836">
        <v>5387</v>
      </c>
      <c r="B6836" s="1">
        <f>DATE(2014,10,1) + TIME(0,0,0)</f>
        <v>41913</v>
      </c>
      <c r="C6836">
        <v>39.117088318</v>
      </c>
    </row>
    <row r="6837" spans="1:3" x14ac:dyDescent="0.25">
      <c r="A6837">
        <v>5418</v>
      </c>
      <c r="B6837" s="1">
        <f>DATE(2014,11,1) + TIME(0,0,0)</f>
        <v>41944</v>
      </c>
      <c r="C6837">
        <v>39.137565613</v>
      </c>
    </row>
    <row r="6838" spans="1:3" x14ac:dyDescent="0.25">
      <c r="A6838">
        <v>5448</v>
      </c>
      <c r="B6838" s="1">
        <f>DATE(2014,12,1) + TIME(0,0,0)</f>
        <v>41974</v>
      </c>
      <c r="C6838">
        <v>39.157299041999998</v>
      </c>
    </row>
    <row r="6839" spans="1:3" x14ac:dyDescent="0.25">
      <c r="A6839">
        <v>5479</v>
      </c>
      <c r="B6839" s="1">
        <f>DATE(2015,1,1) + TIME(0,0,0)</f>
        <v>42005</v>
      </c>
      <c r="C6839">
        <v>39.177604674999998</v>
      </c>
    </row>
    <row r="6840" spans="1:3" x14ac:dyDescent="0.25">
      <c r="A6840">
        <v>5510</v>
      </c>
      <c r="B6840" s="1">
        <f>DATE(2015,2,1) + TIME(0,0,0)</f>
        <v>42036</v>
      </c>
      <c r="C6840">
        <v>39.197826384999999</v>
      </c>
    </row>
    <row r="6841" spans="1:3" x14ac:dyDescent="0.25">
      <c r="A6841">
        <v>5538</v>
      </c>
      <c r="B6841" s="1">
        <f>DATE(2015,3,1) + TIME(0,0,0)</f>
        <v>42064</v>
      </c>
      <c r="C6841">
        <v>39.216014862000002</v>
      </c>
    </row>
    <row r="6842" spans="1:3" x14ac:dyDescent="0.25">
      <c r="A6842">
        <v>5569</v>
      </c>
      <c r="B6842" s="1">
        <f>DATE(2015,4,1) + TIME(0,0,0)</f>
        <v>42095</v>
      </c>
      <c r="C6842">
        <v>39.236083983999997</v>
      </c>
    </row>
    <row r="6843" spans="1:3" x14ac:dyDescent="0.25">
      <c r="A6843">
        <v>5599</v>
      </c>
      <c r="B6843" s="1">
        <f>DATE(2015,5,1) + TIME(0,0,0)</f>
        <v>42125</v>
      </c>
      <c r="C6843">
        <v>39.255432128999999</v>
      </c>
    </row>
    <row r="6844" spans="1:3" x14ac:dyDescent="0.25">
      <c r="A6844">
        <v>5630</v>
      </c>
      <c r="B6844" s="1">
        <f>DATE(2015,6,1) + TIME(0,0,0)</f>
        <v>42156</v>
      </c>
      <c r="C6844">
        <v>39.275348663000003</v>
      </c>
    </row>
    <row r="6845" spans="1:3" x14ac:dyDescent="0.25">
      <c r="A6845">
        <v>5660</v>
      </c>
      <c r="B6845" s="1">
        <f>DATE(2015,7,1) + TIME(0,0,0)</f>
        <v>42186</v>
      </c>
      <c r="C6845">
        <v>39.294536591000004</v>
      </c>
    </row>
    <row r="6846" spans="1:3" x14ac:dyDescent="0.25">
      <c r="A6846">
        <v>5691</v>
      </c>
      <c r="B6846" s="1">
        <f>DATE(2015,8,1) + TIME(0,0,0)</f>
        <v>42217</v>
      </c>
      <c r="C6846">
        <v>39.314277648999997</v>
      </c>
    </row>
    <row r="6847" spans="1:3" x14ac:dyDescent="0.25">
      <c r="A6847">
        <v>5722</v>
      </c>
      <c r="B6847" s="1">
        <f>DATE(2015,9,1) + TIME(0,0,0)</f>
        <v>42248</v>
      </c>
      <c r="C6847">
        <v>39.333938599</v>
      </c>
    </row>
    <row r="6848" spans="1:3" x14ac:dyDescent="0.25">
      <c r="A6848">
        <v>5752</v>
      </c>
      <c r="B6848" s="1">
        <f>DATE(2015,10,1) + TIME(0,0,0)</f>
        <v>42278</v>
      </c>
      <c r="C6848">
        <v>39.352893829000003</v>
      </c>
    </row>
    <row r="6849" spans="1:3" x14ac:dyDescent="0.25">
      <c r="A6849">
        <v>5783</v>
      </c>
      <c r="B6849" s="1">
        <f>DATE(2015,11,1) + TIME(0,0,0)</f>
        <v>42309</v>
      </c>
      <c r="C6849">
        <v>39.372409820999998</v>
      </c>
    </row>
    <row r="6850" spans="1:3" x14ac:dyDescent="0.25">
      <c r="A6850">
        <v>5813</v>
      </c>
      <c r="B6850" s="1">
        <f>DATE(2015,12,1) + TIME(0,0,0)</f>
        <v>42339</v>
      </c>
      <c r="C6850">
        <v>39.391227721999996</v>
      </c>
    </row>
    <row r="6851" spans="1:3" x14ac:dyDescent="0.25">
      <c r="A6851">
        <v>5844</v>
      </c>
      <c r="B6851" s="1">
        <f>DATE(2016,1,1) + TIME(0,0,0)</f>
        <v>42370</v>
      </c>
      <c r="C6851">
        <v>39.410602570000002</v>
      </c>
    </row>
    <row r="6852" spans="1:3" x14ac:dyDescent="0.25">
      <c r="A6852">
        <v>5875</v>
      </c>
      <c r="B6852" s="1">
        <f>DATE(2016,2,1) + TIME(0,0,0)</f>
        <v>42401</v>
      </c>
      <c r="C6852">
        <v>39.429893493999998</v>
      </c>
    </row>
    <row r="6853" spans="1:3" x14ac:dyDescent="0.25">
      <c r="A6853">
        <v>5904</v>
      </c>
      <c r="B6853" s="1">
        <f>DATE(2016,3,1) + TIME(0,0,0)</f>
        <v>42430</v>
      </c>
      <c r="C6853">
        <v>39.447868346999996</v>
      </c>
    </row>
    <row r="6854" spans="1:3" x14ac:dyDescent="0.25">
      <c r="A6854">
        <v>5935</v>
      </c>
      <c r="B6854" s="1">
        <f>DATE(2016,4,1) + TIME(0,0,0)</f>
        <v>42461</v>
      </c>
      <c r="C6854">
        <v>39.467018127000003</v>
      </c>
    </row>
    <row r="6855" spans="1:3" x14ac:dyDescent="0.25">
      <c r="A6855">
        <v>5965</v>
      </c>
      <c r="B6855" s="1">
        <f>DATE(2016,5,1) + TIME(0,0,0)</f>
        <v>42491</v>
      </c>
      <c r="C6855">
        <v>39.485488891999999</v>
      </c>
    </row>
    <row r="6856" spans="1:3" x14ac:dyDescent="0.25">
      <c r="A6856">
        <v>5996</v>
      </c>
      <c r="B6856" s="1">
        <f>DATE(2016,6,1) + TIME(0,0,0)</f>
        <v>42522</v>
      </c>
      <c r="C6856">
        <v>39.504501343000001</v>
      </c>
    </row>
    <row r="6857" spans="1:3" x14ac:dyDescent="0.25">
      <c r="A6857">
        <v>6026</v>
      </c>
      <c r="B6857" s="1">
        <f>DATE(2016,7,1) + TIME(0,0,0)</f>
        <v>42552</v>
      </c>
      <c r="C6857">
        <v>39.522834778000004</v>
      </c>
    </row>
    <row r="6858" spans="1:3" x14ac:dyDescent="0.25">
      <c r="A6858">
        <v>6057</v>
      </c>
      <c r="B6858" s="1">
        <f>DATE(2016,8,1) + TIME(0,0,0)</f>
        <v>42583</v>
      </c>
      <c r="C6858">
        <v>39.541702270999998</v>
      </c>
    </row>
    <row r="6859" spans="1:3" x14ac:dyDescent="0.25">
      <c r="A6859">
        <v>6088</v>
      </c>
      <c r="B6859" s="1">
        <f>DATE(2016,9,1) + TIME(0,0,0)</f>
        <v>42614</v>
      </c>
      <c r="C6859">
        <v>39.560497284</v>
      </c>
    </row>
    <row r="6860" spans="1:3" x14ac:dyDescent="0.25">
      <c r="A6860">
        <v>6118</v>
      </c>
      <c r="B6860" s="1">
        <f>DATE(2016,10,1) + TIME(0,0,0)</f>
        <v>42644</v>
      </c>
      <c r="C6860">
        <v>39.578620911000002</v>
      </c>
    </row>
    <row r="6861" spans="1:3" x14ac:dyDescent="0.25">
      <c r="A6861">
        <v>6149</v>
      </c>
      <c r="B6861" s="1">
        <f>DATE(2016,11,1) + TIME(0,0,0)</f>
        <v>42675</v>
      </c>
      <c r="C6861">
        <v>39.597278594999999</v>
      </c>
    </row>
    <row r="6862" spans="1:3" x14ac:dyDescent="0.25">
      <c r="A6862">
        <v>6179</v>
      </c>
      <c r="B6862" s="1">
        <f>DATE(2016,12,1) + TIME(0,0,0)</f>
        <v>42705</v>
      </c>
      <c r="C6862">
        <v>39.615272521999998</v>
      </c>
    </row>
    <row r="6863" spans="1:3" x14ac:dyDescent="0.25">
      <c r="A6863">
        <v>6210</v>
      </c>
      <c r="B6863" s="1">
        <f>DATE(2017,1,1) + TIME(0,0,0)</f>
        <v>42736</v>
      </c>
      <c r="C6863">
        <v>39.633796691999997</v>
      </c>
    </row>
    <row r="6864" spans="1:3" x14ac:dyDescent="0.25">
      <c r="A6864">
        <v>6241</v>
      </c>
      <c r="B6864" s="1">
        <f>DATE(2017,2,1) + TIME(0,0,0)</f>
        <v>42767</v>
      </c>
      <c r="C6864">
        <v>39.652259827000002</v>
      </c>
    </row>
    <row r="6865" spans="1:3" x14ac:dyDescent="0.25">
      <c r="A6865">
        <v>6269</v>
      </c>
      <c r="B6865" s="1">
        <f>DATE(2017,3,1) + TIME(0,0,0)</f>
        <v>42795</v>
      </c>
      <c r="C6865">
        <v>39.668876648000001</v>
      </c>
    </row>
    <row r="6866" spans="1:3" x14ac:dyDescent="0.25">
      <c r="A6866">
        <v>6300</v>
      </c>
      <c r="B6866" s="1">
        <f>DATE(2017,4,1) + TIME(0,0,0)</f>
        <v>42826</v>
      </c>
      <c r="C6866">
        <v>39.687217711999999</v>
      </c>
    </row>
    <row r="6867" spans="1:3" x14ac:dyDescent="0.25">
      <c r="A6867">
        <v>6330</v>
      </c>
      <c r="B6867" s="1">
        <f>DATE(2017,5,1) + TIME(0,0,0)</f>
        <v>42856</v>
      </c>
      <c r="C6867">
        <v>39.704902648999997</v>
      </c>
    </row>
    <row r="6868" spans="1:3" x14ac:dyDescent="0.25">
      <c r="A6868">
        <v>6361</v>
      </c>
      <c r="B6868" s="1">
        <f>DATE(2017,6,1) + TIME(0,0,0)</f>
        <v>42887</v>
      </c>
      <c r="C6868">
        <v>39.723121642999999</v>
      </c>
    </row>
    <row r="6869" spans="1:3" x14ac:dyDescent="0.25">
      <c r="A6869">
        <v>6391</v>
      </c>
      <c r="B6869" s="1">
        <f>DATE(2017,7,1) + TIME(0,0,0)</f>
        <v>42917</v>
      </c>
      <c r="C6869">
        <v>39.740692138999997</v>
      </c>
    </row>
    <row r="6870" spans="1:3" x14ac:dyDescent="0.25">
      <c r="A6870">
        <v>6422</v>
      </c>
      <c r="B6870" s="1">
        <f>DATE(2017,8,1) + TIME(0,0,0)</f>
        <v>42948</v>
      </c>
      <c r="C6870">
        <v>39.758789061999998</v>
      </c>
    </row>
    <row r="6871" spans="1:3" x14ac:dyDescent="0.25">
      <c r="A6871">
        <v>6453</v>
      </c>
      <c r="B6871" s="1">
        <f>DATE(2017,9,1) + TIME(0,0,0)</f>
        <v>42979</v>
      </c>
      <c r="C6871">
        <v>39.776828766000001</v>
      </c>
    </row>
    <row r="6872" spans="1:3" x14ac:dyDescent="0.25">
      <c r="A6872">
        <v>6483</v>
      </c>
      <c r="B6872" s="1">
        <f>DATE(2017,10,1) + TIME(0,0,0)</f>
        <v>43009</v>
      </c>
      <c r="C6872">
        <v>39.794227599999999</v>
      </c>
    </row>
    <row r="6873" spans="1:3" x14ac:dyDescent="0.25">
      <c r="A6873">
        <v>6514</v>
      </c>
      <c r="B6873" s="1">
        <f>DATE(2017,11,1) + TIME(0,0,0)</f>
        <v>43040</v>
      </c>
      <c r="C6873">
        <v>39.812149048000002</v>
      </c>
    </row>
    <row r="6874" spans="1:3" x14ac:dyDescent="0.25">
      <c r="A6874">
        <v>6544</v>
      </c>
      <c r="B6874" s="1">
        <f>DATE(2017,12,1) + TIME(0,0,0)</f>
        <v>43070</v>
      </c>
      <c r="C6874">
        <v>39.829437255999999</v>
      </c>
    </row>
    <row r="6875" spans="1:3" x14ac:dyDescent="0.25">
      <c r="A6875">
        <v>6575</v>
      </c>
      <c r="B6875" s="1">
        <f>DATE(2018,1,1) + TIME(0,0,0)</f>
        <v>43101</v>
      </c>
      <c r="C6875">
        <v>39.847244263</v>
      </c>
    </row>
    <row r="6876" spans="1:3" x14ac:dyDescent="0.25">
      <c r="A6876">
        <v>6606</v>
      </c>
      <c r="B6876" s="1">
        <f>DATE(2018,2,1) + TIME(0,0,0)</f>
        <v>43132</v>
      </c>
      <c r="C6876">
        <v>39.864994049000003</v>
      </c>
    </row>
    <row r="6877" spans="1:3" x14ac:dyDescent="0.25">
      <c r="A6877">
        <v>6634</v>
      </c>
      <c r="B6877" s="1">
        <f>DATE(2018,3,1) + TIME(0,0,0)</f>
        <v>43160</v>
      </c>
      <c r="C6877">
        <v>39.880977631</v>
      </c>
    </row>
    <row r="6878" spans="1:3" x14ac:dyDescent="0.25">
      <c r="A6878">
        <v>6665</v>
      </c>
      <c r="B6878" s="1">
        <f>DATE(2018,4,1) + TIME(0,0,0)</f>
        <v>43191</v>
      </c>
      <c r="C6878">
        <v>39.898620604999998</v>
      </c>
    </row>
    <row r="6879" spans="1:3" x14ac:dyDescent="0.25">
      <c r="A6879">
        <v>6695</v>
      </c>
      <c r="B6879" s="1">
        <f>DATE(2018,5,1) + TIME(0,0,0)</f>
        <v>43221</v>
      </c>
      <c r="C6879">
        <v>39.915637969999999</v>
      </c>
    </row>
    <row r="6880" spans="1:3" x14ac:dyDescent="0.25">
      <c r="A6880">
        <v>6726</v>
      </c>
      <c r="B6880" s="1">
        <f>DATE(2018,6,1) + TIME(0,0,0)</f>
        <v>43252</v>
      </c>
      <c r="C6880">
        <v>39.933166503999999</v>
      </c>
    </row>
    <row r="6881" spans="1:3" x14ac:dyDescent="0.25">
      <c r="A6881">
        <v>6756</v>
      </c>
      <c r="B6881" s="1">
        <f>DATE(2018,7,1) + TIME(0,0,0)</f>
        <v>43282</v>
      </c>
      <c r="C6881">
        <v>39.950073242000002</v>
      </c>
    </row>
    <row r="6882" spans="1:3" x14ac:dyDescent="0.25">
      <c r="A6882">
        <v>6787</v>
      </c>
      <c r="B6882" s="1">
        <f>DATE(2018,8,1) + TIME(0,0,0)</f>
        <v>43313</v>
      </c>
      <c r="C6882">
        <v>39.967491150000001</v>
      </c>
    </row>
    <row r="6883" spans="1:3" x14ac:dyDescent="0.25">
      <c r="A6883">
        <v>6818</v>
      </c>
      <c r="B6883" s="1">
        <f>DATE(2018,9,1) + TIME(0,0,0)</f>
        <v>43344</v>
      </c>
      <c r="C6883">
        <v>39.984855652</v>
      </c>
    </row>
    <row r="6884" spans="1:3" x14ac:dyDescent="0.25">
      <c r="A6884">
        <v>6848</v>
      </c>
      <c r="B6884" s="1">
        <f>DATE(2018,10,1) + TIME(0,0,0)</f>
        <v>43374</v>
      </c>
      <c r="C6884">
        <v>40.001602173000002</v>
      </c>
    </row>
    <row r="6885" spans="1:3" x14ac:dyDescent="0.25">
      <c r="A6885">
        <v>6879</v>
      </c>
      <c r="B6885" s="1">
        <f>DATE(2018,11,1) + TIME(0,0,0)</f>
        <v>43405</v>
      </c>
      <c r="C6885">
        <v>40.018856049</v>
      </c>
    </row>
    <row r="6886" spans="1:3" x14ac:dyDescent="0.25">
      <c r="A6886">
        <v>6909</v>
      </c>
      <c r="B6886" s="1">
        <f>DATE(2018,12,1) + TIME(0,0,0)</f>
        <v>43435</v>
      </c>
      <c r="C6886">
        <v>40.035499573000003</v>
      </c>
    </row>
    <row r="6887" spans="1:3" x14ac:dyDescent="0.25">
      <c r="A6887">
        <v>6940</v>
      </c>
      <c r="B6887" s="1">
        <f>DATE(2019,1,1) + TIME(0,0,0)</f>
        <v>43466</v>
      </c>
      <c r="C6887">
        <v>40.052642822000003</v>
      </c>
    </row>
    <row r="6888" spans="1:3" x14ac:dyDescent="0.25">
      <c r="A6888">
        <v>6971</v>
      </c>
      <c r="B6888" s="1">
        <f>DATE(2019,2,1) + TIME(0,0,0)</f>
        <v>43497</v>
      </c>
      <c r="C6888">
        <v>40.069728851000001</v>
      </c>
    </row>
    <row r="6889" spans="1:3" x14ac:dyDescent="0.25">
      <c r="A6889">
        <v>6999</v>
      </c>
      <c r="B6889" s="1">
        <f>DATE(2019,3,1) + TIME(0,0,0)</f>
        <v>43525</v>
      </c>
      <c r="C6889">
        <v>40.085117339999996</v>
      </c>
    </row>
    <row r="6890" spans="1:3" x14ac:dyDescent="0.25">
      <c r="A6890">
        <v>7030</v>
      </c>
      <c r="B6890" s="1">
        <f>DATE(2019,4,1) + TIME(0,0,0)</f>
        <v>43556</v>
      </c>
      <c r="C6890">
        <v>40.102100372000002</v>
      </c>
    </row>
    <row r="6891" spans="1:3" x14ac:dyDescent="0.25">
      <c r="A6891">
        <v>7060</v>
      </c>
      <c r="B6891" s="1">
        <f>DATE(2019,5,1) + TIME(0,0,0)</f>
        <v>43586</v>
      </c>
      <c r="C6891">
        <v>40.118484496999997</v>
      </c>
    </row>
    <row r="6892" spans="1:3" x14ac:dyDescent="0.25">
      <c r="A6892">
        <v>7091</v>
      </c>
      <c r="B6892" s="1">
        <f>DATE(2019,6,1) + TIME(0,0,0)</f>
        <v>43617</v>
      </c>
      <c r="C6892">
        <v>40.135360718000001</v>
      </c>
    </row>
    <row r="6893" spans="1:3" x14ac:dyDescent="0.25">
      <c r="A6893">
        <v>7121</v>
      </c>
      <c r="B6893" s="1">
        <f>DATE(2019,7,1) + TIME(0,0,0)</f>
        <v>43647</v>
      </c>
      <c r="C6893">
        <v>40.151641845999997</v>
      </c>
    </row>
    <row r="6894" spans="1:3" x14ac:dyDescent="0.25">
      <c r="A6894">
        <v>7152</v>
      </c>
      <c r="B6894" s="1">
        <f>DATE(2019,8,1) + TIME(0,0,0)</f>
        <v>43678</v>
      </c>
      <c r="C6894">
        <v>40.168411255000002</v>
      </c>
    </row>
    <row r="6895" spans="1:3" x14ac:dyDescent="0.25">
      <c r="A6895">
        <v>7183</v>
      </c>
      <c r="B6895" s="1">
        <f>DATE(2019,9,1) + TIME(0,0,0)</f>
        <v>43709</v>
      </c>
      <c r="C6895">
        <v>40.185127258000001</v>
      </c>
    </row>
    <row r="6896" spans="1:3" x14ac:dyDescent="0.25">
      <c r="A6896">
        <v>7213</v>
      </c>
      <c r="B6896" s="1">
        <f>DATE(2019,10,1) + TIME(0,0,0)</f>
        <v>43739</v>
      </c>
      <c r="C6896">
        <v>40.201255797999998</v>
      </c>
    </row>
    <row r="6897" spans="1:3" x14ac:dyDescent="0.25">
      <c r="A6897">
        <v>7244</v>
      </c>
      <c r="B6897" s="1">
        <f>DATE(2019,11,1) + TIME(0,0,0)</f>
        <v>43770</v>
      </c>
      <c r="C6897">
        <v>40.217868805000002</v>
      </c>
    </row>
    <row r="6898" spans="1:3" x14ac:dyDescent="0.25">
      <c r="A6898">
        <v>7274</v>
      </c>
      <c r="B6898" s="1">
        <f>DATE(2019,12,1) + TIME(0,0,0)</f>
        <v>43800</v>
      </c>
      <c r="C6898">
        <v>40.233898162999999</v>
      </c>
    </row>
    <row r="6899" spans="1:3" x14ac:dyDescent="0.25">
      <c r="A6899">
        <v>7305</v>
      </c>
      <c r="B6899" s="1">
        <f>DATE(2020,1,1) + TIME(0,0,0)</f>
        <v>43831</v>
      </c>
      <c r="C6899">
        <v>40.250408172999997</v>
      </c>
    </row>
    <row r="6900" spans="1:3" x14ac:dyDescent="0.25">
      <c r="A6900">
        <v>7336</v>
      </c>
      <c r="B6900" s="1">
        <f>DATE(2020,2,1) + TIME(0,0,0)</f>
        <v>43862</v>
      </c>
      <c r="C6900">
        <v>40.266864777000002</v>
      </c>
    </row>
    <row r="6901" spans="1:3" x14ac:dyDescent="0.25">
      <c r="A6901">
        <v>7365</v>
      </c>
      <c r="B6901" s="1">
        <f>DATE(2020,3,1) + TIME(0,0,0)</f>
        <v>43891</v>
      </c>
      <c r="C6901">
        <v>40.282215118000003</v>
      </c>
    </row>
    <row r="6902" spans="1:3" x14ac:dyDescent="0.25">
      <c r="A6902">
        <v>7396</v>
      </c>
      <c r="B6902" s="1">
        <f>DATE(2020,4,1) + TIME(0,0,0)</f>
        <v>43922</v>
      </c>
      <c r="C6902">
        <v>40.298572540000002</v>
      </c>
    </row>
    <row r="6903" spans="1:3" x14ac:dyDescent="0.25">
      <c r="A6903">
        <v>7426</v>
      </c>
      <c r="B6903" s="1">
        <f>DATE(2020,5,1) + TIME(0,0,0)</f>
        <v>43952</v>
      </c>
      <c r="C6903">
        <v>40.314353943</v>
      </c>
    </row>
    <row r="6904" spans="1:3" x14ac:dyDescent="0.25">
      <c r="A6904">
        <v>7457</v>
      </c>
      <c r="B6904" s="1">
        <f>DATE(2020,6,1) + TIME(0,0,0)</f>
        <v>43983</v>
      </c>
      <c r="C6904">
        <v>40.330612183</v>
      </c>
    </row>
    <row r="6905" spans="1:3" x14ac:dyDescent="0.25">
      <c r="A6905">
        <v>7487</v>
      </c>
      <c r="B6905" s="1">
        <f>DATE(2020,7,1) + TIME(0,0,0)</f>
        <v>44013</v>
      </c>
      <c r="C6905">
        <v>40.346294403000002</v>
      </c>
    </row>
    <row r="6906" spans="1:3" x14ac:dyDescent="0.25">
      <c r="A6906">
        <v>7518</v>
      </c>
      <c r="B6906" s="1">
        <f>DATE(2020,8,1) + TIME(0,0,0)</f>
        <v>44044</v>
      </c>
      <c r="C6906">
        <v>40.362453461000001</v>
      </c>
    </row>
    <row r="6907" spans="1:3" x14ac:dyDescent="0.25">
      <c r="A6907">
        <v>7549</v>
      </c>
      <c r="B6907" s="1">
        <f>DATE(2020,9,1) + TIME(0,0,0)</f>
        <v>44075</v>
      </c>
      <c r="C6907">
        <v>40.378562926999997</v>
      </c>
    </row>
    <row r="6908" spans="1:3" x14ac:dyDescent="0.25">
      <c r="A6908">
        <v>7579</v>
      </c>
      <c r="B6908" s="1">
        <f>DATE(2020,10,1) + TIME(0,0,0)</f>
        <v>44105</v>
      </c>
      <c r="C6908">
        <v>40.394104003999999</v>
      </c>
    </row>
    <row r="6909" spans="1:3" x14ac:dyDescent="0.25">
      <c r="A6909">
        <v>7610</v>
      </c>
      <c r="B6909" s="1">
        <f>DATE(2020,11,1) + TIME(0,0,0)</f>
        <v>44136</v>
      </c>
      <c r="C6909">
        <v>40.410114288000003</v>
      </c>
    </row>
    <row r="6910" spans="1:3" x14ac:dyDescent="0.25">
      <c r="A6910">
        <v>7640</v>
      </c>
      <c r="B6910" s="1">
        <f>DATE(2020,12,1) + TIME(0,0,0)</f>
        <v>44166</v>
      </c>
      <c r="C6910">
        <v>40.425559997999997</v>
      </c>
    </row>
    <row r="6911" spans="1:3" x14ac:dyDescent="0.25">
      <c r="A6911">
        <v>7671</v>
      </c>
      <c r="B6911" s="1">
        <f>DATE(2021,1,1) + TIME(0,0,0)</f>
        <v>44197</v>
      </c>
      <c r="C6911">
        <v>40.441471100000001</v>
      </c>
    </row>
    <row r="6912" spans="1:3" x14ac:dyDescent="0.25">
      <c r="A6912">
        <v>7702</v>
      </c>
      <c r="B6912" s="1">
        <f>DATE(2021,2,1) + TIME(0,0,0)</f>
        <v>44228</v>
      </c>
      <c r="C6912">
        <v>40.457336425999998</v>
      </c>
    </row>
    <row r="6913" spans="1:3" x14ac:dyDescent="0.25">
      <c r="A6913">
        <v>7730</v>
      </c>
      <c r="B6913" s="1">
        <f>DATE(2021,3,1) + TIME(0,0,0)</f>
        <v>44256</v>
      </c>
      <c r="C6913">
        <v>40.471622467000003</v>
      </c>
    </row>
    <row r="6914" spans="1:3" x14ac:dyDescent="0.25">
      <c r="A6914">
        <v>7761</v>
      </c>
      <c r="B6914" s="1">
        <f>DATE(2021,4,1) + TIME(0,0,0)</f>
        <v>44287</v>
      </c>
      <c r="C6914">
        <v>40.487396240000002</v>
      </c>
    </row>
    <row r="6915" spans="1:3" x14ac:dyDescent="0.25">
      <c r="A6915">
        <v>7791</v>
      </c>
      <c r="B6915" s="1">
        <f>DATE(2021,5,1) + TIME(0,0,0)</f>
        <v>44317</v>
      </c>
      <c r="C6915">
        <v>40.502613068000002</v>
      </c>
    </row>
    <row r="6916" spans="1:3" x14ac:dyDescent="0.25">
      <c r="A6916">
        <v>7822</v>
      </c>
      <c r="B6916" s="1">
        <f>DATE(2021,6,1) + TIME(0,0,0)</f>
        <v>44348</v>
      </c>
      <c r="C6916">
        <v>40.518287659000002</v>
      </c>
    </row>
    <row r="6917" spans="1:3" x14ac:dyDescent="0.25">
      <c r="A6917">
        <v>7852</v>
      </c>
      <c r="B6917" s="1">
        <f>DATE(2021,7,1) + TIME(0,0,0)</f>
        <v>44378</v>
      </c>
      <c r="C6917">
        <v>40.533416748</v>
      </c>
    </row>
    <row r="6918" spans="1:3" x14ac:dyDescent="0.25">
      <c r="A6918">
        <v>7883</v>
      </c>
      <c r="B6918" s="1">
        <f>DATE(2021,8,1) + TIME(0,0,0)</f>
        <v>44409</v>
      </c>
      <c r="C6918">
        <v>40.548999786000003</v>
      </c>
    </row>
    <row r="6919" spans="1:3" x14ac:dyDescent="0.25">
      <c r="A6919">
        <v>7914</v>
      </c>
      <c r="B6919" s="1">
        <f>DATE(2021,9,1) + TIME(0,0,0)</f>
        <v>44440</v>
      </c>
      <c r="C6919">
        <v>40.564537047999998</v>
      </c>
    </row>
    <row r="6920" spans="1:3" x14ac:dyDescent="0.25">
      <c r="A6920">
        <v>7944</v>
      </c>
      <c r="B6920" s="1">
        <f>DATE(2021,10,1) + TIME(0,0,0)</f>
        <v>44470</v>
      </c>
      <c r="C6920">
        <v>40.579524994000003</v>
      </c>
    </row>
    <row r="6921" spans="1:3" x14ac:dyDescent="0.25">
      <c r="A6921">
        <v>7975</v>
      </c>
      <c r="B6921" s="1">
        <f>DATE(2021,11,1) + TIME(0,0,0)</f>
        <v>44501</v>
      </c>
      <c r="C6921">
        <v>40.594970703000001</v>
      </c>
    </row>
    <row r="6922" spans="1:3" x14ac:dyDescent="0.25">
      <c r="A6922">
        <v>8005</v>
      </c>
      <c r="B6922" s="1">
        <f>DATE(2021,12,1) + TIME(0,0,0)</f>
        <v>44531</v>
      </c>
      <c r="C6922">
        <v>40.609874724999997</v>
      </c>
    </row>
    <row r="6923" spans="1:3" x14ac:dyDescent="0.25">
      <c r="A6923">
        <v>8036</v>
      </c>
      <c r="B6923" s="1">
        <f>DATE(2022,1,1) + TIME(0,0,0)</f>
        <v>44562</v>
      </c>
      <c r="C6923">
        <v>40.625225067000002</v>
      </c>
    </row>
    <row r="6924" spans="1:3" x14ac:dyDescent="0.25">
      <c r="A6924">
        <v>8067</v>
      </c>
      <c r="B6924" s="1">
        <f>DATE(2022,2,1) + TIME(0,0,0)</f>
        <v>44593</v>
      </c>
      <c r="C6924">
        <v>40.640533447000003</v>
      </c>
    </row>
    <row r="6925" spans="1:3" x14ac:dyDescent="0.25">
      <c r="A6925">
        <v>8095</v>
      </c>
      <c r="B6925" s="1">
        <f>DATE(2022,3,1) + TIME(0,0,0)</f>
        <v>44621</v>
      </c>
      <c r="C6925">
        <v>40.654319762999997</v>
      </c>
    </row>
    <row r="6926" spans="1:3" x14ac:dyDescent="0.25">
      <c r="A6926">
        <v>8126</v>
      </c>
      <c r="B6926" s="1">
        <f>DATE(2022,4,1) + TIME(0,0,0)</f>
        <v>44652</v>
      </c>
      <c r="C6926">
        <v>40.669540404999999</v>
      </c>
    </row>
    <row r="6927" spans="1:3" x14ac:dyDescent="0.25">
      <c r="A6927">
        <v>8156</v>
      </c>
      <c r="B6927" s="1">
        <f>DATE(2022,5,1) + TIME(0,0,0)</f>
        <v>44682</v>
      </c>
      <c r="C6927">
        <v>40.684226989999999</v>
      </c>
    </row>
    <row r="6928" spans="1:3" x14ac:dyDescent="0.25">
      <c r="A6928">
        <v>8187</v>
      </c>
      <c r="B6928" s="1">
        <f>DATE(2022,6,1) + TIME(0,0,0)</f>
        <v>44713</v>
      </c>
      <c r="C6928">
        <v>40.699356078999998</v>
      </c>
    </row>
    <row r="6929" spans="1:3" x14ac:dyDescent="0.25">
      <c r="A6929">
        <v>8217</v>
      </c>
      <c r="B6929" s="1">
        <f>DATE(2022,7,1) + TIME(0,0,0)</f>
        <v>44743</v>
      </c>
      <c r="C6929">
        <v>40.713954926</v>
      </c>
    </row>
    <row r="6930" spans="1:3" x14ac:dyDescent="0.25">
      <c r="A6930">
        <v>8248</v>
      </c>
      <c r="B6930" s="1">
        <f>DATE(2022,8,1) + TIME(0,0,0)</f>
        <v>44774</v>
      </c>
      <c r="C6930">
        <v>40.729000092</v>
      </c>
    </row>
    <row r="6931" spans="1:3" x14ac:dyDescent="0.25">
      <c r="A6931">
        <v>8279</v>
      </c>
      <c r="B6931" s="1">
        <f>DATE(2022,9,1) + TIME(0,0,0)</f>
        <v>44805</v>
      </c>
      <c r="C6931">
        <v>40.743995667</v>
      </c>
    </row>
    <row r="6932" spans="1:3" x14ac:dyDescent="0.25">
      <c r="A6932">
        <v>8309</v>
      </c>
      <c r="B6932" s="1">
        <f>DATE(2022,10,1) + TIME(0,0,0)</f>
        <v>44835</v>
      </c>
      <c r="C6932">
        <v>40.758468628000003</v>
      </c>
    </row>
    <row r="6933" spans="1:3" x14ac:dyDescent="0.25">
      <c r="A6933">
        <v>8340</v>
      </c>
      <c r="B6933" s="1">
        <f>DATE(2022,11,1) + TIME(0,0,0)</f>
        <v>44866</v>
      </c>
      <c r="C6933">
        <v>40.773380279999998</v>
      </c>
    </row>
    <row r="6934" spans="1:3" x14ac:dyDescent="0.25">
      <c r="A6934">
        <v>8370</v>
      </c>
      <c r="B6934" s="1">
        <f>DATE(2022,12,1) + TIME(0,0,0)</f>
        <v>44896</v>
      </c>
      <c r="C6934">
        <v>40.787765503000003</v>
      </c>
    </row>
    <row r="6935" spans="1:3" x14ac:dyDescent="0.25">
      <c r="A6935">
        <v>8401</v>
      </c>
      <c r="B6935" s="1">
        <f>DATE(2023,1,1) + TIME(0,0,0)</f>
        <v>44927</v>
      </c>
      <c r="C6935">
        <v>40.802593231000003</v>
      </c>
    </row>
    <row r="6936" spans="1:3" x14ac:dyDescent="0.25">
      <c r="A6936">
        <v>8432</v>
      </c>
      <c r="B6936" s="1">
        <f>DATE(2023,2,1) + TIME(0,0,0)</f>
        <v>44958</v>
      </c>
      <c r="C6936">
        <v>40.817371368000003</v>
      </c>
    </row>
    <row r="6937" spans="1:3" x14ac:dyDescent="0.25">
      <c r="A6937">
        <v>8460</v>
      </c>
      <c r="B6937" s="1">
        <f>DATE(2023,3,1) + TIME(0,0,0)</f>
        <v>44986</v>
      </c>
      <c r="C6937">
        <v>40.830684662000003</v>
      </c>
    </row>
    <row r="6938" spans="1:3" x14ac:dyDescent="0.25">
      <c r="A6938">
        <v>8491</v>
      </c>
      <c r="B6938" s="1">
        <f>DATE(2023,4,1) + TIME(0,0,0)</f>
        <v>45017</v>
      </c>
      <c r="C6938">
        <v>40.845378875999998</v>
      </c>
    </row>
    <row r="6939" spans="1:3" x14ac:dyDescent="0.25">
      <c r="A6939">
        <v>8521</v>
      </c>
      <c r="B6939" s="1">
        <f>DATE(2023,5,1) + TIME(0,0,0)</f>
        <v>45047</v>
      </c>
      <c r="C6939">
        <v>40.859561919999997</v>
      </c>
    </row>
    <row r="6940" spans="1:3" x14ac:dyDescent="0.25">
      <c r="A6940">
        <v>8552</v>
      </c>
      <c r="B6940" s="1">
        <f>DATE(2023,6,1) + TIME(0,0,0)</f>
        <v>45078</v>
      </c>
      <c r="C6940">
        <v>40.874172211000001</v>
      </c>
    </row>
    <row r="6941" spans="1:3" x14ac:dyDescent="0.25">
      <c r="A6941">
        <v>8582</v>
      </c>
      <c r="B6941" s="1">
        <f>DATE(2023,7,1) + TIME(0,0,0)</f>
        <v>45108</v>
      </c>
      <c r="C6941">
        <v>40.888267517000003</v>
      </c>
    </row>
    <row r="6942" spans="1:3" x14ac:dyDescent="0.25">
      <c r="A6942">
        <v>8613</v>
      </c>
      <c r="B6942" s="1">
        <f>DATE(2023,8,1) + TIME(0,0,0)</f>
        <v>45139</v>
      </c>
      <c r="C6942">
        <v>40.902793883999998</v>
      </c>
    </row>
    <row r="6943" spans="1:3" x14ac:dyDescent="0.25">
      <c r="A6943">
        <v>8644</v>
      </c>
      <c r="B6943" s="1">
        <f>DATE(2023,9,1) + TIME(0,0,0)</f>
        <v>45170</v>
      </c>
      <c r="C6943">
        <v>40.917274474999999</v>
      </c>
    </row>
    <row r="6944" spans="1:3" x14ac:dyDescent="0.25">
      <c r="A6944">
        <v>8674</v>
      </c>
      <c r="B6944" s="1">
        <f>DATE(2023,10,1) + TIME(0,0,0)</f>
        <v>45200</v>
      </c>
      <c r="C6944">
        <v>40.931247710999997</v>
      </c>
    </row>
    <row r="6945" spans="1:3" x14ac:dyDescent="0.25">
      <c r="A6945">
        <v>8705</v>
      </c>
      <c r="B6945" s="1">
        <f>DATE(2023,11,1) + TIME(0,0,0)</f>
        <v>45231</v>
      </c>
      <c r="C6945">
        <v>40.945644379000001</v>
      </c>
    </row>
    <row r="6946" spans="1:3" x14ac:dyDescent="0.25">
      <c r="A6946">
        <v>8735</v>
      </c>
      <c r="B6946" s="1">
        <f>DATE(2023,12,1) + TIME(0,0,0)</f>
        <v>45261</v>
      </c>
      <c r="C6946">
        <v>40.959537505999997</v>
      </c>
    </row>
    <row r="6947" spans="1:3" x14ac:dyDescent="0.25">
      <c r="A6947">
        <v>8766</v>
      </c>
      <c r="B6947" s="1">
        <f>DATE(2024,1,1) + TIME(0,0,0)</f>
        <v>45292</v>
      </c>
      <c r="C6947">
        <v>40.973850249999998</v>
      </c>
    </row>
    <row r="6948" spans="1:3" x14ac:dyDescent="0.25">
      <c r="A6948">
        <v>8797</v>
      </c>
      <c r="B6948" s="1">
        <f>DATE(2024,2,1) + TIME(0,0,0)</f>
        <v>45323</v>
      </c>
      <c r="C6948">
        <v>40.988121032999999</v>
      </c>
    </row>
    <row r="6949" spans="1:3" x14ac:dyDescent="0.25">
      <c r="A6949">
        <v>8826</v>
      </c>
      <c r="B6949" s="1">
        <f>DATE(2024,3,1) + TIME(0,0,0)</f>
        <v>45352</v>
      </c>
      <c r="C6949">
        <v>41.001434326000002</v>
      </c>
    </row>
    <row r="6950" spans="1:3" x14ac:dyDescent="0.25">
      <c r="A6950">
        <v>8857</v>
      </c>
      <c r="B6950" s="1">
        <f>DATE(2024,4,1) + TIME(0,0,0)</f>
        <v>45383</v>
      </c>
      <c r="C6950">
        <v>41.015621185000001</v>
      </c>
    </row>
    <row r="6951" spans="1:3" x14ac:dyDescent="0.25">
      <c r="A6951">
        <v>8887</v>
      </c>
      <c r="B6951" s="1">
        <f>DATE(2024,5,1) + TIME(0,0,0)</f>
        <v>45413</v>
      </c>
      <c r="C6951">
        <v>41.029315947999997</v>
      </c>
    </row>
    <row r="6952" spans="1:3" x14ac:dyDescent="0.25">
      <c r="A6952">
        <v>8918</v>
      </c>
      <c r="B6952" s="1">
        <f>DATE(2024,6,1) + TIME(0,0,0)</f>
        <v>45444</v>
      </c>
      <c r="C6952">
        <v>41.043422698999997</v>
      </c>
    </row>
    <row r="6953" spans="1:3" x14ac:dyDescent="0.25">
      <c r="A6953">
        <v>8948</v>
      </c>
      <c r="B6953" s="1">
        <f>DATE(2024,7,1) + TIME(0,0,0)</f>
        <v>45474</v>
      </c>
      <c r="C6953">
        <v>41.057033539000003</v>
      </c>
    </row>
    <row r="6954" spans="1:3" x14ac:dyDescent="0.25">
      <c r="A6954">
        <v>8979</v>
      </c>
      <c r="B6954" s="1">
        <f>DATE(2024,8,1) + TIME(0,0,0)</f>
        <v>45505</v>
      </c>
      <c r="C6954">
        <v>41.071060181</v>
      </c>
    </row>
    <row r="6955" spans="1:3" x14ac:dyDescent="0.25">
      <c r="A6955">
        <v>9010</v>
      </c>
      <c r="B6955" s="1">
        <f>DATE(2024,9,1) + TIME(0,0,0)</f>
        <v>45536</v>
      </c>
      <c r="C6955">
        <v>41.085044861</v>
      </c>
    </row>
    <row r="6956" spans="1:3" x14ac:dyDescent="0.25">
      <c r="A6956">
        <v>9040</v>
      </c>
      <c r="B6956" s="1">
        <f>DATE(2024,10,1) + TIME(0,0,0)</f>
        <v>45566</v>
      </c>
      <c r="C6956">
        <v>41.098541259999998</v>
      </c>
    </row>
    <row r="6957" spans="1:3" x14ac:dyDescent="0.25">
      <c r="A6957">
        <v>9071</v>
      </c>
      <c r="B6957" s="1">
        <f>DATE(2024,11,1) + TIME(0,0,0)</f>
        <v>45597</v>
      </c>
      <c r="C6957">
        <v>41.112449646000002</v>
      </c>
    </row>
    <row r="6958" spans="1:3" x14ac:dyDescent="0.25">
      <c r="A6958">
        <v>9101</v>
      </c>
      <c r="B6958" s="1">
        <f>DATE(2024,12,1) + TIME(0,0,0)</f>
        <v>45627</v>
      </c>
      <c r="C6958">
        <v>41.125865935999997</v>
      </c>
    </row>
    <row r="6959" spans="1:3" x14ac:dyDescent="0.25">
      <c r="A6959">
        <v>9132</v>
      </c>
      <c r="B6959" s="1">
        <f>DATE(2025,1,1) + TIME(0,0,0)</f>
        <v>45658</v>
      </c>
      <c r="C6959">
        <v>41.139694214000002</v>
      </c>
    </row>
    <row r="6960" spans="1:3" x14ac:dyDescent="0.25">
      <c r="A6960">
        <v>9163</v>
      </c>
      <c r="B6960" s="1">
        <f>DATE(2025,2,1) + TIME(0,0,0)</f>
        <v>45689</v>
      </c>
      <c r="C6960">
        <v>41.153480530000003</v>
      </c>
    </row>
    <row r="6961" spans="1:3" x14ac:dyDescent="0.25">
      <c r="A6961">
        <v>9191</v>
      </c>
      <c r="B6961" s="1">
        <f>DATE(2025,3,1) + TIME(0,0,0)</f>
        <v>45717</v>
      </c>
      <c r="C6961">
        <v>41.165901183999999</v>
      </c>
    </row>
    <row r="6962" spans="1:3" x14ac:dyDescent="0.25">
      <c r="A6962">
        <v>9222</v>
      </c>
      <c r="B6962" s="1">
        <f>DATE(2025,4,1) + TIME(0,0,0)</f>
        <v>45748</v>
      </c>
      <c r="C6962">
        <v>41.179611205999997</v>
      </c>
    </row>
    <row r="6963" spans="1:3" x14ac:dyDescent="0.25">
      <c r="A6963">
        <v>9252</v>
      </c>
      <c r="B6963" s="1">
        <f>DATE(2025,5,1) + TIME(0,0,0)</f>
        <v>45778</v>
      </c>
      <c r="C6963">
        <v>41.192844391000001</v>
      </c>
    </row>
    <row r="6964" spans="1:3" x14ac:dyDescent="0.25">
      <c r="A6964">
        <v>9283</v>
      </c>
      <c r="B6964" s="1">
        <f>DATE(2025,6,1) + TIME(0,0,0)</f>
        <v>45809</v>
      </c>
      <c r="C6964">
        <v>41.206478119000003</v>
      </c>
    </row>
    <row r="6965" spans="1:3" x14ac:dyDescent="0.25">
      <c r="A6965">
        <v>9313</v>
      </c>
      <c r="B6965" s="1">
        <f>DATE(2025,7,1) + TIME(0,0,0)</f>
        <v>45839</v>
      </c>
      <c r="C6965">
        <v>41.219638824</v>
      </c>
    </row>
    <row r="6966" spans="1:3" x14ac:dyDescent="0.25">
      <c r="A6966">
        <v>9344</v>
      </c>
      <c r="B6966" s="1">
        <f>DATE(2025,8,1) + TIME(0,0,0)</f>
        <v>45870</v>
      </c>
      <c r="C6966">
        <v>41.233196259000003</v>
      </c>
    </row>
    <row r="6967" spans="1:3" x14ac:dyDescent="0.25">
      <c r="A6967">
        <v>9375</v>
      </c>
      <c r="B6967" s="1">
        <f>DATE(2025,9,1) + TIME(0,0,0)</f>
        <v>45901</v>
      </c>
      <c r="C6967">
        <v>41.24671936</v>
      </c>
    </row>
    <row r="6968" spans="1:3" x14ac:dyDescent="0.25">
      <c r="A6968">
        <v>9405</v>
      </c>
      <c r="B6968" s="1">
        <f>DATE(2025,10,1) + TIME(0,0,0)</f>
        <v>45931</v>
      </c>
      <c r="C6968">
        <v>41.259765625</v>
      </c>
    </row>
    <row r="6969" spans="1:3" x14ac:dyDescent="0.25">
      <c r="A6969">
        <v>9436</v>
      </c>
      <c r="B6969" s="1">
        <f>DATE(2025,11,1) + TIME(0,0,0)</f>
        <v>45962</v>
      </c>
      <c r="C6969">
        <v>41.273212432999998</v>
      </c>
    </row>
    <row r="6970" spans="1:3" x14ac:dyDescent="0.25">
      <c r="A6970">
        <v>9466</v>
      </c>
      <c r="B6970" s="1">
        <f>DATE(2025,12,1) + TIME(0,0,0)</f>
        <v>45992</v>
      </c>
      <c r="C6970">
        <v>41.286186217999997</v>
      </c>
    </row>
    <row r="6971" spans="1:3" x14ac:dyDescent="0.25">
      <c r="A6971">
        <v>9497</v>
      </c>
      <c r="B6971" s="1">
        <f>DATE(2026,1,1) + TIME(0,0,0)</f>
        <v>46023</v>
      </c>
      <c r="C6971">
        <v>41.299560546999999</v>
      </c>
    </row>
    <row r="6972" spans="1:3" x14ac:dyDescent="0.25">
      <c r="A6972">
        <v>9528</v>
      </c>
      <c r="B6972" s="1">
        <f>DATE(2026,2,1) + TIME(0,0,0)</f>
        <v>46054</v>
      </c>
      <c r="C6972">
        <v>41.312892914000003</v>
      </c>
    </row>
    <row r="6973" spans="1:3" x14ac:dyDescent="0.25">
      <c r="A6973">
        <v>9556</v>
      </c>
      <c r="B6973" s="1">
        <f>DATE(2026,3,1) + TIME(0,0,0)</f>
        <v>46082</v>
      </c>
      <c r="C6973">
        <v>41.324901580999999</v>
      </c>
    </row>
    <row r="6974" spans="1:3" x14ac:dyDescent="0.25">
      <c r="A6974">
        <v>9587</v>
      </c>
      <c r="B6974" s="1">
        <f>DATE(2026,4,1) + TIME(0,0,0)</f>
        <v>46113</v>
      </c>
      <c r="C6974">
        <v>41.338157654</v>
      </c>
    </row>
    <row r="6975" spans="1:3" x14ac:dyDescent="0.25">
      <c r="A6975">
        <v>9617</v>
      </c>
      <c r="B6975" s="1">
        <f>DATE(2026,5,1) + TIME(0,0,0)</f>
        <v>46143</v>
      </c>
      <c r="C6975">
        <v>41.350948334000002</v>
      </c>
    </row>
    <row r="6976" spans="1:3" x14ac:dyDescent="0.25">
      <c r="A6976">
        <v>9648</v>
      </c>
      <c r="B6976" s="1">
        <f>DATE(2026,6,1) + TIME(0,0,0)</f>
        <v>46174</v>
      </c>
      <c r="C6976">
        <v>41.364120483000001</v>
      </c>
    </row>
    <row r="6977" spans="1:3" x14ac:dyDescent="0.25">
      <c r="A6977">
        <v>9678</v>
      </c>
      <c r="B6977" s="1">
        <f>DATE(2026,7,1) + TIME(0,0,0)</f>
        <v>46204</v>
      </c>
      <c r="C6977">
        <v>41.376834869</v>
      </c>
    </row>
    <row r="6978" spans="1:3" x14ac:dyDescent="0.25">
      <c r="A6978">
        <v>9709</v>
      </c>
      <c r="B6978" s="1">
        <f>DATE(2026,8,1) + TIME(0,0,0)</f>
        <v>46235</v>
      </c>
      <c r="C6978">
        <v>41.389930724999999</v>
      </c>
    </row>
    <row r="6979" spans="1:3" x14ac:dyDescent="0.25">
      <c r="A6979">
        <v>9740</v>
      </c>
      <c r="B6979" s="1">
        <f>DATE(2026,9,1) + TIME(0,0,0)</f>
        <v>46266</v>
      </c>
      <c r="C6979">
        <v>41.402988434000001</v>
      </c>
    </row>
    <row r="6980" spans="1:3" x14ac:dyDescent="0.25">
      <c r="A6980">
        <v>9770</v>
      </c>
      <c r="B6980" s="1">
        <f>DATE(2026,10,1) + TIME(0,0,0)</f>
        <v>46296</v>
      </c>
      <c r="C6980">
        <v>41.415588378999999</v>
      </c>
    </row>
    <row r="6981" spans="1:3" x14ac:dyDescent="0.25">
      <c r="A6981">
        <v>9801</v>
      </c>
      <c r="B6981" s="1">
        <f>DATE(2026,11,1) + TIME(0,0,0)</f>
        <v>46327</v>
      </c>
      <c r="C6981">
        <v>41.428573608000001</v>
      </c>
    </row>
    <row r="6982" spans="1:3" x14ac:dyDescent="0.25">
      <c r="A6982">
        <v>9831</v>
      </c>
      <c r="B6982" s="1">
        <f>DATE(2026,12,1) + TIME(0,0,0)</f>
        <v>46357</v>
      </c>
      <c r="C6982">
        <v>41.441101074000002</v>
      </c>
    </row>
    <row r="6983" spans="1:3" x14ac:dyDescent="0.25">
      <c r="A6983">
        <v>9862</v>
      </c>
      <c r="B6983" s="1">
        <f>DATE(2027,1,1) + TIME(0,0,0)</f>
        <v>46388</v>
      </c>
      <c r="C6983">
        <v>41.454010009999998</v>
      </c>
    </row>
    <row r="6984" spans="1:3" x14ac:dyDescent="0.25">
      <c r="A6984">
        <v>9893</v>
      </c>
      <c r="B6984" s="1">
        <f>DATE(2027,2,1) + TIME(0,0,0)</f>
        <v>46419</v>
      </c>
      <c r="C6984">
        <v>41.466884612999998</v>
      </c>
    </row>
    <row r="6985" spans="1:3" x14ac:dyDescent="0.25">
      <c r="A6985">
        <v>9921</v>
      </c>
      <c r="B6985" s="1">
        <f>DATE(2027,3,1) + TIME(0,0,0)</f>
        <v>46447</v>
      </c>
      <c r="C6985">
        <v>41.478481293000002</v>
      </c>
    </row>
    <row r="6986" spans="1:3" x14ac:dyDescent="0.25">
      <c r="A6986">
        <v>9952</v>
      </c>
      <c r="B6986" s="1">
        <f>DATE(2027,4,1) + TIME(0,0,0)</f>
        <v>46478</v>
      </c>
      <c r="C6986">
        <v>41.491283416999998</v>
      </c>
    </row>
    <row r="6987" spans="1:3" x14ac:dyDescent="0.25">
      <c r="A6987">
        <v>9982</v>
      </c>
      <c r="B6987" s="1">
        <f>DATE(2027,5,1) + TIME(0,0,0)</f>
        <v>46508</v>
      </c>
      <c r="C6987">
        <v>41.503643036</v>
      </c>
    </row>
    <row r="6988" spans="1:3" x14ac:dyDescent="0.25">
      <c r="A6988">
        <v>10013</v>
      </c>
      <c r="B6988" s="1">
        <f>DATE(2027,6,1) + TIME(0,0,0)</f>
        <v>46539</v>
      </c>
      <c r="C6988">
        <v>41.516376495000003</v>
      </c>
    </row>
    <row r="6989" spans="1:3" x14ac:dyDescent="0.25">
      <c r="A6989">
        <v>10043</v>
      </c>
      <c r="B6989" s="1">
        <f>DATE(2027,7,1) + TIME(0,0,0)</f>
        <v>46569</v>
      </c>
      <c r="C6989">
        <v>41.52866745</v>
      </c>
    </row>
    <row r="6990" spans="1:3" x14ac:dyDescent="0.25">
      <c r="A6990">
        <v>10074</v>
      </c>
      <c r="B6990" s="1">
        <f>DATE(2027,8,1) + TIME(0,0,0)</f>
        <v>46600</v>
      </c>
      <c r="C6990">
        <v>41.541332245</v>
      </c>
    </row>
    <row r="6991" spans="1:3" x14ac:dyDescent="0.25">
      <c r="A6991">
        <v>10105</v>
      </c>
      <c r="B6991" s="1">
        <f>DATE(2027,9,1) + TIME(0,0,0)</f>
        <v>46631</v>
      </c>
      <c r="C6991">
        <v>41.553966522000003</v>
      </c>
    </row>
    <row r="6992" spans="1:3" x14ac:dyDescent="0.25">
      <c r="A6992">
        <v>10135</v>
      </c>
      <c r="B6992" s="1">
        <f>DATE(2027,10,1) + TIME(0,0,0)</f>
        <v>46661</v>
      </c>
      <c r="C6992">
        <v>41.566158295000001</v>
      </c>
    </row>
    <row r="6993" spans="1:3" x14ac:dyDescent="0.25">
      <c r="A6993">
        <v>10166</v>
      </c>
      <c r="B6993" s="1">
        <f>DATE(2027,11,1) + TIME(0,0,0)</f>
        <v>46692</v>
      </c>
      <c r="C6993">
        <v>41.578723906999997</v>
      </c>
    </row>
    <row r="6994" spans="1:3" x14ac:dyDescent="0.25">
      <c r="A6994">
        <v>10196</v>
      </c>
      <c r="B6994" s="1">
        <f>DATE(2027,12,1) + TIME(0,0,0)</f>
        <v>46722</v>
      </c>
      <c r="C6994">
        <v>41.590850830000001</v>
      </c>
    </row>
    <row r="6995" spans="1:3" x14ac:dyDescent="0.25">
      <c r="A6995">
        <v>10227</v>
      </c>
      <c r="B6995" s="1">
        <f>DATE(2028,1,1) + TIME(0,0,0)</f>
        <v>46753</v>
      </c>
      <c r="C6995">
        <v>41.603351592999999</v>
      </c>
    </row>
    <row r="6996" spans="1:3" x14ac:dyDescent="0.25">
      <c r="A6996">
        <v>10258</v>
      </c>
      <c r="B6996" s="1">
        <f>DATE(2028,2,1) + TIME(0,0,0)</f>
        <v>46784</v>
      </c>
      <c r="C6996">
        <v>41.615814209</v>
      </c>
    </row>
    <row r="6997" spans="1:3" x14ac:dyDescent="0.25">
      <c r="A6997">
        <v>10287</v>
      </c>
      <c r="B6997" s="1">
        <f>DATE(2028,3,1) + TIME(0,0,0)</f>
        <v>46813</v>
      </c>
      <c r="C6997">
        <v>41.627445221000002</v>
      </c>
    </row>
    <row r="6998" spans="1:3" x14ac:dyDescent="0.25">
      <c r="A6998">
        <v>10318</v>
      </c>
      <c r="B6998" s="1">
        <f>DATE(2028,4,1) + TIME(0,0,0)</f>
        <v>46844</v>
      </c>
      <c r="C6998">
        <v>41.639846802000001</v>
      </c>
    </row>
    <row r="6999" spans="1:3" x14ac:dyDescent="0.25">
      <c r="A6999">
        <v>10348</v>
      </c>
      <c r="B6999" s="1">
        <f>DATE(2028,5,1) + TIME(0,0,0)</f>
        <v>46874</v>
      </c>
      <c r="C6999">
        <v>41.651817321999999</v>
      </c>
    </row>
    <row r="7000" spans="1:3" x14ac:dyDescent="0.25">
      <c r="A7000">
        <v>10379</v>
      </c>
      <c r="B7000" s="1">
        <f>DATE(2028,6,1) + TIME(0,0,0)</f>
        <v>46905</v>
      </c>
      <c r="C7000">
        <v>41.664154052999997</v>
      </c>
    </row>
    <row r="7001" spans="1:3" x14ac:dyDescent="0.25">
      <c r="A7001">
        <v>10409</v>
      </c>
      <c r="B7001" s="1">
        <f>DATE(2028,7,1) + TIME(0,0,0)</f>
        <v>46935</v>
      </c>
      <c r="C7001">
        <v>41.676059723000002</v>
      </c>
    </row>
    <row r="7002" spans="1:3" x14ac:dyDescent="0.25">
      <c r="A7002">
        <v>10440</v>
      </c>
      <c r="B7002" s="1">
        <f>DATE(2028,8,1) + TIME(0,0,0)</f>
        <v>46966</v>
      </c>
      <c r="C7002">
        <v>41.688331603999998</v>
      </c>
    </row>
    <row r="7003" spans="1:3" x14ac:dyDescent="0.25">
      <c r="A7003">
        <v>10471</v>
      </c>
      <c r="B7003" s="1">
        <f>DATE(2028,9,1) + TIME(0,0,0)</f>
        <v>46997</v>
      </c>
      <c r="C7003">
        <v>41.700569153000004</v>
      </c>
    </row>
    <row r="7004" spans="1:3" x14ac:dyDescent="0.25">
      <c r="A7004">
        <v>10501</v>
      </c>
      <c r="B7004" s="1">
        <f>DATE(2028,10,1) + TIME(0,0,0)</f>
        <v>47027</v>
      </c>
      <c r="C7004">
        <v>41.712383269999997</v>
      </c>
    </row>
    <row r="7005" spans="1:3" x14ac:dyDescent="0.25">
      <c r="A7005">
        <v>10532</v>
      </c>
      <c r="B7005" s="1">
        <f>DATE(2028,11,1) + TIME(0,0,0)</f>
        <v>47058</v>
      </c>
      <c r="C7005">
        <v>41.724559784</v>
      </c>
    </row>
    <row r="7006" spans="1:3" x14ac:dyDescent="0.25">
      <c r="A7006">
        <v>10562</v>
      </c>
      <c r="B7006" s="1">
        <f>DATE(2028,12,1) + TIME(0,0,0)</f>
        <v>47088</v>
      </c>
      <c r="C7006">
        <v>41.736312865999999</v>
      </c>
    </row>
    <row r="7007" spans="1:3" x14ac:dyDescent="0.25">
      <c r="A7007">
        <v>10593</v>
      </c>
      <c r="B7007" s="1">
        <f>DATE(2029,1,1) + TIME(0,0,0)</f>
        <v>47119</v>
      </c>
      <c r="C7007">
        <v>41.748424530000001</v>
      </c>
    </row>
    <row r="7008" spans="1:3" x14ac:dyDescent="0.25">
      <c r="A7008">
        <v>10624</v>
      </c>
      <c r="B7008" s="1">
        <f>DATE(2029,2,1) + TIME(0,0,0)</f>
        <v>47150</v>
      </c>
      <c r="C7008">
        <v>41.760505676000001</v>
      </c>
    </row>
    <row r="7009" spans="1:3" x14ac:dyDescent="0.25">
      <c r="A7009">
        <v>10652</v>
      </c>
      <c r="B7009" s="1">
        <f>DATE(2029,3,1) + TIME(0,0,0)</f>
        <v>47178</v>
      </c>
      <c r="C7009">
        <v>41.771389008</v>
      </c>
    </row>
    <row r="7010" spans="1:3" x14ac:dyDescent="0.25">
      <c r="A7010">
        <v>10683</v>
      </c>
      <c r="B7010" s="1">
        <f>DATE(2029,4,1) + TIME(0,0,0)</f>
        <v>47209</v>
      </c>
      <c r="C7010">
        <v>41.783405303999999</v>
      </c>
    </row>
    <row r="7011" spans="1:3" x14ac:dyDescent="0.25">
      <c r="A7011">
        <v>10713</v>
      </c>
      <c r="B7011" s="1">
        <f>DATE(2029,5,1) + TIME(0,0,0)</f>
        <v>47239</v>
      </c>
      <c r="C7011">
        <v>41.795005797999998</v>
      </c>
    </row>
    <row r="7012" spans="1:3" x14ac:dyDescent="0.25">
      <c r="A7012">
        <v>10744</v>
      </c>
      <c r="B7012" s="1">
        <f>DATE(2029,6,1) + TIME(0,0,0)</f>
        <v>47270</v>
      </c>
      <c r="C7012">
        <v>41.806957245</v>
      </c>
    </row>
    <row r="7013" spans="1:3" x14ac:dyDescent="0.25">
      <c r="A7013">
        <v>10774</v>
      </c>
      <c r="B7013" s="1">
        <f>DATE(2029,7,1) + TIME(0,0,0)</f>
        <v>47300</v>
      </c>
      <c r="C7013">
        <v>41.818496703999998</v>
      </c>
    </row>
    <row r="7014" spans="1:3" x14ac:dyDescent="0.25">
      <c r="A7014">
        <v>10805</v>
      </c>
      <c r="B7014" s="1">
        <f>DATE(2029,8,1) + TIME(0,0,0)</f>
        <v>47331</v>
      </c>
      <c r="C7014">
        <v>41.830383300999998</v>
      </c>
    </row>
    <row r="7015" spans="1:3" x14ac:dyDescent="0.25">
      <c r="A7015">
        <v>10836</v>
      </c>
      <c r="B7015" s="1">
        <f>DATE(2029,9,1) + TIME(0,0,0)</f>
        <v>47362</v>
      </c>
      <c r="C7015">
        <v>41.842243195000002</v>
      </c>
    </row>
    <row r="7016" spans="1:3" x14ac:dyDescent="0.25">
      <c r="A7016">
        <v>10866</v>
      </c>
      <c r="B7016" s="1">
        <f>DATE(2029,10,1) + TIME(0,0,0)</f>
        <v>47392</v>
      </c>
      <c r="C7016">
        <v>41.853683472</v>
      </c>
    </row>
    <row r="7017" spans="1:3" x14ac:dyDescent="0.25">
      <c r="A7017">
        <v>10897</v>
      </c>
      <c r="B7017" s="1">
        <f>DATE(2029,11,1) + TIME(0,0,0)</f>
        <v>47423</v>
      </c>
      <c r="C7017">
        <v>41.865478516000003</v>
      </c>
    </row>
    <row r="7018" spans="1:3" x14ac:dyDescent="0.25">
      <c r="A7018">
        <v>10927</v>
      </c>
      <c r="B7018" s="1">
        <f>DATE(2029,12,1) + TIME(0,0,0)</f>
        <v>47453</v>
      </c>
      <c r="C7018">
        <v>41.876857758</v>
      </c>
    </row>
    <row r="7019" spans="1:3" x14ac:dyDescent="0.25">
      <c r="A7019">
        <v>10958</v>
      </c>
      <c r="B7019" s="1">
        <f>DATE(2030,1,1) + TIME(0,0,0)</f>
        <v>47484</v>
      </c>
      <c r="C7019">
        <v>41.888587952000002</v>
      </c>
    </row>
    <row r="7020" spans="1:3" x14ac:dyDescent="0.25">
      <c r="A7020">
        <v>10989</v>
      </c>
      <c r="B7020" s="1">
        <f>DATE(2030,2,1) + TIME(0,0,0)</f>
        <v>47515</v>
      </c>
      <c r="C7020">
        <v>41.900283813000001</v>
      </c>
    </row>
    <row r="7021" spans="1:3" x14ac:dyDescent="0.25">
      <c r="A7021">
        <v>11017</v>
      </c>
      <c r="B7021" s="1">
        <f>DATE(2030,3,1) + TIME(0,0,0)</f>
        <v>47543</v>
      </c>
      <c r="C7021">
        <v>41.910823821999998</v>
      </c>
    </row>
    <row r="7022" spans="1:3" x14ac:dyDescent="0.25">
      <c r="A7022">
        <v>11048</v>
      </c>
      <c r="B7022" s="1">
        <f>DATE(2030,4,1) + TIME(0,0,0)</f>
        <v>47574</v>
      </c>
      <c r="C7022">
        <v>41.922458648999999</v>
      </c>
    </row>
    <row r="7023" spans="1:3" x14ac:dyDescent="0.25">
      <c r="A7023">
        <v>11078</v>
      </c>
      <c r="B7023" s="1">
        <f>DATE(2030,5,1) + TIME(0,0,0)</f>
        <v>47604</v>
      </c>
      <c r="C7023">
        <v>41.933692932</v>
      </c>
    </row>
    <row r="7024" spans="1:3" x14ac:dyDescent="0.25">
      <c r="A7024">
        <v>11109</v>
      </c>
      <c r="B7024" s="1">
        <f>DATE(2030,6,1) + TIME(0,0,0)</f>
        <v>47635</v>
      </c>
      <c r="C7024">
        <v>41.945266724</v>
      </c>
    </row>
    <row r="7025" spans="1:3" x14ac:dyDescent="0.25">
      <c r="A7025">
        <v>11139</v>
      </c>
      <c r="B7025" s="1">
        <f>DATE(2030,7,1) + TIME(0,0,0)</f>
        <v>47665</v>
      </c>
      <c r="C7025">
        <v>41.956439971999998</v>
      </c>
    </row>
    <row r="7026" spans="1:3" x14ac:dyDescent="0.25">
      <c r="A7026">
        <v>11170</v>
      </c>
      <c r="B7026" s="1">
        <f>DATE(2030,8,1) + TIME(0,0,0)</f>
        <v>47696</v>
      </c>
      <c r="C7026">
        <v>41.967952728</v>
      </c>
    </row>
    <row r="7027" spans="1:3" x14ac:dyDescent="0.25">
      <c r="A7027">
        <v>11201</v>
      </c>
      <c r="B7027" s="1">
        <f>DATE(2030,9,1) + TIME(0,0,0)</f>
        <v>47727</v>
      </c>
      <c r="C7027">
        <v>41.979434967000003</v>
      </c>
    </row>
    <row r="7028" spans="1:3" x14ac:dyDescent="0.25">
      <c r="A7028">
        <v>11231</v>
      </c>
      <c r="B7028" s="1">
        <f>DATE(2030,10,1) + TIME(0,0,0)</f>
        <v>47757</v>
      </c>
      <c r="C7028">
        <v>41.990520476999997</v>
      </c>
    </row>
    <row r="7029" spans="1:3" x14ac:dyDescent="0.25">
      <c r="A7029">
        <v>11262</v>
      </c>
      <c r="B7029" s="1">
        <f>DATE(2030,11,1) + TIME(0,0,0)</f>
        <v>47788</v>
      </c>
      <c r="C7029">
        <v>42.001941680999998</v>
      </c>
    </row>
    <row r="7030" spans="1:3" x14ac:dyDescent="0.25">
      <c r="A7030">
        <v>11292</v>
      </c>
      <c r="B7030" s="1">
        <f>DATE(2030,12,1) + TIME(0,0,0)</f>
        <v>47818</v>
      </c>
      <c r="C7030">
        <v>42.012966155999997</v>
      </c>
    </row>
    <row r="7031" spans="1:3" x14ac:dyDescent="0.25">
      <c r="A7031">
        <v>11323</v>
      </c>
      <c r="B7031" s="1">
        <f>DATE(2031,1,1) + TIME(0,0,0)</f>
        <v>47849</v>
      </c>
      <c r="C7031">
        <v>42.024330139</v>
      </c>
    </row>
    <row r="7032" spans="1:3" x14ac:dyDescent="0.25">
      <c r="A7032">
        <v>11354</v>
      </c>
      <c r="B7032" s="1">
        <f>DATE(2031,2,1) + TIME(0,0,0)</f>
        <v>47880</v>
      </c>
      <c r="C7032">
        <v>42.035663605000003</v>
      </c>
    </row>
    <row r="7033" spans="1:3" x14ac:dyDescent="0.25">
      <c r="A7033">
        <v>11382</v>
      </c>
      <c r="B7033" s="1">
        <f>DATE(2031,3,1) + TIME(0,0,0)</f>
        <v>47908</v>
      </c>
      <c r="C7033">
        <v>42.045875549000002</v>
      </c>
    </row>
    <row r="7034" spans="1:3" x14ac:dyDescent="0.25">
      <c r="A7034">
        <v>11413</v>
      </c>
      <c r="B7034" s="1">
        <f>DATE(2031,4,1) + TIME(0,0,0)</f>
        <v>47939</v>
      </c>
      <c r="C7034">
        <v>42.057151793999999</v>
      </c>
    </row>
    <row r="7035" spans="1:3" x14ac:dyDescent="0.25">
      <c r="A7035">
        <v>11443</v>
      </c>
      <c r="B7035" s="1">
        <f>DATE(2031,5,1) + TIME(0,0,0)</f>
        <v>47969</v>
      </c>
      <c r="C7035">
        <v>42.068035125999998</v>
      </c>
    </row>
    <row r="7036" spans="1:3" x14ac:dyDescent="0.25">
      <c r="A7036">
        <v>11474</v>
      </c>
      <c r="B7036" s="1">
        <f>DATE(2031,6,1) + TIME(0,0,0)</f>
        <v>48000</v>
      </c>
      <c r="C7036">
        <v>42.079254149999997</v>
      </c>
    </row>
    <row r="7037" spans="1:3" x14ac:dyDescent="0.25">
      <c r="A7037">
        <v>11504</v>
      </c>
      <c r="B7037" s="1">
        <f>DATE(2031,7,1) + TIME(0,0,0)</f>
        <v>48030</v>
      </c>
      <c r="C7037">
        <v>42.090080260999997</v>
      </c>
    </row>
    <row r="7038" spans="1:3" x14ac:dyDescent="0.25">
      <c r="A7038">
        <v>11535</v>
      </c>
      <c r="B7038" s="1">
        <f>DATE(2031,8,1) + TIME(0,0,0)</f>
        <v>48061</v>
      </c>
      <c r="C7038">
        <v>42.101242065000001</v>
      </c>
    </row>
    <row r="7039" spans="1:3" x14ac:dyDescent="0.25">
      <c r="A7039">
        <v>11566</v>
      </c>
      <c r="B7039" s="1">
        <f>DATE(2031,9,1) + TIME(0,0,0)</f>
        <v>48092</v>
      </c>
      <c r="C7039">
        <v>42.112373351999999</v>
      </c>
    </row>
    <row r="7040" spans="1:3" x14ac:dyDescent="0.25">
      <c r="A7040">
        <v>11596</v>
      </c>
      <c r="B7040" s="1">
        <f>DATE(2031,10,1) + TIME(0,0,0)</f>
        <v>48122</v>
      </c>
      <c r="C7040">
        <v>42.123119354000004</v>
      </c>
    </row>
    <row r="7041" spans="1:3" x14ac:dyDescent="0.25">
      <c r="A7041">
        <v>11627</v>
      </c>
      <c r="B7041" s="1">
        <f>DATE(2031,11,1) + TIME(0,0,0)</f>
        <v>48153</v>
      </c>
      <c r="C7041">
        <v>42.134193420000003</v>
      </c>
    </row>
    <row r="7042" spans="1:3" x14ac:dyDescent="0.25">
      <c r="A7042">
        <v>11657</v>
      </c>
      <c r="B7042" s="1">
        <f>DATE(2031,12,1) + TIME(0,0,0)</f>
        <v>48183</v>
      </c>
      <c r="C7042">
        <v>42.144882201999998</v>
      </c>
    </row>
    <row r="7043" spans="1:3" x14ac:dyDescent="0.25">
      <c r="A7043">
        <v>11688</v>
      </c>
      <c r="B7043" s="1">
        <f>DATE(2032,1,1) + TIME(0,0,0)</f>
        <v>48214</v>
      </c>
      <c r="C7043">
        <v>42.155899048000002</v>
      </c>
    </row>
    <row r="7044" spans="1:3" x14ac:dyDescent="0.25">
      <c r="A7044">
        <v>11719</v>
      </c>
      <c r="B7044" s="1">
        <f>DATE(2032,2,1) + TIME(0,0,0)</f>
        <v>48245</v>
      </c>
      <c r="C7044">
        <v>42.166889191000003</v>
      </c>
    </row>
    <row r="7045" spans="1:3" x14ac:dyDescent="0.25">
      <c r="A7045">
        <v>11748</v>
      </c>
      <c r="B7045" s="1">
        <f>DATE(2032,3,1) + TIME(0,0,0)</f>
        <v>48274</v>
      </c>
      <c r="C7045">
        <v>42.177143096999998</v>
      </c>
    </row>
    <row r="7046" spans="1:3" x14ac:dyDescent="0.25">
      <c r="A7046">
        <v>11779</v>
      </c>
      <c r="B7046" s="1">
        <f>DATE(2032,4,1) + TIME(0,0,0)</f>
        <v>48305</v>
      </c>
      <c r="C7046">
        <v>42.188079834</v>
      </c>
    </row>
    <row r="7047" spans="1:3" x14ac:dyDescent="0.25">
      <c r="A7047">
        <v>11809</v>
      </c>
      <c r="B7047" s="1">
        <f>DATE(2032,5,1) + TIME(0,0,0)</f>
        <v>48335</v>
      </c>
      <c r="C7047">
        <v>42.198635101000001</v>
      </c>
    </row>
    <row r="7048" spans="1:3" x14ac:dyDescent="0.25">
      <c r="A7048">
        <v>11840</v>
      </c>
      <c r="B7048" s="1">
        <f>DATE(2032,6,1) + TIME(0,0,0)</f>
        <v>48366</v>
      </c>
      <c r="C7048">
        <v>42.209514618</v>
      </c>
    </row>
    <row r="7049" spans="1:3" x14ac:dyDescent="0.25">
      <c r="A7049">
        <v>11870</v>
      </c>
      <c r="B7049" s="1">
        <f>DATE(2032,7,1) + TIME(0,0,0)</f>
        <v>48396</v>
      </c>
      <c r="C7049">
        <v>42.220016479000002</v>
      </c>
    </row>
    <row r="7050" spans="1:3" x14ac:dyDescent="0.25">
      <c r="A7050">
        <v>11901</v>
      </c>
      <c r="B7050" s="1">
        <f>DATE(2032,8,1) + TIME(0,0,0)</f>
        <v>48427</v>
      </c>
      <c r="C7050">
        <v>42.230842590000002</v>
      </c>
    </row>
    <row r="7051" spans="1:3" x14ac:dyDescent="0.25">
      <c r="A7051">
        <v>11932</v>
      </c>
      <c r="B7051" s="1">
        <f>DATE(2032,9,1) + TIME(0,0,0)</f>
        <v>48458</v>
      </c>
      <c r="C7051">
        <v>42.241641997999999</v>
      </c>
    </row>
    <row r="7052" spans="1:3" x14ac:dyDescent="0.25">
      <c r="A7052">
        <v>11962</v>
      </c>
      <c r="B7052" s="1">
        <f>DATE(2032,10,1) + TIME(0,0,0)</f>
        <v>48488</v>
      </c>
      <c r="C7052">
        <v>42.252063751000001</v>
      </c>
    </row>
    <row r="7053" spans="1:3" x14ac:dyDescent="0.25">
      <c r="A7053">
        <v>11993</v>
      </c>
      <c r="B7053" s="1">
        <f>DATE(2032,11,1) + TIME(0,0,0)</f>
        <v>48519</v>
      </c>
      <c r="C7053">
        <v>42.262809752999999</v>
      </c>
    </row>
    <row r="7054" spans="1:3" x14ac:dyDescent="0.25">
      <c r="A7054">
        <v>12023</v>
      </c>
      <c r="B7054" s="1">
        <f>DATE(2032,12,1) + TIME(0,0,0)</f>
        <v>48549</v>
      </c>
      <c r="C7054">
        <v>42.273181915000002</v>
      </c>
    </row>
    <row r="7055" spans="1:3" x14ac:dyDescent="0.25">
      <c r="A7055">
        <v>12054</v>
      </c>
      <c r="B7055" s="1">
        <f>DATE(2033,1,1) + TIME(0,0,0)</f>
        <v>48580</v>
      </c>
      <c r="C7055">
        <v>42.283874511999997</v>
      </c>
    </row>
    <row r="7056" spans="1:3" x14ac:dyDescent="0.25">
      <c r="A7056">
        <v>12085</v>
      </c>
      <c r="B7056" s="1">
        <f>DATE(2033,2,1) + TIME(0,0,0)</f>
        <v>48611</v>
      </c>
      <c r="C7056">
        <v>42.294540404999999</v>
      </c>
    </row>
    <row r="7057" spans="1:3" x14ac:dyDescent="0.25">
      <c r="A7057">
        <v>12113</v>
      </c>
      <c r="B7057" s="1">
        <f>DATE(2033,3,1) + TIME(0,0,0)</f>
        <v>48639</v>
      </c>
      <c r="C7057">
        <v>42.304153442</v>
      </c>
    </row>
    <row r="7058" spans="1:3" x14ac:dyDescent="0.25">
      <c r="A7058">
        <v>12144</v>
      </c>
      <c r="B7058" s="1">
        <f>DATE(2033,4,1) + TIME(0,0,0)</f>
        <v>48670</v>
      </c>
      <c r="C7058">
        <v>42.31476593</v>
      </c>
    </row>
    <row r="7059" spans="1:3" x14ac:dyDescent="0.25">
      <c r="A7059">
        <v>12174</v>
      </c>
      <c r="B7059" s="1">
        <f>DATE(2033,5,1) + TIME(0,0,0)</f>
        <v>48700</v>
      </c>
      <c r="C7059">
        <v>42.325016022</v>
      </c>
    </row>
    <row r="7060" spans="1:3" x14ac:dyDescent="0.25">
      <c r="A7060">
        <v>12205</v>
      </c>
      <c r="B7060" s="1">
        <f>DATE(2033,6,1) + TIME(0,0,0)</f>
        <v>48731</v>
      </c>
      <c r="C7060">
        <v>42.335578918000003</v>
      </c>
    </row>
    <row r="7061" spans="1:3" x14ac:dyDescent="0.25">
      <c r="A7061">
        <v>12235</v>
      </c>
      <c r="B7061" s="1">
        <f>DATE(2033,7,1) + TIME(0,0,0)</f>
        <v>48761</v>
      </c>
      <c r="C7061">
        <v>42.345779419000003</v>
      </c>
    </row>
    <row r="7062" spans="1:3" x14ac:dyDescent="0.25">
      <c r="A7062">
        <v>12266</v>
      </c>
      <c r="B7062" s="1">
        <f>DATE(2033,8,1) + TIME(0,0,0)</f>
        <v>48792</v>
      </c>
      <c r="C7062">
        <v>42.356292725000003</v>
      </c>
    </row>
    <row r="7063" spans="1:3" x14ac:dyDescent="0.25">
      <c r="A7063">
        <v>12297</v>
      </c>
      <c r="B7063" s="1">
        <f>DATE(2033,9,1) + TIME(0,0,0)</f>
        <v>48823</v>
      </c>
      <c r="C7063">
        <v>42.366779327000003</v>
      </c>
    </row>
    <row r="7064" spans="1:3" x14ac:dyDescent="0.25">
      <c r="A7064">
        <v>12327</v>
      </c>
      <c r="B7064" s="1">
        <f>DATE(2033,10,1) + TIME(0,0,0)</f>
        <v>48853</v>
      </c>
      <c r="C7064">
        <v>42.376907349</v>
      </c>
    </row>
    <row r="7065" spans="1:3" x14ac:dyDescent="0.25">
      <c r="A7065">
        <v>12358</v>
      </c>
      <c r="B7065" s="1">
        <f>DATE(2033,11,1) + TIME(0,0,0)</f>
        <v>48884</v>
      </c>
      <c r="C7065">
        <v>42.38734436</v>
      </c>
    </row>
    <row r="7066" spans="1:3" x14ac:dyDescent="0.25">
      <c r="A7066">
        <v>12388</v>
      </c>
      <c r="B7066" s="1">
        <f>DATE(2033,12,1) + TIME(0,0,0)</f>
        <v>48914</v>
      </c>
      <c r="C7066">
        <v>42.397422790999997</v>
      </c>
    </row>
    <row r="7067" spans="1:3" x14ac:dyDescent="0.25">
      <c r="A7067">
        <v>12419</v>
      </c>
      <c r="B7067" s="1">
        <f>DATE(2034,1,1) + TIME(0,0,0)</f>
        <v>48945</v>
      </c>
      <c r="C7067">
        <v>42.407814025999997</v>
      </c>
    </row>
    <row r="7068" spans="1:3" x14ac:dyDescent="0.25">
      <c r="A7068">
        <v>12450</v>
      </c>
      <c r="B7068" s="1">
        <f>DATE(2034,2,1) + TIME(0,0,0)</f>
        <v>48976</v>
      </c>
      <c r="C7068">
        <v>42.418178558000001</v>
      </c>
    </row>
    <row r="7069" spans="1:3" x14ac:dyDescent="0.25">
      <c r="A7069">
        <v>12478</v>
      </c>
      <c r="B7069" s="1">
        <f>DATE(2034,3,1) + TIME(0,0,0)</f>
        <v>49004</v>
      </c>
      <c r="C7069">
        <v>42.427516937</v>
      </c>
    </row>
    <row r="7070" spans="1:3" x14ac:dyDescent="0.25">
      <c r="A7070">
        <v>12509</v>
      </c>
      <c r="B7070" s="1">
        <f>DATE(2034,4,1) + TIME(0,0,0)</f>
        <v>49035</v>
      </c>
      <c r="C7070">
        <v>42.437835692999997</v>
      </c>
    </row>
    <row r="7071" spans="1:3" x14ac:dyDescent="0.25">
      <c r="A7071">
        <v>12539</v>
      </c>
      <c r="B7071" s="1">
        <f>DATE(2034,5,1) + TIME(0,0,0)</f>
        <v>49065</v>
      </c>
      <c r="C7071">
        <v>42.447795868</v>
      </c>
    </row>
    <row r="7072" spans="1:3" x14ac:dyDescent="0.25">
      <c r="A7072">
        <v>12570</v>
      </c>
      <c r="B7072" s="1">
        <f>DATE(2034,6,1) + TIME(0,0,0)</f>
        <v>49096</v>
      </c>
      <c r="C7072">
        <v>42.458068848000003</v>
      </c>
    </row>
    <row r="7073" spans="1:3" x14ac:dyDescent="0.25">
      <c r="A7073">
        <v>12600</v>
      </c>
      <c r="B7073" s="1">
        <f>DATE(2034,7,1) + TIME(0,0,0)</f>
        <v>49126</v>
      </c>
      <c r="C7073">
        <v>42.467983246000003</v>
      </c>
    </row>
    <row r="7074" spans="1:3" x14ac:dyDescent="0.25">
      <c r="A7074">
        <v>12631</v>
      </c>
      <c r="B7074" s="1">
        <f>DATE(2034,8,1) + TIME(0,0,0)</f>
        <v>49157</v>
      </c>
      <c r="C7074">
        <v>42.478206634999999</v>
      </c>
    </row>
    <row r="7075" spans="1:3" x14ac:dyDescent="0.25">
      <c r="A7075">
        <v>12662</v>
      </c>
      <c r="B7075" s="1">
        <f>DATE(2034,9,1) + TIME(0,0,0)</f>
        <v>49188</v>
      </c>
      <c r="C7075">
        <v>42.488407135000003</v>
      </c>
    </row>
    <row r="7076" spans="1:3" x14ac:dyDescent="0.25">
      <c r="A7076">
        <v>12692</v>
      </c>
      <c r="B7076" s="1">
        <f>DATE(2034,10,1) + TIME(0,0,0)</f>
        <v>49218</v>
      </c>
      <c r="C7076">
        <v>42.498252868999998</v>
      </c>
    </row>
    <row r="7077" spans="1:3" x14ac:dyDescent="0.25">
      <c r="A7077">
        <v>12723</v>
      </c>
      <c r="B7077" s="1">
        <f>DATE(2034,11,1) + TIME(0,0,0)</f>
        <v>49249</v>
      </c>
      <c r="C7077">
        <v>42.508407593000001</v>
      </c>
    </row>
    <row r="7078" spans="1:3" x14ac:dyDescent="0.25">
      <c r="A7078">
        <v>12753</v>
      </c>
      <c r="B7078" s="1">
        <f>DATE(2034,12,1) + TIME(0,0,0)</f>
        <v>49279</v>
      </c>
      <c r="C7078">
        <v>42.518211364999999</v>
      </c>
    </row>
    <row r="7079" spans="1:3" x14ac:dyDescent="0.25">
      <c r="A7079">
        <v>12784</v>
      </c>
      <c r="B7079" s="1">
        <f>DATE(2035,1,1) + TIME(0,0,0)</f>
        <v>49310</v>
      </c>
      <c r="C7079">
        <v>42.528316498000002</v>
      </c>
    </row>
    <row r="7080" spans="1:3" x14ac:dyDescent="0.25">
      <c r="A7080">
        <v>12815</v>
      </c>
      <c r="B7080" s="1">
        <f>DATE(2035,2,1) + TIME(0,0,0)</f>
        <v>49341</v>
      </c>
      <c r="C7080">
        <v>42.538402556999998</v>
      </c>
    </row>
    <row r="7081" spans="1:3" x14ac:dyDescent="0.25">
      <c r="A7081">
        <v>12843</v>
      </c>
      <c r="B7081" s="1">
        <f>DATE(2035,3,1) + TIME(0,0,0)</f>
        <v>49369</v>
      </c>
      <c r="C7081">
        <v>42.547489165999998</v>
      </c>
    </row>
    <row r="7082" spans="1:3" x14ac:dyDescent="0.25">
      <c r="A7082">
        <v>12874</v>
      </c>
      <c r="B7082" s="1">
        <f>DATE(2035,4,1) + TIME(0,0,0)</f>
        <v>49400</v>
      </c>
      <c r="C7082">
        <v>42.557529449</v>
      </c>
    </row>
    <row r="7083" spans="1:3" x14ac:dyDescent="0.25">
      <c r="A7083">
        <v>12904</v>
      </c>
      <c r="B7083" s="1">
        <f>DATE(2035,5,1) + TIME(0,0,0)</f>
        <v>49430</v>
      </c>
      <c r="C7083">
        <v>42.567222594999997</v>
      </c>
    </row>
    <row r="7084" spans="1:3" x14ac:dyDescent="0.25">
      <c r="A7084">
        <v>12935</v>
      </c>
      <c r="B7084" s="1">
        <f>DATE(2035,6,1) + TIME(0,0,0)</f>
        <v>49461</v>
      </c>
      <c r="C7084">
        <v>42.577217101999999</v>
      </c>
    </row>
    <row r="7085" spans="1:3" x14ac:dyDescent="0.25">
      <c r="A7085">
        <v>12965</v>
      </c>
      <c r="B7085" s="1">
        <f>DATE(2035,7,1) + TIME(0,0,0)</f>
        <v>49491</v>
      </c>
      <c r="C7085">
        <v>42.586868285999998</v>
      </c>
    </row>
    <row r="7086" spans="1:3" x14ac:dyDescent="0.25">
      <c r="A7086">
        <v>12996</v>
      </c>
      <c r="B7086" s="1">
        <f>DATE(2035,8,1) + TIME(0,0,0)</f>
        <v>49522</v>
      </c>
      <c r="C7086">
        <v>42.596817016999999</v>
      </c>
    </row>
    <row r="7087" spans="1:3" x14ac:dyDescent="0.25">
      <c r="A7087">
        <v>13027</v>
      </c>
      <c r="B7087" s="1">
        <f>DATE(2035,9,1) + TIME(0,0,0)</f>
        <v>49553</v>
      </c>
      <c r="C7087">
        <v>42.606746674</v>
      </c>
    </row>
    <row r="7088" spans="1:3" x14ac:dyDescent="0.25">
      <c r="A7088">
        <v>13057</v>
      </c>
      <c r="B7088" s="1">
        <f>DATE(2035,10,1) + TIME(0,0,0)</f>
        <v>49583</v>
      </c>
      <c r="C7088">
        <v>42.616333007999998</v>
      </c>
    </row>
    <row r="7089" spans="1:3" x14ac:dyDescent="0.25">
      <c r="A7089">
        <v>13088</v>
      </c>
      <c r="B7089" s="1">
        <f>DATE(2035,11,1) + TIME(0,0,0)</f>
        <v>49614</v>
      </c>
      <c r="C7089">
        <v>42.626216888000002</v>
      </c>
    </row>
    <row r="7090" spans="1:3" x14ac:dyDescent="0.25">
      <c r="A7090">
        <v>13118</v>
      </c>
      <c r="B7090" s="1">
        <f>DATE(2035,12,1) + TIME(0,0,0)</f>
        <v>49644</v>
      </c>
      <c r="C7090">
        <v>42.635761260999999</v>
      </c>
    </row>
    <row r="7091" spans="1:3" x14ac:dyDescent="0.25">
      <c r="A7091">
        <v>13149</v>
      </c>
      <c r="B7091" s="1">
        <f>DATE(2036,1,1) + TIME(0,0,0)</f>
        <v>49675</v>
      </c>
      <c r="C7091">
        <v>42.645599365000002</v>
      </c>
    </row>
    <row r="7092" spans="1:3" x14ac:dyDescent="0.25">
      <c r="A7092">
        <v>13180</v>
      </c>
      <c r="B7092" s="1">
        <f>DATE(2036,2,1) + TIME(0,0,0)</f>
        <v>49706</v>
      </c>
      <c r="C7092">
        <v>42.655418396000002</v>
      </c>
    </row>
    <row r="7093" spans="1:3" x14ac:dyDescent="0.25">
      <c r="A7093">
        <v>13209</v>
      </c>
      <c r="B7093" s="1">
        <f>DATE(2036,3,1) + TIME(0,0,0)</f>
        <v>49735</v>
      </c>
      <c r="C7093">
        <v>42.664581298999998</v>
      </c>
    </row>
    <row r="7094" spans="1:3" x14ac:dyDescent="0.25">
      <c r="A7094">
        <v>13240</v>
      </c>
      <c r="B7094" s="1">
        <f>DATE(2036,4,1) + TIME(0,0,0)</f>
        <v>49766</v>
      </c>
      <c r="C7094">
        <v>42.674358368</v>
      </c>
    </row>
    <row r="7095" spans="1:3" x14ac:dyDescent="0.25">
      <c r="A7095">
        <v>13270</v>
      </c>
      <c r="B7095" s="1">
        <f>DATE(2036,5,1) + TIME(0,0,0)</f>
        <v>49796</v>
      </c>
      <c r="C7095">
        <v>42.683799743999998</v>
      </c>
    </row>
    <row r="7096" spans="1:3" x14ac:dyDescent="0.25">
      <c r="A7096">
        <v>13301</v>
      </c>
      <c r="B7096" s="1">
        <f>DATE(2036,6,1) + TIME(0,0,0)</f>
        <v>49827</v>
      </c>
      <c r="C7096">
        <v>42.693531036000003</v>
      </c>
    </row>
    <row r="7097" spans="1:3" x14ac:dyDescent="0.25">
      <c r="A7097">
        <v>13331</v>
      </c>
      <c r="B7097" s="1">
        <f>DATE(2036,7,1) + TIME(0,0,0)</f>
        <v>49857</v>
      </c>
      <c r="C7097">
        <v>42.702930449999997</v>
      </c>
    </row>
    <row r="7098" spans="1:3" x14ac:dyDescent="0.25">
      <c r="A7098">
        <v>13362</v>
      </c>
      <c r="B7098" s="1">
        <f>DATE(2036,8,1) + TIME(0,0,0)</f>
        <v>49888</v>
      </c>
      <c r="C7098">
        <v>42.712619781000001</v>
      </c>
    </row>
    <row r="7099" spans="1:3" x14ac:dyDescent="0.25">
      <c r="A7099">
        <v>13393</v>
      </c>
      <c r="B7099" s="1">
        <f>DATE(2036,9,1) + TIME(0,0,0)</f>
        <v>49919</v>
      </c>
      <c r="C7099">
        <v>42.722290039000001</v>
      </c>
    </row>
    <row r="7100" spans="1:3" x14ac:dyDescent="0.25">
      <c r="A7100">
        <v>13423</v>
      </c>
      <c r="B7100" s="1">
        <f>DATE(2036,10,1) + TIME(0,0,0)</f>
        <v>49949</v>
      </c>
      <c r="C7100">
        <v>42.731628418</v>
      </c>
    </row>
    <row r="7101" spans="1:3" x14ac:dyDescent="0.25">
      <c r="A7101">
        <v>13454</v>
      </c>
      <c r="B7101" s="1">
        <f>DATE(2036,11,1) + TIME(0,0,0)</f>
        <v>49980</v>
      </c>
      <c r="C7101">
        <v>42.741256714000002</v>
      </c>
    </row>
    <row r="7102" spans="1:3" x14ac:dyDescent="0.25">
      <c r="A7102">
        <v>13484</v>
      </c>
      <c r="B7102" s="1">
        <f>DATE(2036,12,1) + TIME(0,0,0)</f>
        <v>50010</v>
      </c>
      <c r="C7102">
        <v>42.750556946000003</v>
      </c>
    </row>
    <row r="7103" spans="1:3" x14ac:dyDescent="0.25">
      <c r="A7103">
        <v>13515</v>
      </c>
      <c r="B7103" s="1">
        <f>DATE(2037,1,1) + TIME(0,0,0)</f>
        <v>50041</v>
      </c>
      <c r="C7103">
        <v>42.760143280000001</v>
      </c>
    </row>
    <row r="7104" spans="1:3" x14ac:dyDescent="0.25">
      <c r="A7104">
        <v>13546</v>
      </c>
      <c r="B7104" s="1">
        <f>DATE(2037,2,1) + TIME(0,0,0)</f>
        <v>50072</v>
      </c>
      <c r="C7104">
        <v>42.769710541000002</v>
      </c>
    </row>
    <row r="7105" spans="1:3" x14ac:dyDescent="0.25">
      <c r="A7105">
        <v>13574</v>
      </c>
      <c r="B7105" s="1">
        <f>DATE(2037,3,1) + TIME(0,0,0)</f>
        <v>50100</v>
      </c>
      <c r="C7105">
        <v>42.778335571</v>
      </c>
    </row>
    <row r="7106" spans="1:3" x14ac:dyDescent="0.25">
      <c r="A7106">
        <v>13605</v>
      </c>
      <c r="B7106" s="1">
        <f>DATE(2037,4,1) + TIME(0,0,0)</f>
        <v>50131</v>
      </c>
      <c r="C7106">
        <v>42.787864685000002</v>
      </c>
    </row>
    <row r="7107" spans="1:3" x14ac:dyDescent="0.25">
      <c r="A7107">
        <v>13635</v>
      </c>
      <c r="B7107" s="1">
        <f>DATE(2037,5,1) + TIME(0,0,0)</f>
        <v>50161</v>
      </c>
      <c r="C7107">
        <v>42.797065734999997</v>
      </c>
    </row>
    <row r="7108" spans="1:3" x14ac:dyDescent="0.25">
      <c r="A7108">
        <v>13666</v>
      </c>
      <c r="B7108" s="1">
        <f>DATE(2037,6,1) + TIME(0,0,0)</f>
        <v>50192</v>
      </c>
      <c r="C7108">
        <v>42.806552887000002</v>
      </c>
    </row>
    <row r="7109" spans="1:3" x14ac:dyDescent="0.25">
      <c r="A7109">
        <v>13696</v>
      </c>
      <c r="B7109" s="1">
        <f>DATE(2037,7,1) + TIME(0,0,0)</f>
        <v>50222</v>
      </c>
      <c r="C7109">
        <v>42.815715789999999</v>
      </c>
    </row>
    <row r="7110" spans="1:3" x14ac:dyDescent="0.25">
      <c r="A7110">
        <v>13727</v>
      </c>
      <c r="B7110" s="1">
        <f>DATE(2037,8,1) + TIME(0,0,0)</f>
        <v>50253</v>
      </c>
      <c r="C7110">
        <v>42.825164794999999</v>
      </c>
    </row>
    <row r="7111" spans="1:3" x14ac:dyDescent="0.25">
      <c r="A7111">
        <v>13758</v>
      </c>
      <c r="B7111" s="1">
        <f>DATE(2037,9,1) + TIME(0,0,0)</f>
        <v>50284</v>
      </c>
      <c r="C7111">
        <v>42.834594727000002</v>
      </c>
    </row>
    <row r="7112" spans="1:3" x14ac:dyDescent="0.25">
      <c r="A7112">
        <v>13788</v>
      </c>
      <c r="B7112" s="1">
        <f>DATE(2037,10,1) + TIME(0,0,0)</f>
        <v>50314</v>
      </c>
      <c r="C7112">
        <v>42.843700409</v>
      </c>
    </row>
    <row r="7113" spans="1:3" x14ac:dyDescent="0.25">
      <c r="A7113">
        <v>13819</v>
      </c>
      <c r="B7113" s="1">
        <f>DATE(2037,11,1) + TIME(0,0,0)</f>
        <v>50345</v>
      </c>
      <c r="C7113">
        <v>42.853088378999999</v>
      </c>
    </row>
    <row r="7114" spans="1:3" x14ac:dyDescent="0.25">
      <c r="A7114">
        <v>13849</v>
      </c>
      <c r="B7114" s="1">
        <f>DATE(2037,12,1) + TIME(0,0,0)</f>
        <v>50375</v>
      </c>
      <c r="C7114">
        <v>42.862159728999998</v>
      </c>
    </row>
    <row r="7115" spans="1:3" x14ac:dyDescent="0.25">
      <c r="A7115">
        <v>13880</v>
      </c>
      <c r="B7115" s="1">
        <f>DATE(2038,1,1) + TIME(0,0,0)</f>
        <v>50406</v>
      </c>
      <c r="C7115">
        <v>42.871509551999999</v>
      </c>
    </row>
    <row r="7116" spans="1:3" x14ac:dyDescent="0.25">
      <c r="A7116">
        <v>13911</v>
      </c>
      <c r="B7116" s="1">
        <f>DATE(2038,2,1) + TIME(0,0,0)</f>
        <v>50437</v>
      </c>
      <c r="C7116">
        <v>42.880840302000003</v>
      </c>
    </row>
    <row r="7117" spans="1:3" x14ac:dyDescent="0.25">
      <c r="A7117">
        <v>13939</v>
      </c>
      <c r="B7117" s="1">
        <f>DATE(2038,3,1) + TIME(0,0,0)</f>
        <v>50465</v>
      </c>
      <c r="C7117">
        <v>42.889255523999999</v>
      </c>
    </row>
    <row r="7118" spans="1:3" x14ac:dyDescent="0.25">
      <c r="A7118">
        <v>13970</v>
      </c>
      <c r="B7118" s="1">
        <f>DATE(2038,4,1) + TIME(0,0,0)</f>
        <v>50496</v>
      </c>
      <c r="C7118">
        <v>42.898548126000001</v>
      </c>
    </row>
    <row r="7119" spans="1:3" x14ac:dyDescent="0.25">
      <c r="A7119">
        <v>14000</v>
      </c>
      <c r="B7119" s="1">
        <f>DATE(2038,5,1) + TIME(0,0,0)</f>
        <v>50526</v>
      </c>
      <c r="C7119">
        <v>42.907527924</v>
      </c>
    </row>
    <row r="7120" spans="1:3" x14ac:dyDescent="0.25">
      <c r="A7120">
        <v>14031</v>
      </c>
      <c r="B7120" s="1">
        <f>DATE(2038,6,1) + TIME(0,0,0)</f>
        <v>50557</v>
      </c>
      <c r="C7120">
        <v>42.916786193999997</v>
      </c>
    </row>
    <row r="7121" spans="1:3" x14ac:dyDescent="0.25">
      <c r="A7121">
        <v>14061</v>
      </c>
      <c r="B7121" s="1">
        <f>DATE(2038,7,1) + TIME(0,0,0)</f>
        <v>50587</v>
      </c>
      <c r="C7121">
        <v>42.925724029999998</v>
      </c>
    </row>
    <row r="7122" spans="1:3" x14ac:dyDescent="0.25">
      <c r="A7122">
        <v>14092</v>
      </c>
      <c r="B7122" s="1">
        <f>DATE(2038,8,1) + TIME(0,0,0)</f>
        <v>50618</v>
      </c>
      <c r="C7122">
        <v>42.934947968000003</v>
      </c>
    </row>
    <row r="7123" spans="1:3" x14ac:dyDescent="0.25">
      <c r="A7123">
        <v>14123</v>
      </c>
      <c r="B7123" s="1">
        <f>DATE(2038,9,1) + TIME(0,0,0)</f>
        <v>50649</v>
      </c>
      <c r="C7123">
        <v>42.944149017000001</v>
      </c>
    </row>
    <row r="7124" spans="1:3" x14ac:dyDescent="0.25">
      <c r="A7124">
        <v>14153</v>
      </c>
      <c r="B7124" s="1">
        <f>DATE(2038,10,1) + TIME(0,0,0)</f>
        <v>50679</v>
      </c>
      <c r="C7124">
        <v>42.953033447000003</v>
      </c>
    </row>
    <row r="7125" spans="1:3" x14ac:dyDescent="0.25">
      <c r="A7125">
        <v>14184</v>
      </c>
      <c r="B7125" s="1">
        <f>DATE(2038,11,1) + TIME(0,0,0)</f>
        <v>50710</v>
      </c>
      <c r="C7125">
        <v>42.962200164999999</v>
      </c>
    </row>
    <row r="7126" spans="1:3" x14ac:dyDescent="0.25">
      <c r="A7126">
        <v>14214</v>
      </c>
      <c r="B7126" s="1">
        <f>DATE(2038,12,1) + TIME(0,0,0)</f>
        <v>50740</v>
      </c>
      <c r="C7126">
        <v>42.971050261999999</v>
      </c>
    </row>
    <row r="7127" spans="1:3" x14ac:dyDescent="0.25">
      <c r="A7127">
        <v>14245</v>
      </c>
      <c r="B7127" s="1">
        <f>DATE(2039,1,1) + TIME(0,0,0)</f>
        <v>50771</v>
      </c>
      <c r="C7127">
        <v>42.980178832999997</v>
      </c>
    </row>
    <row r="7128" spans="1:3" x14ac:dyDescent="0.25">
      <c r="A7128">
        <v>14276</v>
      </c>
      <c r="B7128" s="1">
        <f>DATE(2039,2,1) + TIME(0,0,0)</f>
        <v>50802</v>
      </c>
      <c r="C7128">
        <v>42.989288330000001</v>
      </c>
    </row>
    <row r="7129" spans="1:3" x14ac:dyDescent="0.25">
      <c r="A7129">
        <v>14304</v>
      </c>
      <c r="B7129" s="1">
        <f>DATE(2039,3,1) + TIME(0,0,0)</f>
        <v>50830</v>
      </c>
      <c r="C7129">
        <v>42.997501372999999</v>
      </c>
    </row>
    <row r="7130" spans="1:3" x14ac:dyDescent="0.25">
      <c r="A7130">
        <v>14335</v>
      </c>
      <c r="B7130" s="1">
        <f>DATE(2039,4,1) + TIME(0,0,0)</f>
        <v>50861</v>
      </c>
      <c r="C7130">
        <v>43.006576537999997</v>
      </c>
    </row>
    <row r="7131" spans="1:3" x14ac:dyDescent="0.25">
      <c r="A7131">
        <v>14365</v>
      </c>
      <c r="B7131" s="1">
        <f>DATE(2039,5,1) + TIME(0,0,0)</f>
        <v>50891</v>
      </c>
      <c r="C7131">
        <v>43.015338898000003</v>
      </c>
    </row>
    <row r="7132" spans="1:3" x14ac:dyDescent="0.25">
      <c r="A7132">
        <v>14396</v>
      </c>
      <c r="B7132" s="1">
        <f>DATE(2039,6,1) + TIME(0,0,0)</f>
        <v>50922</v>
      </c>
      <c r="C7132">
        <v>43.02437973</v>
      </c>
    </row>
    <row r="7133" spans="1:3" x14ac:dyDescent="0.25">
      <c r="A7133">
        <v>14426</v>
      </c>
      <c r="B7133" s="1">
        <f>DATE(2039,7,1) + TIME(0,0,0)</f>
        <v>50952</v>
      </c>
      <c r="C7133">
        <v>43.033107758</v>
      </c>
    </row>
    <row r="7134" spans="1:3" x14ac:dyDescent="0.25">
      <c r="A7134">
        <v>14457</v>
      </c>
      <c r="B7134" s="1">
        <f>DATE(2039,8,1) + TIME(0,0,0)</f>
        <v>50983</v>
      </c>
      <c r="C7134">
        <v>43.042114257999998</v>
      </c>
    </row>
    <row r="7135" spans="1:3" x14ac:dyDescent="0.25">
      <c r="A7135">
        <v>14488</v>
      </c>
      <c r="B7135" s="1">
        <f>DATE(2039,9,1) + TIME(0,0,0)</f>
        <v>51014</v>
      </c>
      <c r="C7135">
        <v>43.05109787</v>
      </c>
    </row>
    <row r="7136" spans="1:3" x14ac:dyDescent="0.25">
      <c r="A7136">
        <v>14518</v>
      </c>
      <c r="B7136" s="1">
        <f>DATE(2039,10,1) + TIME(0,0,0)</f>
        <v>51044</v>
      </c>
      <c r="C7136">
        <v>43.059776306000003</v>
      </c>
    </row>
    <row r="7137" spans="1:3" x14ac:dyDescent="0.25">
      <c r="A7137">
        <v>14549</v>
      </c>
      <c r="B7137" s="1">
        <f>DATE(2039,11,1) + TIME(0,0,0)</f>
        <v>51075</v>
      </c>
      <c r="C7137">
        <v>43.068729400999999</v>
      </c>
    </row>
    <row r="7138" spans="1:3" x14ac:dyDescent="0.25">
      <c r="A7138">
        <v>14579</v>
      </c>
      <c r="B7138" s="1">
        <f>DATE(2039,12,1) + TIME(0,0,0)</f>
        <v>51105</v>
      </c>
      <c r="C7138">
        <v>43.077373504999997</v>
      </c>
    </row>
    <row r="7139" spans="1:3" x14ac:dyDescent="0.25">
      <c r="A7139">
        <v>14610</v>
      </c>
      <c r="B7139" s="1">
        <f>DATE(2040,1,1) + TIME(0,0,0)</f>
        <v>51136</v>
      </c>
      <c r="C7139">
        <v>43.086292266999997</v>
      </c>
    </row>
    <row r="7140" spans="1:3" x14ac:dyDescent="0.25">
      <c r="A7140">
        <v>14641</v>
      </c>
      <c r="B7140" s="1">
        <f>DATE(2040,2,1) + TIME(0,0,0)</f>
        <v>51167</v>
      </c>
      <c r="C7140">
        <v>43.095188141000001</v>
      </c>
    </row>
    <row r="7141" spans="1:3" x14ac:dyDescent="0.25">
      <c r="A7141">
        <v>14670</v>
      </c>
      <c r="B7141" s="1">
        <f>DATE(2040,3,1) + TIME(0,0,0)</f>
        <v>51196</v>
      </c>
      <c r="C7141">
        <v>43.103500365999999</v>
      </c>
    </row>
    <row r="7142" spans="1:3" x14ac:dyDescent="0.25">
      <c r="A7142">
        <v>14701</v>
      </c>
      <c r="B7142" s="1">
        <f>DATE(2040,4,1) + TIME(0,0,0)</f>
        <v>51227</v>
      </c>
      <c r="C7142">
        <v>43.112365723000003</v>
      </c>
    </row>
    <row r="7143" spans="1:3" x14ac:dyDescent="0.25">
      <c r="A7143">
        <v>14731</v>
      </c>
      <c r="B7143" s="1">
        <f>DATE(2040,5,1) + TIME(0,0,0)</f>
        <v>51257</v>
      </c>
      <c r="C7143">
        <v>43.120929717999999</v>
      </c>
    </row>
    <row r="7144" spans="1:3" x14ac:dyDescent="0.25">
      <c r="A7144">
        <v>14762</v>
      </c>
      <c r="B7144" s="1">
        <f>DATE(2040,6,1) + TIME(0,0,0)</f>
        <v>51288</v>
      </c>
      <c r="C7144">
        <v>43.129760742000002</v>
      </c>
    </row>
    <row r="7145" spans="1:3" x14ac:dyDescent="0.25">
      <c r="A7145">
        <v>14792</v>
      </c>
      <c r="B7145" s="1">
        <f>DATE(2040,7,1) + TIME(0,0,0)</f>
        <v>51318</v>
      </c>
      <c r="C7145">
        <v>43.138290404999999</v>
      </c>
    </row>
    <row r="7146" spans="1:3" x14ac:dyDescent="0.25">
      <c r="A7146">
        <v>14823</v>
      </c>
      <c r="B7146" s="1">
        <f>DATE(2040,8,1) + TIME(0,0,0)</f>
        <v>51349</v>
      </c>
      <c r="C7146">
        <v>43.147090912000003</v>
      </c>
    </row>
    <row r="7147" spans="1:3" x14ac:dyDescent="0.25">
      <c r="A7147">
        <v>14854</v>
      </c>
      <c r="B7147" s="1">
        <f>DATE(2040,9,1) + TIME(0,0,0)</f>
        <v>51380</v>
      </c>
      <c r="C7147">
        <v>43.155872344999999</v>
      </c>
    </row>
    <row r="7148" spans="1:3" x14ac:dyDescent="0.25">
      <c r="A7148">
        <v>14884</v>
      </c>
      <c r="B7148" s="1">
        <f>DATE(2040,10,1) + TIME(0,0,0)</f>
        <v>51410</v>
      </c>
      <c r="C7148">
        <v>43.164352417000003</v>
      </c>
    </row>
    <row r="7149" spans="1:3" x14ac:dyDescent="0.25">
      <c r="A7149">
        <v>14915</v>
      </c>
      <c r="B7149" s="1">
        <f>DATE(2040,11,1) + TIME(0,0,0)</f>
        <v>51441</v>
      </c>
      <c r="C7149">
        <v>43.173103333</v>
      </c>
    </row>
    <row r="7150" spans="1:3" x14ac:dyDescent="0.25">
      <c r="A7150">
        <v>14945</v>
      </c>
      <c r="B7150" s="1">
        <f>DATE(2040,12,1) + TIME(0,0,0)</f>
        <v>51471</v>
      </c>
      <c r="C7150">
        <v>43.181552887000002</v>
      </c>
    </row>
    <row r="7151" spans="1:3" x14ac:dyDescent="0.25">
      <c r="A7151">
        <v>14976</v>
      </c>
      <c r="B7151" s="1">
        <f>DATE(2041,1,1) + TIME(0,0,0)</f>
        <v>51502</v>
      </c>
      <c r="C7151">
        <v>43.190269469999997</v>
      </c>
    </row>
    <row r="7152" spans="1:3" x14ac:dyDescent="0.25">
      <c r="A7152">
        <v>15007</v>
      </c>
      <c r="B7152" s="1">
        <f>DATE(2041,2,1) + TIME(0,0,0)</f>
        <v>51533</v>
      </c>
      <c r="C7152">
        <v>43.198970795000001</v>
      </c>
    </row>
    <row r="7153" spans="1:3" x14ac:dyDescent="0.25">
      <c r="A7153">
        <v>15035</v>
      </c>
      <c r="B7153" s="1">
        <f>DATE(2041,3,1) + TIME(0,0,0)</f>
        <v>51561</v>
      </c>
      <c r="C7153">
        <v>43.206813812</v>
      </c>
    </row>
    <row r="7154" spans="1:3" x14ac:dyDescent="0.25">
      <c r="A7154">
        <v>15066</v>
      </c>
      <c r="B7154" s="1">
        <f>DATE(2041,4,1) + TIME(0,0,0)</f>
        <v>51592</v>
      </c>
      <c r="C7154">
        <v>43.215480804000002</v>
      </c>
    </row>
    <row r="7155" spans="1:3" x14ac:dyDescent="0.25">
      <c r="A7155">
        <v>15096</v>
      </c>
      <c r="B7155" s="1">
        <f>DATE(2041,5,1) + TIME(0,0,0)</f>
        <v>51622</v>
      </c>
      <c r="C7155">
        <v>43.223854064999998</v>
      </c>
    </row>
    <row r="7156" spans="1:3" x14ac:dyDescent="0.25">
      <c r="A7156">
        <v>15127</v>
      </c>
      <c r="B7156" s="1">
        <f>DATE(2041,6,1) + TIME(0,0,0)</f>
        <v>51653</v>
      </c>
      <c r="C7156">
        <v>43.232490540000001</v>
      </c>
    </row>
    <row r="7157" spans="1:3" x14ac:dyDescent="0.25">
      <c r="A7157">
        <v>15157</v>
      </c>
      <c r="B7157" s="1">
        <f>DATE(2041,7,1) + TIME(0,0,0)</f>
        <v>51683</v>
      </c>
      <c r="C7157">
        <v>43.240833281999997</v>
      </c>
    </row>
    <row r="7158" spans="1:3" x14ac:dyDescent="0.25">
      <c r="A7158">
        <v>15188</v>
      </c>
      <c r="B7158" s="1">
        <f>DATE(2041,8,1) + TIME(0,0,0)</f>
        <v>51714</v>
      </c>
      <c r="C7158">
        <v>43.249439240000001</v>
      </c>
    </row>
    <row r="7159" spans="1:3" x14ac:dyDescent="0.25">
      <c r="A7159">
        <v>15219</v>
      </c>
      <c r="B7159" s="1">
        <f>DATE(2041,9,1) + TIME(0,0,0)</f>
        <v>51745</v>
      </c>
      <c r="C7159">
        <v>43.258029938</v>
      </c>
    </row>
    <row r="7160" spans="1:3" x14ac:dyDescent="0.25">
      <c r="A7160">
        <v>15249</v>
      </c>
      <c r="B7160" s="1">
        <f>DATE(2041,10,1) + TIME(0,0,0)</f>
        <v>51775</v>
      </c>
      <c r="C7160">
        <v>43.266326904000003</v>
      </c>
    </row>
    <row r="7161" spans="1:3" x14ac:dyDescent="0.25">
      <c r="A7161">
        <v>15280</v>
      </c>
      <c r="B7161" s="1">
        <f>DATE(2041,11,1) + TIME(0,0,0)</f>
        <v>51806</v>
      </c>
      <c r="C7161">
        <v>43.274883269999997</v>
      </c>
    </row>
    <row r="7162" spans="1:3" x14ac:dyDescent="0.25">
      <c r="A7162">
        <v>15310</v>
      </c>
      <c r="B7162" s="1">
        <f>DATE(2041,12,1) + TIME(0,0,0)</f>
        <v>51836</v>
      </c>
      <c r="C7162">
        <v>43.283149719000001</v>
      </c>
    </row>
    <row r="7163" spans="1:3" x14ac:dyDescent="0.25">
      <c r="A7163">
        <v>15341</v>
      </c>
      <c r="B7163" s="1">
        <f>DATE(2042,1,1) + TIME(0,0,0)</f>
        <v>51867</v>
      </c>
      <c r="C7163">
        <v>43.291675568000002</v>
      </c>
    </row>
    <row r="7164" spans="1:3" x14ac:dyDescent="0.25">
      <c r="A7164">
        <v>15372</v>
      </c>
      <c r="B7164" s="1">
        <f>DATE(2042,2,1) + TIME(0,0,0)</f>
        <v>51898</v>
      </c>
      <c r="C7164">
        <v>43.300186156999999</v>
      </c>
    </row>
    <row r="7165" spans="1:3" x14ac:dyDescent="0.25">
      <c r="A7165">
        <v>15400</v>
      </c>
      <c r="B7165" s="1">
        <f>DATE(2042,3,1) + TIME(0,0,0)</f>
        <v>51926</v>
      </c>
      <c r="C7165">
        <v>43.307861328000001</v>
      </c>
    </row>
    <row r="7166" spans="1:3" x14ac:dyDescent="0.25">
      <c r="A7166">
        <v>15431</v>
      </c>
      <c r="B7166" s="1">
        <f>DATE(2042,4,1) + TIME(0,0,0)</f>
        <v>51957</v>
      </c>
      <c r="C7166">
        <v>43.316341399999999</v>
      </c>
    </row>
    <row r="7167" spans="1:3" x14ac:dyDescent="0.25">
      <c r="A7167">
        <v>15461</v>
      </c>
      <c r="B7167" s="1">
        <f>DATE(2042,5,1) + TIME(0,0,0)</f>
        <v>51987</v>
      </c>
      <c r="C7167">
        <v>43.32453537</v>
      </c>
    </row>
    <row r="7168" spans="1:3" x14ac:dyDescent="0.25">
      <c r="A7168">
        <v>15492</v>
      </c>
      <c r="B7168" s="1">
        <f>DATE(2042,6,1) + TIME(0,0,0)</f>
        <v>52018</v>
      </c>
      <c r="C7168">
        <v>43.332984924000002</v>
      </c>
    </row>
    <row r="7169" spans="1:3" x14ac:dyDescent="0.25">
      <c r="A7169">
        <v>15522</v>
      </c>
      <c r="B7169" s="1">
        <f>DATE(2042,7,1) + TIME(0,0,0)</f>
        <v>52048</v>
      </c>
      <c r="C7169">
        <v>43.341148376</v>
      </c>
    </row>
    <row r="7170" spans="1:3" x14ac:dyDescent="0.25">
      <c r="A7170">
        <v>15553</v>
      </c>
      <c r="B7170" s="1">
        <f>DATE(2042,8,1) + TIME(0,0,0)</f>
        <v>52079</v>
      </c>
      <c r="C7170">
        <v>43.349567413000003</v>
      </c>
    </row>
    <row r="7171" spans="1:3" x14ac:dyDescent="0.25">
      <c r="A7171">
        <v>15584</v>
      </c>
      <c r="B7171" s="1">
        <f>DATE(2042,9,1) + TIME(0,0,0)</f>
        <v>52110</v>
      </c>
      <c r="C7171">
        <v>43.357975005999997</v>
      </c>
    </row>
    <row r="7172" spans="1:3" x14ac:dyDescent="0.25">
      <c r="A7172">
        <v>15614</v>
      </c>
      <c r="B7172" s="1">
        <f>DATE(2042,10,1) + TIME(0,0,0)</f>
        <v>52140</v>
      </c>
      <c r="C7172">
        <v>43.366092682000001</v>
      </c>
    </row>
    <row r="7173" spans="1:3" x14ac:dyDescent="0.25">
      <c r="A7173">
        <v>15645</v>
      </c>
      <c r="B7173" s="1">
        <f>DATE(2042,11,1) + TIME(0,0,0)</f>
        <v>52171</v>
      </c>
      <c r="C7173">
        <v>43.374469757</v>
      </c>
    </row>
    <row r="7174" spans="1:3" x14ac:dyDescent="0.25">
      <c r="A7174">
        <v>15675</v>
      </c>
      <c r="B7174" s="1">
        <f>DATE(2042,12,1) + TIME(0,0,0)</f>
        <v>52201</v>
      </c>
      <c r="C7174">
        <v>43.382560730000002</v>
      </c>
    </row>
    <row r="7175" spans="1:3" x14ac:dyDescent="0.25">
      <c r="A7175">
        <v>15706</v>
      </c>
      <c r="B7175" s="1">
        <f>DATE(2043,1,1) + TIME(0,0,0)</f>
        <v>52232</v>
      </c>
      <c r="C7175">
        <v>43.390903473000002</v>
      </c>
    </row>
    <row r="7176" spans="1:3" x14ac:dyDescent="0.25">
      <c r="A7176">
        <v>15737</v>
      </c>
      <c r="B7176" s="1">
        <f>DATE(2043,2,1) + TIME(0,0,0)</f>
        <v>52263</v>
      </c>
      <c r="C7176">
        <v>43.399234772</v>
      </c>
    </row>
    <row r="7177" spans="1:3" x14ac:dyDescent="0.25">
      <c r="A7177">
        <v>15765</v>
      </c>
      <c r="B7177" s="1">
        <f>DATE(2043,3,1) + TIME(0,0,0)</f>
        <v>52291</v>
      </c>
      <c r="C7177">
        <v>43.406745911000002</v>
      </c>
    </row>
    <row r="7178" spans="1:3" x14ac:dyDescent="0.25">
      <c r="A7178">
        <v>15796</v>
      </c>
      <c r="B7178" s="1">
        <f>DATE(2043,4,1) + TIME(0,0,0)</f>
        <v>52322</v>
      </c>
      <c r="C7178">
        <v>43.415050506999997</v>
      </c>
    </row>
    <row r="7179" spans="1:3" x14ac:dyDescent="0.25">
      <c r="A7179">
        <v>15826</v>
      </c>
      <c r="B7179" s="1">
        <f>DATE(2043,5,1) + TIME(0,0,0)</f>
        <v>52352</v>
      </c>
      <c r="C7179">
        <v>43.423068999999998</v>
      </c>
    </row>
    <row r="7180" spans="1:3" x14ac:dyDescent="0.25">
      <c r="A7180">
        <v>15857</v>
      </c>
      <c r="B7180" s="1">
        <f>DATE(2043,6,1) + TIME(0,0,0)</f>
        <v>52383</v>
      </c>
      <c r="C7180">
        <v>43.431343079000001</v>
      </c>
    </row>
    <row r="7181" spans="1:3" x14ac:dyDescent="0.25">
      <c r="A7181">
        <v>15887</v>
      </c>
      <c r="B7181" s="1">
        <f>DATE(2043,7,1) + TIME(0,0,0)</f>
        <v>52413</v>
      </c>
      <c r="C7181">
        <v>43.439334869</v>
      </c>
    </row>
    <row r="7182" spans="1:3" x14ac:dyDescent="0.25">
      <c r="A7182">
        <v>15918</v>
      </c>
      <c r="B7182" s="1">
        <f>DATE(2043,8,1) + TIME(0,0,0)</f>
        <v>52444</v>
      </c>
      <c r="C7182">
        <v>43.44757843</v>
      </c>
    </row>
    <row r="7183" spans="1:3" x14ac:dyDescent="0.25">
      <c r="A7183">
        <v>15949</v>
      </c>
      <c r="B7183" s="1">
        <f>DATE(2043,9,1) + TIME(0,0,0)</f>
        <v>52475</v>
      </c>
      <c r="C7183">
        <v>43.455806731999999</v>
      </c>
    </row>
    <row r="7184" spans="1:3" x14ac:dyDescent="0.25">
      <c r="A7184">
        <v>15979</v>
      </c>
      <c r="B7184" s="1">
        <f>DATE(2043,10,1) + TIME(0,0,0)</f>
        <v>52505</v>
      </c>
      <c r="C7184">
        <v>43.463756560999997</v>
      </c>
    </row>
    <row r="7185" spans="1:3" x14ac:dyDescent="0.25">
      <c r="A7185">
        <v>16010</v>
      </c>
      <c r="B7185" s="1">
        <f>DATE(2043,11,1) + TIME(0,0,0)</f>
        <v>52536</v>
      </c>
      <c r="C7185">
        <v>43.47195816</v>
      </c>
    </row>
    <row r="7186" spans="1:3" x14ac:dyDescent="0.25">
      <c r="A7186">
        <v>16040</v>
      </c>
      <c r="B7186" s="1">
        <f>DATE(2043,12,1) + TIME(0,0,0)</f>
        <v>52566</v>
      </c>
      <c r="C7186">
        <v>43.479881286999998</v>
      </c>
    </row>
    <row r="7187" spans="1:3" x14ac:dyDescent="0.25">
      <c r="A7187">
        <v>16071</v>
      </c>
      <c r="B7187" s="1">
        <f>DATE(2044,1,1) + TIME(0,0,0)</f>
        <v>52597</v>
      </c>
      <c r="C7187">
        <v>43.488052367999998</v>
      </c>
    </row>
    <row r="7188" spans="1:3" x14ac:dyDescent="0.25">
      <c r="A7188">
        <v>16102</v>
      </c>
      <c r="B7188" s="1">
        <f>DATE(2044,2,1) + TIME(0,0,0)</f>
        <v>52628</v>
      </c>
      <c r="C7188">
        <v>43.496212006</v>
      </c>
    </row>
    <row r="7189" spans="1:3" x14ac:dyDescent="0.25">
      <c r="A7189">
        <v>16131</v>
      </c>
      <c r="B7189" s="1">
        <f>DATE(2044,3,1) + TIME(0,0,0)</f>
        <v>52657</v>
      </c>
      <c r="C7189">
        <v>43.503829955999997</v>
      </c>
    </row>
    <row r="7190" spans="1:3" x14ac:dyDescent="0.25">
      <c r="A7190">
        <v>16162</v>
      </c>
      <c r="B7190" s="1">
        <f>DATE(2044,4,1) + TIME(0,0,0)</f>
        <v>52688</v>
      </c>
      <c r="C7190">
        <v>43.511959075999997</v>
      </c>
    </row>
    <row r="7191" spans="1:3" x14ac:dyDescent="0.25">
      <c r="A7191">
        <v>16192</v>
      </c>
      <c r="B7191" s="1">
        <f>DATE(2044,5,1) + TIME(0,0,0)</f>
        <v>52718</v>
      </c>
      <c r="C7191">
        <v>43.519813538000001</v>
      </c>
    </row>
    <row r="7192" spans="1:3" x14ac:dyDescent="0.25">
      <c r="A7192">
        <v>16223</v>
      </c>
      <c r="B7192" s="1">
        <f>DATE(2044,6,1) + TIME(0,0,0)</f>
        <v>52749</v>
      </c>
      <c r="C7192">
        <v>43.527915954999997</v>
      </c>
    </row>
    <row r="7193" spans="1:3" x14ac:dyDescent="0.25">
      <c r="A7193">
        <v>16253</v>
      </c>
      <c r="B7193" s="1">
        <f>DATE(2044,7,1) + TIME(0,0,0)</f>
        <v>52779</v>
      </c>
      <c r="C7193">
        <v>43.535743713000002</v>
      </c>
    </row>
    <row r="7194" spans="1:3" x14ac:dyDescent="0.25">
      <c r="A7194">
        <v>16284</v>
      </c>
      <c r="B7194" s="1">
        <f>DATE(2044,8,1) + TIME(0,0,0)</f>
        <v>52810</v>
      </c>
      <c r="C7194">
        <v>43.543819427000003</v>
      </c>
    </row>
    <row r="7195" spans="1:3" x14ac:dyDescent="0.25">
      <c r="A7195">
        <v>16315</v>
      </c>
      <c r="B7195" s="1">
        <f>DATE(2044,9,1) + TIME(0,0,0)</f>
        <v>52841</v>
      </c>
      <c r="C7195">
        <v>43.551879882999998</v>
      </c>
    </row>
    <row r="7196" spans="1:3" x14ac:dyDescent="0.25">
      <c r="A7196">
        <v>16345</v>
      </c>
      <c r="B7196" s="1">
        <f>DATE(2044,10,1) + TIME(0,0,0)</f>
        <v>52871</v>
      </c>
      <c r="C7196">
        <v>43.559665680000002</v>
      </c>
    </row>
    <row r="7197" spans="1:3" x14ac:dyDescent="0.25">
      <c r="A7197">
        <v>16376</v>
      </c>
      <c r="B7197" s="1">
        <f>DATE(2044,11,1) + TIME(0,0,0)</f>
        <v>52902</v>
      </c>
      <c r="C7197">
        <v>43.567699431999998</v>
      </c>
    </row>
    <row r="7198" spans="1:3" x14ac:dyDescent="0.25">
      <c r="A7198">
        <v>16406</v>
      </c>
      <c r="B7198" s="1">
        <f>DATE(2044,12,1) + TIME(0,0,0)</f>
        <v>52932</v>
      </c>
      <c r="C7198">
        <v>43.575462340999998</v>
      </c>
    </row>
    <row r="7199" spans="1:3" x14ac:dyDescent="0.25">
      <c r="A7199">
        <v>16437</v>
      </c>
      <c r="B7199" s="1">
        <f>DATE(2045,1,1) + TIME(0,0,0)</f>
        <v>52963</v>
      </c>
      <c r="C7199">
        <v>43.583465576000002</v>
      </c>
    </row>
    <row r="7200" spans="1:3" x14ac:dyDescent="0.25">
      <c r="A7200">
        <v>16468</v>
      </c>
      <c r="B7200" s="1">
        <f>DATE(2045,2,1) + TIME(0,0,0)</f>
        <v>52994</v>
      </c>
      <c r="C7200">
        <v>43.591457366999997</v>
      </c>
    </row>
    <row r="7201" spans="1:3" x14ac:dyDescent="0.25">
      <c r="A7201">
        <v>16496</v>
      </c>
      <c r="B7201" s="1">
        <f>DATE(2045,3,1) + TIME(0,0,0)</f>
        <v>53022</v>
      </c>
      <c r="C7201">
        <v>43.598667145</v>
      </c>
    </row>
    <row r="7202" spans="1:3" x14ac:dyDescent="0.25">
      <c r="A7202">
        <v>16527</v>
      </c>
      <c r="B7202" s="1">
        <f>DATE(2045,4,1) + TIME(0,0,0)</f>
        <v>53053</v>
      </c>
      <c r="C7202">
        <v>43.606632232999999</v>
      </c>
    </row>
    <row r="7203" spans="1:3" x14ac:dyDescent="0.25">
      <c r="A7203">
        <v>16557</v>
      </c>
      <c r="B7203" s="1">
        <f>DATE(2045,5,1) + TIME(0,0,0)</f>
        <v>53083</v>
      </c>
      <c r="C7203">
        <v>43.614326476999999</v>
      </c>
    </row>
    <row r="7204" spans="1:3" x14ac:dyDescent="0.25">
      <c r="A7204">
        <v>16588</v>
      </c>
      <c r="B7204" s="1">
        <f>DATE(2045,6,1) + TIME(0,0,0)</f>
        <v>53114</v>
      </c>
      <c r="C7204">
        <v>43.622264862000002</v>
      </c>
    </row>
    <row r="7205" spans="1:3" x14ac:dyDescent="0.25">
      <c r="A7205">
        <v>16618</v>
      </c>
      <c r="B7205" s="1">
        <f>DATE(2045,7,1) + TIME(0,0,0)</f>
        <v>53144</v>
      </c>
      <c r="C7205">
        <v>43.629936217999997</v>
      </c>
    </row>
    <row r="7206" spans="1:3" x14ac:dyDescent="0.25">
      <c r="A7206">
        <v>16649</v>
      </c>
      <c r="B7206" s="1">
        <f>DATE(2045,8,1) + TIME(0,0,0)</f>
        <v>53175</v>
      </c>
      <c r="C7206">
        <v>43.637847899999997</v>
      </c>
    </row>
    <row r="7207" spans="1:3" x14ac:dyDescent="0.25">
      <c r="A7207">
        <v>16680</v>
      </c>
      <c r="B7207" s="1">
        <f>DATE(2045,9,1) + TIME(0,0,0)</f>
        <v>53206</v>
      </c>
      <c r="C7207">
        <v>43.645748138000002</v>
      </c>
    </row>
    <row r="7208" spans="1:3" x14ac:dyDescent="0.25">
      <c r="A7208">
        <v>16710</v>
      </c>
      <c r="B7208" s="1">
        <f>DATE(2045,10,1) + TIME(0,0,0)</f>
        <v>53236</v>
      </c>
      <c r="C7208">
        <v>43.653377532999997</v>
      </c>
    </row>
    <row r="7209" spans="1:3" x14ac:dyDescent="0.25">
      <c r="A7209">
        <v>16741</v>
      </c>
      <c r="B7209" s="1">
        <f>DATE(2045,11,1) + TIME(0,0,0)</f>
        <v>53267</v>
      </c>
      <c r="C7209">
        <v>43.661251067999999</v>
      </c>
    </row>
    <row r="7210" spans="1:3" x14ac:dyDescent="0.25">
      <c r="A7210">
        <v>16771</v>
      </c>
      <c r="B7210" s="1">
        <f>DATE(2045,12,1) + TIME(0,0,0)</f>
        <v>53297</v>
      </c>
      <c r="C7210">
        <v>43.668853759999998</v>
      </c>
    </row>
    <row r="7211" spans="1:3" x14ac:dyDescent="0.25">
      <c r="A7211">
        <v>16802</v>
      </c>
      <c r="B7211" s="1">
        <f>DATE(2046,1,1) + TIME(0,0,0)</f>
        <v>53328</v>
      </c>
      <c r="C7211">
        <v>43.676700592000003</v>
      </c>
    </row>
    <row r="7212" spans="1:3" x14ac:dyDescent="0.25">
      <c r="A7212">
        <v>16833</v>
      </c>
      <c r="B7212" s="1">
        <f>DATE(2046,2,1) + TIME(0,0,0)</f>
        <v>53359</v>
      </c>
      <c r="C7212">
        <v>43.684532165999997</v>
      </c>
    </row>
    <row r="7213" spans="1:3" x14ac:dyDescent="0.25">
      <c r="A7213">
        <v>16861</v>
      </c>
      <c r="B7213" s="1">
        <f>DATE(2046,3,1) + TIME(0,0,0)</f>
        <v>53387</v>
      </c>
      <c r="C7213">
        <v>43.691596984999997</v>
      </c>
    </row>
    <row r="7214" spans="1:3" x14ac:dyDescent="0.25">
      <c r="A7214">
        <v>16892</v>
      </c>
      <c r="B7214" s="1">
        <f>DATE(2046,4,1) + TIME(0,0,0)</f>
        <v>53418</v>
      </c>
      <c r="C7214">
        <v>43.699401854999998</v>
      </c>
    </row>
    <row r="7215" spans="1:3" x14ac:dyDescent="0.25">
      <c r="A7215">
        <v>16922</v>
      </c>
      <c r="B7215" s="1">
        <f>DATE(2046,5,1) + TIME(0,0,0)</f>
        <v>53448</v>
      </c>
      <c r="C7215">
        <v>43.706943512000002</v>
      </c>
    </row>
    <row r="7216" spans="1:3" x14ac:dyDescent="0.25">
      <c r="A7216">
        <v>16953</v>
      </c>
      <c r="B7216" s="1">
        <f>DATE(2046,6,1) + TIME(0,0,0)</f>
        <v>53479</v>
      </c>
      <c r="C7216">
        <v>43.714725494</v>
      </c>
    </row>
    <row r="7217" spans="1:3" x14ac:dyDescent="0.25">
      <c r="A7217">
        <v>16983</v>
      </c>
      <c r="B7217" s="1">
        <f>DATE(2046,7,1) + TIME(0,0,0)</f>
        <v>53509</v>
      </c>
      <c r="C7217">
        <v>43.722240448000001</v>
      </c>
    </row>
    <row r="7218" spans="1:3" x14ac:dyDescent="0.25">
      <c r="A7218">
        <v>17014</v>
      </c>
      <c r="B7218" s="1">
        <f>DATE(2046,8,1) + TIME(0,0,0)</f>
        <v>53540</v>
      </c>
      <c r="C7218">
        <v>43.729995727999999</v>
      </c>
    </row>
    <row r="7219" spans="1:3" x14ac:dyDescent="0.25">
      <c r="A7219">
        <v>17045</v>
      </c>
      <c r="B7219" s="1">
        <f>DATE(2046,9,1) + TIME(0,0,0)</f>
        <v>53571</v>
      </c>
      <c r="C7219">
        <v>43.737739562999998</v>
      </c>
    </row>
    <row r="7220" spans="1:3" x14ac:dyDescent="0.25">
      <c r="A7220">
        <v>17075</v>
      </c>
      <c r="B7220" s="1">
        <f>DATE(2046,10,1) + TIME(0,0,0)</f>
        <v>53601</v>
      </c>
      <c r="C7220">
        <v>43.745216370000001</v>
      </c>
    </row>
    <row r="7221" spans="1:3" x14ac:dyDescent="0.25">
      <c r="A7221">
        <v>17106</v>
      </c>
      <c r="B7221" s="1">
        <f>DATE(2046,11,1) + TIME(0,0,0)</f>
        <v>53632</v>
      </c>
      <c r="C7221">
        <v>43.752933501999998</v>
      </c>
    </row>
    <row r="7222" spans="1:3" x14ac:dyDescent="0.25">
      <c r="A7222">
        <v>17136</v>
      </c>
      <c r="B7222" s="1">
        <f>DATE(2046,12,1) + TIME(0,0,0)</f>
        <v>53662</v>
      </c>
      <c r="C7222">
        <v>43.760387420999997</v>
      </c>
    </row>
    <row r="7223" spans="1:3" x14ac:dyDescent="0.25">
      <c r="A7223">
        <v>17167</v>
      </c>
      <c r="B7223" s="1">
        <f>DATE(2047,1,1) + TIME(0,0,0)</f>
        <v>53693</v>
      </c>
      <c r="C7223">
        <v>43.768077849999997</v>
      </c>
    </row>
    <row r="7224" spans="1:3" x14ac:dyDescent="0.25">
      <c r="A7224">
        <v>17198</v>
      </c>
      <c r="B7224" s="1">
        <f>DATE(2047,2,1) + TIME(0,0,0)</f>
        <v>53724</v>
      </c>
      <c r="C7224">
        <v>43.775753021</v>
      </c>
    </row>
    <row r="7225" spans="1:3" x14ac:dyDescent="0.25">
      <c r="A7225">
        <v>17226</v>
      </c>
      <c r="B7225" s="1">
        <f>DATE(2047,3,1) + TIME(0,0,0)</f>
        <v>53752</v>
      </c>
      <c r="C7225">
        <v>43.782676696999999</v>
      </c>
    </row>
    <row r="7226" spans="1:3" x14ac:dyDescent="0.25">
      <c r="A7226">
        <v>17257</v>
      </c>
      <c r="B7226" s="1">
        <f>DATE(2047,4,1) + TIME(0,0,0)</f>
        <v>53783</v>
      </c>
      <c r="C7226">
        <v>43.790328979000002</v>
      </c>
    </row>
    <row r="7227" spans="1:3" x14ac:dyDescent="0.25">
      <c r="A7227">
        <v>17287</v>
      </c>
      <c r="B7227" s="1">
        <f>DATE(2047,5,1) + TIME(0,0,0)</f>
        <v>53813</v>
      </c>
      <c r="C7227">
        <v>43.797721863</v>
      </c>
    </row>
    <row r="7228" spans="1:3" x14ac:dyDescent="0.25">
      <c r="A7228">
        <v>17318</v>
      </c>
      <c r="B7228" s="1">
        <f>DATE(2047,6,1) + TIME(0,0,0)</f>
        <v>53844</v>
      </c>
      <c r="C7228">
        <v>43.805351256999998</v>
      </c>
    </row>
    <row r="7229" spans="1:3" x14ac:dyDescent="0.25">
      <c r="A7229">
        <v>17348</v>
      </c>
      <c r="B7229" s="1">
        <f>DATE(2047,7,1) + TIME(0,0,0)</f>
        <v>53874</v>
      </c>
      <c r="C7229">
        <v>43.812717438</v>
      </c>
    </row>
    <row r="7230" spans="1:3" x14ac:dyDescent="0.25">
      <c r="A7230">
        <v>17379</v>
      </c>
      <c r="B7230" s="1">
        <f>DATE(2047,8,1) + TIME(0,0,0)</f>
        <v>53905</v>
      </c>
      <c r="C7230">
        <v>43.820320129000002</v>
      </c>
    </row>
    <row r="7231" spans="1:3" x14ac:dyDescent="0.25">
      <c r="A7231">
        <v>17410</v>
      </c>
      <c r="B7231" s="1">
        <f>DATE(2047,9,1) + TIME(0,0,0)</f>
        <v>53936</v>
      </c>
      <c r="C7231">
        <v>43.827911377</v>
      </c>
    </row>
    <row r="7232" spans="1:3" x14ac:dyDescent="0.25">
      <c r="A7232">
        <v>17440</v>
      </c>
      <c r="B7232" s="1">
        <f>DATE(2047,10,1) + TIME(0,0,0)</f>
        <v>53966</v>
      </c>
      <c r="C7232">
        <v>43.835243224999999</v>
      </c>
    </row>
    <row r="7233" spans="1:3" x14ac:dyDescent="0.25">
      <c r="A7233">
        <v>17471</v>
      </c>
      <c r="B7233" s="1">
        <f>DATE(2047,11,1) + TIME(0,0,0)</f>
        <v>53997</v>
      </c>
      <c r="C7233">
        <v>43.842803955000001</v>
      </c>
    </row>
    <row r="7234" spans="1:3" x14ac:dyDescent="0.25">
      <c r="A7234">
        <v>17501</v>
      </c>
      <c r="B7234" s="1">
        <f>DATE(2047,12,1) + TIME(0,0,0)</f>
        <v>54027</v>
      </c>
      <c r="C7234">
        <v>43.850112914999997</v>
      </c>
    </row>
    <row r="7235" spans="1:3" x14ac:dyDescent="0.25">
      <c r="A7235">
        <v>17532</v>
      </c>
      <c r="B7235" s="1">
        <f>DATE(2048,1,1) + TIME(0,0,0)</f>
        <v>54058</v>
      </c>
      <c r="C7235">
        <v>43.857650757000002</v>
      </c>
    </row>
    <row r="7236" spans="1:3" x14ac:dyDescent="0.25">
      <c r="A7236">
        <v>17563</v>
      </c>
      <c r="B7236" s="1">
        <f>DATE(2048,2,1) + TIME(0,0,0)</f>
        <v>54089</v>
      </c>
      <c r="C7236">
        <v>43.865177154999998</v>
      </c>
    </row>
    <row r="7237" spans="1:3" x14ac:dyDescent="0.25">
      <c r="A7237">
        <v>17592</v>
      </c>
      <c r="B7237" s="1">
        <f>DATE(2048,3,1) + TIME(0,0,0)</f>
        <v>54118</v>
      </c>
      <c r="C7237">
        <v>43.872207641999999</v>
      </c>
    </row>
    <row r="7238" spans="1:3" x14ac:dyDescent="0.25">
      <c r="A7238">
        <v>17623</v>
      </c>
      <c r="B7238" s="1">
        <f>DATE(2048,4,1) + TIME(0,0,0)</f>
        <v>54149</v>
      </c>
      <c r="C7238">
        <v>43.879711151000002</v>
      </c>
    </row>
    <row r="7239" spans="1:3" x14ac:dyDescent="0.25">
      <c r="A7239">
        <v>17653</v>
      </c>
      <c r="B7239" s="1">
        <f>DATE(2048,5,1) + TIME(0,0,0)</f>
        <v>54179</v>
      </c>
      <c r="C7239">
        <v>43.886959075999997</v>
      </c>
    </row>
    <row r="7240" spans="1:3" x14ac:dyDescent="0.25">
      <c r="A7240">
        <v>17684</v>
      </c>
      <c r="B7240" s="1">
        <f>DATE(2048,6,1) + TIME(0,0,0)</f>
        <v>54210</v>
      </c>
      <c r="C7240">
        <v>43.894435883</v>
      </c>
    </row>
    <row r="7241" spans="1:3" x14ac:dyDescent="0.25">
      <c r="A7241">
        <v>17714</v>
      </c>
      <c r="B7241" s="1">
        <f>DATE(2048,7,1) + TIME(0,0,0)</f>
        <v>54240</v>
      </c>
      <c r="C7241">
        <v>43.901660919000001</v>
      </c>
    </row>
    <row r="7242" spans="1:3" x14ac:dyDescent="0.25">
      <c r="A7242">
        <v>17745</v>
      </c>
      <c r="B7242" s="1">
        <f>DATE(2048,8,1) + TIME(0,0,0)</f>
        <v>54271</v>
      </c>
      <c r="C7242">
        <v>43.909111023000001</v>
      </c>
    </row>
    <row r="7243" spans="1:3" x14ac:dyDescent="0.25">
      <c r="A7243">
        <v>17776</v>
      </c>
      <c r="B7243" s="1">
        <f>DATE(2048,9,1) + TIME(0,0,0)</f>
        <v>54302</v>
      </c>
      <c r="C7243">
        <v>43.916553497000002</v>
      </c>
    </row>
    <row r="7244" spans="1:3" x14ac:dyDescent="0.25">
      <c r="A7244">
        <v>17806</v>
      </c>
      <c r="B7244" s="1">
        <f>DATE(2048,10,1) + TIME(0,0,0)</f>
        <v>54332</v>
      </c>
      <c r="C7244">
        <v>43.923740387000002</v>
      </c>
    </row>
    <row r="7245" spans="1:3" x14ac:dyDescent="0.25">
      <c r="A7245">
        <v>17837</v>
      </c>
      <c r="B7245" s="1">
        <f>DATE(2048,11,1) + TIME(0,0,0)</f>
        <v>54363</v>
      </c>
      <c r="C7245">
        <v>43.931156158</v>
      </c>
    </row>
    <row r="7246" spans="1:3" x14ac:dyDescent="0.25">
      <c r="A7246">
        <v>17867</v>
      </c>
      <c r="B7246" s="1">
        <f>DATE(2048,12,1) + TIME(0,0,0)</f>
        <v>54393</v>
      </c>
      <c r="C7246">
        <v>43.938320160000004</v>
      </c>
    </row>
    <row r="7247" spans="1:3" x14ac:dyDescent="0.25">
      <c r="A7247">
        <v>17898</v>
      </c>
      <c r="B7247" s="1">
        <f>DATE(2049,1,1) + TIME(0,0,0)</f>
        <v>54424</v>
      </c>
      <c r="C7247">
        <v>43.945713042999998</v>
      </c>
    </row>
    <row r="7248" spans="1:3" x14ac:dyDescent="0.25">
      <c r="A7248">
        <v>17929</v>
      </c>
      <c r="B7248" s="1">
        <f>DATE(2049,2,1) + TIME(0,0,0)</f>
        <v>54455</v>
      </c>
      <c r="C7248">
        <v>43.953094481999997</v>
      </c>
    </row>
    <row r="7249" spans="1:3" x14ac:dyDescent="0.25">
      <c r="A7249">
        <v>17957</v>
      </c>
      <c r="B7249" s="1">
        <f>DATE(2049,3,1) + TIME(0,0,0)</f>
        <v>54483</v>
      </c>
      <c r="C7249">
        <v>43.959747313999998</v>
      </c>
    </row>
    <row r="7250" spans="1:3" x14ac:dyDescent="0.25">
      <c r="A7250">
        <v>17988</v>
      </c>
      <c r="B7250" s="1">
        <f>DATE(2049,4,1) + TIME(0,0,0)</f>
        <v>54514</v>
      </c>
      <c r="C7250">
        <v>43.967102050999998</v>
      </c>
    </row>
    <row r="7251" spans="1:3" x14ac:dyDescent="0.25">
      <c r="A7251">
        <v>18018</v>
      </c>
      <c r="B7251" s="1">
        <f>DATE(2049,5,1) + TIME(0,0,0)</f>
        <v>54544</v>
      </c>
      <c r="C7251">
        <v>43.974212645999998</v>
      </c>
    </row>
    <row r="7252" spans="1:3" x14ac:dyDescent="0.25">
      <c r="A7252">
        <v>18049</v>
      </c>
      <c r="B7252" s="1">
        <f>DATE(2049,6,1) + TIME(0,0,0)</f>
        <v>54575</v>
      </c>
      <c r="C7252">
        <v>43.981544495000001</v>
      </c>
    </row>
    <row r="7253" spans="1:3" x14ac:dyDescent="0.25">
      <c r="A7253">
        <v>18079</v>
      </c>
      <c r="B7253" s="1">
        <f>DATE(2049,7,1) + TIME(0,0,0)</f>
        <v>54605</v>
      </c>
      <c r="C7253">
        <v>43.988628386999999</v>
      </c>
    </row>
    <row r="7254" spans="1:3" x14ac:dyDescent="0.25">
      <c r="A7254">
        <v>18110</v>
      </c>
      <c r="B7254" s="1">
        <f>DATE(2049,8,1) + TIME(0,0,0)</f>
        <v>54636</v>
      </c>
      <c r="C7254">
        <v>43.995937347000002</v>
      </c>
    </row>
    <row r="7255" spans="1:3" x14ac:dyDescent="0.25">
      <c r="A7255">
        <v>18141</v>
      </c>
      <c r="B7255" s="1">
        <f>DATE(2049,9,1) + TIME(0,0,0)</f>
        <v>54667</v>
      </c>
      <c r="C7255">
        <v>44.003231049</v>
      </c>
    </row>
    <row r="7256" spans="1:3" x14ac:dyDescent="0.25">
      <c r="A7256">
        <v>18171</v>
      </c>
      <c r="B7256" s="1">
        <f>DATE(2049,10,1) + TIME(0,0,0)</f>
        <v>54697</v>
      </c>
      <c r="C7256">
        <v>44.010280608999999</v>
      </c>
    </row>
    <row r="7257" spans="1:3" x14ac:dyDescent="0.25">
      <c r="A7257">
        <v>18202</v>
      </c>
      <c r="B7257" s="1">
        <f>DATE(2049,11,1) + TIME(0,0,0)</f>
        <v>54728</v>
      </c>
      <c r="C7257">
        <v>44.017555237000003</v>
      </c>
    </row>
    <row r="7258" spans="1:3" x14ac:dyDescent="0.25">
      <c r="A7258">
        <v>18232</v>
      </c>
      <c r="B7258" s="1">
        <f>DATE(2049,12,1) + TIME(0,0,0)</f>
        <v>54758</v>
      </c>
      <c r="C7258">
        <v>44.024581908999998</v>
      </c>
    </row>
    <row r="7259" spans="1:3" x14ac:dyDescent="0.25">
      <c r="A7259">
        <v>18263</v>
      </c>
      <c r="B7259" s="1">
        <f>DATE(2050,1,1) + TIME(0,0,0)</f>
        <v>54789</v>
      </c>
      <c r="C7259">
        <v>44.031829834</v>
      </c>
    </row>
    <row r="7261" spans="1:3" x14ac:dyDescent="0.25">
      <c r="A7261" t="s">
        <v>15</v>
      </c>
    </row>
    <row r="7263" spans="1:3" x14ac:dyDescent="0.25">
      <c r="A7263" t="s">
        <v>1</v>
      </c>
      <c r="B7263" t="s">
        <v>2</v>
      </c>
      <c r="C7263" t="s">
        <v>3</v>
      </c>
    </row>
    <row r="7264" spans="1:3" x14ac:dyDescent="0.25">
      <c r="A7264">
        <v>0</v>
      </c>
      <c r="B7264" s="1">
        <f>DATE(2000,1,1) + TIME(0,0,0)</f>
        <v>36526</v>
      </c>
      <c r="C7264">
        <v>0</v>
      </c>
    </row>
    <row r="7265" spans="1:3" x14ac:dyDescent="0.25">
      <c r="A7265">
        <v>31</v>
      </c>
      <c r="B7265" s="1">
        <f>DATE(2000,2,1) + TIME(0,0,0)</f>
        <v>36557</v>
      </c>
      <c r="C7265">
        <v>6.2109141350000003</v>
      </c>
    </row>
    <row r="7266" spans="1:3" x14ac:dyDescent="0.25">
      <c r="A7266">
        <v>60</v>
      </c>
      <c r="B7266" s="1">
        <f>DATE(2000,3,1) + TIME(0,0,0)</f>
        <v>36586</v>
      </c>
      <c r="C7266">
        <v>11.926475525000001</v>
      </c>
    </row>
    <row r="7267" spans="1:3" x14ac:dyDescent="0.25">
      <c r="A7267">
        <v>91</v>
      </c>
      <c r="B7267" s="1">
        <f>DATE(2000,4,1) + TIME(0,0,0)</f>
        <v>36617</v>
      </c>
      <c r="C7267">
        <v>16.032382965</v>
      </c>
    </row>
    <row r="7268" spans="1:3" x14ac:dyDescent="0.25">
      <c r="A7268">
        <v>121</v>
      </c>
      <c r="B7268" s="1">
        <f>DATE(2000,5,1) + TIME(0,0,0)</f>
        <v>36647</v>
      </c>
      <c r="C7268">
        <v>18.981533051</v>
      </c>
    </row>
    <row r="7269" spans="1:3" x14ac:dyDescent="0.25">
      <c r="A7269">
        <v>152</v>
      </c>
      <c r="B7269" s="1">
        <f>DATE(2000,6,1) + TIME(0,0,0)</f>
        <v>36678</v>
      </c>
      <c r="C7269">
        <v>21.256912231000001</v>
      </c>
    </row>
    <row r="7270" spans="1:3" x14ac:dyDescent="0.25">
      <c r="A7270">
        <v>182</v>
      </c>
      <c r="B7270" s="1">
        <f>DATE(2000,7,1) + TIME(0,0,0)</f>
        <v>36708</v>
      </c>
      <c r="C7270">
        <v>23.069004059000001</v>
      </c>
    </row>
    <row r="7271" spans="1:3" x14ac:dyDescent="0.25">
      <c r="A7271">
        <v>213</v>
      </c>
      <c r="B7271" s="1">
        <f>DATE(2000,8,1) + TIME(0,0,0)</f>
        <v>36739</v>
      </c>
      <c r="C7271">
        <v>24.639778137</v>
      </c>
    </row>
    <row r="7272" spans="1:3" x14ac:dyDescent="0.25">
      <c r="A7272">
        <v>244</v>
      </c>
      <c r="B7272" s="1">
        <f>DATE(2000,9,1) + TIME(0,0,0)</f>
        <v>36770</v>
      </c>
      <c r="C7272">
        <v>25.983655930000001</v>
      </c>
    </row>
    <row r="7273" spans="1:3" x14ac:dyDescent="0.25">
      <c r="A7273">
        <v>274</v>
      </c>
      <c r="B7273" s="1">
        <f>DATE(2000,10,1) + TIME(0,0,0)</f>
        <v>36800</v>
      </c>
      <c r="C7273">
        <v>27.104797362999999</v>
      </c>
    </row>
    <row r="7274" spans="1:3" x14ac:dyDescent="0.25">
      <c r="A7274">
        <v>305</v>
      </c>
      <c r="B7274" s="1">
        <f>DATE(2000,11,1) + TIME(0,0,0)</f>
        <v>36831</v>
      </c>
      <c r="C7274">
        <v>27.999303818000001</v>
      </c>
    </row>
    <row r="7275" spans="1:3" x14ac:dyDescent="0.25">
      <c r="A7275">
        <v>335</v>
      </c>
      <c r="B7275" s="1">
        <f>DATE(2000,12,1) + TIME(0,0,0)</f>
        <v>36861</v>
      </c>
      <c r="C7275">
        <v>28.687826157</v>
      </c>
    </row>
    <row r="7276" spans="1:3" x14ac:dyDescent="0.25">
      <c r="A7276">
        <v>366</v>
      </c>
      <c r="B7276" s="1">
        <f>DATE(2001,1,1) + TIME(0,0,0)</f>
        <v>36892</v>
      </c>
      <c r="C7276">
        <v>29.292093276999999</v>
      </c>
    </row>
    <row r="7277" spans="1:3" x14ac:dyDescent="0.25">
      <c r="A7277">
        <v>397</v>
      </c>
      <c r="B7277" s="1">
        <f>DATE(2001,2,1) + TIME(0,0,0)</f>
        <v>36923</v>
      </c>
      <c r="C7277">
        <v>29.843048096</v>
      </c>
    </row>
    <row r="7278" spans="1:3" x14ac:dyDescent="0.25">
      <c r="A7278">
        <v>425</v>
      </c>
      <c r="B7278" s="1">
        <f>DATE(2001,3,1) + TIME(0,0,0)</f>
        <v>36951</v>
      </c>
      <c r="C7278">
        <v>30.305879593</v>
      </c>
    </row>
    <row r="7279" spans="1:3" x14ac:dyDescent="0.25">
      <c r="A7279">
        <v>456</v>
      </c>
      <c r="B7279" s="1">
        <f>DATE(2001,4,1) + TIME(0,0,0)</f>
        <v>36982</v>
      </c>
      <c r="C7279">
        <v>30.782329559000001</v>
      </c>
    </row>
    <row r="7280" spans="1:3" x14ac:dyDescent="0.25">
      <c r="A7280">
        <v>486</v>
      </c>
      <c r="B7280" s="1">
        <f>DATE(2001,5,1) + TIME(0,0,0)</f>
        <v>37012</v>
      </c>
      <c r="C7280">
        <v>31.210191727000002</v>
      </c>
    </row>
    <row r="7281" spans="1:3" x14ac:dyDescent="0.25">
      <c r="A7281">
        <v>517</v>
      </c>
      <c r="B7281" s="1">
        <f>DATE(2001,6,1) + TIME(0,0,0)</f>
        <v>37043</v>
      </c>
      <c r="C7281">
        <v>31.620031356999998</v>
      </c>
    </row>
    <row r="7282" spans="1:3" x14ac:dyDescent="0.25">
      <c r="A7282">
        <v>547</v>
      </c>
      <c r="B7282" s="1">
        <f>DATE(2001,7,1) + TIME(0,0,0)</f>
        <v>37073</v>
      </c>
      <c r="C7282">
        <v>31.987659453999999</v>
      </c>
    </row>
    <row r="7283" spans="1:3" x14ac:dyDescent="0.25">
      <c r="A7283">
        <v>578</v>
      </c>
      <c r="B7283" s="1">
        <f>DATE(2001,8,1) + TIME(0,0,0)</f>
        <v>37104</v>
      </c>
      <c r="C7283">
        <v>32.340709685999997</v>
      </c>
    </row>
    <row r="7284" spans="1:3" x14ac:dyDescent="0.25">
      <c r="A7284">
        <v>609</v>
      </c>
      <c r="B7284" s="1">
        <f>DATE(2001,9,1) + TIME(0,0,0)</f>
        <v>37135</v>
      </c>
      <c r="C7284">
        <v>32.670078277999998</v>
      </c>
    </row>
    <row r="7285" spans="1:3" x14ac:dyDescent="0.25">
      <c r="A7285">
        <v>639</v>
      </c>
      <c r="B7285" s="1">
        <f>DATE(2001,10,1) + TIME(0,0,0)</f>
        <v>37165</v>
      </c>
      <c r="C7285">
        <v>32.969451904000003</v>
      </c>
    </row>
    <row r="7286" spans="1:3" x14ac:dyDescent="0.25">
      <c r="A7286">
        <v>670</v>
      </c>
      <c r="B7286" s="1">
        <f>DATE(2001,11,1) + TIME(0,0,0)</f>
        <v>37196</v>
      </c>
      <c r="C7286">
        <v>33.262145996000001</v>
      </c>
    </row>
    <row r="7287" spans="1:3" x14ac:dyDescent="0.25">
      <c r="A7287">
        <v>700</v>
      </c>
      <c r="B7287" s="1">
        <f>DATE(2001,12,1) + TIME(0,0,0)</f>
        <v>37226</v>
      </c>
      <c r="C7287">
        <v>33.531681061</v>
      </c>
    </row>
    <row r="7288" spans="1:3" x14ac:dyDescent="0.25">
      <c r="A7288">
        <v>731</v>
      </c>
      <c r="B7288" s="1">
        <f>DATE(2002,1,1) + TIME(0,0,0)</f>
        <v>37257</v>
      </c>
      <c r="C7288">
        <v>33.798233031999999</v>
      </c>
    </row>
    <row r="7289" spans="1:3" x14ac:dyDescent="0.25">
      <c r="A7289">
        <v>762</v>
      </c>
      <c r="B7289" s="1">
        <f>DATE(2002,2,1) + TIME(0,0,0)</f>
        <v>37288</v>
      </c>
      <c r="C7289">
        <v>34.055057525999999</v>
      </c>
    </row>
    <row r="7290" spans="1:3" x14ac:dyDescent="0.25">
      <c r="A7290">
        <v>790</v>
      </c>
      <c r="B7290" s="1">
        <f>DATE(2002,3,1) + TIME(0,0,0)</f>
        <v>37316</v>
      </c>
      <c r="C7290">
        <v>34.280757903999998</v>
      </c>
    </row>
    <row r="7291" spans="1:3" x14ac:dyDescent="0.25">
      <c r="A7291">
        <v>821</v>
      </c>
      <c r="B7291" s="1">
        <f>DATE(2002,4,1) + TIME(0,0,0)</f>
        <v>37347</v>
      </c>
      <c r="C7291">
        <v>34.525238037000001</v>
      </c>
    </row>
    <row r="7292" spans="1:3" x14ac:dyDescent="0.25">
      <c r="A7292">
        <v>851</v>
      </c>
      <c r="B7292" s="1">
        <f>DATE(2002,5,1) + TIME(0,0,0)</f>
        <v>37377</v>
      </c>
      <c r="C7292">
        <v>34.757125854000002</v>
      </c>
    </row>
    <row r="7293" spans="1:3" x14ac:dyDescent="0.25">
      <c r="A7293">
        <v>882</v>
      </c>
      <c r="B7293" s="1">
        <f>DATE(2002,6,1) + TIME(0,0,0)</f>
        <v>37408</v>
      </c>
      <c r="C7293">
        <v>34.991966247999997</v>
      </c>
    </row>
    <row r="7294" spans="1:3" x14ac:dyDescent="0.25">
      <c r="A7294">
        <v>912</v>
      </c>
      <c r="B7294" s="1">
        <f>DATE(2002,7,1) + TIME(0,0,0)</f>
        <v>37438</v>
      </c>
      <c r="C7294">
        <v>35.214321136000002</v>
      </c>
    </row>
    <row r="7295" spans="1:3" x14ac:dyDescent="0.25">
      <c r="A7295">
        <v>943</v>
      </c>
      <c r="B7295" s="1">
        <f>DATE(2002,8,1) + TIME(0,0,0)</f>
        <v>37469</v>
      </c>
      <c r="C7295">
        <v>35.438560486</v>
      </c>
    </row>
    <row r="7296" spans="1:3" x14ac:dyDescent="0.25">
      <c r="A7296">
        <v>974</v>
      </c>
      <c r="B7296" s="1">
        <f>DATE(2002,9,1) + TIME(0,0,0)</f>
        <v>37500</v>
      </c>
      <c r="C7296">
        <v>35.657516479000002</v>
      </c>
    </row>
    <row r="7297" spans="1:3" x14ac:dyDescent="0.25">
      <c r="A7297">
        <v>1004</v>
      </c>
      <c r="B7297" s="1">
        <f>DATE(2002,10,1) + TIME(0,0,0)</f>
        <v>37530</v>
      </c>
      <c r="C7297">
        <v>35.864650726000001</v>
      </c>
    </row>
    <row r="7298" spans="1:3" x14ac:dyDescent="0.25">
      <c r="A7298">
        <v>1035</v>
      </c>
      <c r="B7298" s="1">
        <f>DATE(2002,11,1) + TIME(0,0,0)</f>
        <v>37561</v>
      </c>
      <c r="C7298">
        <v>36.073925017999997</v>
      </c>
    </row>
    <row r="7299" spans="1:3" x14ac:dyDescent="0.25">
      <c r="A7299">
        <v>1065</v>
      </c>
      <c r="B7299" s="1">
        <f>DATE(2002,12,1) + TIME(0,0,0)</f>
        <v>37591</v>
      </c>
      <c r="C7299">
        <v>36.271926880000002</v>
      </c>
    </row>
    <row r="7300" spans="1:3" x14ac:dyDescent="0.25">
      <c r="A7300">
        <v>1096</v>
      </c>
      <c r="B7300" s="1">
        <f>DATE(2003,1,1) + TIME(0,0,0)</f>
        <v>37622</v>
      </c>
      <c r="C7300">
        <v>36.471961974999999</v>
      </c>
    </row>
    <row r="7301" spans="1:3" x14ac:dyDescent="0.25">
      <c r="A7301">
        <v>1127</v>
      </c>
      <c r="B7301" s="1">
        <f>DATE(2003,2,1) + TIME(0,0,0)</f>
        <v>37653</v>
      </c>
      <c r="C7301">
        <v>36.667579650999997</v>
      </c>
    </row>
    <row r="7302" spans="1:3" x14ac:dyDescent="0.25">
      <c r="A7302">
        <v>1155</v>
      </c>
      <c r="B7302" s="1">
        <f>DATE(2003,3,1) + TIME(0,0,0)</f>
        <v>37681</v>
      </c>
      <c r="C7302">
        <v>36.840587616000001</v>
      </c>
    </row>
    <row r="7303" spans="1:3" x14ac:dyDescent="0.25">
      <c r="A7303">
        <v>1186</v>
      </c>
      <c r="B7303" s="1">
        <f>DATE(2003,4,1) + TIME(0,0,0)</f>
        <v>37712</v>
      </c>
      <c r="C7303">
        <v>37.028198242000002</v>
      </c>
    </row>
    <row r="7304" spans="1:3" x14ac:dyDescent="0.25">
      <c r="A7304">
        <v>1216</v>
      </c>
      <c r="B7304" s="1">
        <f>DATE(2003,5,1) + TIME(0,0,0)</f>
        <v>37742</v>
      </c>
      <c r="C7304">
        <v>37.205932617000002</v>
      </c>
    </row>
    <row r="7305" spans="1:3" x14ac:dyDescent="0.25">
      <c r="A7305">
        <v>1247</v>
      </c>
      <c r="B7305" s="1">
        <f>DATE(2003,6,1) + TIME(0,0,0)</f>
        <v>37773</v>
      </c>
      <c r="C7305">
        <v>37.385814666999998</v>
      </c>
    </row>
    <row r="7306" spans="1:3" x14ac:dyDescent="0.25">
      <c r="A7306">
        <v>1277</v>
      </c>
      <c r="B7306" s="1">
        <f>DATE(2003,7,1) + TIME(0,0,0)</f>
        <v>37803</v>
      </c>
      <c r="C7306">
        <v>37.556434631000002</v>
      </c>
    </row>
    <row r="7307" spans="1:3" x14ac:dyDescent="0.25">
      <c r="A7307">
        <v>1308</v>
      </c>
      <c r="B7307" s="1">
        <f>DATE(2003,8,1) + TIME(0,0,0)</f>
        <v>37834</v>
      </c>
      <c r="C7307">
        <v>37.729404449</v>
      </c>
    </row>
    <row r="7308" spans="1:3" x14ac:dyDescent="0.25">
      <c r="A7308">
        <v>1339</v>
      </c>
      <c r="B7308" s="1">
        <f>DATE(2003,9,1) + TIME(0,0,0)</f>
        <v>37865</v>
      </c>
      <c r="C7308">
        <v>37.899131775000001</v>
      </c>
    </row>
    <row r="7309" spans="1:3" x14ac:dyDescent="0.25">
      <c r="A7309">
        <v>1369</v>
      </c>
      <c r="B7309" s="1">
        <f>DATE(2003,10,1) + TIME(0,0,0)</f>
        <v>37895</v>
      </c>
      <c r="C7309">
        <v>38.060386657999999</v>
      </c>
    </row>
    <row r="7310" spans="1:3" x14ac:dyDescent="0.25">
      <c r="A7310">
        <v>1400</v>
      </c>
      <c r="B7310" s="1">
        <f>DATE(2003,11,1) + TIME(0,0,0)</f>
        <v>37926</v>
      </c>
      <c r="C7310">
        <v>38.224040985000002</v>
      </c>
    </row>
    <row r="7311" spans="1:3" x14ac:dyDescent="0.25">
      <c r="A7311">
        <v>1430</v>
      </c>
      <c r="B7311" s="1">
        <f>DATE(2003,12,1) + TIME(0,0,0)</f>
        <v>37956</v>
      </c>
      <c r="C7311">
        <v>38.379703522</v>
      </c>
    </row>
    <row r="7312" spans="1:3" x14ac:dyDescent="0.25">
      <c r="A7312">
        <v>1461</v>
      </c>
      <c r="B7312" s="1">
        <f>DATE(2004,1,1) + TIME(0,0,0)</f>
        <v>37987</v>
      </c>
      <c r="C7312">
        <v>38.537910461000003</v>
      </c>
    </row>
    <row r="7313" spans="1:3" x14ac:dyDescent="0.25">
      <c r="A7313">
        <v>1492</v>
      </c>
      <c r="B7313" s="1">
        <f>DATE(2004,2,1) + TIME(0,0,0)</f>
        <v>38018</v>
      </c>
      <c r="C7313">
        <v>38.693576813</v>
      </c>
    </row>
    <row r="7314" spans="1:3" x14ac:dyDescent="0.25">
      <c r="A7314">
        <v>1521</v>
      </c>
      <c r="B7314" s="1">
        <f>DATE(2004,3,1) + TIME(0,0,0)</f>
        <v>38047</v>
      </c>
      <c r="C7314">
        <v>38.836997986</v>
      </c>
    </row>
    <row r="7315" spans="1:3" x14ac:dyDescent="0.25">
      <c r="A7315">
        <v>1552</v>
      </c>
      <c r="B7315" s="1">
        <f>DATE(2004,4,1) + TIME(0,0,0)</f>
        <v>38078</v>
      </c>
      <c r="C7315">
        <v>38.988086699999997</v>
      </c>
    </row>
    <row r="7316" spans="1:3" x14ac:dyDescent="0.25">
      <c r="A7316">
        <v>1582</v>
      </c>
      <c r="B7316" s="1">
        <f>DATE(2004,5,1) + TIME(0,0,0)</f>
        <v>38108</v>
      </c>
      <c r="C7316">
        <v>39.132213593000003</v>
      </c>
    </row>
    <row r="7317" spans="1:3" x14ac:dyDescent="0.25">
      <c r="A7317">
        <v>1613</v>
      </c>
      <c r="B7317" s="1">
        <f>DATE(2004,6,1) + TIME(0,0,0)</f>
        <v>38139</v>
      </c>
      <c r="C7317">
        <v>39.279102324999997</v>
      </c>
    </row>
    <row r="7318" spans="1:3" x14ac:dyDescent="0.25">
      <c r="A7318">
        <v>1643</v>
      </c>
      <c r="B7318" s="1">
        <f>DATE(2004,7,1) + TIME(0,0,0)</f>
        <v>38169</v>
      </c>
      <c r="C7318">
        <v>39.419372559000003</v>
      </c>
    </row>
    <row r="7319" spans="1:3" x14ac:dyDescent="0.25">
      <c r="A7319">
        <v>1674</v>
      </c>
      <c r="B7319" s="1">
        <f>DATE(2004,8,1) + TIME(0,0,0)</f>
        <v>38200</v>
      </c>
      <c r="C7319">
        <v>39.562427520999996</v>
      </c>
    </row>
    <row r="7320" spans="1:3" x14ac:dyDescent="0.25">
      <c r="A7320">
        <v>1705</v>
      </c>
      <c r="B7320" s="1">
        <f>DATE(2004,9,1) + TIME(0,0,0)</f>
        <v>38231</v>
      </c>
      <c r="C7320">
        <v>39.703651428000001</v>
      </c>
    </row>
    <row r="7321" spans="1:3" x14ac:dyDescent="0.25">
      <c r="A7321">
        <v>1735</v>
      </c>
      <c r="B7321" s="1">
        <f>DATE(2004,10,1) + TIME(0,0,0)</f>
        <v>38261</v>
      </c>
      <c r="C7321">
        <v>39.838626861999998</v>
      </c>
    </row>
    <row r="7322" spans="1:3" x14ac:dyDescent="0.25">
      <c r="A7322">
        <v>1766</v>
      </c>
      <c r="B7322" s="1">
        <f>DATE(2004,11,1) + TIME(0,0,0)</f>
        <v>38292</v>
      </c>
      <c r="C7322">
        <v>39.976463318</v>
      </c>
    </row>
    <row r="7323" spans="1:3" x14ac:dyDescent="0.25">
      <c r="A7323">
        <v>1796</v>
      </c>
      <c r="B7323" s="1">
        <f>DATE(2004,12,1) + TIME(0,0,0)</f>
        <v>38322</v>
      </c>
      <c r="C7323">
        <v>40.108261108000001</v>
      </c>
    </row>
    <row r="7324" spans="1:3" x14ac:dyDescent="0.25">
      <c r="A7324">
        <v>1827</v>
      </c>
      <c r="B7324" s="1">
        <f>DATE(2005,1,1) + TIME(0,0,0)</f>
        <v>38353</v>
      </c>
      <c r="C7324">
        <v>40.242786406999997</v>
      </c>
    </row>
    <row r="7325" spans="1:3" x14ac:dyDescent="0.25">
      <c r="A7325">
        <v>1858</v>
      </c>
      <c r="B7325" s="1">
        <f>DATE(2005,2,1) + TIME(0,0,0)</f>
        <v>38384</v>
      </c>
      <c r="C7325">
        <v>40.375572204999997</v>
      </c>
    </row>
    <row r="7326" spans="1:3" x14ac:dyDescent="0.25">
      <c r="A7326">
        <v>1886</v>
      </c>
      <c r="B7326" s="1">
        <f>DATE(2005,3,1) + TIME(0,0,0)</f>
        <v>38412</v>
      </c>
      <c r="C7326">
        <v>40.493927002</v>
      </c>
    </row>
    <row r="7327" spans="1:3" x14ac:dyDescent="0.25">
      <c r="A7327">
        <v>1917</v>
      </c>
      <c r="B7327" s="1">
        <f>DATE(2005,4,1) + TIME(0,0,0)</f>
        <v>38443</v>
      </c>
      <c r="C7327">
        <v>40.623081206999998</v>
      </c>
    </row>
    <row r="7328" spans="1:3" x14ac:dyDescent="0.25">
      <c r="A7328">
        <v>1947</v>
      </c>
      <c r="B7328" s="1">
        <f>DATE(2005,5,1) + TIME(0,0,0)</f>
        <v>38473</v>
      </c>
      <c r="C7328">
        <v>40.746025084999999</v>
      </c>
    </row>
    <row r="7329" spans="1:3" x14ac:dyDescent="0.25">
      <c r="A7329">
        <v>1978</v>
      </c>
      <c r="B7329" s="1">
        <f>DATE(2005,6,1) + TIME(0,0,0)</f>
        <v>38504</v>
      </c>
      <c r="C7329">
        <v>40.870914458999998</v>
      </c>
    </row>
    <row r="7330" spans="1:3" x14ac:dyDescent="0.25">
      <c r="A7330">
        <v>2008</v>
      </c>
      <c r="B7330" s="1">
        <f>DATE(2005,7,1) + TIME(0,0,0)</f>
        <v>38534</v>
      </c>
      <c r="C7330">
        <v>40.989891051999997</v>
      </c>
    </row>
    <row r="7331" spans="1:3" x14ac:dyDescent="0.25">
      <c r="A7331">
        <v>2039</v>
      </c>
      <c r="B7331" s="1">
        <f>DATE(2005,8,1) + TIME(0,0,0)</f>
        <v>38565</v>
      </c>
      <c r="C7331">
        <v>41.111076355000002</v>
      </c>
    </row>
    <row r="7332" spans="1:3" x14ac:dyDescent="0.25">
      <c r="A7332">
        <v>2070</v>
      </c>
      <c r="B7332" s="1">
        <f>DATE(2005,9,1) + TIME(0,0,0)</f>
        <v>38596</v>
      </c>
      <c r="C7332">
        <v>41.230472564999999</v>
      </c>
    </row>
    <row r="7333" spans="1:3" x14ac:dyDescent="0.25">
      <c r="A7333">
        <v>2100</v>
      </c>
      <c r="B7333" s="1">
        <f>DATE(2005,10,1) + TIME(0,0,0)</f>
        <v>38626</v>
      </c>
      <c r="C7333">
        <v>41.344295502000001</v>
      </c>
    </row>
    <row r="7334" spans="1:3" x14ac:dyDescent="0.25">
      <c r="A7334">
        <v>2131</v>
      </c>
      <c r="B7334" s="1">
        <f>DATE(2005,11,1) + TIME(0,0,0)</f>
        <v>38657</v>
      </c>
      <c r="C7334">
        <v>41.459972381999997</v>
      </c>
    </row>
    <row r="7335" spans="1:3" x14ac:dyDescent="0.25">
      <c r="A7335">
        <v>2161</v>
      </c>
      <c r="B7335" s="1">
        <f>DATE(2005,12,1) + TIME(0,0,0)</f>
        <v>38687</v>
      </c>
      <c r="C7335">
        <v>41.569915770999998</v>
      </c>
    </row>
    <row r="7336" spans="1:3" x14ac:dyDescent="0.25">
      <c r="A7336">
        <v>2192</v>
      </c>
      <c r="B7336" s="1">
        <f>DATE(2006,1,1) + TIME(0,0,0)</f>
        <v>38718</v>
      </c>
      <c r="C7336">
        <v>41.681392670000001</v>
      </c>
    </row>
    <row r="7337" spans="1:3" x14ac:dyDescent="0.25">
      <c r="A7337">
        <v>2223</v>
      </c>
      <c r="B7337" s="1">
        <f>DATE(2006,2,1) + TIME(0,0,0)</f>
        <v>38749</v>
      </c>
      <c r="C7337">
        <v>41.790729523000003</v>
      </c>
    </row>
    <row r="7338" spans="1:3" x14ac:dyDescent="0.25">
      <c r="A7338">
        <v>2251</v>
      </c>
      <c r="B7338" s="1">
        <f>DATE(2006,3,1) + TIME(0,0,0)</f>
        <v>38777</v>
      </c>
      <c r="C7338">
        <v>41.887668609999999</v>
      </c>
    </row>
    <row r="7339" spans="1:3" x14ac:dyDescent="0.25">
      <c r="A7339">
        <v>2282</v>
      </c>
      <c r="B7339" s="1">
        <f>DATE(2006,4,1) + TIME(0,0,0)</f>
        <v>38808</v>
      </c>
      <c r="C7339">
        <v>41.993030548</v>
      </c>
    </row>
    <row r="7340" spans="1:3" x14ac:dyDescent="0.25">
      <c r="A7340">
        <v>2312</v>
      </c>
      <c r="B7340" s="1">
        <f>DATE(2006,5,1) + TIME(0,0,0)</f>
        <v>38838</v>
      </c>
      <c r="C7340">
        <v>42.09305191</v>
      </c>
    </row>
    <row r="7341" spans="1:3" x14ac:dyDescent="0.25">
      <c r="A7341">
        <v>2343</v>
      </c>
      <c r="B7341" s="1">
        <f>DATE(2006,6,1) + TIME(0,0,0)</f>
        <v>38869</v>
      </c>
      <c r="C7341">
        <v>42.194450377999999</v>
      </c>
    </row>
    <row r="7342" spans="1:3" x14ac:dyDescent="0.25">
      <c r="A7342">
        <v>2373</v>
      </c>
      <c r="B7342" s="1">
        <f>DATE(2006,7,1) + TIME(0,0,0)</f>
        <v>38899</v>
      </c>
      <c r="C7342">
        <v>42.290721892999997</v>
      </c>
    </row>
    <row r="7343" spans="1:3" x14ac:dyDescent="0.25">
      <c r="A7343">
        <v>2404</v>
      </c>
      <c r="B7343" s="1">
        <f>DATE(2006,8,1) + TIME(0,0,0)</f>
        <v>38930</v>
      </c>
      <c r="C7343">
        <v>42.388309479</v>
      </c>
    </row>
    <row r="7344" spans="1:3" x14ac:dyDescent="0.25">
      <c r="A7344">
        <v>2435</v>
      </c>
      <c r="B7344" s="1">
        <f>DATE(2006,9,1) + TIME(0,0,0)</f>
        <v>38961</v>
      </c>
      <c r="C7344">
        <v>42.484024048000002</v>
      </c>
    </row>
    <row r="7345" spans="1:3" x14ac:dyDescent="0.25">
      <c r="A7345">
        <v>2465</v>
      </c>
      <c r="B7345" s="1">
        <f>DATE(2006,10,1) + TIME(0,0,0)</f>
        <v>38991</v>
      </c>
      <c r="C7345">
        <v>42.574947356999999</v>
      </c>
    </row>
    <row r="7346" spans="1:3" x14ac:dyDescent="0.25">
      <c r="A7346">
        <v>2496</v>
      </c>
      <c r="B7346" s="1">
        <f>DATE(2006,11,1) + TIME(0,0,0)</f>
        <v>39022</v>
      </c>
      <c r="C7346">
        <v>42.667182922000002</v>
      </c>
    </row>
    <row r="7347" spans="1:3" x14ac:dyDescent="0.25">
      <c r="A7347">
        <v>2526</v>
      </c>
      <c r="B7347" s="1">
        <f>DATE(2006,12,1) + TIME(0,0,0)</f>
        <v>39052</v>
      </c>
      <c r="C7347">
        <v>42.754867554</v>
      </c>
    </row>
    <row r="7348" spans="1:3" x14ac:dyDescent="0.25">
      <c r="A7348">
        <v>2557</v>
      </c>
      <c r="B7348" s="1">
        <f>DATE(2007,1,1) + TIME(0,0,0)</f>
        <v>39083</v>
      </c>
      <c r="C7348">
        <v>42.843925476000003</v>
      </c>
    </row>
    <row r="7349" spans="1:3" x14ac:dyDescent="0.25">
      <c r="A7349">
        <v>2588</v>
      </c>
      <c r="B7349" s="1">
        <f>DATE(2007,2,1) + TIME(0,0,0)</f>
        <v>39114</v>
      </c>
      <c r="C7349">
        <v>42.931495667</v>
      </c>
    </row>
    <row r="7350" spans="1:3" x14ac:dyDescent="0.25">
      <c r="A7350">
        <v>2616</v>
      </c>
      <c r="B7350" s="1">
        <f>DATE(2007,3,1) + TIME(0,0,0)</f>
        <v>39142</v>
      </c>
      <c r="C7350">
        <v>43.009387969999999</v>
      </c>
    </row>
    <row r="7351" spans="1:3" x14ac:dyDescent="0.25">
      <c r="A7351">
        <v>2647</v>
      </c>
      <c r="B7351" s="1">
        <f>DATE(2007,4,1) + TIME(0,0,0)</f>
        <v>39173</v>
      </c>
      <c r="C7351">
        <v>43.094333648999999</v>
      </c>
    </row>
    <row r="7352" spans="1:3" x14ac:dyDescent="0.25">
      <c r="A7352">
        <v>2677</v>
      </c>
      <c r="B7352" s="1">
        <f>DATE(2007,5,1) + TIME(0,0,0)</f>
        <v>39203</v>
      </c>
      <c r="C7352">
        <v>43.175296783</v>
      </c>
    </row>
    <row r="7353" spans="1:3" x14ac:dyDescent="0.25">
      <c r="A7353">
        <v>2708</v>
      </c>
      <c r="B7353" s="1">
        <f>DATE(2007,6,1) + TIME(0,0,0)</f>
        <v>39234</v>
      </c>
      <c r="C7353">
        <v>43.257755279999998</v>
      </c>
    </row>
    <row r="7354" spans="1:3" x14ac:dyDescent="0.25">
      <c r="A7354">
        <v>2738</v>
      </c>
      <c r="B7354" s="1">
        <f>DATE(2007,7,1) + TIME(0,0,0)</f>
        <v>39264</v>
      </c>
      <c r="C7354">
        <v>43.336589813000003</v>
      </c>
    </row>
    <row r="7355" spans="1:3" x14ac:dyDescent="0.25">
      <c r="A7355">
        <v>2769</v>
      </c>
      <c r="B7355" s="1">
        <f>DATE(2007,8,1) + TIME(0,0,0)</f>
        <v>39295</v>
      </c>
      <c r="C7355">
        <v>43.417091370000001</v>
      </c>
    </row>
    <row r="7356" spans="1:3" x14ac:dyDescent="0.25">
      <c r="A7356">
        <v>2800</v>
      </c>
      <c r="B7356" s="1">
        <f>DATE(2007,9,1) + TIME(0,0,0)</f>
        <v>39326</v>
      </c>
      <c r="C7356">
        <v>43.496547698999997</v>
      </c>
    </row>
    <row r="7357" spans="1:3" x14ac:dyDescent="0.25">
      <c r="A7357">
        <v>2830</v>
      </c>
      <c r="B7357" s="1">
        <f>DATE(2007,10,1) + TIME(0,0,0)</f>
        <v>39356</v>
      </c>
      <c r="C7357">
        <v>43.572471618999998</v>
      </c>
    </row>
    <row r="7358" spans="1:3" x14ac:dyDescent="0.25">
      <c r="A7358">
        <v>2861</v>
      </c>
      <c r="B7358" s="1">
        <f>DATE(2007,11,1) + TIME(0,0,0)</f>
        <v>39387</v>
      </c>
      <c r="C7358">
        <v>43.649906158</v>
      </c>
    </row>
    <row r="7359" spans="1:3" x14ac:dyDescent="0.25">
      <c r="A7359">
        <v>2891</v>
      </c>
      <c r="B7359" s="1">
        <f>DATE(2007,12,1) + TIME(0,0,0)</f>
        <v>39417</v>
      </c>
      <c r="C7359">
        <v>43.723922729000002</v>
      </c>
    </row>
    <row r="7360" spans="1:3" x14ac:dyDescent="0.25">
      <c r="A7360">
        <v>2922</v>
      </c>
      <c r="B7360" s="1">
        <f>DATE(2008,1,1) + TIME(0,0,0)</f>
        <v>39448</v>
      </c>
      <c r="C7360">
        <v>43.799453735</v>
      </c>
    </row>
    <row r="7361" spans="1:3" x14ac:dyDescent="0.25">
      <c r="A7361">
        <v>2953</v>
      </c>
      <c r="B7361" s="1">
        <f>DATE(2008,2,1) + TIME(0,0,0)</f>
        <v>39479</v>
      </c>
      <c r="C7361">
        <v>43.874038696</v>
      </c>
    </row>
    <row r="7362" spans="1:3" x14ac:dyDescent="0.25">
      <c r="A7362">
        <v>2982</v>
      </c>
      <c r="B7362" s="1">
        <f>DATE(2008,3,1) + TIME(0,0,0)</f>
        <v>39508</v>
      </c>
      <c r="C7362">
        <v>43.942951202000003</v>
      </c>
    </row>
    <row r="7363" spans="1:3" x14ac:dyDescent="0.25">
      <c r="A7363">
        <v>3013</v>
      </c>
      <c r="B7363" s="1">
        <f>DATE(2008,4,1) + TIME(0,0,0)</f>
        <v>39539</v>
      </c>
      <c r="C7363">
        <v>44.015769958</v>
      </c>
    </row>
    <row r="7364" spans="1:3" x14ac:dyDescent="0.25">
      <c r="A7364">
        <v>3043</v>
      </c>
      <c r="B7364" s="1">
        <f>DATE(2008,5,1) + TIME(0,0,0)</f>
        <v>39569</v>
      </c>
      <c r="C7364">
        <v>44.085388184000003</v>
      </c>
    </row>
    <row r="7365" spans="1:3" x14ac:dyDescent="0.25">
      <c r="A7365">
        <v>3074</v>
      </c>
      <c r="B7365" s="1">
        <f>DATE(2008,6,1) + TIME(0,0,0)</f>
        <v>39600</v>
      </c>
      <c r="C7365">
        <v>44.156616210999999</v>
      </c>
    </row>
    <row r="7366" spans="1:3" x14ac:dyDescent="0.25">
      <c r="A7366">
        <v>3104</v>
      </c>
      <c r="B7366" s="1">
        <f>DATE(2008,7,1) + TIME(0,0,0)</f>
        <v>39630</v>
      </c>
      <c r="C7366">
        <v>44.224605560000001</v>
      </c>
    </row>
    <row r="7367" spans="1:3" x14ac:dyDescent="0.25">
      <c r="A7367">
        <v>3135</v>
      </c>
      <c r="B7367" s="1">
        <f>DATE(2008,8,1) + TIME(0,0,0)</f>
        <v>39661</v>
      </c>
      <c r="C7367">
        <v>44.294208527000002</v>
      </c>
    </row>
    <row r="7368" spans="1:3" x14ac:dyDescent="0.25">
      <c r="A7368">
        <v>3166</v>
      </c>
      <c r="B7368" s="1">
        <f>DATE(2008,9,1) + TIME(0,0,0)</f>
        <v>39692</v>
      </c>
      <c r="C7368">
        <v>44.363025665000002</v>
      </c>
    </row>
    <row r="7369" spans="1:3" x14ac:dyDescent="0.25">
      <c r="A7369">
        <v>3196</v>
      </c>
      <c r="B7369" s="1">
        <f>DATE(2008,10,1) + TIME(0,0,0)</f>
        <v>39722</v>
      </c>
      <c r="C7369">
        <v>44.428672790999997</v>
      </c>
    </row>
    <row r="7370" spans="1:3" x14ac:dyDescent="0.25">
      <c r="A7370">
        <v>3227</v>
      </c>
      <c r="B7370" s="1">
        <f>DATE(2008,11,1) + TIME(0,0,0)</f>
        <v>39753</v>
      </c>
      <c r="C7370">
        <v>44.495960236000002</v>
      </c>
    </row>
    <row r="7371" spans="1:3" x14ac:dyDescent="0.25">
      <c r="A7371">
        <v>3257</v>
      </c>
      <c r="B7371" s="1">
        <f>DATE(2008,12,1) + TIME(0,0,0)</f>
        <v>39783</v>
      </c>
      <c r="C7371">
        <v>44.560375213999997</v>
      </c>
    </row>
    <row r="7372" spans="1:3" x14ac:dyDescent="0.25">
      <c r="A7372">
        <v>3288</v>
      </c>
      <c r="B7372" s="1">
        <f>DATE(2009,1,1) + TIME(0,0,0)</f>
        <v>39814</v>
      </c>
      <c r="C7372">
        <v>44.625999450999998</v>
      </c>
    </row>
    <row r="7373" spans="1:3" x14ac:dyDescent="0.25">
      <c r="A7373">
        <v>3319</v>
      </c>
      <c r="B7373" s="1">
        <f>DATE(2009,2,1) + TIME(0,0,0)</f>
        <v>39845</v>
      </c>
      <c r="C7373">
        <v>44.691001892000003</v>
      </c>
    </row>
    <row r="7374" spans="1:3" x14ac:dyDescent="0.25">
      <c r="A7374">
        <v>3347</v>
      </c>
      <c r="B7374" s="1">
        <f>DATE(2009,3,1) + TIME(0,0,0)</f>
        <v>39873</v>
      </c>
      <c r="C7374">
        <v>44.749023438000002</v>
      </c>
    </row>
    <row r="7375" spans="1:3" x14ac:dyDescent="0.25">
      <c r="A7375">
        <v>3378</v>
      </c>
      <c r="B7375" s="1">
        <f>DATE(2009,4,1) + TIME(0,0,0)</f>
        <v>39904</v>
      </c>
      <c r="C7375">
        <v>44.812824249000002</v>
      </c>
    </row>
    <row r="7376" spans="1:3" x14ac:dyDescent="0.25">
      <c r="A7376">
        <v>3408</v>
      </c>
      <c r="B7376" s="1">
        <f>DATE(2009,5,1) + TIME(0,0,0)</f>
        <v>39934</v>
      </c>
      <c r="C7376">
        <v>44.873725890999999</v>
      </c>
    </row>
    <row r="7377" spans="1:3" x14ac:dyDescent="0.25">
      <c r="A7377">
        <v>3439</v>
      </c>
      <c r="B7377" s="1">
        <f>DATE(2009,6,1) + TIME(0,0,0)</f>
        <v>39965</v>
      </c>
      <c r="C7377">
        <v>44.935951232999997</v>
      </c>
    </row>
    <row r="7378" spans="1:3" x14ac:dyDescent="0.25">
      <c r="A7378">
        <v>3469</v>
      </c>
      <c r="B7378" s="1">
        <f>DATE(2009,7,1) + TIME(0,0,0)</f>
        <v>39995</v>
      </c>
      <c r="C7378">
        <v>44.995662689</v>
      </c>
    </row>
    <row r="7379" spans="1:3" x14ac:dyDescent="0.25">
      <c r="A7379">
        <v>3500</v>
      </c>
      <c r="B7379" s="1">
        <f>DATE(2009,8,1) + TIME(0,0,0)</f>
        <v>40026</v>
      </c>
      <c r="C7379">
        <v>45.056709290000001</v>
      </c>
    </row>
    <row r="7380" spans="1:3" x14ac:dyDescent="0.25">
      <c r="A7380">
        <v>3531</v>
      </c>
      <c r="B7380" s="1">
        <f>DATE(2009,9,1) + TIME(0,0,0)</f>
        <v>40057</v>
      </c>
      <c r="C7380">
        <v>45.117023467999999</v>
      </c>
    </row>
    <row r="7381" spans="1:3" x14ac:dyDescent="0.25">
      <c r="A7381">
        <v>3561</v>
      </c>
      <c r="B7381" s="1">
        <f>DATE(2009,10,1) + TIME(0,0,0)</f>
        <v>40087</v>
      </c>
      <c r="C7381">
        <v>45.174968718999999</v>
      </c>
    </row>
    <row r="7382" spans="1:3" x14ac:dyDescent="0.25">
      <c r="A7382">
        <v>3592</v>
      </c>
      <c r="B7382" s="1">
        <f>DATE(2009,11,1) + TIME(0,0,0)</f>
        <v>40118</v>
      </c>
      <c r="C7382">
        <v>45.234100341999998</v>
      </c>
    </row>
    <row r="7383" spans="1:3" x14ac:dyDescent="0.25">
      <c r="A7383">
        <v>3622</v>
      </c>
      <c r="B7383" s="1">
        <f>DATE(2009,12,1) + TIME(0,0,0)</f>
        <v>40148</v>
      </c>
      <c r="C7383">
        <v>45.290771483999997</v>
      </c>
    </row>
    <row r="7384" spans="1:3" x14ac:dyDescent="0.25">
      <c r="A7384">
        <v>3653</v>
      </c>
      <c r="B7384" s="1">
        <f>DATE(2010,1,1) + TIME(0,0,0)</f>
        <v>40179</v>
      </c>
      <c r="C7384">
        <v>45.348754882999998</v>
      </c>
    </row>
    <row r="7385" spans="1:3" x14ac:dyDescent="0.25">
      <c r="A7385">
        <v>3684</v>
      </c>
      <c r="B7385" s="1">
        <f>DATE(2010,2,1) + TIME(0,0,0)</f>
        <v>40210</v>
      </c>
      <c r="C7385">
        <v>45.406177520999996</v>
      </c>
    </row>
    <row r="7386" spans="1:3" x14ac:dyDescent="0.25">
      <c r="A7386">
        <v>3712</v>
      </c>
      <c r="B7386" s="1">
        <f>DATE(2010,3,1) + TIME(0,0,0)</f>
        <v>40238</v>
      </c>
      <c r="C7386">
        <v>45.457489013999997</v>
      </c>
    </row>
    <row r="7387" spans="1:3" x14ac:dyDescent="0.25">
      <c r="A7387">
        <v>3743</v>
      </c>
      <c r="B7387" s="1">
        <f>DATE(2010,4,1) + TIME(0,0,0)</f>
        <v>40269</v>
      </c>
      <c r="C7387">
        <v>45.514183043999999</v>
      </c>
    </row>
    <row r="7388" spans="1:3" x14ac:dyDescent="0.25">
      <c r="A7388">
        <v>3773</v>
      </c>
      <c r="B7388" s="1">
        <f>DATE(2010,5,1) + TIME(0,0,0)</f>
        <v>40299</v>
      </c>
      <c r="C7388">
        <v>45.568149566999999</v>
      </c>
    </row>
    <row r="7389" spans="1:3" x14ac:dyDescent="0.25">
      <c r="A7389">
        <v>3804</v>
      </c>
      <c r="B7389" s="1">
        <f>DATE(2010,6,1) + TIME(0,0,0)</f>
        <v>40330</v>
      </c>
      <c r="C7389">
        <v>45.623325348000002</v>
      </c>
    </row>
    <row r="7390" spans="1:3" x14ac:dyDescent="0.25">
      <c r="A7390">
        <v>3834</v>
      </c>
      <c r="B7390" s="1">
        <f>DATE(2010,7,1) + TIME(0,0,0)</f>
        <v>40360</v>
      </c>
      <c r="C7390">
        <v>45.676284789999997</v>
      </c>
    </row>
    <row r="7391" spans="1:3" x14ac:dyDescent="0.25">
      <c r="A7391">
        <v>3865</v>
      </c>
      <c r="B7391" s="1">
        <f>DATE(2010,8,1) + TIME(0,0,0)</f>
        <v>40391</v>
      </c>
      <c r="C7391">
        <v>45.730495453000003</v>
      </c>
    </row>
    <row r="7392" spans="1:3" x14ac:dyDescent="0.25">
      <c r="A7392">
        <v>3896</v>
      </c>
      <c r="B7392" s="1">
        <f>DATE(2010,9,1) + TIME(0,0,0)</f>
        <v>40422</v>
      </c>
      <c r="C7392">
        <v>45.784149169999999</v>
      </c>
    </row>
    <row r="7393" spans="1:3" x14ac:dyDescent="0.25">
      <c r="A7393">
        <v>3926</v>
      </c>
      <c r="B7393" s="1">
        <f>DATE(2010,10,1) + TIME(0,0,0)</f>
        <v>40452</v>
      </c>
      <c r="C7393">
        <v>45.835632324000002</v>
      </c>
    </row>
    <row r="7394" spans="1:3" x14ac:dyDescent="0.25">
      <c r="A7394">
        <v>3957</v>
      </c>
      <c r="B7394" s="1">
        <f>DATE(2010,11,1) + TIME(0,0,0)</f>
        <v>40483</v>
      </c>
      <c r="C7394">
        <v>45.888389586999999</v>
      </c>
    </row>
    <row r="7395" spans="1:3" x14ac:dyDescent="0.25">
      <c r="A7395">
        <v>3987</v>
      </c>
      <c r="B7395" s="1">
        <f>DATE(2010,12,1) + TIME(0,0,0)</f>
        <v>40513</v>
      </c>
      <c r="C7395">
        <v>45.939033508000001</v>
      </c>
    </row>
    <row r="7396" spans="1:3" x14ac:dyDescent="0.25">
      <c r="A7396">
        <v>4018</v>
      </c>
      <c r="B7396" s="1">
        <f>DATE(2011,1,1) + TIME(0,0,0)</f>
        <v>40544</v>
      </c>
      <c r="C7396">
        <v>45.990596771</v>
      </c>
    </row>
    <row r="7397" spans="1:3" x14ac:dyDescent="0.25">
      <c r="A7397">
        <v>4049</v>
      </c>
      <c r="B7397" s="1">
        <f>DATE(2011,2,1) + TIME(0,0,0)</f>
        <v>40575</v>
      </c>
      <c r="C7397">
        <v>46.041664124</v>
      </c>
    </row>
    <row r="7398" spans="1:3" x14ac:dyDescent="0.25">
      <c r="A7398">
        <v>4077</v>
      </c>
      <c r="B7398" s="1">
        <f>DATE(2011,3,1) + TIME(0,0,0)</f>
        <v>40603</v>
      </c>
      <c r="C7398">
        <v>46.087417602999999</v>
      </c>
    </row>
    <row r="7399" spans="1:3" x14ac:dyDescent="0.25">
      <c r="A7399">
        <v>4108</v>
      </c>
      <c r="B7399" s="1">
        <f>DATE(2011,4,1) + TIME(0,0,0)</f>
        <v>40634</v>
      </c>
      <c r="C7399">
        <v>46.137680054</v>
      </c>
    </row>
    <row r="7400" spans="1:3" x14ac:dyDescent="0.25">
      <c r="A7400">
        <v>4138</v>
      </c>
      <c r="B7400" s="1">
        <f>DATE(2011,5,1) + TIME(0,0,0)</f>
        <v>40664</v>
      </c>
      <c r="C7400">
        <v>46.186004638999997</v>
      </c>
    </row>
    <row r="7401" spans="1:3" x14ac:dyDescent="0.25">
      <c r="A7401">
        <v>4169</v>
      </c>
      <c r="B7401" s="1">
        <f>DATE(2011,6,1) + TIME(0,0,0)</f>
        <v>40695</v>
      </c>
      <c r="C7401">
        <v>46.235282898000001</v>
      </c>
    </row>
    <row r="7402" spans="1:3" x14ac:dyDescent="0.25">
      <c r="A7402">
        <v>4199</v>
      </c>
      <c r="B7402" s="1">
        <f>DATE(2011,7,1) + TIME(0,0,0)</f>
        <v>40725</v>
      </c>
      <c r="C7402">
        <v>46.282588959000002</v>
      </c>
    </row>
    <row r="7403" spans="1:3" x14ac:dyDescent="0.25">
      <c r="A7403">
        <v>4230</v>
      </c>
      <c r="B7403" s="1">
        <f>DATE(2011,8,1) + TIME(0,0,0)</f>
        <v>40756</v>
      </c>
      <c r="C7403">
        <v>46.331073760999999</v>
      </c>
    </row>
    <row r="7404" spans="1:3" x14ac:dyDescent="0.25">
      <c r="A7404">
        <v>4261</v>
      </c>
      <c r="B7404" s="1">
        <f>DATE(2011,9,1) + TIME(0,0,0)</f>
        <v>40787</v>
      </c>
      <c r="C7404">
        <v>46.379211425999998</v>
      </c>
    </row>
    <row r="7405" spans="1:3" x14ac:dyDescent="0.25">
      <c r="A7405">
        <v>4291</v>
      </c>
      <c r="B7405" s="1">
        <f>DATE(2011,10,1) + TIME(0,0,0)</f>
        <v>40817</v>
      </c>
      <c r="C7405">
        <v>46.425231934000003</v>
      </c>
    </row>
    <row r="7406" spans="1:3" x14ac:dyDescent="0.25">
      <c r="A7406">
        <v>4322</v>
      </c>
      <c r="B7406" s="1">
        <f>DATE(2011,11,1) + TIME(0,0,0)</f>
        <v>40848</v>
      </c>
      <c r="C7406">
        <v>46.472511292</v>
      </c>
    </row>
    <row r="7407" spans="1:3" x14ac:dyDescent="0.25">
      <c r="A7407">
        <v>4352</v>
      </c>
      <c r="B7407" s="1">
        <f>DATE(2011,12,1) + TIME(0,0,0)</f>
        <v>40878</v>
      </c>
      <c r="C7407">
        <v>46.517704010000003</v>
      </c>
    </row>
    <row r="7408" spans="1:3" x14ac:dyDescent="0.25">
      <c r="A7408">
        <v>4383</v>
      </c>
      <c r="B7408" s="1">
        <f>DATE(2012,1,1) + TIME(0,0,0)</f>
        <v>40909</v>
      </c>
      <c r="C7408">
        <v>46.564083099000001</v>
      </c>
    </row>
    <row r="7409" spans="1:3" x14ac:dyDescent="0.25">
      <c r="A7409">
        <v>4414</v>
      </c>
      <c r="B7409" s="1">
        <f>DATE(2012,2,1) + TIME(0,0,0)</f>
        <v>40940</v>
      </c>
      <c r="C7409">
        <v>46.610115051000001</v>
      </c>
    </row>
    <row r="7410" spans="1:3" x14ac:dyDescent="0.25">
      <c r="A7410">
        <v>4443</v>
      </c>
      <c r="B7410" s="1">
        <f>DATE(2012,3,1) + TIME(0,0,0)</f>
        <v>40969</v>
      </c>
      <c r="C7410">
        <v>46.652782440000003</v>
      </c>
    </row>
    <row r="7411" spans="1:3" x14ac:dyDescent="0.25">
      <c r="A7411">
        <v>4474</v>
      </c>
      <c r="B7411" s="1">
        <f>DATE(2012,4,1) + TIME(0,0,0)</f>
        <v>41000</v>
      </c>
      <c r="C7411">
        <v>46.698032378999997</v>
      </c>
    </row>
    <row r="7412" spans="1:3" x14ac:dyDescent="0.25">
      <c r="A7412">
        <v>4504</v>
      </c>
      <c r="B7412" s="1">
        <f>DATE(2012,5,1) + TIME(0,0,0)</f>
        <v>41030</v>
      </c>
      <c r="C7412">
        <v>46.741493224999999</v>
      </c>
    </row>
    <row r="7413" spans="1:3" x14ac:dyDescent="0.25">
      <c r="A7413">
        <v>4535</v>
      </c>
      <c r="B7413" s="1">
        <f>DATE(2012,6,1) + TIME(0,0,0)</f>
        <v>41061</v>
      </c>
      <c r="C7413">
        <v>46.786125183000003</v>
      </c>
    </row>
    <row r="7414" spans="1:3" x14ac:dyDescent="0.25">
      <c r="A7414">
        <v>4565</v>
      </c>
      <c r="B7414" s="1">
        <f>DATE(2012,7,1) + TIME(0,0,0)</f>
        <v>41091</v>
      </c>
      <c r="C7414">
        <v>46.828926086000003</v>
      </c>
    </row>
    <row r="7415" spans="1:3" x14ac:dyDescent="0.25">
      <c r="A7415">
        <v>4596</v>
      </c>
      <c r="B7415" s="1">
        <f>DATE(2012,8,1) + TIME(0,0,0)</f>
        <v>41122</v>
      </c>
      <c r="C7415">
        <v>46.872951508</v>
      </c>
    </row>
    <row r="7416" spans="1:3" x14ac:dyDescent="0.25">
      <c r="A7416">
        <v>4627</v>
      </c>
      <c r="B7416" s="1">
        <f>DATE(2012,9,1) + TIME(0,0,0)</f>
        <v>41153</v>
      </c>
      <c r="C7416">
        <v>46.916534423999998</v>
      </c>
    </row>
    <row r="7417" spans="1:3" x14ac:dyDescent="0.25">
      <c r="A7417">
        <v>4657</v>
      </c>
      <c r="B7417" s="1">
        <f>DATE(2012,10,1) + TIME(0,0,0)</f>
        <v>41183</v>
      </c>
      <c r="C7417">
        <v>46.958438872999999</v>
      </c>
    </row>
    <row r="7418" spans="1:3" x14ac:dyDescent="0.25">
      <c r="A7418">
        <v>4688</v>
      </c>
      <c r="B7418" s="1">
        <f>DATE(2012,11,1) + TIME(0,0,0)</f>
        <v>41214</v>
      </c>
      <c r="C7418">
        <v>47.001388550000001</v>
      </c>
    </row>
    <row r="7419" spans="1:3" x14ac:dyDescent="0.25">
      <c r="A7419">
        <v>4718</v>
      </c>
      <c r="B7419" s="1">
        <f>DATE(2012,12,1) + TIME(0,0,0)</f>
        <v>41244</v>
      </c>
      <c r="C7419">
        <v>47.042720795000001</v>
      </c>
    </row>
    <row r="7420" spans="1:3" x14ac:dyDescent="0.25">
      <c r="A7420">
        <v>4749</v>
      </c>
      <c r="B7420" s="1">
        <f>DATE(2013,1,1) + TIME(0,0,0)</f>
        <v>41275</v>
      </c>
      <c r="C7420">
        <v>47.085094452</v>
      </c>
    </row>
    <row r="7421" spans="1:3" x14ac:dyDescent="0.25">
      <c r="A7421">
        <v>4780</v>
      </c>
      <c r="B7421" s="1">
        <f>DATE(2013,2,1) + TIME(0,0,0)</f>
        <v>41306</v>
      </c>
      <c r="C7421">
        <v>47.127147675000003</v>
      </c>
    </row>
    <row r="7422" spans="1:3" x14ac:dyDescent="0.25">
      <c r="A7422">
        <v>4808</v>
      </c>
      <c r="B7422" s="1">
        <f>DATE(2013,3,1) + TIME(0,0,0)</f>
        <v>41334</v>
      </c>
      <c r="C7422">
        <v>47.164878844999997</v>
      </c>
    </row>
    <row r="7423" spans="1:3" x14ac:dyDescent="0.25">
      <c r="A7423">
        <v>4839</v>
      </c>
      <c r="B7423" s="1">
        <f>DATE(2013,4,1) + TIME(0,0,0)</f>
        <v>41365</v>
      </c>
      <c r="C7423">
        <v>47.206348419000001</v>
      </c>
    </row>
    <row r="7424" spans="1:3" x14ac:dyDescent="0.25">
      <c r="A7424">
        <v>4869</v>
      </c>
      <c r="B7424" s="1">
        <f>DATE(2013,5,1) + TIME(0,0,0)</f>
        <v>41395</v>
      </c>
      <c r="C7424">
        <v>47.246208191000001</v>
      </c>
    </row>
    <row r="7425" spans="1:3" x14ac:dyDescent="0.25">
      <c r="A7425">
        <v>4900</v>
      </c>
      <c r="B7425" s="1">
        <f>DATE(2013,6,1) + TIME(0,0,0)</f>
        <v>41426</v>
      </c>
      <c r="C7425">
        <v>47.287132262999997</v>
      </c>
    </row>
    <row r="7426" spans="1:3" x14ac:dyDescent="0.25">
      <c r="A7426">
        <v>4930</v>
      </c>
      <c r="B7426" s="1">
        <f>DATE(2013,7,1) + TIME(0,0,0)</f>
        <v>41456</v>
      </c>
      <c r="C7426">
        <v>47.326480865000001</v>
      </c>
    </row>
    <row r="7427" spans="1:3" x14ac:dyDescent="0.25">
      <c r="A7427">
        <v>4961</v>
      </c>
      <c r="B7427" s="1">
        <f>DATE(2013,8,1) + TIME(0,0,0)</f>
        <v>41487</v>
      </c>
      <c r="C7427">
        <v>47.366882324000002</v>
      </c>
    </row>
    <row r="7428" spans="1:3" x14ac:dyDescent="0.25">
      <c r="A7428">
        <v>4992</v>
      </c>
      <c r="B7428" s="1">
        <f>DATE(2013,9,1) + TIME(0,0,0)</f>
        <v>41518</v>
      </c>
      <c r="C7428">
        <v>47.407020568999997</v>
      </c>
    </row>
    <row r="7429" spans="1:3" x14ac:dyDescent="0.25">
      <c r="A7429">
        <v>5022</v>
      </c>
      <c r="B7429" s="1">
        <f>DATE(2013,10,1) + TIME(0,0,0)</f>
        <v>41548</v>
      </c>
      <c r="C7429">
        <v>47.445621490000001</v>
      </c>
    </row>
    <row r="7430" spans="1:3" x14ac:dyDescent="0.25">
      <c r="A7430">
        <v>5053</v>
      </c>
      <c r="B7430" s="1">
        <f>DATE(2013,11,1) + TIME(0,0,0)</f>
        <v>41579</v>
      </c>
      <c r="C7430">
        <v>47.485252379999999</v>
      </c>
    </row>
    <row r="7431" spans="1:3" x14ac:dyDescent="0.25">
      <c r="A7431">
        <v>5083</v>
      </c>
      <c r="B7431" s="1">
        <f>DATE(2013,12,1) + TIME(0,0,0)</f>
        <v>41609</v>
      </c>
      <c r="C7431">
        <v>47.523365020999996</v>
      </c>
    </row>
    <row r="7432" spans="1:3" x14ac:dyDescent="0.25">
      <c r="A7432">
        <v>5114</v>
      </c>
      <c r="B7432" s="1">
        <f>DATE(2014,1,1) + TIME(0,0,0)</f>
        <v>41640</v>
      </c>
      <c r="C7432">
        <v>47.562496185000001</v>
      </c>
    </row>
    <row r="7433" spans="1:3" x14ac:dyDescent="0.25">
      <c r="A7433">
        <v>5145</v>
      </c>
      <c r="B7433" s="1">
        <f>DATE(2014,2,1) + TIME(0,0,0)</f>
        <v>41671</v>
      </c>
      <c r="C7433">
        <v>47.601379395000002</v>
      </c>
    </row>
    <row r="7434" spans="1:3" x14ac:dyDescent="0.25">
      <c r="A7434">
        <v>5173</v>
      </c>
      <c r="B7434" s="1">
        <f>DATE(2014,3,1) + TIME(0,0,0)</f>
        <v>41699</v>
      </c>
      <c r="C7434">
        <v>47.636283874999997</v>
      </c>
    </row>
    <row r="7435" spans="1:3" x14ac:dyDescent="0.25">
      <c r="A7435">
        <v>5204</v>
      </c>
      <c r="B7435" s="1">
        <f>DATE(2014,4,1) + TIME(0,0,0)</f>
        <v>41730</v>
      </c>
      <c r="C7435">
        <v>47.674690247000001</v>
      </c>
    </row>
    <row r="7436" spans="1:3" x14ac:dyDescent="0.25">
      <c r="A7436">
        <v>5234</v>
      </c>
      <c r="B7436" s="1">
        <f>DATE(2014,5,1) + TIME(0,0,0)</f>
        <v>41760</v>
      </c>
      <c r="C7436">
        <v>47.711620330999999</v>
      </c>
    </row>
    <row r="7437" spans="1:3" x14ac:dyDescent="0.25">
      <c r="A7437">
        <v>5265</v>
      </c>
      <c r="B7437" s="1">
        <f>DATE(2014,6,1) + TIME(0,0,0)</f>
        <v>41791</v>
      </c>
      <c r="C7437">
        <v>47.749542236000003</v>
      </c>
    </row>
    <row r="7438" spans="1:3" x14ac:dyDescent="0.25">
      <c r="A7438">
        <v>5295</v>
      </c>
      <c r="B7438" s="1">
        <f>DATE(2014,7,1) + TIME(0,0,0)</f>
        <v>41821</v>
      </c>
      <c r="C7438">
        <v>47.786006927000003</v>
      </c>
    </row>
    <row r="7439" spans="1:3" x14ac:dyDescent="0.25">
      <c r="A7439">
        <v>5326</v>
      </c>
      <c r="B7439" s="1">
        <f>DATE(2014,8,1) + TIME(0,0,0)</f>
        <v>41852</v>
      </c>
      <c r="C7439">
        <v>47.823444365999997</v>
      </c>
    </row>
    <row r="7440" spans="1:3" x14ac:dyDescent="0.25">
      <c r="A7440">
        <v>5357</v>
      </c>
      <c r="B7440" s="1">
        <f>DATE(2014,9,1) + TIME(0,0,0)</f>
        <v>41883</v>
      </c>
      <c r="C7440">
        <v>47.860645294000001</v>
      </c>
    </row>
    <row r="7441" spans="1:3" x14ac:dyDescent="0.25">
      <c r="A7441">
        <v>5387</v>
      </c>
      <c r="B7441" s="1">
        <f>DATE(2014,10,1) + TIME(0,0,0)</f>
        <v>41913</v>
      </c>
      <c r="C7441">
        <v>47.896419524999999</v>
      </c>
    </row>
    <row r="7442" spans="1:3" x14ac:dyDescent="0.25">
      <c r="A7442">
        <v>5418</v>
      </c>
      <c r="B7442" s="1">
        <f>DATE(2014,11,1) + TIME(0,0,0)</f>
        <v>41944</v>
      </c>
      <c r="C7442">
        <v>47.933158874999997</v>
      </c>
    </row>
    <row r="7443" spans="1:3" x14ac:dyDescent="0.25">
      <c r="A7443">
        <v>5448</v>
      </c>
      <c r="B7443" s="1">
        <f>DATE(2014,12,1) + TIME(0,0,0)</f>
        <v>41974</v>
      </c>
      <c r="C7443">
        <v>47.968490600999999</v>
      </c>
    </row>
    <row r="7444" spans="1:3" x14ac:dyDescent="0.25">
      <c r="A7444">
        <v>5479</v>
      </c>
      <c r="B7444" s="1">
        <f>DATE(2015,1,1) + TIME(0,0,0)</f>
        <v>42005</v>
      </c>
      <c r="C7444">
        <v>48.004779816000003</v>
      </c>
    </row>
    <row r="7445" spans="1:3" x14ac:dyDescent="0.25">
      <c r="A7445">
        <v>5510</v>
      </c>
      <c r="B7445" s="1">
        <f>DATE(2015,2,1) + TIME(0,0,0)</f>
        <v>42036</v>
      </c>
      <c r="C7445">
        <v>48.040843963999997</v>
      </c>
    </row>
    <row r="7446" spans="1:3" x14ac:dyDescent="0.25">
      <c r="A7446">
        <v>5538</v>
      </c>
      <c r="B7446" s="1">
        <f>DATE(2015,3,1) + TIME(0,0,0)</f>
        <v>42064</v>
      </c>
      <c r="C7446">
        <v>48.073230743000003</v>
      </c>
    </row>
    <row r="7447" spans="1:3" x14ac:dyDescent="0.25">
      <c r="A7447">
        <v>5569</v>
      </c>
      <c r="B7447" s="1">
        <f>DATE(2015,4,1) + TIME(0,0,0)</f>
        <v>42095</v>
      </c>
      <c r="C7447">
        <v>48.108879088999998</v>
      </c>
    </row>
    <row r="7448" spans="1:3" x14ac:dyDescent="0.25">
      <c r="A7448">
        <v>5599</v>
      </c>
      <c r="B7448" s="1">
        <f>DATE(2015,5,1) + TIME(0,0,0)</f>
        <v>42125</v>
      </c>
      <c r="C7448">
        <v>48.143177031999997</v>
      </c>
    </row>
    <row r="7449" spans="1:3" x14ac:dyDescent="0.25">
      <c r="A7449">
        <v>5630</v>
      </c>
      <c r="B7449" s="1">
        <f>DATE(2015,6,1) + TIME(0,0,0)</f>
        <v>42156</v>
      </c>
      <c r="C7449">
        <v>48.178405761999997</v>
      </c>
    </row>
    <row r="7450" spans="1:3" x14ac:dyDescent="0.25">
      <c r="A7450">
        <v>5660</v>
      </c>
      <c r="B7450" s="1">
        <f>DATE(2015,7,1) + TIME(0,0,0)</f>
        <v>42186</v>
      </c>
      <c r="C7450">
        <v>48.212303161999998</v>
      </c>
    </row>
    <row r="7451" spans="1:3" x14ac:dyDescent="0.25">
      <c r="A7451">
        <v>5691</v>
      </c>
      <c r="B7451" s="1">
        <f>DATE(2015,8,1) + TIME(0,0,0)</f>
        <v>42217</v>
      </c>
      <c r="C7451">
        <v>48.247123717999997</v>
      </c>
    </row>
    <row r="7452" spans="1:3" x14ac:dyDescent="0.25">
      <c r="A7452">
        <v>5722</v>
      </c>
      <c r="B7452" s="1">
        <f>DATE(2015,9,1) + TIME(0,0,0)</f>
        <v>42248</v>
      </c>
      <c r="C7452">
        <v>48.281707763999997</v>
      </c>
    </row>
    <row r="7453" spans="1:3" x14ac:dyDescent="0.25">
      <c r="A7453">
        <v>5752</v>
      </c>
      <c r="B7453" s="1">
        <f>DATE(2015,10,1) + TIME(0,0,0)</f>
        <v>42278</v>
      </c>
      <c r="C7453">
        <v>48.314979553000001</v>
      </c>
    </row>
    <row r="7454" spans="1:3" x14ac:dyDescent="0.25">
      <c r="A7454">
        <v>5783</v>
      </c>
      <c r="B7454" s="1">
        <f>DATE(2015,11,1) + TIME(0,0,0)</f>
        <v>42309</v>
      </c>
      <c r="C7454">
        <v>48.349178314</v>
      </c>
    </row>
    <row r="7455" spans="1:3" x14ac:dyDescent="0.25">
      <c r="A7455">
        <v>5813</v>
      </c>
      <c r="B7455" s="1">
        <f>DATE(2015,12,1) + TIME(0,0,0)</f>
        <v>42339</v>
      </c>
      <c r="C7455">
        <v>48.382106780999997</v>
      </c>
    </row>
    <row r="7456" spans="1:3" x14ac:dyDescent="0.25">
      <c r="A7456">
        <v>5844</v>
      </c>
      <c r="B7456" s="1">
        <f>DATE(2016,1,1) + TIME(0,0,0)</f>
        <v>42370</v>
      </c>
      <c r="C7456">
        <v>48.415969849</v>
      </c>
    </row>
    <row r="7457" spans="1:3" x14ac:dyDescent="0.25">
      <c r="A7457">
        <v>5875</v>
      </c>
      <c r="B7457" s="1">
        <f>DATE(2016,2,1) + TIME(0,0,0)</f>
        <v>42401</v>
      </c>
      <c r="C7457">
        <v>48.449665070000002</v>
      </c>
    </row>
    <row r="7458" spans="1:3" x14ac:dyDescent="0.25">
      <c r="A7458">
        <v>5904</v>
      </c>
      <c r="B7458" s="1">
        <f>DATE(2016,3,1) + TIME(0,0,0)</f>
        <v>42430</v>
      </c>
      <c r="C7458">
        <v>48.481029509999999</v>
      </c>
    </row>
    <row r="7459" spans="1:3" x14ac:dyDescent="0.25">
      <c r="A7459">
        <v>5935</v>
      </c>
      <c r="B7459" s="1">
        <f>DATE(2016,4,1) + TIME(0,0,0)</f>
        <v>42461</v>
      </c>
      <c r="C7459">
        <v>48.514396667</v>
      </c>
    </row>
    <row r="7460" spans="1:3" x14ac:dyDescent="0.25">
      <c r="A7460">
        <v>5965</v>
      </c>
      <c r="B7460" s="1">
        <f>DATE(2016,5,1) + TIME(0,0,0)</f>
        <v>42491</v>
      </c>
      <c r="C7460">
        <v>48.546524048000002</v>
      </c>
    </row>
    <row r="7461" spans="1:3" x14ac:dyDescent="0.25">
      <c r="A7461">
        <v>5996</v>
      </c>
      <c r="B7461" s="1">
        <f>DATE(2016,6,1) + TIME(0,0,0)</f>
        <v>42522</v>
      </c>
      <c r="C7461">
        <v>48.579551696999999</v>
      </c>
    </row>
    <row r="7462" spans="1:3" x14ac:dyDescent="0.25">
      <c r="A7462">
        <v>6026</v>
      </c>
      <c r="B7462" s="1">
        <f>DATE(2016,7,1) + TIME(0,0,0)</f>
        <v>42552</v>
      </c>
      <c r="C7462">
        <v>48.611351012999997</v>
      </c>
    </row>
    <row r="7463" spans="1:3" x14ac:dyDescent="0.25">
      <c r="A7463">
        <v>6057</v>
      </c>
      <c r="B7463" s="1">
        <f>DATE(2016,8,1) + TIME(0,0,0)</f>
        <v>42583</v>
      </c>
      <c r="C7463">
        <v>48.644042968999997</v>
      </c>
    </row>
    <row r="7464" spans="1:3" x14ac:dyDescent="0.25">
      <c r="A7464">
        <v>6088</v>
      </c>
      <c r="B7464" s="1">
        <f>DATE(2016,9,1) + TIME(0,0,0)</f>
        <v>42614</v>
      </c>
      <c r="C7464">
        <v>48.676559447999999</v>
      </c>
    </row>
    <row r="7465" spans="1:3" x14ac:dyDescent="0.25">
      <c r="A7465">
        <v>6118</v>
      </c>
      <c r="B7465" s="1">
        <f>DATE(2016,10,1) + TIME(0,0,0)</f>
        <v>42644</v>
      </c>
      <c r="C7465">
        <v>48.707862853999998</v>
      </c>
    </row>
    <row r="7466" spans="1:3" x14ac:dyDescent="0.25">
      <c r="A7466">
        <v>6149</v>
      </c>
      <c r="B7466" s="1">
        <f>DATE(2016,11,1) + TIME(0,0,0)</f>
        <v>42675</v>
      </c>
      <c r="C7466">
        <v>48.740043640000003</v>
      </c>
    </row>
    <row r="7467" spans="1:3" x14ac:dyDescent="0.25">
      <c r="A7467">
        <v>6179</v>
      </c>
      <c r="B7467" s="1">
        <f>DATE(2016,12,1) + TIME(0,0,0)</f>
        <v>42705</v>
      </c>
      <c r="C7467">
        <v>48.771022797000001</v>
      </c>
    </row>
    <row r="7468" spans="1:3" x14ac:dyDescent="0.25">
      <c r="A7468">
        <v>6210</v>
      </c>
      <c r="B7468" s="1">
        <f>DATE(2017,1,1) + TIME(0,0,0)</f>
        <v>42736</v>
      </c>
      <c r="C7468">
        <v>48.802867888999998</v>
      </c>
    </row>
    <row r="7469" spans="1:3" x14ac:dyDescent="0.25">
      <c r="A7469">
        <v>6241</v>
      </c>
      <c r="B7469" s="1">
        <f>DATE(2017,2,1) + TIME(0,0,0)</f>
        <v>42767</v>
      </c>
      <c r="C7469">
        <v>48.834548949999999</v>
      </c>
    </row>
    <row r="7470" spans="1:3" x14ac:dyDescent="0.25">
      <c r="A7470">
        <v>6269</v>
      </c>
      <c r="B7470" s="1">
        <f>DATE(2017,3,1) + TIME(0,0,0)</f>
        <v>42795</v>
      </c>
      <c r="C7470">
        <v>48.863025665000002</v>
      </c>
    </row>
    <row r="7471" spans="1:3" x14ac:dyDescent="0.25">
      <c r="A7471">
        <v>6300</v>
      </c>
      <c r="B7471" s="1">
        <f>DATE(2017,4,1) + TIME(0,0,0)</f>
        <v>42826</v>
      </c>
      <c r="C7471">
        <v>48.894416808999999</v>
      </c>
    </row>
    <row r="7472" spans="1:3" x14ac:dyDescent="0.25">
      <c r="A7472">
        <v>6330</v>
      </c>
      <c r="B7472" s="1">
        <f>DATE(2017,5,1) + TIME(0,0,0)</f>
        <v>42856</v>
      </c>
      <c r="C7472">
        <v>48.924659728999998</v>
      </c>
    </row>
    <row r="7473" spans="1:3" x14ac:dyDescent="0.25">
      <c r="A7473">
        <v>6361</v>
      </c>
      <c r="B7473" s="1">
        <f>DATE(2017,6,1) + TIME(0,0,0)</f>
        <v>42887</v>
      </c>
      <c r="C7473">
        <v>48.955764770999998</v>
      </c>
    </row>
    <row r="7474" spans="1:3" x14ac:dyDescent="0.25">
      <c r="A7474">
        <v>6391</v>
      </c>
      <c r="B7474" s="1">
        <f>DATE(2017,7,1) + TIME(0,0,0)</f>
        <v>42917</v>
      </c>
      <c r="C7474">
        <v>48.985706329000003</v>
      </c>
    </row>
    <row r="7475" spans="1:3" x14ac:dyDescent="0.25">
      <c r="A7475">
        <v>6422</v>
      </c>
      <c r="B7475" s="1">
        <f>DATE(2017,8,1) + TIME(0,0,0)</f>
        <v>42948</v>
      </c>
      <c r="C7475">
        <v>49.016490935999997</v>
      </c>
    </row>
    <row r="7476" spans="1:3" x14ac:dyDescent="0.25">
      <c r="A7476">
        <v>6453</v>
      </c>
      <c r="B7476" s="1">
        <f>DATE(2017,9,1) + TIME(0,0,0)</f>
        <v>42979</v>
      </c>
      <c r="C7476">
        <v>49.047122954999999</v>
      </c>
    </row>
    <row r="7477" spans="1:3" x14ac:dyDescent="0.25">
      <c r="A7477">
        <v>6483</v>
      </c>
      <c r="B7477" s="1">
        <f>DATE(2017,10,1) + TIME(0,0,0)</f>
        <v>43009</v>
      </c>
      <c r="C7477">
        <v>49.076625823999997</v>
      </c>
    </row>
    <row r="7478" spans="1:3" x14ac:dyDescent="0.25">
      <c r="A7478">
        <v>6514</v>
      </c>
      <c r="B7478" s="1">
        <f>DATE(2017,11,1) + TIME(0,0,0)</f>
        <v>43040</v>
      </c>
      <c r="C7478">
        <v>49.106964111000003</v>
      </c>
    </row>
    <row r="7479" spans="1:3" x14ac:dyDescent="0.25">
      <c r="A7479">
        <v>6544</v>
      </c>
      <c r="B7479" s="1">
        <f>DATE(2017,12,1) + TIME(0,0,0)</f>
        <v>43070</v>
      </c>
      <c r="C7479">
        <v>49.136184692</v>
      </c>
    </row>
    <row r="7480" spans="1:3" x14ac:dyDescent="0.25">
      <c r="A7480">
        <v>6575</v>
      </c>
      <c r="B7480" s="1">
        <f>DATE(2018,1,1) + TIME(0,0,0)</f>
        <v>43101</v>
      </c>
      <c r="C7480">
        <v>49.166236877000003</v>
      </c>
    </row>
    <row r="7481" spans="1:3" x14ac:dyDescent="0.25">
      <c r="A7481">
        <v>6606</v>
      </c>
      <c r="B7481" s="1">
        <f>DATE(2018,2,1) + TIME(0,0,0)</f>
        <v>43132</v>
      </c>
      <c r="C7481">
        <v>49.196144103999998</v>
      </c>
    </row>
    <row r="7482" spans="1:3" x14ac:dyDescent="0.25">
      <c r="A7482">
        <v>6634</v>
      </c>
      <c r="B7482" s="1">
        <f>DATE(2018,3,1) + TIME(0,0,0)</f>
        <v>43160</v>
      </c>
      <c r="C7482">
        <v>49.223033905000001</v>
      </c>
    </row>
    <row r="7483" spans="1:3" x14ac:dyDescent="0.25">
      <c r="A7483">
        <v>6665</v>
      </c>
      <c r="B7483" s="1">
        <f>DATE(2018,4,1) + TIME(0,0,0)</f>
        <v>43191</v>
      </c>
      <c r="C7483">
        <v>49.252681731999999</v>
      </c>
    </row>
    <row r="7484" spans="1:3" x14ac:dyDescent="0.25">
      <c r="A7484">
        <v>6695</v>
      </c>
      <c r="B7484" s="1">
        <f>DATE(2018,5,1) + TIME(0,0,0)</f>
        <v>43221</v>
      </c>
      <c r="C7484">
        <v>49.281246185000001</v>
      </c>
    </row>
    <row r="7485" spans="1:3" x14ac:dyDescent="0.25">
      <c r="A7485">
        <v>6726</v>
      </c>
      <c r="B7485" s="1">
        <f>DATE(2018,6,1) + TIME(0,0,0)</f>
        <v>43252</v>
      </c>
      <c r="C7485">
        <v>49.310619354000004</v>
      </c>
    </row>
    <row r="7486" spans="1:3" x14ac:dyDescent="0.25">
      <c r="A7486">
        <v>6756</v>
      </c>
      <c r="B7486" s="1">
        <f>DATE(2018,7,1) + TIME(0,0,0)</f>
        <v>43282</v>
      </c>
      <c r="C7486">
        <v>49.338890075999998</v>
      </c>
    </row>
    <row r="7487" spans="1:3" x14ac:dyDescent="0.25">
      <c r="A7487">
        <v>6787</v>
      </c>
      <c r="B7487" s="1">
        <f>DATE(2018,8,1) + TIME(0,0,0)</f>
        <v>43313</v>
      </c>
      <c r="C7487">
        <v>49.367950438999998</v>
      </c>
    </row>
    <row r="7488" spans="1:3" x14ac:dyDescent="0.25">
      <c r="A7488">
        <v>6818</v>
      </c>
      <c r="B7488" s="1">
        <f>DATE(2018,9,1) + TIME(0,0,0)</f>
        <v>43344</v>
      </c>
      <c r="C7488">
        <v>49.396862030000001</v>
      </c>
    </row>
    <row r="7489" spans="1:3" x14ac:dyDescent="0.25">
      <c r="A7489">
        <v>6848</v>
      </c>
      <c r="B7489" s="1">
        <f>DATE(2018,10,1) + TIME(0,0,0)</f>
        <v>43374</v>
      </c>
      <c r="C7489">
        <v>49.424701691000003</v>
      </c>
    </row>
    <row r="7490" spans="1:3" x14ac:dyDescent="0.25">
      <c r="A7490">
        <v>6879</v>
      </c>
      <c r="B7490" s="1">
        <f>DATE(2018,11,1) + TIME(0,0,0)</f>
        <v>43405</v>
      </c>
      <c r="C7490">
        <v>49.453346252000003</v>
      </c>
    </row>
    <row r="7491" spans="1:3" x14ac:dyDescent="0.25">
      <c r="A7491">
        <v>6909</v>
      </c>
      <c r="B7491" s="1">
        <f>DATE(2018,12,1) + TIME(0,0,0)</f>
        <v>43435</v>
      </c>
      <c r="C7491">
        <v>49.480941772000001</v>
      </c>
    </row>
    <row r="7492" spans="1:3" x14ac:dyDescent="0.25">
      <c r="A7492">
        <v>6940</v>
      </c>
      <c r="B7492" s="1">
        <f>DATE(2019,1,1) + TIME(0,0,0)</f>
        <v>43466</v>
      </c>
      <c r="C7492">
        <v>49.509323119999998</v>
      </c>
    </row>
    <row r="7493" spans="1:3" x14ac:dyDescent="0.25">
      <c r="A7493">
        <v>6971</v>
      </c>
      <c r="B7493" s="1">
        <f>DATE(2019,2,1) + TIME(0,0,0)</f>
        <v>43497</v>
      </c>
      <c r="C7493">
        <v>49.537548065000003</v>
      </c>
    </row>
    <row r="7494" spans="1:3" x14ac:dyDescent="0.25">
      <c r="A7494">
        <v>6999</v>
      </c>
      <c r="B7494" s="1">
        <f>DATE(2019,3,1) + TIME(0,0,0)</f>
        <v>43525</v>
      </c>
      <c r="C7494">
        <v>49.562911987</v>
      </c>
    </row>
    <row r="7495" spans="1:3" x14ac:dyDescent="0.25">
      <c r="A7495">
        <v>7030</v>
      </c>
      <c r="B7495" s="1">
        <f>DATE(2019,4,1) + TIME(0,0,0)</f>
        <v>43556</v>
      </c>
      <c r="C7495">
        <v>49.590869904000002</v>
      </c>
    </row>
    <row r="7496" spans="1:3" x14ac:dyDescent="0.25">
      <c r="A7496">
        <v>7060</v>
      </c>
      <c r="B7496" s="1">
        <f>DATE(2019,5,1) + TIME(0,0,0)</f>
        <v>43586</v>
      </c>
      <c r="C7496">
        <v>49.617805480999998</v>
      </c>
    </row>
    <row r="7497" spans="1:3" x14ac:dyDescent="0.25">
      <c r="A7497">
        <v>7091</v>
      </c>
      <c r="B7497" s="1">
        <f>DATE(2019,6,1) + TIME(0,0,0)</f>
        <v>43617</v>
      </c>
      <c r="C7497">
        <v>49.645507811999998</v>
      </c>
    </row>
    <row r="7498" spans="1:3" x14ac:dyDescent="0.25">
      <c r="A7498">
        <v>7121</v>
      </c>
      <c r="B7498" s="1">
        <f>DATE(2019,7,1) + TIME(0,0,0)</f>
        <v>43647</v>
      </c>
      <c r="C7498">
        <v>49.67219162</v>
      </c>
    </row>
    <row r="7499" spans="1:3" x14ac:dyDescent="0.25">
      <c r="A7499">
        <v>7152</v>
      </c>
      <c r="B7499" s="1">
        <f>DATE(2019,8,1) + TIME(0,0,0)</f>
        <v>43678</v>
      </c>
      <c r="C7499">
        <v>49.699634551999999</v>
      </c>
    </row>
    <row r="7500" spans="1:3" x14ac:dyDescent="0.25">
      <c r="A7500">
        <v>7183</v>
      </c>
      <c r="B7500" s="1">
        <f>DATE(2019,9,1) + TIME(0,0,0)</f>
        <v>43709</v>
      </c>
      <c r="C7500">
        <v>49.726928710999999</v>
      </c>
    </row>
    <row r="7501" spans="1:3" x14ac:dyDescent="0.25">
      <c r="A7501">
        <v>7213</v>
      </c>
      <c r="B7501" s="1">
        <f>DATE(2019,10,1) + TIME(0,0,0)</f>
        <v>43739</v>
      </c>
      <c r="C7501">
        <v>49.75320816</v>
      </c>
    </row>
    <row r="7502" spans="1:3" x14ac:dyDescent="0.25">
      <c r="A7502">
        <v>7244</v>
      </c>
      <c r="B7502" s="1">
        <f>DATE(2019,11,1) + TIME(0,0,0)</f>
        <v>43770</v>
      </c>
      <c r="C7502">
        <v>49.780250549000002</v>
      </c>
    </row>
    <row r="7503" spans="1:3" x14ac:dyDescent="0.25">
      <c r="A7503">
        <v>7274</v>
      </c>
      <c r="B7503" s="1">
        <f>DATE(2019,12,1) + TIME(0,0,0)</f>
        <v>43800</v>
      </c>
      <c r="C7503">
        <v>49.806301116999997</v>
      </c>
    </row>
    <row r="7504" spans="1:3" x14ac:dyDescent="0.25">
      <c r="A7504">
        <v>7305</v>
      </c>
      <c r="B7504" s="1">
        <f>DATE(2020,1,1) + TIME(0,0,0)</f>
        <v>43831</v>
      </c>
      <c r="C7504">
        <v>49.833103180000002</v>
      </c>
    </row>
    <row r="7505" spans="1:3" x14ac:dyDescent="0.25">
      <c r="A7505">
        <v>7336</v>
      </c>
      <c r="B7505" s="1">
        <f>DATE(2020,2,1) + TIME(0,0,0)</f>
        <v>43862</v>
      </c>
      <c r="C7505">
        <v>49.859779357999997</v>
      </c>
    </row>
    <row r="7506" spans="1:3" x14ac:dyDescent="0.25">
      <c r="A7506">
        <v>7365</v>
      </c>
      <c r="B7506" s="1">
        <f>DATE(2020,3,1) + TIME(0,0,0)</f>
        <v>43891</v>
      </c>
      <c r="C7506">
        <v>49.884624481000003</v>
      </c>
    </row>
    <row r="7507" spans="1:3" x14ac:dyDescent="0.25">
      <c r="A7507">
        <v>7396</v>
      </c>
      <c r="B7507" s="1">
        <f>DATE(2020,4,1) + TIME(0,0,0)</f>
        <v>43922</v>
      </c>
      <c r="C7507">
        <v>49.911064148000001</v>
      </c>
    </row>
    <row r="7508" spans="1:3" x14ac:dyDescent="0.25">
      <c r="A7508">
        <v>7426</v>
      </c>
      <c r="B7508" s="1">
        <f>DATE(2020,5,1) + TIME(0,0,0)</f>
        <v>43952</v>
      </c>
      <c r="C7508">
        <v>49.936534881999997</v>
      </c>
    </row>
    <row r="7509" spans="1:3" x14ac:dyDescent="0.25">
      <c r="A7509">
        <v>7457</v>
      </c>
      <c r="B7509" s="1">
        <f>DATE(2020,6,1) + TIME(0,0,0)</f>
        <v>43983</v>
      </c>
      <c r="C7509">
        <v>49.962734222000002</v>
      </c>
    </row>
    <row r="7510" spans="1:3" x14ac:dyDescent="0.25">
      <c r="A7510">
        <v>7487</v>
      </c>
      <c r="B7510" s="1">
        <f>DATE(2020,7,1) + TIME(0,0,0)</f>
        <v>44013</v>
      </c>
      <c r="C7510">
        <v>49.987976074000002</v>
      </c>
    </row>
    <row r="7511" spans="1:3" x14ac:dyDescent="0.25">
      <c r="A7511">
        <v>7518</v>
      </c>
      <c r="B7511" s="1">
        <f>DATE(2020,8,1) + TIME(0,0,0)</f>
        <v>44044</v>
      </c>
      <c r="C7511">
        <v>50.013942718999999</v>
      </c>
    </row>
    <row r="7512" spans="1:3" x14ac:dyDescent="0.25">
      <c r="A7512">
        <v>7549</v>
      </c>
      <c r="B7512" s="1">
        <f>DATE(2020,9,1) + TIME(0,0,0)</f>
        <v>44075</v>
      </c>
      <c r="C7512">
        <v>50.039791106999999</v>
      </c>
    </row>
    <row r="7513" spans="1:3" x14ac:dyDescent="0.25">
      <c r="A7513">
        <v>7579</v>
      </c>
      <c r="B7513" s="1">
        <f>DATE(2020,10,1) + TIME(0,0,0)</f>
        <v>44105</v>
      </c>
      <c r="C7513">
        <v>50.064697266000003</v>
      </c>
    </row>
    <row r="7514" spans="1:3" x14ac:dyDescent="0.25">
      <c r="A7514">
        <v>7610</v>
      </c>
      <c r="B7514" s="1">
        <f>DATE(2020,11,1) + TIME(0,0,0)</f>
        <v>44136</v>
      </c>
      <c r="C7514">
        <v>50.090316772000001</v>
      </c>
    </row>
    <row r="7515" spans="1:3" x14ac:dyDescent="0.25">
      <c r="A7515">
        <v>7640</v>
      </c>
      <c r="B7515" s="1">
        <f>DATE(2020,12,1) + TIME(0,0,0)</f>
        <v>44166</v>
      </c>
      <c r="C7515">
        <v>50.115005492999998</v>
      </c>
    </row>
    <row r="7516" spans="1:3" x14ac:dyDescent="0.25">
      <c r="A7516">
        <v>7671</v>
      </c>
      <c r="B7516" s="1">
        <f>DATE(2021,1,1) + TIME(0,0,0)</f>
        <v>44197</v>
      </c>
      <c r="C7516">
        <v>50.140403747999997</v>
      </c>
    </row>
    <row r="7517" spans="1:3" x14ac:dyDescent="0.25">
      <c r="A7517">
        <v>7702</v>
      </c>
      <c r="B7517" s="1">
        <f>DATE(2021,2,1) + TIME(0,0,0)</f>
        <v>44228</v>
      </c>
      <c r="C7517">
        <v>50.165691375999998</v>
      </c>
    </row>
    <row r="7518" spans="1:3" x14ac:dyDescent="0.25">
      <c r="A7518">
        <v>7730</v>
      </c>
      <c r="B7518" s="1">
        <f>DATE(2021,3,1) + TIME(0,0,0)</f>
        <v>44256</v>
      </c>
      <c r="C7518">
        <v>50.188434600999997</v>
      </c>
    </row>
    <row r="7519" spans="1:3" x14ac:dyDescent="0.25">
      <c r="A7519">
        <v>7761</v>
      </c>
      <c r="B7519" s="1">
        <f>DATE(2021,4,1) + TIME(0,0,0)</f>
        <v>44287</v>
      </c>
      <c r="C7519">
        <v>50.213508605999998</v>
      </c>
    </row>
    <row r="7520" spans="1:3" x14ac:dyDescent="0.25">
      <c r="A7520">
        <v>7791</v>
      </c>
      <c r="B7520" s="1">
        <f>DATE(2021,5,1) + TIME(0,0,0)</f>
        <v>44317</v>
      </c>
      <c r="C7520">
        <v>50.237674712999997</v>
      </c>
    </row>
    <row r="7521" spans="1:3" x14ac:dyDescent="0.25">
      <c r="A7521">
        <v>7822</v>
      </c>
      <c r="B7521" s="1">
        <f>DATE(2021,6,1) + TIME(0,0,0)</f>
        <v>44348</v>
      </c>
      <c r="C7521">
        <v>50.262535094999997</v>
      </c>
    </row>
    <row r="7522" spans="1:3" x14ac:dyDescent="0.25">
      <c r="A7522">
        <v>7852</v>
      </c>
      <c r="B7522" s="1">
        <f>DATE(2021,7,1) + TIME(0,0,0)</f>
        <v>44378</v>
      </c>
      <c r="C7522">
        <v>50.286491394000002</v>
      </c>
    </row>
    <row r="7523" spans="1:3" x14ac:dyDescent="0.25">
      <c r="A7523">
        <v>7883</v>
      </c>
      <c r="B7523" s="1">
        <f>DATE(2021,8,1) + TIME(0,0,0)</f>
        <v>44409</v>
      </c>
      <c r="C7523">
        <v>50.311138153000002</v>
      </c>
    </row>
    <row r="7524" spans="1:3" x14ac:dyDescent="0.25">
      <c r="A7524">
        <v>7914</v>
      </c>
      <c r="B7524" s="1">
        <f>DATE(2021,9,1) + TIME(0,0,0)</f>
        <v>44440</v>
      </c>
      <c r="C7524">
        <v>50.335678100999999</v>
      </c>
    </row>
    <row r="7525" spans="1:3" x14ac:dyDescent="0.25">
      <c r="A7525">
        <v>7944</v>
      </c>
      <c r="B7525" s="1">
        <f>DATE(2021,10,1) + TIME(0,0,0)</f>
        <v>44470</v>
      </c>
      <c r="C7525">
        <v>50.359329224</v>
      </c>
    </row>
    <row r="7526" spans="1:3" x14ac:dyDescent="0.25">
      <c r="A7526">
        <v>7975</v>
      </c>
      <c r="B7526" s="1">
        <f>DATE(2021,11,1) + TIME(0,0,0)</f>
        <v>44501</v>
      </c>
      <c r="C7526">
        <v>50.383659363</v>
      </c>
    </row>
    <row r="7527" spans="1:3" x14ac:dyDescent="0.25">
      <c r="A7527">
        <v>8005</v>
      </c>
      <c r="B7527" s="1">
        <f>DATE(2021,12,1) + TIME(0,0,0)</f>
        <v>44531</v>
      </c>
      <c r="C7527">
        <v>50.407108307000001</v>
      </c>
    </row>
    <row r="7528" spans="1:3" x14ac:dyDescent="0.25">
      <c r="A7528">
        <v>8036</v>
      </c>
      <c r="B7528" s="1">
        <f>DATE(2022,1,1) + TIME(0,0,0)</f>
        <v>44562</v>
      </c>
      <c r="C7528">
        <v>50.431236267000003</v>
      </c>
    </row>
    <row r="7529" spans="1:3" x14ac:dyDescent="0.25">
      <c r="A7529">
        <v>8067</v>
      </c>
      <c r="B7529" s="1">
        <f>DATE(2022,2,1) + TIME(0,0,0)</f>
        <v>44593</v>
      </c>
      <c r="C7529">
        <v>50.455261229999998</v>
      </c>
    </row>
    <row r="7530" spans="1:3" x14ac:dyDescent="0.25">
      <c r="A7530">
        <v>8095</v>
      </c>
      <c r="B7530" s="1">
        <f>DATE(2022,3,1) + TIME(0,0,0)</f>
        <v>44621</v>
      </c>
      <c r="C7530">
        <v>50.47687912</v>
      </c>
    </row>
    <row r="7531" spans="1:3" x14ac:dyDescent="0.25">
      <c r="A7531">
        <v>8126</v>
      </c>
      <c r="B7531" s="1">
        <f>DATE(2022,4,1) + TIME(0,0,0)</f>
        <v>44652</v>
      </c>
      <c r="C7531">
        <v>50.500713347999998</v>
      </c>
    </row>
    <row r="7532" spans="1:3" x14ac:dyDescent="0.25">
      <c r="A7532">
        <v>8156</v>
      </c>
      <c r="B7532" s="1">
        <f>DATE(2022,5,1) + TIME(0,0,0)</f>
        <v>44682</v>
      </c>
      <c r="C7532">
        <v>50.523685454999999</v>
      </c>
    </row>
    <row r="7533" spans="1:3" x14ac:dyDescent="0.25">
      <c r="A7533">
        <v>8187</v>
      </c>
      <c r="B7533" s="1">
        <f>DATE(2022,6,1) + TIME(0,0,0)</f>
        <v>44713</v>
      </c>
      <c r="C7533">
        <v>50.547332763999997</v>
      </c>
    </row>
    <row r="7534" spans="1:3" x14ac:dyDescent="0.25">
      <c r="A7534">
        <v>8217</v>
      </c>
      <c r="B7534" s="1">
        <f>DATE(2022,7,1) + TIME(0,0,0)</f>
        <v>44743</v>
      </c>
      <c r="C7534">
        <v>50.570125580000003</v>
      </c>
    </row>
    <row r="7535" spans="1:3" x14ac:dyDescent="0.25">
      <c r="A7535">
        <v>8248</v>
      </c>
      <c r="B7535" s="1">
        <f>DATE(2022,8,1) + TIME(0,0,0)</f>
        <v>44774</v>
      </c>
      <c r="C7535">
        <v>50.593585967999999</v>
      </c>
    </row>
    <row r="7536" spans="1:3" x14ac:dyDescent="0.25">
      <c r="A7536">
        <v>8279</v>
      </c>
      <c r="B7536" s="1">
        <f>DATE(2022,9,1) + TIME(0,0,0)</f>
        <v>44805</v>
      </c>
      <c r="C7536">
        <v>50.616950989000003</v>
      </c>
    </row>
    <row r="7537" spans="1:3" x14ac:dyDescent="0.25">
      <c r="A7537">
        <v>8309</v>
      </c>
      <c r="B7537" s="1">
        <f>DATE(2022,10,1) + TIME(0,0,0)</f>
        <v>44835</v>
      </c>
      <c r="C7537">
        <v>50.639472961000003</v>
      </c>
    </row>
    <row r="7538" spans="1:3" x14ac:dyDescent="0.25">
      <c r="A7538">
        <v>8340</v>
      </c>
      <c r="B7538" s="1">
        <f>DATE(2022,11,1) + TIME(0,0,0)</f>
        <v>44866</v>
      </c>
      <c r="C7538">
        <v>50.662658690999997</v>
      </c>
    </row>
    <row r="7539" spans="1:3" x14ac:dyDescent="0.25">
      <c r="A7539">
        <v>8370</v>
      </c>
      <c r="B7539" s="1">
        <f>DATE(2022,12,1) + TIME(0,0,0)</f>
        <v>44896</v>
      </c>
      <c r="C7539">
        <v>50.685009002999998</v>
      </c>
    </row>
    <row r="7540" spans="1:3" x14ac:dyDescent="0.25">
      <c r="A7540">
        <v>8401</v>
      </c>
      <c r="B7540" s="1">
        <f>DATE(2023,1,1) + TIME(0,0,0)</f>
        <v>44927</v>
      </c>
      <c r="C7540">
        <v>50.708011626999998</v>
      </c>
    </row>
    <row r="7541" spans="1:3" x14ac:dyDescent="0.25">
      <c r="A7541">
        <v>8432</v>
      </c>
      <c r="B7541" s="1">
        <f>DATE(2023,2,1) + TIME(0,0,0)</f>
        <v>44958</v>
      </c>
      <c r="C7541">
        <v>50.730926513999997</v>
      </c>
    </row>
    <row r="7542" spans="1:3" x14ac:dyDescent="0.25">
      <c r="A7542">
        <v>8460</v>
      </c>
      <c r="B7542" s="1">
        <f>DATE(2023,3,1) + TIME(0,0,0)</f>
        <v>44986</v>
      </c>
      <c r="C7542">
        <v>50.751544952000003</v>
      </c>
    </row>
    <row r="7543" spans="1:3" x14ac:dyDescent="0.25">
      <c r="A7543">
        <v>8491</v>
      </c>
      <c r="B7543" s="1">
        <f>DATE(2023,4,1) + TIME(0,0,0)</f>
        <v>45017</v>
      </c>
      <c r="C7543">
        <v>50.774284363</v>
      </c>
    </row>
    <row r="7544" spans="1:3" x14ac:dyDescent="0.25">
      <c r="A7544">
        <v>8521</v>
      </c>
      <c r="B7544" s="1">
        <f>DATE(2023,5,1) + TIME(0,0,0)</f>
        <v>45047</v>
      </c>
      <c r="C7544">
        <v>50.796207428000002</v>
      </c>
    </row>
    <row r="7545" spans="1:3" x14ac:dyDescent="0.25">
      <c r="A7545">
        <v>8552</v>
      </c>
      <c r="B7545" s="1">
        <f>DATE(2023,6,1) + TIME(0,0,0)</f>
        <v>45078</v>
      </c>
      <c r="C7545">
        <v>50.818775176999999</v>
      </c>
    </row>
    <row r="7546" spans="1:3" x14ac:dyDescent="0.25">
      <c r="A7546">
        <v>8582</v>
      </c>
      <c r="B7546" s="1">
        <f>DATE(2023,7,1) + TIME(0,0,0)</f>
        <v>45108</v>
      </c>
      <c r="C7546">
        <v>50.840530395999998</v>
      </c>
    </row>
    <row r="7547" spans="1:3" x14ac:dyDescent="0.25">
      <c r="A7547">
        <v>8613</v>
      </c>
      <c r="B7547" s="1">
        <f>DATE(2023,8,1) + TIME(0,0,0)</f>
        <v>45139</v>
      </c>
      <c r="C7547">
        <v>50.862922668000003</v>
      </c>
    </row>
    <row r="7548" spans="1:3" x14ac:dyDescent="0.25">
      <c r="A7548">
        <v>8644</v>
      </c>
      <c r="B7548" s="1">
        <f>DATE(2023,9,1) + TIME(0,0,0)</f>
        <v>45170</v>
      </c>
      <c r="C7548">
        <v>50.885227202999999</v>
      </c>
    </row>
    <row r="7549" spans="1:3" x14ac:dyDescent="0.25">
      <c r="A7549">
        <v>8674</v>
      </c>
      <c r="B7549" s="1">
        <f>DATE(2023,10,1) + TIME(0,0,0)</f>
        <v>45200</v>
      </c>
      <c r="C7549">
        <v>50.906730652</v>
      </c>
    </row>
    <row r="7550" spans="1:3" x14ac:dyDescent="0.25">
      <c r="A7550">
        <v>8705</v>
      </c>
      <c r="B7550" s="1">
        <f>DATE(2023,11,1) + TIME(0,0,0)</f>
        <v>45231</v>
      </c>
      <c r="C7550">
        <v>50.928867339999996</v>
      </c>
    </row>
    <row r="7551" spans="1:3" x14ac:dyDescent="0.25">
      <c r="A7551">
        <v>8735</v>
      </c>
      <c r="B7551" s="1">
        <f>DATE(2023,12,1) + TIME(0,0,0)</f>
        <v>45261</v>
      </c>
      <c r="C7551">
        <v>50.950202941999997</v>
      </c>
    </row>
    <row r="7552" spans="1:3" x14ac:dyDescent="0.25">
      <c r="A7552">
        <v>8766</v>
      </c>
      <c r="B7552" s="1">
        <f>DATE(2024,1,1) + TIME(0,0,0)</f>
        <v>45292</v>
      </c>
      <c r="C7552">
        <v>50.972167968999997</v>
      </c>
    </row>
    <row r="7553" spans="1:3" x14ac:dyDescent="0.25">
      <c r="A7553">
        <v>8797</v>
      </c>
      <c r="B7553" s="1">
        <f>DATE(2024,2,1) + TIME(0,0,0)</f>
        <v>45323</v>
      </c>
      <c r="C7553">
        <v>50.994049072000003</v>
      </c>
    </row>
    <row r="7554" spans="1:3" x14ac:dyDescent="0.25">
      <c r="A7554">
        <v>8826</v>
      </c>
      <c r="B7554" s="1">
        <f>DATE(2024,3,1) + TIME(0,0,0)</f>
        <v>45352</v>
      </c>
      <c r="C7554">
        <v>51.014438628999997</v>
      </c>
    </row>
    <row r="7555" spans="1:3" x14ac:dyDescent="0.25">
      <c r="A7555">
        <v>8857</v>
      </c>
      <c r="B7555" s="1">
        <f>DATE(2024,4,1) + TIME(0,0,0)</f>
        <v>45383</v>
      </c>
      <c r="C7555">
        <v>51.036155700999998</v>
      </c>
    </row>
    <row r="7556" spans="1:3" x14ac:dyDescent="0.25">
      <c r="A7556">
        <v>8887</v>
      </c>
      <c r="B7556" s="1">
        <f>DATE(2024,5,1) + TIME(0,0,0)</f>
        <v>45413</v>
      </c>
      <c r="C7556">
        <v>51.057086945000002</v>
      </c>
    </row>
    <row r="7557" spans="1:3" x14ac:dyDescent="0.25">
      <c r="A7557">
        <v>8918</v>
      </c>
      <c r="B7557" s="1">
        <f>DATE(2024,6,1) + TIME(0,0,0)</f>
        <v>45444</v>
      </c>
      <c r="C7557">
        <v>51.078639983999999</v>
      </c>
    </row>
    <row r="7558" spans="1:3" x14ac:dyDescent="0.25">
      <c r="A7558">
        <v>8948</v>
      </c>
      <c r="B7558" s="1">
        <f>DATE(2024,7,1) + TIME(0,0,0)</f>
        <v>45474</v>
      </c>
      <c r="C7558">
        <v>51.099414824999997</v>
      </c>
    </row>
    <row r="7559" spans="1:3" x14ac:dyDescent="0.25">
      <c r="A7559">
        <v>8979</v>
      </c>
      <c r="B7559" s="1">
        <f>DATE(2024,8,1) + TIME(0,0,0)</f>
        <v>45505</v>
      </c>
      <c r="C7559">
        <v>51.120800017999997</v>
      </c>
    </row>
    <row r="7560" spans="1:3" x14ac:dyDescent="0.25">
      <c r="A7560">
        <v>9010</v>
      </c>
      <c r="B7560" s="1">
        <f>DATE(2024,9,1) + TIME(0,0,0)</f>
        <v>45536</v>
      </c>
      <c r="C7560">
        <v>51.142105102999999</v>
      </c>
    </row>
    <row r="7561" spans="1:3" x14ac:dyDescent="0.25">
      <c r="A7561">
        <v>9040</v>
      </c>
      <c r="B7561" s="1">
        <f>DATE(2024,10,1) + TIME(0,0,0)</f>
        <v>45566</v>
      </c>
      <c r="C7561">
        <v>51.162643433</v>
      </c>
    </row>
    <row r="7562" spans="1:3" x14ac:dyDescent="0.25">
      <c r="A7562">
        <v>9071</v>
      </c>
      <c r="B7562" s="1">
        <f>DATE(2024,11,1) + TIME(0,0,0)</f>
        <v>45597</v>
      </c>
      <c r="C7562">
        <v>51.183784484999997</v>
      </c>
    </row>
    <row r="7563" spans="1:3" x14ac:dyDescent="0.25">
      <c r="A7563">
        <v>9101</v>
      </c>
      <c r="B7563" s="1">
        <f>DATE(2024,12,1) + TIME(0,0,0)</f>
        <v>45627</v>
      </c>
      <c r="C7563">
        <v>51.204170226999999</v>
      </c>
    </row>
    <row r="7564" spans="1:3" x14ac:dyDescent="0.25">
      <c r="A7564">
        <v>9132</v>
      </c>
      <c r="B7564" s="1">
        <f>DATE(2025,1,1) + TIME(0,0,0)</f>
        <v>45658</v>
      </c>
      <c r="C7564">
        <v>51.225154877000001</v>
      </c>
    </row>
    <row r="7565" spans="1:3" x14ac:dyDescent="0.25">
      <c r="A7565">
        <v>9163</v>
      </c>
      <c r="B7565" s="1">
        <f>DATE(2025,2,1) + TIME(0,0,0)</f>
        <v>45689</v>
      </c>
      <c r="C7565">
        <v>51.246055603000002</v>
      </c>
    </row>
    <row r="7566" spans="1:3" x14ac:dyDescent="0.25">
      <c r="A7566">
        <v>9191</v>
      </c>
      <c r="B7566" s="1">
        <f>DATE(2025,3,1) + TIME(0,0,0)</f>
        <v>45717</v>
      </c>
      <c r="C7566">
        <v>51.264869689999998</v>
      </c>
    </row>
    <row r="7567" spans="1:3" x14ac:dyDescent="0.25">
      <c r="A7567">
        <v>9222</v>
      </c>
      <c r="B7567" s="1">
        <f>DATE(2025,4,1) + TIME(0,0,0)</f>
        <v>45748</v>
      </c>
      <c r="C7567">
        <v>51.285621642999999</v>
      </c>
    </row>
    <row r="7568" spans="1:3" x14ac:dyDescent="0.25">
      <c r="A7568">
        <v>9252</v>
      </c>
      <c r="B7568" s="1">
        <f>DATE(2025,5,1) + TIME(0,0,0)</f>
        <v>45778</v>
      </c>
      <c r="C7568">
        <v>51.30562973</v>
      </c>
    </row>
    <row r="7569" spans="1:3" x14ac:dyDescent="0.25">
      <c r="A7569">
        <v>9283</v>
      </c>
      <c r="B7569" s="1">
        <f>DATE(2025,6,1) + TIME(0,0,0)</f>
        <v>45809</v>
      </c>
      <c r="C7569">
        <v>51.326229095000002</v>
      </c>
    </row>
    <row r="7570" spans="1:3" x14ac:dyDescent="0.25">
      <c r="A7570">
        <v>9313</v>
      </c>
      <c r="B7570" s="1">
        <f>DATE(2025,7,1) + TIME(0,0,0)</f>
        <v>45839</v>
      </c>
      <c r="C7570">
        <v>51.346092224000003</v>
      </c>
    </row>
    <row r="7571" spans="1:3" x14ac:dyDescent="0.25">
      <c r="A7571">
        <v>9344</v>
      </c>
      <c r="B7571" s="1">
        <f>DATE(2025,8,1) + TIME(0,0,0)</f>
        <v>45870</v>
      </c>
      <c r="C7571">
        <v>51.366539001</v>
      </c>
    </row>
    <row r="7572" spans="1:3" x14ac:dyDescent="0.25">
      <c r="A7572">
        <v>9375</v>
      </c>
      <c r="B7572" s="1">
        <f>DATE(2025,9,1) + TIME(0,0,0)</f>
        <v>45901</v>
      </c>
      <c r="C7572">
        <v>51.386909484999997</v>
      </c>
    </row>
    <row r="7573" spans="1:3" x14ac:dyDescent="0.25">
      <c r="A7573">
        <v>9405</v>
      </c>
      <c r="B7573" s="1">
        <f>DATE(2025,10,1) + TIME(0,0,0)</f>
        <v>45931</v>
      </c>
      <c r="C7573">
        <v>51.406551360999998</v>
      </c>
    </row>
    <row r="7574" spans="1:3" x14ac:dyDescent="0.25">
      <c r="A7574">
        <v>9436</v>
      </c>
      <c r="B7574" s="1">
        <f>DATE(2025,11,1) + TIME(0,0,0)</f>
        <v>45962</v>
      </c>
      <c r="C7574">
        <v>51.426769256999997</v>
      </c>
    </row>
    <row r="7575" spans="1:3" x14ac:dyDescent="0.25">
      <c r="A7575">
        <v>9466</v>
      </c>
      <c r="B7575" s="1">
        <f>DATE(2025,12,1) + TIME(0,0,0)</f>
        <v>45992</v>
      </c>
      <c r="C7575">
        <v>51.446266174000002</v>
      </c>
    </row>
    <row r="7576" spans="1:3" x14ac:dyDescent="0.25">
      <c r="A7576">
        <v>9497</v>
      </c>
      <c r="B7576" s="1">
        <f>DATE(2026,1,1) + TIME(0,0,0)</f>
        <v>46023</v>
      </c>
      <c r="C7576">
        <v>51.466339111000003</v>
      </c>
    </row>
    <row r="7577" spans="1:3" x14ac:dyDescent="0.25">
      <c r="A7577">
        <v>9528</v>
      </c>
      <c r="B7577" s="1">
        <f>DATE(2026,2,1) + TIME(0,0,0)</f>
        <v>46054</v>
      </c>
      <c r="C7577">
        <v>51.486331939999999</v>
      </c>
    </row>
    <row r="7578" spans="1:3" x14ac:dyDescent="0.25">
      <c r="A7578">
        <v>9556</v>
      </c>
      <c r="B7578" s="1">
        <f>DATE(2026,3,1) + TIME(0,0,0)</f>
        <v>46082</v>
      </c>
      <c r="C7578">
        <v>51.504325866999999</v>
      </c>
    </row>
    <row r="7579" spans="1:3" x14ac:dyDescent="0.25">
      <c r="A7579">
        <v>9587</v>
      </c>
      <c r="B7579" s="1">
        <f>DATE(2026,4,1) + TIME(0,0,0)</f>
        <v>46113</v>
      </c>
      <c r="C7579">
        <v>51.524173736999998</v>
      </c>
    </row>
    <row r="7580" spans="1:3" x14ac:dyDescent="0.25">
      <c r="A7580">
        <v>9617</v>
      </c>
      <c r="B7580" s="1">
        <f>DATE(2026,5,1) + TIME(0,0,0)</f>
        <v>46143</v>
      </c>
      <c r="C7580">
        <v>51.543312073000003</v>
      </c>
    </row>
    <row r="7581" spans="1:3" x14ac:dyDescent="0.25">
      <c r="A7581">
        <v>9648</v>
      </c>
      <c r="B7581" s="1">
        <f>DATE(2026,6,1) + TIME(0,0,0)</f>
        <v>46174</v>
      </c>
      <c r="C7581">
        <v>51.563007355000003</v>
      </c>
    </row>
    <row r="7582" spans="1:3" x14ac:dyDescent="0.25">
      <c r="A7582">
        <v>9678</v>
      </c>
      <c r="B7582" s="1">
        <f>DATE(2026,7,1) + TIME(0,0,0)</f>
        <v>46204</v>
      </c>
      <c r="C7582">
        <v>51.582000731999997</v>
      </c>
    </row>
    <row r="7583" spans="1:3" x14ac:dyDescent="0.25">
      <c r="A7583">
        <v>9709</v>
      </c>
      <c r="B7583" s="1">
        <f>DATE(2026,8,1) + TIME(0,0,0)</f>
        <v>46235</v>
      </c>
      <c r="C7583">
        <v>51.601551055999998</v>
      </c>
    </row>
    <row r="7584" spans="1:3" x14ac:dyDescent="0.25">
      <c r="A7584">
        <v>9740</v>
      </c>
      <c r="B7584" s="1">
        <f>DATE(2026,9,1) + TIME(0,0,0)</f>
        <v>46266</v>
      </c>
      <c r="C7584">
        <v>51.621028899999999</v>
      </c>
    </row>
    <row r="7585" spans="1:3" x14ac:dyDescent="0.25">
      <c r="A7585">
        <v>9770</v>
      </c>
      <c r="B7585" s="1">
        <f>DATE(2026,10,1) + TIME(0,0,0)</f>
        <v>46296</v>
      </c>
      <c r="C7585">
        <v>51.639808655000003</v>
      </c>
    </row>
    <row r="7586" spans="1:3" x14ac:dyDescent="0.25">
      <c r="A7586">
        <v>9801</v>
      </c>
      <c r="B7586" s="1">
        <f>DATE(2026,11,1) + TIME(0,0,0)</f>
        <v>46327</v>
      </c>
      <c r="C7586">
        <v>51.659145355</v>
      </c>
    </row>
    <row r="7587" spans="1:3" x14ac:dyDescent="0.25">
      <c r="A7587">
        <v>9831</v>
      </c>
      <c r="B7587" s="1">
        <f>DATE(2026,12,1) + TIME(0,0,0)</f>
        <v>46357</v>
      </c>
      <c r="C7587">
        <v>51.677787780999999</v>
      </c>
    </row>
    <row r="7588" spans="1:3" x14ac:dyDescent="0.25">
      <c r="A7588">
        <v>9862</v>
      </c>
      <c r="B7588" s="1">
        <f>DATE(2027,1,1) + TIME(0,0,0)</f>
        <v>46388</v>
      </c>
      <c r="C7588">
        <v>51.696979523000003</v>
      </c>
    </row>
    <row r="7589" spans="1:3" x14ac:dyDescent="0.25">
      <c r="A7589">
        <v>9893</v>
      </c>
      <c r="B7589" s="1">
        <f>DATE(2027,2,1) + TIME(0,0,0)</f>
        <v>46419</v>
      </c>
      <c r="C7589">
        <v>51.716102599999999</v>
      </c>
    </row>
    <row r="7590" spans="1:3" x14ac:dyDescent="0.25">
      <c r="A7590">
        <v>9921</v>
      </c>
      <c r="B7590" s="1">
        <f>DATE(2027,3,1) + TIME(0,0,0)</f>
        <v>46447</v>
      </c>
      <c r="C7590">
        <v>51.733314514</v>
      </c>
    </row>
    <row r="7591" spans="1:3" x14ac:dyDescent="0.25">
      <c r="A7591">
        <v>9952</v>
      </c>
      <c r="B7591" s="1">
        <f>DATE(2027,4,1) + TIME(0,0,0)</f>
        <v>46478</v>
      </c>
      <c r="C7591">
        <v>51.752304076999998</v>
      </c>
    </row>
    <row r="7592" spans="1:3" x14ac:dyDescent="0.25">
      <c r="A7592">
        <v>9982</v>
      </c>
      <c r="B7592" s="1">
        <f>DATE(2027,5,1) + TIME(0,0,0)</f>
        <v>46508</v>
      </c>
      <c r="C7592">
        <v>51.770618439000003</v>
      </c>
    </row>
    <row r="7593" spans="1:3" x14ac:dyDescent="0.25">
      <c r="A7593">
        <v>10013</v>
      </c>
      <c r="B7593" s="1">
        <f>DATE(2027,6,1) + TIME(0,0,0)</f>
        <v>46539</v>
      </c>
      <c r="C7593">
        <v>51.789474487</v>
      </c>
    </row>
    <row r="7594" spans="1:3" x14ac:dyDescent="0.25">
      <c r="A7594">
        <v>10043</v>
      </c>
      <c r="B7594" s="1">
        <f>DATE(2027,7,1) + TIME(0,0,0)</f>
        <v>46569</v>
      </c>
      <c r="C7594">
        <v>51.807659149000003</v>
      </c>
    </row>
    <row r="7595" spans="1:3" x14ac:dyDescent="0.25">
      <c r="A7595">
        <v>10074</v>
      </c>
      <c r="B7595" s="1">
        <f>DATE(2027,8,1) + TIME(0,0,0)</f>
        <v>46600</v>
      </c>
      <c r="C7595">
        <v>51.826381683000001</v>
      </c>
    </row>
    <row r="7596" spans="1:3" x14ac:dyDescent="0.25">
      <c r="A7596">
        <v>10105</v>
      </c>
      <c r="B7596" s="1">
        <f>DATE(2027,9,1) + TIME(0,0,0)</f>
        <v>46631</v>
      </c>
      <c r="C7596">
        <v>51.845043181999998</v>
      </c>
    </row>
    <row r="7597" spans="1:3" x14ac:dyDescent="0.25">
      <c r="A7597">
        <v>10135</v>
      </c>
      <c r="B7597" s="1">
        <f>DATE(2027,10,1) + TIME(0,0,0)</f>
        <v>46661</v>
      </c>
      <c r="C7597">
        <v>51.863037108999997</v>
      </c>
    </row>
    <row r="7598" spans="1:3" x14ac:dyDescent="0.25">
      <c r="A7598">
        <v>10166</v>
      </c>
      <c r="B7598" s="1">
        <f>DATE(2027,11,1) + TIME(0,0,0)</f>
        <v>46692</v>
      </c>
      <c r="C7598">
        <v>51.881565094000003</v>
      </c>
    </row>
    <row r="7599" spans="1:3" x14ac:dyDescent="0.25">
      <c r="A7599">
        <v>10196</v>
      </c>
      <c r="B7599" s="1">
        <f>DATE(2027,12,1) + TIME(0,0,0)</f>
        <v>46722</v>
      </c>
      <c r="C7599">
        <v>51.899436950999998</v>
      </c>
    </row>
    <row r="7600" spans="1:3" x14ac:dyDescent="0.25">
      <c r="A7600">
        <v>10227</v>
      </c>
      <c r="B7600" s="1">
        <f>DATE(2028,1,1) + TIME(0,0,0)</f>
        <v>46753</v>
      </c>
      <c r="C7600">
        <v>51.917839049999998</v>
      </c>
    </row>
    <row r="7601" spans="1:3" x14ac:dyDescent="0.25">
      <c r="A7601">
        <v>10258</v>
      </c>
      <c r="B7601" s="1">
        <f>DATE(2028,2,1) + TIME(0,0,0)</f>
        <v>46784</v>
      </c>
      <c r="C7601">
        <v>51.9361763</v>
      </c>
    </row>
    <row r="7602" spans="1:3" x14ac:dyDescent="0.25">
      <c r="A7602">
        <v>10287</v>
      </c>
      <c r="B7602" s="1">
        <f>DATE(2028,3,1) + TIME(0,0,0)</f>
        <v>46813</v>
      </c>
      <c r="C7602">
        <v>51.953277587999999</v>
      </c>
    </row>
    <row r="7603" spans="1:3" x14ac:dyDescent="0.25">
      <c r="A7603">
        <v>10318</v>
      </c>
      <c r="B7603" s="1">
        <f>DATE(2028,4,1) + TIME(0,0,0)</f>
        <v>46844</v>
      </c>
      <c r="C7603">
        <v>51.971492767000001</v>
      </c>
    </row>
    <row r="7604" spans="1:3" x14ac:dyDescent="0.25">
      <c r="A7604">
        <v>10348</v>
      </c>
      <c r="B7604" s="1">
        <f>DATE(2028,5,1) + TIME(0,0,0)</f>
        <v>46874</v>
      </c>
      <c r="C7604">
        <v>51.989063262999998</v>
      </c>
    </row>
    <row r="7605" spans="1:3" x14ac:dyDescent="0.25">
      <c r="A7605">
        <v>10379</v>
      </c>
      <c r="B7605" s="1">
        <f>DATE(2028,6,1) + TIME(0,0,0)</f>
        <v>46905</v>
      </c>
      <c r="C7605">
        <v>52.007160186999997</v>
      </c>
    </row>
    <row r="7606" spans="1:3" x14ac:dyDescent="0.25">
      <c r="A7606">
        <v>10409</v>
      </c>
      <c r="B7606" s="1">
        <f>DATE(2028,7,1) + TIME(0,0,0)</f>
        <v>46935</v>
      </c>
      <c r="C7606">
        <v>52.024612427000001</v>
      </c>
    </row>
    <row r="7607" spans="1:3" x14ac:dyDescent="0.25">
      <c r="A7607">
        <v>10440</v>
      </c>
      <c r="B7607" s="1">
        <f>DATE(2028,8,1) + TIME(0,0,0)</f>
        <v>46966</v>
      </c>
      <c r="C7607">
        <v>52.042587279999999</v>
      </c>
    </row>
    <row r="7608" spans="1:3" x14ac:dyDescent="0.25">
      <c r="A7608">
        <v>10471</v>
      </c>
      <c r="B7608" s="1">
        <f>DATE(2028,9,1) + TIME(0,0,0)</f>
        <v>46997</v>
      </c>
      <c r="C7608">
        <v>52.060501099</v>
      </c>
    </row>
    <row r="7609" spans="1:3" x14ac:dyDescent="0.25">
      <c r="A7609">
        <v>10501</v>
      </c>
      <c r="B7609" s="1">
        <f>DATE(2028,10,1) + TIME(0,0,0)</f>
        <v>47027</v>
      </c>
      <c r="C7609">
        <v>52.077777863000001</v>
      </c>
    </row>
    <row r="7610" spans="1:3" x14ac:dyDescent="0.25">
      <c r="A7610">
        <v>10532</v>
      </c>
      <c r="B7610" s="1">
        <f>DATE(2028,11,1) + TIME(0,0,0)</f>
        <v>47058</v>
      </c>
      <c r="C7610">
        <v>52.095573424999998</v>
      </c>
    </row>
    <row r="7611" spans="1:3" x14ac:dyDescent="0.25">
      <c r="A7611">
        <v>10562</v>
      </c>
      <c r="B7611" s="1">
        <f>DATE(2028,12,1) + TIME(0,0,0)</f>
        <v>47088</v>
      </c>
      <c r="C7611">
        <v>52.112739562999998</v>
      </c>
    </row>
    <row r="7612" spans="1:3" x14ac:dyDescent="0.25">
      <c r="A7612">
        <v>10593</v>
      </c>
      <c r="B7612" s="1">
        <f>DATE(2029,1,1) + TIME(0,0,0)</f>
        <v>47119</v>
      </c>
      <c r="C7612">
        <v>52.130416869999998</v>
      </c>
    </row>
    <row r="7613" spans="1:3" x14ac:dyDescent="0.25">
      <c r="A7613">
        <v>10624</v>
      </c>
      <c r="B7613" s="1">
        <f>DATE(2029,2,1) + TIME(0,0,0)</f>
        <v>47150</v>
      </c>
      <c r="C7613">
        <v>52.148036957000002</v>
      </c>
    </row>
    <row r="7614" spans="1:3" x14ac:dyDescent="0.25">
      <c r="A7614">
        <v>10652</v>
      </c>
      <c r="B7614" s="1">
        <f>DATE(2029,3,1) + TIME(0,0,0)</f>
        <v>47178</v>
      </c>
      <c r="C7614">
        <v>52.163902282999999</v>
      </c>
    </row>
    <row r="7615" spans="1:3" x14ac:dyDescent="0.25">
      <c r="A7615">
        <v>10683</v>
      </c>
      <c r="B7615" s="1">
        <f>DATE(2029,4,1) + TIME(0,0,0)</f>
        <v>47209</v>
      </c>
      <c r="C7615">
        <v>52.181411742999998</v>
      </c>
    </row>
    <row r="7616" spans="1:3" x14ac:dyDescent="0.25">
      <c r="A7616">
        <v>10713</v>
      </c>
      <c r="B7616" s="1">
        <f>DATE(2029,5,1) + TIME(0,0,0)</f>
        <v>47239</v>
      </c>
      <c r="C7616">
        <v>52.198299407999997</v>
      </c>
    </row>
    <row r="7617" spans="1:3" x14ac:dyDescent="0.25">
      <c r="A7617">
        <v>10744</v>
      </c>
      <c r="B7617" s="1">
        <f>DATE(2029,6,1) + TIME(0,0,0)</f>
        <v>47270</v>
      </c>
      <c r="C7617">
        <v>52.215694427000003</v>
      </c>
    </row>
    <row r="7618" spans="1:3" x14ac:dyDescent="0.25">
      <c r="A7618">
        <v>10774</v>
      </c>
      <c r="B7618" s="1">
        <f>DATE(2029,7,1) + TIME(0,0,0)</f>
        <v>47300</v>
      </c>
      <c r="C7618">
        <v>52.232471466</v>
      </c>
    </row>
    <row r="7619" spans="1:3" x14ac:dyDescent="0.25">
      <c r="A7619">
        <v>10805</v>
      </c>
      <c r="B7619" s="1">
        <f>DATE(2029,8,1) + TIME(0,0,0)</f>
        <v>47331</v>
      </c>
      <c r="C7619">
        <v>52.249755858999997</v>
      </c>
    </row>
    <row r="7620" spans="1:3" x14ac:dyDescent="0.25">
      <c r="A7620">
        <v>10836</v>
      </c>
      <c r="B7620" s="1">
        <f>DATE(2029,9,1) + TIME(0,0,0)</f>
        <v>47362</v>
      </c>
      <c r="C7620">
        <v>52.266979218000003</v>
      </c>
    </row>
    <row r="7621" spans="1:3" x14ac:dyDescent="0.25">
      <c r="A7621">
        <v>10866</v>
      </c>
      <c r="B7621" s="1">
        <f>DATE(2029,10,1) + TIME(0,0,0)</f>
        <v>47392</v>
      </c>
      <c r="C7621">
        <v>52.283596039000003</v>
      </c>
    </row>
    <row r="7622" spans="1:3" x14ac:dyDescent="0.25">
      <c r="A7622">
        <v>10897</v>
      </c>
      <c r="B7622" s="1">
        <f>DATE(2029,11,1) + TIME(0,0,0)</f>
        <v>47423</v>
      </c>
      <c r="C7622">
        <v>52.300712584999999</v>
      </c>
    </row>
    <row r="7623" spans="1:3" x14ac:dyDescent="0.25">
      <c r="A7623">
        <v>10927</v>
      </c>
      <c r="B7623" s="1">
        <f>DATE(2029,12,1) + TIME(0,0,0)</f>
        <v>47453</v>
      </c>
      <c r="C7623">
        <v>52.317222594999997</v>
      </c>
    </row>
    <row r="7624" spans="1:3" x14ac:dyDescent="0.25">
      <c r="A7624">
        <v>10958</v>
      </c>
      <c r="B7624" s="1">
        <f>DATE(2030,1,1) + TIME(0,0,0)</f>
        <v>47484</v>
      </c>
      <c r="C7624">
        <v>52.334228516000003</v>
      </c>
    </row>
    <row r="7625" spans="1:3" x14ac:dyDescent="0.25">
      <c r="A7625">
        <v>10989</v>
      </c>
      <c r="B7625" s="1">
        <f>DATE(2030,2,1) + TIME(0,0,0)</f>
        <v>47515</v>
      </c>
      <c r="C7625">
        <v>52.351177216000004</v>
      </c>
    </row>
    <row r="7626" spans="1:3" x14ac:dyDescent="0.25">
      <c r="A7626">
        <v>11017</v>
      </c>
      <c r="B7626" s="1">
        <f>DATE(2030,3,1) + TIME(0,0,0)</f>
        <v>47543</v>
      </c>
      <c r="C7626">
        <v>52.366439819</v>
      </c>
    </row>
    <row r="7627" spans="1:3" x14ac:dyDescent="0.25">
      <c r="A7627">
        <v>11048</v>
      </c>
      <c r="B7627" s="1">
        <f>DATE(2030,4,1) + TIME(0,0,0)</f>
        <v>47574</v>
      </c>
      <c r="C7627">
        <v>52.383274077999999</v>
      </c>
    </row>
    <row r="7628" spans="1:3" x14ac:dyDescent="0.25">
      <c r="A7628">
        <v>11078</v>
      </c>
      <c r="B7628" s="1">
        <f>DATE(2030,5,1) + TIME(0,0,0)</f>
        <v>47604</v>
      </c>
      <c r="C7628">
        <v>52.399513245000001</v>
      </c>
    </row>
    <row r="7629" spans="1:3" x14ac:dyDescent="0.25">
      <c r="A7629">
        <v>11109</v>
      </c>
      <c r="B7629" s="1">
        <f>DATE(2030,6,1) + TIME(0,0,0)</f>
        <v>47635</v>
      </c>
      <c r="C7629">
        <v>52.416240692000002</v>
      </c>
    </row>
    <row r="7630" spans="1:3" x14ac:dyDescent="0.25">
      <c r="A7630">
        <v>11139</v>
      </c>
      <c r="B7630" s="1">
        <f>DATE(2030,7,1) + TIME(0,0,0)</f>
        <v>47665</v>
      </c>
      <c r="C7630">
        <v>52.432373046999999</v>
      </c>
    </row>
    <row r="7631" spans="1:3" x14ac:dyDescent="0.25">
      <c r="A7631">
        <v>11170</v>
      </c>
      <c r="B7631" s="1">
        <f>DATE(2030,8,1) + TIME(0,0,0)</f>
        <v>47696</v>
      </c>
      <c r="C7631">
        <v>52.448989867999998</v>
      </c>
    </row>
    <row r="7632" spans="1:3" x14ac:dyDescent="0.25">
      <c r="A7632">
        <v>11201</v>
      </c>
      <c r="B7632" s="1">
        <f>DATE(2030,9,1) + TIME(0,0,0)</f>
        <v>47727</v>
      </c>
      <c r="C7632">
        <v>52.465557097999998</v>
      </c>
    </row>
    <row r="7633" spans="1:3" x14ac:dyDescent="0.25">
      <c r="A7633">
        <v>11231</v>
      </c>
      <c r="B7633" s="1">
        <f>DATE(2030,10,1) + TIME(0,0,0)</f>
        <v>47757</v>
      </c>
      <c r="C7633">
        <v>52.481536865000002</v>
      </c>
    </row>
    <row r="7634" spans="1:3" x14ac:dyDescent="0.25">
      <c r="A7634">
        <v>11262</v>
      </c>
      <c r="B7634" s="1">
        <f>DATE(2030,11,1) + TIME(0,0,0)</f>
        <v>47788</v>
      </c>
      <c r="C7634">
        <v>52.497997284</v>
      </c>
    </row>
    <row r="7635" spans="1:3" x14ac:dyDescent="0.25">
      <c r="A7635">
        <v>11292</v>
      </c>
      <c r="B7635" s="1">
        <f>DATE(2030,12,1) + TIME(0,0,0)</f>
        <v>47818</v>
      </c>
      <c r="C7635">
        <v>52.513877868999998</v>
      </c>
    </row>
    <row r="7636" spans="1:3" x14ac:dyDescent="0.25">
      <c r="A7636">
        <v>11323</v>
      </c>
      <c r="B7636" s="1">
        <f>DATE(2031,1,1) + TIME(0,0,0)</f>
        <v>47849</v>
      </c>
      <c r="C7636">
        <v>52.530235290999997</v>
      </c>
    </row>
    <row r="7637" spans="1:3" x14ac:dyDescent="0.25">
      <c r="A7637">
        <v>11354</v>
      </c>
      <c r="B7637" s="1">
        <f>DATE(2031,2,1) + TIME(0,0,0)</f>
        <v>47880</v>
      </c>
      <c r="C7637">
        <v>52.546539307000003</v>
      </c>
    </row>
    <row r="7638" spans="1:3" x14ac:dyDescent="0.25">
      <c r="A7638">
        <v>11382</v>
      </c>
      <c r="B7638" s="1">
        <f>DATE(2031,3,1) + TIME(0,0,0)</f>
        <v>47908</v>
      </c>
      <c r="C7638">
        <v>52.561222076</v>
      </c>
    </row>
    <row r="7639" spans="1:3" x14ac:dyDescent="0.25">
      <c r="A7639">
        <v>11413</v>
      </c>
      <c r="B7639" s="1">
        <f>DATE(2031,4,1) + TIME(0,0,0)</f>
        <v>47939</v>
      </c>
      <c r="C7639">
        <v>52.577430724999999</v>
      </c>
    </row>
    <row r="7640" spans="1:3" x14ac:dyDescent="0.25">
      <c r="A7640">
        <v>11443</v>
      </c>
      <c r="B7640" s="1">
        <f>DATE(2031,5,1) + TIME(0,0,0)</f>
        <v>47969</v>
      </c>
      <c r="C7640">
        <v>52.593067169000001</v>
      </c>
    </row>
    <row r="7641" spans="1:3" x14ac:dyDescent="0.25">
      <c r="A7641">
        <v>11474</v>
      </c>
      <c r="B7641" s="1">
        <f>DATE(2031,6,1) + TIME(0,0,0)</f>
        <v>48000</v>
      </c>
      <c r="C7641">
        <v>52.609172821000001</v>
      </c>
    </row>
    <row r="7642" spans="1:3" x14ac:dyDescent="0.25">
      <c r="A7642">
        <v>11504</v>
      </c>
      <c r="B7642" s="1">
        <f>DATE(2031,7,1) + TIME(0,0,0)</f>
        <v>48030</v>
      </c>
      <c r="C7642">
        <v>52.624713898000003</v>
      </c>
    </row>
    <row r="7643" spans="1:3" x14ac:dyDescent="0.25">
      <c r="A7643">
        <v>11535</v>
      </c>
      <c r="B7643" s="1">
        <f>DATE(2031,8,1) + TIME(0,0,0)</f>
        <v>48061</v>
      </c>
      <c r="C7643">
        <v>52.640724182</v>
      </c>
    </row>
    <row r="7644" spans="1:3" x14ac:dyDescent="0.25">
      <c r="A7644">
        <v>11566</v>
      </c>
      <c r="B7644" s="1">
        <f>DATE(2031,9,1) + TIME(0,0,0)</f>
        <v>48092</v>
      </c>
      <c r="C7644">
        <v>52.656681061</v>
      </c>
    </row>
    <row r="7645" spans="1:3" x14ac:dyDescent="0.25">
      <c r="A7645">
        <v>11596</v>
      </c>
      <c r="B7645" s="1">
        <f>DATE(2031,10,1) + TIME(0,0,0)</f>
        <v>48122</v>
      </c>
      <c r="C7645">
        <v>52.672077178999999</v>
      </c>
    </row>
    <row r="7646" spans="1:3" x14ac:dyDescent="0.25">
      <c r="A7646">
        <v>11627</v>
      </c>
      <c r="B7646" s="1">
        <f>DATE(2031,11,1) + TIME(0,0,0)</f>
        <v>48153</v>
      </c>
      <c r="C7646">
        <v>52.687938690000003</v>
      </c>
    </row>
    <row r="7647" spans="1:3" x14ac:dyDescent="0.25">
      <c r="A7647">
        <v>11657</v>
      </c>
      <c r="B7647" s="1">
        <f>DATE(2031,12,1) + TIME(0,0,0)</f>
        <v>48183</v>
      </c>
      <c r="C7647">
        <v>52.703243256</v>
      </c>
    </row>
    <row r="7648" spans="1:3" x14ac:dyDescent="0.25">
      <c r="A7648">
        <v>11688</v>
      </c>
      <c r="B7648" s="1">
        <f>DATE(2032,1,1) + TIME(0,0,0)</f>
        <v>48214</v>
      </c>
      <c r="C7648">
        <v>52.719009399000001</v>
      </c>
    </row>
    <row r="7649" spans="1:3" x14ac:dyDescent="0.25">
      <c r="A7649">
        <v>11719</v>
      </c>
      <c r="B7649" s="1">
        <f>DATE(2032,2,1) + TIME(0,0,0)</f>
        <v>48245</v>
      </c>
      <c r="C7649">
        <v>52.734725951999998</v>
      </c>
    </row>
    <row r="7650" spans="1:3" x14ac:dyDescent="0.25">
      <c r="A7650">
        <v>11748</v>
      </c>
      <c r="B7650" s="1">
        <f>DATE(2032,3,1) + TIME(0,0,0)</f>
        <v>48274</v>
      </c>
      <c r="C7650">
        <v>52.749385834000002</v>
      </c>
    </row>
    <row r="7651" spans="1:3" x14ac:dyDescent="0.25">
      <c r="A7651">
        <v>11779</v>
      </c>
      <c r="B7651" s="1">
        <f>DATE(2032,4,1) + TIME(0,0,0)</f>
        <v>48305</v>
      </c>
      <c r="C7651">
        <v>52.765010834000002</v>
      </c>
    </row>
    <row r="7652" spans="1:3" x14ac:dyDescent="0.25">
      <c r="A7652">
        <v>11809</v>
      </c>
      <c r="B7652" s="1">
        <f>DATE(2032,5,1) + TIME(0,0,0)</f>
        <v>48335</v>
      </c>
      <c r="C7652">
        <v>52.780082702999998</v>
      </c>
    </row>
    <row r="7653" spans="1:3" x14ac:dyDescent="0.25">
      <c r="A7653">
        <v>11840</v>
      </c>
      <c r="B7653" s="1">
        <f>DATE(2032,6,1) + TIME(0,0,0)</f>
        <v>48366</v>
      </c>
      <c r="C7653">
        <v>52.795616150000001</v>
      </c>
    </row>
    <row r="7654" spans="1:3" x14ac:dyDescent="0.25">
      <c r="A7654">
        <v>11870</v>
      </c>
      <c r="B7654" s="1">
        <f>DATE(2032,7,1) + TIME(0,0,0)</f>
        <v>48396</v>
      </c>
      <c r="C7654">
        <v>52.810600280999999</v>
      </c>
    </row>
    <row r="7655" spans="1:3" x14ac:dyDescent="0.25">
      <c r="A7655">
        <v>11901</v>
      </c>
      <c r="B7655" s="1">
        <f>DATE(2032,8,1) + TIME(0,0,0)</f>
        <v>48427</v>
      </c>
      <c r="C7655">
        <v>52.826038361000002</v>
      </c>
    </row>
    <row r="7656" spans="1:3" x14ac:dyDescent="0.25">
      <c r="A7656">
        <v>11932</v>
      </c>
      <c r="B7656" s="1">
        <f>DATE(2032,9,1) + TIME(0,0,0)</f>
        <v>48458</v>
      </c>
      <c r="C7656">
        <v>52.841430664000001</v>
      </c>
    </row>
    <row r="7657" spans="1:3" x14ac:dyDescent="0.25">
      <c r="A7657">
        <v>11962</v>
      </c>
      <c r="B7657" s="1">
        <f>DATE(2032,10,1) + TIME(0,0,0)</f>
        <v>48488</v>
      </c>
      <c r="C7657">
        <v>52.856285094999997</v>
      </c>
    </row>
    <row r="7658" spans="1:3" x14ac:dyDescent="0.25">
      <c r="A7658">
        <v>11993</v>
      </c>
      <c r="B7658" s="1">
        <f>DATE(2032,11,1) + TIME(0,0,0)</f>
        <v>48519</v>
      </c>
      <c r="C7658">
        <v>52.871585846000002</v>
      </c>
    </row>
    <row r="7659" spans="1:3" x14ac:dyDescent="0.25">
      <c r="A7659">
        <v>12023</v>
      </c>
      <c r="B7659" s="1">
        <f>DATE(2032,12,1) + TIME(0,0,0)</f>
        <v>48549</v>
      </c>
      <c r="C7659">
        <v>52.886356354</v>
      </c>
    </row>
    <row r="7660" spans="1:3" x14ac:dyDescent="0.25">
      <c r="A7660">
        <v>12054</v>
      </c>
      <c r="B7660" s="1">
        <f>DATE(2033,1,1) + TIME(0,0,0)</f>
        <v>48580</v>
      </c>
      <c r="C7660">
        <v>52.901573181000003</v>
      </c>
    </row>
    <row r="7661" spans="1:3" x14ac:dyDescent="0.25">
      <c r="A7661">
        <v>12085</v>
      </c>
      <c r="B7661" s="1">
        <f>DATE(2033,2,1) + TIME(0,0,0)</f>
        <v>48611</v>
      </c>
      <c r="C7661">
        <v>52.916744231999999</v>
      </c>
    </row>
    <row r="7662" spans="1:3" x14ac:dyDescent="0.25">
      <c r="A7662">
        <v>12113</v>
      </c>
      <c r="B7662" s="1">
        <f>DATE(2033,3,1) + TIME(0,0,0)</f>
        <v>48639</v>
      </c>
      <c r="C7662">
        <v>52.930412292</v>
      </c>
    </row>
    <row r="7663" spans="1:3" x14ac:dyDescent="0.25">
      <c r="A7663">
        <v>12144</v>
      </c>
      <c r="B7663" s="1">
        <f>DATE(2033,4,1) + TIME(0,0,0)</f>
        <v>48670</v>
      </c>
      <c r="C7663">
        <v>52.945503234999997</v>
      </c>
    </row>
    <row r="7664" spans="1:3" x14ac:dyDescent="0.25">
      <c r="A7664">
        <v>12174</v>
      </c>
      <c r="B7664" s="1">
        <f>DATE(2033,5,1) + TIME(0,0,0)</f>
        <v>48700</v>
      </c>
      <c r="C7664">
        <v>52.960063933999997</v>
      </c>
    </row>
    <row r="7665" spans="1:3" x14ac:dyDescent="0.25">
      <c r="A7665">
        <v>12205</v>
      </c>
      <c r="B7665" s="1">
        <f>DATE(2033,6,1) + TIME(0,0,0)</f>
        <v>48731</v>
      </c>
      <c r="C7665">
        <v>52.975070952999999</v>
      </c>
    </row>
    <row r="7666" spans="1:3" x14ac:dyDescent="0.25">
      <c r="A7666">
        <v>12235</v>
      </c>
      <c r="B7666" s="1">
        <f>DATE(2033,7,1) + TIME(0,0,0)</f>
        <v>48761</v>
      </c>
      <c r="C7666">
        <v>52.989551544000001</v>
      </c>
    </row>
    <row r="7667" spans="1:3" x14ac:dyDescent="0.25">
      <c r="A7667">
        <v>12266</v>
      </c>
      <c r="B7667" s="1">
        <f>DATE(2033,8,1) + TIME(0,0,0)</f>
        <v>48792</v>
      </c>
      <c r="C7667">
        <v>53.004470824999999</v>
      </c>
    </row>
    <row r="7668" spans="1:3" x14ac:dyDescent="0.25">
      <c r="A7668">
        <v>12297</v>
      </c>
      <c r="B7668" s="1">
        <f>DATE(2033,9,1) + TIME(0,0,0)</f>
        <v>48823</v>
      </c>
      <c r="C7668">
        <v>53.019351958999998</v>
      </c>
    </row>
    <row r="7669" spans="1:3" x14ac:dyDescent="0.25">
      <c r="A7669">
        <v>12327</v>
      </c>
      <c r="B7669" s="1">
        <f>DATE(2033,10,1) + TIME(0,0,0)</f>
        <v>48853</v>
      </c>
      <c r="C7669">
        <v>53.033710480000003</v>
      </c>
    </row>
    <row r="7670" spans="1:3" x14ac:dyDescent="0.25">
      <c r="A7670">
        <v>12358</v>
      </c>
      <c r="B7670" s="1">
        <f>DATE(2033,11,1) + TIME(0,0,0)</f>
        <v>48884</v>
      </c>
      <c r="C7670">
        <v>53.048503875999998</v>
      </c>
    </row>
    <row r="7671" spans="1:3" x14ac:dyDescent="0.25">
      <c r="A7671">
        <v>12388</v>
      </c>
      <c r="B7671" s="1">
        <f>DATE(2033,12,1) + TIME(0,0,0)</f>
        <v>48914</v>
      </c>
      <c r="C7671">
        <v>53.062782288000001</v>
      </c>
    </row>
    <row r="7672" spans="1:3" x14ac:dyDescent="0.25">
      <c r="A7672">
        <v>12419</v>
      </c>
      <c r="B7672" s="1">
        <f>DATE(2034,1,1) + TIME(0,0,0)</f>
        <v>48945</v>
      </c>
      <c r="C7672">
        <v>53.077495575</v>
      </c>
    </row>
    <row r="7673" spans="1:3" x14ac:dyDescent="0.25">
      <c r="A7673">
        <v>12450</v>
      </c>
      <c r="B7673" s="1">
        <f>DATE(2034,2,1) + TIME(0,0,0)</f>
        <v>48976</v>
      </c>
      <c r="C7673">
        <v>53.092166900999999</v>
      </c>
    </row>
    <row r="7674" spans="1:3" x14ac:dyDescent="0.25">
      <c r="A7674">
        <v>12478</v>
      </c>
      <c r="B7674" s="1">
        <f>DATE(2034,3,1) + TIME(0,0,0)</f>
        <v>49004</v>
      </c>
      <c r="C7674">
        <v>53.105381012000002</v>
      </c>
    </row>
    <row r="7675" spans="1:3" x14ac:dyDescent="0.25">
      <c r="A7675">
        <v>12509</v>
      </c>
      <c r="B7675" s="1">
        <f>DATE(2034,4,1) + TIME(0,0,0)</f>
        <v>49035</v>
      </c>
      <c r="C7675">
        <v>53.119972228999998</v>
      </c>
    </row>
    <row r="7676" spans="1:3" x14ac:dyDescent="0.25">
      <c r="A7676">
        <v>12539</v>
      </c>
      <c r="B7676" s="1">
        <f>DATE(2034,5,1) + TIME(0,0,0)</f>
        <v>49065</v>
      </c>
      <c r="C7676">
        <v>53.134056090999998</v>
      </c>
    </row>
    <row r="7677" spans="1:3" x14ac:dyDescent="0.25">
      <c r="A7677">
        <v>12570</v>
      </c>
      <c r="B7677" s="1">
        <f>DATE(2034,6,1) + TIME(0,0,0)</f>
        <v>49096</v>
      </c>
      <c r="C7677">
        <v>53.148563385000003</v>
      </c>
    </row>
    <row r="7678" spans="1:3" x14ac:dyDescent="0.25">
      <c r="A7678">
        <v>12600</v>
      </c>
      <c r="B7678" s="1">
        <f>DATE(2034,7,1) + TIME(0,0,0)</f>
        <v>49126</v>
      </c>
      <c r="C7678">
        <v>53.162567138999997</v>
      </c>
    </row>
    <row r="7679" spans="1:3" x14ac:dyDescent="0.25">
      <c r="A7679">
        <v>12631</v>
      </c>
      <c r="B7679" s="1">
        <f>DATE(2034,8,1) + TIME(0,0,0)</f>
        <v>49157</v>
      </c>
      <c r="C7679">
        <v>53.176994323999999</v>
      </c>
    </row>
    <row r="7680" spans="1:3" x14ac:dyDescent="0.25">
      <c r="A7680">
        <v>12662</v>
      </c>
      <c r="B7680" s="1">
        <f>DATE(2034,9,1) + TIME(0,0,0)</f>
        <v>49188</v>
      </c>
      <c r="C7680">
        <v>53.191383362000003</v>
      </c>
    </row>
    <row r="7681" spans="1:3" x14ac:dyDescent="0.25">
      <c r="A7681">
        <v>12692</v>
      </c>
      <c r="B7681" s="1">
        <f>DATE(2034,10,1) + TIME(0,0,0)</f>
        <v>49218</v>
      </c>
      <c r="C7681">
        <v>53.205268859999997</v>
      </c>
    </row>
    <row r="7682" spans="1:3" x14ac:dyDescent="0.25">
      <c r="A7682">
        <v>12723</v>
      </c>
      <c r="B7682" s="1">
        <f>DATE(2034,11,1) + TIME(0,0,0)</f>
        <v>49249</v>
      </c>
      <c r="C7682">
        <v>53.219573975000003</v>
      </c>
    </row>
    <row r="7683" spans="1:3" x14ac:dyDescent="0.25">
      <c r="A7683">
        <v>12753</v>
      </c>
      <c r="B7683" s="1">
        <f>DATE(2034,12,1) + TIME(0,0,0)</f>
        <v>49279</v>
      </c>
      <c r="C7683">
        <v>53.233375549000002</v>
      </c>
    </row>
    <row r="7684" spans="1:3" x14ac:dyDescent="0.25">
      <c r="A7684">
        <v>12784</v>
      </c>
      <c r="B7684" s="1">
        <f>DATE(2035,1,1) + TIME(0,0,0)</f>
        <v>49310</v>
      </c>
      <c r="C7684">
        <v>53.247600554999998</v>
      </c>
    </row>
    <row r="7685" spans="1:3" x14ac:dyDescent="0.25">
      <c r="A7685">
        <v>12815</v>
      </c>
      <c r="B7685" s="1">
        <f>DATE(2035,2,1) + TIME(0,0,0)</f>
        <v>49341</v>
      </c>
      <c r="C7685">
        <v>53.261779785000002</v>
      </c>
    </row>
    <row r="7686" spans="1:3" x14ac:dyDescent="0.25">
      <c r="A7686">
        <v>12843</v>
      </c>
      <c r="B7686" s="1">
        <f>DATE(2035,3,1) + TIME(0,0,0)</f>
        <v>49369</v>
      </c>
      <c r="C7686">
        <v>53.274551391999999</v>
      </c>
    </row>
    <row r="7687" spans="1:3" x14ac:dyDescent="0.25">
      <c r="A7687">
        <v>12874</v>
      </c>
      <c r="B7687" s="1">
        <f>DATE(2035,4,1) + TIME(0,0,0)</f>
        <v>49400</v>
      </c>
      <c r="C7687">
        <v>53.288654327000003</v>
      </c>
    </row>
    <row r="7688" spans="1:3" x14ac:dyDescent="0.25">
      <c r="A7688">
        <v>12904</v>
      </c>
      <c r="B7688" s="1">
        <f>DATE(2035,5,1) + TIME(0,0,0)</f>
        <v>49430</v>
      </c>
      <c r="C7688">
        <v>53.302257537999999</v>
      </c>
    </row>
    <row r="7689" spans="1:3" x14ac:dyDescent="0.25">
      <c r="A7689">
        <v>12935</v>
      </c>
      <c r="B7689" s="1">
        <f>DATE(2035,6,1) + TIME(0,0,0)</f>
        <v>49461</v>
      </c>
      <c r="C7689">
        <v>53.316276549999998</v>
      </c>
    </row>
    <row r="7690" spans="1:3" x14ac:dyDescent="0.25">
      <c r="A7690">
        <v>12965</v>
      </c>
      <c r="B7690" s="1">
        <f>DATE(2035,7,1) + TIME(0,0,0)</f>
        <v>49491</v>
      </c>
      <c r="C7690">
        <v>53.329803466999998</v>
      </c>
    </row>
    <row r="7691" spans="1:3" x14ac:dyDescent="0.25">
      <c r="A7691">
        <v>12996</v>
      </c>
      <c r="B7691" s="1">
        <f>DATE(2035,8,1) + TIME(0,0,0)</f>
        <v>49522</v>
      </c>
      <c r="C7691">
        <v>53.343742370999998</v>
      </c>
    </row>
    <row r="7692" spans="1:3" x14ac:dyDescent="0.25">
      <c r="A7692">
        <v>13027</v>
      </c>
      <c r="B7692" s="1">
        <f>DATE(2035,9,1) + TIME(0,0,0)</f>
        <v>49553</v>
      </c>
      <c r="C7692">
        <v>53.357635498</v>
      </c>
    </row>
    <row r="7693" spans="1:3" x14ac:dyDescent="0.25">
      <c r="A7693">
        <v>13057</v>
      </c>
      <c r="B7693" s="1">
        <f>DATE(2035,10,1) + TIME(0,0,0)</f>
        <v>49583</v>
      </c>
      <c r="C7693">
        <v>53.371044159</v>
      </c>
    </row>
    <row r="7694" spans="1:3" x14ac:dyDescent="0.25">
      <c r="A7694">
        <v>13088</v>
      </c>
      <c r="B7694" s="1">
        <f>DATE(2035,11,1) + TIME(0,0,0)</f>
        <v>49614</v>
      </c>
      <c r="C7694">
        <v>53.384860992</v>
      </c>
    </row>
    <row r="7695" spans="1:3" x14ac:dyDescent="0.25">
      <c r="A7695">
        <v>13118</v>
      </c>
      <c r="B7695" s="1">
        <f>DATE(2035,12,1) + TIME(0,0,0)</f>
        <v>49644</v>
      </c>
      <c r="C7695">
        <v>53.398189545000001</v>
      </c>
    </row>
    <row r="7696" spans="1:3" x14ac:dyDescent="0.25">
      <c r="A7696">
        <v>13149</v>
      </c>
      <c r="B7696" s="1">
        <f>DATE(2036,1,1) + TIME(0,0,0)</f>
        <v>49675</v>
      </c>
      <c r="C7696">
        <v>53.411926270000002</v>
      </c>
    </row>
    <row r="7697" spans="1:3" x14ac:dyDescent="0.25">
      <c r="A7697">
        <v>13180</v>
      </c>
      <c r="B7697" s="1">
        <f>DATE(2036,2,1) + TIME(0,0,0)</f>
        <v>49706</v>
      </c>
      <c r="C7697">
        <v>53.425617217999999</v>
      </c>
    </row>
    <row r="7698" spans="1:3" x14ac:dyDescent="0.25">
      <c r="A7698">
        <v>13209</v>
      </c>
      <c r="B7698" s="1">
        <f>DATE(2036,3,1) + TIME(0,0,0)</f>
        <v>49735</v>
      </c>
      <c r="C7698">
        <v>53.438388824</v>
      </c>
    </row>
    <row r="7699" spans="1:3" x14ac:dyDescent="0.25">
      <c r="A7699">
        <v>13240</v>
      </c>
      <c r="B7699" s="1">
        <f>DATE(2036,4,1) + TIME(0,0,0)</f>
        <v>49766</v>
      </c>
      <c r="C7699">
        <v>53.451999663999999</v>
      </c>
    </row>
    <row r="7700" spans="1:3" x14ac:dyDescent="0.25">
      <c r="A7700">
        <v>13270</v>
      </c>
      <c r="B7700" s="1">
        <f>DATE(2036,5,1) + TIME(0,0,0)</f>
        <v>49796</v>
      </c>
      <c r="C7700">
        <v>53.465137482000003</v>
      </c>
    </row>
    <row r="7701" spans="1:3" x14ac:dyDescent="0.25">
      <c r="A7701">
        <v>13301</v>
      </c>
      <c r="B7701" s="1">
        <f>DATE(2036,6,1) + TIME(0,0,0)</f>
        <v>49827</v>
      </c>
      <c r="C7701">
        <v>53.478668212999999</v>
      </c>
    </row>
    <row r="7702" spans="1:3" x14ac:dyDescent="0.25">
      <c r="A7702">
        <v>13331</v>
      </c>
      <c r="B7702" s="1">
        <f>DATE(2036,7,1) + TIME(0,0,0)</f>
        <v>49857</v>
      </c>
      <c r="C7702">
        <v>53.491725922000001</v>
      </c>
    </row>
    <row r="7703" spans="1:3" x14ac:dyDescent="0.25">
      <c r="A7703">
        <v>13362</v>
      </c>
      <c r="B7703" s="1">
        <f>DATE(2036,8,1) + TIME(0,0,0)</f>
        <v>49888</v>
      </c>
      <c r="C7703">
        <v>53.505180359000001</v>
      </c>
    </row>
    <row r="7704" spans="1:3" x14ac:dyDescent="0.25">
      <c r="A7704">
        <v>13393</v>
      </c>
      <c r="B7704" s="1">
        <f>DATE(2036,9,1) + TIME(0,0,0)</f>
        <v>49919</v>
      </c>
      <c r="C7704">
        <v>53.518596649000003</v>
      </c>
    </row>
    <row r="7705" spans="1:3" x14ac:dyDescent="0.25">
      <c r="A7705">
        <v>13423</v>
      </c>
      <c r="B7705" s="1">
        <f>DATE(2036,10,1) + TIME(0,0,0)</f>
        <v>49949</v>
      </c>
      <c r="C7705">
        <v>53.531539917000003</v>
      </c>
    </row>
    <row r="7706" spans="1:3" x14ac:dyDescent="0.25">
      <c r="A7706">
        <v>13454</v>
      </c>
      <c r="B7706" s="1">
        <f>DATE(2036,11,1) + TIME(0,0,0)</f>
        <v>49980</v>
      </c>
      <c r="C7706">
        <v>53.544879913000003</v>
      </c>
    </row>
    <row r="7707" spans="1:3" x14ac:dyDescent="0.25">
      <c r="A7707">
        <v>13484</v>
      </c>
      <c r="B7707" s="1">
        <f>DATE(2036,12,1) + TIME(0,0,0)</f>
        <v>50010</v>
      </c>
      <c r="C7707">
        <v>53.557750702</v>
      </c>
    </row>
    <row r="7708" spans="1:3" x14ac:dyDescent="0.25">
      <c r="A7708">
        <v>13515</v>
      </c>
      <c r="B7708" s="1">
        <f>DATE(2037,1,1) + TIME(0,0,0)</f>
        <v>50041</v>
      </c>
      <c r="C7708">
        <v>53.571014404000003</v>
      </c>
    </row>
    <row r="7709" spans="1:3" x14ac:dyDescent="0.25">
      <c r="A7709">
        <v>13546</v>
      </c>
      <c r="B7709" s="1">
        <f>DATE(2037,2,1) + TIME(0,0,0)</f>
        <v>50072</v>
      </c>
      <c r="C7709">
        <v>53.584239959999998</v>
      </c>
    </row>
    <row r="7710" spans="1:3" x14ac:dyDescent="0.25">
      <c r="A7710">
        <v>13574</v>
      </c>
      <c r="B7710" s="1">
        <f>DATE(2037,3,1) + TIME(0,0,0)</f>
        <v>50100</v>
      </c>
      <c r="C7710">
        <v>53.596157073999997</v>
      </c>
    </row>
    <row r="7711" spans="1:3" x14ac:dyDescent="0.25">
      <c r="A7711">
        <v>13605</v>
      </c>
      <c r="B7711" s="1">
        <f>DATE(2037,4,1) + TIME(0,0,0)</f>
        <v>50131</v>
      </c>
      <c r="C7711">
        <v>53.609310149999999</v>
      </c>
    </row>
    <row r="7712" spans="1:3" x14ac:dyDescent="0.25">
      <c r="A7712">
        <v>13635</v>
      </c>
      <c r="B7712" s="1">
        <f>DATE(2037,5,1) + TIME(0,0,0)</f>
        <v>50161</v>
      </c>
      <c r="C7712">
        <v>53.622001648000001</v>
      </c>
    </row>
    <row r="7713" spans="1:3" x14ac:dyDescent="0.25">
      <c r="A7713">
        <v>13666</v>
      </c>
      <c r="B7713" s="1">
        <f>DATE(2037,6,1) + TIME(0,0,0)</f>
        <v>50192</v>
      </c>
      <c r="C7713">
        <v>53.635082245</v>
      </c>
    </row>
    <row r="7714" spans="1:3" x14ac:dyDescent="0.25">
      <c r="A7714">
        <v>13696</v>
      </c>
      <c r="B7714" s="1">
        <f>DATE(2037,7,1) + TIME(0,0,0)</f>
        <v>50222</v>
      </c>
      <c r="C7714">
        <v>53.647708893000001</v>
      </c>
    </row>
    <row r="7715" spans="1:3" x14ac:dyDescent="0.25">
      <c r="A7715">
        <v>13727</v>
      </c>
      <c r="B7715" s="1">
        <f>DATE(2037,8,1) + TIME(0,0,0)</f>
        <v>50253</v>
      </c>
      <c r="C7715">
        <v>53.660717009999999</v>
      </c>
    </row>
    <row r="7716" spans="1:3" x14ac:dyDescent="0.25">
      <c r="A7716">
        <v>13758</v>
      </c>
      <c r="B7716" s="1">
        <f>DATE(2037,9,1) + TIME(0,0,0)</f>
        <v>50284</v>
      </c>
      <c r="C7716">
        <v>53.673686981000003</v>
      </c>
    </row>
    <row r="7717" spans="1:3" x14ac:dyDescent="0.25">
      <c r="A7717">
        <v>13788</v>
      </c>
      <c r="B7717" s="1">
        <f>DATE(2037,10,1) + TIME(0,0,0)</f>
        <v>50314</v>
      </c>
      <c r="C7717">
        <v>53.686206818000002</v>
      </c>
    </row>
    <row r="7718" spans="1:3" x14ac:dyDescent="0.25">
      <c r="A7718">
        <v>13819</v>
      </c>
      <c r="B7718" s="1">
        <f>DATE(2037,11,1) + TIME(0,0,0)</f>
        <v>50345</v>
      </c>
      <c r="C7718">
        <v>53.699104308999999</v>
      </c>
    </row>
    <row r="7719" spans="1:3" x14ac:dyDescent="0.25">
      <c r="A7719">
        <v>13849</v>
      </c>
      <c r="B7719" s="1">
        <f>DATE(2037,12,1) + TIME(0,0,0)</f>
        <v>50375</v>
      </c>
      <c r="C7719">
        <v>53.711555480999998</v>
      </c>
    </row>
    <row r="7720" spans="1:3" x14ac:dyDescent="0.25">
      <c r="A7720">
        <v>13880</v>
      </c>
      <c r="B7720" s="1">
        <f>DATE(2038,1,1) + TIME(0,0,0)</f>
        <v>50406</v>
      </c>
      <c r="C7720">
        <v>53.724384307999998</v>
      </c>
    </row>
    <row r="7721" spans="1:3" x14ac:dyDescent="0.25">
      <c r="A7721">
        <v>13911</v>
      </c>
      <c r="B7721" s="1">
        <f>DATE(2038,2,1) + TIME(0,0,0)</f>
        <v>50437</v>
      </c>
      <c r="C7721">
        <v>53.737174988</v>
      </c>
    </row>
    <row r="7722" spans="1:3" x14ac:dyDescent="0.25">
      <c r="A7722">
        <v>13939</v>
      </c>
      <c r="B7722" s="1">
        <f>DATE(2038,3,1) + TIME(0,0,0)</f>
        <v>50465</v>
      </c>
      <c r="C7722">
        <v>53.748699188000003</v>
      </c>
    </row>
    <row r="7723" spans="1:3" x14ac:dyDescent="0.25">
      <c r="A7723">
        <v>13970</v>
      </c>
      <c r="B7723" s="1">
        <f>DATE(2038,4,1) + TIME(0,0,0)</f>
        <v>50496</v>
      </c>
      <c r="C7723">
        <v>53.761425017999997</v>
      </c>
    </row>
    <row r="7724" spans="1:3" x14ac:dyDescent="0.25">
      <c r="A7724">
        <v>14000</v>
      </c>
      <c r="B7724" s="1">
        <f>DATE(2038,5,1) + TIME(0,0,0)</f>
        <v>50526</v>
      </c>
      <c r="C7724">
        <v>53.773704529</v>
      </c>
    </row>
    <row r="7725" spans="1:3" x14ac:dyDescent="0.25">
      <c r="A7725">
        <v>14031</v>
      </c>
      <c r="B7725" s="1">
        <f>DATE(2038,6,1) + TIME(0,0,0)</f>
        <v>50557</v>
      </c>
      <c r="C7725">
        <v>53.786357879999997</v>
      </c>
    </row>
    <row r="7726" spans="1:3" x14ac:dyDescent="0.25">
      <c r="A7726">
        <v>14061</v>
      </c>
      <c r="B7726" s="1">
        <f>DATE(2038,7,1) + TIME(0,0,0)</f>
        <v>50587</v>
      </c>
      <c r="C7726">
        <v>53.798572540000002</v>
      </c>
    </row>
    <row r="7727" spans="1:3" x14ac:dyDescent="0.25">
      <c r="A7727">
        <v>14092</v>
      </c>
      <c r="B7727" s="1">
        <f>DATE(2038,8,1) + TIME(0,0,0)</f>
        <v>50618</v>
      </c>
      <c r="C7727">
        <v>53.811157227000002</v>
      </c>
    </row>
    <row r="7728" spans="1:3" x14ac:dyDescent="0.25">
      <c r="A7728">
        <v>14123</v>
      </c>
      <c r="B7728" s="1">
        <f>DATE(2038,9,1) + TIME(0,0,0)</f>
        <v>50649</v>
      </c>
      <c r="C7728">
        <v>53.823707581000001</v>
      </c>
    </row>
    <row r="7729" spans="1:3" x14ac:dyDescent="0.25">
      <c r="A7729">
        <v>14153</v>
      </c>
      <c r="B7729" s="1">
        <f>DATE(2038,10,1) + TIME(0,0,0)</f>
        <v>50679</v>
      </c>
      <c r="C7729">
        <v>53.835823058999999</v>
      </c>
    </row>
    <row r="7730" spans="1:3" x14ac:dyDescent="0.25">
      <c r="A7730">
        <v>14184</v>
      </c>
      <c r="B7730" s="1">
        <f>DATE(2038,11,1) + TIME(0,0,0)</f>
        <v>50710</v>
      </c>
      <c r="C7730">
        <v>53.848304749</v>
      </c>
    </row>
    <row r="7731" spans="1:3" x14ac:dyDescent="0.25">
      <c r="A7731">
        <v>14214</v>
      </c>
      <c r="B7731" s="1">
        <f>DATE(2038,12,1) + TIME(0,0,0)</f>
        <v>50740</v>
      </c>
      <c r="C7731">
        <v>53.860347748000002</v>
      </c>
    </row>
    <row r="7732" spans="1:3" x14ac:dyDescent="0.25">
      <c r="A7732">
        <v>14245</v>
      </c>
      <c r="B7732" s="1">
        <f>DATE(2039,1,1) + TIME(0,0,0)</f>
        <v>50771</v>
      </c>
      <c r="C7732">
        <v>53.872764586999999</v>
      </c>
    </row>
    <row r="7733" spans="1:3" x14ac:dyDescent="0.25">
      <c r="A7733">
        <v>14276</v>
      </c>
      <c r="B7733" s="1">
        <f>DATE(2039,2,1) + TIME(0,0,0)</f>
        <v>50802</v>
      </c>
      <c r="C7733">
        <v>53.885143280000001</v>
      </c>
    </row>
    <row r="7734" spans="1:3" x14ac:dyDescent="0.25">
      <c r="A7734">
        <v>14304</v>
      </c>
      <c r="B7734" s="1">
        <f>DATE(2039,3,1) + TIME(0,0,0)</f>
        <v>50830</v>
      </c>
      <c r="C7734">
        <v>53.896293640000003</v>
      </c>
    </row>
    <row r="7735" spans="1:3" x14ac:dyDescent="0.25">
      <c r="A7735">
        <v>14335</v>
      </c>
      <c r="B7735" s="1">
        <f>DATE(2039,4,1) + TIME(0,0,0)</f>
        <v>50861</v>
      </c>
      <c r="C7735">
        <v>53.908603667999998</v>
      </c>
    </row>
    <row r="7736" spans="1:3" x14ac:dyDescent="0.25">
      <c r="A7736">
        <v>14365</v>
      </c>
      <c r="B7736" s="1">
        <f>DATE(2039,5,1) + TIME(0,0,0)</f>
        <v>50891</v>
      </c>
      <c r="C7736">
        <v>53.920486449999999</v>
      </c>
    </row>
    <row r="7737" spans="1:3" x14ac:dyDescent="0.25">
      <c r="A7737">
        <v>14396</v>
      </c>
      <c r="B7737" s="1">
        <f>DATE(2039,6,1) + TIME(0,0,0)</f>
        <v>50922</v>
      </c>
      <c r="C7737">
        <v>53.932731627999999</v>
      </c>
    </row>
    <row r="7738" spans="1:3" x14ac:dyDescent="0.25">
      <c r="A7738">
        <v>14426</v>
      </c>
      <c r="B7738" s="1">
        <f>DATE(2039,7,1) + TIME(0,0,0)</f>
        <v>50952</v>
      </c>
      <c r="C7738">
        <v>53.944545746000003</v>
      </c>
    </row>
    <row r="7739" spans="1:3" x14ac:dyDescent="0.25">
      <c r="A7739">
        <v>14457</v>
      </c>
      <c r="B7739" s="1">
        <f>DATE(2039,8,1) + TIME(0,0,0)</f>
        <v>50983</v>
      </c>
      <c r="C7739">
        <v>53.956722259999999</v>
      </c>
    </row>
    <row r="7740" spans="1:3" x14ac:dyDescent="0.25">
      <c r="A7740">
        <v>14488</v>
      </c>
      <c r="B7740" s="1">
        <f>DATE(2039,9,1) + TIME(0,0,0)</f>
        <v>51014</v>
      </c>
      <c r="C7740">
        <v>53.968864441000001</v>
      </c>
    </row>
    <row r="7741" spans="1:3" x14ac:dyDescent="0.25">
      <c r="A7741">
        <v>14518</v>
      </c>
      <c r="B7741" s="1">
        <f>DATE(2039,10,1) + TIME(0,0,0)</f>
        <v>51044</v>
      </c>
      <c r="C7741">
        <v>53.980583191000001</v>
      </c>
    </row>
    <row r="7742" spans="1:3" x14ac:dyDescent="0.25">
      <c r="A7742">
        <v>14549</v>
      </c>
      <c r="B7742" s="1">
        <f>DATE(2039,11,1) + TIME(0,0,0)</f>
        <v>51075</v>
      </c>
      <c r="C7742">
        <v>53.992656707999998</v>
      </c>
    </row>
    <row r="7743" spans="1:3" x14ac:dyDescent="0.25">
      <c r="A7743">
        <v>14579</v>
      </c>
      <c r="B7743" s="1">
        <f>DATE(2039,12,1) + TIME(0,0,0)</f>
        <v>51105</v>
      </c>
      <c r="C7743">
        <v>54.004306792999998</v>
      </c>
    </row>
    <row r="7744" spans="1:3" x14ac:dyDescent="0.25">
      <c r="A7744">
        <v>14610</v>
      </c>
      <c r="B7744" s="1">
        <f>DATE(2040,1,1) + TIME(0,0,0)</f>
        <v>51136</v>
      </c>
      <c r="C7744">
        <v>54.016315460000001</v>
      </c>
    </row>
    <row r="7745" spans="1:3" x14ac:dyDescent="0.25">
      <c r="A7745">
        <v>14641</v>
      </c>
      <c r="B7745" s="1">
        <f>DATE(2040,2,1) + TIME(0,0,0)</f>
        <v>51167</v>
      </c>
      <c r="C7745">
        <v>54.02828598</v>
      </c>
    </row>
    <row r="7746" spans="1:3" x14ac:dyDescent="0.25">
      <c r="A7746">
        <v>14670</v>
      </c>
      <c r="B7746" s="1">
        <f>DATE(2040,3,1) + TIME(0,0,0)</f>
        <v>51196</v>
      </c>
      <c r="C7746">
        <v>54.039455414000003</v>
      </c>
    </row>
    <row r="7747" spans="1:3" x14ac:dyDescent="0.25">
      <c r="A7747">
        <v>14701</v>
      </c>
      <c r="B7747" s="1">
        <f>DATE(2040,4,1) + TIME(0,0,0)</f>
        <v>51227</v>
      </c>
      <c r="C7747">
        <v>54.051361084</v>
      </c>
    </row>
    <row r="7748" spans="1:3" x14ac:dyDescent="0.25">
      <c r="A7748">
        <v>14731</v>
      </c>
      <c r="B7748" s="1">
        <f>DATE(2040,5,1) + TIME(0,0,0)</f>
        <v>51257</v>
      </c>
      <c r="C7748">
        <v>54.062854766999997</v>
      </c>
    </row>
    <row r="7749" spans="1:3" x14ac:dyDescent="0.25">
      <c r="A7749">
        <v>14762</v>
      </c>
      <c r="B7749" s="1">
        <f>DATE(2040,6,1) + TIME(0,0,0)</f>
        <v>51288</v>
      </c>
      <c r="C7749">
        <v>54.074695587000001</v>
      </c>
    </row>
    <row r="7750" spans="1:3" x14ac:dyDescent="0.25">
      <c r="A7750">
        <v>14792</v>
      </c>
      <c r="B7750" s="1">
        <f>DATE(2040,7,1) + TIME(0,0,0)</f>
        <v>51318</v>
      </c>
      <c r="C7750">
        <v>54.086120604999998</v>
      </c>
    </row>
    <row r="7751" spans="1:3" x14ac:dyDescent="0.25">
      <c r="A7751">
        <v>14823</v>
      </c>
      <c r="B7751" s="1">
        <f>DATE(2040,8,1) + TIME(0,0,0)</f>
        <v>51349</v>
      </c>
      <c r="C7751">
        <v>54.097896575999997</v>
      </c>
    </row>
    <row r="7752" spans="1:3" x14ac:dyDescent="0.25">
      <c r="A7752">
        <v>14854</v>
      </c>
      <c r="B7752" s="1">
        <f>DATE(2040,9,1) + TIME(0,0,0)</f>
        <v>51380</v>
      </c>
      <c r="C7752">
        <v>54.109638214</v>
      </c>
    </row>
    <row r="7753" spans="1:3" x14ac:dyDescent="0.25">
      <c r="A7753">
        <v>14884</v>
      </c>
      <c r="B7753" s="1">
        <f>DATE(2040,10,1) + TIME(0,0,0)</f>
        <v>51410</v>
      </c>
      <c r="C7753">
        <v>54.120967864999997</v>
      </c>
    </row>
    <row r="7754" spans="1:3" x14ac:dyDescent="0.25">
      <c r="A7754">
        <v>14915</v>
      </c>
      <c r="B7754" s="1">
        <f>DATE(2040,11,1) + TIME(0,0,0)</f>
        <v>51441</v>
      </c>
      <c r="C7754">
        <v>54.132644653</v>
      </c>
    </row>
    <row r="7755" spans="1:3" x14ac:dyDescent="0.25">
      <c r="A7755">
        <v>14945</v>
      </c>
      <c r="B7755" s="1">
        <f>DATE(2040,12,1) + TIME(0,0,0)</f>
        <v>51471</v>
      </c>
      <c r="C7755">
        <v>54.143913269000002</v>
      </c>
    </row>
    <row r="7756" spans="1:3" x14ac:dyDescent="0.25">
      <c r="A7756">
        <v>14976</v>
      </c>
      <c r="B7756" s="1">
        <f>DATE(2041,1,1) + TIME(0,0,0)</f>
        <v>51502</v>
      </c>
      <c r="C7756">
        <v>54.155521393000001</v>
      </c>
    </row>
    <row r="7757" spans="1:3" x14ac:dyDescent="0.25">
      <c r="A7757">
        <v>15007</v>
      </c>
      <c r="B7757" s="1">
        <f>DATE(2041,2,1) + TIME(0,0,0)</f>
        <v>51533</v>
      </c>
      <c r="C7757">
        <v>54.167098998999997</v>
      </c>
    </row>
    <row r="7758" spans="1:3" x14ac:dyDescent="0.25">
      <c r="A7758">
        <v>15035</v>
      </c>
      <c r="B7758" s="1">
        <f>DATE(2041,3,1) + TIME(0,0,0)</f>
        <v>51561</v>
      </c>
      <c r="C7758">
        <v>54.177528381000002</v>
      </c>
    </row>
    <row r="7759" spans="1:3" x14ac:dyDescent="0.25">
      <c r="A7759">
        <v>15066</v>
      </c>
      <c r="B7759" s="1">
        <f>DATE(2041,4,1) + TIME(0,0,0)</f>
        <v>51592</v>
      </c>
      <c r="C7759">
        <v>54.189044952000003</v>
      </c>
    </row>
    <row r="7760" spans="1:3" x14ac:dyDescent="0.25">
      <c r="A7760">
        <v>15096</v>
      </c>
      <c r="B7760" s="1">
        <f>DATE(2041,5,1) + TIME(0,0,0)</f>
        <v>51622</v>
      </c>
      <c r="C7760">
        <v>54.200157165999997</v>
      </c>
    </row>
    <row r="7761" spans="1:3" x14ac:dyDescent="0.25">
      <c r="A7761">
        <v>15127</v>
      </c>
      <c r="B7761" s="1">
        <f>DATE(2041,6,1) + TIME(0,0,0)</f>
        <v>51653</v>
      </c>
      <c r="C7761">
        <v>54.211608886999997</v>
      </c>
    </row>
    <row r="7762" spans="1:3" x14ac:dyDescent="0.25">
      <c r="A7762">
        <v>15157</v>
      </c>
      <c r="B7762" s="1">
        <f>DATE(2041,7,1) + TIME(0,0,0)</f>
        <v>51683</v>
      </c>
      <c r="C7762">
        <v>54.22265625</v>
      </c>
    </row>
    <row r="7763" spans="1:3" x14ac:dyDescent="0.25">
      <c r="A7763">
        <v>15188</v>
      </c>
      <c r="B7763" s="1">
        <f>DATE(2041,8,1) + TIME(0,0,0)</f>
        <v>51714</v>
      </c>
      <c r="C7763">
        <v>54.234043120999999</v>
      </c>
    </row>
    <row r="7764" spans="1:3" x14ac:dyDescent="0.25">
      <c r="A7764">
        <v>15219</v>
      </c>
      <c r="B7764" s="1">
        <f>DATE(2041,9,1) + TIME(0,0,0)</f>
        <v>51745</v>
      </c>
      <c r="C7764">
        <v>54.245399474999999</v>
      </c>
    </row>
    <row r="7765" spans="1:3" x14ac:dyDescent="0.25">
      <c r="A7765">
        <v>15249</v>
      </c>
      <c r="B7765" s="1">
        <f>DATE(2041,10,1) + TIME(0,0,0)</f>
        <v>51775</v>
      </c>
      <c r="C7765">
        <v>54.256355286000002</v>
      </c>
    </row>
    <row r="7766" spans="1:3" x14ac:dyDescent="0.25">
      <c r="A7766">
        <v>15280</v>
      </c>
      <c r="B7766" s="1">
        <f>DATE(2041,11,1) + TIME(0,0,0)</f>
        <v>51806</v>
      </c>
      <c r="C7766">
        <v>54.267646790000001</v>
      </c>
    </row>
    <row r="7767" spans="1:3" x14ac:dyDescent="0.25">
      <c r="A7767">
        <v>15310</v>
      </c>
      <c r="B7767" s="1">
        <f>DATE(2041,12,1) + TIME(0,0,0)</f>
        <v>51836</v>
      </c>
      <c r="C7767">
        <v>54.278545379999997</v>
      </c>
    </row>
    <row r="7768" spans="1:3" x14ac:dyDescent="0.25">
      <c r="A7768">
        <v>15341</v>
      </c>
      <c r="B7768" s="1">
        <f>DATE(2042,1,1) + TIME(0,0,0)</f>
        <v>51867</v>
      </c>
      <c r="C7768">
        <v>54.289772034000002</v>
      </c>
    </row>
    <row r="7769" spans="1:3" x14ac:dyDescent="0.25">
      <c r="A7769">
        <v>15372</v>
      </c>
      <c r="B7769" s="1">
        <f>DATE(2042,2,1) + TIME(0,0,0)</f>
        <v>51898</v>
      </c>
      <c r="C7769">
        <v>54.300968169999997</v>
      </c>
    </row>
    <row r="7770" spans="1:3" x14ac:dyDescent="0.25">
      <c r="A7770">
        <v>15400</v>
      </c>
      <c r="B7770" s="1">
        <f>DATE(2042,3,1) + TIME(0,0,0)</f>
        <v>51926</v>
      </c>
      <c r="C7770">
        <v>54.311054230000003</v>
      </c>
    </row>
    <row r="7771" spans="1:3" x14ac:dyDescent="0.25">
      <c r="A7771">
        <v>15431</v>
      </c>
      <c r="B7771" s="1">
        <f>DATE(2042,4,1) + TIME(0,0,0)</f>
        <v>51957</v>
      </c>
      <c r="C7771">
        <v>54.322185515999998</v>
      </c>
    </row>
    <row r="7772" spans="1:3" x14ac:dyDescent="0.25">
      <c r="A7772">
        <v>15461</v>
      </c>
      <c r="B7772" s="1">
        <f>DATE(2042,5,1) + TIME(0,0,0)</f>
        <v>51987</v>
      </c>
      <c r="C7772">
        <v>54.332927703999999</v>
      </c>
    </row>
    <row r="7773" spans="1:3" x14ac:dyDescent="0.25">
      <c r="A7773">
        <v>15492</v>
      </c>
      <c r="B7773" s="1">
        <f>DATE(2042,6,1) + TIME(0,0,0)</f>
        <v>52018</v>
      </c>
      <c r="C7773">
        <v>54.343997954999999</v>
      </c>
    </row>
    <row r="7774" spans="1:3" x14ac:dyDescent="0.25">
      <c r="A7774">
        <v>15522</v>
      </c>
      <c r="B7774" s="1">
        <f>DATE(2042,7,1) + TIME(0,0,0)</f>
        <v>52048</v>
      </c>
      <c r="C7774">
        <v>54.354682922000002</v>
      </c>
    </row>
    <row r="7775" spans="1:3" x14ac:dyDescent="0.25">
      <c r="A7775">
        <v>15553</v>
      </c>
      <c r="B7775" s="1">
        <f>DATE(2042,8,1) + TIME(0,0,0)</f>
        <v>52079</v>
      </c>
      <c r="C7775">
        <v>54.365688323999997</v>
      </c>
    </row>
    <row r="7776" spans="1:3" x14ac:dyDescent="0.25">
      <c r="A7776">
        <v>15584</v>
      </c>
      <c r="B7776" s="1">
        <f>DATE(2042,9,1) + TIME(0,0,0)</f>
        <v>52110</v>
      </c>
      <c r="C7776">
        <v>54.376655579000001</v>
      </c>
    </row>
    <row r="7777" spans="1:3" x14ac:dyDescent="0.25">
      <c r="A7777">
        <v>15614</v>
      </c>
      <c r="B7777" s="1">
        <f>DATE(2042,10,1) + TIME(0,0,0)</f>
        <v>52140</v>
      </c>
      <c r="C7777">
        <v>54.387237548999998</v>
      </c>
    </row>
    <row r="7778" spans="1:3" x14ac:dyDescent="0.25">
      <c r="A7778">
        <v>15645</v>
      </c>
      <c r="B7778" s="1">
        <f>DATE(2042,11,1) + TIME(0,0,0)</f>
        <v>52171</v>
      </c>
      <c r="C7778">
        <v>54.398139954000001</v>
      </c>
    </row>
    <row r="7779" spans="1:3" x14ac:dyDescent="0.25">
      <c r="A7779">
        <v>15675</v>
      </c>
      <c r="B7779" s="1">
        <f>DATE(2042,12,1) + TIME(0,0,0)</f>
        <v>52201</v>
      </c>
      <c r="C7779">
        <v>54.408657073999997</v>
      </c>
    </row>
    <row r="7780" spans="1:3" x14ac:dyDescent="0.25">
      <c r="A7780">
        <v>15706</v>
      </c>
      <c r="B7780" s="1">
        <f>DATE(2043,1,1) + TIME(0,0,0)</f>
        <v>52232</v>
      </c>
      <c r="C7780">
        <v>54.419494628999999</v>
      </c>
    </row>
    <row r="7781" spans="1:3" x14ac:dyDescent="0.25">
      <c r="A7781">
        <v>15737</v>
      </c>
      <c r="B7781" s="1">
        <f>DATE(2043,2,1) + TIME(0,0,0)</f>
        <v>52263</v>
      </c>
      <c r="C7781">
        <v>54.430305480999998</v>
      </c>
    </row>
    <row r="7782" spans="1:3" x14ac:dyDescent="0.25">
      <c r="A7782">
        <v>15765</v>
      </c>
      <c r="B7782" s="1">
        <f>DATE(2043,3,1) + TIME(0,0,0)</f>
        <v>52291</v>
      </c>
      <c r="C7782">
        <v>54.440040588000002</v>
      </c>
    </row>
    <row r="7783" spans="1:3" x14ac:dyDescent="0.25">
      <c r="A7783">
        <v>15796</v>
      </c>
      <c r="B7783" s="1">
        <f>DATE(2043,4,1) + TIME(0,0,0)</f>
        <v>52322</v>
      </c>
      <c r="C7783">
        <v>54.450790404999999</v>
      </c>
    </row>
    <row r="7784" spans="1:3" x14ac:dyDescent="0.25">
      <c r="A7784">
        <v>15826</v>
      </c>
      <c r="B7784" s="1">
        <f>DATE(2043,5,1) + TIME(0,0,0)</f>
        <v>52352</v>
      </c>
      <c r="C7784">
        <v>54.461166382000002</v>
      </c>
    </row>
    <row r="7785" spans="1:3" x14ac:dyDescent="0.25">
      <c r="A7785">
        <v>15857</v>
      </c>
      <c r="B7785" s="1">
        <f>DATE(2043,6,1) + TIME(0,0,0)</f>
        <v>52383</v>
      </c>
      <c r="C7785">
        <v>54.471858978</v>
      </c>
    </row>
    <row r="7786" spans="1:3" x14ac:dyDescent="0.25">
      <c r="A7786">
        <v>15887</v>
      </c>
      <c r="B7786" s="1">
        <f>DATE(2043,7,1) + TIME(0,0,0)</f>
        <v>52413</v>
      </c>
      <c r="C7786">
        <v>54.482173920000001</v>
      </c>
    </row>
    <row r="7787" spans="1:3" x14ac:dyDescent="0.25">
      <c r="A7787">
        <v>15918</v>
      </c>
      <c r="B7787" s="1">
        <f>DATE(2043,8,1) + TIME(0,0,0)</f>
        <v>52444</v>
      </c>
      <c r="C7787">
        <v>54.492805480999998</v>
      </c>
    </row>
    <row r="7788" spans="1:3" x14ac:dyDescent="0.25">
      <c r="A7788">
        <v>15949</v>
      </c>
      <c r="B7788" s="1">
        <f>DATE(2043,9,1) + TIME(0,0,0)</f>
        <v>52475</v>
      </c>
      <c r="C7788">
        <v>54.503406525000003</v>
      </c>
    </row>
    <row r="7789" spans="1:3" x14ac:dyDescent="0.25">
      <c r="A7789">
        <v>15979</v>
      </c>
      <c r="B7789" s="1">
        <f>DATE(2043,10,1) + TIME(0,0,0)</f>
        <v>52505</v>
      </c>
      <c r="C7789">
        <v>54.513641356999997</v>
      </c>
    </row>
    <row r="7790" spans="1:3" x14ac:dyDescent="0.25">
      <c r="A7790">
        <v>16010</v>
      </c>
      <c r="B7790" s="1">
        <f>DATE(2043,11,1) + TIME(0,0,0)</f>
        <v>52536</v>
      </c>
      <c r="C7790">
        <v>54.524185181</v>
      </c>
    </row>
    <row r="7791" spans="1:3" x14ac:dyDescent="0.25">
      <c r="A7791">
        <v>16040</v>
      </c>
      <c r="B7791" s="1">
        <f>DATE(2043,12,1) + TIME(0,0,0)</f>
        <v>52566</v>
      </c>
      <c r="C7791">
        <v>54.534362793</v>
      </c>
    </row>
    <row r="7792" spans="1:3" x14ac:dyDescent="0.25">
      <c r="A7792">
        <v>16071</v>
      </c>
      <c r="B7792" s="1">
        <f>DATE(2044,1,1) + TIME(0,0,0)</f>
        <v>52597</v>
      </c>
      <c r="C7792">
        <v>54.544853209999999</v>
      </c>
    </row>
    <row r="7793" spans="1:3" x14ac:dyDescent="0.25">
      <c r="A7793">
        <v>16102</v>
      </c>
      <c r="B7793" s="1">
        <f>DATE(2044,2,1) + TIME(0,0,0)</f>
        <v>52628</v>
      </c>
      <c r="C7793">
        <v>54.55531311</v>
      </c>
    </row>
    <row r="7794" spans="1:3" x14ac:dyDescent="0.25">
      <c r="A7794">
        <v>16131</v>
      </c>
      <c r="B7794" s="1">
        <f>DATE(2044,3,1) + TIME(0,0,0)</f>
        <v>52657</v>
      </c>
      <c r="C7794">
        <v>54.565078735</v>
      </c>
    </row>
    <row r="7795" spans="1:3" x14ac:dyDescent="0.25">
      <c r="A7795">
        <v>16162</v>
      </c>
      <c r="B7795" s="1">
        <f>DATE(2044,4,1) + TIME(0,0,0)</f>
        <v>52688</v>
      </c>
      <c r="C7795">
        <v>54.575485229000002</v>
      </c>
    </row>
    <row r="7796" spans="1:3" x14ac:dyDescent="0.25">
      <c r="A7796">
        <v>16192</v>
      </c>
      <c r="B7796" s="1">
        <f>DATE(2044,5,1) + TIME(0,0,0)</f>
        <v>52718</v>
      </c>
      <c r="C7796">
        <v>54.585533142000003</v>
      </c>
    </row>
    <row r="7797" spans="1:3" x14ac:dyDescent="0.25">
      <c r="A7797">
        <v>16223</v>
      </c>
      <c r="B7797" s="1">
        <f>DATE(2044,6,1) + TIME(0,0,0)</f>
        <v>52749</v>
      </c>
      <c r="C7797">
        <v>54.595890044999997</v>
      </c>
    </row>
    <row r="7798" spans="1:3" x14ac:dyDescent="0.25">
      <c r="A7798">
        <v>16253</v>
      </c>
      <c r="B7798" s="1">
        <f>DATE(2044,7,1) + TIME(0,0,0)</f>
        <v>52779</v>
      </c>
      <c r="C7798">
        <v>54.605888366999999</v>
      </c>
    </row>
    <row r="7799" spans="1:3" x14ac:dyDescent="0.25">
      <c r="A7799">
        <v>16284</v>
      </c>
      <c r="B7799" s="1">
        <f>DATE(2044,8,1) + TIME(0,0,0)</f>
        <v>52810</v>
      </c>
      <c r="C7799">
        <v>54.616191864000001</v>
      </c>
    </row>
    <row r="7800" spans="1:3" x14ac:dyDescent="0.25">
      <c r="A7800">
        <v>16315</v>
      </c>
      <c r="B7800" s="1">
        <f>DATE(2044,9,1) + TIME(0,0,0)</f>
        <v>52841</v>
      </c>
      <c r="C7800">
        <v>54.626468658</v>
      </c>
    </row>
    <row r="7801" spans="1:3" x14ac:dyDescent="0.25">
      <c r="A7801">
        <v>16345</v>
      </c>
      <c r="B7801" s="1">
        <f>DATE(2044,10,1) + TIME(0,0,0)</f>
        <v>52871</v>
      </c>
      <c r="C7801">
        <v>54.636390685999999</v>
      </c>
    </row>
    <row r="7802" spans="1:3" x14ac:dyDescent="0.25">
      <c r="A7802">
        <v>16376</v>
      </c>
      <c r="B7802" s="1">
        <f>DATE(2044,11,1) + TIME(0,0,0)</f>
        <v>52902</v>
      </c>
      <c r="C7802">
        <v>54.646617888999998</v>
      </c>
    </row>
    <row r="7803" spans="1:3" x14ac:dyDescent="0.25">
      <c r="A7803">
        <v>16406</v>
      </c>
      <c r="B7803" s="1">
        <f>DATE(2044,12,1) + TIME(0,0,0)</f>
        <v>52932</v>
      </c>
      <c r="C7803">
        <v>54.656494141000003</v>
      </c>
    </row>
    <row r="7804" spans="1:3" x14ac:dyDescent="0.25">
      <c r="A7804">
        <v>16437</v>
      </c>
      <c r="B7804" s="1">
        <f>DATE(2045,1,1) + TIME(0,0,0)</f>
        <v>52963</v>
      </c>
      <c r="C7804">
        <v>54.666671753000003</v>
      </c>
    </row>
    <row r="7805" spans="1:3" x14ac:dyDescent="0.25">
      <c r="A7805">
        <v>16468</v>
      </c>
      <c r="B7805" s="1">
        <f>DATE(2045,2,1) + TIME(0,0,0)</f>
        <v>52994</v>
      </c>
      <c r="C7805">
        <v>54.676822661999999</v>
      </c>
    </row>
    <row r="7806" spans="1:3" x14ac:dyDescent="0.25">
      <c r="A7806">
        <v>16496</v>
      </c>
      <c r="B7806" s="1">
        <f>DATE(2045,3,1) + TIME(0,0,0)</f>
        <v>53022</v>
      </c>
      <c r="C7806">
        <v>54.685970306000002</v>
      </c>
    </row>
    <row r="7807" spans="1:3" x14ac:dyDescent="0.25">
      <c r="A7807">
        <v>16527</v>
      </c>
      <c r="B7807" s="1">
        <f>DATE(2045,4,1) + TIME(0,0,0)</f>
        <v>53053</v>
      </c>
      <c r="C7807">
        <v>54.696071625000002</v>
      </c>
    </row>
    <row r="7808" spans="1:3" x14ac:dyDescent="0.25">
      <c r="A7808">
        <v>16557</v>
      </c>
      <c r="B7808" s="1">
        <f>DATE(2045,5,1) + TIME(0,0,0)</f>
        <v>53083</v>
      </c>
      <c r="C7808">
        <v>54.705825806</v>
      </c>
    </row>
    <row r="7809" spans="1:3" x14ac:dyDescent="0.25">
      <c r="A7809">
        <v>16588</v>
      </c>
      <c r="B7809" s="1">
        <f>DATE(2045,6,1) + TIME(0,0,0)</f>
        <v>53114</v>
      </c>
      <c r="C7809">
        <v>54.715881348000003</v>
      </c>
    </row>
    <row r="7810" spans="1:3" x14ac:dyDescent="0.25">
      <c r="A7810">
        <v>16618</v>
      </c>
      <c r="B7810" s="1">
        <f>DATE(2045,7,1) + TIME(0,0,0)</f>
        <v>53144</v>
      </c>
      <c r="C7810">
        <v>54.725589751999998</v>
      </c>
    </row>
    <row r="7811" spans="1:3" x14ac:dyDescent="0.25">
      <c r="A7811">
        <v>16649</v>
      </c>
      <c r="B7811" s="1">
        <f>DATE(2045,8,1) + TIME(0,0,0)</f>
        <v>53175</v>
      </c>
      <c r="C7811">
        <v>54.735595703000001</v>
      </c>
    </row>
    <row r="7812" spans="1:3" x14ac:dyDescent="0.25">
      <c r="A7812">
        <v>16680</v>
      </c>
      <c r="B7812" s="1">
        <f>DATE(2045,9,1) + TIME(0,0,0)</f>
        <v>53206</v>
      </c>
      <c r="C7812">
        <v>54.745574951000002</v>
      </c>
    </row>
    <row r="7813" spans="1:3" x14ac:dyDescent="0.25">
      <c r="A7813">
        <v>16710</v>
      </c>
      <c r="B7813" s="1">
        <f>DATE(2045,10,1) + TIME(0,0,0)</f>
        <v>53236</v>
      </c>
      <c r="C7813">
        <v>54.755210876</v>
      </c>
    </row>
    <row r="7814" spans="1:3" x14ac:dyDescent="0.25">
      <c r="A7814">
        <v>16741</v>
      </c>
      <c r="B7814" s="1">
        <f>DATE(2045,11,1) + TIME(0,0,0)</f>
        <v>53267</v>
      </c>
      <c r="C7814">
        <v>54.765144348</v>
      </c>
    </row>
    <row r="7815" spans="1:3" x14ac:dyDescent="0.25">
      <c r="A7815">
        <v>16771</v>
      </c>
      <c r="B7815" s="1">
        <f>DATE(2045,12,1) + TIME(0,0,0)</f>
        <v>53297</v>
      </c>
      <c r="C7815">
        <v>54.774734496999997</v>
      </c>
    </row>
    <row r="7816" spans="1:3" x14ac:dyDescent="0.25">
      <c r="A7816">
        <v>16802</v>
      </c>
      <c r="B7816" s="1">
        <f>DATE(2046,1,1) + TIME(0,0,0)</f>
        <v>53328</v>
      </c>
      <c r="C7816">
        <v>54.784622192</v>
      </c>
    </row>
    <row r="7817" spans="1:3" x14ac:dyDescent="0.25">
      <c r="A7817">
        <v>16833</v>
      </c>
      <c r="B7817" s="1">
        <f>DATE(2046,2,1) + TIME(0,0,0)</f>
        <v>53359</v>
      </c>
      <c r="C7817">
        <v>54.794483184999997</v>
      </c>
    </row>
    <row r="7818" spans="1:3" x14ac:dyDescent="0.25">
      <c r="A7818">
        <v>16861</v>
      </c>
      <c r="B7818" s="1">
        <f>DATE(2046,3,1) + TIME(0,0,0)</f>
        <v>53387</v>
      </c>
      <c r="C7818">
        <v>54.803367614999999</v>
      </c>
    </row>
    <row r="7819" spans="1:3" x14ac:dyDescent="0.25">
      <c r="A7819">
        <v>16892</v>
      </c>
      <c r="B7819" s="1">
        <f>DATE(2046,4,1) + TIME(0,0,0)</f>
        <v>53418</v>
      </c>
      <c r="C7819">
        <v>54.813182830999999</v>
      </c>
    </row>
    <row r="7820" spans="1:3" x14ac:dyDescent="0.25">
      <c r="A7820">
        <v>16922</v>
      </c>
      <c r="B7820" s="1">
        <f>DATE(2046,5,1) + TIME(0,0,0)</f>
        <v>53448</v>
      </c>
      <c r="C7820">
        <v>54.822658539000003</v>
      </c>
    </row>
    <row r="7821" spans="1:3" x14ac:dyDescent="0.25">
      <c r="A7821">
        <v>16953</v>
      </c>
      <c r="B7821" s="1">
        <f>DATE(2046,6,1) + TIME(0,0,0)</f>
        <v>53479</v>
      </c>
      <c r="C7821">
        <v>54.832427979000002</v>
      </c>
    </row>
    <row r="7822" spans="1:3" x14ac:dyDescent="0.25">
      <c r="A7822">
        <v>16983</v>
      </c>
      <c r="B7822" s="1">
        <f>DATE(2046,7,1) + TIME(0,0,0)</f>
        <v>53509</v>
      </c>
      <c r="C7822">
        <v>54.841857910000002</v>
      </c>
    </row>
    <row r="7823" spans="1:3" x14ac:dyDescent="0.25">
      <c r="A7823">
        <v>17014</v>
      </c>
      <c r="B7823" s="1">
        <f>DATE(2046,8,1) + TIME(0,0,0)</f>
        <v>53540</v>
      </c>
      <c r="C7823">
        <v>54.851577759000001</v>
      </c>
    </row>
    <row r="7824" spans="1:3" x14ac:dyDescent="0.25">
      <c r="A7824">
        <v>17045</v>
      </c>
      <c r="B7824" s="1">
        <f>DATE(2046,9,1) + TIME(0,0,0)</f>
        <v>53571</v>
      </c>
      <c r="C7824">
        <v>54.861274719000001</v>
      </c>
    </row>
    <row r="7825" spans="1:3" x14ac:dyDescent="0.25">
      <c r="A7825">
        <v>17075</v>
      </c>
      <c r="B7825" s="1">
        <f>DATE(2046,10,1) + TIME(0,0,0)</f>
        <v>53601</v>
      </c>
      <c r="C7825">
        <v>54.870635986000003</v>
      </c>
    </row>
    <row r="7826" spans="1:3" x14ac:dyDescent="0.25">
      <c r="A7826">
        <v>17106</v>
      </c>
      <c r="B7826" s="1">
        <f>DATE(2046,11,1) + TIME(0,0,0)</f>
        <v>53632</v>
      </c>
      <c r="C7826">
        <v>54.880283356</v>
      </c>
    </row>
    <row r="7827" spans="1:3" x14ac:dyDescent="0.25">
      <c r="A7827">
        <v>17136</v>
      </c>
      <c r="B7827" s="1">
        <f>DATE(2046,12,1) + TIME(0,0,0)</f>
        <v>53662</v>
      </c>
      <c r="C7827">
        <v>54.889598845999998</v>
      </c>
    </row>
    <row r="7828" spans="1:3" x14ac:dyDescent="0.25">
      <c r="A7828">
        <v>17167</v>
      </c>
      <c r="B7828" s="1">
        <f>DATE(2047,1,1) + TIME(0,0,0)</f>
        <v>53693</v>
      </c>
      <c r="C7828">
        <v>54.899200438999998</v>
      </c>
    </row>
    <row r="7829" spans="1:3" x14ac:dyDescent="0.25">
      <c r="A7829">
        <v>17198</v>
      </c>
      <c r="B7829" s="1">
        <f>DATE(2047,2,1) + TIME(0,0,0)</f>
        <v>53724</v>
      </c>
      <c r="C7829">
        <v>54.908779144</v>
      </c>
    </row>
    <row r="7830" spans="1:3" x14ac:dyDescent="0.25">
      <c r="A7830">
        <v>17226</v>
      </c>
      <c r="B7830" s="1">
        <f>DATE(2047,3,1) + TIME(0,0,0)</f>
        <v>53752</v>
      </c>
      <c r="C7830">
        <v>54.917407990000001</v>
      </c>
    </row>
    <row r="7831" spans="1:3" x14ac:dyDescent="0.25">
      <c r="A7831">
        <v>17257</v>
      </c>
      <c r="B7831" s="1">
        <f>DATE(2047,4,1) + TIME(0,0,0)</f>
        <v>53783</v>
      </c>
      <c r="C7831">
        <v>54.926940918</v>
      </c>
    </row>
    <row r="7832" spans="1:3" x14ac:dyDescent="0.25">
      <c r="A7832">
        <v>17287</v>
      </c>
      <c r="B7832" s="1">
        <f>DATE(2047,5,1) + TIME(0,0,0)</f>
        <v>53813</v>
      </c>
      <c r="C7832">
        <v>54.936141968000001</v>
      </c>
    </row>
    <row r="7833" spans="1:3" x14ac:dyDescent="0.25">
      <c r="A7833">
        <v>17318</v>
      </c>
      <c r="B7833" s="1">
        <f>DATE(2047,6,1) + TIME(0,0,0)</f>
        <v>53844</v>
      </c>
      <c r="C7833">
        <v>54.945625305</v>
      </c>
    </row>
    <row r="7834" spans="1:3" x14ac:dyDescent="0.25">
      <c r="A7834">
        <v>17348</v>
      </c>
      <c r="B7834" s="1">
        <f>DATE(2047,7,1) + TIME(0,0,0)</f>
        <v>53874</v>
      </c>
      <c r="C7834">
        <v>54.954784392999997</v>
      </c>
    </row>
    <row r="7835" spans="1:3" x14ac:dyDescent="0.25">
      <c r="A7835">
        <v>17379</v>
      </c>
      <c r="B7835" s="1">
        <f>DATE(2047,8,1) + TIME(0,0,0)</f>
        <v>53905</v>
      </c>
      <c r="C7835">
        <v>54.964221954000003</v>
      </c>
    </row>
    <row r="7836" spans="1:3" x14ac:dyDescent="0.25">
      <c r="A7836">
        <v>17410</v>
      </c>
      <c r="B7836" s="1">
        <f>DATE(2047,9,1) + TIME(0,0,0)</f>
        <v>53936</v>
      </c>
      <c r="C7836">
        <v>54.973636626999998</v>
      </c>
    </row>
    <row r="7837" spans="1:3" x14ac:dyDescent="0.25">
      <c r="A7837">
        <v>17440</v>
      </c>
      <c r="B7837" s="1">
        <f>DATE(2047,10,1) + TIME(0,0,0)</f>
        <v>53966</v>
      </c>
      <c r="C7837">
        <v>54.982723235999998</v>
      </c>
    </row>
    <row r="7838" spans="1:3" x14ac:dyDescent="0.25">
      <c r="A7838">
        <v>17471</v>
      </c>
      <c r="B7838" s="1">
        <f>DATE(2047,11,1) + TIME(0,0,0)</f>
        <v>53997</v>
      </c>
      <c r="C7838">
        <v>54.992092133</v>
      </c>
    </row>
    <row r="7839" spans="1:3" x14ac:dyDescent="0.25">
      <c r="A7839">
        <v>17501</v>
      </c>
      <c r="B7839" s="1">
        <f>DATE(2047,12,1) + TIME(0,0,0)</f>
        <v>54027</v>
      </c>
      <c r="C7839">
        <v>55.001136780000003</v>
      </c>
    </row>
    <row r="7840" spans="1:3" x14ac:dyDescent="0.25">
      <c r="A7840">
        <v>17532</v>
      </c>
      <c r="B7840" s="1">
        <f>DATE(2048,1,1) + TIME(0,0,0)</f>
        <v>54058</v>
      </c>
      <c r="C7840">
        <v>55.010456085000001</v>
      </c>
    </row>
    <row r="7841" spans="1:3" x14ac:dyDescent="0.25">
      <c r="A7841">
        <v>17563</v>
      </c>
      <c r="B7841" s="1">
        <f>DATE(2048,2,1) + TIME(0,0,0)</f>
        <v>54089</v>
      </c>
      <c r="C7841">
        <v>55.019756317000002</v>
      </c>
    </row>
    <row r="7842" spans="1:3" x14ac:dyDescent="0.25">
      <c r="A7842">
        <v>17592</v>
      </c>
      <c r="B7842" s="1">
        <f>DATE(2048,3,1) + TIME(0,0,0)</f>
        <v>54118</v>
      </c>
      <c r="C7842">
        <v>55.028434752999999</v>
      </c>
    </row>
    <row r="7843" spans="1:3" x14ac:dyDescent="0.25">
      <c r="A7843">
        <v>17623</v>
      </c>
      <c r="B7843" s="1">
        <f>DATE(2048,4,1) + TIME(0,0,0)</f>
        <v>54149</v>
      </c>
      <c r="C7843">
        <v>55.037689209</v>
      </c>
    </row>
    <row r="7844" spans="1:3" x14ac:dyDescent="0.25">
      <c r="A7844">
        <v>17653</v>
      </c>
      <c r="B7844" s="1">
        <f>DATE(2048,5,1) + TIME(0,0,0)</f>
        <v>54179</v>
      </c>
      <c r="C7844">
        <v>55.046623230000002</v>
      </c>
    </row>
    <row r="7845" spans="1:3" x14ac:dyDescent="0.25">
      <c r="A7845">
        <v>17684</v>
      </c>
      <c r="B7845" s="1">
        <f>DATE(2048,6,1) + TIME(0,0,0)</f>
        <v>54210</v>
      </c>
      <c r="C7845">
        <v>55.055831908999998</v>
      </c>
    </row>
    <row r="7846" spans="1:3" x14ac:dyDescent="0.25">
      <c r="A7846">
        <v>17714</v>
      </c>
      <c r="B7846" s="1">
        <f>DATE(2048,7,1) + TIME(0,0,0)</f>
        <v>54240</v>
      </c>
      <c r="C7846">
        <v>55.064720154</v>
      </c>
    </row>
    <row r="7847" spans="1:3" x14ac:dyDescent="0.25">
      <c r="A7847">
        <v>17745</v>
      </c>
      <c r="B7847" s="1">
        <f>DATE(2048,8,1) + TIME(0,0,0)</f>
        <v>54271</v>
      </c>
      <c r="C7847">
        <v>55.073886870999999</v>
      </c>
    </row>
    <row r="7848" spans="1:3" x14ac:dyDescent="0.25">
      <c r="A7848">
        <v>17776</v>
      </c>
      <c r="B7848" s="1">
        <f>DATE(2048,9,1) + TIME(0,0,0)</f>
        <v>54302</v>
      </c>
      <c r="C7848">
        <v>55.083026885999999</v>
      </c>
    </row>
    <row r="7849" spans="1:3" x14ac:dyDescent="0.25">
      <c r="A7849">
        <v>17806</v>
      </c>
      <c r="B7849" s="1">
        <f>DATE(2048,10,1) + TIME(0,0,0)</f>
        <v>54332</v>
      </c>
      <c r="C7849">
        <v>55.091854095000002</v>
      </c>
    </row>
    <row r="7850" spans="1:3" x14ac:dyDescent="0.25">
      <c r="A7850">
        <v>17837</v>
      </c>
      <c r="B7850" s="1">
        <f>DATE(2048,11,1) + TIME(0,0,0)</f>
        <v>54363</v>
      </c>
      <c r="C7850">
        <v>55.100952147999998</v>
      </c>
    </row>
    <row r="7851" spans="1:3" x14ac:dyDescent="0.25">
      <c r="A7851">
        <v>17867</v>
      </c>
      <c r="B7851" s="1">
        <f>DATE(2048,12,1) + TIME(0,0,0)</f>
        <v>54393</v>
      </c>
      <c r="C7851">
        <v>55.109733581999997</v>
      </c>
    </row>
    <row r="7852" spans="1:3" x14ac:dyDescent="0.25">
      <c r="A7852">
        <v>17898</v>
      </c>
      <c r="B7852" s="1">
        <f>DATE(2049,1,1) + TIME(0,0,0)</f>
        <v>54424</v>
      </c>
      <c r="C7852">
        <v>55.118785858000003</v>
      </c>
    </row>
    <row r="7853" spans="1:3" x14ac:dyDescent="0.25">
      <c r="A7853">
        <v>17929</v>
      </c>
      <c r="B7853" s="1">
        <f>DATE(2049,2,1) + TIME(0,0,0)</f>
        <v>54455</v>
      </c>
      <c r="C7853">
        <v>55.127815247000001</v>
      </c>
    </row>
    <row r="7854" spans="1:3" x14ac:dyDescent="0.25">
      <c r="A7854">
        <v>17957</v>
      </c>
      <c r="B7854" s="1">
        <f>DATE(2049,3,1) + TIME(0,0,0)</f>
        <v>54483</v>
      </c>
      <c r="C7854">
        <v>55.135955811000002</v>
      </c>
    </row>
    <row r="7855" spans="1:3" x14ac:dyDescent="0.25">
      <c r="A7855">
        <v>17988</v>
      </c>
      <c r="B7855" s="1">
        <f>DATE(2049,4,1) + TIME(0,0,0)</f>
        <v>54514</v>
      </c>
      <c r="C7855">
        <v>55.144943237</v>
      </c>
    </row>
    <row r="7856" spans="1:3" x14ac:dyDescent="0.25">
      <c r="A7856">
        <v>18018</v>
      </c>
      <c r="B7856" s="1">
        <f>DATE(2049,5,1) + TIME(0,0,0)</f>
        <v>54544</v>
      </c>
      <c r="C7856">
        <v>55.153621674</v>
      </c>
    </row>
    <row r="7857" spans="1:3" x14ac:dyDescent="0.25">
      <c r="A7857">
        <v>18049</v>
      </c>
      <c r="B7857" s="1">
        <f>DATE(2049,6,1) + TIME(0,0,0)</f>
        <v>54575</v>
      </c>
      <c r="C7857">
        <v>55.162567138999997</v>
      </c>
    </row>
    <row r="7858" spans="1:3" x14ac:dyDescent="0.25">
      <c r="A7858">
        <v>18079</v>
      </c>
      <c r="B7858" s="1">
        <f>DATE(2049,7,1) + TIME(0,0,0)</f>
        <v>54605</v>
      </c>
      <c r="C7858">
        <v>55.171199799</v>
      </c>
    </row>
    <row r="7859" spans="1:3" x14ac:dyDescent="0.25">
      <c r="A7859">
        <v>18110</v>
      </c>
      <c r="B7859" s="1">
        <f>DATE(2049,8,1) + TIME(0,0,0)</f>
        <v>54636</v>
      </c>
      <c r="C7859">
        <v>55.180103301999999</v>
      </c>
    </row>
    <row r="7860" spans="1:3" x14ac:dyDescent="0.25">
      <c r="A7860">
        <v>18141</v>
      </c>
      <c r="B7860" s="1">
        <f>DATE(2049,9,1) + TIME(0,0,0)</f>
        <v>54667</v>
      </c>
      <c r="C7860">
        <v>55.188983917000002</v>
      </c>
    </row>
    <row r="7861" spans="1:3" x14ac:dyDescent="0.25">
      <c r="A7861">
        <v>18171</v>
      </c>
      <c r="B7861" s="1">
        <f>DATE(2049,10,1) + TIME(0,0,0)</f>
        <v>54697</v>
      </c>
      <c r="C7861">
        <v>55.197555542000003</v>
      </c>
    </row>
    <row r="7862" spans="1:3" x14ac:dyDescent="0.25">
      <c r="A7862">
        <v>18202</v>
      </c>
      <c r="B7862" s="1">
        <f>DATE(2049,11,1) + TIME(0,0,0)</f>
        <v>54728</v>
      </c>
      <c r="C7862">
        <v>55.206394195999998</v>
      </c>
    </row>
    <row r="7863" spans="1:3" x14ac:dyDescent="0.25">
      <c r="A7863">
        <v>18232</v>
      </c>
      <c r="B7863" s="1">
        <f>DATE(2049,12,1) + TIME(0,0,0)</f>
        <v>54758</v>
      </c>
      <c r="C7863">
        <v>55.214923859000002</v>
      </c>
    </row>
    <row r="7864" spans="1:3" x14ac:dyDescent="0.25">
      <c r="A7864">
        <v>18263</v>
      </c>
      <c r="B7864" s="1">
        <f>DATE(2050,1,1) + TIME(0,0,0)</f>
        <v>54789</v>
      </c>
      <c r="C7864">
        <v>55.223716736</v>
      </c>
    </row>
    <row r="7866" spans="1:3" x14ac:dyDescent="0.25">
      <c r="A7866" t="s">
        <v>16</v>
      </c>
    </row>
    <row r="7868" spans="1:3" x14ac:dyDescent="0.25">
      <c r="A7868" t="s">
        <v>1</v>
      </c>
      <c r="B7868" t="s">
        <v>2</v>
      </c>
      <c r="C7868" t="s">
        <v>3</v>
      </c>
    </row>
    <row r="7869" spans="1:3" x14ac:dyDescent="0.25">
      <c r="A7869">
        <v>0</v>
      </c>
      <c r="B7869" s="1">
        <f>DATE(2000,1,1) + TIME(0,0,0)</f>
        <v>36526</v>
      </c>
      <c r="C7869">
        <v>0</v>
      </c>
    </row>
    <row r="7870" spans="1:3" x14ac:dyDescent="0.25">
      <c r="A7870">
        <v>31</v>
      </c>
      <c r="B7870" s="1">
        <f>DATE(2000,2,1) + TIME(0,0,0)</f>
        <v>36557</v>
      </c>
      <c r="C7870">
        <v>5.3480105399999998</v>
      </c>
    </row>
    <row r="7871" spans="1:3" x14ac:dyDescent="0.25">
      <c r="A7871">
        <v>60</v>
      </c>
      <c r="B7871" s="1">
        <f>DATE(2000,3,1) + TIME(0,0,0)</f>
        <v>36586</v>
      </c>
      <c r="C7871">
        <v>10.111441612</v>
      </c>
    </row>
    <row r="7872" spans="1:3" x14ac:dyDescent="0.25">
      <c r="A7872">
        <v>91</v>
      </c>
      <c r="B7872" s="1">
        <f>DATE(2000,4,1) + TIME(0,0,0)</f>
        <v>36617</v>
      </c>
      <c r="C7872">
        <v>13.692018509</v>
      </c>
    </row>
    <row r="7873" spans="1:3" x14ac:dyDescent="0.25">
      <c r="A7873">
        <v>121</v>
      </c>
      <c r="B7873" s="1">
        <f>DATE(2000,5,1) + TIME(0,0,0)</f>
        <v>36647</v>
      </c>
      <c r="C7873">
        <v>16.030698776000001</v>
      </c>
    </row>
    <row r="7874" spans="1:3" x14ac:dyDescent="0.25">
      <c r="A7874">
        <v>152</v>
      </c>
      <c r="B7874" s="1">
        <f>DATE(2000,6,1) + TIME(0,0,0)</f>
        <v>36678</v>
      </c>
      <c r="C7874">
        <v>17.792335510000001</v>
      </c>
    </row>
    <row r="7875" spans="1:3" x14ac:dyDescent="0.25">
      <c r="A7875">
        <v>182</v>
      </c>
      <c r="B7875" s="1">
        <f>DATE(2000,7,1) + TIME(0,0,0)</f>
        <v>36708</v>
      </c>
      <c r="C7875">
        <v>19.240274428999999</v>
      </c>
    </row>
    <row r="7876" spans="1:3" x14ac:dyDescent="0.25">
      <c r="A7876">
        <v>213</v>
      </c>
      <c r="B7876" s="1">
        <f>DATE(2000,8,1) + TIME(0,0,0)</f>
        <v>36739</v>
      </c>
      <c r="C7876">
        <v>20.529857634999999</v>
      </c>
    </row>
    <row r="7877" spans="1:3" x14ac:dyDescent="0.25">
      <c r="A7877">
        <v>244</v>
      </c>
      <c r="B7877" s="1">
        <f>DATE(2000,9,1) + TIME(0,0,0)</f>
        <v>36770</v>
      </c>
      <c r="C7877">
        <v>21.733215332</v>
      </c>
    </row>
    <row r="7878" spans="1:3" x14ac:dyDescent="0.25">
      <c r="A7878">
        <v>274</v>
      </c>
      <c r="B7878" s="1">
        <f>DATE(2000,10,1) + TIME(0,0,0)</f>
        <v>36800</v>
      </c>
      <c r="C7878">
        <v>22.831296921</v>
      </c>
    </row>
    <row r="7879" spans="1:3" x14ac:dyDescent="0.25">
      <c r="A7879">
        <v>305</v>
      </c>
      <c r="B7879" s="1">
        <f>DATE(2000,11,1) + TIME(0,0,0)</f>
        <v>36831</v>
      </c>
      <c r="C7879">
        <v>23.867570876999999</v>
      </c>
    </row>
    <row r="7880" spans="1:3" x14ac:dyDescent="0.25">
      <c r="A7880">
        <v>335</v>
      </c>
      <c r="B7880" s="1">
        <f>DATE(2000,12,1) + TIME(0,0,0)</f>
        <v>36861</v>
      </c>
      <c r="C7880">
        <v>24.772432327000001</v>
      </c>
    </row>
    <row r="7881" spans="1:3" x14ac:dyDescent="0.25">
      <c r="A7881">
        <v>366</v>
      </c>
      <c r="B7881" s="1">
        <f>DATE(2001,1,1) + TIME(0,0,0)</f>
        <v>36892</v>
      </c>
      <c r="C7881">
        <v>25.602584838999999</v>
      </c>
    </row>
    <row r="7882" spans="1:3" x14ac:dyDescent="0.25">
      <c r="A7882">
        <v>397</v>
      </c>
      <c r="B7882" s="1">
        <f>DATE(2001,2,1) + TIME(0,0,0)</f>
        <v>36923</v>
      </c>
      <c r="C7882">
        <v>26.330144881999999</v>
      </c>
    </row>
    <row r="7883" spans="1:3" x14ac:dyDescent="0.25">
      <c r="A7883">
        <v>425</v>
      </c>
      <c r="B7883" s="1">
        <f>DATE(2001,3,1) + TIME(0,0,0)</f>
        <v>36951</v>
      </c>
      <c r="C7883">
        <v>26.908382415999998</v>
      </c>
    </row>
    <row r="7884" spans="1:3" x14ac:dyDescent="0.25">
      <c r="A7884">
        <v>456</v>
      </c>
      <c r="B7884" s="1">
        <f>DATE(2001,4,1) + TIME(0,0,0)</f>
        <v>36982</v>
      </c>
      <c r="C7884">
        <v>27.470132828000001</v>
      </c>
    </row>
    <row r="7885" spans="1:3" x14ac:dyDescent="0.25">
      <c r="A7885">
        <v>486</v>
      </c>
      <c r="B7885" s="1">
        <f>DATE(2001,5,1) + TIME(0,0,0)</f>
        <v>37012</v>
      </c>
      <c r="C7885">
        <v>27.949457168999999</v>
      </c>
    </row>
    <row r="7886" spans="1:3" x14ac:dyDescent="0.25">
      <c r="A7886">
        <v>517</v>
      </c>
      <c r="B7886" s="1">
        <f>DATE(2001,6,1) + TIME(0,0,0)</f>
        <v>37043</v>
      </c>
      <c r="C7886">
        <v>28.393384933</v>
      </c>
    </row>
    <row r="7887" spans="1:3" x14ac:dyDescent="0.25">
      <c r="A7887">
        <v>547</v>
      </c>
      <c r="B7887" s="1">
        <f>DATE(2001,7,1) + TIME(0,0,0)</f>
        <v>37073</v>
      </c>
      <c r="C7887">
        <v>28.782415390000001</v>
      </c>
    </row>
    <row r="7888" spans="1:3" x14ac:dyDescent="0.25">
      <c r="A7888">
        <v>578</v>
      </c>
      <c r="B7888" s="1">
        <f>DATE(2001,8,1) + TIME(0,0,0)</f>
        <v>37104</v>
      </c>
      <c r="C7888">
        <v>29.146850585999999</v>
      </c>
    </row>
    <row r="7889" spans="1:3" x14ac:dyDescent="0.25">
      <c r="A7889">
        <v>609</v>
      </c>
      <c r="B7889" s="1">
        <f>DATE(2001,9,1) + TIME(0,0,0)</f>
        <v>37135</v>
      </c>
      <c r="C7889">
        <v>29.47640419</v>
      </c>
    </row>
    <row r="7890" spans="1:3" x14ac:dyDescent="0.25">
      <c r="A7890">
        <v>639</v>
      </c>
      <c r="B7890" s="1">
        <f>DATE(2001,10,1) + TIME(0,0,0)</f>
        <v>37165</v>
      </c>
      <c r="C7890">
        <v>29.766237259</v>
      </c>
    </row>
    <row r="7891" spans="1:3" x14ac:dyDescent="0.25">
      <c r="A7891">
        <v>670</v>
      </c>
      <c r="B7891" s="1">
        <f>DATE(2001,11,1) + TIME(0,0,0)</f>
        <v>37196</v>
      </c>
      <c r="C7891">
        <v>30.038448334000002</v>
      </c>
    </row>
    <row r="7892" spans="1:3" x14ac:dyDescent="0.25">
      <c r="A7892">
        <v>700</v>
      </c>
      <c r="B7892" s="1">
        <f>DATE(2001,12,1) + TIME(0,0,0)</f>
        <v>37226</v>
      </c>
      <c r="C7892">
        <v>30.27910614</v>
      </c>
    </row>
    <row r="7893" spans="1:3" x14ac:dyDescent="0.25">
      <c r="A7893">
        <v>731</v>
      </c>
      <c r="B7893" s="1">
        <f>DATE(2002,1,1) + TIME(0,0,0)</f>
        <v>37257</v>
      </c>
      <c r="C7893">
        <v>30.507087708</v>
      </c>
    </row>
    <row r="7894" spans="1:3" x14ac:dyDescent="0.25">
      <c r="A7894">
        <v>762</v>
      </c>
      <c r="B7894" s="1">
        <f>DATE(2002,2,1) + TIME(0,0,0)</f>
        <v>37288</v>
      </c>
      <c r="C7894">
        <v>30.717163085999999</v>
      </c>
    </row>
    <row r="7895" spans="1:3" x14ac:dyDescent="0.25">
      <c r="A7895">
        <v>790</v>
      </c>
      <c r="B7895" s="1">
        <f>DATE(2002,3,1) + TIME(0,0,0)</f>
        <v>37316</v>
      </c>
      <c r="C7895">
        <v>30.893566132</v>
      </c>
    </row>
    <row r="7896" spans="1:3" x14ac:dyDescent="0.25">
      <c r="A7896">
        <v>821</v>
      </c>
      <c r="B7896" s="1">
        <f>DATE(2002,4,1) + TIME(0,0,0)</f>
        <v>37347</v>
      </c>
      <c r="C7896">
        <v>31.076383590999999</v>
      </c>
    </row>
    <row r="7897" spans="1:3" x14ac:dyDescent="0.25">
      <c r="A7897">
        <v>851</v>
      </c>
      <c r="B7897" s="1">
        <f>DATE(2002,5,1) + TIME(0,0,0)</f>
        <v>37377</v>
      </c>
      <c r="C7897">
        <v>31.242998123</v>
      </c>
    </row>
    <row r="7898" spans="1:3" x14ac:dyDescent="0.25">
      <c r="A7898">
        <v>882</v>
      </c>
      <c r="B7898" s="1">
        <f>DATE(2002,6,1) + TIME(0,0,0)</f>
        <v>37408</v>
      </c>
      <c r="C7898">
        <v>31.405878067</v>
      </c>
    </row>
    <row r="7899" spans="1:3" x14ac:dyDescent="0.25">
      <c r="A7899">
        <v>912</v>
      </c>
      <c r="B7899" s="1">
        <f>DATE(2002,7,1) + TIME(0,0,0)</f>
        <v>37438</v>
      </c>
      <c r="C7899">
        <v>31.555494308</v>
      </c>
    </row>
    <row r="7900" spans="1:3" x14ac:dyDescent="0.25">
      <c r="A7900">
        <v>943</v>
      </c>
      <c r="B7900" s="1">
        <f>DATE(2002,8,1) + TIME(0,0,0)</f>
        <v>37469</v>
      </c>
      <c r="C7900">
        <v>31.702964782999999</v>
      </c>
    </row>
    <row r="7901" spans="1:3" x14ac:dyDescent="0.25">
      <c r="A7901">
        <v>974</v>
      </c>
      <c r="B7901" s="1">
        <f>DATE(2002,9,1) + TIME(0,0,0)</f>
        <v>37500</v>
      </c>
      <c r="C7901">
        <v>31.844228744999999</v>
      </c>
    </row>
    <row r="7902" spans="1:3" x14ac:dyDescent="0.25">
      <c r="A7902">
        <v>1004</v>
      </c>
      <c r="B7902" s="1">
        <f>DATE(2002,10,1) + TIME(0,0,0)</f>
        <v>37530</v>
      </c>
      <c r="C7902">
        <v>31.975753783999998</v>
      </c>
    </row>
    <row r="7903" spans="1:3" x14ac:dyDescent="0.25">
      <c r="A7903">
        <v>1035</v>
      </c>
      <c r="B7903" s="1">
        <f>DATE(2002,11,1) + TIME(0,0,0)</f>
        <v>37561</v>
      </c>
      <c r="C7903">
        <v>32.107112884999999</v>
      </c>
    </row>
    <row r="7904" spans="1:3" x14ac:dyDescent="0.25">
      <c r="A7904">
        <v>1065</v>
      </c>
      <c r="B7904" s="1">
        <f>DATE(2002,12,1) + TIME(0,0,0)</f>
        <v>37591</v>
      </c>
      <c r="C7904">
        <v>32.230777740000001</v>
      </c>
    </row>
    <row r="7905" spans="1:3" x14ac:dyDescent="0.25">
      <c r="A7905">
        <v>1096</v>
      </c>
      <c r="B7905" s="1">
        <f>DATE(2003,1,1) + TIME(0,0,0)</f>
        <v>37622</v>
      </c>
      <c r="C7905">
        <v>32.356323242000002</v>
      </c>
    </row>
    <row r="7906" spans="1:3" x14ac:dyDescent="0.25">
      <c r="A7906">
        <v>1127</v>
      </c>
      <c r="B7906" s="1">
        <f>DATE(2003,2,1) + TIME(0,0,0)</f>
        <v>37653</v>
      </c>
      <c r="C7906">
        <v>32.482101440000001</v>
      </c>
    </row>
    <row r="7907" spans="1:3" x14ac:dyDescent="0.25">
      <c r="A7907">
        <v>1155</v>
      </c>
      <c r="B7907" s="1">
        <f>DATE(2003,3,1) + TIME(0,0,0)</f>
        <v>37681</v>
      </c>
      <c r="C7907">
        <v>32.598506927000003</v>
      </c>
    </row>
    <row r="7908" spans="1:3" x14ac:dyDescent="0.25">
      <c r="A7908">
        <v>1186</v>
      </c>
      <c r="B7908" s="1">
        <f>DATE(2003,4,1) + TIME(0,0,0)</f>
        <v>37712</v>
      </c>
      <c r="C7908">
        <v>32.731937408</v>
      </c>
    </row>
    <row r="7909" spans="1:3" x14ac:dyDescent="0.25">
      <c r="A7909">
        <v>1216</v>
      </c>
      <c r="B7909" s="1">
        <f>DATE(2003,5,1) + TIME(0,0,0)</f>
        <v>37742</v>
      </c>
      <c r="C7909">
        <v>32.864894866999997</v>
      </c>
    </row>
    <row r="7910" spans="1:3" x14ac:dyDescent="0.25">
      <c r="A7910">
        <v>1247</v>
      </c>
      <c r="B7910" s="1">
        <f>DATE(2003,6,1) + TIME(0,0,0)</f>
        <v>37773</v>
      </c>
      <c r="C7910">
        <v>33.005489349000001</v>
      </c>
    </row>
    <row r="7911" spans="1:3" x14ac:dyDescent="0.25">
      <c r="A7911">
        <v>1277</v>
      </c>
      <c r="B7911" s="1">
        <f>DATE(2003,7,1) + TIME(0,0,0)</f>
        <v>37803</v>
      </c>
      <c r="C7911">
        <v>33.145195006999998</v>
      </c>
    </row>
    <row r="7912" spans="1:3" x14ac:dyDescent="0.25">
      <c r="A7912">
        <v>1308</v>
      </c>
      <c r="B7912" s="1">
        <f>DATE(2003,8,1) + TIME(0,0,0)</f>
        <v>37834</v>
      </c>
      <c r="C7912">
        <v>33.294605255</v>
      </c>
    </row>
    <row r="7913" spans="1:3" x14ac:dyDescent="0.25">
      <c r="A7913">
        <v>1339</v>
      </c>
      <c r="B7913" s="1">
        <f>DATE(2003,9,1) + TIME(0,0,0)</f>
        <v>37865</v>
      </c>
      <c r="C7913">
        <v>33.449279785000002</v>
      </c>
    </row>
    <row r="7914" spans="1:3" x14ac:dyDescent="0.25">
      <c r="A7914">
        <v>1369</v>
      </c>
      <c r="B7914" s="1">
        <f>DATE(2003,10,1) + TIME(0,0,0)</f>
        <v>37895</v>
      </c>
      <c r="C7914">
        <v>33.602474213000001</v>
      </c>
    </row>
    <row r="7915" spans="1:3" x14ac:dyDescent="0.25">
      <c r="A7915">
        <v>1400</v>
      </c>
      <c r="B7915" s="1">
        <f>DATE(2003,11,1) + TIME(0,0,0)</f>
        <v>37926</v>
      </c>
      <c r="C7915">
        <v>33.763561248999999</v>
      </c>
    </row>
    <row r="7916" spans="1:3" x14ac:dyDescent="0.25">
      <c r="A7916">
        <v>1430</v>
      </c>
      <c r="B7916" s="1">
        <f>DATE(2003,12,1) + TIME(0,0,0)</f>
        <v>37956</v>
      </c>
      <c r="C7916">
        <v>33.921043396000002</v>
      </c>
    </row>
    <row r="7917" spans="1:3" x14ac:dyDescent="0.25">
      <c r="A7917">
        <v>1461</v>
      </c>
      <c r="B7917" s="1">
        <f>DATE(2004,1,1) + TIME(0,0,0)</f>
        <v>37987</v>
      </c>
      <c r="C7917">
        <v>34.084243774000001</v>
      </c>
    </row>
    <row r="7918" spans="1:3" x14ac:dyDescent="0.25">
      <c r="A7918">
        <v>1492</v>
      </c>
      <c r="B7918" s="1">
        <f>DATE(2004,2,1) + TIME(0,0,0)</f>
        <v>38018</v>
      </c>
      <c r="C7918">
        <v>34.246875762999998</v>
      </c>
    </row>
    <row r="7919" spans="1:3" x14ac:dyDescent="0.25">
      <c r="A7919">
        <v>1521</v>
      </c>
      <c r="B7919" s="1">
        <f>DATE(2004,3,1) + TIME(0,0,0)</f>
        <v>38047</v>
      </c>
      <c r="C7919">
        <v>34.397594452</v>
      </c>
    </row>
    <row r="7920" spans="1:3" x14ac:dyDescent="0.25">
      <c r="A7920">
        <v>1552</v>
      </c>
      <c r="B7920" s="1">
        <f>DATE(2004,4,1) + TIME(0,0,0)</f>
        <v>38078</v>
      </c>
      <c r="C7920">
        <v>34.556682586999997</v>
      </c>
    </row>
    <row r="7921" spans="1:3" x14ac:dyDescent="0.25">
      <c r="A7921">
        <v>1582</v>
      </c>
      <c r="B7921" s="1">
        <f>DATE(2004,5,1) + TIME(0,0,0)</f>
        <v>38108</v>
      </c>
      <c r="C7921">
        <v>34.708396911999998</v>
      </c>
    </row>
    <row r="7922" spans="1:3" x14ac:dyDescent="0.25">
      <c r="A7922">
        <v>1613</v>
      </c>
      <c r="B7922" s="1">
        <f>DATE(2004,6,1) + TIME(0,0,0)</f>
        <v>38139</v>
      </c>
      <c r="C7922">
        <v>34.862724303999997</v>
      </c>
    </row>
    <row r="7923" spans="1:3" x14ac:dyDescent="0.25">
      <c r="A7923">
        <v>1643</v>
      </c>
      <c r="B7923" s="1">
        <f>DATE(2004,7,1) + TIME(0,0,0)</f>
        <v>38169</v>
      </c>
      <c r="C7923">
        <v>35.009674072000003</v>
      </c>
    </row>
    <row r="7924" spans="1:3" x14ac:dyDescent="0.25">
      <c r="A7924">
        <v>1674</v>
      </c>
      <c r="B7924" s="1">
        <f>DATE(2004,8,1) + TIME(0,0,0)</f>
        <v>38200</v>
      </c>
      <c r="C7924">
        <v>35.159118651999997</v>
      </c>
    </row>
    <row r="7925" spans="1:3" x14ac:dyDescent="0.25">
      <c r="A7925">
        <v>1705</v>
      </c>
      <c r="B7925" s="1">
        <f>DATE(2004,9,1) + TIME(0,0,0)</f>
        <v>38231</v>
      </c>
      <c r="C7925">
        <v>35.306140900000003</v>
      </c>
    </row>
    <row r="7926" spans="1:3" x14ac:dyDescent="0.25">
      <c r="A7926">
        <v>1735</v>
      </c>
      <c r="B7926" s="1">
        <f>DATE(2004,10,1) + TIME(0,0,0)</f>
        <v>38261</v>
      </c>
      <c r="C7926">
        <v>35.446159363</v>
      </c>
    </row>
    <row r="7927" spans="1:3" x14ac:dyDescent="0.25">
      <c r="A7927">
        <v>1766</v>
      </c>
      <c r="B7927" s="1">
        <f>DATE(2004,11,1) + TIME(0,0,0)</f>
        <v>38292</v>
      </c>
      <c r="C7927">
        <v>35.58852005</v>
      </c>
    </row>
    <row r="7928" spans="1:3" x14ac:dyDescent="0.25">
      <c r="A7928">
        <v>1796</v>
      </c>
      <c r="B7928" s="1">
        <f>DATE(2004,12,1) + TIME(0,0,0)</f>
        <v>38322</v>
      </c>
      <c r="C7928">
        <v>35.724056244000003</v>
      </c>
    </row>
    <row r="7929" spans="1:3" x14ac:dyDescent="0.25">
      <c r="A7929">
        <v>1827</v>
      </c>
      <c r="B7929" s="1">
        <f>DATE(2005,1,1) + TIME(0,0,0)</f>
        <v>38353</v>
      </c>
      <c r="C7929">
        <v>35.861804962000001</v>
      </c>
    </row>
    <row r="7930" spans="1:3" x14ac:dyDescent="0.25">
      <c r="A7930">
        <v>1858</v>
      </c>
      <c r="B7930" s="1">
        <f>DATE(2005,2,1) + TIME(0,0,0)</f>
        <v>38384</v>
      </c>
      <c r="C7930">
        <v>35.997440337999997</v>
      </c>
    </row>
    <row r="7931" spans="1:3" x14ac:dyDescent="0.25">
      <c r="A7931">
        <v>1886</v>
      </c>
      <c r="B7931" s="1">
        <f>DATE(2005,3,1) + TIME(0,0,0)</f>
        <v>38412</v>
      </c>
      <c r="C7931">
        <v>36.118137359999999</v>
      </c>
    </row>
    <row r="7932" spans="1:3" x14ac:dyDescent="0.25">
      <c r="A7932">
        <v>1917</v>
      </c>
      <c r="B7932" s="1">
        <f>DATE(2005,4,1) + TIME(0,0,0)</f>
        <v>38443</v>
      </c>
      <c r="C7932">
        <v>36.249603270999998</v>
      </c>
    </row>
    <row r="7933" spans="1:3" x14ac:dyDescent="0.25">
      <c r="A7933">
        <v>1947</v>
      </c>
      <c r="B7933" s="1">
        <f>DATE(2005,5,1) + TIME(0,0,0)</f>
        <v>38473</v>
      </c>
      <c r="C7933">
        <v>36.374713898000003</v>
      </c>
    </row>
    <row r="7934" spans="1:3" x14ac:dyDescent="0.25">
      <c r="A7934">
        <v>1978</v>
      </c>
      <c r="B7934" s="1">
        <f>DATE(2005,6,1) + TIME(0,0,0)</f>
        <v>38504</v>
      </c>
      <c r="C7934">
        <v>36.501937865999999</v>
      </c>
    </row>
    <row r="7935" spans="1:3" x14ac:dyDescent="0.25">
      <c r="A7935">
        <v>2008</v>
      </c>
      <c r="B7935" s="1">
        <f>DATE(2005,7,1) + TIME(0,0,0)</f>
        <v>38534</v>
      </c>
      <c r="C7935">
        <v>36.623050689999999</v>
      </c>
    </row>
    <row r="7936" spans="1:3" x14ac:dyDescent="0.25">
      <c r="A7936">
        <v>2039</v>
      </c>
      <c r="B7936" s="1">
        <f>DATE(2005,8,1) + TIME(0,0,0)</f>
        <v>38565</v>
      </c>
      <c r="C7936">
        <v>36.746021270999996</v>
      </c>
    </row>
    <row r="7937" spans="1:3" x14ac:dyDescent="0.25">
      <c r="A7937">
        <v>2070</v>
      </c>
      <c r="B7937" s="1">
        <f>DATE(2005,9,1) + TIME(0,0,0)</f>
        <v>38596</v>
      </c>
      <c r="C7937">
        <v>36.866703033</v>
      </c>
    </row>
    <row r="7938" spans="1:3" x14ac:dyDescent="0.25">
      <c r="A7938">
        <v>2100</v>
      </c>
      <c r="B7938" s="1">
        <f>DATE(2005,10,1) + TIME(0,0,0)</f>
        <v>38626</v>
      </c>
      <c r="C7938">
        <v>36.981174469000003</v>
      </c>
    </row>
    <row r="7939" spans="1:3" x14ac:dyDescent="0.25">
      <c r="A7939">
        <v>2131</v>
      </c>
      <c r="B7939" s="1">
        <f>DATE(2005,11,1) + TIME(0,0,0)</f>
        <v>38657</v>
      </c>
      <c r="C7939">
        <v>37.096923828000001</v>
      </c>
    </row>
    <row r="7940" spans="1:3" x14ac:dyDescent="0.25">
      <c r="A7940">
        <v>2161</v>
      </c>
      <c r="B7940" s="1">
        <f>DATE(2005,12,1) + TIME(0,0,0)</f>
        <v>38687</v>
      </c>
      <c r="C7940">
        <v>37.206241607999999</v>
      </c>
    </row>
    <row r="7941" spans="1:3" x14ac:dyDescent="0.25">
      <c r="A7941">
        <v>2192</v>
      </c>
      <c r="B7941" s="1">
        <f>DATE(2006,1,1) + TIME(0,0,0)</f>
        <v>38718</v>
      </c>
      <c r="C7941">
        <v>37.316093445</v>
      </c>
    </row>
    <row r="7942" spans="1:3" x14ac:dyDescent="0.25">
      <c r="A7942">
        <v>2223</v>
      </c>
      <c r="B7942" s="1">
        <f>DATE(2006,2,1) + TIME(0,0,0)</f>
        <v>38749</v>
      </c>
      <c r="C7942">
        <v>37.422443389999998</v>
      </c>
    </row>
    <row r="7943" spans="1:3" x14ac:dyDescent="0.25">
      <c r="A7943">
        <v>2251</v>
      </c>
      <c r="B7943" s="1">
        <f>DATE(2006,3,1) + TIME(0,0,0)</f>
        <v>38777</v>
      </c>
      <c r="C7943">
        <v>37.515316009999999</v>
      </c>
    </row>
    <row r="7944" spans="1:3" x14ac:dyDescent="0.25">
      <c r="A7944">
        <v>2282</v>
      </c>
      <c r="B7944" s="1">
        <f>DATE(2006,4,1) + TIME(0,0,0)</f>
        <v>38808</v>
      </c>
      <c r="C7944">
        <v>37.614933014000002</v>
      </c>
    </row>
    <row r="7945" spans="1:3" x14ac:dyDescent="0.25">
      <c r="A7945">
        <v>2312</v>
      </c>
      <c r="B7945" s="1">
        <f>DATE(2006,5,1) + TIME(0,0,0)</f>
        <v>38838</v>
      </c>
      <c r="C7945">
        <v>37.708019256999997</v>
      </c>
    </row>
    <row r="7946" spans="1:3" x14ac:dyDescent="0.25">
      <c r="A7946">
        <v>2343</v>
      </c>
      <c r="B7946" s="1">
        <f>DATE(2006,6,1) + TIME(0,0,0)</f>
        <v>38869</v>
      </c>
      <c r="C7946">
        <v>37.800933837999999</v>
      </c>
    </row>
    <row r="7947" spans="1:3" x14ac:dyDescent="0.25">
      <c r="A7947">
        <v>2373</v>
      </c>
      <c r="B7947" s="1">
        <f>DATE(2006,7,1) + TIME(0,0,0)</f>
        <v>38899</v>
      </c>
      <c r="C7947">
        <v>37.887989044000001</v>
      </c>
    </row>
    <row r="7948" spans="1:3" x14ac:dyDescent="0.25">
      <c r="A7948">
        <v>2404</v>
      </c>
      <c r="B7948" s="1">
        <f>DATE(2006,8,1) + TIME(0,0,0)</f>
        <v>38930</v>
      </c>
      <c r="C7948">
        <v>37.975559234999999</v>
      </c>
    </row>
    <row r="7949" spans="1:3" x14ac:dyDescent="0.25">
      <c r="A7949">
        <v>2435</v>
      </c>
      <c r="B7949" s="1">
        <f>DATE(2006,9,1) + TIME(0,0,0)</f>
        <v>38961</v>
      </c>
      <c r="C7949">
        <v>38.0611763</v>
      </c>
    </row>
    <row r="7950" spans="1:3" x14ac:dyDescent="0.25">
      <c r="A7950">
        <v>2465</v>
      </c>
      <c r="B7950" s="1">
        <f>DATE(2006,10,1) + TIME(0,0,0)</f>
        <v>38991</v>
      </c>
      <c r="C7950">
        <v>38.142608643000003</v>
      </c>
    </row>
    <row r="7951" spans="1:3" x14ac:dyDescent="0.25">
      <c r="A7951">
        <v>2496</v>
      </c>
      <c r="B7951" s="1">
        <f>DATE(2006,11,1) + TIME(0,0,0)</f>
        <v>39022</v>
      </c>
      <c r="C7951">
        <v>38.225540160999998</v>
      </c>
    </row>
    <row r="7952" spans="1:3" x14ac:dyDescent="0.25">
      <c r="A7952">
        <v>2526</v>
      </c>
      <c r="B7952" s="1">
        <f>DATE(2006,12,1) + TIME(0,0,0)</f>
        <v>39052</v>
      </c>
      <c r="C7952">
        <v>38.304824828999998</v>
      </c>
    </row>
    <row r="7953" spans="1:3" x14ac:dyDescent="0.25">
      <c r="A7953">
        <v>2557</v>
      </c>
      <c r="B7953" s="1">
        <f>DATE(2007,1,1) + TIME(0,0,0)</f>
        <v>39083</v>
      </c>
      <c r="C7953">
        <v>38.385852814000003</v>
      </c>
    </row>
    <row r="7954" spans="1:3" x14ac:dyDescent="0.25">
      <c r="A7954">
        <v>2588</v>
      </c>
      <c r="B7954" s="1">
        <f>DATE(2007,2,1) + TIME(0,0,0)</f>
        <v>39114</v>
      </c>
      <c r="C7954">
        <v>38.466033936000002</v>
      </c>
    </row>
    <row r="7955" spans="1:3" x14ac:dyDescent="0.25">
      <c r="A7955">
        <v>2616</v>
      </c>
      <c r="B7955" s="1">
        <f>DATE(2007,3,1) + TIME(0,0,0)</f>
        <v>39142</v>
      </c>
      <c r="C7955">
        <v>38.537750244000001</v>
      </c>
    </row>
    <row r="7956" spans="1:3" x14ac:dyDescent="0.25">
      <c r="A7956">
        <v>2647</v>
      </c>
      <c r="B7956" s="1">
        <f>DATE(2007,4,1) + TIME(0,0,0)</f>
        <v>39173</v>
      </c>
      <c r="C7956">
        <v>38.616397857999999</v>
      </c>
    </row>
    <row r="7957" spans="1:3" x14ac:dyDescent="0.25">
      <c r="A7957">
        <v>2677</v>
      </c>
      <c r="B7957" s="1">
        <f>DATE(2007,5,1) + TIME(0,0,0)</f>
        <v>39203</v>
      </c>
      <c r="C7957">
        <v>38.691783905000001</v>
      </c>
    </row>
    <row r="7958" spans="1:3" x14ac:dyDescent="0.25">
      <c r="A7958">
        <v>2708</v>
      </c>
      <c r="B7958" s="1">
        <f>DATE(2007,6,1) + TIME(0,0,0)</f>
        <v>39234</v>
      </c>
      <c r="C7958">
        <v>38.768947601000001</v>
      </c>
    </row>
    <row r="7959" spans="1:3" x14ac:dyDescent="0.25">
      <c r="A7959">
        <v>2738</v>
      </c>
      <c r="B7959" s="1">
        <f>DATE(2007,7,1) + TIME(0,0,0)</f>
        <v>39264</v>
      </c>
      <c r="C7959">
        <v>38.842910766999999</v>
      </c>
    </row>
    <row r="7960" spans="1:3" x14ac:dyDescent="0.25">
      <c r="A7960">
        <v>2769</v>
      </c>
      <c r="B7960" s="1">
        <f>DATE(2007,8,1) + TIME(0,0,0)</f>
        <v>39295</v>
      </c>
      <c r="C7960">
        <v>38.918605804000002</v>
      </c>
    </row>
    <row r="7961" spans="1:3" x14ac:dyDescent="0.25">
      <c r="A7961">
        <v>2800</v>
      </c>
      <c r="B7961" s="1">
        <f>DATE(2007,9,1) + TIME(0,0,0)</f>
        <v>39326</v>
      </c>
      <c r="C7961">
        <v>38.993553161999998</v>
      </c>
    </row>
    <row r="7962" spans="1:3" x14ac:dyDescent="0.25">
      <c r="A7962">
        <v>2830</v>
      </c>
      <c r="B7962" s="1">
        <f>DATE(2007,10,1) + TIME(0,0,0)</f>
        <v>39356</v>
      </c>
      <c r="C7962">
        <v>39.065376282000003</v>
      </c>
    </row>
    <row r="7963" spans="1:3" x14ac:dyDescent="0.25">
      <c r="A7963">
        <v>2861</v>
      </c>
      <c r="B7963" s="1">
        <f>DATE(2007,11,1) + TIME(0,0,0)</f>
        <v>39387</v>
      </c>
      <c r="C7963">
        <v>39.138854979999998</v>
      </c>
    </row>
    <row r="7964" spans="1:3" x14ac:dyDescent="0.25">
      <c r="A7964">
        <v>2891</v>
      </c>
      <c r="B7964" s="1">
        <f>DATE(2007,12,1) + TIME(0,0,0)</f>
        <v>39417</v>
      </c>
      <c r="C7964">
        <v>39.209251404</v>
      </c>
    </row>
    <row r="7965" spans="1:3" x14ac:dyDescent="0.25">
      <c r="A7965">
        <v>2922</v>
      </c>
      <c r="B7965" s="1">
        <f>DATE(2008,1,1) + TIME(0,0,0)</f>
        <v>39448</v>
      </c>
      <c r="C7965">
        <v>39.281257629000002</v>
      </c>
    </row>
    <row r="7966" spans="1:3" x14ac:dyDescent="0.25">
      <c r="A7966">
        <v>2953</v>
      </c>
      <c r="B7966" s="1">
        <f>DATE(2008,2,1) + TIME(0,0,0)</f>
        <v>39479</v>
      </c>
      <c r="C7966">
        <v>39.352519989000001</v>
      </c>
    </row>
    <row r="7967" spans="1:3" x14ac:dyDescent="0.25">
      <c r="A7967">
        <v>2982</v>
      </c>
      <c r="B7967" s="1">
        <f>DATE(2008,3,1) + TIME(0,0,0)</f>
        <v>39508</v>
      </c>
      <c r="C7967">
        <v>39.418506622000002</v>
      </c>
    </row>
    <row r="7968" spans="1:3" x14ac:dyDescent="0.25">
      <c r="A7968">
        <v>3013</v>
      </c>
      <c r="B7968" s="1">
        <f>DATE(2008,4,1) + TIME(0,0,0)</f>
        <v>39539</v>
      </c>
      <c r="C7968">
        <v>39.488327026</v>
      </c>
    </row>
    <row r="7969" spans="1:3" x14ac:dyDescent="0.25">
      <c r="A7969">
        <v>3043</v>
      </c>
      <c r="B7969" s="1">
        <f>DATE(2008,5,1) + TIME(0,0,0)</f>
        <v>39569</v>
      </c>
      <c r="C7969">
        <v>39.555202483999999</v>
      </c>
    </row>
    <row r="7970" spans="1:3" x14ac:dyDescent="0.25">
      <c r="A7970">
        <v>3074</v>
      </c>
      <c r="B7970" s="1">
        <f>DATE(2008,6,1) + TIME(0,0,0)</f>
        <v>39600</v>
      </c>
      <c r="C7970">
        <v>39.623584747000002</v>
      </c>
    </row>
    <row r="7971" spans="1:3" x14ac:dyDescent="0.25">
      <c r="A7971">
        <v>3104</v>
      </c>
      <c r="B7971" s="1">
        <f>DATE(2008,7,1) + TIME(0,0,0)</f>
        <v>39630</v>
      </c>
      <c r="C7971">
        <v>39.689075469999999</v>
      </c>
    </row>
    <row r="7972" spans="1:3" x14ac:dyDescent="0.25">
      <c r="A7972">
        <v>3135</v>
      </c>
      <c r="B7972" s="1">
        <f>DATE(2008,8,1) + TIME(0,0,0)</f>
        <v>39661</v>
      </c>
      <c r="C7972">
        <v>39.756050109999997</v>
      </c>
    </row>
    <row r="7973" spans="1:3" x14ac:dyDescent="0.25">
      <c r="A7973">
        <v>3166</v>
      </c>
      <c r="B7973" s="1">
        <f>DATE(2008,9,1) + TIME(0,0,0)</f>
        <v>39692</v>
      </c>
      <c r="C7973">
        <v>39.822326660000002</v>
      </c>
    </row>
    <row r="7974" spans="1:3" x14ac:dyDescent="0.25">
      <c r="A7974">
        <v>3196</v>
      </c>
      <c r="B7974" s="1">
        <f>DATE(2008,10,1) + TIME(0,0,0)</f>
        <v>39722</v>
      </c>
      <c r="C7974">
        <v>39.885807036999999</v>
      </c>
    </row>
    <row r="7975" spans="1:3" x14ac:dyDescent="0.25">
      <c r="A7975">
        <v>3227</v>
      </c>
      <c r="B7975" s="1">
        <f>DATE(2008,11,1) + TIME(0,0,0)</f>
        <v>39753</v>
      </c>
      <c r="C7975">
        <v>39.950736999999997</v>
      </c>
    </row>
    <row r="7976" spans="1:3" x14ac:dyDescent="0.25">
      <c r="A7976">
        <v>3257</v>
      </c>
      <c r="B7976" s="1">
        <f>DATE(2008,12,1) + TIME(0,0,0)</f>
        <v>39783</v>
      </c>
      <c r="C7976">
        <v>40.012935638000002</v>
      </c>
    </row>
    <row r="7977" spans="1:3" x14ac:dyDescent="0.25">
      <c r="A7977">
        <v>3288</v>
      </c>
      <c r="B7977" s="1">
        <f>DATE(2009,1,1) + TIME(0,0,0)</f>
        <v>39814</v>
      </c>
      <c r="C7977">
        <v>40.076560974000003</v>
      </c>
    </row>
    <row r="7978" spans="1:3" x14ac:dyDescent="0.25">
      <c r="A7978">
        <v>3319</v>
      </c>
      <c r="B7978" s="1">
        <f>DATE(2009,2,1) + TIME(0,0,0)</f>
        <v>39845</v>
      </c>
      <c r="C7978">
        <v>40.139541626000003</v>
      </c>
    </row>
    <row r="7979" spans="1:3" x14ac:dyDescent="0.25">
      <c r="A7979">
        <v>3347</v>
      </c>
      <c r="B7979" s="1">
        <f>DATE(2009,3,1) + TIME(0,0,0)</f>
        <v>39873</v>
      </c>
      <c r="C7979">
        <v>40.195880889999998</v>
      </c>
    </row>
    <row r="7980" spans="1:3" x14ac:dyDescent="0.25">
      <c r="A7980">
        <v>3378</v>
      </c>
      <c r="B7980" s="1">
        <f>DATE(2009,4,1) + TIME(0,0,0)</f>
        <v>39904</v>
      </c>
      <c r="C7980">
        <v>40.257648467999999</v>
      </c>
    </row>
    <row r="7981" spans="1:3" x14ac:dyDescent="0.25">
      <c r="A7981">
        <v>3408</v>
      </c>
      <c r="B7981" s="1">
        <f>DATE(2009,5,1) + TIME(0,0,0)</f>
        <v>39934</v>
      </c>
      <c r="C7981">
        <v>40.316822051999999</v>
      </c>
    </row>
    <row r="7982" spans="1:3" x14ac:dyDescent="0.25">
      <c r="A7982">
        <v>3439</v>
      </c>
      <c r="B7982" s="1">
        <f>DATE(2009,6,1) + TIME(0,0,0)</f>
        <v>39965</v>
      </c>
      <c r="C7982">
        <v>40.377361297999997</v>
      </c>
    </row>
    <row r="7983" spans="1:3" x14ac:dyDescent="0.25">
      <c r="A7983">
        <v>3469</v>
      </c>
      <c r="B7983" s="1">
        <f>DATE(2009,7,1) + TIME(0,0,0)</f>
        <v>39995</v>
      </c>
      <c r="C7983">
        <v>40.435375213999997</v>
      </c>
    </row>
    <row r="7984" spans="1:3" x14ac:dyDescent="0.25">
      <c r="A7984">
        <v>3500</v>
      </c>
      <c r="B7984" s="1">
        <f>DATE(2009,8,1) + TIME(0,0,0)</f>
        <v>40026</v>
      </c>
      <c r="C7984">
        <v>40.494735718000001</v>
      </c>
    </row>
    <row r="7985" spans="1:3" x14ac:dyDescent="0.25">
      <c r="A7985">
        <v>3531</v>
      </c>
      <c r="B7985" s="1">
        <f>DATE(2009,9,1) + TIME(0,0,0)</f>
        <v>40057</v>
      </c>
      <c r="C7985">
        <v>40.553520202999998</v>
      </c>
    </row>
    <row r="7986" spans="1:3" x14ac:dyDescent="0.25">
      <c r="A7986">
        <v>3561</v>
      </c>
      <c r="B7986" s="1">
        <f>DATE(2009,10,1) + TIME(0,0,0)</f>
        <v>40087</v>
      </c>
      <c r="C7986">
        <v>40.609859467</v>
      </c>
    </row>
    <row r="7987" spans="1:3" x14ac:dyDescent="0.25">
      <c r="A7987">
        <v>3592</v>
      </c>
      <c r="B7987" s="1">
        <f>DATE(2009,11,1) + TIME(0,0,0)</f>
        <v>40118</v>
      </c>
      <c r="C7987">
        <v>40.667564392000003</v>
      </c>
    </row>
    <row r="7988" spans="1:3" x14ac:dyDescent="0.25">
      <c r="A7988">
        <v>3622</v>
      </c>
      <c r="B7988" s="1">
        <f>DATE(2009,12,1) + TIME(0,0,0)</f>
        <v>40148</v>
      </c>
      <c r="C7988">
        <v>40.723003386999999</v>
      </c>
    </row>
    <row r="7989" spans="1:3" x14ac:dyDescent="0.25">
      <c r="A7989">
        <v>3653</v>
      </c>
      <c r="B7989" s="1">
        <f>DATE(2010,1,1) + TIME(0,0,0)</f>
        <v>40179</v>
      </c>
      <c r="C7989">
        <v>40.779750823999997</v>
      </c>
    </row>
    <row r="7990" spans="1:3" x14ac:dyDescent="0.25">
      <c r="A7990">
        <v>3684</v>
      </c>
      <c r="B7990" s="1">
        <f>DATE(2010,2,1) + TIME(0,0,0)</f>
        <v>40210</v>
      </c>
      <c r="C7990">
        <v>40.835990905999999</v>
      </c>
    </row>
    <row r="7991" spans="1:3" x14ac:dyDescent="0.25">
      <c r="A7991">
        <v>3712</v>
      </c>
      <c r="B7991" s="1">
        <f>DATE(2010,3,1) + TIME(0,0,0)</f>
        <v>40238</v>
      </c>
      <c r="C7991">
        <v>40.886322020999998</v>
      </c>
    </row>
    <row r="7992" spans="1:3" x14ac:dyDescent="0.25">
      <c r="A7992">
        <v>3743</v>
      </c>
      <c r="B7992" s="1">
        <f>DATE(2010,4,1) + TIME(0,0,0)</f>
        <v>40269</v>
      </c>
      <c r="C7992">
        <v>40.941555022999999</v>
      </c>
    </row>
    <row r="7993" spans="1:3" x14ac:dyDescent="0.25">
      <c r="A7993">
        <v>3773</v>
      </c>
      <c r="B7993" s="1">
        <f>DATE(2010,5,1) + TIME(0,0,0)</f>
        <v>40299</v>
      </c>
      <c r="C7993">
        <v>40.994522095000001</v>
      </c>
    </row>
    <row r="7994" spans="1:3" x14ac:dyDescent="0.25">
      <c r="A7994">
        <v>3804</v>
      </c>
      <c r="B7994" s="1">
        <f>DATE(2010,6,1) + TIME(0,0,0)</f>
        <v>40330</v>
      </c>
      <c r="C7994">
        <v>41.048755645999996</v>
      </c>
    </row>
    <row r="7995" spans="1:3" x14ac:dyDescent="0.25">
      <c r="A7995">
        <v>3834</v>
      </c>
      <c r="B7995" s="1">
        <f>DATE(2010,7,1) + TIME(0,0,0)</f>
        <v>40360</v>
      </c>
      <c r="C7995">
        <v>41.100757598999998</v>
      </c>
    </row>
    <row r="7996" spans="1:3" x14ac:dyDescent="0.25">
      <c r="A7996">
        <v>3865</v>
      </c>
      <c r="B7996" s="1">
        <f>DATE(2010,8,1) + TIME(0,0,0)</f>
        <v>40391</v>
      </c>
      <c r="C7996">
        <v>41.154003142999997</v>
      </c>
    </row>
    <row r="7997" spans="1:3" x14ac:dyDescent="0.25">
      <c r="A7997">
        <v>3896</v>
      </c>
      <c r="B7997" s="1">
        <f>DATE(2010,9,1) + TIME(0,0,0)</f>
        <v>40422</v>
      </c>
      <c r="C7997">
        <v>41.206752776999998</v>
      </c>
    </row>
    <row r="7998" spans="1:3" x14ac:dyDescent="0.25">
      <c r="A7998">
        <v>3926</v>
      </c>
      <c r="B7998" s="1">
        <f>DATE(2010,10,1) + TIME(0,0,0)</f>
        <v>40452</v>
      </c>
      <c r="C7998">
        <v>41.257339477999999</v>
      </c>
    </row>
    <row r="7999" spans="1:3" x14ac:dyDescent="0.25">
      <c r="A7999">
        <v>3957</v>
      </c>
      <c r="B7999" s="1">
        <f>DATE(2010,11,1) + TIME(0,0,0)</f>
        <v>40483</v>
      </c>
      <c r="C7999">
        <v>41.309131622000002</v>
      </c>
    </row>
    <row r="8000" spans="1:3" x14ac:dyDescent="0.25">
      <c r="A8000">
        <v>3987</v>
      </c>
      <c r="B8000" s="1">
        <f>DATE(2010,12,1) + TIME(0,0,0)</f>
        <v>40513</v>
      </c>
      <c r="C8000">
        <v>41.358795166</v>
      </c>
    </row>
    <row r="8001" spans="1:3" x14ac:dyDescent="0.25">
      <c r="A8001">
        <v>4018</v>
      </c>
      <c r="B8001" s="1">
        <f>DATE(2011,1,1) + TIME(0,0,0)</f>
        <v>40544</v>
      </c>
      <c r="C8001">
        <v>41.409641266000001</v>
      </c>
    </row>
    <row r="8002" spans="1:3" x14ac:dyDescent="0.25">
      <c r="A8002">
        <v>4049</v>
      </c>
      <c r="B8002" s="1">
        <f>DATE(2011,2,1) + TIME(0,0,0)</f>
        <v>40575</v>
      </c>
      <c r="C8002">
        <v>41.460025786999999</v>
      </c>
    </row>
    <row r="8003" spans="1:3" x14ac:dyDescent="0.25">
      <c r="A8003">
        <v>4077</v>
      </c>
      <c r="B8003" s="1">
        <f>DATE(2011,3,1) + TIME(0,0,0)</f>
        <v>40603</v>
      </c>
      <c r="C8003">
        <v>41.505142212000003</v>
      </c>
    </row>
    <row r="8004" spans="1:3" x14ac:dyDescent="0.25">
      <c r="A8004">
        <v>4108</v>
      </c>
      <c r="B8004" s="1">
        <f>DATE(2011,4,1) + TIME(0,0,0)</f>
        <v>40634</v>
      </c>
      <c r="C8004">
        <v>41.554660796999997</v>
      </c>
    </row>
    <row r="8005" spans="1:3" x14ac:dyDescent="0.25">
      <c r="A8005">
        <v>4138</v>
      </c>
      <c r="B8005" s="1">
        <f>DATE(2011,5,1) + TIME(0,0,0)</f>
        <v>40664</v>
      </c>
      <c r="C8005">
        <v>41.602161406999997</v>
      </c>
    </row>
    <row r="8006" spans="1:3" x14ac:dyDescent="0.25">
      <c r="A8006">
        <v>4169</v>
      </c>
      <c r="B8006" s="1">
        <f>DATE(2011,6,1) + TIME(0,0,0)</f>
        <v>40695</v>
      </c>
      <c r="C8006">
        <v>41.650821686</v>
      </c>
    </row>
    <row r="8007" spans="1:3" x14ac:dyDescent="0.25">
      <c r="A8007">
        <v>4199</v>
      </c>
      <c r="B8007" s="1">
        <f>DATE(2011,7,1) + TIME(0,0,0)</f>
        <v>40725</v>
      </c>
      <c r="C8007">
        <v>41.697502135999997</v>
      </c>
    </row>
    <row r="8008" spans="1:3" x14ac:dyDescent="0.25">
      <c r="A8008">
        <v>4230</v>
      </c>
      <c r="B8008" s="1">
        <f>DATE(2011,8,1) + TIME(0,0,0)</f>
        <v>40756</v>
      </c>
      <c r="C8008">
        <v>41.745323181000003</v>
      </c>
    </row>
    <row r="8009" spans="1:3" x14ac:dyDescent="0.25">
      <c r="A8009">
        <v>4261</v>
      </c>
      <c r="B8009" s="1">
        <f>DATE(2011,9,1) + TIME(0,0,0)</f>
        <v>40787</v>
      </c>
      <c r="C8009">
        <v>41.792713165000002</v>
      </c>
    </row>
    <row r="8010" spans="1:3" x14ac:dyDescent="0.25">
      <c r="A8010">
        <v>4291</v>
      </c>
      <c r="B8010" s="1">
        <f>DATE(2011,10,1) + TIME(0,0,0)</f>
        <v>40817</v>
      </c>
      <c r="C8010">
        <v>41.838176726999997</v>
      </c>
    </row>
    <row r="8011" spans="1:3" x14ac:dyDescent="0.25">
      <c r="A8011">
        <v>4322</v>
      </c>
      <c r="B8011" s="1">
        <f>DATE(2011,11,1) + TIME(0,0,0)</f>
        <v>40848</v>
      </c>
      <c r="C8011">
        <v>41.884750365999999</v>
      </c>
    </row>
    <row r="8012" spans="1:3" x14ac:dyDescent="0.25">
      <c r="A8012">
        <v>4352</v>
      </c>
      <c r="B8012" s="1">
        <f>DATE(2011,12,1) + TIME(0,0,0)</f>
        <v>40878</v>
      </c>
      <c r="C8012">
        <v>41.929447174000003</v>
      </c>
    </row>
    <row r="8013" spans="1:3" x14ac:dyDescent="0.25">
      <c r="A8013">
        <v>4383</v>
      </c>
      <c r="B8013" s="1">
        <f>DATE(2012,1,1) + TIME(0,0,0)</f>
        <v>40909</v>
      </c>
      <c r="C8013">
        <v>41.975246429000002</v>
      </c>
    </row>
    <row r="8014" spans="1:3" x14ac:dyDescent="0.25">
      <c r="A8014">
        <v>4414</v>
      </c>
      <c r="B8014" s="1">
        <f>DATE(2012,2,1) + TIME(0,0,0)</f>
        <v>40940</v>
      </c>
      <c r="C8014">
        <v>42.020664214999996</v>
      </c>
    </row>
    <row r="8015" spans="1:3" x14ac:dyDescent="0.25">
      <c r="A8015">
        <v>4443</v>
      </c>
      <c r="B8015" s="1">
        <f>DATE(2012,3,1) + TIME(0,0,0)</f>
        <v>40969</v>
      </c>
      <c r="C8015">
        <v>42.062801360999998</v>
      </c>
    </row>
    <row r="8016" spans="1:3" x14ac:dyDescent="0.25">
      <c r="A8016">
        <v>4474</v>
      </c>
      <c r="B8016" s="1">
        <f>DATE(2012,4,1) + TIME(0,0,0)</f>
        <v>41000</v>
      </c>
      <c r="C8016">
        <v>42.107517242</v>
      </c>
    </row>
    <row r="8017" spans="1:3" x14ac:dyDescent="0.25">
      <c r="A8017">
        <v>4504</v>
      </c>
      <c r="B8017" s="1">
        <f>DATE(2012,5,1) + TIME(0,0,0)</f>
        <v>41030</v>
      </c>
      <c r="C8017">
        <v>42.150424956999998</v>
      </c>
    </row>
    <row r="8018" spans="1:3" x14ac:dyDescent="0.25">
      <c r="A8018">
        <v>4535</v>
      </c>
      <c r="B8018" s="1">
        <f>DATE(2012,6,1) + TIME(0,0,0)</f>
        <v>41061</v>
      </c>
      <c r="C8018">
        <v>42.194400786999999</v>
      </c>
    </row>
    <row r="8019" spans="1:3" x14ac:dyDescent="0.25">
      <c r="A8019">
        <v>4565</v>
      </c>
      <c r="B8019" s="1">
        <f>DATE(2012,7,1) + TIME(0,0,0)</f>
        <v>41091</v>
      </c>
      <c r="C8019">
        <v>42.236614226999997</v>
      </c>
    </row>
    <row r="8020" spans="1:3" x14ac:dyDescent="0.25">
      <c r="A8020">
        <v>4596</v>
      </c>
      <c r="B8020" s="1">
        <f>DATE(2012,8,1) + TIME(0,0,0)</f>
        <v>41122</v>
      </c>
      <c r="C8020">
        <v>42.279914855999998</v>
      </c>
    </row>
    <row r="8021" spans="1:3" x14ac:dyDescent="0.25">
      <c r="A8021">
        <v>4627</v>
      </c>
      <c r="B8021" s="1">
        <f>DATE(2012,9,1) + TIME(0,0,0)</f>
        <v>41153</v>
      </c>
      <c r="C8021">
        <v>42.322856903000002</v>
      </c>
    </row>
    <row r="8022" spans="1:3" x14ac:dyDescent="0.25">
      <c r="A8022">
        <v>4657</v>
      </c>
      <c r="B8022" s="1">
        <f>DATE(2012,10,1) + TIME(0,0,0)</f>
        <v>41183</v>
      </c>
      <c r="C8022">
        <v>42.364078522</v>
      </c>
    </row>
    <row r="8023" spans="1:3" x14ac:dyDescent="0.25">
      <c r="A8023">
        <v>4688</v>
      </c>
      <c r="B8023" s="1">
        <f>DATE(2012,11,1) + TIME(0,0,0)</f>
        <v>41214</v>
      </c>
      <c r="C8023">
        <v>42.406368256</v>
      </c>
    </row>
    <row r="8024" spans="1:3" x14ac:dyDescent="0.25">
      <c r="A8024">
        <v>4718</v>
      </c>
      <c r="B8024" s="1">
        <f>DATE(2012,12,1) + TIME(0,0,0)</f>
        <v>41244</v>
      </c>
      <c r="C8024">
        <v>42.446964264000002</v>
      </c>
    </row>
    <row r="8025" spans="1:3" x14ac:dyDescent="0.25">
      <c r="A8025">
        <v>4749</v>
      </c>
      <c r="B8025" s="1">
        <f>DATE(2013,1,1) + TIME(0,0,0)</f>
        <v>41275</v>
      </c>
      <c r="C8025">
        <v>42.488609314000001</v>
      </c>
    </row>
    <row r="8026" spans="1:3" x14ac:dyDescent="0.25">
      <c r="A8026">
        <v>4780</v>
      </c>
      <c r="B8026" s="1">
        <f>DATE(2013,2,1) + TIME(0,0,0)</f>
        <v>41306</v>
      </c>
      <c r="C8026">
        <v>42.529914855999998</v>
      </c>
    </row>
    <row r="8027" spans="1:3" x14ac:dyDescent="0.25">
      <c r="A8027">
        <v>4808</v>
      </c>
      <c r="B8027" s="1">
        <f>DATE(2013,3,1) + TIME(0,0,0)</f>
        <v>41334</v>
      </c>
      <c r="C8027">
        <v>42.566963196000003</v>
      </c>
    </row>
    <row r="8028" spans="1:3" x14ac:dyDescent="0.25">
      <c r="A8028">
        <v>4839</v>
      </c>
      <c r="B8028" s="1">
        <f>DATE(2013,4,1) + TIME(0,0,0)</f>
        <v>41365</v>
      </c>
      <c r="C8028">
        <v>42.607685089</v>
      </c>
    </row>
    <row r="8029" spans="1:3" x14ac:dyDescent="0.25">
      <c r="A8029">
        <v>4869</v>
      </c>
      <c r="B8029" s="1">
        <f>DATE(2013,5,1) + TIME(0,0,0)</f>
        <v>41395</v>
      </c>
      <c r="C8029">
        <v>42.646804809999999</v>
      </c>
    </row>
    <row r="8030" spans="1:3" x14ac:dyDescent="0.25">
      <c r="A8030">
        <v>4900</v>
      </c>
      <c r="B8030" s="1">
        <f>DATE(2013,6,1) + TIME(0,0,0)</f>
        <v>41426</v>
      </c>
      <c r="C8030">
        <v>42.686923981</v>
      </c>
    </row>
    <row r="8031" spans="1:3" x14ac:dyDescent="0.25">
      <c r="A8031">
        <v>4930</v>
      </c>
      <c r="B8031" s="1">
        <f>DATE(2013,7,1) + TIME(0,0,0)</f>
        <v>41456</v>
      </c>
      <c r="C8031">
        <v>42.725456238</v>
      </c>
    </row>
    <row r="8032" spans="1:3" x14ac:dyDescent="0.25">
      <c r="A8032">
        <v>4961</v>
      </c>
      <c r="B8032" s="1">
        <f>DATE(2013,8,1) + TIME(0,0,0)</f>
        <v>41487</v>
      </c>
      <c r="C8032">
        <v>42.764972686999997</v>
      </c>
    </row>
    <row r="8033" spans="1:3" x14ac:dyDescent="0.25">
      <c r="A8033">
        <v>4992</v>
      </c>
      <c r="B8033" s="1">
        <f>DATE(2013,9,1) + TIME(0,0,0)</f>
        <v>41518</v>
      </c>
      <c r="C8033">
        <v>42.804191588999998</v>
      </c>
    </row>
    <row r="8034" spans="1:3" x14ac:dyDescent="0.25">
      <c r="A8034">
        <v>5022</v>
      </c>
      <c r="B8034" s="1">
        <f>DATE(2013,10,1) + TIME(0,0,0)</f>
        <v>41548</v>
      </c>
      <c r="C8034">
        <v>42.841869354000004</v>
      </c>
    </row>
    <row r="8035" spans="1:3" x14ac:dyDescent="0.25">
      <c r="A8035">
        <v>5053</v>
      </c>
      <c r="B8035" s="1">
        <f>DATE(2013,11,1) + TIME(0,0,0)</f>
        <v>41579</v>
      </c>
      <c r="C8035">
        <v>42.880523682000003</v>
      </c>
    </row>
    <row r="8036" spans="1:3" x14ac:dyDescent="0.25">
      <c r="A8036">
        <v>5083</v>
      </c>
      <c r="B8036" s="1">
        <f>DATE(2013,12,1) + TIME(0,0,0)</f>
        <v>41609</v>
      </c>
      <c r="C8036">
        <v>42.917663574000002</v>
      </c>
    </row>
    <row r="8037" spans="1:3" x14ac:dyDescent="0.25">
      <c r="A8037">
        <v>5114</v>
      </c>
      <c r="B8037" s="1">
        <f>DATE(2014,1,1) + TIME(0,0,0)</f>
        <v>41640</v>
      </c>
      <c r="C8037">
        <v>42.955772400000001</v>
      </c>
    </row>
    <row r="8038" spans="1:3" x14ac:dyDescent="0.25">
      <c r="A8038">
        <v>5145</v>
      </c>
      <c r="B8038" s="1">
        <f>DATE(2014,2,1) + TIME(0,0,0)</f>
        <v>41671</v>
      </c>
      <c r="C8038">
        <v>42.993602752999998</v>
      </c>
    </row>
    <row r="8039" spans="1:3" x14ac:dyDescent="0.25">
      <c r="A8039">
        <v>5173</v>
      </c>
      <c r="B8039" s="1">
        <f>DATE(2014,3,1) + TIME(0,0,0)</f>
        <v>41699</v>
      </c>
      <c r="C8039">
        <v>43.027545928999999</v>
      </c>
    </row>
    <row r="8040" spans="1:3" x14ac:dyDescent="0.25">
      <c r="A8040">
        <v>5204</v>
      </c>
      <c r="B8040" s="1">
        <f>DATE(2014,4,1) + TIME(0,0,0)</f>
        <v>41730</v>
      </c>
      <c r="C8040">
        <v>43.064865112</v>
      </c>
    </row>
    <row r="8041" spans="1:3" x14ac:dyDescent="0.25">
      <c r="A8041">
        <v>5234</v>
      </c>
      <c r="B8041" s="1">
        <f>DATE(2014,5,1) + TIME(0,0,0)</f>
        <v>41760</v>
      </c>
      <c r="C8041">
        <v>43.100738524999997</v>
      </c>
    </row>
    <row r="8042" spans="1:3" x14ac:dyDescent="0.25">
      <c r="A8042">
        <v>5265</v>
      </c>
      <c r="B8042" s="1">
        <f>DATE(2014,6,1) + TIME(0,0,0)</f>
        <v>41791</v>
      </c>
      <c r="C8042">
        <v>43.137546538999999</v>
      </c>
    </row>
    <row r="8043" spans="1:3" x14ac:dyDescent="0.25">
      <c r="A8043">
        <v>5295</v>
      </c>
      <c r="B8043" s="1">
        <f>DATE(2014,7,1) + TIME(0,0,0)</f>
        <v>41821</v>
      </c>
      <c r="C8043">
        <v>43.172927856000001</v>
      </c>
    </row>
    <row r="8044" spans="1:3" x14ac:dyDescent="0.25">
      <c r="A8044">
        <v>5326</v>
      </c>
      <c r="B8044" s="1">
        <f>DATE(2014,8,1) + TIME(0,0,0)</f>
        <v>41852</v>
      </c>
      <c r="C8044">
        <v>43.209239959999998</v>
      </c>
    </row>
    <row r="8045" spans="1:3" x14ac:dyDescent="0.25">
      <c r="A8045">
        <v>5357</v>
      </c>
      <c r="B8045" s="1">
        <f>DATE(2014,9,1) + TIME(0,0,0)</f>
        <v>41883</v>
      </c>
      <c r="C8045">
        <v>43.245300293</v>
      </c>
    </row>
    <row r="8046" spans="1:3" x14ac:dyDescent="0.25">
      <c r="A8046">
        <v>5387</v>
      </c>
      <c r="B8046" s="1">
        <f>DATE(2014,10,1) + TIME(0,0,0)</f>
        <v>41913</v>
      </c>
      <c r="C8046">
        <v>43.279975890999999</v>
      </c>
    </row>
    <row r="8047" spans="1:3" x14ac:dyDescent="0.25">
      <c r="A8047">
        <v>5418</v>
      </c>
      <c r="B8047" s="1">
        <f>DATE(2014,11,1) + TIME(0,0,0)</f>
        <v>41944</v>
      </c>
      <c r="C8047">
        <v>43.315578461000001</v>
      </c>
    </row>
    <row r="8048" spans="1:3" x14ac:dyDescent="0.25">
      <c r="A8048">
        <v>5448</v>
      </c>
      <c r="B8048" s="1">
        <f>DATE(2014,12,1) + TIME(0,0,0)</f>
        <v>41974</v>
      </c>
      <c r="C8048">
        <v>43.349811553999999</v>
      </c>
    </row>
    <row r="8049" spans="1:3" x14ac:dyDescent="0.25">
      <c r="A8049">
        <v>5479</v>
      </c>
      <c r="B8049" s="1">
        <f>DATE(2015,1,1) + TIME(0,0,0)</f>
        <v>42005</v>
      </c>
      <c r="C8049">
        <v>43.384960175000003</v>
      </c>
    </row>
    <row r="8050" spans="1:3" x14ac:dyDescent="0.25">
      <c r="A8050">
        <v>5510</v>
      </c>
      <c r="B8050" s="1">
        <f>DATE(2015,2,1) + TIME(0,0,0)</f>
        <v>42036</v>
      </c>
      <c r="C8050">
        <v>43.419887543000002</v>
      </c>
    </row>
    <row r="8051" spans="1:3" x14ac:dyDescent="0.25">
      <c r="A8051">
        <v>5538</v>
      </c>
      <c r="B8051" s="1">
        <f>DATE(2015,3,1) + TIME(0,0,0)</f>
        <v>42064</v>
      </c>
      <c r="C8051">
        <v>43.451240540000001</v>
      </c>
    </row>
    <row r="8052" spans="1:3" x14ac:dyDescent="0.25">
      <c r="A8052">
        <v>5569</v>
      </c>
      <c r="B8052" s="1">
        <f>DATE(2015,4,1) + TIME(0,0,0)</f>
        <v>42095</v>
      </c>
      <c r="C8052">
        <v>43.485733031999999</v>
      </c>
    </row>
    <row r="8053" spans="1:3" x14ac:dyDescent="0.25">
      <c r="A8053">
        <v>5599</v>
      </c>
      <c r="B8053" s="1">
        <f>DATE(2015,5,1) + TIME(0,0,0)</f>
        <v>42125</v>
      </c>
      <c r="C8053">
        <v>43.518909454000003</v>
      </c>
    </row>
    <row r="8054" spans="1:3" x14ac:dyDescent="0.25">
      <c r="A8054">
        <v>5630</v>
      </c>
      <c r="B8054" s="1">
        <f>DATE(2015,6,1) + TIME(0,0,0)</f>
        <v>42156</v>
      </c>
      <c r="C8054">
        <v>43.552970885999997</v>
      </c>
    </row>
    <row r="8055" spans="1:3" x14ac:dyDescent="0.25">
      <c r="A8055">
        <v>5660</v>
      </c>
      <c r="B8055" s="1">
        <f>DATE(2015,7,1) + TIME(0,0,0)</f>
        <v>42186</v>
      </c>
      <c r="C8055">
        <v>43.585731506000002</v>
      </c>
    </row>
    <row r="8056" spans="1:3" x14ac:dyDescent="0.25">
      <c r="A8056">
        <v>5691</v>
      </c>
      <c r="B8056" s="1">
        <f>DATE(2015,8,1) + TIME(0,0,0)</f>
        <v>42217</v>
      </c>
      <c r="C8056">
        <v>43.619369507000002</v>
      </c>
    </row>
    <row r="8057" spans="1:3" x14ac:dyDescent="0.25">
      <c r="A8057">
        <v>5722</v>
      </c>
      <c r="B8057" s="1">
        <f>DATE(2015,9,1) + TIME(0,0,0)</f>
        <v>42248</v>
      </c>
      <c r="C8057">
        <v>43.652793883999998</v>
      </c>
    </row>
    <row r="8058" spans="1:3" x14ac:dyDescent="0.25">
      <c r="A8058">
        <v>5752</v>
      </c>
      <c r="B8058" s="1">
        <f>DATE(2015,10,1) + TIME(0,0,0)</f>
        <v>42278</v>
      </c>
      <c r="C8058">
        <v>43.684940337999997</v>
      </c>
    </row>
    <row r="8059" spans="1:3" x14ac:dyDescent="0.25">
      <c r="A8059">
        <v>5783</v>
      </c>
      <c r="B8059" s="1">
        <f>DATE(2015,11,1) + TIME(0,0,0)</f>
        <v>42309</v>
      </c>
      <c r="C8059">
        <v>43.717948913999997</v>
      </c>
    </row>
    <row r="8060" spans="1:3" x14ac:dyDescent="0.25">
      <c r="A8060">
        <v>5813</v>
      </c>
      <c r="B8060" s="1">
        <f>DATE(2015,12,1) + TIME(0,0,0)</f>
        <v>42339</v>
      </c>
      <c r="C8060">
        <v>43.749694824000002</v>
      </c>
    </row>
    <row r="8061" spans="1:3" x14ac:dyDescent="0.25">
      <c r="A8061">
        <v>5844</v>
      </c>
      <c r="B8061" s="1">
        <f>DATE(2016,1,1) + TIME(0,0,0)</f>
        <v>42370</v>
      </c>
      <c r="C8061">
        <v>43.782295226999999</v>
      </c>
    </row>
    <row r="8062" spans="1:3" x14ac:dyDescent="0.25">
      <c r="A8062">
        <v>5875</v>
      </c>
      <c r="B8062" s="1">
        <f>DATE(2016,2,1) + TIME(0,0,0)</f>
        <v>42401</v>
      </c>
      <c r="C8062">
        <v>43.814689635999997</v>
      </c>
    </row>
    <row r="8063" spans="1:3" x14ac:dyDescent="0.25">
      <c r="A8063">
        <v>5904</v>
      </c>
      <c r="B8063" s="1">
        <f>DATE(2016,3,1) + TIME(0,0,0)</f>
        <v>42430</v>
      </c>
      <c r="C8063">
        <v>43.844802856000001</v>
      </c>
    </row>
    <row r="8064" spans="1:3" x14ac:dyDescent="0.25">
      <c r="A8064">
        <v>5935</v>
      </c>
      <c r="B8064" s="1">
        <f>DATE(2016,4,1) + TIME(0,0,0)</f>
        <v>42461</v>
      </c>
      <c r="C8064">
        <v>43.876785278</v>
      </c>
    </row>
    <row r="8065" spans="1:3" x14ac:dyDescent="0.25">
      <c r="A8065">
        <v>5965</v>
      </c>
      <c r="B8065" s="1">
        <f>DATE(2016,5,1) + TIME(0,0,0)</f>
        <v>42491</v>
      </c>
      <c r="C8065">
        <v>43.907543181999998</v>
      </c>
    </row>
    <row r="8066" spans="1:3" x14ac:dyDescent="0.25">
      <c r="A8066">
        <v>5996</v>
      </c>
      <c r="B8066" s="1">
        <f>DATE(2016,6,1) + TIME(0,0,0)</f>
        <v>42522</v>
      </c>
      <c r="C8066">
        <v>43.939117432000003</v>
      </c>
    </row>
    <row r="8067" spans="1:3" x14ac:dyDescent="0.25">
      <c r="A8067">
        <v>6026</v>
      </c>
      <c r="B8067" s="1">
        <f>DATE(2016,7,1) + TIME(0,0,0)</f>
        <v>42552</v>
      </c>
      <c r="C8067">
        <v>43.969478606999999</v>
      </c>
    </row>
    <row r="8068" spans="1:3" x14ac:dyDescent="0.25">
      <c r="A8068">
        <v>6057</v>
      </c>
      <c r="B8068" s="1">
        <f>DATE(2016,8,1) + TIME(0,0,0)</f>
        <v>42583</v>
      </c>
      <c r="C8068">
        <v>44.000652313000003</v>
      </c>
    </row>
    <row r="8069" spans="1:3" x14ac:dyDescent="0.25">
      <c r="A8069">
        <v>6088</v>
      </c>
      <c r="B8069" s="1">
        <f>DATE(2016,9,1) + TIME(0,0,0)</f>
        <v>42614</v>
      </c>
      <c r="C8069">
        <v>44.031623840000002</v>
      </c>
    </row>
    <row r="8070" spans="1:3" x14ac:dyDescent="0.25">
      <c r="A8070">
        <v>6118</v>
      </c>
      <c r="B8070" s="1">
        <f>DATE(2016,10,1) + TIME(0,0,0)</f>
        <v>42644</v>
      </c>
      <c r="C8070">
        <v>44.061416626000003</v>
      </c>
    </row>
    <row r="8071" spans="1:3" x14ac:dyDescent="0.25">
      <c r="A8071">
        <v>6149</v>
      </c>
      <c r="B8071" s="1">
        <f>DATE(2016,11,1) + TIME(0,0,0)</f>
        <v>42675</v>
      </c>
      <c r="C8071">
        <v>44.092010498</v>
      </c>
    </row>
    <row r="8072" spans="1:3" x14ac:dyDescent="0.25">
      <c r="A8072">
        <v>6179</v>
      </c>
      <c r="B8072" s="1">
        <f>DATE(2016,12,1) + TIME(0,0,0)</f>
        <v>42705</v>
      </c>
      <c r="C8072">
        <v>44.121448516999997</v>
      </c>
    </row>
    <row r="8073" spans="1:3" x14ac:dyDescent="0.25">
      <c r="A8073">
        <v>6210</v>
      </c>
      <c r="B8073" s="1">
        <f>DATE(2017,1,1) + TIME(0,0,0)</f>
        <v>42736</v>
      </c>
      <c r="C8073">
        <v>44.151683806999998</v>
      </c>
    </row>
    <row r="8074" spans="1:3" x14ac:dyDescent="0.25">
      <c r="A8074">
        <v>6241</v>
      </c>
      <c r="B8074" s="1">
        <f>DATE(2017,2,1) + TIME(0,0,0)</f>
        <v>42767</v>
      </c>
      <c r="C8074">
        <v>44.181743621999999</v>
      </c>
    </row>
    <row r="8075" spans="1:3" x14ac:dyDescent="0.25">
      <c r="A8075">
        <v>6269</v>
      </c>
      <c r="B8075" s="1">
        <f>DATE(2017,3,1) + TIME(0,0,0)</f>
        <v>42795</v>
      </c>
      <c r="C8075">
        <v>44.208744049000003</v>
      </c>
    </row>
    <row r="8076" spans="1:3" x14ac:dyDescent="0.25">
      <c r="A8076">
        <v>6300</v>
      </c>
      <c r="B8076" s="1">
        <f>DATE(2017,4,1) + TIME(0,0,0)</f>
        <v>42826</v>
      </c>
      <c r="C8076">
        <v>44.238468169999997</v>
      </c>
    </row>
    <row r="8077" spans="1:3" x14ac:dyDescent="0.25">
      <c r="A8077">
        <v>6330</v>
      </c>
      <c r="B8077" s="1">
        <f>DATE(2017,5,1) + TIME(0,0,0)</f>
        <v>42856</v>
      </c>
      <c r="C8077">
        <v>44.267074585000003</v>
      </c>
    </row>
    <row r="8078" spans="1:3" x14ac:dyDescent="0.25">
      <c r="A8078">
        <v>6361</v>
      </c>
      <c r="B8078" s="1">
        <f>DATE(2017,6,1) + TIME(0,0,0)</f>
        <v>42887</v>
      </c>
      <c r="C8078">
        <v>44.296470642000003</v>
      </c>
    </row>
    <row r="8079" spans="1:3" x14ac:dyDescent="0.25">
      <c r="A8079">
        <v>6391</v>
      </c>
      <c r="B8079" s="1">
        <f>DATE(2017,7,1) + TIME(0,0,0)</f>
        <v>42917</v>
      </c>
      <c r="C8079">
        <v>44.324764252000001</v>
      </c>
    </row>
    <row r="8080" spans="1:3" x14ac:dyDescent="0.25">
      <c r="A8080">
        <v>6422</v>
      </c>
      <c r="B8080" s="1">
        <f>DATE(2017,8,1) + TIME(0,0,0)</f>
        <v>42948</v>
      </c>
      <c r="C8080">
        <v>44.353839874000002</v>
      </c>
    </row>
    <row r="8081" spans="1:3" x14ac:dyDescent="0.25">
      <c r="A8081">
        <v>6453</v>
      </c>
      <c r="B8081" s="1">
        <f>DATE(2017,9,1) + TIME(0,0,0)</f>
        <v>42979</v>
      </c>
      <c r="C8081">
        <v>44.382751464999998</v>
      </c>
    </row>
    <row r="8082" spans="1:3" x14ac:dyDescent="0.25">
      <c r="A8082">
        <v>6483</v>
      </c>
      <c r="B8082" s="1">
        <f>DATE(2017,10,1) + TIME(0,0,0)</f>
        <v>43009</v>
      </c>
      <c r="C8082">
        <v>44.410583496000001</v>
      </c>
    </row>
    <row r="8083" spans="1:3" x14ac:dyDescent="0.25">
      <c r="A8083">
        <v>6514</v>
      </c>
      <c r="B8083" s="1">
        <f>DATE(2017,11,1) + TIME(0,0,0)</f>
        <v>43040</v>
      </c>
      <c r="C8083">
        <v>44.439186096</v>
      </c>
    </row>
    <row r="8084" spans="1:3" x14ac:dyDescent="0.25">
      <c r="A8084">
        <v>6544</v>
      </c>
      <c r="B8084" s="1">
        <f>DATE(2017,12,1) + TIME(0,0,0)</f>
        <v>43070</v>
      </c>
      <c r="C8084">
        <v>44.466720580999997</v>
      </c>
    </row>
    <row r="8085" spans="1:3" x14ac:dyDescent="0.25">
      <c r="A8085">
        <v>6575</v>
      </c>
      <c r="B8085" s="1">
        <f>DATE(2018,1,1) + TIME(0,0,0)</f>
        <v>43101</v>
      </c>
      <c r="C8085">
        <v>44.495021819999998</v>
      </c>
    </row>
    <row r="8086" spans="1:3" x14ac:dyDescent="0.25">
      <c r="A8086">
        <v>6606</v>
      </c>
      <c r="B8086" s="1">
        <f>DATE(2018,2,1) + TIME(0,0,0)</f>
        <v>43132</v>
      </c>
      <c r="C8086">
        <v>44.523170471</v>
      </c>
    </row>
    <row r="8087" spans="1:3" x14ac:dyDescent="0.25">
      <c r="A8087">
        <v>6634</v>
      </c>
      <c r="B8087" s="1">
        <f>DATE(2018,3,1) + TIME(0,0,0)</f>
        <v>43160</v>
      </c>
      <c r="C8087">
        <v>44.548465729</v>
      </c>
    </row>
    <row r="8088" spans="1:3" x14ac:dyDescent="0.25">
      <c r="A8088">
        <v>6665</v>
      </c>
      <c r="B8088" s="1">
        <f>DATE(2018,4,1) + TIME(0,0,0)</f>
        <v>43191</v>
      </c>
      <c r="C8088">
        <v>44.576351166000002</v>
      </c>
    </row>
    <row r="8089" spans="1:3" x14ac:dyDescent="0.25">
      <c r="A8089">
        <v>6695</v>
      </c>
      <c r="B8089" s="1">
        <f>DATE(2018,5,1) + TIME(0,0,0)</f>
        <v>43221</v>
      </c>
      <c r="C8089">
        <v>44.60320282</v>
      </c>
    </row>
    <row r="8090" spans="1:3" x14ac:dyDescent="0.25">
      <c r="A8090">
        <v>6726</v>
      </c>
      <c r="B8090" s="1">
        <f>DATE(2018,6,1) + TIME(0,0,0)</f>
        <v>43252</v>
      </c>
      <c r="C8090">
        <v>44.630817413000003</v>
      </c>
    </row>
    <row r="8091" spans="1:3" x14ac:dyDescent="0.25">
      <c r="A8091">
        <v>6756</v>
      </c>
      <c r="B8091" s="1">
        <f>DATE(2018,7,1) + TIME(0,0,0)</f>
        <v>43282</v>
      </c>
      <c r="C8091">
        <v>44.657386780000003</v>
      </c>
    </row>
    <row r="8092" spans="1:3" x14ac:dyDescent="0.25">
      <c r="A8092">
        <v>6787</v>
      </c>
      <c r="B8092" s="1">
        <f>DATE(2018,8,1) + TIME(0,0,0)</f>
        <v>43313</v>
      </c>
      <c r="C8092">
        <v>44.684688567999999</v>
      </c>
    </row>
    <row r="8093" spans="1:3" x14ac:dyDescent="0.25">
      <c r="A8093">
        <v>6818</v>
      </c>
      <c r="B8093" s="1">
        <f>DATE(2018,9,1) + TIME(0,0,0)</f>
        <v>43344</v>
      </c>
      <c r="C8093">
        <v>44.711849213000001</v>
      </c>
    </row>
    <row r="8094" spans="1:3" x14ac:dyDescent="0.25">
      <c r="A8094">
        <v>6848</v>
      </c>
      <c r="B8094" s="1">
        <f>DATE(2018,10,1) + TIME(0,0,0)</f>
        <v>43374</v>
      </c>
      <c r="C8094">
        <v>44.737998961999999</v>
      </c>
    </row>
    <row r="8095" spans="1:3" x14ac:dyDescent="0.25">
      <c r="A8095">
        <v>6879</v>
      </c>
      <c r="B8095" s="1">
        <f>DATE(2018,11,1) + TIME(0,0,0)</f>
        <v>43405</v>
      </c>
      <c r="C8095">
        <v>44.764904022000003</v>
      </c>
    </row>
    <row r="8096" spans="1:3" x14ac:dyDescent="0.25">
      <c r="A8096">
        <v>6909</v>
      </c>
      <c r="B8096" s="1">
        <f>DATE(2018,12,1) + TIME(0,0,0)</f>
        <v>43435</v>
      </c>
      <c r="C8096">
        <v>44.790817261000001</v>
      </c>
    </row>
    <row r="8097" spans="1:3" x14ac:dyDescent="0.25">
      <c r="A8097">
        <v>6940</v>
      </c>
      <c r="B8097" s="1">
        <f>DATE(2019,1,1) + TIME(0,0,0)</f>
        <v>43466</v>
      </c>
      <c r="C8097">
        <v>44.817466736</v>
      </c>
    </row>
    <row r="8098" spans="1:3" x14ac:dyDescent="0.25">
      <c r="A8098">
        <v>6971</v>
      </c>
      <c r="B8098" s="1">
        <f>DATE(2019,2,1) + TIME(0,0,0)</f>
        <v>43497</v>
      </c>
      <c r="C8098">
        <v>44.843982697000001</v>
      </c>
    </row>
    <row r="8099" spans="1:3" x14ac:dyDescent="0.25">
      <c r="A8099">
        <v>6999</v>
      </c>
      <c r="B8099" s="1">
        <f>DATE(2019,3,1) + TIME(0,0,0)</f>
        <v>43525</v>
      </c>
      <c r="C8099">
        <v>44.867809295999997</v>
      </c>
    </row>
    <row r="8100" spans="1:3" x14ac:dyDescent="0.25">
      <c r="A8100">
        <v>7030</v>
      </c>
      <c r="B8100" s="1">
        <f>DATE(2019,4,1) + TIME(0,0,0)</f>
        <v>43556</v>
      </c>
      <c r="C8100">
        <v>44.894050598</v>
      </c>
    </row>
    <row r="8101" spans="1:3" x14ac:dyDescent="0.25">
      <c r="A8101">
        <v>7060</v>
      </c>
      <c r="B8101" s="1">
        <f>DATE(2019,5,1) + TIME(0,0,0)</f>
        <v>43586</v>
      </c>
      <c r="C8101">
        <v>44.919300079000003</v>
      </c>
    </row>
    <row r="8102" spans="1:3" x14ac:dyDescent="0.25">
      <c r="A8102">
        <v>7091</v>
      </c>
      <c r="B8102" s="1">
        <f>DATE(2019,6,1) + TIME(0,0,0)</f>
        <v>43617</v>
      </c>
      <c r="C8102">
        <v>44.945262909</v>
      </c>
    </row>
    <row r="8103" spans="1:3" x14ac:dyDescent="0.25">
      <c r="A8103">
        <v>7121</v>
      </c>
      <c r="B8103" s="1">
        <f>DATE(2019,7,1) + TIME(0,0,0)</f>
        <v>43647</v>
      </c>
      <c r="C8103">
        <v>44.970283508000001</v>
      </c>
    </row>
    <row r="8104" spans="1:3" x14ac:dyDescent="0.25">
      <c r="A8104">
        <v>7152</v>
      </c>
      <c r="B8104" s="1">
        <f>DATE(2019,8,1) + TIME(0,0,0)</f>
        <v>43678</v>
      </c>
      <c r="C8104">
        <v>44.996021270999996</v>
      </c>
    </row>
    <row r="8105" spans="1:3" x14ac:dyDescent="0.25">
      <c r="A8105">
        <v>7183</v>
      </c>
      <c r="B8105" s="1">
        <f>DATE(2019,9,1) + TIME(0,0,0)</f>
        <v>43709</v>
      </c>
      <c r="C8105">
        <v>45.021644592000001</v>
      </c>
    </row>
    <row r="8106" spans="1:3" x14ac:dyDescent="0.25">
      <c r="A8106">
        <v>7213</v>
      </c>
      <c r="B8106" s="1">
        <f>DATE(2019,10,1) + TIME(0,0,0)</f>
        <v>43739</v>
      </c>
      <c r="C8106">
        <v>45.046318053999997</v>
      </c>
    </row>
    <row r="8107" spans="1:3" x14ac:dyDescent="0.25">
      <c r="A8107">
        <v>7244</v>
      </c>
      <c r="B8107" s="1">
        <f>DATE(2019,11,1) + TIME(0,0,0)</f>
        <v>43770</v>
      </c>
      <c r="C8107">
        <v>45.071708678999997</v>
      </c>
    </row>
    <row r="8108" spans="1:3" x14ac:dyDescent="0.25">
      <c r="A8108">
        <v>7274</v>
      </c>
      <c r="B8108" s="1">
        <f>DATE(2019,12,1) + TIME(0,0,0)</f>
        <v>43800</v>
      </c>
      <c r="C8108">
        <v>45.096149445000002</v>
      </c>
    </row>
    <row r="8109" spans="1:3" x14ac:dyDescent="0.25">
      <c r="A8109">
        <v>7305</v>
      </c>
      <c r="B8109" s="1">
        <f>DATE(2020,1,1) + TIME(0,0,0)</f>
        <v>43831</v>
      </c>
      <c r="C8109">
        <v>45.121315002000003</v>
      </c>
    </row>
    <row r="8110" spans="1:3" x14ac:dyDescent="0.25">
      <c r="A8110">
        <v>7336</v>
      </c>
      <c r="B8110" s="1">
        <f>DATE(2020,2,1) + TIME(0,0,0)</f>
        <v>43862</v>
      </c>
      <c r="C8110">
        <v>45.146324157999999</v>
      </c>
    </row>
    <row r="8111" spans="1:3" x14ac:dyDescent="0.25">
      <c r="A8111">
        <v>7365</v>
      </c>
      <c r="B8111" s="1">
        <f>DATE(2020,3,1) + TIME(0,0,0)</f>
        <v>43891</v>
      </c>
      <c r="C8111">
        <v>45.169670105000002</v>
      </c>
    </row>
    <row r="8112" spans="1:3" x14ac:dyDescent="0.25">
      <c r="A8112">
        <v>7396</v>
      </c>
      <c r="B8112" s="1">
        <f>DATE(2020,4,1) + TIME(0,0,0)</f>
        <v>43922</v>
      </c>
      <c r="C8112">
        <v>45.194438933999997</v>
      </c>
    </row>
    <row r="8113" spans="1:3" x14ac:dyDescent="0.25">
      <c r="A8113">
        <v>7426</v>
      </c>
      <c r="B8113" s="1">
        <f>DATE(2020,5,1) + TIME(0,0,0)</f>
        <v>43952</v>
      </c>
      <c r="C8113">
        <v>45.218391418000003</v>
      </c>
    </row>
    <row r="8114" spans="1:3" x14ac:dyDescent="0.25">
      <c r="A8114">
        <v>7457</v>
      </c>
      <c r="B8114" s="1">
        <f>DATE(2020,6,1) + TIME(0,0,0)</f>
        <v>43983</v>
      </c>
      <c r="C8114">
        <v>45.242973327999998</v>
      </c>
    </row>
    <row r="8115" spans="1:3" x14ac:dyDescent="0.25">
      <c r="A8115">
        <v>7487</v>
      </c>
      <c r="B8115" s="1">
        <f>DATE(2020,7,1) + TIME(0,0,0)</f>
        <v>44013</v>
      </c>
      <c r="C8115">
        <v>45.266647339000002</v>
      </c>
    </row>
    <row r="8116" spans="1:3" x14ac:dyDescent="0.25">
      <c r="A8116">
        <v>7518</v>
      </c>
      <c r="B8116" s="1">
        <f>DATE(2020,8,1) + TIME(0,0,0)</f>
        <v>44044</v>
      </c>
      <c r="C8116">
        <v>45.291011810000001</v>
      </c>
    </row>
    <row r="8117" spans="1:3" x14ac:dyDescent="0.25">
      <c r="A8117">
        <v>7549</v>
      </c>
      <c r="B8117" s="1">
        <f>DATE(2020,9,1) + TIME(0,0,0)</f>
        <v>44075</v>
      </c>
      <c r="C8117">
        <v>45.315280913999999</v>
      </c>
    </row>
    <row r="8118" spans="1:3" x14ac:dyDescent="0.25">
      <c r="A8118">
        <v>7579</v>
      </c>
      <c r="B8118" s="1">
        <f>DATE(2020,10,1) + TIME(0,0,0)</f>
        <v>44105</v>
      </c>
      <c r="C8118">
        <v>45.338684082</v>
      </c>
    </row>
    <row r="8119" spans="1:3" x14ac:dyDescent="0.25">
      <c r="A8119">
        <v>7610</v>
      </c>
      <c r="B8119" s="1">
        <f>DATE(2020,11,1) + TIME(0,0,0)</f>
        <v>44136</v>
      </c>
      <c r="C8119">
        <v>45.362777710000003</v>
      </c>
    </row>
    <row r="8120" spans="1:3" x14ac:dyDescent="0.25">
      <c r="A8120">
        <v>7640</v>
      </c>
      <c r="B8120" s="1">
        <f>DATE(2020,12,1) + TIME(0,0,0)</f>
        <v>44166</v>
      </c>
      <c r="C8120">
        <v>45.386001587000003</v>
      </c>
    </row>
    <row r="8121" spans="1:3" x14ac:dyDescent="0.25">
      <c r="A8121">
        <v>7671</v>
      </c>
      <c r="B8121" s="1">
        <f>DATE(2021,1,1) + TIME(0,0,0)</f>
        <v>44197</v>
      </c>
      <c r="C8121">
        <v>45.409912108999997</v>
      </c>
    </row>
    <row r="8122" spans="1:3" x14ac:dyDescent="0.25">
      <c r="A8122">
        <v>7702</v>
      </c>
      <c r="B8122" s="1">
        <f>DATE(2021,2,1) + TIME(0,0,0)</f>
        <v>44228</v>
      </c>
      <c r="C8122">
        <v>45.433723450000002</v>
      </c>
    </row>
    <row r="8123" spans="1:3" x14ac:dyDescent="0.25">
      <c r="A8123">
        <v>7730</v>
      </c>
      <c r="B8123" s="1">
        <f>DATE(2021,3,1) + TIME(0,0,0)</f>
        <v>44256</v>
      </c>
      <c r="C8123">
        <v>45.455154419000003</v>
      </c>
    </row>
    <row r="8124" spans="1:3" x14ac:dyDescent="0.25">
      <c r="A8124">
        <v>7761</v>
      </c>
      <c r="B8124" s="1">
        <f>DATE(2021,4,1) + TIME(0,0,0)</f>
        <v>44287</v>
      </c>
      <c r="C8124">
        <v>45.478782654</v>
      </c>
    </row>
    <row r="8125" spans="1:3" x14ac:dyDescent="0.25">
      <c r="A8125">
        <v>7791</v>
      </c>
      <c r="B8125" s="1">
        <f>DATE(2021,5,1) + TIME(0,0,0)</f>
        <v>44317</v>
      </c>
      <c r="C8125">
        <v>45.501564025999997</v>
      </c>
    </row>
    <row r="8126" spans="1:3" x14ac:dyDescent="0.25">
      <c r="A8126">
        <v>7822</v>
      </c>
      <c r="B8126" s="1">
        <f>DATE(2021,6,1) + TIME(0,0,0)</f>
        <v>44348</v>
      </c>
      <c r="C8126">
        <v>45.525009154999999</v>
      </c>
    </row>
    <row r="8127" spans="1:3" x14ac:dyDescent="0.25">
      <c r="A8127">
        <v>7852</v>
      </c>
      <c r="B8127" s="1">
        <f>DATE(2021,7,1) + TIME(0,0,0)</f>
        <v>44378</v>
      </c>
      <c r="C8127">
        <v>45.547603606999999</v>
      </c>
    </row>
    <row r="8128" spans="1:3" x14ac:dyDescent="0.25">
      <c r="A8128">
        <v>7883</v>
      </c>
      <c r="B8128" s="1">
        <f>DATE(2021,8,1) + TIME(0,0,0)</f>
        <v>44409</v>
      </c>
      <c r="C8128">
        <v>45.570861815999997</v>
      </c>
    </row>
    <row r="8129" spans="1:3" x14ac:dyDescent="0.25">
      <c r="A8129">
        <v>7914</v>
      </c>
      <c r="B8129" s="1">
        <f>DATE(2021,9,1) + TIME(0,0,0)</f>
        <v>44440</v>
      </c>
      <c r="C8129">
        <v>45.594024658000002</v>
      </c>
    </row>
    <row r="8130" spans="1:3" x14ac:dyDescent="0.25">
      <c r="A8130">
        <v>7944</v>
      </c>
      <c r="B8130" s="1">
        <f>DATE(2021,10,1) + TIME(0,0,0)</f>
        <v>44470</v>
      </c>
      <c r="C8130">
        <v>45.616348266999999</v>
      </c>
    </row>
    <row r="8131" spans="1:3" x14ac:dyDescent="0.25">
      <c r="A8131">
        <v>7975</v>
      </c>
      <c r="B8131" s="1">
        <f>DATE(2021,11,1) + TIME(0,0,0)</f>
        <v>44501</v>
      </c>
      <c r="C8131">
        <v>45.639324188000003</v>
      </c>
    </row>
    <row r="8132" spans="1:3" x14ac:dyDescent="0.25">
      <c r="A8132">
        <v>8005</v>
      </c>
      <c r="B8132" s="1">
        <f>DATE(2021,12,1) + TIME(0,0,0)</f>
        <v>44531</v>
      </c>
      <c r="C8132">
        <v>45.661468505999999</v>
      </c>
    </row>
    <row r="8133" spans="1:3" x14ac:dyDescent="0.25">
      <c r="A8133">
        <v>8036</v>
      </c>
      <c r="B8133" s="1">
        <f>DATE(2022,1,1) + TIME(0,0,0)</f>
        <v>44562</v>
      </c>
      <c r="C8133">
        <v>45.684257506999998</v>
      </c>
    </row>
    <row r="8134" spans="1:3" x14ac:dyDescent="0.25">
      <c r="A8134">
        <v>8067</v>
      </c>
      <c r="B8134" s="1">
        <f>DATE(2022,2,1) + TIME(0,0,0)</f>
        <v>44593</v>
      </c>
      <c r="C8134">
        <v>45.706954955999997</v>
      </c>
    </row>
    <row r="8135" spans="1:3" x14ac:dyDescent="0.25">
      <c r="A8135">
        <v>8095</v>
      </c>
      <c r="B8135" s="1">
        <f>DATE(2022,3,1) + TIME(0,0,0)</f>
        <v>44621</v>
      </c>
      <c r="C8135">
        <v>45.727375031000001</v>
      </c>
    </row>
    <row r="8136" spans="1:3" x14ac:dyDescent="0.25">
      <c r="A8136">
        <v>8126</v>
      </c>
      <c r="B8136" s="1">
        <f>DATE(2022,4,1) + TIME(0,0,0)</f>
        <v>44652</v>
      </c>
      <c r="C8136">
        <v>45.749897003000001</v>
      </c>
    </row>
    <row r="8137" spans="1:3" x14ac:dyDescent="0.25">
      <c r="A8137">
        <v>8156</v>
      </c>
      <c r="B8137" s="1">
        <f>DATE(2022,5,1) + TIME(0,0,0)</f>
        <v>44682</v>
      </c>
      <c r="C8137">
        <v>45.771602631</v>
      </c>
    </row>
    <row r="8138" spans="1:3" x14ac:dyDescent="0.25">
      <c r="A8138">
        <v>8187</v>
      </c>
      <c r="B8138" s="1">
        <f>DATE(2022,6,1) + TIME(0,0,0)</f>
        <v>44713</v>
      </c>
      <c r="C8138">
        <v>45.793945311999998</v>
      </c>
    </row>
    <row r="8139" spans="1:3" x14ac:dyDescent="0.25">
      <c r="A8139">
        <v>8217</v>
      </c>
      <c r="B8139" s="1">
        <f>DATE(2022,7,1) + TIME(0,0,0)</f>
        <v>44743</v>
      </c>
      <c r="C8139">
        <v>45.815479279000002</v>
      </c>
    </row>
    <row r="8140" spans="1:3" x14ac:dyDescent="0.25">
      <c r="A8140">
        <v>8248</v>
      </c>
      <c r="B8140" s="1">
        <f>DATE(2022,8,1) + TIME(0,0,0)</f>
        <v>44774</v>
      </c>
      <c r="C8140">
        <v>45.837642670000001</v>
      </c>
    </row>
    <row r="8141" spans="1:3" x14ac:dyDescent="0.25">
      <c r="A8141">
        <v>8279</v>
      </c>
      <c r="B8141" s="1">
        <f>DATE(2022,9,1) + TIME(0,0,0)</f>
        <v>44805</v>
      </c>
      <c r="C8141">
        <v>45.859714508000003</v>
      </c>
    </row>
    <row r="8142" spans="1:3" x14ac:dyDescent="0.25">
      <c r="A8142">
        <v>8309</v>
      </c>
      <c r="B8142" s="1">
        <f>DATE(2022,10,1) + TIME(0,0,0)</f>
        <v>44835</v>
      </c>
      <c r="C8142">
        <v>45.880985260000003</v>
      </c>
    </row>
    <row r="8143" spans="1:3" x14ac:dyDescent="0.25">
      <c r="A8143">
        <v>8340</v>
      </c>
      <c r="B8143" s="1">
        <f>DATE(2022,11,1) + TIME(0,0,0)</f>
        <v>44866</v>
      </c>
      <c r="C8143">
        <v>45.902870178000001</v>
      </c>
    </row>
    <row r="8144" spans="1:3" x14ac:dyDescent="0.25">
      <c r="A8144">
        <v>8370</v>
      </c>
      <c r="B8144" s="1">
        <f>DATE(2022,12,1) + TIME(0,0,0)</f>
        <v>44896</v>
      </c>
      <c r="C8144">
        <v>45.923957825000002</v>
      </c>
    </row>
    <row r="8145" spans="1:3" x14ac:dyDescent="0.25">
      <c r="A8145">
        <v>8401</v>
      </c>
      <c r="B8145" s="1">
        <f>DATE(2023,1,1) + TIME(0,0,0)</f>
        <v>44927</v>
      </c>
      <c r="C8145">
        <v>45.945655823000003</v>
      </c>
    </row>
    <row r="8146" spans="1:3" x14ac:dyDescent="0.25">
      <c r="A8146">
        <v>8432</v>
      </c>
      <c r="B8146" s="1">
        <f>DATE(2023,2,1) + TIME(0,0,0)</f>
        <v>44958</v>
      </c>
      <c r="C8146">
        <v>45.967258452999999</v>
      </c>
    </row>
    <row r="8147" spans="1:3" x14ac:dyDescent="0.25">
      <c r="A8147">
        <v>8460</v>
      </c>
      <c r="B8147" s="1">
        <f>DATE(2023,3,1) + TIME(0,0,0)</f>
        <v>44986</v>
      </c>
      <c r="C8147">
        <v>45.986694335999999</v>
      </c>
    </row>
    <row r="8148" spans="1:3" x14ac:dyDescent="0.25">
      <c r="A8148">
        <v>8491</v>
      </c>
      <c r="B8148" s="1">
        <f>DATE(2023,4,1) + TIME(0,0,0)</f>
        <v>45017</v>
      </c>
      <c r="C8148">
        <v>46.008125305</v>
      </c>
    </row>
    <row r="8149" spans="1:3" x14ac:dyDescent="0.25">
      <c r="A8149">
        <v>8521</v>
      </c>
      <c r="B8149" s="1">
        <f>DATE(2023,5,1) + TIME(0,0,0)</f>
        <v>45047</v>
      </c>
      <c r="C8149">
        <v>46.028778076000002</v>
      </c>
    </row>
    <row r="8150" spans="1:3" x14ac:dyDescent="0.25">
      <c r="A8150">
        <v>8552</v>
      </c>
      <c r="B8150" s="1">
        <f>DATE(2023,6,1) + TIME(0,0,0)</f>
        <v>45078</v>
      </c>
      <c r="C8150">
        <v>46.050029754999997</v>
      </c>
    </row>
    <row r="8151" spans="1:3" x14ac:dyDescent="0.25">
      <c r="A8151">
        <v>8582</v>
      </c>
      <c r="B8151" s="1">
        <f>DATE(2023,7,1) + TIME(0,0,0)</f>
        <v>45108</v>
      </c>
      <c r="C8151">
        <v>46.070518493999998</v>
      </c>
    </row>
    <row r="8152" spans="1:3" x14ac:dyDescent="0.25">
      <c r="A8152">
        <v>8613</v>
      </c>
      <c r="B8152" s="1">
        <f>DATE(2023,8,1) + TIME(0,0,0)</f>
        <v>45139</v>
      </c>
      <c r="C8152">
        <v>46.091598511000001</v>
      </c>
    </row>
    <row r="8153" spans="1:3" x14ac:dyDescent="0.25">
      <c r="A8153">
        <v>8644</v>
      </c>
      <c r="B8153" s="1">
        <f>DATE(2023,9,1) + TIME(0,0,0)</f>
        <v>45170</v>
      </c>
      <c r="C8153">
        <v>46.112598419000001</v>
      </c>
    </row>
    <row r="8154" spans="1:3" x14ac:dyDescent="0.25">
      <c r="A8154">
        <v>8674</v>
      </c>
      <c r="B8154" s="1">
        <f>DATE(2023,10,1) + TIME(0,0,0)</f>
        <v>45200</v>
      </c>
      <c r="C8154">
        <v>46.132839203000003</v>
      </c>
    </row>
    <row r="8155" spans="1:3" x14ac:dyDescent="0.25">
      <c r="A8155">
        <v>8705</v>
      </c>
      <c r="B8155" s="1">
        <f>DATE(2023,11,1) + TIME(0,0,0)</f>
        <v>45231</v>
      </c>
      <c r="C8155">
        <v>46.153671265</v>
      </c>
    </row>
    <row r="8156" spans="1:3" x14ac:dyDescent="0.25">
      <c r="A8156">
        <v>8735</v>
      </c>
      <c r="B8156" s="1">
        <f>DATE(2023,12,1) + TIME(0,0,0)</f>
        <v>45261</v>
      </c>
      <c r="C8156">
        <v>46.173755645999996</v>
      </c>
    </row>
    <row r="8157" spans="1:3" x14ac:dyDescent="0.25">
      <c r="A8157">
        <v>8766</v>
      </c>
      <c r="B8157" s="1">
        <f>DATE(2024,1,1) + TIME(0,0,0)</f>
        <v>45292</v>
      </c>
      <c r="C8157">
        <v>46.194423676</v>
      </c>
    </row>
    <row r="8158" spans="1:3" x14ac:dyDescent="0.25">
      <c r="A8158">
        <v>8797</v>
      </c>
      <c r="B8158" s="1">
        <f>DATE(2024,2,1) + TIME(0,0,0)</f>
        <v>45323</v>
      </c>
      <c r="C8158">
        <v>46.215015411000003</v>
      </c>
    </row>
    <row r="8159" spans="1:3" x14ac:dyDescent="0.25">
      <c r="A8159">
        <v>8826</v>
      </c>
      <c r="B8159" s="1">
        <f>DATE(2024,3,1) + TIME(0,0,0)</f>
        <v>45352</v>
      </c>
      <c r="C8159">
        <v>46.234203338999997</v>
      </c>
    </row>
    <row r="8160" spans="1:3" x14ac:dyDescent="0.25">
      <c r="A8160">
        <v>8857</v>
      </c>
      <c r="B8160" s="1">
        <f>DATE(2024,4,1) + TIME(0,0,0)</f>
        <v>45383</v>
      </c>
      <c r="C8160">
        <v>46.254634856999999</v>
      </c>
    </row>
    <row r="8161" spans="1:3" x14ac:dyDescent="0.25">
      <c r="A8161">
        <v>8887</v>
      </c>
      <c r="B8161" s="1">
        <f>DATE(2024,5,1) + TIME(0,0,0)</f>
        <v>45413</v>
      </c>
      <c r="C8161">
        <v>46.274333953999999</v>
      </c>
    </row>
    <row r="8162" spans="1:3" x14ac:dyDescent="0.25">
      <c r="A8162">
        <v>8918</v>
      </c>
      <c r="B8162" s="1">
        <f>DATE(2024,6,1) + TIME(0,0,0)</f>
        <v>45444</v>
      </c>
      <c r="C8162">
        <v>46.294612884999999</v>
      </c>
    </row>
    <row r="8163" spans="1:3" x14ac:dyDescent="0.25">
      <c r="A8163">
        <v>8948</v>
      </c>
      <c r="B8163" s="1">
        <f>DATE(2024,7,1) + TIME(0,0,0)</f>
        <v>45474</v>
      </c>
      <c r="C8163">
        <v>46.314163207999997</v>
      </c>
    </row>
    <row r="8164" spans="1:3" x14ac:dyDescent="0.25">
      <c r="A8164">
        <v>8979</v>
      </c>
      <c r="B8164" s="1">
        <f>DATE(2024,8,1) + TIME(0,0,0)</f>
        <v>45505</v>
      </c>
      <c r="C8164">
        <v>46.334285735999998</v>
      </c>
    </row>
    <row r="8165" spans="1:3" x14ac:dyDescent="0.25">
      <c r="A8165">
        <v>9010</v>
      </c>
      <c r="B8165" s="1">
        <f>DATE(2024,9,1) + TIME(0,0,0)</f>
        <v>45536</v>
      </c>
      <c r="C8165">
        <v>46.354331969999997</v>
      </c>
    </row>
    <row r="8166" spans="1:3" x14ac:dyDescent="0.25">
      <c r="A8166">
        <v>9040</v>
      </c>
      <c r="B8166" s="1">
        <f>DATE(2024,10,1) + TIME(0,0,0)</f>
        <v>45566</v>
      </c>
      <c r="C8166">
        <v>46.373661040999998</v>
      </c>
    </row>
    <row r="8167" spans="1:3" x14ac:dyDescent="0.25">
      <c r="A8167">
        <v>9071</v>
      </c>
      <c r="B8167" s="1">
        <f>DATE(2024,11,1) + TIME(0,0,0)</f>
        <v>45597</v>
      </c>
      <c r="C8167">
        <v>46.393558501999998</v>
      </c>
    </row>
    <row r="8168" spans="1:3" x14ac:dyDescent="0.25">
      <c r="A8168">
        <v>9101</v>
      </c>
      <c r="B8168" s="1">
        <f>DATE(2024,12,1) + TIME(0,0,0)</f>
        <v>45627</v>
      </c>
      <c r="C8168">
        <v>46.412742614999999</v>
      </c>
    </row>
    <row r="8169" spans="1:3" x14ac:dyDescent="0.25">
      <c r="A8169">
        <v>9132</v>
      </c>
      <c r="B8169" s="1">
        <f>DATE(2025,1,1) + TIME(0,0,0)</f>
        <v>45658</v>
      </c>
      <c r="C8169">
        <v>46.432491302000003</v>
      </c>
    </row>
    <row r="8170" spans="1:3" x14ac:dyDescent="0.25">
      <c r="A8170">
        <v>9163</v>
      </c>
      <c r="B8170" s="1">
        <f>DATE(2025,2,1) + TIME(0,0,0)</f>
        <v>45689</v>
      </c>
      <c r="C8170">
        <v>46.452167510999999</v>
      </c>
    </row>
    <row r="8171" spans="1:3" x14ac:dyDescent="0.25">
      <c r="A8171">
        <v>9191</v>
      </c>
      <c r="B8171" s="1">
        <f>DATE(2025,3,1) + TIME(0,0,0)</f>
        <v>45717</v>
      </c>
      <c r="C8171">
        <v>46.469875336000001</v>
      </c>
    </row>
    <row r="8172" spans="1:3" x14ac:dyDescent="0.25">
      <c r="A8172">
        <v>9222</v>
      </c>
      <c r="B8172" s="1">
        <f>DATE(2025,4,1) + TIME(0,0,0)</f>
        <v>45748</v>
      </c>
      <c r="C8172">
        <v>46.489406586000001</v>
      </c>
    </row>
    <row r="8173" spans="1:3" x14ac:dyDescent="0.25">
      <c r="A8173">
        <v>9252</v>
      </c>
      <c r="B8173" s="1">
        <f>DATE(2025,5,1) + TIME(0,0,0)</f>
        <v>45778</v>
      </c>
      <c r="C8173">
        <v>46.508243561</v>
      </c>
    </row>
    <row r="8174" spans="1:3" x14ac:dyDescent="0.25">
      <c r="A8174">
        <v>9283</v>
      </c>
      <c r="B8174" s="1">
        <f>DATE(2025,6,1) + TIME(0,0,0)</f>
        <v>45809</v>
      </c>
      <c r="C8174">
        <v>46.527633667000003</v>
      </c>
    </row>
    <row r="8175" spans="1:3" x14ac:dyDescent="0.25">
      <c r="A8175">
        <v>9313</v>
      </c>
      <c r="B8175" s="1">
        <f>DATE(2025,7,1) + TIME(0,0,0)</f>
        <v>45839</v>
      </c>
      <c r="C8175">
        <v>46.546329497999999</v>
      </c>
    </row>
    <row r="8176" spans="1:3" x14ac:dyDescent="0.25">
      <c r="A8176">
        <v>9344</v>
      </c>
      <c r="B8176" s="1">
        <f>DATE(2025,8,1) + TIME(0,0,0)</f>
        <v>45870</v>
      </c>
      <c r="C8176">
        <v>46.565582274999997</v>
      </c>
    </row>
    <row r="8177" spans="1:3" x14ac:dyDescent="0.25">
      <c r="A8177">
        <v>9375</v>
      </c>
      <c r="B8177" s="1">
        <f>DATE(2025,9,1) + TIME(0,0,0)</f>
        <v>45901</v>
      </c>
      <c r="C8177">
        <v>46.584762572999999</v>
      </c>
    </row>
    <row r="8178" spans="1:3" x14ac:dyDescent="0.25">
      <c r="A8178">
        <v>9405</v>
      </c>
      <c r="B8178" s="1">
        <f>DATE(2025,10,1) + TIME(0,0,0)</f>
        <v>45931</v>
      </c>
      <c r="C8178">
        <v>46.603256225999999</v>
      </c>
    </row>
    <row r="8179" spans="1:3" x14ac:dyDescent="0.25">
      <c r="A8179">
        <v>9436</v>
      </c>
      <c r="B8179" s="1">
        <f>DATE(2025,11,1) + TIME(0,0,0)</f>
        <v>45962</v>
      </c>
      <c r="C8179">
        <v>46.622295379999997</v>
      </c>
    </row>
    <row r="8180" spans="1:3" x14ac:dyDescent="0.25">
      <c r="A8180">
        <v>9466</v>
      </c>
      <c r="B8180" s="1">
        <f>DATE(2025,12,1) + TIME(0,0,0)</f>
        <v>45992</v>
      </c>
      <c r="C8180">
        <v>46.640659331999998</v>
      </c>
    </row>
    <row r="8181" spans="1:3" x14ac:dyDescent="0.25">
      <c r="A8181">
        <v>9497</v>
      </c>
      <c r="B8181" s="1">
        <f>DATE(2026,1,1) + TIME(0,0,0)</f>
        <v>46023</v>
      </c>
      <c r="C8181">
        <v>46.659564971999998</v>
      </c>
    </row>
    <row r="8182" spans="1:3" x14ac:dyDescent="0.25">
      <c r="A8182">
        <v>9528</v>
      </c>
      <c r="B8182" s="1">
        <f>DATE(2026,2,1) + TIME(0,0,0)</f>
        <v>46054</v>
      </c>
      <c r="C8182">
        <v>46.678405761999997</v>
      </c>
    </row>
    <row r="8183" spans="1:3" x14ac:dyDescent="0.25">
      <c r="A8183">
        <v>9556</v>
      </c>
      <c r="B8183" s="1">
        <f>DATE(2026,3,1) + TIME(0,0,0)</f>
        <v>46082</v>
      </c>
      <c r="C8183">
        <v>46.695362091</v>
      </c>
    </row>
    <row r="8184" spans="1:3" x14ac:dyDescent="0.25">
      <c r="A8184">
        <v>9587</v>
      </c>
      <c r="B8184" s="1">
        <f>DATE(2026,4,1) + TIME(0,0,0)</f>
        <v>46113</v>
      </c>
      <c r="C8184">
        <v>46.714069365999997</v>
      </c>
    </row>
    <row r="8185" spans="1:3" x14ac:dyDescent="0.25">
      <c r="A8185">
        <v>9617</v>
      </c>
      <c r="B8185" s="1">
        <f>DATE(2026,5,1) + TIME(0,0,0)</f>
        <v>46143</v>
      </c>
      <c r="C8185">
        <v>46.732112884999999</v>
      </c>
    </row>
    <row r="8186" spans="1:3" x14ac:dyDescent="0.25">
      <c r="A8186">
        <v>9648</v>
      </c>
      <c r="B8186" s="1">
        <f>DATE(2026,6,1) + TIME(0,0,0)</f>
        <v>46174</v>
      </c>
      <c r="C8186">
        <v>46.750694275000001</v>
      </c>
    </row>
    <row r="8187" spans="1:3" x14ac:dyDescent="0.25">
      <c r="A8187">
        <v>9678</v>
      </c>
      <c r="B8187" s="1">
        <f>DATE(2026,7,1) + TIME(0,0,0)</f>
        <v>46204</v>
      </c>
      <c r="C8187">
        <v>46.768608092999997</v>
      </c>
    </row>
    <row r="8188" spans="1:3" x14ac:dyDescent="0.25">
      <c r="A8188">
        <v>9709</v>
      </c>
      <c r="B8188" s="1">
        <f>DATE(2026,8,1) + TIME(0,0,0)</f>
        <v>46235</v>
      </c>
      <c r="C8188">
        <v>46.787055969000001</v>
      </c>
    </row>
    <row r="8189" spans="1:3" x14ac:dyDescent="0.25">
      <c r="A8189">
        <v>9740</v>
      </c>
      <c r="B8189" s="1">
        <f>DATE(2026,9,1) + TIME(0,0,0)</f>
        <v>46266</v>
      </c>
      <c r="C8189">
        <v>46.805435181</v>
      </c>
    </row>
    <row r="8190" spans="1:3" x14ac:dyDescent="0.25">
      <c r="A8190">
        <v>9770</v>
      </c>
      <c r="B8190" s="1">
        <f>DATE(2026,10,1) + TIME(0,0,0)</f>
        <v>46296</v>
      </c>
      <c r="C8190">
        <v>46.823162078999999</v>
      </c>
    </row>
    <row r="8191" spans="1:3" x14ac:dyDescent="0.25">
      <c r="A8191">
        <v>9801</v>
      </c>
      <c r="B8191" s="1">
        <f>DATE(2026,11,1) + TIME(0,0,0)</f>
        <v>46327</v>
      </c>
      <c r="C8191">
        <v>46.841419219999999</v>
      </c>
    </row>
    <row r="8192" spans="1:3" x14ac:dyDescent="0.25">
      <c r="A8192">
        <v>9831</v>
      </c>
      <c r="B8192" s="1">
        <f>DATE(2026,12,1) + TIME(0,0,0)</f>
        <v>46357</v>
      </c>
      <c r="C8192">
        <v>46.859027863000001</v>
      </c>
    </row>
    <row r="8193" spans="1:3" x14ac:dyDescent="0.25">
      <c r="A8193">
        <v>9862</v>
      </c>
      <c r="B8193" s="1">
        <f>DATE(2027,1,1) + TIME(0,0,0)</f>
        <v>46388</v>
      </c>
      <c r="C8193">
        <v>46.877159118999998</v>
      </c>
    </row>
    <row r="8194" spans="1:3" x14ac:dyDescent="0.25">
      <c r="A8194">
        <v>9893</v>
      </c>
      <c r="B8194" s="1">
        <f>DATE(2027,2,1) + TIME(0,0,0)</f>
        <v>46419</v>
      </c>
      <c r="C8194">
        <v>46.89522934</v>
      </c>
    </row>
    <row r="8195" spans="1:3" x14ac:dyDescent="0.25">
      <c r="A8195">
        <v>9921</v>
      </c>
      <c r="B8195" s="1">
        <f>DATE(2027,3,1) + TIME(0,0,0)</f>
        <v>46447</v>
      </c>
      <c r="C8195">
        <v>46.911502837999997</v>
      </c>
    </row>
    <row r="8196" spans="1:3" x14ac:dyDescent="0.25">
      <c r="A8196">
        <v>9952</v>
      </c>
      <c r="B8196" s="1">
        <f>DATE(2027,4,1) + TIME(0,0,0)</f>
        <v>46478</v>
      </c>
      <c r="C8196">
        <v>46.929458617999998</v>
      </c>
    </row>
    <row r="8197" spans="1:3" x14ac:dyDescent="0.25">
      <c r="A8197">
        <v>9982</v>
      </c>
      <c r="B8197" s="1">
        <f>DATE(2027,5,1) + TIME(0,0,0)</f>
        <v>46508</v>
      </c>
      <c r="C8197">
        <v>46.946781158</v>
      </c>
    </row>
    <row r="8198" spans="1:3" x14ac:dyDescent="0.25">
      <c r="A8198">
        <v>10013</v>
      </c>
      <c r="B8198" s="1">
        <f>DATE(2027,6,1) + TIME(0,0,0)</f>
        <v>46539</v>
      </c>
      <c r="C8198">
        <v>46.964626312</v>
      </c>
    </row>
    <row r="8199" spans="1:3" x14ac:dyDescent="0.25">
      <c r="A8199">
        <v>10043</v>
      </c>
      <c r="B8199" s="1">
        <f>DATE(2027,7,1) + TIME(0,0,0)</f>
        <v>46569</v>
      </c>
      <c r="C8199">
        <v>46.981834411999998</v>
      </c>
    </row>
    <row r="8200" spans="1:3" x14ac:dyDescent="0.25">
      <c r="A8200">
        <v>10074</v>
      </c>
      <c r="B8200" s="1">
        <f>DATE(2027,8,1) + TIME(0,0,0)</f>
        <v>46600</v>
      </c>
      <c r="C8200">
        <v>46.999565124999997</v>
      </c>
    </row>
    <row r="8201" spans="1:3" x14ac:dyDescent="0.25">
      <c r="A8201">
        <v>10105</v>
      </c>
      <c r="B8201" s="1">
        <f>DATE(2027,9,1) + TIME(0,0,0)</f>
        <v>46631</v>
      </c>
      <c r="C8201">
        <v>47.017234801999997</v>
      </c>
    </row>
    <row r="8202" spans="1:3" x14ac:dyDescent="0.25">
      <c r="A8202">
        <v>10135</v>
      </c>
      <c r="B8202" s="1">
        <f>DATE(2027,10,1) + TIME(0,0,0)</f>
        <v>46661</v>
      </c>
      <c r="C8202">
        <v>47.034282683999997</v>
      </c>
    </row>
    <row r="8203" spans="1:3" x14ac:dyDescent="0.25">
      <c r="A8203">
        <v>10166</v>
      </c>
      <c r="B8203" s="1">
        <f>DATE(2027,11,1) + TIME(0,0,0)</f>
        <v>46692</v>
      </c>
      <c r="C8203">
        <v>47.051837921000001</v>
      </c>
    </row>
    <row r="8204" spans="1:3" x14ac:dyDescent="0.25">
      <c r="A8204">
        <v>10196</v>
      </c>
      <c r="B8204" s="1">
        <f>DATE(2027,12,1) + TIME(0,0,0)</f>
        <v>46722</v>
      </c>
      <c r="C8204">
        <v>47.068778991999999</v>
      </c>
    </row>
    <row r="8205" spans="1:3" x14ac:dyDescent="0.25">
      <c r="A8205">
        <v>10227</v>
      </c>
      <c r="B8205" s="1">
        <f>DATE(2028,1,1) + TIME(0,0,0)</f>
        <v>46753</v>
      </c>
      <c r="C8205">
        <v>47.086223601999997</v>
      </c>
    </row>
    <row r="8206" spans="1:3" x14ac:dyDescent="0.25">
      <c r="A8206">
        <v>10258</v>
      </c>
      <c r="B8206" s="1">
        <f>DATE(2028,2,1) + TIME(0,0,0)</f>
        <v>46784</v>
      </c>
      <c r="C8206">
        <v>47.103614807</v>
      </c>
    </row>
    <row r="8207" spans="1:3" x14ac:dyDescent="0.25">
      <c r="A8207">
        <v>10287</v>
      </c>
      <c r="B8207" s="1">
        <f>DATE(2028,3,1) + TIME(0,0,0)</f>
        <v>46813</v>
      </c>
      <c r="C8207">
        <v>47.119831085000001</v>
      </c>
    </row>
    <row r="8208" spans="1:3" x14ac:dyDescent="0.25">
      <c r="A8208">
        <v>10318</v>
      </c>
      <c r="B8208" s="1">
        <f>DATE(2028,4,1) + TIME(0,0,0)</f>
        <v>46844</v>
      </c>
      <c r="C8208">
        <v>47.137115479000002</v>
      </c>
    </row>
    <row r="8209" spans="1:3" x14ac:dyDescent="0.25">
      <c r="A8209">
        <v>10348</v>
      </c>
      <c r="B8209" s="1">
        <f>DATE(2028,5,1) + TIME(0,0,0)</f>
        <v>46874</v>
      </c>
      <c r="C8209">
        <v>47.153785706000001</v>
      </c>
    </row>
    <row r="8210" spans="1:3" x14ac:dyDescent="0.25">
      <c r="A8210">
        <v>10379</v>
      </c>
      <c r="B8210" s="1">
        <f>DATE(2028,6,1) + TIME(0,0,0)</f>
        <v>46905</v>
      </c>
      <c r="C8210">
        <v>47.170959473000003</v>
      </c>
    </row>
    <row r="8211" spans="1:3" x14ac:dyDescent="0.25">
      <c r="A8211">
        <v>10409</v>
      </c>
      <c r="B8211" s="1">
        <f>DATE(2028,7,1) + TIME(0,0,0)</f>
        <v>46935</v>
      </c>
      <c r="C8211">
        <v>47.187522887999997</v>
      </c>
    </row>
    <row r="8212" spans="1:3" x14ac:dyDescent="0.25">
      <c r="A8212">
        <v>10440</v>
      </c>
      <c r="B8212" s="1">
        <f>DATE(2028,8,1) + TIME(0,0,0)</f>
        <v>46966</v>
      </c>
      <c r="C8212">
        <v>47.204589843999997</v>
      </c>
    </row>
    <row r="8213" spans="1:3" x14ac:dyDescent="0.25">
      <c r="A8213">
        <v>10471</v>
      </c>
      <c r="B8213" s="1">
        <f>DATE(2028,9,1) + TIME(0,0,0)</f>
        <v>46997</v>
      </c>
      <c r="C8213">
        <v>47.221595764</v>
      </c>
    </row>
    <row r="8214" spans="1:3" x14ac:dyDescent="0.25">
      <c r="A8214">
        <v>10501</v>
      </c>
      <c r="B8214" s="1">
        <f>DATE(2028,10,1) + TIME(0,0,0)</f>
        <v>47027</v>
      </c>
      <c r="C8214">
        <v>47.238006591999998</v>
      </c>
    </row>
    <row r="8215" spans="1:3" x14ac:dyDescent="0.25">
      <c r="A8215">
        <v>10532</v>
      </c>
      <c r="B8215" s="1">
        <f>DATE(2028,11,1) + TIME(0,0,0)</f>
        <v>47058</v>
      </c>
      <c r="C8215">
        <v>47.254909515000001</v>
      </c>
    </row>
    <row r="8216" spans="1:3" x14ac:dyDescent="0.25">
      <c r="A8216">
        <v>10562</v>
      </c>
      <c r="B8216" s="1">
        <f>DATE(2028,12,1) + TIME(0,0,0)</f>
        <v>47088</v>
      </c>
      <c r="C8216">
        <v>47.271213531000001</v>
      </c>
    </row>
    <row r="8217" spans="1:3" x14ac:dyDescent="0.25">
      <c r="A8217">
        <v>10593</v>
      </c>
      <c r="B8217" s="1">
        <f>DATE(2029,1,1) + TIME(0,0,0)</f>
        <v>47119</v>
      </c>
      <c r="C8217">
        <v>47.288009643999999</v>
      </c>
    </row>
    <row r="8218" spans="1:3" x14ac:dyDescent="0.25">
      <c r="A8218">
        <v>10624</v>
      </c>
      <c r="B8218" s="1">
        <f>DATE(2029,2,1) + TIME(0,0,0)</f>
        <v>47150</v>
      </c>
      <c r="C8218">
        <v>47.304752350000001</v>
      </c>
    </row>
    <row r="8219" spans="1:3" x14ac:dyDescent="0.25">
      <c r="A8219">
        <v>10652</v>
      </c>
      <c r="B8219" s="1">
        <f>DATE(2029,3,1) + TIME(0,0,0)</f>
        <v>47178</v>
      </c>
      <c r="C8219">
        <v>47.319828033</v>
      </c>
    </row>
    <row r="8220" spans="1:3" x14ac:dyDescent="0.25">
      <c r="A8220">
        <v>10683</v>
      </c>
      <c r="B8220" s="1">
        <f>DATE(2029,4,1) + TIME(0,0,0)</f>
        <v>47209</v>
      </c>
      <c r="C8220">
        <v>47.336467743</v>
      </c>
    </row>
    <row r="8221" spans="1:3" x14ac:dyDescent="0.25">
      <c r="A8221">
        <v>10713</v>
      </c>
      <c r="B8221" s="1">
        <f>DATE(2029,5,1) + TIME(0,0,0)</f>
        <v>47239</v>
      </c>
      <c r="C8221">
        <v>47.352523804</v>
      </c>
    </row>
    <row r="8222" spans="1:3" x14ac:dyDescent="0.25">
      <c r="A8222">
        <v>10744</v>
      </c>
      <c r="B8222" s="1">
        <f>DATE(2029,6,1) + TIME(0,0,0)</f>
        <v>47270</v>
      </c>
      <c r="C8222">
        <v>47.369060515999998</v>
      </c>
    </row>
    <row r="8223" spans="1:3" x14ac:dyDescent="0.25">
      <c r="A8223">
        <v>10774</v>
      </c>
      <c r="B8223" s="1">
        <f>DATE(2029,7,1) + TIME(0,0,0)</f>
        <v>47300</v>
      </c>
      <c r="C8223">
        <v>47.385017394999998</v>
      </c>
    </row>
    <row r="8224" spans="1:3" x14ac:dyDescent="0.25">
      <c r="A8224">
        <v>10805</v>
      </c>
      <c r="B8224" s="1">
        <f>DATE(2029,8,1) + TIME(0,0,0)</f>
        <v>47331</v>
      </c>
      <c r="C8224">
        <v>47.401454926</v>
      </c>
    </row>
    <row r="8225" spans="1:3" x14ac:dyDescent="0.25">
      <c r="A8225">
        <v>10836</v>
      </c>
      <c r="B8225" s="1">
        <f>DATE(2029,9,1) + TIME(0,0,0)</f>
        <v>47362</v>
      </c>
      <c r="C8225">
        <v>47.417839049999998</v>
      </c>
    </row>
    <row r="8226" spans="1:3" x14ac:dyDescent="0.25">
      <c r="A8226">
        <v>10866</v>
      </c>
      <c r="B8226" s="1">
        <f>DATE(2029,10,1) + TIME(0,0,0)</f>
        <v>47392</v>
      </c>
      <c r="C8226">
        <v>47.433647155999999</v>
      </c>
    </row>
    <row r="8227" spans="1:3" x14ac:dyDescent="0.25">
      <c r="A8227">
        <v>10897</v>
      </c>
      <c r="B8227" s="1">
        <f>DATE(2029,11,1) + TIME(0,0,0)</f>
        <v>47423</v>
      </c>
      <c r="C8227">
        <v>47.449932097999998</v>
      </c>
    </row>
    <row r="8228" spans="1:3" x14ac:dyDescent="0.25">
      <c r="A8228">
        <v>10927</v>
      </c>
      <c r="B8228" s="1">
        <f>DATE(2029,12,1) + TIME(0,0,0)</f>
        <v>47453</v>
      </c>
      <c r="C8228">
        <v>47.465648651000002</v>
      </c>
    </row>
    <row r="8229" spans="1:3" x14ac:dyDescent="0.25">
      <c r="A8229">
        <v>10958</v>
      </c>
      <c r="B8229" s="1">
        <f>DATE(2030,1,1) + TIME(0,0,0)</f>
        <v>47484</v>
      </c>
      <c r="C8229">
        <v>47.481834411999998</v>
      </c>
    </row>
    <row r="8230" spans="1:3" x14ac:dyDescent="0.25">
      <c r="A8230">
        <v>10989</v>
      </c>
      <c r="B8230" s="1">
        <f>DATE(2030,2,1) + TIME(0,0,0)</f>
        <v>47515</v>
      </c>
      <c r="C8230">
        <v>47.497974395999996</v>
      </c>
    </row>
    <row r="8231" spans="1:3" x14ac:dyDescent="0.25">
      <c r="A8231">
        <v>11017</v>
      </c>
      <c r="B8231" s="1">
        <f>DATE(2030,3,1) + TIME(0,0,0)</f>
        <v>47543</v>
      </c>
      <c r="C8231">
        <v>47.512508392000001</v>
      </c>
    </row>
    <row r="8232" spans="1:3" x14ac:dyDescent="0.25">
      <c r="A8232">
        <v>11048</v>
      </c>
      <c r="B8232" s="1">
        <f>DATE(2030,4,1) + TIME(0,0,0)</f>
        <v>47574</v>
      </c>
      <c r="C8232">
        <v>47.528553008999999</v>
      </c>
    </row>
    <row r="8233" spans="1:3" x14ac:dyDescent="0.25">
      <c r="A8233">
        <v>11078</v>
      </c>
      <c r="B8233" s="1">
        <f>DATE(2030,5,1) + TIME(0,0,0)</f>
        <v>47604</v>
      </c>
      <c r="C8233">
        <v>47.544036865000002</v>
      </c>
    </row>
    <row r="8234" spans="1:3" x14ac:dyDescent="0.25">
      <c r="A8234">
        <v>11109</v>
      </c>
      <c r="B8234" s="1">
        <f>DATE(2030,6,1) + TIME(0,0,0)</f>
        <v>47635</v>
      </c>
      <c r="C8234">
        <v>47.559989928999997</v>
      </c>
    </row>
    <row r="8235" spans="1:3" x14ac:dyDescent="0.25">
      <c r="A8235">
        <v>11139</v>
      </c>
      <c r="B8235" s="1">
        <f>DATE(2030,7,1) + TIME(0,0,0)</f>
        <v>47665</v>
      </c>
      <c r="C8235">
        <v>47.575378418</v>
      </c>
    </row>
    <row r="8236" spans="1:3" x14ac:dyDescent="0.25">
      <c r="A8236">
        <v>11170</v>
      </c>
      <c r="B8236" s="1">
        <f>DATE(2030,8,1) + TIME(0,0,0)</f>
        <v>47696</v>
      </c>
      <c r="C8236">
        <v>47.591236115000001</v>
      </c>
    </row>
    <row r="8237" spans="1:3" x14ac:dyDescent="0.25">
      <c r="A8237">
        <v>11201</v>
      </c>
      <c r="B8237" s="1">
        <f>DATE(2030,9,1) + TIME(0,0,0)</f>
        <v>47727</v>
      </c>
      <c r="C8237">
        <v>47.607048034999998</v>
      </c>
    </row>
    <row r="8238" spans="1:3" x14ac:dyDescent="0.25">
      <c r="A8238">
        <v>11231</v>
      </c>
      <c r="B8238" s="1">
        <f>DATE(2030,10,1) + TIME(0,0,0)</f>
        <v>47757</v>
      </c>
      <c r="C8238">
        <v>47.622306823999999</v>
      </c>
    </row>
    <row r="8239" spans="1:3" x14ac:dyDescent="0.25">
      <c r="A8239">
        <v>11262</v>
      </c>
      <c r="B8239" s="1">
        <f>DATE(2030,11,1) + TIME(0,0,0)</f>
        <v>47788</v>
      </c>
      <c r="C8239">
        <v>47.638023376</v>
      </c>
    </row>
    <row r="8240" spans="1:3" x14ac:dyDescent="0.25">
      <c r="A8240">
        <v>11292</v>
      </c>
      <c r="B8240" s="1">
        <f>DATE(2030,12,1) + TIME(0,0,0)</f>
        <v>47818</v>
      </c>
      <c r="C8240">
        <v>47.653194427000003</v>
      </c>
    </row>
    <row r="8241" spans="1:3" x14ac:dyDescent="0.25">
      <c r="A8241">
        <v>11323</v>
      </c>
      <c r="B8241" s="1">
        <f>DATE(2031,1,1) + TIME(0,0,0)</f>
        <v>47849</v>
      </c>
      <c r="C8241">
        <v>47.668823242000002</v>
      </c>
    </row>
    <row r="8242" spans="1:3" x14ac:dyDescent="0.25">
      <c r="A8242">
        <v>11354</v>
      </c>
      <c r="B8242" s="1">
        <f>DATE(2031,2,1) + TIME(0,0,0)</f>
        <v>47880</v>
      </c>
      <c r="C8242">
        <v>47.684406281000001</v>
      </c>
    </row>
    <row r="8243" spans="1:3" x14ac:dyDescent="0.25">
      <c r="A8243">
        <v>11382</v>
      </c>
      <c r="B8243" s="1">
        <f>DATE(2031,3,1) + TIME(0,0,0)</f>
        <v>47908</v>
      </c>
      <c r="C8243">
        <v>47.698444365999997</v>
      </c>
    </row>
    <row r="8244" spans="1:3" x14ac:dyDescent="0.25">
      <c r="A8244">
        <v>11413</v>
      </c>
      <c r="B8244" s="1">
        <f>DATE(2031,4,1) + TIME(0,0,0)</f>
        <v>47939</v>
      </c>
      <c r="C8244">
        <v>47.713939666999998</v>
      </c>
    </row>
    <row r="8245" spans="1:3" x14ac:dyDescent="0.25">
      <c r="A8245">
        <v>11443</v>
      </c>
      <c r="B8245" s="1">
        <f>DATE(2031,5,1) + TIME(0,0,0)</f>
        <v>47969</v>
      </c>
      <c r="C8245">
        <v>47.728893280000001</v>
      </c>
    </row>
    <row r="8246" spans="1:3" x14ac:dyDescent="0.25">
      <c r="A8246">
        <v>11474</v>
      </c>
      <c r="B8246" s="1">
        <f>DATE(2031,6,1) + TIME(0,0,0)</f>
        <v>48000</v>
      </c>
      <c r="C8246">
        <v>47.744304657000001</v>
      </c>
    </row>
    <row r="8247" spans="1:3" x14ac:dyDescent="0.25">
      <c r="A8247">
        <v>11504</v>
      </c>
      <c r="B8247" s="1">
        <f>DATE(2031,7,1) + TIME(0,0,0)</f>
        <v>48030</v>
      </c>
      <c r="C8247">
        <v>47.759174346999998</v>
      </c>
    </row>
    <row r="8248" spans="1:3" x14ac:dyDescent="0.25">
      <c r="A8248">
        <v>11535</v>
      </c>
      <c r="B8248" s="1">
        <f>DATE(2031,8,1) + TIME(0,0,0)</f>
        <v>48061</v>
      </c>
      <c r="C8248">
        <v>47.774497986</v>
      </c>
    </row>
    <row r="8249" spans="1:3" x14ac:dyDescent="0.25">
      <c r="A8249">
        <v>11566</v>
      </c>
      <c r="B8249" s="1">
        <f>DATE(2031,9,1) + TIME(0,0,0)</f>
        <v>48092</v>
      </c>
      <c r="C8249">
        <v>47.789775847999998</v>
      </c>
    </row>
    <row r="8250" spans="1:3" x14ac:dyDescent="0.25">
      <c r="A8250">
        <v>11596</v>
      </c>
      <c r="B8250" s="1">
        <f>DATE(2031,10,1) + TIME(0,0,0)</f>
        <v>48122</v>
      </c>
      <c r="C8250">
        <v>47.804519653</v>
      </c>
    </row>
    <row r="8251" spans="1:3" x14ac:dyDescent="0.25">
      <c r="A8251">
        <v>11627</v>
      </c>
      <c r="B8251" s="1">
        <f>DATE(2031,11,1) + TIME(0,0,0)</f>
        <v>48153</v>
      </c>
      <c r="C8251">
        <v>47.819709778000004</v>
      </c>
    </row>
    <row r="8252" spans="1:3" x14ac:dyDescent="0.25">
      <c r="A8252">
        <v>11657</v>
      </c>
      <c r="B8252" s="1">
        <f>DATE(2031,12,1) + TIME(0,0,0)</f>
        <v>48183</v>
      </c>
      <c r="C8252">
        <v>47.834369658999996</v>
      </c>
    </row>
    <row r="8253" spans="1:3" x14ac:dyDescent="0.25">
      <c r="A8253">
        <v>11688</v>
      </c>
      <c r="B8253" s="1">
        <f>DATE(2032,1,1) + TIME(0,0,0)</f>
        <v>48214</v>
      </c>
      <c r="C8253">
        <v>47.849472046000002</v>
      </c>
    </row>
    <row r="8254" spans="1:3" x14ac:dyDescent="0.25">
      <c r="A8254">
        <v>11719</v>
      </c>
      <c r="B8254" s="1">
        <f>DATE(2032,2,1) + TIME(0,0,0)</f>
        <v>48245</v>
      </c>
      <c r="C8254">
        <v>47.864528655999997</v>
      </c>
    </row>
    <row r="8255" spans="1:3" x14ac:dyDescent="0.25">
      <c r="A8255">
        <v>11748</v>
      </c>
      <c r="B8255" s="1">
        <f>DATE(2032,3,1) + TIME(0,0,0)</f>
        <v>48274</v>
      </c>
      <c r="C8255">
        <v>47.878574370999999</v>
      </c>
    </row>
    <row r="8256" spans="1:3" x14ac:dyDescent="0.25">
      <c r="A8256">
        <v>11779</v>
      </c>
      <c r="B8256" s="1">
        <f>DATE(2032,4,1) + TIME(0,0,0)</f>
        <v>48305</v>
      </c>
      <c r="C8256">
        <v>47.893550873000002</v>
      </c>
    </row>
    <row r="8257" spans="1:3" x14ac:dyDescent="0.25">
      <c r="A8257">
        <v>11809</v>
      </c>
      <c r="B8257" s="1">
        <f>DATE(2032,5,1) + TIME(0,0,0)</f>
        <v>48335</v>
      </c>
      <c r="C8257">
        <v>47.908000946000001</v>
      </c>
    </row>
    <row r="8258" spans="1:3" x14ac:dyDescent="0.25">
      <c r="A8258">
        <v>11840</v>
      </c>
      <c r="B8258" s="1">
        <f>DATE(2032,6,1) + TIME(0,0,0)</f>
        <v>48366</v>
      </c>
      <c r="C8258">
        <v>47.922893524000003</v>
      </c>
    </row>
    <row r="8259" spans="1:3" x14ac:dyDescent="0.25">
      <c r="A8259">
        <v>11870</v>
      </c>
      <c r="B8259" s="1">
        <f>DATE(2032,7,1) + TIME(0,0,0)</f>
        <v>48396</v>
      </c>
      <c r="C8259">
        <v>47.937263489000003</v>
      </c>
    </row>
    <row r="8260" spans="1:3" x14ac:dyDescent="0.25">
      <c r="A8260">
        <v>11901</v>
      </c>
      <c r="B8260" s="1">
        <f>DATE(2032,8,1) + TIME(0,0,0)</f>
        <v>48427</v>
      </c>
      <c r="C8260">
        <v>47.952075958000002</v>
      </c>
    </row>
    <row r="8261" spans="1:3" x14ac:dyDescent="0.25">
      <c r="A8261">
        <v>11932</v>
      </c>
      <c r="B8261" s="1">
        <f>DATE(2032,9,1) + TIME(0,0,0)</f>
        <v>48458</v>
      </c>
      <c r="C8261">
        <v>47.966842651</v>
      </c>
    </row>
    <row r="8262" spans="1:3" x14ac:dyDescent="0.25">
      <c r="A8262">
        <v>11962</v>
      </c>
      <c r="B8262" s="1">
        <f>DATE(2032,10,1) + TIME(0,0,0)</f>
        <v>48488</v>
      </c>
      <c r="C8262">
        <v>47.981098175</v>
      </c>
    </row>
    <row r="8263" spans="1:3" x14ac:dyDescent="0.25">
      <c r="A8263">
        <v>11993</v>
      </c>
      <c r="B8263" s="1">
        <f>DATE(2032,11,1) + TIME(0,0,0)</f>
        <v>48519</v>
      </c>
      <c r="C8263">
        <v>47.995784759999999</v>
      </c>
    </row>
    <row r="8264" spans="1:3" x14ac:dyDescent="0.25">
      <c r="A8264">
        <v>12023</v>
      </c>
      <c r="B8264" s="1">
        <f>DATE(2032,12,1) + TIME(0,0,0)</f>
        <v>48549</v>
      </c>
      <c r="C8264">
        <v>48.009963988999999</v>
      </c>
    </row>
    <row r="8265" spans="1:3" x14ac:dyDescent="0.25">
      <c r="A8265">
        <v>12054</v>
      </c>
      <c r="B8265" s="1">
        <f>DATE(2033,1,1) + TIME(0,0,0)</f>
        <v>48580</v>
      </c>
      <c r="C8265">
        <v>48.024574280000003</v>
      </c>
    </row>
    <row r="8266" spans="1:3" x14ac:dyDescent="0.25">
      <c r="A8266">
        <v>12085</v>
      </c>
      <c r="B8266" s="1">
        <f>DATE(2033,2,1) + TIME(0,0,0)</f>
        <v>48611</v>
      </c>
      <c r="C8266">
        <v>48.039142609000002</v>
      </c>
    </row>
    <row r="8267" spans="1:3" x14ac:dyDescent="0.25">
      <c r="A8267">
        <v>12113</v>
      </c>
      <c r="B8267" s="1">
        <f>DATE(2033,3,1) + TIME(0,0,0)</f>
        <v>48639</v>
      </c>
      <c r="C8267">
        <v>48.052268982000001</v>
      </c>
    </row>
    <row r="8268" spans="1:3" x14ac:dyDescent="0.25">
      <c r="A8268">
        <v>12144</v>
      </c>
      <c r="B8268" s="1">
        <f>DATE(2033,4,1) + TIME(0,0,0)</f>
        <v>48670</v>
      </c>
      <c r="C8268">
        <v>48.066761016999997</v>
      </c>
    </row>
    <row r="8269" spans="1:3" x14ac:dyDescent="0.25">
      <c r="A8269">
        <v>12174</v>
      </c>
      <c r="B8269" s="1">
        <f>DATE(2033,5,1) + TIME(0,0,0)</f>
        <v>48700</v>
      </c>
      <c r="C8269">
        <v>48.080749511999997</v>
      </c>
    </row>
    <row r="8270" spans="1:3" x14ac:dyDescent="0.25">
      <c r="A8270">
        <v>12205</v>
      </c>
      <c r="B8270" s="1">
        <f>DATE(2033,6,1) + TIME(0,0,0)</f>
        <v>48731</v>
      </c>
      <c r="C8270">
        <v>48.095165252999998</v>
      </c>
    </row>
    <row r="8271" spans="1:3" x14ac:dyDescent="0.25">
      <c r="A8271">
        <v>12235</v>
      </c>
      <c r="B8271" s="1">
        <f>DATE(2033,7,1) + TIME(0,0,0)</f>
        <v>48761</v>
      </c>
      <c r="C8271">
        <v>48.109081267999997</v>
      </c>
    </row>
    <row r="8272" spans="1:3" x14ac:dyDescent="0.25">
      <c r="A8272">
        <v>12266</v>
      </c>
      <c r="B8272" s="1">
        <f>DATE(2033,8,1) + TIME(0,0,0)</f>
        <v>48792</v>
      </c>
      <c r="C8272">
        <v>48.123420715000002</v>
      </c>
    </row>
    <row r="8273" spans="1:3" x14ac:dyDescent="0.25">
      <c r="A8273">
        <v>12297</v>
      </c>
      <c r="B8273" s="1">
        <f>DATE(2033,9,1) + TIME(0,0,0)</f>
        <v>48823</v>
      </c>
      <c r="C8273">
        <v>48.137722015000001</v>
      </c>
    </row>
    <row r="8274" spans="1:3" x14ac:dyDescent="0.25">
      <c r="A8274">
        <v>12327</v>
      </c>
      <c r="B8274" s="1">
        <f>DATE(2033,10,1) + TIME(0,0,0)</f>
        <v>48853</v>
      </c>
      <c r="C8274">
        <v>48.151523589999996</v>
      </c>
    </row>
    <row r="8275" spans="1:3" x14ac:dyDescent="0.25">
      <c r="A8275">
        <v>12358</v>
      </c>
      <c r="B8275" s="1">
        <f>DATE(2033,11,1) + TIME(0,0,0)</f>
        <v>48884</v>
      </c>
      <c r="C8275">
        <v>48.165748596</v>
      </c>
    </row>
    <row r="8276" spans="1:3" x14ac:dyDescent="0.25">
      <c r="A8276">
        <v>12388</v>
      </c>
      <c r="B8276" s="1">
        <f>DATE(2033,12,1) + TIME(0,0,0)</f>
        <v>48914</v>
      </c>
      <c r="C8276">
        <v>48.179481506000002</v>
      </c>
    </row>
    <row r="8277" spans="1:3" x14ac:dyDescent="0.25">
      <c r="A8277">
        <v>12419</v>
      </c>
      <c r="B8277" s="1">
        <f>DATE(2034,1,1) + TIME(0,0,0)</f>
        <v>48945</v>
      </c>
      <c r="C8277">
        <v>48.193630218999999</v>
      </c>
    </row>
    <row r="8278" spans="1:3" x14ac:dyDescent="0.25">
      <c r="A8278">
        <v>12450</v>
      </c>
      <c r="B8278" s="1">
        <f>DATE(2034,2,1) + TIME(0,0,0)</f>
        <v>48976</v>
      </c>
      <c r="C8278">
        <v>48.207744597999998</v>
      </c>
    </row>
    <row r="8279" spans="1:3" x14ac:dyDescent="0.25">
      <c r="A8279">
        <v>12478</v>
      </c>
      <c r="B8279" s="1">
        <f>DATE(2034,3,1) + TIME(0,0,0)</f>
        <v>49004</v>
      </c>
      <c r="C8279">
        <v>48.220458983999997</v>
      </c>
    </row>
    <row r="8280" spans="1:3" x14ac:dyDescent="0.25">
      <c r="A8280">
        <v>12509</v>
      </c>
      <c r="B8280" s="1">
        <f>DATE(2034,4,1) + TIME(0,0,0)</f>
        <v>49035</v>
      </c>
      <c r="C8280">
        <v>48.234500885000003</v>
      </c>
    </row>
    <row r="8281" spans="1:3" x14ac:dyDescent="0.25">
      <c r="A8281">
        <v>12539</v>
      </c>
      <c r="B8281" s="1">
        <f>DATE(2034,5,1) + TIME(0,0,0)</f>
        <v>49065</v>
      </c>
      <c r="C8281">
        <v>48.248054504000002</v>
      </c>
    </row>
    <row r="8282" spans="1:3" x14ac:dyDescent="0.25">
      <c r="A8282">
        <v>12570</v>
      </c>
      <c r="B8282" s="1">
        <f>DATE(2034,6,1) + TIME(0,0,0)</f>
        <v>49096</v>
      </c>
      <c r="C8282">
        <v>48.262020110999998</v>
      </c>
    </row>
    <row r="8283" spans="1:3" x14ac:dyDescent="0.25">
      <c r="A8283">
        <v>12600</v>
      </c>
      <c r="B8283" s="1">
        <f>DATE(2034,7,1) + TIME(0,0,0)</f>
        <v>49126</v>
      </c>
      <c r="C8283">
        <v>48.275505066000001</v>
      </c>
    </row>
    <row r="8284" spans="1:3" x14ac:dyDescent="0.25">
      <c r="A8284">
        <v>12631</v>
      </c>
      <c r="B8284" s="1">
        <f>DATE(2034,8,1) + TIME(0,0,0)</f>
        <v>49157</v>
      </c>
      <c r="C8284">
        <v>48.289402008000003</v>
      </c>
    </row>
    <row r="8285" spans="1:3" x14ac:dyDescent="0.25">
      <c r="A8285">
        <v>12662</v>
      </c>
      <c r="B8285" s="1">
        <f>DATE(2034,9,1) + TIME(0,0,0)</f>
        <v>49188</v>
      </c>
      <c r="C8285">
        <v>48.303260803000001</v>
      </c>
    </row>
    <row r="8286" spans="1:3" x14ac:dyDescent="0.25">
      <c r="A8286">
        <v>12692</v>
      </c>
      <c r="B8286" s="1">
        <f>DATE(2034,10,1) + TIME(0,0,0)</f>
        <v>49218</v>
      </c>
      <c r="C8286">
        <v>48.316642760999997</v>
      </c>
    </row>
    <row r="8287" spans="1:3" x14ac:dyDescent="0.25">
      <c r="A8287">
        <v>12723</v>
      </c>
      <c r="B8287" s="1">
        <f>DATE(2034,11,1) + TIME(0,0,0)</f>
        <v>49249</v>
      </c>
      <c r="C8287">
        <v>48.330429076999998</v>
      </c>
    </row>
    <row r="8288" spans="1:3" x14ac:dyDescent="0.25">
      <c r="A8288">
        <v>12753</v>
      </c>
      <c r="B8288" s="1">
        <f>DATE(2034,12,1) + TIME(0,0,0)</f>
        <v>49279</v>
      </c>
      <c r="C8288">
        <v>48.343742370999998</v>
      </c>
    </row>
    <row r="8289" spans="1:3" x14ac:dyDescent="0.25">
      <c r="A8289">
        <v>12784</v>
      </c>
      <c r="B8289" s="1">
        <f>DATE(2035,1,1) + TIME(0,0,0)</f>
        <v>49310</v>
      </c>
      <c r="C8289">
        <v>48.357460021999998</v>
      </c>
    </row>
    <row r="8290" spans="1:3" x14ac:dyDescent="0.25">
      <c r="A8290">
        <v>12815</v>
      </c>
      <c r="B8290" s="1">
        <f>DATE(2035,2,1) + TIME(0,0,0)</f>
        <v>49341</v>
      </c>
      <c r="C8290">
        <v>48.371143341</v>
      </c>
    </row>
    <row r="8291" spans="1:3" x14ac:dyDescent="0.25">
      <c r="A8291">
        <v>12843</v>
      </c>
      <c r="B8291" s="1">
        <f>DATE(2035,3,1) + TIME(0,0,0)</f>
        <v>49369</v>
      </c>
      <c r="C8291">
        <v>48.383472443000002</v>
      </c>
    </row>
    <row r="8292" spans="1:3" x14ac:dyDescent="0.25">
      <c r="A8292">
        <v>12874</v>
      </c>
      <c r="B8292" s="1">
        <f>DATE(2035,4,1) + TIME(0,0,0)</f>
        <v>49400</v>
      </c>
      <c r="C8292">
        <v>48.397090912000003</v>
      </c>
    </row>
    <row r="8293" spans="1:3" x14ac:dyDescent="0.25">
      <c r="A8293">
        <v>12904</v>
      </c>
      <c r="B8293" s="1">
        <f>DATE(2035,5,1) + TIME(0,0,0)</f>
        <v>49430</v>
      </c>
      <c r="C8293">
        <v>48.410232544000003</v>
      </c>
    </row>
    <row r="8294" spans="1:3" x14ac:dyDescent="0.25">
      <c r="A8294">
        <v>12935</v>
      </c>
      <c r="B8294" s="1">
        <f>DATE(2035,6,1) + TIME(0,0,0)</f>
        <v>49461</v>
      </c>
      <c r="C8294">
        <v>48.423778534</v>
      </c>
    </row>
    <row r="8295" spans="1:3" x14ac:dyDescent="0.25">
      <c r="A8295">
        <v>12965</v>
      </c>
      <c r="B8295" s="1">
        <f>DATE(2035,7,1) + TIME(0,0,0)</f>
        <v>49491</v>
      </c>
      <c r="C8295">
        <v>48.436855315999999</v>
      </c>
    </row>
    <row r="8296" spans="1:3" x14ac:dyDescent="0.25">
      <c r="A8296">
        <v>12996</v>
      </c>
      <c r="B8296" s="1">
        <f>DATE(2035,8,1) + TIME(0,0,0)</f>
        <v>49522</v>
      </c>
      <c r="C8296">
        <v>48.450332641999999</v>
      </c>
    </row>
    <row r="8297" spans="1:3" x14ac:dyDescent="0.25">
      <c r="A8297">
        <v>13027</v>
      </c>
      <c r="B8297" s="1">
        <f>DATE(2035,9,1) + TIME(0,0,0)</f>
        <v>49553</v>
      </c>
      <c r="C8297">
        <v>48.463775634999998</v>
      </c>
    </row>
    <row r="8298" spans="1:3" x14ac:dyDescent="0.25">
      <c r="A8298">
        <v>13057</v>
      </c>
      <c r="B8298" s="1">
        <f>DATE(2035,10,1) + TIME(0,0,0)</f>
        <v>49583</v>
      </c>
      <c r="C8298">
        <v>48.476749419999997</v>
      </c>
    </row>
    <row r="8299" spans="1:3" x14ac:dyDescent="0.25">
      <c r="A8299">
        <v>13088</v>
      </c>
      <c r="B8299" s="1">
        <f>DATE(2035,11,1) + TIME(0,0,0)</f>
        <v>49614</v>
      </c>
      <c r="C8299">
        <v>48.490123748999999</v>
      </c>
    </row>
    <row r="8300" spans="1:3" x14ac:dyDescent="0.25">
      <c r="A8300">
        <v>13118</v>
      </c>
      <c r="B8300" s="1">
        <f>DATE(2035,12,1) + TIME(0,0,0)</f>
        <v>49644</v>
      </c>
      <c r="C8300">
        <v>48.503032683999997</v>
      </c>
    </row>
    <row r="8301" spans="1:3" x14ac:dyDescent="0.25">
      <c r="A8301">
        <v>13149</v>
      </c>
      <c r="B8301" s="1">
        <f>DATE(2036,1,1) + TIME(0,0,0)</f>
        <v>49675</v>
      </c>
      <c r="C8301">
        <v>48.516338347999998</v>
      </c>
    </row>
    <row r="8302" spans="1:3" x14ac:dyDescent="0.25">
      <c r="A8302">
        <v>13180</v>
      </c>
      <c r="B8302" s="1">
        <f>DATE(2036,2,1) + TIME(0,0,0)</f>
        <v>49706</v>
      </c>
      <c r="C8302">
        <v>48.52960968</v>
      </c>
    </row>
    <row r="8303" spans="1:3" x14ac:dyDescent="0.25">
      <c r="A8303">
        <v>13209</v>
      </c>
      <c r="B8303" s="1">
        <f>DATE(2036,3,1) + TIME(0,0,0)</f>
        <v>49735</v>
      </c>
      <c r="C8303">
        <v>48.541992188000002</v>
      </c>
    </row>
    <row r="8304" spans="1:3" x14ac:dyDescent="0.25">
      <c r="A8304">
        <v>13240</v>
      </c>
      <c r="B8304" s="1">
        <f>DATE(2036,4,1) + TIME(0,0,0)</f>
        <v>49766</v>
      </c>
      <c r="C8304">
        <v>48.555194855000003</v>
      </c>
    </row>
    <row r="8305" spans="1:3" x14ac:dyDescent="0.25">
      <c r="A8305">
        <v>13270</v>
      </c>
      <c r="B8305" s="1">
        <f>DATE(2036,5,1) + TIME(0,0,0)</f>
        <v>49796</v>
      </c>
      <c r="C8305">
        <v>48.567943573000001</v>
      </c>
    </row>
    <row r="8306" spans="1:3" x14ac:dyDescent="0.25">
      <c r="A8306">
        <v>13301</v>
      </c>
      <c r="B8306" s="1">
        <f>DATE(2036,6,1) + TIME(0,0,0)</f>
        <v>49827</v>
      </c>
      <c r="C8306">
        <v>48.581081390000001</v>
      </c>
    </row>
    <row r="8307" spans="1:3" x14ac:dyDescent="0.25">
      <c r="A8307">
        <v>13331</v>
      </c>
      <c r="B8307" s="1">
        <f>DATE(2036,7,1) + TIME(0,0,0)</f>
        <v>49857</v>
      </c>
      <c r="C8307">
        <v>48.593761444000002</v>
      </c>
    </row>
    <row r="8308" spans="1:3" x14ac:dyDescent="0.25">
      <c r="A8308">
        <v>13362</v>
      </c>
      <c r="B8308" s="1">
        <f>DATE(2036,8,1) + TIME(0,0,0)</f>
        <v>49888</v>
      </c>
      <c r="C8308">
        <v>48.606834411999998</v>
      </c>
    </row>
    <row r="8309" spans="1:3" x14ac:dyDescent="0.25">
      <c r="A8309">
        <v>13393</v>
      </c>
      <c r="B8309" s="1">
        <f>DATE(2036,9,1) + TIME(0,0,0)</f>
        <v>49919</v>
      </c>
      <c r="C8309">
        <v>48.619873046999999</v>
      </c>
    </row>
    <row r="8310" spans="1:3" x14ac:dyDescent="0.25">
      <c r="A8310">
        <v>13423</v>
      </c>
      <c r="B8310" s="1">
        <f>DATE(2036,10,1) + TIME(0,0,0)</f>
        <v>49949</v>
      </c>
      <c r="C8310">
        <v>48.632461548000002</v>
      </c>
    </row>
    <row r="8311" spans="1:3" x14ac:dyDescent="0.25">
      <c r="A8311">
        <v>13454</v>
      </c>
      <c r="B8311" s="1">
        <f>DATE(2036,11,1) + TIME(0,0,0)</f>
        <v>49980</v>
      </c>
      <c r="C8311">
        <v>48.645435333000002</v>
      </c>
    </row>
    <row r="8312" spans="1:3" x14ac:dyDescent="0.25">
      <c r="A8312">
        <v>13484</v>
      </c>
      <c r="B8312" s="1">
        <f>DATE(2036,12,1) + TIME(0,0,0)</f>
        <v>50010</v>
      </c>
      <c r="C8312">
        <v>48.657958983999997</v>
      </c>
    </row>
    <row r="8313" spans="1:3" x14ac:dyDescent="0.25">
      <c r="A8313">
        <v>13515</v>
      </c>
      <c r="B8313" s="1">
        <f>DATE(2037,1,1) + TIME(0,0,0)</f>
        <v>50041</v>
      </c>
      <c r="C8313">
        <v>48.670867919999999</v>
      </c>
    </row>
    <row r="8314" spans="1:3" x14ac:dyDescent="0.25">
      <c r="A8314">
        <v>13546</v>
      </c>
      <c r="B8314" s="1">
        <f>DATE(2037,2,1) + TIME(0,0,0)</f>
        <v>50072</v>
      </c>
      <c r="C8314">
        <v>48.683746337999999</v>
      </c>
    </row>
    <row r="8315" spans="1:3" x14ac:dyDescent="0.25">
      <c r="A8315">
        <v>13574</v>
      </c>
      <c r="B8315" s="1">
        <f>DATE(2037,3,1) + TIME(0,0,0)</f>
        <v>50100</v>
      </c>
      <c r="C8315">
        <v>48.695350646999998</v>
      </c>
    </row>
    <row r="8316" spans="1:3" x14ac:dyDescent="0.25">
      <c r="A8316">
        <v>13605</v>
      </c>
      <c r="B8316" s="1">
        <f>DATE(2037,4,1) + TIME(0,0,0)</f>
        <v>50131</v>
      </c>
      <c r="C8316">
        <v>48.708168030000003</v>
      </c>
    </row>
    <row r="8317" spans="1:3" x14ac:dyDescent="0.25">
      <c r="A8317">
        <v>13635</v>
      </c>
      <c r="B8317" s="1">
        <f>DATE(2037,5,1) + TIME(0,0,0)</f>
        <v>50161</v>
      </c>
      <c r="C8317">
        <v>48.720539092999999</v>
      </c>
    </row>
    <row r="8318" spans="1:3" x14ac:dyDescent="0.25">
      <c r="A8318">
        <v>13666</v>
      </c>
      <c r="B8318" s="1">
        <f>DATE(2037,6,1) + TIME(0,0,0)</f>
        <v>50192</v>
      </c>
      <c r="C8318">
        <v>48.733295441000003</v>
      </c>
    </row>
    <row r="8319" spans="1:3" x14ac:dyDescent="0.25">
      <c r="A8319">
        <v>13696</v>
      </c>
      <c r="B8319" s="1">
        <f>DATE(2037,7,1) + TIME(0,0,0)</f>
        <v>50222</v>
      </c>
      <c r="C8319">
        <v>48.745609283</v>
      </c>
    </row>
    <row r="8320" spans="1:3" x14ac:dyDescent="0.25">
      <c r="A8320">
        <v>13727</v>
      </c>
      <c r="B8320" s="1">
        <f>DATE(2037,8,1) + TIME(0,0,0)</f>
        <v>50253</v>
      </c>
      <c r="C8320">
        <v>48.758300781000003</v>
      </c>
    </row>
    <row r="8321" spans="1:3" x14ac:dyDescent="0.25">
      <c r="A8321">
        <v>13758</v>
      </c>
      <c r="B8321" s="1">
        <f>DATE(2037,9,1) + TIME(0,0,0)</f>
        <v>50284</v>
      </c>
      <c r="C8321">
        <v>48.770965576000002</v>
      </c>
    </row>
    <row r="8322" spans="1:3" x14ac:dyDescent="0.25">
      <c r="A8322">
        <v>13788</v>
      </c>
      <c r="B8322" s="1">
        <f>DATE(2037,10,1) + TIME(0,0,0)</f>
        <v>50314</v>
      </c>
      <c r="C8322">
        <v>48.783191680999998</v>
      </c>
    </row>
    <row r="8323" spans="1:3" x14ac:dyDescent="0.25">
      <c r="A8323">
        <v>13819</v>
      </c>
      <c r="B8323" s="1">
        <f>DATE(2037,11,1) + TIME(0,0,0)</f>
        <v>50345</v>
      </c>
      <c r="C8323">
        <v>48.795795441000003</v>
      </c>
    </row>
    <row r="8324" spans="1:3" x14ac:dyDescent="0.25">
      <c r="A8324">
        <v>13849</v>
      </c>
      <c r="B8324" s="1">
        <f>DATE(2037,12,1) + TIME(0,0,0)</f>
        <v>50375</v>
      </c>
      <c r="C8324">
        <v>48.807964325</v>
      </c>
    </row>
    <row r="8325" spans="1:3" x14ac:dyDescent="0.25">
      <c r="A8325">
        <v>13880</v>
      </c>
      <c r="B8325" s="1">
        <f>DATE(2038,1,1) + TIME(0,0,0)</f>
        <v>50406</v>
      </c>
      <c r="C8325">
        <v>48.820507050000003</v>
      </c>
    </row>
    <row r="8326" spans="1:3" x14ac:dyDescent="0.25">
      <c r="A8326">
        <v>13911</v>
      </c>
      <c r="B8326" s="1">
        <f>DATE(2038,2,1) + TIME(0,0,0)</f>
        <v>50437</v>
      </c>
      <c r="C8326">
        <v>48.833023071</v>
      </c>
    </row>
    <row r="8327" spans="1:3" x14ac:dyDescent="0.25">
      <c r="A8327">
        <v>13939</v>
      </c>
      <c r="B8327" s="1">
        <f>DATE(2038,3,1) + TIME(0,0,0)</f>
        <v>50465</v>
      </c>
      <c r="C8327">
        <v>48.844303130999997</v>
      </c>
    </row>
    <row r="8328" spans="1:3" x14ac:dyDescent="0.25">
      <c r="A8328">
        <v>13970</v>
      </c>
      <c r="B8328" s="1">
        <f>DATE(2038,4,1) + TIME(0,0,0)</f>
        <v>50496</v>
      </c>
      <c r="C8328">
        <v>48.856761931999998</v>
      </c>
    </row>
    <row r="8329" spans="1:3" x14ac:dyDescent="0.25">
      <c r="A8329">
        <v>14000</v>
      </c>
      <c r="B8329" s="1">
        <f>DATE(2038,5,1) + TIME(0,0,0)</f>
        <v>50526</v>
      </c>
      <c r="C8329">
        <v>48.868789673000002</v>
      </c>
    </row>
    <row r="8330" spans="1:3" x14ac:dyDescent="0.25">
      <c r="A8330">
        <v>14031</v>
      </c>
      <c r="B8330" s="1">
        <f>DATE(2038,6,1) + TIME(0,0,0)</f>
        <v>50557</v>
      </c>
      <c r="C8330">
        <v>48.881191254000001</v>
      </c>
    </row>
    <row r="8331" spans="1:3" x14ac:dyDescent="0.25">
      <c r="A8331">
        <v>14061</v>
      </c>
      <c r="B8331" s="1">
        <f>DATE(2038,7,1) + TIME(0,0,0)</f>
        <v>50587</v>
      </c>
      <c r="C8331">
        <v>48.893169403000002</v>
      </c>
    </row>
    <row r="8332" spans="1:3" x14ac:dyDescent="0.25">
      <c r="A8332">
        <v>14092</v>
      </c>
      <c r="B8332" s="1">
        <f>DATE(2038,8,1) + TIME(0,0,0)</f>
        <v>50618</v>
      </c>
      <c r="C8332">
        <v>48.905513763000002</v>
      </c>
    </row>
    <row r="8333" spans="1:3" x14ac:dyDescent="0.25">
      <c r="A8333">
        <v>14123</v>
      </c>
      <c r="B8333" s="1">
        <f>DATE(2038,9,1) + TIME(0,0,0)</f>
        <v>50649</v>
      </c>
      <c r="C8333">
        <v>48.917831421000002</v>
      </c>
    </row>
    <row r="8334" spans="1:3" x14ac:dyDescent="0.25">
      <c r="A8334">
        <v>14153</v>
      </c>
      <c r="B8334" s="1">
        <f>DATE(2038,10,1) + TIME(0,0,0)</f>
        <v>50679</v>
      </c>
      <c r="C8334">
        <v>48.929725646999998</v>
      </c>
    </row>
    <row r="8335" spans="1:3" x14ac:dyDescent="0.25">
      <c r="A8335">
        <v>14184</v>
      </c>
      <c r="B8335" s="1">
        <f>DATE(2038,11,1) + TIME(0,0,0)</f>
        <v>50710</v>
      </c>
      <c r="C8335">
        <v>48.941986084</v>
      </c>
    </row>
    <row r="8336" spans="1:3" x14ac:dyDescent="0.25">
      <c r="A8336">
        <v>14214</v>
      </c>
      <c r="B8336" s="1">
        <f>DATE(2038,12,1) + TIME(0,0,0)</f>
        <v>50740</v>
      </c>
      <c r="C8336">
        <v>48.953826904000003</v>
      </c>
    </row>
    <row r="8337" spans="1:3" x14ac:dyDescent="0.25">
      <c r="A8337">
        <v>14245</v>
      </c>
      <c r="B8337" s="1">
        <f>DATE(2039,1,1) + TIME(0,0,0)</f>
        <v>50771</v>
      </c>
      <c r="C8337">
        <v>48.966037749999998</v>
      </c>
    </row>
    <row r="8338" spans="1:3" x14ac:dyDescent="0.25">
      <c r="A8338">
        <v>14276</v>
      </c>
      <c r="B8338" s="1">
        <f>DATE(2039,2,1) + TIME(0,0,0)</f>
        <v>50802</v>
      </c>
      <c r="C8338">
        <v>48.978218079000001</v>
      </c>
    </row>
    <row r="8339" spans="1:3" x14ac:dyDescent="0.25">
      <c r="A8339">
        <v>14304</v>
      </c>
      <c r="B8339" s="1">
        <f>DATE(2039,3,1) + TIME(0,0,0)</f>
        <v>50830</v>
      </c>
      <c r="C8339">
        <v>48.989196776999997</v>
      </c>
    </row>
    <row r="8340" spans="1:3" x14ac:dyDescent="0.25">
      <c r="A8340">
        <v>14335</v>
      </c>
      <c r="B8340" s="1">
        <f>DATE(2039,4,1) + TIME(0,0,0)</f>
        <v>50861</v>
      </c>
      <c r="C8340">
        <v>49.0013237</v>
      </c>
    </row>
    <row r="8341" spans="1:3" x14ac:dyDescent="0.25">
      <c r="A8341">
        <v>14365</v>
      </c>
      <c r="B8341" s="1">
        <f>DATE(2039,5,1) + TIME(0,0,0)</f>
        <v>50891</v>
      </c>
      <c r="C8341">
        <v>49.013034820999998</v>
      </c>
    </row>
    <row r="8342" spans="1:3" x14ac:dyDescent="0.25">
      <c r="A8342">
        <v>14396</v>
      </c>
      <c r="B8342" s="1">
        <f>DATE(2039,6,1) + TIME(0,0,0)</f>
        <v>50922</v>
      </c>
      <c r="C8342">
        <v>49.025112151999998</v>
      </c>
    </row>
    <row r="8343" spans="1:3" x14ac:dyDescent="0.25">
      <c r="A8343">
        <v>14426</v>
      </c>
      <c r="B8343" s="1">
        <f>DATE(2039,7,1) + TIME(0,0,0)</f>
        <v>50952</v>
      </c>
      <c r="C8343">
        <v>49.036773682000003</v>
      </c>
    </row>
    <row r="8344" spans="1:3" x14ac:dyDescent="0.25">
      <c r="A8344">
        <v>14457</v>
      </c>
      <c r="B8344" s="1">
        <f>DATE(2039,8,1) + TIME(0,0,0)</f>
        <v>50983</v>
      </c>
      <c r="C8344">
        <v>49.048797606999997</v>
      </c>
    </row>
    <row r="8345" spans="1:3" x14ac:dyDescent="0.25">
      <c r="A8345">
        <v>14488</v>
      </c>
      <c r="B8345" s="1">
        <f>DATE(2039,9,1) + TIME(0,0,0)</f>
        <v>51014</v>
      </c>
      <c r="C8345">
        <v>49.060791016000003</v>
      </c>
    </row>
    <row r="8346" spans="1:3" x14ac:dyDescent="0.25">
      <c r="A8346">
        <v>14518</v>
      </c>
      <c r="B8346" s="1">
        <f>DATE(2039,10,1) + TIME(0,0,0)</f>
        <v>51044</v>
      </c>
      <c r="C8346">
        <v>49.072376251000001</v>
      </c>
    </row>
    <row r="8347" spans="1:3" x14ac:dyDescent="0.25">
      <c r="A8347">
        <v>14549</v>
      </c>
      <c r="B8347" s="1">
        <f>DATE(2039,11,1) + TIME(0,0,0)</f>
        <v>51075</v>
      </c>
      <c r="C8347">
        <v>49.084323883000003</v>
      </c>
    </row>
    <row r="8348" spans="1:3" x14ac:dyDescent="0.25">
      <c r="A8348">
        <v>14579</v>
      </c>
      <c r="B8348" s="1">
        <f>DATE(2039,12,1) + TIME(0,0,0)</f>
        <v>51105</v>
      </c>
      <c r="C8348">
        <v>49.095855712999999</v>
      </c>
    </row>
    <row r="8349" spans="1:3" x14ac:dyDescent="0.25">
      <c r="A8349">
        <v>14610</v>
      </c>
      <c r="B8349" s="1">
        <f>DATE(2040,1,1) + TIME(0,0,0)</f>
        <v>51136</v>
      </c>
      <c r="C8349">
        <v>49.107749939000001</v>
      </c>
    </row>
    <row r="8350" spans="1:3" x14ac:dyDescent="0.25">
      <c r="A8350">
        <v>14641</v>
      </c>
      <c r="B8350" s="1">
        <f>DATE(2040,2,1) + TIME(0,0,0)</f>
        <v>51167</v>
      </c>
      <c r="C8350">
        <v>49.119617462000001</v>
      </c>
    </row>
    <row r="8351" spans="1:3" x14ac:dyDescent="0.25">
      <c r="A8351">
        <v>14670</v>
      </c>
      <c r="B8351" s="1">
        <f>DATE(2040,3,1) + TIME(0,0,0)</f>
        <v>51196</v>
      </c>
      <c r="C8351">
        <v>49.130699157999999</v>
      </c>
    </row>
    <row r="8352" spans="1:3" x14ac:dyDescent="0.25">
      <c r="A8352">
        <v>14701</v>
      </c>
      <c r="B8352" s="1">
        <f>DATE(2040,4,1) + TIME(0,0,0)</f>
        <v>51227</v>
      </c>
      <c r="C8352">
        <v>49.142513274999999</v>
      </c>
    </row>
    <row r="8353" spans="1:3" x14ac:dyDescent="0.25">
      <c r="A8353">
        <v>14731</v>
      </c>
      <c r="B8353" s="1">
        <f>DATE(2040,5,1) + TIME(0,0,0)</f>
        <v>51257</v>
      </c>
      <c r="C8353">
        <v>49.153926849000001</v>
      </c>
    </row>
    <row r="8354" spans="1:3" x14ac:dyDescent="0.25">
      <c r="A8354">
        <v>14762</v>
      </c>
      <c r="B8354" s="1">
        <f>DATE(2040,6,1) + TIME(0,0,0)</f>
        <v>51288</v>
      </c>
      <c r="C8354">
        <v>49.165695190000001</v>
      </c>
    </row>
    <row r="8355" spans="1:3" x14ac:dyDescent="0.25">
      <c r="A8355">
        <v>14792</v>
      </c>
      <c r="B8355" s="1">
        <f>DATE(2040,7,1) + TIME(0,0,0)</f>
        <v>51318</v>
      </c>
      <c r="C8355">
        <v>49.177059174</v>
      </c>
    </row>
    <row r="8356" spans="1:3" x14ac:dyDescent="0.25">
      <c r="A8356">
        <v>14823</v>
      </c>
      <c r="B8356" s="1">
        <f>DATE(2040,8,1) + TIME(0,0,0)</f>
        <v>51349</v>
      </c>
      <c r="C8356">
        <v>49.188774109000001</v>
      </c>
    </row>
    <row r="8357" spans="1:3" x14ac:dyDescent="0.25">
      <c r="A8357">
        <v>14854</v>
      </c>
      <c r="B8357" s="1">
        <f>DATE(2040,9,1) + TIME(0,0,0)</f>
        <v>51380</v>
      </c>
      <c r="C8357">
        <v>49.200469970999997</v>
      </c>
    </row>
    <row r="8358" spans="1:3" x14ac:dyDescent="0.25">
      <c r="A8358">
        <v>14884</v>
      </c>
      <c r="B8358" s="1">
        <f>DATE(2040,10,1) + TIME(0,0,0)</f>
        <v>51410</v>
      </c>
      <c r="C8358">
        <v>49.211761475000003</v>
      </c>
    </row>
    <row r="8359" spans="1:3" x14ac:dyDescent="0.25">
      <c r="A8359">
        <v>14915</v>
      </c>
      <c r="B8359" s="1">
        <f>DATE(2040,11,1) + TIME(0,0,0)</f>
        <v>51441</v>
      </c>
      <c r="C8359">
        <v>49.223403931</v>
      </c>
    </row>
    <row r="8360" spans="1:3" x14ac:dyDescent="0.25">
      <c r="A8360">
        <v>14945</v>
      </c>
      <c r="B8360" s="1">
        <f>DATE(2040,12,1) + TIME(0,0,0)</f>
        <v>51471</v>
      </c>
      <c r="C8360">
        <v>49.234645843999999</v>
      </c>
    </row>
    <row r="8361" spans="1:3" x14ac:dyDescent="0.25">
      <c r="A8361">
        <v>14976</v>
      </c>
      <c r="B8361" s="1">
        <f>DATE(2041,1,1) + TIME(0,0,0)</f>
        <v>51502</v>
      </c>
      <c r="C8361">
        <v>49.246238708</v>
      </c>
    </row>
    <row r="8362" spans="1:3" x14ac:dyDescent="0.25">
      <c r="A8362">
        <v>15007</v>
      </c>
      <c r="B8362" s="1">
        <f>DATE(2041,2,1) + TIME(0,0,0)</f>
        <v>51533</v>
      </c>
      <c r="C8362">
        <v>49.257808685000001</v>
      </c>
    </row>
    <row r="8363" spans="1:3" x14ac:dyDescent="0.25">
      <c r="A8363">
        <v>15035</v>
      </c>
      <c r="B8363" s="1">
        <f>DATE(2041,3,1) + TIME(0,0,0)</f>
        <v>51561</v>
      </c>
      <c r="C8363">
        <v>49.268238068000002</v>
      </c>
    </row>
    <row r="8364" spans="1:3" x14ac:dyDescent="0.25">
      <c r="A8364">
        <v>15066</v>
      </c>
      <c r="B8364" s="1">
        <f>DATE(2041,4,1) + TIME(0,0,0)</f>
        <v>51592</v>
      </c>
      <c r="C8364">
        <v>49.279758452999999</v>
      </c>
    </row>
    <row r="8365" spans="1:3" x14ac:dyDescent="0.25">
      <c r="A8365">
        <v>15096</v>
      </c>
      <c r="B8365" s="1">
        <f>DATE(2041,5,1) + TIME(0,0,0)</f>
        <v>51622</v>
      </c>
      <c r="C8365">
        <v>49.290885924999998</v>
      </c>
    </row>
    <row r="8366" spans="1:3" x14ac:dyDescent="0.25">
      <c r="A8366">
        <v>15127</v>
      </c>
      <c r="B8366" s="1">
        <f>DATE(2041,6,1) + TIME(0,0,0)</f>
        <v>51653</v>
      </c>
      <c r="C8366">
        <v>49.302360534999998</v>
      </c>
    </row>
    <row r="8367" spans="1:3" x14ac:dyDescent="0.25">
      <c r="A8367">
        <v>15157</v>
      </c>
      <c r="B8367" s="1">
        <f>DATE(2041,7,1) + TIME(0,0,0)</f>
        <v>51683</v>
      </c>
      <c r="C8367">
        <v>49.31344223</v>
      </c>
    </row>
    <row r="8368" spans="1:3" x14ac:dyDescent="0.25">
      <c r="A8368">
        <v>15188</v>
      </c>
      <c r="B8368" s="1">
        <f>DATE(2041,8,1) + TIME(0,0,0)</f>
        <v>51714</v>
      </c>
      <c r="C8368">
        <v>49.324867249</v>
      </c>
    </row>
    <row r="8369" spans="1:3" x14ac:dyDescent="0.25">
      <c r="A8369">
        <v>15219</v>
      </c>
      <c r="B8369" s="1">
        <f>DATE(2041,9,1) + TIME(0,0,0)</f>
        <v>51745</v>
      </c>
      <c r="C8369">
        <v>49.336265564000001</v>
      </c>
    </row>
    <row r="8370" spans="1:3" x14ac:dyDescent="0.25">
      <c r="A8370">
        <v>15249</v>
      </c>
      <c r="B8370" s="1">
        <f>DATE(2041,10,1) + TIME(0,0,0)</f>
        <v>51775</v>
      </c>
      <c r="C8370">
        <v>49.347278594999999</v>
      </c>
    </row>
    <row r="8371" spans="1:3" x14ac:dyDescent="0.25">
      <c r="A8371">
        <v>15280</v>
      </c>
      <c r="B8371" s="1">
        <f>DATE(2041,11,1) + TIME(0,0,0)</f>
        <v>51806</v>
      </c>
      <c r="C8371">
        <v>49.358627319</v>
      </c>
    </row>
    <row r="8372" spans="1:3" x14ac:dyDescent="0.25">
      <c r="A8372">
        <v>15310</v>
      </c>
      <c r="B8372" s="1">
        <f>DATE(2041,12,1) + TIME(0,0,0)</f>
        <v>51836</v>
      </c>
      <c r="C8372">
        <v>49.369590758999998</v>
      </c>
    </row>
    <row r="8373" spans="1:3" x14ac:dyDescent="0.25">
      <c r="A8373">
        <v>15341</v>
      </c>
      <c r="B8373" s="1">
        <f>DATE(2042,1,1) + TIME(0,0,0)</f>
        <v>51867</v>
      </c>
      <c r="C8373">
        <v>49.380893706999998</v>
      </c>
    </row>
    <row r="8374" spans="1:3" x14ac:dyDescent="0.25">
      <c r="A8374">
        <v>15372</v>
      </c>
      <c r="B8374" s="1">
        <f>DATE(2042,2,1) + TIME(0,0,0)</f>
        <v>51898</v>
      </c>
      <c r="C8374">
        <v>49.392173767000003</v>
      </c>
    </row>
    <row r="8375" spans="1:3" x14ac:dyDescent="0.25">
      <c r="A8375">
        <v>15400</v>
      </c>
      <c r="B8375" s="1">
        <f>DATE(2042,3,1) + TIME(0,0,0)</f>
        <v>51926</v>
      </c>
      <c r="C8375">
        <v>49.402339935000001</v>
      </c>
    </row>
    <row r="8376" spans="1:3" x14ac:dyDescent="0.25">
      <c r="A8376">
        <v>15431</v>
      </c>
      <c r="B8376" s="1">
        <f>DATE(2042,4,1) + TIME(0,0,0)</f>
        <v>51957</v>
      </c>
      <c r="C8376">
        <v>49.413570403999998</v>
      </c>
    </row>
    <row r="8377" spans="1:3" x14ac:dyDescent="0.25">
      <c r="A8377">
        <v>15461</v>
      </c>
      <c r="B8377" s="1">
        <f>DATE(2042,5,1) + TIME(0,0,0)</f>
        <v>51987</v>
      </c>
      <c r="C8377">
        <v>49.424419403000002</v>
      </c>
    </row>
    <row r="8378" spans="1:3" x14ac:dyDescent="0.25">
      <c r="A8378">
        <v>15492</v>
      </c>
      <c r="B8378" s="1">
        <f>DATE(2042,6,1) + TIME(0,0,0)</f>
        <v>52018</v>
      </c>
      <c r="C8378">
        <v>49.435600280999999</v>
      </c>
    </row>
    <row r="8379" spans="1:3" x14ac:dyDescent="0.25">
      <c r="A8379">
        <v>15522</v>
      </c>
      <c r="B8379" s="1">
        <f>DATE(2042,7,1) + TIME(0,0,0)</f>
        <v>52048</v>
      </c>
      <c r="C8379">
        <v>49.446403502999999</v>
      </c>
    </row>
    <row r="8380" spans="1:3" x14ac:dyDescent="0.25">
      <c r="A8380">
        <v>15553</v>
      </c>
      <c r="B8380" s="1">
        <f>DATE(2042,8,1) + TIME(0,0,0)</f>
        <v>52079</v>
      </c>
      <c r="C8380">
        <v>49.457538605000003</v>
      </c>
    </row>
    <row r="8381" spans="1:3" x14ac:dyDescent="0.25">
      <c r="A8381">
        <v>15584</v>
      </c>
      <c r="B8381" s="1">
        <f>DATE(2042,9,1) + TIME(0,0,0)</f>
        <v>52110</v>
      </c>
      <c r="C8381">
        <v>49.468650818</v>
      </c>
    </row>
    <row r="8382" spans="1:3" x14ac:dyDescent="0.25">
      <c r="A8382">
        <v>15614</v>
      </c>
      <c r="B8382" s="1">
        <f>DATE(2042,10,1) + TIME(0,0,0)</f>
        <v>52140</v>
      </c>
      <c r="C8382">
        <v>49.479381560999997</v>
      </c>
    </row>
    <row r="8383" spans="1:3" x14ac:dyDescent="0.25">
      <c r="A8383">
        <v>15645</v>
      </c>
      <c r="B8383" s="1">
        <f>DATE(2042,11,1) + TIME(0,0,0)</f>
        <v>52171</v>
      </c>
      <c r="C8383">
        <v>49.490444183000001</v>
      </c>
    </row>
    <row r="8384" spans="1:3" x14ac:dyDescent="0.25">
      <c r="A8384">
        <v>15675</v>
      </c>
      <c r="B8384" s="1">
        <f>DATE(2042,12,1) + TIME(0,0,0)</f>
        <v>52201</v>
      </c>
      <c r="C8384">
        <v>49.501129149999997</v>
      </c>
    </row>
    <row r="8385" spans="1:3" x14ac:dyDescent="0.25">
      <c r="A8385">
        <v>15706</v>
      </c>
      <c r="B8385" s="1">
        <f>DATE(2043,1,1) + TIME(0,0,0)</f>
        <v>52232</v>
      </c>
      <c r="C8385">
        <v>49.512149811</v>
      </c>
    </row>
    <row r="8386" spans="1:3" x14ac:dyDescent="0.25">
      <c r="A8386">
        <v>15737</v>
      </c>
      <c r="B8386" s="1">
        <f>DATE(2043,2,1) + TIME(0,0,0)</f>
        <v>52263</v>
      </c>
      <c r="C8386">
        <v>49.523143767999997</v>
      </c>
    </row>
    <row r="8387" spans="1:3" x14ac:dyDescent="0.25">
      <c r="A8387">
        <v>15765</v>
      </c>
      <c r="B8387" s="1">
        <f>DATE(2043,3,1) + TIME(0,0,0)</f>
        <v>52291</v>
      </c>
      <c r="C8387">
        <v>49.533054352000001</v>
      </c>
    </row>
    <row r="8388" spans="1:3" x14ac:dyDescent="0.25">
      <c r="A8388">
        <v>15796</v>
      </c>
      <c r="B8388" s="1">
        <f>DATE(2043,4,1) + TIME(0,0,0)</f>
        <v>52322</v>
      </c>
      <c r="C8388">
        <v>49.544002532999997</v>
      </c>
    </row>
    <row r="8389" spans="1:3" x14ac:dyDescent="0.25">
      <c r="A8389">
        <v>15826</v>
      </c>
      <c r="B8389" s="1">
        <f>DATE(2043,5,1) + TIME(0,0,0)</f>
        <v>52352</v>
      </c>
      <c r="C8389">
        <v>49.554576873999999</v>
      </c>
    </row>
    <row r="8390" spans="1:3" x14ac:dyDescent="0.25">
      <c r="A8390">
        <v>15857</v>
      </c>
      <c r="B8390" s="1">
        <f>DATE(2043,6,1) + TIME(0,0,0)</f>
        <v>52383</v>
      </c>
      <c r="C8390">
        <v>49.565483092999997</v>
      </c>
    </row>
    <row r="8391" spans="1:3" x14ac:dyDescent="0.25">
      <c r="A8391">
        <v>15887</v>
      </c>
      <c r="B8391" s="1">
        <f>DATE(2043,7,1) + TIME(0,0,0)</f>
        <v>52413</v>
      </c>
      <c r="C8391">
        <v>49.576011657999999</v>
      </c>
    </row>
    <row r="8392" spans="1:3" x14ac:dyDescent="0.25">
      <c r="A8392">
        <v>15918</v>
      </c>
      <c r="B8392" s="1">
        <f>DATE(2043,8,1) + TIME(0,0,0)</f>
        <v>52444</v>
      </c>
      <c r="C8392">
        <v>49.586872100999997</v>
      </c>
    </row>
    <row r="8393" spans="1:3" x14ac:dyDescent="0.25">
      <c r="A8393">
        <v>15949</v>
      </c>
      <c r="B8393" s="1">
        <f>DATE(2043,9,1) + TIME(0,0,0)</f>
        <v>52475</v>
      </c>
      <c r="C8393">
        <v>49.597705841</v>
      </c>
    </row>
    <row r="8394" spans="1:3" x14ac:dyDescent="0.25">
      <c r="A8394">
        <v>15979</v>
      </c>
      <c r="B8394" s="1">
        <f>DATE(2043,10,1) + TIME(0,0,0)</f>
        <v>52505</v>
      </c>
      <c r="C8394">
        <v>49.608169556</v>
      </c>
    </row>
    <row r="8395" spans="1:3" x14ac:dyDescent="0.25">
      <c r="A8395">
        <v>16010</v>
      </c>
      <c r="B8395" s="1">
        <f>DATE(2043,11,1) + TIME(0,0,0)</f>
        <v>52536</v>
      </c>
      <c r="C8395">
        <v>49.618961333999998</v>
      </c>
    </row>
    <row r="8396" spans="1:3" x14ac:dyDescent="0.25">
      <c r="A8396">
        <v>16040</v>
      </c>
      <c r="B8396" s="1">
        <f>DATE(2043,12,1) + TIME(0,0,0)</f>
        <v>52566</v>
      </c>
      <c r="C8396">
        <v>49.629383087000001</v>
      </c>
    </row>
    <row r="8397" spans="1:3" x14ac:dyDescent="0.25">
      <c r="A8397">
        <v>16071</v>
      </c>
      <c r="B8397" s="1">
        <f>DATE(2044,1,1) + TIME(0,0,0)</f>
        <v>52597</v>
      </c>
      <c r="C8397">
        <v>49.640129088999998</v>
      </c>
    </row>
    <row r="8398" spans="1:3" x14ac:dyDescent="0.25">
      <c r="A8398">
        <v>16102</v>
      </c>
      <c r="B8398" s="1">
        <f>DATE(2044,2,1) + TIME(0,0,0)</f>
        <v>52628</v>
      </c>
      <c r="C8398">
        <v>49.650848388999997</v>
      </c>
    </row>
    <row r="8399" spans="1:3" x14ac:dyDescent="0.25">
      <c r="A8399">
        <v>16131</v>
      </c>
      <c r="B8399" s="1">
        <f>DATE(2044,3,1) + TIME(0,0,0)</f>
        <v>52657</v>
      </c>
      <c r="C8399">
        <v>49.660858154000003</v>
      </c>
    </row>
    <row r="8400" spans="1:3" x14ac:dyDescent="0.25">
      <c r="A8400">
        <v>16162</v>
      </c>
      <c r="B8400" s="1">
        <f>DATE(2044,4,1) + TIME(0,0,0)</f>
        <v>52688</v>
      </c>
      <c r="C8400">
        <v>49.671531676999997</v>
      </c>
    </row>
    <row r="8401" spans="1:3" x14ac:dyDescent="0.25">
      <c r="A8401">
        <v>16192</v>
      </c>
      <c r="B8401" s="1">
        <f>DATE(2044,5,1) + TIME(0,0,0)</f>
        <v>52718</v>
      </c>
      <c r="C8401">
        <v>49.681842803999999</v>
      </c>
    </row>
    <row r="8402" spans="1:3" x14ac:dyDescent="0.25">
      <c r="A8402">
        <v>16223</v>
      </c>
      <c r="B8402" s="1">
        <f>DATE(2044,6,1) + TIME(0,0,0)</f>
        <v>52749</v>
      </c>
      <c r="C8402">
        <v>49.692470551</v>
      </c>
    </row>
    <row r="8403" spans="1:3" x14ac:dyDescent="0.25">
      <c r="A8403">
        <v>16253</v>
      </c>
      <c r="B8403" s="1">
        <f>DATE(2044,7,1) + TIME(0,0,0)</f>
        <v>52779</v>
      </c>
      <c r="C8403">
        <v>49.702732085999997</v>
      </c>
    </row>
    <row r="8404" spans="1:3" x14ac:dyDescent="0.25">
      <c r="A8404">
        <v>16284</v>
      </c>
      <c r="B8404" s="1">
        <f>DATE(2044,8,1) + TIME(0,0,0)</f>
        <v>52810</v>
      </c>
      <c r="C8404">
        <v>49.713317871000001</v>
      </c>
    </row>
    <row r="8405" spans="1:3" x14ac:dyDescent="0.25">
      <c r="A8405">
        <v>16315</v>
      </c>
      <c r="B8405" s="1">
        <f>DATE(2044,9,1) + TIME(0,0,0)</f>
        <v>52841</v>
      </c>
      <c r="C8405">
        <v>49.723876953000001</v>
      </c>
    </row>
    <row r="8406" spans="1:3" x14ac:dyDescent="0.25">
      <c r="A8406">
        <v>16345</v>
      </c>
      <c r="B8406" s="1">
        <f>DATE(2044,10,1) + TIME(0,0,0)</f>
        <v>52871</v>
      </c>
      <c r="C8406">
        <v>49.734073639000002</v>
      </c>
    </row>
    <row r="8407" spans="1:3" x14ac:dyDescent="0.25">
      <c r="A8407">
        <v>16376</v>
      </c>
      <c r="B8407" s="1">
        <f>DATE(2044,11,1) + TIME(0,0,0)</f>
        <v>52902</v>
      </c>
      <c r="C8407">
        <v>49.744586945000002</v>
      </c>
    </row>
    <row r="8408" spans="1:3" x14ac:dyDescent="0.25">
      <c r="A8408">
        <v>16406</v>
      </c>
      <c r="B8408" s="1">
        <f>DATE(2044,12,1) + TIME(0,0,0)</f>
        <v>52932</v>
      </c>
      <c r="C8408">
        <v>49.754741668999998</v>
      </c>
    </row>
    <row r="8409" spans="1:3" x14ac:dyDescent="0.25">
      <c r="A8409">
        <v>16437</v>
      </c>
      <c r="B8409" s="1">
        <f>DATE(2045,1,1) + TIME(0,0,0)</f>
        <v>52963</v>
      </c>
      <c r="C8409">
        <v>49.765209198000001</v>
      </c>
    </row>
    <row r="8410" spans="1:3" x14ac:dyDescent="0.25">
      <c r="A8410">
        <v>16468</v>
      </c>
      <c r="B8410" s="1">
        <f>DATE(2045,2,1) + TIME(0,0,0)</f>
        <v>52994</v>
      </c>
      <c r="C8410">
        <v>49.775657654</v>
      </c>
    </row>
    <row r="8411" spans="1:3" x14ac:dyDescent="0.25">
      <c r="A8411">
        <v>16496</v>
      </c>
      <c r="B8411" s="1">
        <f>DATE(2045,3,1) + TIME(0,0,0)</f>
        <v>53022</v>
      </c>
      <c r="C8411">
        <v>49.785072327000002</v>
      </c>
    </row>
    <row r="8412" spans="1:3" x14ac:dyDescent="0.25">
      <c r="A8412">
        <v>16527</v>
      </c>
      <c r="B8412" s="1">
        <f>DATE(2045,4,1) + TIME(0,0,0)</f>
        <v>53053</v>
      </c>
      <c r="C8412">
        <v>49.795475005999997</v>
      </c>
    </row>
    <row r="8413" spans="1:3" x14ac:dyDescent="0.25">
      <c r="A8413">
        <v>16557</v>
      </c>
      <c r="B8413" s="1">
        <f>DATE(2045,5,1) + TIME(0,0,0)</f>
        <v>53083</v>
      </c>
      <c r="C8413">
        <v>49.805522918999998</v>
      </c>
    </row>
    <row r="8414" spans="1:3" x14ac:dyDescent="0.25">
      <c r="A8414">
        <v>16588</v>
      </c>
      <c r="B8414" s="1">
        <f>DATE(2045,6,1) + TIME(0,0,0)</f>
        <v>53114</v>
      </c>
      <c r="C8414">
        <v>49.815883636000002</v>
      </c>
    </row>
    <row r="8415" spans="1:3" x14ac:dyDescent="0.25">
      <c r="A8415">
        <v>16618</v>
      </c>
      <c r="B8415" s="1">
        <f>DATE(2045,7,1) + TIME(0,0,0)</f>
        <v>53144</v>
      </c>
      <c r="C8415">
        <v>49.825889586999999</v>
      </c>
    </row>
    <row r="8416" spans="1:3" x14ac:dyDescent="0.25">
      <c r="A8416">
        <v>16649</v>
      </c>
      <c r="B8416" s="1">
        <f>DATE(2045,8,1) + TIME(0,0,0)</f>
        <v>53175</v>
      </c>
      <c r="C8416">
        <v>49.836204529</v>
      </c>
    </row>
    <row r="8417" spans="1:3" x14ac:dyDescent="0.25">
      <c r="A8417">
        <v>16680</v>
      </c>
      <c r="B8417" s="1">
        <f>DATE(2045,9,1) + TIME(0,0,0)</f>
        <v>53206</v>
      </c>
      <c r="C8417">
        <v>49.846496582</v>
      </c>
    </row>
    <row r="8418" spans="1:3" x14ac:dyDescent="0.25">
      <c r="A8418">
        <v>16710</v>
      </c>
      <c r="B8418" s="1">
        <f>DATE(2045,10,1) + TIME(0,0,0)</f>
        <v>53236</v>
      </c>
      <c r="C8418">
        <v>49.856441498000002</v>
      </c>
    </row>
    <row r="8419" spans="1:3" x14ac:dyDescent="0.25">
      <c r="A8419">
        <v>16741</v>
      </c>
      <c r="B8419" s="1">
        <f>DATE(2045,11,1) + TIME(0,0,0)</f>
        <v>53267</v>
      </c>
      <c r="C8419">
        <v>49.866691588999998</v>
      </c>
    </row>
    <row r="8420" spans="1:3" x14ac:dyDescent="0.25">
      <c r="A8420">
        <v>16771</v>
      </c>
      <c r="B8420" s="1">
        <f>DATE(2045,12,1) + TIME(0,0,0)</f>
        <v>53297</v>
      </c>
      <c r="C8420">
        <v>49.876590729</v>
      </c>
    </row>
    <row r="8421" spans="1:3" x14ac:dyDescent="0.25">
      <c r="A8421">
        <v>16802</v>
      </c>
      <c r="B8421" s="1">
        <f>DATE(2046,1,1) + TIME(0,0,0)</f>
        <v>53328</v>
      </c>
      <c r="C8421">
        <v>49.886798859000002</v>
      </c>
    </row>
    <row r="8422" spans="1:3" x14ac:dyDescent="0.25">
      <c r="A8422">
        <v>16833</v>
      </c>
      <c r="B8422" s="1">
        <f>DATE(2046,2,1) + TIME(0,0,0)</f>
        <v>53359</v>
      </c>
      <c r="C8422">
        <v>49.896984099999997</v>
      </c>
    </row>
    <row r="8423" spans="1:3" x14ac:dyDescent="0.25">
      <c r="A8423">
        <v>16861</v>
      </c>
      <c r="B8423" s="1">
        <f>DATE(2046,3,1) + TIME(0,0,0)</f>
        <v>53387</v>
      </c>
      <c r="C8423">
        <v>49.906166077000002</v>
      </c>
    </row>
    <row r="8424" spans="1:3" x14ac:dyDescent="0.25">
      <c r="A8424">
        <v>16892</v>
      </c>
      <c r="B8424" s="1">
        <f>DATE(2046,4,1) + TIME(0,0,0)</f>
        <v>53418</v>
      </c>
      <c r="C8424">
        <v>49.916313170999999</v>
      </c>
    </row>
    <row r="8425" spans="1:3" x14ac:dyDescent="0.25">
      <c r="A8425">
        <v>16922</v>
      </c>
      <c r="B8425" s="1">
        <f>DATE(2046,5,1) + TIME(0,0,0)</f>
        <v>53448</v>
      </c>
      <c r="C8425">
        <v>49.926109314000001</v>
      </c>
    </row>
    <row r="8426" spans="1:3" x14ac:dyDescent="0.25">
      <c r="A8426">
        <v>16953</v>
      </c>
      <c r="B8426" s="1">
        <f>DATE(2046,6,1) + TIME(0,0,0)</f>
        <v>53479</v>
      </c>
      <c r="C8426">
        <v>49.936214446999998</v>
      </c>
    </row>
    <row r="8427" spans="1:3" x14ac:dyDescent="0.25">
      <c r="A8427">
        <v>16983</v>
      </c>
      <c r="B8427" s="1">
        <f>DATE(2046,7,1) + TIME(0,0,0)</f>
        <v>53509</v>
      </c>
      <c r="C8427">
        <v>49.945972443000002</v>
      </c>
    </row>
    <row r="8428" spans="1:3" x14ac:dyDescent="0.25">
      <c r="A8428">
        <v>17014</v>
      </c>
      <c r="B8428" s="1">
        <f>DATE(2046,8,1) + TIME(0,0,0)</f>
        <v>53540</v>
      </c>
      <c r="C8428">
        <v>49.956031799000002</v>
      </c>
    </row>
    <row r="8429" spans="1:3" x14ac:dyDescent="0.25">
      <c r="A8429">
        <v>17045</v>
      </c>
      <c r="B8429" s="1">
        <f>DATE(2046,9,1) + TIME(0,0,0)</f>
        <v>53571</v>
      </c>
      <c r="C8429">
        <v>49.966072083</v>
      </c>
    </row>
    <row r="8430" spans="1:3" x14ac:dyDescent="0.25">
      <c r="A8430">
        <v>17075</v>
      </c>
      <c r="B8430" s="1">
        <f>DATE(2046,10,1) + TIME(0,0,0)</f>
        <v>53601</v>
      </c>
      <c r="C8430">
        <v>49.975769043</v>
      </c>
    </row>
    <row r="8431" spans="1:3" x14ac:dyDescent="0.25">
      <c r="A8431">
        <v>17106</v>
      </c>
      <c r="B8431" s="1">
        <f>DATE(2046,11,1) + TIME(0,0,0)</f>
        <v>53632</v>
      </c>
      <c r="C8431">
        <v>49.985767365000001</v>
      </c>
    </row>
    <row r="8432" spans="1:3" x14ac:dyDescent="0.25">
      <c r="A8432">
        <v>17136</v>
      </c>
      <c r="B8432" s="1">
        <f>DATE(2046,12,1) + TIME(0,0,0)</f>
        <v>53662</v>
      </c>
      <c r="C8432">
        <v>49.995422363000003</v>
      </c>
    </row>
    <row r="8433" spans="1:3" x14ac:dyDescent="0.25">
      <c r="A8433">
        <v>17167</v>
      </c>
      <c r="B8433" s="1">
        <f>DATE(2047,1,1) + TIME(0,0,0)</f>
        <v>53693</v>
      </c>
      <c r="C8433">
        <v>50.005378723</v>
      </c>
    </row>
    <row r="8434" spans="1:3" x14ac:dyDescent="0.25">
      <c r="A8434">
        <v>17198</v>
      </c>
      <c r="B8434" s="1">
        <f>DATE(2047,2,1) + TIME(0,0,0)</f>
        <v>53724</v>
      </c>
      <c r="C8434">
        <v>50.015316009999999</v>
      </c>
    </row>
    <row r="8435" spans="1:3" x14ac:dyDescent="0.25">
      <c r="A8435">
        <v>17226</v>
      </c>
      <c r="B8435" s="1">
        <f>DATE(2047,3,1) + TIME(0,0,0)</f>
        <v>53752</v>
      </c>
      <c r="C8435">
        <v>50.024272918999998</v>
      </c>
    </row>
    <row r="8436" spans="1:3" x14ac:dyDescent="0.25">
      <c r="A8436">
        <v>17257</v>
      </c>
      <c r="B8436" s="1">
        <f>DATE(2047,4,1) + TIME(0,0,0)</f>
        <v>53783</v>
      </c>
      <c r="C8436">
        <v>50.034164429</v>
      </c>
    </row>
    <row r="8437" spans="1:3" x14ac:dyDescent="0.25">
      <c r="A8437">
        <v>17287</v>
      </c>
      <c r="B8437" s="1">
        <f>DATE(2047,5,1) + TIME(0,0,0)</f>
        <v>53813</v>
      </c>
      <c r="C8437">
        <v>50.043724060000002</v>
      </c>
    </row>
    <row r="8438" spans="1:3" x14ac:dyDescent="0.25">
      <c r="A8438">
        <v>17318</v>
      </c>
      <c r="B8438" s="1">
        <f>DATE(2047,6,1) + TIME(0,0,0)</f>
        <v>53844</v>
      </c>
      <c r="C8438">
        <v>50.053577423</v>
      </c>
    </row>
    <row r="8439" spans="1:3" x14ac:dyDescent="0.25">
      <c r="A8439">
        <v>17348</v>
      </c>
      <c r="B8439" s="1">
        <f>DATE(2047,7,1) + TIME(0,0,0)</f>
        <v>53874</v>
      </c>
      <c r="C8439">
        <v>50.063091278000002</v>
      </c>
    </row>
    <row r="8440" spans="1:3" x14ac:dyDescent="0.25">
      <c r="A8440">
        <v>17379</v>
      </c>
      <c r="B8440" s="1">
        <f>DATE(2047,8,1) + TIME(0,0,0)</f>
        <v>53905</v>
      </c>
      <c r="C8440">
        <v>50.072906494000001</v>
      </c>
    </row>
    <row r="8441" spans="1:3" x14ac:dyDescent="0.25">
      <c r="A8441">
        <v>17410</v>
      </c>
      <c r="B8441" s="1">
        <f>DATE(2047,9,1) + TIME(0,0,0)</f>
        <v>53936</v>
      </c>
      <c r="C8441">
        <v>50.082695006999998</v>
      </c>
    </row>
    <row r="8442" spans="1:3" x14ac:dyDescent="0.25">
      <c r="A8442">
        <v>17440</v>
      </c>
      <c r="B8442" s="1">
        <f>DATE(2047,10,1) + TIME(0,0,0)</f>
        <v>53966</v>
      </c>
      <c r="C8442">
        <v>50.092151641999997</v>
      </c>
    </row>
    <row r="8443" spans="1:3" x14ac:dyDescent="0.25">
      <c r="A8443">
        <v>17471</v>
      </c>
      <c r="B8443" s="1">
        <f>DATE(2047,11,1) + TIME(0,0,0)</f>
        <v>53997</v>
      </c>
      <c r="C8443">
        <v>50.101902008000003</v>
      </c>
    </row>
    <row r="8444" spans="1:3" x14ac:dyDescent="0.25">
      <c r="A8444">
        <v>17501</v>
      </c>
      <c r="B8444" s="1">
        <f>DATE(2047,12,1) + TIME(0,0,0)</f>
        <v>54027</v>
      </c>
      <c r="C8444">
        <v>50.111320495999998</v>
      </c>
    </row>
    <row r="8445" spans="1:3" x14ac:dyDescent="0.25">
      <c r="A8445">
        <v>17532</v>
      </c>
      <c r="B8445" s="1">
        <f>DATE(2048,1,1) + TIME(0,0,0)</f>
        <v>54058</v>
      </c>
      <c r="C8445">
        <v>50.121028899999999</v>
      </c>
    </row>
    <row r="8446" spans="1:3" x14ac:dyDescent="0.25">
      <c r="A8446">
        <v>17563</v>
      </c>
      <c r="B8446" s="1">
        <f>DATE(2048,2,1) + TIME(0,0,0)</f>
        <v>54089</v>
      </c>
      <c r="C8446">
        <v>50.130718231000003</v>
      </c>
    </row>
    <row r="8447" spans="1:3" x14ac:dyDescent="0.25">
      <c r="A8447">
        <v>17592</v>
      </c>
      <c r="B8447" s="1">
        <f>DATE(2048,3,1) + TIME(0,0,0)</f>
        <v>54118</v>
      </c>
      <c r="C8447">
        <v>50.139766692999999</v>
      </c>
    </row>
    <row r="8448" spans="1:3" x14ac:dyDescent="0.25">
      <c r="A8448">
        <v>17623</v>
      </c>
      <c r="B8448" s="1">
        <f>DATE(2048,4,1) + TIME(0,0,0)</f>
        <v>54149</v>
      </c>
      <c r="C8448">
        <v>50.149414061999998</v>
      </c>
    </row>
    <row r="8449" spans="1:3" x14ac:dyDescent="0.25">
      <c r="A8449">
        <v>17653</v>
      </c>
      <c r="B8449" s="1">
        <f>DATE(2048,5,1) + TIME(0,0,0)</f>
        <v>54179</v>
      </c>
      <c r="C8449">
        <v>50.158733368</v>
      </c>
    </row>
    <row r="8450" spans="1:3" x14ac:dyDescent="0.25">
      <c r="A8450">
        <v>17684</v>
      </c>
      <c r="B8450" s="1">
        <f>DATE(2048,6,1) + TIME(0,0,0)</f>
        <v>54210</v>
      </c>
      <c r="C8450">
        <v>50.168342590000002</v>
      </c>
    </row>
    <row r="8451" spans="1:3" x14ac:dyDescent="0.25">
      <c r="A8451">
        <v>17714</v>
      </c>
      <c r="B8451" s="1">
        <f>DATE(2048,7,1) + TIME(0,0,0)</f>
        <v>54240</v>
      </c>
      <c r="C8451">
        <v>50.177623748999999</v>
      </c>
    </row>
    <row r="8452" spans="1:3" x14ac:dyDescent="0.25">
      <c r="A8452">
        <v>17745</v>
      </c>
      <c r="B8452" s="1">
        <f>DATE(2048,8,1) + TIME(0,0,0)</f>
        <v>54271</v>
      </c>
      <c r="C8452">
        <v>50.187191009999999</v>
      </c>
    </row>
    <row r="8453" spans="1:3" x14ac:dyDescent="0.25">
      <c r="A8453">
        <v>17776</v>
      </c>
      <c r="B8453" s="1">
        <f>DATE(2048,9,1) + TIME(0,0,0)</f>
        <v>54302</v>
      </c>
      <c r="C8453">
        <v>50.196743011000002</v>
      </c>
    </row>
    <row r="8454" spans="1:3" x14ac:dyDescent="0.25">
      <c r="A8454">
        <v>17806</v>
      </c>
      <c r="B8454" s="1">
        <f>DATE(2048,10,1) + TIME(0,0,0)</f>
        <v>54332</v>
      </c>
      <c r="C8454">
        <v>50.205963134999998</v>
      </c>
    </row>
    <row r="8455" spans="1:3" x14ac:dyDescent="0.25">
      <c r="A8455">
        <v>17837</v>
      </c>
      <c r="B8455" s="1">
        <f>DATE(2048,11,1) + TIME(0,0,0)</f>
        <v>54363</v>
      </c>
      <c r="C8455">
        <v>50.215473175</v>
      </c>
    </row>
    <row r="8456" spans="1:3" x14ac:dyDescent="0.25">
      <c r="A8456">
        <v>17867</v>
      </c>
      <c r="B8456" s="1">
        <f>DATE(2048,12,1) + TIME(0,0,0)</f>
        <v>54393</v>
      </c>
      <c r="C8456">
        <v>50.224658966</v>
      </c>
    </row>
    <row r="8457" spans="1:3" x14ac:dyDescent="0.25">
      <c r="A8457">
        <v>17898</v>
      </c>
      <c r="B8457" s="1">
        <f>DATE(2049,1,1) + TIME(0,0,0)</f>
        <v>54424</v>
      </c>
      <c r="C8457">
        <v>50.234130858999997</v>
      </c>
    </row>
    <row r="8458" spans="1:3" x14ac:dyDescent="0.25">
      <c r="A8458">
        <v>17929</v>
      </c>
      <c r="B8458" s="1">
        <f>DATE(2049,2,1) + TIME(0,0,0)</f>
        <v>54455</v>
      </c>
      <c r="C8458">
        <v>50.243579865000001</v>
      </c>
    </row>
    <row r="8459" spans="1:3" x14ac:dyDescent="0.25">
      <c r="A8459">
        <v>17957</v>
      </c>
      <c r="B8459" s="1">
        <f>DATE(2049,3,1) + TIME(0,0,0)</f>
        <v>54483</v>
      </c>
      <c r="C8459">
        <v>50.252101897999999</v>
      </c>
    </row>
    <row r="8460" spans="1:3" x14ac:dyDescent="0.25">
      <c r="A8460">
        <v>17988</v>
      </c>
      <c r="B8460" s="1">
        <f>DATE(2049,4,1) + TIME(0,0,0)</f>
        <v>54514</v>
      </c>
      <c r="C8460">
        <v>50.261512756000002</v>
      </c>
    </row>
    <row r="8461" spans="1:3" x14ac:dyDescent="0.25">
      <c r="A8461">
        <v>18018</v>
      </c>
      <c r="B8461" s="1">
        <f>DATE(2049,5,1) + TIME(0,0,0)</f>
        <v>54544</v>
      </c>
      <c r="C8461">
        <v>50.270606995000001</v>
      </c>
    </row>
    <row r="8462" spans="1:3" x14ac:dyDescent="0.25">
      <c r="A8462">
        <v>18049</v>
      </c>
      <c r="B8462" s="1">
        <f>DATE(2049,6,1) + TIME(0,0,0)</f>
        <v>54575</v>
      </c>
      <c r="C8462">
        <v>50.279979705999999</v>
      </c>
    </row>
    <row r="8463" spans="1:3" x14ac:dyDescent="0.25">
      <c r="A8463">
        <v>18079</v>
      </c>
      <c r="B8463" s="1">
        <f>DATE(2049,7,1) + TIME(0,0,0)</f>
        <v>54605</v>
      </c>
      <c r="C8463">
        <v>50.289035796999997</v>
      </c>
    </row>
    <row r="8464" spans="1:3" x14ac:dyDescent="0.25">
      <c r="A8464">
        <v>18110</v>
      </c>
      <c r="B8464" s="1">
        <f>DATE(2049,8,1) + TIME(0,0,0)</f>
        <v>54636</v>
      </c>
      <c r="C8464">
        <v>50.298374176000003</v>
      </c>
    </row>
    <row r="8465" spans="1:3" x14ac:dyDescent="0.25">
      <c r="A8465">
        <v>18141</v>
      </c>
      <c r="B8465" s="1">
        <f>DATE(2049,9,1) + TIME(0,0,0)</f>
        <v>54667</v>
      </c>
      <c r="C8465">
        <v>50.307689666999998</v>
      </c>
    </row>
    <row r="8466" spans="1:3" x14ac:dyDescent="0.25">
      <c r="A8466">
        <v>18171</v>
      </c>
      <c r="B8466" s="1">
        <f>DATE(2049,10,1) + TIME(0,0,0)</f>
        <v>54697</v>
      </c>
      <c r="C8466">
        <v>50.316688538000001</v>
      </c>
    </row>
    <row r="8467" spans="1:3" x14ac:dyDescent="0.25">
      <c r="A8467">
        <v>18202</v>
      </c>
      <c r="B8467" s="1">
        <f>DATE(2049,11,1) + TIME(0,0,0)</f>
        <v>54728</v>
      </c>
      <c r="C8467">
        <v>50.325969696000001</v>
      </c>
    </row>
    <row r="8468" spans="1:3" x14ac:dyDescent="0.25">
      <c r="A8468">
        <v>18232</v>
      </c>
      <c r="B8468" s="1">
        <f>DATE(2049,12,1) + TIME(0,0,0)</f>
        <v>54758</v>
      </c>
      <c r="C8468">
        <v>50.334930419999999</v>
      </c>
    </row>
    <row r="8469" spans="1:3" x14ac:dyDescent="0.25">
      <c r="A8469">
        <v>18263</v>
      </c>
      <c r="B8469" s="1">
        <f>DATE(2050,1,1) + TIME(0,0,0)</f>
        <v>54789</v>
      </c>
      <c r="C8469">
        <v>50.344173431000002</v>
      </c>
    </row>
    <row r="8471" spans="1:3" x14ac:dyDescent="0.25">
      <c r="A8471" t="s">
        <v>17</v>
      </c>
    </row>
    <row r="8473" spans="1:3" x14ac:dyDescent="0.25">
      <c r="A8473" t="s">
        <v>1</v>
      </c>
      <c r="B8473" t="s">
        <v>2</v>
      </c>
      <c r="C8473" t="s">
        <v>3</v>
      </c>
    </row>
    <row r="8474" spans="1:3" x14ac:dyDescent="0.25">
      <c r="A8474">
        <v>0</v>
      </c>
      <c r="B8474" s="1">
        <f>DATE(2000,1,1) + TIME(0,0,0)</f>
        <v>36526</v>
      </c>
      <c r="C8474">
        <v>0</v>
      </c>
    </row>
    <row r="8475" spans="1:3" x14ac:dyDescent="0.25">
      <c r="A8475">
        <v>31</v>
      </c>
      <c r="B8475" s="1">
        <f>DATE(2000,2,1) + TIME(0,0,0)</f>
        <v>36557</v>
      </c>
      <c r="C8475">
        <v>4.1209583282000004</v>
      </c>
    </row>
    <row r="8476" spans="1:3" x14ac:dyDescent="0.25">
      <c r="A8476">
        <v>60</v>
      </c>
      <c r="B8476" s="1">
        <f>DATE(2000,3,1) + TIME(0,0,0)</f>
        <v>36586</v>
      </c>
      <c r="C8476">
        <v>8.6203746795999994</v>
      </c>
    </row>
    <row r="8477" spans="1:3" x14ac:dyDescent="0.25">
      <c r="A8477">
        <v>91</v>
      </c>
      <c r="B8477" s="1">
        <f>DATE(2000,4,1) + TIME(0,0,0)</f>
        <v>36617</v>
      </c>
      <c r="C8477">
        <v>12.895502090000001</v>
      </c>
    </row>
    <row r="8478" spans="1:3" x14ac:dyDescent="0.25">
      <c r="A8478">
        <v>121</v>
      </c>
      <c r="B8478" s="1">
        <f>DATE(2000,5,1) + TIME(0,0,0)</f>
        <v>36647</v>
      </c>
      <c r="C8478">
        <v>15.873902320999999</v>
      </c>
    </row>
    <row r="8479" spans="1:3" x14ac:dyDescent="0.25">
      <c r="A8479">
        <v>152</v>
      </c>
      <c r="B8479" s="1">
        <f>DATE(2000,6,1) + TIME(0,0,0)</f>
        <v>36678</v>
      </c>
      <c r="C8479">
        <v>17.896717072000001</v>
      </c>
    </row>
    <row r="8480" spans="1:3" x14ac:dyDescent="0.25">
      <c r="A8480">
        <v>182</v>
      </c>
      <c r="B8480" s="1">
        <f>DATE(2000,7,1) + TIME(0,0,0)</f>
        <v>36708</v>
      </c>
      <c r="C8480">
        <v>19.185802460000001</v>
      </c>
    </row>
    <row r="8481" spans="1:3" x14ac:dyDescent="0.25">
      <c r="A8481">
        <v>213</v>
      </c>
      <c r="B8481" s="1">
        <f>DATE(2000,8,1) + TIME(0,0,0)</f>
        <v>36739</v>
      </c>
      <c r="C8481">
        <v>20.186166762999999</v>
      </c>
    </row>
    <row r="8482" spans="1:3" x14ac:dyDescent="0.25">
      <c r="A8482">
        <v>244</v>
      </c>
      <c r="B8482" s="1">
        <f>DATE(2000,9,1) + TIME(0,0,0)</f>
        <v>36770</v>
      </c>
      <c r="C8482">
        <v>21.013349533</v>
      </c>
    </row>
    <row r="8483" spans="1:3" x14ac:dyDescent="0.25">
      <c r="A8483">
        <v>274</v>
      </c>
      <c r="B8483" s="1">
        <f>DATE(2000,10,1) + TIME(0,0,0)</f>
        <v>36800</v>
      </c>
      <c r="C8483">
        <v>21.710529327</v>
      </c>
    </row>
    <row r="8484" spans="1:3" x14ac:dyDescent="0.25">
      <c r="A8484">
        <v>305</v>
      </c>
      <c r="B8484" s="1">
        <f>DATE(2000,11,1) + TIME(0,0,0)</f>
        <v>36831</v>
      </c>
      <c r="C8484">
        <v>22.356685637999998</v>
      </c>
    </row>
    <row r="8485" spans="1:3" x14ac:dyDescent="0.25">
      <c r="A8485">
        <v>335</v>
      </c>
      <c r="B8485" s="1">
        <f>DATE(2000,12,1) + TIME(0,0,0)</f>
        <v>36861</v>
      </c>
      <c r="C8485">
        <v>22.905433655</v>
      </c>
    </row>
    <row r="8486" spans="1:3" x14ac:dyDescent="0.25">
      <c r="A8486">
        <v>366</v>
      </c>
      <c r="B8486" s="1">
        <f>DATE(2001,1,1) + TIME(0,0,0)</f>
        <v>36892</v>
      </c>
      <c r="C8486">
        <v>23.397256851000002</v>
      </c>
    </row>
    <row r="8487" spans="1:3" x14ac:dyDescent="0.25">
      <c r="A8487">
        <v>397</v>
      </c>
      <c r="B8487" s="1">
        <f>DATE(2001,2,1) + TIME(0,0,0)</f>
        <v>36923</v>
      </c>
      <c r="C8487">
        <v>23.832609176999998</v>
      </c>
    </row>
    <row r="8488" spans="1:3" x14ac:dyDescent="0.25">
      <c r="A8488">
        <v>425</v>
      </c>
      <c r="B8488" s="1">
        <f>DATE(2001,3,1) + TIME(0,0,0)</f>
        <v>36951</v>
      </c>
      <c r="C8488">
        <v>24.187467574999999</v>
      </c>
    </row>
    <row r="8489" spans="1:3" x14ac:dyDescent="0.25">
      <c r="A8489">
        <v>456</v>
      </c>
      <c r="B8489" s="1">
        <f>DATE(2001,4,1) + TIME(0,0,0)</f>
        <v>36982</v>
      </c>
      <c r="C8489">
        <v>24.541654587</v>
      </c>
    </row>
    <row r="8490" spans="1:3" x14ac:dyDescent="0.25">
      <c r="A8490">
        <v>486</v>
      </c>
      <c r="B8490" s="1">
        <f>DATE(2001,5,1) + TIME(0,0,0)</f>
        <v>37012</v>
      </c>
      <c r="C8490">
        <v>24.845811844</v>
      </c>
    </row>
    <row r="8491" spans="1:3" x14ac:dyDescent="0.25">
      <c r="A8491">
        <v>517</v>
      </c>
      <c r="B8491" s="1">
        <f>DATE(2001,6,1) + TIME(0,0,0)</f>
        <v>37043</v>
      </c>
      <c r="C8491">
        <v>25.121522902999999</v>
      </c>
    </row>
    <row r="8492" spans="1:3" x14ac:dyDescent="0.25">
      <c r="A8492">
        <v>547</v>
      </c>
      <c r="B8492" s="1">
        <f>DATE(2001,7,1) + TIME(0,0,0)</f>
        <v>37073</v>
      </c>
      <c r="C8492">
        <v>25.358039856000001</v>
      </c>
    </row>
    <row r="8493" spans="1:3" x14ac:dyDescent="0.25">
      <c r="A8493">
        <v>578</v>
      </c>
      <c r="B8493" s="1">
        <f>DATE(2001,8,1) + TIME(0,0,0)</f>
        <v>37104</v>
      </c>
      <c r="C8493">
        <v>25.577867508000001</v>
      </c>
    </row>
    <row r="8494" spans="1:3" x14ac:dyDescent="0.25">
      <c r="A8494">
        <v>609</v>
      </c>
      <c r="B8494" s="1">
        <f>DATE(2001,9,1) + TIME(0,0,0)</f>
        <v>37135</v>
      </c>
      <c r="C8494">
        <v>25.778007507000002</v>
      </c>
    </row>
    <row r="8495" spans="1:3" x14ac:dyDescent="0.25">
      <c r="A8495">
        <v>639</v>
      </c>
      <c r="B8495" s="1">
        <f>DATE(2001,10,1) + TIME(0,0,0)</f>
        <v>37165</v>
      </c>
      <c r="C8495">
        <v>25.956157684000001</v>
      </c>
    </row>
    <row r="8496" spans="1:3" x14ac:dyDescent="0.25">
      <c r="A8496">
        <v>670</v>
      </c>
      <c r="B8496" s="1">
        <f>DATE(2001,11,1) + TIME(0,0,0)</f>
        <v>37196</v>
      </c>
      <c r="C8496">
        <v>26.126249312999999</v>
      </c>
    </row>
    <row r="8497" spans="1:3" x14ac:dyDescent="0.25">
      <c r="A8497">
        <v>700</v>
      </c>
      <c r="B8497" s="1">
        <f>DATE(2001,12,1) + TIME(0,0,0)</f>
        <v>37226</v>
      </c>
      <c r="C8497">
        <v>26.279479980000001</v>
      </c>
    </row>
    <row r="8498" spans="1:3" x14ac:dyDescent="0.25">
      <c r="A8498">
        <v>731</v>
      </c>
      <c r="B8498" s="1">
        <f>DATE(2002,1,1) + TIME(0,0,0)</f>
        <v>37257</v>
      </c>
      <c r="C8498">
        <v>26.427423477000001</v>
      </c>
    </row>
    <row r="8499" spans="1:3" x14ac:dyDescent="0.25">
      <c r="A8499">
        <v>762</v>
      </c>
      <c r="B8499" s="1">
        <f>DATE(2002,2,1) + TIME(0,0,0)</f>
        <v>37288</v>
      </c>
      <c r="C8499">
        <v>26.565748214999999</v>
      </c>
    </row>
    <row r="8500" spans="1:3" x14ac:dyDescent="0.25">
      <c r="A8500">
        <v>790</v>
      </c>
      <c r="B8500" s="1">
        <f>DATE(2002,3,1) + TIME(0,0,0)</f>
        <v>37316</v>
      </c>
      <c r="C8500">
        <v>26.683666229</v>
      </c>
    </row>
    <row r="8501" spans="1:3" x14ac:dyDescent="0.25">
      <c r="A8501">
        <v>821</v>
      </c>
      <c r="B8501" s="1">
        <f>DATE(2002,4,1) + TIME(0,0,0)</f>
        <v>37347</v>
      </c>
      <c r="C8501">
        <v>26.807502747000001</v>
      </c>
    </row>
    <row r="8502" spans="1:3" x14ac:dyDescent="0.25">
      <c r="A8502">
        <v>851</v>
      </c>
      <c r="B8502" s="1">
        <f>DATE(2002,5,1) + TIME(0,0,0)</f>
        <v>37377</v>
      </c>
      <c r="C8502">
        <v>26.921443939</v>
      </c>
    </row>
    <row r="8503" spans="1:3" x14ac:dyDescent="0.25">
      <c r="A8503">
        <v>882</v>
      </c>
      <c r="B8503" s="1">
        <f>DATE(2002,6,1) + TIME(0,0,0)</f>
        <v>37408</v>
      </c>
      <c r="C8503">
        <v>27.034000397</v>
      </c>
    </row>
    <row r="8504" spans="1:3" x14ac:dyDescent="0.25">
      <c r="A8504">
        <v>912</v>
      </c>
      <c r="B8504" s="1">
        <f>DATE(2002,7,1) + TIME(0,0,0)</f>
        <v>37438</v>
      </c>
      <c r="C8504">
        <v>27.138542175000001</v>
      </c>
    </row>
    <row r="8505" spans="1:3" x14ac:dyDescent="0.25">
      <c r="A8505">
        <v>943</v>
      </c>
      <c r="B8505" s="1">
        <f>DATE(2002,8,1) + TIME(0,0,0)</f>
        <v>37469</v>
      </c>
      <c r="C8505">
        <v>27.242595673</v>
      </c>
    </row>
    <row r="8506" spans="1:3" x14ac:dyDescent="0.25">
      <c r="A8506">
        <v>974</v>
      </c>
      <c r="B8506" s="1">
        <f>DATE(2002,9,1) + TIME(0,0,0)</f>
        <v>37500</v>
      </c>
      <c r="C8506">
        <v>27.342575072999999</v>
      </c>
    </row>
    <row r="8507" spans="1:3" x14ac:dyDescent="0.25">
      <c r="A8507">
        <v>1004</v>
      </c>
      <c r="B8507" s="1">
        <f>DATE(2002,10,1) + TIME(0,0,0)</f>
        <v>37530</v>
      </c>
      <c r="C8507">
        <v>27.435842514000001</v>
      </c>
    </row>
    <row r="8508" spans="1:3" x14ac:dyDescent="0.25">
      <c r="A8508">
        <v>1035</v>
      </c>
      <c r="B8508" s="1">
        <f>DATE(2002,11,1) + TIME(0,0,0)</f>
        <v>37561</v>
      </c>
      <c r="C8508">
        <v>27.529468536</v>
      </c>
    </row>
    <row r="8509" spans="1:3" x14ac:dyDescent="0.25">
      <c r="A8509">
        <v>1065</v>
      </c>
      <c r="B8509" s="1">
        <f>DATE(2002,12,1) + TIME(0,0,0)</f>
        <v>37591</v>
      </c>
      <c r="C8509">
        <v>27.617221831999998</v>
      </c>
    </row>
    <row r="8510" spans="1:3" x14ac:dyDescent="0.25">
      <c r="A8510">
        <v>1096</v>
      </c>
      <c r="B8510" s="1">
        <f>DATE(2003,1,1) + TIME(0,0,0)</f>
        <v>37622</v>
      </c>
      <c r="C8510">
        <v>27.705081939999999</v>
      </c>
    </row>
    <row r="8511" spans="1:3" x14ac:dyDescent="0.25">
      <c r="A8511">
        <v>1127</v>
      </c>
      <c r="B8511" s="1">
        <f>DATE(2003,2,1) + TIME(0,0,0)</f>
        <v>37653</v>
      </c>
      <c r="C8511">
        <v>27.790317535</v>
      </c>
    </row>
    <row r="8512" spans="1:3" x14ac:dyDescent="0.25">
      <c r="A8512">
        <v>1155</v>
      </c>
      <c r="B8512" s="1">
        <f>DATE(2003,3,1) + TIME(0,0,0)</f>
        <v>37681</v>
      </c>
      <c r="C8512">
        <v>27.865270615</v>
      </c>
    </row>
    <row r="8513" spans="1:3" x14ac:dyDescent="0.25">
      <c r="A8513">
        <v>1186</v>
      </c>
      <c r="B8513" s="1">
        <f>DATE(2003,4,1) + TIME(0,0,0)</f>
        <v>37712</v>
      </c>
      <c r="C8513">
        <v>27.946220398000001</v>
      </c>
    </row>
    <row r="8514" spans="1:3" x14ac:dyDescent="0.25">
      <c r="A8514">
        <v>1216</v>
      </c>
      <c r="B8514" s="1">
        <f>DATE(2003,5,1) + TIME(0,0,0)</f>
        <v>37742</v>
      </c>
      <c r="C8514">
        <v>28.022714615000002</v>
      </c>
    </row>
    <row r="8515" spans="1:3" x14ac:dyDescent="0.25">
      <c r="A8515">
        <v>1247</v>
      </c>
      <c r="B8515" s="1">
        <f>DATE(2003,6,1) + TIME(0,0,0)</f>
        <v>37773</v>
      </c>
      <c r="C8515">
        <v>28.100046158000001</v>
      </c>
    </row>
    <row r="8516" spans="1:3" x14ac:dyDescent="0.25">
      <c r="A8516">
        <v>1277</v>
      </c>
      <c r="B8516" s="1">
        <f>DATE(2003,7,1) + TIME(0,0,0)</f>
        <v>37803</v>
      </c>
      <c r="C8516">
        <v>28.173379898</v>
      </c>
    </row>
    <row r="8517" spans="1:3" x14ac:dyDescent="0.25">
      <c r="A8517">
        <v>1308</v>
      </c>
      <c r="B8517" s="1">
        <f>DATE(2003,8,1) + TIME(0,0,0)</f>
        <v>37834</v>
      </c>
      <c r="C8517">
        <v>28.247659682999998</v>
      </c>
    </row>
    <row r="8518" spans="1:3" x14ac:dyDescent="0.25">
      <c r="A8518">
        <v>1339</v>
      </c>
      <c r="B8518" s="1">
        <f>DATE(2003,9,1) + TIME(0,0,0)</f>
        <v>37865</v>
      </c>
      <c r="C8518">
        <v>28.320589066</v>
      </c>
    </row>
    <row r="8519" spans="1:3" x14ac:dyDescent="0.25">
      <c r="A8519">
        <v>1369</v>
      </c>
      <c r="B8519" s="1">
        <f>DATE(2003,10,1) + TIME(0,0,0)</f>
        <v>37895</v>
      </c>
      <c r="C8519">
        <v>28.390029906999999</v>
      </c>
    </row>
    <row r="8520" spans="1:3" x14ac:dyDescent="0.25">
      <c r="A8520">
        <v>1400</v>
      </c>
      <c r="B8520" s="1">
        <f>DATE(2003,11,1) + TIME(0,0,0)</f>
        <v>37926</v>
      </c>
      <c r="C8520">
        <v>28.460731505999998</v>
      </c>
    </row>
    <row r="8521" spans="1:3" x14ac:dyDescent="0.25">
      <c r="A8521">
        <v>1430</v>
      </c>
      <c r="B8521" s="1">
        <f>DATE(2003,12,1) + TIME(0,0,0)</f>
        <v>37956</v>
      </c>
      <c r="C8521">
        <v>28.528383255000001</v>
      </c>
    </row>
    <row r="8522" spans="1:3" x14ac:dyDescent="0.25">
      <c r="A8522">
        <v>1461</v>
      </c>
      <c r="B8522" s="1">
        <f>DATE(2004,1,1) + TIME(0,0,0)</f>
        <v>37987</v>
      </c>
      <c r="C8522">
        <v>28.597711563000001</v>
      </c>
    </row>
    <row r="8523" spans="1:3" x14ac:dyDescent="0.25">
      <c r="A8523">
        <v>1492</v>
      </c>
      <c r="B8523" s="1">
        <f>DATE(2004,2,1) + TIME(0,0,0)</f>
        <v>38018</v>
      </c>
      <c r="C8523">
        <v>28.666501999000001</v>
      </c>
    </row>
    <row r="8524" spans="1:3" x14ac:dyDescent="0.25">
      <c r="A8524">
        <v>1521</v>
      </c>
      <c r="B8524" s="1">
        <f>DATE(2004,3,1) + TIME(0,0,0)</f>
        <v>38047</v>
      </c>
      <c r="C8524">
        <v>28.730360031</v>
      </c>
    </row>
    <row r="8525" spans="1:3" x14ac:dyDescent="0.25">
      <c r="A8525">
        <v>1552</v>
      </c>
      <c r="B8525" s="1">
        <f>DATE(2004,4,1) + TIME(0,0,0)</f>
        <v>38078</v>
      </c>
      <c r="C8525">
        <v>28.798063278000001</v>
      </c>
    </row>
    <row r="8526" spans="1:3" x14ac:dyDescent="0.25">
      <c r="A8526">
        <v>1582</v>
      </c>
      <c r="B8526" s="1">
        <f>DATE(2004,5,1) + TIME(0,0,0)</f>
        <v>38108</v>
      </c>
      <c r="C8526">
        <v>28.863080977999999</v>
      </c>
    </row>
    <row r="8527" spans="1:3" x14ac:dyDescent="0.25">
      <c r="A8527">
        <v>1613</v>
      </c>
      <c r="B8527" s="1">
        <f>DATE(2004,6,1) + TIME(0,0,0)</f>
        <v>38139</v>
      </c>
      <c r="C8527">
        <v>28.929851532000001</v>
      </c>
    </row>
    <row r="8528" spans="1:3" x14ac:dyDescent="0.25">
      <c r="A8528">
        <v>1643</v>
      </c>
      <c r="B8528" s="1">
        <f>DATE(2004,7,1) + TIME(0,0,0)</f>
        <v>38169</v>
      </c>
      <c r="C8528">
        <v>28.994129181000002</v>
      </c>
    </row>
    <row r="8529" spans="1:3" x14ac:dyDescent="0.25">
      <c r="A8529">
        <v>1674</v>
      </c>
      <c r="B8529" s="1">
        <f>DATE(2004,8,1) + TIME(0,0,0)</f>
        <v>38200</v>
      </c>
      <c r="C8529">
        <v>29.060228347999999</v>
      </c>
    </row>
    <row r="8530" spans="1:3" x14ac:dyDescent="0.25">
      <c r="A8530">
        <v>1705</v>
      </c>
      <c r="B8530" s="1">
        <f>DATE(2004,9,1) + TIME(0,0,0)</f>
        <v>38231</v>
      </c>
      <c r="C8530">
        <v>29.126026154000002</v>
      </c>
    </row>
    <row r="8531" spans="1:3" x14ac:dyDescent="0.25">
      <c r="A8531">
        <v>1735</v>
      </c>
      <c r="B8531" s="1">
        <f>DATE(2004,10,1) + TIME(0,0,0)</f>
        <v>38261</v>
      </c>
      <c r="C8531">
        <v>29.189466476</v>
      </c>
    </row>
    <row r="8532" spans="1:3" x14ac:dyDescent="0.25">
      <c r="A8532">
        <v>1766</v>
      </c>
      <c r="B8532" s="1">
        <f>DATE(2004,11,1) + TIME(0,0,0)</f>
        <v>38292</v>
      </c>
      <c r="C8532">
        <v>29.254804611000001</v>
      </c>
    </row>
    <row r="8533" spans="1:3" x14ac:dyDescent="0.25">
      <c r="A8533">
        <v>1796</v>
      </c>
      <c r="B8533" s="1">
        <f>DATE(2004,12,1) + TIME(0,0,0)</f>
        <v>38322</v>
      </c>
      <c r="C8533">
        <v>29.317897797000001</v>
      </c>
    </row>
    <row r="8534" spans="1:3" x14ac:dyDescent="0.25">
      <c r="A8534">
        <v>1827</v>
      </c>
      <c r="B8534" s="1">
        <f>DATE(2005,1,1) + TIME(0,0,0)</f>
        <v>38353</v>
      </c>
      <c r="C8534">
        <v>29.382986069000001</v>
      </c>
    </row>
    <row r="8535" spans="1:3" x14ac:dyDescent="0.25">
      <c r="A8535">
        <v>1858</v>
      </c>
      <c r="B8535" s="1">
        <f>DATE(2005,2,1) + TIME(0,0,0)</f>
        <v>38384</v>
      </c>
      <c r="C8535">
        <v>29.447969437000001</v>
      </c>
    </row>
    <row r="8536" spans="1:3" x14ac:dyDescent="0.25">
      <c r="A8536">
        <v>1886</v>
      </c>
      <c r="B8536" s="1">
        <f>DATE(2005,3,1) + TIME(0,0,0)</f>
        <v>38412</v>
      </c>
      <c r="C8536">
        <v>29.506574630999999</v>
      </c>
    </row>
    <row r="8537" spans="1:3" x14ac:dyDescent="0.25">
      <c r="A8537">
        <v>1917</v>
      </c>
      <c r="B8537" s="1">
        <f>DATE(2005,4,1) + TIME(0,0,0)</f>
        <v>38443</v>
      </c>
      <c r="C8537">
        <v>29.571424484000001</v>
      </c>
    </row>
    <row r="8538" spans="1:3" x14ac:dyDescent="0.25">
      <c r="A8538">
        <v>1947</v>
      </c>
      <c r="B8538" s="1">
        <f>DATE(2005,5,1) + TIME(0,0,0)</f>
        <v>38473</v>
      </c>
      <c r="C8538">
        <v>29.634054184</v>
      </c>
    </row>
    <row r="8539" spans="1:3" x14ac:dyDescent="0.25">
      <c r="A8539">
        <v>1978</v>
      </c>
      <c r="B8539" s="1">
        <f>DATE(2005,6,1) + TIME(0,0,0)</f>
        <v>38504</v>
      </c>
      <c r="C8539">
        <v>29.698596953999999</v>
      </c>
    </row>
    <row r="8540" spans="1:3" x14ac:dyDescent="0.25">
      <c r="A8540">
        <v>2008</v>
      </c>
      <c r="B8540" s="1">
        <f>DATE(2005,7,1) + TIME(0,0,0)</f>
        <v>38534</v>
      </c>
      <c r="C8540">
        <v>29.760938643999999</v>
      </c>
    </row>
    <row r="8541" spans="1:3" x14ac:dyDescent="0.25">
      <c r="A8541">
        <v>2039</v>
      </c>
      <c r="B8541" s="1">
        <f>DATE(2005,8,1) + TIME(0,0,0)</f>
        <v>38565</v>
      </c>
      <c r="C8541">
        <v>29.825248718000001</v>
      </c>
    </row>
    <row r="8542" spans="1:3" x14ac:dyDescent="0.25">
      <c r="A8542">
        <v>2070</v>
      </c>
      <c r="B8542" s="1">
        <f>DATE(2005,9,1) + TIME(0,0,0)</f>
        <v>38596</v>
      </c>
      <c r="C8542">
        <v>29.889415741000001</v>
      </c>
    </row>
    <row r="8543" spans="1:3" x14ac:dyDescent="0.25">
      <c r="A8543">
        <v>2100</v>
      </c>
      <c r="B8543" s="1">
        <f>DATE(2005,10,1) + TIME(0,0,0)</f>
        <v>38626</v>
      </c>
      <c r="C8543">
        <v>29.951356887999999</v>
      </c>
    </row>
    <row r="8544" spans="1:3" x14ac:dyDescent="0.25">
      <c r="A8544">
        <v>2131</v>
      </c>
      <c r="B8544" s="1">
        <f>DATE(2005,11,1) + TIME(0,0,0)</f>
        <v>38657</v>
      </c>
      <c r="C8544">
        <v>30.015195847000001</v>
      </c>
    </row>
    <row r="8545" spans="1:3" x14ac:dyDescent="0.25">
      <c r="A8545">
        <v>2161</v>
      </c>
      <c r="B8545" s="1">
        <f>DATE(2005,12,1) + TIME(0,0,0)</f>
        <v>38687</v>
      </c>
      <c r="C8545">
        <v>30.076805114999999</v>
      </c>
    </row>
    <row r="8546" spans="1:3" x14ac:dyDescent="0.25">
      <c r="A8546">
        <v>2192</v>
      </c>
      <c r="B8546" s="1">
        <f>DATE(2006,1,1) + TIME(0,0,0)</f>
        <v>38718</v>
      </c>
      <c r="C8546">
        <v>30.140291214000001</v>
      </c>
    </row>
    <row r="8547" spans="1:3" x14ac:dyDescent="0.25">
      <c r="A8547">
        <v>2223</v>
      </c>
      <c r="B8547" s="1">
        <f>DATE(2006,2,1) + TIME(0,0,0)</f>
        <v>38749</v>
      </c>
      <c r="C8547">
        <v>30.203588486000001</v>
      </c>
    </row>
    <row r="8548" spans="1:3" x14ac:dyDescent="0.25">
      <c r="A8548">
        <v>2251</v>
      </c>
      <c r="B8548" s="1">
        <f>DATE(2006,3,1) + TIME(0,0,0)</f>
        <v>38777</v>
      </c>
      <c r="C8548">
        <v>30.260595322</v>
      </c>
    </row>
    <row r="8549" spans="1:3" x14ac:dyDescent="0.25">
      <c r="A8549">
        <v>2282</v>
      </c>
      <c r="B8549" s="1">
        <f>DATE(2006,4,1) + TIME(0,0,0)</f>
        <v>38808</v>
      </c>
      <c r="C8549">
        <v>30.32352066</v>
      </c>
    </row>
    <row r="8550" spans="1:3" x14ac:dyDescent="0.25">
      <c r="A8550">
        <v>2312</v>
      </c>
      <c r="B8550" s="1">
        <f>DATE(2006,5,1) + TIME(0,0,0)</f>
        <v>38838</v>
      </c>
      <c r="C8550">
        <v>30.384223938000002</v>
      </c>
    </row>
    <row r="8551" spans="1:3" x14ac:dyDescent="0.25">
      <c r="A8551">
        <v>2343</v>
      </c>
      <c r="B8551" s="1">
        <f>DATE(2006,6,1) + TIME(0,0,0)</f>
        <v>38869</v>
      </c>
      <c r="C8551">
        <v>30.446739196999999</v>
      </c>
    </row>
    <row r="8552" spans="1:3" x14ac:dyDescent="0.25">
      <c r="A8552">
        <v>2373</v>
      </c>
      <c r="B8552" s="1">
        <f>DATE(2006,7,1) + TIME(0,0,0)</f>
        <v>38899</v>
      </c>
      <c r="C8552">
        <v>30.507034302000001</v>
      </c>
    </row>
    <row r="8553" spans="1:3" x14ac:dyDescent="0.25">
      <c r="A8553">
        <v>2404</v>
      </c>
      <c r="B8553" s="1">
        <f>DATE(2006,8,1) + TIME(0,0,0)</f>
        <v>38930</v>
      </c>
      <c r="C8553">
        <v>30.569107056</v>
      </c>
    </row>
    <row r="8554" spans="1:3" x14ac:dyDescent="0.25">
      <c r="A8554">
        <v>2435</v>
      </c>
      <c r="B8554" s="1">
        <f>DATE(2006,9,1) + TIME(0,0,0)</f>
        <v>38961</v>
      </c>
      <c r="C8554">
        <v>30.630851746000001</v>
      </c>
    </row>
    <row r="8555" spans="1:3" x14ac:dyDescent="0.25">
      <c r="A8555">
        <v>2465</v>
      </c>
      <c r="B8555" s="1">
        <f>DATE(2006,10,1) + TIME(0,0,0)</f>
        <v>38991</v>
      </c>
      <c r="C8555">
        <v>30.690240859999999</v>
      </c>
    </row>
    <row r="8556" spans="1:3" x14ac:dyDescent="0.25">
      <c r="A8556">
        <v>2496</v>
      </c>
      <c r="B8556" s="1">
        <f>DATE(2006,11,1) + TIME(0,0,0)</f>
        <v>39022</v>
      </c>
      <c r="C8556">
        <v>30.751192093</v>
      </c>
    </row>
    <row r="8557" spans="1:3" x14ac:dyDescent="0.25">
      <c r="A8557">
        <v>2526</v>
      </c>
      <c r="B8557" s="1">
        <f>DATE(2006,12,1) + TIME(0,0,0)</f>
        <v>39052</v>
      </c>
      <c r="C8557">
        <v>30.809738158999998</v>
      </c>
    </row>
    <row r="8558" spans="1:3" x14ac:dyDescent="0.25">
      <c r="A8558">
        <v>2557</v>
      </c>
      <c r="B8558" s="1">
        <f>DATE(2007,1,1) + TIME(0,0,0)</f>
        <v>39083</v>
      </c>
      <c r="C8558">
        <v>30.869737624999999</v>
      </c>
    </row>
    <row r="8559" spans="1:3" x14ac:dyDescent="0.25">
      <c r="A8559">
        <v>2588</v>
      </c>
      <c r="B8559" s="1">
        <f>DATE(2007,2,1) + TIME(0,0,0)</f>
        <v>39114</v>
      </c>
      <c r="C8559">
        <v>30.929201125999999</v>
      </c>
    </row>
    <row r="8560" spans="1:3" x14ac:dyDescent="0.25">
      <c r="A8560">
        <v>2616</v>
      </c>
      <c r="B8560" s="1">
        <f>DATE(2007,3,1) + TIME(0,0,0)</f>
        <v>39142</v>
      </c>
      <c r="C8560">
        <v>30.982425689999999</v>
      </c>
    </row>
    <row r="8561" spans="1:3" x14ac:dyDescent="0.25">
      <c r="A8561">
        <v>2647</v>
      </c>
      <c r="B8561" s="1">
        <f>DATE(2007,4,1) + TIME(0,0,0)</f>
        <v>39173</v>
      </c>
      <c r="C8561">
        <v>31.040788651</v>
      </c>
    </row>
    <row r="8562" spans="1:3" x14ac:dyDescent="0.25">
      <c r="A8562">
        <v>2677</v>
      </c>
      <c r="B8562" s="1">
        <f>DATE(2007,5,1) + TIME(0,0,0)</f>
        <v>39203</v>
      </c>
      <c r="C8562">
        <v>31.096698760999999</v>
      </c>
    </row>
    <row r="8563" spans="1:3" x14ac:dyDescent="0.25">
      <c r="A8563">
        <v>2708</v>
      </c>
      <c r="B8563" s="1">
        <f>DATE(2007,6,1) + TIME(0,0,0)</f>
        <v>39234</v>
      </c>
      <c r="C8563">
        <v>31.153865814</v>
      </c>
    </row>
    <row r="8564" spans="1:3" x14ac:dyDescent="0.25">
      <c r="A8564">
        <v>2738</v>
      </c>
      <c r="B8564" s="1">
        <f>DATE(2007,7,1) + TIME(0,0,0)</f>
        <v>39264</v>
      </c>
      <c r="C8564">
        <v>31.208608627</v>
      </c>
    </row>
    <row r="8565" spans="1:3" x14ac:dyDescent="0.25">
      <c r="A8565">
        <v>2769</v>
      </c>
      <c r="B8565" s="1">
        <f>DATE(2007,8,1) + TIME(0,0,0)</f>
        <v>39295</v>
      </c>
      <c r="C8565">
        <v>31.264577866</v>
      </c>
    </row>
    <row r="8566" spans="1:3" x14ac:dyDescent="0.25">
      <c r="A8566">
        <v>2800</v>
      </c>
      <c r="B8566" s="1">
        <f>DATE(2007,9,1) + TIME(0,0,0)</f>
        <v>39326</v>
      </c>
      <c r="C8566">
        <v>31.319927216</v>
      </c>
    </row>
    <row r="8567" spans="1:3" x14ac:dyDescent="0.25">
      <c r="A8567">
        <v>2830</v>
      </c>
      <c r="B8567" s="1">
        <f>DATE(2007,10,1) + TIME(0,0,0)</f>
        <v>39356</v>
      </c>
      <c r="C8567">
        <v>31.372919082999999</v>
      </c>
    </row>
    <row r="8568" spans="1:3" x14ac:dyDescent="0.25">
      <c r="A8568">
        <v>2861</v>
      </c>
      <c r="B8568" s="1">
        <f>DATE(2007,11,1) + TIME(0,0,0)</f>
        <v>39387</v>
      </c>
      <c r="C8568">
        <v>31.42706871</v>
      </c>
    </row>
    <row r="8569" spans="1:3" x14ac:dyDescent="0.25">
      <c r="A8569">
        <v>2891</v>
      </c>
      <c r="B8569" s="1">
        <f>DATE(2007,12,1) + TIME(0,0,0)</f>
        <v>39417</v>
      </c>
      <c r="C8569">
        <v>31.478895186999999</v>
      </c>
    </row>
    <row r="8570" spans="1:3" x14ac:dyDescent="0.25">
      <c r="A8570">
        <v>2922</v>
      </c>
      <c r="B8570" s="1">
        <f>DATE(2008,1,1) + TIME(0,0,0)</f>
        <v>39448</v>
      </c>
      <c r="C8570">
        <v>31.531845093000001</v>
      </c>
    </row>
    <row r="8571" spans="1:3" x14ac:dyDescent="0.25">
      <c r="A8571">
        <v>2953</v>
      </c>
      <c r="B8571" s="1">
        <f>DATE(2008,2,1) + TIME(0,0,0)</f>
        <v>39479</v>
      </c>
      <c r="C8571">
        <v>31.584196090999999</v>
      </c>
    </row>
    <row r="8572" spans="1:3" x14ac:dyDescent="0.25">
      <c r="A8572">
        <v>2982</v>
      </c>
      <c r="B8572" s="1">
        <f>DATE(2008,3,1) + TIME(0,0,0)</f>
        <v>39508</v>
      </c>
      <c r="C8572">
        <v>31.632646561000001</v>
      </c>
    </row>
    <row r="8573" spans="1:3" x14ac:dyDescent="0.25">
      <c r="A8573">
        <v>3013</v>
      </c>
      <c r="B8573" s="1">
        <f>DATE(2008,4,1) + TIME(0,0,0)</f>
        <v>39539</v>
      </c>
      <c r="C8573">
        <v>31.683891295999999</v>
      </c>
    </row>
    <row r="8574" spans="1:3" x14ac:dyDescent="0.25">
      <c r="A8574">
        <v>3043</v>
      </c>
      <c r="B8574" s="1">
        <f>DATE(2008,5,1) + TIME(0,0,0)</f>
        <v>39569</v>
      </c>
      <c r="C8574">
        <v>31.732954025000002</v>
      </c>
    </row>
    <row r="8575" spans="1:3" x14ac:dyDescent="0.25">
      <c r="A8575">
        <v>3074</v>
      </c>
      <c r="B8575" s="1">
        <f>DATE(2008,6,1) + TIME(0,0,0)</f>
        <v>39600</v>
      </c>
      <c r="C8575">
        <v>31.783149719000001</v>
      </c>
    </row>
    <row r="8576" spans="1:3" x14ac:dyDescent="0.25">
      <c r="A8576">
        <v>3104</v>
      </c>
      <c r="B8576" s="1">
        <f>DATE(2008,7,1) + TIME(0,0,0)</f>
        <v>39630</v>
      </c>
      <c r="C8576">
        <v>31.831277846999999</v>
      </c>
    </row>
    <row r="8577" spans="1:3" x14ac:dyDescent="0.25">
      <c r="A8577">
        <v>3135</v>
      </c>
      <c r="B8577" s="1">
        <f>DATE(2008,8,1) + TIME(0,0,0)</f>
        <v>39661</v>
      </c>
      <c r="C8577">
        <v>31.880575180000001</v>
      </c>
    </row>
    <row r="8578" spans="1:3" x14ac:dyDescent="0.25">
      <c r="A8578">
        <v>3166</v>
      </c>
      <c r="B8578" s="1">
        <f>DATE(2008,9,1) + TIME(0,0,0)</f>
        <v>39692</v>
      </c>
      <c r="C8578">
        <v>31.929437636999999</v>
      </c>
    </row>
    <row r="8579" spans="1:3" x14ac:dyDescent="0.25">
      <c r="A8579">
        <v>3196</v>
      </c>
      <c r="B8579" s="1">
        <f>DATE(2008,10,1) + TIME(0,0,0)</f>
        <v>39722</v>
      </c>
      <c r="C8579">
        <v>31.976305008000001</v>
      </c>
    </row>
    <row r="8580" spans="1:3" x14ac:dyDescent="0.25">
      <c r="A8580">
        <v>3227</v>
      </c>
      <c r="B8580" s="1">
        <f>DATE(2008,11,1) + TIME(0,0,0)</f>
        <v>39753</v>
      </c>
      <c r="C8580">
        <v>32.024299622000001</v>
      </c>
    </row>
    <row r="8581" spans="1:3" x14ac:dyDescent="0.25">
      <c r="A8581">
        <v>3257</v>
      </c>
      <c r="B8581" s="1">
        <f>DATE(2008,12,1) + TIME(0,0,0)</f>
        <v>39783</v>
      </c>
      <c r="C8581">
        <v>32.070320129000002</v>
      </c>
    </row>
    <row r="8582" spans="1:3" x14ac:dyDescent="0.25">
      <c r="A8582">
        <v>3288</v>
      </c>
      <c r="B8582" s="1">
        <f>DATE(2009,1,1) + TIME(0,0,0)</f>
        <v>39814</v>
      </c>
      <c r="C8582">
        <v>32.117431641000003</v>
      </c>
    </row>
    <row r="8583" spans="1:3" x14ac:dyDescent="0.25">
      <c r="A8583">
        <v>3319</v>
      </c>
      <c r="B8583" s="1">
        <f>DATE(2009,2,1) + TIME(0,0,0)</f>
        <v>39845</v>
      </c>
      <c r="C8583">
        <v>32.164104461999997</v>
      </c>
    </row>
    <row r="8584" spans="1:3" x14ac:dyDescent="0.25">
      <c r="A8584">
        <v>3347</v>
      </c>
      <c r="B8584" s="1">
        <f>DATE(2009,3,1) + TIME(0,0,0)</f>
        <v>39873</v>
      </c>
      <c r="C8584">
        <v>32.205856322999999</v>
      </c>
    </row>
    <row r="8585" spans="1:3" x14ac:dyDescent="0.25">
      <c r="A8585">
        <v>3378</v>
      </c>
      <c r="B8585" s="1">
        <f>DATE(2009,4,1) + TIME(0,0,0)</f>
        <v>39904</v>
      </c>
      <c r="C8585">
        <v>32.251659392999997</v>
      </c>
    </row>
    <row r="8586" spans="1:3" x14ac:dyDescent="0.25">
      <c r="A8586">
        <v>3408</v>
      </c>
      <c r="B8586" s="1">
        <f>DATE(2009,5,1) + TIME(0,0,0)</f>
        <v>39934</v>
      </c>
      <c r="C8586">
        <v>32.295555114999999</v>
      </c>
    </row>
    <row r="8587" spans="1:3" x14ac:dyDescent="0.25">
      <c r="A8587">
        <v>3439</v>
      </c>
      <c r="B8587" s="1">
        <f>DATE(2009,6,1) + TIME(0,0,0)</f>
        <v>39965</v>
      </c>
      <c r="C8587">
        <v>32.340496063000003</v>
      </c>
    </row>
    <row r="8588" spans="1:3" x14ac:dyDescent="0.25">
      <c r="A8588">
        <v>3469</v>
      </c>
      <c r="B8588" s="1">
        <f>DATE(2009,7,1) + TIME(0,0,0)</f>
        <v>39995</v>
      </c>
      <c r="C8588">
        <v>32.383525847999998</v>
      </c>
    </row>
    <row r="8589" spans="1:3" x14ac:dyDescent="0.25">
      <c r="A8589">
        <v>3500</v>
      </c>
      <c r="B8589" s="1">
        <f>DATE(2009,8,1) + TIME(0,0,0)</f>
        <v>40026</v>
      </c>
      <c r="C8589">
        <v>32.427536011000001</v>
      </c>
    </row>
    <row r="8590" spans="1:3" x14ac:dyDescent="0.25">
      <c r="A8590">
        <v>3531</v>
      </c>
      <c r="B8590" s="1">
        <f>DATE(2009,9,1) + TIME(0,0,0)</f>
        <v>40057</v>
      </c>
      <c r="C8590">
        <v>32.471099854000002</v>
      </c>
    </row>
    <row r="8591" spans="1:3" x14ac:dyDescent="0.25">
      <c r="A8591">
        <v>3561</v>
      </c>
      <c r="B8591" s="1">
        <f>DATE(2009,10,1) + TIME(0,0,0)</f>
        <v>40087</v>
      </c>
      <c r="C8591">
        <v>32.512851714999996</v>
      </c>
    </row>
    <row r="8592" spans="1:3" x14ac:dyDescent="0.25">
      <c r="A8592">
        <v>3592</v>
      </c>
      <c r="B8592" s="1">
        <f>DATE(2009,11,1) + TIME(0,0,0)</f>
        <v>40118</v>
      </c>
      <c r="C8592">
        <v>32.555591583000002</v>
      </c>
    </row>
    <row r="8593" spans="1:3" x14ac:dyDescent="0.25">
      <c r="A8593">
        <v>3622</v>
      </c>
      <c r="B8593" s="1">
        <f>DATE(2009,12,1) + TIME(0,0,0)</f>
        <v>40148</v>
      </c>
      <c r="C8593">
        <v>32.596576691000003</v>
      </c>
    </row>
    <row r="8594" spans="1:3" x14ac:dyDescent="0.25">
      <c r="A8594">
        <v>3653</v>
      </c>
      <c r="B8594" s="1">
        <f>DATE(2010,1,1) + TIME(0,0,0)</f>
        <v>40179</v>
      </c>
      <c r="C8594">
        <v>32.638580322000003</v>
      </c>
    </row>
    <row r="8595" spans="1:3" x14ac:dyDescent="0.25">
      <c r="A8595">
        <v>3684</v>
      </c>
      <c r="B8595" s="1">
        <f>DATE(2010,2,1) + TIME(0,0,0)</f>
        <v>40210</v>
      </c>
      <c r="C8595">
        <v>32.680233002000001</v>
      </c>
    </row>
    <row r="8596" spans="1:3" x14ac:dyDescent="0.25">
      <c r="A8596">
        <v>3712</v>
      </c>
      <c r="B8596" s="1">
        <f>DATE(2010,3,1) + TIME(0,0,0)</f>
        <v>40238</v>
      </c>
      <c r="C8596">
        <v>32.717529296999999</v>
      </c>
    </row>
    <row r="8597" spans="1:3" x14ac:dyDescent="0.25">
      <c r="A8597">
        <v>3743</v>
      </c>
      <c r="B8597" s="1">
        <f>DATE(2010,4,1) + TIME(0,0,0)</f>
        <v>40269</v>
      </c>
      <c r="C8597">
        <v>32.758483886999997</v>
      </c>
    </row>
    <row r="8598" spans="1:3" x14ac:dyDescent="0.25">
      <c r="A8598">
        <v>3773</v>
      </c>
      <c r="B8598" s="1">
        <f>DATE(2010,5,1) + TIME(0,0,0)</f>
        <v>40299</v>
      </c>
      <c r="C8598">
        <v>32.797805785999998</v>
      </c>
    </row>
    <row r="8599" spans="1:3" x14ac:dyDescent="0.25">
      <c r="A8599">
        <v>3804</v>
      </c>
      <c r="B8599" s="1">
        <f>DATE(2010,6,1) + TIME(0,0,0)</f>
        <v>40330</v>
      </c>
      <c r="C8599">
        <v>32.838138579999999</v>
      </c>
    </row>
    <row r="8600" spans="1:3" x14ac:dyDescent="0.25">
      <c r="A8600">
        <v>3834</v>
      </c>
      <c r="B8600" s="1">
        <f>DATE(2010,7,1) + TIME(0,0,0)</f>
        <v>40360</v>
      </c>
      <c r="C8600">
        <v>32.876907349</v>
      </c>
    </row>
    <row r="8601" spans="1:3" x14ac:dyDescent="0.25">
      <c r="A8601">
        <v>3865</v>
      </c>
      <c r="B8601" s="1">
        <f>DATE(2010,8,1) + TIME(0,0,0)</f>
        <v>40391</v>
      </c>
      <c r="C8601">
        <v>32.916683196999998</v>
      </c>
    </row>
    <row r="8602" spans="1:3" x14ac:dyDescent="0.25">
      <c r="A8602">
        <v>3896</v>
      </c>
      <c r="B8602" s="1">
        <f>DATE(2010,9,1) + TIME(0,0,0)</f>
        <v>40422</v>
      </c>
      <c r="C8602">
        <v>32.956172942999999</v>
      </c>
    </row>
    <row r="8603" spans="1:3" x14ac:dyDescent="0.25">
      <c r="A8603">
        <v>3926</v>
      </c>
      <c r="B8603" s="1">
        <f>DATE(2010,10,1) + TIME(0,0,0)</f>
        <v>40452</v>
      </c>
      <c r="C8603">
        <v>32.994110106999997</v>
      </c>
    </row>
    <row r="8604" spans="1:3" x14ac:dyDescent="0.25">
      <c r="A8604">
        <v>3957</v>
      </c>
      <c r="B8604" s="1">
        <f>DATE(2010,11,1) + TIME(0,0,0)</f>
        <v>40483</v>
      </c>
      <c r="C8604">
        <v>33.033020020000002</v>
      </c>
    </row>
    <row r="8605" spans="1:3" x14ac:dyDescent="0.25">
      <c r="A8605">
        <v>3987</v>
      </c>
      <c r="B8605" s="1">
        <f>DATE(2010,12,1) + TIME(0,0,0)</f>
        <v>40513</v>
      </c>
      <c r="C8605">
        <v>33.070396422999998</v>
      </c>
    </row>
    <row r="8606" spans="1:3" x14ac:dyDescent="0.25">
      <c r="A8606">
        <v>4018</v>
      </c>
      <c r="B8606" s="1">
        <f>DATE(2011,1,1) + TIME(0,0,0)</f>
        <v>40544</v>
      </c>
      <c r="C8606">
        <v>33.108726501</v>
      </c>
    </row>
    <row r="8607" spans="1:3" x14ac:dyDescent="0.25">
      <c r="A8607">
        <v>4049</v>
      </c>
      <c r="B8607" s="1">
        <f>DATE(2011,2,1) + TIME(0,0,0)</f>
        <v>40575</v>
      </c>
      <c r="C8607">
        <v>33.146762848000002</v>
      </c>
    </row>
    <row r="8608" spans="1:3" x14ac:dyDescent="0.25">
      <c r="A8608">
        <v>4077</v>
      </c>
      <c r="B8608" s="1">
        <f>DATE(2011,3,1) + TIME(0,0,0)</f>
        <v>40603</v>
      </c>
      <c r="C8608">
        <v>33.180873871000003</v>
      </c>
    </row>
    <row r="8609" spans="1:3" x14ac:dyDescent="0.25">
      <c r="A8609">
        <v>4108</v>
      </c>
      <c r="B8609" s="1">
        <f>DATE(2011,4,1) + TIME(0,0,0)</f>
        <v>40634</v>
      </c>
      <c r="C8609">
        <v>33.218357085999997</v>
      </c>
    </row>
    <row r="8610" spans="1:3" x14ac:dyDescent="0.25">
      <c r="A8610">
        <v>4138</v>
      </c>
      <c r="B8610" s="1">
        <f>DATE(2011,5,1) + TIME(0,0,0)</f>
        <v>40664</v>
      </c>
      <c r="C8610">
        <v>33.254367827999999</v>
      </c>
    </row>
    <row r="8611" spans="1:3" x14ac:dyDescent="0.25">
      <c r="A8611">
        <v>4169</v>
      </c>
      <c r="B8611" s="1">
        <f>DATE(2011,6,1) + TIME(0,0,0)</f>
        <v>40695</v>
      </c>
      <c r="C8611">
        <v>33.291290283000002</v>
      </c>
    </row>
    <row r="8612" spans="1:3" x14ac:dyDescent="0.25">
      <c r="A8612">
        <v>4199</v>
      </c>
      <c r="B8612" s="1">
        <f>DATE(2011,7,1) + TIME(0,0,0)</f>
        <v>40725</v>
      </c>
      <c r="C8612">
        <v>33.326747894</v>
      </c>
    </row>
    <row r="8613" spans="1:3" x14ac:dyDescent="0.25">
      <c r="A8613">
        <v>4230</v>
      </c>
      <c r="B8613" s="1">
        <f>DATE(2011,8,1) + TIME(0,0,0)</f>
        <v>40756</v>
      </c>
      <c r="C8613">
        <v>33.363117217999999</v>
      </c>
    </row>
    <row r="8614" spans="1:3" x14ac:dyDescent="0.25">
      <c r="A8614">
        <v>4261</v>
      </c>
      <c r="B8614" s="1">
        <f>DATE(2011,9,1) + TIME(0,0,0)</f>
        <v>40787</v>
      </c>
      <c r="C8614">
        <v>33.399227142000001</v>
      </c>
    </row>
    <row r="8615" spans="1:3" x14ac:dyDescent="0.25">
      <c r="A8615">
        <v>4291</v>
      </c>
      <c r="B8615" s="1">
        <f>DATE(2011,10,1) + TIME(0,0,0)</f>
        <v>40817</v>
      </c>
      <c r="C8615">
        <v>33.433925629000001</v>
      </c>
    </row>
    <row r="8616" spans="1:3" x14ac:dyDescent="0.25">
      <c r="A8616">
        <v>4322</v>
      </c>
      <c r="B8616" s="1">
        <f>DATE(2011,11,1) + TIME(0,0,0)</f>
        <v>40848</v>
      </c>
      <c r="C8616">
        <v>33.469535827999998</v>
      </c>
    </row>
    <row r="8617" spans="1:3" x14ac:dyDescent="0.25">
      <c r="A8617">
        <v>4352</v>
      </c>
      <c r="B8617" s="1">
        <f>DATE(2011,12,1) + TIME(0,0,0)</f>
        <v>40878</v>
      </c>
      <c r="C8617">
        <v>33.503765106000003</v>
      </c>
    </row>
    <row r="8618" spans="1:3" x14ac:dyDescent="0.25">
      <c r="A8618">
        <v>4383</v>
      </c>
      <c r="B8618" s="1">
        <f>DATE(2012,1,1) + TIME(0,0,0)</f>
        <v>40909</v>
      </c>
      <c r="C8618">
        <v>33.538894653</v>
      </c>
    </row>
    <row r="8619" spans="1:3" x14ac:dyDescent="0.25">
      <c r="A8619">
        <v>4414</v>
      </c>
      <c r="B8619" s="1">
        <f>DATE(2012,2,1) + TIME(0,0,0)</f>
        <v>40940</v>
      </c>
      <c r="C8619">
        <v>33.573783874999997</v>
      </c>
    </row>
    <row r="8620" spans="1:3" x14ac:dyDescent="0.25">
      <c r="A8620">
        <v>4443</v>
      </c>
      <c r="B8620" s="1">
        <f>DATE(2012,3,1) + TIME(0,0,0)</f>
        <v>40969</v>
      </c>
      <c r="C8620">
        <v>33.606208801000001</v>
      </c>
    </row>
    <row r="8621" spans="1:3" x14ac:dyDescent="0.25">
      <c r="A8621">
        <v>4474</v>
      </c>
      <c r="B8621" s="1">
        <f>DATE(2012,4,1) + TIME(0,0,0)</f>
        <v>41000</v>
      </c>
      <c r="C8621">
        <v>33.640636444000002</v>
      </c>
    </row>
    <row r="8622" spans="1:3" x14ac:dyDescent="0.25">
      <c r="A8622">
        <v>4504</v>
      </c>
      <c r="B8622" s="1">
        <f>DATE(2012,5,1) + TIME(0,0,0)</f>
        <v>41030</v>
      </c>
      <c r="C8622">
        <v>33.673736572000003</v>
      </c>
    </row>
    <row r="8623" spans="1:3" x14ac:dyDescent="0.25">
      <c r="A8623">
        <v>4535</v>
      </c>
      <c r="B8623" s="1">
        <f>DATE(2012,6,1) + TIME(0,0,0)</f>
        <v>41061</v>
      </c>
      <c r="C8623">
        <v>33.707706451</v>
      </c>
    </row>
    <row r="8624" spans="1:3" x14ac:dyDescent="0.25">
      <c r="A8624">
        <v>4565</v>
      </c>
      <c r="B8624" s="1">
        <f>DATE(2012,7,1) + TIME(0,0,0)</f>
        <v>41091</v>
      </c>
      <c r="C8624">
        <v>33.740367888999998</v>
      </c>
    </row>
    <row r="8625" spans="1:3" x14ac:dyDescent="0.25">
      <c r="A8625">
        <v>4596</v>
      </c>
      <c r="B8625" s="1">
        <f>DATE(2012,8,1) + TIME(0,0,0)</f>
        <v>41122</v>
      </c>
      <c r="C8625">
        <v>33.773887633999998</v>
      </c>
    </row>
    <row r="8626" spans="1:3" x14ac:dyDescent="0.25">
      <c r="A8626">
        <v>4627</v>
      </c>
      <c r="B8626" s="1">
        <f>DATE(2012,9,1) + TIME(0,0,0)</f>
        <v>41153</v>
      </c>
      <c r="C8626">
        <v>33.807186127000001</v>
      </c>
    </row>
    <row r="8627" spans="1:3" x14ac:dyDescent="0.25">
      <c r="A8627">
        <v>4657</v>
      </c>
      <c r="B8627" s="1">
        <f>DATE(2012,10,1) + TIME(0,0,0)</f>
        <v>41183</v>
      </c>
      <c r="C8627">
        <v>33.839199065999999</v>
      </c>
    </row>
    <row r="8628" spans="1:3" x14ac:dyDescent="0.25">
      <c r="A8628">
        <v>4688</v>
      </c>
      <c r="B8628" s="1">
        <f>DATE(2012,11,1) + TIME(0,0,0)</f>
        <v>41214</v>
      </c>
      <c r="C8628">
        <v>33.872058868000003</v>
      </c>
    </row>
    <row r="8629" spans="1:3" x14ac:dyDescent="0.25">
      <c r="A8629">
        <v>4718</v>
      </c>
      <c r="B8629" s="1">
        <f>DATE(2012,12,1) + TIME(0,0,0)</f>
        <v>41244</v>
      </c>
      <c r="C8629">
        <v>33.903652190999999</v>
      </c>
    </row>
    <row r="8630" spans="1:3" x14ac:dyDescent="0.25">
      <c r="A8630">
        <v>4749</v>
      </c>
      <c r="B8630" s="1">
        <f>DATE(2013,1,1) + TIME(0,0,0)</f>
        <v>41275</v>
      </c>
      <c r="C8630">
        <v>33.936088562000002</v>
      </c>
    </row>
    <row r="8631" spans="1:3" x14ac:dyDescent="0.25">
      <c r="A8631">
        <v>4780</v>
      </c>
      <c r="B8631" s="1">
        <f>DATE(2013,2,1) + TIME(0,0,0)</f>
        <v>41306</v>
      </c>
      <c r="C8631">
        <v>33.968311309999997</v>
      </c>
    </row>
    <row r="8632" spans="1:3" x14ac:dyDescent="0.25">
      <c r="A8632">
        <v>4808</v>
      </c>
      <c r="B8632" s="1">
        <f>DATE(2013,3,1) + TIME(0,0,0)</f>
        <v>41334</v>
      </c>
      <c r="C8632">
        <v>33.997238158999998</v>
      </c>
    </row>
    <row r="8633" spans="1:3" x14ac:dyDescent="0.25">
      <c r="A8633">
        <v>4839</v>
      </c>
      <c r="B8633" s="1">
        <f>DATE(2013,4,1) + TIME(0,0,0)</f>
        <v>41365</v>
      </c>
      <c r="C8633">
        <v>34.029064177999999</v>
      </c>
    </row>
    <row r="8634" spans="1:3" x14ac:dyDescent="0.25">
      <c r="A8634">
        <v>4869</v>
      </c>
      <c r="B8634" s="1">
        <f>DATE(2013,5,1) + TIME(0,0,0)</f>
        <v>41395</v>
      </c>
      <c r="C8634">
        <v>34.059669495000001</v>
      </c>
    </row>
    <row r="8635" spans="1:3" x14ac:dyDescent="0.25">
      <c r="A8635">
        <v>4900</v>
      </c>
      <c r="B8635" s="1">
        <f>DATE(2013,6,1) + TIME(0,0,0)</f>
        <v>41426</v>
      </c>
      <c r="C8635">
        <v>34.091094970999997</v>
      </c>
    </row>
    <row r="8636" spans="1:3" x14ac:dyDescent="0.25">
      <c r="A8636">
        <v>4930</v>
      </c>
      <c r="B8636" s="1">
        <f>DATE(2013,7,1) + TIME(0,0,0)</f>
        <v>41456</v>
      </c>
      <c r="C8636">
        <v>34.121318817000002</v>
      </c>
    </row>
    <row r="8637" spans="1:3" x14ac:dyDescent="0.25">
      <c r="A8637">
        <v>4961</v>
      </c>
      <c r="B8637" s="1">
        <f>DATE(2013,8,1) + TIME(0,0,0)</f>
        <v>41487</v>
      </c>
      <c r="C8637">
        <v>34.152355194000002</v>
      </c>
    </row>
    <row r="8638" spans="1:3" x14ac:dyDescent="0.25">
      <c r="A8638">
        <v>4992</v>
      </c>
      <c r="B8638" s="1">
        <f>DATE(2013,9,1) + TIME(0,0,0)</f>
        <v>41518</v>
      </c>
      <c r="C8638">
        <v>34.183170318999998</v>
      </c>
    </row>
    <row r="8639" spans="1:3" x14ac:dyDescent="0.25">
      <c r="A8639">
        <v>5022</v>
      </c>
      <c r="B8639" s="1">
        <f>DATE(2013,10,1) + TIME(0,0,0)</f>
        <v>41548</v>
      </c>
      <c r="C8639">
        <v>34.212799072000003</v>
      </c>
    </row>
    <row r="8640" spans="1:3" x14ac:dyDescent="0.25">
      <c r="A8640">
        <v>5053</v>
      </c>
      <c r="B8640" s="1">
        <f>DATE(2013,11,1) + TIME(0,0,0)</f>
        <v>41579</v>
      </c>
      <c r="C8640">
        <v>34.243225098000003</v>
      </c>
    </row>
    <row r="8641" spans="1:3" x14ac:dyDescent="0.25">
      <c r="A8641">
        <v>5083</v>
      </c>
      <c r="B8641" s="1">
        <f>DATE(2013,12,1) + TIME(0,0,0)</f>
        <v>41609</v>
      </c>
      <c r="C8641">
        <v>34.27249527</v>
      </c>
    </row>
    <row r="8642" spans="1:3" x14ac:dyDescent="0.25">
      <c r="A8642">
        <v>5114</v>
      </c>
      <c r="B8642" s="1">
        <f>DATE(2014,1,1) + TIME(0,0,0)</f>
        <v>41640</v>
      </c>
      <c r="C8642">
        <v>34.302558898999997</v>
      </c>
    </row>
    <row r="8643" spans="1:3" x14ac:dyDescent="0.25">
      <c r="A8643">
        <v>5145</v>
      </c>
      <c r="B8643" s="1">
        <f>DATE(2014,2,1) + TIME(0,0,0)</f>
        <v>41671</v>
      </c>
      <c r="C8643">
        <v>34.332439422999997</v>
      </c>
    </row>
    <row r="8644" spans="1:3" x14ac:dyDescent="0.25">
      <c r="A8644">
        <v>5173</v>
      </c>
      <c r="B8644" s="1">
        <f>DATE(2014,3,1) + TIME(0,0,0)</f>
        <v>41699</v>
      </c>
      <c r="C8644">
        <v>34.359283447000003</v>
      </c>
    </row>
    <row r="8645" spans="1:3" x14ac:dyDescent="0.25">
      <c r="A8645">
        <v>5204</v>
      </c>
      <c r="B8645" s="1">
        <f>DATE(2014,4,1) + TIME(0,0,0)</f>
        <v>41730</v>
      </c>
      <c r="C8645">
        <v>34.388854979999998</v>
      </c>
    </row>
    <row r="8646" spans="1:3" x14ac:dyDescent="0.25">
      <c r="A8646">
        <v>5234</v>
      </c>
      <c r="B8646" s="1">
        <f>DATE(2014,5,1) + TIME(0,0,0)</f>
        <v>41760</v>
      </c>
      <c r="C8646">
        <v>34.417312621999997</v>
      </c>
    </row>
    <row r="8647" spans="1:3" x14ac:dyDescent="0.25">
      <c r="A8647">
        <v>5265</v>
      </c>
      <c r="B8647" s="1">
        <f>DATE(2014,6,1) + TIME(0,0,0)</f>
        <v>41791</v>
      </c>
      <c r="C8647">
        <v>34.446552277000002</v>
      </c>
    </row>
    <row r="8648" spans="1:3" x14ac:dyDescent="0.25">
      <c r="A8648">
        <v>5295</v>
      </c>
      <c r="B8648" s="1">
        <f>DATE(2014,7,1) + TIME(0,0,0)</f>
        <v>41821</v>
      </c>
      <c r="C8648">
        <v>34.474662780999999</v>
      </c>
    </row>
    <row r="8649" spans="1:3" x14ac:dyDescent="0.25">
      <c r="A8649">
        <v>5326</v>
      </c>
      <c r="B8649" s="1">
        <f>DATE(2014,8,1) + TIME(0,0,0)</f>
        <v>41852</v>
      </c>
      <c r="C8649">
        <v>34.503536224000001</v>
      </c>
    </row>
    <row r="8650" spans="1:3" x14ac:dyDescent="0.25">
      <c r="A8650">
        <v>5357</v>
      </c>
      <c r="B8650" s="1">
        <f>DATE(2014,9,1) + TIME(0,0,0)</f>
        <v>41883</v>
      </c>
      <c r="C8650">
        <v>34.532238006999997</v>
      </c>
    </row>
    <row r="8651" spans="1:3" x14ac:dyDescent="0.25">
      <c r="A8651">
        <v>5387</v>
      </c>
      <c r="B8651" s="1">
        <f>DATE(2014,10,1) + TIME(0,0,0)</f>
        <v>41913</v>
      </c>
      <c r="C8651">
        <v>34.559856414999999</v>
      </c>
    </row>
    <row r="8652" spans="1:3" x14ac:dyDescent="0.25">
      <c r="A8652">
        <v>5418</v>
      </c>
      <c r="B8652" s="1">
        <f>DATE(2014,11,1) + TIME(0,0,0)</f>
        <v>41944</v>
      </c>
      <c r="C8652">
        <v>34.588230133000003</v>
      </c>
    </row>
    <row r="8653" spans="1:3" x14ac:dyDescent="0.25">
      <c r="A8653">
        <v>5448</v>
      </c>
      <c r="B8653" s="1">
        <f>DATE(2014,12,1) + TIME(0,0,0)</f>
        <v>41974</v>
      </c>
      <c r="C8653">
        <v>34.615535735999998</v>
      </c>
    </row>
    <row r="8654" spans="1:3" x14ac:dyDescent="0.25">
      <c r="A8654">
        <v>5479</v>
      </c>
      <c r="B8654" s="1">
        <f>DATE(2015,1,1) + TIME(0,0,0)</f>
        <v>42005</v>
      </c>
      <c r="C8654">
        <v>34.64358902</v>
      </c>
    </row>
    <row r="8655" spans="1:3" x14ac:dyDescent="0.25">
      <c r="A8655">
        <v>5510</v>
      </c>
      <c r="B8655" s="1">
        <f>DATE(2015,2,1) + TIME(0,0,0)</f>
        <v>42036</v>
      </c>
      <c r="C8655">
        <v>34.671485900999997</v>
      </c>
    </row>
    <row r="8656" spans="1:3" x14ac:dyDescent="0.25">
      <c r="A8656">
        <v>5538</v>
      </c>
      <c r="B8656" s="1">
        <f>DATE(2015,3,1) + TIME(0,0,0)</f>
        <v>42064</v>
      </c>
      <c r="C8656">
        <v>34.696548462000003</v>
      </c>
    </row>
    <row r="8657" spans="1:3" x14ac:dyDescent="0.25">
      <c r="A8657">
        <v>5569</v>
      </c>
      <c r="B8657" s="1">
        <f>DATE(2015,4,1) + TIME(0,0,0)</f>
        <v>42095</v>
      </c>
      <c r="C8657">
        <v>34.724166869999998</v>
      </c>
    </row>
    <row r="8658" spans="1:3" x14ac:dyDescent="0.25">
      <c r="A8658">
        <v>5599</v>
      </c>
      <c r="B8658" s="1">
        <f>DATE(2015,5,1) + TIME(0,0,0)</f>
        <v>42125</v>
      </c>
      <c r="C8658">
        <v>34.750751495000003</v>
      </c>
    </row>
    <row r="8659" spans="1:3" x14ac:dyDescent="0.25">
      <c r="A8659">
        <v>5630</v>
      </c>
      <c r="B8659" s="1">
        <f>DATE(2015,6,1) + TIME(0,0,0)</f>
        <v>42156</v>
      </c>
      <c r="C8659">
        <v>34.778072356999999</v>
      </c>
    </row>
    <row r="8660" spans="1:3" x14ac:dyDescent="0.25">
      <c r="A8660">
        <v>5660</v>
      </c>
      <c r="B8660" s="1">
        <f>DATE(2015,7,1) + TIME(0,0,0)</f>
        <v>42186</v>
      </c>
      <c r="C8660">
        <v>34.804355620999999</v>
      </c>
    </row>
    <row r="8661" spans="1:3" x14ac:dyDescent="0.25">
      <c r="A8661">
        <v>5691</v>
      </c>
      <c r="B8661" s="1">
        <f>DATE(2015,8,1) + TIME(0,0,0)</f>
        <v>42217</v>
      </c>
      <c r="C8661">
        <v>34.831382751</v>
      </c>
    </row>
    <row r="8662" spans="1:3" x14ac:dyDescent="0.25">
      <c r="A8662">
        <v>5722</v>
      </c>
      <c r="B8662" s="1">
        <f>DATE(2015,9,1) + TIME(0,0,0)</f>
        <v>42248</v>
      </c>
      <c r="C8662">
        <v>34.858261108000001</v>
      </c>
    </row>
    <row r="8663" spans="1:3" x14ac:dyDescent="0.25">
      <c r="A8663">
        <v>5752</v>
      </c>
      <c r="B8663" s="1">
        <f>DATE(2015,10,1) + TIME(0,0,0)</f>
        <v>42278</v>
      </c>
      <c r="C8663">
        <v>34.8841362</v>
      </c>
    </row>
    <row r="8664" spans="1:3" x14ac:dyDescent="0.25">
      <c r="A8664">
        <v>5783</v>
      </c>
      <c r="B8664" s="1">
        <f>DATE(2015,11,1) + TIME(0,0,0)</f>
        <v>42309</v>
      </c>
      <c r="C8664">
        <v>34.910732269</v>
      </c>
    </row>
    <row r="8665" spans="1:3" x14ac:dyDescent="0.25">
      <c r="A8665">
        <v>5813</v>
      </c>
      <c r="B8665" s="1">
        <f>DATE(2015,12,1) + TIME(0,0,0)</f>
        <v>42339</v>
      </c>
      <c r="C8665">
        <v>34.936336517000001</v>
      </c>
    </row>
    <row r="8666" spans="1:3" x14ac:dyDescent="0.25">
      <c r="A8666">
        <v>5844</v>
      </c>
      <c r="B8666" s="1">
        <f>DATE(2016,1,1) + TIME(0,0,0)</f>
        <v>42370</v>
      </c>
      <c r="C8666">
        <v>34.962650299000003</v>
      </c>
    </row>
    <row r="8667" spans="1:3" x14ac:dyDescent="0.25">
      <c r="A8667">
        <v>5875</v>
      </c>
      <c r="B8667" s="1">
        <f>DATE(2016,2,1) + TIME(0,0,0)</f>
        <v>42401</v>
      </c>
      <c r="C8667">
        <v>34.988838196000003</v>
      </c>
    </row>
    <row r="8668" spans="1:3" x14ac:dyDescent="0.25">
      <c r="A8668">
        <v>5904</v>
      </c>
      <c r="B8668" s="1">
        <f>DATE(2016,3,1) + TIME(0,0,0)</f>
        <v>42430</v>
      </c>
      <c r="C8668">
        <v>35.013187408</v>
      </c>
    </row>
    <row r="8669" spans="1:3" x14ac:dyDescent="0.25">
      <c r="A8669">
        <v>5935</v>
      </c>
      <c r="B8669" s="1">
        <f>DATE(2016,4,1) + TIME(0,0,0)</f>
        <v>42461</v>
      </c>
      <c r="C8669">
        <v>35.039119720000002</v>
      </c>
    </row>
    <row r="8670" spans="1:3" x14ac:dyDescent="0.25">
      <c r="A8670">
        <v>5965</v>
      </c>
      <c r="B8670" s="1">
        <f>DATE(2016,5,1) + TIME(0,0,0)</f>
        <v>42491</v>
      </c>
      <c r="C8670">
        <v>35.064029693999998</v>
      </c>
    </row>
    <row r="8671" spans="1:3" x14ac:dyDescent="0.25">
      <c r="A8671">
        <v>5996</v>
      </c>
      <c r="B8671" s="1">
        <f>DATE(2016,6,1) + TIME(0,0,0)</f>
        <v>42522</v>
      </c>
      <c r="C8671">
        <v>35.089744568</v>
      </c>
    </row>
    <row r="8672" spans="1:3" x14ac:dyDescent="0.25">
      <c r="A8672">
        <v>6026</v>
      </c>
      <c r="B8672" s="1">
        <f>DATE(2016,7,1) + TIME(0,0,0)</f>
        <v>42552</v>
      </c>
      <c r="C8672">
        <v>35.114345551</v>
      </c>
    </row>
    <row r="8673" spans="1:3" x14ac:dyDescent="0.25">
      <c r="A8673">
        <v>6057</v>
      </c>
      <c r="B8673" s="1">
        <f>DATE(2016,8,1) + TIME(0,0,0)</f>
        <v>42583</v>
      </c>
      <c r="C8673">
        <v>35.139915465999998</v>
      </c>
    </row>
    <row r="8674" spans="1:3" x14ac:dyDescent="0.25">
      <c r="A8674">
        <v>6088</v>
      </c>
      <c r="B8674" s="1">
        <f>DATE(2016,9,1) + TIME(0,0,0)</f>
        <v>42614</v>
      </c>
      <c r="C8674">
        <v>35.164905548</v>
      </c>
    </row>
    <row r="8675" spans="1:3" x14ac:dyDescent="0.25">
      <c r="A8675">
        <v>6118</v>
      </c>
      <c r="B8675" s="1">
        <f>DATE(2016,10,1) + TIME(0,0,0)</f>
        <v>42644</v>
      </c>
      <c r="C8675">
        <v>35.189704894999998</v>
      </c>
    </row>
    <row r="8676" spans="1:3" x14ac:dyDescent="0.25">
      <c r="A8676">
        <v>6149</v>
      </c>
      <c r="B8676" s="1">
        <f>DATE(2016,11,1) + TIME(0,0,0)</f>
        <v>42675</v>
      </c>
      <c r="C8676">
        <v>35.214664458999998</v>
      </c>
    </row>
    <row r="8677" spans="1:3" x14ac:dyDescent="0.25">
      <c r="A8677">
        <v>6179</v>
      </c>
      <c r="B8677" s="1">
        <f>DATE(2016,12,1) + TIME(0,0,0)</f>
        <v>42705</v>
      </c>
      <c r="C8677">
        <v>35.238636016999997</v>
      </c>
    </row>
    <row r="8678" spans="1:3" x14ac:dyDescent="0.25">
      <c r="A8678">
        <v>6210</v>
      </c>
      <c r="B8678" s="1">
        <f>DATE(2017,1,1) + TIME(0,0,0)</f>
        <v>42736</v>
      </c>
      <c r="C8678">
        <v>35.263370514000002</v>
      </c>
    </row>
    <row r="8679" spans="1:3" x14ac:dyDescent="0.25">
      <c r="A8679">
        <v>6241</v>
      </c>
      <c r="B8679" s="1">
        <f>DATE(2017,2,1) + TIME(0,0,0)</f>
        <v>42767</v>
      </c>
      <c r="C8679">
        <v>35.288036345999998</v>
      </c>
    </row>
    <row r="8680" spans="1:3" x14ac:dyDescent="0.25">
      <c r="A8680">
        <v>6269</v>
      </c>
      <c r="B8680" s="1">
        <f>DATE(2017,3,1) + TIME(0,0,0)</f>
        <v>42795</v>
      </c>
      <c r="C8680">
        <v>35.310199738000001</v>
      </c>
    </row>
    <row r="8681" spans="1:3" x14ac:dyDescent="0.25">
      <c r="A8681">
        <v>6300</v>
      </c>
      <c r="B8681" s="1">
        <f>DATE(2017,4,1) + TIME(0,0,0)</f>
        <v>42826</v>
      </c>
      <c r="C8681">
        <v>35.334674835000001</v>
      </c>
    </row>
    <row r="8682" spans="1:3" x14ac:dyDescent="0.25">
      <c r="A8682">
        <v>6330</v>
      </c>
      <c r="B8682" s="1">
        <f>DATE(2017,5,1) + TIME(0,0,0)</f>
        <v>42856</v>
      </c>
      <c r="C8682">
        <v>35.358196259000003</v>
      </c>
    </row>
    <row r="8683" spans="1:3" x14ac:dyDescent="0.25">
      <c r="A8683">
        <v>6361</v>
      </c>
      <c r="B8683" s="1">
        <f>DATE(2017,6,1) + TIME(0,0,0)</f>
        <v>42887</v>
      </c>
      <c r="C8683">
        <v>35.382484435999999</v>
      </c>
    </row>
    <row r="8684" spans="1:3" x14ac:dyDescent="0.25">
      <c r="A8684">
        <v>6391</v>
      </c>
      <c r="B8684" s="1">
        <f>DATE(2017,7,1) + TIME(0,0,0)</f>
        <v>42917</v>
      </c>
      <c r="C8684">
        <v>35.405735016000001</v>
      </c>
    </row>
    <row r="8685" spans="1:3" x14ac:dyDescent="0.25">
      <c r="A8685">
        <v>6422</v>
      </c>
      <c r="B8685" s="1">
        <f>DATE(2017,8,1) + TIME(0,0,0)</f>
        <v>42948</v>
      </c>
      <c r="C8685">
        <v>35.429901123</v>
      </c>
    </row>
    <row r="8686" spans="1:3" x14ac:dyDescent="0.25">
      <c r="A8686">
        <v>6453</v>
      </c>
      <c r="B8686" s="1">
        <f>DATE(2017,9,1) + TIME(0,0,0)</f>
        <v>42979</v>
      </c>
      <c r="C8686">
        <v>35.453662872000002</v>
      </c>
    </row>
    <row r="8687" spans="1:3" x14ac:dyDescent="0.25">
      <c r="A8687">
        <v>6483</v>
      </c>
      <c r="B8687" s="1">
        <f>DATE(2017,10,1) + TIME(0,0,0)</f>
        <v>43009</v>
      </c>
      <c r="C8687">
        <v>35.476848601999997</v>
      </c>
    </row>
    <row r="8688" spans="1:3" x14ac:dyDescent="0.25">
      <c r="A8688">
        <v>6514</v>
      </c>
      <c r="B8688" s="1">
        <f>DATE(2017,11,1) + TIME(0,0,0)</f>
        <v>43040</v>
      </c>
      <c r="C8688">
        <v>35.500419616999999</v>
      </c>
    </row>
    <row r="8689" spans="1:3" x14ac:dyDescent="0.25">
      <c r="A8689">
        <v>6544</v>
      </c>
      <c r="B8689" s="1">
        <f>DATE(2017,12,1) + TIME(0,0,0)</f>
        <v>43070</v>
      </c>
      <c r="C8689">
        <v>35.523315429999997</v>
      </c>
    </row>
    <row r="8690" spans="1:3" x14ac:dyDescent="0.25">
      <c r="A8690">
        <v>6575</v>
      </c>
      <c r="B8690" s="1">
        <f>DATE(2018,1,1) + TIME(0,0,0)</f>
        <v>43101</v>
      </c>
      <c r="C8690">
        <v>35.546669006000002</v>
      </c>
    </row>
    <row r="8691" spans="1:3" x14ac:dyDescent="0.25">
      <c r="A8691">
        <v>6606</v>
      </c>
      <c r="B8691" s="1">
        <f>DATE(2018,2,1) + TIME(0,0,0)</f>
        <v>43132</v>
      </c>
      <c r="C8691">
        <v>35.570167542</v>
      </c>
    </row>
    <row r="8692" spans="1:3" x14ac:dyDescent="0.25">
      <c r="A8692">
        <v>6634</v>
      </c>
      <c r="B8692" s="1">
        <f>DATE(2018,3,1) + TIME(0,0,0)</f>
        <v>43160</v>
      </c>
      <c r="C8692">
        <v>35.591117859000001</v>
      </c>
    </row>
    <row r="8693" spans="1:3" x14ac:dyDescent="0.25">
      <c r="A8693">
        <v>6665</v>
      </c>
      <c r="B8693" s="1">
        <f>DATE(2018,4,1) + TIME(0,0,0)</f>
        <v>43191</v>
      </c>
      <c r="C8693">
        <v>35.614257811999998</v>
      </c>
    </row>
    <row r="8694" spans="1:3" x14ac:dyDescent="0.25">
      <c r="A8694">
        <v>6695</v>
      </c>
      <c r="B8694" s="1">
        <f>DATE(2018,5,1) + TIME(0,0,0)</f>
        <v>43221</v>
      </c>
      <c r="C8694">
        <v>35.636528015000003</v>
      </c>
    </row>
    <row r="8695" spans="1:3" x14ac:dyDescent="0.25">
      <c r="A8695">
        <v>6726</v>
      </c>
      <c r="B8695" s="1">
        <f>DATE(2018,6,1) + TIME(0,0,0)</f>
        <v>43252</v>
      </c>
      <c r="C8695">
        <v>35.659503936999997</v>
      </c>
    </row>
    <row r="8696" spans="1:3" x14ac:dyDescent="0.25">
      <c r="A8696">
        <v>6756</v>
      </c>
      <c r="B8696" s="1">
        <f>DATE(2018,7,1) + TIME(0,0,0)</f>
        <v>43282</v>
      </c>
      <c r="C8696">
        <v>35.681549072000003</v>
      </c>
    </row>
    <row r="8697" spans="1:3" x14ac:dyDescent="0.25">
      <c r="A8697">
        <v>6787</v>
      </c>
      <c r="B8697" s="1">
        <f>DATE(2018,8,1) + TIME(0,0,0)</f>
        <v>43313</v>
      </c>
      <c r="C8697">
        <v>35.704380035</v>
      </c>
    </row>
    <row r="8698" spans="1:3" x14ac:dyDescent="0.25">
      <c r="A8698">
        <v>6818</v>
      </c>
      <c r="B8698" s="1">
        <f>DATE(2018,9,1) + TIME(0,0,0)</f>
        <v>43344</v>
      </c>
      <c r="C8698">
        <v>35.726997375000003</v>
      </c>
    </row>
    <row r="8699" spans="1:3" x14ac:dyDescent="0.25">
      <c r="A8699">
        <v>6848</v>
      </c>
      <c r="B8699" s="1">
        <f>DATE(2018,10,1) + TIME(0,0,0)</f>
        <v>43374</v>
      </c>
      <c r="C8699">
        <v>35.748779296999999</v>
      </c>
    </row>
    <row r="8700" spans="1:3" x14ac:dyDescent="0.25">
      <c r="A8700">
        <v>6879</v>
      </c>
      <c r="B8700" s="1">
        <f>DATE(2018,11,1) + TIME(0,0,0)</f>
        <v>43405</v>
      </c>
      <c r="C8700">
        <v>35.771236420000001</v>
      </c>
    </row>
    <row r="8701" spans="1:3" x14ac:dyDescent="0.25">
      <c r="A8701">
        <v>6909</v>
      </c>
      <c r="B8701" s="1">
        <f>DATE(2018,12,1) + TIME(0,0,0)</f>
        <v>43435</v>
      </c>
      <c r="C8701">
        <v>35.792842864999997</v>
      </c>
    </row>
    <row r="8702" spans="1:3" x14ac:dyDescent="0.25">
      <c r="A8702">
        <v>6940</v>
      </c>
      <c r="B8702" s="1">
        <f>DATE(2019,1,1) + TIME(0,0,0)</f>
        <v>43466</v>
      </c>
      <c r="C8702">
        <v>35.81508255</v>
      </c>
    </row>
    <row r="8703" spans="1:3" x14ac:dyDescent="0.25">
      <c r="A8703">
        <v>6971</v>
      </c>
      <c r="B8703" s="1">
        <f>DATE(2019,2,1) + TIME(0,0,0)</f>
        <v>43497</v>
      </c>
      <c r="C8703">
        <v>35.837226868000002</v>
      </c>
    </row>
    <row r="8704" spans="1:3" x14ac:dyDescent="0.25">
      <c r="A8704">
        <v>6999</v>
      </c>
      <c r="B8704" s="1">
        <f>DATE(2019,3,1) + TIME(0,0,0)</f>
        <v>43525</v>
      </c>
      <c r="C8704">
        <v>35.857151031000001</v>
      </c>
    </row>
    <row r="8705" spans="1:3" x14ac:dyDescent="0.25">
      <c r="A8705">
        <v>7030</v>
      </c>
      <c r="B8705" s="1">
        <f>DATE(2019,4,1) + TIME(0,0,0)</f>
        <v>43556</v>
      </c>
      <c r="C8705">
        <v>35.879135132000002</v>
      </c>
    </row>
    <row r="8706" spans="1:3" x14ac:dyDescent="0.25">
      <c r="A8706">
        <v>7060</v>
      </c>
      <c r="B8706" s="1">
        <f>DATE(2019,5,1) + TIME(0,0,0)</f>
        <v>43586</v>
      </c>
      <c r="C8706">
        <v>35.900329589999998</v>
      </c>
    </row>
    <row r="8707" spans="1:3" x14ac:dyDescent="0.25">
      <c r="A8707">
        <v>7091</v>
      </c>
      <c r="B8707" s="1">
        <f>DATE(2019,6,1) + TIME(0,0,0)</f>
        <v>43617</v>
      </c>
      <c r="C8707">
        <v>35.922149658000002</v>
      </c>
    </row>
    <row r="8708" spans="1:3" x14ac:dyDescent="0.25">
      <c r="A8708">
        <v>7121</v>
      </c>
      <c r="B8708" s="1">
        <f>DATE(2019,7,1) + TIME(0,0,0)</f>
        <v>43647</v>
      </c>
      <c r="C8708">
        <v>35.943191528</v>
      </c>
    </row>
    <row r="8709" spans="1:3" x14ac:dyDescent="0.25">
      <c r="A8709">
        <v>7152</v>
      </c>
      <c r="B8709" s="1">
        <f>DATE(2019,8,1) + TIME(0,0,0)</f>
        <v>43678</v>
      </c>
      <c r="C8709">
        <v>35.964847564999999</v>
      </c>
    </row>
    <row r="8710" spans="1:3" x14ac:dyDescent="0.25">
      <c r="A8710">
        <v>7183</v>
      </c>
      <c r="B8710" s="1">
        <f>DATE(2019,9,1) + TIME(0,0,0)</f>
        <v>43709</v>
      </c>
      <c r="C8710">
        <v>35.986427307</v>
      </c>
    </row>
    <row r="8711" spans="1:3" x14ac:dyDescent="0.25">
      <c r="A8711">
        <v>7213</v>
      </c>
      <c r="B8711" s="1">
        <f>DATE(2019,10,1) + TIME(0,0,0)</f>
        <v>43739</v>
      </c>
      <c r="C8711">
        <v>36.007228851000001</v>
      </c>
    </row>
    <row r="8712" spans="1:3" x14ac:dyDescent="0.25">
      <c r="A8712">
        <v>7244</v>
      </c>
      <c r="B8712" s="1">
        <f>DATE(2019,11,1) + TIME(0,0,0)</f>
        <v>43770</v>
      </c>
      <c r="C8712">
        <v>36.028644561999997</v>
      </c>
    </row>
    <row r="8713" spans="1:3" x14ac:dyDescent="0.25">
      <c r="A8713">
        <v>7274</v>
      </c>
      <c r="B8713" s="1">
        <f>DATE(2019,12,1) + TIME(0,0,0)</f>
        <v>43800</v>
      </c>
      <c r="C8713">
        <v>36.049293517999999</v>
      </c>
    </row>
    <row r="8714" spans="1:3" x14ac:dyDescent="0.25">
      <c r="A8714">
        <v>7305</v>
      </c>
      <c r="B8714" s="1">
        <f>DATE(2020,1,1) + TIME(0,0,0)</f>
        <v>43831</v>
      </c>
      <c r="C8714">
        <v>36.070549010999997</v>
      </c>
    </row>
    <row r="8715" spans="1:3" x14ac:dyDescent="0.25">
      <c r="A8715">
        <v>7336</v>
      </c>
      <c r="B8715" s="1">
        <f>DATE(2020,2,1) + TIME(0,0,0)</f>
        <v>43862</v>
      </c>
      <c r="C8715">
        <v>36.091724395999996</v>
      </c>
    </row>
    <row r="8716" spans="1:3" x14ac:dyDescent="0.25">
      <c r="A8716">
        <v>7365</v>
      </c>
      <c r="B8716" s="1">
        <f>DATE(2020,3,1) + TIME(0,0,0)</f>
        <v>43891</v>
      </c>
      <c r="C8716">
        <v>36.111465453999998</v>
      </c>
    </row>
    <row r="8717" spans="1:3" x14ac:dyDescent="0.25">
      <c r="A8717">
        <v>7396</v>
      </c>
      <c r="B8717" s="1">
        <f>DATE(2020,4,1) + TIME(0,0,0)</f>
        <v>43922</v>
      </c>
      <c r="C8717">
        <v>36.132492065000001</v>
      </c>
    </row>
    <row r="8718" spans="1:3" x14ac:dyDescent="0.25">
      <c r="A8718">
        <v>7426</v>
      </c>
      <c r="B8718" s="1">
        <f>DATE(2020,5,1) + TIME(0,0,0)</f>
        <v>43952</v>
      </c>
      <c r="C8718">
        <v>36.152763366999999</v>
      </c>
    </row>
    <row r="8719" spans="1:3" x14ac:dyDescent="0.25">
      <c r="A8719">
        <v>7457</v>
      </c>
      <c r="B8719" s="1">
        <f>DATE(2020,6,1) + TIME(0,0,0)</f>
        <v>43983</v>
      </c>
      <c r="C8719">
        <v>36.173641205000003</v>
      </c>
    </row>
    <row r="8720" spans="1:3" x14ac:dyDescent="0.25">
      <c r="A8720">
        <v>7487</v>
      </c>
      <c r="B8720" s="1">
        <f>DATE(2020,7,1) + TIME(0,0,0)</f>
        <v>44013</v>
      </c>
      <c r="C8720">
        <v>36.193771362</v>
      </c>
    </row>
    <row r="8721" spans="1:3" x14ac:dyDescent="0.25">
      <c r="A8721">
        <v>7518</v>
      </c>
      <c r="B8721" s="1">
        <f>DATE(2020,8,1) + TIME(0,0,0)</f>
        <v>44044</v>
      </c>
      <c r="C8721">
        <v>36.214500426999997</v>
      </c>
    </row>
    <row r="8722" spans="1:3" x14ac:dyDescent="0.25">
      <c r="A8722">
        <v>7549</v>
      </c>
      <c r="B8722" s="1">
        <f>DATE(2020,9,1) + TIME(0,0,0)</f>
        <v>44075</v>
      </c>
      <c r="C8722">
        <v>36.235157012999998</v>
      </c>
    </row>
    <row r="8723" spans="1:3" x14ac:dyDescent="0.25">
      <c r="A8723">
        <v>7579</v>
      </c>
      <c r="B8723" s="1">
        <f>DATE(2020,10,1) + TIME(0,0,0)</f>
        <v>44105</v>
      </c>
      <c r="C8723">
        <v>36.255077362000002</v>
      </c>
    </row>
    <row r="8724" spans="1:3" x14ac:dyDescent="0.25">
      <c r="A8724">
        <v>7610</v>
      </c>
      <c r="B8724" s="1">
        <f>DATE(2020,11,1) + TIME(0,0,0)</f>
        <v>44136</v>
      </c>
      <c r="C8724">
        <v>36.275592803999999</v>
      </c>
    </row>
    <row r="8725" spans="1:3" x14ac:dyDescent="0.25">
      <c r="A8725">
        <v>7640</v>
      </c>
      <c r="B8725" s="1">
        <f>DATE(2020,12,1) + TIME(0,0,0)</f>
        <v>44166</v>
      </c>
      <c r="C8725">
        <v>36.295375823999997</v>
      </c>
    </row>
    <row r="8726" spans="1:3" x14ac:dyDescent="0.25">
      <c r="A8726">
        <v>7671</v>
      </c>
      <c r="B8726" s="1">
        <f>DATE(2021,1,1) + TIME(0,0,0)</f>
        <v>44197</v>
      </c>
      <c r="C8726">
        <v>36.315753936999997</v>
      </c>
    </row>
    <row r="8727" spans="1:3" x14ac:dyDescent="0.25">
      <c r="A8727">
        <v>7702</v>
      </c>
      <c r="B8727" s="1">
        <f>DATE(2021,2,1) + TIME(0,0,0)</f>
        <v>44228</v>
      </c>
      <c r="C8727">
        <v>36.336063385000003</v>
      </c>
    </row>
    <row r="8728" spans="1:3" x14ac:dyDescent="0.25">
      <c r="A8728">
        <v>7730</v>
      </c>
      <c r="B8728" s="1">
        <f>DATE(2021,3,1) + TIME(0,0,0)</f>
        <v>44256</v>
      </c>
      <c r="C8728">
        <v>36.354347228999998</v>
      </c>
    </row>
    <row r="8729" spans="1:3" x14ac:dyDescent="0.25">
      <c r="A8729">
        <v>7761</v>
      </c>
      <c r="B8729" s="1">
        <f>DATE(2021,4,1) + TIME(0,0,0)</f>
        <v>44287</v>
      </c>
      <c r="C8729">
        <v>36.374523162999999</v>
      </c>
    </row>
    <row r="8730" spans="1:3" x14ac:dyDescent="0.25">
      <c r="A8730">
        <v>7791</v>
      </c>
      <c r="B8730" s="1">
        <f>DATE(2021,5,1) + TIME(0,0,0)</f>
        <v>44317</v>
      </c>
      <c r="C8730">
        <v>36.393985747999999</v>
      </c>
    </row>
    <row r="8731" spans="1:3" x14ac:dyDescent="0.25">
      <c r="A8731">
        <v>7822</v>
      </c>
      <c r="B8731" s="1">
        <f>DATE(2021,6,1) + TIME(0,0,0)</f>
        <v>44348</v>
      </c>
      <c r="C8731">
        <v>36.414035796999997</v>
      </c>
    </row>
    <row r="8732" spans="1:3" x14ac:dyDescent="0.25">
      <c r="A8732">
        <v>7852</v>
      </c>
      <c r="B8732" s="1">
        <f>DATE(2021,7,1) + TIME(0,0,0)</f>
        <v>44378</v>
      </c>
      <c r="C8732">
        <v>36.433372497999997</v>
      </c>
    </row>
    <row r="8733" spans="1:3" x14ac:dyDescent="0.25">
      <c r="A8733">
        <v>7883</v>
      </c>
      <c r="B8733" s="1">
        <f>DATE(2021,8,1) + TIME(0,0,0)</f>
        <v>44409</v>
      </c>
      <c r="C8733">
        <v>36.453292847</v>
      </c>
    </row>
    <row r="8734" spans="1:3" x14ac:dyDescent="0.25">
      <c r="A8734">
        <v>7914</v>
      </c>
      <c r="B8734" s="1">
        <f>DATE(2021,9,1) + TIME(0,0,0)</f>
        <v>44440</v>
      </c>
      <c r="C8734">
        <v>36.473144531000003</v>
      </c>
    </row>
    <row r="8735" spans="1:3" x14ac:dyDescent="0.25">
      <c r="A8735">
        <v>7944</v>
      </c>
      <c r="B8735" s="1">
        <f>DATE(2021,10,1) + TIME(0,0,0)</f>
        <v>44470</v>
      </c>
      <c r="C8735">
        <v>36.492294311999999</v>
      </c>
    </row>
    <row r="8736" spans="1:3" x14ac:dyDescent="0.25">
      <c r="A8736">
        <v>7975</v>
      </c>
      <c r="B8736" s="1">
        <f>DATE(2021,11,1) + TIME(0,0,0)</f>
        <v>44501</v>
      </c>
      <c r="C8736">
        <v>36.512016295999999</v>
      </c>
    </row>
    <row r="8737" spans="1:3" x14ac:dyDescent="0.25">
      <c r="A8737">
        <v>8005</v>
      </c>
      <c r="B8737" s="1">
        <f>DATE(2021,12,1) + TIME(0,0,0)</f>
        <v>44531</v>
      </c>
      <c r="C8737">
        <v>36.531044006000002</v>
      </c>
    </row>
    <row r="8738" spans="1:3" x14ac:dyDescent="0.25">
      <c r="A8738">
        <v>8036</v>
      </c>
      <c r="B8738" s="1">
        <f>DATE(2022,1,1) + TIME(0,0,0)</f>
        <v>44562</v>
      </c>
      <c r="C8738">
        <v>36.550636292</v>
      </c>
    </row>
    <row r="8739" spans="1:3" x14ac:dyDescent="0.25">
      <c r="A8739">
        <v>8067</v>
      </c>
      <c r="B8739" s="1">
        <f>DATE(2022,2,1) + TIME(0,0,0)</f>
        <v>44593</v>
      </c>
      <c r="C8739">
        <v>36.570163727000001</v>
      </c>
    </row>
    <row r="8740" spans="1:3" x14ac:dyDescent="0.25">
      <c r="A8740">
        <v>8095</v>
      </c>
      <c r="B8740" s="1">
        <f>DATE(2022,3,1) + TIME(0,0,0)</f>
        <v>44621</v>
      </c>
      <c r="C8740">
        <v>36.587749481000003</v>
      </c>
    </row>
    <row r="8741" spans="1:3" x14ac:dyDescent="0.25">
      <c r="A8741">
        <v>8126</v>
      </c>
      <c r="B8741" s="1">
        <f>DATE(2022,4,1) + TIME(0,0,0)</f>
        <v>44652</v>
      </c>
      <c r="C8741">
        <v>36.607154846</v>
      </c>
    </row>
    <row r="8742" spans="1:3" x14ac:dyDescent="0.25">
      <c r="A8742">
        <v>8156</v>
      </c>
      <c r="B8742" s="1">
        <f>DATE(2022,5,1) + TIME(0,0,0)</f>
        <v>44682</v>
      </c>
      <c r="C8742">
        <v>36.625873566000003</v>
      </c>
    </row>
    <row r="8743" spans="1:3" x14ac:dyDescent="0.25">
      <c r="A8743">
        <v>8187</v>
      </c>
      <c r="B8743" s="1">
        <f>DATE(2022,6,1) + TIME(0,0,0)</f>
        <v>44713</v>
      </c>
      <c r="C8743">
        <v>36.645153045999997</v>
      </c>
    </row>
    <row r="8744" spans="1:3" x14ac:dyDescent="0.25">
      <c r="A8744">
        <v>8217</v>
      </c>
      <c r="B8744" s="1">
        <f>DATE(2022,7,1) + TIME(0,0,0)</f>
        <v>44743</v>
      </c>
      <c r="C8744">
        <v>36.663753509999999</v>
      </c>
    </row>
    <row r="8745" spans="1:3" x14ac:dyDescent="0.25">
      <c r="A8745">
        <v>8248</v>
      </c>
      <c r="B8745" s="1">
        <f>DATE(2022,8,1) + TIME(0,0,0)</f>
        <v>44774</v>
      </c>
      <c r="C8745">
        <v>36.682910919000001</v>
      </c>
    </row>
    <row r="8746" spans="1:3" x14ac:dyDescent="0.25">
      <c r="A8746">
        <v>8279</v>
      </c>
      <c r="B8746" s="1">
        <f>DATE(2022,9,1) + TIME(0,0,0)</f>
        <v>44805</v>
      </c>
      <c r="C8746">
        <v>36.702007293999998</v>
      </c>
    </row>
    <row r="8747" spans="1:3" x14ac:dyDescent="0.25">
      <c r="A8747">
        <v>8309</v>
      </c>
      <c r="B8747" s="1">
        <f>DATE(2022,10,1) + TIME(0,0,0)</f>
        <v>44835</v>
      </c>
      <c r="C8747">
        <v>36.720428466999998</v>
      </c>
    </row>
    <row r="8748" spans="1:3" x14ac:dyDescent="0.25">
      <c r="A8748">
        <v>8340</v>
      </c>
      <c r="B8748" s="1">
        <f>DATE(2022,11,1) + TIME(0,0,0)</f>
        <v>44866</v>
      </c>
      <c r="C8748">
        <v>36.739402771000002</v>
      </c>
    </row>
    <row r="8749" spans="1:3" x14ac:dyDescent="0.25">
      <c r="A8749">
        <v>8370</v>
      </c>
      <c r="B8749" s="1">
        <f>DATE(2022,12,1) + TIME(0,0,0)</f>
        <v>44896</v>
      </c>
      <c r="C8749">
        <v>36.757709503000001</v>
      </c>
    </row>
    <row r="8750" spans="1:3" x14ac:dyDescent="0.25">
      <c r="A8750">
        <v>8401</v>
      </c>
      <c r="B8750" s="1">
        <f>DATE(2023,1,1) + TIME(0,0,0)</f>
        <v>44927</v>
      </c>
      <c r="C8750">
        <v>36.776561737000002</v>
      </c>
    </row>
    <row r="8751" spans="1:3" x14ac:dyDescent="0.25">
      <c r="A8751">
        <v>8432</v>
      </c>
      <c r="B8751" s="1">
        <f>DATE(2023,2,1) + TIME(0,0,0)</f>
        <v>44958</v>
      </c>
      <c r="C8751">
        <v>36.795349121000001</v>
      </c>
    </row>
    <row r="8752" spans="1:3" x14ac:dyDescent="0.25">
      <c r="A8752">
        <v>8460</v>
      </c>
      <c r="B8752" s="1">
        <f>DATE(2023,3,1) + TIME(0,0,0)</f>
        <v>44986</v>
      </c>
      <c r="C8752">
        <v>36.812267302999999</v>
      </c>
    </row>
    <row r="8753" spans="1:3" x14ac:dyDescent="0.25">
      <c r="A8753">
        <v>8491</v>
      </c>
      <c r="B8753" s="1">
        <f>DATE(2023,4,1) + TIME(0,0,0)</f>
        <v>45017</v>
      </c>
      <c r="C8753">
        <v>36.830936432000001</v>
      </c>
    </row>
    <row r="8754" spans="1:3" x14ac:dyDescent="0.25">
      <c r="A8754">
        <v>8521</v>
      </c>
      <c r="B8754" s="1">
        <f>DATE(2023,5,1) + TIME(0,0,0)</f>
        <v>45047</v>
      </c>
      <c r="C8754">
        <v>36.848945618000002</v>
      </c>
    </row>
    <row r="8755" spans="1:3" x14ac:dyDescent="0.25">
      <c r="A8755">
        <v>8552</v>
      </c>
      <c r="B8755" s="1">
        <f>DATE(2023,6,1) + TIME(0,0,0)</f>
        <v>45078</v>
      </c>
      <c r="C8755">
        <v>36.867496490000001</v>
      </c>
    </row>
    <row r="8756" spans="1:3" x14ac:dyDescent="0.25">
      <c r="A8756">
        <v>8582</v>
      </c>
      <c r="B8756" s="1">
        <f>DATE(2023,7,1) + TIME(0,0,0)</f>
        <v>45108</v>
      </c>
      <c r="C8756">
        <v>36.88539505</v>
      </c>
    </row>
    <row r="8757" spans="1:3" x14ac:dyDescent="0.25">
      <c r="A8757">
        <v>8613</v>
      </c>
      <c r="B8757" s="1">
        <f>DATE(2023,8,1) + TIME(0,0,0)</f>
        <v>45139</v>
      </c>
      <c r="C8757">
        <v>36.903827667000002</v>
      </c>
    </row>
    <row r="8758" spans="1:3" x14ac:dyDescent="0.25">
      <c r="A8758">
        <v>8644</v>
      </c>
      <c r="B8758" s="1">
        <f>DATE(2023,9,1) + TIME(0,0,0)</f>
        <v>45170</v>
      </c>
      <c r="C8758">
        <v>36.922203064000001</v>
      </c>
    </row>
    <row r="8759" spans="1:3" x14ac:dyDescent="0.25">
      <c r="A8759">
        <v>8674</v>
      </c>
      <c r="B8759" s="1">
        <f>DATE(2023,10,1) + TIME(0,0,0)</f>
        <v>45200</v>
      </c>
      <c r="C8759">
        <v>36.939933777</v>
      </c>
    </row>
    <row r="8760" spans="1:3" x14ac:dyDescent="0.25">
      <c r="A8760">
        <v>8705</v>
      </c>
      <c r="B8760" s="1">
        <f>DATE(2023,11,1) + TIME(0,0,0)</f>
        <v>45231</v>
      </c>
      <c r="C8760">
        <v>36.958194732999999</v>
      </c>
    </row>
    <row r="8761" spans="1:3" x14ac:dyDescent="0.25">
      <c r="A8761">
        <v>8735</v>
      </c>
      <c r="B8761" s="1">
        <f>DATE(2023,12,1) + TIME(0,0,0)</f>
        <v>45261</v>
      </c>
      <c r="C8761">
        <v>36.975814819</v>
      </c>
    </row>
    <row r="8762" spans="1:3" x14ac:dyDescent="0.25">
      <c r="A8762">
        <v>8766</v>
      </c>
      <c r="B8762" s="1">
        <f>DATE(2024,1,1) + TIME(0,0,0)</f>
        <v>45292</v>
      </c>
      <c r="C8762">
        <v>36.993961333999998</v>
      </c>
    </row>
    <row r="8763" spans="1:3" x14ac:dyDescent="0.25">
      <c r="A8763">
        <v>8797</v>
      </c>
      <c r="B8763" s="1">
        <f>DATE(2024,2,1) + TIME(0,0,0)</f>
        <v>45323</v>
      </c>
      <c r="C8763">
        <v>37.012054442999997</v>
      </c>
    </row>
    <row r="8764" spans="1:3" x14ac:dyDescent="0.25">
      <c r="A8764">
        <v>8826</v>
      </c>
      <c r="B8764" s="1">
        <f>DATE(2024,3,1) + TIME(0,0,0)</f>
        <v>45352</v>
      </c>
      <c r="C8764">
        <v>37.028930664000001</v>
      </c>
    </row>
    <row r="8765" spans="1:3" x14ac:dyDescent="0.25">
      <c r="A8765">
        <v>8857</v>
      </c>
      <c r="B8765" s="1">
        <f>DATE(2024,4,1) + TIME(0,0,0)</f>
        <v>45383</v>
      </c>
      <c r="C8765">
        <v>37.046913146999998</v>
      </c>
    </row>
    <row r="8766" spans="1:3" x14ac:dyDescent="0.25">
      <c r="A8766">
        <v>8887</v>
      </c>
      <c r="B8766" s="1">
        <f>DATE(2024,5,1) + TIME(0,0,0)</f>
        <v>45413</v>
      </c>
      <c r="C8766">
        <v>37.064262390000003</v>
      </c>
    </row>
    <row r="8767" spans="1:3" x14ac:dyDescent="0.25">
      <c r="A8767">
        <v>8918</v>
      </c>
      <c r="B8767" s="1">
        <f>DATE(2024,6,1) + TIME(0,0,0)</f>
        <v>45444</v>
      </c>
      <c r="C8767">
        <v>37.082138061999999</v>
      </c>
    </row>
    <row r="8768" spans="1:3" x14ac:dyDescent="0.25">
      <c r="A8768">
        <v>8948</v>
      </c>
      <c r="B8768" s="1">
        <f>DATE(2024,7,1) + TIME(0,0,0)</f>
        <v>45474</v>
      </c>
      <c r="C8768">
        <v>37.099380492999998</v>
      </c>
    </row>
    <row r="8769" spans="1:3" x14ac:dyDescent="0.25">
      <c r="A8769">
        <v>8979</v>
      </c>
      <c r="B8769" s="1">
        <f>DATE(2024,8,1) + TIME(0,0,0)</f>
        <v>45505</v>
      </c>
      <c r="C8769">
        <v>37.117145538000003</v>
      </c>
    </row>
    <row r="8770" spans="1:3" x14ac:dyDescent="0.25">
      <c r="A8770">
        <v>9010</v>
      </c>
      <c r="B8770" s="1">
        <f>DATE(2024,9,1) + TIME(0,0,0)</f>
        <v>45536</v>
      </c>
      <c r="C8770">
        <v>37.134853362999998</v>
      </c>
    </row>
    <row r="8771" spans="1:3" x14ac:dyDescent="0.25">
      <c r="A8771">
        <v>9040</v>
      </c>
      <c r="B8771" s="1">
        <f>DATE(2024,10,1) + TIME(0,0,0)</f>
        <v>45566</v>
      </c>
      <c r="C8771">
        <v>37.151939392000003</v>
      </c>
    </row>
    <row r="8772" spans="1:3" x14ac:dyDescent="0.25">
      <c r="A8772">
        <v>9071</v>
      </c>
      <c r="B8772" s="1">
        <f>DATE(2024,11,1) + TIME(0,0,0)</f>
        <v>45597</v>
      </c>
      <c r="C8772">
        <v>37.169540404999999</v>
      </c>
    </row>
    <row r="8773" spans="1:3" x14ac:dyDescent="0.25">
      <c r="A8773">
        <v>9101</v>
      </c>
      <c r="B8773" s="1">
        <f>DATE(2024,12,1) + TIME(0,0,0)</f>
        <v>45627</v>
      </c>
      <c r="C8773">
        <v>37.186519623000002</v>
      </c>
    </row>
    <row r="8774" spans="1:3" x14ac:dyDescent="0.25">
      <c r="A8774">
        <v>9132</v>
      </c>
      <c r="B8774" s="1">
        <f>DATE(2025,1,1) + TIME(0,0,0)</f>
        <v>45658</v>
      </c>
      <c r="C8774">
        <v>37.204010009999998</v>
      </c>
    </row>
    <row r="8775" spans="1:3" x14ac:dyDescent="0.25">
      <c r="A8775">
        <v>9163</v>
      </c>
      <c r="B8775" s="1">
        <f>DATE(2025,2,1) + TIME(0,0,0)</f>
        <v>45689</v>
      </c>
      <c r="C8775">
        <v>37.221446991000001</v>
      </c>
    </row>
    <row r="8776" spans="1:3" x14ac:dyDescent="0.25">
      <c r="A8776">
        <v>9191</v>
      </c>
      <c r="B8776" s="1">
        <f>DATE(2025,3,1) + TIME(0,0,0)</f>
        <v>45717</v>
      </c>
      <c r="C8776">
        <v>37.237152100000003</v>
      </c>
    </row>
    <row r="8777" spans="1:3" x14ac:dyDescent="0.25">
      <c r="A8777">
        <v>9222</v>
      </c>
      <c r="B8777" s="1">
        <f>DATE(2025,4,1) + TIME(0,0,0)</f>
        <v>45748</v>
      </c>
      <c r="C8777">
        <v>37.254482269</v>
      </c>
    </row>
    <row r="8778" spans="1:3" x14ac:dyDescent="0.25">
      <c r="A8778">
        <v>9252</v>
      </c>
      <c r="B8778" s="1">
        <f>DATE(2025,5,1) + TIME(0,0,0)</f>
        <v>45778</v>
      </c>
      <c r="C8778">
        <v>37.271202086999999</v>
      </c>
    </row>
    <row r="8779" spans="1:3" x14ac:dyDescent="0.25">
      <c r="A8779">
        <v>9283</v>
      </c>
      <c r="B8779" s="1">
        <f>DATE(2025,6,1) + TIME(0,0,0)</f>
        <v>45809</v>
      </c>
      <c r="C8779">
        <v>37.288425445999998</v>
      </c>
    </row>
    <row r="8780" spans="1:3" x14ac:dyDescent="0.25">
      <c r="A8780">
        <v>9313</v>
      </c>
      <c r="B8780" s="1">
        <f>DATE(2025,7,1) + TIME(0,0,0)</f>
        <v>45839</v>
      </c>
      <c r="C8780">
        <v>37.305042266999997</v>
      </c>
    </row>
    <row r="8781" spans="1:3" x14ac:dyDescent="0.25">
      <c r="A8781">
        <v>9344</v>
      </c>
      <c r="B8781" s="1">
        <f>DATE(2025,8,1) + TIME(0,0,0)</f>
        <v>45870</v>
      </c>
      <c r="C8781">
        <v>37.322158813000001</v>
      </c>
    </row>
    <row r="8782" spans="1:3" x14ac:dyDescent="0.25">
      <c r="A8782">
        <v>9375</v>
      </c>
      <c r="B8782" s="1">
        <f>DATE(2025,9,1) + TIME(0,0,0)</f>
        <v>45901</v>
      </c>
      <c r="C8782">
        <v>37.339221954000003</v>
      </c>
    </row>
    <row r="8783" spans="1:3" x14ac:dyDescent="0.25">
      <c r="A8783">
        <v>9405</v>
      </c>
      <c r="B8783" s="1">
        <f>DATE(2025,10,1) + TIME(0,0,0)</f>
        <v>45931</v>
      </c>
      <c r="C8783">
        <v>37.355682373</v>
      </c>
    </row>
    <row r="8784" spans="1:3" x14ac:dyDescent="0.25">
      <c r="A8784">
        <v>9436</v>
      </c>
      <c r="B8784" s="1">
        <f>DATE(2025,11,1) + TIME(0,0,0)</f>
        <v>45962</v>
      </c>
      <c r="C8784">
        <v>37.372638702000003</v>
      </c>
    </row>
    <row r="8785" spans="1:3" x14ac:dyDescent="0.25">
      <c r="A8785">
        <v>9466</v>
      </c>
      <c r="B8785" s="1">
        <f>DATE(2025,12,1) + TIME(0,0,0)</f>
        <v>45992</v>
      </c>
      <c r="C8785">
        <v>37.388999939000001</v>
      </c>
    </row>
    <row r="8786" spans="1:3" x14ac:dyDescent="0.25">
      <c r="A8786">
        <v>9497</v>
      </c>
      <c r="B8786" s="1">
        <f>DATE(2026,1,1) + TIME(0,0,0)</f>
        <v>46023</v>
      </c>
      <c r="C8786">
        <v>37.405853270999998</v>
      </c>
    </row>
    <row r="8787" spans="1:3" x14ac:dyDescent="0.25">
      <c r="A8787">
        <v>9528</v>
      </c>
      <c r="B8787" s="1">
        <f>DATE(2026,2,1) + TIME(0,0,0)</f>
        <v>46054</v>
      </c>
      <c r="C8787">
        <v>37.422657012999998</v>
      </c>
    </row>
    <row r="8788" spans="1:3" x14ac:dyDescent="0.25">
      <c r="A8788">
        <v>9556</v>
      </c>
      <c r="B8788" s="1">
        <f>DATE(2026,3,1) + TIME(0,0,0)</f>
        <v>46082</v>
      </c>
      <c r="C8788">
        <v>37.437786101999997</v>
      </c>
    </row>
    <row r="8789" spans="1:3" x14ac:dyDescent="0.25">
      <c r="A8789">
        <v>9587</v>
      </c>
      <c r="B8789" s="1">
        <f>DATE(2026,4,1) + TIME(0,0,0)</f>
        <v>46113</v>
      </c>
      <c r="C8789">
        <v>37.454486846999998</v>
      </c>
    </row>
    <row r="8790" spans="1:3" x14ac:dyDescent="0.25">
      <c r="A8790">
        <v>9617</v>
      </c>
      <c r="B8790" s="1">
        <f>DATE(2026,5,1) + TIME(0,0,0)</f>
        <v>46143</v>
      </c>
      <c r="C8790">
        <v>37.470603943</v>
      </c>
    </row>
    <row r="8791" spans="1:3" x14ac:dyDescent="0.25">
      <c r="A8791">
        <v>9648</v>
      </c>
      <c r="B8791" s="1">
        <f>DATE(2026,6,1) + TIME(0,0,0)</f>
        <v>46174</v>
      </c>
      <c r="C8791">
        <v>37.487201691000003</v>
      </c>
    </row>
    <row r="8792" spans="1:3" x14ac:dyDescent="0.25">
      <c r="A8792">
        <v>9678</v>
      </c>
      <c r="B8792" s="1">
        <f>DATE(2026,7,1) + TIME(0,0,0)</f>
        <v>46204</v>
      </c>
      <c r="C8792">
        <v>37.503219604000002</v>
      </c>
    </row>
    <row r="8793" spans="1:3" x14ac:dyDescent="0.25">
      <c r="A8793">
        <v>9709</v>
      </c>
      <c r="B8793" s="1">
        <f>DATE(2026,8,1) + TIME(0,0,0)</f>
        <v>46235</v>
      </c>
      <c r="C8793">
        <v>37.519721984999997</v>
      </c>
    </row>
    <row r="8794" spans="1:3" x14ac:dyDescent="0.25">
      <c r="A8794">
        <v>9740</v>
      </c>
      <c r="B8794" s="1">
        <f>DATE(2026,9,1) + TIME(0,0,0)</f>
        <v>46266</v>
      </c>
      <c r="C8794">
        <v>37.536170959000003</v>
      </c>
    </row>
    <row r="8795" spans="1:3" x14ac:dyDescent="0.25">
      <c r="A8795">
        <v>9770</v>
      </c>
      <c r="B8795" s="1">
        <f>DATE(2026,10,1) + TIME(0,0,0)</f>
        <v>46296</v>
      </c>
      <c r="C8795">
        <v>37.552043914999999</v>
      </c>
    </row>
    <row r="8796" spans="1:3" x14ac:dyDescent="0.25">
      <c r="A8796">
        <v>9801</v>
      </c>
      <c r="B8796" s="1">
        <f>DATE(2026,11,1) + TIME(0,0,0)</f>
        <v>46327</v>
      </c>
      <c r="C8796">
        <v>37.568397521999998</v>
      </c>
    </row>
    <row r="8797" spans="1:3" x14ac:dyDescent="0.25">
      <c r="A8797">
        <v>9831</v>
      </c>
      <c r="B8797" s="1">
        <f>DATE(2026,12,1) + TIME(0,0,0)</f>
        <v>46357</v>
      </c>
      <c r="C8797">
        <v>37.584175109999997</v>
      </c>
    </row>
    <row r="8798" spans="1:3" x14ac:dyDescent="0.25">
      <c r="A8798">
        <v>9862</v>
      </c>
      <c r="B8798" s="1">
        <f>DATE(2027,1,1) + TIME(0,0,0)</f>
        <v>46388</v>
      </c>
      <c r="C8798">
        <v>37.600429535000004</v>
      </c>
    </row>
    <row r="8799" spans="1:3" x14ac:dyDescent="0.25">
      <c r="A8799">
        <v>9893</v>
      </c>
      <c r="B8799" s="1">
        <f>DATE(2027,2,1) + TIME(0,0,0)</f>
        <v>46419</v>
      </c>
      <c r="C8799">
        <v>37.616634369000003</v>
      </c>
    </row>
    <row r="8800" spans="1:3" x14ac:dyDescent="0.25">
      <c r="A8800">
        <v>9921</v>
      </c>
      <c r="B8800" s="1">
        <f>DATE(2027,3,1) + TIME(0,0,0)</f>
        <v>46447</v>
      </c>
      <c r="C8800">
        <v>37.631229400999999</v>
      </c>
    </row>
    <row r="8801" spans="1:3" x14ac:dyDescent="0.25">
      <c r="A8801">
        <v>9952</v>
      </c>
      <c r="B8801" s="1">
        <f>DATE(2027,4,1) + TIME(0,0,0)</f>
        <v>46478</v>
      </c>
      <c r="C8801">
        <v>37.647342682000001</v>
      </c>
    </row>
    <row r="8802" spans="1:3" x14ac:dyDescent="0.25">
      <c r="A8802">
        <v>9982</v>
      </c>
      <c r="B8802" s="1">
        <f>DATE(2027,5,1) + TIME(0,0,0)</f>
        <v>46508</v>
      </c>
      <c r="C8802">
        <v>37.662887572999999</v>
      </c>
    </row>
    <row r="8803" spans="1:3" x14ac:dyDescent="0.25">
      <c r="A8803">
        <v>10013</v>
      </c>
      <c r="B8803" s="1">
        <f>DATE(2027,6,1) + TIME(0,0,0)</f>
        <v>46539</v>
      </c>
      <c r="C8803">
        <v>37.678905487000002</v>
      </c>
    </row>
    <row r="8804" spans="1:3" x14ac:dyDescent="0.25">
      <c r="A8804">
        <v>10043</v>
      </c>
      <c r="B8804" s="1">
        <f>DATE(2027,7,1) + TIME(0,0,0)</f>
        <v>46569</v>
      </c>
      <c r="C8804">
        <v>37.694358825999998</v>
      </c>
    </row>
    <row r="8805" spans="1:3" x14ac:dyDescent="0.25">
      <c r="A8805">
        <v>10074</v>
      </c>
      <c r="B8805" s="1">
        <f>DATE(2027,8,1) + TIME(0,0,0)</f>
        <v>46600</v>
      </c>
      <c r="C8805">
        <v>37.710281371999997</v>
      </c>
    </row>
    <row r="8806" spans="1:3" x14ac:dyDescent="0.25">
      <c r="A8806">
        <v>10105</v>
      </c>
      <c r="B8806" s="1">
        <f>DATE(2027,9,1) + TIME(0,0,0)</f>
        <v>46631</v>
      </c>
      <c r="C8806">
        <v>37.726158142000003</v>
      </c>
    </row>
    <row r="8807" spans="1:3" x14ac:dyDescent="0.25">
      <c r="A8807">
        <v>10135</v>
      </c>
      <c r="B8807" s="1">
        <f>DATE(2027,10,1) + TIME(0,0,0)</f>
        <v>46661</v>
      </c>
      <c r="C8807">
        <v>37.741477965999998</v>
      </c>
    </row>
    <row r="8808" spans="1:3" x14ac:dyDescent="0.25">
      <c r="A8808">
        <v>10166</v>
      </c>
      <c r="B8808" s="1">
        <f>DATE(2027,11,1) + TIME(0,0,0)</f>
        <v>46692</v>
      </c>
      <c r="C8808">
        <v>37.757259369000003</v>
      </c>
    </row>
    <row r="8809" spans="1:3" x14ac:dyDescent="0.25">
      <c r="A8809">
        <v>10196</v>
      </c>
      <c r="B8809" s="1">
        <f>DATE(2027,12,1) + TIME(0,0,0)</f>
        <v>46722</v>
      </c>
      <c r="C8809">
        <v>37.772491455000001</v>
      </c>
    </row>
    <row r="8810" spans="1:3" x14ac:dyDescent="0.25">
      <c r="A8810">
        <v>10227</v>
      </c>
      <c r="B8810" s="1">
        <f>DATE(2028,1,1) + TIME(0,0,0)</f>
        <v>46753</v>
      </c>
      <c r="C8810">
        <v>37.788181305000002</v>
      </c>
    </row>
    <row r="8811" spans="1:3" x14ac:dyDescent="0.25">
      <c r="A8811">
        <v>10258</v>
      </c>
      <c r="B8811" s="1">
        <f>DATE(2028,2,1) + TIME(0,0,0)</f>
        <v>46784</v>
      </c>
      <c r="C8811">
        <v>37.803825377999999</v>
      </c>
    </row>
    <row r="8812" spans="1:3" x14ac:dyDescent="0.25">
      <c r="A8812">
        <v>10287</v>
      </c>
      <c r="B8812" s="1">
        <f>DATE(2028,3,1) + TIME(0,0,0)</f>
        <v>46813</v>
      </c>
      <c r="C8812">
        <v>37.818420410000002</v>
      </c>
    </row>
    <row r="8813" spans="1:3" x14ac:dyDescent="0.25">
      <c r="A8813">
        <v>10318</v>
      </c>
      <c r="B8813" s="1">
        <f>DATE(2028,4,1) + TIME(0,0,0)</f>
        <v>46844</v>
      </c>
      <c r="C8813">
        <v>37.833976745999998</v>
      </c>
    </row>
    <row r="8814" spans="1:3" x14ac:dyDescent="0.25">
      <c r="A8814">
        <v>10348</v>
      </c>
      <c r="B8814" s="1">
        <f>DATE(2028,5,1) + TIME(0,0,0)</f>
        <v>46874</v>
      </c>
      <c r="C8814">
        <v>37.848987579000003</v>
      </c>
    </row>
    <row r="8815" spans="1:3" x14ac:dyDescent="0.25">
      <c r="A8815">
        <v>10379</v>
      </c>
      <c r="B8815" s="1">
        <f>DATE(2028,6,1) + TIME(0,0,0)</f>
        <v>46905</v>
      </c>
      <c r="C8815">
        <v>37.864452362000002</v>
      </c>
    </row>
    <row r="8816" spans="1:3" x14ac:dyDescent="0.25">
      <c r="A8816">
        <v>10409</v>
      </c>
      <c r="B8816" s="1">
        <f>DATE(2028,7,1) + TIME(0,0,0)</f>
        <v>46935</v>
      </c>
      <c r="C8816">
        <v>37.879375457999998</v>
      </c>
    </row>
    <row r="8817" spans="1:3" x14ac:dyDescent="0.25">
      <c r="A8817">
        <v>10440</v>
      </c>
      <c r="B8817" s="1">
        <f>DATE(2028,8,1) + TIME(0,0,0)</f>
        <v>46966</v>
      </c>
      <c r="C8817">
        <v>37.894756317000002</v>
      </c>
    </row>
    <row r="8818" spans="1:3" x14ac:dyDescent="0.25">
      <c r="A8818">
        <v>10471</v>
      </c>
      <c r="B8818" s="1">
        <f>DATE(2028,9,1) + TIME(0,0,0)</f>
        <v>46997</v>
      </c>
      <c r="C8818">
        <v>37.910087584999999</v>
      </c>
    </row>
    <row r="8819" spans="1:3" x14ac:dyDescent="0.25">
      <c r="A8819">
        <v>10501</v>
      </c>
      <c r="B8819" s="1">
        <f>DATE(2028,10,1) + TIME(0,0,0)</f>
        <v>47027</v>
      </c>
      <c r="C8819">
        <v>37.924884796000001</v>
      </c>
    </row>
    <row r="8820" spans="1:3" x14ac:dyDescent="0.25">
      <c r="A8820">
        <v>10532</v>
      </c>
      <c r="B8820" s="1">
        <f>DATE(2028,11,1) + TIME(0,0,0)</f>
        <v>47058</v>
      </c>
      <c r="C8820">
        <v>37.940128326</v>
      </c>
    </row>
    <row r="8821" spans="1:3" x14ac:dyDescent="0.25">
      <c r="A8821">
        <v>10562</v>
      </c>
      <c r="B8821" s="1">
        <f>DATE(2028,12,1) + TIME(0,0,0)</f>
        <v>47088</v>
      </c>
      <c r="C8821">
        <v>37.954841614000003</v>
      </c>
    </row>
    <row r="8822" spans="1:3" x14ac:dyDescent="0.25">
      <c r="A8822">
        <v>10593</v>
      </c>
      <c r="B8822" s="1">
        <f>DATE(2029,1,1) + TIME(0,0,0)</f>
        <v>47119</v>
      </c>
      <c r="C8822">
        <v>37.970001220999997</v>
      </c>
    </row>
    <row r="8823" spans="1:3" x14ac:dyDescent="0.25">
      <c r="A8823">
        <v>10624</v>
      </c>
      <c r="B8823" s="1">
        <f>DATE(2029,2,1) + TIME(0,0,0)</f>
        <v>47150</v>
      </c>
      <c r="C8823">
        <v>37.985115051000001</v>
      </c>
    </row>
    <row r="8824" spans="1:3" x14ac:dyDescent="0.25">
      <c r="A8824">
        <v>10652</v>
      </c>
      <c r="B8824" s="1">
        <f>DATE(2029,3,1) + TIME(0,0,0)</f>
        <v>47178</v>
      </c>
      <c r="C8824">
        <v>37.998729705999999</v>
      </c>
    </row>
    <row r="8825" spans="1:3" x14ac:dyDescent="0.25">
      <c r="A8825">
        <v>10683</v>
      </c>
      <c r="B8825" s="1">
        <f>DATE(2029,4,1) + TIME(0,0,0)</f>
        <v>47209</v>
      </c>
      <c r="C8825">
        <v>38.013763427999997</v>
      </c>
    </row>
    <row r="8826" spans="1:3" x14ac:dyDescent="0.25">
      <c r="A8826">
        <v>10713</v>
      </c>
      <c r="B8826" s="1">
        <f>DATE(2029,5,1) + TIME(0,0,0)</f>
        <v>47239</v>
      </c>
      <c r="C8826">
        <v>38.028270720999998</v>
      </c>
    </row>
    <row r="8827" spans="1:3" x14ac:dyDescent="0.25">
      <c r="A8827">
        <v>10744</v>
      </c>
      <c r="B8827" s="1">
        <f>DATE(2029,6,1) + TIME(0,0,0)</f>
        <v>47270</v>
      </c>
      <c r="C8827">
        <v>38.043216704999999</v>
      </c>
    </row>
    <row r="8828" spans="1:3" x14ac:dyDescent="0.25">
      <c r="A8828">
        <v>10774</v>
      </c>
      <c r="B8828" s="1">
        <f>DATE(2029,7,1) + TIME(0,0,0)</f>
        <v>47300</v>
      </c>
      <c r="C8828">
        <v>38.057643890000001</v>
      </c>
    </row>
    <row r="8829" spans="1:3" x14ac:dyDescent="0.25">
      <c r="A8829">
        <v>10805</v>
      </c>
      <c r="B8829" s="1">
        <f>DATE(2029,8,1) + TIME(0,0,0)</f>
        <v>47331</v>
      </c>
      <c r="C8829">
        <v>38.072505950999997</v>
      </c>
    </row>
    <row r="8830" spans="1:3" x14ac:dyDescent="0.25">
      <c r="A8830">
        <v>10836</v>
      </c>
      <c r="B8830" s="1">
        <f>DATE(2029,9,1) + TIME(0,0,0)</f>
        <v>47362</v>
      </c>
      <c r="C8830">
        <v>38.087329865000001</v>
      </c>
    </row>
    <row r="8831" spans="1:3" x14ac:dyDescent="0.25">
      <c r="A8831">
        <v>10866</v>
      </c>
      <c r="B8831" s="1">
        <f>DATE(2029,10,1) + TIME(0,0,0)</f>
        <v>47392</v>
      </c>
      <c r="C8831">
        <v>38.101631165000001</v>
      </c>
    </row>
    <row r="8832" spans="1:3" x14ac:dyDescent="0.25">
      <c r="A8832">
        <v>10897</v>
      </c>
      <c r="B8832" s="1">
        <f>DATE(2029,11,1) + TIME(0,0,0)</f>
        <v>47423</v>
      </c>
      <c r="C8832">
        <v>38.116371155000003</v>
      </c>
    </row>
    <row r="8833" spans="1:3" x14ac:dyDescent="0.25">
      <c r="A8833">
        <v>10927</v>
      </c>
      <c r="B8833" s="1">
        <f>DATE(2029,12,1) + TIME(0,0,0)</f>
        <v>47453</v>
      </c>
      <c r="C8833">
        <v>38.130596161</v>
      </c>
    </row>
    <row r="8834" spans="1:3" x14ac:dyDescent="0.25">
      <c r="A8834">
        <v>10958</v>
      </c>
      <c r="B8834" s="1">
        <f>DATE(2030,1,1) + TIME(0,0,0)</f>
        <v>47484</v>
      </c>
      <c r="C8834">
        <v>38.145252227999997</v>
      </c>
    </row>
    <row r="8835" spans="1:3" x14ac:dyDescent="0.25">
      <c r="A8835">
        <v>10989</v>
      </c>
      <c r="B8835" s="1">
        <f>DATE(2030,2,1) + TIME(0,0,0)</f>
        <v>47515</v>
      </c>
      <c r="C8835">
        <v>38.159866332999997</v>
      </c>
    </row>
    <row r="8836" spans="1:3" x14ac:dyDescent="0.25">
      <c r="A8836">
        <v>11017</v>
      </c>
      <c r="B8836" s="1">
        <f>DATE(2030,3,1) + TIME(0,0,0)</f>
        <v>47543</v>
      </c>
      <c r="C8836">
        <v>38.173030853</v>
      </c>
    </row>
    <row r="8837" spans="1:3" x14ac:dyDescent="0.25">
      <c r="A8837">
        <v>11048</v>
      </c>
      <c r="B8837" s="1">
        <f>DATE(2030,4,1) + TIME(0,0,0)</f>
        <v>47574</v>
      </c>
      <c r="C8837">
        <v>38.187561035000002</v>
      </c>
    </row>
    <row r="8838" spans="1:3" x14ac:dyDescent="0.25">
      <c r="A8838">
        <v>11078</v>
      </c>
      <c r="B8838" s="1">
        <f>DATE(2030,5,1) + TIME(0,0,0)</f>
        <v>47604</v>
      </c>
      <c r="C8838">
        <v>38.201583862</v>
      </c>
    </row>
    <row r="8839" spans="1:3" x14ac:dyDescent="0.25">
      <c r="A8839">
        <v>11109</v>
      </c>
      <c r="B8839" s="1">
        <f>DATE(2030,6,1) + TIME(0,0,0)</f>
        <v>47635</v>
      </c>
      <c r="C8839">
        <v>38.216033936000002</v>
      </c>
    </row>
    <row r="8840" spans="1:3" x14ac:dyDescent="0.25">
      <c r="A8840">
        <v>11139</v>
      </c>
      <c r="B8840" s="1">
        <f>DATE(2030,7,1) + TIME(0,0,0)</f>
        <v>47665</v>
      </c>
      <c r="C8840">
        <v>38.229976653999998</v>
      </c>
    </row>
    <row r="8841" spans="1:3" x14ac:dyDescent="0.25">
      <c r="A8841">
        <v>11170</v>
      </c>
      <c r="B8841" s="1">
        <f>DATE(2030,8,1) + TIME(0,0,0)</f>
        <v>47696</v>
      </c>
      <c r="C8841">
        <v>38.244342803999999</v>
      </c>
    </row>
    <row r="8842" spans="1:3" x14ac:dyDescent="0.25">
      <c r="A8842">
        <v>11201</v>
      </c>
      <c r="B8842" s="1">
        <f>DATE(2030,9,1) + TIME(0,0,0)</f>
        <v>47727</v>
      </c>
      <c r="C8842">
        <v>38.258666992000002</v>
      </c>
    </row>
    <row r="8843" spans="1:3" x14ac:dyDescent="0.25">
      <c r="A8843">
        <v>11231</v>
      </c>
      <c r="B8843" s="1">
        <f>DATE(2030,10,1) + TIME(0,0,0)</f>
        <v>47757</v>
      </c>
      <c r="C8843">
        <v>38.272487640000001</v>
      </c>
    </row>
    <row r="8844" spans="1:3" x14ac:dyDescent="0.25">
      <c r="A8844">
        <v>11262</v>
      </c>
      <c r="B8844" s="1">
        <f>DATE(2030,11,1) + TIME(0,0,0)</f>
        <v>47788</v>
      </c>
      <c r="C8844">
        <v>38.286731719999999</v>
      </c>
    </row>
    <row r="8845" spans="1:3" x14ac:dyDescent="0.25">
      <c r="A8845">
        <v>11292</v>
      </c>
      <c r="B8845" s="1">
        <f>DATE(2030,12,1) + TIME(0,0,0)</f>
        <v>47818</v>
      </c>
      <c r="C8845">
        <v>38.300476074000002</v>
      </c>
    </row>
    <row r="8846" spans="1:3" x14ac:dyDescent="0.25">
      <c r="A8846">
        <v>11323</v>
      </c>
      <c r="B8846" s="1">
        <f>DATE(2031,1,1) + TIME(0,0,0)</f>
        <v>47849</v>
      </c>
      <c r="C8846">
        <v>38.314636229999998</v>
      </c>
    </row>
    <row r="8847" spans="1:3" x14ac:dyDescent="0.25">
      <c r="A8847">
        <v>11354</v>
      </c>
      <c r="B8847" s="1">
        <f>DATE(2031,2,1) + TIME(0,0,0)</f>
        <v>47880</v>
      </c>
      <c r="C8847">
        <v>38.328758239999999</v>
      </c>
    </row>
    <row r="8848" spans="1:3" x14ac:dyDescent="0.25">
      <c r="A8848">
        <v>11382</v>
      </c>
      <c r="B8848" s="1">
        <f>DATE(2031,3,1) + TIME(0,0,0)</f>
        <v>47908</v>
      </c>
      <c r="C8848">
        <v>38.341480255</v>
      </c>
    </row>
    <row r="8849" spans="1:3" x14ac:dyDescent="0.25">
      <c r="A8849">
        <v>11413</v>
      </c>
      <c r="B8849" s="1">
        <f>DATE(2031,4,1) + TIME(0,0,0)</f>
        <v>47939</v>
      </c>
      <c r="C8849">
        <v>38.355522155999999</v>
      </c>
    </row>
    <row r="8850" spans="1:3" x14ac:dyDescent="0.25">
      <c r="A8850">
        <v>11443</v>
      </c>
      <c r="B8850" s="1">
        <f>DATE(2031,5,1) + TIME(0,0,0)</f>
        <v>47969</v>
      </c>
      <c r="C8850">
        <v>38.369075774999999</v>
      </c>
    </row>
    <row r="8851" spans="1:3" x14ac:dyDescent="0.25">
      <c r="A8851">
        <v>11474</v>
      </c>
      <c r="B8851" s="1">
        <f>DATE(2031,6,1) + TIME(0,0,0)</f>
        <v>48000</v>
      </c>
      <c r="C8851">
        <v>38.383045197000001</v>
      </c>
    </row>
    <row r="8852" spans="1:3" x14ac:dyDescent="0.25">
      <c r="A8852">
        <v>11504</v>
      </c>
      <c r="B8852" s="1">
        <f>DATE(2031,7,1) + TIME(0,0,0)</f>
        <v>48030</v>
      </c>
      <c r="C8852">
        <v>38.396522521999998</v>
      </c>
    </row>
    <row r="8853" spans="1:3" x14ac:dyDescent="0.25">
      <c r="A8853">
        <v>11535</v>
      </c>
      <c r="B8853" s="1">
        <f>DATE(2031,8,1) + TIME(0,0,0)</f>
        <v>48061</v>
      </c>
      <c r="C8853">
        <v>38.410411834999998</v>
      </c>
    </row>
    <row r="8854" spans="1:3" x14ac:dyDescent="0.25">
      <c r="A8854">
        <v>11566</v>
      </c>
      <c r="B8854" s="1">
        <f>DATE(2031,9,1) + TIME(0,0,0)</f>
        <v>48092</v>
      </c>
      <c r="C8854">
        <v>38.424263000000003</v>
      </c>
    </row>
    <row r="8855" spans="1:3" x14ac:dyDescent="0.25">
      <c r="A8855">
        <v>11596</v>
      </c>
      <c r="B8855" s="1">
        <f>DATE(2031,10,1) + TIME(0,0,0)</f>
        <v>48122</v>
      </c>
      <c r="C8855">
        <v>38.437625885000003</v>
      </c>
    </row>
    <row r="8856" spans="1:3" x14ac:dyDescent="0.25">
      <c r="A8856">
        <v>11627</v>
      </c>
      <c r="B8856" s="1">
        <f>DATE(2031,11,1) + TIME(0,0,0)</f>
        <v>48153</v>
      </c>
      <c r="C8856">
        <v>38.451400757000002</v>
      </c>
    </row>
    <row r="8857" spans="1:3" x14ac:dyDescent="0.25">
      <c r="A8857">
        <v>11657</v>
      </c>
      <c r="B8857" s="1">
        <f>DATE(2031,12,1) + TIME(0,0,0)</f>
        <v>48183</v>
      </c>
      <c r="C8857">
        <v>38.464691162000001</v>
      </c>
    </row>
    <row r="8858" spans="1:3" x14ac:dyDescent="0.25">
      <c r="A8858">
        <v>11688</v>
      </c>
      <c r="B8858" s="1">
        <f>DATE(2032,1,1) + TIME(0,0,0)</f>
        <v>48214</v>
      </c>
      <c r="C8858">
        <v>38.478389739999997</v>
      </c>
    </row>
    <row r="8859" spans="1:3" x14ac:dyDescent="0.25">
      <c r="A8859">
        <v>11719</v>
      </c>
      <c r="B8859" s="1">
        <f>DATE(2032,2,1) + TIME(0,0,0)</f>
        <v>48245</v>
      </c>
      <c r="C8859">
        <v>38.492050171000002</v>
      </c>
    </row>
    <row r="8860" spans="1:3" x14ac:dyDescent="0.25">
      <c r="A8860">
        <v>11748</v>
      </c>
      <c r="B8860" s="1">
        <f>DATE(2032,3,1) + TIME(0,0,0)</f>
        <v>48274</v>
      </c>
      <c r="C8860">
        <v>38.504791259999998</v>
      </c>
    </row>
    <row r="8861" spans="1:3" x14ac:dyDescent="0.25">
      <c r="A8861">
        <v>11779</v>
      </c>
      <c r="B8861" s="1">
        <f>DATE(2032,4,1) + TIME(0,0,0)</f>
        <v>48305</v>
      </c>
      <c r="C8861">
        <v>38.518375397</v>
      </c>
    </row>
    <row r="8862" spans="1:3" x14ac:dyDescent="0.25">
      <c r="A8862">
        <v>11809</v>
      </c>
      <c r="B8862" s="1">
        <f>DATE(2032,5,1) + TIME(0,0,0)</f>
        <v>48335</v>
      </c>
      <c r="C8862">
        <v>38.531486510999997</v>
      </c>
    </row>
    <row r="8863" spans="1:3" x14ac:dyDescent="0.25">
      <c r="A8863">
        <v>11840</v>
      </c>
      <c r="B8863" s="1">
        <f>DATE(2032,6,1) + TIME(0,0,0)</f>
        <v>48366</v>
      </c>
      <c r="C8863">
        <v>38.544998169000003</v>
      </c>
    </row>
    <row r="8864" spans="1:3" x14ac:dyDescent="0.25">
      <c r="A8864">
        <v>11870</v>
      </c>
      <c r="B8864" s="1">
        <f>DATE(2032,7,1) + TIME(0,0,0)</f>
        <v>48396</v>
      </c>
      <c r="C8864">
        <v>38.558032990000001</v>
      </c>
    </row>
    <row r="8865" spans="1:3" x14ac:dyDescent="0.25">
      <c r="A8865">
        <v>11901</v>
      </c>
      <c r="B8865" s="1">
        <f>DATE(2032,8,1) + TIME(0,0,0)</f>
        <v>48427</v>
      </c>
      <c r="C8865">
        <v>38.571472168</v>
      </c>
    </row>
    <row r="8866" spans="1:3" x14ac:dyDescent="0.25">
      <c r="A8866">
        <v>11932</v>
      </c>
      <c r="B8866" s="1">
        <f>DATE(2032,9,1) + TIME(0,0,0)</f>
        <v>48458</v>
      </c>
      <c r="C8866">
        <v>38.584869384999998</v>
      </c>
    </row>
    <row r="8867" spans="1:3" x14ac:dyDescent="0.25">
      <c r="A8867">
        <v>11962</v>
      </c>
      <c r="B8867" s="1">
        <f>DATE(2032,10,1) + TIME(0,0,0)</f>
        <v>48488</v>
      </c>
      <c r="C8867">
        <v>38.597801208</v>
      </c>
    </row>
    <row r="8868" spans="1:3" x14ac:dyDescent="0.25">
      <c r="A8868">
        <v>11993</v>
      </c>
      <c r="B8868" s="1">
        <f>DATE(2032,11,1) + TIME(0,0,0)</f>
        <v>48519</v>
      </c>
      <c r="C8868">
        <v>38.611125946000001</v>
      </c>
    </row>
    <row r="8869" spans="1:3" x14ac:dyDescent="0.25">
      <c r="A8869">
        <v>12023</v>
      </c>
      <c r="B8869" s="1">
        <f>DATE(2032,12,1) + TIME(0,0,0)</f>
        <v>48549</v>
      </c>
      <c r="C8869">
        <v>38.623985290999997</v>
      </c>
    </row>
    <row r="8870" spans="1:3" x14ac:dyDescent="0.25">
      <c r="A8870">
        <v>12054</v>
      </c>
      <c r="B8870" s="1">
        <f>DATE(2033,1,1) + TIME(0,0,0)</f>
        <v>48580</v>
      </c>
      <c r="C8870">
        <v>38.637237548999998</v>
      </c>
    </row>
    <row r="8871" spans="1:3" x14ac:dyDescent="0.25">
      <c r="A8871">
        <v>12085</v>
      </c>
      <c r="B8871" s="1">
        <f>DATE(2033,2,1) + TIME(0,0,0)</f>
        <v>48611</v>
      </c>
      <c r="C8871">
        <v>38.650451660000002</v>
      </c>
    </row>
    <row r="8872" spans="1:3" x14ac:dyDescent="0.25">
      <c r="A8872">
        <v>12113</v>
      </c>
      <c r="B8872" s="1">
        <f>DATE(2033,3,1) + TIME(0,0,0)</f>
        <v>48639</v>
      </c>
      <c r="C8872">
        <v>38.662357329999999</v>
      </c>
    </row>
    <row r="8873" spans="1:3" x14ac:dyDescent="0.25">
      <c r="A8873">
        <v>12144</v>
      </c>
      <c r="B8873" s="1">
        <f>DATE(2033,4,1) + TIME(0,0,0)</f>
        <v>48670</v>
      </c>
      <c r="C8873">
        <v>38.675502776999998</v>
      </c>
    </row>
    <row r="8874" spans="1:3" x14ac:dyDescent="0.25">
      <c r="A8874">
        <v>12174</v>
      </c>
      <c r="B8874" s="1">
        <f>DATE(2033,5,1) + TIME(0,0,0)</f>
        <v>48700</v>
      </c>
      <c r="C8874">
        <v>38.688186645999998</v>
      </c>
    </row>
    <row r="8875" spans="1:3" x14ac:dyDescent="0.25">
      <c r="A8875">
        <v>12205</v>
      </c>
      <c r="B8875" s="1">
        <f>DATE(2033,6,1) + TIME(0,0,0)</f>
        <v>48731</v>
      </c>
      <c r="C8875">
        <v>38.701263427999997</v>
      </c>
    </row>
    <row r="8876" spans="1:3" x14ac:dyDescent="0.25">
      <c r="A8876">
        <v>12235</v>
      </c>
      <c r="B8876" s="1">
        <f>DATE(2033,7,1) + TIME(0,0,0)</f>
        <v>48761</v>
      </c>
      <c r="C8876">
        <v>38.713878631999997</v>
      </c>
    </row>
    <row r="8877" spans="1:3" x14ac:dyDescent="0.25">
      <c r="A8877">
        <v>12266</v>
      </c>
      <c r="B8877" s="1">
        <f>DATE(2033,8,1) + TIME(0,0,0)</f>
        <v>48792</v>
      </c>
      <c r="C8877">
        <v>38.726882934999999</v>
      </c>
    </row>
    <row r="8878" spans="1:3" x14ac:dyDescent="0.25">
      <c r="A8878">
        <v>12297</v>
      </c>
      <c r="B8878" s="1">
        <f>DATE(2033,9,1) + TIME(0,0,0)</f>
        <v>48823</v>
      </c>
      <c r="C8878">
        <v>38.739849091000004</v>
      </c>
    </row>
    <row r="8879" spans="1:3" x14ac:dyDescent="0.25">
      <c r="A8879">
        <v>12327</v>
      </c>
      <c r="B8879" s="1">
        <f>DATE(2033,10,1) + TIME(0,0,0)</f>
        <v>48853</v>
      </c>
      <c r="C8879">
        <v>38.752361297999997</v>
      </c>
    </row>
    <row r="8880" spans="1:3" x14ac:dyDescent="0.25">
      <c r="A8880">
        <v>12358</v>
      </c>
      <c r="B8880" s="1">
        <f>DATE(2033,11,1) + TIME(0,0,0)</f>
        <v>48884</v>
      </c>
      <c r="C8880">
        <v>38.765258789000001</v>
      </c>
    </row>
    <row r="8881" spans="1:3" x14ac:dyDescent="0.25">
      <c r="A8881">
        <v>12388</v>
      </c>
      <c r="B8881" s="1">
        <f>DATE(2033,12,1) + TIME(0,0,0)</f>
        <v>48914</v>
      </c>
      <c r="C8881">
        <v>38.777706146</v>
      </c>
    </row>
    <row r="8882" spans="1:3" x14ac:dyDescent="0.25">
      <c r="A8882">
        <v>12419</v>
      </c>
      <c r="B8882" s="1">
        <f>DATE(2034,1,1) + TIME(0,0,0)</f>
        <v>48945</v>
      </c>
      <c r="C8882">
        <v>38.790531158</v>
      </c>
    </row>
    <row r="8883" spans="1:3" x14ac:dyDescent="0.25">
      <c r="A8883">
        <v>12450</v>
      </c>
      <c r="B8883" s="1">
        <f>DATE(2034,2,1) + TIME(0,0,0)</f>
        <v>48976</v>
      </c>
      <c r="C8883">
        <v>38.803321838000002</v>
      </c>
    </row>
    <row r="8884" spans="1:3" x14ac:dyDescent="0.25">
      <c r="A8884">
        <v>12478</v>
      </c>
      <c r="B8884" s="1">
        <f>DATE(2034,3,1) + TIME(0,0,0)</f>
        <v>49004</v>
      </c>
      <c r="C8884">
        <v>38.814842224000003</v>
      </c>
    </row>
    <row r="8885" spans="1:3" x14ac:dyDescent="0.25">
      <c r="A8885">
        <v>12509</v>
      </c>
      <c r="B8885" s="1">
        <f>DATE(2034,4,1) + TIME(0,0,0)</f>
        <v>49035</v>
      </c>
      <c r="C8885">
        <v>38.827568053999997</v>
      </c>
    </row>
    <row r="8886" spans="1:3" x14ac:dyDescent="0.25">
      <c r="A8886">
        <v>12539</v>
      </c>
      <c r="B8886" s="1">
        <f>DATE(2034,5,1) + TIME(0,0,0)</f>
        <v>49065</v>
      </c>
      <c r="C8886">
        <v>38.839847564999999</v>
      </c>
    </row>
    <row r="8887" spans="1:3" x14ac:dyDescent="0.25">
      <c r="A8887">
        <v>12570</v>
      </c>
      <c r="B8887" s="1">
        <f>DATE(2034,6,1) + TIME(0,0,0)</f>
        <v>49096</v>
      </c>
      <c r="C8887">
        <v>38.852500915999997</v>
      </c>
    </row>
    <row r="8888" spans="1:3" x14ac:dyDescent="0.25">
      <c r="A8888">
        <v>12600</v>
      </c>
      <c r="B8888" s="1">
        <f>DATE(2034,7,1) + TIME(0,0,0)</f>
        <v>49126</v>
      </c>
      <c r="C8888">
        <v>38.864715576000002</v>
      </c>
    </row>
    <row r="8889" spans="1:3" x14ac:dyDescent="0.25">
      <c r="A8889">
        <v>12631</v>
      </c>
      <c r="B8889" s="1">
        <f>DATE(2034,8,1) + TIME(0,0,0)</f>
        <v>49157</v>
      </c>
      <c r="C8889">
        <v>38.877304076999998</v>
      </c>
    </row>
    <row r="8890" spans="1:3" x14ac:dyDescent="0.25">
      <c r="A8890">
        <v>12662</v>
      </c>
      <c r="B8890" s="1">
        <f>DATE(2034,9,1) + TIME(0,0,0)</f>
        <v>49188</v>
      </c>
      <c r="C8890">
        <v>38.889858246000003</v>
      </c>
    </row>
    <row r="8891" spans="1:3" x14ac:dyDescent="0.25">
      <c r="A8891">
        <v>12692</v>
      </c>
      <c r="B8891" s="1">
        <f>DATE(2034,10,1) + TIME(0,0,0)</f>
        <v>49218</v>
      </c>
      <c r="C8891">
        <v>38.901973724000001</v>
      </c>
    </row>
    <row r="8892" spans="1:3" x14ac:dyDescent="0.25">
      <c r="A8892">
        <v>12723</v>
      </c>
      <c r="B8892" s="1">
        <f>DATE(2034,11,1) + TIME(0,0,0)</f>
        <v>49249</v>
      </c>
      <c r="C8892">
        <v>38.914459229000002</v>
      </c>
    </row>
    <row r="8893" spans="1:3" x14ac:dyDescent="0.25">
      <c r="A8893">
        <v>12753</v>
      </c>
      <c r="B8893" s="1">
        <f>DATE(2034,12,1) + TIME(0,0,0)</f>
        <v>49279</v>
      </c>
      <c r="C8893">
        <v>38.926509856999999</v>
      </c>
    </row>
    <row r="8894" spans="1:3" x14ac:dyDescent="0.25">
      <c r="A8894">
        <v>12784</v>
      </c>
      <c r="B8894" s="1">
        <f>DATE(2035,1,1) + TIME(0,0,0)</f>
        <v>49310</v>
      </c>
      <c r="C8894">
        <v>38.938930511000002</v>
      </c>
    </row>
    <row r="8895" spans="1:3" x14ac:dyDescent="0.25">
      <c r="A8895">
        <v>12815</v>
      </c>
      <c r="B8895" s="1">
        <f>DATE(2035,2,1) + TIME(0,0,0)</f>
        <v>49341</v>
      </c>
      <c r="C8895">
        <v>38.951316833</v>
      </c>
    </row>
    <row r="8896" spans="1:3" x14ac:dyDescent="0.25">
      <c r="A8896">
        <v>12843</v>
      </c>
      <c r="B8896" s="1">
        <f>DATE(2035,3,1) + TIME(0,0,0)</f>
        <v>49369</v>
      </c>
      <c r="C8896">
        <v>38.962474823000001</v>
      </c>
    </row>
    <row r="8897" spans="1:3" x14ac:dyDescent="0.25">
      <c r="A8897">
        <v>12874</v>
      </c>
      <c r="B8897" s="1">
        <f>DATE(2035,4,1) + TIME(0,0,0)</f>
        <v>49400</v>
      </c>
      <c r="C8897">
        <v>38.974796294999997</v>
      </c>
    </row>
    <row r="8898" spans="1:3" x14ac:dyDescent="0.25">
      <c r="A8898">
        <v>12904</v>
      </c>
      <c r="B8898" s="1">
        <f>DATE(2035,5,1) + TIME(0,0,0)</f>
        <v>49430</v>
      </c>
      <c r="C8898">
        <v>38.986690521</v>
      </c>
    </row>
    <row r="8899" spans="1:3" x14ac:dyDescent="0.25">
      <c r="A8899">
        <v>12935</v>
      </c>
      <c r="B8899" s="1">
        <f>DATE(2035,6,1) + TIME(0,0,0)</f>
        <v>49461</v>
      </c>
      <c r="C8899">
        <v>38.998950958000002</v>
      </c>
    </row>
    <row r="8900" spans="1:3" x14ac:dyDescent="0.25">
      <c r="A8900">
        <v>12965</v>
      </c>
      <c r="B8900" s="1">
        <f>DATE(2035,7,1) + TIME(0,0,0)</f>
        <v>49491</v>
      </c>
      <c r="C8900">
        <v>39.010780334000003</v>
      </c>
    </row>
    <row r="8901" spans="1:3" x14ac:dyDescent="0.25">
      <c r="A8901">
        <v>12996</v>
      </c>
      <c r="B8901" s="1">
        <f>DATE(2035,8,1) + TIME(0,0,0)</f>
        <v>49522</v>
      </c>
      <c r="C8901">
        <v>39.022975922000001</v>
      </c>
    </row>
    <row r="8902" spans="1:3" x14ac:dyDescent="0.25">
      <c r="A8902">
        <v>13027</v>
      </c>
      <c r="B8902" s="1">
        <f>DATE(2035,9,1) + TIME(0,0,0)</f>
        <v>49553</v>
      </c>
      <c r="C8902">
        <v>39.035137177000003</v>
      </c>
    </row>
    <row r="8903" spans="1:3" x14ac:dyDescent="0.25">
      <c r="A8903">
        <v>13057</v>
      </c>
      <c r="B8903" s="1">
        <f>DATE(2035,10,1) + TIME(0,0,0)</f>
        <v>49583</v>
      </c>
      <c r="C8903">
        <v>39.046875</v>
      </c>
    </row>
    <row r="8904" spans="1:3" x14ac:dyDescent="0.25">
      <c r="A8904">
        <v>13088</v>
      </c>
      <c r="B8904" s="1">
        <f>DATE(2035,11,1) + TIME(0,0,0)</f>
        <v>49614</v>
      </c>
      <c r="C8904">
        <v>39.058971405000001</v>
      </c>
    </row>
    <row r="8905" spans="1:3" x14ac:dyDescent="0.25">
      <c r="A8905">
        <v>13118</v>
      </c>
      <c r="B8905" s="1">
        <f>DATE(2035,12,1) + TIME(0,0,0)</f>
        <v>49644</v>
      </c>
      <c r="C8905">
        <v>39.070652008000003</v>
      </c>
    </row>
    <row r="8906" spans="1:3" x14ac:dyDescent="0.25">
      <c r="A8906">
        <v>13149</v>
      </c>
      <c r="B8906" s="1">
        <f>DATE(2036,1,1) + TIME(0,0,0)</f>
        <v>49675</v>
      </c>
      <c r="C8906">
        <v>39.082683563000003</v>
      </c>
    </row>
    <row r="8907" spans="1:3" x14ac:dyDescent="0.25">
      <c r="A8907">
        <v>13180</v>
      </c>
      <c r="B8907" s="1">
        <f>DATE(2036,2,1) + TIME(0,0,0)</f>
        <v>49706</v>
      </c>
      <c r="C8907">
        <v>39.094688415999997</v>
      </c>
    </row>
    <row r="8908" spans="1:3" x14ac:dyDescent="0.25">
      <c r="A8908">
        <v>13209</v>
      </c>
      <c r="B8908" s="1">
        <f>DATE(2036,3,1) + TIME(0,0,0)</f>
        <v>49735</v>
      </c>
      <c r="C8908">
        <v>39.105888366999999</v>
      </c>
    </row>
    <row r="8909" spans="1:3" x14ac:dyDescent="0.25">
      <c r="A8909">
        <v>13240</v>
      </c>
      <c r="B8909" s="1">
        <f>DATE(2036,4,1) + TIME(0,0,0)</f>
        <v>49766</v>
      </c>
      <c r="C8909">
        <v>39.117832184000001</v>
      </c>
    </row>
    <row r="8910" spans="1:3" x14ac:dyDescent="0.25">
      <c r="A8910">
        <v>13270</v>
      </c>
      <c r="B8910" s="1">
        <f>DATE(2036,5,1) + TIME(0,0,0)</f>
        <v>49796</v>
      </c>
      <c r="C8910">
        <v>39.129360198999997</v>
      </c>
    </row>
    <row r="8911" spans="1:3" x14ac:dyDescent="0.25">
      <c r="A8911">
        <v>13301</v>
      </c>
      <c r="B8911" s="1">
        <f>DATE(2036,6,1) + TIME(0,0,0)</f>
        <v>49827</v>
      </c>
      <c r="C8911">
        <v>39.141239165999998</v>
      </c>
    </row>
    <row r="8912" spans="1:3" x14ac:dyDescent="0.25">
      <c r="A8912">
        <v>13331</v>
      </c>
      <c r="B8912" s="1">
        <f>DATE(2036,7,1) + TIME(0,0,0)</f>
        <v>49857</v>
      </c>
      <c r="C8912">
        <v>39.152706146</v>
      </c>
    </row>
    <row r="8913" spans="1:3" x14ac:dyDescent="0.25">
      <c r="A8913">
        <v>13362</v>
      </c>
      <c r="B8913" s="1">
        <f>DATE(2036,8,1) + TIME(0,0,0)</f>
        <v>49888</v>
      </c>
      <c r="C8913">
        <v>39.164527892999999</v>
      </c>
    </row>
    <row r="8914" spans="1:3" x14ac:dyDescent="0.25">
      <c r="A8914">
        <v>13393</v>
      </c>
      <c r="B8914" s="1">
        <f>DATE(2036,9,1) + TIME(0,0,0)</f>
        <v>49919</v>
      </c>
      <c r="C8914">
        <v>39.176315308</v>
      </c>
    </row>
    <row r="8915" spans="1:3" x14ac:dyDescent="0.25">
      <c r="A8915">
        <v>13423</v>
      </c>
      <c r="B8915" s="1">
        <f>DATE(2036,10,1) + TIME(0,0,0)</f>
        <v>49949</v>
      </c>
      <c r="C8915">
        <v>39.187694550000003</v>
      </c>
    </row>
    <row r="8916" spans="1:3" x14ac:dyDescent="0.25">
      <c r="A8916">
        <v>13454</v>
      </c>
      <c r="B8916" s="1">
        <f>DATE(2036,11,1) + TIME(0,0,0)</f>
        <v>49980</v>
      </c>
      <c r="C8916">
        <v>39.199424743999998</v>
      </c>
    </row>
    <row r="8917" spans="1:3" x14ac:dyDescent="0.25">
      <c r="A8917">
        <v>13484</v>
      </c>
      <c r="B8917" s="1">
        <f>DATE(2036,12,1) + TIME(0,0,0)</f>
        <v>50010</v>
      </c>
      <c r="C8917">
        <v>39.210742949999997</v>
      </c>
    </row>
    <row r="8918" spans="1:3" x14ac:dyDescent="0.25">
      <c r="A8918">
        <v>13515</v>
      </c>
      <c r="B8918" s="1">
        <f>DATE(2037,1,1) + TIME(0,0,0)</f>
        <v>50041</v>
      </c>
      <c r="C8918">
        <v>39.222412108999997</v>
      </c>
    </row>
    <row r="8919" spans="1:3" x14ac:dyDescent="0.25">
      <c r="A8919">
        <v>13546</v>
      </c>
      <c r="B8919" s="1">
        <f>DATE(2037,2,1) + TIME(0,0,0)</f>
        <v>50072</v>
      </c>
      <c r="C8919">
        <v>39.234050750999998</v>
      </c>
    </row>
    <row r="8920" spans="1:3" x14ac:dyDescent="0.25">
      <c r="A8920">
        <v>13574</v>
      </c>
      <c r="B8920" s="1">
        <f>DATE(2037,3,1) + TIME(0,0,0)</f>
        <v>50100</v>
      </c>
      <c r="C8920">
        <v>39.244537354000002</v>
      </c>
    </row>
    <row r="8921" spans="1:3" x14ac:dyDescent="0.25">
      <c r="A8921">
        <v>13605</v>
      </c>
      <c r="B8921" s="1">
        <f>DATE(2037,4,1) + TIME(0,0,0)</f>
        <v>50131</v>
      </c>
      <c r="C8921">
        <v>39.256118774000001</v>
      </c>
    </row>
    <row r="8922" spans="1:3" x14ac:dyDescent="0.25">
      <c r="A8922">
        <v>13635</v>
      </c>
      <c r="B8922" s="1">
        <f>DATE(2037,5,1) + TIME(0,0,0)</f>
        <v>50161</v>
      </c>
      <c r="C8922">
        <v>39.267295836999999</v>
      </c>
    </row>
    <row r="8923" spans="1:3" x14ac:dyDescent="0.25">
      <c r="A8923">
        <v>13666</v>
      </c>
      <c r="B8923" s="1">
        <f>DATE(2037,6,1) + TIME(0,0,0)</f>
        <v>50192</v>
      </c>
      <c r="C8923">
        <v>39.278816223</v>
      </c>
    </row>
    <row r="8924" spans="1:3" x14ac:dyDescent="0.25">
      <c r="A8924">
        <v>13696</v>
      </c>
      <c r="B8924" s="1">
        <f>DATE(2037,7,1) + TIME(0,0,0)</f>
        <v>50222</v>
      </c>
      <c r="C8924">
        <v>39.289939879999999</v>
      </c>
    </row>
    <row r="8925" spans="1:3" x14ac:dyDescent="0.25">
      <c r="A8925">
        <v>13727</v>
      </c>
      <c r="B8925" s="1">
        <f>DATE(2037,8,1) + TIME(0,0,0)</f>
        <v>50253</v>
      </c>
      <c r="C8925">
        <v>39.301403045999997</v>
      </c>
    </row>
    <row r="8926" spans="1:3" x14ac:dyDescent="0.25">
      <c r="A8926">
        <v>13758</v>
      </c>
      <c r="B8926" s="1">
        <f>DATE(2037,9,1) + TIME(0,0,0)</f>
        <v>50284</v>
      </c>
      <c r="C8926">
        <v>39.312839508000003</v>
      </c>
    </row>
    <row r="8927" spans="1:3" x14ac:dyDescent="0.25">
      <c r="A8927">
        <v>13788</v>
      </c>
      <c r="B8927" s="1">
        <f>DATE(2037,10,1) + TIME(0,0,0)</f>
        <v>50314</v>
      </c>
      <c r="C8927">
        <v>39.323875426999997</v>
      </c>
    </row>
    <row r="8928" spans="1:3" x14ac:dyDescent="0.25">
      <c r="A8928">
        <v>13819</v>
      </c>
      <c r="B8928" s="1">
        <f>DATE(2037,11,1) + TIME(0,0,0)</f>
        <v>50345</v>
      </c>
      <c r="C8928">
        <v>39.335254669000001</v>
      </c>
    </row>
    <row r="8929" spans="1:3" x14ac:dyDescent="0.25">
      <c r="A8929">
        <v>13849</v>
      </c>
      <c r="B8929" s="1">
        <f>DATE(2037,12,1) + TIME(0,0,0)</f>
        <v>50375</v>
      </c>
      <c r="C8929">
        <v>39.346237183</v>
      </c>
    </row>
    <row r="8930" spans="1:3" x14ac:dyDescent="0.25">
      <c r="A8930">
        <v>13880</v>
      </c>
      <c r="B8930" s="1">
        <f>DATE(2038,1,1) + TIME(0,0,0)</f>
        <v>50406</v>
      </c>
      <c r="C8930">
        <v>39.357555388999998</v>
      </c>
    </row>
    <row r="8931" spans="1:3" x14ac:dyDescent="0.25">
      <c r="A8931">
        <v>13911</v>
      </c>
      <c r="B8931" s="1">
        <f>DATE(2038,2,1) + TIME(0,0,0)</f>
        <v>50437</v>
      </c>
      <c r="C8931">
        <v>39.368846892999997</v>
      </c>
    </row>
    <row r="8932" spans="1:3" x14ac:dyDescent="0.25">
      <c r="A8932">
        <v>13939</v>
      </c>
      <c r="B8932" s="1">
        <f>DATE(2038,3,1) + TIME(0,0,0)</f>
        <v>50465</v>
      </c>
      <c r="C8932">
        <v>39.379024506</v>
      </c>
    </row>
    <row r="8933" spans="1:3" x14ac:dyDescent="0.25">
      <c r="A8933">
        <v>13970</v>
      </c>
      <c r="B8933" s="1">
        <f>DATE(2038,4,1) + TIME(0,0,0)</f>
        <v>50496</v>
      </c>
      <c r="C8933">
        <v>39.390258789000001</v>
      </c>
    </row>
    <row r="8934" spans="1:3" x14ac:dyDescent="0.25">
      <c r="A8934">
        <v>14000</v>
      </c>
      <c r="B8934" s="1">
        <f>DATE(2038,5,1) + TIME(0,0,0)</f>
        <v>50526</v>
      </c>
      <c r="C8934">
        <v>39.401107787999997</v>
      </c>
    </row>
    <row r="8935" spans="1:3" x14ac:dyDescent="0.25">
      <c r="A8935">
        <v>14031</v>
      </c>
      <c r="B8935" s="1">
        <f>DATE(2038,6,1) + TIME(0,0,0)</f>
        <v>50557</v>
      </c>
      <c r="C8935">
        <v>39.412288666000002</v>
      </c>
    </row>
    <row r="8936" spans="1:3" x14ac:dyDescent="0.25">
      <c r="A8936">
        <v>14061</v>
      </c>
      <c r="B8936" s="1">
        <f>DATE(2038,7,1) + TIME(0,0,0)</f>
        <v>50587</v>
      </c>
      <c r="C8936">
        <v>39.423080444</v>
      </c>
    </row>
    <row r="8937" spans="1:3" x14ac:dyDescent="0.25">
      <c r="A8937">
        <v>14092</v>
      </c>
      <c r="B8937" s="1">
        <f>DATE(2038,8,1) + TIME(0,0,0)</f>
        <v>50618</v>
      </c>
      <c r="C8937">
        <v>39.434207915999998</v>
      </c>
    </row>
    <row r="8938" spans="1:3" x14ac:dyDescent="0.25">
      <c r="A8938">
        <v>14123</v>
      </c>
      <c r="B8938" s="1">
        <f>DATE(2038,9,1) + TIME(0,0,0)</f>
        <v>50649</v>
      </c>
      <c r="C8938">
        <v>39.445301055999998</v>
      </c>
    </row>
    <row r="8939" spans="1:3" x14ac:dyDescent="0.25">
      <c r="A8939">
        <v>14153</v>
      </c>
      <c r="B8939" s="1">
        <f>DATE(2038,10,1) + TIME(0,0,0)</f>
        <v>50679</v>
      </c>
      <c r="C8939">
        <v>39.456012725999997</v>
      </c>
    </row>
    <row r="8940" spans="1:3" x14ac:dyDescent="0.25">
      <c r="A8940">
        <v>14184</v>
      </c>
      <c r="B8940" s="1">
        <f>DATE(2038,11,1) + TIME(0,0,0)</f>
        <v>50710</v>
      </c>
      <c r="C8940">
        <v>39.467056274000001</v>
      </c>
    </row>
    <row r="8941" spans="1:3" x14ac:dyDescent="0.25">
      <c r="A8941">
        <v>14214</v>
      </c>
      <c r="B8941" s="1">
        <f>DATE(2038,12,1) + TIME(0,0,0)</f>
        <v>50740</v>
      </c>
      <c r="C8941">
        <v>39.477714538999997</v>
      </c>
    </row>
    <row r="8942" spans="1:3" x14ac:dyDescent="0.25">
      <c r="A8942">
        <v>14245</v>
      </c>
      <c r="B8942" s="1">
        <f>DATE(2039,1,1) + TIME(0,0,0)</f>
        <v>50771</v>
      </c>
      <c r="C8942">
        <v>39.488700866999999</v>
      </c>
    </row>
    <row r="8943" spans="1:3" x14ac:dyDescent="0.25">
      <c r="A8943">
        <v>14276</v>
      </c>
      <c r="B8943" s="1">
        <f>DATE(2039,2,1) + TIME(0,0,0)</f>
        <v>50802</v>
      </c>
      <c r="C8943">
        <v>39.499656676999997</v>
      </c>
    </row>
    <row r="8944" spans="1:3" x14ac:dyDescent="0.25">
      <c r="A8944">
        <v>14304</v>
      </c>
      <c r="B8944" s="1">
        <f>DATE(2039,3,1) + TIME(0,0,0)</f>
        <v>50830</v>
      </c>
      <c r="C8944">
        <v>39.509529114000003</v>
      </c>
    </row>
    <row r="8945" spans="1:3" x14ac:dyDescent="0.25">
      <c r="A8945">
        <v>14335</v>
      </c>
      <c r="B8945" s="1">
        <f>DATE(2039,4,1) + TIME(0,0,0)</f>
        <v>50861</v>
      </c>
      <c r="C8945">
        <v>39.520435333000002</v>
      </c>
    </row>
    <row r="8946" spans="1:3" x14ac:dyDescent="0.25">
      <c r="A8946">
        <v>14365</v>
      </c>
      <c r="B8946" s="1">
        <f>DATE(2039,5,1) + TIME(0,0,0)</f>
        <v>50891</v>
      </c>
      <c r="C8946">
        <v>39.530960082999997</v>
      </c>
    </row>
    <row r="8947" spans="1:3" x14ac:dyDescent="0.25">
      <c r="A8947">
        <v>14396</v>
      </c>
      <c r="B8947" s="1">
        <f>DATE(2039,6,1) + TIME(0,0,0)</f>
        <v>50922</v>
      </c>
      <c r="C8947">
        <v>39.541812897</v>
      </c>
    </row>
    <row r="8948" spans="1:3" x14ac:dyDescent="0.25">
      <c r="A8948">
        <v>14426</v>
      </c>
      <c r="B8948" s="1">
        <f>DATE(2039,7,1) + TIME(0,0,0)</f>
        <v>50952</v>
      </c>
      <c r="C8948">
        <v>39.552288054999998</v>
      </c>
    </row>
    <row r="8949" spans="1:3" x14ac:dyDescent="0.25">
      <c r="A8949">
        <v>14457</v>
      </c>
      <c r="B8949" s="1">
        <f>DATE(2039,8,1) + TIME(0,0,0)</f>
        <v>50983</v>
      </c>
      <c r="C8949">
        <v>39.563083648999999</v>
      </c>
    </row>
    <row r="8950" spans="1:3" x14ac:dyDescent="0.25">
      <c r="A8950">
        <v>14488</v>
      </c>
      <c r="B8950" s="1">
        <f>DATE(2039,9,1) + TIME(0,0,0)</f>
        <v>51014</v>
      </c>
      <c r="C8950">
        <v>39.573852539000001</v>
      </c>
    </row>
    <row r="8951" spans="1:3" x14ac:dyDescent="0.25">
      <c r="A8951">
        <v>14518</v>
      </c>
      <c r="B8951" s="1">
        <f>DATE(2039,10,1) + TIME(0,0,0)</f>
        <v>51044</v>
      </c>
      <c r="C8951">
        <v>39.584251404</v>
      </c>
    </row>
    <row r="8952" spans="1:3" x14ac:dyDescent="0.25">
      <c r="A8952">
        <v>14549</v>
      </c>
      <c r="B8952" s="1">
        <f>DATE(2039,11,1) + TIME(0,0,0)</f>
        <v>51075</v>
      </c>
      <c r="C8952">
        <v>39.594966888000002</v>
      </c>
    </row>
    <row r="8953" spans="1:3" x14ac:dyDescent="0.25">
      <c r="A8953">
        <v>14579</v>
      </c>
      <c r="B8953" s="1">
        <f>DATE(2039,12,1) + TIME(0,0,0)</f>
        <v>51105</v>
      </c>
      <c r="C8953">
        <v>39.605316162000001</v>
      </c>
    </row>
    <row r="8954" spans="1:3" x14ac:dyDescent="0.25">
      <c r="A8954">
        <v>14610</v>
      </c>
      <c r="B8954" s="1">
        <f>DATE(2040,1,1) + TIME(0,0,0)</f>
        <v>51136</v>
      </c>
      <c r="C8954">
        <v>39.615978241000001</v>
      </c>
    </row>
    <row r="8955" spans="1:3" x14ac:dyDescent="0.25">
      <c r="A8955">
        <v>14641</v>
      </c>
      <c r="B8955" s="1">
        <f>DATE(2040,2,1) + TIME(0,0,0)</f>
        <v>51167</v>
      </c>
      <c r="C8955">
        <v>39.626617432000003</v>
      </c>
    </row>
    <row r="8956" spans="1:3" x14ac:dyDescent="0.25">
      <c r="A8956">
        <v>14670</v>
      </c>
      <c r="B8956" s="1">
        <f>DATE(2040,3,1) + TIME(0,0,0)</f>
        <v>51196</v>
      </c>
      <c r="C8956">
        <v>39.636547088999997</v>
      </c>
    </row>
    <row r="8957" spans="1:3" x14ac:dyDescent="0.25">
      <c r="A8957">
        <v>14701</v>
      </c>
      <c r="B8957" s="1">
        <f>DATE(2040,4,1) + TIME(0,0,0)</f>
        <v>51227</v>
      </c>
      <c r="C8957">
        <v>39.647136688000003</v>
      </c>
    </row>
    <row r="8958" spans="1:3" x14ac:dyDescent="0.25">
      <c r="A8958">
        <v>14731</v>
      </c>
      <c r="B8958" s="1">
        <f>DATE(2040,5,1) + TIME(0,0,0)</f>
        <v>51257</v>
      </c>
      <c r="C8958">
        <v>39.657360077</v>
      </c>
    </row>
    <row r="8959" spans="1:3" x14ac:dyDescent="0.25">
      <c r="A8959">
        <v>14762</v>
      </c>
      <c r="B8959" s="1">
        <f>DATE(2040,6,1) + TIME(0,0,0)</f>
        <v>51288</v>
      </c>
      <c r="C8959">
        <v>39.667896270999996</v>
      </c>
    </row>
    <row r="8960" spans="1:3" x14ac:dyDescent="0.25">
      <c r="A8960">
        <v>14792</v>
      </c>
      <c r="B8960" s="1">
        <f>DATE(2040,7,1) + TIME(0,0,0)</f>
        <v>51318</v>
      </c>
      <c r="C8960">
        <v>39.678070067999997</v>
      </c>
    </row>
    <row r="8961" spans="1:3" x14ac:dyDescent="0.25">
      <c r="A8961">
        <v>14823</v>
      </c>
      <c r="B8961" s="1">
        <f>DATE(2040,8,1) + TIME(0,0,0)</f>
        <v>51349</v>
      </c>
      <c r="C8961">
        <v>39.688556671000001</v>
      </c>
    </row>
    <row r="8962" spans="1:3" x14ac:dyDescent="0.25">
      <c r="A8962">
        <v>14854</v>
      </c>
      <c r="B8962" s="1">
        <f>DATE(2040,9,1) + TIME(0,0,0)</f>
        <v>51380</v>
      </c>
      <c r="C8962">
        <v>39.699020386000001</v>
      </c>
    </row>
    <row r="8963" spans="1:3" x14ac:dyDescent="0.25">
      <c r="A8963">
        <v>14884</v>
      </c>
      <c r="B8963" s="1">
        <f>DATE(2040,10,1) + TIME(0,0,0)</f>
        <v>51410</v>
      </c>
      <c r="C8963">
        <v>39.709121703999998</v>
      </c>
    </row>
    <row r="8964" spans="1:3" x14ac:dyDescent="0.25">
      <c r="A8964">
        <v>14915</v>
      </c>
      <c r="B8964" s="1">
        <f>DATE(2040,11,1) + TIME(0,0,0)</f>
        <v>51441</v>
      </c>
      <c r="C8964">
        <v>39.719535827999998</v>
      </c>
    </row>
    <row r="8965" spans="1:3" x14ac:dyDescent="0.25">
      <c r="A8965">
        <v>14945</v>
      </c>
      <c r="B8965" s="1">
        <f>DATE(2040,12,1) + TIME(0,0,0)</f>
        <v>51471</v>
      </c>
      <c r="C8965">
        <v>39.729587555000002</v>
      </c>
    </row>
    <row r="8966" spans="1:3" x14ac:dyDescent="0.25">
      <c r="A8966">
        <v>14976</v>
      </c>
      <c r="B8966" s="1">
        <f>DATE(2041,1,1) + TIME(0,0,0)</f>
        <v>51502</v>
      </c>
      <c r="C8966">
        <v>39.739952086999999</v>
      </c>
    </row>
    <row r="8967" spans="1:3" x14ac:dyDescent="0.25">
      <c r="A8967">
        <v>15007</v>
      </c>
      <c r="B8967" s="1">
        <f>DATE(2041,2,1) + TIME(0,0,0)</f>
        <v>51533</v>
      </c>
      <c r="C8967">
        <v>39.750293732000003</v>
      </c>
    </row>
    <row r="8968" spans="1:3" x14ac:dyDescent="0.25">
      <c r="A8968">
        <v>15035</v>
      </c>
      <c r="B8968" s="1">
        <f>DATE(2041,3,1) + TIME(0,0,0)</f>
        <v>51561</v>
      </c>
      <c r="C8968">
        <v>39.759609222000002</v>
      </c>
    </row>
    <row r="8969" spans="1:3" x14ac:dyDescent="0.25">
      <c r="A8969">
        <v>15066</v>
      </c>
      <c r="B8969" s="1">
        <f>DATE(2041,4,1) + TIME(0,0,0)</f>
        <v>51592</v>
      </c>
      <c r="C8969">
        <v>39.769905090000002</v>
      </c>
    </row>
    <row r="8970" spans="1:3" x14ac:dyDescent="0.25">
      <c r="A8970">
        <v>15096</v>
      </c>
      <c r="B8970" s="1">
        <f>DATE(2041,5,1) + TIME(0,0,0)</f>
        <v>51622</v>
      </c>
      <c r="C8970">
        <v>39.779842377000001</v>
      </c>
    </row>
    <row r="8971" spans="1:3" x14ac:dyDescent="0.25">
      <c r="A8971">
        <v>15127</v>
      </c>
      <c r="B8971" s="1">
        <f>DATE(2041,6,1) + TIME(0,0,0)</f>
        <v>51653</v>
      </c>
      <c r="C8971">
        <v>39.790084839000002</v>
      </c>
    </row>
    <row r="8972" spans="1:3" x14ac:dyDescent="0.25">
      <c r="A8972">
        <v>15157</v>
      </c>
      <c r="B8972" s="1">
        <f>DATE(2041,7,1) + TIME(0,0,0)</f>
        <v>51683</v>
      </c>
      <c r="C8972">
        <v>39.799972533999998</v>
      </c>
    </row>
    <row r="8973" spans="1:3" x14ac:dyDescent="0.25">
      <c r="A8973">
        <v>15188</v>
      </c>
      <c r="B8973" s="1">
        <f>DATE(2041,8,1) + TIME(0,0,0)</f>
        <v>51714</v>
      </c>
      <c r="C8973">
        <v>39.810165404999999</v>
      </c>
    </row>
    <row r="8974" spans="1:3" x14ac:dyDescent="0.25">
      <c r="A8974">
        <v>15219</v>
      </c>
      <c r="B8974" s="1">
        <f>DATE(2041,9,1) + TIME(0,0,0)</f>
        <v>51745</v>
      </c>
      <c r="C8974">
        <v>39.820327759000001</v>
      </c>
    </row>
    <row r="8975" spans="1:3" x14ac:dyDescent="0.25">
      <c r="A8975">
        <v>15249</v>
      </c>
      <c r="B8975" s="1">
        <f>DATE(2041,10,1) + TIME(0,0,0)</f>
        <v>51775</v>
      </c>
      <c r="C8975">
        <v>39.830142975000001</v>
      </c>
    </row>
    <row r="8976" spans="1:3" x14ac:dyDescent="0.25">
      <c r="A8976">
        <v>15280</v>
      </c>
      <c r="B8976" s="1">
        <f>DATE(2041,11,1) + TIME(0,0,0)</f>
        <v>51806</v>
      </c>
      <c r="C8976">
        <v>39.840255737</v>
      </c>
    </row>
    <row r="8977" spans="1:3" x14ac:dyDescent="0.25">
      <c r="A8977">
        <v>15310</v>
      </c>
      <c r="B8977" s="1">
        <f>DATE(2041,12,1) + TIME(0,0,0)</f>
        <v>51836</v>
      </c>
      <c r="C8977">
        <v>39.850021362</v>
      </c>
    </row>
    <row r="8978" spans="1:3" x14ac:dyDescent="0.25">
      <c r="A8978">
        <v>15341</v>
      </c>
      <c r="B8978" s="1">
        <f>DATE(2042,1,1) + TIME(0,0,0)</f>
        <v>51867</v>
      </c>
      <c r="C8978">
        <v>39.860084534000002</v>
      </c>
    </row>
    <row r="8979" spans="1:3" x14ac:dyDescent="0.25">
      <c r="A8979">
        <v>15372</v>
      </c>
      <c r="B8979" s="1">
        <f>DATE(2042,2,1) + TIME(0,0,0)</f>
        <v>51898</v>
      </c>
      <c r="C8979">
        <v>39.870128631999997</v>
      </c>
    </row>
    <row r="8980" spans="1:3" x14ac:dyDescent="0.25">
      <c r="A8980">
        <v>15400</v>
      </c>
      <c r="B8980" s="1">
        <f>DATE(2042,3,1) + TIME(0,0,0)</f>
        <v>51926</v>
      </c>
      <c r="C8980">
        <v>39.879177093999999</v>
      </c>
    </row>
    <row r="8981" spans="1:3" x14ac:dyDescent="0.25">
      <c r="A8981">
        <v>15431</v>
      </c>
      <c r="B8981" s="1">
        <f>DATE(2042,4,1) + TIME(0,0,0)</f>
        <v>51957</v>
      </c>
      <c r="C8981">
        <v>39.889171599999997</v>
      </c>
    </row>
    <row r="8982" spans="1:3" x14ac:dyDescent="0.25">
      <c r="A8982">
        <v>15461</v>
      </c>
      <c r="B8982" s="1">
        <f>DATE(2042,5,1) + TIME(0,0,0)</f>
        <v>51987</v>
      </c>
      <c r="C8982">
        <v>39.898818970000001</v>
      </c>
    </row>
    <row r="8983" spans="1:3" x14ac:dyDescent="0.25">
      <c r="A8983">
        <v>15492</v>
      </c>
      <c r="B8983" s="1">
        <f>DATE(2042,6,1) + TIME(0,0,0)</f>
        <v>52018</v>
      </c>
      <c r="C8983">
        <v>39.908767699999999</v>
      </c>
    </row>
    <row r="8984" spans="1:3" x14ac:dyDescent="0.25">
      <c r="A8984">
        <v>15522</v>
      </c>
      <c r="B8984" s="1">
        <f>DATE(2042,7,1) + TIME(0,0,0)</f>
        <v>52048</v>
      </c>
      <c r="C8984">
        <v>39.918373107999997</v>
      </c>
    </row>
    <row r="8985" spans="1:3" x14ac:dyDescent="0.25">
      <c r="A8985">
        <v>15553</v>
      </c>
      <c r="B8985" s="1">
        <f>DATE(2042,8,1) + TIME(0,0,0)</f>
        <v>52079</v>
      </c>
      <c r="C8985">
        <v>39.928276062000002</v>
      </c>
    </row>
    <row r="8986" spans="1:3" x14ac:dyDescent="0.25">
      <c r="A8986">
        <v>15584</v>
      </c>
      <c r="B8986" s="1">
        <f>DATE(2042,9,1) + TIME(0,0,0)</f>
        <v>52110</v>
      </c>
      <c r="C8986">
        <v>39.938156128000003</v>
      </c>
    </row>
    <row r="8987" spans="1:3" x14ac:dyDescent="0.25">
      <c r="A8987">
        <v>15614</v>
      </c>
      <c r="B8987" s="1">
        <f>DATE(2042,10,1) + TIME(0,0,0)</f>
        <v>52140</v>
      </c>
      <c r="C8987">
        <v>39.947692871000001</v>
      </c>
    </row>
    <row r="8988" spans="1:3" x14ac:dyDescent="0.25">
      <c r="A8988">
        <v>15645</v>
      </c>
      <c r="B8988" s="1">
        <f>DATE(2042,11,1) + TIME(0,0,0)</f>
        <v>52171</v>
      </c>
      <c r="C8988">
        <v>39.957527161000002</v>
      </c>
    </row>
    <row r="8989" spans="1:3" x14ac:dyDescent="0.25">
      <c r="A8989">
        <v>15675</v>
      </c>
      <c r="B8989" s="1">
        <f>DATE(2042,12,1) + TIME(0,0,0)</f>
        <v>52201</v>
      </c>
      <c r="C8989">
        <v>39.967021942000002</v>
      </c>
    </row>
    <row r="8990" spans="1:3" x14ac:dyDescent="0.25">
      <c r="A8990">
        <v>15706</v>
      </c>
      <c r="B8990" s="1">
        <f>DATE(2043,1,1) + TIME(0,0,0)</f>
        <v>52232</v>
      </c>
      <c r="C8990">
        <v>39.976810454999999</v>
      </c>
    </row>
    <row r="8991" spans="1:3" x14ac:dyDescent="0.25">
      <c r="A8991">
        <v>15737</v>
      </c>
      <c r="B8991" s="1">
        <f>DATE(2043,2,1) + TIME(0,0,0)</f>
        <v>52263</v>
      </c>
      <c r="C8991">
        <v>39.986579894999998</v>
      </c>
    </row>
    <row r="8992" spans="1:3" x14ac:dyDescent="0.25">
      <c r="A8992">
        <v>15765</v>
      </c>
      <c r="B8992" s="1">
        <f>DATE(2043,3,1) + TIME(0,0,0)</f>
        <v>52291</v>
      </c>
      <c r="C8992">
        <v>39.995380402000002</v>
      </c>
    </row>
    <row r="8993" spans="1:3" x14ac:dyDescent="0.25">
      <c r="A8993">
        <v>15796</v>
      </c>
      <c r="B8993" s="1">
        <f>DATE(2043,4,1) + TIME(0,0,0)</f>
        <v>52322</v>
      </c>
      <c r="C8993">
        <v>40.005107879999997</v>
      </c>
    </row>
    <row r="8994" spans="1:3" x14ac:dyDescent="0.25">
      <c r="A8994">
        <v>15826</v>
      </c>
      <c r="B8994" s="1">
        <f>DATE(2043,5,1) + TIME(0,0,0)</f>
        <v>52352</v>
      </c>
      <c r="C8994">
        <v>40.014495850000003</v>
      </c>
    </row>
    <row r="8995" spans="1:3" x14ac:dyDescent="0.25">
      <c r="A8995">
        <v>15857</v>
      </c>
      <c r="B8995" s="1">
        <f>DATE(2043,6,1) + TIME(0,0,0)</f>
        <v>52383</v>
      </c>
      <c r="C8995">
        <v>40.024177551000001</v>
      </c>
    </row>
    <row r="8996" spans="1:3" x14ac:dyDescent="0.25">
      <c r="A8996">
        <v>15887</v>
      </c>
      <c r="B8996" s="1">
        <f>DATE(2043,7,1) + TIME(0,0,0)</f>
        <v>52413</v>
      </c>
      <c r="C8996">
        <v>40.033523559999999</v>
      </c>
    </row>
    <row r="8997" spans="1:3" x14ac:dyDescent="0.25">
      <c r="A8997">
        <v>15918</v>
      </c>
      <c r="B8997" s="1">
        <f>DATE(2043,8,1) + TIME(0,0,0)</f>
        <v>52444</v>
      </c>
      <c r="C8997">
        <v>40.043163300000003</v>
      </c>
    </row>
    <row r="8998" spans="1:3" x14ac:dyDescent="0.25">
      <c r="A8998">
        <v>15949</v>
      </c>
      <c r="B8998" s="1">
        <f>DATE(2043,9,1) + TIME(0,0,0)</f>
        <v>52475</v>
      </c>
      <c r="C8998">
        <v>40.052776336999997</v>
      </c>
    </row>
    <row r="8999" spans="1:3" x14ac:dyDescent="0.25">
      <c r="A8999">
        <v>15979</v>
      </c>
      <c r="B8999" s="1">
        <f>DATE(2043,10,1) + TIME(0,0,0)</f>
        <v>52505</v>
      </c>
      <c r="C8999">
        <v>40.062061309999997</v>
      </c>
    </row>
    <row r="9000" spans="1:3" x14ac:dyDescent="0.25">
      <c r="A9000">
        <v>16010</v>
      </c>
      <c r="B9000" s="1">
        <f>DATE(2043,11,1) + TIME(0,0,0)</f>
        <v>52536</v>
      </c>
      <c r="C9000">
        <v>40.0716362</v>
      </c>
    </row>
    <row r="9001" spans="1:3" x14ac:dyDescent="0.25">
      <c r="A9001">
        <v>16040</v>
      </c>
      <c r="B9001" s="1">
        <f>DATE(2043,12,1) + TIME(0,0,0)</f>
        <v>52566</v>
      </c>
      <c r="C9001">
        <v>40.080879211000003</v>
      </c>
    </row>
    <row r="9002" spans="1:3" x14ac:dyDescent="0.25">
      <c r="A9002">
        <v>16071</v>
      </c>
      <c r="B9002" s="1">
        <f>DATE(2044,1,1) + TIME(0,0,0)</f>
        <v>52597</v>
      </c>
      <c r="C9002">
        <v>40.090408324999999</v>
      </c>
    </row>
    <row r="9003" spans="1:3" x14ac:dyDescent="0.25">
      <c r="A9003">
        <v>16102</v>
      </c>
      <c r="B9003" s="1">
        <f>DATE(2044,2,1) + TIME(0,0,0)</f>
        <v>52628</v>
      </c>
      <c r="C9003">
        <v>40.099918365000001</v>
      </c>
    </row>
    <row r="9004" spans="1:3" x14ac:dyDescent="0.25">
      <c r="A9004">
        <v>16131</v>
      </c>
      <c r="B9004" s="1">
        <f>DATE(2044,3,1) + TIME(0,0,0)</f>
        <v>52657</v>
      </c>
      <c r="C9004">
        <v>40.108795166</v>
      </c>
    </row>
    <row r="9005" spans="1:3" x14ac:dyDescent="0.25">
      <c r="A9005">
        <v>16162</v>
      </c>
      <c r="B9005" s="1">
        <f>DATE(2044,4,1) + TIME(0,0,0)</f>
        <v>52688</v>
      </c>
      <c r="C9005">
        <v>40.118263245000001</v>
      </c>
    </row>
    <row r="9006" spans="1:3" x14ac:dyDescent="0.25">
      <c r="A9006">
        <v>16192</v>
      </c>
      <c r="B9006" s="1">
        <f>DATE(2044,5,1) + TIME(0,0,0)</f>
        <v>52718</v>
      </c>
      <c r="C9006">
        <v>40.127403258999998</v>
      </c>
    </row>
    <row r="9007" spans="1:3" x14ac:dyDescent="0.25">
      <c r="A9007">
        <v>16223</v>
      </c>
      <c r="B9007" s="1">
        <f>DATE(2044,6,1) + TIME(0,0,0)</f>
        <v>52749</v>
      </c>
      <c r="C9007">
        <v>40.136829376000001</v>
      </c>
    </row>
    <row r="9008" spans="1:3" x14ac:dyDescent="0.25">
      <c r="A9008">
        <v>16253</v>
      </c>
      <c r="B9008" s="1">
        <f>DATE(2044,7,1) + TIME(0,0,0)</f>
        <v>52779</v>
      </c>
      <c r="C9008">
        <v>40.145931244000003</v>
      </c>
    </row>
    <row r="9009" spans="1:3" x14ac:dyDescent="0.25">
      <c r="A9009">
        <v>16284</v>
      </c>
      <c r="B9009" s="1">
        <f>DATE(2044,8,1) + TIME(0,0,0)</f>
        <v>52810</v>
      </c>
      <c r="C9009">
        <v>40.155315399000003</v>
      </c>
    </row>
    <row r="9010" spans="1:3" x14ac:dyDescent="0.25">
      <c r="A9010">
        <v>16315</v>
      </c>
      <c r="B9010" s="1">
        <f>DATE(2044,9,1) + TIME(0,0,0)</f>
        <v>52841</v>
      </c>
      <c r="C9010">
        <v>40.164680480999998</v>
      </c>
    </row>
    <row r="9011" spans="1:3" x14ac:dyDescent="0.25">
      <c r="A9011">
        <v>16345</v>
      </c>
      <c r="B9011" s="1">
        <f>DATE(2044,10,1) + TIME(0,0,0)</f>
        <v>52871</v>
      </c>
      <c r="C9011">
        <v>40.173721313000001</v>
      </c>
    </row>
    <row r="9012" spans="1:3" x14ac:dyDescent="0.25">
      <c r="A9012">
        <v>16376</v>
      </c>
      <c r="B9012" s="1">
        <f>DATE(2044,11,1) + TIME(0,0,0)</f>
        <v>52902</v>
      </c>
      <c r="C9012">
        <v>40.183044434000003</v>
      </c>
    </row>
    <row r="9013" spans="1:3" x14ac:dyDescent="0.25">
      <c r="A9013">
        <v>16406</v>
      </c>
      <c r="B9013" s="1">
        <f>DATE(2044,12,1) + TIME(0,0,0)</f>
        <v>52932</v>
      </c>
      <c r="C9013">
        <v>40.192050934000001</v>
      </c>
    </row>
    <row r="9014" spans="1:3" x14ac:dyDescent="0.25">
      <c r="A9014">
        <v>16437</v>
      </c>
      <c r="B9014" s="1">
        <f>DATE(2045,1,1) + TIME(0,0,0)</f>
        <v>52963</v>
      </c>
      <c r="C9014">
        <v>40.201332092000001</v>
      </c>
    </row>
    <row r="9015" spans="1:3" x14ac:dyDescent="0.25">
      <c r="A9015">
        <v>16468</v>
      </c>
      <c r="B9015" s="1">
        <f>DATE(2045,2,1) + TIME(0,0,0)</f>
        <v>52994</v>
      </c>
      <c r="C9015">
        <v>40.210594176999997</v>
      </c>
    </row>
    <row r="9016" spans="1:3" x14ac:dyDescent="0.25">
      <c r="A9016">
        <v>16496</v>
      </c>
      <c r="B9016" s="1">
        <f>DATE(2045,3,1) + TIME(0,0,0)</f>
        <v>53022</v>
      </c>
      <c r="C9016">
        <v>40.218944550000003</v>
      </c>
    </row>
    <row r="9017" spans="1:3" x14ac:dyDescent="0.25">
      <c r="A9017">
        <v>16527</v>
      </c>
      <c r="B9017" s="1">
        <f>DATE(2045,4,1) + TIME(0,0,0)</f>
        <v>53053</v>
      </c>
      <c r="C9017">
        <v>40.228168488000001</v>
      </c>
    </row>
    <row r="9018" spans="1:3" x14ac:dyDescent="0.25">
      <c r="A9018">
        <v>16557</v>
      </c>
      <c r="B9018" s="1">
        <f>DATE(2045,5,1) + TIME(0,0,0)</f>
        <v>53083</v>
      </c>
      <c r="C9018">
        <v>40.237075806</v>
      </c>
    </row>
    <row r="9019" spans="1:3" x14ac:dyDescent="0.25">
      <c r="A9019">
        <v>16588</v>
      </c>
      <c r="B9019" s="1">
        <f>DATE(2045,6,1) + TIME(0,0,0)</f>
        <v>53114</v>
      </c>
      <c r="C9019">
        <v>40.246257782000001</v>
      </c>
    </row>
    <row r="9020" spans="1:3" x14ac:dyDescent="0.25">
      <c r="A9020">
        <v>16618</v>
      </c>
      <c r="B9020" s="1">
        <f>DATE(2045,7,1) + TIME(0,0,0)</f>
        <v>53144</v>
      </c>
      <c r="C9020">
        <v>40.255126953000001</v>
      </c>
    </row>
    <row r="9021" spans="1:3" x14ac:dyDescent="0.25">
      <c r="A9021">
        <v>16649</v>
      </c>
      <c r="B9021" s="1">
        <f>DATE(2045,8,1) + TIME(0,0,0)</f>
        <v>53175</v>
      </c>
      <c r="C9021">
        <v>40.264270781999997</v>
      </c>
    </row>
    <row r="9022" spans="1:3" x14ac:dyDescent="0.25">
      <c r="A9022">
        <v>16680</v>
      </c>
      <c r="B9022" s="1">
        <f>DATE(2045,9,1) + TIME(0,0,0)</f>
        <v>53206</v>
      </c>
      <c r="C9022">
        <v>40.273399353000002</v>
      </c>
    </row>
    <row r="9023" spans="1:3" x14ac:dyDescent="0.25">
      <c r="A9023">
        <v>16710</v>
      </c>
      <c r="B9023" s="1">
        <f>DATE(2045,10,1) + TIME(0,0,0)</f>
        <v>53236</v>
      </c>
      <c r="C9023">
        <v>40.282215118000003</v>
      </c>
    </row>
    <row r="9024" spans="1:3" x14ac:dyDescent="0.25">
      <c r="A9024">
        <v>16741</v>
      </c>
      <c r="B9024" s="1">
        <f>DATE(2045,11,1) + TIME(0,0,0)</f>
        <v>53267</v>
      </c>
      <c r="C9024">
        <v>40.291305542000003</v>
      </c>
    </row>
    <row r="9025" spans="1:3" x14ac:dyDescent="0.25">
      <c r="A9025">
        <v>16771</v>
      </c>
      <c r="B9025" s="1">
        <f>DATE(2045,12,1) + TIME(0,0,0)</f>
        <v>53297</v>
      </c>
      <c r="C9025">
        <v>40.30008316</v>
      </c>
    </row>
    <row r="9026" spans="1:3" x14ac:dyDescent="0.25">
      <c r="A9026">
        <v>16802</v>
      </c>
      <c r="B9026" s="1">
        <f>DATE(2046,1,1) + TIME(0,0,0)</f>
        <v>53328</v>
      </c>
      <c r="C9026">
        <v>40.309139252000001</v>
      </c>
    </row>
    <row r="9027" spans="1:3" x14ac:dyDescent="0.25">
      <c r="A9027">
        <v>16833</v>
      </c>
      <c r="B9027" s="1">
        <f>DATE(2046,2,1) + TIME(0,0,0)</f>
        <v>53359</v>
      </c>
      <c r="C9027">
        <v>40.318176270000002</v>
      </c>
    </row>
    <row r="9028" spans="1:3" x14ac:dyDescent="0.25">
      <c r="A9028">
        <v>16861</v>
      </c>
      <c r="B9028" s="1">
        <f>DATE(2046,3,1) + TIME(0,0,0)</f>
        <v>53387</v>
      </c>
      <c r="C9028">
        <v>40.326324462999999</v>
      </c>
    </row>
    <row r="9029" spans="1:3" x14ac:dyDescent="0.25">
      <c r="A9029">
        <v>16892</v>
      </c>
      <c r="B9029" s="1">
        <f>DATE(2046,4,1) + TIME(0,0,0)</f>
        <v>53418</v>
      </c>
      <c r="C9029">
        <v>40.335330962999997</v>
      </c>
    </row>
    <row r="9030" spans="1:3" x14ac:dyDescent="0.25">
      <c r="A9030">
        <v>16922</v>
      </c>
      <c r="B9030" s="1">
        <f>DATE(2046,5,1) + TIME(0,0,0)</f>
        <v>53448</v>
      </c>
      <c r="C9030">
        <v>40.344028473000002</v>
      </c>
    </row>
    <row r="9031" spans="1:3" x14ac:dyDescent="0.25">
      <c r="A9031">
        <v>16953</v>
      </c>
      <c r="B9031" s="1">
        <f>DATE(2046,6,1) + TIME(0,0,0)</f>
        <v>53479</v>
      </c>
      <c r="C9031">
        <v>40.352996826000002</v>
      </c>
    </row>
    <row r="9032" spans="1:3" x14ac:dyDescent="0.25">
      <c r="A9032">
        <v>16983</v>
      </c>
      <c r="B9032" s="1">
        <f>DATE(2046,7,1) + TIME(0,0,0)</f>
        <v>53509</v>
      </c>
      <c r="C9032">
        <v>40.361663817999997</v>
      </c>
    </row>
    <row r="9033" spans="1:3" x14ac:dyDescent="0.25">
      <c r="A9033">
        <v>17014</v>
      </c>
      <c r="B9033" s="1">
        <f>DATE(2046,8,1) + TIME(0,0,0)</f>
        <v>53540</v>
      </c>
      <c r="C9033">
        <v>40.370601653999998</v>
      </c>
    </row>
    <row r="9034" spans="1:3" x14ac:dyDescent="0.25">
      <c r="A9034">
        <v>17045</v>
      </c>
      <c r="B9034" s="1">
        <f>DATE(2046,9,1) + TIME(0,0,0)</f>
        <v>53571</v>
      </c>
      <c r="C9034">
        <v>40.379520415999998</v>
      </c>
    </row>
    <row r="9035" spans="1:3" x14ac:dyDescent="0.25">
      <c r="A9035">
        <v>17075</v>
      </c>
      <c r="B9035" s="1">
        <f>DATE(2046,10,1) + TIME(0,0,0)</f>
        <v>53601</v>
      </c>
      <c r="C9035">
        <v>40.388134002999998</v>
      </c>
    </row>
    <row r="9036" spans="1:3" x14ac:dyDescent="0.25">
      <c r="A9036">
        <v>17106</v>
      </c>
      <c r="B9036" s="1">
        <f>DATE(2046,11,1) + TIME(0,0,0)</f>
        <v>53632</v>
      </c>
      <c r="C9036">
        <v>40.397022247000002</v>
      </c>
    </row>
    <row r="9037" spans="1:3" x14ac:dyDescent="0.25">
      <c r="A9037">
        <v>17136</v>
      </c>
      <c r="B9037" s="1">
        <f>DATE(2046,12,1) + TIME(0,0,0)</f>
        <v>53662</v>
      </c>
      <c r="C9037">
        <v>40.405605315999999</v>
      </c>
    </row>
    <row r="9038" spans="1:3" x14ac:dyDescent="0.25">
      <c r="A9038">
        <v>17167</v>
      </c>
      <c r="B9038" s="1">
        <f>DATE(2047,1,1) + TIME(0,0,0)</f>
        <v>53693</v>
      </c>
      <c r="C9038">
        <v>40.414459229000002</v>
      </c>
    </row>
    <row r="9039" spans="1:3" x14ac:dyDescent="0.25">
      <c r="A9039">
        <v>17198</v>
      </c>
      <c r="B9039" s="1">
        <f>DATE(2047,2,1) + TIME(0,0,0)</f>
        <v>53724</v>
      </c>
      <c r="C9039">
        <v>40.423294067</v>
      </c>
    </row>
    <row r="9040" spans="1:3" x14ac:dyDescent="0.25">
      <c r="A9040">
        <v>17226</v>
      </c>
      <c r="B9040" s="1">
        <f>DATE(2047,3,1) + TIME(0,0,0)</f>
        <v>53752</v>
      </c>
      <c r="C9040">
        <v>40.431259154999999</v>
      </c>
    </row>
    <row r="9041" spans="1:3" x14ac:dyDescent="0.25">
      <c r="A9041">
        <v>17257</v>
      </c>
      <c r="B9041" s="1">
        <f>DATE(2047,4,1) + TIME(0,0,0)</f>
        <v>53783</v>
      </c>
      <c r="C9041">
        <v>40.440059662000003</v>
      </c>
    </row>
    <row r="9042" spans="1:3" x14ac:dyDescent="0.25">
      <c r="A9042">
        <v>17287</v>
      </c>
      <c r="B9042" s="1">
        <f>DATE(2047,5,1) + TIME(0,0,0)</f>
        <v>53813</v>
      </c>
      <c r="C9042">
        <v>40.448562621999997</v>
      </c>
    </row>
    <row r="9043" spans="1:3" x14ac:dyDescent="0.25">
      <c r="A9043">
        <v>17318</v>
      </c>
      <c r="B9043" s="1">
        <f>DATE(2047,6,1) + TIME(0,0,0)</f>
        <v>53844</v>
      </c>
      <c r="C9043">
        <v>40.457328795999999</v>
      </c>
    </row>
    <row r="9044" spans="1:3" x14ac:dyDescent="0.25">
      <c r="A9044">
        <v>17348</v>
      </c>
      <c r="B9044" s="1">
        <f>DATE(2047,7,1) + TIME(0,0,0)</f>
        <v>53874</v>
      </c>
      <c r="C9044">
        <v>40.465801239000001</v>
      </c>
    </row>
    <row r="9045" spans="1:3" x14ac:dyDescent="0.25">
      <c r="A9045">
        <v>17379</v>
      </c>
      <c r="B9045" s="1">
        <f>DATE(2047,8,1) + TIME(0,0,0)</f>
        <v>53905</v>
      </c>
      <c r="C9045">
        <v>40.474533080999997</v>
      </c>
    </row>
    <row r="9046" spans="1:3" x14ac:dyDescent="0.25">
      <c r="A9046">
        <v>17410</v>
      </c>
      <c r="B9046" s="1">
        <f>DATE(2047,9,1) + TIME(0,0,0)</f>
        <v>53936</v>
      </c>
      <c r="C9046">
        <v>40.483249663999999</v>
      </c>
    </row>
    <row r="9047" spans="1:3" x14ac:dyDescent="0.25">
      <c r="A9047">
        <v>17440</v>
      </c>
      <c r="B9047" s="1">
        <f>DATE(2047,10,1) + TIME(0,0,0)</f>
        <v>53966</v>
      </c>
      <c r="C9047">
        <v>40.491672516000001</v>
      </c>
    </row>
    <row r="9048" spans="1:3" x14ac:dyDescent="0.25">
      <c r="A9048">
        <v>17471</v>
      </c>
      <c r="B9048" s="1">
        <f>DATE(2047,11,1) + TIME(0,0,0)</f>
        <v>53997</v>
      </c>
      <c r="C9048">
        <v>40.500354766999997</v>
      </c>
    </row>
    <row r="9049" spans="1:3" x14ac:dyDescent="0.25">
      <c r="A9049">
        <v>17501</v>
      </c>
      <c r="B9049" s="1">
        <f>DATE(2047,12,1) + TIME(0,0,0)</f>
        <v>54027</v>
      </c>
      <c r="C9049">
        <v>40.508743285999998</v>
      </c>
    </row>
    <row r="9050" spans="1:3" x14ac:dyDescent="0.25">
      <c r="A9050">
        <v>17532</v>
      </c>
      <c r="B9050" s="1">
        <f>DATE(2048,1,1) + TIME(0,0,0)</f>
        <v>54058</v>
      </c>
      <c r="C9050">
        <v>40.517395020000002</v>
      </c>
    </row>
    <row r="9051" spans="1:3" x14ac:dyDescent="0.25">
      <c r="A9051">
        <v>17563</v>
      </c>
      <c r="B9051" s="1">
        <f>DATE(2048,2,1) + TIME(0,0,0)</f>
        <v>54089</v>
      </c>
      <c r="C9051">
        <v>40.526027679000002</v>
      </c>
    </row>
    <row r="9052" spans="1:3" x14ac:dyDescent="0.25">
      <c r="A9052">
        <v>17592</v>
      </c>
      <c r="B9052" s="1">
        <f>DATE(2048,3,1) + TIME(0,0,0)</f>
        <v>54118</v>
      </c>
      <c r="C9052">
        <v>40.534091949</v>
      </c>
    </row>
    <row r="9053" spans="1:3" x14ac:dyDescent="0.25">
      <c r="A9053">
        <v>17623</v>
      </c>
      <c r="B9053" s="1">
        <f>DATE(2048,4,1) + TIME(0,0,0)</f>
        <v>54149</v>
      </c>
      <c r="C9053">
        <v>40.542694091999998</v>
      </c>
    </row>
    <row r="9054" spans="1:3" x14ac:dyDescent="0.25">
      <c r="A9054">
        <v>17653</v>
      </c>
      <c r="B9054" s="1">
        <f>DATE(2048,5,1) + TIME(0,0,0)</f>
        <v>54179</v>
      </c>
      <c r="C9054">
        <v>40.551002502000003</v>
      </c>
    </row>
    <row r="9055" spans="1:3" x14ac:dyDescent="0.25">
      <c r="A9055">
        <v>17684</v>
      </c>
      <c r="B9055" s="1">
        <f>DATE(2048,6,1) + TIME(0,0,0)</f>
        <v>54210</v>
      </c>
      <c r="C9055">
        <v>40.559570311999998</v>
      </c>
    </row>
    <row r="9056" spans="1:3" x14ac:dyDescent="0.25">
      <c r="A9056">
        <v>17714</v>
      </c>
      <c r="B9056" s="1">
        <f>DATE(2048,7,1) + TIME(0,0,0)</f>
        <v>54240</v>
      </c>
      <c r="C9056">
        <v>40.567848206000001</v>
      </c>
    </row>
    <row r="9057" spans="1:3" x14ac:dyDescent="0.25">
      <c r="A9057">
        <v>17745</v>
      </c>
      <c r="B9057" s="1">
        <f>DATE(2048,8,1) + TIME(0,0,0)</f>
        <v>54271</v>
      </c>
      <c r="C9057">
        <v>40.576385498</v>
      </c>
    </row>
    <row r="9058" spans="1:3" x14ac:dyDescent="0.25">
      <c r="A9058">
        <v>17776</v>
      </c>
      <c r="B9058" s="1">
        <f>DATE(2048,9,1) + TIME(0,0,0)</f>
        <v>54302</v>
      </c>
      <c r="C9058">
        <v>40.584903717000003</v>
      </c>
    </row>
    <row r="9059" spans="1:3" x14ac:dyDescent="0.25">
      <c r="A9059">
        <v>17806</v>
      </c>
      <c r="B9059" s="1">
        <f>DATE(2048,10,1) + TIME(0,0,0)</f>
        <v>54332</v>
      </c>
      <c r="C9059">
        <v>40.593135834000002</v>
      </c>
    </row>
    <row r="9060" spans="1:3" x14ac:dyDescent="0.25">
      <c r="A9060">
        <v>17837</v>
      </c>
      <c r="B9060" s="1">
        <f>DATE(2048,11,1) + TIME(0,0,0)</f>
        <v>54363</v>
      </c>
      <c r="C9060">
        <v>40.601623535000002</v>
      </c>
    </row>
    <row r="9061" spans="1:3" x14ac:dyDescent="0.25">
      <c r="A9061">
        <v>17867</v>
      </c>
      <c r="B9061" s="1">
        <f>DATE(2048,12,1) + TIME(0,0,0)</f>
        <v>54393</v>
      </c>
      <c r="C9061">
        <v>40.609825133999998</v>
      </c>
    </row>
    <row r="9062" spans="1:3" x14ac:dyDescent="0.25">
      <c r="A9062">
        <v>17898</v>
      </c>
      <c r="B9062" s="1">
        <f>DATE(2049,1,1) + TIME(0,0,0)</f>
        <v>54424</v>
      </c>
      <c r="C9062">
        <v>40.618278502999999</v>
      </c>
    </row>
    <row r="9063" spans="1:3" x14ac:dyDescent="0.25">
      <c r="A9063">
        <v>17929</v>
      </c>
      <c r="B9063" s="1">
        <f>DATE(2049,2,1) + TIME(0,0,0)</f>
        <v>54455</v>
      </c>
      <c r="C9063">
        <v>40.626720427999999</v>
      </c>
    </row>
    <row r="9064" spans="1:3" x14ac:dyDescent="0.25">
      <c r="A9064">
        <v>17957</v>
      </c>
      <c r="B9064" s="1">
        <f>DATE(2049,3,1) + TIME(0,0,0)</f>
        <v>54483</v>
      </c>
      <c r="C9064">
        <v>40.634330749999997</v>
      </c>
    </row>
    <row r="9065" spans="1:3" x14ac:dyDescent="0.25">
      <c r="A9065">
        <v>17988</v>
      </c>
      <c r="B9065" s="1">
        <f>DATE(2049,4,1) + TIME(0,0,0)</f>
        <v>54514</v>
      </c>
      <c r="C9065">
        <v>40.642738342000001</v>
      </c>
    </row>
    <row r="9066" spans="1:3" x14ac:dyDescent="0.25">
      <c r="A9066">
        <v>18018</v>
      </c>
      <c r="B9066" s="1">
        <f>DATE(2049,5,1) + TIME(0,0,0)</f>
        <v>54544</v>
      </c>
      <c r="C9066">
        <v>40.650863647000001</v>
      </c>
    </row>
    <row r="9067" spans="1:3" x14ac:dyDescent="0.25">
      <c r="A9067">
        <v>18049</v>
      </c>
      <c r="B9067" s="1">
        <f>DATE(2049,6,1) + TIME(0,0,0)</f>
        <v>54575</v>
      </c>
      <c r="C9067">
        <v>40.659240723000003</v>
      </c>
    </row>
    <row r="9068" spans="1:3" x14ac:dyDescent="0.25">
      <c r="A9068">
        <v>18079</v>
      </c>
      <c r="B9068" s="1">
        <f>DATE(2049,7,1) + TIME(0,0,0)</f>
        <v>54605</v>
      </c>
      <c r="C9068">
        <v>40.667335510000001</v>
      </c>
    </row>
    <row r="9069" spans="1:3" x14ac:dyDescent="0.25">
      <c r="A9069">
        <v>18110</v>
      </c>
      <c r="B9069" s="1">
        <f>DATE(2049,8,1) + TIME(0,0,0)</f>
        <v>54636</v>
      </c>
      <c r="C9069">
        <v>40.675682068</v>
      </c>
    </row>
    <row r="9070" spans="1:3" x14ac:dyDescent="0.25">
      <c r="A9070">
        <v>18141</v>
      </c>
      <c r="B9070" s="1">
        <f>DATE(2049,9,1) + TIME(0,0,0)</f>
        <v>54667</v>
      </c>
      <c r="C9070">
        <v>40.684013366999999</v>
      </c>
    </row>
    <row r="9071" spans="1:3" x14ac:dyDescent="0.25">
      <c r="A9071">
        <v>18171</v>
      </c>
      <c r="B9071" s="1">
        <f>DATE(2049,10,1) + TIME(0,0,0)</f>
        <v>54697</v>
      </c>
      <c r="C9071">
        <v>40.692058563000003</v>
      </c>
    </row>
    <row r="9072" spans="1:3" x14ac:dyDescent="0.25">
      <c r="A9072">
        <v>18202</v>
      </c>
      <c r="B9072" s="1">
        <f>DATE(2049,11,1) + TIME(0,0,0)</f>
        <v>54728</v>
      </c>
      <c r="C9072">
        <v>40.700359343999999</v>
      </c>
    </row>
    <row r="9073" spans="1:3" x14ac:dyDescent="0.25">
      <c r="A9073">
        <v>18232</v>
      </c>
      <c r="B9073" s="1">
        <f>DATE(2049,12,1) + TIME(0,0,0)</f>
        <v>54758</v>
      </c>
      <c r="C9073">
        <v>40.708377837999997</v>
      </c>
    </row>
    <row r="9074" spans="1:3" x14ac:dyDescent="0.25">
      <c r="A9074">
        <v>18263</v>
      </c>
      <c r="B9074" s="1">
        <f>DATE(2050,1,1) + TIME(0,0,0)</f>
        <v>54789</v>
      </c>
      <c r="C9074">
        <v>40.716648102000001</v>
      </c>
    </row>
    <row r="9076" spans="1:3" x14ac:dyDescent="0.25">
      <c r="A9076" t="s">
        <v>18</v>
      </c>
    </row>
    <row r="9078" spans="1:3" x14ac:dyDescent="0.25">
      <c r="A9078" t="s">
        <v>1</v>
      </c>
      <c r="B9078" t="s">
        <v>2</v>
      </c>
      <c r="C9078" t="s">
        <v>3</v>
      </c>
    </row>
    <row r="9079" spans="1:3" x14ac:dyDescent="0.25">
      <c r="A9079">
        <v>0</v>
      </c>
      <c r="B9079" s="1">
        <f>DATE(2000,1,1) + TIME(0,0,0)</f>
        <v>36526</v>
      </c>
      <c r="C9079">
        <v>0</v>
      </c>
    </row>
    <row r="9080" spans="1:3" x14ac:dyDescent="0.25">
      <c r="A9080">
        <v>31</v>
      </c>
      <c r="B9080" s="1">
        <f>DATE(2000,2,1) + TIME(0,0,0)</f>
        <v>36557</v>
      </c>
      <c r="C9080">
        <v>5.3944516181999997</v>
      </c>
    </row>
    <row r="9081" spans="1:3" x14ac:dyDescent="0.25">
      <c r="A9081">
        <v>60</v>
      </c>
      <c r="B9081" s="1">
        <f>DATE(2000,3,1) + TIME(0,0,0)</f>
        <v>36586</v>
      </c>
      <c r="C9081">
        <v>9.5258245467999991</v>
      </c>
    </row>
    <row r="9082" spans="1:3" x14ac:dyDescent="0.25">
      <c r="A9082">
        <v>91</v>
      </c>
      <c r="B9082" s="1">
        <f>DATE(2000,4,1) + TIME(0,0,0)</f>
        <v>36617</v>
      </c>
      <c r="C9082">
        <v>12.49003315</v>
      </c>
    </row>
    <row r="9083" spans="1:3" x14ac:dyDescent="0.25">
      <c r="A9083">
        <v>121</v>
      </c>
      <c r="B9083" s="1">
        <f>DATE(2000,5,1) + TIME(0,0,0)</f>
        <v>36647</v>
      </c>
      <c r="C9083">
        <v>14.813471794</v>
      </c>
    </row>
    <row r="9084" spans="1:3" x14ac:dyDescent="0.25">
      <c r="A9084">
        <v>152</v>
      </c>
      <c r="B9084" s="1">
        <f>DATE(2000,6,1) + TIME(0,0,0)</f>
        <v>36678</v>
      </c>
      <c r="C9084">
        <v>16.623657226999999</v>
      </c>
    </row>
    <row r="9085" spans="1:3" x14ac:dyDescent="0.25">
      <c r="A9085">
        <v>182</v>
      </c>
      <c r="B9085" s="1">
        <f>DATE(2000,7,1) + TIME(0,0,0)</f>
        <v>36708</v>
      </c>
      <c r="C9085">
        <v>18.114507674999999</v>
      </c>
    </row>
    <row r="9086" spans="1:3" x14ac:dyDescent="0.25">
      <c r="A9086">
        <v>213</v>
      </c>
      <c r="B9086" s="1">
        <f>DATE(2000,8,1) + TIME(0,0,0)</f>
        <v>36739</v>
      </c>
      <c r="C9086">
        <v>19.416805267000001</v>
      </c>
    </row>
    <row r="9087" spans="1:3" x14ac:dyDescent="0.25">
      <c r="A9087">
        <v>244</v>
      </c>
      <c r="B9087" s="1">
        <f>DATE(2000,9,1) + TIME(0,0,0)</f>
        <v>36770</v>
      </c>
      <c r="C9087">
        <v>20.535779952999999</v>
      </c>
    </row>
    <row r="9088" spans="1:3" x14ac:dyDescent="0.25">
      <c r="A9088">
        <v>274</v>
      </c>
      <c r="B9088" s="1">
        <f>DATE(2000,10,1) + TIME(0,0,0)</f>
        <v>36800</v>
      </c>
      <c r="C9088">
        <v>21.480817795</v>
      </c>
    </row>
    <row r="9089" spans="1:3" x14ac:dyDescent="0.25">
      <c r="A9089">
        <v>305</v>
      </c>
      <c r="B9089" s="1">
        <f>DATE(2000,11,1) + TIME(0,0,0)</f>
        <v>36831</v>
      </c>
      <c r="C9089">
        <v>22.351139068999998</v>
      </c>
    </row>
    <row r="9090" spans="1:3" x14ac:dyDescent="0.25">
      <c r="A9090">
        <v>335</v>
      </c>
      <c r="B9090" s="1">
        <f>DATE(2000,12,1) + TIME(0,0,0)</f>
        <v>36861</v>
      </c>
      <c r="C9090">
        <v>23.064260483000002</v>
      </c>
    </row>
    <row r="9091" spans="1:3" x14ac:dyDescent="0.25">
      <c r="A9091">
        <v>366</v>
      </c>
      <c r="B9091" s="1">
        <f>DATE(2001,1,1) + TIME(0,0,0)</f>
        <v>36892</v>
      </c>
      <c r="C9091">
        <v>23.662662506</v>
      </c>
    </row>
    <row r="9092" spans="1:3" x14ac:dyDescent="0.25">
      <c r="A9092">
        <v>397</v>
      </c>
      <c r="B9092" s="1">
        <f>DATE(2001,2,1) + TIME(0,0,0)</f>
        <v>36923</v>
      </c>
      <c r="C9092">
        <v>24.183223724000001</v>
      </c>
    </row>
    <row r="9093" spans="1:3" x14ac:dyDescent="0.25">
      <c r="A9093">
        <v>425</v>
      </c>
      <c r="B9093" s="1">
        <f>DATE(2001,3,1) + TIME(0,0,0)</f>
        <v>36951</v>
      </c>
      <c r="C9093">
        <v>24.604217529</v>
      </c>
    </row>
    <row r="9094" spans="1:3" x14ac:dyDescent="0.25">
      <c r="A9094">
        <v>456</v>
      </c>
      <c r="B9094" s="1">
        <f>DATE(2001,4,1) + TIME(0,0,0)</f>
        <v>36982</v>
      </c>
      <c r="C9094">
        <v>25.021610259999999</v>
      </c>
    </row>
    <row r="9095" spans="1:3" x14ac:dyDescent="0.25">
      <c r="A9095">
        <v>486</v>
      </c>
      <c r="B9095" s="1">
        <f>DATE(2001,5,1) + TIME(0,0,0)</f>
        <v>37012</v>
      </c>
      <c r="C9095">
        <v>25.376958847000001</v>
      </c>
    </row>
    <row r="9096" spans="1:3" x14ac:dyDescent="0.25">
      <c r="A9096">
        <v>517</v>
      </c>
      <c r="B9096" s="1">
        <f>DATE(2001,6,1) + TIME(0,0,0)</f>
        <v>37043</v>
      </c>
      <c r="C9096">
        <v>25.699768066000001</v>
      </c>
    </row>
    <row r="9097" spans="1:3" x14ac:dyDescent="0.25">
      <c r="A9097">
        <v>547</v>
      </c>
      <c r="B9097" s="1">
        <f>DATE(2001,7,1) + TIME(0,0,0)</f>
        <v>37073</v>
      </c>
      <c r="C9097">
        <v>25.974357605000002</v>
      </c>
    </row>
    <row r="9098" spans="1:3" x14ac:dyDescent="0.25">
      <c r="A9098">
        <v>578</v>
      </c>
      <c r="B9098" s="1">
        <f>DATE(2001,8,1) + TIME(0,0,0)</f>
        <v>37104</v>
      </c>
      <c r="C9098">
        <v>26.227590561</v>
      </c>
    </row>
    <row r="9099" spans="1:3" x14ac:dyDescent="0.25">
      <c r="A9099">
        <v>609</v>
      </c>
      <c r="B9099" s="1">
        <f>DATE(2001,9,1) + TIME(0,0,0)</f>
        <v>37135</v>
      </c>
      <c r="C9099">
        <v>26.456554412999999</v>
      </c>
    </row>
    <row r="9100" spans="1:3" x14ac:dyDescent="0.25">
      <c r="A9100">
        <v>639</v>
      </c>
      <c r="B9100" s="1">
        <f>DATE(2001,10,1) + TIME(0,0,0)</f>
        <v>37165</v>
      </c>
      <c r="C9100">
        <v>26.659999847000002</v>
      </c>
    </row>
    <row r="9101" spans="1:3" x14ac:dyDescent="0.25">
      <c r="A9101">
        <v>670</v>
      </c>
      <c r="B9101" s="1">
        <f>DATE(2001,11,1) + TIME(0,0,0)</f>
        <v>37196</v>
      </c>
      <c r="C9101">
        <v>26.853300095000002</v>
      </c>
    </row>
    <row r="9102" spans="1:3" x14ac:dyDescent="0.25">
      <c r="A9102">
        <v>700</v>
      </c>
      <c r="B9102" s="1">
        <f>DATE(2001,12,1) + TIME(0,0,0)</f>
        <v>37226</v>
      </c>
      <c r="C9102">
        <v>27.024467468000001</v>
      </c>
    </row>
    <row r="9103" spans="1:3" x14ac:dyDescent="0.25">
      <c r="A9103">
        <v>731</v>
      </c>
      <c r="B9103" s="1">
        <f>DATE(2002,1,1) + TIME(0,0,0)</f>
        <v>37257</v>
      </c>
      <c r="C9103">
        <v>27.185029984</v>
      </c>
    </row>
    <row r="9104" spans="1:3" x14ac:dyDescent="0.25">
      <c r="A9104">
        <v>762</v>
      </c>
      <c r="B9104" s="1">
        <f>DATE(2002,2,1) + TIME(0,0,0)</f>
        <v>37288</v>
      </c>
      <c r="C9104">
        <v>27.330881119000001</v>
      </c>
    </row>
    <row r="9105" spans="1:3" x14ac:dyDescent="0.25">
      <c r="A9105">
        <v>790</v>
      </c>
      <c r="B9105" s="1">
        <f>DATE(2002,3,1) + TIME(0,0,0)</f>
        <v>37316</v>
      </c>
      <c r="C9105">
        <v>27.451473235999998</v>
      </c>
    </row>
    <row r="9106" spans="1:3" x14ac:dyDescent="0.25">
      <c r="A9106">
        <v>821</v>
      </c>
      <c r="B9106" s="1">
        <f>DATE(2002,4,1) + TIME(0,0,0)</f>
        <v>37347</v>
      </c>
      <c r="C9106">
        <v>27.573513031000001</v>
      </c>
    </row>
    <row r="9107" spans="1:3" x14ac:dyDescent="0.25">
      <c r="A9107">
        <v>851</v>
      </c>
      <c r="B9107" s="1">
        <f>DATE(2002,5,1) + TIME(0,0,0)</f>
        <v>37377</v>
      </c>
      <c r="C9107">
        <v>27.681879043999999</v>
      </c>
    </row>
    <row r="9108" spans="1:3" x14ac:dyDescent="0.25">
      <c r="A9108">
        <v>882</v>
      </c>
      <c r="B9108" s="1">
        <f>DATE(2002,6,1) + TIME(0,0,0)</f>
        <v>37408</v>
      </c>
      <c r="C9108">
        <v>27.783367157000001</v>
      </c>
    </row>
    <row r="9109" spans="1:3" x14ac:dyDescent="0.25">
      <c r="A9109">
        <v>912</v>
      </c>
      <c r="B9109" s="1">
        <f>DATE(2002,7,1) + TIME(0,0,0)</f>
        <v>37438</v>
      </c>
      <c r="C9109">
        <v>27.873165131</v>
      </c>
    </row>
    <row r="9110" spans="1:3" x14ac:dyDescent="0.25">
      <c r="A9110">
        <v>943</v>
      </c>
      <c r="B9110" s="1">
        <f>DATE(2002,8,1) + TIME(0,0,0)</f>
        <v>37469</v>
      </c>
      <c r="C9110">
        <v>27.957675934000001</v>
      </c>
    </row>
    <row r="9111" spans="1:3" x14ac:dyDescent="0.25">
      <c r="A9111">
        <v>974</v>
      </c>
      <c r="B9111" s="1">
        <f>DATE(2002,9,1) + TIME(0,0,0)</f>
        <v>37500</v>
      </c>
      <c r="C9111">
        <v>28.034265518000002</v>
      </c>
    </row>
    <row r="9112" spans="1:3" x14ac:dyDescent="0.25">
      <c r="A9112">
        <v>1004</v>
      </c>
      <c r="B9112" s="1">
        <f>DATE(2002,10,1) + TIME(0,0,0)</f>
        <v>37530</v>
      </c>
      <c r="C9112">
        <v>28.101762772000001</v>
      </c>
    </row>
    <row r="9113" spans="1:3" x14ac:dyDescent="0.25">
      <c r="A9113">
        <v>1035</v>
      </c>
      <c r="B9113" s="1">
        <f>DATE(2002,11,1) + TIME(0,0,0)</f>
        <v>37561</v>
      </c>
      <c r="C9113">
        <v>28.165327072</v>
      </c>
    </row>
    <row r="9114" spans="1:3" x14ac:dyDescent="0.25">
      <c r="A9114">
        <v>1065</v>
      </c>
      <c r="B9114" s="1">
        <f>DATE(2002,12,1) + TIME(0,0,0)</f>
        <v>37591</v>
      </c>
      <c r="C9114">
        <v>28.221401215</v>
      </c>
    </row>
    <row r="9115" spans="1:3" x14ac:dyDescent="0.25">
      <c r="A9115">
        <v>1096</v>
      </c>
      <c r="B9115" s="1">
        <f>DATE(2003,1,1) + TIME(0,0,0)</f>
        <v>37622</v>
      </c>
      <c r="C9115">
        <v>28.274343491</v>
      </c>
    </row>
    <row r="9116" spans="1:3" x14ac:dyDescent="0.25">
      <c r="A9116">
        <v>1127</v>
      </c>
      <c r="B9116" s="1">
        <f>DATE(2003,2,1) + TIME(0,0,0)</f>
        <v>37653</v>
      </c>
      <c r="C9116">
        <v>28.324020386000001</v>
      </c>
    </row>
    <row r="9117" spans="1:3" x14ac:dyDescent="0.25">
      <c r="A9117">
        <v>1155</v>
      </c>
      <c r="B9117" s="1">
        <f>DATE(2003,3,1) + TIME(0,0,0)</f>
        <v>37681</v>
      </c>
      <c r="C9117">
        <v>28.366523742999998</v>
      </c>
    </row>
    <row r="9118" spans="1:3" x14ac:dyDescent="0.25">
      <c r="A9118">
        <v>1186</v>
      </c>
      <c r="B9118" s="1">
        <f>DATE(2003,4,1) + TIME(0,0,0)</f>
        <v>37712</v>
      </c>
      <c r="C9118">
        <v>28.411079406999999</v>
      </c>
    </row>
    <row r="9119" spans="1:3" x14ac:dyDescent="0.25">
      <c r="A9119">
        <v>1216</v>
      </c>
      <c r="B9119" s="1">
        <f>DATE(2003,5,1) + TIME(0,0,0)</f>
        <v>37742</v>
      </c>
      <c r="C9119">
        <v>28.451658249000001</v>
      </c>
    </row>
    <row r="9120" spans="1:3" x14ac:dyDescent="0.25">
      <c r="A9120">
        <v>1247</v>
      </c>
      <c r="B9120" s="1">
        <f>DATE(2003,6,1) + TIME(0,0,0)</f>
        <v>37773</v>
      </c>
      <c r="C9120">
        <v>28.491064072</v>
      </c>
    </row>
    <row r="9121" spans="1:3" x14ac:dyDescent="0.25">
      <c r="A9121">
        <v>1277</v>
      </c>
      <c r="B9121" s="1">
        <f>DATE(2003,7,1) + TIME(0,0,0)</f>
        <v>37803</v>
      </c>
      <c r="C9121">
        <v>28.526939391999999</v>
      </c>
    </row>
    <row r="9122" spans="1:3" x14ac:dyDescent="0.25">
      <c r="A9122">
        <v>1308</v>
      </c>
      <c r="B9122" s="1">
        <f>DATE(2003,8,1) + TIME(0,0,0)</f>
        <v>37834</v>
      </c>
      <c r="C9122">
        <v>28.562059401999999</v>
      </c>
    </row>
    <row r="9123" spans="1:3" x14ac:dyDescent="0.25">
      <c r="A9123">
        <v>1339</v>
      </c>
      <c r="B9123" s="1">
        <f>DATE(2003,9,1) + TIME(0,0,0)</f>
        <v>37865</v>
      </c>
      <c r="C9123">
        <v>28.595438003999998</v>
      </c>
    </row>
    <row r="9124" spans="1:3" x14ac:dyDescent="0.25">
      <c r="A9124">
        <v>1369</v>
      </c>
      <c r="B9124" s="1">
        <f>DATE(2003,10,1) + TIME(0,0,0)</f>
        <v>37895</v>
      </c>
      <c r="C9124">
        <v>28.626245498999999</v>
      </c>
    </row>
    <row r="9125" spans="1:3" x14ac:dyDescent="0.25">
      <c r="A9125">
        <v>1400</v>
      </c>
      <c r="B9125" s="1">
        <f>DATE(2003,11,1) + TIME(0,0,0)</f>
        <v>37926</v>
      </c>
      <c r="C9125">
        <v>28.656671524</v>
      </c>
    </row>
    <row r="9126" spans="1:3" x14ac:dyDescent="0.25">
      <c r="A9126">
        <v>1430</v>
      </c>
      <c r="B9126" s="1">
        <f>DATE(2003,12,1) + TIME(0,0,0)</f>
        <v>37956</v>
      </c>
      <c r="C9126">
        <v>28.684850693000001</v>
      </c>
    </row>
    <row r="9127" spans="1:3" x14ac:dyDescent="0.25">
      <c r="A9127">
        <v>1461</v>
      </c>
      <c r="B9127" s="1">
        <f>DATE(2004,1,1) + TIME(0,0,0)</f>
        <v>37987</v>
      </c>
      <c r="C9127">
        <v>28.712749480999999</v>
      </c>
    </row>
    <row r="9128" spans="1:3" x14ac:dyDescent="0.25">
      <c r="A9128">
        <v>1492</v>
      </c>
      <c r="B9128" s="1">
        <f>DATE(2004,2,1) + TIME(0,0,0)</f>
        <v>38018</v>
      </c>
      <c r="C9128">
        <v>28.739494323999999</v>
      </c>
    </row>
    <row r="9129" spans="1:3" x14ac:dyDescent="0.25">
      <c r="A9129">
        <v>1521</v>
      </c>
      <c r="B9129" s="1">
        <f>DATE(2004,3,1) + TIME(0,0,0)</f>
        <v>38047</v>
      </c>
      <c r="C9129">
        <v>28.763536453</v>
      </c>
    </row>
    <row r="9130" spans="1:3" x14ac:dyDescent="0.25">
      <c r="A9130">
        <v>1552</v>
      </c>
      <c r="B9130" s="1">
        <f>DATE(2004,4,1) + TIME(0,0,0)</f>
        <v>38078</v>
      </c>
      <c r="C9130">
        <v>28.788349151999999</v>
      </c>
    </row>
    <row r="9131" spans="1:3" x14ac:dyDescent="0.25">
      <c r="A9131">
        <v>1582</v>
      </c>
      <c r="B9131" s="1">
        <f>DATE(2004,5,1) + TIME(0,0,0)</f>
        <v>38108</v>
      </c>
      <c r="C9131">
        <v>28.811666489</v>
      </c>
    </row>
    <row r="9132" spans="1:3" x14ac:dyDescent="0.25">
      <c r="A9132">
        <v>1613</v>
      </c>
      <c r="B9132" s="1">
        <f>DATE(2004,6,1) + TIME(0,0,0)</f>
        <v>38139</v>
      </c>
      <c r="C9132">
        <v>28.835155487000002</v>
      </c>
    </row>
    <row r="9133" spans="1:3" x14ac:dyDescent="0.25">
      <c r="A9133">
        <v>1643</v>
      </c>
      <c r="B9133" s="1">
        <f>DATE(2004,7,1) + TIME(0,0,0)</f>
        <v>38169</v>
      </c>
      <c r="C9133">
        <v>28.857387543000002</v>
      </c>
    </row>
    <row r="9134" spans="1:3" x14ac:dyDescent="0.25">
      <c r="A9134">
        <v>1674</v>
      </c>
      <c r="B9134" s="1">
        <f>DATE(2004,8,1) + TIME(0,0,0)</f>
        <v>38200</v>
      </c>
      <c r="C9134">
        <v>28.879945755000001</v>
      </c>
    </row>
    <row r="9135" spans="1:3" x14ac:dyDescent="0.25">
      <c r="A9135">
        <v>1705</v>
      </c>
      <c r="B9135" s="1">
        <f>DATE(2004,9,1) + TIME(0,0,0)</f>
        <v>38231</v>
      </c>
      <c r="C9135">
        <v>28.902162552</v>
      </c>
    </row>
    <row r="9136" spans="1:3" x14ac:dyDescent="0.25">
      <c r="A9136">
        <v>1735</v>
      </c>
      <c r="B9136" s="1">
        <f>DATE(2004,10,1) + TIME(0,0,0)</f>
        <v>38261</v>
      </c>
      <c r="C9136">
        <v>28.923395157000002</v>
      </c>
    </row>
    <row r="9137" spans="1:3" x14ac:dyDescent="0.25">
      <c r="A9137">
        <v>1766</v>
      </c>
      <c r="B9137" s="1">
        <f>DATE(2004,11,1) + TIME(0,0,0)</f>
        <v>38292</v>
      </c>
      <c r="C9137">
        <v>28.945110321000001</v>
      </c>
    </row>
    <row r="9138" spans="1:3" x14ac:dyDescent="0.25">
      <c r="A9138">
        <v>1796</v>
      </c>
      <c r="B9138" s="1">
        <f>DATE(2004,12,1) + TIME(0,0,0)</f>
        <v>38322</v>
      </c>
      <c r="C9138">
        <v>28.965938567999999</v>
      </c>
    </row>
    <row r="9139" spans="1:3" x14ac:dyDescent="0.25">
      <c r="A9139">
        <v>1827</v>
      </c>
      <c r="B9139" s="1">
        <f>DATE(2005,1,1) + TIME(0,0,0)</f>
        <v>38353</v>
      </c>
      <c r="C9139">
        <v>28.987289429</v>
      </c>
    </row>
    <row r="9140" spans="1:3" x14ac:dyDescent="0.25">
      <c r="A9140">
        <v>1858</v>
      </c>
      <c r="B9140" s="1">
        <f>DATE(2005,2,1) + TIME(0,0,0)</f>
        <v>38384</v>
      </c>
      <c r="C9140">
        <v>29.008506775000001</v>
      </c>
    </row>
    <row r="9141" spans="1:3" x14ac:dyDescent="0.25">
      <c r="A9141">
        <v>1886</v>
      </c>
      <c r="B9141" s="1">
        <f>DATE(2005,3,1) + TIME(0,0,0)</f>
        <v>38412</v>
      </c>
      <c r="C9141">
        <v>29.027587891</v>
      </c>
    </row>
    <row r="9142" spans="1:3" x14ac:dyDescent="0.25">
      <c r="A9142">
        <v>1917</v>
      </c>
      <c r="B9142" s="1">
        <f>DATE(2005,4,1) + TIME(0,0,0)</f>
        <v>38443</v>
      </c>
      <c r="C9142">
        <v>29.048677443999999</v>
      </c>
    </row>
    <row r="9143" spans="1:3" x14ac:dyDescent="0.25">
      <c r="A9143">
        <v>1947</v>
      </c>
      <c r="B9143" s="1">
        <f>DATE(2005,5,1) + TIME(0,0,0)</f>
        <v>38473</v>
      </c>
      <c r="C9143">
        <v>29.069150924999999</v>
      </c>
    </row>
    <row r="9144" spans="1:3" x14ac:dyDescent="0.25">
      <c r="A9144">
        <v>1978</v>
      </c>
      <c r="B9144" s="1">
        <f>DATE(2005,6,1) + TIME(0,0,0)</f>
        <v>38504</v>
      </c>
      <c r="C9144">
        <v>29.090381621999999</v>
      </c>
    </row>
    <row r="9145" spans="1:3" x14ac:dyDescent="0.25">
      <c r="A9145">
        <v>2008</v>
      </c>
      <c r="B9145" s="1">
        <f>DATE(2005,7,1) + TIME(0,0,0)</f>
        <v>38534</v>
      </c>
      <c r="C9145">
        <v>29.110969543</v>
      </c>
    </row>
    <row r="9146" spans="1:3" x14ac:dyDescent="0.25">
      <c r="A9146">
        <v>2039</v>
      </c>
      <c r="B9146" s="1">
        <f>DATE(2005,8,1) + TIME(0,0,0)</f>
        <v>38565</v>
      </c>
      <c r="C9146">
        <v>29.132259369</v>
      </c>
    </row>
    <row r="9147" spans="1:3" x14ac:dyDescent="0.25">
      <c r="A9147">
        <v>2070</v>
      </c>
      <c r="B9147" s="1">
        <f>DATE(2005,9,1) + TIME(0,0,0)</f>
        <v>38596</v>
      </c>
      <c r="C9147">
        <v>29.153535843</v>
      </c>
    </row>
    <row r="9148" spans="1:3" x14ac:dyDescent="0.25">
      <c r="A9148">
        <v>2100</v>
      </c>
      <c r="B9148" s="1">
        <f>DATE(2005,10,1) + TIME(0,0,0)</f>
        <v>38626</v>
      </c>
      <c r="C9148">
        <v>29.174083710000001</v>
      </c>
    </row>
    <row r="9149" spans="1:3" x14ac:dyDescent="0.25">
      <c r="A9149">
        <v>2131</v>
      </c>
      <c r="B9149" s="1">
        <f>DATE(2005,11,1) + TIME(0,0,0)</f>
        <v>38657</v>
      </c>
      <c r="C9149">
        <v>29.195243834999999</v>
      </c>
    </row>
    <row r="9150" spans="1:3" x14ac:dyDescent="0.25">
      <c r="A9150">
        <v>2161</v>
      </c>
      <c r="B9150" s="1">
        <f>DATE(2005,12,1) + TIME(0,0,0)</f>
        <v>38687</v>
      </c>
      <c r="C9150">
        <v>29.215618134</v>
      </c>
    </row>
    <row r="9151" spans="1:3" x14ac:dyDescent="0.25">
      <c r="A9151">
        <v>2192</v>
      </c>
      <c r="B9151" s="1">
        <f>DATE(2006,1,1) + TIME(0,0,0)</f>
        <v>38718</v>
      </c>
      <c r="C9151">
        <v>29.236539840999999</v>
      </c>
    </row>
    <row r="9152" spans="1:3" x14ac:dyDescent="0.25">
      <c r="A9152">
        <v>2223</v>
      </c>
      <c r="B9152" s="1">
        <f>DATE(2006,2,1) + TIME(0,0,0)</f>
        <v>38749</v>
      </c>
      <c r="C9152">
        <v>29.257293700999998</v>
      </c>
    </row>
    <row r="9153" spans="1:3" x14ac:dyDescent="0.25">
      <c r="A9153">
        <v>2251</v>
      </c>
      <c r="B9153" s="1">
        <f>DATE(2006,3,1) + TIME(0,0,0)</f>
        <v>38777</v>
      </c>
      <c r="C9153">
        <v>29.275876999000001</v>
      </c>
    </row>
    <row r="9154" spans="1:3" x14ac:dyDescent="0.25">
      <c r="A9154">
        <v>2282</v>
      </c>
      <c r="B9154" s="1">
        <f>DATE(2006,4,1) + TIME(0,0,0)</f>
        <v>38808</v>
      </c>
      <c r="C9154">
        <v>29.296243667999999</v>
      </c>
    </row>
    <row r="9155" spans="1:3" x14ac:dyDescent="0.25">
      <c r="A9155">
        <v>2312</v>
      </c>
      <c r="B9155" s="1">
        <f>DATE(2006,5,1) + TIME(0,0,0)</f>
        <v>38838</v>
      </c>
      <c r="C9155">
        <v>29.315729140999998</v>
      </c>
    </row>
    <row r="9156" spans="1:3" x14ac:dyDescent="0.25">
      <c r="A9156">
        <v>2343</v>
      </c>
      <c r="B9156" s="1">
        <f>DATE(2006,6,1) + TIME(0,0,0)</f>
        <v>38869</v>
      </c>
      <c r="C9156">
        <v>29.335615158</v>
      </c>
    </row>
    <row r="9157" spans="1:3" x14ac:dyDescent="0.25">
      <c r="A9157">
        <v>2373</v>
      </c>
      <c r="B9157" s="1">
        <f>DATE(2006,7,1) + TIME(0,0,0)</f>
        <v>38899</v>
      </c>
      <c r="C9157">
        <v>29.354604721000001</v>
      </c>
    </row>
    <row r="9158" spans="1:3" x14ac:dyDescent="0.25">
      <c r="A9158">
        <v>2404</v>
      </c>
      <c r="B9158" s="1">
        <f>DATE(2006,8,1) + TIME(0,0,0)</f>
        <v>38930</v>
      </c>
      <c r="C9158">
        <v>29.373952866</v>
      </c>
    </row>
    <row r="9159" spans="1:3" x14ac:dyDescent="0.25">
      <c r="A9159">
        <v>2435</v>
      </c>
      <c r="B9159" s="1">
        <f>DATE(2006,9,1) + TIME(0,0,0)</f>
        <v>38961</v>
      </c>
      <c r="C9159">
        <v>29.393014908000001</v>
      </c>
    </row>
    <row r="9160" spans="1:3" x14ac:dyDescent="0.25">
      <c r="A9160">
        <v>2465</v>
      </c>
      <c r="B9160" s="1">
        <f>DATE(2006,10,1) + TIME(0,0,0)</f>
        <v>38991</v>
      </c>
      <c r="C9160">
        <v>29.411188125999999</v>
      </c>
    </row>
    <row r="9161" spans="1:3" x14ac:dyDescent="0.25">
      <c r="A9161">
        <v>2496</v>
      </c>
      <c r="B9161" s="1">
        <f>DATE(2006,11,1) + TIME(0,0,0)</f>
        <v>39022</v>
      </c>
      <c r="C9161">
        <v>29.429681777999999</v>
      </c>
    </row>
    <row r="9162" spans="1:3" x14ac:dyDescent="0.25">
      <c r="A9162">
        <v>2526</v>
      </c>
      <c r="B9162" s="1">
        <f>DATE(2006,12,1) + TIME(0,0,0)</f>
        <v>39052</v>
      </c>
      <c r="C9162">
        <v>29.447305678999999</v>
      </c>
    </row>
    <row r="9163" spans="1:3" x14ac:dyDescent="0.25">
      <c r="A9163">
        <v>2557</v>
      </c>
      <c r="B9163" s="1">
        <f>DATE(2007,1,1) + TIME(0,0,0)</f>
        <v>39083</v>
      </c>
      <c r="C9163">
        <v>29.465240478999998</v>
      </c>
    </row>
    <row r="9164" spans="1:3" x14ac:dyDescent="0.25">
      <c r="A9164">
        <v>2588</v>
      </c>
      <c r="B9164" s="1">
        <f>DATE(2007,2,1) + TIME(0,0,0)</f>
        <v>39114</v>
      </c>
      <c r="C9164">
        <v>29.482898712000001</v>
      </c>
    </row>
    <row r="9165" spans="1:3" x14ac:dyDescent="0.25">
      <c r="A9165">
        <v>2616</v>
      </c>
      <c r="B9165" s="1">
        <f>DATE(2007,3,1) + TIME(0,0,0)</f>
        <v>39142</v>
      </c>
      <c r="C9165">
        <v>29.498617171999999</v>
      </c>
    </row>
    <row r="9166" spans="1:3" x14ac:dyDescent="0.25">
      <c r="A9166">
        <v>2647</v>
      </c>
      <c r="B9166" s="1">
        <f>DATE(2007,4,1) + TIME(0,0,0)</f>
        <v>39173</v>
      </c>
      <c r="C9166">
        <v>29.515773772999999</v>
      </c>
    </row>
    <row r="9167" spans="1:3" x14ac:dyDescent="0.25">
      <c r="A9167">
        <v>2677</v>
      </c>
      <c r="B9167" s="1">
        <f>DATE(2007,5,1) + TIME(0,0,0)</f>
        <v>39203</v>
      </c>
      <c r="C9167">
        <v>29.532138824</v>
      </c>
    </row>
    <row r="9168" spans="1:3" x14ac:dyDescent="0.25">
      <c r="A9168">
        <v>2708</v>
      </c>
      <c r="B9168" s="1">
        <f>DATE(2007,6,1) + TIME(0,0,0)</f>
        <v>39234</v>
      </c>
      <c r="C9168">
        <v>29.548818588</v>
      </c>
    </row>
    <row r="9169" spans="1:3" x14ac:dyDescent="0.25">
      <c r="A9169">
        <v>2738</v>
      </c>
      <c r="B9169" s="1">
        <f>DATE(2007,7,1) + TIME(0,0,0)</f>
        <v>39264</v>
      </c>
      <c r="C9169">
        <v>29.564741134999998</v>
      </c>
    </row>
    <row r="9170" spans="1:3" x14ac:dyDescent="0.25">
      <c r="A9170">
        <v>2769</v>
      </c>
      <c r="B9170" s="1">
        <f>DATE(2007,8,1) + TIME(0,0,0)</f>
        <v>39295</v>
      </c>
      <c r="C9170">
        <v>29.580984116</v>
      </c>
    </row>
    <row r="9171" spans="1:3" x14ac:dyDescent="0.25">
      <c r="A9171">
        <v>2800</v>
      </c>
      <c r="B9171" s="1">
        <f>DATE(2007,9,1) + TIME(0,0,0)</f>
        <v>39326</v>
      </c>
      <c r="C9171">
        <v>29.597021102999999</v>
      </c>
    </row>
    <row r="9172" spans="1:3" x14ac:dyDescent="0.25">
      <c r="A9172">
        <v>2830</v>
      </c>
      <c r="B9172" s="1">
        <f>DATE(2007,10,1) + TIME(0,0,0)</f>
        <v>39356</v>
      </c>
      <c r="C9172">
        <v>29.612314223999999</v>
      </c>
    </row>
    <row r="9173" spans="1:3" x14ac:dyDescent="0.25">
      <c r="A9173">
        <v>2861</v>
      </c>
      <c r="B9173" s="1">
        <f>DATE(2007,11,1) + TIME(0,0,0)</f>
        <v>39387</v>
      </c>
      <c r="C9173">
        <v>29.627864838000001</v>
      </c>
    </row>
    <row r="9174" spans="1:3" x14ac:dyDescent="0.25">
      <c r="A9174">
        <v>2891</v>
      </c>
      <c r="B9174" s="1">
        <f>DATE(2007,12,1) + TIME(0,0,0)</f>
        <v>39417</v>
      </c>
      <c r="C9174">
        <v>29.642709732</v>
      </c>
    </row>
    <row r="9175" spans="1:3" x14ac:dyDescent="0.25">
      <c r="A9175">
        <v>2922</v>
      </c>
      <c r="B9175" s="1">
        <f>DATE(2008,1,1) + TIME(0,0,0)</f>
        <v>39448</v>
      </c>
      <c r="C9175">
        <v>29.65785408</v>
      </c>
    </row>
    <row r="9176" spans="1:3" x14ac:dyDescent="0.25">
      <c r="A9176">
        <v>2953</v>
      </c>
      <c r="B9176" s="1">
        <f>DATE(2008,2,1) + TIME(0,0,0)</f>
        <v>39479</v>
      </c>
      <c r="C9176">
        <v>29.672819138000001</v>
      </c>
    </row>
    <row r="9177" spans="1:3" x14ac:dyDescent="0.25">
      <c r="A9177">
        <v>2982</v>
      </c>
      <c r="B9177" s="1">
        <f>DATE(2008,3,1) + TIME(0,0,0)</f>
        <v>39508</v>
      </c>
      <c r="C9177">
        <v>29.686668396000002</v>
      </c>
    </row>
    <row r="9178" spans="1:3" x14ac:dyDescent="0.25">
      <c r="A9178">
        <v>3013</v>
      </c>
      <c r="B9178" s="1">
        <f>DATE(2008,4,1) + TIME(0,0,0)</f>
        <v>39539</v>
      </c>
      <c r="C9178">
        <v>29.701322556000001</v>
      </c>
    </row>
    <row r="9179" spans="1:3" x14ac:dyDescent="0.25">
      <c r="A9179">
        <v>3043</v>
      </c>
      <c r="B9179" s="1">
        <f>DATE(2008,5,1) + TIME(0,0,0)</f>
        <v>39569</v>
      </c>
      <c r="C9179">
        <v>29.715366364000001</v>
      </c>
    </row>
    <row r="9180" spans="1:3" x14ac:dyDescent="0.25">
      <c r="A9180">
        <v>3074</v>
      </c>
      <c r="B9180" s="1">
        <f>DATE(2008,6,1) + TIME(0,0,0)</f>
        <v>39600</v>
      </c>
      <c r="C9180">
        <v>29.729736328000001</v>
      </c>
    </row>
    <row r="9181" spans="1:3" x14ac:dyDescent="0.25">
      <c r="A9181">
        <v>3104</v>
      </c>
      <c r="B9181" s="1">
        <f>DATE(2008,7,1) + TIME(0,0,0)</f>
        <v>39630</v>
      </c>
      <c r="C9181">
        <v>29.743513106999998</v>
      </c>
    </row>
    <row r="9182" spans="1:3" x14ac:dyDescent="0.25">
      <c r="A9182">
        <v>3135</v>
      </c>
      <c r="B9182" s="1">
        <f>DATE(2008,8,1) + TIME(0,0,0)</f>
        <v>39661</v>
      </c>
      <c r="C9182">
        <v>29.757619858000002</v>
      </c>
    </row>
    <row r="9183" spans="1:3" x14ac:dyDescent="0.25">
      <c r="A9183">
        <v>3166</v>
      </c>
      <c r="B9183" s="1">
        <f>DATE(2008,9,1) + TIME(0,0,0)</f>
        <v>39692</v>
      </c>
      <c r="C9183">
        <v>29.771600722999999</v>
      </c>
    </row>
    <row r="9184" spans="1:3" x14ac:dyDescent="0.25">
      <c r="A9184">
        <v>3196</v>
      </c>
      <c r="B9184" s="1">
        <f>DATE(2008,10,1) + TIME(0,0,0)</f>
        <v>39722</v>
      </c>
      <c r="C9184">
        <v>29.785013199000002</v>
      </c>
    </row>
    <row r="9185" spans="1:3" x14ac:dyDescent="0.25">
      <c r="A9185">
        <v>3227</v>
      </c>
      <c r="B9185" s="1">
        <f>DATE(2008,11,1) + TIME(0,0,0)</f>
        <v>39753</v>
      </c>
      <c r="C9185">
        <v>29.798748016000001</v>
      </c>
    </row>
    <row r="9186" spans="1:3" x14ac:dyDescent="0.25">
      <c r="A9186">
        <v>3257</v>
      </c>
      <c r="B9186" s="1">
        <f>DATE(2008,12,1) + TIME(0,0,0)</f>
        <v>39783</v>
      </c>
      <c r="C9186">
        <v>29.811893463000001</v>
      </c>
    </row>
    <row r="9187" spans="1:3" x14ac:dyDescent="0.25">
      <c r="A9187">
        <v>3288</v>
      </c>
      <c r="B9187" s="1">
        <f>DATE(2009,1,1) + TIME(0,0,0)</f>
        <v>39814</v>
      </c>
      <c r="C9187">
        <v>29.825359343999999</v>
      </c>
    </row>
    <row r="9188" spans="1:3" x14ac:dyDescent="0.25">
      <c r="A9188">
        <v>3319</v>
      </c>
      <c r="B9188" s="1">
        <f>DATE(2009,2,1) + TIME(0,0,0)</f>
        <v>39845</v>
      </c>
      <c r="C9188">
        <v>29.838651657</v>
      </c>
    </row>
    <row r="9189" spans="1:3" x14ac:dyDescent="0.25">
      <c r="A9189">
        <v>3347</v>
      </c>
      <c r="B9189" s="1">
        <f>DATE(2009,3,1) + TIME(0,0,0)</f>
        <v>39873</v>
      </c>
      <c r="C9189">
        <v>29.850513458000002</v>
      </c>
    </row>
    <row r="9190" spans="1:3" x14ac:dyDescent="0.25">
      <c r="A9190">
        <v>3378</v>
      </c>
      <c r="B9190" s="1">
        <f>DATE(2009,4,1) + TIME(0,0,0)</f>
        <v>39904</v>
      </c>
      <c r="C9190">
        <v>29.863512039</v>
      </c>
    </row>
    <row r="9191" spans="1:3" x14ac:dyDescent="0.25">
      <c r="A9191">
        <v>3408</v>
      </c>
      <c r="B9191" s="1">
        <f>DATE(2009,5,1) + TIME(0,0,0)</f>
        <v>39934</v>
      </c>
      <c r="C9191">
        <v>29.875959395999999</v>
      </c>
    </row>
    <row r="9192" spans="1:3" x14ac:dyDescent="0.25">
      <c r="A9192">
        <v>3439</v>
      </c>
      <c r="B9192" s="1">
        <f>DATE(2009,6,1) + TIME(0,0,0)</f>
        <v>39965</v>
      </c>
      <c r="C9192">
        <v>29.888689040999999</v>
      </c>
    </row>
    <row r="9193" spans="1:3" x14ac:dyDescent="0.25">
      <c r="A9193">
        <v>3469</v>
      </c>
      <c r="B9193" s="1">
        <f>DATE(2009,7,1) + TIME(0,0,0)</f>
        <v>39995</v>
      </c>
      <c r="C9193">
        <v>29.900901793999999</v>
      </c>
    </row>
    <row r="9194" spans="1:3" x14ac:dyDescent="0.25">
      <c r="A9194">
        <v>3500</v>
      </c>
      <c r="B9194" s="1">
        <f>DATE(2009,8,1) + TIME(0,0,0)</f>
        <v>40026</v>
      </c>
      <c r="C9194">
        <v>29.913452148000001</v>
      </c>
    </row>
    <row r="9195" spans="1:3" x14ac:dyDescent="0.25">
      <c r="A9195">
        <v>3531</v>
      </c>
      <c r="B9195" s="1">
        <f>DATE(2009,9,1) + TIME(0,0,0)</f>
        <v>40057</v>
      </c>
      <c r="C9195">
        <v>29.92593956</v>
      </c>
    </row>
    <row r="9196" spans="1:3" x14ac:dyDescent="0.25">
      <c r="A9196">
        <v>3561</v>
      </c>
      <c r="B9196" s="1">
        <f>DATE(2009,10,1) + TIME(0,0,0)</f>
        <v>40087</v>
      </c>
      <c r="C9196">
        <v>29.937961577999999</v>
      </c>
    </row>
    <row r="9197" spans="1:3" x14ac:dyDescent="0.25">
      <c r="A9197">
        <v>3592</v>
      </c>
      <c r="B9197" s="1">
        <f>DATE(2009,11,1) + TIME(0,0,0)</f>
        <v>40118</v>
      </c>
      <c r="C9197">
        <v>29.950311661000001</v>
      </c>
    </row>
    <row r="9198" spans="1:3" x14ac:dyDescent="0.25">
      <c r="A9198">
        <v>3622</v>
      </c>
      <c r="B9198" s="1">
        <f>DATE(2009,12,1) + TIME(0,0,0)</f>
        <v>40148</v>
      </c>
      <c r="C9198">
        <v>29.962192535</v>
      </c>
    </row>
    <row r="9199" spans="1:3" x14ac:dyDescent="0.25">
      <c r="A9199">
        <v>3653</v>
      </c>
      <c r="B9199" s="1">
        <f>DATE(2010,1,1) + TIME(0,0,0)</f>
        <v>40179</v>
      </c>
      <c r="C9199">
        <v>29.974386214999999</v>
      </c>
    </row>
    <row r="9200" spans="1:3" x14ac:dyDescent="0.25">
      <c r="A9200">
        <v>3684</v>
      </c>
      <c r="B9200" s="1">
        <f>DATE(2010,2,1) + TIME(0,0,0)</f>
        <v>40210</v>
      </c>
      <c r="C9200">
        <v>29.986492157000001</v>
      </c>
    </row>
    <row r="9201" spans="1:3" x14ac:dyDescent="0.25">
      <c r="A9201">
        <v>3712</v>
      </c>
      <c r="B9201" s="1">
        <f>DATE(2010,3,1) + TIME(0,0,0)</f>
        <v>40238</v>
      </c>
      <c r="C9201">
        <v>29.997350693000001</v>
      </c>
    </row>
    <row r="9202" spans="1:3" x14ac:dyDescent="0.25">
      <c r="A9202">
        <v>3743</v>
      </c>
      <c r="B9202" s="1">
        <f>DATE(2010,4,1) + TIME(0,0,0)</f>
        <v>40269</v>
      </c>
      <c r="C9202">
        <v>30.009283065999998</v>
      </c>
    </row>
    <row r="9203" spans="1:3" x14ac:dyDescent="0.25">
      <c r="A9203">
        <v>3773</v>
      </c>
      <c r="B9203" s="1">
        <f>DATE(2010,5,1) + TIME(0,0,0)</f>
        <v>40299</v>
      </c>
      <c r="C9203">
        <v>30.020746231</v>
      </c>
    </row>
    <row r="9204" spans="1:3" x14ac:dyDescent="0.25">
      <c r="A9204">
        <v>3804</v>
      </c>
      <c r="B9204" s="1">
        <f>DATE(2010,6,1) + TIME(0,0,0)</f>
        <v>40330</v>
      </c>
      <c r="C9204">
        <v>30.032495498999999</v>
      </c>
    </row>
    <row r="9205" spans="1:3" x14ac:dyDescent="0.25">
      <c r="A9205">
        <v>3834</v>
      </c>
      <c r="B9205" s="1">
        <f>DATE(2010,7,1) + TIME(0,0,0)</f>
        <v>40360</v>
      </c>
      <c r="C9205">
        <v>30.043781281000001</v>
      </c>
    </row>
    <row r="9206" spans="1:3" x14ac:dyDescent="0.25">
      <c r="A9206">
        <v>3865</v>
      </c>
      <c r="B9206" s="1">
        <f>DATE(2010,8,1) + TIME(0,0,0)</f>
        <v>40391</v>
      </c>
      <c r="C9206">
        <v>30.055343627999999</v>
      </c>
    </row>
    <row r="9207" spans="1:3" x14ac:dyDescent="0.25">
      <c r="A9207">
        <v>3896</v>
      </c>
      <c r="B9207" s="1">
        <f>DATE(2010,9,1) + TIME(0,0,0)</f>
        <v>40422</v>
      </c>
      <c r="C9207">
        <v>30.066816330000002</v>
      </c>
    </row>
    <row r="9208" spans="1:3" x14ac:dyDescent="0.25">
      <c r="A9208">
        <v>3926</v>
      </c>
      <c r="B9208" s="1">
        <f>DATE(2010,10,1) + TIME(0,0,0)</f>
        <v>40452</v>
      </c>
      <c r="C9208">
        <v>30.077823639000002</v>
      </c>
    </row>
    <row r="9209" spans="1:3" x14ac:dyDescent="0.25">
      <c r="A9209">
        <v>3957</v>
      </c>
      <c r="B9209" s="1">
        <f>DATE(2010,11,1) + TIME(0,0,0)</f>
        <v>40483</v>
      </c>
      <c r="C9209">
        <v>30.089109421</v>
      </c>
    </row>
    <row r="9210" spans="1:3" x14ac:dyDescent="0.25">
      <c r="A9210">
        <v>3987</v>
      </c>
      <c r="B9210" s="1">
        <f>DATE(2010,12,1) + TIME(0,0,0)</f>
        <v>40513</v>
      </c>
      <c r="C9210">
        <v>30.099935532</v>
      </c>
    </row>
    <row r="9211" spans="1:3" x14ac:dyDescent="0.25">
      <c r="A9211">
        <v>4018</v>
      </c>
      <c r="B9211" s="1">
        <f>DATE(2011,1,1) + TIME(0,0,0)</f>
        <v>40544</v>
      </c>
      <c r="C9211">
        <v>30.111036300999999</v>
      </c>
    </row>
    <row r="9212" spans="1:3" x14ac:dyDescent="0.25">
      <c r="A9212">
        <v>4049</v>
      </c>
      <c r="B9212" s="1">
        <f>DATE(2011,2,1) + TIME(0,0,0)</f>
        <v>40575</v>
      </c>
      <c r="C9212">
        <v>30.122045517</v>
      </c>
    </row>
    <row r="9213" spans="1:3" x14ac:dyDescent="0.25">
      <c r="A9213">
        <v>4077</v>
      </c>
      <c r="B9213" s="1">
        <f>DATE(2011,3,1) + TIME(0,0,0)</f>
        <v>40603</v>
      </c>
      <c r="C9213">
        <v>30.131904601999999</v>
      </c>
    </row>
    <row r="9214" spans="1:3" x14ac:dyDescent="0.25">
      <c r="A9214">
        <v>4108</v>
      </c>
      <c r="B9214" s="1">
        <f>DATE(2011,4,1) + TIME(0,0,0)</f>
        <v>40634</v>
      </c>
      <c r="C9214">
        <v>30.142736435</v>
      </c>
    </row>
    <row r="9215" spans="1:3" x14ac:dyDescent="0.25">
      <c r="A9215">
        <v>4138</v>
      </c>
      <c r="B9215" s="1">
        <f>DATE(2011,5,1) + TIME(0,0,0)</f>
        <v>40664</v>
      </c>
      <c r="C9215">
        <v>30.153135299999999</v>
      </c>
    </row>
    <row r="9216" spans="1:3" x14ac:dyDescent="0.25">
      <c r="A9216">
        <v>4169</v>
      </c>
      <c r="B9216" s="1">
        <f>DATE(2011,6,1) + TIME(0,0,0)</f>
        <v>40695</v>
      </c>
      <c r="C9216">
        <v>30.163791656000001</v>
      </c>
    </row>
    <row r="9217" spans="1:3" x14ac:dyDescent="0.25">
      <c r="A9217">
        <v>4199</v>
      </c>
      <c r="B9217" s="1">
        <f>DATE(2011,7,1) + TIME(0,0,0)</f>
        <v>40725</v>
      </c>
      <c r="C9217">
        <v>30.174022675</v>
      </c>
    </row>
    <row r="9218" spans="1:3" x14ac:dyDescent="0.25">
      <c r="A9218">
        <v>4230</v>
      </c>
      <c r="B9218" s="1">
        <f>DATE(2011,8,1) + TIME(0,0,0)</f>
        <v>40756</v>
      </c>
      <c r="C9218">
        <v>30.184507369999999</v>
      </c>
    </row>
    <row r="9219" spans="1:3" x14ac:dyDescent="0.25">
      <c r="A9219">
        <v>4261</v>
      </c>
      <c r="B9219" s="1">
        <f>DATE(2011,9,1) + TIME(0,0,0)</f>
        <v>40787</v>
      </c>
      <c r="C9219">
        <v>30.194904327</v>
      </c>
    </row>
    <row r="9220" spans="1:3" x14ac:dyDescent="0.25">
      <c r="A9220">
        <v>4291</v>
      </c>
      <c r="B9220" s="1">
        <f>DATE(2011,10,1) + TIME(0,0,0)</f>
        <v>40817</v>
      </c>
      <c r="C9220">
        <v>30.204883575</v>
      </c>
    </row>
    <row r="9221" spans="1:3" x14ac:dyDescent="0.25">
      <c r="A9221">
        <v>4322</v>
      </c>
      <c r="B9221" s="1">
        <f>DATE(2011,11,1) + TIME(0,0,0)</f>
        <v>40848</v>
      </c>
      <c r="C9221">
        <v>30.215108871000002</v>
      </c>
    </row>
    <row r="9222" spans="1:3" x14ac:dyDescent="0.25">
      <c r="A9222">
        <v>4352</v>
      </c>
      <c r="B9222" s="1">
        <f>DATE(2011,12,1) + TIME(0,0,0)</f>
        <v>40878</v>
      </c>
      <c r="C9222">
        <v>30.224924088000002</v>
      </c>
    </row>
    <row r="9223" spans="1:3" x14ac:dyDescent="0.25">
      <c r="A9223">
        <v>4383</v>
      </c>
      <c r="B9223" s="1">
        <f>DATE(2012,1,1) + TIME(0,0,0)</f>
        <v>40909</v>
      </c>
      <c r="C9223">
        <v>30.234983444000001</v>
      </c>
    </row>
    <row r="9224" spans="1:3" x14ac:dyDescent="0.25">
      <c r="A9224">
        <v>4414</v>
      </c>
      <c r="B9224" s="1">
        <f>DATE(2012,2,1) + TIME(0,0,0)</f>
        <v>40940</v>
      </c>
      <c r="C9224">
        <v>30.244960785</v>
      </c>
    </row>
    <row r="9225" spans="1:3" x14ac:dyDescent="0.25">
      <c r="A9225">
        <v>4443</v>
      </c>
      <c r="B9225" s="1">
        <f>DATE(2012,3,1) + TIME(0,0,0)</f>
        <v>40969</v>
      </c>
      <c r="C9225">
        <v>30.254220963000002</v>
      </c>
    </row>
    <row r="9226" spans="1:3" x14ac:dyDescent="0.25">
      <c r="A9226">
        <v>4474</v>
      </c>
      <c r="B9226" s="1">
        <f>DATE(2012,4,1) + TIME(0,0,0)</f>
        <v>41000</v>
      </c>
      <c r="C9226">
        <v>30.264043808</v>
      </c>
    </row>
    <row r="9227" spans="1:3" x14ac:dyDescent="0.25">
      <c r="A9227">
        <v>4504</v>
      </c>
      <c r="B9227" s="1">
        <f>DATE(2012,5,1) + TIME(0,0,0)</f>
        <v>41030</v>
      </c>
      <c r="C9227">
        <v>30.27347374</v>
      </c>
    </row>
    <row r="9228" spans="1:3" x14ac:dyDescent="0.25">
      <c r="A9228">
        <v>4535</v>
      </c>
      <c r="B9228" s="1">
        <f>DATE(2012,6,1) + TIME(0,0,0)</f>
        <v>41061</v>
      </c>
      <c r="C9228">
        <v>30.283145905000001</v>
      </c>
    </row>
    <row r="9229" spans="1:3" x14ac:dyDescent="0.25">
      <c r="A9229">
        <v>4565</v>
      </c>
      <c r="B9229" s="1">
        <f>DATE(2012,7,1) + TIME(0,0,0)</f>
        <v>41091</v>
      </c>
      <c r="C9229">
        <v>30.292432784999999</v>
      </c>
    </row>
    <row r="9230" spans="1:3" x14ac:dyDescent="0.25">
      <c r="A9230">
        <v>4596</v>
      </c>
      <c r="B9230" s="1">
        <f>DATE(2012,8,1) + TIME(0,0,0)</f>
        <v>41122</v>
      </c>
      <c r="C9230">
        <v>30.301959991</v>
      </c>
    </row>
    <row r="9231" spans="1:3" x14ac:dyDescent="0.25">
      <c r="A9231">
        <v>4627</v>
      </c>
      <c r="B9231" s="1">
        <f>DATE(2012,9,1) + TIME(0,0,0)</f>
        <v>41153</v>
      </c>
      <c r="C9231">
        <v>30.311416626</v>
      </c>
    </row>
    <row r="9232" spans="1:3" x14ac:dyDescent="0.25">
      <c r="A9232">
        <v>4657</v>
      </c>
      <c r="B9232" s="1">
        <f>DATE(2012,10,1) + TIME(0,0,0)</f>
        <v>41183</v>
      </c>
      <c r="C9232">
        <v>30.320501327999999</v>
      </c>
    </row>
    <row r="9233" spans="1:3" x14ac:dyDescent="0.25">
      <c r="A9233">
        <v>4688</v>
      </c>
      <c r="B9233" s="1">
        <f>DATE(2012,11,1) + TIME(0,0,0)</f>
        <v>41214</v>
      </c>
      <c r="C9233">
        <v>30.329822539999999</v>
      </c>
    </row>
    <row r="9234" spans="1:3" x14ac:dyDescent="0.25">
      <c r="A9234">
        <v>4718</v>
      </c>
      <c r="B9234" s="1">
        <f>DATE(2012,12,1) + TIME(0,0,0)</f>
        <v>41244</v>
      </c>
      <c r="C9234">
        <v>30.338781356999998</v>
      </c>
    </row>
    <row r="9235" spans="1:3" x14ac:dyDescent="0.25">
      <c r="A9235">
        <v>4749</v>
      </c>
      <c r="B9235" s="1">
        <f>DATE(2013,1,1) + TIME(0,0,0)</f>
        <v>41275</v>
      </c>
      <c r="C9235">
        <v>30.34797287</v>
      </c>
    </row>
    <row r="9236" spans="1:3" x14ac:dyDescent="0.25">
      <c r="A9236">
        <v>4780</v>
      </c>
      <c r="B9236" s="1">
        <f>DATE(2013,2,1) + TIME(0,0,0)</f>
        <v>41306</v>
      </c>
      <c r="C9236">
        <v>30.357103347999999</v>
      </c>
    </row>
    <row r="9237" spans="1:3" x14ac:dyDescent="0.25">
      <c r="A9237">
        <v>4808</v>
      </c>
      <c r="B9237" s="1">
        <f>DATE(2013,3,1) + TIME(0,0,0)</f>
        <v>41334</v>
      </c>
      <c r="C9237">
        <v>30.365295410000002</v>
      </c>
    </row>
    <row r="9238" spans="1:3" x14ac:dyDescent="0.25">
      <c r="A9238">
        <v>4839</v>
      </c>
      <c r="B9238" s="1">
        <f>DATE(2013,4,1) + TIME(0,0,0)</f>
        <v>41365</v>
      </c>
      <c r="C9238">
        <v>30.374309539999999</v>
      </c>
    </row>
    <row r="9239" spans="1:3" x14ac:dyDescent="0.25">
      <c r="A9239">
        <v>4869</v>
      </c>
      <c r="B9239" s="1">
        <f>DATE(2013,5,1) + TIME(0,0,0)</f>
        <v>41395</v>
      </c>
      <c r="C9239">
        <v>30.382974624999999</v>
      </c>
    </row>
    <row r="9240" spans="1:3" x14ac:dyDescent="0.25">
      <c r="A9240">
        <v>4900</v>
      </c>
      <c r="B9240" s="1">
        <f>DATE(2013,6,1) + TIME(0,0,0)</f>
        <v>41426</v>
      </c>
      <c r="C9240">
        <v>30.391872406000001</v>
      </c>
    </row>
    <row r="9241" spans="1:3" x14ac:dyDescent="0.25">
      <c r="A9241">
        <v>4930</v>
      </c>
      <c r="B9241" s="1">
        <f>DATE(2013,7,1) + TIME(0,0,0)</f>
        <v>41456</v>
      </c>
      <c r="C9241">
        <v>30.400428772000001</v>
      </c>
    </row>
    <row r="9242" spans="1:3" x14ac:dyDescent="0.25">
      <c r="A9242">
        <v>4961</v>
      </c>
      <c r="B9242" s="1">
        <f>DATE(2013,8,1) + TIME(0,0,0)</f>
        <v>41487</v>
      </c>
      <c r="C9242">
        <v>30.40921402</v>
      </c>
    </row>
    <row r="9243" spans="1:3" x14ac:dyDescent="0.25">
      <c r="A9243">
        <v>4992</v>
      </c>
      <c r="B9243" s="1">
        <f>DATE(2013,9,1) + TIME(0,0,0)</f>
        <v>41518</v>
      </c>
      <c r="C9243">
        <v>30.417945862</v>
      </c>
    </row>
    <row r="9244" spans="1:3" x14ac:dyDescent="0.25">
      <c r="A9244">
        <v>5022</v>
      </c>
      <c r="B9244" s="1">
        <f>DATE(2013,10,1) + TIME(0,0,0)</f>
        <v>41548</v>
      </c>
      <c r="C9244">
        <v>30.426345824999999</v>
      </c>
    </row>
    <row r="9245" spans="1:3" x14ac:dyDescent="0.25">
      <c r="A9245">
        <v>5053</v>
      </c>
      <c r="B9245" s="1">
        <f>DATE(2013,11,1) + TIME(0,0,0)</f>
        <v>41579</v>
      </c>
      <c r="C9245">
        <v>30.434972763000001</v>
      </c>
    </row>
    <row r="9246" spans="1:3" x14ac:dyDescent="0.25">
      <c r="A9246">
        <v>5083</v>
      </c>
      <c r="B9246" s="1">
        <f>DATE(2013,12,1) + TIME(0,0,0)</f>
        <v>41609</v>
      </c>
      <c r="C9246">
        <v>30.443271636999999</v>
      </c>
    </row>
    <row r="9247" spans="1:3" x14ac:dyDescent="0.25">
      <c r="A9247">
        <v>5114</v>
      </c>
      <c r="B9247" s="1">
        <f>DATE(2014,1,1) + TIME(0,0,0)</f>
        <v>41640</v>
      </c>
      <c r="C9247">
        <v>30.451797485</v>
      </c>
    </row>
    <row r="9248" spans="1:3" x14ac:dyDescent="0.25">
      <c r="A9248">
        <v>5145</v>
      </c>
      <c r="B9248" s="1">
        <f>DATE(2014,2,1) + TIME(0,0,0)</f>
        <v>41671</v>
      </c>
      <c r="C9248">
        <v>30.460273742999998</v>
      </c>
    </row>
    <row r="9249" spans="1:3" x14ac:dyDescent="0.25">
      <c r="A9249">
        <v>5173</v>
      </c>
      <c r="B9249" s="1">
        <f>DATE(2014,3,1) + TIME(0,0,0)</f>
        <v>41699</v>
      </c>
      <c r="C9249">
        <v>30.467887877999999</v>
      </c>
    </row>
    <row r="9250" spans="1:3" x14ac:dyDescent="0.25">
      <c r="A9250">
        <v>5204</v>
      </c>
      <c r="B9250" s="1">
        <f>DATE(2014,4,1) + TIME(0,0,0)</f>
        <v>41730</v>
      </c>
      <c r="C9250">
        <v>30.476274490000002</v>
      </c>
    </row>
    <row r="9251" spans="1:3" x14ac:dyDescent="0.25">
      <c r="A9251">
        <v>5234</v>
      </c>
      <c r="B9251" s="1">
        <f>DATE(2014,5,1) + TIME(0,0,0)</f>
        <v>41760</v>
      </c>
      <c r="C9251">
        <v>30.484350203999998</v>
      </c>
    </row>
    <row r="9252" spans="1:3" x14ac:dyDescent="0.25">
      <c r="A9252">
        <v>5265</v>
      </c>
      <c r="B9252" s="1">
        <f>DATE(2014,6,1) + TIME(0,0,0)</f>
        <v>41791</v>
      </c>
      <c r="C9252">
        <v>30.492650986000001</v>
      </c>
    </row>
    <row r="9253" spans="1:3" x14ac:dyDescent="0.25">
      <c r="A9253">
        <v>5295</v>
      </c>
      <c r="B9253" s="1">
        <f>DATE(2014,7,1) + TIME(0,0,0)</f>
        <v>41821</v>
      </c>
      <c r="C9253">
        <v>30.500637053999998</v>
      </c>
    </row>
    <row r="9254" spans="1:3" x14ac:dyDescent="0.25">
      <c r="A9254">
        <v>5326</v>
      </c>
      <c r="B9254" s="1">
        <f>DATE(2014,8,1) + TIME(0,0,0)</f>
        <v>41852</v>
      </c>
      <c r="C9254">
        <v>30.508842468000001</v>
      </c>
    </row>
    <row r="9255" spans="1:3" x14ac:dyDescent="0.25">
      <c r="A9255">
        <v>5357</v>
      </c>
      <c r="B9255" s="1">
        <f>DATE(2014,9,1) + TIME(0,0,0)</f>
        <v>41883</v>
      </c>
      <c r="C9255">
        <v>30.517002106</v>
      </c>
    </row>
    <row r="9256" spans="1:3" x14ac:dyDescent="0.25">
      <c r="A9256">
        <v>5387</v>
      </c>
      <c r="B9256" s="1">
        <f>DATE(2014,10,1) + TIME(0,0,0)</f>
        <v>41913</v>
      </c>
      <c r="C9256">
        <v>30.524860382</v>
      </c>
    </row>
    <row r="9257" spans="1:3" x14ac:dyDescent="0.25">
      <c r="A9257">
        <v>5418</v>
      </c>
      <c r="B9257" s="1">
        <f>DATE(2014,11,1) + TIME(0,0,0)</f>
        <v>41944</v>
      </c>
      <c r="C9257">
        <v>30.532939911</v>
      </c>
    </row>
    <row r="9258" spans="1:3" x14ac:dyDescent="0.25">
      <c r="A9258">
        <v>5448</v>
      </c>
      <c r="B9258" s="1">
        <f>DATE(2014,12,1) + TIME(0,0,0)</f>
        <v>41974</v>
      </c>
      <c r="C9258">
        <v>30.540721893000001</v>
      </c>
    </row>
    <row r="9259" spans="1:3" x14ac:dyDescent="0.25">
      <c r="A9259">
        <v>5479</v>
      </c>
      <c r="B9259" s="1">
        <f>DATE(2015,1,1) + TIME(0,0,0)</f>
        <v>42005</v>
      </c>
      <c r="C9259">
        <v>30.548723220999999</v>
      </c>
    </row>
    <row r="9260" spans="1:3" x14ac:dyDescent="0.25">
      <c r="A9260">
        <v>5510</v>
      </c>
      <c r="B9260" s="1">
        <f>DATE(2015,2,1) + TIME(0,0,0)</f>
        <v>42036</v>
      </c>
      <c r="C9260">
        <v>30.556682587000001</v>
      </c>
    </row>
    <row r="9261" spans="1:3" x14ac:dyDescent="0.25">
      <c r="A9261">
        <v>5538</v>
      </c>
      <c r="B9261" s="1">
        <f>DATE(2015,3,1) + TIME(0,0,0)</f>
        <v>42064</v>
      </c>
      <c r="C9261">
        <v>30.563838959000002</v>
      </c>
    </row>
    <row r="9262" spans="1:3" x14ac:dyDescent="0.25">
      <c r="A9262">
        <v>5569</v>
      </c>
      <c r="B9262" s="1">
        <f>DATE(2015,4,1) + TIME(0,0,0)</f>
        <v>42095</v>
      </c>
      <c r="C9262">
        <v>30.571723938000002</v>
      </c>
    </row>
    <row r="9263" spans="1:3" x14ac:dyDescent="0.25">
      <c r="A9263">
        <v>5599</v>
      </c>
      <c r="B9263" s="1">
        <f>DATE(2015,5,1) + TIME(0,0,0)</f>
        <v>42125</v>
      </c>
      <c r="C9263">
        <v>30.579317093</v>
      </c>
    </row>
    <row r="9264" spans="1:3" x14ac:dyDescent="0.25">
      <c r="A9264">
        <v>5630</v>
      </c>
      <c r="B9264" s="1">
        <f>DATE(2015,6,1) + TIME(0,0,0)</f>
        <v>42156</v>
      </c>
      <c r="C9264">
        <v>30.587125778000001</v>
      </c>
    </row>
    <row r="9265" spans="1:3" x14ac:dyDescent="0.25">
      <c r="A9265">
        <v>5660</v>
      </c>
      <c r="B9265" s="1">
        <f>DATE(2015,7,1) + TIME(0,0,0)</f>
        <v>42186</v>
      </c>
      <c r="C9265">
        <v>30.594648361000001</v>
      </c>
    </row>
    <row r="9266" spans="1:3" x14ac:dyDescent="0.25">
      <c r="A9266">
        <v>5691</v>
      </c>
      <c r="B9266" s="1">
        <f>DATE(2015,8,1) + TIME(0,0,0)</f>
        <v>42217</v>
      </c>
      <c r="C9266">
        <v>30.602386474999999</v>
      </c>
    </row>
    <row r="9267" spans="1:3" x14ac:dyDescent="0.25">
      <c r="A9267">
        <v>5722</v>
      </c>
      <c r="B9267" s="1">
        <f>DATE(2015,9,1) + TIME(0,0,0)</f>
        <v>42248</v>
      </c>
      <c r="C9267">
        <v>30.610088348000001</v>
      </c>
    </row>
    <row r="9268" spans="1:3" x14ac:dyDescent="0.25">
      <c r="A9268">
        <v>5752</v>
      </c>
      <c r="B9268" s="1">
        <f>DATE(2015,10,1) + TIME(0,0,0)</f>
        <v>42278</v>
      </c>
      <c r="C9268">
        <v>30.617511748999998</v>
      </c>
    </row>
    <row r="9269" spans="1:3" x14ac:dyDescent="0.25">
      <c r="A9269">
        <v>5783</v>
      </c>
      <c r="B9269" s="1">
        <f>DATE(2015,11,1) + TIME(0,0,0)</f>
        <v>42309</v>
      </c>
      <c r="C9269">
        <v>30.625148772999999</v>
      </c>
    </row>
    <row r="9270" spans="1:3" x14ac:dyDescent="0.25">
      <c r="A9270">
        <v>5813</v>
      </c>
      <c r="B9270" s="1">
        <f>DATE(2015,12,1) + TIME(0,0,0)</f>
        <v>42339</v>
      </c>
      <c r="C9270">
        <v>30.632511139000002</v>
      </c>
    </row>
    <row r="9271" spans="1:3" x14ac:dyDescent="0.25">
      <c r="A9271">
        <v>5844</v>
      </c>
      <c r="B9271" s="1">
        <f>DATE(2016,1,1) + TIME(0,0,0)</f>
        <v>42370</v>
      </c>
      <c r="C9271">
        <v>30.640087128000001</v>
      </c>
    </row>
    <row r="9272" spans="1:3" x14ac:dyDescent="0.25">
      <c r="A9272">
        <v>5875</v>
      </c>
      <c r="B9272" s="1">
        <f>DATE(2016,2,1) + TIME(0,0,0)</f>
        <v>42401</v>
      </c>
      <c r="C9272">
        <v>30.647634505999999</v>
      </c>
    </row>
    <row r="9273" spans="1:3" x14ac:dyDescent="0.25">
      <c r="A9273">
        <v>5904</v>
      </c>
      <c r="B9273" s="1">
        <f>DATE(2016,3,1) + TIME(0,0,0)</f>
        <v>42430</v>
      </c>
      <c r="C9273">
        <v>30.654668808</v>
      </c>
    </row>
    <row r="9274" spans="1:3" x14ac:dyDescent="0.25">
      <c r="A9274">
        <v>5935</v>
      </c>
      <c r="B9274" s="1">
        <f>DATE(2016,4,1) + TIME(0,0,0)</f>
        <v>42461</v>
      </c>
      <c r="C9274">
        <v>30.662158966</v>
      </c>
    </row>
    <row r="9275" spans="1:3" x14ac:dyDescent="0.25">
      <c r="A9275">
        <v>5965</v>
      </c>
      <c r="B9275" s="1">
        <f>DATE(2016,5,1) + TIME(0,0,0)</f>
        <v>42491</v>
      </c>
      <c r="C9275">
        <v>30.669380188000002</v>
      </c>
    </row>
    <row r="9276" spans="1:3" x14ac:dyDescent="0.25">
      <c r="A9276">
        <v>5996</v>
      </c>
      <c r="B9276" s="1">
        <f>DATE(2016,6,1) + TIME(0,0,0)</f>
        <v>42522</v>
      </c>
      <c r="C9276">
        <v>30.676816939999998</v>
      </c>
    </row>
    <row r="9277" spans="1:3" x14ac:dyDescent="0.25">
      <c r="A9277">
        <v>6026</v>
      </c>
      <c r="B9277" s="1">
        <f>DATE(2016,7,1) + TIME(0,0,0)</f>
        <v>42552</v>
      </c>
      <c r="C9277">
        <v>30.683986663999999</v>
      </c>
    </row>
    <row r="9278" spans="1:3" x14ac:dyDescent="0.25">
      <c r="A9278">
        <v>6057</v>
      </c>
      <c r="B9278" s="1">
        <f>DATE(2016,8,1) + TIME(0,0,0)</f>
        <v>42583</v>
      </c>
      <c r="C9278">
        <v>30.69137001</v>
      </c>
    </row>
    <row r="9279" spans="1:3" x14ac:dyDescent="0.25">
      <c r="A9279">
        <v>6088</v>
      </c>
      <c r="B9279" s="1">
        <f>DATE(2016,9,1) + TIME(0,0,0)</f>
        <v>42614</v>
      </c>
      <c r="C9279">
        <v>30.698728560999999</v>
      </c>
    </row>
    <row r="9280" spans="1:3" x14ac:dyDescent="0.25">
      <c r="A9280">
        <v>6118</v>
      </c>
      <c r="B9280" s="1">
        <f>DATE(2016,10,1) + TIME(0,0,0)</f>
        <v>42644</v>
      </c>
      <c r="C9280">
        <v>30.705823897999998</v>
      </c>
    </row>
    <row r="9281" spans="1:3" x14ac:dyDescent="0.25">
      <c r="A9281">
        <v>6149</v>
      </c>
      <c r="B9281" s="1">
        <f>DATE(2016,11,1) + TIME(0,0,0)</f>
        <v>42675</v>
      </c>
      <c r="C9281">
        <v>30.713130951</v>
      </c>
    </row>
    <row r="9282" spans="1:3" x14ac:dyDescent="0.25">
      <c r="A9282">
        <v>6179</v>
      </c>
      <c r="B9282" s="1">
        <f>DATE(2016,12,1) + TIME(0,0,0)</f>
        <v>42705</v>
      </c>
      <c r="C9282">
        <v>30.720178604000001</v>
      </c>
    </row>
    <row r="9283" spans="1:3" x14ac:dyDescent="0.25">
      <c r="A9283">
        <v>6210</v>
      </c>
      <c r="B9283" s="1">
        <f>DATE(2017,1,1) + TIME(0,0,0)</f>
        <v>42736</v>
      </c>
      <c r="C9283">
        <v>30.727437973000001</v>
      </c>
    </row>
    <row r="9284" spans="1:3" x14ac:dyDescent="0.25">
      <c r="A9284">
        <v>6241</v>
      </c>
      <c r="B9284" s="1">
        <f>DATE(2017,2,1) + TIME(0,0,0)</f>
        <v>42767</v>
      </c>
      <c r="C9284">
        <v>30.734672545999999</v>
      </c>
    </row>
    <row r="9285" spans="1:3" x14ac:dyDescent="0.25">
      <c r="A9285">
        <v>6269</v>
      </c>
      <c r="B9285" s="1">
        <f>DATE(2017,3,1) + TIME(0,0,0)</f>
        <v>42795</v>
      </c>
      <c r="C9285">
        <v>30.741186142</v>
      </c>
    </row>
    <row r="9286" spans="1:3" x14ac:dyDescent="0.25">
      <c r="A9286">
        <v>6300</v>
      </c>
      <c r="B9286" s="1">
        <f>DATE(2017,4,1) + TIME(0,0,0)</f>
        <v>42826</v>
      </c>
      <c r="C9286">
        <v>30.748376845999999</v>
      </c>
    </row>
    <row r="9287" spans="1:3" x14ac:dyDescent="0.25">
      <c r="A9287">
        <v>6330</v>
      </c>
      <c r="B9287" s="1">
        <f>DATE(2017,5,1) + TIME(0,0,0)</f>
        <v>42856</v>
      </c>
      <c r="C9287">
        <v>30.755311966000001</v>
      </c>
    </row>
    <row r="9288" spans="1:3" x14ac:dyDescent="0.25">
      <c r="A9288">
        <v>6361</v>
      </c>
      <c r="B9288" s="1">
        <f>DATE(2017,6,1) + TIME(0,0,0)</f>
        <v>42887</v>
      </c>
      <c r="C9288">
        <v>30.762456894</v>
      </c>
    </row>
    <row r="9289" spans="1:3" x14ac:dyDescent="0.25">
      <c r="A9289">
        <v>6391</v>
      </c>
      <c r="B9289" s="1">
        <f>DATE(2017,7,1) + TIME(0,0,0)</f>
        <v>42917</v>
      </c>
      <c r="C9289">
        <v>30.769350052</v>
      </c>
    </row>
    <row r="9290" spans="1:3" x14ac:dyDescent="0.25">
      <c r="A9290">
        <v>6422</v>
      </c>
      <c r="B9290" s="1">
        <f>DATE(2017,8,1) + TIME(0,0,0)</f>
        <v>42948</v>
      </c>
      <c r="C9290">
        <v>30.776451111</v>
      </c>
    </row>
    <row r="9291" spans="1:3" x14ac:dyDescent="0.25">
      <c r="A9291">
        <v>6453</v>
      </c>
      <c r="B9291" s="1">
        <f>DATE(2017,9,1) + TIME(0,0,0)</f>
        <v>42979</v>
      </c>
      <c r="C9291">
        <v>30.783527373999998</v>
      </c>
    </row>
    <row r="9292" spans="1:3" x14ac:dyDescent="0.25">
      <c r="A9292">
        <v>6483</v>
      </c>
      <c r="B9292" s="1">
        <f>DATE(2017,10,1) + TIME(0,0,0)</f>
        <v>43009</v>
      </c>
      <c r="C9292">
        <v>30.79034996</v>
      </c>
    </row>
    <row r="9293" spans="1:3" x14ac:dyDescent="0.25">
      <c r="A9293">
        <v>6514</v>
      </c>
      <c r="B9293" s="1">
        <f>DATE(2017,11,1) + TIME(0,0,0)</f>
        <v>43040</v>
      </c>
      <c r="C9293">
        <v>30.79737854</v>
      </c>
    </row>
    <row r="9294" spans="1:3" x14ac:dyDescent="0.25">
      <c r="A9294">
        <v>6544</v>
      </c>
      <c r="B9294" s="1">
        <f>DATE(2017,12,1) + TIME(0,0,0)</f>
        <v>43070</v>
      </c>
      <c r="C9294">
        <v>30.804155349999998</v>
      </c>
    </row>
    <row r="9295" spans="1:3" x14ac:dyDescent="0.25">
      <c r="A9295">
        <v>6575</v>
      </c>
      <c r="B9295" s="1">
        <f>DATE(2018,1,1) + TIME(0,0,0)</f>
        <v>43101</v>
      </c>
      <c r="C9295">
        <v>30.811136246</v>
      </c>
    </row>
    <row r="9296" spans="1:3" x14ac:dyDescent="0.25">
      <c r="A9296">
        <v>6606</v>
      </c>
      <c r="B9296" s="1">
        <f>DATE(2018,2,1) + TIME(0,0,0)</f>
        <v>43132</v>
      </c>
      <c r="C9296">
        <v>30.818094253999998</v>
      </c>
    </row>
    <row r="9297" spans="1:3" x14ac:dyDescent="0.25">
      <c r="A9297">
        <v>6634</v>
      </c>
      <c r="B9297" s="1">
        <f>DATE(2018,3,1) + TIME(0,0,0)</f>
        <v>43160</v>
      </c>
      <c r="C9297">
        <v>30.824359894000001</v>
      </c>
    </row>
    <row r="9298" spans="1:3" x14ac:dyDescent="0.25">
      <c r="A9298">
        <v>6665</v>
      </c>
      <c r="B9298" s="1">
        <f>DATE(2018,4,1) + TIME(0,0,0)</f>
        <v>43191</v>
      </c>
      <c r="C9298">
        <v>30.831277846999999</v>
      </c>
    </row>
    <row r="9299" spans="1:3" x14ac:dyDescent="0.25">
      <c r="A9299">
        <v>6695</v>
      </c>
      <c r="B9299" s="1">
        <f>DATE(2018,5,1) + TIME(0,0,0)</f>
        <v>43221</v>
      </c>
      <c r="C9299">
        <v>30.837951660000002</v>
      </c>
    </row>
    <row r="9300" spans="1:3" x14ac:dyDescent="0.25">
      <c r="A9300">
        <v>6726</v>
      </c>
      <c r="B9300" s="1">
        <f>DATE(2018,6,1) + TIME(0,0,0)</f>
        <v>43252</v>
      </c>
      <c r="C9300">
        <v>30.844827651999999</v>
      </c>
    </row>
    <row r="9301" spans="1:3" x14ac:dyDescent="0.25">
      <c r="A9301">
        <v>6756</v>
      </c>
      <c r="B9301" s="1">
        <f>DATE(2018,7,1) + TIME(0,0,0)</f>
        <v>43282</v>
      </c>
      <c r="C9301">
        <v>30.851461410999999</v>
      </c>
    </row>
    <row r="9302" spans="1:3" x14ac:dyDescent="0.25">
      <c r="A9302">
        <v>6787</v>
      </c>
      <c r="B9302" s="1">
        <f>DATE(2018,8,1) + TIME(0,0,0)</f>
        <v>43313</v>
      </c>
      <c r="C9302">
        <v>30.858299254999999</v>
      </c>
    </row>
    <row r="9303" spans="1:3" x14ac:dyDescent="0.25">
      <c r="A9303">
        <v>6818</v>
      </c>
      <c r="B9303" s="1">
        <f>DATE(2018,9,1) + TIME(0,0,0)</f>
        <v>43344</v>
      </c>
      <c r="C9303">
        <v>30.865116119</v>
      </c>
    </row>
    <row r="9304" spans="1:3" x14ac:dyDescent="0.25">
      <c r="A9304">
        <v>6848</v>
      </c>
      <c r="B9304" s="1">
        <f>DATE(2018,10,1) + TIME(0,0,0)</f>
        <v>43374</v>
      </c>
      <c r="C9304">
        <v>30.871696472</v>
      </c>
    </row>
    <row r="9305" spans="1:3" x14ac:dyDescent="0.25">
      <c r="A9305">
        <v>6879</v>
      </c>
      <c r="B9305" s="1">
        <f>DATE(2018,11,1) + TIME(0,0,0)</f>
        <v>43405</v>
      </c>
      <c r="C9305">
        <v>30.878475189</v>
      </c>
    </row>
    <row r="9306" spans="1:3" x14ac:dyDescent="0.25">
      <c r="A9306">
        <v>6909</v>
      </c>
      <c r="B9306" s="1">
        <f>DATE(2018,12,1) + TIME(0,0,0)</f>
        <v>43435</v>
      </c>
      <c r="C9306">
        <v>30.885019302</v>
      </c>
    </row>
    <row r="9307" spans="1:3" x14ac:dyDescent="0.25">
      <c r="A9307">
        <v>6940</v>
      </c>
      <c r="B9307" s="1">
        <f>DATE(2019,1,1) + TIME(0,0,0)</f>
        <v>43466</v>
      </c>
      <c r="C9307">
        <v>30.89176178</v>
      </c>
    </row>
    <row r="9308" spans="1:3" x14ac:dyDescent="0.25">
      <c r="A9308">
        <v>6971</v>
      </c>
      <c r="B9308" s="1">
        <f>DATE(2019,2,1) + TIME(0,0,0)</f>
        <v>43497</v>
      </c>
      <c r="C9308">
        <v>30.898487091</v>
      </c>
    </row>
    <row r="9309" spans="1:3" x14ac:dyDescent="0.25">
      <c r="A9309">
        <v>6999</v>
      </c>
      <c r="B9309" s="1">
        <f>DATE(2019,3,1) + TIME(0,0,0)</f>
        <v>43525</v>
      </c>
      <c r="C9309">
        <v>30.904544829999999</v>
      </c>
    </row>
    <row r="9310" spans="1:3" x14ac:dyDescent="0.25">
      <c r="A9310">
        <v>7030</v>
      </c>
      <c r="B9310" s="1">
        <f>DATE(2019,4,1) + TIME(0,0,0)</f>
        <v>43556</v>
      </c>
      <c r="C9310">
        <v>30.911233901999999</v>
      </c>
    </row>
    <row r="9311" spans="1:3" x14ac:dyDescent="0.25">
      <c r="A9311">
        <v>7060</v>
      </c>
      <c r="B9311" s="1">
        <f>DATE(2019,5,1) + TIME(0,0,0)</f>
        <v>43586</v>
      </c>
      <c r="C9311">
        <v>30.917692184</v>
      </c>
    </row>
    <row r="9312" spans="1:3" x14ac:dyDescent="0.25">
      <c r="A9312">
        <v>7091</v>
      </c>
      <c r="B9312" s="1">
        <f>DATE(2019,6,1) + TIME(0,0,0)</f>
        <v>43617</v>
      </c>
      <c r="C9312">
        <v>30.924346924000002</v>
      </c>
    </row>
    <row r="9313" spans="1:3" x14ac:dyDescent="0.25">
      <c r="A9313">
        <v>7121</v>
      </c>
      <c r="B9313" s="1">
        <f>DATE(2019,7,1) + TIME(0,0,0)</f>
        <v>43647</v>
      </c>
      <c r="C9313">
        <v>30.930770874</v>
      </c>
    </row>
    <row r="9314" spans="1:3" x14ac:dyDescent="0.25">
      <c r="A9314">
        <v>7152</v>
      </c>
      <c r="B9314" s="1">
        <f>DATE(2019,8,1) + TIME(0,0,0)</f>
        <v>43678</v>
      </c>
      <c r="C9314">
        <v>30.937391281</v>
      </c>
    </row>
    <row r="9315" spans="1:3" x14ac:dyDescent="0.25">
      <c r="A9315">
        <v>7183</v>
      </c>
      <c r="B9315" s="1">
        <f>DATE(2019,9,1) + TIME(0,0,0)</f>
        <v>43709</v>
      </c>
      <c r="C9315">
        <v>30.943992614999999</v>
      </c>
    </row>
    <row r="9316" spans="1:3" x14ac:dyDescent="0.25">
      <c r="A9316">
        <v>7213</v>
      </c>
      <c r="B9316" s="1">
        <f>DATE(2019,10,1) + TIME(0,0,0)</f>
        <v>43739</v>
      </c>
      <c r="C9316">
        <v>30.950366974000001</v>
      </c>
    </row>
    <row r="9317" spans="1:3" x14ac:dyDescent="0.25">
      <c r="A9317">
        <v>7244</v>
      </c>
      <c r="B9317" s="1">
        <f>DATE(2019,11,1) + TIME(0,0,0)</f>
        <v>43770</v>
      </c>
      <c r="C9317">
        <v>30.956933974999998</v>
      </c>
    </row>
    <row r="9318" spans="1:3" x14ac:dyDescent="0.25">
      <c r="A9318">
        <v>7274</v>
      </c>
      <c r="B9318" s="1">
        <f>DATE(2019,12,1) + TIME(0,0,0)</f>
        <v>43800</v>
      </c>
      <c r="C9318">
        <v>30.963274001999999</v>
      </c>
    </row>
    <row r="9319" spans="1:3" x14ac:dyDescent="0.25">
      <c r="A9319">
        <v>7305</v>
      </c>
      <c r="B9319" s="1">
        <f>DATE(2020,1,1) + TIME(0,0,0)</f>
        <v>43831</v>
      </c>
      <c r="C9319">
        <v>30.969806671000001</v>
      </c>
    </row>
    <row r="9320" spans="1:3" x14ac:dyDescent="0.25">
      <c r="A9320">
        <v>7336</v>
      </c>
      <c r="B9320" s="1">
        <f>DATE(2020,2,1) + TIME(0,0,0)</f>
        <v>43862</v>
      </c>
      <c r="C9320">
        <v>30.976324081000001</v>
      </c>
    </row>
    <row r="9321" spans="1:3" x14ac:dyDescent="0.25">
      <c r="A9321">
        <v>7365</v>
      </c>
      <c r="B9321" s="1">
        <f>DATE(2020,3,1) + TIME(0,0,0)</f>
        <v>43891</v>
      </c>
      <c r="C9321">
        <v>30.982402801999999</v>
      </c>
    </row>
    <row r="9322" spans="1:3" x14ac:dyDescent="0.25">
      <c r="A9322">
        <v>7396</v>
      </c>
      <c r="B9322" s="1">
        <f>DATE(2020,4,1) + TIME(0,0,0)</f>
        <v>43922</v>
      </c>
      <c r="C9322">
        <v>30.988885880000002</v>
      </c>
    </row>
    <row r="9323" spans="1:3" x14ac:dyDescent="0.25">
      <c r="A9323">
        <v>7426</v>
      </c>
      <c r="B9323" s="1">
        <f>DATE(2020,5,1) + TIME(0,0,0)</f>
        <v>43952</v>
      </c>
      <c r="C9323">
        <v>30.995143890000001</v>
      </c>
    </row>
    <row r="9324" spans="1:3" x14ac:dyDescent="0.25">
      <c r="A9324">
        <v>7457</v>
      </c>
      <c r="B9324" s="1">
        <f>DATE(2020,6,1) + TIME(0,0,0)</f>
        <v>43983</v>
      </c>
      <c r="C9324">
        <v>31.001592636000002</v>
      </c>
    </row>
    <row r="9325" spans="1:3" x14ac:dyDescent="0.25">
      <c r="A9325">
        <v>7487</v>
      </c>
      <c r="B9325" s="1">
        <f>DATE(2020,7,1) + TIME(0,0,0)</f>
        <v>44013</v>
      </c>
      <c r="C9325">
        <v>31.007818222000001</v>
      </c>
    </row>
    <row r="9326" spans="1:3" x14ac:dyDescent="0.25">
      <c r="A9326">
        <v>7518</v>
      </c>
      <c r="B9326" s="1">
        <f>DATE(2020,8,1) + TIME(0,0,0)</f>
        <v>44044</v>
      </c>
      <c r="C9326">
        <v>31.014236449999999</v>
      </c>
    </row>
    <row r="9327" spans="1:3" x14ac:dyDescent="0.25">
      <c r="A9327">
        <v>7549</v>
      </c>
      <c r="B9327" s="1">
        <f>DATE(2020,9,1) + TIME(0,0,0)</f>
        <v>44075</v>
      </c>
      <c r="C9327">
        <v>31.020635604999999</v>
      </c>
    </row>
    <row r="9328" spans="1:3" x14ac:dyDescent="0.25">
      <c r="A9328">
        <v>7579</v>
      </c>
      <c r="B9328" s="1">
        <f>DATE(2020,10,1) + TIME(0,0,0)</f>
        <v>44105</v>
      </c>
      <c r="C9328">
        <v>31.026813507</v>
      </c>
    </row>
    <row r="9329" spans="1:3" x14ac:dyDescent="0.25">
      <c r="A9329">
        <v>7610</v>
      </c>
      <c r="B9329" s="1">
        <f>DATE(2020,11,1) + TIME(0,0,0)</f>
        <v>44136</v>
      </c>
      <c r="C9329">
        <v>31.033182144000001</v>
      </c>
    </row>
    <row r="9330" spans="1:3" x14ac:dyDescent="0.25">
      <c r="A9330">
        <v>7640</v>
      </c>
      <c r="B9330" s="1">
        <f>DATE(2020,12,1) + TIME(0,0,0)</f>
        <v>44166</v>
      </c>
      <c r="C9330">
        <v>31.039331436000001</v>
      </c>
    </row>
    <row r="9331" spans="1:3" x14ac:dyDescent="0.25">
      <c r="A9331">
        <v>7671</v>
      </c>
      <c r="B9331" s="1">
        <f>DATE(2021,1,1) + TIME(0,0,0)</f>
        <v>44197</v>
      </c>
      <c r="C9331">
        <v>31.045667647999998</v>
      </c>
    </row>
    <row r="9332" spans="1:3" x14ac:dyDescent="0.25">
      <c r="A9332">
        <v>7702</v>
      </c>
      <c r="B9332" s="1">
        <f>DATE(2021,2,1) + TIME(0,0,0)</f>
        <v>44228</v>
      </c>
      <c r="C9332">
        <v>31.051988602000002</v>
      </c>
    </row>
    <row r="9333" spans="1:3" x14ac:dyDescent="0.25">
      <c r="A9333">
        <v>7730</v>
      </c>
      <c r="B9333" s="1">
        <f>DATE(2021,3,1) + TIME(0,0,0)</f>
        <v>44256</v>
      </c>
      <c r="C9333">
        <v>31.057683945000001</v>
      </c>
    </row>
    <row r="9334" spans="1:3" x14ac:dyDescent="0.25">
      <c r="A9334">
        <v>7761</v>
      </c>
      <c r="B9334" s="1">
        <f>DATE(2021,4,1) + TIME(0,0,0)</f>
        <v>44287</v>
      </c>
      <c r="C9334">
        <v>31.063976287999999</v>
      </c>
    </row>
    <row r="9335" spans="1:3" x14ac:dyDescent="0.25">
      <c r="A9335">
        <v>7791</v>
      </c>
      <c r="B9335" s="1">
        <f>DATE(2021,5,1) + TIME(0,0,0)</f>
        <v>44317</v>
      </c>
      <c r="C9335">
        <v>31.070049286</v>
      </c>
    </row>
    <row r="9336" spans="1:3" x14ac:dyDescent="0.25">
      <c r="A9336">
        <v>7822</v>
      </c>
      <c r="B9336" s="1">
        <f>DATE(2021,6,1) + TIME(0,0,0)</f>
        <v>44348</v>
      </c>
      <c r="C9336">
        <v>31.076309204000001</v>
      </c>
    </row>
    <row r="9337" spans="1:3" x14ac:dyDescent="0.25">
      <c r="A9337">
        <v>7852</v>
      </c>
      <c r="B9337" s="1">
        <f>DATE(2021,7,1) + TIME(0,0,0)</f>
        <v>44378</v>
      </c>
      <c r="C9337">
        <v>31.082353592</v>
      </c>
    </row>
    <row r="9338" spans="1:3" x14ac:dyDescent="0.25">
      <c r="A9338">
        <v>7883</v>
      </c>
      <c r="B9338" s="1">
        <f>DATE(2021,8,1) + TIME(0,0,0)</f>
        <v>44409</v>
      </c>
      <c r="C9338">
        <v>31.088584900000001</v>
      </c>
    </row>
    <row r="9339" spans="1:3" x14ac:dyDescent="0.25">
      <c r="A9339">
        <v>7914</v>
      </c>
      <c r="B9339" s="1">
        <f>DATE(2021,9,1) + TIME(0,0,0)</f>
        <v>44440</v>
      </c>
      <c r="C9339">
        <v>31.094800949</v>
      </c>
    </row>
    <row r="9340" spans="1:3" x14ac:dyDescent="0.25">
      <c r="A9340">
        <v>7944</v>
      </c>
      <c r="B9340" s="1">
        <f>DATE(2021,10,1) + TIME(0,0,0)</f>
        <v>44470</v>
      </c>
      <c r="C9340">
        <v>31.100801468</v>
      </c>
    </row>
    <row r="9341" spans="1:3" x14ac:dyDescent="0.25">
      <c r="A9341">
        <v>7975</v>
      </c>
      <c r="B9341" s="1">
        <f>DATE(2021,11,1) + TIME(0,0,0)</f>
        <v>44501</v>
      </c>
      <c r="C9341">
        <v>31.106988907000002</v>
      </c>
    </row>
    <row r="9342" spans="1:3" x14ac:dyDescent="0.25">
      <c r="A9342">
        <v>8005</v>
      </c>
      <c r="B9342" s="1">
        <f>DATE(2021,12,1) + TIME(0,0,0)</f>
        <v>44531</v>
      </c>
      <c r="C9342">
        <v>31.112960815000001</v>
      </c>
    </row>
    <row r="9343" spans="1:3" x14ac:dyDescent="0.25">
      <c r="A9343">
        <v>8036</v>
      </c>
      <c r="B9343" s="1">
        <f>DATE(2022,1,1) + TIME(0,0,0)</f>
        <v>44562</v>
      </c>
      <c r="C9343">
        <v>31.119117737</v>
      </c>
    </row>
    <row r="9344" spans="1:3" x14ac:dyDescent="0.25">
      <c r="A9344">
        <v>8067</v>
      </c>
      <c r="B9344" s="1">
        <f>DATE(2022,2,1) + TIME(0,0,0)</f>
        <v>44593</v>
      </c>
      <c r="C9344">
        <v>31.125261306999999</v>
      </c>
    </row>
    <row r="9345" spans="1:3" x14ac:dyDescent="0.25">
      <c r="A9345">
        <v>8095</v>
      </c>
      <c r="B9345" s="1">
        <f>DATE(2022,3,1) + TIME(0,0,0)</f>
        <v>44621</v>
      </c>
      <c r="C9345">
        <v>31.130798339999998</v>
      </c>
    </row>
    <row r="9346" spans="1:3" x14ac:dyDescent="0.25">
      <c r="A9346">
        <v>8126</v>
      </c>
      <c r="B9346" s="1">
        <f>DATE(2022,4,1) + TIME(0,0,0)</f>
        <v>44652</v>
      </c>
      <c r="C9346">
        <v>31.1369133</v>
      </c>
    </row>
    <row r="9347" spans="1:3" x14ac:dyDescent="0.25">
      <c r="A9347">
        <v>8156</v>
      </c>
      <c r="B9347" s="1">
        <f>DATE(2022,5,1) + TIME(0,0,0)</f>
        <v>44682</v>
      </c>
      <c r="C9347">
        <v>31.142816543999999</v>
      </c>
    </row>
    <row r="9348" spans="1:3" x14ac:dyDescent="0.25">
      <c r="A9348">
        <v>8187</v>
      </c>
      <c r="B9348" s="1">
        <f>DATE(2022,6,1) + TIME(0,0,0)</f>
        <v>44713</v>
      </c>
      <c r="C9348">
        <v>31.1489048</v>
      </c>
    </row>
    <row r="9349" spans="1:3" x14ac:dyDescent="0.25">
      <c r="A9349">
        <v>8217</v>
      </c>
      <c r="B9349" s="1">
        <f>DATE(2022,7,1) + TIME(0,0,0)</f>
        <v>44743</v>
      </c>
      <c r="C9349">
        <v>31.154781342</v>
      </c>
    </row>
    <row r="9350" spans="1:3" x14ac:dyDescent="0.25">
      <c r="A9350">
        <v>8248</v>
      </c>
      <c r="B9350" s="1">
        <f>DATE(2022,8,1) + TIME(0,0,0)</f>
        <v>44774</v>
      </c>
      <c r="C9350">
        <v>31.160840988</v>
      </c>
    </row>
    <row r="9351" spans="1:3" x14ac:dyDescent="0.25">
      <c r="A9351">
        <v>8279</v>
      </c>
      <c r="B9351" s="1">
        <f>DATE(2022,9,1) + TIME(0,0,0)</f>
        <v>44805</v>
      </c>
      <c r="C9351">
        <v>31.166885376</v>
      </c>
    </row>
    <row r="9352" spans="1:3" x14ac:dyDescent="0.25">
      <c r="A9352">
        <v>8309</v>
      </c>
      <c r="B9352" s="1">
        <f>DATE(2022,10,1) + TIME(0,0,0)</f>
        <v>44835</v>
      </c>
      <c r="C9352">
        <v>31.172723770000001</v>
      </c>
    </row>
    <row r="9353" spans="1:3" x14ac:dyDescent="0.25">
      <c r="A9353">
        <v>8340</v>
      </c>
      <c r="B9353" s="1">
        <f>DATE(2022,11,1) + TIME(0,0,0)</f>
        <v>44866</v>
      </c>
      <c r="C9353">
        <v>31.178741455000001</v>
      </c>
    </row>
    <row r="9354" spans="1:3" x14ac:dyDescent="0.25">
      <c r="A9354">
        <v>8370</v>
      </c>
      <c r="B9354" s="1">
        <f>DATE(2022,12,1) + TIME(0,0,0)</f>
        <v>44896</v>
      </c>
      <c r="C9354">
        <v>31.184551239000001</v>
      </c>
    </row>
    <row r="9355" spans="1:3" x14ac:dyDescent="0.25">
      <c r="A9355">
        <v>8401</v>
      </c>
      <c r="B9355" s="1">
        <f>DATE(2023,1,1) + TIME(0,0,0)</f>
        <v>44927</v>
      </c>
      <c r="C9355">
        <v>31.190542221000001</v>
      </c>
    </row>
    <row r="9356" spans="1:3" x14ac:dyDescent="0.25">
      <c r="A9356">
        <v>8432</v>
      </c>
      <c r="B9356" s="1">
        <f>DATE(2023,2,1) + TIME(0,0,0)</f>
        <v>44958</v>
      </c>
      <c r="C9356">
        <v>31.196519852000002</v>
      </c>
    </row>
    <row r="9357" spans="1:3" x14ac:dyDescent="0.25">
      <c r="A9357">
        <v>8460</v>
      </c>
      <c r="B9357" s="1">
        <f>DATE(2023,3,1) + TIME(0,0,0)</f>
        <v>44986</v>
      </c>
      <c r="C9357">
        <v>31.201908112000002</v>
      </c>
    </row>
    <row r="9358" spans="1:3" x14ac:dyDescent="0.25">
      <c r="A9358">
        <v>8491</v>
      </c>
      <c r="B9358" s="1">
        <f>DATE(2023,4,1) + TIME(0,0,0)</f>
        <v>45017</v>
      </c>
      <c r="C9358">
        <v>31.207859038999999</v>
      </c>
    </row>
    <row r="9359" spans="1:3" x14ac:dyDescent="0.25">
      <c r="A9359">
        <v>8521</v>
      </c>
      <c r="B9359" s="1">
        <f>DATE(2023,5,1) + TIME(0,0,0)</f>
        <v>45047</v>
      </c>
      <c r="C9359">
        <v>31.213605880999999</v>
      </c>
    </row>
    <row r="9360" spans="1:3" x14ac:dyDescent="0.25">
      <c r="A9360">
        <v>8552</v>
      </c>
      <c r="B9360" s="1">
        <f>DATE(2023,6,1) + TIME(0,0,0)</f>
        <v>45078</v>
      </c>
      <c r="C9360">
        <v>31.219532012999998</v>
      </c>
    </row>
    <row r="9361" spans="1:3" x14ac:dyDescent="0.25">
      <c r="A9361">
        <v>8582</v>
      </c>
      <c r="B9361" s="1">
        <f>DATE(2023,7,1) + TIME(0,0,0)</f>
        <v>45108</v>
      </c>
      <c r="C9361">
        <v>31.225254059000001</v>
      </c>
    </row>
    <row r="9362" spans="1:3" x14ac:dyDescent="0.25">
      <c r="A9362">
        <v>8613</v>
      </c>
      <c r="B9362" s="1">
        <f>DATE(2023,8,1) + TIME(0,0,0)</f>
        <v>45139</v>
      </c>
      <c r="C9362">
        <v>31.231153488</v>
      </c>
    </row>
    <row r="9363" spans="1:3" x14ac:dyDescent="0.25">
      <c r="A9363">
        <v>8644</v>
      </c>
      <c r="B9363" s="1">
        <f>DATE(2023,9,1) + TIME(0,0,0)</f>
        <v>45170</v>
      </c>
      <c r="C9363">
        <v>31.237039566</v>
      </c>
    </row>
    <row r="9364" spans="1:3" x14ac:dyDescent="0.25">
      <c r="A9364">
        <v>8674</v>
      </c>
      <c r="B9364" s="1">
        <f>DATE(2023,10,1) + TIME(0,0,0)</f>
        <v>45200</v>
      </c>
      <c r="C9364">
        <v>31.242723465000001</v>
      </c>
    </row>
    <row r="9365" spans="1:3" x14ac:dyDescent="0.25">
      <c r="A9365">
        <v>8705</v>
      </c>
      <c r="B9365" s="1">
        <f>DATE(2023,11,1) + TIME(0,0,0)</f>
        <v>45231</v>
      </c>
      <c r="C9365">
        <v>31.248584746999999</v>
      </c>
    </row>
    <row r="9366" spans="1:3" x14ac:dyDescent="0.25">
      <c r="A9366">
        <v>8735</v>
      </c>
      <c r="B9366" s="1">
        <f>DATE(2023,12,1) + TIME(0,0,0)</f>
        <v>45261</v>
      </c>
      <c r="C9366">
        <v>31.254245758</v>
      </c>
    </row>
    <row r="9367" spans="1:3" x14ac:dyDescent="0.25">
      <c r="A9367">
        <v>8766</v>
      </c>
      <c r="B9367" s="1">
        <f>DATE(2024,1,1) + TIME(0,0,0)</f>
        <v>45292</v>
      </c>
      <c r="C9367">
        <v>31.260080338000002</v>
      </c>
    </row>
    <row r="9368" spans="1:3" x14ac:dyDescent="0.25">
      <c r="A9368">
        <v>8797</v>
      </c>
      <c r="B9368" s="1">
        <f>DATE(2024,2,1) + TIME(0,0,0)</f>
        <v>45323</v>
      </c>
      <c r="C9368">
        <v>31.265903473000002</v>
      </c>
    </row>
    <row r="9369" spans="1:3" x14ac:dyDescent="0.25">
      <c r="A9369">
        <v>8826</v>
      </c>
      <c r="B9369" s="1">
        <f>DATE(2024,3,1) + TIME(0,0,0)</f>
        <v>45352</v>
      </c>
      <c r="C9369">
        <v>31.271339417</v>
      </c>
    </row>
    <row r="9370" spans="1:3" x14ac:dyDescent="0.25">
      <c r="A9370">
        <v>8857</v>
      </c>
      <c r="B9370" s="1">
        <f>DATE(2024,4,1) + TIME(0,0,0)</f>
        <v>45383</v>
      </c>
      <c r="C9370">
        <v>31.277137755999998</v>
      </c>
    </row>
    <row r="9371" spans="1:3" x14ac:dyDescent="0.25">
      <c r="A9371">
        <v>8887</v>
      </c>
      <c r="B9371" s="1">
        <f>DATE(2024,5,1) + TIME(0,0,0)</f>
        <v>45413</v>
      </c>
      <c r="C9371">
        <v>31.282737732000001</v>
      </c>
    </row>
    <row r="9372" spans="1:3" x14ac:dyDescent="0.25">
      <c r="A9372">
        <v>8918</v>
      </c>
      <c r="B9372" s="1">
        <f>DATE(2024,6,1) + TIME(0,0,0)</f>
        <v>45444</v>
      </c>
      <c r="C9372">
        <v>31.288511276000001</v>
      </c>
    </row>
    <row r="9373" spans="1:3" x14ac:dyDescent="0.25">
      <c r="A9373">
        <v>8948</v>
      </c>
      <c r="B9373" s="1">
        <f>DATE(2024,7,1) + TIME(0,0,0)</f>
        <v>45474</v>
      </c>
      <c r="C9373">
        <v>31.294088364</v>
      </c>
    </row>
    <row r="9374" spans="1:3" x14ac:dyDescent="0.25">
      <c r="A9374">
        <v>8979</v>
      </c>
      <c r="B9374" s="1">
        <f>DATE(2024,8,1) + TIME(0,0,0)</f>
        <v>45505</v>
      </c>
      <c r="C9374">
        <v>31.299837111999999</v>
      </c>
    </row>
    <row r="9375" spans="1:3" x14ac:dyDescent="0.25">
      <c r="A9375">
        <v>9010</v>
      </c>
      <c r="B9375" s="1">
        <f>DATE(2024,9,1) + TIME(0,0,0)</f>
        <v>45536</v>
      </c>
      <c r="C9375">
        <v>31.305574416999999</v>
      </c>
    </row>
    <row r="9376" spans="1:3" x14ac:dyDescent="0.25">
      <c r="A9376">
        <v>9040</v>
      </c>
      <c r="B9376" s="1">
        <f>DATE(2024,10,1) + TIME(0,0,0)</f>
        <v>45566</v>
      </c>
      <c r="C9376">
        <v>31.311115265000002</v>
      </c>
    </row>
    <row r="9377" spans="1:3" x14ac:dyDescent="0.25">
      <c r="A9377">
        <v>9071</v>
      </c>
      <c r="B9377" s="1">
        <f>DATE(2024,11,1) + TIME(0,0,0)</f>
        <v>45597</v>
      </c>
      <c r="C9377">
        <v>31.316829681000002</v>
      </c>
    </row>
    <row r="9378" spans="1:3" x14ac:dyDescent="0.25">
      <c r="A9378">
        <v>9101</v>
      </c>
      <c r="B9378" s="1">
        <f>DATE(2024,12,1) + TIME(0,0,0)</f>
        <v>45627</v>
      </c>
      <c r="C9378">
        <v>31.322347641</v>
      </c>
    </row>
    <row r="9379" spans="1:3" x14ac:dyDescent="0.25">
      <c r="A9379">
        <v>9132</v>
      </c>
      <c r="B9379" s="1">
        <f>DATE(2025,1,1) + TIME(0,0,0)</f>
        <v>45658</v>
      </c>
      <c r="C9379">
        <v>31.328037261999999</v>
      </c>
    </row>
    <row r="9380" spans="1:3" x14ac:dyDescent="0.25">
      <c r="A9380">
        <v>9163</v>
      </c>
      <c r="B9380" s="1">
        <f>DATE(2025,2,1) + TIME(0,0,0)</f>
        <v>45689</v>
      </c>
      <c r="C9380">
        <v>31.333713531000001</v>
      </c>
    </row>
    <row r="9381" spans="1:3" x14ac:dyDescent="0.25">
      <c r="A9381">
        <v>9191</v>
      </c>
      <c r="B9381" s="1">
        <f>DATE(2025,3,1) + TIME(0,0,0)</f>
        <v>45717</v>
      </c>
      <c r="C9381">
        <v>31.338832855</v>
      </c>
    </row>
    <row r="9382" spans="1:3" x14ac:dyDescent="0.25">
      <c r="A9382">
        <v>9222</v>
      </c>
      <c r="B9382" s="1">
        <f>DATE(2025,4,1) + TIME(0,0,0)</f>
        <v>45748</v>
      </c>
      <c r="C9382">
        <v>31.344488144</v>
      </c>
    </row>
    <row r="9383" spans="1:3" x14ac:dyDescent="0.25">
      <c r="A9383">
        <v>9252</v>
      </c>
      <c r="B9383" s="1">
        <f>DATE(2025,5,1) + TIME(0,0,0)</f>
        <v>45778</v>
      </c>
      <c r="C9383">
        <v>31.349948883</v>
      </c>
    </row>
    <row r="9384" spans="1:3" x14ac:dyDescent="0.25">
      <c r="A9384">
        <v>9283</v>
      </c>
      <c r="B9384" s="1">
        <f>DATE(2025,6,1) + TIME(0,0,0)</f>
        <v>45809</v>
      </c>
      <c r="C9384">
        <v>31.355581283999999</v>
      </c>
    </row>
    <row r="9385" spans="1:3" x14ac:dyDescent="0.25">
      <c r="A9385">
        <v>9313</v>
      </c>
      <c r="B9385" s="1">
        <f>DATE(2025,7,1) + TIME(0,0,0)</f>
        <v>45839</v>
      </c>
      <c r="C9385">
        <v>31.361021042000001</v>
      </c>
    </row>
    <row r="9386" spans="1:3" x14ac:dyDescent="0.25">
      <c r="A9386">
        <v>9344</v>
      </c>
      <c r="B9386" s="1">
        <f>DATE(2025,8,1) + TIME(0,0,0)</f>
        <v>45870</v>
      </c>
      <c r="C9386">
        <v>31.366630554</v>
      </c>
    </row>
    <row r="9387" spans="1:3" x14ac:dyDescent="0.25">
      <c r="A9387">
        <v>9375</v>
      </c>
      <c r="B9387" s="1">
        <f>DATE(2025,9,1) + TIME(0,0,0)</f>
        <v>45901</v>
      </c>
      <c r="C9387">
        <v>31.372226715</v>
      </c>
    </row>
    <row r="9388" spans="1:3" x14ac:dyDescent="0.25">
      <c r="A9388">
        <v>9405</v>
      </c>
      <c r="B9388" s="1">
        <f>DATE(2025,10,1) + TIME(0,0,0)</f>
        <v>45931</v>
      </c>
      <c r="C9388">
        <v>31.377634048000001</v>
      </c>
    </row>
    <row r="9389" spans="1:3" x14ac:dyDescent="0.25">
      <c r="A9389">
        <v>9436</v>
      </c>
      <c r="B9389" s="1">
        <f>DATE(2025,11,1) + TIME(0,0,0)</f>
        <v>45962</v>
      </c>
      <c r="C9389">
        <v>31.383209228999998</v>
      </c>
    </row>
    <row r="9390" spans="1:3" x14ac:dyDescent="0.25">
      <c r="A9390">
        <v>9466</v>
      </c>
      <c r="B9390" s="1">
        <f>DATE(2025,12,1) + TIME(0,0,0)</f>
        <v>45992</v>
      </c>
      <c r="C9390">
        <v>31.388593673999999</v>
      </c>
    </row>
    <row r="9391" spans="1:3" x14ac:dyDescent="0.25">
      <c r="A9391">
        <v>9497</v>
      </c>
      <c r="B9391" s="1">
        <f>DATE(2026,1,1) + TIME(0,0,0)</f>
        <v>46023</v>
      </c>
      <c r="C9391">
        <v>31.394145966</v>
      </c>
    </row>
    <row r="9392" spans="1:3" x14ac:dyDescent="0.25">
      <c r="A9392">
        <v>9528</v>
      </c>
      <c r="B9392" s="1">
        <f>DATE(2026,2,1) + TIME(0,0,0)</f>
        <v>46054</v>
      </c>
      <c r="C9392">
        <v>31.399686812999999</v>
      </c>
    </row>
    <row r="9393" spans="1:3" x14ac:dyDescent="0.25">
      <c r="A9393">
        <v>9556</v>
      </c>
      <c r="B9393" s="1">
        <f>DATE(2026,3,1) + TIME(0,0,0)</f>
        <v>46082</v>
      </c>
      <c r="C9393">
        <v>31.404682159</v>
      </c>
    </row>
    <row r="9394" spans="1:3" x14ac:dyDescent="0.25">
      <c r="A9394">
        <v>9587</v>
      </c>
      <c r="B9394" s="1">
        <f>DATE(2026,4,1) + TIME(0,0,0)</f>
        <v>46113</v>
      </c>
      <c r="C9394">
        <v>31.410200118999999</v>
      </c>
    </row>
    <row r="9395" spans="1:3" x14ac:dyDescent="0.25">
      <c r="A9395">
        <v>9617</v>
      </c>
      <c r="B9395" s="1">
        <f>DATE(2026,5,1) + TIME(0,0,0)</f>
        <v>46143</v>
      </c>
      <c r="C9395">
        <v>31.415531158</v>
      </c>
    </row>
    <row r="9396" spans="1:3" x14ac:dyDescent="0.25">
      <c r="A9396">
        <v>9648</v>
      </c>
      <c r="B9396" s="1">
        <f>DATE(2026,6,1) + TIME(0,0,0)</f>
        <v>46174</v>
      </c>
      <c r="C9396">
        <v>31.421028137</v>
      </c>
    </row>
    <row r="9397" spans="1:3" x14ac:dyDescent="0.25">
      <c r="A9397">
        <v>9678</v>
      </c>
      <c r="B9397" s="1">
        <f>DATE(2026,7,1) + TIME(0,0,0)</f>
        <v>46204</v>
      </c>
      <c r="C9397">
        <v>31.426338196</v>
      </c>
    </row>
    <row r="9398" spans="1:3" x14ac:dyDescent="0.25">
      <c r="A9398">
        <v>9709</v>
      </c>
      <c r="B9398" s="1">
        <f>DATE(2026,8,1) + TIME(0,0,0)</f>
        <v>46235</v>
      </c>
      <c r="C9398">
        <v>31.431812286</v>
      </c>
    </row>
    <row r="9399" spans="1:3" x14ac:dyDescent="0.25">
      <c r="A9399">
        <v>9740</v>
      </c>
      <c r="B9399" s="1">
        <f>DATE(2026,9,1) + TIME(0,0,0)</f>
        <v>46266</v>
      </c>
      <c r="C9399">
        <v>31.437276839999999</v>
      </c>
    </row>
    <row r="9400" spans="1:3" x14ac:dyDescent="0.25">
      <c r="A9400">
        <v>9770</v>
      </c>
      <c r="B9400" s="1">
        <f>DATE(2026,10,1) + TIME(0,0,0)</f>
        <v>46296</v>
      </c>
      <c r="C9400">
        <v>31.442552567</v>
      </c>
    </row>
    <row r="9401" spans="1:3" x14ac:dyDescent="0.25">
      <c r="A9401">
        <v>9801</v>
      </c>
      <c r="B9401" s="1">
        <f>DATE(2026,11,1) + TIME(0,0,0)</f>
        <v>46327</v>
      </c>
      <c r="C9401">
        <v>31.447994231999999</v>
      </c>
    </row>
    <row r="9402" spans="1:3" x14ac:dyDescent="0.25">
      <c r="A9402">
        <v>9831</v>
      </c>
      <c r="B9402" s="1">
        <f>DATE(2026,12,1) + TIME(0,0,0)</f>
        <v>46357</v>
      </c>
      <c r="C9402">
        <v>31.453250884999999</v>
      </c>
    </row>
    <row r="9403" spans="1:3" x14ac:dyDescent="0.25">
      <c r="A9403">
        <v>9862</v>
      </c>
      <c r="B9403" s="1">
        <f>DATE(2027,1,1) + TIME(0,0,0)</f>
        <v>46388</v>
      </c>
      <c r="C9403">
        <v>31.45867157</v>
      </c>
    </row>
    <row r="9404" spans="1:3" x14ac:dyDescent="0.25">
      <c r="A9404">
        <v>9893</v>
      </c>
      <c r="B9404" s="1">
        <f>DATE(2027,2,1) + TIME(0,0,0)</f>
        <v>46419</v>
      </c>
      <c r="C9404">
        <v>31.464080810999999</v>
      </c>
    </row>
    <row r="9405" spans="1:3" x14ac:dyDescent="0.25">
      <c r="A9405">
        <v>9921</v>
      </c>
      <c r="B9405" s="1">
        <f>DATE(2027,3,1) + TIME(0,0,0)</f>
        <v>46447</v>
      </c>
      <c r="C9405">
        <v>31.468955994000002</v>
      </c>
    </row>
    <row r="9406" spans="1:3" x14ac:dyDescent="0.25">
      <c r="A9406">
        <v>9952</v>
      </c>
      <c r="B9406" s="1">
        <f>DATE(2027,4,1) + TIME(0,0,0)</f>
        <v>46478</v>
      </c>
      <c r="C9406">
        <v>31.474344253999998</v>
      </c>
    </row>
    <row r="9407" spans="1:3" x14ac:dyDescent="0.25">
      <c r="A9407">
        <v>9982</v>
      </c>
      <c r="B9407" s="1">
        <f>DATE(2027,5,1) + TIME(0,0,0)</f>
        <v>46508</v>
      </c>
      <c r="C9407">
        <v>31.479549408</v>
      </c>
    </row>
    <row r="9408" spans="1:3" x14ac:dyDescent="0.25">
      <c r="A9408">
        <v>10013</v>
      </c>
      <c r="B9408" s="1">
        <f>DATE(2027,6,1) + TIME(0,0,0)</f>
        <v>46539</v>
      </c>
      <c r="C9408">
        <v>31.484916686999998</v>
      </c>
    </row>
    <row r="9409" spans="1:3" x14ac:dyDescent="0.25">
      <c r="A9409">
        <v>10043</v>
      </c>
      <c r="B9409" s="1">
        <f>DATE(2027,7,1) + TIME(0,0,0)</f>
        <v>46569</v>
      </c>
      <c r="C9409">
        <v>31.490098953</v>
      </c>
    </row>
    <row r="9410" spans="1:3" x14ac:dyDescent="0.25">
      <c r="A9410">
        <v>10074</v>
      </c>
      <c r="B9410" s="1">
        <f>DATE(2027,8,1) + TIME(0,0,0)</f>
        <v>46600</v>
      </c>
      <c r="C9410">
        <v>31.495445251</v>
      </c>
    </row>
    <row r="9411" spans="1:3" x14ac:dyDescent="0.25">
      <c r="A9411">
        <v>10105</v>
      </c>
      <c r="B9411" s="1">
        <f>DATE(2027,9,1) + TIME(0,0,0)</f>
        <v>46631</v>
      </c>
      <c r="C9411">
        <v>31.500780106000001</v>
      </c>
    </row>
    <row r="9412" spans="1:3" x14ac:dyDescent="0.25">
      <c r="A9412">
        <v>10135</v>
      </c>
      <c r="B9412" s="1">
        <f>DATE(2027,10,1) + TIME(0,0,0)</f>
        <v>46661</v>
      </c>
      <c r="C9412">
        <v>31.505933762000002</v>
      </c>
    </row>
    <row r="9413" spans="1:3" x14ac:dyDescent="0.25">
      <c r="A9413">
        <v>10166</v>
      </c>
      <c r="B9413" s="1">
        <f>DATE(2027,11,1) + TIME(0,0,0)</f>
        <v>46692</v>
      </c>
      <c r="C9413">
        <v>31.511247635</v>
      </c>
    </row>
    <row r="9414" spans="1:3" x14ac:dyDescent="0.25">
      <c r="A9414">
        <v>10196</v>
      </c>
      <c r="B9414" s="1">
        <f>DATE(2027,12,1) + TIME(0,0,0)</f>
        <v>46722</v>
      </c>
      <c r="C9414">
        <v>31.516380309999999</v>
      </c>
    </row>
    <row r="9415" spans="1:3" x14ac:dyDescent="0.25">
      <c r="A9415">
        <v>10227</v>
      </c>
      <c r="B9415" s="1">
        <f>DATE(2028,1,1) + TIME(0,0,0)</f>
        <v>46753</v>
      </c>
      <c r="C9415">
        <v>31.52167511</v>
      </c>
    </row>
    <row r="9416" spans="1:3" x14ac:dyDescent="0.25">
      <c r="A9416">
        <v>10258</v>
      </c>
      <c r="B9416" s="1">
        <f>DATE(2028,2,1) + TIME(0,0,0)</f>
        <v>46784</v>
      </c>
      <c r="C9416">
        <v>31.526958466</v>
      </c>
    </row>
    <row r="9417" spans="1:3" x14ac:dyDescent="0.25">
      <c r="A9417">
        <v>10287</v>
      </c>
      <c r="B9417" s="1">
        <f>DATE(2028,3,1) + TIME(0,0,0)</f>
        <v>46813</v>
      </c>
      <c r="C9417">
        <v>31.531890869000001</v>
      </c>
    </row>
    <row r="9418" spans="1:3" x14ac:dyDescent="0.25">
      <c r="A9418">
        <v>10318</v>
      </c>
      <c r="B9418" s="1">
        <f>DATE(2028,4,1) + TIME(0,0,0)</f>
        <v>46844</v>
      </c>
      <c r="C9418">
        <v>31.537153243999999</v>
      </c>
    </row>
    <row r="9419" spans="1:3" x14ac:dyDescent="0.25">
      <c r="A9419">
        <v>10348</v>
      </c>
      <c r="B9419" s="1">
        <f>DATE(2028,5,1) + TIME(0,0,0)</f>
        <v>46874</v>
      </c>
      <c r="C9419">
        <v>31.542236328000001</v>
      </c>
    </row>
    <row r="9420" spans="1:3" x14ac:dyDescent="0.25">
      <c r="A9420">
        <v>10379</v>
      </c>
      <c r="B9420" s="1">
        <f>DATE(2028,6,1) + TIME(0,0,0)</f>
        <v>46905</v>
      </c>
      <c r="C9420">
        <v>31.547479630000002</v>
      </c>
    </row>
    <row r="9421" spans="1:3" x14ac:dyDescent="0.25">
      <c r="A9421">
        <v>10409</v>
      </c>
      <c r="B9421" s="1">
        <f>DATE(2028,7,1) + TIME(0,0,0)</f>
        <v>46935</v>
      </c>
      <c r="C9421">
        <v>31.55254364</v>
      </c>
    </row>
    <row r="9422" spans="1:3" x14ac:dyDescent="0.25">
      <c r="A9422">
        <v>10440</v>
      </c>
      <c r="B9422" s="1">
        <f>DATE(2028,8,1) + TIME(0,0,0)</f>
        <v>46966</v>
      </c>
      <c r="C9422">
        <v>31.557765961000001</v>
      </c>
    </row>
    <row r="9423" spans="1:3" x14ac:dyDescent="0.25">
      <c r="A9423">
        <v>10471</v>
      </c>
      <c r="B9423" s="1">
        <f>DATE(2028,9,1) + TIME(0,0,0)</f>
        <v>46997</v>
      </c>
      <c r="C9423">
        <v>31.562978744999999</v>
      </c>
    </row>
    <row r="9424" spans="1:3" x14ac:dyDescent="0.25">
      <c r="A9424">
        <v>10501</v>
      </c>
      <c r="B9424" s="1">
        <f>DATE(2028,10,1) + TIME(0,0,0)</f>
        <v>47027</v>
      </c>
      <c r="C9424">
        <v>31.568014144999999</v>
      </c>
    </row>
    <row r="9425" spans="1:3" x14ac:dyDescent="0.25">
      <c r="A9425">
        <v>10532</v>
      </c>
      <c r="B9425" s="1">
        <f>DATE(2028,11,1) + TIME(0,0,0)</f>
        <v>47058</v>
      </c>
      <c r="C9425">
        <v>31.573205947999998</v>
      </c>
    </row>
    <row r="9426" spans="1:3" x14ac:dyDescent="0.25">
      <c r="A9426">
        <v>10562</v>
      </c>
      <c r="B9426" s="1">
        <f>DATE(2028,12,1) + TIME(0,0,0)</f>
        <v>47088</v>
      </c>
      <c r="C9426">
        <v>31.578222275000002</v>
      </c>
    </row>
    <row r="9427" spans="1:3" x14ac:dyDescent="0.25">
      <c r="A9427">
        <v>10593</v>
      </c>
      <c r="B9427" s="1">
        <f>DATE(2029,1,1) + TIME(0,0,0)</f>
        <v>47119</v>
      </c>
      <c r="C9427">
        <v>31.583395004</v>
      </c>
    </row>
    <row r="9428" spans="1:3" x14ac:dyDescent="0.25">
      <c r="A9428">
        <v>10624</v>
      </c>
      <c r="B9428" s="1">
        <f>DATE(2029,2,1) + TIME(0,0,0)</f>
        <v>47150</v>
      </c>
      <c r="C9428">
        <v>31.588558197000001</v>
      </c>
    </row>
    <row r="9429" spans="1:3" x14ac:dyDescent="0.25">
      <c r="A9429">
        <v>10652</v>
      </c>
      <c r="B9429" s="1">
        <f>DATE(2029,3,1) + TIME(0,0,0)</f>
        <v>47178</v>
      </c>
      <c r="C9429">
        <v>31.593212128000001</v>
      </c>
    </row>
    <row r="9430" spans="1:3" x14ac:dyDescent="0.25">
      <c r="A9430">
        <v>10683</v>
      </c>
      <c r="B9430" s="1">
        <f>DATE(2029,4,1) + TIME(0,0,0)</f>
        <v>47209</v>
      </c>
      <c r="C9430">
        <v>31.598356247000002</v>
      </c>
    </row>
    <row r="9431" spans="1:3" x14ac:dyDescent="0.25">
      <c r="A9431">
        <v>10713</v>
      </c>
      <c r="B9431" s="1">
        <f>DATE(2029,5,1) + TIME(0,0,0)</f>
        <v>47239</v>
      </c>
      <c r="C9431">
        <v>31.60332489</v>
      </c>
    </row>
    <row r="9432" spans="1:3" x14ac:dyDescent="0.25">
      <c r="A9432">
        <v>10744</v>
      </c>
      <c r="B9432" s="1">
        <f>DATE(2029,6,1) + TIME(0,0,0)</f>
        <v>47270</v>
      </c>
      <c r="C9432">
        <v>31.608449936</v>
      </c>
    </row>
    <row r="9433" spans="1:3" x14ac:dyDescent="0.25">
      <c r="A9433">
        <v>10774</v>
      </c>
      <c r="B9433" s="1">
        <f>DATE(2029,7,1) + TIME(0,0,0)</f>
        <v>47300</v>
      </c>
      <c r="C9433">
        <v>31.613399506</v>
      </c>
    </row>
    <row r="9434" spans="1:3" x14ac:dyDescent="0.25">
      <c r="A9434">
        <v>10805</v>
      </c>
      <c r="B9434" s="1">
        <f>DATE(2029,8,1) + TIME(0,0,0)</f>
        <v>47331</v>
      </c>
      <c r="C9434">
        <v>31.618505477999999</v>
      </c>
    </row>
    <row r="9435" spans="1:3" x14ac:dyDescent="0.25">
      <c r="A9435">
        <v>10836</v>
      </c>
      <c r="B9435" s="1">
        <f>DATE(2029,9,1) + TIME(0,0,0)</f>
        <v>47362</v>
      </c>
      <c r="C9435">
        <v>31.623601913000002</v>
      </c>
    </row>
    <row r="9436" spans="1:3" x14ac:dyDescent="0.25">
      <c r="A9436">
        <v>10866</v>
      </c>
      <c r="B9436" s="1">
        <f>DATE(2029,10,1) + TIME(0,0,0)</f>
        <v>47392</v>
      </c>
      <c r="C9436">
        <v>31.628522873000001</v>
      </c>
    </row>
    <row r="9437" spans="1:3" x14ac:dyDescent="0.25">
      <c r="A9437">
        <v>10897</v>
      </c>
      <c r="B9437" s="1">
        <f>DATE(2029,11,1) + TIME(0,0,0)</f>
        <v>47423</v>
      </c>
      <c r="C9437">
        <v>31.633600234999999</v>
      </c>
    </row>
    <row r="9438" spans="1:3" x14ac:dyDescent="0.25">
      <c r="A9438">
        <v>10927</v>
      </c>
      <c r="B9438" s="1">
        <f>DATE(2029,12,1) + TIME(0,0,0)</f>
        <v>47453</v>
      </c>
      <c r="C9438">
        <v>31.638504028</v>
      </c>
    </row>
    <row r="9439" spans="1:3" x14ac:dyDescent="0.25">
      <c r="A9439">
        <v>10958</v>
      </c>
      <c r="B9439" s="1">
        <f>DATE(2030,1,1) + TIME(0,0,0)</f>
        <v>47484</v>
      </c>
      <c r="C9439">
        <v>31.643562317000001</v>
      </c>
    </row>
    <row r="9440" spans="1:3" x14ac:dyDescent="0.25">
      <c r="A9440">
        <v>10989</v>
      </c>
      <c r="B9440" s="1">
        <f>DATE(2030,2,1) + TIME(0,0,0)</f>
        <v>47515</v>
      </c>
      <c r="C9440">
        <v>31.648611069000001</v>
      </c>
    </row>
    <row r="9441" spans="1:3" x14ac:dyDescent="0.25">
      <c r="A9441">
        <v>11017</v>
      </c>
      <c r="B9441" s="1">
        <f>DATE(2030,3,1) + TIME(0,0,0)</f>
        <v>47543</v>
      </c>
      <c r="C9441">
        <v>31.65316391</v>
      </c>
    </row>
    <row r="9442" spans="1:3" x14ac:dyDescent="0.25">
      <c r="A9442">
        <v>11048</v>
      </c>
      <c r="B9442" s="1">
        <f>DATE(2030,4,1) + TIME(0,0,0)</f>
        <v>47574</v>
      </c>
      <c r="C9442">
        <v>31.658193588</v>
      </c>
    </row>
    <row r="9443" spans="1:3" x14ac:dyDescent="0.25">
      <c r="A9443">
        <v>11078</v>
      </c>
      <c r="B9443" s="1">
        <f>DATE(2030,5,1) + TIME(0,0,0)</f>
        <v>47604</v>
      </c>
      <c r="C9443">
        <v>31.663053513000001</v>
      </c>
    </row>
    <row r="9444" spans="1:3" x14ac:dyDescent="0.25">
      <c r="A9444">
        <v>11109</v>
      </c>
      <c r="B9444" s="1">
        <f>DATE(2030,6,1) + TIME(0,0,0)</f>
        <v>47635</v>
      </c>
      <c r="C9444">
        <v>31.668066025000002</v>
      </c>
    </row>
    <row r="9445" spans="1:3" x14ac:dyDescent="0.25">
      <c r="A9445">
        <v>11139</v>
      </c>
      <c r="B9445" s="1">
        <f>DATE(2030,7,1) + TIME(0,0,0)</f>
        <v>47665</v>
      </c>
      <c r="C9445">
        <v>31.672906875999999</v>
      </c>
    </row>
    <row r="9446" spans="1:3" x14ac:dyDescent="0.25">
      <c r="A9446">
        <v>11170</v>
      </c>
      <c r="B9446" s="1">
        <f>DATE(2030,8,1) + TIME(0,0,0)</f>
        <v>47696</v>
      </c>
      <c r="C9446">
        <v>31.677900313999999</v>
      </c>
    </row>
    <row r="9447" spans="1:3" x14ac:dyDescent="0.25">
      <c r="A9447">
        <v>11201</v>
      </c>
      <c r="B9447" s="1">
        <f>DATE(2030,9,1) + TIME(0,0,0)</f>
        <v>47727</v>
      </c>
      <c r="C9447">
        <v>31.682886123999999</v>
      </c>
    </row>
    <row r="9448" spans="1:3" x14ac:dyDescent="0.25">
      <c r="A9448">
        <v>11231</v>
      </c>
      <c r="B9448" s="1">
        <f>DATE(2030,10,1) + TIME(0,0,0)</f>
        <v>47757</v>
      </c>
      <c r="C9448">
        <v>31.687700272000001</v>
      </c>
    </row>
    <row r="9449" spans="1:3" x14ac:dyDescent="0.25">
      <c r="A9449">
        <v>11262</v>
      </c>
      <c r="B9449" s="1">
        <f>DATE(2030,11,1) + TIME(0,0,0)</f>
        <v>47788</v>
      </c>
      <c r="C9449">
        <v>31.692667007000001</v>
      </c>
    </row>
    <row r="9450" spans="1:3" x14ac:dyDescent="0.25">
      <c r="A9450">
        <v>11292</v>
      </c>
      <c r="B9450" s="1">
        <f>DATE(2030,12,1) + TIME(0,0,0)</f>
        <v>47818</v>
      </c>
      <c r="C9450">
        <v>31.697463988999999</v>
      </c>
    </row>
    <row r="9451" spans="1:3" x14ac:dyDescent="0.25">
      <c r="A9451">
        <v>11323</v>
      </c>
      <c r="B9451" s="1">
        <f>DATE(2031,1,1) + TIME(0,0,0)</f>
        <v>47849</v>
      </c>
      <c r="C9451">
        <v>31.702413559</v>
      </c>
    </row>
    <row r="9452" spans="1:3" x14ac:dyDescent="0.25">
      <c r="A9452">
        <v>11354</v>
      </c>
      <c r="B9452" s="1">
        <f>DATE(2031,2,1) + TIME(0,0,0)</f>
        <v>47880</v>
      </c>
      <c r="C9452">
        <v>31.707353592</v>
      </c>
    </row>
    <row r="9453" spans="1:3" x14ac:dyDescent="0.25">
      <c r="A9453">
        <v>11382</v>
      </c>
      <c r="B9453" s="1">
        <f>DATE(2031,3,1) + TIME(0,0,0)</f>
        <v>47908</v>
      </c>
      <c r="C9453">
        <v>31.711807251</v>
      </c>
    </row>
    <row r="9454" spans="1:3" x14ac:dyDescent="0.25">
      <c r="A9454">
        <v>11413</v>
      </c>
      <c r="B9454" s="1">
        <f>DATE(2031,4,1) + TIME(0,0,0)</f>
        <v>47939</v>
      </c>
      <c r="C9454">
        <v>31.716728209999999</v>
      </c>
    </row>
    <row r="9455" spans="1:3" x14ac:dyDescent="0.25">
      <c r="A9455">
        <v>11443</v>
      </c>
      <c r="B9455" s="1">
        <f>DATE(2031,5,1) + TIME(0,0,0)</f>
        <v>47969</v>
      </c>
      <c r="C9455">
        <v>31.721483231000001</v>
      </c>
    </row>
    <row r="9456" spans="1:3" x14ac:dyDescent="0.25">
      <c r="A9456">
        <v>11474</v>
      </c>
      <c r="B9456" s="1">
        <f>DATE(2031,6,1) + TIME(0,0,0)</f>
        <v>48000</v>
      </c>
      <c r="C9456">
        <v>31.726388930999999</v>
      </c>
    </row>
    <row r="9457" spans="1:3" x14ac:dyDescent="0.25">
      <c r="A9457">
        <v>11504</v>
      </c>
      <c r="B9457" s="1">
        <f>DATE(2031,7,1) + TIME(0,0,0)</f>
        <v>48030</v>
      </c>
      <c r="C9457">
        <v>31.731126785000001</v>
      </c>
    </row>
    <row r="9458" spans="1:3" x14ac:dyDescent="0.25">
      <c r="A9458">
        <v>11535</v>
      </c>
      <c r="B9458" s="1">
        <f>DATE(2031,8,1) + TIME(0,0,0)</f>
        <v>48061</v>
      </c>
      <c r="C9458">
        <v>31.736013411999998</v>
      </c>
    </row>
    <row r="9459" spans="1:3" x14ac:dyDescent="0.25">
      <c r="A9459">
        <v>11566</v>
      </c>
      <c r="B9459" s="1">
        <f>DATE(2031,9,1) + TIME(0,0,0)</f>
        <v>48092</v>
      </c>
      <c r="C9459">
        <v>31.740890502999999</v>
      </c>
    </row>
    <row r="9460" spans="1:3" x14ac:dyDescent="0.25">
      <c r="A9460">
        <v>11596</v>
      </c>
      <c r="B9460" s="1">
        <f>DATE(2031,10,1) + TIME(0,0,0)</f>
        <v>48122</v>
      </c>
      <c r="C9460">
        <v>31.745603560999999</v>
      </c>
    </row>
    <row r="9461" spans="1:3" x14ac:dyDescent="0.25">
      <c r="A9461">
        <v>11627</v>
      </c>
      <c r="B9461" s="1">
        <f>DATE(2031,11,1) + TIME(0,0,0)</f>
        <v>48153</v>
      </c>
      <c r="C9461">
        <v>31.750463486000001</v>
      </c>
    </row>
    <row r="9462" spans="1:3" x14ac:dyDescent="0.25">
      <c r="A9462">
        <v>11657</v>
      </c>
      <c r="B9462" s="1">
        <f>DATE(2031,12,1) + TIME(0,0,0)</f>
        <v>48183</v>
      </c>
      <c r="C9462">
        <v>31.755159377999998</v>
      </c>
    </row>
    <row r="9463" spans="1:3" x14ac:dyDescent="0.25">
      <c r="A9463">
        <v>11688</v>
      </c>
      <c r="B9463" s="1">
        <f>DATE(2032,1,1) + TIME(0,0,0)</f>
        <v>48214</v>
      </c>
      <c r="C9463">
        <v>31.760004043999999</v>
      </c>
    </row>
    <row r="9464" spans="1:3" x14ac:dyDescent="0.25">
      <c r="A9464">
        <v>11719</v>
      </c>
      <c r="B9464" s="1">
        <f>DATE(2032,2,1) + TIME(0,0,0)</f>
        <v>48245</v>
      </c>
      <c r="C9464">
        <v>31.764839171999999</v>
      </c>
    </row>
    <row r="9465" spans="1:3" x14ac:dyDescent="0.25">
      <c r="A9465">
        <v>11748</v>
      </c>
      <c r="B9465" s="1">
        <f>DATE(2032,3,1) + TIME(0,0,0)</f>
        <v>48274</v>
      </c>
      <c r="C9465">
        <v>31.769353867</v>
      </c>
    </row>
    <row r="9466" spans="1:3" x14ac:dyDescent="0.25">
      <c r="A9466">
        <v>11779</v>
      </c>
      <c r="B9466" s="1">
        <f>DATE(2032,4,1) + TIME(0,0,0)</f>
        <v>48305</v>
      </c>
      <c r="C9466">
        <v>31.774171829</v>
      </c>
    </row>
    <row r="9467" spans="1:3" x14ac:dyDescent="0.25">
      <c r="A9467">
        <v>11809</v>
      </c>
      <c r="B9467" s="1">
        <f>DATE(2032,5,1) + TIME(0,0,0)</f>
        <v>48335</v>
      </c>
      <c r="C9467">
        <v>31.77882576</v>
      </c>
    </row>
    <row r="9468" spans="1:3" x14ac:dyDescent="0.25">
      <c r="A9468">
        <v>11840</v>
      </c>
      <c r="B9468" s="1">
        <f>DATE(2032,6,1) + TIME(0,0,0)</f>
        <v>48366</v>
      </c>
      <c r="C9468">
        <v>31.783626556000002</v>
      </c>
    </row>
    <row r="9469" spans="1:3" x14ac:dyDescent="0.25">
      <c r="A9469">
        <v>11870</v>
      </c>
      <c r="B9469" s="1">
        <f>DATE(2032,7,1) + TIME(0,0,0)</f>
        <v>48396</v>
      </c>
      <c r="C9469">
        <v>31.788265228</v>
      </c>
    </row>
    <row r="9470" spans="1:3" x14ac:dyDescent="0.25">
      <c r="A9470">
        <v>11901</v>
      </c>
      <c r="B9470" s="1">
        <f>DATE(2032,8,1) + TIME(0,0,0)</f>
        <v>48427</v>
      </c>
      <c r="C9470">
        <v>31.793048858999999</v>
      </c>
    </row>
    <row r="9471" spans="1:3" x14ac:dyDescent="0.25">
      <c r="A9471">
        <v>11932</v>
      </c>
      <c r="B9471" s="1">
        <f>DATE(2032,9,1) + TIME(0,0,0)</f>
        <v>48458</v>
      </c>
      <c r="C9471">
        <v>31.797824859999999</v>
      </c>
    </row>
    <row r="9472" spans="1:3" x14ac:dyDescent="0.25">
      <c r="A9472">
        <v>11962</v>
      </c>
      <c r="B9472" s="1">
        <f>DATE(2032,10,1) + TIME(0,0,0)</f>
        <v>48488</v>
      </c>
      <c r="C9472">
        <v>31.802438735999999</v>
      </c>
    </row>
    <row r="9473" spans="1:3" x14ac:dyDescent="0.25">
      <c r="A9473">
        <v>11993</v>
      </c>
      <c r="B9473" s="1">
        <f>DATE(2032,11,1) + TIME(0,0,0)</f>
        <v>48519</v>
      </c>
      <c r="C9473">
        <v>31.807197571</v>
      </c>
    </row>
    <row r="9474" spans="1:3" x14ac:dyDescent="0.25">
      <c r="A9474">
        <v>12023</v>
      </c>
      <c r="B9474" s="1">
        <f>DATE(2032,12,1) + TIME(0,0,0)</f>
        <v>48549</v>
      </c>
      <c r="C9474">
        <v>31.811794281000001</v>
      </c>
    </row>
    <row r="9475" spans="1:3" x14ac:dyDescent="0.25">
      <c r="A9475">
        <v>12054</v>
      </c>
      <c r="B9475" s="1">
        <f>DATE(2033,1,1) + TIME(0,0,0)</f>
        <v>48580</v>
      </c>
      <c r="C9475">
        <v>31.816537857</v>
      </c>
    </row>
    <row r="9476" spans="1:3" x14ac:dyDescent="0.25">
      <c r="A9476">
        <v>12085</v>
      </c>
      <c r="B9476" s="1">
        <f>DATE(2033,2,1) + TIME(0,0,0)</f>
        <v>48611</v>
      </c>
      <c r="C9476">
        <v>31.821271895999999</v>
      </c>
    </row>
    <row r="9477" spans="1:3" x14ac:dyDescent="0.25">
      <c r="A9477">
        <v>12113</v>
      </c>
      <c r="B9477" s="1">
        <f>DATE(2033,3,1) + TIME(0,0,0)</f>
        <v>48639</v>
      </c>
      <c r="C9477">
        <v>31.825540542999999</v>
      </c>
    </row>
    <row r="9478" spans="1:3" x14ac:dyDescent="0.25">
      <c r="A9478">
        <v>12144</v>
      </c>
      <c r="B9478" s="1">
        <f>DATE(2033,4,1) + TIME(0,0,0)</f>
        <v>48670</v>
      </c>
      <c r="C9478">
        <v>31.830257415999998</v>
      </c>
    </row>
    <row r="9479" spans="1:3" x14ac:dyDescent="0.25">
      <c r="A9479">
        <v>12174</v>
      </c>
      <c r="B9479" s="1">
        <f>DATE(2033,5,1) + TIME(0,0,0)</f>
        <v>48700</v>
      </c>
      <c r="C9479">
        <v>31.834815978999998</v>
      </c>
    </row>
    <row r="9480" spans="1:3" x14ac:dyDescent="0.25">
      <c r="A9480">
        <v>12205</v>
      </c>
      <c r="B9480" s="1">
        <f>DATE(2033,6,1) + TIME(0,0,0)</f>
        <v>48731</v>
      </c>
      <c r="C9480">
        <v>31.839517593</v>
      </c>
    </row>
    <row r="9481" spans="1:3" x14ac:dyDescent="0.25">
      <c r="A9481">
        <v>12235</v>
      </c>
      <c r="B9481" s="1">
        <f>DATE(2033,7,1) + TIME(0,0,0)</f>
        <v>48761</v>
      </c>
      <c r="C9481">
        <v>31.844058990000001</v>
      </c>
    </row>
    <row r="9482" spans="1:3" x14ac:dyDescent="0.25">
      <c r="A9482">
        <v>12266</v>
      </c>
      <c r="B9482" s="1">
        <f>DATE(2033,8,1) + TIME(0,0,0)</f>
        <v>48792</v>
      </c>
      <c r="C9482">
        <v>31.848745346000001</v>
      </c>
    </row>
    <row r="9483" spans="1:3" x14ac:dyDescent="0.25">
      <c r="A9483">
        <v>12297</v>
      </c>
      <c r="B9483" s="1">
        <f>DATE(2033,9,1) + TIME(0,0,0)</f>
        <v>48823</v>
      </c>
      <c r="C9483">
        <v>31.853422165000001</v>
      </c>
    </row>
    <row r="9484" spans="1:3" x14ac:dyDescent="0.25">
      <c r="A9484">
        <v>12327</v>
      </c>
      <c r="B9484" s="1">
        <f>DATE(2033,10,1) + TIME(0,0,0)</f>
        <v>48853</v>
      </c>
      <c r="C9484">
        <v>31.857940674000002</v>
      </c>
    </row>
    <row r="9485" spans="1:3" x14ac:dyDescent="0.25">
      <c r="A9485">
        <v>12358</v>
      </c>
      <c r="B9485" s="1">
        <f>DATE(2033,11,1) + TIME(0,0,0)</f>
        <v>48884</v>
      </c>
      <c r="C9485">
        <v>31.862602234000001</v>
      </c>
    </row>
    <row r="9486" spans="1:3" x14ac:dyDescent="0.25">
      <c r="A9486">
        <v>12388</v>
      </c>
      <c r="B9486" s="1">
        <f>DATE(2033,12,1) + TIME(0,0,0)</f>
        <v>48914</v>
      </c>
      <c r="C9486">
        <v>31.867105484</v>
      </c>
    </row>
    <row r="9487" spans="1:3" x14ac:dyDescent="0.25">
      <c r="A9487">
        <v>12419</v>
      </c>
      <c r="B9487" s="1">
        <f>DATE(2034,1,1) + TIME(0,0,0)</f>
        <v>48945</v>
      </c>
      <c r="C9487">
        <v>31.871749877999999</v>
      </c>
    </row>
    <row r="9488" spans="1:3" x14ac:dyDescent="0.25">
      <c r="A9488">
        <v>12450</v>
      </c>
      <c r="B9488" s="1">
        <f>DATE(2034,2,1) + TIME(0,0,0)</f>
        <v>48976</v>
      </c>
      <c r="C9488">
        <v>31.876386642</v>
      </c>
    </row>
    <row r="9489" spans="1:3" x14ac:dyDescent="0.25">
      <c r="A9489">
        <v>12478</v>
      </c>
      <c r="B9489" s="1">
        <f>DATE(2034,3,1) + TIME(0,0,0)</f>
        <v>49004</v>
      </c>
      <c r="C9489">
        <v>31.880567550999999</v>
      </c>
    </row>
    <row r="9490" spans="1:3" x14ac:dyDescent="0.25">
      <c r="A9490">
        <v>12509</v>
      </c>
      <c r="B9490" s="1">
        <f>DATE(2034,4,1) + TIME(0,0,0)</f>
        <v>49035</v>
      </c>
      <c r="C9490">
        <v>31.885189056000002</v>
      </c>
    </row>
    <row r="9491" spans="1:3" x14ac:dyDescent="0.25">
      <c r="A9491">
        <v>12539</v>
      </c>
      <c r="B9491" s="1">
        <f>DATE(2034,5,1) + TIME(0,0,0)</f>
        <v>49065</v>
      </c>
      <c r="C9491">
        <v>31.889654159999999</v>
      </c>
    </row>
    <row r="9492" spans="1:3" x14ac:dyDescent="0.25">
      <c r="A9492">
        <v>12570</v>
      </c>
      <c r="B9492" s="1">
        <f>DATE(2034,6,1) + TIME(0,0,0)</f>
        <v>49096</v>
      </c>
      <c r="C9492">
        <v>31.894260406000001</v>
      </c>
    </row>
    <row r="9493" spans="1:3" x14ac:dyDescent="0.25">
      <c r="A9493">
        <v>12600</v>
      </c>
      <c r="B9493" s="1">
        <f>DATE(2034,7,1) + TIME(0,0,0)</f>
        <v>49126</v>
      </c>
      <c r="C9493">
        <v>31.898710251000001</v>
      </c>
    </row>
    <row r="9494" spans="1:3" x14ac:dyDescent="0.25">
      <c r="A9494">
        <v>12631</v>
      </c>
      <c r="B9494" s="1">
        <f>DATE(2034,8,1) + TIME(0,0,0)</f>
        <v>49157</v>
      </c>
      <c r="C9494">
        <v>31.903299332</v>
      </c>
    </row>
    <row r="9495" spans="1:3" x14ac:dyDescent="0.25">
      <c r="A9495">
        <v>12662</v>
      </c>
      <c r="B9495" s="1">
        <f>DATE(2034,9,1) + TIME(0,0,0)</f>
        <v>49188</v>
      </c>
      <c r="C9495">
        <v>31.907880783</v>
      </c>
    </row>
    <row r="9496" spans="1:3" x14ac:dyDescent="0.25">
      <c r="A9496">
        <v>12692</v>
      </c>
      <c r="B9496" s="1">
        <f>DATE(2034,10,1) + TIME(0,0,0)</f>
        <v>49218</v>
      </c>
      <c r="C9496">
        <v>31.912307738999999</v>
      </c>
    </row>
    <row r="9497" spans="1:3" x14ac:dyDescent="0.25">
      <c r="A9497">
        <v>12723</v>
      </c>
      <c r="B9497" s="1">
        <f>DATE(2034,11,1) + TIME(0,0,0)</f>
        <v>49249</v>
      </c>
      <c r="C9497">
        <v>31.916873932000001</v>
      </c>
    </row>
    <row r="9498" spans="1:3" x14ac:dyDescent="0.25">
      <c r="A9498">
        <v>12753</v>
      </c>
      <c r="B9498" s="1">
        <f>DATE(2034,12,1) + TIME(0,0,0)</f>
        <v>49279</v>
      </c>
      <c r="C9498">
        <v>31.921285629</v>
      </c>
    </row>
    <row r="9499" spans="1:3" x14ac:dyDescent="0.25">
      <c r="A9499">
        <v>12784</v>
      </c>
      <c r="B9499" s="1">
        <f>DATE(2035,1,1) + TIME(0,0,0)</f>
        <v>49310</v>
      </c>
      <c r="C9499">
        <v>31.925836563000001</v>
      </c>
    </row>
    <row r="9500" spans="1:3" x14ac:dyDescent="0.25">
      <c r="A9500">
        <v>12815</v>
      </c>
      <c r="B9500" s="1">
        <f>DATE(2035,2,1) + TIME(0,0,0)</f>
        <v>49341</v>
      </c>
      <c r="C9500">
        <v>31.930377960000001</v>
      </c>
    </row>
    <row r="9501" spans="1:3" x14ac:dyDescent="0.25">
      <c r="A9501">
        <v>12843</v>
      </c>
      <c r="B9501" s="1">
        <f>DATE(2035,3,1) + TIME(0,0,0)</f>
        <v>49369</v>
      </c>
      <c r="C9501">
        <v>31.934474945000002</v>
      </c>
    </row>
    <row r="9502" spans="1:3" x14ac:dyDescent="0.25">
      <c r="A9502">
        <v>12874</v>
      </c>
      <c r="B9502" s="1">
        <f>DATE(2035,4,1) + TIME(0,0,0)</f>
        <v>49400</v>
      </c>
      <c r="C9502">
        <v>31.939002990999999</v>
      </c>
    </row>
    <row r="9503" spans="1:3" x14ac:dyDescent="0.25">
      <c r="A9503">
        <v>12904</v>
      </c>
      <c r="B9503" s="1">
        <f>DATE(2035,5,1) + TIME(0,0,0)</f>
        <v>49430</v>
      </c>
      <c r="C9503">
        <v>31.943376540999999</v>
      </c>
    </row>
    <row r="9504" spans="1:3" x14ac:dyDescent="0.25">
      <c r="A9504">
        <v>12935</v>
      </c>
      <c r="B9504" s="1">
        <f>DATE(2035,6,1) + TIME(0,0,0)</f>
        <v>49461</v>
      </c>
      <c r="C9504">
        <v>31.947889327999999</v>
      </c>
    </row>
    <row r="9505" spans="1:3" x14ac:dyDescent="0.25">
      <c r="A9505">
        <v>12965</v>
      </c>
      <c r="B9505" s="1">
        <f>DATE(2035,7,1) + TIME(0,0,0)</f>
        <v>49491</v>
      </c>
      <c r="C9505">
        <v>31.952249526999999</v>
      </c>
    </row>
    <row r="9506" spans="1:3" x14ac:dyDescent="0.25">
      <c r="A9506">
        <v>12996</v>
      </c>
      <c r="B9506" s="1">
        <f>DATE(2035,8,1) + TIME(0,0,0)</f>
        <v>49522</v>
      </c>
      <c r="C9506">
        <v>31.956747055000001</v>
      </c>
    </row>
    <row r="9507" spans="1:3" x14ac:dyDescent="0.25">
      <c r="A9507">
        <v>13027</v>
      </c>
      <c r="B9507" s="1">
        <f>DATE(2035,9,1) + TIME(0,0,0)</f>
        <v>49553</v>
      </c>
      <c r="C9507">
        <v>31.961235045999999</v>
      </c>
    </row>
    <row r="9508" spans="1:3" x14ac:dyDescent="0.25">
      <c r="A9508">
        <v>13057</v>
      </c>
      <c r="B9508" s="1">
        <f>DATE(2035,10,1) + TIME(0,0,0)</f>
        <v>49583</v>
      </c>
      <c r="C9508">
        <v>31.965572356999999</v>
      </c>
    </row>
    <row r="9509" spans="1:3" x14ac:dyDescent="0.25">
      <c r="A9509">
        <v>13088</v>
      </c>
      <c r="B9509" s="1">
        <f>DATE(2035,11,1) + TIME(0,0,0)</f>
        <v>49614</v>
      </c>
      <c r="C9509">
        <v>31.970046997000001</v>
      </c>
    </row>
    <row r="9510" spans="1:3" x14ac:dyDescent="0.25">
      <c r="A9510">
        <v>13118</v>
      </c>
      <c r="B9510" s="1">
        <f>DATE(2035,12,1) + TIME(0,0,0)</f>
        <v>49644</v>
      </c>
      <c r="C9510">
        <v>31.974369049</v>
      </c>
    </row>
    <row r="9511" spans="1:3" x14ac:dyDescent="0.25">
      <c r="A9511">
        <v>13149</v>
      </c>
      <c r="B9511" s="1">
        <f>DATE(2036,1,1) + TIME(0,0,0)</f>
        <v>49675</v>
      </c>
      <c r="C9511">
        <v>31.97882843</v>
      </c>
    </row>
    <row r="9512" spans="1:3" x14ac:dyDescent="0.25">
      <c r="A9512">
        <v>13180</v>
      </c>
      <c r="B9512" s="1">
        <f>DATE(2036,2,1) + TIME(0,0,0)</f>
        <v>49706</v>
      </c>
      <c r="C9512">
        <v>31.983280182000001</v>
      </c>
    </row>
    <row r="9513" spans="1:3" x14ac:dyDescent="0.25">
      <c r="A9513">
        <v>13209</v>
      </c>
      <c r="B9513" s="1">
        <f>DATE(2036,3,1) + TIME(0,0,0)</f>
        <v>49735</v>
      </c>
      <c r="C9513">
        <v>31.987438202</v>
      </c>
    </row>
    <row r="9514" spans="1:3" x14ac:dyDescent="0.25">
      <c r="A9514">
        <v>13240</v>
      </c>
      <c r="B9514" s="1">
        <f>DATE(2036,4,1) + TIME(0,0,0)</f>
        <v>49766</v>
      </c>
      <c r="C9514">
        <v>31.991874695</v>
      </c>
    </row>
    <row r="9515" spans="1:3" x14ac:dyDescent="0.25">
      <c r="A9515">
        <v>13270</v>
      </c>
      <c r="B9515" s="1">
        <f>DATE(2036,5,1) + TIME(0,0,0)</f>
        <v>49796</v>
      </c>
      <c r="C9515">
        <v>31.996160506999999</v>
      </c>
    </row>
    <row r="9516" spans="1:3" x14ac:dyDescent="0.25">
      <c r="A9516">
        <v>13301</v>
      </c>
      <c r="B9516" s="1">
        <f>DATE(2036,6,1) + TIME(0,0,0)</f>
        <v>49827</v>
      </c>
      <c r="C9516">
        <v>32.000583648999999</v>
      </c>
    </row>
    <row r="9517" spans="1:3" x14ac:dyDescent="0.25">
      <c r="A9517">
        <v>13331</v>
      </c>
      <c r="B9517" s="1">
        <f>DATE(2036,7,1) + TIME(0,0,0)</f>
        <v>49857</v>
      </c>
      <c r="C9517">
        <v>32.004856109999999</v>
      </c>
    </row>
    <row r="9518" spans="1:3" x14ac:dyDescent="0.25">
      <c r="A9518">
        <v>13362</v>
      </c>
      <c r="B9518" s="1">
        <f>DATE(2036,8,1) + TIME(0,0,0)</f>
        <v>49888</v>
      </c>
      <c r="C9518">
        <v>32.009262085000003</v>
      </c>
    </row>
    <row r="9519" spans="1:3" x14ac:dyDescent="0.25">
      <c r="A9519">
        <v>13393</v>
      </c>
      <c r="B9519" s="1">
        <f>DATE(2036,9,1) + TIME(0,0,0)</f>
        <v>49919</v>
      </c>
      <c r="C9519">
        <v>32.013660430999998</v>
      </c>
    </row>
    <row r="9520" spans="1:3" x14ac:dyDescent="0.25">
      <c r="A9520">
        <v>13423</v>
      </c>
      <c r="B9520" s="1">
        <f>DATE(2036,10,1) + TIME(0,0,0)</f>
        <v>49949</v>
      </c>
      <c r="C9520">
        <v>32.017910004000001</v>
      </c>
    </row>
    <row r="9521" spans="1:3" x14ac:dyDescent="0.25">
      <c r="A9521">
        <v>13454</v>
      </c>
      <c r="B9521" s="1">
        <f>DATE(2036,11,1) + TIME(0,0,0)</f>
        <v>49980</v>
      </c>
      <c r="C9521">
        <v>32.022293091000002</v>
      </c>
    </row>
    <row r="9522" spans="1:3" x14ac:dyDescent="0.25">
      <c r="A9522">
        <v>13484</v>
      </c>
      <c r="B9522" s="1">
        <f>DATE(2036,12,1) + TIME(0,0,0)</f>
        <v>50010</v>
      </c>
      <c r="C9522">
        <v>32.026531218999999</v>
      </c>
    </row>
    <row r="9523" spans="1:3" x14ac:dyDescent="0.25">
      <c r="A9523">
        <v>13515</v>
      </c>
      <c r="B9523" s="1">
        <f>DATE(2037,1,1) + TIME(0,0,0)</f>
        <v>50041</v>
      </c>
      <c r="C9523">
        <v>32.030899048000002</v>
      </c>
    </row>
    <row r="9524" spans="1:3" x14ac:dyDescent="0.25">
      <c r="A9524">
        <v>13546</v>
      </c>
      <c r="B9524" s="1">
        <f>DATE(2037,2,1) + TIME(0,0,0)</f>
        <v>50072</v>
      </c>
      <c r="C9524">
        <v>32.035263061999999</v>
      </c>
    </row>
    <row r="9525" spans="1:3" x14ac:dyDescent="0.25">
      <c r="A9525">
        <v>13574</v>
      </c>
      <c r="B9525" s="1">
        <f>DATE(2037,3,1) + TIME(0,0,0)</f>
        <v>50100</v>
      </c>
      <c r="C9525">
        <v>32.039196013999998</v>
      </c>
    </row>
    <row r="9526" spans="1:3" x14ac:dyDescent="0.25">
      <c r="A9526">
        <v>13605</v>
      </c>
      <c r="B9526" s="1">
        <f>DATE(2037,4,1) + TIME(0,0,0)</f>
        <v>50131</v>
      </c>
      <c r="C9526">
        <v>32.043540954999997</v>
      </c>
    </row>
    <row r="9527" spans="1:3" x14ac:dyDescent="0.25">
      <c r="A9527">
        <v>13635</v>
      </c>
      <c r="B9527" s="1">
        <f>DATE(2037,5,1) + TIME(0,0,0)</f>
        <v>50161</v>
      </c>
      <c r="C9527">
        <v>32.047740935999997</v>
      </c>
    </row>
    <row r="9528" spans="1:3" x14ac:dyDescent="0.25">
      <c r="A9528">
        <v>13666</v>
      </c>
      <c r="B9528" s="1">
        <f>DATE(2037,6,1) + TIME(0,0,0)</f>
        <v>50192</v>
      </c>
      <c r="C9528">
        <v>32.052074431999998</v>
      </c>
    </row>
    <row r="9529" spans="1:3" x14ac:dyDescent="0.25">
      <c r="A9529">
        <v>13696</v>
      </c>
      <c r="B9529" s="1">
        <f>DATE(2037,7,1) + TIME(0,0,0)</f>
        <v>50222</v>
      </c>
      <c r="C9529">
        <v>32.056259154999999</v>
      </c>
    </row>
    <row r="9530" spans="1:3" x14ac:dyDescent="0.25">
      <c r="A9530">
        <v>13727</v>
      </c>
      <c r="B9530" s="1">
        <f>DATE(2037,8,1) + TIME(0,0,0)</f>
        <v>50253</v>
      </c>
      <c r="C9530">
        <v>32.060577393000003</v>
      </c>
    </row>
    <row r="9531" spans="1:3" x14ac:dyDescent="0.25">
      <c r="A9531">
        <v>13758</v>
      </c>
      <c r="B9531" s="1">
        <f>DATE(2037,9,1) + TIME(0,0,0)</f>
        <v>50284</v>
      </c>
      <c r="C9531">
        <v>32.064888000000003</v>
      </c>
    </row>
    <row r="9532" spans="1:3" x14ac:dyDescent="0.25">
      <c r="A9532">
        <v>13788</v>
      </c>
      <c r="B9532" s="1">
        <f>DATE(2037,10,1) + TIME(0,0,0)</f>
        <v>50314</v>
      </c>
      <c r="C9532">
        <v>32.069053650000001</v>
      </c>
    </row>
    <row r="9533" spans="1:3" x14ac:dyDescent="0.25">
      <c r="A9533">
        <v>13819</v>
      </c>
      <c r="B9533" s="1">
        <f>DATE(2037,11,1) + TIME(0,0,0)</f>
        <v>50345</v>
      </c>
      <c r="C9533">
        <v>32.073348998999997</v>
      </c>
    </row>
    <row r="9534" spans="1:3" x14ac:dyDescent="0.25">
      <c r="A9534">
        <v>13849</v>
      </c>
      <c r="B9534" s="1">
        <f>DATE(2037,12,1) + TIME(0,0,0)</f>
        <v>50375</v>
      </c>
      <c r="C9534">
        <v>32.07749939</v>
      </c>
    </row>
    <row r="9535" spans="1:3" x14ac:dyDescent="0.25">
      <c r="A9535">
        <v>13880</v>
      </c>
      <c r="B9535" s="1">
        <f>DATE(2038,1,1) + TIME(0,0,0)</f>
        <v>50406</v>
      </c>
      <c r="C9535">
        <v>32.081783295000001</v>
      </c>
    </row>
    <row r="9536" spans="1:3" x14ac:dyDescent="0.25">
      <c r="A9536">
        <v>13911</v>
      </c>
      <c r="B9536" s="1">
        <f>DATE(2038,2,1) + TIME(0,0,0)</f>
        <v>50437</v>
      </c>
      <c r="C9536">
        <v>32.086055756</v>
      </c>
    </row>
    <row r="9537" spans="1:3" x14ac:dyDescent="0.25">
      <c r="A9537">
        <v>13939</v>
      </c>
      <c r="B9537" s="1">
        <f>DATE(2038,3,1) + TIME(0,0,0)</f>
        <v>50465</v>
      </c>
      <c r="C9537">
        <v>32.089908600000001</v>
      </c>
    </row>
    <row r="9538" spans="1:3" x14ac:dyDescent="0.25">
      <c r="A9538">
        <v>13970</v>
      </c>
      <c r="B9538" s="1">
        <f>DATE(2038,4,1) + TIME(0,0,0)</f>
        <v>50496</v>
      </c>
      <c r="C9538">
        <v>32.094169616999999</v>
      </c>
    </row>
    <row r="9539" spans="1:3" x14ac:dyDescent="0.25">
      <c r="A9539">
        <v>14000</v>
      </c>
      <c r="B9539" s="1">
        <f>DATE(2038,5,1) + TIME(0,0,0)</f>
        <v>50526</v>
      </c>
      <c r="C9539">
        <v>32.098285675</v>
      </c>
    </row>
    <row r="9540" spans="1:3" x14ac:dyDescent="0.25">
      <c r="A9540">
        <v>14031</v>
      </c>
      <c r="B9540" s="1">
        <f>DATE(2038,6,1) + TIME(0,0,0)</f>
        <v>50557</v>
      </c>
      <c r="C9540">
        <v>32.102531433000003</v>
      </c>
    </row>
    <row r="9541" spans="1:3" x14ac:dyDescent="0.25">
      <c r="A9541">
        <v>14061</v>
      </c>
      <c r="B9541" s="1">
        <f>DATE(2038,7,1) + TIME(0,0,0)</f>
        <v>50587</v>
      </c>
      <c r="C9541">
        <v>32.106632232999999</v>
      </c>
    </row>
    <row r="9542" spans="1:3" x14ac:dyDescent="0.25">
      <c r="A9542">
        <v>14092</v>
      </c>
      <c r="B9542" s="1">
        <f>DATE(2038,8,1) + TIME(0,0,0)</f>
        <v>50618</v>
      </c>
      <c r="C9542">
        <v>32.110862732000001</v>
      </c>
    </row>
    <row r="9543" spans="1:3" x14ac:dyDescent="0.25">
      <c r="A9543">
        <v>14123</v>
      </c>
      <c r="B9543" s="1">
        <f>DATE(2038,9,1) + TIME(0,0,0)</f>
        <v>50649</v>
      </c>
      <c r="C9543">
        <v>32.115085602000001</v>
      </c>
    </row>
    <row r="9544" spans="1:3" x14ac:dyDescent="0.25">
      <c r="A9544">
        <v>14153</v>
      </c>
      <c r="B9544" s="1">
        <f>DATE(2038,10,1) + TIME(0,0,0)</f>
        <v>50679</v>
      </c>
      <c r="C9544">
        <v>32.119167328000003</v>
      </c>
    </row>
    <row r="9545" spans="1:3" x14ac:dyDescent="0.25">
      <c r="A9545">
        <v>14184</v>
      </c>
      <c r="B9545" s="1">
        <f>DATE(2038,11,1) + TIME(0,0,0)</f>
        <v>50710</v>
      </c>
      <c r="C9545">
        <v>32.123378754000001</v>
      </c>
    </row>
    <row r="9546" spans="1:3" x14ac:dyDescent="0.25">
      <c r="A9546">
        <v>14214</v>
      </c>
      <c r="B9546" s="1">
        <f>DATE(2038,12,1) + TIME(0,0,0)</f>
        <v>50740</v>
      </c>
      <c r="C9546">
        <v>32.127445221000002</v>
      </c>
    </row>
    <row r="9547" spans="1:3" x14ac:dyDescent="0.25">
      <c r="A9547">
        <v>14245</v>
      </c>
      <c r="B9547" s="1">
        <f>DATE(2039,1,1) + TIME(0,0,0)</f>
        <v>50771</v>
      </c>
      <c r="C9547">
        <v>32.131641387999998</v>
      </c>
    </row>
    <row r="9548" spans="1:3" x14ac:dyDescent="0.25">
      <c r="A9548">
        <v>14276</v>
      </c>
      <c r="B9548" s="1">
        <f>DATE(2039,2,1) + TIME(0,0,0)</f>
        <v>50802</v>
      </c>
      <c r="C9548">
        <v>32.135829926</v>
      </c>
    </row>
    <row r="9549" spans="1:3" x14ac:dyDescent="0.25">
      <c r="A9549">
        <v>14304</v>
      </c>
      <c r="B9549" s="1">
        <f>DATE(2039,3,1) + TIME(0,0,0)</f>
        <v>50830</v>
      </c>
      <c r="C9549">
        <v>32.139606475999997</v>
      </c>
    </row>
    <row r="9550" spans="1:3" x14ac:dyDescent="0.25">
      <c r="A9550">
        <v>14335</v>
      </c>
      <c r="B9550" s="1">
        <f>DATE(2039,4,1) + TIME(0,0,0)</f>
        <v>50861</v>
      </c>
      <c r="C9550">
        <v>32.143779754999997</v>
      </c>
    </row>
    <row r="9551" spans="1:3" x14ac:dyDescent="0.25">
      <c r="A9551">
        <v>14365</v>
      </c>
      <c r="B9551" s="1">
        <f>DATE(2039,5,1) + TIME(0,0,0)</f>
        <v>50891</v>
      </c>
      <c r="C9551">
        <v>32.14781189</v>
      </c>
    </row>
    <row r="9552" spans="1:3" x14ac:dyDescent="0.25">
      <c r="A9552">
        <v>14396</v>
      </c>
      <c r="B9552" s="1">
        <f>DATE(2039,6,1) + TIME(0,0,0)</f>
        <v>50922</v>
      </c>
      <c r="C9552">
        <v>32.151973724000001</v>
      </c>
    </row>
    <row r="9553" spans="1:3" x14ac:dyDescent="0.25">
      <c r="A9553">
        <v>14426</v>
      </c>
      <c r="B9553" s="1">
        <f>DATE(2039,7,1) + TIME(0,0,0)</f>
        <v>50952</v>
      </c>
      <c r="C9553">
        <v>32.155994415000002</v>
      </c>
    </row>
    <row r="9554" spans="1:3" x14ac:dyDescent="0.25">
      <c r="A9554">
        <v>14457</v>
      </c>
      <c r="B9554" s="1">
        <f>DATE(2039,8,1) + TIME(0,0,0)</f>
        <v>50983</v>
      </c>
      <c r="C9554">
        <v>32.160140990999999</v>
      </c>
    </row>
    <row r="9555" spans="1:3" x14ac:dyDescent="0.25">
      <c r="A9555">
        <v>14488</v>
      </c>
      <c r="B9555" s="1">
        <f>DATE(2039,9,1) + TIME(0,0,0)</f>
        <v>51014</v>
      </c>
      <c r="C9555">
        <v>32.164279938</v>
      </c>
    </row>
    <row r="9556" spans="1:3" x14ac:dyDescent="0.25">
      <c r="A9556">
        <v>14518</v>
      </c>
      <c r="B9556" s="1">
        <f>DATE(2039,10,1) + TIME(0,0,0)</f>
        <v>51044</v>
      </c>
      <c r="C9556">
        <v>32.168281555</v>
      </c>
    </row>
    <row r="9557" spans="1:3" x14ac:dyDescent="0.25">
      <c r="A9557">
        <v>14549</v>
      </c>
      <c r="B9557" s="1">
        <f>DATE(2039,11,1) + TIME(0,0,0)</f>
        <v>51075</v>
      </c>
      <c r="C9557">
        <v>32.172405243</v>
      </c>
    </row>
    <row r="9558" spans="1:3" x14ac:dyDescent="0.25">
      <c r="A9558">
        <v>14579</v>
      </c>
      <c r="B9558" s="1">
        <f>DATE(2039,12,1) + TIME(0,0,0)</f>
        <v>51105</v>
      </c>
      <c r="C9558">
        <v>32.176391602000002</v>
      </c>
    </row>
    <row r="9559" spans="1:3" x14ac:dyDescent="0.25">
      <c r="A9559">
        <v>14610</v>
      </c>
      <c r="B9559" s="1">
        <f>DATE(2040,1,1) + TIME(0,0,0)</f>
        <v>51136</v>
      </c>
      <c r="C9559">
        <v>32.180503844999997</v>
      </c>
    </row>
    <row r="9560" spans="1:3" x14ac:dyDescent="0.25">
      <c r="A9560">
        <v>14641</v>
      </c>
      <c r="B9560" s="1">
        <f>DATE(2040,2,1) + TIME(0,0,0)</f>
        <v>51167</v>
      </c>
      <c r="C9560">
        <v>32.184612274000003</v>
      </c>
    </row>
    <row r="9561" spans="1:3" x14ac:dyDescent="0.25">
      <c r="A9561">
        <v>14670</v>
      </c>
      <c r="B9561" s="1">
        <f>DATE(2040,3,1) + TIME(0,0,0)</f>
        <v>51196</v>
      </c>
      <c r="C9561">
        <v>32.188446044999999</v>
      </c>
    </row>
    <row r="9562" spans="1:3" x14ac:dyDescent="0.25">
      <c r="A9562">
        <v>14701</v>
      </c>
      <c r="B9562" s="1">
        <f>DATE(2040,4,1) + TIME(0,0,0)</f>
        <v>51227</v>
      </c>
      <c r="C9562">
        <v>32.192535399999997</v>
      </c>
    </row>
    <row r="9563" spans="1:3" x14ac:dyDescent="0.25">
      <c r="A9563">
        <v>14731</v>
      </c>
      <c r="B9563" s="1">
        <f>DATE(2040,5,1) + TIME(0,0,0)</f>
        <v>51257</v>
      </c>
      <c r="C9563">
        <v>32.196491240999997</v>
      </c>
    </row>
    <row r="9564" spans="1:3" x14ac:dyDescent="0.25">
      <c r="A9564">
        <v>14762</v>
      </c>
      <c r="B9564" s="1">
        <f>DATE(2040,6,1) + TIME(0,0,0)</f>
        <v>51288</v>
      </c>
      <c r="C9564">
        <v>32.200569153000004</v>
      </c>
    </row>
    <row r="9565" spans="1:3" x14ac:dyDescent="0.25">
      <c r="A9565">
        <v>14792</v>
      </c>
      <c r="B9565" s="1">
        <f>DATE(2040,7,1) + TIME(0,0,0)</f>
        <v>51318</v>
      </c>
      <c r="C9565">
        <v>32.204509735000002</v>
      </c>
    </row>
    <row r="9566" spans="1:3" x14ac:dyDescent="0.25">
      <c r="A9566">
        <v>14823</v>
      </c>
      <c r="B9566" s="1">
        <f>DATE(2040,8,1) + TIME(0,0,0)</f>
        <v>51349</v>
      </c>
      <c r="C9566">
        <v>32.208572388</v>
      </c>
    </row>
    <row r="9567" spans="1:3" x14ac:dyDescent="0.25">
      <c r="A9567">
        <v>14854</v>
      </c>
      <c r="B9567" s="1">
        <f>DATE(2040,9,1) + TIME(0,0,0)</f>
        <v>51380</v>
      </c>
      <c r="C9567">
        <v>32.212631225999999</v>
      </c>
    </row>
    <row r="9568" spans="1:3" x14ac:dyDescent="0.25">
      <c r="A9568">
        <v>14884</v>
      </c>
      <c r="B9568" s="1">
        <f>DATE(2040,10,1) + TIME(0,0,0)</f>
        <v>51410</v>
      </c>
      <c r="C9568">
        <v>32.216552733999997</v>
      </c>
    </row>
    <row r="9569" spans="1:3" x14ac:dyDescent="0.25">
      <c r="A9569">
        <v>14915</v>
      </c>
      <c r="B9569" s="1">
        <f>DATE(2040,11,1) + TIME(0,0,0)</f>
        <v>51441</v>
      </c>
      <c r="C9569">
        <v>32.220600128000001</v>
      </c>
    </row>
    <row r="9570" spans="1:3" x14ac:dyDescent="0.25">
      <c r="A9570">
        <v>14945</v>
      </c>
      <c r="B9570" s="1">
        <f>DATE(2040,12,1) + TIME(0,0,0)</f>
        <v>51471</v>
      </c>
      <c r="C9570">
        <v>32.224506378000001</v>
      </c>
    </row>
    <row r="9571" spans="1:3" x14ac:dyDescent="0.25">
      <c r="A9571">
        <v>14976</v>
      </c>
      <c r="B9571" s="1">
        <f>DATE(2041,1,1) + TIME(0,0,0)</f>
        <v>51502</v>
      </c>
      <c r="C9571">
        <v>32.228538512999997</v>
      </c>
    </row>
    <row r="9572" spans="1:3" x14ac:dyDescent="0.25">
      <c r="A9572">
        <v>15007</v>
      </c>
      <c r="B9572" s="1">
        <f>DATE(2041,2,1) + TIME(0,0,0)</f>
        <v>51533</v>
      </c>
      <c r="C9572">
        <v>32.232563018999997</v>
      </c>
    </row>
    <row r="9573" spans="1:3" x14ac:dyDescent="0.25">
      <c r="A9573">
        <v>15035</v>
      </c>
      <c r="B9573" s="1">
        <f>DATE(2041,3,1) + TIME(0,0,0)</f>
        <v>51561</v>
      </c>
      <c r="C9573">
        <v>32.236194611000002</v>
      </c>
    </row>
    <row r="9574" spans="1:3" x14ac:dyDescent="0.25">
      <c r="A9574">
        <v>15066</v>
      </c>
      <c r="B9574" s="1">
        <f>DATE(2041,4,1) + TIME(0,0,0)</f>
        <v>51592</v>
      </c>
      <c r="C9574">
        <v>32.240203856999997</v>
      </c>
    </row>
    <row r="9575" spans="1:3" x14ac:dyDescent="0.25">
      <c r="A9575">
        <v>15096</v>
      </c>
      <c r="B9575" s="1">
        <f>DATE(2041,5,1) + TIME(0,0,0)</f>
        <v>51622</v>
      </c>
      <c r="C9575">
        <v>32.244083404999998</v>
      </c>
    </row>
    <row r="9576" spans="1:3" x14ac:dyDescent="0.25">
      <c r="A9576">
        <v>15127</v>
      </c>
      <c r="B9576" s="1">
        <f>DATE(2041,6,1) + TIME(0,0,0)</f>
        <v>51653</v>
      </c>
      <c r="C9576">
        <v>32.248081206999998</v>
      </c>
    </row>
    <row r="9577" spans="1:3" x14ac:dyDescent="0.25">
      <c r="A9577">
        <v>15157</v>
      </c>
      <c r="B9577" s="1">
        <f>DATE(2041,7,1) + TIME(0,0,0)</f>
        <v>51683</v>
      </c>
      <c r="C9577">
        <v>32.251945495999998</v>
      </c>
    </row>
    <row r="9578" spans="1:3" x14ac:dyDescent="0.25">
      <c r="A9578">
        <v>15188</v>
      </c>
      <c r="B9578" s="1">
        <f>DATE(2041,8,1) + TIME(0,0,0)</f>
        <v>51714</v>
      </c>
      <c r="C9578">
        <v>32.255931854000004</v>
      </c>
    </row>
    <row r="9579" spans="1:3" x14ac:dyDescent="0.25">
      <c r="A9579">
        <v>15219</v>
      </c>
      <c r="B9579" s="1">
        <f>DATE(2041,9,1) + TIME(0,0,0)</f>
        <v>51745</v>
      </c>
      <c r="C9579">
        <v>32.259910583</v>
      </c>
    </row>
    <row r="9580" spans="1:3" x14ac:dyDescent="0.25">
      <c r="A9580">
        <v>15249</v>
      </c>
      <c r="B9580" s="1">
        <f>DATE(2041,10,1) + TIME(0,0,0)</f>
        <v>51775</v>
      </c>
      <c r="C9580">
        <v>32.263755797999998</v>
      </c>
    </row>
    <row r="9581" spans="1:3" x14ac:dyDescent="0.25">
      <c r="A9581">
        <v>15280</v>
      </c>
      <c r="B9581" s="1">
        <f>DATE(2041,11,1) + TIME(0,0,0)</f>
        <v>51806</v>
      </c>
      <c r="C9581">
        <v>32.267723083</v>
      </c>
    </row>
    <row r="9582" spans="1:3" x14ac:dyDescent="0.25">
      <c r="A9582">
        <v>15310</v>
      </c>
      <c r="B9582" s="1">
        <f>DATE(2041,12,1) + TIME(0,0,0)</f>
        <v>51836</v>
      </c>
      <c r="C9582">
        <v>32.271556854000004</v>
      </c>
    </row>
    <row r="9583" spans="1:3" x14ac:dyDescent="0.25">
      <c r="A9583">
        <v>15341</v>
      </c>
      <c r="B9583" s="1">
        <f>DATE(2042,1,1) + TIME(0,0,0)</f>
        <v>51867</v>
      </c>
      <c r="C9583">
        <v>32.275508881</v>
      </c>
    </row>
    <row r="9584" spans="1:3" x14ac:dyDescent="0.25">
      <c r="A9584">
        <v>15372</v>
      </c>
      <c r="B9584" s="1">
        <f>DATE(2042,2,1) + TIME(0,0,0)</f>
        <v>51898</v>
      </c>
      <c r="C9584">
        <v>32.279457092000001</v>
      </c>
    </row>
    <row r="9585" spans="1:3" x14ac:dyDescent="0.25">
      <c r="A9585">
        <v>15400</v>
      </c>
      <c r="B9585" s="1">
        <f>DATE(2042,3,1) + TIME(0,0,0)</f>
        <v>51926</v>
      </c>
      <c r="C9585">
        <v>32.283016205000003</v>
      </c>
    </row>
    <row r="9586" spans="1:3" x14ac:dyDescent="0.25">
      <c r="A9586">
        <v>15431</v>
      </c>
      <c r="B9586" s="1">
        <f>DATE(2042,4,1) + TIME(0,0,0)</f>
        <v>51957</v>
      </c>
      <c r="C9586">
        <v>32.286952972000002</v>
      </c>
    </row>
    <row r="9587" spans="1:3" x14ac:dyDescent="0.25">
      <c r="A9587">
        <v>15461</v>
      </c>
      <c r="B9587" s="1">
        <f>DATE(2042,5,1) + TIME(0,0,0)</f>
        <v>51987</v>
      </c>
      <c r="C9587">
        <v>32.290752411</v>
      </c>
    </row>
    <row r="9588" spans="1:3" x14ac:dyDescent="0.25">
      <c r="A9588">
        <v>15492</v>
      </c>
      <c r="B9588" s="1">
        <f>DATE(2042,6,1) + TIME(0,0,0)</f>
        <v>52018</v>
      </c>
      <c r="C9588">
        <v>32.294677733999997</v>
      </c>
    </row>
    <row r="9589" spans="1:3" x14ac:dyDescent="0.25">
      <c r="A9589">
        <v>15522</v>
      </c>
      <c r="B9589" s="1">
        <f>DATE(2042,7,1) + TIME(0,0,0)</f>
        <v>52048</v>
      </c>
      <c r="C9589">
        <v>32.298465729</v>
      </c>
    </row>
    <row r="9590" spans="1:3" x14ac:dyDescent="0.25">
      <c r="A9590">
        <v>15553</v>
      </c>
      <c r="B9590" s="1">
        <f>DATE(2042,8,1) + TIME(0,0,0)</f>
        <v>52079</v>
      </c>
      <c r="C9590">
        <v>32.302375793000003</v>
      </c>
    </row>
    <row r="9591" spans="1:3" x14ac:dyDescent="0.25">
      <c r="A9591">
        <v>15584</v>
      </c>
      <c r="B9591" s="1">
        <f>DATE(2042,9,1) + TIME(0,0,0)</f>
        <v>52110</v>
      </c>
      <c r="C9591">
        <v>32.306278229</v>
      </c>
    </row>
    <row r="9592" spans="1:3" x14ac:dyDescent="0.25">
      <c r="A9592">
        <v>15614</v>
      </c>
      <c r="B9592" s="1">
        <f>DATE(2042,10,1) + TIME(0,0,0)</f>
        <v>52140</v>
      </c>
      <c r="C9592">
        <v>32.310050963999998</v>
      </c>
    </row>
    <row r="9593" spans="1:3" x14ac:dyDescent="0.25">
      <c r="A9593">
        <v>15645</v>
      </c>
      <c r="B9593" s="1">
        <f>DATE(2042,11,1) + TIME(0,0,0)</f>
        <v>52171</v>
      </c>
      <c r="C9593">
        <v>32.313941956000001</v>
      </c>
    </row>
    <row r="9594" spans="1:3" x14ac:dyDescent="0.25">
      <c r="A9594">
        <v>15675</v>
      </c>
      <c r="B9594" s="1">
        <f>DATE(2042,12,1) + TIME(0,0,0)</f>
        <v>52201</v>
      </c>
      <c r="C9594">
        <v>32.317703246999997</v>
      </c>
    </row>
    <row r="9595" spans="1:3" x14ac:dyDescent="0.25">
      <c r="A9595">
        <v>15706</v>
      </c>
      <c r="B9595" s="1">
        <f>DATE(2043,1,1) + TIME(0,0,0)</f>
        <v>52232</v>
      </c>
      <c r="C9595">
        <v>32.321582794000001</v>
      </c>
    </row>
    <row r="9596" spans="1:3" x14ac:dyDescent="0.25">
      <c r="A9596">
        <v>15737</v>
      </c>
      <c r="B9596" s="1">
        <f>DATE(2043,2,1) + TIME(0,0,0)</f>
        <v>52263</v>
      </c>
      <c r="C9596">
        <v>32.325454712000003</v>
      </c>
    </row>
    <row r="9597" spans="1:3" x14ac:dyDescent="0.25">
      <c r="A9597">
        <v>15765</v>
      </c>
      <c r="B9597" s="1">
        <f>DATE(2043,3,1) + TIME(0,0,0)</f>
        <v>52291</v>
      </c>
      <c r="C9597">
        <v>32.328945160000004</v>
      </c>
    </row>
    <row r="9598" spans="1:3" x14ac:dyDescent="0.25">
      <c r="A9598">
        <v>15796</v>
      </c>
      <c r="B9598" s="1">
        <f>DATE(2043,4,1) + TIME(0,0,0)</f>
        <v>52322</v>
      </c>
      <c r="C9598">
        <v>32.332805634000003</v>
      </c>
    </row>
    <row r="9599" spans="1:3" x14ac:dyDescent="0.25">
      <c r="A9599">
        <v>15826</v>
      </c>
      <c r="B9599" s="1">
        <f>DATE(2043,5,1) + TIME(0,0,0)</f>
        <v>52352</v>
      </c>
      <c r="C9599">
        <v>32.336536406999997</v>
      </c>
    </row>
    <row r="9600" spans="1:3" x14ac:dyDescent="0.25">
      <c r="A9600">
        <v>15857</v>
      </c>
      <c r="B9600" s="1">
        <f>DATE(2043,6,1) + TIME(0,0,0)</f>
        <v>52383</v>
      </c>
      <c r="C9600">
        <v>32.340385437000002</v>
      </c>
    </row>
    <row r="9601" spans="1:3" x14ac:dyDescent="0.25">
      <c r="A9601">
        <v>15887</v>
      </c>
      <c r="B9601" s="1">
        <f>DATE(2043,7,1) + TIME(0,0,0)</f>
        <v>52413</v>
      </c>
      <c r="C9601">
        <v>32.344104766999997</v>
      </c>
    </row>
    <row r="9602" spans="1:3" x14ac:dyDescent="0.25">
      <c r="A9602">
        <v>15918</v>
      </c>
      <c r="B9602" s="1">
        <f>DATE(2043,8,1) + TIME(0,0,0)</f>
        <v>52444</v>
      </c>
      <c r="C9602">
        <v>32.347938538000001</v>
      </c>
    </row>
    <row r="9603" spans="1:3" x14ac:dyDescent="0.25">
      <c r="A9603">
        <v>15949</v>
      </c>
      <c r="B9603" s="1">
        <f>DATE(2043,9,1) + TIME(0,0,0)</f>
        <v>52475</v>
      </c>
      <c r="C9603">
        <v>32.351772308000001</v>
      </c>
    </row>
    <row r="9604" spans="1:3" x14ac:dyDescent="0.25">
      <c r="A9604">
        <v>15979</v>
      </c>
      <c r="B9604" s="1">
        <f>DATE(2043,10,1) + TIME(0,0,0)</f>
        <v>52505</v>
      </c>
      <c r="C9604">
        <v>32.355472564999999</v>
      </c>
    </row>
    <row r="9605" spans="1:3" x14ac:dyDescent="0.25">
      <c r="A9605">
        <v>16010</v>
      </c>
      <c r="B9605" s="1">
        <f>DATE(2043,11,1) + TIME(0,0,0)</f>
        <v>52536</v>
      </c>
      <c r="C9605">
        <v>32.359291077000002</v>
      </c>
    </row>
    <row r="9606" spans="1:3" x14ac:dyDescent="0.25">
      <c r="A9606">
        <v>16040</v>
      </c>
      <c r="B9606" s="1">
        <f>DATE(2043,12,1) + TIME(0,0,0)</f>
        <v>52566</v>
      </c>
      <c r="C9606">
        <v>32.362979889000002</v>
      </c>
    </row>
    <row r="9607" spans="1:3" x14ac:dyDescent="0.25">
      <c r="A9607">
        <v>16071</v>
      </c>
      <c r="B9607" s="1">
        <f>DATE(2044,1,1) + TIME(0,0,0)</f>
        <v>52597</v>
      </c>
      <c r="C9607">
        <v>32.366783142000003</v>
      </c>
    </row>
    <row r="9608" spans="1:3" x14ac:dyDescent="0.25">
      <c r="A9608">
        <v>16102</v>
      </c>
      <c r="B9608" s="1">
        <f>DATE(2044,2,1) + TIME(0,0,0)</f>
        <v>52628</v>
      </c>
      <c r="C9608">
        <v>32.370586394999997</v>
      </c>
    </row>
    <row r="9609" spans="1:3" x14ac:dyDescent="0.25">
      <c r="A9609">
        <v>16131</v>
      </c>
      <c r="B9609" s="1">
        <f>DATE(2044,3,1) + TIME(0,0,0)</f>
        <v>52657</v>
      </c>
      <c r="C9609">
        <v>32.374134064000003</v>
      </c>
    </row>
    <row r="9610" spans="1:3" x14ac:dyDescent="0.25">
      <c r="A9610">
        <v>16162</v>
      </c>
      <c r="B9610" s="1">
        <f>DATE(2044,4,1) + TIME(0,0,0)</f>
        <v>52688</v>
      </c>
      <c r="C9610">
        <v>32.377922058000003</v>
      </c>
    </row>
    <row r="9611" spans="1:3" x14ac:dyDescent="0.25">
      <c r="A9611">
        <v>16192</v>
      </c>
      <c r="B9611" s="1">
        <f>DATE(2044,5,1) + TIME(0,0,0)</f>
        <v>52718</v>
      </c>
      <c r="C9611">
        <v>32.381584167</v>
      </c>
    </row>
    <row r="9612" spans="1:3" x14ac:dyDescent="0.25">
      <c r="A9612">
        <v>16223</v>
      </c>
      <c r="B9612" s="1">
        <f>DATE(2044,6,1) + TIME(0,0,0)</f>
        <v>52749</v>
      </c>
      <c r="C9612">
        <v>32.385360718000001</v>
      </c>
    </row>
    <row r="9613" spans="1:3" x14ac:dyDescent="0.25">
      <c r="A9613">
        <v>16253</v>
      </c>
      <c r="B9613" s="1">
        <f>DATE(2044,7,1) + TIME(0,0,0)</f>
        <v>52779</v>
      </c>
      <c r="C9613">
        <v>32.389007567999997</v>
      </c>
    </row>
    <row r="9614" spans="1:3" x14ac:dyDescent="0.25">
      <c r="A9614">
        <v>16284</v>
      </c>
      <c r="B9614" s="1">
        <f>DATE(2044,8,1) + TIME(0,0,0)</f>
        <v>52810</v>
      </c>
      <c r="C9614">
        <v>32.392772675000003</v>
      </c>
    </row>
    <row r="9615" spans="1:3" x14ac:dyDescent="0.25">
      <c r="A9615">
        <v>16315</v>
      </c>
      <c r="B9615" s="1">
        <f>DATE(2044,9,1) + TIME(0,0,0)</f>
        <v>52841</v>
      </c>
      <c r="C9615">
        <v>32.396530151</v>
      </c>
    </row>
    <row r="9616" spans="1:3" x14ac:dyDescent="0.25">
      <c r="A9616">
        <v>16345</v>
      </c>
      <c r="B9616" s="1">
        <f>DATE(2044,10,1) + TIME(0,0,0)</f>
        <v>52871</v>
      </c>
      <c r="C9616">
        <v>32.400161742999998</v>
      </c>
    </row>
    <row r="9617" spans="1:3" x14ac:dyDescent="0.25">
      <c r="A9617">
        <v>16376</v>
      </c>
      <c r="B9617" s="1">
        <f>DATE(2044,11,1) + TIME(0,0,0)</f>
        <v>52902</v>
      </c>
      <c r="C9617">
        <v>32.403911591000004</v>
      </c>
    </row>
    <row r="9618" spans="1:3" x14ac:dyDescent="0.25">
      <c r="A9618">
        <v>16406</v>
      </c>
      <c r="B9618" s="1">
        <f>DATE(2044,12,1) + TIME(0,0,0)</f>
        <v>52932</v>
      </c>
      <c r="C9618">
        <v>32.407531738000003</v>
      </c>
    </row>
    <row r="9619" spans="1:3" x14ac:dyDescent="0.25">
      <c r="A9619">
        <v>16437</v>
      </c>
      <c r="B9619" s="1">
        <f>DATE(2045,1,1) + TIME(0,0,0)</f>
        <v>52963</v>
      </c>
      <c r="C9619">
        <v>32.411266327</v>
      </c>
    </row>
    <row r="9620" spans="1:3" x14ac:dyDescent="0.25">
      <c r="A9620">
        <v>16468</v>
      </c>
      <c r="B9620" s="1">
        <f>DATE(2045,2,1) + TIME(0,0,0)</f>
        <v>52994</v>
      </c>
      <c r="C9620">
        <v>32.414997100999997</v>
      </c>
    </row>
    <row r="9621" spans="1:3" x14ac:dyDescent="0.25">
      <c r="A9621">
        <v>16496</v>
      </c>
      <c r="B9621" s="1">
        <f>DATE(2045,3,1) + TIME(0,0,0)</f>
        <v>53022</v>
      </c>
      <c r="C9621">
        <v>32.418357849000003</v>
      </c>
    </row>
    <row r="9622" spans="1:3" x14ac:dyDescent="0.25">
      <c r="A9622">
        <v>16527</v>
      </c>
      <c r="B9622" s="1">
        <f>DATE(2045,4,1) + TIME(0,0,0)</f>
        <v>53053</v>
      </c>
      <c r="C9622">
        <v>32.422077178999999</v>
      </c>
    </row>
    <row r="9623" spans="1:3" x14ac:dyDescent="0.25">
      <c r="A9623">
        <v>16557</v>
      </c>
      <c r="B9623" s="1">
        <f>DATE(2045,5,1) + TIME(0,0,0)</f>
        <v>53083</v>
      </c>
      <c r="C9623">
        <v>32.425670623999999</v>
      </c>
    </row>
    <row r="9624" spans="1:3" x14ac:dyDescent="0.25">
      <c r="A9624">
        <v>16588</v>
      </c>
      <c r="B9624" s="1">
        <f>DATE(2045,6,1) + TIME(0,0,0)</f>
        <v>53114</v>
      </c>
      <c r="C9624">
        <v>32.429378509999999</v>
      </c>
    </row>
    <row r="9625" spans="1:3" x14ac:dyDescent="0.25">
      <c r="A9625">
        <v>16618</v>
      </c>
      <c r="B9625" s="1">
        <f>DATE(2045,7,1) + TIME(0,0,0)</f>
        <v>53144</v>
      </c>
      <c r="C9625">
        <v>32.432960510000001</v>
      </c>
    </row>
    <row r="9626" spans="1:3" x14ac:dyDescent="0.25">
      <c r="A9626">
        <v>16649</v>
      </c>
      <c r="B9626" s="1">
        <f>DATE(2045,8,1) + TIME(0,0,0)</f>
        <v>53175</v>
      </c>
      <c r="C9626">
        <v>32.436653137</v>
      </c>
    </row>
    <row r="9627" spans="1:3" x14ac:dyDescent="0.25">
      <c r="A9627">
        <v>16680</v>
      </c>
      <c r="B9627" s="1">
        <f>DATE(2045,9,1) + TIME(0,0,0)</f>
        <v>53206</v>
      </c>
      <c r="C9627">
        <v>32.440345764</v>
      </c>
    </row>
    <row r="9628" spans="1:3" x14ac:dyDescent="0.25">
      <c r="A9628">
        <v>16710</v>
      </c>
      <c r="B9628" s="1">
        <f>DATE(2045,10,1) + TIME(0,0,0)</f>
        <v>53236</v>
      </c>
      <c r="C9628">
        <v>32.443908690999997</v>
      </c>
    </row>
    <row r="9629" spans="1:3" x14ac:dyDescent="0.25">
      <c r="A9629">
        <v>16741</v>
      </c>
      <c r="B9629" s="1">
        <f>DATE(2045,11,1) + TIME(0,0,0)</f>
        <v>53267</v>
      </c>
      <c r="C9629">
        <v>32.447586059999999</v>
      </c>
    </row>
    <row r="9630" spans="1:3" x14ac:dyDescent="0.25">
      <c r="A9630">
        <v>16771</v>
      </c>
      <c r="B9630" s="1">
        <f>DATE(2045,12,1) + TIME(0,0,0)</f>
        <v>53297</v>
      </c>
      <c r="C9630">
        <v>32.451141356999997</v>
      </c>
    </row>
    <row r="9631" spans="1:3" x14ac:dyDescent="0.25">
      <c r="A9631">
        <v>16802</v>
      </c>
      <c r="B9631" s="1">
        <f>DATE(2046,1,1) + TIME(0,0,0)</f>
        <v>53328</v>
      </c>
      <c r="C9631">
        <v>32.454807281000001</v>
      </c>
    </row>
    <row r="9632" spans="1:3" x14ac:dyDescent="0.25">
      <c r="A9632">
        <v>16833</v>
      </c>
      <c r="B9632" s="1">
        <f>DATE(2046,2,1) + TIME(0,0,0)</f>
        <v>53359</v>
      </c>
      <c r="C9632">
        <v>32.458469391000001</v>
      </c>
    </row>
    <row r="9633" spans="1:3" x14ac:dyDescent="0.25">
      <c r="A9633">
        <v>16861</v>
      </c>
      <c r="B9633" s="1">
        <f>DATE(2046,3,1) + TIME(0,0,0)</f>
        <v>53387</v>
      </c>
      <c r="C9633">
        <v>32.461772918999998</v>
      </c>
    </row>
    <row r="9634" spans="1:3" x14ac:dyDescent="0.25">
      <c r="A9634">
        <v>16892</v>
      </c>
      <c r="B9634" s="1">
        <f>DATE(2046,4,1) + TIME(0,0,0)</f>
        <v>53418</v>
      </c>
      <c r="C9634">
        <v>32.465423584</v>
      </c>
    </row>
    <row r="9635" spans="1:3" x14ac:dyDescent="0.25">
      <c r="A9635">
        <v>16922</v>
      </c>
      <c r="B9635" s="1">
        <f>DATE(2046,5,1) + TIME(0,0,0)</f>
        <v>53448</v>
      </c>
      <c r="C9635">
        <v>32.468948363999999</v>
      </c>
    </row>
    <row r="9636" spans="1:3" x14ac:dyDescent="0.25">
      <c r="A9636">
        <v>16953</v>
      </c>
      <c r="B9636" s="1">
        <f>DATE(2046,6,1) + TIME(0,0,0)</f>
        <v>53479</v>
      </c>
      <c r="C9636">
        <v>32.472587584999999</v>
      </c>
    </row>
    <row r="9637" spans="1:3" x14ac:dyDescent="0.25">
      <c r="A9637">
        <v>16983</v>
      </c>
      <c r="B9637" s="1">
        <f>DATE(2046,7,1) + TIME(0,0,0)</f>
        <v>53509</v>
      </c>
      <c r="C9637">
        <v>32.476104736000003</v>
      </c>
    </row>
    <row r="9638" spans="1:3" x14ac:dyDescent="0.25">
      <c r="A9638">
        <v>17014</v>
      </c>
      <c r="B9638" s="1">
        <f>DATE(2046,8,1) + TIME(0,0,0)</f>
        <v>53540</v>
      </c>
      <c r="C9638">
        <v>32.479732513000002</v>
      </c>
    </row>
    <row r="9639" spans="1:3" x14ac:dyDescent="0.25">
      <c r="A9639">
        <v>17045</v>
      </c>
      <c r="B9639" s="1">
        <f>DATE(2046,9,1) + TIME(0,0,0)</f>
        <v>53571</v>
      </c>
      <c r="C9639">
        <v>32.483352660999998</v>
      </c>
    </row>
    <row r="9640" spans="1:3" x14ac:dyDescent="0.25">
      <c r="A9640">
        <v>17075</v>
      </c>
      <c r="B9640" s="1">
        <f>DATE(2046,10,1) + TIME(0,0,0)</f>
        <v>53601</v>
      </c>
      <c r="C9640">
        <v>32.486854553000001</v>
      </c>
    </row>
    <row r="9641" spans="1:3" x14ac:dyDescent="0.25">
      <c r="A9641">
        <v>17106</v>
      </c>
      <c r="B9641" s="1">
        <f>DATE(2046,11,1) + TIME(0,0,0)</f>
        <v>53632</v>
      </c>
      <c r="C9641">
        <v>32.490463257000002</v>
      </c>
    </row>
    <row r="9642" spans="1:3" x14ac:dyDescent="0.25">
      <c r="A9642">
        <v>17136</v>
      </c>
      <c r="B9642" s="1">
        <f>DATE(2046,12,1) + TIME(0,0,0)</f>
        <v>53662</v>
      </c>
      <c r="C9642">
        <v>32.493953705000003</v>
      </c>
    </row>
    <row r="9643" spans="1:3" x14ac:dyDescent="0.25">
      <c r="A9643">
        <v>17167</v>
      </c>
      <c r="B9643" s="1">
        <f>DATE(2047,1,1) + TIME(0,0,0)</f>
        <v>53693</v>
      </c>
      <c r="C9643">
        <v>32.497554778999998</v>
      </c>
    </row>
    <row r="9644" spans="1:3" x14ac:dyDescent="0.25">
      <c r="A9644">
        <v>17198</v>
      </c>
      <c r="B9644" s="1">
        <f>DATE(2047,2,1) + TIME(0,0,0)</f>
        <v>53724</v>
      </c>
      <c r="C9644">
        <v>32.501148223999998</v>
      </c>
    </row>
    <row r="9645" spans="1:3" x14ac:dyDescent="0.25">
      <c r="A9645">
        <v>17226</v>
      </c>
      <c r="B9645" s="1">
        <f>DATE(2047,3,1) + TIME(0,0,0)</f>
        <v>53752</v>
      </c>
      <c r="C9645">
        <v>32.504390717</v>
      </c>
    </row>
    <row r="9646" spans="1:3" x14ac:dyDescent="0.25">
      <c r="A9646">
        <v>17257</v>
      </c>
      <c r="B9646" s="1">
        <f>DATE(2047,4,1) + TIME(0,0,0)</f>
        <v>53783</v>
      </c>
      <c r="C9646">
        <v>32.507972717000001</v>
      </c>
    </row>
    <row r="9647" spans="1:3" x14ac:dyDescent="0.25">
      <c r="A9647">
        <v>17287</v>
      </c>
      <c r="B9647" s="1">
        <f>DATE(2047,5,1) + TIME(0,0,0)</f>
        <v>53813</v>
      </c>
      <c r="C9647">
        <v>32.511436461999999</v>
      </c>
    </row>
    <row r="9648" spans="1:3" x14ac:dyDescent="0.25">
      <c r="A9648">
        <v>17318</v>
      </c>
      <c r="B9648" s="1">
        <f>DATE(2047,6,1) + TIME(0,0,0)</f>
        <v>53844</v>
      </c>
      <c r="C9648">
        <v>32.515010834000002</v>
      </c>
    </row>
    <row r="9649" spans="1:3" x14ac:dyDescent="0.25">
      <c r="A9649">
        <v>17348</v>
      </c>
      <c r="B9649" s="1">
        <f>DATE(2047,7,1) + TIME(0,0,0)</f>
        <v>53874</v>
      </c>
      <c r="C9649">
        <v>32.518463134999998</v>
      </c>
    </row>
    <row r="9650" spans="1:3" x14ac:dyDescent="0.25">
      <c r="A9650">
        <v>17379</v>
      </c>
      <c r="B9650" s="1">
        <f>DATE(2047,8,1) + TIME(0,0,0)</f>
        <v>53905</v>
      </c>
      <c r="C9650">
        <v>32.522026062000002</v>
      </c>
    </row>
    <row r="9651" spans="1:3" x14ac:dyDescent="0.25">
      <c r="A9651">
        <v>17410</v>
      </c>
      <c r="B9651" s="1">
        <f>DATE(2047,9,1) + TIME(0,0,0)</f>
        <v>53936</v>
      </c>
      <c r="C9651">
        <v>32.525581359999997</v>
      </c>
    </row>
    <row r="9652" spans="1:3" x14ac:dyDescent="0.25">
      <c r="A9652">
        <v>17440</v>
      </c>
      <c r="B9652" s="1">
        <f>DATE(2047,10,1) + TIME(0,0,0)</f>
        <v>53966</v>
      </c>
      <c r="C9652">
        <v>32.529018401999998</v>
      </c>
    </row>
    <row r="9653" spans="1:3" x14ac:dyDescent="0.25">
      <c r="A9653">
        <v>17471</v>
      </c>
      <c r="B9653" s="1">
        <f>DATE(2047,11,1) + TIME(0,0,0)</f>
        <v>53997</v>
      </c>
      <c r="C9653">
        <v>32.532562255999999</v>
      </c>
    </row>
    <row r="9654" spans="1:3" x14ac:dyDescent="0.25">
      <c r="A9654">
        <v>17501</v>
      </c>
      <c r="B9654" s="1">
        <f>DATE(2047,12,1) + TIME(0,0,0)</f>
        <v>54027</v>
      </c>
      <c r="C9654">
        <v>32.535987853999998</v>
      </c>
    </row>
    <row r="9655" spans="1:3" x14ac:dyDescent="0.25">
      <c r="A9655">
        <v>17532</v>
      </c>
      <c r="B9655" s="1">
        <f>DATE(2048,1,1) + TIME(0,0,0)</f>
        <v>54058</v>
      </c>
      <c r="C9655">
        <v>32.539524077999999</v>
      </c>
    </row>
    <row r="9656" spans="1:3" x14ac:dyDescent="0.25">
      <c r="A9656">
        <v>17563</v>
      </c>
      <c r="B9656" s="1">
        <f>DATE(2048,2,1) + TIME(0,0,0)</f>
        <v>54089</v>
      </c>
      <c r="C9656">
        <v>32.543052672999998</v>
      </c>
    </row>
    <row r="9657" spans="1:3" x14ac:dyDescent="0.25">
      <c r="A9657">
        <v>17592</v>
      </c>
      <c r="B9657" s="1">
        <f>DATE(2048,3,1) + TIME(0,0,0)</f>
        <v>54118</v>
      </c>
      <c r="C9657">
        <v>32.546348571999999</v>
      </c>
    </row>
    <row r="9658" spans="1:3" x14ac:dyDescent="0.25">
      <c r="A9658">
        <v>17623</v>
      </c>
      <c r="B9658" s="1">
        <f>DATE(2048,4,1) + TIME(0,0,0)</f>
        <v>54149</v>
      </c>
      <c r="C9658">
        <v>32.549869536999999</v>
      </c>
    </row>
    <row r="9659" spans="1:3" x14ac:dyDescent="0.25">
      <c r="A9659">
        <v>17653</v>
      </c>
      <c r="B9659" s="1">
        <f>DATE(2048,5,1) + TIME(0,0,0)</f>
        <v>54179</v>
      </c>
      <c r="C9659">
        <v>32.553268433</v>
      </c>
    </row>
    <row r="9660" spans="1:3" x14ac:dyDescent="0.25">
      <c r="A9660">
        <v>17684</v>
      </c>
      <c r="B9660" s="1">
        <f>DATE(2048,6,1) + TIME(0,0,0)</f>
        <v>54210</v>
      </c>
      <c r="C9660">
        <v>32.556774138999998</v>
      </c>
    </row>
    <row r="9661" spans="1:3" x14ac:dyDescent="0.25">
      <c r="A9661">
        <v>17714</v>
      </c>
      <c r="B9661" s="1">
        <f>DATE(2048,7,1) + TIME(0,0,0)</f>
        <v>54240</v>
      </c>
      <c r="C9661">
        <v>32.560165404999999</v>
      </c>
    </row>
    <row r="9662" spans="1:3" x14ac:dyDescent="0.25">
      <c r="A9662">
        <v>17745</v>
      </c>
      <c r="B9662" s="1">
        <f>DATE(2048,8,1) + TIME(0,0,0)</f>
        <v>54271</v>
      </c>
      <c r="C9662">
        <v>32.563663482999999</v>
      </c>
    </row>
    <row r="9663" spans="1:3" x14ac:dyDescent="0.25">
      <c r="A9663">
        <v>17776</v>
      </c>
      <c r="B9663" s="1">
        <f>DATE(2048,9,1) + TIME(0,0,0)</f>
        <v>54302</v>
      </c>
      <c r="C9663">
        <v>32.567153931</v>
      </c>
    </row>
    <row r="9664" spans="1:3" x14ac:dyDescent="0.25">
      <c r="A9664">
        <v>17806</v>
      </c>
      <c r="B9664" s="1">
        <f>DATE(2048,10,1) + TIME(0,0,0)</f>
        <v>54332</v>
      </c>
      <c r="C9664">
        <v>32.570529938</v>
      </c>
    </row>
    <row r="9665" spans="1:3" x14ac:dyDescent="0.25">
      <c r="A9665">
        <v>17837</v>
      </c>
      <c r="B9665" s="1">
        <f>DATE(2048,11,1) + TIME(0,0,0)</f>
        <v>54363</v>
      </c>
      <c r="C9665">
        <v>32.574008941999999</v>
      </c>
    </row>
    <row r="9666" spans="1:3" x14ac:dyDescent="0.25">
      <c r="A9666">
        <v>17867</v>
      </c>
      <c r="B9666" s="1">
        <f>DATE(2048,12,1) + TIME(0,0,0)</f>
        <v>54393</v>
      </c>
      <c r="C9666">
        <v>32.577373504999997</v>
      </c>
    </row>
    <row r="9667" spans="1:3" x14ac:dyDescent="0.25">
      <c r="A9667">
        <v>17898</v>
      </c>
      <c r="B9667" s="1">
        <f>DATE(2049,1,1) + TIME(0,0,0)</f>
        <v>54424</v>
      </c>
      <c r="C9667">
        <v>32.580844878999997</v>
      </c>
    </row>
    <row r="9668" spans="1:3" x14ac:dyDescent="0.25">
      <c r="A9668">
        <v>17929</v>
      </c>
      <c r="B9668" s="1">
        <f>DATE(2049,2,1) + TIME(0,0,0)</f>
        <v>54455</v>
      </c>
      <c r="C9668">
        <v>32.584312439000001</v>
      </c>
    </row>
    <row r="9669" spans="1:3" x14ac:dyDescent="0.25">
      <c r="A9669">
        <v>17957</v>
      </c>
      <c r="B9669" s="1">
        <f>DATE(2049,3,1) + TIME(0,0,0)</f>
        <v>54483</v>
      </c>
      <c r="C9669">
        <v>32.587436676000003</v>
      </c>
    </row>
    <row r="9670" spans="1:3" x14ac:dyDescent="0.25">
      <c r="A9670">
        <v>17988</v>
      </c>
      <c r="B9670" s="1">
        <f>DATE(2049,4,1) + TIME(0,0,0)</f>
        <v>54514</v>
      </c>
      <c r="C9670">
        <v>32.590892791999998</v>
      </c>
    </row>
    <row r="9671" spans="1:3" x14ac:dyDescent="0.25">
      <c r="A9671">
        <v>18018</v>
      </c>
      <c r="B9671" s="1">
        <f>DATE(2049,5,1) + TIME(0,0,0)</f>
        <v>54544</v>
      </c>
      <c r="C9671">
        <v>32.594230652</v>
      </c>
    </row>
    <row r="9672" spans="1:3" x14ac:dyDescent="0.25">
      <c r="A9672">
        <v>18049</v>
      </c>
      <c r="B9672" s="1">
        <f>DATE(2049,6,1) + TIME(0,0,0)</f>
        <v>54575</v>
      </c>
      <c r="C9672">
        <v>32.597675322999997</v>
      </c>
    </row>
    <row r="9673" spans="1:3" x14ac:dyDescent="0.25">
      <c r="A9673">
        <v>18079</v>
      </c>
      <c r="B9673" s="1">
        <f>DATE(2049,7,1) + TIME(0,0,0)</f>
        <v>54605</v>
      </c>
      <c r="C9673">
        <v>32.601005553999997</v>
      </c>
    </row>
    <row r="9674" spans="1:3" x14ac:dyDescent="0.25">
      <c r="A9674">
        <v>18110</v>
      </c>
      <c r="B9674" s="1">
        <f>DATE(2049,8,1) + TIME(0,0,0)</f>
        <v>54636</v>
      </c>
      <c r="C9674">
        <v>32.604438782000003</v>
      </c>
    </row>
    <row r="9675" spans="1:3" x14ac:dyDescent="0.25">
      <c r="A9675">
        <v>18141</v>
      </c>
      <c r="B9675" s="1">
        <f>DATE(2049,9,1) + TIME(0,0,0)</f>
        <v>54667</v>
      </c>
      <c r="C9675">
        <v>32.607868195000002</v>
      </c>
    </row>
    <row r="9676" spans="1:3" x14ac:dyDescent="0.25">
      <c r="A9676">
        <v>18171</v>
      </c>
      <c r="B9676" s="1">
        <f>DATE(2049,10,1) + TIME(0,0,0)</f>
        <v>54697</v>
      </c>
      <c r="C9676">
        <v>32.611183167</v>
      </c>
    </row>
    <row r="9677" spans="1:3" x14ac:dyDescent="0.25">
      <c r="A9677">
        <v>18202</v>
      </c>
      <c r="B9677" s="1">
        <f>DATE(2049,11,1) + TIME(0,0,0)</f>
        <v>54728</v>
      </c>
      <c r="C9677">
        <v>32.614601135000001</v>
      </c>
    </row>
    <row r="9678" spans="1:3" x14ac:dyDescent="0.25">
      <c r="A9678">
        <v>18232</v>
      </c>
      <c r="B9678" s="1">
        <f>DATE(2049,12,1) + TIME(0,0,0)</f>
        <v>54758</v>
      </c>
      <c r="C9678">
        <v>32.617904662999997</v>
      </c>
    </row>
    <row r="9679" spans="1:3" x14ac:dyDescent="0.25">
      <c r="A9679">
        <v>18263</v>
      </c>
      <c r="B9679" s="1">
        <f>DATE(2050,1,1) + TIME(0,0,0)</f>
        <v>54789</v>
      </c>
      <c r="C9679">
        <v>32.621315002000003</v>
      </c>
    </row>
    <row r="9681" spans="1:3" x14ac:dyDescent="0.25">
      <c r="A9681" t="s">
        <v>19</v>
      </c>
    </row>
    <row r="9683" spans="1:3" x14ac:dyDescent="0.25">
      <c r="A9683" t="s">
        <v>1</v>
      </c>
      <c r="B9683" t="s">
        <v>2</v>
      </c>
      <c r="C9683" t="s">
        <v>3</v>
      </c>
    </row>
    <row r="9684" spans="1:3" x14ac:dyDescent="0.25">
      <c r="A9684">
        <v>0</v>
      </c>
      <c r="B9684" s="1">
        <f>DATE(2000,1,1) + TIME(0,0,0)</f>
        <v>36526</v>
      </c>
      <c r="C9684">
        <v>0</v>
      </c>
    </row>
    <row r="9685" spans="1:3" x14ac:dyDescent="0.25">
      <c r="A9685">
        <v>31</v>
      </c>
      <c r="B9685" s="1">
        <f>DATE(2000,2,1) + TIME(0,0,0)</f>
        <v>36557</v>
      </c>
      <c r="C9685">
        <v>4.9559164046999999</v>
      </c>
    </row>
    <row r="9686" spans="1:3" x14ac:dyDescent="0.25">
      <c r="A9686">
        <v>60</v>
      </c>
      <c r="B9686" s="1">
        <f>DATE(2000,3,1) + TIME(0,0,0)</f>
        <v>36586</v>
      </c>
      <c r="C9686">
        <v>9.9115419387999992</v>
      </c>
    </row>
    <row r="9687" spans="1:3" x14ac:dyDescent="0.25">
      <c r="A9687">
        <v>91</v>
      </c>
      <c r="B9687" s="1">
        <f>DATE(2000,4,1) + TIME(0,0,0)</f>
        <v>36617</v>
      </c>
      <c r="C9687">
        <v>13.805171013000001</v>
      </c>
    </row>
    <row r="9688" spans="1:3" x14ac:dyDescent="0.25">
      <c r="A9688">
        <v>121</v>
      </c>
      <c r="B9688" s="1">
        <f>DATE(2000,5,1) + TIME(0,0,0)</f>
        <v>36647</v>
      </c>
      <c r="C9688">
        <v>16.749080658</v>
      </c>
    </row>
    <row r="9689" spans="1:3" x14ac:dyDescent="0.25">
      <c r="A9689">
        <v>152</v>
      </c>
      <c r="B9689" s="1">
        <f>DATE(2000,6,1) + TIME(0,0,0)</f>
        <v>36678</v>
      </c>
      <c r="C9689">
        <v>19.162174225000001</v>
      </c>
    </row>
    <row r="9690" spans="1:3" x14ac:dyDescent="0.25">
      <c r="A9690">
        <v>182</v>
      </c>
      <c r="B9690" s="1">
        <f>DATE(2000,7,1) + TIME(0,0,0)</f>
        <v>36708</v>
      </c>
      <c r="C9690">
        <v>20.992975234999999</v>
      </c>
    </row>
    <row r="9691" spans="1:3" x14ac:dyDescent="0.25">
      <c r="A9691">
        <v>213</v>
      </c>
      <c r="B9691" s="1">
        <f>DATE(2000,8,1) + TIME(0,0,0)</f>
        <v>36739</v>
      </c>
      <c r="C9691">
        <v>22.648731231999999</v>
      </c>
    </row>
    <row r="9692" spans="1:3" x14ac:dyDescent="0.25">
      <c r="A9692">
        <v>244</v>
      </c>
      <c r="B9692" s="1">
        <f>DATE(2000,9,1) + TIME(0,0,0)</f>
        <v>36770</v>
      </c>
      <c r="C9692">
        <v>24.113714217999998</v>
      </c>
    </row>
    <row r="9693" spans="1:3" x14ac:dyDescent="0.25">
      <c r="A9693">
        <v>274</v>
      </c>
      <c r="B9693" s="1">
        <f>DATE(2000,10,1) + TIME(0,0,0)</f>
        <v>36800</v>
      </c>
      <c r="C9693">
        <v>25.374332427999999</v>
      </c>
    </row>
    <row r="9694" spans="1:3" x14ac:dyDescent="0.25">
      <c r="A9694">
        <v>305</v>
      </c>
      <c r="B9694" s="1">
        <f>DATE(2000,11,1) + TIME(0,0,0)</f>
        <v>36831</v>
      </c>
      <c r="C9694">
        <v>26.474563599</v>
      </c>
    </row>
    <row r="9695" spans="1:3" x14ac:dyDescent="0.25">
      <c r="A9695">
        <v>335</v>
      </c>
      <c r="B9695" s="1">
        <f>DATE(2000,12,1) + TIME(0,0,0)</f>
        <v>36861</v>
      </c>
      <c r="C9695">
        <v>27.342681885000001</v>
      </c>
    </row>
    <row r="9696" spans="1:3" x14ac:dyDescent="0.25">
      <c r="A9696">
        <v>366</v>
      </c>
      <c r="B9696" s="1">
        <f>DATE(2001,1,1) + TIME(0,0,0)</f>
        <v>36892</v>
      </c>
      <c r="C9696">
        <v>28.090764999000001</v>
      </c>
    </row>
    <row r="9697" spans="1:3" x14ac:dyDescent="0.25">
      <c r="A9697">
        <v>397</v>
      </c>
      <c r="B9697" s="1">
        <f>DATE(2001,2,1) + TIME(0,0,0)</f>
        <v>36923</v>
      </c>
      <c r="C9697">
        <v>28.741395950000001</v>
      </c>
    </row>
    <row r="9698" spans="1:3" x14ac:dyDescent="0.25">
      <c r="A9698">
        <v>425</v>
      </c>
      <c r="B9698" s="1">
        <f>DATE(2001,3,1) + TIME(0,0,0)</f>
        <v>36951</v>
      </c>
      <c r="C9698">
        <v>29.265705108999999</v>
      </c>
    </row>
    <row r="9699" spans="1:3" x14ac:dyDescent="0.25">
      <c r="A9699">
        <v>456</v>
      </c>
      <c r="B9699" s="1">
        <f>DATE(2001,4,1) + TIME(0,0,0)</f>
        <v>36982</v>
      </c>
      <c r="C9699">
        <v>29.790214539000001</v>
      </c>
    </row>
    <row r="9700" spans="1:3" x14ac:dyDescent="0.25">
      <c r="A9700">
        <v>486</v>
      </c>
      <c r="B9700" s="1">
        <f>DATE(2001,5,1) + TIME(0,0,0)</f>
        <v>37012</v>
      </c>
      <c r="C9700">
        <v>30.25097847</v>
      </c>
    </row>
    <row r="9701" spans="1:3" x14ac:dyDescent="0.25">
      <c r="A9701">
        <v>517</v>
      </c>
      <c r="B9701" s="1">
        <f>DATE(2001,6,1) + TIME(0,0,0)</f>
        <v>37043</v>
      </c>
      <c r="C9701">
        <v>30.683080672999999</v>
      </c>
    </row>
    <row r="9702" spans="1:3" x14ac:dyDescent="0.25">
      <c r="A9702">
        <v>547</v>
      </c>
      <c r="B9702" s="1">
        <f>DATE(2001,7,1) + TIME(0,0,0)</f>
        <v>37073</v>
      </c>
      <c r="C9702">
        <v>31.061704636000002</v>
      </c>
    </row>
    <row r="9703" spans="1:3" x14ac:dyDescent="0.25">
      <c r="A9703">
        <v>578</v>
      </c>
      <c r="B9703" s="1">
        <f>DATE(2001,8,1) + TIME(0,0,0)</f>
        <v>37104</v>
      </c>
      <c r="C9703">
        <v>31.415576935000001</v>
      </c>
    </row>
    <row r="9704" spans="1:3" x14ac:dyDescent="0.25">
      <c r="A9704">
        <v>609</v>
      </c>
      <c r="B9704" s="1">
        <f>DATE(2001,9,1) + TIME(0,0,0)</f>
        <v>37135</v>
      </c>
      <c r="C9704">
        <v>31.736177443999999</v>
      </c>
    </row>
    <row r="9705" spans="1:3" x14ac:dyDescent="0.25">
      <c r="A9705">
        <v>639</v>
      </c>
      <c r="B9705" s="1">
        <f>DATE(2001,10,1) + TIME(0,0,0)</f>
        <v>37165</v>
      </c>
      <c r="C9705">
        <v>32.019145966000004</v>
      </c>
    </row>
    <row r="9706" spans="1:3" x14ac:dyDescent="0.25">
      <c r="A9706">
        <v>670</v>
      </c>
      <c r="B9706" s="1">
        <f>DATE(2001,11,1) + TIME(0,0,0)</f>
        <v>37196</v>
      </c>
      <c r="C9706">
        <v>32.288234711000001</v>
      </c>
    </row>
    <row r="9707" spans="1:3" x14ac:dyDescent="0.25">
      <c r="A9707">
        <v>700</v>
      </c>
      <c r="B9707" s="1">
        <f>DATE(2001,12,1) + TIME(0,0,0)</f>
        <v>37226</v>
      </c>
      <c r="C9707">
        <v>32.530242919999999</v>
      </c>
    </row>
    <row r="9708" spans="1:3" x14ac:dyDescent="0.25">
      <c r="A9708">
        <v>731</v>
      </c>
      <c r="B9708" s="1">
        <f>DATE(2002,1,1) + TIME(0,0,0)</f>
        <v>37257</v>
      </c>
      <c r="C9708">
        <v>32.764568328999999</v>
      </c>
    </row>
    <row r="9709" spans="1:3" x14ac:dyDescent="0.25">
      <c r="A9709">
        <v>762</v>
      </c>
      <c r="B9709" s="1">
        <f>DATE(2002,2,1) + TIME(0,0,0)</f>
        <v>37288</v>
      </c>
      <c r="C9709">
        <v>32.985309600999997</v>
      </c>
    </row>
    <row r="9710" spans="1:3" x14ac:dyDescent="0.25">
      <c r="A9710">
        <v>790</v>
      </c>
      <c r="B9710" s="1">
        <f>DATE(2002,3,1) + TIME(0,0,0)</f>
        <v>37316</v>
      </c>
      <c r="C9710">
        <v>33.174686432000001</v>
      </c>
    </row>
    <row r="9711" spans="1:3" x14ac:dyDescent="0.25">
      <c r="A9711">
        <v>821</v>
      </c>
      <c r="B9711" s="1">
        <f>DATE(2002,4,1) + TIME(0,0,0)</f>
        <v>37347</v>
      </c>
      <c r="C9711">
        <v>33.374492644999997</v>
      </c>
    </row>
    <row r="9712" spans="1:3" x14ac:dyDescent="0.25">
      <c r="A9712">
        <v>851</v>
      </c>
      <c r="B9712" s="1">
        <f>DATE(2002,5,1) + TIME(0,0,0)</f>
        <v>37377</v>
      </c>
      <c r="C9712">
        <v>33.559032440000003</v>
      </c>
    </row>
    <row r="9713" spans="1:3" x14ac:dyDescent="0.25">
      <c r="A9713">
        <v>882</v>
      </c>
      <c r="B9713" s="1">
        <f>DATE(2002,6,1) + TIME(0,0,0)</f>
        <v>37408</v>
      </c>
      <c r="C9713">
        <v>33.741539001</v>
      </c>
    </row>
    <row r="9714" spans="1:3" x14ac:dyDescent="0.25">
      <c r="A9714">
        <v>912</v>
      </c>
      <c r="B9714" s="1">
        <f>DATE(2002,7,1) + TIME(0,0,0)</f>
        <v>37438</v>
      </c>
      <c r="C9714">
        <v>33.910991668999998</v>
      </c>
    </row>
    <row r="9715" spans="1:3" x14ac:dyDescent="0.25">
      <c r="A9715">
        <v>943</v>
      </c>
      <c r="B9715" s="1">
        <f>DATE(2002,8,1) + TIME(0,0,0)</f>
        <v>37469</v>
      </c>
      <c r="C9715">
        <v>34.079586028999998</v>
      </c>
    </row>
    <row r="9716" spans="1:3" x14ac:dyDescent="0.25">
      <c r="A9716">
        <v>974</v>
      </c>
      <c r="B9716" s="1">
        <f>DATE(2002,9,1) + TIME(0,0,0)</f>
        <v>37500</v>
      </c>
      <c r="C9716">
        <v>34.242111205999997</v>
      </c>
    </row>
    <row r="9717" spans="1:3" x14ac:dyDescent="0.25">
      <c r="A9717">
        <v>1004</v>
      </c>
      <c r="B9717" s="1">
        <f>DATE(2002,10,1) + TIME(0,0,0)</f>
        <v>37530</v>
      </c>
      <c r="C9717">
        <v>34.394199370999999</v>
      </c>
    </row>
    <row r="9718" spans="1:3" x14ac:dyDescent="0.25">
      <c r="A9718">
        <v>1035</v>
      </c>
      <c r="B9718" s="1">
        <f>DATE(2002,11,1) + TIME(0,0,0)</f>
        <v>37561</v>
      </c>
      <c r="C9718">
        <v>34.546497344999999</v>
      </c>
    </row>
    <row r="9719" spans="1:3" x14ac:dyDescent="0.25">
      <c r="A9719">
        <v>1065</v>
      </c>
      <c r="B9719" s="1">
        <f>DATE(2002,12,1) + TIME(0,0,0)</f>
        <v>37591</v>
      </c>
      <c r="C9719">
        <v>34.689521790000001</v>
      </c>
    </row>
    <row r="9720" spans="1:3" x14ac:dyDescent="0.25">
      <c r="A9720">
        <v>1096</v>
      </c>
      <c r="B9720" s="1">
        <f>DATE(2003,1,1) + TIME(0,0,0)</f>
        <v>37622</v>
      </c>
      <c r="C9720">
        <v>34.833179473999998</v>
      </c>
    </row>
    <row r="9721" spans="1:3" x14ac:dyDescent="0.25">
      <c r="A9721">
        <v>1127</v>
      </c>
      <c r="B9721" s="1">
        <f>DATE(2003,2,1) + TIME(0,0,0)</f>
        <v>37653</v>
      </c>
      <c r="C9721">
        <v>34.972953795999999</v>
      </c>
    </row>
    <row r="9722" spans="1:3" x14ac:dyDescent="0.25">
      <c r="A9722">
        <v>1155</v>
      </c>
      <c r="B9722" s="1">
        <f>DATE(2003,3,1) + TIME(0,0,0)</f>
        <v>37681</v>
      </c>
      <c r="C9722">
        <v>35.096107482999997</v>
      </c>
    </row>
    <row r="9723" spans="1:3" x14ac:dyDescent="0.25">
      <c r="A9723">
        <v>1186</v>
      </c>
      <c r="B9723" s="1">
        <f>DATE(2003,4,1) + TIME(0,0,0)</f>
        <v>37712</v>
      </c>
      <c r="C9723">
        <v>35.229270935000002</v>
      </c>
    </row>
    <row r="9724" spans="1:3" x14ac:dyDescent="0.25">
      <c r="A9724">
        <v>1216</v>
      </c>
      <c r="B9724" s="1">
        <f>DATE(2003,5,1) + TIME(0,0,0)</f>
        <v>37742</v>
      </c>
      <c r="C9724">
        <v>35.355163574000002</v>
      </c>
    </row>
    <row r="9725" spans="1:3" x14ac:dyDescent="0.25">
      <c r="A9725">
        <v>1247</v>
      </c>
      <c r="B9725" s="1">
        <f>DATE(2003,6,1) + TIME(0,0,0)</f>
        <v>37773</v>
      </c>
      <c r="C9725">
        <v>35.482440947999997</v>
      </c>
    </row>
    <row r="9726" spans="1:3" x14ac:dyDescent="0.25">
      <c r="A9726">
        <v>1277</v>
      </c>
      <c r="B9726" s="1">
        <f>DATE(2003,7,1) + TIME(0,0,0)</f>
        <v>37803</v>
      </c>
      <c r="C9726">
        <v>35.603141784999998</v>
      </c>
    </row>
    <row r="9727" spans="1:3" x14ac:dyDescent="0.25">
      <c r="A9727">
        <v>1308</v>
      </c>
      <c r="B9727" s="1">
        <f>DATE(2003,8,1) + TIME(0,0,0)</f>
        <v>37834</v>
      </c>
      <c r="C9727">
        <v>35.725463867000002</v>
      </c>
    </row>
    <row r="9728" spans="1:3" x14ac:dyDescent="0.25">
      <c r="A9728">
        <v>1339</v>
      </c>
      <c r="B9728" s="1">
        <f>DATE(2003,9,1) + TIME(0,0,0)</f>
        <v>37865</v>
      </c>
      <c r="C9728">
        <v>35.845478057999998</v>
      </c>
    </row>
    <row r="9729" spans="1:3" x14ac:dyDescent="0.25">
      <c r="A9729">
        <v>1369</v>
      </c>
      <c r="B9729" s="1">
        <f>DATE(2003,10,1) + TIME(0,0,0)</f>
        <v>37895</v>
      </c>
      <c r="C9729">
        <v>35.959548949999999</v>
      </c>
    </row>
    <row r="9730" spans="1:3" x14ac:dyDescent="0.25">
      <c r="A9730">
        <v>1400</v>
      </c>
      <c r="B9730" s="1">
        <f>DATE(2003,11,1) + TIME(0,0,0)</f>
        <v>37926</v>
      </c>
      <c r="C9730">
        <v>36.075416564999998</v>
      </c>
    </row>
    <row r="9731" spans="1:3" x14ac:dyDescent="0.25">
      <c r="A9731">
        <v>1430</v>
      </c>
      <c r="B9731" s="1">
        <f>DATE(2003,12,1) + TIME(0,0,0)</f>
        <v>37956</v>
      </c>
      <c r="C9731">
        <v>36.185756683000001</v>
      </c>
    </row>
    <row r="9732" spans="1:3" x14ac:dyDescent="0.25">
      <c r="A9732">
        <v>1461</v>
      </c>
      <c r="B9732" s="1">
        <f>DATE(2004,1,1) + TIME(0,0,0)</f>
        <v>37987</v>
      </c>
      <c r="C9732">
        <v>36.298011780000003</v>
      </c>
    </row>
    <row r="9733" spans="1:3" x14ac:dyDescent="0.25">
      <c r="A9733">
        <v>1492</v>
      </c>
      <c r="B9733" s="1">
        <f>DATE(2004,2,1) + TIME(0,0,0)</f>
        <v>38018</v>
      </c>
      <c r="C9733">
        <v>36.408557891999997</v>
      </c>
    </row>
    <row r="9734" spans="1:3" x14ac:dyDescent="0.25">
      <c r="A9734">
        <v>1521</v>
      </c>
      <c r="B9734" s="1">
        <f>DATE(2004,3,1) + TIME(0,0,0)</f>
        <v>38047</v>
      </c>
      <c r="C9734">
        <v>36.510501861999998</v>
      </c>
    </row>
    <row r="9735" spans="1:3" x14ac:dyDescent="0.25">
      <c r="A9735">
        <v>1552</v>
      </c>
      <c r="B9735" s="1">
        <f>DATE(2004,4,1) + TIME(0,0,0)</f>
        <v>38078</v>
      </c>
      <c r="C9735">
        <v>36.617935181</v>
      </c>
    </row>
    <row r="9736" spans="1:3" x14ac:dyDescent="0.25">
      <c r="A9736">
        <v>1582</v>
      </c>
      <c r="B9736" s="1">
        <f>DATE(2004,5,1) + TIME(0,0,0)</f>
        <v>38108</v>
      </c>
      <c r="C9736">
        <v>36.72039032</v>
      </c>
    </row>
    <row r="9737" spans="1:3" x14ac:dyDescent="0.25">
      <c r="A9737">
        <v>1613</v>
      </c>
      <c r="B9737" s="1">
        <f>DATE(2004,6,1) + TIME(0,0,0)</f>
        <v>38139</v>
      </c>
      <c r="C9737">
        <v>36.824695587000001</v>
      </c>
    </row>
    <row r="9738" spans="1:3" x14ac:dyDescent="0.25">
      <c r="A9738">
        <v>1643</v>
      </c>
      <c r="B9738" s="1">
        <f>DATE(2004,7,1) + TIME(0,0,0)</f>
        <v>38169</v>
      </c>
      <c r="C9738">
        <v>36.924148559999999</v>
      </c>
    </row>
    <row r="9739" spans="1:3" x14ac:dyDescent="0.25">
      <c r="A9739">
        <v>1674</v>
      </c>
      <c r="B9739" s="1">
        <f>DATE(2004,8,1) + TIME(0,0,0)</f>
        <v>38200</v>
      </c>
      <c r="C9739">
        <v>37.025463104000004</v>
      </c>
    </row>
    <row r="9740" spans="1:3" x14ac:dyDescent="0.25">
      <c r="A9740">
        <v>1705</v>
      </c>
      <c r="B9740" s="1">
        <f>DATE(2004,9,1) + TIME(0,0,0)</f>
        <v>38231</v>
      </c>
      <c r="C9740">
        <v>37.125427246000001</v>
      </c>
    </row>
    <row r="9741" spans="1:3" x14ac:dyDescent="0.25">
      <c r="A9741">
        <v>1735</v>
      </c>
      <c r="B9741" s="1">
        <f>DATE(2004,10,1) + TIME(0,0,0)</f>
        <v>38261</v>
      </c>
      <c r="C9741">
        <v>37.220867157000001</v>
      </c>
    </row>
    <row r="9742" spans="1:3" x14ac:dyDescent="0.25">
      <c r="A9742">
        <v>1766</v>
      </c>
      <c r="B9742" s="1">
        <f>DATE(2004,11,1) + TIME(0,0,0)</f>
        <v>38292</v>
      </c>
      <c r="C9742">
        <v>37.318077086999999</v>
      </c>
    </row>
    <row r="9743" spans="1:3" x14ac:dyDescent="0.25">
      <c r="A9743">
        <v>1796</v>
      </c>
      <c r="B9743" s="1">
        <f>DATE(2004,12,1) + TIME(0,0,0)</f>
        <v>38322</v>
      </c>
      <c r="C9743">
        <v>37.410789489999999</v>
      </c>
    </row>
    <row r="9744" spans="1:3" x14ac:dyDescent="0.25">
      <c r="A9744">
        <v>1827</v>
      </c>
      <c r="B9744" s="1">
        <f>DATE(2005,1,1) + TIME(0,0,0)</f>
        <v>38353</v>
      </c>
      <c r="C9744">
        <v>37.505191803000002</v>
      </c>
    </row>
    <row r="9745" spans="1:3" x14ac:dyDescent="0.25">
      <c r="A9745">
        <v>1858</v>
      </c>
      <c r="B9745" s="1">
        <f>DATE(2005,2,1) + TIME(0,0,0)</f>
        <v>38384</v>
      </c>
      <c r="C9745">
        <v>37.598125457999998</v>
      </c>
    </row>
    <row r="9746" spans="1:3" x14ac:dyDescent="0.25">
      <c r="A9746">
        <v>1886</v>
      </c>
      <c r="B9746" s="1">
        <f>DATE(2005,3,1) + TIME(0,0,0)</f>
        <v>38412</v>
      </c>
      <c r="C9746">
        <v>37.680774689000003</v>
      </c>
    </row>
    <row r="9747" spans="1:3" x14ac:dyDescent="0.25">
      <c r="A9747">
        <v>1917</v>
      </c>
      <c r="B9747" s="1">
        <f>DATE(2005,4,1) + TIME(0,0,0)</f>
        <v>38443</v>
      </c>
      <c r="C9747">
        <v>37.770866394000002</v>
      </c>
    </row>
    <row r="9748" spans="1:3" x14ac:dyDescent="0.25">
      <c r="A9748">
        <v>1947</v>
      </c>
      <c r="B9748" s="1">
        <f>DATE(2005,5,1) + TIME(0,0,0)</f>
        <v>38473</v>
      </c>
      <c r="C9748">
        <v>37.856632232999999</v>
      </c>
    </row>
    <row r="9749" spans="1:3" x14ac:dyDescent="0.25">
      <c r="A9749">
        <v>1978</v>
      </c>
      <c r="B9749" s="1">
        <f>DATE(2005,6,1) + TIME(0,0,0)</f>
        <v>38504</v>
      </c>
      <c r="C9749">
        <v>37.943813323999997</v>
      </c>
    </row>
    <row r="9750" spans="1:3" x14ac:dyDescent="0.25">
      <c r="A9750">
        <v>2008</v>
      </c>
      <c r="B9750" s="1">
        <f>DATE(2005,7,1) + TIME(0,0,0)</f>
        <v>38534</v>
      </c>
      <c r="C9750">
        <v>38.026813507</v>
      </c>
    </row>
    <row r="9751" spans="1:3" x14ac:dyDescent="0.25">
      <c r="A9751">
        <v>2039</v>
      </c>
      <c r="B9751" s="1">
        <f>DATE(2005,8,1) + TIME(0,0,0)</f>
        <v>38565</v>
      </c>
      <c r="C9751">
        <v>38.111202239999997</v>
      </c>
    </row>
    <row r="9752" spans="1:3" x14ac:dyDescent="0.25">
      <c r="A9752">
        <v>2070</v>
      </c>
      <c r="B9752" s="1">
        <f>DATE(2005,9,1) + TIME(0,0,0)</f>
        <v>38596</v>
      </c>
      <c r="C9752">
        <v>38.194229126000003</v>
      </c>
    </row>
    <row r="9753" spans="1:3" x14ac:dyDescent="0.25">
      <c r="A9753">
        <v>2100</v>
      </c>
      <c r="B9753" s="1">
        <f>DATE(2005,10,1) + TIME(0,0,0)</f>
        <v>38626</v>
      </c>
      <c r="C9753">
        <v>38.273311614999997</v>
      </c>
    </row>
    <row r="9754" spans="1:3" x14ac:dyDescent="0.25">
      <c r="A9754">
        <v>2131</v>
      </c>
      <c r="B9754" s="1">
        <f>DATE(2005,11,1) + TIME(0,0,0)</f>
        <v>38657</v>
      </c>
      <c r="C9754">
        <v>38.353767394999998</v>
      </c>
    </row>
    <row r="9755" spans="1:3" x14ac:dyDescent="0.25">
      <c r="A9755">
        <v>2161</v>
      </c>
      <c r="B9755" s="1">
        <f>DATE(2005,12,1) + TIME(0,0,0)</f>
        <v>38687</v>
      </c>
      <c r="C9755">
        <v>38.430507660000004</v>
      </c>
    </row>
    <row r="9756" spans="1:3" x14ac:dyDescent="0.25">
      <c r="A9756">
        <v>2192</v>
      </c>
      <c r="B9756" s="1">
        <f>DATE(2006,1,1) + TIME(0,0,0)</f>
        <v>38718</v>
      </c>
      <c r="C9756">
        <v>38.508811950999998</v>
      </c>
    </row>
    <row r="9757" spans="1:3" x14ac:dyDescent="0.25">
      <c r="A9757">
        <v>2223</v>
      </c>
      <c r="B9757" s="1">
        <f>DATE(2006,2,1) + TIME(0,0,0)</f>
        <v>38749</v>
      </c>
      <c r="C9757">
        <v>38.585998535000002</v>
      </c>
    </row>
    <row r="9758" spans="1:3" x14ac:dyDescent="0.25">
      <c r="A9758">
        <v>2251</v>
      </c>
      <c r="B9758" s="1">
        <f>DATE(2006,3,1) + TIME(0,0,0)</f>
        <v>38777</v>
      </c>
      <c r="C9758">
        <v>38.654739380000002</v>
      </c>
    </row>
    <row r="9759" spans="1:3" x14ac:dyDescent="0.25">
      <c r="A9759">
        <v>2282</v>
      </c>
      <c r="B9759" s="1">
        <f>DATE(2006,4,1) + TIME(0,0,0)</f>
        <v>38808</v>
      </c>
      <c r="C9759">
        <v>38.729793549</v>
      </c>
    </row>
    <row r="9760" spans="1:3" x14ac:dyDescent="0.25">
      <c r="A9760">
        <v>2312</v>
      </c>
      <c r="B9760" s="1">
        <f>DATE(2006,5,1) + TIME(0,0,0)</f>
        <v>38838</v>
      </c>
      <c r="C9760">
        <v>38.801387787000003</v>
      </c>
    </row>
    <row r="9761" spans="1:3" x14ac:dyDescent="0.25">
      <c r="A9761">
        <v>2343</v>
      </c>
      <c r="B9761" s="1">
        <f>DATE(2006,6,1) + TIME(0,0,0)</f>
        <v>38869</v>
      </c>
      <c r="C9761">
        <v>38.874324799</v>
      </c>
    </row>
    <row r="9762" spans="1:3" x14ac:dyDescent="0.25">
      <c r="A9762">
        <v>2373</v>
      </c>
      <c r="B9762" s="1">
        <f>DATE(2006,7,1) + TIME(0,0,0)</f>
        <v>38899</v>
      </c>
      <c r="C9762">
        <v>38.943923949999999</v>
      </c>
    </row>
    <row r="9763" spans="1:3" x14ac:dyDescent="0.25">
      <c r="A9763">
        <v>2404</v>
      </c>
      <c r="B9763" s="1">
        <f>DATE(2006,8,1) + TIME(0,0,0)</f>
        <v>38930</v>
      </c>
      <c r="C9763">
        <v>39.014858246000003</v>
      </c>
    </row>
    <row r="9764" spans="1:3" x14ac:dyDescent="0.25">
      <c r="A9764">
        <v>2435</v>
      </c>
      <c r="B9764" s="1">
        <f>DATE(2006,9,1) + TIME(0,0,0)</f>
        <v>38961</v>
      </c>
      <c r="C9764">
        <v>39.084819793999998</v>
      </c>
    </row>
    <row r="9765" spans="1:3" x14ac:dyDescent="0.25">
      <c r="A9765">
        <v>2465</v>
      </c>
      <c r="B9765" s="1">
        <f>DATE(2006,10,1) + TIME(0,0,0)</f>
        <v>38991</v>
      </c>
      <c r="C9765">
        <v>39.151626587000003</v>
      </c>
    </row>
    <row r="9766" spans="1:3" x14ac:dyDescent="0.25">
      <c r="A9766">
        <v>2496</v>
      </c>
      <c r="B9766" s="1">
        <f>DATE(2006,11,1) + TIME(0,0,0)</f>
        <v>39022</v>
      </c>
      <c r="C9766">
        <v>39.219764709000003</v>
      </c>
    </row>
    <row r="9767" spans="1:3" x14ac:dyDescent="0.25">
      <c r="A9767">
        <v>2526</v>
      </c>
      <c r="B9767" s="1">
        <f>DATE(2006,12,1) + TIME(0,0,0)</f>
        <v>39052</v>
      </c>
      <c r="C9767">
        <v>39.284931182999998</v>
      </c>
    </row>
    <row r="9768" spans="1:3" x14ac:dyDescent="0.25">
      <c r="A9768">
        <v>2557</v>
      </c>
      <c r="B9768" s="1">
        <f>DATE(2007,1,1) + TIME(0,0,0)</f>
        <v>39083</v>
      </c>
      <c r="C9768">
        <v>39.351478577000002</v>
      </c>
    </row>
    <row r="9769" spans="1:3" x14ac:dyDescent="0.25">
      <c r="A9769">
        <v>2588</v>
      </c>
      <c r="B9769" s="1">
        <f>DATE(2007,2,1) + TIME(0,0,0)</f>
        <v>39114</v>
      </c>
      <c r="C9769">
        <v>39.417156218999999</v>
      </c>
    </row>
    <row r="9770" spans="1:3" x14ac:dyDescent="0.25">
      <c r="A9770">
        <v>2616</v>
      </c>
      <c r="B9770" s="1">
        <f>DATE(2007,3,1) + TIME(0,0,0)</f>
        <v>39142</v>
      </c>
      <c r="C9770">
        <v>39.475791931000003</v>
      </c>
    </row>
    <row r="9771" spans="1:3" x14ac:dyDescent="0.25">
      <c r="A9771">
        <v>2647</v>
      </c>
      <c r="B9771" s="1">
        <f>DATE(2007,4,1) + TIME(0,0,0)</f>
        <v>39173</v>
      </c>
      <c r="C9771">
        <v>39.539947509999998</v>
      </c>
    </row>
    <row r="9772" spans="1:3" x14ac:dyDescent="0.25">
      <c r="A9772">
        <v>2677</v>
      </c>
      <c r="B9772" s="1">
        <f>DATE(2007,5,1) + TIME(0,0,0)</f>
        <v>39203</v>
      </c>
      <c r="C9772">
        <v>39.601310730000002</v>
      </c>
    </row>
    <row r="9773" spans="1:3" x14ac:dyDescent="0.25">
      <c r="A9773">
        <v>2708</v>
      </c>
      <c r="B9773" s="1">
        <f>DATE(2007,6,1) + TIME(0,0,0)</f>
        <v>39234</v>
      </c>
      <c r="C9773">
        <v>39.663982390999998</v>
      </c>
    </row>
    <row r="9774" spans="1:3" x14ac:dyDescent="0.25">
      <c r="A9774">
        <v>2738</v>
      </c>
      <c r="B9774" s="1">
        <f>DATE(2007,7,1) + TIME(0,0,0)</f>
        <v>39264</v>
      </c>
      <c r="C9774">
        <v>39.723934174</v>
      </c>
    </row>
    <row r="9775" spans="1:3" x14ac:dyDescent="0.25">
      <c r="A9775">
        <v>2769</v>
      </c>
      <c r="B9775" s="1">
        <f>DATE(2007,8,1) + TIME(0,0,0)</f>
        <v>39295</v>
      </c>
      <c r="C9775">
        <v>39.785240172999998</v>
      </c>
    </row>
    <row r="9776" spans="1:3" x14ac:dyDescent="0.25">
      <c r="A9776">
        <v>2800</v>
      </c>
      <c r="B9776" s="1">
        <f>DATE(2007,9,1) + TIME(0,0,0)</f>
        <v>39326</v>
      </c>
      <c r="C9776">
        <v>39.845794677999997</v>
      </c>
    </row>
    <row r="9777" spans="1:3" x14ac:dyDescent="0.25">
      <c r="A9777">
        <v>2830</v>
      </c>
      <c r="B9777" s="1">
        <f>DATE(2007,10,1) + TIME(0,0,0)</f>
        <v>39356</v>
      </c>
      <c r="C9777">
        <v>39.903781891000001</v>
      </c>
    </row>
    <row r="9778" spans="1:3" x14ac:dyDescent="0.25">
      <c r="A9778">
        <v>2861</v>
      </c>
      <c r="B9778" s="1">
        <f>DATE(2007,11,1) + TIME(0,0,0)</f>
        <v>39387</v>
      </c>
      <c r="C9778">
        <v>39.963066101000003</v>
      </c>
    </row>
    <row r="9779" spans="1:3" x14ac:dyDescent="0.25">
      <c r="A9779">
        <v>2891</v>
      </c>
      <c r="B9779" s="1">
        <f>DATE(2007,12,1) + TIME(0,0,0)</f>
        <v>39417</v>
      </c>
      <c r="C9779">
        <v>40.019897460999999</v>
      </c>
    </row>
    <row r="9780" spans="1:3" x14ac:dyDescent="0.25">
      <c r="A9780">
        <v>2922</v>
      </c>
      <c r="B9780" s="1">
        <f>DATE(2008,1,1) + TIME(0,0,0)</f>
        <v>39448</v>
      </c>
      <c r="C9780">
        <v>40.077960967999999</v>
      </c>
    </row>
    <row r="9781" spans="1:3" x14ac:dyDescent="0.25">
      <c r="A9781">
        <v>2953</v>
      </c>
      <c r="B9781" s="1">
        <f>DATE(2008,2,1) + TIME(0,0,0)</f>
        <v>39479</v>
      </c>
      <c r="C9781">
        <v>40.135433196999998</v>
      </c>
    </row>
    <row r="9782" spans="1:3" x14ac:dyDescent="0.25">
      <c r="A9782">
        <v>2982</v>
      </c>
      <c r="B9782" s="1">
        <f>DATE(2008,3,1) + TIME(0,0,0)</f>
        <v>39508</v>
      </c>
      <c r="C9782">
        <v>40.188678740999997</v>
      </c>
    </row>
    <row r="9783" spans="1:3" x14ac:dyDescent="0.25">
      <c r="A9783">
        <v>3013</v>
      </c>
      <c r="B9783" s="1">
        <f>DATE(2008,4,1) + TIME(0,0,0)</f>
        <v>39539</v>
      </c>
      <c r="C9783">
        <v>40.245040893999999</v>
      </c>
    </row>
    <row r="9784" spans="1:3" x14ac:dyDescent="0.25">
      <c r="A9784">
        <v>3043</v>
      </c>
      <c r="B9784" s="1">
        <f>DATE(2008,5,1) + TIME(0,0,0)</f>
        <v>39569</v>
      </c>
      <c r="C9784">
        <v>40.299053192000002</v>
      </c>
    </row>
    <row r="9785" spans="1:3" x14ac:dyDescent="0.25">
      <c r="A9785">
        <v>3074</v>
      </c>
      <c r="B9785" s="1">
        <f>DATE(2008,6,1) + TIME(0,0,0)</f>
        <v>39600</v>
      </c>
      <c r="C9785">
        <v>40.354324341000002</v>
      </c>
    </row>
    <row r="9786" spans="1:3" x14ac:dyDescent="0.25">
      <c r="A9786">
        <v>3104</v>
      </c>
      <c r="B9786" s="1">
        <f>DATE(2008,7,1) + TIME(0,0,0)</f>
        <v>39630</v>
      </c>
      <c r="C9786">
        <v>40.407321930000002</v>
      </c>
    </row>
    <row r="9787" spans="1:3" x14ac:dyDescent="0.25">
      <c r="A9787">
        <v>3135</v>
      </c>
      <c r="B9787" s="1">
        <f>DATE(2008,8,1) + TIME(0,0,0)</f>
        <v>39661</v>
      </c>
      <c r="C9787">
        <v>40.461513519</v>
      </c>
    </row>
    <row r="9788" spans="1:3" x14ac:dyDescent="0.25">
      <c r="A9788">
        <v>3166</v>
      </c>
      <c r="B9788" s="1">
        <f>DATE(2008,9,1) + TIME(0,0,0)</f>
        <v>39692</v>
      </c>
      <c r="C9788">
        <v>40.515316009999999</v>
      </c>
    </row>
    <row r="9789" spans="1:3" x14ac:dyDescent="0.25">
      <c r="A9789">
        <v>3196</v>
      </c>
      <c r="B9789" s="1">
        <f>DATE(2008,10,1) + TIME(0,0,0)</f>
        <v>39722</v>
      </c>
      <c r="C9789">
        <v>40.566802979000002</v>
      </c>
    </row>
    <row r="9790" spans="1:3" x14ac:dyDescent="0.25">
      <c r="A9790">
        <v>3227</v>
      </c>
      <c r="B9790" s="1">
        <f>DATE(2008,11,1) + TIME(0,0,0)</f>
        <v>39753</v>
      </c>
      <c r="C9790">
        <v>40.619514465000002</v>
      </c>
    </row>
    <row r="9791" spans="1:3" x14ac:dyDescent="0.25">
      <c r="A9791">
        <v>3257</v>
      </c>
      <c r="B9791" s="1">
        <f>DATE(2008,12,1) + TIME(0,0,0)</f>
        <v>39783</v>
      </c>
      <c r="C9791">
        <v>40.670059203999998</v>
      </c>
    </row>
    <row r="9792" spans="1:3" x14ac:dyDescent="0.25">
      <c r="A9792">
        <v>3288</v>
      </c>
      <c r="B9792" s="1">
        <f>DATE(2009,1,1) + TIME(0,0,0)</f>
        <v>39814</v>
      </c>
      <c r="C9792">
        <v>40.721858978</v>
      </c>
    </row>
    <row r="9793" spans="1:3" x14ac:dyDescent="0.25">
      <c r="A9793">
        <v>3319</v>
      </c>
      <c r="B9793" s="1">
        <f>DATE(2009,2,1) + TIME(0,0,0)</f>
        <v>39845</v>
      </c>
      <c r="C9793">
        <v>40.773220062</v>
      </c>
    </row>
    <row r="9794" spans="1:3" x14ac:dyDescent="0.25">
      <c r="A9794">
        <v>3347</v>
      </c>
      <c r="B9794" s="1">
        <f>DATE(2009,3,1) + TIME(0,0,0)</f>
        <v>39873</v>
      </c>
      <c r="C9794">
        <v>40.819244384999998</v>
      </c>
    </row>
    <row r="9795" spans="1:3" x14ac:dyDescent="0.25">
      <c r="A9795">
        <v>3378</v>
      </c>
      <c r="B9795" s="1">
        <f>DATE(2009,4,1) + TIME(0,0,0)</f>
        <v>39904</v>
      </c>
      <c r="C9795">
        <v>40.869785309000001</v>
      </c>
    </row>
    <row r="9796" spans="1:3" x14ac:dyDescent="0.25">
      <c r="A9796">
        <v>3408</v>
      </c>
      <c r="B9796" s="1">
        <f>DATE(2009,5,1) + TIME(0,0,0)</f>
        <v>39934</v>
      </c>
      <c r="C9796">
        <v>40.918289184999999</v>
      </c>
    </row>
    <row r="9797" spans="1:3" x14ac:dyDescent="0.25">
      <c r="A9797">
        <v>3439</v>
      </c>
      <c r="B9797" s="1">
        <f>DATE(2009,6,1) + TIME(0,0,0)</f>
        <v>39965</v>
      </c>
      <c r="C9797">
        <v>40.968006133999999</v>
      </c>
    </row>
    <row r="9798" spans="1:3" x14ac:dyDescent="0.25">
      <c r="A9798">
        <v>3469</v>
      </c>
      <c r="B9798" s="1">
        <f>DATE(2009,7,1) + TIME(0,0,0)</f>
        <v>39995</v>
      </c>
      <c r="C9798">
        <v>41.015727996999999</v>
      </c>
    </row>
    <row r="9799" spans="1:3" x14ac:dyDescent="0.25">
      <c r="A9799">
        <v>3500</v>
      </c>
      <c r="B9799" s="1">
        <f>DATE(2009,8,1) + TIME(0,0,0)</f>
        <v>40026</v>
      </c>
      <c r="C9799">
        <v>41.064647675000003</v>
      </c>
    </row>
    <row r="9800" spans="1:3" x14ac:dyDescent="0.25">
      <c r="A9800">
        <v>3531</v>
      </c>
      <c r="B9800" s="1">
        <f>DATE(2009,9,1) + TIME(0,0,0)</f>
        <v>40057</v>
      </c>
      <c r="C9800">
        <v>41.113166808999999</v>
      </c>
    </row>
    <row r="9801" spans="1:3" x14ac:dyDescent="0.25">
      <c r="A9801">
        <v>3561</v>
      </c>
      <c r="B9801" s="1">
        <f>DATE(2009,10,1) + TIME(0,0,0)</f>
        <v>40087</v>
      </c>
      <c r="C9801">
        <v>41.159748077000003</v>
      </c>
    </row>
    <row r="9802" spans="1:3" x14ac:dyDescent="0.25">
      <c r="A9802">
        <v>3592</v>
      </c>
      <c r="B9802" s="1">
        <f>DATE(2009,11,1) + TIME(0,0,0)</f>
        <v>40118</v>
      </c>
      <c r="C9802">
        <v>41.207500457999998</v>
      </c>
    </row>
    <row r="9803" spans="1:3" x14ac:dyDescent="0.25">
      <c r="A9803">
        <v>3622</v>
      </c>
      <c r="B9803" s="1">
        <f>DATE(2009,12,1) + TIME(0,0,0)</f>
        <v>40148</v>
      </c>
      <c r="C9803">
        <v>41.253345490000001</v>
      </c>
    </row>
    <row r="9804" spans="1:3" x14ac:dyDescent="0.25">
      <c r="A9804">
        <v>3653</v>
      </c>
      <c r="B9804" s="1">
        <f>DATE(2010,1,1) + TIME(0,0,0)</f>
        <v>40179</v>
      </c>
      <c r="C9804">
        <v>41.300350189</v>
      </c>
    </row>
    <row r="9805" spans="1:3" x14ac:dyDescent="0.25">
      <c r="A9805">
        <v>3684</v>
      </c>
      <c r="B9805" s="1">
        <f>DATE(2010,2,1) + TIME(0,0,0)</f>
        <v>40210</v>
      </c>
      <c r="C9805">
        <v>41.346984863000003</v>
      </c>
    </row>
    <row r="9806" spans="1:3" x14ac:dyDescent="0.25">
      <c r="A9806">
        <v>3712</v>
      </c>
      <c r="B9806" s="1">
        <f>DATE(2010,3,1) + TIME(0,0,0)</f>
        <v>40238</v>
      </c>
      <c r="C9806">
        <v>41.388793945000003</v>
      </c>
    </row>
    <row r="9807" spans="1:3" x14ac:dyDescent="0.25">
      <c r="A9807">
        <v>3743</v>
      </c>
      <c r="B9807" s="1">
        <f>DATE(2010,4,1) + TIME(0,0,0)</f>
        <v>40269</v>
      </c>
      <c r="C9807">
        <v>41.434738158999998</v>
      </c>
    </row>
    <row r="9808" spans="1:3" x14ac:dyDescent="0.25">
      <c r="A9808">
        <v>3773</v>
      </c>
      <c r="B9808" s="1">
        <f>DATE(2010,5,1) + TIME(0,0,0)</f>
        <v>40299</v>
      </c>
      <c r="C9808">
        <v>41.478866576999998</v>
      </c>
    </row>
    <row r="9809" spans="1:3" x14ac:dyDescent="0.25">
      <c r="A9809">
        <v>3804</v>
      </c>
      <c r="B9809" s="1">
        <f>DATE(2010,6,1) + TIME(0,0,0)</f>
        <v>40330</v>
      </c>
      <c r="C9809">
        <v>41.524127960000001</v>
      </c>
    </row>
    <row r="9810" spans="1:3" x14ac:dyDescent="0.25">
      <c r="A9810">
        <v>3834</v>
      </c>
      <c r="B9810" s="1">
        <f>DATE(2010,7,1) + TIME(0,0,0)</f>
        <v>40360</v>
      </c>
      <c r="C9810">
        <v>41.567607879999997</v>
      </c>
    </row>
    <row r="9811" spans="1:3" x14ac:dyDescent="0.25">
      <c r="A9811">
        <v>3865</v>
      </c>
      <c r="B9811" s="1">
        <f>DATE(2010,8,1) + TIME(0,0,0)</f>
        <v>40391</v>
      </c>
      <c r="C9811">
        <v>41.612205504999999</v>
      </c>
    </row>
    <row r="9812" spans="1:3" x14ac:dyDescent="0.25">
      <c r="A9812">
        <v>3896</v>
      </c>
      <c r="B9812" s="1">
        <f>DATE(2010,9,1) + TIME(0,0,0)</f>
        <v>40422</v>
      </c>
      <c r="C9812">
        <v>41.656478882000002</v>
      </c>
    </row>
    <row r="9813" spans="1:3" x14ac:dyDescent="0.25">
      <c r="A9813">
        <v>3926</v>
      </c>
      <c r="B9813" s="1">
        <f>DATE(2010,10,1) + TIME(0,0,0)</f>
        <v>40452</v>
      </c>
      <c r="C9813">
        <v>41.699012756000002</v>
      </c>
    </row>
    <row r="9814" spans="1:3" x14ac:dyDescent="0.25">
      <c r="A9814">
        <v>3957</v>
      </c>
      <c r="B9814" s="1">
        <f>DATE(2010,11,1) + TIME(0,0,0)</f>
        <v>40483</v>
      </c>
      <c r="C9814">
        <v>41.742664337000001</v>
      </c>
    </row>
    <row r="9815" spans="1:3" x14ac:dyDescent="0.25">
      <c r="A9815">
        <v>3987</v>
      </c>
      <c r="B9815" s="1">
        <f>DATE(2010,12,1) + TIME(0,0,0)</f>
        <v>40513</v>
      </c>
      <c r="C9815">
        <v>41.784603119000003</v>
      </c>
    </row>
    <row r="9816" spans="1:3" x14ac:dyDescent="0.25">
      <c r="A9816">
        <v>4018</v>
      </c>
      <c r="B9816" s="1">
        <f>DATE(2011,1,1) + TIME(0,0,0)</f>
        <v>40544</v>
      </c>
      <c r="C9816">
        <v>41.827648162999999</v>
      </c>
    </row>
    <row r="9817" spans="1:3" x14ac:dyDescent="0.25">
      <c r="A9817">
        <v>4049</v>
      </c>
      <c r="B9817" s="1">
        <f>DATE(2011,2,1) + TIME(0,0,0)</f>
        <v>40575</v>
      </c>
      <c r="C9817">
        <v>41.870380402000002</v>
      </c>
    </row>
    <row r="9818" spans="1:3" x14ac:dyDescent="0.25">
      <c r="A9818">
        <v>4077</v>
      </c>
      <c r="B9818" s="1">
        <f>DATE(2011,3,1) + TIME(0,0,0)</f>
        <v>40603</v>
      </c>
      <c r="C9818">
        <v>41.908733368</v>
      </c>
    </row>
    <row r="9819" spans="1:3" x14ac:dyDescent="0.25">
      <c r="A9819">
        <v>4108</v>
      </c>
      <c r="B9819" s="1">
        <f>DATE(2011,4,1) + TIME(0,0,0)</f>
        <v>40634</v>
      </c>
      <c r="C9819">
        <v>41.950904846</v>
      </c>
    </row>
    <row r="9820" spans="1:3" x14ac:dyDescent="0.25">
      <c r="A9820">
        <v>4138</v>
      </c>
      <c r="B9820" s="1">
        <f>DATE(2011,5,1) + TIME(0,0,0)</f>
        <v>40664</v>
      </c>
      <c r="C9820">
        <v>41.991455078000001</v>
      </c>
    </row>
    <row r="9821" spans="1:3" x14ac:dyDescent="0.25">
      <c r="A9821">
        <v>4169</v>
      </c>
      <c r="B9821" s="1">
        <f>DATE(2011,6,1) + TIME(0,0,0)</f>
        <v>40695</v>
      </c>
      <c r="C9821">
        <v>42.033069611000002</v>
      </c>
    </row>
    <row r="9822" spans="1:3" x14ac:dyDescent="0.25">
      <c r="A9822">
        <v>4199</v>
      </c>
      <c r="B9822" s="1">
        <f>DATE(2011,7,1) + TIME(0,0,0)</f>
        <v>40725</v>
      </c>
      <c r="C9822">
        <v>42.073085785000004</v>
      </c>
    </row>
    <row r="9823" spans="1:3" x14ac:dyDescent="0.25">
      <c r="A9823">
        <v>4230</v>
      </c>
      <c r="B9823" s="1">
        <f>DATE(2011,8,1) + TIME(0,0,0)</f>
        <v>40756</v>
      </c>
      <c r="C9823">
        <v>42.114158629999999</v>
      </c>
    </row>
    <row r="9824" spans="1:3" x14ac:dyDescent="0.25">
      <c r="A9824">
        <v>4261</v>
      </c>
      <c r="B9824" s="1">
        <f>DATE(2011,9,1) + TIME(0,0,0)</f>
        <v>40787</v>
      </c>
      <c r="C9824">
        <v>42.154968261999997</v>
      </c>
    </row>
    <row r="9825" spans="1:3" x14ac:dyDescent="0.25">
      <c r="A9825">
        <v>4291</v>
      </c>
      <c r="B9825" s="1">
        <f>DATE(2011,10,1) + TIME(0,0,0)</f>
        <v>40817</v>
      </c>
      <c r="C9825">
        <v>42.194194793999998</v>
      </c>
    </row>
    <row r="9826" spans="1:3" x14ac:dyDescent="0.25">
      <c r="A9826">
        <v>4322</v>
      </c>
      <c r="B9826" s="1">
        <f>DATE(2011,11,1) + TIME(0,0,0)</f>
        <v>40848</v>
      </c>
      <c r="C9826">
        <v>42.234474182</v>
      </c>
    </row>
    <row r="9827" spans="1:3" x14ac:dyDescent="0.25">
      <c r="A9827">
        <v>4352</v>
      </c>
      <c r="B9827" s="1">
        <f>DATE(2011,12,1) + TIME(0,0,0)</f>
        <v>40878</v>
      </c>
      <c r="C9827">
        <v>42.273208617999998</v>
      </c>
    </row>
    <row r="9828" spans="1:3" x14ac:dyDescent="0.25">
      <c r="A9828">
        <v>4383</v>
      </c>
      <c r="B9828" s="1">
        <f>DATE(2012,1,1) + TIME(0,0,0)</f>
        <v>40909</v>
      </c>
      <c r="C9828">
        <v>42.312980652</v>
      </c>
    </row>
    <row r="9829" spans="1:3" x14ac:dyDescent="0.25">
      <c r="A9829">
        <v>4414</v>
      </c>
      <c r="B9829" s="1">
        <f>DATE(2012,2,1) + TIME(0,0,0)</f>
        <v>40940</v>
      </c>
      <c r="C9829">
        <v>42.352497100999997</v>
      </c>
    </row>
    <row r="9830" spans="1:3" x14ac:dyDescent="0.25">
      <c r="A9830">
        <v>4443</v>
      </c>
      <c r="B9830" s="1">
        <f>DATE(2012,3,1) + TIME(0,0,0)</f>
        <v>40969</v>
      </c>
      <c r="C9830">
        <v>42.389240264999998</v>
      </c>
    </row>
    <row r="9831" spans="1:3" x14ac:dyDescent="0.25">
      <c r="A9831">
        <v>4474</v>
      </c>
      <c r="B9831" s="1">
        <f>DATE(2012,4,1) + TIME(0,0,0)</f>
        <v>41000</v>
      </c>
      <c r="C9831">
        <v>42.428272247000002</v>
      </c>
    </row>
    <row r="9832" spans="1:3" x14ac:dyDescent="0.25">
      <c r="A9832">
        <v>4504</v>
      </c>
      <c r="B9832" s="1">
        <f>DATE(2012,5,1) + TIME(0,0,0)</f>
        <v>41030</v>
      </c>
      <c r="C9832">
        <v>42.465820311999998</v>
      </c>
    </row>
    <row r="9833" spans="1:3" x14ac:dyDescent="0.25">
      <c r="A9833">
        <v>4535</v>
      </c>
      <c r="B9833" s="1">
        <f>DATE(2012,6,1) + TIME(0,0,0)</f>
        <v>41061</v>
      </c>
      <c r="C9833">
        <v>42.504379272000001</v>
      </c>
    </row>
    <row r="9834" spans="1:3" x14ac:dyDescent="0.25">
      <c r="A9834">
        <v>4565</v>
      </c>
      <c r="B9834" s="1">
        <f>DATE(2012,7,1) + TIME(0,0,0)</f>
        <v>41091</v>
      </c>
      <c r="C9834">
        <v>42.541469573999997</v>
      </c>
    </row>
    <row r="9835" spans="1:3" x14ac:dyDescent="0.25">
      <c r="A9835">
        <v>4596</v>
      </c>
      <c r="B9835" s="1">
        <f>DATE(2012,8,1) + TIME(0,0,0)</f>
        <v>41122</v>
      </c>
      <c r="C9835">
        <v>42.579566956000001</v>
      </c>
    </row>
    <row r="9836" spans="1:3" x14ac:dyDescent="0.25">
      <c r="A9836">
        <v>4627</v>
      </c>
      <c r="B9836" s="1">
        <f>DATE(2012,9,1) + TIME(0,0,0)</f>
        <v>41153</v>
      </c>
      <c r="C9836">
        <v>42.617431641000003</v>
      </c>
    </row>
    <row r="9837" spans="1:3" x14ac:dyDescent="0.25">
      <c r="A9837">
        <v>4657</v>
      </c>
      <c r="B9837" s="1">
        <f>DATE(2012,10,1) + TIME(0,0,0)</f>
        <v>41183</v>
      </c>
      <c r="C9837">
        <v>42.653865814</v>
      </c>
    </row>
    <row r="9838" spans="1:3" x14ac:dyDescent="0.25">
      <c r="A9838">
        <v>4688</v>
      </c>
      <c r="B9838" s="1">
        <f>DATE(2012,11,1) + TIME(0,0,0)</f>
        <v>41214</v>
      </c>
      <c r="C9838">
        <v>42.691291808999999</v>
      </c>
    </row>
    <row r="9839" spans="1:3" x14ac:dyDescent="0.25">
      <c r="A9839">
        <v>4718</v>
      </c>
      <c r="B9839" s="1">
        <f>DATE(2012,12,1) + TIME(0,0,0)</f>
        <v>41244</v>
      </c>
      <c r="C9839">
        <v>42.727306366000001</v>
      </c>
    </row>
    <row r="9840" spans="1:3" x14ac:dyDescent="0.25">
      <c r="A9840">
        <v>4749</v>
      </c>
      <c r="B9840" s="1">
        <f>DATE(2013,1,1) + TIME(0,0,0)</f>
        <v>41275</v>
      </c>
      <c r="C9840">
        <v>42.764312744000001</v>
      </c>
    </row>
    <row r="9841" spans="1:3" x14ac:dyDescent="0.25">
      <c r="A9841">
        <v>4780</v>
      </c>
      <c r="B9841" s="1">
        <f>DATE(2013,2,1) + TIME(0,0,0)</f>
        <v>41306</v>
      </c>
      <c r="C9841">
        <v>42.801116942999997</v>
      </c>
    </row>
    <row r="9842" spans="1:3" x14ac:dyDescent="0.25">
      <c r="A9842">
        <v>4808</v>
      </c>
      <c r="B9842" s="1">
        <f>DATE(2013,3,1) + TIME(0,0,0)</f>
        <v>41334</v>
      </c>
      <c r="C9842">
        <v>42.834182738999999</v>
      </c>
    </row>
    <row r="9843" spans="1:3" x14ac:dyDescent="0.25">
      <c r="A9843">
        <v>4839</v>
      </c>
      <c r="B9843" s="1">
        <f>DATE(2013,4,1) + TIME(0,0,0)</f>
        <v>41365</v>
      </c>
      <c r="C9843">
        <v>42.870620727999999</v>
      </c>
    </row>
    <row r="9844" spans="1:3" x14ac:dyDescent="0.25">
      <c r="A9844">
        <v>4869</v>
      </c>
      <c r="B9844" s="1">
        <f>DATE(2013,5,1) + TIME(0,0,0)</f>
        <v>41395</v>
      </c>
      <c r="C9844">
        <v>42.905693053999997</v>
      </c>
    </row>
    <row r="9845" spans="1:3" x14ac:dyDescent="0.25">
      <c r="A9845">
        <v>4900</v>
      </c>
      <c r="B9845" s="1">
        <f>DATE(2013,6,1) + TIME(0,0,0)</f>
        <v>41426</v>
      </c>
      <c r="C9845">
        <v>42.941764831999997</v>
      </c>
    </row>
    <row r="9846" spans="1:3" x14ac:dyDescent="0.25">
      <c r="A9846">
        <v>4930</v>
      </c>
      <c r="B9846" s="1">
        <f>DATE(2013,7,1) + TIME(0,0,0)</f>
        <v>41456</v>
      </c>
      <c r="C9846">
        <v>42.976486205999997</v>
      </c>
    </row>
    <row r="9847" spans="1:3" x14ac:dyDescent="0.25">
      <c r="A9847">
        <v>4961</v>
      </c>
      <c r="B9847" s="1">
        <f>DATE(2013,8,1) + TIME(0,0,0)</f>
        <v>41487</v>
      </c>
      <c r="C9847">
        <v>43.012203217</v>
      </c>
    </row>
    <row r="9848" spans="1:3" x14ac:dyDescent="0.25">
      <c r="A9848">
        <v>4992</v>
      </c>
      <c r="B9848" s="1">
        <f>DATE(2013,9,1) + TIME(0,0,0)</f>
        <v>41518</v>
      </c>
      <c r="C9848">
        <v>43.047729492000002</v>
      </c>
    </row>
    <row r="9849" spans="1:3" x14ac:dyDescent="0.25">
      <c r="A9849">
        <v>5022</v>
      </c>
      <c r="B9849" s="1">
        <f>DATE(2013,10,1) + TIME(0,0,0)</f>
        <v>41548</v>
      </c>
      <c r="C9849">
        <v>43.081958770999996</v>
      </c>
    </row>
    <row r="9850" spans="1:3" x14ac:dyDescent="0.25">
      <c r="A9850">
        <v>5053</v>
      </c>
      <c r="B9850" s="1">
        <f>DATE(2013,11,1) + TIME(0,0,0)</f>
        <v>41579</v>
      </c>
      <c r="C9850">
        <v>43.117145538000003</v>
      </c>
    </row>
    <row r="9851" spans="1:3" x14ac:dyDescent="0.25">
      <c r="A9851">
        <v>5083</v>
      </c>
      <c r="B9851" s="1">
        <f>DATE(2013,12,1) + TIME(0,0,0)</f>
        <v>41609</v>
      </c>
      <c r="C9851">
        <v>43.151054381999998</v>
      </c>
    </row>
    <row r="9852" spans="1:3" x14ac:dyDescent="0.25">
      <c r="A9852">
        <v>5114</v>
      </c>
      <c r="B9852" s="1">
        <f>DATE(2014,1,1) + TIME(0,0,0)</f>
        <v>41640</v>
      </c>
      <c r="C9852">
        <v>43.185916900999999</v>
      </c>
    </row>
    <row r="9853" spans="1:3" x14ac:dyDescent="0.25">
      <c r="A9853">
        <v>5145</v>
      </c>
      <c r="B9853" s="1">
        <f>DATE(2014,2,1) + TIME(0,0,0)</f>
        <v>41671</v>
      </c>
      <c r="C9853">
        <v>43.220630645999996</v>
      </c>
    </row>
    <row r="9854" spans="1:3" x14ac:dyDescent="0.25">
      <c r="A9854">
        <v>5173</v>
      </c>
      <c r="B9854" s="1">
        <f>DATE(2014,3,1) + TIME(0,0,0)</f>
        <v>41699</v>
      </c>
      <c r="C9854">
        <v>43.251838683999999</v>
      </c>
    </row>
    <row r="9855" spans="1:3" x14ac:dyDescent="0.25">
      <c r="A9855">
        <v>5204</v>
      </c>
      <c r="B9855" s="1">
        <f>DATE(2014,4,1) + TIME(0,0,0)</f>
        <v>41730</v>
      </c>
      <c r="C9855">
        <v>43.286239623999997</v>
      </c>
    </row>
    <row r="9856" spans="1:3" x14ac:dyDescent="0.25">
      <c r="A9856">
        <v>5234</v>
      </c>
      <c r="B9856" s="1">
        <f>DATE(2014,5,1) + TIME(0,0,0)</f>
        <v>41760</v>
      </c>
      <c r="C9856">
        <v>43.319389342999997</v>
      </c>
    </row>
    <row r="9857" spans="1:3" x14ac:dyDescent="0.25">
      <c r="A9857">
        <v>5265</v>
      </c>
      <c r="B9857" s="1">
        <f>DATE(2014,6,1) + TIME(0,0,0)</f>
        <v>41791</v>
      </c>
      <c r="C9857">
        <v>43.353488921999997</v>
      </c>
    </row>
    <row r="9858" spans="1:3" x14ac:dyDescent="0.25">
      <c r="A9858">
        <v>5295</v>
      </c>
      <c r="B9858" s="1">
        <f>DATE(2014,7,1) + TIME(0,0,0)</f>
        <v>41821</v>
      </c>
      <c r="C9858">
        <v>43.386344909999998</v>
      </c>
    </row>
    <row r="9859" spans="1:3" x14ac:dyDescent="0.25">
      <c r="A9859">
        <v>5326</v>
      </c>
      <c r="B9859" s="1">
        <f>DATE(2014,8,1) + TIME(0,0,0)</f>
        <v>41852</v>
      </c>
      <c r="C9859">
        <v>43.420143127000003</v>
      </c>
    </row>
    <row r="9860" spans="1:3" x14ac:dyDescent="0.25">
      <c r="A9860">
        <v>5357</v>
      </c>
      <c r="B9860" s="1">
        <f>DATE(2014,9,1) + TIME(0,0,0)</f>
        <v>41883</v>
      </c>
      <c r="C9860">
        <v>43.453796386999997</v>
      </c>
    </row>
    <row r="9861" spans="1:3" x14ac:dyDescent="0.25">
      <c r="A9861">
        <v>5387</v>
      </c>
      <c r="B9861" s="1">
        <f>DATE(2014,10,1) + TIME(0,0,0)</f>
        <v>41913</v>
      </c>
      <c r="C9861">
        <v>43.486217498999999</v>
      </c>
    </row>
    <row r="9862" spans="1:3" x14ac:dyDescent="0.25">
      <c r="A9862">
        <v>5418</v>
      </c>
      <c r="B9862" s="1">
        <f>DATE(2014,11,1) + TIME(0,0,0)</f>
        <v>41944</v>
      </c>
      <c r="C9862">
        <v>43.519577026</v>
      </c>
    </row>
    <row r="9863" spans="1:3" x14ac:dyDescent="0.25">
      <c r="A9863">
        <v>5448</v>
      </c>
      <c r="B9863" s="1">
        <f>DATE(2014,12,1) + TIME(0,0,0)</f>
        <v>41974</v>
      </c>
      <c r="C9863">
        <v>43.551715850999997</v>
      </c>
    </row>
    <row r="9864" spans="1:3" x14ac:dyDescent="0.25">
      <c r="A9864">
        <v>5479</v>
      </c>
      <c r="B9864" s="1">
        <f>DATE(2015,1,1) + TIME(0,0,0)</f>
        <v>42005</v>
      </c>
      <c r="C9864">
        <v>43.584785461000003</v>
      </c>
    </row>
    <row r="9865" spans="1:3" x14ac:dyDescent="0.25">
      <c r="A9865">
        <v>5510</v>
      </c>
      <c r="B9865" s="1">
        <f>DATE(2015,2,1) + TIME(0,0,0)</f>
        <v>42036</v>
      </c>
      <c r="C9865">
        <v>43.617706298999998</v>
      </c>
    </row>
    <row r="9866" spans="1:3" x14ac:dyDescent="0.25">
      <c r="A9866">
        <v>5538</v>
      </c>
      <c r="B9866" s="1">
        <f>DATE(2015,3,1) + TIME(0,0,0)</f>
        <v>42064</v>
      </c>
      <c r="C9866">
        <v>43.647323608000001</v>
      </c>
    </row>
    <row r="9867" spans="1:3" x14ac:dyDescent="0.25">
      <c r="A9867">
        <v>5569</v>
      </c>
      <c r="B9867" s="1">
        <f>DATE(2015,4,1) + TIME(0,0,0)</f>
        <v>42095</v>
      </c>
      <c r="C9867">
        <v>43.679973601999997</v>
      </c>
    </row>
    <row r="9868" spans="1:3" x14ac:dyDescent="0.25">
      <c r="A9868">
        <v>5599</v>
      </c>
      <c r="B9868" s="1">
        <f>DATE(2015,5,1) + TIME(0,0,0)</f>
        <v>42125</v>
      </c>
      <c r="C9868">
        <v>43.711444855000003</v>
      </c>
    </row>
    <row r="9869" spans="1:3" x14ac:dyDescent="0.25">
      <c r="A9869">
        <v>5630</v>
      </c>
      <c r="B9869" s="1">
        <f>DATE(2015,6,1) + TIME(0,0,0)</f>
        <v>42156</v>
      </c>
      <c r="C9869">
        <v>43.743824005</v>
      </c>
    </row>
    <row r="9870" spans="1:3" x14ac:dyDescent="0.25">
      <c r="A9870">
        <v>5660</v>
      </c>
      <c r="B9870" s="1">
        <f>DATE(2015,7,1) + TIME(0,0,0)</f>
        <v>42186</v>
      </c>
      <c r="C9870">
        <v>43.775028229</v>
      </c>
    </row>
    <row r="9871" spans="1:3" x14ac:dyDescent="0.25">
      <c r="A9871">
        <v>5691</v>
      </c>
      <c r="B9871" s="1">
        <f>DATE(2015,8,1) + TIME(0,0,0)</f>
        <v>42217</v>
      </c>
      <c r="C9871">
        <v>43.807140349999997</v>
      </c>
    </row>
    <row r="9872" spans="1:3" x14ac:dyDescent="0.25">
      <c r="A9872">
        <v>5722</v>
      </c>
      <c r="B9872" s="1">
        <f>DATE(2015,9,1) + TIME(0,0,0)</f>
        <v>42248</v>
      </c>
      <c r="C9872">
        <v>43.839111328000001</v>
      </c>
    </row>
    <row r="9873" spans="1:3" x14ac:dyDescent="0.25">
      <c r="A9873">
        <v>5752</v>
      </c>
      <c r="B9873" s="1">
        <f>DATE(2015,10,1) + TIME(0,0,0)</f>
        <v>42278</v>
      </c>
      <c r="C9873">
        <v>43.869922637999998</v>
      </c>
    </row>
    <row r="9874" spans="1:3" x14ac:dyDescent="0.25">
      <c r="A9874">
        <v>5783</v>
      </c>
      <c r="B9874" s="1">
        <f>DATE(2015,11,1) + TIME(0,0,0)</f>
        <v>42309</v>
      </c>
      <c r="C9874">
        <v>43.901622772000003</v>
      </c>
    </row>
    <row r="9875" spans="1:3" x14ac:dyDescent="0.25">
      <c r="A9875">
        <v>5813</v>
      </c>
      <c r="B9875" s="1">
        <f>DATE(2015,12,1) + TIME(0,0,0)</f>
        <v>42339</v>
      </c>
      <c r="C9875">
        <v>43.932170868</v>
      </c>
    </row>
    <row r="9876" spans="1:3" x14ac:dyDescent="0.25">
      <c r="A9876">
        <v>5844</v>
      </c>
      <c r="B9876" s="1">
        <f>DATE(2016,1,1) + TIME(0,0,0)</f>
        <v>42370</v>
      </c>
      <c r="C9876">
        <v>43.963600159000002</v>
      </c>
    </row>
    <row r="9877" spans="1:3" x14ac:dyDescent="0.25">
      <c r="A9877">
        <v>5875</v>
      </c>
      <c r="B9877" s="1">
        <f>DATE(2016,2,1) + TIME(0,0,0)</f>
        <v>42401</v>
      </c>
      <c r="C9877">
        <v>43.994895935000002</v>
      </c>
    </row>
    <row r="9878" spans="1:3" x14ac:dyDescent="0.25">
      <c r="A9878">
        <v>5904</v>
      </c>
      <c r="B9878" s="1">
        <f>DATE(2016,3,1) + TIME(0,0,0)</f>
        <v>42430</v>
      </c>
      <c r="C9878">
        <v>44.024047852000002</v>
      </c>
    </row>
    <row r="9879" spans="1:3" x14ac:dyDescent="0.25">
      <c r="A9879">
        <v>5935</v>
      </c>
      <c r="B9879" s="1">
        <f>DATE(2016,4,1) + TIME(0,0,0)</f>
        <v>42461</v>
      </c>
      <c r="C9879">
        <v>44.055076599000003</v>
      </c>
    </row>
    <row r="9880" spans="1:3" x14ac:dyDescent="0.25">
      <c r="A9880">
        <v>5965</v>
      </c>
      <c r="B9880" s="1">
        <f>DATE(2016,5,1) + TIME(0,0,0)</f>
        <v>42491</v>
      </c>
      <c r="C9880">
        <v>44.084976196</v>
      </c>
    </row>
    <row r="9881" spans="1:3" x14ac:dyDescent="0.25">
      <c r="A9881">
        <v>5996</v>
      </c>
      <c r="B9881" s="1">
        <f>DATE(2016,6,1) + TIME(0,0,0)</f>
        <v>42522</v>
      </c>
      <c r="C9881">
        <v>44.115741730000003</v>
      </c>
    </row>
    <row r="9882" spans="1:3" x14ac:dyDescent="0.25">
      <c r="A9882">
        <v>6026</v>
      </c>
      <c r="B9882" s="1">
        <f>DATE(2016,7,1) + TIME(0,0,0)</f>
        <v>42552</v>
      </c>
      <c r="C9882">
        <v>44.145389557000001</v>
      </c>
    </row>
    <row r="9883" spans="1:3" x14ac:dyDescent="0.25">
      <c r="A9883">
        <v>6057</v>
      </c>
      <c r="B9883" s="1">
        <f>DATE(2016,8,1) + TIME(0,0,0)</f>
        <v>42583</v>
      </c>
      <c r="C9883">
        <v>44.175895691000001</v>
      </c>
    </row>
    <row r="9884" spans="1:3" x14ac:dyDescent="0.25">
      <c r="A9884">
        <v>6088</v>
      </c>
      <c r="B9884" s="1">
        <f>DATE(2016,9,1) + TIME(0,0,0)</f>
        <v>42614</v>
      </c>
      <c r="C9884">
        <v>44.206268311000002</v>
      </c>
    </row>
    <row r="9885" spans="1:3" x14ac:dyDescent="0.25">
      <c r="A9885">
        <v>6118</v>
      </c>
      <c r="B9885" s="1">
        <f>DATE(2016,10,1) + TIME(0,0,0)</f>
        <v>42644</v>
      </c>
      <c r="C9885">
        <v>44.235538482999999</v>
      </c>
    </row>
    <row r="9886" spans="1:3" x14ac:dyDescent="0.25">
      <c r="A9886">
        <v>6149</v>
      </c>
      <c r="B9886" s="1">
        <f>DATE(2016,11,1) + TIME(0,0,0)</f>
        <v>42675</v>
      </c>
      <c r="C9886">
        <v>44.265655518000003</v>
      </c>
    </row>
    <row r="9887" spans="1:3" x14ac:dyDescent="0.25">
      <c r="A9887">
        <v>6179</v>
      </c>
      <c r="B9887" s="1">
        <f>DATE(2016,12,1) + TIME(0,0,0)</f>
        <v>42705</v>
      </c>
      <c r="C9887">
        <v>44.294677733999997</v>
      </c>
    </row>
    <row r="9888" spans="1:3" x14ac:dyDescent="0.25">
      <c r="A9888">
        <v>6210</v>
      </c>
      <c r="B9888" s="1">
        <f>DATE(2017,1,1) + TIME(0,0,0)</f>
        <v>42736</v>
      </c>
      <c r="C9888">
        <v>44.324539184999999</v>
      </c>
    </row>
    <row r="9889" spans="1:3" x14ac:dyDescent="0.25">
      <c r="A9889">
        <v>6241</v>
      </c>
      <c r="B9889" s="1">
        <f>DATE(2017,2,1) + TIME(0,0,0)</f>
        <v>42767</v>
      </c>
      <c r="C9889">
        <v>44.354274750000002</v>
      </c>
    </row>
    <row r="9890" spans="1:3" x14ac:dyDescent="0.25">
      <c r="A9890">
        <v>6269</v>
      </c>
      <c r="B9890" s="1">
        <f>DATE(2017,3,1) + TIME(0,0,0)</f>
        <v>42795</v>
      </c>
      <c r="C9890">
        <v>44.381023407000001</v>
      </c>
    </row>
    <row r="9891" spans="1:3" x14ac:dyDescent="0.25">
      <c r="A9891">
        <v>6300</v>
      </c>
      <c r="B9891" s="1">
        <f>DATE(2017,4,1) + TIME(0,0,0)</f>
        <v>42826</v>
      </c>
      <c r="C9891">
        <v>44.410514831999997</v>
      </c>
    </row>
    <row r="9892" spans="1:3" x14ac:dyDescent="0.25">
      <c r="A9892">
        <v>6330</v>
      </c>
      <c r="B9892" s="1">
        <f>DATE(2017,5,1) + TIME(0,0,0)</f>
        <v>42856</v>
      </c>
      <c r="C9892">
        <v>44.438938141000001</v>
      </c>
    </row>
    <row r="9893" spans="1:3" x14ac:dyDescent="0.25">
      <c r="A9893">
        <v>6361</v>
      </c>
      <c r="B9893" s="1">
        <f>DATE(2017,6,1) + TIME(0,0,0)</f>
        <v>42887</v>
      </c>
      <c r="C9893">
        <v>44.468185425000001</v>
      </c>
    </row>
    <row r="9894" spans="1:3" x14ac:dyDescent="0.25">
      <c r="A9894">
        <v>6391</v>
      </c>
      <c r="B9894" s="1">
        <f>DATE(2017,7,1) + TIME(0,0,0)</f>
        <v>42917</v>
      </c>
      <c r="C9894">
        <v>44.496376038000001</v>
      </c>
    </row>
    <row r="9895" spans="1:3" x14ac:dyDescent="0.25">
      <c r="A9895">
        <v>6422</v>
      </c>
      <c r="B9895" s="1">
        <f>DATE(2017,8,1) + TIME(0,0,0)</f>
        <v>42948</v>
      </c>
      <c r="C9895">
        <v>44.525382995999998</v>
      </c>
    </row>
    <row r="9896" spans="1:3" x14ac:dyDescent="0.25">
      <c r="A9896">
        <v>6453</v>
      </c>
      <c r="B9896" s="1">
        <f>DATE(2017,9,1) + TIME(0,0,0)</f>
        <v>42979</v>
      </c>
      <c r="C9896">
        <v>44.554267883000001</v>
      </c>
    </row>
    <row r="9897" spans="1:3" x14ac:dyDescent="0.25">
      <c r="A9897">
        <v>6483</v>
      </c>
      <c r="B9897" s="1">
        <f>DATE(2017,10,1) + TIME(0,0,0)</f>
        <v>43009</v>
      </c>
      <c r="C9897">
        <v>44.582103729000004</v>
      </c>
    </row>
    <row r="9898" spans="1:3" x14ac:dyDescent="0.25">
      <c r="A9898">
        <v>6514</v>
      </c>
      <c r="B9898" s="1">
        <f>DATE(2017,11,1) + TIME(0,0,0)</f>
        <v>43040</v>
      </c>
      <c r="C9898">
        <v>44.610752106</v>
      </c>
    </row>
    <row r="9899" spans="1:3" x14ac:dyDescent="0.25">
      <c r="A9899">
        <v>6544</v>
      </c>
      <c r="B9899" s="1">
        <f>DATE(2017,12,1) + TIME(0,0,0)</f>
        <v>43070</v>
      </c>
      <c r="C9899">
        <v>44.63835907</v>
      </c>
    </row>
    <row r="9900" spans="1:3" x14ac:dyDescent="0.25">
      <c r="A9900">
        <v>6575</v>
      </c>
      <c r="B9900" s="1">
        <f>DATE(2018,1,1) + TIME(0,0,0)</f>
        <v>43101</v>
      </c>
      <c r="C9900">
        <v>44.666770935000002</v>
      </c>
    </row>
    <row r="9901" spans="1:3" x14ac:dyDescent="0.25">
      <c r="A9901">
        <v>6606</v>
      </c>
      <c r="B9901" s="1">
        <f>DATE(2018,2,1) + TIME(0,0,0)</f>
        <v>43132</v>
      </c>
      <c r="C9901">
        <v>44.695060730000002</v>
      </c>
    </row>
    <row r="9902" spans="1:3" x14ac:dyDescent="0.25">
      <c r="A9902">
        <v>6634</v>
      </c>
      <c r="B9902" s="1">
        <f>DATE(2018,3,1) + TIME(0,0,0)</f>
        <v>43160</v>
      </c>
      <c r="C9902">
        <v>44.720516205000003</v>
      </c>
    </row>
    <row r="9903" spans="1:3" x14ac:dyDescent="0.25">
      <c r="A9903">
        <v>6665</v>
      </c>
      <c r="B9903" s="1">
        <f>DATE(2018,4,1) + TIME(0,0,0)</f>
        <v>43191</v>
      </c>
      <c r="C9903">
        <v>44.748580933</v>
      </c>
    </row>
    <row r="9904" spans="1:3" x14ac:dyDescent="0.25">
      <c r="A9904">
        <v>6695</v>
      </c>
      <c r="B9904" s="1">
        <f>DATE(2018,5,1) + TIME(0,0,0)</f>
        <v>43221</v>
      </c>
      <c r="C9904">
        <v>44.775627135999997</v>
      </c>
    </row>
    <row r="9905" spans="1:3" x14ac:dyDescent="0.25">
      <c r="A9905">
        <v>6726</v>
      </c>
      <c r="B9905" s="1">
        <f>DATE(2018,6,1) + TIME(0,0,0)</f>
        <v>43252</v>
      </c>
      <c r="C9905">
        <v>44.803451537999997</v>
      </c>
    </row>
    <row r="9906" spans="1:3" x14ac:dyDescent="0.25">
      <c r="A9906">
        <v>6756</v>
      </c>
      <c r="B9906" s="1">
        <f>DATE(2018,7,1) + TIME(0,0,0)</f>
        <v>43282</v>
      </c>
      <c r="C9906">
        <v>44.830261229999998</v>
      </c>
    </row>
    <row r="9907" spans="1:3" x14ac:dyDescent="0.25">
      <c r="A9907">
        <v>6787</v>
      </c>
      <c r="B9907" s="1">
        <f>DATE(2018,8,1) + TIME(0,0,0)</f>
        <v>43313</v>
      </c>
      <c r="C9907">
        <v>44.857852936</v>
      </c>
    </row>
    <row r="9908" spans="1:3" x14ac:dyDescent="0.25">
      <c r="A9908">
        <v>6818</v>
      </c>
      <c r="B9908" s="1">
        <f>DATE(2018,9,1) + TIME(0,0,0)</f>
        <v>43344</v>
      </c>
      <c r="C9908">
        <v>44.885334014999998</v>
      </c>
    </row>
    <row r="9909" spans="1:3" x14ac:dyDescent="0.25">
      <c r="A9909">
        <v>6848</v>
      </c>
      <c r="B9909" s="1">
        <f>DATE(2018,10,1) + TIME(0,0,0)</f>
        <v>43374</v>
      </c>
      <c r="C9909">
        <v>44.911830901999998</v>
      </c>
    </row>
    <row r="9910" spans="1:3" x14ac:dyDescent="0.25">
      <c r="A9910">
        <v>6879</v>
      </c>
      <c r="B9910" s="1">
        <f>DATE(2018,11,1) + TIME(0,0,0)</f>
        <v>43405</v>
      </c>
      <c r="C9910">
        <v>44.939109801999997</v>
      </c>
    </row>
    <row r="9911" spans="1:3" x14ac:dyDescent="0.25">
      <c r="A9911">
        <v>6909</v>
      </c>
      <c r="B9911" s="1">
        <f>DATE(2018,12,1) + TIME(0,0,0)</f>
        <v>43435</v>
      </c>
      <c r="C9911">
        <v>44.965419769</v>
      </c>
    </row>
    <row r="9912" spans="1:3" x14ac:dyDescent="0.25">
      <c r="A9912">
        <v>6940</v>
      </c>
      <c r="B9912" s="1">
        <f>DATE(2019,1,1) + TIME(0,0,0)</f>
        <v>43466</v>
      </c>
      <c r="C9912">
        <v>44.99250412</v>
      </c>
    </row>
    <row r="9913" spans="1:3" x14ac:dyDescent="0.25">
      <c r="A9913">
        <v>6971</v>
      </c>
      <c r="B9913" s="1">
        <f>DATE(2019,2,1) + TIME(0,0,0)</f>
        <v>43497</v>
      </c>
      <c r="C9913">
        <v>45.019493103000002</v>
      </c>
    </row>
    <row r="9914" spans="1:3" x14ac:dyDescent="0.25">
      <c r="A9914">
        <v>6999</v>
      </c>
      <c r="B9914" s="1">
        <f>DATE(2019,3,1) + TIME(0,0,0)</f>
        <v>43525</v>
      </c>
      <c r="C9914">
        <v>45.043785094999997</v>
      </c>
    </row>
    <row r="9915" spans="1:3" x14ac:dyDescent="0.25">
      <c r="A9915">
        <v>7030</v>
      </c>
      <c r="B9915" s="1">
        <f>DATE(2019,4,1) + TIME(0,0,0)</f>
        <v>43556</v>
      </c>
      <c r="C9915">
        <v>45.070583343999999</v>
      </c>
    </row>
    <row r="9916" spans="1:3" x14ac:dyDescent="0.25">
      <c r="A9916">
        <v>7060</v>
      </c>
      <c r="B9916" s="1">
        <f>DATE(2019,5,1) + TIME(0,0,0)</f>
        <v>43586</v>
      </c>
      <c r="C9916">
        <v>45.096424102999997</v>
      </c>
    </row>
    <row r="9917" spans="1:3" x14ac:dyDescent="0.25">
      <c r="A9917">
        <v>7091</v>
      </c>
      <c r="B9917" s="1">
        <f>DATE(2019,6,1) + TIME(0,0,0)</f>
        <v>43617</v>
      </c>
      <c r="C9917">
        <v>45.123023987000003</v>
      </c>
    </row>
    <row r="9918" spans="1:3" x14ac:dyDescent="0.25">
      <c r="A9918">
        <v>7121</v>
      </c>
      <c r="B9918" s="1">
        <f>DATE(2019,7,1) + TIME(0,0,0)</f>
        <v>43647</v>
      </c>
      <c r="C9918">
        <v>45.148670197000001</v>
      </c>
    </row>
    <row r="9919" spans="1:3" x14ac:dyDescent="0.25">
      <c r="A9919">
        <v>7152</v>
      </c>
      <c r="B9919" s="1">
        <f>DATE(2019,8,1) + TIME(0,0,0)</f>
        <v>43678</v>
      </c>
      <c r="C9919">
        <v>45.175075530999997</v>
      </c>
    </row>
    <row r="9920" spans="1:3" x14ac:dyDescent="0.25">
      <c r="A9920">
        <v>7183</v>
      </c>
      <c r="B9920" s="1">
        <f>DATE(2019,9,1) + TIME(0,0,0)</f>
        <v>43709</v>
      </c>
      <c r="C9920">
        <v>45.201377868999998</v>
      </c>
    </row>
    <row r="9921" spans="1:3" x14ac:dyDescent="0.25">
      <c r="A9921">
        <v>7213</v>
      </c>
      <c r="B9921" s="1">
        <f>DATE(2019,10,1) + TIME(0,0,0)</f>
        <v>43739</v>
      </c>
      <c r="C9921">
        <v>45.226734161000003</v>
      </c>
    </row>
    <row r="9922" spans="1:3" x14ac:dyDescent="0.25">
      <c r="A9922">
        <v>7244</v>
      </c>
      <c r="B9922" s="1">
        <f>DATE(2019,11,1) + TIME(0,0,0)</f>
        <v>43770</v>
      </c>
      <c r="C9922">
        <v>45.252838134999998</v>
      </c>
    </row>
    <row r="9923" spans="1:3" x14ac:dyDescent="0.25">
      <c r="A9923">
        <v>7274</v>
      </c>
      <c r="B9923" s="1">
        <f>DATE(2019,12,1) + TIME(0,0,0)</f>
        <v>43800</v>
      </c>
      <c r="C9923">
        <v>45.278007506999998</v>
      </c>
    </row>
    <row r="9924" spans="1:3" x14ac:dyDescent="0.25">
      <c r="A9924">
        <v>7305</v>
      </c>
      <c r="B9924" s="1">
        <f>DATE(2020,1,1) + TIME(0,0,0)</f>
        <v>43831</v>
      </c>
      <c r="C9924">
        <v>45.303909302000001</v>
      </c>
    </row>
    <row r="9925" spans="1:3" x14ac:dyDescent="0.25">
      <c r="A9925">
        <v>7336</v>
      </c>
      <c r="B9925" s="1">
        <f>DATE(2020,2,1) + TIME(0,0,0)</f>
        <v>43862</v>
      </c>
      <c r="C9925">
        <v>45.329700469999999</v>
      </c>
    </row>
    <row r="9926" spans="1:3" x14ac:dyDescent="0.25">
      <c r="A9926">
        <v>7365</v>
      </c>
      <c r="B9926" s="1">
        <f>DATE(2020,3,1) + TIME(0,0,0)</f>
        <v>43891</v>
      </c>
      <c r="C9926">
        <v>45.353736877000003</v>
      </c>
    </row>
    <row r="9927" spans="1:3" x14ac:dyDescent="0.25">
      <c r="A9927">
        <v>7396</v>
      </c>
      <c r="B9927" s="1">
        <f>DATE(2020,4,1) + TIME(0,0,0)</f>
        <v>43922</v>
      </c>
      <c r="C9927">
        <v>45.379329681000002</v>
      </c>
    </row>
    <row r="9928" spans="1:3" x14ac:dyDescent="0.25">
      <c r="A9928">
        <v>7426</v>
      </c>
      <c r="B9928" s="1">
        <f>DATE(2020,5,1) + TIME(0,0,0)</f>
        <v>43952</v>
      </c>
      <c r="C9928">
        <v>45.404003142999997</v>
      </c>
    </row>
    <row r="9929" spans="1:3" x14ac:dyDescent="0.25">
      <c r="A9929">
        <v>7457</v>
      </c>
      <c r="B9929" s="1">
        <f>DATE(2020,6,1) + TIME(0,0,0)</f>
        <v>43983</v>
      </c>
      <c r="C9929">
        <v>45.429401398000003</v>
      </c>
    </row>
    <row r="9930" spans="1:3" x14ac:dyDescent="0.25">
      <c r="A9930">
        <v>7487</v>
      </c>
      <c r="B9930" s="1">
        <f>DATE(2020,7,1) + TIME(0,0,0)</f>
        <v>44013</v>
      </c>
      <c r="C9930">
        <v>45.453891753999997</v>
      </c>
    </row>
    <row r="9931" spans="1:3" x14ac:dyDescent="0.25">
      <c r="A9931">
        <v>7518</v>
      </c>
      <c r="B9931" s="1">
        <f>DATE(2020,8,1) + TIME(0,0,0)</f>
        <v>44044</v>
      </c>
      <c r="C9931">
        <v>45.479099273999999</v>
      </c>
    </row>
    <row r="9932" spans="1:3" x14ac:dyDescent="0.25">
      <c r="A9932">
        <v>7549</v>
      </c>
      <c r="B9932" s="1">
        <f>DATE(2020,9,1) + TIME(0,0,0)</f>
        <v>44075</v>
      </c>
      <c r="C9932">
        <v>45.504211425999998</v>
      </c>
    </row>
    <row r="9933" spans="1:3" x14ac:dyDescent="0.25">
      <c r="A9933">
        <v>7579</v>
      </c>
      <c r="B9933" s="1">
        <f>DATE(2020,10,1) + TIME(0,0,0)</f>
        <v>44105</v>
      </c>
      <c r="C9933">
        <v>45.528427123999997</v>
      </c>
    </row>
    <row r="9934" spans="1:3" x14ac:dyDescent="0.25">
      <c r="A9934">
        <v>7610</v>
      </c>
      <c r="B9934" s="1">
        <f>DATE(2020,11,1) + TIME(0,0,0)</f>
        <v>44136</v>
      </c>
      <c r="C9934">
        <v>45.553352355999998</v>
      </c>
    </row>
    <row r="9935" spans="1:3" x14ac:dyDescent="0.25">
      <c r="A9935">
        <v>7640</v>
      </c>
      <c r="B9935" s="1">
        <f>DATE(2020,12,1) + TIME(0,0,0)</f>
        <v>44166</v>
      </c>
      <c r="C9935">
        <v>45.577388763000002</v>
      </c>
    </row>
    <row r="9936" spans="1:3" x14ac:dyDescent="0.25">
      <c r="A9936">
        <v>7671</v>
      </c>
      <c r="B9936" s="1">
        <f>DATE(2021,1,1) + TIME(0,0,0)</f>
        <v>44197</v>
      </c>
      <c r="C9936">
        <v>45.602134704999997</v>
      </c>
    </row>
    <row r="9937" spans="1:3" x14ac:dyDescent="0.25">
      <c r="A9937">
        <v>7702</v>
      </c>
      <c r="B9937" s="1">
        <f>DATE(2021,2,1) + TIME(0,0,0)</f>
        <v>44228</v>
      </c>
      <c r="C9937">
        <v>45.626789092999999</v>
      </c>
    </row>
    <row r="9938" spans="1:3" x14ac:dyDescent="0.25">
      <c r="A9938">
        <v>7730</v>
      </c>
      <c r="B9938" s="1">
        <f>DATE(2021,3,1) + TIME(0,0,0)</f>
        <v>44256</v>
      </c>
      <c r="C9938">
        <v>45.648979187000002</v>
      </c>
    </row>
    <row r="9939" spans="1:3" x14ac:dyDescent="0.25">
      <c r="A9939">
        <v>7761</v>
      </c>
      <c r="B9939" s="1">
        <f>DATE(2021,4,1) + TIME(0,0,0)</f>
        <v>44287</v>
      </c>
      <c r="C9939">
        <v>45.673458099000001</v>
      </c>
    </row>
    <row r="9940" spans="1:3" x14ac:dyDescent="0.25">
      <c r="A9940">
        <v>7791</v>
      </c>
      <c r="B9940" s="1">
        <f>DATE(2021,5,1) + TIME(0,0,0)</f>
        <v>44317</v>
      </c>
      <c r="C9940">
        <v>45.697063446000001</v>
      </c>
    </row>
    <row r="9941" spans="1:3" x14ac:dyDescent="0.25">
      <c r="A9941">
        <v>7822</v>
      </c>
      <c r="B9941" s="1">
        <f>DATE(2021,6,1) + TIME(0,0,0)</f>
        <v>44348</v>
      </c>
      <c r="C9941">
        <v>45.721370696999998</v>
      </c>
    </row>
    <row r="9942" spans="1:3" x14ac:dyDescent="0.25">
      <c r="A9942">
        <v>7852</v>
      </c>
      <c r="B9942" s="1">
        <f>DATE(2021,7,1) + TIME(0,0,0)</f>
        <v>44378</v>
      </c>
      <c r="C9942">
        <v>45.744808196999998</v>
      </c>
    </row>
    <row r="9943" spans="1:3" x14ac:dyDescent="0.25">
      <c r="A9943">
        <v>7883</v>
      </c>
      <c r="B9943" s="1">
        <f>DATE(2021,8,1) + TIME(0,0,0)</f>
        <v>44409</v>
      </c>
      <c r="C9943">
        <v>45.768939971999998</v>
      </c>
    </row>
    <row r="9944" spans="1:3" x14ac:dyDescent="0.25">
      <c r="A9944">
        <v>7914</v>
      </c>
      <c r="B9944" s="1">
        <f>DATE(2021,9,1) + TIME(0,0,0)</f>
        <v>44440</v>
      </c>
      <c r="C9944">
        <v>45.792987822999997</v>
      </c>
    </row>
    <row r="9945" spans="1:3" x14ac:dyDescent="0.25">
      <c r="A9945">
        <v>7944</v>
      </c>
      <c r="B9945" s="1">
        <f>DATE(2021,10,1) + TIME(0,0,0)</f>
        <v>44470</v>
      </c>
      <c r="C9945">
        <v>45.816173552999999</v>
      </c>
    </row>
    <row r="9946" spans="1:3" x14ac:dyDescent="0.25">
      <c r="A9946">
        <v>7975</v>
      </c>
      <c r="B9946" s="1">
        <f>DATE(2021,11,1) + TIME(0,0,0)</f>
        <v>44501</v>
      </c>
      <c r="C9946">
        <v>45.840053558000001</v>
      </c>
    </row>
    <row r="9947" spans="1:3" x14ac:dyDescent="0.25">
      <c r="A9947">
        <v>8005</v>
      </c>
      <c r="B9947" s="1">
        <f>DATE(2021,12,1) + TIME(0,0,0)</f>
        <v>44531</v>
      </c>
      <c r="C9947">
        <v>45.863079071000001</v>
      </c>
    </row>
    <row r="9948" spans="1:3" x14ac:dyDescent="0.25">
      <c r="A9948">
        <v>8036</v>
      </c>
      <c r="B9948" s="1">
        <f>DATE(2022,1,1) + TIME(0,0,0)</f>
        <v>44562</v>
      </c>
      <c r="C9948">
        <v>45.886787415000001</v>
      </c>
    </row>
    <row r="9949" spans="1:3" x14ac:dyDescent="0.25">
      <c r="A9949">
        <v>8067</v>
      </c>
      <c r="B9949" s="1">
        <f>DATE(2022,2,1) + TIME(0,0,0)</f>
        <v>44593</v>
      </c>
      <c r="C9949">
        <v>45.910415649000001</v>
      </c>
    </row>
    <row r="9950" spans="1:3" x14ac:dyDescent="0.25">
      <c r="A9950">
        <v>8095</v>
      </c>
      <c r="B9950" s="1">
        <f>DATE(2022,3,1) + TIME(0,0,0)</f>
        <v>44621</v>
      </c>
      <c r="C9950">
        <v>45.931682586999997</v>
      </c>
    </row>
    <row r="9951" spans="1:3" x14ac:dyDescent="0.25">
      <c r="A9951">
        <v>8126</v>
      </c>
      <c r="B9951" s="1">
        <f>DATE(2022,4,1) + TIME(0,0,0)</f>
        <v>44652</v>
      </c>
      <c r="C9951">
        <v>45.955162047999998</v>
      </c>
    </row>
    <row r="9952" spans="1:3" x14ac:dyDescent="0.25">
      <c r="A9952">
        <v>8156</v>
      </c>
      <c r="B9952" s="1">
        <f>DATE(2022,5,1) + TIME(0,0,0)</f>
        <v>44682</v>
      </c>
      <c r="C9952">
        <v>45.977813720999997</v>
      </c>
    </row>
    <row r="9953" spans="1:3" x14ac:dyDescent="0.25">
      <c r="A9953">
        <v>8187</v>
      </c>
      <c r="B9953" s="1">
        <f>DATE(2022,6,1) + TIME(0,0,0)</f>
        <v>44713</v>
      </c>
      <c r="C9953">
        <v>46.001140593999999</v>
      </c>
    </row>
    <row r="9954" spans="1:3" x14ac:dyDescent="0.25">
      <c r="A9954">
        <v>8217</v>
      </c>
      <c r="B9954" s="1">
        <f>DATE(2022,7,1) + TIME(0,0,0)</f>
        <v>44743</v>
      </c>
      <c r="C9954">
        <v>46.023624419999997</v>
      </c>
    </row>
    <row r="9955" spans="1:3" x14ac:dyDescent="0.25">
      <c r="A9955">
        <v>8248</v>
      </c>
      <c r="B9955" s="1">
        <f>DATE(2022,8,1) + TIME(0,0,0)</f>
        <v>44774</v>
      </c>
      <c r="C9955">
        <v>46.046775818</v>
      </c>
    </row>
    <row r="9956" spans="1:3" x14ac:dyDescent="0.25">
      <c r="A9956">
        <v>8279</v>
      </c>
      <c r="B9956" s="1">
        <f>DATE(2022,9,1) + TIME(0,0,0)</f>
        <v>44805</v>
      </c>
      <c r="C9956">
        <v>46.069843292000002</v>
      </c>
    </row>
    <row r="9957" spans="1:3" x14ac:dyDescent="0.25">
      <c r="A9957">
        <v>8309</v>
      </c>
      <c r="B9957" s="1">
        <f>DATE(2022,10,1) + TIME(0,0,0)</f>
        <v>44835</v>
      </c>
      <c r="C9957">
        <v>46.092094420999999</v>
      </c>
    </row>
    <row r="9958" spans="1:3" x14ac:dyDescent="0.25">
      <c r="A9958">
        <v>8340</v>
      </c>
      <c r="B9958" s="1">
        <f>DATE(2022,11,1) + TIME(0,0,0)</f>
        <v>44866</v>
      </c>
      <c r="C9958">
        <v>46.115001677999999</v>
      </c>
    </row>
    <row r="9959" spans="1:3" x14ac:dyDescent="0.25">
      <c r="A9959">
        <v>8370</v>
      </c>
      <c r="B9959" s="1">
        <f>DATE(2022,12,1) + TIME(0,0,0)</f>
        <v>44896</v>
      </c>
      <c r="C9959">
        <v>46.137100220000001</v>
      </c>
    </row>
    <row r="9960" spans="1:3" x14ac:dyDescent="0.25">
      <c r="A9960">
        <v>8401</v>
      </c>
      <c r="B9960" s="1">
        <f>DATE(2023,1,1) + TIME(0,0,0)</f>
        <v>44927</v>
      </c>
      <c r="C9960">
        <v>46.159854889000002</v>
      </c>
    </row>
    <row r="9961" spans="1:3" x14ac:dyDescent="0.25">
      <c r="A9961">
        <v>8432</v>
      </c>
      <c r="B9961" s="1">
        <f>DATE(2023,2,1) + TIME(0,0,0)</f>
        <v>44958</v>
      </c>
      <c r="C9961">
        <v>46.182529449</v>
      </c>
    </row>
    <row r="9962" spans="1:3" x14ac:dyDescent="0.25">
      <c r="A9962">
        <v>8460</v>
      </c>
      <c r="B9962" s="1">
        <f>DATE(2023,3,1) + TIME(0,0,0)</f>
        <v>44986</v>
      </c>
      <c r="C9962">
        <v>46.202949523999997</v>
      </c>
    </row>
    <row r="9963" spans="1:3" x14ac:dyDescent="0.25">
      <c r="A9963">
        <v>8491</v>
      </c>
      <c r="B9963" s="1">
        <f>DATE(2023,4,1) + TIME(0,0,0)</f>
        <v>45017</v>
      </c>
      <c r="C9963">
        <v>46.225486754999999</v>
      </c>
    </row>
    <row r="9964" spans="1:3" x14ac:dyDescent="0.25">
      <c r="A9964">
        <v>8521</v>
      </c>
      <c r="B9964" s="1">
        <f>DATE(2023,5,1) + TIME(0,0,0)</f>
        <v>45047</v>
      </c>
      <c r="C9964">
        <v>46.247230530000003</v>
      </c>
    </row>
    <row r="9965" spans="1:3" x14ac:dyDescent="0.25">
      <c r="A9965">
        <v>8552</v>
      </c>
      <c r="B9965" s="1">
        <f>DATE(2023,6,1) + TIME(0,0,0)</f>
        <v>45078</v>
      </c>
      <c r="C9965">
        <v>46.269626617</v>
      </c>
    </row>
    <row r="9966" spans="1:3" x14ac:dyDescent="0.25">
      <c r="A9966">
        <v>8582</v>
      </c>
      <c r="B9966" s="1">
        <f>DATE(2023,7,1) + TIME(0,0,0)</f>
        <v>45108</v>
      </c>
      <c r="C9966">
        <v>46.291221618999998</v>
      </c>
    </row>
    <row r="9967" spans="1:3" x14ac:dyDescent="0.25">
      <c r="A9967">
        <v>8613</v>
      </c>
      <c r="B9967" s="1">
        <f>DATE(2023,8,1) + TIME(0,0,0)</f>
        <v>45139</v>
      </c>
      <c r="C9967">
        <v>46.313453674000002</v>
      </c>
    </row>
    <row r="9968" spans="1:3" x14ac:dyDescent="0.25">
      <c r="A9968">
        <v>8644</v>
      </c>
      <c r="B9968" s="1">
        <f>DATE(2023,9,1) + TIME(0,0,0)</f>
        <v>45170</v>
      </c>
      <c r="C9968">
        <v>46.335613250999998</v>
      </c>
    </row>
    <row r="9969" spans="1:3" x14ac:dyDescent="0.25">
      <c r="A9969">
        <v>8674</v>
      </c>
      <c r="B9969" s="1">
        <f>DATE(2023,10,1) + TIME(0,0,0)</f>
        <v>45200</v>
      </c>
      <c r="C9969">
        <v>46.356994628999999</v>
      </c>
    </row>
    <row r="9970" spans="1:3" x14ac:dyDescent="0.25">
      <c r="A9970">
        <v>8705</v>
      </c>
      <c r="B9970" s="1">
        <f>DATE(2023,11,1) + TIME(0,0,0)</f>
        <v>45231</v>
      </c>
      <c r="C9970">
        <v>46.379020691000001</v>
      </c>
    </row>
    <row r="9971" spans="1:3" x14ac:dyDescent="0.25">
      <c r="A9971">
        <v>8735</v>
      </c>
      <c r="B9971" s="1">
        <f>DATE(2023,12,1) + TIME(0,0,0)</f>
        <v>45261</v>
      </c>
      <c r="C9971">
        <v>46.400268554999997</v>
      </c>
    </row>
    <row r="9972" spans="1:3" x14ac:dyDescent="0.25">
      <c r="A9972">
        <v>8766</v>
      </c>
      <c r="B9972" s="1">
        <f>DATE(2024,1,1) + TIME(0,0,0)</f>
        <v>45292</v>
      </c>
      <c r="C9972">
        <v>46.422153473000002</v>
      </c>
    </row>
    <row r="9973" spans="1:3" x14ac:dyDescent="0.25">
      <c r="A9973">
        <v>8797</v>
      </c>
      <c r="B9973" s="1">
        <f>DATE(2024,2,1) + TIME(0,0,0)</f>
        <v>45323</v>
      </c>
      <c r="C9973">
        <v>46.443965912000003</v>
      </c>
    </row>
    <row r="9974" spans="1:3" x14ac:dyDescent="0.25">
      <c r="A9974">
        <v>8826</v>
      </c>
      <c r="B9974" s="1">
        <f>DATE(2024,3,1) + TIME(0,0,0)</f>
        <v>45352</v>
      </c>
      <c r="C9974">
        <v>46.464305877999998</v>
      </c>
    </row>
    <row r="9975" spans="1:3" x14ac:dyDescent="0.25">
      <c r="A9975">
        <v>8857</v>
      </c>
      <c r="B9975" s="1">
        <f>DATE(2024,4,1) + TIME(0,0,0)</f>
        <v>45383</v>
      </c>
      <c r="C9975">
        <v>46.485980988000001</v>
      </c>
    </row>
    <row r="9976" spans="1:3" x14ac:dyDescent="0.25">
      <c r="A9976">
        <v>8887</v>
      </c>
      <c r="B9976" s="1">
        <f>DATE(2024,5,1) + TIME(0,0,0)</f>
        <v>45413</v>
      </c>
      <c r="C9976">
        <v>46.50687027</v>
      </c>
    </row>
    <row r="9977" spans="1:3" x14ac:dyDescent="0.25">
      <c r="A9977">
        <v>8918</v>
      </c>
      <c r="B9977" s="1">
        <f>DATE(2024,6,1) + TIME(0,0,0)</f>
        <v>45444</v>
      </c>
      <c r="C9977">
        <v>46.528388976999999</v>
      </c>
    </row>
    <row r="9978" spans="1:3" x14ac:dyDescent="0.25">
      <c r="A9978">
        <v>8948</v>
      </c>
      <c r="B9978" s="1">
        <f>DATE(2024,7,1) + TIME(0,0,0)</f>
        <v>45474</v>
      </c>
      <c r="C9978">
        <v>46.549144745</v>
      </c>
    </row>
    <row r="9979" spans="1:3" x14ac:dyDescent="0.25">
      <c r="A9979">
        <v>8979</v>
      </c>
      <c r="B9979" s="1">
        <f>DATE(2024,8,1) + TIME(0,0,0)</f>
        <v>45505</v>
      </c>
      <c r="C9979">
        <v>46.570518493999998</v>
      </c>
    </row>
    <row r="9980" spans="1:3" x14ac:dyDescent="0.25">
      <c r="A9980">
        <v>9010</v>
      </c>
      <c r="B9980" s="1">
        <f>DATE(2024,9,1) + TIME(0,0,0)</f>
        <v>45536</v>
      </c>
      <c r="C9980">
        <v>46.591819762999997</v>
      </c>
    </row>
    <row r="9981" spans="1:3" x14ac:dyDescent="0.25">
      <c r="A9981">
        <v>9040</v>
      </c>
      <c r="B9981" s="1">
        <f>DATE(2024,10,1) + TIME(0,0,0)</f>
        <v>45566</v>
      </c>
      <c r="C9981">
        <v>46.612369536999999</v>
      </c>
    </row>
    <row r="9982" spans="1:3" x14ac:dyDescent="0.25">
      <c r="A9982">
        <v>9071</v>
      </c>
      <c r="B9982" s="1">
        <f>DATE(2024,11,1) + TIME(0,0,0)</f>
        <v>45597</v>
      </c>
      <c r="C9982">
        <v>46.633537292</v>
      </c>
    </row>
    <row r="9983" spans="1:3" x14ac:dyDescent="0.25">
      <c r="A9983">
        <v>9101</v>
      </c>
      <c r="B9983" s="1">
        <f>DATE(2024,12,1) + TIME(0,0,0)</f>
        <v>45627</v>
      </c>
      <c r="C9983">
        <v>46.653953551999997</v>
      </c>
    </row>
    <row r="9984" spans="1:3" x14ac:dyDescent="0.25">
      <c r="A9984">
        <v>9132</v>
      </c>
      <c r="B9984" s="1">
        <f>DATE(2025,1,1) + TIME(0,0,0)</f>
        <v>45658</v>
      </c>
      <c r="C9984">
        <v>46.674983978</v>
      </c>
    </row>
    <row r="9985" spans="1:3" x14ac:dyDescent="0.25">
      <c r="A9985">
        <v>9163</v>
      </c>
      <c r="B9985" s="1">
        <f>DATE(2025,2,1) + TIME(0,0,0)</f>
        <v>45689</v>
      </c>
      <c r="C9985">
        <v>46.695945739999999</v>
      </c>
    </row>
    <row r="9986" spans="1:3" x14ac:dyDescent="0.25">
      <c r="A9986">
        <v>9191</v>
      </c>
      <c r="B9986" s="1">
        <f>DATE(2025,3,1) + TIME(0,0,0)</f>
        <v>45717</v>
      </c>
      <c r="C9986">
        <v>46.714820862000003</v>
      </c>
    </row>
    <row r="9987" spans="1:3" x14ac:dyDescent="0.25">
      <c r="A9987">
        <v>9222</v>
      </c>
      <c r="B9987" s="1">
        <f>DATE(2025,4,1) + TIME(0,0,0)</f>
        <v>45748</v>
      </c>
      <c r="C9987">
        <v>46.735652924</v>
      </c>
    </row>
    <row r="9988" spans="1:3" x14ac:dyDescent="0.25">
      <c r="A9988">
        <v>9252</v>
      </c>
      <c r="B9988" s="1">
        <f>DATE(2025,5,1) + TIME(0,0,0)</f>
        <v>45778</v>
      </c>
      <c r="C9988">
        <v>46.755752563000001</v>
      </c>
    </row>
    <row r="9989" spans="1:3" x14ac:dyDescent="0.25">
      <c r="A9989">
        <v>9283</v>
      </c>
      <c r="B9989" s="1">
        <f>DATE(2025,6,1) + TIME(0,0,0)</f>
        <v>45809</v>
      </c>
      <c r="C9989">
        <v>46.776454926</v>
      </c>
    </row>
    <row r="9990" spans="1:3" x14ac:dyDescent="0.25">
      <c r="A9990">
        <v>9313</v>
      </c>
      <c r="B9990" s="1">
        <f>DATE(2025,7,1) + TIME(0,0,0)</f>
        <v>45839</v>
      </c>
      <c r="C9990">
        <v>46.796424866000002</v>
      </c>
    </row>
    <row r="9991" spans="1:3" x14ac:dyDescent="0.25">
      <c r="A9991">
        <v>9344</v>
      </c>
      <c r="B9991" s="1">
        <f>DATE(2025,8,1) + TIME(0,0,0)</f>
        <v>45870</v>
      </c>
      <c r="C9991">
        <v>46.816997528000002</v>
      </c>
    </row>
    <row r="9992" spans="1:3" x14ac:dyDescent="0.25">
      <c r="A9992">
        <v>9375</v>
      </c>
      <c r="B9992" s="1">
        <f>DATE(2025,9,1) + TIME(0,0,0)</f>
        <v>45901</v>
      </c>
      <c r="C9992">
        <v>46.837509154999999</v>
      </c>
    </row>
    <row r="9993" spans="1:3" x14ac:dyDescent="0.25">
      <c r="A9993">
        <v>9405</v>
      </c>
      <c r="B9993" s="1">
        <f>DATE(2025,10,1) + TIME(0,0,0)</f>
        <v>45931</v>
      </c>
      <c r="C9993">
        <v>46.857292174999998</v>
      </c>
    </row>
    <row r="9994" spans="1:3" x14ac:dyDescent="0.25">
      <c r="A9994">
        <v>9436</v>
      </c>
      <c r="B9994" s="1">
        <f>DATE(2025,11,1) + TIME(0,0,0)</f>
        <v>45962</v>
      </c>
      <c r="C9994">
        <v>46.877674102999997</v>
      </c>
    </row>
    <row r="9995" spans="1:3" x14ac:dyDescent="0.25">
      <c r="A9995">
        <v>9466</v>
      </c>
      <c r="B9995" s="1">
        <f>DATE(2025,12,1) + TIME(0,0,0)</f>
        <v>45992</v>
      </c>
      <c r="C9995">
        <v>46.897338867000002</v>
      </c>
    </row>
    <row r="9996" spans="1:3" x14ac:dyDescent="0.25">
      <c r="A9996">
        <v>9497</v>
      </c>
      <c r="B9996" s="1">
        <f>DATE(2026,1,1) + TIME(0,0,0)</f>
        <v>46023</v>
      </c>
      <c r="C9996">
        <v>46.917594909999998</v>
      </c>
    </row>
    <row r="9997" spans="1:3" x14ac:dyDescent="0.25">
      <c r="A9997">
        <v>9528</v>
      </c>
      <c r="B9997" s="1">
        <f>DATE(2026,2,1) + TIME(0,0,0)</f>
        <v>46054</v>
      </c>
      <c r="C9997">
        <v>46.937789917000003</v>
      </c>
    </row>
    <row r="9998" spans="1:3" x14ac:dyDescent="0.25">
      <c r="A9998">
        <v>9556</v>
      </c>
      <c r="B9998" s="1">
        <f>DATE(2026,3,1) + TIME(0,0,0)</f>
        <v>46082</v>
      </c>
      <c r="C9998">
        <v>46.955974578999999</v>
      </c>
    </row>
    <row r="9999" spans="1:3" x14ac:dyDescent="0.25">
      <c r="A9999">
        <v>9587</v>
      </c>
      <c r="B9999" s="1">
        <f>DATE(2026,4,1) + TIME(0,0,0)</f>
        <v>46113</v>
      </c>
      <c r="C9999">
        <v>46.976047516000001</v>
      </c>
    </row>
    <row r="10000" spans="1:3" x14ac:dyDescent="0.25">
      <c r="A10000">
        <v>9617</v>
      </c>
      <c r="B10000" s="1">
        <f>DATE(2026,5,1) + TIME(0,0,0)</f>
        <v>46143</v>
      </c>
      <c r="C10000">
        <v>46.995414734000001</v>
      </c>
    </row>
    <row r="10001" spans="1:3" x14ac:dyDescent="0.25">
      <c r="A10001">
        <v>9648</v>
      </c>
      <c r="B10001" s="1">
        <f>DATE(2026,6,1) + TIME(0,0,0)</f>
        <v>46174</v>
      </c>
      <c r="C10001">
        <v>47.015361786</v>
      </c>
    </row>
    <row r="10002" spans="1:3" x14ac:dyDescent="0.25">
      <c r="A10002">
        <v>9678</v>
      </c>
      <c r="B10002" s="1">
        <f>DATE(2026,7,1) + TIME(0,0,0)</f>
        <v>46204</v>
      </c>
      <c r="C10002">
        <v>47.034606934000003</v>
      </c>
    </row>
    <row r="10003" spans="1:3" x14ac:dyDescent="0.25">
      <c r="A10003">
        <v>9709</v>
      </c>
      <c r="B10003" s="1">
        <f>DATE(2026,8,1) + TIME(0,0,0)</f>
        <v>46235</v>
      </c>
      <c r="C10003">
        <v>47.054431915000002</v>
      </c>
    </row>
    <row r="10004" spans="1:3" x14ac:dyDescent="0.25">
      <c r="A10004">
        <v>9740</v>
      </c>
      <c r="B10004" s="1">
        <f>DATE(2026,9,1) + TIME(0,0,0)</f>
        <v>46266</v>
      </c>
      <c r="C10004">
        <v>47.074192046999997</v>
      </c>
    </row>
    <row r="10005" spans="1:3" x14ac:dyDescent="0.25">
      <c r="A10005">
        <v>9770</v>
      </c>
      <c r="B10005" s="1">
        <f>DATE(2026,10,1) + TIME(0,0,0)</f>
        <v>46296</v>
      </c>
      <c r="C10005">
        <v>47.093257903999998</v>
      </c>
    </row>
    <row r="10006" spans="1:3" x14ac:dyDescent="0.25">
      <c r="A10006">
        <v>9801</v>
      </c>
      <c r="B10006" s="1">
        <f>DATE(2026,11,1) + TIME(0,0,0)</f>
        <v>46327</v>
      </c>
      <c r="C10006">
        <v>47.112892150999997</v>
      </c>
    </row>
    <row r="10007" spans="1:3" x14ac:dyDescent="0.25">
      <c r="A10007">
        <v>9831</v>
      </c>
      <c r="B10007" s="1">
        <f>DATE(2026,12,1) + TIME(0,0,0)</f>
        <v>46357</v>
      </c>
      <c r="C10007">
        <v>47.131839751999998</v>
      </c>
    </row>
    <row r="10008" spans="1:3" x14ac:dyDescent="0.25">
      <c r="A10008">
        <v>9862</v>
      </c>
      <c r="B10008" s="1">
        <f>DATE(2027,1,1) + TIME(0,0,0)</f>
        <v>46388</v>
      </c>
      <c r="C10008">
        <v>47.151355743000003</v>
      </c>
    </row>
    <row r="10009" spans="1:3" x14ac:dyDescent="0.25">
      <c r="A10009">
        <v>9893</v>
      </c>
      <c r="B10009" s="1">
        <f>DATE(2027,2,1) + TIME(0,0,0)</f>
        <v>46419</v>
      </c>
      <c r="C10009">
        <v>47.170814514</v>
      </c>
    </row>
    <row r="10010" spans="1:3" x14ac:dyDescent="0.25">
      <c r="A10010">
        <v>9921</v>
      </c>
      <c r="B10010" s="1">
        <f>DATE(2027,3,1) + TIME(0,0,0)</f>
        <v>46447</v>
      </c>
      <c r="C10010">
        <v>47.188343048</v>
      </c>
    </row>
    <row r="10011" spans="1:3" x14ac:dyDescent="0.25">
      <c r="A10011">
        <v>9952</v>
      </c>
      <c r="B10011" s="1">
        <f>DATE(2027,4,1) + TIME(0,0,0)</f>
        <v>46478</v>
      </c>
      <c r="C10011">
        <v>47.207687378000003</v>
      </c>
    </row>
    <row r="10012" spans="1:3" x14ac:dyDescent="0.25">
      <c r="A10012">
        <v>9982</v>
      </c>
      <c r="B10012" s="1">
        <f>DATE(2027,5,1) + TIME(0,0,0)</f>
        <v>46508</v>
      </c>
      <c r="C10012">
        <v>47.226360321000001</v>
      </c>
    </row>
    <row r="10013" spans="1:3" x14ac:dyDescent="0.25">
      <c r="A10013">
        <v>10013</v>
      </c>
      <c r="B10013" s="1">
        <f>DATE(2027,6,1) + TIME(0,0,0)</f>
        <v>46539</v>
      </c>
      <c r="C10013">
        <v>47.245594025000003</v>
      </c>
    </row>
    <row r="10014" spans="1:3" x14ac:dyDescent="0.25">
      <c r="A10014">
        <v>10043</v>
      </c>
      <c r="B10014" s="1">
        <f>DATE(2027,7,1) + TIME(0,0,0)</f>
        <v>46569</v>
      </c>
      <c r="C10014">
        <v>47.264160156000003</v>
      </c>
    </row>
    <row r="10015" spans="1:3" x14ac:dyDescent="0.25">
      <c r="A10015">
        <v>10074</v>
      </c>
      <c r="B10015" s="1">
        <f>DATE(2027,8,1) + TIME(0,0,0)</f>
        <v>46600</v>
      </c>
      <c r="C10015">
        <v>47.283283234000002</v>
      </c>
    </row>
    <row r="10016" spans="1:3" x14ac:dyDescent="0.25">
      <c r="A10016">
        <v>10105</v>
      </c>
      <c r="B10016" s="1">
        <f>DATE(2027,9,1) + TIME(0,0,0)</f>
        <v>46631</v>
      </c>
      <c r="C10016">
        <v>47.302356719999999</v>
      </c>
    </row>
    <row r="10017" spans="1:3" x14ac:dyDescent="0.25">
      <c r="A10017">
        <v>10135</v>
      </c>
      <c r="B10017" s="1">
        <f>DATE(2027,10,1) + TIME(0,0,0)</f>
        <v>46661</v>
      </c>
      <c r="C10017">
        <v>47.320758820000002</v>
      </c>
    </row>
    <row r="10018" spans="1:3" x14ac:dyDescent="0.25">
      <c r="A10018">
        <v>10166</v>
      </c>
      <c r="B10018" s="1">
        <f>DATE(2027,11,1) + TIME(0,0,0)</f>
        <v>46692</v>
      </c>
      <c r="C10018">
        <v>47.339717864999997</v>
      </c>
    </row>
    <row r="10019" spans="1:3" x14ac:dyDescent="0.25">
      <c r="A10019">
        <v>10196</v>
      </c>
      <c r="B10019" s="1">
        <f>DATE(2027,12,1) + TIME(0,0,0)</f>
        <v>46722</v>
      </c>
      <c r="C10019">
        <v>47.358016968000001</v>
      </c>
    </row>
    <row r="10020" spans="1:3" x14ac:dyDescent="0.25">
      <c r="A10020">
        <v>10227</v>
      </c>
      <c r="B10020" s="1">
        <f>DATE(2028,1,1) + TIME(0,0,0)</f>
        <v>46753</v>
      </c>
      <c r="C10020">
        <v>47.376869202000002</v>
      </c>
    </row>
    <row r="10021" spans="1:3" x14ac:dyDescent="0.25">
      <c r="A10021">
        <v>10258</v>
      </c>
      <c r="B10021" s="1">
        <f>DATE(2028,2,1) + TIME(0,0,0)</f>
        <v>46784</v>
      </c>
      <c r="C10021">
        <v>47.395664214999996</v>
      </c>
    </row>
    <row r="10022" spans="1:3" x14ac:dyDescent="0.25">
      <c r="A10022">
        <v>10287</v>
      </c>
      <c r="B10022" s="1">
        <f>DATE(2028,3,1) + TIME(0,0,0)</f>
        <v>46813</v>
      </c>
      <c r="C10022">
        <v>47.413200377999999</v>
      </c>
    </row>
    <row r="10023" spans="1:3" x14ac:dyDescent="0.25">
      <c r="A10023">
        <v>10318</v>
      </c>
      <c r="B10023" s="1">
        <f>DATE(2028,4,1) + TIME(0,0,0)</f>
        <v>46844</v>
      </c>
      <c r="C10023">
        <v>47.431892394999998</v>
      </c>
    </row>
    <row r="10024" spans="1:3" x14ac:dyDescent="0.25">
      <c r="A10024">
        <v>10348</v>
      </c>
      <c r="B10024" s="1">
        <f>DATE(2028,5,1) + TIME(0,0,0)</f>
        <v>46874</v>
      </c>
      <c r="C10024">
        <v>47.449928284000002</v>
      </c>
    </row>
    <row r="10025" spans="1:3" x14ac:dyDescent="0.25">
      <c r="A10025">
        <v>10379</v>
      </c>
      <c r="B10025" s="1">
        <f>DATE(2028,6,1) + TIME(0,0,0)</f>
        <v>46905</v>
      </c>
      <c r="C10025">
        <v>47.468513489000003</v>
      </c>
    </row>
    <row r="10026" spans="1:3" x14ac:dyDescent="0.25">
      <c r="A10026">
        <v>10409</v>
      </c>
      <c r="B10026" s="1">
        <f>DATE(2028,7,1) + TIME(0,0,0)</f>
        <v>46935</v>
      </c>
      <c r="C10026">
        <v>47.486446381</v>
      </c>
    </row>
    <row r="10027" spans="1:3" x14ac:dyDescent="0.25">
      <c r="A10027">
        <v>10440</v>
      </c>
      <c r="B10027" s="1">
        <f>DATE(2028,8,1) + TIME(0,0,0)</f>
        <v>46966</v>
      </c>
      <c r="C10027">
        <v>47.504928589000002</v>
      </c>
    </row>
    <row r="10028" spans="1:3" x14ac:dyDescent="0.25">
      <c r="A10028">
        <v>10471</v>
      </c>
      <c r="B10028" s="1">
        <f>DATE(2028,9,1) + TIME(0,0,0)</f>
        <v>46997</v>
      </c>
      <c r="C10028">
        <v>47.523353577000002</v>
      </c>
    </row>
    <row r="10029" spans="1:3" x14ac:dyDescent="0.25">
      <c r="A10029">
        <v>10501</v>
      </c>
      <c r="B10029" s="1">
        <f>DATE(2028,10,1) + TIME(0,0,0)</f>
        <v>47027</v>
      </c>
      <c r="C10029">
        <v>47.541130066000001</v>
      </c>
    </row>
    <row r="10030" spans="1:3" x14ac:dyDescent="0.25">
      <c r="A10030">
        <v>10532</v>
      </c>
      <c r="B10030" s="1">
        <f>DATE(2028,11,1) + TIME(0,0,0)</f>
        <v>47058</v>
      </c>
      <c r="C10030">
        <v>47.559452057000001</v>
      </c>
    </row>
    <row r="10031" spans="1:3" x14ac:dyDescent="0.25">
      <c r="A10031">
        <v>10562</v>
      </c>
      <c r="B10031" s="1">
        <f>DATE(2028,12,1) + TIME(0,0,0)</f>
        <v>47088</v>
      </c>
      <c r="C10031">
        <v>47.577129364000001</v>
      </c>
    </row>
    <row r="10032" spans="1:3" x14ac:dyDescent="0.25">
      <c r="A10032">
        <v>10593</v>
      </c>
      <c r="B10032" s="1">
        <f>DATE(2029,1,1) + TIME(0,0,0)</f>
        <v>47119</v>
      </c>
      <c r="C10032">
        <v>47.595344543000003</v>
      </c>
    </row>
    <row r="10033" spans="1:3" x14ac:dyDescent="0.25">
      <c r="A10033">
        <v>10624</v>
      </c>
      <c r="B10033" s="1">
        <f>DATE(2029,2,1) + TIME(0,0,0)</f>
        <v>47150</v>
      </c>
      <c r="C10033">
        <v>47.613502502000003</v>
      </c>
    </row>
    <row r="10034" spans="1:3" x14ac:dyDescent="0.25">
      <c r="A10034">
        <v>10652</v>
      </c>
      <c r="B10034" s="1">
        <f>DATE(2029,3,1) + TIME(0,0,0)</f>
        <v>47178</v>
      </c>
      <c r="C10034">
        <v>47.629859924000002</v>
      </c>
    </row>
    <row r="10035" spans="1:3" x14ac:dyDescent="0.25">
      <c r="A10035">
        <v>10683</v>
      </c>
      <c r="B10035" s="1">
        <f>DATE(2029,4,1) + TIME(0,0,0)</f>
        <v>47209</v>
      </c>
      <c r="C10035">
        <v>47.647918701000002</v>
      </c>
    </row>
    <row r="10036" spans="1:3" x14ac:dyDescent="0.25">
      <c r="A10036">
        <v>10713</v>
      </c>
      <c r="B10036" s="1">
        <f>DATE(2029,5,1) + TIME(0,0,0)</f>
        <v>47239</v>
      </c>
      <c r="C10036">
        <v>47.665344238000003</v>
      </c>
    </row>
    <row r="10037" spans="1:3" x14ac:dyDescent="0.25">
      <c r="A10037">
        <v>10744</v>
      </c>
      <c r="B10037" s="1">
        <f>DATE(2029,6,1) + TIME(0,0,0)</f>
        <v>47270</v>
      </c>
      <c r="C10037">
        <v>47.683296204000001</v>
      </c>
    </row>
    <row r="10038" spans="1:3" x14ac:dyDescent="0.25">
      <c r="A10038">
        <v>10774</v>
      </c>
      <c r="B10038" s="1">
        <f>DATE(2029,7,1) + TIME(0,0,0)</f>
        <v>47300</v>
      </c>
      <c r="C10038">
        <v>47.700622559000003</v>
      </c>
    </row>
    <row r="10039" spans="1:3" x14ac:dyDescent="0.25">
      <c r="A10039">
        <v>10805</v>
      </c>
      <c r="B10039" s="1">
        <f>DATE(2029,8,1) + TIME(0,0,0)</f>
        <v>47331</v>
      </c>
      <c r="C10039">
        <v>47.718471526999998</v>
      </c>
    </row>
    <row r="10040" spans="1:3" x14ac:dyDescent="0.25">
      <c r="A10040">
        <v>10836</v>
      </c>
      <c r="B10040" s="1">
        <f>DATE(2029,9,1) + TIME(0,0,0)</f>
        <v>47362</v>
      </c>
      <c r="C10040">
        <v>47.736267089999998</v>
      </c>
    </row>
    <row r="10041" spans="1:3" x14ac:dyDescent="0.25">
      <c r="A10041">
        <v>10866</v>
      </c>
      <c r="B10041" s="1">
        <f>DATE(2029,10,1) + TIME(0,0,0)</f>
        <v>47392</v>
      </c>
      <c r="C10041">
        <v>47.753440857000001</v>
      </c>
    </row>
    <row r="10042" spans="1:3" x14ac:dyDescent="0.25">
      <c r="A10042">
        <v>10897</v>
      </c>
      <c r="B10042" s="1">
        <f>DATE(2029,11,1) + TIME(0,0,0)</f>
        <v>47423</v>
      </c>
      <c r="C10042">
        <v>47.771137238000001</v>
      </c>
    </row>
    <row r="10043" spans="1:3" x14ac:dyDescent="0.25">
      <c r="A10043">
        <v>10927</v>
      </c>
      <c r="B10043" s="1">
        <f>DATE(2029,12,1) + TIME(0,0,0)</f>
        <v>47453</v>
      </c>
      <c r="C10043">
        <v>47.788211822999997</v>
      </c>
    </row>
    <row r="10044" spans="1:3" x14ac:dyDescent="0.25">
      <c r="A10044">
        <v>10958</v>
      </c>
      <c r="B10044" s="1">
        <f>DATE(2030,1,1) + TIME(0,0,0)</f>
        <v>47484</v>
      </c>
      <c r="C10044">
        <v>47.805805206000002</v>
      </c>
    </row>
    <row r="10045" spans="1:3" x14ac:dyDescent="0.25">
      <c r="A10045">
        <v>10989</v>
      </c>
      <c r="B10045" s="1">
        <f>DATE(2030,2,1) + TIME(0,0,0)</f>
        <v>47515</v>
      </c>
      <c r="C10045">
        <v>47.823345183999997</v>
      </c>
    </row>
    <row r="10046" spans="1:3" x14ac:dyDescent="0.25">
      <c r="A10046">
        <v>11017</v>
      </c>
      <c r="B10046" s="1">
        <f>DATE(2030,3,1) + TIME(0,0,0)</f>
        <v>47543</v>
      </c>
      <c r="C10046">
        <v>47.839149474999999</v>
      </c>
    </row>
    <row r="10047" spans="1:3" x14ac:dyDescent="0.25">
      <c r="A10047">
        <v>11048</v>
      </c>
      <c r="B10047" s="1">
        <f>DATE(2030,4,1) + TIME(0,0,0)</f>
        <v>47574</v>
      </c>
      <c r="C10047">
        <v>47.856594086000001</v>
      </c>
    </row>
    <row r="10048" spans="1:3" x14ac:dyDescent="0.25">
      <c r="A10048">
        <v>11078</v>
      </c>
      <c r="B10048" s="1">
        <f>DATE(2030,5,1) + TIME(0,0,0)</f>
        <v>47604</v>
      </c>
      <c r="C10048">
        <v>47.873428345000001</v>
      </c>
    </row>
    <row r="10049" spans="1:3" x14ac:dyDescent="0.25">
      <c r="A10049">
        <v>11109</v>
      </c>
      <c r="B10049" s="1">
        <f>DATE(2030,6,1) + TIME(0,0,0)</f>
        <v>47635</v>
      </c>
      <c r="C10049">
        <v>47.890773772999999</v>
      </c>
    </row>
    <row r="10050" spans="1:3" x14ac:dyDescent="0.25">
      <c r="A10050">
        <v>11139</v>
      </c>
      <c r="B10050" s="1">
        <f>DATE(2030,7,1) + TIME(0,0,0)</f>
        <v>47665</v>
      </c>
      <c r="C10050">
        <v>47.907516479000002</v>
      </c>
    </row>
    <row r="10051" spans="1:3" x14ac:dyDescent="0.25">
      <c r="A10051">
        <v>11170</v>
      </c>
      <c r="B10051" s="1">
        <f>DATE(2030,8,1) + TIME(0,0,0)</f>
        <v>47696</v>
      </c>
      <c r="C10051">
        <v>47.924762725999997</v>
      </c>
    </row>
    <row r="10052" spans="1:3" x14ac:dyDescent="0.25">
      <c r="A10052">
        <v>11201</v>
      </c>
      <c r="B10052" s="1">
        <f>DATE(2030,9,1) + TIME(0,0,0)</f>
        <v>47727</v>
      </c>
      <c r="C10052">
        <v>47.941967009999999</v>
      </c>
    </row>
    <row r="10053" spans="1:3" x14ac:dyDescent="0.25">
      <c r="A10053">
        <v>11231</v>
      </c>
      <c r="B10053" s="1">
        <f>DATE(2030,10,1) + TIME(0,0,0)</f>
        <v>47757</v>
      </c>
      <c r="C10053">
        <v>47.958564758000001</v>
      </c>
    </row>
    <row r="10054" spans="1:3" x14ac:dyDescent="0.25">
      <c r="A10054">
        <v>11262</v>
      </c>
      <c r="B10054" s="1">
        <f>DATE(2030,11,1) + TIME(0,0,0)</f>
        <v>47788</v>
      </c>
      <c r="C10054">
        <v>47.975669861</v>
      </c>
    </row>
    <row r="10055" spans="1:3" x14ac:dyDescent="0.25">
      <c r="A10055">
        <v>11292</v>
      </c>
      <c r="B10055" s="1">
        <f>DATE(2030,12,1) + TIME(0,0,0)</f>
        <v>47818</v>
      </c>
      <c r="C10055">
        <v>47.992176055999998</v>
      </c>
    </row>
    <row r="10056" spans="1:3" x14ac:dyDescent="0.25">
      <c r="A10056">
        <v>11323</v>
      </c>
      <c r="B10056" s="1">
        <f>DATE(2031,1,1) + TIME(0,0,0)</f>
        <v>47849</v>
      </c>
      <c r="C10056">
        <v>48.009185791</v>
      </c>
    </row>
    <row r="10057" spans="1:3" x14ac:dyDescent="0.25">
      <c r="A10057">
        <v>11354</v>
      </c>
      <c r="B10057" s="1">
        <f>DATE(2031,2,1) + TIME(0,0,0)</f>
        <v>47880</v>
      </c>
      <c r="C10057">
        <v>48.026145935000002</v>
      </c>
    </row>
    <row r="10058" spans="1:3" x14ac:dyDescent="0.25">
      <c r="A10058">
        <v>11382</v>
      </c>
      <c r="B10058" s="1">
        <f>DATE(2031,3,1) + TIME(0,0,0)</f>
        <v>47908</v>
      </c>
      <c r="C10058">
        <v>48.041423797999997</v>
      </c>
    </row>
    <row r="10059" spans="1:3" x14ac:dyDescent="0.25">
      <c r="A10059">
        <v>11413</v>
      </c>
      <c r="B10059" s="1">
        <f>DATE(2031,4,1) + TIME(0,0,0)</f>
        <v>47939</v>
      </c>
      <c r="C10059">
        <v>48.058292389000002</v>
      </c>
    </row>
    <row r="10060" spans="1:3" x14ac:dyDescent="0.25">
      <c r="A10060">
        <v>11443</v>
      </c>
      <c r="B10060" s="1">
        <f>DATE(2031,5,1) + TIME(0,0,0)</f>
        <v>47969</v>
      </c>
      <c r="C10060">
        <v>48.074573516999997</v>
      </c>
    </row>
    <row r="10061" spans="1:3" x14ac:dyDescent="0.25">
      <c r="A10061">
        <v>11474</v>
      </c>
      <c r="B10061" s="1">
        <f>DATE(2031,6,1) + TIME(0,0,0)</f>
        <v>48000</v>
      </c>
      <c r="C10061">
        <v>48.091350554999998</v>
      </c>
    </row>
    <row r="10062" spans="1:3" x14ac:dyDescent="0.25">
      <c r="A10062">
        <v>11504</v>
      </c>
      <c r="B10062" s="1">
        <f>DATE(2031,7,1) + TIME(0,0,0)</f>
        <v>48030</v>
      </c>
      <c r="C10062">
        <v>48.107540131</v>
      </c>
    </row>
    <row r="10063" spans="1:3" x14ac:dyDescent="0.25">
      <c r="A10063">
        <v>11535</v>
      </c>
      <c r="B10063" s="1">
        <f>DATE(2031,8,1) + TIME(0,0,0)</f>
        <v>48061</v>
      </c>
      <c r="C10063">
        <v>48.124221802000001</v>
      </c>
    </row>
    <row r="10064" spans="1:3" x14ac:dyDescent="0.25">
      <c r="A10064">
        <v>11566</v>
      </c>
      <c r="B10064" s="1">
        <f>DATE(2031,9,1) + TIME(0,0,0)</f>
        <v>48092</v>
      </c>
      <c r="C10064">
        <v>48.140857697000001</v>
      </c>
    </row>
    <row r="10065" spans="1:3" x14ac:dyDescent="0.25">
      <c r="A10065">
        <v>11596</v>
      </c>
      <c r="B10065" s="1">
        <f>DATE(2031,10,1) + TIME(0,0,0)</f>
        <v>48122</v>
      </c>
      <c r="C10065">
        <v>48.156913756999998</v>
      </c>
    </row>
    <row r="10066" spans="1:3" x14ac:dyDescent="0.25">
      <c r="A10066">
        <v>11627</v>
      </c>
      <c r="B10066" s="1">
        <f>DATE(2031,11,1) + TIME(0,0,0)</f>
        <v>48153</v>
      </c>
      <c r="C10066">
        <v>48.173454284999998</v>
      </c>
    </row>
    <row r="10067" spans="1:3" x14ac:dyDescent="0.25">
      <c r="A10067">
        <v>11657</v>
      </c>
      <c r="B10067" s="1">
        <f>DATE(2031,12,1) + TIME(0,0,0)</f>
        <v>48183</v>
      </c>
      <c r="C10067">
        <v>48.189422606999997</v>
      </c>
    </row>
    <row r="10068" spans="1:3" x14ac:dyDescent="0.25">
      <c r="A10068">
        <v>11688</v>
      </c>
      <c r="B10068" s="1">
        <f>DATE(2032,1,1) + TIME(0,0,0)</f>
        <v>48214</v>
      </c>
      <c r="C10068">
        <v>48.205871582</v>
      </c>
    </row>
    <row r="10069" spans="1:3" x14ac:dyDescent="0.25">
      <c r="A10069">
        <v>11719</v>
      </c>
      <c r="B10069" s="1">
        <f>DATE(2032,2,1) + TIME(0,0,0)</f>
        <v>48245</v>
      </c>
      <c r="C10069">
        <v>48.222274779999999</v>
      </c>
    </row>
    <row r="10070" spans="1:3" x14ac:dyDescent="0.25">
      <c r="A10070">
        <v>11748</v>
      </c>
      <c r="B10070" s="1">
        <f>DATE(2032,3,1) + TIME(0,0,0)</f>
        <v>48274</v>
      </c>
      <c r="C10070">
        <v>48.237579345999997</v>
      </c>
    </row>
    <row r="10071" spans="1:3" x14ac:dyDescent="0.25">
      <c r="A10071">
        <v>11779</v>
      </c>
      <c r="B10071" s="1">
        <f>DATE(2032,4,1) + TIME(0,0,0)</f>
        <v>48305</v>
      </c>
      <c r="C10071">
        <v>48.253894805999998</v>
      </c>
    </row>
    <row r="10072" spans="1:3" x14ac:dyDescent="0.25">
      <c r="A10072">
        <v>11809</v>
      </c>
      <c r="B10072" s="1">
        <f>DATE(2032,5,1) + TIME(0,0,0)</f>
        <v>48335</v>
      </c>
      <c r="C10072">
        <v>48.269638061999999</v>
      </c>
    </row>
    <row r="10073" spans="1:3" x14ac:dyDescent="0.25">
      <c r="A10073">
        <v>11840</v>
      </c>
      <c r="B10073" s="1">
        <f>DATE(2032,6,1) + TIME(0,0,0)</f>
        <v>48366</v>
      </c>
      <c r="C10073">
        <v>48.285861969000003</v>
      </c>
    </row>
    <row r="10074" spans="1:3" x14ac:dyDescent="0.25">
      <c r="A10074">
        <v>11870</v>
      </c>
      <c r="B10074" s="1">
        <f>DATE(2032,7,1) + TIME(0,0,0)</f>
        <v>48396</v>
      </c>
      <c r="C10074">
        <v>48.301521301000001</v>
      </c>
    </row>
    <row r="10075" spans="1:3" x14ac:dyDescent="0.25">
      <c r="A10075">
        <v>11901</v>
      </c>
      <c r="B10075" s="1">
        <f>DATE(2032,8,1) + TIME(0,0,0)</f>
        <v>48427</v>
      </c>
      <c r="C10075">
        <v>48.317657470999997</v>
      </c>
    </row>
    <row r="10076" spans="1:3" x14ac:dyDescent="0.25">
      <c r="A10076">
        <v>11932</v>
      </c>
      <c r="B10076" s="1">
        <f>DATE(2032,9,1) + TIME(0,0,0)</f>
        <v>48458</v>
      </c>
      <c r="C10076">
        <v>48.333747864000003</v>
      </c>
    </row>
    <row r="10077" spans="1:3" x14ac:dyDescent="0.25">
      <c r="A10077">
        <v>11962</v>
      </c>
      <c r="B10077" s="1">
        <f>DATE(2032,10,1) + TIME(0,0,0)</f>
        <v>48488</v>
      </c>
      <c r="C10077">
        <v>48.349277495999999</v>
      </c>
    </row>
    <row r="10078" spans="1:3" x14ac:dyDescent="0.25">
      <c r="A10078">
        <v>11993</v>
      </c>
      <c r="B10078" s="1">
        <f>DATE(2032,11,1) + TIME(0,0,0)</f>
        <v>48519</v>
      </c>
      <c r="C10078">
        <v>48.365280151</v>
      </c>
    </row>
    <row r="10079" spans="1:3" x14ac:dyDescent="0.25">
      <c r="A10079">
        <v>12023</v>
      </c>
      <c r="B10079" s="1">
        <f>DATE(2032,12,1) + TIME(0,0,0)</f>
        <v>48549</v>
      </c>
      <c r="C10079">
        <v>48.380725861000002</v>
      </c>
    </row>
    <row r="10080" spans="1:3" x14ac:dyDescent="0.25">
      <c r="A10080">
        <v>12054</v>
      </c>
      <c r="B10080" s="1">
        <f>DATE(2033,1,1) + TIME(0,0,0)</f>
        <v>48580</v>
      </c>
      <c r="C10080">
        <v>48.396640777999998</v>
      </c>
    </row>
    <row r="10081" spans="1:3" x14ac:dyDescent="0.25">
      <c r="A10081">
        <v>12085</v>
      </c>
      <c r="B10081" s="1">
        <f>DATE(2033,2,1) + TIME(0,0,0)</f>
        <v>48611</v>
      </c>
      <c r="C10081">
        <v>48.412509917999998</v>
      </c>
    </row>
    <row r="10082" spans="1:3" x14ac:dyDescent="0.25">
      <c r="A10082">
        <v>12113</v>
      </c>
      <c r="B10082" s="1">
        <f>DATE(2033,3,1) + TIME(0,0,0)</f>
        <v>48639</v>
      </c>
      <c r="C10082">
        <v>48.426811217999997</v>
      </c>
    </row>
    <row r="10083" spans="1:3" x14ac:dyDescent="0.25">
      <c r="A10083">
        <v>12144</v>
      </c>
      <c r="B10083" s="1">
        <f>DATE(2033,4,1) + TIME(0,0,0)</f>
        <v>48670</v>
      </c>
      <c r="C10083">
        <v>48.442596436000002</v>
      </c>
    </row>
    <row r="10084" spans="1:3" x14ac:dyDescent="0.25">
      <c r="A10084">
        <v>12174</v>
      </c>
      <c r="B10084" s="1">
        <f>DATE(2033,5,1) + TIME(0,0,0)</f>
        <v>48700</v>
      </c>
      <c r="C10084">
        <v>48.457832336000003</v>
      </c>
    </row>
    <row r="10085" spans="1:3" x14ac:dyDescent="0.25">
      <c r="A10085">
        <v>12205</v>
      </c>
      <c r="B10085" s="1">
        <f>DATE(2033,6,1) + TIME(0,0,0)</f>
        <v>48731</v>
      </c>
      <c r="C10085">
        <v>48.473537444999998</v>
      </c>
    </row>
    <row r="10086" spans="1:3" x14ac:dyDescent="0.25">
      <c r="A10086">
        <v>12235</v>
      </c>
      <c r="B10086" s="1">
        <f>DATE(2033,7,1) + TIME(0,0,0)</f>
        <v>48761</v>
      </c>
      <c r="C10086">
        <v>48.488689422999997</v>
      </c>
    </row>
    <row r="10087" spans="1:3" x14ac:dyDescent="0.25">
      <c r="A10087">
        <v>12266</v>
      </c>
      <c r="B10087" s="1">
        <f>DATE(2033,8,1) + TIME(0,0,0)</f>
        <v>48792</v>
      </c>
      <c r="C10087">
        <v>48.504306792999998</v>
      </c>
    </row>
    <row r="10088" spans="1:3" x14ac:dyDescent="0.25">
      <c r="A10088">
        <v>12297</v>
      </c>
      <c r="B10088" s="1">
        <f>DATE(2033,9,1) + TIME(0,0,0)</f>
        <v>48823</v>
      </c>
      <c r="C10088">
        <v>48.519878386999999</v>
      </c>
    </row>
    <row r="10089" spans="1:3" x14ac:dyDescent="0.25">
      <c r="A10089">
        <v>12327</v>
      </c>
      <c r="B10089" s="1">
        <f>DATE(2033,10,1) + TIME(0,0,0)</f>
        <v>48853</v>
      </c>
      <c r="C10089">
        <v>48.534908295000001</v>
      </c>
    </row>
    <row r="10090" spans="1:3" x14ac:dyDescent="0.25">
      <c r="A10090">
        <v>12358</v>
      </c>
      <c r="B10090" s="1">
        <f>DATE(2033,11,1) + TIME(0,0,0)</f>
        <v>48884</v>
      </c>
      <c r="C10090">
        <v>48.550399779999999</v>
      </c>
    </row>
    <row r="10091" spans="1:3" x14ac:dyDescent="0.25">
      <c r="A10091">
        <v>12388</v>
      </c>
      <c r="B10091" s="1">
        <f>DATE(2033,12,1) + TIME(0,0,0)</f>
        <v>48914</v>
      </c>
      <c r="C10091">
        <v>48.565345764</v>
      </c>
    </row>
    <row r="10092" spans="1:3" x14ac:dyDescent="0.25">
      <c r="A10092">
        <v>12419</v>
      </c>
      <c r="B10092" s="1">
        <f>DATE(2034,1,1) + TIME(0,0,0)</f>
        <v>48945</v>
      </c>
      <c r="C10092">
        <v>48.580749511999997</v>
      </c>
    </row>
    <row r="10093" spans="1:3" x14ac:dyDescent="0.25">
      <c r="A10093">
        <v>12450</v>
      </c>
      <c r="B10093" s="1">
        <f>DATE(2034,2,1) + TIME(0,0,0)</f>
        <v>48976</v>
      </c>
      <c r="C10093">
        <v>48.596111297999997</v>
      </c>
    </row>
    <row r="10094" spans="1:3" x14ac:dyDescent="0.25">
      <c r="A10094">
        <v>12478</v>
      </c>
      <c r="B10094" s="1">
        <f>DATE(2034,3,1) + TIME(0,0,0)</f>
        <v>49004</v>
      </c>
      <c r="C10094">
        <v>48.609947204999997</v>
      </c>
    </row>
    <row r="10095" spans="1:3" x14ac:dyDescent="0.25">
      <c r="A10095">
        <v>12509</v>
      </c>
      <c r="B10095" s="1">
        <f>DATE(2034,4,1) + TIME(0,0,0)</f>
        <v>49035</v>
      </c>
      <c r="C10095">
        <v>48.625225067000002</v>
      </c>
    </row>
    <row r="10096" spans="1:3" x14ac:dyDescent="0.25">
      <c r="A10096">
        <v>12539</v>
      </c>
      <c r="B10096" s="1">
        <f>DATE(2034,5,1) + TIME(0,0,0)</f>
        <v>49065</v>
      </c>
      <c r="C10096">
        <v>48.639972686999997</v>
      </c>
    </row>
    <row r="10097" spans="1:3" x14ac:dyDescent="0.25">
      <c r="A10097">
        <v>12570</v>
      </c>
      <c r="B10097" s="1">
        <f>DATE(2034,6,1) + TIME(0,0,0)</f>
        <v>49096</v>
      </c>
      <c r="C10097">
        <v>48.655166626000003</v>
      </c>
    </row>
    <row r="10098" spans="1:3" x14ac:dyDescent="0.25">
      <c r="A10098">
        <v>12600</v>
      </c>
      <c r="B10098" s="1">
        <f>DATE(2034,7,1) + TIME(0,0,0)</f>
        <v>49126</v>
      </c>
      <c r="C10098">
        <v>48.669830322000003</v>
      </c>
    </row>
    <row r="10099" spans="1:3" x14ac:dyDescent="0.25">
      <c r="A10099">
        <v>12631</v>
      </c>
      <c r="B10099" s="1">
        <f>DATE(2034,8,1) + TIME(0,0,0)</f>
        <v>49157</v>
      </c>
      <c r="C10099">
        <v>48.684944153000004</v>
      </c>
    </row>
    <row r="10100" spans="1:3" x14ac:dyDescent="0.25">
      <c r="A10100">
        <v>12662</v>
      </c>
      <c r="B10100" s="1">
        <f>DATE(2034,9,1) + TIME(0,0,0)</f>
        <v>49188</v>
      </c>
      <c r="C10100">
        <v>48.700012207</v>
      </c>
    </row>
    <row r="10101" spans="1:3" x14ac:dyDescent="0.25">
      <c r="A10101">
        <v>12692</v>
      </c>
      <c r="B10101" s="1">
        <f>DATE(2034,10,1) + TIME(0,0,0)</f>
        <v>49218</v>
      </c>
      <c r="C10101">
        <v>48.714557648000003</v>
      </c>
    </row>
    <row r="10102" spans="1:3" x14ac:dyDescent="0.25">
      <c r="A10102">
        <v>12723</v>
      </c>
      <c r="B10102" s="1">
        <f>DATE(2034,11,1) + TIME(0,0,0)</f>
        <v>49249</v>
      </c>
      <c r="C10102">
        <v>48.729545592999997</v>
      </c>
    </row>
    <row r="10103" spans="1:3" x14ac:dyDescent="0.25">
      <c r="A10103">
        <v>12753</v>
      </c>
      <c r="B10103" s="1">
        <f>DATE(2034,12,1) + TIME(0,0,0)</f>
        <v>49279</v>
      </c>
      <c r="C10103">
        <v>48.744007111000002</v>
      </c>
    </row>
    <row r="10104" spans="1:3" x14ac:dyDescent="0.25">
      <c r="A10104">
        <v>12784</v>
      </c>
      <c r="B10104" s="1">
        <f>DATE(2035,1,1) + TIME(0,0,0)</f>
        <v>49310</v>
      </c>
      <c r="C10104">
        <v>48.758914947999997</v>
      </c>
    </row>
    <row r="10105" spans="1:3" x14ac:dyDescent="0.25">
      <c r="A10105">
        <v>12815</v>
      </c>
      <c r="B10105" s="1">
        <f>DATE(2035,2,1) + TIME(0,0,0)</f>
        <v>49341</v>
      </c>
      <c r="C10105">
        <v>48.773777008000003</v>
      </c>
    </row>
    <row r="10106" spans="1:3" x14ac:dyDescent="0.25">
      <c r="A10106">
        <v>12843</v>
      </c>
      <c r="B10106" s="1">
        <f>DATE(2035,3,1) + TIME(0,0,0)</f>
        <v>49369</v>
      </c>
      <c r="C10106">
        <v>48.787166595000002</v>
      </c>
    </row>
    <row r="10107" spans="1:3" x14ac:dyDescent="0.25">
      <c r="A10107">
        <v>12874</v>
      </c>
      <c r="B10107" s="1">
        <f>DATE(2035,4,1) + TIME(0,0,0)</f>
        <v>49400</v>
      </c>
      <c r="C10107">
        <v>48.801948547000002</v>
      </c>
    </row>
    <row r="10108" spans="1:3" x14ac:dyDescent="0.25">
      <c r="A10108">
        <v>12904</v>
      </c>
      <c r="B10108" s="1">
        <f>DATE(2035,5,1) + TIME(0,0,0)</f>
        <v>49430</v>
      </c>
      <c r="C10108">
        <v>48.816211699999997</v>
      </c>
    </row>
    <row r="10109" spans="1:3" x14ac:dyDescent="0.25">
      <c r="A10109">
        <v>12935</v>
      </c>
      <c r="B10109" s="1">
        <f>DATE(2035,6,1) + TIME(0,0,0)</f>
        <v>49461</v>
      </c>
      <c r="C10109">
        <v>48.830909728999998</v>
      </c>
    </row>
    <row r="10110" spans="1:3" x14ac:dyDescent="0.25">
      <c r="A10110">
        <v>12965</v>
      </c>
      <c r="B10110" s="1">
        <f>DATE(2035,7,1) + TIME(0,0,0)</f>
        <v>49491</v>
      </c>
      <c r="C10110">
        <v>48.845092772999998</v>
      </c>
    </row>
    <row r="10111" spans="1:3" x14ac:dyDescent="0.25">
      <c r="A10111">
        <v>12996</v>
      </c>
      <c r="B10111" s="1">
        <f>DATE(2035,8,1) + TIME(0,0,0)</f>
        <v>49522</v>
      </c>
      <c r="C10111">
        <v>48.859706879000001</v>
      </c>
    </row>
    <row r="10112" spans="1:3" x14ac:dyDescent="0.25">
      <c r="A10112">
        <v>13027</v>
      </c>
      <c r="B10112" s="1">
        <f>DATE(2035,9,1) + TIME(0,0,0)</f>
        <v>49553</v>
      </c>
      <c r="C10112">
        <v>48.874279022000003</v>
      </c>
    </row>
    <row r="10113" spans="1:3" x14ac:dyDescent="0.25">
      <c r="A10113">
        <v>13057</v>
      </c>
      <c r="B10113" s="1">
        <f>DATE(2035,10,1) + TIME(0,0,0)</f>
        <v>49583</v>
      </c>
      <c r="C10113">
        <v>48.888343810999999</v>
      </c>
    </row>
    <row r="10114" spans="1:3" x14ac:dyDescent="0.25">
      <c r="A10114">
        <v>13088</v>
      </c>
      <c r="B10114" s="1">
        <f>DATE(2035,11,1) + TIME(0,0,0)</f>
        <v>49614</v>
      </c>
      <c r="C10114">
        <v>48.902832031000003</v>
      </c>
    </row>
    <row r="10115" spans="1:3" x14ac:dyDescent="0.25">
      <c r="A10115">
        <v>13118</v>
      </c>
      <c r="B10115" s="1">
        <f>DATE(2035,12,1) + TIME(0,0,0)</f>
        <v>49644</v>
      </c>
      <c r="C10115">
        <v>48.916816711000003</v>
      </c>
    </row>
    <row r="10116" spans="1:3" x14ac:dyDescent="0.25">
      <c r="A10116">
        <v>13149</v>
      </c>
      <c r="B10116" s="1">
        <f>DATE(2036,1,1) + TIME(0,0,0)</f>
        <v>49675</v>
      </c>
      <c r="C10116">
        <v>48.931224823000001</v>
      </c>
    </row>
    <row r="10117" spans="1:3" x14ac:dyDescent="0.25">
      <c r="A10117">
        <v>13180</v>
      </c>
      <c r="B10117" s="1">
        <f>DATE(2036,2,1) + TIME(0,0,0)</f>
        <v>49706</v>
      </c>
      <c r="C10117">
        <v>48.945594788000001</v>
      </c>
    </row>
    <row r="10118" spans="1:3" x14ac:dyDescent="0.25">
      <c r="A10118">
        <v>13209</v>
      </c>
      <c r="B10118" s="1">
        <f>DATE(2036,3,1) + TIME(0,0,0)</f>
        <v>49735</v>
      </c>
      <c r="C10118">
        <v>48.959003447999997</v>
      </c>
    </row>
    <row r="10119" spans="1:3" x14ac:dyDescent="0.25">
      <c r="A10119">
        <v>13240</v>
      </c>
      <c r="B10119" s="1">
        <f>DATE(2036,4,1) + TIME(0,0,0)</f>
        <v>49766</v>
      </c>
      <c r="C10119">
        <v>48.973293304000002</v>
      </c>
    </row>
    <row r="10120" spans="1:3" x14ac:dyDescent="0.25">
      <c r="A10120">
        <v>13270</v>
      </c>
      <c r="B10120" s="1">
        <f>DATE(2036,5,1) + TIME(0,0,0)</f>
        <v>49796</v>
      </c>
      <c r="C10120">
        <v>48.987087250000002</v>
      </c>
    </row>
    <row r="10121" spans="1:3" x14ac:dyDescent="0.25">
      <c r="A10121">
        <v>13301</v>
      </c>
      <c r="B10121" s="1">
        <f>DATE(2036,6,1) + TIME(0,0,0)</f>
        <v>49827</v>
      </c>
      <c r="C10121">
        <v>49.001300811999997</v>
      </c>
    </row>
    <row r="10122" spans="1:3" x14ac:dyDescent="0.25">
      <c r="A10122">
        <v>13331</v>
      </c>
      <c r="B10122" s="1">
        <f>DATE(2036,7,1) + TIME(0,0,0)</f>
        <v>49857</v>
      </c>
      <c r="C10122">
        <v>49.015018462999997</v>
      </c>
    </row>
    <row r="10123" spans="1:3" x14ac:dyDescent="0.25">
      <c r="A10123">
        <v>13362</v>
      </c>
      <c r="B10123" s="1">
        <f>DATE(2036,8,1) + TIME(0,0,0)</f>
        <v>49888</v>
      </c>
      <c r="C10123">
        <v>49.029155731000003</v>
      </c>
    </row>
    <row r="10124" spans="1:3" x14ac:dyDescent="0.25">
      <c r="A10124">
        <v>13393</v>
      </c>
      <c r="B10124" s="1">
        <f>DATE(2036,9,1) + TIME(0,0,0)</f>
        <v>49919</v>
      </c>
      <c r="C10124">
        <v>49.043251038000001</v>
      </c>
    </row>
    <row r="10125" spans="1:3" x14ac:dyDescent="0.25">
      <c r="A10125">
        <v>13423</v>
      </c>
      <c r="B10125" s="1">
        <f>DATE(2036,10,1) + TIME(0,0,0)</f>
        <v>49949</v>
      </c>
      <c r="C10125">
        <v>49.056858063</v>
      </c>
    </row>
    <row r="10126" spans="1:3" x14ac:dyDescent="0.25">
      <c r="A10126">
        <v>13454</v>
      </c>
      <c r="B10126" s="1">
        <f>DATE(2036,11,1) + TIME(0,0,0)</f>
        <v>49980</v>
      </c>
      <c r="C10126">
        <v>49.070880889999998</v>
      </c>
    </row>
    <row r="10127" spans="1:3" x14ac:dyDescent="0.25">
      <c r="A10127">
        <v>13484</v>
      </c>
      <c r="B10127" s="1">
        <f>DATE(2036,12,1) + TIME(0,0,0)</f>
        <v>50010</v>
      </c>
      <c r="C10127">
        <v>49.084415436</v>
      </c>
    </row>
    <row r="10128" spans="1:3" x14ac:dyDescent="0.25">
      <c r="A10128">
        <v>13515</v>
      </c>
      <c r="B10128" s="1">
        <f>DATE(2037,1,1) + TIME(0,0,0)</f>
        <v>50041</v>
      </c>
      <c r="C10128">
        <v>49.098361969000003</v>
      </c>
    </row>
    <row r="10129" spans="1:3" x14ac:dyDescent="0.25">
      <c r="A10129">
        <v>13546</v>
      </c>
      <c r="B10129" s="1">
        <f>DATE(2037,2,1) + TIME(0,0,0)</f>
        <v>50072</v>
      </c>
      <c r="C10129">
        <v>49.112270355</v>
      </c>
    </row>
    <row r="10130" spans="1:3" x14ac:dyDescent="0.25">
      <c r="A10130">
        <v>13574</v>
      </c>
      <c r="B10130" s="1">
        <f>DATE(2037,3,1) + TIME(0,0,0)</f>
        <v>50100</v>
      </c>
      <c r="C10130">
        <v>49.124801636000001</v>
      </c>
    </row>
    <row r="10131" spans="1:3" x14ac:dyDescent="0.25">
      <c r="A10131">
        <v>13605</v>
      </c>
      <c r="B10131" s="1">
        <f>DATE(2037,4,1) + TIME(0,0,0)</f>
        <v>50131</v>
      </c>
      <c r="C10131">
        <v>49.138641356999997</v>
      </c>
    </row>
    <row r="10132" spans="1:3" x14ac:dyDescent="0.25">
      <c r="A10132">
        <v>13635</v>
      </c>
      <c r="B10132" s="1">
        <f>DATE(2037,5,1) + TIME(0,0,0)</f>
        <v>50161</v>
      </c>
      <c r="C10132">
        <v>49.151996613000001</v>
      </c>
    </row>
    <row r="10133" spans="1:3" x14ac:dyDescent="0.25">
      <c r="A10133">
        <v>13666</v>
      </c>
      <c r="B10133" s="1">
        <f>DATE(2037,6,1) + TIME(0,0,0)</f>
        <v>50192</v>
      </c>
      <c r="C10133">
        <v>49.165760040000002</v>
      </c>
    </row>
    <row r="10134" spans="1:3" x14ac:dyDescent="0.25">
      <c r="A10134">
        <v>13696</v>
      </c>
      <c r="B10134" s="1">
        <f>DATE(2037,7,1) + TIME(0,0,0)</f>
        <v>50222</v>
      </c>
      <c r="C10134">
        <v>49.179046630999999</v>
      </c>
    </row>
    <row r="10135" spans="1:3" x14ac:dyDescent="0.25">
      <c r="A10135">
        <v>13727</v>
      </c>
      <c r="B10135" s="1">
        <f>DATE(2037,8,1) + TIME(0,0,0)</f>
        <v>50253</v>
      </c>
      <c r="C10135">
        <v>49.192737579000003</v>
      </c>
    </row>
    <row r="10136" spans="1:3" x14ac:dyDescent="0.25">
      <c r="A10136">
        <v>13758</v>
      </c>
      <c r="B10136" s="1">
        <f>DATE(2037,9,1) + TIME(0,0,0)</f>
        <v>50284</v>
      </c>
      <c r="C10136">
        <v>49.206394195999998</v>
      </c>
    </row>
    <row r="10137" spans="1:3" x14ac:dyDescent="0.25">
      <c r="A10137">
        <v>13788</v>
      </c>
      <c r="B10137" s="1">
        <f>DATE(2037,10,1) + TIME(0,0,0)</f>
        <v>50314</v>
      </c>
      <c r="C10137">
        <v>49.219573975000003</v>
      </c>
    </row>
    <row r="10138" spans="1:3" x14ac:dyDescent="0.25">
      <c r="A10138">
        <v>13819</v>
      </c>
      <c r="B10138" s="1">
        <f>DATE(2037,11,1) + TIME(0,0,0)</f>
        <v>50345</v>
      </c>
      <c r="C10138">
        <v>49.233161926000001</v>
      </c>
    </row>
    <row r="10139" spans="1:3" x14ac:dyDescent="0.25">
      <c r="A10139">
        <v>13849</v>
      </c>
      <c r="B10139" s="1">
        <f>DATE(2037,12,1) + TIME(0,0,0)</f>
        <v>50375</v>
      </c>
      <c r="C10139">
        <v>49.246273041000002</v>
      </c>
    </row>
    <row r="10140" spans="1:3" x14ac:dyDescent="0.25">
      <c r="A10140">
        <v>13880</v>
      </c>
      <c r="B10140" s="1">
        <f>DATE(2038,1,1) + TIME(0,0,0)</f>
        <v>50406</v>
      </c>
      <c r="C10140">
        <v>49.259788512999997</v>
      </c>
    </row>
    <row r="10141" spans="1:3" x14ac:dyDescent="0.25">
      <c r="A10141">
        <v>13911</v>
      </c>
      <c r="B10141" s="1">
        <f>DATE(2038,2,1) + TIME(0,0,0)</f>
        <v>50437</v>
      </c>
      <c r="C10141">
        <v>49.273265838999997</v>
      </c>
    </row>
    <row r="10142" spans="1:3" x14ac:dyDescent="0.25">
      <c r="A10142">
        <v>13939</v>
      </c>
      <c r="B10142" s="1">
        <f>DATE(2038,3,1) + TIME(0,0,0)</f>
        <v>50465</v>
      </c>
      <c r="C10142">
        <v>49.285411834999998</v>
      </c>
    </row>
    <row r="10143" spans="1:3" x14ac:dyDescent="0.25">
      <c r="A10143">
        <v>13970</v>
      </c>
      <c r="B10143" s="1">
        <f>DATE(2038,4,1) + TIME(0,0,0)</f>
        <v>50496</v>
      </c>
      <c r="C10143">
        <v>49.298820495999998</v>
      </c>
    </row>
    <row r="10144" spans="1:3" x14ac:dyDescent="0.25">
      <c r="A10144">
        <v>14000</v>
      </c>
      <c r="B10144" s="1">
        <f>DATE(2038,5,1) + TIME(0,0,0)</f>
        <v>50526</v>
      </c>
      <c r="C10144">
        <v>49.311767578000001</v>
      </c>
    </row>
    <row r="10145" spans="1:3" x14ac:dyDescent="0.25">
      <c r="A10145">
        <v>14031</v>
      </c>
      <c r="B10145" s="1">
        <f>DATE(2038,6,1) + TIME(0,0,0)</f>
        <v>50557</v>
      </c>
      <c r="C10145">
        <v>49.325107574</v>
      </c>
    </row>
    <row r="10146" spans="1:3" x14ac:dyDescent="0.25">
      <c r="A10146">
        <v>14061</v>
      </c>
      <c r="B10146" s="1">
        <f>DATE(2038,7,1) + TIME(0,0,0)</f>
        <v>50587</v>
      </c>
      <c r="C10146">
        <v>49.337989807</v>
      </c>
    </row>
    <row r="10147" spans="1:3" x14ac:dyDescent="0.25">
      <c r="A10147">
        <v>14092</v>
      </c>
      <c r="B10147" s="1">
        <f>DATE(2038,8,1) + TIME(0,0,0)</f>
        <v>50618</v>
      </c>
      <c r="C10147">
        <v>49.351261139000002</v>
      </c>
    </row>
    <row r="10148" spans="1:3" x14ac:dyDescent="0.25">
      <c r="A10148">
        <v>14123</v>
      </c>
      <c r="B10148" s="1">
        <f>DATE(2038,9,1) + TIME(0,0,0)</f>
        <v>50649</v>
      </c>
      <c r="C10148">
        <v>49.364501953000001</v>
      </c>
    </row>
    <row r="10149" spans="1:3" x14ac:dyDescent="0.25">
      <c r="A10149">
        <v>14153</v>
      </c>
      <c r="B10149" s="1">
        <f>DATE(2038,10,1) + TIME(0,0,0)</f>
        <v>50679</v>
      </c>
      <c r="C10149">
        <v>49.377285004000001</v>
      </c>
    </row>
    <row r="10150" spans="1:3" x14ac:dyDescent="0.25">
      <c r="A10150">
        <v>14184</v>
      </c>
      <c r="B10150" s="1">
        <f>DATE(2038,11,1) + TIME(0,0,0)</f>
        <v>50710</v>
      </c>
      <c r="C10150">
        <v>49.390457153</v>
      </c>
    </row>
    <row r="10151" spans="1:3" x14ac:dyDescent="0.25">
      <c r="A10151">
        <v>14214</v>
      </c>
      <c r="B10151" s="1">
        <f>DATE(2038,12,1) + TIME(0,0,0)</f>
        <v>50740</v>
      </c>
      <c r="C10151">
        <v>49.403171538999999</v>
      </c>
    </row>
    <row r="10152" spans="1:3" x14ac:dyDescent="0.25">
      <c r="A10152">
        <v>14245</v>
      </c>
      <c r="B10152" s="1">
        <f>DATE(2039,1,1) + TIME(0,0,0)</f>
        <v>50771</v>
      </c>
      <c r="C10152">
        <v>49.416278839</v>
      </c>
    </row>
    <row r="10153" spans="1:3" x14ac:dyDescent="0.25">
      <c r="A10153">
        <v>14276</v>
      </c>
      <c r="B10153" s="1">
        <f>DATE(2039,2,1) + TIME(0,0,0)</f>
        <v>50802</v>
      </c>
      <c r="C10153">
        <v>49.429351807000003</v>
      </c>
    </row>
    <row r="10154" spans="1:3" x14ac:dyDescent="0.25">
      <c r="A10154">
        <v>14304</v>
      </c>
      <c r="B10154" s="1">
        <f>DATE(2039,3,1) + TIME(0,0,0)</f>
        <v>50830</v>
      </c>
      <c r="C10154">
        <v>49.441131591999998</v>
      </c>
    </row>
    <row r="10155" spans="1:3" x14ac:dyDescent="0.25">
      <c r="A10155">
        <v>14335</v>
      </c>
      <c r="B10155" s="1">
        <f>DATE(2039,4,1) + TIME(0,0,0)</f>
        <v>50861</v>
      </c>
      <c r="C10155">
        <v>49.454139709000003</v>
      </c>
    </row>
    <row r="10156" spans="1:3" x14ac:dyDescent="0.25">
      <c r="A10156">
        <v>14365</v>
      </c>
      <c r="B10156" s="1">
        <f>DATE(2039,5,1) + TIME(0,0,0)</f>
        <v>50891</v>
      </c>
      <c r="C10156">
        <v>49.466697693</v>
      </c>
    </row>
    <row r="10157" spans="1:3" x14ac:dyDescent="0.25">
      <c r="A10157">
        <v>14396</v>
      </c>
      <c r="B10157" s="1">
        <f>DATE(2039,6,1) + TIME(0,0,0)</f>
        <v>50922</v>
      </c>
      <c r="C10157">
        <v>49.479640961000001</v>
      </c>
    </row>
    <row r="10158" spans="1:3" x14ac:dyDescent="0.25">
      <c r="A10158">
        <v>14426</v>
      </c>
      <c r="B10158" s="1">
        <f>DATE(2039,7,1) + TIME(0,0,0)</f>
        <v>50952</v>
      </c>
      <c r="C10158">
        <v>49.492134094000001</v>
      </c>
    </row>
    <row r="10159" spans="1:3" x14ac:dyDescent="0.25">
      <c r="A10159">
        <v>14457</v>
      </c>
      <c r="B10159" s="1">
        <f>DATE(2039,8,1) + TIME(0,0,0)</f>
        <v>50983</v>
      </c>
      <c r="C10159">
        <v>49.505012512</v>
      </c>
    </row>
    <row r="10160" spans="1:3" x14ac:dyDescent="0.25">
      <c r="A10160">
        <v>14488</v>
      </c>
      <c r="B10160" s="1">
        <f>DATE(2039,9,1) + TIME(0,0,0)</f>
        <v>51014</v>
      </c>
      <c r="C10160">
        <v>49.517856598000002</v>
      </c>
    </row>
    <row r="10161" spans="1:3" x14ac:dyDescent="0.25">
      <c r="A10161">
        <v>14518</v>
      </c>
      <c r="B10161" s="1">
        <f>DATE(2039,10,1) + TIME(0,0,0)</f>
        <v>51044</v>
      </c>
      <c r="C10161">
        <v>49.530254364000001</v>
      </c>
    </row>
    <row r="10162" spans="1:3" x14ac:dyDescent="0.25">
      <c r="A10162">
        <v>14549</v>
      </c>
      <c r="B10162" s="1">
        <f>DATE(2039,11,1) + TIME(0,0,0)</f>
        <v>51075</v>
      </c>
      <c r="C10162">
        <v>49.543033600000001</v>
      </c>
    </row>
    <row r="10163" spans="1:3" x14ac:dyDescent="0.25">
      <c r="A10163">
        <v>14579</v>
      </c>
      <c r="B10163" s="1">
        <f>DATE(2039,12,1) + TIME(0,0,0)</f>
        <v>51105</v>
      </c>
      <c r="C10163">
        <v>49.555366515999999</v>
      </c>
    </row>
    <row r="10164" spans="1:3" x14ac:dyDescent="0.25">
      <c r="A10164">
        <v>14610</v>
      </c>
      <c r="B10164" s="1">
        <f>DATE(2040,1,1) + TIME(0,0,0)</f>
        <v>51136</v>
      </c>
      <c r="C10164">
        <v>49.568080901999998</v>
      </c>
    </row>
    <row r="10165" spans="1:3" x14ac:dyDescent="0.25">
      <c r="A10165">
        <v>14641</v>
      </c>
      <c r="B10165" s="1">
        <f>DATE(2040,2,1) + TIME(0,0,0)</f>
        <v>51167</v>
      </c>
      <c r="C10165">
        <v>49.580760955999999</v>
      </c>
    </row>
    <row r="10166" spans="1:3" x14ac:dyDescent="0.25">
      <c r="A10166">
        <v>14670</v>
      </c>
      <c r="B10166" s="1">
        <f>DATE(2040,3,1) + TIME(0,0,0)</f>
        <v>51196</v>
      </c>
      <c r="C10166">
        <v>49.592594147</v>
      </c>
    </row>
    <row r="10167" spans="1:3" x14ac:dyDescent="0.25">
      <c r="A10167">
        <v>14701</v>
      </c>
      <c r="B10167" s="1">
        <f>DATE(2040,4,1) + TIME(0,0,0)</f>
        <v>51227</v>
      </c>
      <c r="C10167">
        <v>49.605209350999999</v>
      </c>
    </row>
    <row r="10168" spans="1:3" x14ac:dyDescent="0.25">
      <c r="A10168">
        <v>14731</v>
      </c>
      <c r="B10168" s="1">
        <f>DATE(2040,5,1) + TIME(0,0,0)</f>
        <v>51257</v>
      </c>
      <c r="C10168">
        <v>49.617389678999999</v>
      </c>
    </row>
    <row r="10169" spans="1:3" x14ac:dyDescent="0.25">
      <c r="A10169">
        <v>14762</v>
      </c>
      <c r="B10169" s="1">
        <f>DATE(2040,6,1) + TIME(0,0,0)</f>
        <v>51288</v>
      </c>
      <c r="C10169">
        <v>49.629940032999997</v>
      </c>
    </row>
    <row r="10170" spans="1:3" x14ac:dyDescent="0.25">
      <c r="A10170">
        <v>14792</v>
      </c>
      <c r="B10170" s="1">
        <f>DATE(2040,7,1) + TIME(0,0,0)</f>
        <v>51318</v>
      </c>
      <c r="C10170">
        <v>49.642059326000002</v>
      </c>
    </row>
    <row r="10171" spans="1:3" x14ac:dyDescent="0.25">
      <c r="A10171">
        <v>14823</v>
      </c>
      <c r="B10171" s="1">
        <f>DATE(2040,8,1) + TIME(0,0,0)</f>
        <v>51349</v>
      </c>
      <c r="C10171">
        <v>49.654544829999999</v>
      </c>
    </row>
    <row r="10172" spans="1:3" x14ac:dyDescent="0.25">
      <c r="A10172">
        <v>14854</v>
      </c>
      <c r="B10172" s="1">
        <f>DATE(2040,9,1) + TIME(0,0,0)</f>
        <v>51380</v>
      </c>
      <c r="C10172">
        <v>49.666999816999997</v>
      </c>
    </row>
    <row r="10173" spans="1:3" x14ac:dyDescent="0.25">
      <c r="A10173">
        <v>14884</v>
      </c>
      <c r="B10173" s="1">
        <f>DATE(2040,10,1) + TIME(0,0,0)</f>
        <v>51410</v>
      </c>
      <c r="C10173">
        <v>49.679023743000002</v>
      </c>
    </row>
    <row r="10174" spans="1:3" x14ac:dyDescent="0.25">
      <c r="A10174">
        <v>14915</v>
      </c>
      <c r="B10174" s="1">
        <f>DATE(2040,11,1) + TIME(0,0,0)</f>
        <v>51441</v>
      </c>
      <c r="C10174">
        <v>49.691417694000002</v>
      </c>
    </row>
    <row r="10175" spans="1:3" x14ac:dyDescent="0.25">
      <c r="A10175">
        <v>14945</v>
      </c>
      <c r="B10175" s="1">
        <f>DATE(2040,12,1) + TIME(0,0,0)</f>
        <v>51471</v>
      </c>
      <c r="C10175">
        <v>49.703380584999998</v>
      </c>
    </row>
    <row r="10176" spans="1:3" x14ac:dyDescent="0.25">
      <c r="A10176">
        <v>14976</v>
      </c>
      <c r="B10176" s="1">
        <f>DATE(2041,1,1) + TIME(0,0,0)</f>
        <v>51502</v>
      </c>
      <c r="C10176">
        <v>49.715709685999997</v>
      </c>
    </row>
    <row r="10177" spans="1:3" x14ac:dyDescent="0.25">
      <c r="A10177">
        <v>15007</v>
      </c>
      <c r="B10177" s="1">
        <f>DATE(2041,2,1) + TIME(0,0,0)</f>
        <v>51533</v>
      </c>
      <c r="C10177">
        <v>49.728008269999997</v>
      </c>
    </row>
    <row r="10178" spans="1:3" x14ac:dyDescent="0.25">
      <c r="A10178">
        <v>15035</v>
      </c>
      <c r="B10178" s="1">
        <f>DATE(2041,3,1) + TIME(0,0,0)</f>
        <v>51561</v>
      </c>
      <c r="C10178">
        <v>49.739089966000002</v>
      </c>
    </row>
    <row r="10179" spans="1:3" x14ac:dyDescent="0.25">
      <c r="A10179">
        <v>15066</v>
      </c>
      <c r="B10179" s="1">
        <f>DATE(2041,4,1) + TIME(0,0,0)</f>
        <v>51592</v>
      </c>
      <c r="C10179">
        <v>49.751327515</v>
      </c>
    </row>
    <row r="10180" spans="1:3" x14ac:dyDescent="0.25">
      <c r="A10180">
        <v>15096</v>
      </c>
      <c r="B10180" s="1">
        <f>DATE(2041,5,1) + TIME(0,0,0)</f>
        <v>51622</v>
      </c>
      <c r="C10180">
        <v>49.763137817</v>
      </c>
    </row>
    <row r="10181" spans="1:3" x14ac:dyDescent="0.25">
      <c r="A10181">
        <v>15127</v>
      </c>
      <c r="B10181" s="1">
        <f>DATE(2041,6,1) + TIME(0,0,0)</f>
        <v>51653</v>
      </c>
      <c r="C10181">
        <v>49.775314330999997</v>
      </c>
    </row>
    <row r="10182" spans="1:3" x14ac:dyDescent="0.25">
      <c r="A10182">
        <v>15157</v>
      </c>
      <c r="B10182" s="1">
        <f>DATE(2041,7,1) + TIME(0,0,0)</f>
        <v>51683</v>
      </c>
      <c r="C10182">
        <v>49.787067413000003</v>
      </c>
    </row>
    <row r="10183" spans="1:3" x14ac:dyDescent="0.25">
      <c r="A10183">
        <v>15188</v>
      </c>
      <c r="B10183" s="1">
        <f>DATE(2041,8,1) + TIME(0,0,0)</f>
        <v>51714</v>
      </c>
      <c r="C10183">
        <v>49.799179076999998</v>
      </c>
    </row>
    <row r="10184" spans="1:3" x14ac:dyDescent="0.25">
      <c r="A10184">
        <v>15219</v>
      </c>
      <c r="B10184" s="1">
        <f>DATE(2041,9,1) + TIME(0,0,0)</f>
        <v>51745</v>
      </c>
      <c r="C10184">
        <v>49.811260222999998</v>
      </c>
    </row>
    <row r="10185" spans="1:3" x14ac:dyDescent="0.25">
      <c r="A10185">
        <v>15249</v>
      </c>
      <c r="B10185" s="1">
        <f>DATE(2041,10,1) + TIME(0,0,0)</f>
        <v>51775</v>
      </c>
      <c r="C10185">
        <v>49.822925568000002</v>
      </c>
    </row>
    <row r="10186" spans="1:3" x14ac:dyDescent="0.25">
      <c r="A10186">
        <v>15280</v>
      </c>
      <c r="B10186" s="1">
        <f>DATE(2041,11,1) + TIME(0,0,0)</f>
        <v>51806</v>
      </c>
      <c r="C10186">
        <v>49.834949493000003</v>
      </c>
    </row>
    <row r="10187" spans="1:3" x14ac:dyDescent="0.25">
      <c r="A10187">
        <v>15310</v>
      </c>
      <c r="B10187" s="1">
        <f>DATE(2041,12,1) + TIME(0,0,0)</f>
        <v>51836</v>
      </c>
      <c r="C10187">
        <v>49.846553802000003</v>
      </c>
    </row>
    <row r="10188" spans="1:3" x14ac:dyDescent="0.25">
      <c r="A10188">
        <v>15341</v>
      </c>
      <c r="B10188" s="1">
        <f>DATE(2042,1,1) + TIME(0,0,0)</f>
        <v>51867</v>
      </c>
      <c r="C10188">
        <v>49.858516692999999</v>
      </c>
    </row>
    <row r="10189" spans="1:3" x14ac:dyDescent="0.25">
      <c r="A10189">
        <v>15372</v>
      </c>
      <c r="B10189" s="1">
        <f>DATE(2042,2,1) + TIME(0,0,0)</f>
        <v>51898</v>
      </c>
      <c r="C10189">
        <v>49.870449065999999</v>
      </c>
    </row>
    <row r="10190" spans="1:3" x14ac:dyDescent="0.25">
      <c r="A10190">
        <v>15400</v>
      </c>
      <c r="B10190" s="1">
        <f>DATE(2042,3,1) + TIME(0,0,0)</f>
        <v>51926</v>
      </c>
      <c r="C10190">
        <v>49.881202698000003</v>
      </c>
    </row>
    <row r="10191" spans="1:3" x14ac:dyDescent="0.25">
      <c r="A10191">
        <v>15431</v>
      </c>
      <c r="B10191" s="1">
        <f>DATE(2042,4,1) + TIME(0,0,0)</f>
        <v>51957</v>
      </c>
      <c r="C10191">
        <v>49.893077849999997</v>
      </c>
    </row>
    <row r="10192" spans="1:3" x14ac:dyDescent="0.25">
      <c r="A10192">
        <v>15461</v>
      </c>
      <c r="B10192" s="1">
        <f>DATE(2042,5,1) + TIME(0,0,0)</f>
        <v>51987</v>
      </c>
      <c r="C10192">
        <v>49.904541016000003</v>
      </c>
    </row>
    <row r="10193" spans="1:3" x14ac:dyDescent="0.25">
      <c r="A10193">
        <v>15492</v>
      </c>
      <c r="B10193" s="1">
        <f>DATE(2042,6,1) + TIME(0,0,0)</f>
        <v>52018</v>
      </c>
      <c r="C10193">
        <v>49.916358948000003</v>
      </c>
    </row>
    <row r="10194" spans="1:3" x14ac:dyDescent="0.25">
      <c r="A10194">
        <v>15522</v>
      </c>
      <c r="B10194" s="1">
        <f>DATE(2042,7,1) + TIME(0,0,0)</f>
        <v>52048</v>
      </c>
      <c r="C10194">
        <v>49.927768706999998</v>
      </c>
    </row>
    <row r="10195" spans="1:3" x14ac:dyDescent="0.25">
      <c r="A10195">
        <v>15553</v>
      </c>
      <c r="B10195" s="1">
        <f>DATE(2042,8,1) + TIME(0,0,0)</f>
        <v>52079</v>
      </c>
      <c r="C10195">
        <v>49.939529419000003</v>
      </c>
    </row>
    <row r="10196" spans="1:3" x14ac:dyDescent="0.25">
      <c r="A10196">
        <v>15584</v>
      </c>
      <c r="B10196" s="1">
        <f>DATE(2042,9,1) + TIME(0,0,0)</f>
        <v>52110</v>
      </c>
      <c r="C10196">
        <v>49.951263427999997</v>
      </c>
    </row>
    <row r="10197" spans="1:3" x14ac:dyDescent="0.25">
      <c r="A10197">
        <v>15614</v>
      </c>
      <c r="B10197" s="1">
        <f>DATE(2042,10,1) + TIME(0,0,0)</f>
        <v>52140</v>
      </c>
      <c r="C10197">
        <v>49.962589264000002</v>
      </c>
    </row>
    <row r="10198" spans="1:3" x14ac:dyDescent="0.25">
      <c r="A10198">
        <v>15645</v>
      </c>
      <c r="B10198" s="1">
        <f>DATE(2042,11,1) + TIME(0,0,0)</f>
        <v>52171</v>
      </c>
      <c r="C10198">
        <v>49.974262238000001</v>
      </c>
    </row>
    <row r="10199" spans="1:3" x14ac:dyDescent="0.25">
      <c r="A10199">
        <v>15675</v>
      </c>
      <c r="B10199" s="1">
        <f>DATE(2042,12,1) + TIME(0,0,0)</f>
        <v>52201</v>
      </c>
      <c r="C10199">
        <v>49.985534668</v>
      </c>
    </row>
    <row r="10200" spans="1:3" x14ac:dyDescent="0.25">
      <c r="A10200">
        <v>15706</v>
      </c>
      <c r="B10200" s="1">
        <f>DATE(2043,1,1) + TIME(0,0,0)</f>
        <v>52232</v>
      </c>
      <c r="C10200">
        <v>49.997150421000001</v>
      </c>
    </row>
    <row r="10201" spans="1:3" x14ac:dyDescent="0.25">
      <c r="A10201">
        <v>15737</v>
      </c>
      <c r="B10201" s="1">
        <f>DATE(2043,2,1) + TIME(0,0,0)</f>
        <v>52263</v>
      </c>
      <c r="C10201">
        <v>50.008739470999998</v>
      </c>
    </row>
    <row r="10202" spans="1:3" x14ac:dyDescent="0.25">
      <c r="A10202">
        <v>15765</v>
      </c>
      <c r="B10202" s="1">
        <f>DATE(2043,3,1) + TIME(0,0,0)</f>
        <v>52291</v>
      </c>
      <c r="C10202">
        <v>50.019184113000001</v>
      </c>
    </row>
    <row r="10203" spans="1:3" x14ac:dyDescent="0.25">
      <c r="A10203">
        <v>15796</v>
      </c>
      <c r="B10203" s="1">
        <f>DATE(2043,4,1) + TIME(0,0,0)</f>
        <v>52322</v>
      </c>
      <c r="C10203">
        <v>50.030715942</v>
      </c>
    </row>
    <row r="10204" spans="1:3" x14ac:dyDescent="0.25">
      <c r="A10204">
        <v>15826</v>
      </c>
      <c r="B10204" s="1">
        <f>DATE(2043,5,1) + TIME(0,0,0)</f>
        <v>52352</v>
      </c>
      <c r="C10204">
        <v>50.041847228999998</v>
      </c>
    </row>
    <row r="10205" spans="1:3" x14ac:dyDescent="0.25">
      <c r="A10205">
        <v>15857</v>
      </c>
      <c r="B10205" s="1">
        <f>DATE(2043,6,1) + TIME(0,0,0)</f>
        <v>52383</v>
      </c>
      <c r="C10205">
        <v>50.053325653000002</v>
      </c>
    </row>
    <row r="10206" spans="1:3" x14ac:dyDescent="0.25">
      <c r="A10206">
        <v>15887</v>
      </c>
      <c r="B10206" s="1">
        <f>DATE(2043,7,1) + TIME(0,0,0)</f>
        <v>52413</v>
      </c>
      <c r="C10206">
        <v>50.064407349</v>
      </c>
    </row>
    <row r="10207" spans="1:3" x14ac:dyDescent="0.25">
      <c r="A10207">
        <v>15918</v>
      </c>
      <c r="B10207" s="1">
        <f>DATE(2043,8,1) + TIME(0,0,0)</f>
        <v>52444</v>
      </c>
      <c r="C10207">
        <v>50.075828551999997</v>
      </c>
    </row>
    <row r="10208" spans="1:3" x14ac:dyDescent="0.25">
      <c r="A10208">
        <v>15949</v>
      </c>
      <c r="B10208" s="1">
        <f>DATE(2043,9,1) + TIME(0,0,0)</f>
        <v>52475</v>
      </c>
      <c r="C10208">
        <v>50.087219238000003</v>
      </c>
    </row>
    <row r="10209" spans="1:3" x14ac:dyDescent="0.25">
      <c r="A10209">
        <v>15979</v>
      </c>
      <c r="B10209" s="1">
        <f>DATE(2043,10,1) + TIME(0,0,0)</f>
        <v>52505</v>
      </c>
      <c r="C10209">
        <v>50.098220824999999</v>
      </c>
    </row>
    <row r="10210" spans="1:3" x14ac:dyDescent="0.25">
      <c r="A10210">
        <v>16010</v>
      </c>
      <c r="B10210" s="1">
        <f>DATE(2043,11,1) + TIME(0,0,0)</f>
        <v>52536</v>
      </c>
      <c r="C10210">
        <v>50.109558104999998</v>
      </c>
    </row>
    <row r="10211" spans="1:3" x14ac:dyDescent="0.25">
      <c r="A10211">
        <v>16040</v>
      </c>
      <c r="B10211" s="1">
        <f>DATE(2043,12,1) + TIME(0,0,0)</f>
        <v>52566</v>
      </c>
      <c r="C10211">
        <v>50.120502471999998</v>
      </c>
    </row>
    <row r="10212" spans="1:3" x14ac:dyDescent="0.25">
      <c r="A10212">
        <v>16071</v>
      </c>
      <c r="B10212" s="1">
        <f>DATE(2044,1,1) + TIME(0,0,0)</f>
        <v>52597</v>
      </c>
      <c r="C10212">
        <v>50.131786345999998</v>
      </c>
    </row>
    <row r="10213" spans="1:3" x14ac:dyDescent="0.25">
      <c r="A10213">
        <v>16102</v>
      </c>
      <c r="B10213" s="1">
        <f>DATE(2044,2,1) + TIME(0,0,0)</f>
        <v>52628</v>
      </c>
      <c r="C10213">
        <v>50.143043517999999</v>
      </c>
    </row>
    <row r="10214" spans="1:3" x14ac:dyDescent="0.25">
      <c r="A10214">
        <v>16131</v>
      </c>
      <c r="B10214" s="1">
        <f>DATE(2044,3,1) + TIME(0,0,0)</f>
        <v>52657</v>
      </c>
      <c r="C10214">
        <v>50.153549194</v>
      </c>
    </row>
    <row r="10215" spans="1:3" x14ac:dyDescent="0.25">
      <c r="A10215">
        <v>16162</v>
      </c>
      <c r="B10215" s="1">
        <f>DATE(2044,4,1) + TIME(0,0,0)</f>
        <v>52688</v>
      </c>
      <c r="C10215">
        <v>50.164752960000001</v>
      </c>
    </row>
    <row r="10216" spans="1:3" x14ac:dyDescent="0.25">
      <c r="A10216">
        <v>16192</v>
      </c>
      <c r="B10216" s="1">
        <f>DATE(2044,5,1) + TIME(0,0,0)</f>
        <v>52718</v>
      </c>
      <c r="C10216">
        <v>50.175567627</v>
      </c>
    </row>
    <row r="10217" spans="1:3" x14ac:dyDescent="0.25">
      <c r="A10217">
        <v>16223</v>
      </c>
      <c r="B10217" s="1">
        <f>DATE(2044,6,1) + TIME(0,0,0)</f>
        <v>52749</v>
      </c>
      <c r="C10217">
        <v>50.186717987000002</v>
      </c>
    </row>
    <row r="10218" spans="1:3" x14ac:dyDescent="0.25">
      <c r="A10218">
        <v>16253</v>
      </c>
      <c r="B10218" s="1">
        <f>DATE(2044,7,1) + TIME(0,0,0)</f>
        <v>52779</v>
      </c>
      <c r="C10218">
        <v>50.197479248</v>
      </c>
    </row>
    <row r="10219" spans="1:3" x14ac:dyDescent="0.25">
      <c r="A10219">
        <v>16284</v>
      </c>
      <c r="B10219" s="1">
        <f>DATE(2044,8,1) + TIME(0,0,0)</f>
        <v>52810</v>
      </c>
      <c r="C10219">
        <v>50.208576202000003</v>
      </c>
    </row>
    <row r="10220" spans="1:3" x14ac:dyDescent="0.25">
      <c r="A10220">
        <v>16315</v>
      </c>
      <c r="B10220" s="1">
        <f>DATE(2044,9,1) + TIME(0,0,0)</f>
        <v>52841</v>
      </c>
      <c r="C10220">
        <v>50.219646453999999</v>
      </c>
    </row>
    <row r="10221" spans="1:3" x14ac:dyDescent="0.25">
      <c r="A10221">
        <v>16345</v>
      </c>
      <c r="B10221" s="1">
        <f>DATE(2044,10,1) + TIME(0,0,0)</f>
        <v>52871</v>
      </c>
      <c r="C10221">
        <v>50.230331421000002</v>
      </c>
    </row>
    <row r="10222" spans="1:3" x14ac:dyDescent="0.25">
      <c r="A10222">
        <v>16376</v>
      </c>
      <c r="B10222" s="1">
        <f>DATE(2044,11,1) + TIME(0,0,0)</f>
        <v>52902</v>
      </c>
      <c r="C10222">
        <v>50.241348266999999</v>
      </c>
    </row>
    <row r="10223" spans="1:3" x14ac:dyDescent="0.25">
      <c r="A10223">
        <v>16406</v>
      </c>
      <c r="B10223" s="1">
        <f>DATE(2044,12,1) + TIME(0,0,0)</f>
        <v>52932</v>
      </c>
      <c r="C10223">
        <v>50.251983643000003</v>
      </c>
    </row>
    <row r="10224" spans="1:3" x14ac:dyDescent="0.25">
      <c r="A10224">
        <v>16437</v>
      </c>
      <c r="B10224" s="1">
        <f>DATE(2045,1,1) + TIME(0,0,0)</f>
        <v>52963</v>
      </c>
      <c r="C10224">
        <v>50.262947083</v>
      </c>
    </row>
    <row r="10225" spans="1:3" x14ac:dyDescent="0.25">
      <c r="A10225">
        <v>16468</v>
      </c>
      <c r="B10225" s="1">
        <f>DATE(2045,2,1) + TIME(0,0,0)</f>
        <v>52994</v>
      </c>
      <c r="C10225">
        <v>50.273883820000002</v>
      </c>
    </row>
    <row r="10226" spans="1:3" x14ac:dyDescent="0.25">
      <c r="A10226">
        <v>16496</v>
      </c>
      <c r="B10226" s="1">
        <f>DATE(2045,3,1) + TIME(0,0,0)</f>
        <v>53022</v>
      </c>
      <c r="C10226">
        <v>50.283740997000002</v>
      </c>
    </row>
    <row r="10227" spans="1:3" x14ac:dyDescent="0.25">
      <c r="A10227">
        <v>16527</v>
      </c>
      <c r="B10227" s="1">
        <f>DATE(2045,4,1) + TIME(0,0,0)</f>
        <v>53053</v>
      </c>
      <c r="C10227">
        <v>50.294628142999997</v>
      </c>
    </row>
    <row r="10228" spans="1:3" x14ac:dyDescent="0.25">
      <c r="A10228">
        <v>16557</v>
      </c>
      <c r="B10228" s="1">
        <f>DATE(2045,5,1) + TIME(0,0,0)</f>
        <v>53083</v>
      </c>
      <c r="C10228">
        <v>50.305137633999998</v>
      </c>
    </row>
    <row r="10229" spans="1:3" x14ac:dyDescent="0.25">
      <c r="A10229">
        <v>16588</v>
      </c>
      <c r="B10229" s="1">
        <f>DATE(2045,6,1) + TIME(0,0,0)</f>
        <v>53114</v>
      </c>
      <c r="C10229">
        <v>50.315971374999997</v>
      </c>
    </row>
    <row r="10230" spans="1:3" x14ac:dyDescent="0.25">
      <c r="A10230">
        <v>16618</v>
      </c>
      <c r="B10230" s="1">
        <f>DATE(2045,7,1) + TIME(0,0,0)</f>
        <v>53144</v>
      </c>
      <c r="C10230">
        <v>50.326431274000001</v>
      </c>
    </row>
    <row r="10231" spans="1:3" x14ac:dyDescent="0.25">
      <c r="A10231">
        <v>16649</v>
      </c>
      <c r="B10231" s="1">
        <f>DATE(2045,8,1) + TIME(0,0,0)</f>
        <v>53175</v>
      </c>
      <c r="C10231">
        <v>50.337215424</v>
      </c>
    </row>
    <row r="10232" spans="1:3" x14ac:dyDescent="0.25">
      <c r="A10232">
        <v>16680</v>
      </c>
      <c r="B10232" s="1">
        <f>DATE(2045,9,1) + TIME(0,0,0)</f>
        <v>53206</v>
      </c>
      <c r="C10232">
        <v>50.347969055</v>
      </c>
    </row>
    <row r="10233" spans="1:3" x14ac:dyDescent="0.25">
      <c r="A10233">
        <v>16710</v>
      </c>
      <c r="B10233" s="1">
        <f>DATE(2045,10,1) + TIME(0,0,0)</f>
        <v>53236</v>
      </c>
      <c r="C10233">
        <v>50.358352660999998</v>
      </c>
    </row>
    <row r="10234" spans="1:3" x14ac:dyDescent="0.25">
      <c r="A10234">
        <v>16741</v>
      </c>
      <c r="B10234" s="1">
        <f>DATE(2045,11,1) + TIME(0,0,0)</f>
        <v>53267</v>
      </c>
      <c r="C10234">
        <v>50.369056702000002</v>
      </c>
    </row>
    <row r="10235" spans="1:3" x14ac:dyDescent="0.25">
      <c r="A10235">
        <v>16771</v>
      </c>
      <c r="B10235" s="1">
        <f>DATE(2045,12,1) + TIME(0,0,0)</f>
        <v>53297</v>
      </c>
      <c r="C10235">
        <v>50.379390717</v>
      </c>
    </row>
    <row r="10236" spans="1:3" x14ac:dyDescent="0.25">
      <c r="A10236">
        <v>16802</v>
      </c>
      <c r="B10236" s="1">
        <f>DATE(2046,1,1) + TIME(0,0,0)</f>
        <v>53328</v>
      </c>
      <c r="C10236">
        <v>50.390041351000001</v>
      </c>
    </row>
    <row r="10237" spans="1:3" x14ac:dyDescent="0.25">
      <c r="A10237">
        <v>16833</v>
      </c>
      <c r="B10237" s="1">
        <f>DATE(2046,2,1) + TIME(0,0,0)</f>
        <v>53359</v>
      </c>
      <c r="C10237">
        <v>50.400669098000002</v>
      </c>
    </row>
    <row r="10238" spans="1:3" x14ac:dyDescent="0.25">
      <c r="A10238">
        <v>16861</v>
      </c>
      <c r="B10238" s="1">
        <f>DATE(2046,3,1) + TIME(0,0,0)</f>
        <v>53387</v>
      </c>
      <c r="C10238">
        <v>50.410243987999998</v>
      </c>
    </row>
    <row r="10239" spans="1:3" x14ac:dyDescent="0.25">
      <c r="A10239">
        <v>16892</v>
      </c>
      <c r="B10239" s="1">
        <f>DATE(2046,4,1) + TIME(0,0,0)</f>
        <v>53418</v>
      </c>
      <c r="C10239">
        <v>50.420818328999999</v>
      </c>
    </row>
    <row r="10240" spans="1:3" x14ac:dyDescent="0.25">
      <c r="A10240">
        <v>16922</v>
      </c>
      <c r="B10240" s="1">
        <f>DATE(2046,5,1) + TIME(0,0,0)</f>
        <v>53448</v>
      </c>
      <c r="C10240">
        <v>50.431030272999998</v>
      </c>
    </row>
    <row r="10241" spans="1:3" x14ac:dyDescent="0.25">
      <c r="A10241">
        <v>16953</v>
      </c>
      <c r="B10241" s="1">
        <f>DATE(2046,6,1) + TIME(0,0,0)</f>
        <v>53479</v>
      </c>
      <c r="C10241">
        <v>50.441551208</v>
      </c>
    </row>
    <row r="10242" spans="1:3" x14ac:dyDescent="0.25">
      <c r="A10242">
        <v>16983</v>
      </c>
      <c r="B10242" s="1">
        <f>DATE(2046,7,1) + TIME(0,0,0)</f>
        <v>53509</v>
      </c>
      <c r="C10242">
        <v>50.451713562000002</v>
      </c>
    </row>
    <row r="10243" spans="1:3" x14ac:dyDescent="0.25">
      <c r="A10243">
        <v>17014</v>
      </c>
      <c r="B10243" s="1">
        <f>DATE(2046,8,1) + TIME(0,0,0)</f>
        <v>53540</v>
      </c>
      <c r="C10243">
        <v>50.462184905999997</v>
      </c>
    </row>
    <row r="10244" spans="1:3" x14ac:dyDescent="0.25">
      <c r="A10244">
        <v>17045</v>
      </c>
      <c r="B10244" s="1">
        <f>DATE(2046,9,1) + TIME(0,0,0)</f>
        <v>53571</v>
      </c>
      <c r="C10244">
        <v>50.472629546999997</v>
      </c>
    </row>
    <row r="10245" spans="1:3" x14ac:dyDescent="0.25">
      <c r="A10245">
        <v>17075</v>
      </c>
      <c r="B10245" s="1">
        <f>DATE(2046,10,1) + TIME(0,0,0)</f>
        <v>53601</v>
      </c>
      <c r="C10245">
        <v>50.482711792000003</v>
      </c>
    </row>
    <row r="10246" spans="1:3" x14ac:dyDescent="0.25">
      <c r="A10246">
        <v>17106</v>
      </c>
      <c r="B10246" s="1">
        <f>DATE(2046,11,1) + TIME(0,0,0)</f>
        <v>53632</v>
      </c>
      <c r="C10246">
        <v>50.493103026999997</v>
      </c>
    </row>
    <row r="10247" spans="1:3" x14ac:dyDescent="0.25">
      <c r="A10247">
        <v>17136</v>
      </c>
      <c r="B10247" s="1">
        <f>DATE(2046,12,1) + TIME(0,0,0)</f>
        <v>53662</v>
      </c>
      <c r="C10247">
        <v>50.503139496000003</v>
      </c>
    </row>
    <row r="10248" spans="1:3" x14ac:dyDescent="0.25">
      <c r="A10248">
        <v>17167</v>
      </c>
      <c r="B10248" s="1">
        <f>DATE(2047,1,1) + TIME(0,0,0)</f>
        <v>53693</v>
      </c>
      <c r="C10248">
        <v>50.513481140000003</v>
      </c>
    </row>
    <row r="10249" spans="1:3" x14ac:dyDescent="0.25">
      <c r="A10249">
        <v>17198</v>
      </c>
      <c r="B10249" s="1">
        <f>DATE(2047,2,1) + TIME(0,0,0)</f>
        <v>53724</v>
      </c>
      <c r="C10249">
        <v>50.523796081999997</v>
      </c>
    </row>
    <row r="10250" spans="1:3" x14ac:dyDescent="0.25">
      <c r="A10250">
        <v>17226</v>
      </c>
      <c r="B10250" s="1">
        <f>DATE(2047,3,1) + TIME(0,0,0)</f>
        <v>53752</v>
      </c>
      <c r="C10250">
        <v>50.533092498999999</v>
      </c>
    </row>
    <row r="10251" spans="1:3" x14ac:dyDescent="0.25">
      <c r="A10251">
        <v>17257</v>
      </c>
      <c r="B10251" s="1">
        <f>DATE(2047,4,1) + TIME(0,0,0)</f>
        <v>53783</v>
      </c>
      <c r="C10251">
        <v>50.543357849000003</v>
      </c>
    </row>
    <row r="10252" spans="1:3" x14ac:dyDescent="0.25">
      <c r="A10252">
        <v>17287</v>
      </c>
      <c r="B10252" s="1">
        <f>DATE(2047,5,1) + TIME(0,0,0)</f>
        <v>53813</v>
      </c>
      <c r="C10252">
        <v>50.553268433</v>
      </c>
    </row>
    <row r="10253" spans="1:3" x14ac:dyDescent="0.25">
      <c r="A10253">
        <v>17318</v>
      </c>
      <c r="B10253" s="1">
        <f>DATE(2047,6,1) + TIME(0,0,0)</f>
        <v>53844</v>
      </c>
      <c r="C10253">
        <v>50.563488006999997</v>
      </c>
    </row>
    <row r="10254" spans="1:3" x14ac:dyDescent="0.25">
      <c r="A10254">
        <v>17348</v>
      </c>
      <c r="B10254" s="1">
        <f>DATE(2047,7,1) + TIME(0,0,0)</f>
        <v>53874</v>
      </c>
      <c r="C10254">
        <v>50.573348998999997</v>
      </c>
    </row>
    <row r="10255" spans="1:3" x14ac:dyDescent="0.25">
      <c r="A10255">
        <v>17379</v>
      </c>
      <c r="B10255" s="1">
        <f>DATE(2047,8,1) + TIME(0,0,0)</f>
        <v>53905</v>
      </c>
      <c r="C10255">
        <v>50.583518982000001</v>
      </c>
    </row>
    <row r="10256" spans="1:3" x14ac:dyDescent="0.25">
      <c r="A10256">
        <v>17410</v>
      </c>
      <c r="B10256" s="1">
        <f>DATE(2047,9,1) + TIME(0,0,0)</f>
        <v>53936</v>
      </c>
      <c r="C10256">
        <v>50.593658447000003</v>
      </c>
    </row>
    <row r="10257" spans="1:3" x14ac:dyDescent="0.25">
      <c r="A10257">
        <v>17440</v>
      </c>
      <c r="B10257" s="1">
        <f>DATE(2047,10,1) + TIME(0,0,0)</f>
        <v>53966</v>
      </c>
      <c r="C10257">
        <v>50.603450774999999</v>
      </c>
    </row>
    <row r="10258" spans="1:3" x14ac:dyDescent="0.25">
      <c r="A10258">
        <v>17471</v>
      </c>
      <c r="B10258" s="1">
        <f>DATE(2047,11,1) + TIME(0,0,0)</f>
        <v>53997</v>
      </c>
      <c r="C10258">
        <v>50.613544464</v>
      </c>
    </row>
    <row r="10259" spans="1:3" x14ac:dyDescent="0.25">
      <c r="A10259">
        <v>17501</v>
      </c>
      <c r="B10259" s="1">
        <f>DATE(2047,12,1) + TIME(0,0,0)</f>
        <v>54027</v>
      </c>
      <c r="C10259">
        <v>50.623287200999997</v>
      </c>
    </row>
    <row r="10260" spans="1:3" x14ac:dyDescent="0.25">
      <c r="A10260">
        <v>17532</v>
      </c>
      <c r="B10260" s="1">
        <f>DATE(2048,1,1) + TIME(0,0,0)</f>
        <v>54058</v>
      </c>
      <c r="C10260">
        <v>50.633331298999998</v>
      </c>
    </row>
    <row r="10261" spans="1:3" x14ac:dyDescent="0.25">
      <c r="A10261">
        <v>17563</v>
      </c>
      <c r="B10261" s="1">
        <f>DATE(2048,2,1) + TIME(0,0,0)</f>
        <v>54089</v>
      </c>
      <c r="C10261">
        <v>50.643352509000003</v>
      </c>
    </row>
    <row r="10262" spans="1:3" x14ac:dyDescent="0.25">
      <c r="A10262">
        <v>17592</v>
      </c>
      <c r="B10262" s="1">
        <f>DATE(2048,3,1) + TIME(0,0,0)</f>
        <v>54118</v>
      </c>
      <c r="C10262">
        <v>50.652702331999997</v>
      </c>
    </row>
    <row r="10263" spans="1:3" x14ac:dyDescent="0.25">
      <c r="A10263">
        <v>17623</v>
      </c>
      <c r="B10263" s="1">
        <f>DATE(2048,4,1) + TIME(0,0,0)</f>
        <v>54149</v>
      </c>
      <c r="C10263">
        <v>50.662673949999999</v>
      </c>
    </row>
    <row r="10264" spans="1:3" x14ac:dyDescent="0.25">
      <c r="A10264">
        <v>17653</v>
      </c>
      <c r="B10264" s="1">
        <f>DATE(2048,5,1) + TIME(0,0,0)</f>
        <v>54179</v>
      </c>
      <c r="C10264">
        <v>50.672298431000002</v>
      </c>
    </row>
    <row r="10265" spans="1:3" x14ac:dyDescent="0.25">
      <c r="A10265">
        <v>17684</v>
      </c>
      <c r="B10265" s="1">
        <f>DATE(2048,6,1) + TIME(0,0,0)</f>
        <v>54210</v>
      </c>
      <c r="C10265">
        <v>50.682220459</v>
      </c>
    </row>
    <row r="10266" spans="1:3" x14ac:dyDescent="0.25">
      <c r="A10266">
        <v>17714</v>
      </c>
      <c r="B10266" s="1">
        <f>DATE(2048,7,1) + TIME(0,0,0)</f>
        <v>54240</v>
      </c>
      <c r="C10266">
        <v>50.691799164000003</v>
      </c>
    </row>
    <row r="10267" spans="1:3" x14ac:dyDescent="0.25">
      <c r="A10267">
        <v>17745</v>
      </c>
      <c r="B10267" s="1">
        <f>DATE(2048,8,1) + TIME(0,0,0)</f>
        <v>54271</v>
      </c>
      <c r="C10267">
        <v>50.701675414999997</v>
      </c>
    </row>
    <row r="10268" spans="1:3" x14ac:dyDescent="0.25">
      <c r="A10268">
        <v>17776</v>
      </c>
      <c r="B10268" s="1">
        <f>DATE(2048,9,1) + TIME(0,0,0)</f>
        <v>54302</v>
      </c>
      <c r="C10268">
        <v>50.711524963000002</v>
      </c>
    </row>
    <row r="10269" spans="1:3" x14ac:dyDescent="0.25">
      <c r="A10269">
        <v>17806</v>
      </c>
      <c r="B10269" s="1">
        <f>DATE(2048,10,1) + TIME(0,0,0)</f>
        <v>54332</v>
      </c>
      <c r="C10269">
        <v>50.721035004000001</v>
      </c>
    </row>
    <row r="10270" spans="1:3" x14ac:dyDescent="0.25">
      <c r="A10270">
        <v>17837</v>
      </c>
      <c r="B10270" s="1">
        <f>DATE(2048,11,1) + TIME(0,0,0)</f>
        <v>54363</v>
      </c>
      <c r="C10270">
        <v>50.730838775999999</v>
      </c>
    </row>
    <row r="10271" spans="1:3" x14ac:dyDescent="0.25">
      <c r="A10271">
        <v>17867</v>
      </c>
      <c r="B10271" s="1">
        <f>DATE(2048,12,1) + TIME(0,0,0)</f>
        <v>54393</v>
      </c>
      <c r="C10271">
        <v>50.740303040000001</v>
      </c>
    </row>
    <row r="10272" spans="1:3" x14ac:dyDescent="0.25">
      <c r="A10272">
        <v>17898</v>
      </c>
      <c r="B10272" s="1">
        <f>DATE(2049,1,1) + TIME(0,0,0)</f>
        <v>54424</v>
      </c>
      <c r="C10272">
        <v>50.750061035000002</v>
      </c>
    </row>
    <row r="10273" spans="1:3" x14ac:dyDescent="0.25">
      <c r="A10273">
        <v>17929</v>
      </c>
      <c r="B10273" s="1">
        <f>DATE(2049,2,1) + TIME(0,0,0)</f>
        <v>54455</v>
      </c>
      <c r="C10273">
        <v>50.759792328000003</v>
      </c>
    </row>
    <row r="10274" spans="1:3" x14ac:dyDescent="0.25">
      <c r="A10274">
        <v>17957</v>
      </c>
      <c r="B10274" s="1">
        <f>DATE(2049,3,1) + TIME(0,0,0)</f>
        <v>54483</v>
      </c>
      <c r="C10274">
        <v>50.768566131999997</v>
      </c>
    </row>
    <row r="10275" spans="1:3" x14ac:dyDescent="0.25">
      <c r="A10275">
        <v>17988</v>
      </c>
      <c r="B10275" s="1">
        <f>DATE(2049,4,1) + TIME(0,0,0)</f>
        <v>54514</v>
      </c>
      <c r="C10275">
        <v>50.778251648000001</v>
      </c>
    </row>
    <row r="10276" spans="1:3" x14ac:dyDescent="0.25">
      <c r="A10276">
        <v>18018</v>
      </c>
      <c r="B10276" s="1">
        <f>DATE(2049,5,1) + TIME(0,0,0)</f>
        <v>54544</v>
      </c>
      <c r="C10276">
        <v>50.787605286000002</v>
      </c>
    </row>
    <row r="10277" spans="1:3" x14ac:dyDescent="0.25">
      <c r="A10277">
        <v>18049</v>
      </c>
      <c r="B10277" s="1">
        <f>DATE(2049,6,1) + TIME(0,0,0)</f>
        <v>54575</v>
      </c>
      <c r="C10277">
        <v>50.797245025999999</v>
      </c>
    </row>
    <row r="10278" spans="1:3" x14ac:dyDescent="0.25">
      <c r="A10278">
        <v>18079</v>
      </c>
      <c r="B10278" s="1">
        <f>DATE(2049,7,1) + TIME(0,0,0)</f>
        <v>54605</v>
      </c>
      <c r="C10278">
        <v>50.806556702000002</v>
      </c>
    </row>
    <row r="10279" spans="1:3" x14ac:dyDescent="0.25">
      <c r="A10279">
        <v>18110</v>
      </c>
      <c r="B10279" s="1">
        <f>DATE(2049,8,1) + TIME(0,0,0)</f>
        <v>54636</v>
      </c>
      <c r="C10279">
        <v>50.816150665000002</v>
      </c>
    </row>
    <row r="10280" spans="1:3" x14ac:dyDescent="0.25">
      <c r="A10280">
        <v>18141</v>
      </c>
      <c r="B10280" s="1">
        <f>DATE(2049,9,1) + TIME(0,0,0)</f>
        <v>54667</v>
      </c>
      <c r="C10280">
        <v>50.825725554999998</v>
      </c>
    </row>
    <row r="10281" spans="1:3" x14ac:dyDescent="0.25">
      <c r="A10281">
        <v>18171</v>
      </c>
      <c r="B10281" s="1">
        <f>DATE(2049,10,1) + TIME(0,0,0)</f>
        <v>54697</v>
      </c>
      <c r="C10281">
        <v>50.834968566999997</v>
      </c>
    </row>
    <row r="10282" spans="1:3" x14ac:dyDescent="0.25">
      <c r="A10282">
        <v>18202</v>
      </c>
      <c r="B10282" s="1">
        <f>DATE(2049,11,1) + TIME(0,0,0)</f>
        <v>54728</v>
      </c>
      <c r="C10282">
        <v>50.844497681</v>
      </c>
    </row>
    <row r="10283" spans="1:3" x14ac:dyDescent="0.25">
      <c r="A10283">
        <v>18232</v>
      </c>
      <c r="B10283" s="1">
        <f>DATE(2049,12,1) + TIME(0,0,0)</f>
        <v>54758</v>
      </c>
      <c r="C10283">
        <v>50.853694916000002</v>
      </c>
    </row>
    <row r="10284" spans="1:3" x14ac:dyDescent="0.25">
      <c r="A10284">
        <v>18263</v>
      </c>
      <c r="B10284" s="1">
        <f>DATE(2050,1,1) + TIME(0,0,0)</f>
        <v>54789</v>
      </c>
      <c r="C10284">
        <v>50.863182068</v>
      </c>
    </row>
    <row r="10286" spans="1:3" x14ac:dyDescent="0.25">
      <c r="A10286" t="s">
        <v>20</v>
      </c>
    </row>
    <row r="10288" spans="1:3" x14ac:dyDescent="0.25">
      <c r="A10288" t="s">
        <v>1</v>
      </c>
      <c r="B10288" t="s">
        <v>2</v>
      </c>
      <c r="C10288" t="s">
        <v>3</v>
      </c>
    </row>
    <row r="10289" spans="1:3" x14ac:dyDescent="0.25">
      <c r="A10289">
        <v>0</v>
      </c>
      <c r="B10289" s="1">
        <f>DATE(2000,1,1) + TIME(0,0,0)</f>
        <v>36526</v>
      </c>
      <c r="C10289">
        <v>0</v>
      </c>
    </row>
    <row r="10290" spans="1:3" x14ac:dyDescent="0.25">
      <c r="A10290">
        <v>31</v>
      </c>
      <c r="B10290" s="1">
        <f>DATE(2000,2,1) + TIME(0,0,0)</f>
        <v>36557</v>
      </c>
      <c r="C10290">
        <v>3.6221122742</v>
      </c>
    </row>
    <row r="10291" spans="1:3" x14ac:dyDescent="0.25">
      <c r="A10291">
        <v>60</v>
      </c>
      <c r="B10291" s="1">
        <f>DATE(2000,3,1) + TIME(0,0,0)</f>
        <v>36586</v>
      </c>
      <c r="C10291">
        <v>7.461853981</v>
      </c>
    </row>
    <row r="10292" spans="1:3" x14ac:dyDescent="0.25">
      <c r="A10292">
        <v>91</v>
      </c>
      <c r="B10292" s="1">
        <f>DATE(2000,4,1) + TIME(0,0,0)</f>
        <v>36617</v>
      </c>
      <c r="C10292">
        <v>10.102638245</v>
      </c>
    </row>
    <row r="10293" spans="1:3" x14ac:dyDescent="0.25">
      <c r="A10293">
        <v>121</v>
      </c>
      <c r="B10293" s="1">
        <f>DATE(2000,5,1) + TIME(0,0,0)</f>
        <v>36647</v>
      </c>
      <c r="C10293">
        <v>11.598960876</v>
      </c>
    </row>
    <row r="10294" spans="1:3" x14ac:dyDescent="0.25">
      <c r="A10294">
        <v>152</v>
      </c>
      <c r="B10294" s="1">
        <f>DATE(2000,6,1) + TIME(0,0,0)</f>
        <v>36678</v>
      </c>
      <c r="C10294">
        <v>12.725355148</v>
      </c>
    </row>
    <row r="10295" spans="1:3" x14ac:dyDescent="0.25">
      <c r="A10295">
        <v>182</v>
      </c>
      <c r="B10295" s="1">
        <f>DATE(2000,7,1) + TIME(0,0,0)</f>
        <v>36708</v>
      </c>
      <c r="C10295">
        <v>13.593508720000001</v>
      </c>
    </row>
    <row r="10296" spans="1:3" x14ac:dyDescent="0.25">
      <c r="A10296">
        <v>213</v>
      </c>
      <c r="B10296" s="1">
        <f>DATE(2000,8,1) + TIME(0,0,0)</f>
        <v>36739</v>
      </c>
      <c r="C10296">
        <v>14.320572853</v>
      </c>
    </row>
    <row r="10297" spans="1:3" x14ac:dyDescent="0.25">
      <c r="A10297">
        <v>244</v>
      </c>
      <c r="B10297" s="1">
        <f>DATE(2000,9,1) + TIME(0,0,0)</f>
        <v>36770</v>
      </c>
      <c r="C10297">
        <v>14.933263779000001</v>
      </c>
    </row>
    <row r="10298" spans="1:3" x14ac:dyDescent="0.25">
      <c r="A10298">
        <v>274</v>
      </c>
      <c r="B10298" s="1">
        <f>DATE(2000,10,1) + TIME(0,0,0)</f>
        <v>36800</v>
      </c>
      <c r="C10298">
        <v>15.453957558000001</v>
      </c>
    </row>
    <row r="10299" spans="1:3" x14ac:dyDescent="0.25">
      <c r="A10299">
        <v>305</v>
      </c>
      <c r="B10299" s="1">
        <f>DATE(2000,11,1) + TIME(0,0,0)</f>
        <v>36831</v>
      </c>
      <c r="C10299">
        <v>15.935477257000001</v>
      </c>
    </row>
    <row r="10300" spans="1:3" x14ac:dyDescent="0.25">
      <c r="A10300">
        <v>335</v>
      </c>
      <c r="B10300" s="1">
        <f>DATE(2000,12,1) + TIME(0,0,0)</f>
        <v>36861</v>
      </c>
      <c r="C10300">
        <v>16.358922958000001</v>
      </c>
    </row>
    <row r="10301" spans="1:3" x14ac:dyDescent="0.25">
      <c r="A10301">
        <v>366</v>
      </c>
      <c r="B10301" s="1">
        <f>DATE(2001,1,1) + TIME(0,0,0)</f>
        <v>36892</v>
      </c>
      <c r="C10301">
        <v>16.763469696000001</v>
      </c>
    </row>
    <row r="10302" spans="1:3" x14ac:dyDescent="0.25">
      <c r="A10302">
        <v>397</v>
      </c>
      <c r="B10302" s="1">
        <f>DATE(2001,2,1) + TIME(0,0,0)</f>
        <v>36923</v>
      </c>
      <c r="C10302">
        <v>17.136899948</v>
      </c>
    </row>
    <row r="10303" spans="1:3" x14ac:dyDescent="0.25">
      <c r="A10303">
        <v>425</v>
      </c>
      <c r="B10303" s="1">
        <f>DATE(2001,3,1) + TIME(0,0,0)</f>
        <v>36951</v>
      </c>
      <c r="C10303">
        <v>17.449554443</v>
      </c>
    </row>
    <row r="10304" spans="1:3" x14ac:dyDescent="0.25">
      <c r="A10304">
        <v>456</v>
      </c>
      <c r="B10304" s="1">
        <f>DATE(2001,4,1) + TIME(0,0,0)</f>
        <v>36982</v>
      </c>
      <c r="C10304">
        <v>17.76902771</v>
      </c>
    </row>
    <row r="10305" spans="1:3" x14ac:dyDescent="0.25">
      <c r="A10305">
        <v>486</v>
      </c>
      <c r="B10305" s="1">
        <f>DATE(2001,5,1) + TIME(0,0,0)</f>
        <v>37012</v>
      </c>
      <c r="C10305">
        <v>18.053934096999999</v>
      </c>
    </row>
    <row r="10306" spans="1:3" x14ac:dyDescent="0.25">
      <c r="A10306">
        <v>517</v>
      </c>
      <c r="B10306" s="1">
        <f>DATE(2001,6,1) + TIME(0,0,0)</f>
        <v>37043</v>
      </c>
      <c r="C10306">
        <v>18.323728560999999</v>
      </c>
    </row>
    <row r="10307" spans="1:3" x14ac:dyDescent="0.25">
      <c r="A10307">
        <v>547</v>
      </c>
      <c r="B10307" s="1">
        <f>DATE(2001,7,1) + TIME(0,0,0)</f>
        <v>37073</v>
      </c>
      <c r="C10307">
        <v>18.559738158999998</v>
      </c>
    </row>
    <row r="10308" spans="1:3" x14ac:dyDescent="0.25">
      <c r="A10308">
        <v>578</v>
      </c>
      <c r="B10308" s="1">
        <f>DATE(2001,8,1) + TIME(0,0,0)</f>
        <v>37104</v>
      </c>
      <c r="C10308">
        <v>18.779623032</v>
      </c>
    </row>
    <row r="10309" spans="1:3" x14ac:dyDescent="0.25">
      <c r="A10309">
        <v>609</v>
      </c>
      <c r="B10309" s="1">
        <f>DATE(2001,9,1) + TIME(0,0,0)</f>
        <v>37135</v>
      </c>
      <c r="C10309">
        <v>18.976608276</v>
      </c>
    </row>
    <row r="10310" spans="1:3" x14ac:dyDescent="0.25">
      <c r="A10310">
        <v>639</v>
      </c>
      <c r="B10310" s="1">
        <f>DATE(2001,10,1) + TIME(0,0,0)</f>
        <v>37165</v>
      </c>
      <c r="C10310">
        <v>19.147226333999999</v>
      </c>
    </row>
    <row r="10311" spans="1:3" x14ac:dyDescent="0.25">
      <c r="A10311">
        <v>670</v>
      </c>
      <c r="B10311" s="1">
        <f>DATE(2001,11,1) + TIME(0,0,0)</f>
        <v>37196</v>
      </c>
      <c r="C10311">
        <v>19.304769516</v>
      </c>
    </row>
    <row r="10312" spans="1:3" x14ac:dyDescent="0.25">
      <c r="A10312">
        <v>700</v>
      </c>
      <c r="B10312" s="1">
        <f>DATE(2001,12,1) + TIME(0,0,0)</f>
        <v>37226</v>
      </c>
      <c r="C10312">
        <v>19.441679001000001</v>
      </c>
    </row>
    <row r="10313" spans="1:3" x14ac:dyDescent="0.25">
      <c r="A10313">
        <v>731</v>
      </c>
      <c r="B10313" s="1">
        <f>DATE(2002,1,1) + TIME(0,0,0)</f>
        <v>37257</v>
      </c>
      <c r="C10313">
        <v>19.567781448000002</v>
      </c>
    </row>
    <row r="10314" spans="1:3" x14ac:dyDescent="0.25">
      <c r="A10314">
        <v>762</v>
      </c>
      <c r="B10314" s="1">
        <f>DATE(2002,2,1) + TIME(0,0,0)</f>
        <v>37288</v>
      </c>
      <c r="C10314">
        <v>19.679346084999999</v>
      </c>
    </row>
    <row r="10315" spans="1:3" x14ac:dyDescent="0.25">
      <c r="A10315">
        <v>790</v>
      </c>
      <c r="B10315" s="1">
        <f>DATE(2002,3,1) + TIME(0,0,0)</f>
        <v>37316</v>
      </c>
      <c r="C10315">
        <v>19.771320342999999</v>
      </c>
    </row>
    <row r="10316" spans="1:3" x14ac:dyDescent="0.25">
      <c r="A10316">
        <v>821</v>
      </c>
      <c r="B10316" s="1">
        <f>DATE(2002,4,1) + TIME(0,0,0)</f>
        <v>37347</v>
      </c>
      <c r="C10316">
        <v>19.866268158</v>
      </c>
    </row>
    <row r="10317" spans="1:3" x14ac:dyDescent="0.25">
      <c r="A10317">
        <v>851</v>
      </c>
      <c r="B10317" s="1">
        <f>DATE(2002,5,1) + TIME(0,0,0)</f>
        <v>37377</v>
      </c>
      <c r="C10317">
        <v>19.950557709000002</v>
      </c>
    </row>
    <row r="10318" spans="1:3" x14ac:dyDescent="0.25">
      <c r="A10318">
        <v>882</v>
      </c>
      <c r="B10318" s="1">
        <f>DATE(2002,6,1) + TIME(0,0,0)</f>
        <v>37408</v>
      </c>
      <c r="C10318">
        <v>20.029949188</v>
      </c>
    </row>
    <row r="10319" spans="1:3" x14ac:dyDescent="0.25">
      <c r="A10319">
        <v>912</v>
      </c>
      <c r="B10319" s="1">
        <f>DATE(2002,7,1) + TIME(0,0,0)</f>
        <v>37438</v>
      </c>
      <c r="C10319">
        <v>20.099857329999999</v>
      </c>
    </row>
    <row r="10320" spans="1:3" x14ac:dyDescent="0.25">
      <c r="A10320">
        <v>943</v>
      </c>
      <c r="B10320" s="1">
        <f>DATE(2002,8,1) + TIME(0,0,0)</f>
        <v>37469</v>
      </c>
      <c r="C10320">
        <v>20.165641784999998</v>
      </c>
    </row>
    <row r="10321" spans="1:3" x14ac:dyDescent="0.25">
      <c r="A10321">
        <v>974</v>
      </c>
      <c r="B10321" s="1">
        <f>DATE(2002,9,1) + TIME(0,0,0)</f>
        <v>37500</v>
      </c>
      <c r="C10321">
        <v>20.225633621</v>
      </c>
    </row>
    <row r="10322" spans="1:3" x14ac:dyDescent="0.25">
      <c r="A10322">
        <v>1004</v>
      </c>
      <c r="B10322" s="1">
        <f>DATE(2002,10,1) + TIME(0,0,0)</f>
        <v>37530</v>
      </c>
      <c r="C10322">
        <v>20.278781891000001</v>
      </c>
    </row>
    <row r="10323" spans="1:3" x14ac:dyDescent="0.25">
      <c r="A10323">
        <v>1035</v>
      </c>
      <c r="B10323" s="1">
        <f>DATE(2002,11,1) + TIME(0,0,0)</f>
        <v>37561</v>
      </c>
      <c r="C10323">
        <v>20.329141617000001</v>
      </c>
    </row>
    <row r="10324" spans="1:3" x14ac:dyDescent="0.25">
      <c r="A10324">
        <v>1065</v>
      </c>
      <c r="B10324" s="1">
        <f>DATE(2002,12,1) + TIME(0,0,0)</f>
        <v>37591</v>
      </c>
      <c r="C10324">
        <v>20.373868942000001</v>
      </c>
    </row>
    <row r="10325" spans="1:3" x14ac:dyDescent="0.25">
      <c r="A10325">
        <v>1096</v>
      </c>
      <c r="B10325" s="1">
        <f>DATE(2003,1,1) + TIME(0,0,0)</f>
        <v>37622</v>
      </c>
      <c r="C10325">
        <v>20.416173935</v>
      </c>
    </row>
    <row r="10326" spans="1:3" x14ac:dyDescent="0.25">
      <c r="A10326">
        <v>1127</v>
      </c>
      <c r="B10326" s="1">
        <f>DATE(2003,2,1) + TIME(0,0,0)</f>
        <v>37653</v>
      </c>
      <c r="C10326">
        <v>20.454919815</v>
      </c>
    </row>
    <row r="10327" spans="1:3" x14ac:dyDescent="0.25">
      <c r="A10327">
        <v>1155</v>
      </c>
      <c r="B10327" s="1">
        <f>DATE(2003,3,1) + TIME(0,0,0)</f>
        <v>37681</v>
      </c>
      <c r="C10327">
        <v>20.486986160000001</v>
      </c>
    </row>
    <row r="10328" spans="1:3" x14ac:dyDescent="0.25">
      <c r="A10328">
        <v>1186</v>
      </c>
      <c r="B10328" s="1">
        <f>DATE(2003,4,1) + TIME(0,0,0)</f>
        <v>37712</v>
      </c>
      <c r="C10328">
        <v>20.519886017000001</v>
      </c>
    </row>
    <row r="10329" spans="1:3" x14ac:dyDescent="0.25">
      <c r="A10329">
        <v>1216</v>
      </c>
      <c r="B10329" s="1">
        <f>DATE(2003,5,1) + TIME(0,0,0)</f>
        <v>37742</v>
      </c>
      <c r="C10329">
        <v>20.549619674999999</v>
      </c>
    </row>
    <row r="10330" spans="1:3" x14ac:dyDescent="0.25">
      <c r="A10330">
        <v>1247</v>
      </c>
      <c r="B10330" s="1">
        <f>DATE(2003,6,1) + TIME(0,0,0)</f>
        <v>37773</v>
      </c>
      <c r="C10330">
        <v>20.578414917</v>
      </c>
    </row>
    <row r="10331" spans="1:3" x14ac:dyDescent="0.25">
      <c r="A10331">
        <v>1277</v>
      </c>
      <c r="B10331" s="1">
        <f>DATE(2003,7,1) + TIME(0,0,0)</f>
        <v>37803</v>
      </c>
      <c r="C10331">
        <v>20.604541779000002</v>
      </c>
    </row>
    <row r="10332" spans="1:3" x14ac:dyDescent="0.25">
      <c r="A10332">
        <v>1308</v>
      </c>
      <c r="B10332" s="1">
        <f>DATE(2003,8,1) + TIME(0,0,0)</f>
        <v>37834</v>
      </c>
      <c r="C10332">
        <v>20.629907608</v>
      </c>
    </row>
    <row r="10333" spans="1:3" x14ac:dyDescent="0.25">
      <c r="A10333">
        <v>1339</v>
      </c>
      <c r="B10333" s="1">
        <f>DATE(2003,9,1) + TIME(0,0,0)</f>
        <v>37865</v>
      </c>
      <c r="C10333">
        <v>20.653766632</v>
      </c>
    </row>
    <row r="10334" spans="1:3" x14ac:dyDescent="0.25">
      <c r="A10334">
        <v>1369</v>
      </c>
      <c r="B10334" s="1">
        <f>DATE(2003,10,1) + TIME(0,0,0)</f>
        <v>37895</v>
      </c>
      <c r="C10334">
        <v>20.675527573</v>
      </c>
    </row>
    <row r="10335" spans="1:3" x14ac:dyDescent="0.25">
      <c r="A10335">
        <v>1400</v>
      </c>
      <c r="B10335" s="1">
        <f>DATE(2003,11,1) + TIME(0,0,0)</f>
        <v>37926</v>
      </c>
      <c r="C10335">
        <v>20.696729659999999</v>
      </c>
    </row>
    <row r="10336" spans="1:3" x14ac:dyDescent="0.25">
      <c r="A10336">
        <v>1430</v>
      </c>
      <c r="B10336" s="1">
        <f>DATE(2003,12,1) + TIME(0,0,0)</f>
        <v>37956</v>
      </c>
      <c r="C10336">
        <v>20.716070174999999</v>
      </c>
    </row>
    <row r="10337" spans="1:3" x14ac:dyDescent="0.25">
      <c r="A10337">
        <v>1461</v>
      </c>
      <c r="B10337" s="1">
        <f>DATE(2004,1,1) + TIME(0,0,0)</f>
        <v>37987</v>
      </c>
      <c r="C10337">
        <v>20.734909058</v>
      </c>
    </row>
    <row r="10338" spans="1:3" x14ac:dyDescent="0.25">
      <c r="A10338">
        <v>1492</v>
      </c>
      <c r="B10338" s="1">
        <f>DATE(2004,2,1) + TIME(0,0,0)</f>
        <v>38018</v>
      </c>
      <c r="C10338">
        <v>20.752672194999999</v>
      </c>
    </row>
    <row r="10339" spans="1:3" x14ac:dyDescent="0.25">
      <c r="A10339">
        <v>1521</v>
      </c>
      <c r="B10339" s="1">
        <f>DATE(2004,3,1) + TIME(0,0,0)</f>
        <v>38047</v>
      </c>
      <c r="C10339">
        <v>20.768415450999999</v>
      </c>
    </row>
    <row r="10340" spans="1:3" x14ac:dyDescent="0.25">
      <c r="A10340">
        <v>1552</v>
      </c>
      <c r="B10340" s="1">
        <f>DATE(2004,4,1) + TIME(0,0,0)</f>
        <v>38078</v>
      </c>
      <c r="C10340">
        <v>20.784385681</v>
      </c>
    </row>
    <row r="10341" spans="1:3" x14ac:dyDescent="0.25">
      <c r="A10341">
        <v>1582</v>
      </c>
      <c r="B10341" s="1">
        <f>DATE(2004,5,1) + TIME(0,0,0)</f>
        <v>38108</v>
      </c>
      <c r="C10341">
        <v>20.799026488999999</v>
      </c>
    </row>
    <row r="10342" spans="1:3" x14ac:dyDescent="0.25">
      <c r="A10342">
        <v>1613</v>
      </c>
      <c r="B10342" s="1">
        <f>DATE(2004,6,1) + TIME(0,0,0)</f>
        <v>38139</v>
      </c>
      <c r="C10342">
        <v>20.813348770000001</v>
      </c>
    </row>
    <row r="10343" spans="1:3" x14ac:dyDescent="0.25">
      <c r="A10343">
        <v>1643</v>
      </c>
      <c r="B10343" s="1">
        <f>DATE(2004,7,1) + TIME(0,0,0)</f>
        <v>38169</v>
      </c>
      <c r="C10343">
        <v>20.826478957999999</v>
      </c>
    </row>
    <row r="10344" spans="1:3" x14ac:dyDescent="0.25">
      <c r="A10344">
        <v>1674</v>
      </c>
      <c r="B10344" s="1">
        <f>DATE(2004,8,1) + TIME(0,0,0)</f>
        <v>38200</v>
      </c>
      <c r="C10344">
        <v>20.839323044</v>
      </c>
    </row>
    <row r="10345" spans="1:3" x14ac:dyDescent="0.25">
      <c r="A10345">
        <v>1705</v>
      </c>
      <c r="B10345" s="1">
        <f>DATE(2004,9,1) + TIME(0,0,0)</f>
        <v>38231</v>
      </c>
      <c r="C10345">
        <v>20.851446152000001</v>
      </c>
    </row>
    <row r="10346" spans="1:3" x14ac:dyDescent="0.25">
      <c r="A10346">
        <v>1735</v>
      </c>
      <c r="B10346" s="1">
        <f>DATE(2004,10,1) + TIME(0,0,0)</f>
        <v>38261</v>
      </c>
      <c r="C10346">
        <v>20.862527846999999</v>
      </c>
    </row>
    <row r="10347" spans="1:3" x14ac:dyDescent="0.25">
      <c r="A10347">
        <v>1766</v>
      </c>
      <c r="B10347" s="1">
        <f>DATE(2004,11,1) + TIME(0,0,0)</f>
        <v>38292</v>
      </c>
      <c r="C10347">
        <v>20.873350143</v>
      </c>
    </row>
    <row r="10348" spans="1:3" x14ac:dyDescent="0.25">
      <c r="A10348">
        <v>1796</v>
      </c>
      <c r="B10348" s="1">
        <f>DATE(2004,12,1) + TIME(0,0,0)</f>
        <v>38322</v>
      </c>
      <c r="C10348">
        <v>20.883262634000001</v>
      </c>
    </row>
    <row r="10349" spans="1:3" x14ac:dyDescent="0.25">
      <c r="A10349">
        <v>1827</v>
      </c>
      <c r="B10349" s="1">
        <f>DATE(2005,1,1) + TIME(0,0,0)</f>
        <v>38353</v>
      </c>
      <c r="C10349">
        <v>20.892971038999999</v>
      </c>
    </row>
    <row r="10350" spans="1:3" x14ac:dyDescent="0.25">
      <c r="A10350">
        <v>1858</v>
      </c>
      <c r="B10350" s="1">
        <f>DATE(2005,2,1) + TIME(0,0,0)</f>
        <v>38384</v>
      </c>
      <c r="C10350">
        <v>20.902183532999999</v>
      </c>
    </row>
    <row r="10351" spans="1:3" x14ac:dyDescent="0.25">
      <c r="A10351">
        <v>1886</v>
      </c>
      <c r="B10351" s="1">
        <f>DATE(2005,3,1) + TIME(0,0,0)</f>
        <v>38412</v>
      </c>
      <c r="C10351">
        <v>20.910110474</v>
      </c>
    </row>
    <row r="10352" spans="1:3" x14ac:dyDescent="0.25">
      <c r="A10352">
        <v>1917</v>
      </c>
      <c r="B10352" s="1">
        <f>DATE(2005,4,1) + TIME(0,0,0)</f>
        <v>38443</v>
      </c>
      <c r="C10352">
        <v>20.918481827000001</v>
      </c>
    </row>
    <row r="10353" spans="1:3" x14ac:dyDescent="0.25">
      <c r="A10353">
        <v>1947</v>
      </c>
      <c r="B10353" s="1">
        <f>DATE(2005,5,1) + TIME(0,0,0)</f>
        <v>38473</v>
      </c>
      <c r="C10353">
        <v>20.926208496000001</v>
      </c>
    </row>
    <row r="10354" spans="1:3" x14ac:dyDescent="0.25">
      <c r="A10354">
        <v>1978</v>
      </c>
      <c r="B10354" s="1">
        <f>DATE(2005,6,1) + TIME(0,0,0)</f>
        <v>38504</v>
      </c>
      <c r="C10354">
        <v>20.933826447000001</v>
      </c>
    </row>
    <row r="10355" spans="1:3" x14ac:dyDescent="0.25">
      <c r="A10355">
        <v>2008</v>
      </c>
      <c r="B10355" s="1">
        <f>DATE(2005,7,1) + TIME(0,0,0)</f>
        <v>38534</v>
      </c>
      <c r="C10355">
        <v>20.940862656</v>
      </c>
    </row>
    <row r="10356" spans="1:3" x14ac:dyDescent="0.25">
      <c r="A10356">
        <v>2039</v>
      </c>
      <c r="B10356" s="1">
        <f>DATE(2005,8,1) + TIME(0,0,0)</f>
        <v>38565</v>
      </c>
      <c r="C10356">
        <v>20.947790145999999</v>
      </c>
    </row>
    <row r="10357" spans="1:3" x14ac:dyDescent="0.25">
      <c r="A10357">
        <v>2070</v>
      </c>
      <c r="B10357" s="1">
        <f>DATE(2005,9,1) + TIME(0,0,0)</f>
        <v>38596</v>
      </c>
      <c r="C10357">
        <v>20.954389572</v>
      </c>
    </row>
    <row r="10358" spans="1:3" x14ac:dyDescent="0.25">
      <c r="A10358">
        <v>2100</v>
      </c>
      <c r="B10358" s="1">
        <f>DATE(2005,10,1) + TIME(0,0,0)</f>
        <v>38626</v>
      </c>
      <c r="C10358">
        <v>20.960479736</v>
      </c>
    </row>
    <row r="10359" spans="1:3" x14ac:dyDescent="0.25">
      <c r="A10359">
        <v>2131</v>
      </c>
      <c r="B10359" s="1">
        <f>DATE(2005,11,1) + TIME(0,0,0)</f>
        <v>38657</v>
      </c>
      <c r="C10359">
        <v>20.966489792000001</v>
      </c>
    </row>
    <row r="10360" spans="1:3" x14ac:dyDescent="0.25">
      <c r="A10360">
        <v>2161</v>
      </c>
      <c r="B10360" s="1">
        <f>DATE(2005,12,1) + TIME(0,0,0)</f>
        <v>38687</v>
      </c>
      <c r="C10360">
        <v>20.972047805999999</v>
      </c>
    </row>
    <row r="10361" spans="1:3" x14ac:dyDescent="0.25">
      <c r="A10361">
        <v>2192</v>
      </c>
      <c r="B10361" s="1">
        <f>DATE(2006,1,1) + TIME(0,0,0)</f>
        <v>38718</v>
      </c>
      <c r="C10361">
        <v>20.977544784999999</v>
      </c>
    </row>
    <row r="10362" spans="1:3" x14ac:dyDescent="0.25">
      <c r="A10362">
        <v>2223</v>
      </c>
      <c r="B10362" s="1">
        <f>DATE(2006,2,1) + TIME(0,0,0)</f>
        <v>38749</v>
      </c>
      <c r="C10362">
        <v>20.982810974</v>
      </c>
    </row>
    <row r="10363" spans="1:3" x14ac:dyDescent="0.25">
      <c r="A10363">
        <v>2251</v>
      </c>
      <c r="B10363" s="1">
        <f>DATE(2006,3,1) + TIME(0,0,0)</f>
        <v>38777</v>
      </c>
      <c r="C10363">
        <v>20.987380981000001</v>
      </c>
    </row>
    <row r="10364" spans="1:3" x14ac:dyDescent="0.25">
      <c r="A10364">
        <v>2282</v>
      </c>
      <c r="B10364" s="1">
        <f>DATE(2006,4,1) + TIME(0,0,0)</f>
        <v>38808</v>
      </c>
      <c r="C10364">
        <v>20.992248535000002</v>
      </c>
    </row>
    <row r="10365" spans="1:3" x14ac:dyDescent="0.25">
      <c r="A10365">
        <v>2312</v>
      </c>
      <c r="B10365" s="1">
        <f>DATE(2006,5,1) + TIME(0,0,0)</f>
        <v>38838</v>
      </c>
      <c r="C10365">
        <v>20.996780395999998</v>
      </c>
    </row>
    <row r="10366" spans="1:3" x14ac:dyDescent="0.25">
      <c r="A10366">
        <v>2343</v>
      </c>
      <c r="B10366" s="1">
        <f>DATE(2006,6,1) + TIME(0,0,0)</f>
        <v>38869</v>
      </c>
      <c r="C10366">
        <v>21.001293182000001</v>
      </c>
    </row>
    <row r="10367" spans="1:3" x14ac:dyDescent="0.25">
      <c r="A10367">
        <v>2373</v>
      </c>
      <c r="B10367" s="1">
        <f>DATE(2006,7,1) + TIME(0,0,0)</f>
        <v>38899</v>
      </c>
      <c r="C10367">
        <v>21.005502701000001</v>
      </c>
    </row>
    <row r="10368" spans="1:3" x14ac:dyDescent="0.25">
      <c r="A10368">
        <v>2404</v>
      </c>
      <c r="B10368" s="1">
        <f>DATE(2006,8,1) + TIME(0,0,0)</f>
        <v>38930</v>
      </c>
      <c r="C10368">
        <v>21.009702682</v>
      </c>
    </row>
    <row r="10369" spans="1:3" x14ac:dyDescent="0.25">
      <c r="A10369">
        <v>2435</v>
      </c>
      <c r="B10369" s="1">
        <f>DATE(2006,9,1) + TIME(0,0,0)</f>
        <v>38961</v>
      </c>
      <c r="C10369">
        <v>21.013761519999999</v>
      </c>
    </row>
    <row r="10370" spans="1:3" x14ac:dyDescent="0.25">
      <c r="A10370">
        <v>2465</v>
      </c>
      <c r="B10370" s="1">
        <f>DATE(2006,10,1) + TIME(0,0,0)</f>
        <v>38991</v>
      </c>
      <c r="C10370">
        <v>21.017559051999999</v>
      </c>
    </row>
    <row r="10371" spans="1:3" x14ac:dyDescent="0.25">
      <c r="A10371">
        <v>2496</v>
      </c>
      <c r="B10371" s="1">
        <f>DATE(2006,11,1) + TIME(0,0,0)</f>
        <v>39022</v>
      </c>
      <c r="C10371">
        <v>21.021356582999999</v>
      </c>
    </row>
    <row r="10372" spans="1:3" x14ac:dyDescent="0.25">
      <c r="A10372">
        <v>2526</v>
      </c>
      <c r="B10372" s="1">
        <f>DATE(2006,12,1) + TIME(0,0,0)</f>
        <v>39052</v>
      </c>
      <c r="C10372">
        <v>21.024913787999999</v>
      </c>
    </row>
    <row r="10373" spans="1:3" x14ac:dyDescent="0.25">
      <c r="A10373">
        <v>2557</v>
      </c>
      <c r="B10373" s="1">
        <f>DATE(2007,1,1) + TIME(0,0,0)</f>
        <v>39083</v>
      </c>
      <c r="C10373">
        <v>21.028472900000001</v>
      </c>
    </row>
    <row r="10374" spans="1:3" x14ac:dyDescent="0.25">
      <c r="A10374">
        <v>2588</v>
      </c>
      <c r="B10374" s="1">
        <f>DATE(2007,2,1) + TIME(0,0,0)</f>
        <v>39114</v>
      </c>
      <c r="C10374">
        <v>21.031921387000001</v>
      </c>
    </row>
    <row r="10375" spans="1:3" x14ac:dyDescent="0.25">
      <c r="A10375">
        <v>2616</v>
      </c>
      <c r="B10375" s="1">
        <f>DATE(2007,3,1) + TIME(0,0,0)</f>
        <v>39142</v>
      </c>
      <c r="C10375">
        <v>21.034944534000001</v>
      </c>
    </row>
    <row r="10376" spans="1:3" x14ac:dyDescent="0.25">
      <c r="A10376">
        <v>2647</v>
      </c>
      <c r="B10376" s="1">
        <f>DATE(2007,4,1) + TIME(0,0,0)</f>
        <v>39173</v>
      </c>
      <c r="C10376">
        <v>21.038196564</v>
      </c>
    </row>
    <row r="10377" spans="1:3" x14ac:dyDescent="0.25">
      <c r="A10377">
        <v>2677</v>
      </c>
      <c r="B10377" s="1">
        <f>DATE(2007,5,1) + TIME(0,0,0)</f>
        <v>39203</v>
      </c>
      <c r="C10377">
        <v>21.041254043999999</v>
      </c>
    </row>
    <row r="10378" spans="1:3" x14ac:dyDescent="0.25">
      <c r="A10378">
        <v>2708</v>
      </c>
      <c r="B10378" s="1">
        <f>DATE(2007,6,1) + TIME(0,0,0)</f>
        <v>39234</v>
      </c>
      <c r="C10378">
        <v>21.044324875000001</v>
      </c>
    </row>
    <row r="10379" spans="1:3" x14ac:dyDescent="0.25">
      <c r="A10379">
        <v>2738</v>
      </c>
      <c r="B10379" s="1">
        <f>DATE(2007,7,1) + TIME(0,0,0)</f>
        <v>39264</v>
      </c>
      <c r="C10379">
        <v>21.047218322999999</v>
      </c>
    </row>
    <row r="10380" spans="1:3" x14ac:dyDescent="0.25">
      <c r="A10380">
        <v>2769</v>
      </c>
      <c r="B10380" s="1">
        <f>DATE(2007,8,1) + TIME(0,0,0)</f>
        <v>39295</v>
      </c>
      <c r="C10380">
        <v>21.050128937</v>
      </c>
    </row>
    <row r="10381" spans="1:3" x14ac:dyDescent="0.25">
      <c r="A10381">
        <v>2800</v>
      </c>
      <c r="B10381" s="1">
        <f>DATE(2007,9,1) + TIME(0,0,0)</f>
        <v>39326</v>
      </c>
      <c r="C10381">
        <v>21.052965164</v>
      </c>
    </row>
    <row r="10382" spans="1:3" x14ac:dyDescent="0.25">
      <c r="A10382">
        <v>2830</v>
      </c>
      <c r="B10382" s="1">
        <f>DATE(2007,10,1) + TIME(0,0,0)</f>
        <v>39356</v>
      </c>
      <c r="C10382">
        <v>21.055641174000002</v>
      </c>
    </row>
    <row r="10383" spans="1:3" x14ac:dyDescent="0.25">
      <c r="A10383">
        <v>2861</v>
      </c>
      <c r="B10383" s="1">
        <f>DATE(2007,11,1) + TIME(0,0,0)</f>
        <v>39387</v>
      </c>
      <c r="C10383">
        <v>21.058341980000002</v>
      </c>
    </row>
    <row r="10384" spans="1:3" x14ac:dyDescent="0.25">
      <c r="A10384">
        <v>2891</v>
      </c>
      <c r="B10384" s="1">
        <f>DATE(2007,12,1) + TIME(0,0,0)</f>
        <v>39417</v>
      </c>
      <c r="C10384">
        <v>21.060894011999999</v>
      </c>
    </row>
    <row r="10385" spans="1:3" x14ac:dyDescent="0.25">
      <c r="A10385">
        <v>2922</v>
      </c>
      <c r="B10385" s="1">
        <f>DATE(2008,1,1) + TIME(0,0,0)</f>
        <v>39448</v>
      </c>
      <c r="C10385">
        <v>21.063474655</v>
      </c>
    </row>
    <row r="10386" spans="1:3" x14ac:dyDescent="0.25">
      <c r="A10386">
        <v>2953</v>
      </c>
      <c r="B10386" s="1">
        <f>DATE(2008,2,1) + TIME(0,0,0)</f>
        <v>39479</v>
      </c>
      <c r="C10386">
        <v>21.065998077</v>
      </c>
    </row>
    <row r="10387" spans="1:3" x14ac:dyDescent="0.25">
      <c r="A10387">
        <v>2982</v>
      </c>
      <c r="B10387" s="1">
        <f>DATE(2008,3,1) + TIME(0,0,0)</f>
        <v>39508</v>
      </c>
      <c r="C10387">
        <v>21.068311691000002</v>
      </c>
    </row>
    <row r="10388" spans="1:3" x14ac:dyDescent="0.25">
      <c r="A10388">
        <v>3013</v>
      </c>
      <c r="B10388" s="1">
        <f>DATE(2008,4,1) + TIME(0,0,0)</f>
        <v>39539</v>
      </c>
      <c r="C10388">
        <v>21.070734024</v>
      </c>
    </row>
    <row r="10389" spans="1:3" x14ac:dyDescent="0.25">
      <c r="A10389">
        <v>3043</v>
      </c>
      <c r="B10389" s="1">
        <f>DATE(2008,5,1) + TIME(0,0,0)</f>
        <v>39569</v>
      </c>
      <c r="C10389">
        <v>21.073034285999999</v>
      </c>
    </row>
    <row r="10390" spans="1:3" x14ac:dyDescent="0.25">
      <c r="A10390">
        <v>3074</v>
      </c>
      <c r="B10390" s="1">
        <f>DATE(2008,6,1) + TIME(0,0,0)</f>
        <v>39600</v>
      </c>
      <c r="C10390">
        <v>21.075365067</v>
      </c>
    </row>
    <row r="10391" spans="1:3" x14ac:dyDescent="0.25">
      <c r="A10391">
        <v>3104</v>
      </c>
      <c r="B10391" s="1">
        <f>DATE(2008,7,1) + TIME(0,0,0)</f>
        <v>39630</v>
      </c>
      <c r="C10391">
        <v>21.077581406</v>
      </c>
    </row>
    <row r="10392" spans="1:3" x14ac:dyDescent="0.25">
      <c r="A10392">
        <v>3135</v>
      </c>
      <c r="B10392" s="1">
        <f>DATE(2008,8,1) + TIME(0,0,0)</f>
        <v>39661</v>
      </c>
      <c r="C10392">
        <v>21.079830170000001</v>
      </c>
    </row>
    <row r="10393" spans="1:3" x14ac:dyDescent="0.25">
      <c r="A10393">
        <v>3166</v>
      </c>
      <c r="B10393" s="1">
        <f>DATE(2008,9,1) + TIME(0,0,0)</f>
        <v>39692</v>
      </c>
      <c r="C10393">
        <v>21.082040787</v>
      </c>
    </row>
    <row r="10394" spans="1:3" x14ac:dyDescent="0.25">
      <c r="A10394">
        <v>3196</v>
      </c>
      <c r="B10394" s="1">
        <f>DATE(2008,10,1) + TIME(0,0,0)</f>
        <v>39722</v>
      </c>
      <c r="C10394">
        <v>21.084146499999999</v>
      </c>
    </row>
    <row r="10395" spans="1:3" x14ac:dyDescent="0.25">
      <c r="A10395">
        <v>3227</v>
      </c>
      <c r="B10395" s="1">
        <f>DATE(2008,11,1) + TIME(0,0,0)</f>
        <v>39753</v>
      </c>
      <c r="C10395">
        <v>21.086286545</v>
      </c>
    </row>
    <row r="10396" spans="1:3" x14ac:dyDescent="0.25">
      <c r="A10396">
        <v>3257</v>
      </c>
      <c r="B10396" s="1">
        <f>DATE(2008,12,1) + TIME(0,0,0)</f>
        <v>39783</v>
      </c>
      <c r="C10396">
        <v>21.088327408000001</v>
      </c>
    </row>
    <row r="10397" spans="1:3" x14ac:dyDescent="0.25">
      <c r="A10397">
        <v>3288</v>
      </c>
      <c r="B10397" s="1">
        <f>DATE(2009,1,1) + TIME(0,0,0)</f>
        <v>39814</v>
      </c>
      <c r="C10397">
        <v>21.090404509999999</v>
      </c>
    </row>
    <row r="10398" spans="1:3" x14ac:dyDescent="0.25">
      <c r="A10398">
        <v>3319</v>
      </c>
      <c r="B10398" s="1">
        <f>DATE(2009,2,1) + TIME(0,0,0)</f>
        <v>39845</v>
      </c>
      <c r="C10398">
        <v>21.092451096000001</v>
      </c>
    </row>
    <row r="10399" spans="1:3" x14ac:dyDescent="0.25">
      <c r="A10399">
        <v>3347</v>
      </c>
      <c r="B10399" s="1">
        <f>DATE(2009,3,1) + TIME(0,0,0)</f>
        <v>39873</v>
      </c>
      <c r="C10399">
        <v>21.094278335999999</v>
      </c>
    </row>
    <row r="10400" spans="1:3" x14ac:dyDescent="0.25">
      <c r="A10400">
        <v>3378</v>
      </c>
      <c r="B10400" s="1">
        <f>DATE(2009,4,1) + TIME(0,0,0)</f>
        <v>39904</v>
      </c>
      <c r="C10400">
        <v>21.096273421999999</v>
      </c>
    </row>
    <row r="10401" spans="1:3" x14ac:dyDescent="0.25">
      <c r="A10401">
        <v>3408</v>
      </c>
      <c r="B10401" s="1">
        <f>DATE(2009,5,1) + TIME(0,0,0)</f>
        <v>39934</v>
      </c>
      <c r="C10401">
        <v>21.098180770999999</v>
      </c>
    </row>
    <row r="10402" spans="1:3" x14ac:dyDescent="0.25">
      <c r="A10402">
        <v>3439</v>
      </c>
      <c r="B10402" s="1">
        <f>DATE(2009,6,1) + TIME(0,0,0)</f>
        <v>39965</v>
      </c>
      <c r="C10402">
        <v>21.100126266</v>
      </c>
    </row>
    <row r="10403" spans="1:3" x14ac:dyDescent="0.25">
      <c r="A10403">
        <v>3469</v>
      </c>
      <c r="B10403" s="1">
        <f>DATE(2009,7,1) + TIME(0,0,0)</f>
        <v>39995</v>
      </c>
      <c r="C10403">
        <v>21.101989746000001</v>
      </c>
    </row>
    <row r="10404" spans="1:3" x14ac:dyDescent="0.25">
      <c r="A10404">
        <v>3500</v>
      </c>
      <c r="B10404" s="1">
        <f>DATE(2009,8,1) + TIME(0,0,0)</f>
        <v>40026</v>
      </c>
      <c r="C10404">
        <v>21.103891373</v>
      </c>
    </row>
    <row r="10405" spans="1:3" x14ac:dyDescent="0.25">
      <c r="A10405">
        <v>3531</v>
      </c>
      <c r="B10405" s="1">
        <f>DATE(2009,9,1) + TIME(0,0,0)</f>
        <v>40057</v>
      </c>
      <c r="C10405">
        <v>21.105773926000001</v>
      </c>
    </row>
    <row r="10406" spans="1:3" x14ac:dyDescent="0.25">
      <c r="A10406">
        <v>3561</v>
      </c>
      <c r="B10406" s="1">
        <f>DATE(2009,10,1) + TIME(0,0,0)</f>
        <v>40087</v>
      </c>
      <c r="C10406">
        <v>21.107578277999998</v>
      </c>
    </row>
    <row r="10407" spans="1:3" x14ac:dyDescent="0.25">
      <c r="A10407">
        <v>3592</v>
      </c>
      <c r="B10407" s="1">
        <f>DATE(2009,11,1) + TIME(0,0,0)</f>
        <v>40118</v>
      </c>
      <c r="C10407">
        <v>21.109422683999998</v>
      </c>
    </row>
    <row r="10408" spans="1:3" x14ac:dyDescent="0.25">
      <c r="A10408">
        <v>3622</v>
      </c>
      <c r="B10408" s="1">
        <f>DATE(2009,12,1) + TIME(0,0,0)</f>
        <v>40148</v>
      </c>
      <c r="C10408">
        <v>21.111190795999999</v>
      </c>
    </row>
    <row r="10409" spans="1:3" x14ac:dyDescent="0.25">
      <c r="A10409">
        <v>3653</v>
      </c>
      <c r="B10409" s="1">
        <f>DATE(2010,1,1) + TIME(0,0,0)</f>
        <v>40179</v>
      </c>
      <c r="C10409">
        <v>21.113002776999998</v>
      </c>
    </row>
    <row r="10410" spans="1:3" x14ac:dyDescent="0.25">
      <c r="A10410">
        <v>3684</v>
      </c>
      <c r="B10410" s="1">
        <f>DATE(2010,2,1) + TIME(0,0,0)</f>
        <v>40210</v>
      </c>
      <c r="C10410">
        <v>21.1147995</v>
      </c>
    </row>
    <row r="10411" spans="1:3" x14ac:dyDescent="0.25">
      <c r="A10411">
        <v>3712</v>
      </c>
      <c r="B10411" s="1">
        <f>DATE(2010,3,1) + TIME(0,0,0)</f>
        <v>40238</v>
      </c>
      <c r="C10411">
        <v>21.116409302000001</v>
      </c>
    </row>
    <row r="10412" spans="1:3" x14ac:dyDescent="0.25">
      <c r="A10412">
        <v>3743</v>
      </c>
      <c r="B10412" s="1">
        <f>DATE(2010,4,1) + TIME(0,0,0)</f>
        <v>40269</v>
      </c>
      <c r="C10412">
        <v>21.118177414000002</v>
      </c>
    </row>
    <row r="10413" spans="1:3" x14ac:dyDescent="0.25">
      <c r="A10413">
        <v>3773</v>
      </c>
      <c r="B10413" s="1">
        <f>DATE(2010,5,1) + TIME(0,0,0)</f>
        <v>40299</v>
      </c>
      <c r="C10413">
        <v>21.119876862000002</v>
      </c>
    </row>
    <row r="10414" spans="1:3" x14ac:dyDescent="0.25">
      <c r="A10414">
        <v>3804</v>
      </c>
      <c r="B10414" s="1">
        <f>DATE(2010,6,1) + TIME(0,0,0)</f>
        <v>40330</v>
      </c>
      <c r="C10414">
        <v>21.121618270999999</v>
      </c>
    </row>
    <row r="10415" spans="1:3" x14ac:dyDescent="0.25">
      <c r="A10415">
        <v>3834</v>
      </c>
      <c r="B10415" s="1">
        <f>DATE(2010,7,1) + TIME(0,0,0)</f>
        <v>40360</v>
      </c>
      <c r="C10415">
        <v>21.123294829999999</v>
      </c>
    </row>
    <row r="10416" spans="1:3" x14ac:dyDescent="0.25">
      <c r="A10416">
        <v>3865</v>
      </c>
      <c r="B10416" s="1">
        <f>DATE(2010,8,1) + TIME(0,0,0)</f>
        <v>40391</v>
      </c>
      <c r="C10416">
        <v>21.125015259000001</v>
      </c>
    </row>
    <row r="10417" spans="1:3" x14ac:dyDescent="0.25">
      <c r="A10417">
        <v>3896</v>
      </c>
      <c r="B10417" s="1">
        <f>DATE(2010,9,1) + TIME(0,0,0)</f>
        <v>40422</v>
      </c>
      <c r="C10417">
        <v>21.126724243000002</v>
      </c>
    </row>
    <row r="10418" spans="1:3" x14ac:dyDescent="0.25">
      <c r="A10418">
        <v>3926</v>
      </c>
      <c r="B10418" s="1">
        <f>DATE(2010,10,1) + TIME(0,0,0)</f>
        <v>40452</v>
      </c>
      <c r="C10418">
        <v>21.128368378000001</v>
      </c>
    </row>
    <row r="10419" spans="1:3" x14ac:dyDescent="0.25">
      <c r="A10419">
        <v>3957</v>
      </c>
      <c r="B10419" s="1">
        <f>DATE(2010,11,1) + TIME(0,0,0)</f>
        <v>40483</v>
      </c>
      <c r="C10419">
        <v>21.130060195999999</v>
      </c>
    </row>
    <row r="10420" spans="1:3" x14ac:dyDescent="0.25">
      <c r="A10420">
        <v>3987</v>
      </c>
      <c r="B10420" s="1">
        <f>DATE(2010,12,1) + TIME(0,0,0)</f>
        <v>40513</v>
      </c>
      <c r="C10420">
        <v>21.131687163999999</v>
      </c>
    </row>
    <row r="10421" spans="1:3" x14ac:dyDescent="0.25">
      <c r="A10421">
        <v>4018</v>
      </c>
      <c r="B10421" s="1">
        <f>DATE(2011,1,1) + TIME(0,0,0)</f>
        <v>40544</v>
      </c>
      <c r="C10421">
        <v>21.133361816000001</v>
      </c>
    </row>
    <row r="10422" spans="1:3" x14ac:dyDescent="0.25">
      <c r="A10422">
        <v>4049</v>
      </c>
      <c r="B10422" s="1">
        <f>DATE(2011,2,1) + TIME(0,0,0)</f>
        <v>40575</v>
      </c>
      <c r="C10422">
        <v>21.135026931999999</v>
      </c>
    </row>
    <row r="10423" spans="1:3" x14ac:dyDescent="0.25">
      <c r="A10423">
        <v>4077</v>
      </c>
      <c r="B10423" s="1">
        <f>DATE(2011,3,1) + TIME(0,0,0)</f>
        <v>40603</v>
      </c>
      <c r="C10423">
        <v>21.1365242</v>
      </c>
    </row>
    <row r="10424" spans="1:3" x14ac:dyDescent="0.25">
      <c r="A10424">
        <v>4108</v>
      </c>
      <c r="B10424" s="1">
        <f>DATE(2011,4,1) + TIME(0,0,0)</f>
        <v>40634</v>
      </c>
      <c r="C10424">
        <v>21.138177872</v>
      </c>
    </row>
    <row r="10425" spans="1:3" x14ac:dyDescent="0.25">
      <c r="A10425">
        <v>4138</v>
      </c>
      <c r="B10425" s="1">
        <f>DATE(2011,5,1) + TIME(0,0,0)</f>
        <v>40664</v>
      </c>
      <c r="C10425">
        <v>21.139770508000002</v>
      </c>
    </row>
    <row r="10426" spans="1:3" x14ac:dyDescent="0.25">
      <c r="A10426">
        <v>4169</v>
      </c>
      <c r="B10426" s="1">
        <f>DATE(2011,6,1) + TIME(0,0,0)</f>
        <v>40695</v>
      </c>
      <c r="C10426">
        <v>21.141410828000001</v>
      </c>
    </row>
    <row r="10427" spans="1:3" x14ac:dyDescent="0.25">
      <c r="A10427">
        <v>4199</v>
      </c>
      <c r="B10427" s="1">
        <f>DATE(2011,7,1) + TIME(0,0,0)</f>
        <v>40725</v>
      </c>
      <c r="C10427">
        <v>21.142992020000001</v>
      </c>
    </row>
    <row r="10428" spans="1:3" x14ac:dyDescent="0.25">
      <c r="A10428">
        <v>4230</v>
      </c>
      <c r="B10428" s="1">
        <f>DATE(2011,8,1) + TIME(0,0,0)</f>
        <v>40756</v>
      </c>
      <c r="C10428">
        <v>21.144620894999999</v>
      </c>
    </row>
    <row r="10429" spans="1:3" x14ac:dyDescent="0.25">
      <c r="A10429">
        <v>4261</v>
      </c>
      <c r="B10429" s="1">
        <f>DATE(2011,9,1) + TIME(0,0,0)</f>
        <v>40787</v>
      </c>
      <c r="C10429">
        <v>21.146245956000001</v>
      </c>
    </row>
    <row r="10430" spans="1:3" x14ac:dyDescent="0.25">
      <c r="A10430">
        <v>4291</v>
      </c>
      <c r="B10430" s="1">
        <f>DATE(2011,10,1) + TIME(0,0,0)</f>
        <v>40817</v>
      </c>
      <c r="C10430">
        <v>21.14781189</v>
      </c>
    </row>
    <row r="10431" spans="1:3" x14ac:dyDescent="0.25">
      <c r="A10431">
        <v>4322</v>
      </c>
      <c r="B10431" s="1">
        <f>DATE(2011,11,1) + TIME(0,0,0)</f>
        <v>40848</v>
      </c>
      <c r="C10431">
        <v>21.149427414000002</v>
      </c>
    </row>
    <row r="10432" spans="1:3" x14ac:dyDescent="0.25">
      <c r="A10432">
        <v>4352</v>
      </c>
      <c r="B10432" s="1">
        <f>DATE(2011,12,1) + TIME(0,0,0)</f>
        <v>40878</v>
      </c>
      <c r="C10432">
        <v>21.150987624999999</v>
      </c>
    </row>
    <row r="10433" spans="1:3" x14ac:dyDescent="0.25">
      <c r="A10433">
        <v>4383</v>
      </c>
      <c r="B10433" s="1">
        <f>DATE(2012,1,1) + TIME(0,0,0)</f>
        <v>40909</v>
      </c>
      <c r="C10433">
        <v>21.152593613000001</v>
      </c>
    </row>
    <row r="10434" spans="1:3" x14ac:dyDescent="0.25">
      <c r="A10434">
        <v>4414</v>
      </c>
      <c r="B10434" s="1">
        <f>DATE(2012,2,1) + TIME(0,0,0)</f>
        <v>40940</v>
      </c>
      <c r="C10434">
        <v>21.154197693</v>
      </c>
    </row>
    <row r="10435" spans="1:3" x14ac:dyDescent="0.25">
      <c r="A10435">
        <v>4443</v>
      </c>
      <c r="B10435" s="1">
        <f>DATE(2012,3,1) + TIME(0,0,0)</f>
        <v>40969</v>
      </c>
      <c r="C10435">
        <v>21.155694961999998</v>
      </c>
    </row>
    <row r="10436" spans="1:3" x14ac:dyDescent="0.25">
      <c r="A10436">
        <v>4474</v>
      </c>
      <c r="B10436" s="1">
        <f>DATE(2012,4,1) + TIME(0,0,0)</f>
        <v>41000</v>
      </c>
      <c r="C10436">
        <v>21.157291411999999</v>
      </c>
    </row>
    <row r="10437" spans="1:3" x14ac:dyDescent="0.25">
      <c r="A10437">
        <v>4504</v>
      </c>
      <c r="B10437" s="1">
        <f>DATE(2012,5,1) + TIME(0,0,0)</f>
        <v>41030</v>
      </c>
      <c r="C10437">
        <v>21.158834457000001</v>
      </c>
    </row>
    <row r="10438" spans="1:3" x14ac:dyDescent="0.25">
      <c r="A10438">
        <v>4535</v>
      </c>
      <c r="B10438" s="1">
        <f>DATE(2012,6,1) + TIME(0,0,0)</f>
        <v>41061</v>
      </c>
      <c r="C10438">
        <v>21.160425186000001</v>
      </c>
    </row>
    <row r="10439" spans="1:3" x14ac:dyDescent="0.25">
      <c r="A10439">
        <v>4565</v>
      </c>
      <c r="B10439" s="1">
        <f>DATE(2012,7,1) + TIME(0,0,0)</f>
        <v>41091</v>
      </c>
      <c r="C10439">
        <v>21.161962508999999</v>
      </c>
    </row>
    <row r="10440" spans="1:3" x14ac:dyDescent="0.25">
      <c r="A10440">
        <v>4596</v>
      </c>
      <c r="B10440" s="1">
        <f>DATE(2012,8,1) + TIME(0,0,0)</f>
        <v>41122</v>
      </c>
      <c r="C10440">
        <v>21.163547516000001</v>
      </c>
    </row>
    <row r="10441" spans="1:3" x14ac:dyDescent="0.25">
      <c r="A10441">
        <v>4627</v>
      </c>
      <c r="B10441" s="1">
        <f>DATE(2012,9,1) + TIME(0,0,0)</f>
        <v>41153</v>
      </c>
      <c r="C10441">
        <v>21.165130614999999</v>
      </c>
    </row>
    <row r="10442" spans="1:3" x14ac:dyDescent="0.25">
      <c r="A10442">
        <v>4657</v>
      </c>
      <c r="B10442" s="1">
        <f>DATE(2012,10,1) + TIME(0,0,0)</f>
        <v>41183</v>
      </c>
      <c r="C10442">
        <v>21.166662215999999</v>
      </c>
    </row>
    <row r="10443" spans="1:3" x14ac:dyDescent="0.25">
      <c r="A10443">
        <v>4688</v>
      </c>
      <c r="B10443" s="1">
        <f>DATE(2012,11,1) + TIME(0,0,0)</f>
        <v>41214</v>
      </c>
      <c r="C10443">
        <v>21.168241501000001</v>
      </c>
    </row>
    <row r="10444" spans="1:3" x14ac:dyDescent="0.25">
      <c r="A10444">
        <v>4718</v>
      </c>
      <c r="B10444" s="1">
        <f>DATE(2012,12,1) + TIME(0,0,0)</f>
        <v>41244</v>
      </c>
      <c r="C10444">
        <v>21.169769287000001</v>
      </c>
    </row>
    <row r="10445" spans="1:3" x14ac:dyDescent="0.25">
      <c r="A10445">
        <v>4749</v>
      </c>
      <c r="B10445" s="1">
        <f>DATE(2013,1,1) + TIME(0,0,0)</f>
        <v>41275</v>
      </c>
      <c r="C10445">
        <v>21.171344757</v>
      </c>
    </row>
    <row r="10446" spans="1:3" x14ac:dyDescent="0.25">
      <c r="A10446">
        <v>4780</v>
      </c>
      <c r="B10446" s="1">
        <f>DATE(2013,2,1) + TIME(0,0,0)</f>
        <v>41306</v>
      </c>
      <c r="C10446">
        <v>21.172918320000001</v>
      </c>
    </row>
    <row r="10447" spans="1:3" x14ac:dyDescent="0.25">
      <c r="A10447">
        <v>4808</v>
      </c>
      <c r="B10447" s="1">
        <f>DATE(2013,3,1) + TIME(0,0,0)</f>
        <v>41334</v>
      </c>
      <c r="C10447">
        <v>21.174341202000001</v>
      </c>
    </row>
    <row r="10448" spans="1:3" x14ac:dyDescent="0.25">
      <c r="A10448">
        <v>4839</v>
      </c>
      <c r="B10448" s="1">
        <f>DATE(2013,4,1) + TIME(0,0,0)</f>
        <v>41365</v>
      </c>
      <c r="C10448">
        <v>21.175912857</v>
      </c>
    </row>
    <row r="10449" spans="1:3" x14ac:dyDescent="0.25">
      <c r="A10449">
        <v>4869</v>
      </c>
      <c r="B10449" s="1">
        <f>DATE(2013,5,1) + TIME(0,0,0)</f>
        <v>41395</v>
      </c>
      <c r="C10449">
        <v>21.177433014000002</v>
      </c>
    </row>
    <row r="10450" spans="1:3" x14ac:dyDescent="0.25">
      <c r="A10450">
        <v>4900</v>
      </c>
      <c r="B10450" s="1">
        <f>DATE(2013,6,1) + TIME(0,0,0)</f>
        <v>41426</v>
      </c>
      <c r="C10450">
        <v>21.179004669000001</v>
      </c>
    </row>
    <row r="10451" spans="1:3" x14ac:dyDescent="0.25">
      <c r="A10451">
        <v>4930</v>
      </c>
      <c r="B10451" s="1">
        <f>DATE(2013,7,1) + TIME(0,0,0)</f>
        <v>41456</v>
      </c>
      <c r="C10451">
        <v>21.180522919000001</v>
      </c>
    </row>
    <row r="10452" spans="1:3" x14ac:dyDescent="0.25">
      <c r="A10452">
        <v>4961</v>
      </c>
      <c r="B10452" s="1">
        <f>DATE(2013,8,1) + TIME(0,0,0)</f>
        <v>41487</v>
      </c>
      <c r="C10452">
        <v>21.182092666999999</v>
      </c>
    </row>
    <row r="10453" spans="1:3" x14ac:dyDescent="0.25">
      <c r="A10453">
        <v>4992</v>
      </c>
      <c r="B10453" s="1">
        <f>DATE(2013,9,1) + TIME(0,0,0)</f>
        <v>41518</v>
      </c>
      <c r="C10453">
        <v>21.183660506999999</v>
      </c>
    </row>
    <row r="10454" spans="1:3" x14ac:dyDescent="0.25">
      <c r="A10454">
        <v>5022</v>
      </c>
      <c r="B10454" s="1">
        <f>DATE(2013,10,1) + TIME(0,0,0)</f>
        <v>41548</v>
      </c>
      <c r="C10454">
        <v>21.185178756999999</v>
      </c>
    </row>
    <row r="10455" spans="1:3" x14ac:dyDescent="0.25">
      <c r="A10455">
        <v>5053</v>
      </c>
      <c r="B10455" s="1">
        <f>DATE(2013,11,1) + TIME(0,0,0)</f>
        <v>41579</v>
      </c>
      <c r="C10455">
        <v>21.186746596999999</v>
      </c>
    </row>
    <row r="10456" spans="1:3" x14ac:dyDescent="0.25">
      <c r="A10456">
        <v>5083</v>
      </c>
      <c r="B10456" s="1">
        <f>DATE(2013,12,1) + TIME(0,0,0)</f>
        <v>41609</v>
      </c>
      <c r="C10456">
        <v>21.188262939000001</v>
      </c>
    </row>
    <row r="10457" spans="1:3" x14ac:dyDescent="0.25">
      <c r="A10457">
        <v>5114</v>
      </c>
      <c r="B10457" s="1">
        <f>DATE(2014,1,1) + TIME(0,0,0)</f>
        <v>41640</v>
      </c>
      <c r="C10457">
        <v>21.189830780000001</v>
      </c>
    </row>
    <row r="10458" spans="1:3" x14ac:dyDescent="0.25">
      <c r="A10458">
        <v>5145</v>
      </c>
      <c r="B10458" s="1">
        <f>DATE(2014,2,1) + TIME(0,0,0)</f>
        <v>41671</v>
      </c>
      <c r="C10458">
        <v>21.191398621000001</v>
      </c>
    </row>
    <row r="10459" spans="1:3" x14ac:dyDescent="0.25">
      <c r="A10459">
        <v>5173</v>
      </c>
      <c r="B10459" s="1">
        <f>DATE(2014,3,1) + TIME(0,0,0)</f>
        <v>41699</v>
      </c>
      <c r="C10459">
        <v>21.192813872999999</v>
      </c>
    </row>
    <row r="10460" spans="1:3" x14ac:dyDescent="0.25">
      <c r="A10460">
        <v>5204</v>
      </c>
      <c r="B10460" s="1">
        <f>DATE(2014,4,1) + TIME(0,0,0)</f>
        <v>41730</v>
      </c>
      <c r="C10460">
        <v>21.194381713999999</v>
      </c>
    </row>
    <row r="10461" spans="1:3" x14ac:dyDescent="0.25">
      <c r="A10461">
        <v>5234</v>
      </c>
      <c r="B10461" s="1">
        <f>DATE(2014,5,1) + TIME(0,0,0)</f>
        <v>41760</v>
      </c>
      <c r="C10461">
        <v>21.195899962999999</v>
      </c>
    </row>
    <row r="10462" spans="1:3" x14ac:dyDescent="0.25">
      <c r="A10462">
        <v>5265</v>
      </c>
      <c r="B10462" s="1">
        <f>DATE(2014,6,1) + TIME(0,0,0)</f>
        <v>41791</v>
      </c>
      <c r="C10462">
        <v>21.197469711</v>
      </c>
    </row>
    <row r="10463" spans="1:3" x14ac:dyDescent="0.25">
      <c r="A10463">
        <v>5295</v>
      </c>
      <c r="B10463" s="1">
        <f>DATE(2014,7,1) + TIME(0,0,0)</f>
        <v>41821</v>
      </c>
      <c r="C10463">
        <v>21.198987961</v>
      </c>
    </row>
    <row r="10464" spans="1:3" x14ac:dyDescent="0.25">
      <c r="A10464">
        <v>5326</v>
      </c>
      <c r="B10464" s="1">
        <f>DATE(2014,8,1) + TIME(0,0,0)</f>
        <v>41852</v>
      </c>
      <c r="C10464">
        <v>21.200557709000002</v>
      </c>
    </row>
    <row r="10465" spans="1:3" x14ac:dyDescent="0.25">
      <c r="A10465">
        <v>5357</v>
      </c>
      <c r="B10465" s="1">
        <f>DATE(2014,9,1) + TIME(0,0,0)</f>
        <v>41883</v>
      </c>
      <c r="C10465">
        <v>21.202127457</v>
      </c>
    </row>
    <row r="10466" spans="1:3" x14ac:dyDescent="0.25">
      <c r="A10466">
        <v>5387</v>
      </c>
      <c r="B10466" s="1">
        <f>DATE(2014,10,1) + TIME(0,0,0)</f>
        <v>41913</v>
      </c>
      <c r="C10466">
        <v>21.203647614000001</v>
      </c>
    </row>
    <row r="10467" spans="1:3" x14ac:dyDescent="0.25">
      <c r="A10467">
        <v>5418</v>
      </c>
      <c r="B10467" s="1">
        <f>DATE(2014,11,1) + TIME(0,0,0)</f>
        <v>41944</v>
      </c>
      <c r="C10467">
        <v>21.205219269000001</v>
      </c>
    </row>
    <row r="10468" spans="1:3" x14ac:dyDescent="0.25">
      <c r="A10468">
        <v>5448</v>
      </c>
      <c r="B10468" s="1">
        <f>DATE(2014,12,1) + TIME(0,0,0)</f>
        <v>41974</v>
      </c>
      <c r="C10468">
        <v>21.206741333</v>
      </c>
    </row>
    <row r="10469" spans="1:3" x14ac:dyDescent="0.25">
      <c r="A10469">
        <v>5479</v>
      </c>
      <c r="B10469" s="1">
        <f>DATE(2015,1,1) + TIME(0,0,0)</f>
        <v>42005</v>
      </c>
      <c r="C10469">
        <v>21.208314896000001</v>
      </c>
    </row>
    <row r="10470" spans="1:3" x14ac:dyDescent="0.25">
      <c r="A10470">
        <v>5510</v>
      </c>
      <c r="B10470" s="1">
        <f>DATE(2015,2,1) + TIME(0,0,0)</f>
        <v>42036</v>
      </c>
      <c r="C10470">
        <v>21.209890366</v>
      </c>
    </row>
    <row r="10471" spans="1:3" x14ac:dyDescent="0.25">
      <c r="A10471">
        <v>5538</v>
      </c>
      <c r="B10471" s="1">
        <f>DATE(2015,3,1) + TIME(0,0,0)</f>
        <v>42064</v>
      </c>
      <c r="C10471">
        <v>21.211313248</v>
      </c>
    </row>
    <row r="10472" spans="1:3" x14ac:dyDescent="0.25">
      <c r="A10472">
        <v>5569</v>
      </c>
      <c r="B10472" s="1">
        <f>DATE(2015,4,1) + TIME(0,0,0)</f>
        <v>42095</v>
      </c>
      <c r="C10472">
        <v>21.212890625</v>
      </c>
    </row>
    <row r="10473" spans="1:3" x14ac:dyDescent="0.25">
      <c r="A10473">
        <v>5599</v>
      </c>
      <c r="B10473" s="1">
        <f>DATE(2015,5,1) + TIME(0,0,0)</f>
        <v>42125</v>
      </c>
      <c r="C10473">
        <v>21.214418411</v>
      </c>
    </row>
    <row r="10474" spans="1:3" x14ac:dyDescent="0.25">
      <c r="A10474">
        <v>5630</v>
      </c>
      <c r="B10474" s="1">
        <f>DATE(2015,6,1) + TIME(0,0,0)</f>
        <v>42156</v>
      </c>
      <c r="C10474">
        <v>21.215997695999999</v>
      </c>
    </row>
    <row r="10475" spans="1:3" x14ac:dyDescent="0.25">
      <c r="A10475">
        <v>5660</v>
      </c>
      <c r="B10475" s="1">
        <f>DATE(2015,7,1) + TIME(0,0,0)</f>
        <v>42186</v>
      </c>
      <c r="C10475">
        <v>21.217527390000001</v>
      </c>
    </row>
    <row r="10476" spans="1:3" x14ac:dyDescent="0.25">
      <c r="A10476">
        <v>5691</v>
      </c>
      <c r="B10476" s="1">
        <f>DATE(2015,8,1) + TIME(0,0,0)</f>
        <v>42217</v>
      </c>
      <c r="C10476">
        <v>21.219110488999998</v>
      </c>
    </row>
    <row r="10477" spans="1:3" x14ac:dyDescent="0.25">
      <c r="A10477">
        <v>5722</v>
      </c>
      <c r="B10477" s="1">
        <f>DATE(2015,9,1) + TIME(0,0,0)</f>
        <v>42248</v>
      </c>
      <c r="C10477">
        <v>21.220693588</v>
      </c>
    </row>
    <row r="10478" spans="1:3" x14ac:dyDescent="0.25">
      <c r="A10478">
        <v>5752</v>
      </c>
      <c r="B10478" s="1">
        <f>DATE(2015,10,1) + TIME(0,0,0)</f>
        <v>42278</v>
      </c>
      <c r="C10478">
        <v>21.222229003999999</v>
      </c>
    </row>
    <row r="10479" spans="1:3" x14ac:dyDescent="0.25">
      <c r="A10479">
        <v>5783</v>
      </c>
      <c r="B10479" s="1">
        <f>DATE(2015,11,1) + TIME(0,0,0)</f>
        <v>42309</v>
      </c>
      <c r="C10479">
        <v>21.223815918</v>
      </c>
    </row>
    <row r="10480" spans="1:3" x14ac:dyDescent="0.25">
      <c r="A10480">
        <v>5813</v>
      </c>
      <c r="B10480" s="1">
        <f>DATE(2015,12,1) + TIME(0,0,0)</f>
        <v>42339</v>
      </c>
      <c r="C10480">
        <v>21.225351333999999</v>
      </c>
    </row>
    <row r="10481" spans="1:3" x14ac:dyDescent="0.25">
      <c r="A10481">
        <v>5844</v>
      </c>
      <c r="B10481" s="1">
        <f>DATE(2016,1,1) + TIME(0,0,0)</f>
        <v>42370</v>
      </c>
      <c r="C10481">
        <v>21.226942061999999</v>
      </c>
    </row>
    <row r="10482" spans="1:3" x14ac:dyDescent="0.25">
      <c r="A10482">
        <v>5875</v>
      </c>
      <c r="B10482" s="1">
        <f>DATE(2016,2,1) + TIME(0,0,0)</f>
        <v>42401</v>
      </c>
      <c r="C10482">
        <v>21.228532790999999</v>
      </c>
    </row>
    <row r="10483" spans="1:3" x14ac:dyDescent="0.25">
      <c r="A10483">
        <v>5904</v>
      </c>
      <c r="B10483" s="1">
        <f>DATE(2016,3,1) + TIME(0,0,0)</f>
        <v>42430</v>
      </c>
      <c r="C10483">
        <v>21.230024338</v>
      </c>
    </row>
    <row r="10484" spans="1:3" x14ac:dyDescent="0.25">
      <c r="A10484">
        <v>5935</v>
      </c>
      <c r="B10484" s="1">
        <f>DATE(2016,4,1) + TIME(0,0,0)</f>
        <v>42461</v>
      </c>
      <c r="C10484">
        <v>21.231618880999999</v>
      </c>
    </row>
    <row r="10485" spans="1:3" x14ac:dyDescent="0.25">
      <c r="A10485">
        <v>5965</v>
      </c>
      <c r="B10485" s="1">
        <f>DATE(2016,5,1) + TIME(0,0,0)</f>
        <v>42491</v>
      </c>
      <c r="C10485">
        <v>21.233163833999999</v>
      </c>
    </row>
    <row r="10486" spans="1:3" x14ac:dyDescent="0.25">
      <c r="A10486">
        <v>5996</v>
      </c>
      <c r="B10486" s="1">
        <f>DATE(2016,6,1) + TIME(0,0,0)</f>
        <v>42522</v>
      </c>
      <c r="C10486">
        <v>21.234760284</v>
      </c>
    </row>
    <row r="10487" spans="1:3" x14ac:dyDescent="0.25">
      <c r="A10487">
        <v>6026</v>
      </c>
      <c r="B10487" s="1">
        <f>DATE(2016,7,1) + TIME(0,0,0)</f>
        <v>42552</v>
      </c>
      <c r="C10487">
        <v>21.236309051999999</v>
      </c>
    </row>
    <row r="10488" spans="1:3" x14ac:dyDescent="0.25">
      <c r="A10488">
        <v>6057</v>
      </c>
      <c r="B10488" s="1">
        <f>DATE(2016,8,1) + TIME(0,0,0)</f>
        <v>42583</v>
      </c>
      <c r="C10488">
        <v>21.237911224000001</v>
      </c>
    </row>
    <row r="10489" spans="1:3" x14ac:dyDescent="0.25">
      <c r="A10489">
        <v>6088</v>
      </c>
      <c r="B10489" s="1">
        <f>DATE(2016,9,1) + TIME(0,0,0)</f>
        <v>42614</v>
      </c>
      <c r="C10489">
        <v>21.239513397</v>
      </c>
    </row>
    <row r="10490" spans="1:3" x14ac:dyDescent="0.25">
      <c r="A10490">
        <v>6118</v>
      </c>
      <c r="B10490" s="1">
        <f>DATE(2016,10,1) + TIME(0,0,0)</f>
        <v>42644</v>
      </c>
      <c r="C10490">
        <v>21.241065978999998</v>
      </c>
    </row>
    <row r="10491" spans="1:3" x14ac:dyDescent="0.25">
      <c r="A10491">
        <v>6149</v>
      </c>
      <c r="B10491" s="1">
        <f>DATE(2016,11,1) + TIME(0,0,0)</f>
        <v>42675</v>
      </c>
      <c r="C10491">
        <v>21.242673874000001</v>
      </c>
    </row>
    <row r="10492" spans="1:3" x14ac:dyDescent="0.25">
      <c r="A10492">
        <v>6179</v>
      </c>
      <c r="B10492" s="1">
        <f>DATE(2016,12,1) + TIME(0,0,0)</f>
        <v>42705</v>
      </c>
      <c r="C10492">
        <v>21.244230269999999</v>
      </c>
    </row>
    <row r="10493" spans="1:3" x14ac:dyDescent="0.25">
      <c r="A10493">
        <v>6210</v>
      </c>
      <c r="B10493" s="1">
        <f>DATE(2017,1,1) + TIME(0,0,0)</f>
        <v>42736</v>
      </c>
      <c r="C10493">
        <v>21.245840073</v>
      </c>
    </row>
    <row r="10494" spans="1:3" x14ac:dyDescent="0.25">
      <c r="A10494">
        <v>6241</v>
      </c>
      <c r="B10494" s="1">
        <f>DATE(2017,2,1) + TIME(0,0,0)</f>
        <v>42767</v>
      </c>
      <c r="C10494">
        <v>21.247451781999999</v>
      </c>
    </row>
    <row r="10495" spans="1:3" x14ac:dyDescent="0.25">
      <c r="A10495">
        <v>6269</v>
      </c>
      <c r="B10495" s="1">
        <f>DATE(2017,3,1) + TIME(0,0,0)</f>
        <v>42795</v>
      </c>
      <c r="C10495">
        <v>21.248908997000001</v>
      </c>
    </row>
    <row r="10496" spans="1:3" x14ac:dyDescent="0.25">
      <c r="A10496">
        <v>6300</v>
      </c>
      <c r="B10496" s="1">
        <f>DATE(2017,4,1) + TIME(0,0,0)</f>
        <v>42826</v>
      </c>
      <c r="C10496">
        <v>21.250524520999999</v>
      </c>
    </row>
    <row r="10497" spans="1:3" x14ac:dyDescent="0.25">
      <c r="A10497">
        <v>6330</v>
      </c>
      <c r="B10497" s="1">
        <f>DATE(2017,5,1) + TIME(0,0,0)</f>
        <v>42856</v>
      </c>
      <c r="C10497">
        <v>21.252090454000001</v>
      </c>
    </row>
    <row r="10498" spans="1:3" x14ac:dyDescent="0.25">
      <c r="A10498">
        <v>6361</v>
      </c>
      <c r="B10498" s="1">
        <f>DATE(2017,6,1) + TIME(0,0,0)</f>
        <v>42887</v>
      </c>
      <c r="C10498">
        <v>21.253709792999999</v>
      </c>
    </row>
    <row r="10499" spans="1:3" x14ac:dyDescent="0.25">
      <c r="A10499">
        <v>6391</v>
      </c>
      <c r="B10499" s="1">
        <f>DATE(2017,7,1) + TIME(0,0,0)</f>
        <v>42917</v>
      </c>
      <c r="C10499">
        <v>21.255279541</v>
      </c>
    </row>
    <row r="10500" spans="1:3" x14ac:dyDescent="0.25">
      <c r="A10500">
        <v>6422</v>
      </c>
      <c r="B10500" s="1">
        <f>DATE(2017,8,1) + TIME(0,0,0)</f>
        <v>42948</v>
      </c>
      <c r="C10500">
        <v>21.256900786999999</v>
      </c>
    </row>
    <row r="10501" spans="1:3" x14ac:dyDescent="0.25">
      <c r="A10501">
        <v>6453</v>
      </c>
      <c r="B10501" s="1">
        <f>DATE(2017,9,1) + TIME(0,0,0)</f>
        <v>42979</v>
      </c>
      <c r="C10501">
        <v>21.258525848000001</v>
      </c>
    </row>
    <row r="10502" spans="1:3" x14ac:dyDescent="0.25">
      <c r="A10502">
        <v>6483</v>
      </c>
      <c r="B10502" s="1">
        <f>DATE(2017,10,1) + TIME(0,0,0)</f>
        <v>43009</v>
      </c>
      <c r="C10502">
        <v>21.260101318</v>
      </c>
    </row>
    <row r="10503" spans="1:3" x14ac:dyDescent="0.25">
      <c r="A10503">
        <v>6514</v>
      </c>
      <c r="B10503" s="1">
        <f>DATE(2017,11,1) + TIME(0,0,0)</f>
        <v>43040</v>
      </c>
      <c r="C10503">
        <v>21.261730193999998</v>
      </c>
    </row>
    <row r="10504" spans="1:3" x14ac:dyDescent="0.25">
      <c r="A10504">
        <v>6544</v>
      </c>
      <c r="B10504" s="1">
        <f>DATE(2017,12,1) + TIME(0,0,0)</f>
        <v>43070</v>
      </c>
      <c r="C10504">
        <v>21.263307570999999</v>
      </c>
    </row>
    <row r="10505" spans="1:3" x14ac:dyDescent="0.25">
      <c r="A10505">
        <v>6575</v>
      </c>
      <c r="B10505" s="1">
        <f>DATE(2018,1,1) + TIME(0,0,0)</f>
        <v>43101</v>
      </c>
      <c r="C10505">
        <v>21.264938354000002</v>
      </c>
    </row>
    <row r="10506" spans="1:3" x14ac:dyDescent="0.25">
      <c r="A10506">
        <v>6606</v>
      </c>
      <c r="B10506" s="1">
        <f>DATE(2018,2,1) + TIME(0,0,0)</f>
        <v>43132</v>
      </c>
      <c r="C10506">
        <v>21.266572952000001</v>
      </c>
    </row>
    <row r="10507" spans="1:3" x14ac:dyDescent="0.25">
      <c r="A10507">
        <v>6634</v>
      </c>
      <c r="B10507" s="1">
        <f>DATE(2018,3,1) + TIME(0,0,0)</f>
        <v>43160</v>
      </c>
      <c r="C10507">
        <v>21.268051147000001</v>
      </c>
    </row>
    <row r="10508" spans="1:3" x14ac:dyDescent="0.25">
      <c r="A10508">
        <v>6665</v>
      </c>
      <c r="B10508" s="1">
        <f>DATE(2018,4,1) + TIME(0,0,0)</f>
        <v>43191</v>
      </c>
      <c r="C10508">
        <v>21.269687652999998</v>
      </c>
    </row>
    <row r="10509" spans="1:3" x14ac:dyDescent="0.25">
      <c r="A10509">
        <v>6695</v>
      </c>
      <c r="B10509" s="1">
        <f>DATE(2018,5,1) + TIME(0,0,0)</f>
        <v>43221</v>
      </c>
      <c r="C10509">
        <v>21.271274566999999</v>
      </c>
    </row>
    <row r="10510" spans="1:3" x14ac:dyDescent="0.25">
      <c r="A10510">
        <v>6726</v>
      </c>
      <c r="B10510" s="1">
        <f>DATE(2018,6,1) + TIME(0,0,0)</f>
        <v>43252</v>
      </c>
      <c r="C10510">
        <v>21.272914885999999</v>
      </c>
    </row>
    <row r="10511" spans="1:3" x14ac:dyDescent="0.25">
      <c r="A10511">
        <v>6756</v>
      </c>
      <c r="B10511" s="1">
        <f>DATE(2018,7,1) + TIME(0,0,0)</f>
        <v>43282</v>
      </c>
      <c r="C10511">
        <v>21.274505614999999</v>
      </c>
    </row>
    <row r="10512" spans="1:3" x14ac:dyDescent="0.25">
      <c r="A10512">
        <v>6787</v>
      </c>
      <c r="B10512" s="1">
        <f>DATE(2018,8,1) + TIME(0,0,0)</f>
        <v>43313</v>
      </c>
      <c r="C10512">
        <v>21.276149749999998</v>
      </c>
    </row>
    <row r="10513" spans="1:3" x14ac:dyDescent="0.25">
      <c r="A10513">
        <v>6818</v>
      </c>
      <c r="B10513" s="1">
        <f>DATE(2018,9,1) + TIME(0,0,0)</f>
        <v>43344</v>
      </c>
      <c r="C10513">
        <v>21.277795791999999</v>
      </c>
    </row>
    <row r="10514" spans="1:3" x14ac:dyDescent="0.25">
      <c r="A10514">
        <v>6848</v>
      </c>
      <c r="B10514" s="1">
        <f>DATE(2018,10,1) + TIME(0,0,0)</f>
        <v>43374</v>
      </c>
      <c r="C10514">
        <v>21.279390334999999</v>
      </c>
    </row>
    <row r="10515" spans="1:3" x14ac:dyDescent="0.25">
      <c r="A10515">
        <v>6879</v>
      </c>
      <c r="B10515" s="1">
        <f>DATE(2018,11,1) + TIME(0,0,0)</f>
        <v>43405</v>
      </c>
      <c r="C10515">
        <v>21.281040191999999</v>
      </c>
    </row>
    <row r="10516" spans="1:3" x14ac:dyDescent="0.25">
      <c r="A10516">
        <v>6909</v>
      </c>
      <c r="B10516" s="1">
        <f>DATE(2018,12,1) + TIME(0,0,0)</f>
        <v>43435</v>
      </c>
      <c r="C10516">
        <v>21.282638550000001</v>
      </c>
    </row>
    <row r="10517" spans="1:3" x14ac:dyDescent="0.25">
      <c r="A10517">
        <v>6940</v>
      </c>
      <c r="B10517" s="1">
        <f>DATE(2019,1,1) + TIME(0,0,0)</f>
        <v>43466</v>
      </c>
      <c r="C10517">
        <v>21.284292221000001</v>
      </c>
    </row>
    <row r="10518" spans="1:3" x14ac:dyDescent="0.25">
      <c r="A10518">
        <v>6971</v>
      </c>
      <c r="B10518" s="1">
        <f>DATE(2019,2,1) + TIME(0,0,0)</f>
        <v>43497</v>
      </c>
      <c r="C10518">
        <v>21.285945892000001</v>
      </c>
    </row>
    <row r="10519" spans="1:3" x14ac:dyDescent="0.25">
      <c r="A10519">
        <v>6999</v>
      </c>
      <c r="B10519" s="1">
        <f>DATE(2019,3,1) + TIME(0,0,0)</f>
        <v>43525</v>
      </c>
      <c r="C10519">
        <v>21.287441254000001</v>
      </c>
    </row>
    <row r="10520" spans="1:3" x14ac:dyDescent="0.25">
      <c r="A10520">
        <v>7030</v>
      </c>
      <c r="B10520" s="1">
        <f>DATE(2019,4,1) + TIME(0,0,0)</f>
        <v>43556</v>
      </c>
      <c r="C10520">
        <v>21.28909874</v>
      </c>
    </row>
    <row r="10521" spans="1:3" x14ac:dyDescent="0.25">
      <c r="A10521">
        <v>7060</v>
      </c>
      <c r="B10521" s="1">
        <f>DATE(2019,5,1) + TIME(0,0,0)</f>
        <v>43586</v>
      </c>
      <c r="C10521">
        <v>21.290704727000001</v>
      </c>
    </row>
    <row r="10522" spans="1:3" x14ac:dyDescent="0.25">
      <c r="A10522">
        <v>7091</v>
      </c>
      <c r="B10522" s="1">
        <f>DATE(2019,6,1) + TIME(0,0,0)</f>
        <v>43617</v>
      </c>
      <c r="C10522">
        <v>21.292366028</v>
      </c>
    </row>
    <row r="10523" spans="1:3" x14ac:dyDescent="0.25">
      <c r="A10523">
        <v>7121</v>
      </c>
      <c r="B10523" s="1">
        <f>DATE(2019,7,1) + TIME(0,0,0)</f>
        <v>43647</v>
      </c>
      <c r="C10523">
        <v>21.293973922999999</v>
      </c>
    </row>
    <row r="10524" spans="1:3" x14ac:dyDescent="0.25">
      <c r="A10524">
        <v>7152</v>
      </c>
      <c r="B10524" s="1">
        <f>DATE(2019,8,1) + TIME(0,0,0)</f>
        <v>43678</v>
      </c>
      <c r="C10524">
        <v>21.295637130999999</v>
      </c>
    </row>
    <row r="10525" spans="1:3" x14ac:dyDescent="0.25">
      <c r="A10525">
        <v>7183</v>
      </c>
      <c r="B10525" s="1">
        <f>DATE(2019,9,1) + TIME(0,0,0)</f>
        <v>43709</v>
      </c>
      <c r="C10525">
        <v>21.297302246000001</v>
      </c>
    </row>
    <row r="10526" spans="1:3" x14ac:dyDescent="0.25">
      <c r="A10526">
        <v>7213</v>
      </c>
      <c r="B10526" s="1">
        <f>DATE(2019,10,1) + TIME(0,0,0)</f>
        <v>43739</v>
      </c>
      <c r="C10526">
        <v>21.298915863000001</v>
      </c>
    </row>
    <row r="10527" spans="1:3" x14ac:dyDescent="0.25">
      <c r="A10527">
        <v>7244</v>
      </c>
      <c r="B10527" s="1">
        <f>DATE(2019,11,1) + TIME(0,0,0)</f>
        <v>43770</v>
      </c>
      <c r="C10527">
        <v>21.300582886000001</v>
      </c>
    </row>
    <row r="10528" spans="1:3" x14ac:dyDescent="0.25">
      <c r="A10528">
        <v>7274</v>
      </c>
      <c r="B10528" s="1">
        <f>DATE(2019,12,1) + TIME(0,0,0)</f>
        <v>43800</v>
      </c>
      <c r="C10528">
        <v>21.302198409999999</v>
      </c>
    </row>
    <row r="10529" spans="1:3" x14ac:dyDescent="0.25">
      <c r="A10529">
        <v>7305</v>
      </c>
      <c r="B10529" s="1">
        <f>DATE(2020,1,1) + TIME(0,0,0)</f>
        <v>43831</v>
      </c>
      <c r="C10529">
        <v>21.303869247000002</v>
      </c>
    </row>
    <row r="10530" spans="1:3" x14ac:dyDescent="0.25">
      <c r="A10530">
        <v>7336</v>
      </c>
      <c r="B10530" s="1">
        <f>DATE(2020,2,1) + TIME(0,0,0)</f>
        <v>43862</v>
      </c>
      <c r="C10530">
        <v>21.305540085000001</v>
      </c>
    </row>
    <row r="10531" spans="1:3" x14ac:dyDescent="0.25">
      <c r="A10531">
        <v>7365</v>
      </c>
      <c r="B10531" s="1">
        <f>DATE(2020,3,1) + TIME(0,0,0)</f>
        <v>43891</v>
      </c>
      <c r="C10531">
        <v>21.307106017999999</v>
      </c>
    </row>
    <row r="10532" spans="1:3" x14ac:dyDescent="0.25">
      <c r="A10532">
        <v>7396</v>
      </c>
      <c r="B10532" s="1">
        <f>DATE(2020,4,1) + TIME(0,0,0)</f>
        <v>43922</v>
      </c>
      <c r="C10532">
        <v>21.308778762999999</v>
      </c>
    </row>
    <row r="10533" spans="1:3" x14ac:dyDescent="0.25">
      <c r="A10533">
        <v>7426</v>
      </c>
      <c r="B10533" s="1">
        <f>DATE(2020,5,1) + TIME(0,0,0)</f>
        <v>43952</v>
      </c>
      <c r="C10533">
        <v>21.310401917</v>
      </c>
    </row>
    <row r="10534" spans="1:3" x14ac:dyDescent="0.25">
      <c r="A10534">
        <v>7457</v>
      </c>
      <c r="B10534" s="1">
        <f>DATE(2020,6,1) + TIME(0,0,0)</f>
        <v>43983</v>
      </c>
      <c r="C10534">
        <v>21.312078476</v>
      </c>
    </row>
    <row r="10535" spans="1:3" x14ac:dyDescent="0.25">
      <c r="A10535">
        <v>7487</v>
      </c>
      <c r="B10535" s="1">
        <f>DATE(2020,7,1) + TIME(0,0,0)</f>
        <v>44013</v>
      </c>
      <c r="C10535">
        <v>21.313701630000001</v>
      </c>
    </row>
    <row r="10536" spans="1:3" x14ac:dyDescent="0.25">
      <c r="A10536">
        <v>7518</v>
      </c>
      <c r="B10536" s="1">
        <f>DATE(2020,8,1) + TIME(0,0,0)</f>
        <v>44044</v>
      </c>
      <c r="C10536">
        <v>21.315380095999998</v>
      </c>
    </row>
    <row r="10537" spans="1:3" x14ac:dyDescent="0.25">
      <c r="A10537">
        <v>7549</v>
      </c>
      <c r="B10537" s="1">
        <f>DATE(2020,9,1) + TIME(0,0,0)</f>
        <v>44075</v>
      </c>
      <c r="C10537">
        <v>21.317060471000001</v>
      </c>
    </row>
    <row r="10538" spans="1:3" x14ac:dyDescent="0.25">
      <c r="A10538">
        <v>7579</v>
      </c>
      <c r="B10538" s="1">
        <f>DATE(2020,10,1) + TIME(0,0,0)</f>
        <v>44105</v>
      </c>
      <c r="C10538">
        <v>21.318687439000001</v>
      </c>
    </row>
    <row r="10539" spans="1:3" x14ac:dyDescent="0.25">
      <c r="A10539">
        <v>7610</v>
      </c>
      <c r="B10539" s="1">
        <f>DATE(2020,11,1) + TIME(0,0,0)</f>
        <v>44136</v>
      </c>
      <c r="C10539">
        <v>21.320369719999999</v>
      </c>
    </row>
    <row r="10540" spans="1:3" x14ac:dyDescent="0.25">
      <c r="A10540">
        <v>7640</v>
      </c>
      <c r="B10540" s="1">
        <f>DATE(2020,12,1) + TIME(0,0,0)</f>
        <v>44166</v>
      </c>
      <c r="C10540">
        <v>21.321998596</v>
      </c>
    </row>
    <row r="10541" spans="1:3" x14ac:dyDescent="0.25">
      <c r="A10541">
        <v>7671</v>
      </c>
      <c r="B10541" s="1">
        <f>DATE(2021,1,1) + TIME(0,0,0)</f>
        <v>44197</v>
      </c>
      <c r="C10541">
        <v>21.323682784999999</v>
      </c>
    </row>
    <row r="10542" spans="1:3" x14ac:dyDescent="0.25">
      <c r="A10542">
        <v>7702</v>
      </c>
      <c r="B10542" s="1">
        <f>DATE(2021,2,1) + TIME(0,0,0)</f>
        <v>44228</v>
      </c>
      <c r="C10542">
        <v>21.325368880999999</v>
      </c>
    </row>
    <row r="10543" spans="1:3" x14ac:dyDescent="0.25">
      <c r="A10543">
        <v>7730</v>
      </c>
      <c r="B10543" s="1">
        <f>DATE(2021,3,1) + TIME(0,0,0)</f>
        <v>44256</v>
      </c>
      <c r="C10543">
        <v>21.326890944999999</v>
      </c>
    </row>
    <row r="10544" spans="1:3" x14ac:dyDescent="0.25">
      <c r="A10544">
        <v>7761</v>
      </c>
      <c r="B10544" s="1">
        <f>DATE(2021,4,1) + TIME(0,0,0)</f>
        <v>44287</v>
      </c>
      <c r="C10544">
        <v>21.328578949000001</v>
      </c>
    </row>
    <row r="10545" spans="1:3" x14ac:dyDescent="0.25">
      <c r="A10545">
        <v>7791</v>
      </c>
      <c r="B10545" s="1">
        <f>DATE(2021,5,1) + TIME(0,0,0)</f>
        <v>44317</v>
      </c>
      <c r="C10545">
        <v>21.330211639000002</v>
      </c>
    </row>
    <row r="10546" spans="1:3" x14ac:dyDescent="0.25">
      <c r="A10546">
        <v>7822</v>
      </c>
      <c r="B10546" s="1">
        <f>DATE(2021,6,1) + TIME(0,0,0)</f>
        <v>44348</v>
      </c>
      <c r="C10546">
        <v>21.331901550000001</v>
      </c>
    </row>
    <row r="10547" spans="1:3" x14ac:dyDescent="0.25">
      <c r="A10547">
        <v>7852</v>
      </c>
      <c r="B10547" s="1">
        <f>DATE(2021,7,1) + TIME(0,0,0)</f>
        <v>44378</v>
      </c>
      <c r="C10547">
        <v>21.333536148</v>
      </c>
    </row>
    <row r="10548" spans="1:3" x14ac:dyDescent="0.25">
      <c r="A10548">
        <v>7883</v>
      </c>
      <c r="B10548" s="1">
        <f>DATE(2021,8,1) + TIME(0,0,0)</f>
        <v>44409</v>
      </c>
      <c r="C10548">
        <v>21.335227966000001</v>
      </c>
    </row>
    <row r="10549" spans="1:3" x14ac:dyDescent="0.25">
      <c r="A10549">
        <v>7914</v>
      </c>
      <c r="B10549" s="1">
        <f>DATE(2021,9,1) + TIME(0,0,0)</f>
        <v>44440</v>
      </c>
      <c r="C10549">
        <v>21.336919784999999</v>
      </c>
    </row>
    <row r="10550" spans="1:3" x14ac:dyDescent="0.25">
      <c r="A10550">
        <v>7944</v>
      </c>
      <c r="B10550" s="1">
        <f>DATE(2021,10,1) + TIME(0,0,0)</f>
        <v>44470</v>
      </c>
      <c r="C10550">
        <v>21.33855629</v>
      </c>
    </row>
    <row r="10551" spans="1:3" x14ac:dyDescent="0.25">
      <c r="A10551">
        <v>7975</v>
      </c>
      <c r="B10551" s="1">
        <f>DATE(2021,11,1) + TIME(0,0,0)</f>
        <v>44501</v>
      </c>
      <c r="C10551">
        <v>21.340250014999999</v>
      </c>
    </row>
    <row r="10552" spans="1:3" x14ac:dyDescent="0.25">
      <c r="A10552">
        <v>8005</v>
      </c>
      <c r="B10552" s="1">
        <f>DATE(2021,12,1) + TIME(0,0,0)</f>
        <v>44531</v>
      </c>
      <c r="C10552">
        <v>21.341890334999999</v>
      </c>
    </row>
    <row r="10553" spans="1:3" x14ac:dyDescent="0.25">
      <c r="A10553">
        <v>8036</v>
      </c>
      <c r="B10553" s="1">
        <f>DATE(2022,1,1) + TIME(0,0,0)</f>
        <v>44562</v>
      </c>
      <c r="C10553">
        <v>21.343584061000001</v>
      </c>
    </row>
    <row r="10554" spans="1:3" x14ac:dyDescent="0.25">
      <c r="A10554">
        <v>8067</v>
      </c>
      <c r="B10554" s="1">
        <f>DATE(2022,2,1) + TIME(0,0,0)</f>
        <v>44593</v>
      </c>
      <c r="C10554">
        <v>21.345279693999998</v>
      </c>
    </row>
    <row r="10555" spans="1:3" x14ac:dyDescent="0.25">
      <c r="A10555">
        <v>8095</v>
      </c>
      <c r="B10555" s="1">
        <f>DATE(2022,3,1) + TIME(0,0,0)</f>
        <v>44621</v>
      </c>
      <c r="C10555">
        <v>21.346811294999998</v>
      </c>
    </row>
    <row r="10556" spans="1:3" x14ac:dyDescent="0.25">
      <c r="A10556">
        <v>8126</v>
      </c>
      <c r="B10556" s="1">
        <f>DATE(2022,4,1) + TIME(0,0,0)</f>
        <v>44652</v>
      </c>
      <c r="C10556">
        <v>21.348508835000001</v>
      </c>
    </row>
    <row r="10557" spans="1:3" x14ac:dyDescent="0.25">
      <c r="A10557">
        <v>8156</v>
      </c>
      <c r="B10557" s="1">
        <f>DATE(2022,5,1) + TIME(0,0,0)</f>
        <v>44682</v>
      </c>
      <c r="C10557">
        <v>21.350151061999998</v>
      </c>
    </row>
    <row r="10558" spans="1:3" x14ac:dyDescent="0.25">
      <c r="A10558">
        <v>8187</v>
      </c>
      <c r="B10558" s="1">
        <f>DATE(2022,6,1) + TIME(0,0,0)</f>
        <v>44713</v>
      </c>
      <c r="C10558">
        <v>21.351848602</v>
      </c>
    </row>
    <row r="10559" spans="1:3" x14ac:dyDescent="0.25">
      <c r="A10559">
        <v>8217</v>
      </c>
      <c r="B10559" s="1">
        <f>DATE(2022,7,1) + TIME(0,0,0)</f>
        <v>44743</v>
      </c>
      <c r="C10559">
        <v>21.353492737</v>
      </c>
    </row>
    <row r="10560" spans="1:3" x14ac:dyDescent="0.25">
      <c r="A10560">
        <v>8248</v>
      </c>
      <c r="B10560" s="1">
        <f>DATE(2022,8,1) + TIME(0,0,0)</f>
        <v>44774</v>
      </c>
      <c r="C10560">
        <v>21.355192184</v>
      </c>
    </row>
    <row r="10561" spans="1:3" x14ac:dyDescent="0.25">
      <c r="A10561">
        <v>8279</v>
      </c>
      <c r="B10561" s="1">
        <f>DATE(2022,9,1) + TIME(0,0,0)</f>
        <v>44805</v>
      </c>
      <c r="C10561">
        <v>21.356891632</v>
      </c>
    </row>
    <row r="10562" spans="1:3" x14ac:dyDescent="0.25">
      <c r="A10562">
        <v>8309</v>
      </c>
      <c r="B10562" s="1">
        <f>DATE(2022,10,1) + TIME(0,0,0)</f>
        <v>44835</v>
      </c>
      <c r="C10562">
        <v>21.358535766999999</v>
      </c>
    </row>
    <row r="10563" spans="1:3" x14ac:dyDescent="0.25">
      <c r="A10563">
        <v>8340</v>
      </c>
      <c r="B10563" s="1">
        <f>DATE(2022,11,1) + TIME(0,0,0)</f>
        <v>44866</v>
      </c>
      <c r="C10563">
        <v>21.360237122000001</v>
      </c>
    </row>
    <row r="10564" spans="1:3" x14ac:dyDescent="0.25">
      <c r="A10564">
        <v>8370</v>
      </c>
      <c r="B10564" s="1">
        <f>DATE(2022,12,1) + TIME(0,0,0)</f>
        <v>44896</v>
      </c>
      <c r="C10564">
        <v>21.361881256</v>
      </c>
    </row>
    <row r="10565" spans="1:3" x14ac:dyDescent="0.25">
      <c r="A10565">
        <v>8401</v>
      </c>
      <c r="B10565" s="1">
        <f>DATE(2023,1,1) + TIME(0,0,0)</f>
        <v>44927</v>
      </c>
      <c r="C10565">
        <v>21.363582610999998</v>
      </c>
    </row>
    <row r="10566" spans="1:3" x14ac:dyDescent="0.25">
      <c r="A10566">
        <v>8432</v>
      </c>
      <c r="B10566" s="1">
        <f>DATE(2023,2,1) + TIME(0,0,0)</f>
        <v>44958</v>
      </c>
      <c r="C10566">
        <v>21.365283966</v>
      </c>
    </row>
    <row r="10567" spans="1:3" x14ac:dyDescent="0.25">
      <c r="A10567">
        <v>8460</v>
      </c>
      <c r="B10567" s="1">
        <f>DATE(2023,3,1) + TIME(0,0,0)</f>
        <v>44986</v>
      </c>
      <c r="C10567">
        <v>21.366819381999999</v>
      </c>
    </row>
    <row r="10568" spans="1:3" x14ac:dyDescent="0.25">
      <c r="A10568">
        <v>8491</v>
      </c>
      <c r="B10568" s="1">
        <f>DATE(2023,4,1) + TIME(0,0,0)</f>
        <v>45017</v>
      </c>
      <c r="C10568">
        <v>21.368520737000001</v>
      </c>
    </row>
    <row r="10569" spans="1:3" x14ac:dyDescent="0.25">
      <c r="A10569">
        <v>8521</v>
      </c>
      <c r="B10569" s="1">
        <f>DATE(2023,5,1) + TIME(0,0,0)</f>
        <v>45047</v>
      </c>
      <c r="C10569">
        <v>21.370168686</v>
      </c>
    </row>
    <row r="10570" spans="1:3" x14ac:dyDescent="0.25">
      <c r="A10570">
        <v>8552</v>
      </c>
      <c r="B10570" s="1">
        <f>DATE(2023,6,1) + TIME(0,0,0)</f>
        <v>45078</v>
      </c>
      <c r="C10570">
        <v>21.371870041000001</v>
      </c>
    </row>
    <row r="10571" spans="1:3" x14ac:dyDescent="0.25">
      <c r="A10571">
        <v>8582</v>
      </c>
      <c r="B10571" s="1">
        <f>DATE(2023,7,1) + TIME(0,0,0)</f>
        <v>45108</v>
      </c>
      <c r="C10571">
        <v>21.373516082999998</v>
      </c>
    </row>
    <row r="10572" spans="1:3" x14ac:dyDescent="0.25">
      <c r="A10572">
        <v>8613</v>
      </c>
      <c r="B10572" s="1">
        <f>DATE(2023,8,1) + TIME(0,0,0)</f>
        <v>45139</v>
      </c>
      <c r="C10572">
        <v>21.375217438</v>
      </c>
    </row>
    <row r="10573" spans="1:3" x14ac:dyDescent="0.25">
      <c r="A10573">
        <v>8644</v>
      </c>
      <c r="B10573" s="1">
        <f>DATE(2023,9,1) + TIME(0,0,0)</f>
        <v>45170</v>
      </c>
      <c r="C10573">
        <v>21.376918793000002</v>
      </c>
    </row>
    <row r="10574" spans="1:3" x14ac:dyDescent="0.25">
      <c r="A10574">
        <v>8674</v>
      </c>
      <c r="B10574" s="1">
        <f>DATE(2023,10,1) + TIME(0,0,0)</f>
        <v>45200</v>
      </c>
      <c r="C10574">
        <v>21.378566742</v>
      </c>
    </row>
    <row r="10575" spans="1:3" x14ac:dyDescent="0.25">
      <c r="A10575">
        <v>8705</v>
      </c>
      <c r="B10575" s="1">
        <f>DATE(2023,11,1) + TIME(0,0,0)</f>
        <v>45231</v>
      </c>
      <c r="C10575">
        <v>21.380268096999998</v>
      </c>
    </row>
    <row r="10576" spans="1:3" x14ac:dyDescent="0.25">
      <c r="A10576">
        <v>8735</v>
      </c>
      <c r="B10576" s="1">
        <f>DATE(2023,12,1) + TIME(0,0,0)</f>
        <v>45261</v>
      </c>
      <c r="C10576">
        <v>21.381914138999999</v>
      </c>
    </row>
    <row r="10577" spans="1:3" x14ac:dyDescent="0.25">
      <c r="A10577">
        <v>8766</v>
      </c>
      <c r="B10577" s="1">
        <f>DATE(2024,1,1) + TIME(0,0,0)</f>
        <v>45292</v>
      </c>
      <c r="C10577">
        <v>21.383615494000001</v>
      </c>
    </row>
    <row r="10578" spans="1:3" x14ac:dyDescent="0.25">
      <c r="A10578">
        <v>8797</v>
      </c>
      <c r="B10578" s="1">
        <f>DATE(2024,2,1) + TIME(0,0,0)</f>
        <v>45323</v>
      </c>
      <c r="C10578">
        <v>21.385316848999999</v>
      </c>
    </row>
    <row r="10579" spans="1:3" x14ac:dyDescent="0.25">
      <c r="A10579">
        <v>8826</v>
      </c>
      <c r="B10579" s="1">
        <f>DATE(2024,3,1) + TIME(0,0,0)</f>
        <v>45352</v>
      </c>
      <c r="C10579">
        <v>21.386907577999999</v>
      </c>
    </row>
    <row r="10580" spans="1:3" x14ac:dyDescent="0.25">
      <c r="A10580">
        <v>8857</v>
      </c>
      <c r="B10580" s="1">
        <f>DATE(2024,4,1) + TIME(0,0,0)</f>
        <v>45383</v>
      </c>
      <c r="C10580">
        <v>21.388608932</v>
      </c>
    </row>
    <row r="10581" spans="1:3" x14ac:dyDescent="0.25">
      <c r="A10581">
        <v>8887</v>
      </c>
      <c r="B10581" s="1">
        <f>DATE(2024,5,1) + TIME(0,0,0)</f>
        <v>45413</v>
      </c>
      <c r="C10581">
        <v>21.390254974000001</v>
      </c>
    </row>
    <row r="10582" spans="1:3" x14ac:dyDescent="0.25">
      <c r="A10582">
        <v>8918</v>
      </c>
      <c r="B10582" s="1">
        <f>DATE(2024,6,1) + TIME(0,0,0)</f>
        <v>45444</v>
      </c>
      <c r="C10582">
        <v>21.391956328999999</v>
      </c>
    </row>
    <row r="10583" spans="1:3" x14ac:dyDescent="0.25">
      <c r="A10583">
        <v>8948</v>
      </c>
      <c r="B10583" s="1">
        <f>DATE(2024,7,1) + TIME(0,0,0)</f>
        <v>45474</v>
      </c>
      <c r="C10583">
        <v>21.393600463999999</v>
      </c>
    </row>
    <row r="10584" spans="1:3" x14ac:dyDescent="0.25">
      <c r="A10584">
        <v>8979</v>
      </c>
      <c r="B10584" s="1">
        <f>DATE(2024,8,1) + TIME(0,0,0)</f>
        <v>45505</v>
      </c>
      <c r="C10584">
        <v>21.395301819</v>
      </c>
    </row>
    <row r="10585" spans="1:3" x14ac:dyDescent="0.25">
      <c r="A10585">
        <v>9010</v>
      </c>
      <c r="B10585" s="1">
        <f>DATE(2024,9,1) + TIME(0,0,0)</f>
        <v>45536</v>
      </c>
      <c r="C10585">
        <v>21.397001266</v>
      </c>
    </row>
    <row r="10586" spans="1:3" x14ac:dyDescent="0.25">
      <c r="A10586">
        <v>9040</v>
      </c>
      <c r="B10586" s="1">
        <f>DATE(2024,10,1) + TIME(0,0,0)</f>
        <v>45566</v>
      </c>
      <c r="C10586">
        <v>21.398645401</v>
      </c>
    </row>
    <row r="10587" spans="1:3" x14ac:dyDescent="0.25">
      <c r="A10587">
        <v>9071</v>
      </c>
      <c r="B10587" s="1">
        <f>DATE(2024,11,1) + TIME(0,0,0)</f>
        <v>45597</v>
      </c>
      <c r="C10587">
        <v>21.400344849</v>
      </c>
    </row>
    <row r="10588" spans="1:3" x14ac:dyDescent="0.25">
      <c r="A10588">
        <v>9101</v>
      </c>
      <c r="B10588" s="1">
        <f>DATE(2024,12,1) + TIME(0,0,0)</f>
        <v>45627</v>
      </c>
      <c r="C10588">
        <v>21.401988982999999</v>
      </c>
    </row>
    <row r="10589" spans="1:3" x14ac:dyDescent="0.25">
      <c r="A10589">
        <v>9132</v>
      </c>
      <c r="B10589" s="1">
        <f>DATE(2025,1,1) + TIME(0,0,0)</f>
        <v>45658</v>
      </c>
      <c r="C10589">
        <v>21.403688430999999</v>
      </c>
    </row>
    <row r="10590" spans="1:3" x14ac:dyDescent="0.25">
      <c r="A10590">
        <v>9163</v>
      </c>
      <c r="B10590" s="1">
        <f>DATE(2025,2,1) + TIME(0,0,0)</f>
        <v>45689</v>
      </c>
      <c r="C10590">
        <v>21.405385971000001</v>
      </c>
    </row>
    <row r="10591" spans="1:3" x14ac:dyDescent="0.25">
      <c r="A10591">
        <v>9191</v>
      </c>
      <c r="B10591" s="1">
        <f>DATE(2025,3,1) + TIME(0,0,0)</f>
        <v>45717</v>
      </c>
      <c r="C10591">
        <v>21.406919478999999</v>
      </c>
    </row>
    <row r="10592" spans="1:3" x14ac:dyDescent="0.25">
      <c r="A10592">
        <v>9222</v>
      </c>
      <c r="B10592" s="1">
        <f>DATE(2025,4,1) + TIME(0,0,0)</f>
        <v>45748</v>
      </c>
      <c r="C10592">
        <v>21.408617020000001</v>
      </c>
    </row>
    <row r="10593" spans="1:3" x14ac:dyDescent="0.25">
      <c r="A10593">
        <v>9252</v>
      </c>
      <c r="B10593" s="1">
        <f>DATE(2025,5,1) + TIME(0,0,0)</f>
        <v>45778</v>
      </c>
      <c r="C10593">
        <v>21.410259246999999</v>
      </c>
    </row>
    <row r="10594" spans="1:3" x14ac:dyDescent="0.25">
      <c r="A10594">
        <v>9283</v>
      </c>
      <c r="B10594" s="1">
        <f>DATE(2025,6,1) + TIME(0,0,0)</f>
        <v>45809</v>
      </c>
      <c r="C10594">
        <v>21.41195488</v>
      </c>
    </row>
    <row r="10595" spans="1:3" x14ac:dyDescent="0.25">
      <c r="A10595">
        <v>9313</v>
      </c>
      <c r="B10595" s="1">
        <f>DATE(2025,7,1) + TIME(0,0,0)</f>
        <v>45839</v>
      </c>
      <c r="C10595">
        <v>21.413597107000001</v>
      </c>
    </row>
    <row r="10596" spans="1:3" x14ac:dyDescent="0.25">
      <c r="A10596">
        <v>9344</v>
      </c>
      <c r="B10596" s="1">
        <f>DATE(2025,8,1) + TIME(0,0,0)</f>
        <v>45870</v>
      </c>
      <c r="C10596">
        <v>21.415292740000002</v>
      </c>
    </row>
    <row r="10597" spans="1:3" x14ac:dyDescent="0.25">
      <c r="A10597">
        <v>9375</v>
      </c>
      <c r="B10597" s="1">
        <f>DATE(2025,9,1) + TIME(0,0,0)</f>
        <v>45901</v>
      </c>
      <c r="C10597">
        <v>21.416988372999999</v>
      </c>
    </row>
    <row r="10598" spans="1:3" x14ac:dyDescent="0.25">
      <c r="A10598">
        <v>9405</v>
      </c>
      <c r="B10598" s="1">
        <f>DATE(2025,10,1) + TIME(0,0,0)</f>
        <v>45931</v>
      </c>
      <c r="C10598">
        <v>21.418628692999999</v>
      </c>
    </row>
    <row r="10599" spans="1:3" x14ac:dyDescent="0.25">
      <c r="A10599">
        <v>9436</v>
      </c>
      <c r="B10599" s="1">
        <f>DATE(2025,11,1) + TIME(0,0,0)</f>
        <v>45962</v>
      </c>
      <c r="C10599">
        <v>21.420322418000001</v>
      </c>
    </row>
    <row r="10600" spans="1:3" x14ac:dyDescent="0.25">
      <c r="A10600">
        <v>9466</v>
      </c>
      <c r="B10600" s="1">
        <f>DATE(2025,12,1) + TIME(0,0,0)</f>
        <v>45992</v>
      </c>
      <c r="C10600">
        <v>21.421960831</v>
      </c>
    </row>
    <row r="10601" spans="1:3" x14ac:dyDescent="0.25">
      <c r="A10601">
        <v>9497</v>
      </c>
      <c r="B10601" s="1">
        <f>DATE(2026,1,1) + TIME(0,0,0)</f>
        <v>46023</v>
      </c>
      <c r="C10601">
        <v>21.423654555999999</v>
      </c>
    </row>
    <row r="10602" spans="1:3" x14ac:dyDescent="0.25">
      <c r="A10602">
        <v>9528</v>
      </c>
      <c r="B10602" s="1">
        <f>DATE(2026,2,1) + TIME(0,0,0)</f>
        <v>46054</v>
      </c>
      <c r="C10602">
        <v>21.425346375</v>
      </c>
    </row>
    <row r="10603" spans="1:3" x14ac:dyDescent="0.25">
      <c r="A10603">
        <v>9556</v>
      </c>
      <c r="B10603" s="1">
        <f>DATE(2026,3,1) + TIME(0,0,0)</f>
        <v>46082</v>
      </c>
      <c r="C10603">
        <v>21.426874161000001</v>
      </c>
    </row>
    <row r="10604" spans="1:3" x14ac:dyDescent="0.25">
      <c r="A10604">
        <v>9587</v>
      </c>
      <c r="B10604" s="1">
        <f>DATE(2026,4,1) + TIME(0,0,0)</f>
        <v>46113</v>
      </c>
      <c r="C10604">
        <v>21.428565978999998</v>
      </c>
    </row>
    <row r="10605" spans="1:3" x14ac:dyDescent="0.25">
      <c r="A10605">
        <v>9617</v>
      </c>
      <c r="B10605" s="1">
        <f>DATE(2026,5,1) + TIME(0,0,0)</f>
        <v>46143</v>
      </c>
      <c r="C10605">
        <v>21.430202483999999</v>
      </c>
    </row>
    <row r="10606" spans="1:3" x14ac:dyDescent="0.25">
      <c r="A10606">
        <v>9648</v>
      </c>
      <c r="B10606" s="1">
        <f>DATE(2026,6,1) + TIME(0,0,0)</f>
        <v>46174</v>
      </c>
      <c r="C10606">
        <v>21.431892394999998</v>
      </c>
    </row>
    <row r="10607" spans="1:3" x14ac:dyDescent="0.25">
      <c r="A10607">
        <v>9678</v>
      </c>
      <c r="B10607" s="1">
        <f>DATE(2026,7,1) + TIME(0,0,0)</f>
        <v>46204</v>
      </c>
      <c r="C10607">
        <v>21.433528899999999</v>
      </c>
    </row>
    <row r="10608" spans="1:3" x14ac:dyDescent="0.25">
      <c r="A10608">
        <v>9709</v>
      </c>
      <c r="B10608" s="1">
        <f>DATE(2026,8,1) + TIME(0,0,0)</f>
        <v>46235</v>
      </c>
      <c r="C10608">
        <v>21.435216904000001</v>
      </c>
    </row>
    <row r="10609" spans="1:3" x14ac:dyDescent="0.25">
      <c r="A10609">
        <v>9740</v>
      </c>
      <c r="B10609" s="1">
        <f>DATE(2026,9,1) + TIME(0,0,0)</f>
        <v>46266</v>
      </c>
      <c r="C10609">
        <v>21.436904906999999</v>
      </c>
    </row>
    <row r="10610" spans="1:3" x14ac:dyDescent="0.25">
      <c r="A10610">
        <v>9770</v>
      </c>
      <c r="B10610" s="1">
        <f>DATE(2026,10,1) + TIME(0,0,0)</f>
        <v>46296</v>
      </c>
      <c r="C10610">
        <v>21.438539505000001</v>
      </c>
    </row>
    <row r="10611" spans="1:3" x14ac:dyDescent="0.25">
      <c r="A10611">
        <v>9801</v>
      </c>
      <c r="B10611" s="1">
        <f>DATE(2026,11,1) + TIME(0,0,0)</f>
        <v>46327</v>
      </c>
      <c r="C10611">
        <v>21.440225601000002</v>
      </c>
    </row>
    <row r="10612" spans="1:3" x14ac:dyDescent="0.25">
      <c r="A10612">
        <v>9831</v>
      </c>
      <c r="B10612" s="1">
        <f>DATE(2026,12,1) + TIME(0,0,0)</f>
        <v>46357</v>
      </c>
      <c r="C10612">
        <v>21.441858291999999</v>
      </c>
    </row>
    <row r="10613" spans="1:3" x14ac:dyDescent="0.25">
      <c r="A10613">
        <v>9862</v>
      </c>
      <c r="B10613" s="1">
        <f>DATE(2027,1,1) + TIME(0,0,0)</f>
        <v>46388</v>
      </c>
      <c r="C10613">
        <v>21.443544387999999</v>
      </c>
    </row>
    <row r="10614" spans="1:3" x14ac:dyDescent="0.25">
      <c r="A10614">
        <v>9893</v>
      </c>
      <c r="B10614" s="1">
        <f>DATE(2027,2,1) + TIME(0,0,0)</f>
        <v>46419</v>
      </c>
      <c r="C10614">
        <v>21.445228577000002</v>
      </c>
    </row>
    <row r="10615" spans="1:3" x14ac:dyDescent="0.25">
      <c r="A10615">
        <v>9921</v>
      </c>
      <c r="B10615" s="1">
        <f>DATE(2027,3,1) + TIME(0,0,0)</f>
        <v>46447</v>
      </c>
      <c r="C10615">
        <v>21.446750641000001</v>
      </c>
    </row>
    <row r="10616" spans="1:3" x14ac:dyDescent="0.25">
      <c r="A10616">
        <v>9952</v>
      </c>
      <c r="B10616" s="1">
        <f>DATE(2027,4,1) + TIME(0,0,0)</f>
        <v>46478</v>
      </c>
      <c r="C10616">
        <v>21.44843483</v>
      </c>
    </row>
    <row r="10617" spans="1:3" x14ac:dyDescent="0.25">
      <c r="A10617">
        <v>9982</v>
      </c>
      <c r="B10617" s="1">
        <f>DATE(2027,5,1) + TIME(0,0,0)</f>
        <v>46508</v>
      </c>
      <c r="C10617">
        <v>21.450063705000002</v>
      </c>
    </row>
    <row r="10618" spans="1:3" x14ac:dyDescent="0.25">
      <c r="A10618">
        <v>10013</v>
      </c>
      <c r="B10618" s="1">
        <f>DATE(2027,6,1) + TIME(0,0,0)</f>
        <v>46539</v>
      </c>
      <c r="C10618">
        <v>21.451745986999999</v>
      </c>
    </row>
    <row r="10619" spans="1:3" x14ac:dyDescent="0.25">
      <c r="A10619">
        <v>10043</v>
      </c>
      <c r="B10619" s="1">
        <f>DATE(2027,7,1) + TIME(0,0,0)</f>
        <v>46569</v>
      </c>
      <c r="C10619">
        <v>21.453372954999999</v>
      </c>
    </row>
    <row r="10620" spans="1:3" x14ac:dyDescent="0.25">
      <c r="A10620">
        <v>10074</v>
      </c>
      <c r="B10620" s="1">
        <f>DATE(2027,8,1) + TIME(0,0,0)</f>
        <v>46600</v>
      </c>
      <c r="C10620">
        <v>21.455055237</v>
      </c>
    </row>
    <row r="10621" spans="1:3" x14ac:dyDescent="0.25">
      <c r="A10621">
        <v>10105</v>
      </c>
      <c r="B10621" s="1">
        <f>DATE(2027,9,1) + TIME(0,0,0)</f>
        <v>46631</v>
      </c>
      <c r="C10621">
        <v>21.456733704000001</v>
      </c>
    </row>
    <row r="10622" spans="1:3" x14ac:dyDescent="0.25">
      <c r="A10622">
        <v>10135</v>
      </c>
      <c r="B10622" s="1">
        <f>DATE(2027,10,1) + TIME(0,0,0)</f>
        <v>46661</v>
      </c>
      <c r="C10622">
        <v>21.458360672000001</v>
      </c>
    </row>
    <row r="10623" spans="1:3" x14ac:dyDescent="0.25">
      <c r="A10623">
        <v>10166</v>
      </c>
      <c r="B10623" s="1">
        <f>DATE(2027,11,1) + TIME(0,0,0)</f>
        <v>46692</v>
      </c>
      <c r="C10623">
        <v>21.460039138999999</v>
      </c>
    </row>
    <row r="10624" spans="1:3" x14ac:dyDescent="0.25">
      <c r="A10624">
        <v>10196</v>
      </c>
      <c r="B10624" s="1">
        <f>DATE(2027,12,1) + TIME(0,0,0)</f>
        <v>46722</v>
      </c>
      <c r="C10624">
        <v>21.461662292</v>
      </c>
    </row>
    <row r="10625" spans="1:3" x14ac:dyDescent="0.25">
      <c r="A10625">
        <v>10227</v>
      </c>
      <c r="B10625" s="1">
        <f>DATE(2028,1,1) + TIME(0,0,0)</f>
        <v>46753</v>
      </c>
      <c r="C10625">
        <v>21.463338852</v>
      </c>
    </row>
    <row r="10626" spans="1:3" x14ac:dyDescent="0.25">
      <c r="A10626">
        <v>10258</v>
      </c>
      <c r="B10626" s="1">
        <f>DATE(2028,2,1) + TIME(0,0,0)</f>
        <v>46784</v>
      </c>
      <c r="C10626">
        <v>21.465015411</v>
      </c>
    </row>
    <row r="10627" spans="1:3" x14ac:dyDescent="0.25">
      <c r="A10627">
        <v>10287</v>
      </c>
      <c r="B10627" s="1">
        <f>DATE(2028,3,1) + TIME(0,0,0)</f>
        <v>46813</v>
      </c>
      <c r="C10627">
        <v>21.466583252</v>
      </c>
    </row>
    <row r="10628" spans="1:3" x14ac:dyDescent="0.25">
      <c r="A10628">
        <v>10318</v>
      </c>
      <c r="B10628" s="1">
        <f>DATE(2028,4,1) + TIME(0,0,0)</f>
        <v>46844</v>
      </c>
      <c r="C10628">
        <v>21.468257904000001</v>
      </c>
    </row>
    <row r="10629" spans="1:3" x14ac:dyDescent="0.25">
      <c r="A10629">
        <v>10348</v>
      </c>
      <c r="B10629" s="1">
        <f>DATE(2028,5,1) + TIME(0,0,0)</f>
        <v>46874</v>
      </c>
      <c r="C10629">
        <v>21.469877242999999</v>
      </c>
    </row>
    <row r="10630" spans="1:3" x14ac:dyDescent="0.25">
      <c r="A10630">
        <v>10379</v>
      </c>
      <c r="B10630" s="1">
        <f>DATE(2028,6,1) + TIME(0,0,0)</f>
        <v>46905</v>
      </c>
      <c r="C10630">
        <v>21.471551895000001</v>
      </c>
    </row>
    <row r="10631" spans="1:3" x14ac:dyDescent="0.25">
      <c r="A10631">
        <v>10409</v>
      </c>
      <c r="B10631" s="1">
        <f>DATE(2028,7,1) + TIME(0,0,0)</f>
        <v>46935</v>
      </c>
      <c r="C10631">
        <v>21.473169327000001</v>
      </c>
    </row>
    <row r="10632" spans="1:3" x14ac:dyDescent="0.25">
      <c r="A10632">
        <v>10440</v>
      </c>
      <c r="B10632" s="1">
        <f>DATE(2028,8,1) + TIME(0,0,0)</f>
        <v>46966</v>
      </c>
      <c r="C10632">
        <v>21.474842072000001</v>
      </c>
    </row>
    <row r="10633" spans="1:3" x14ac:dyDescent="0.25">
      <c r="A10633">
        <v>10471</v>
      </c>
      <c r="B10633" s="1">
        <f>DATE(2028,9,1) + TIME(0,0,0)</f>
        <v>46997</v>
      </c>
      <c r="C10633">
        <v>21.476511001999999</v>
      </c>
    </row>
    <row r="10634" spans="1:3" x14ac:dyDescent="0.25">
      <c r="A10634">
        <v>10501</v>
      </c>
      <c r="B10634" s="1">
        <f>DATE(2028,10,1) + TIME(0,0,0)</f>
        <v>47027</v>
      </c>
      <c r="C10634">
        <v>21.478128432999998</v>
      </c>
    </row>
    <row r="10635" spans="1:3" x14ac:dyDescent="0.25">
      <c r="A10635">
        <v>10532</v>
      </c>
      <c r="B10635" s="1">
        <f>DATE(2028,11,1) + TIME(0,0,0)</f>
        <v>47058</v>
      </c>
      <c r="C10635">
        <v>21.479797362999999</v>
      </c>
    </row>
    <row r="10636" spans="1:3" x14ac:dyDescent="0.25">
      <c r="A10636">
        <v>10562</v>
      </c>
      <c r="B10636" s="1">
        <f>DATE(2028,12,1) + TIME(0,0,0)</f>
        <v>47088</v>
      </c>
      <c r="C10636">
        <v>21.48141098</v>
      </c>
    </row>
    <row r="10637" spans="1:3" x14ac:dyDescent="0.25">
      <c r="A10637">
        <v>10593</v>
      </c>
      <c r="B10637" s="1">
        <f>DATE(2029,1,1) + TIME(0,0,0)</f>
        <v>47119</v>
      </c>
      <c r="C10637">
        <v>21.483078002999999</v>
      </c>
    </row>
    <row r="10638" spans="1:3" x14ac:dyDescent="0.25">
      <c r="A10638">
        <v>10624</v>
      </c>
      <c r="B10638" s="1">
        <f>DATE(2029,2,1) + TIME(0,0,0)</f>
        <v>47150</v>
      </c>
      <c r="C10638">
        <v>21.484745025999999</v>
      </c>
    </row>
    <row r="10639" spans="1:3" x14ac:dyDescent="0.25">
      <c r="A10639">
        <v>10652</v>
      </c>
      <c r="B10639" s="1">
        <f>DATE(2029,3,1) + TIME(0,0,0)</f>
        <v>47178</v>
      </c>
      <c r="C10639">
        <v>21.486249923999999</v>
      </c>
    </row>
    <row r="10640" spans="1:3" x14ac:dyDescent="0.25">
      <c r="A10640">
        <v>10683</v>
      </c>
      <c r="B10640" s="1">
        <f>DATE(2029,4,1) + TIME(0,0,0)</f>
        <v>47209</v>
      </c>
      <c r="C10640">
        <v>21.487913131999999</v>
      </c>
    </row>
    <row r="10641" spans="1:3" x14ac:dyDescent="0.25">
      <c r="A10641">
        <v>10713</v>
      </c>
      <c r="B10641" s="1">
        <f>DATE(2029,5,1) + TIME(0,0,0)</f>
        <v>47239</v>
      </c>
      <c r="C10641">
        <v>21.489524841000001</v>
      </c>
    </row>
    <row r="10642" spans="1:3" x14ac:dyDescent="0.25">
      <c r="A10642">
        <v>10744</v>
      </c>
      <c r="B10642" s="1">
        <f>DATE(2029,6,1) + TIME(0,0,0)</f>
        <v>47270</v>
      </c>
      <c r="C10642">
        <v>21.491186142</v>
      </c>
    </row>
    <row r="10643" spans="1:3" x14ac:dyDescent="0.25">
      <c r="A10643">
        <v>10774</v>
      </c>
      <c r="B10643" s="1">
        <f>DATE(2029,7,1) + TIME(0,0,0)</f>
        <v>47300</v>
      </c>
      <c r="C10643">
        <v>21.492795944000001</v>
      </c>
    </row>
    <row r="10644" spans="1:3" x14ac:dyDescent="0.25">
      <c r="A10644">
        <v>10805</v>
      </c>
      <c r="B10644" s="1">
        <f>DATE(2029,8,1) + TIME(0,0,0)</f>
        <v>47331</v>
      </c>
      <c r="C10644">
        <v>21.494457245</v>
      </c>
    </row>
    <row r="10645" spans="1:3" x14ac:dyDescent="0.25">
      <c r="A10645">
        <v>10836</v>
      </c>
      <c r="B10645" s="1">
        <f>DATE(2029,9,1) + TIME(0,0,0)</f>
        <v>47362</v>
      </c>
      <c r="C10645">
        <v>21.496116638</v>
      </c>
    </row>
    <row r="10646" spans="1:3" x14ac:dyDescent="0.25">
      <c r="A10646">
        <v>10866</v>
      </c>
      <c r="B10646" s="1">
        <f>DATE(2029,10,1) + TIME(0,0,0)</f>
        <v>47392</v>
      </c>
      <c r="C10646">
        <v>21.497722626000002</v>
      </c>
    </row>
    <row r="10647" spans="1:3" x14ac:dyDescent="0.25">
      <c r="A10647">
        <v>10897</v>
      </c>
      <c r="B10647" s="1">
        <f>DATE(2029,11,1) + TIME(0,0,0)</f>
        <v>47423</v>
      </c>
      <c r="C10647">
        <v>21.499380112000001</v>
      </c>
    </row>
    <row r="10648" spans="1:3" x14ac:dyDescent="0.25">
      <c r="A10648">
        <v>10927</v>
      </c>
      <c r="B10648" s="1">
        <f>DATE(2029,12,1) + TIME(0,0,0)</f>
        <v>47453</v>
      </c>
      <c r="C10648">
        <v>21.500984192000001</v>
      </c>
    </row>
    <row r="10649" spans="1:3" x14ac:dyDescent="0.25">
      <c r="A10649">
        <v>10958</v>
      </c>
      <c r="B10649" s="1">
        <f>DATE(2030,1,1) + TIME(0,0,0)</f>
        <v>47484</v>
      </c>
      <c r="C10649">
        <v>21.502641678</v>
      </c>
    </row>
    <row r="10650" spans="1:3" x14ac:dyDescent="0.25">
      <c r="A10650">
        <v>10989</v>
      </c>
      <c r="B10650" s="1">
        <f>DATE(2030,2,1) + TIME(0,0,0)</f>
        <v>47515</v>
      </c>
      <c r="C10650">
        <v>21.504297256000001</v>
      </c>
    </row>
    <row r="10651" spans="1:3" x14ac:dyDescent="0.25">
      <c r="A10651">
        <v>11017</v>
      </c>
      <c r="B10651" s="1">
        <f>DATE(2030,3,1) + TIME(0,0,0)</f>
        <v>47543</v>
      </c>
      <c r="C10651">
        <v>21.505790709999999</v>
      </c>
    </row>
    <row r="10652" spans="1:3" x14ac:dyDescent="0.25">
      <c r="A10652">
        <v>11048</v>
      </c>
      <c r="B10652" s="1">
        <f>DATE(2030,4,1) + TIME(0,0,0)</f>
        <v>47574</v>
      </c>
      <c r="C10652">
        <v>21.507444381999999</v>
      </c>
    </row>
    <row r="10653" spans="1:3" x14ac:dyDescent="0.25">
      <c r="A10653">
        <v>11078</v>
      </c>
      <c r="B10653" s="1">
        <f>DATE(2030,5,1) + TIME(0,0,0)</f>
        <v>47604</v>
      </c>
      <c r="C10653">
        <v>21.509044647</v>
      </c>
    </row>
    <row r="10654" spans="1:3" x14ac:dyDescent="0.25">
      <c r="A10654">
        <v>11109</v>
      </c>
      <c r="B10654" s="1">
        <f>DATE(2030,6,1) + TIME(0,0,0)</f>
        <v>47635</v>
      </c>
      <c r="C10654">
        <v>21.510696411000001</v>
      </c>
    </row>
    <row r="10655" spans="1:3" x14ac:dyDescent="0.25">
      <c r="A10655">
        <v>11139</v>
      </c>
      <c r="B10655" s="1">
        <f>DATE(2030,7,1) + TIME(0,0,0)</f>
        <v>47665</v>
      </c>
      <c r="C10655">
        <v>21.512294769</v>
      </c>
    </row>
    <row r="10656" spans="1:3" x14ac:dyDescent="0.25">
      <c r="A10656">
        <v>11170</v>
      </c>
      <c r="B10656" s="1">
        <f>DATE(2030,8,1) + TIME(0,0,0)</f>
        <v>47696</v>
      </c>
      <c r="C10656">
        <v>21.513944626000001</v>
      </c>
    </row>
    <row r="10657" spans="1:3" x14ac:dyDescent="0.25">
      <c r="A10657">
        <v>11201</v>
      </c>
      <c r="B10657" s="1">
        <f>DATE(2030,9,1) + TIME(0,0,0)</f>
        <v>47727</v>
      </c>
      <c r="C10657">
        <v>21.515592574999999</v>
      </c>
    </row>
    <row r="10658" spans="1:3" x14ac:dyDescent="0.25">
      <c r="A10658">
        <v>11231</v>
      </c>
      <c r="B10658" s="1">
        <f>DATE(2030,10,1) + TIME(0,0,0)</f>
        <v>47757</v>
      </c>
      <c r="C10658">
        <v>21.517187118999999</v>
      </c>
    </row>
    <row r="10659" spans="1:3" x14ac:dyDescent="0.25">
      <c r="A10659">
        <v>11262</v>
      </c>
      <c r="B10659" s="1">
        <f>DATE(2030,11,1) + TIME(0,0,0)</f>
        <v>47788</v>
      </c>
      <c r="C10659">
        <v>21.518835068000001</v>
      </c>
    </row>
    <row r="10660" spans="1:3" x14ac:dyDescent="0.25">
      <c r="A10660">
        <v>11292</v>
      </c>
      <c r="B10660" s="1">
        <f>DATE(2030,12,1) + TIME(0,0,0)</f>
        <v>47818</v>
      </c>
      <c r="C10660">
        <v>21.520427703999999</v>
      </c>
    </row>
    <row r="10661" spans="1:3" x14ac:dyDescent="0.25">
      <c r="A10661">
        <v>11323</v>
      </c>
      <c r="B10661" s="1">
        <f>DATE(2031,1,1) + TIME(0,0,0)</f>
        <v>47849</v>
      </c>
      <c r="C10661">
        <v>21.522071837999999</v>
      </c>
    </row>
    <row r="10662" spans="1:3" x14ac:dyDescent="0.25">
      <c r="A10662">
        <v>11354</v>
      </c>
      <c r="B10662" s="1">
        <f>DATE(2031,2,1) + TIME(0,0,0)</f>
        <v>47880</v>
      </c>
      <c r="C10662">
        <v>21.523715973000002</v>
      </c>
    </row>
    <row r="10663" spans="1:3" x14ac:dyDescent="0.25">
      <c r="A10663">
        <v>11382</v>
      </c>
      <c r="B10663" s="1">
        <f>DATE(2031,3,1) + TIME(0,0,0)</f>
        <v>47908</v>
      </c>
      <c r="C10663">
        <v>21.52519989</v>
      </c>
    </row>
    <row r="10664" spans="1:3" x14ac:dyDescent="0.25">
      <c r="A10664">
        <v>11413</v>
      </c>
      <c r="B10664" s="1">
        <f>DATE(2031,4,1) + TIME(0,0,0)</f>
        <v>47939</v>
      </c>
      <c r="C10664">
        <v>21.526842117000001</v>
      </c>
    </row>
    <row r="10665" spans="1:3" x14ac:dyDescent="0.25">
      <c r="A10665">
        <v>11443</v>
      </c>
      <c r="B10665" s="1">
        <f>DATE(2031,5,1) + TIME(0,0,0)</f>
        <v>47969</v>
      </c>
      <c r="C10665">
        <v>21.528429031000002</v>
      </c>
    </row>
    <row r="10666" spans="1:3" x14ac:dyDescent="0.25">
      <c r="A10666">
        <v>11474</v>
      </c>
      <c r="B10666" s="1">
        <f>DATE(2031,6,1) + TIME(0,0,0)</f>
        <v>48000</v>
      </c>
      <c r="C10666">
        <v>21.530069351000002</v>
      </c>
    </row>
    <row r="10667" spans="1:3" x14ac:dyDescent="0.25">
      <c r="A10667">
        <v>11504</v>
      </c>
      <c r="B10667" s="1">
        <f>DATE(2031,7,1) + TIME(0,0,0)</f>
        <v>48030</v>
      </c>
      <c r="C10667">
        <v>21.531656264999999</v>
      </c>
    </row>
    <row r="10668" spans="1:3" x14ac:dyDescent="0.25">
      <c r="A10668">
        <v>11535</v>
      </c>
      <c r="B10668" s="1">
        <f>DATE(2031,8,1) + TIME(0,0,0)</f>
        <v>48061</v>
      </c>
      <c r="C10668">
        <v>21.533292769999999</v>
      </c>
    </row>
    <row r="10669" spans="1:3" x14ac:dyDescent="0.25">
      <c r="A10669">
        <v>11566</v>
      </c>
      <c r="B10669" s="1">
        <f>DATE(2031,9,1) + TIME(0,0,0)</f>
        <v>48092</v>
      </c>
      <c r="C10669">
        <v>21.534929276</v>
      </c>
    </row>
    <row r="10670" spans="1:3" x14ac:dyDescent="0.25">
      <c r="A10670">
        <v>11596</v>
      </c>
      <c r="B10670" s="1">
        <f>DATE(2031,10,1) + TIME(0,0,0)</f>
        <v>48122</v>
      </c>
      <c r="C10670">
        <v>21.536512375000001</v>
      </c>
    </row>
    <row r="10671" spans="1:3" x14ac:dyDescent="0.25">
      <c r="A10671">
        <v>11627</v>
      </c>
      <c r="B10671" s="1">
        <f>DATE(2031,11,1) + TIME(0,0,0)</f>
        <v>48153</v>
      </c>
      <c r="C10671">
        <v>21.538146973</v>
      </c>
    </row>
    <row r="10672" spans="1:3" x14ac:dyDescent="0.25">
      <c r="A10672">
        <v>11657</v>
      </c>
      <c r="B10672" s="1">
        <f>DATE(2031,12,1) + TIME(0,0,0)</f>
        <v>48183</v>
      </c>
      <c r="C10672">
        <v>21.539728165</v>
      </c>
    </row>
    <row r="10673" spans="1:3" x14ac:dyDescent="0.25">
      <c r="A10673">
        <v>11688</v>
      </c>
      <c r="B10673" s="1">
        <f>DATE(2032,1,1) + TIME(0,0,0)</f>
        <v>48214</v>
      </c>
      <c r="C10673">
        <v>21.541360855000001</v>
      </c>
    </row>
    <row r="10674" spans="1:3" x14ac:dyDescent="0.25">
      <c r="A10674">
        <v>11719</v>
      </c>
      <c r="B10674" s="1">
        <f>DATE(2032,2,1) + TIME(0,0,0)</f>
        <v>48245</v>
      </c>
      <c r="C10674">
        <v>21.542993546000002</v>
      </c>
    </row>
    <row r="10675" spans="1:3" x14ac:dyDescent="0.25">
      <c r="A10675">
        <v>11748</v>
      </c>
      <c r="B10675" s="1">
        <f>DATE(2032,3,1) + TIME(0,0,0)</f>
        <v>48274</v>
      </c>
      <c r="C10675">
        <v>21.544517516999999</v>
      </c>
    </row>
    <row r="10676" spans="1:3" x14ac:dyDescent="0.25">
      <c r="A10676">
        <v>11779</v>
      </c>
      <c r="B10676" s="1">
        <f>DATE(2032,4,1) + TIME(0,0,0)</f>
        <v>48305</v>
      </c>
      <c r="C10676">
        <v>21.546146393000001</v>
      </c>
    </row>
    <row r="10677" spans="1:3" x14ac:dyDescent="0.25">
      <c r="A10677">
        <v>11809</v>
      </c>
      <c r="B10677" s="1">
        <f>DATE(2032,5,1) + TIME(0,0,0)</f>
        <v>48335</v>
      </c>
      <c r="C10677">
        <v>21.547723770000001</v>
      </c>
    </row>
    <row r="10678" spans="1:3" x14ac:dyDescent="0.25">
      <c r="A10678">
        <v>11840</v>
      </c>
      <c r="B10678" s="1">
        <f>DATE(2032,6,1) + TIME(0,0,0)</f>
        <v>48366</v>
      </c>
      <c r="C10678">
        <v>21.549350739000001</v>
      </c>
    </row>
    <row r="10679" spans="1:3" x14ac:dyDescent="0.25">
      <c r="A10679">
        <v>11870</v>
      </c>
      <c r="B10679" s="1">
        <f>DATE(2032,7,1) + TIME(0,0,0)</f>
        <v>48396</v>
      </c>
      <c r="C10679">
        <v>21.550924300999998</v>
      </c>
    </row>
    <row r="10680" spans="1:3" x14ac:dyDescent="0.25">
      <c r="A10680">
        <v>11901</v>
      </c>
      <c r="B10680" s="1">
        <f>DATE(2032,8,1) + TIME(0,0,0)</f>
        <v>48427</v>
      </c>
      <c r="C10680">
        <v>21.552549362000001</v>
      </c>
    </row>
    <row r="10681" spans="1:3" x14ac:dyDescent="0.25">
      <c r="A10681">
        <v>11932</v>
      </c>
      <c r="B10681" s="1">
        <f>DATE(2032,9,1) + TIME(0,0,0)</f>
        <v>48458</v>
      </c>
      <c r="C10681">
        <v>21.554172516000001</v>
      </c>
    </row>
    <row r="10682" spans="1:3" x14ac:dyDescent="0.25">
      <c r="A10682">
        <v>11962</v>
      </c>
      <c r="B10682" s="1">
        <f>DATE(2032,10,1) + TIME(0,0,0)</f>
        <v>48488</v>
      </c>
      <c r="C10682">
        <v>21.555744171000001</v>
      </c>
    </row>
    <row r="10683" spans="1:3" x14ac:dyDescent="0.25">
      <c r="A10683">
        <v>11993</v>
      </c>
      <c r="B10683" s="1">
        <f>DATE(2032,11,1) + TIME(0,0,0)</f>
        <v>48519</v>
      </c>
      <c r="C10683">
        <v>21.557365417</v>
      </c>
    </row>
    <row r="10684" spans="1:3" x14ac:dyDescent="0.25">
      <c r="A10684">
        <v>12023</v>
      </c>
      <c r="B10684" s="1">
        <f>DATE(2032,12,1) + TIME(0,0,0)</f>
        <v>48549</v>
      </c>
      <c r="C10684">
        <v>21.558933258</v>
      </c>
    </row>
    <row r="10685" spans="1:3" x14ac:dyDescent="0.25">
      <c r="A10685">
        <v>12054</v>
      </c>
      <c r="B10685" s="1">
        <f>DATE(2033,1,1) + TIME(0,0,0)</f>
        <v>48580</v>
      </c>
      <c r="C10685">
        <v>21.560554503999999</v>
      </c>
    </row>
    <row r="10686" spans="1:3" x14ac:dyDescent="0.25">
      <c r="A10686">
        <v>12085</v>
      </c>
      <c r="B10686" s="1">
        <f>DATE(2033,2,1) + TIME(0,0,0)</f>
        <v>48611</v>
      </c>
      <c r="C10686">
        <v>21.562171935999999</v>
      </c>
    </row>
    <row r="10687" spans="1:3" x14ac:dyDescent="0.25">
      <c r="A10687">
        <v>12113</v>
      </c>
      <c r="B10687" s="1">
        <f>DATE(2033,3,1) + TIME(0,0,0)</f>
        <v>48639</v>
      </c>
      <c r="C10687">
        <v>21.563632965</v>
      </c>
    </row>
    <row r="10688" spans="1:3" x14ac:dyDescent="0.25">
      <c r="A10688">
        <v>12144</v>
      </c>
      <c r="B10688" s="1">
        <f>DATE(2033,4,1) + TIME(0,0,0)</f>
        <v>48670</v>
      </c>
      <c r="C10688">
        <v>21.565248488999998</v>
      </c>
    </row>
    <row r="10689" spans="1:3" x14ac:dyDescent="0.25">
      <c r="A10689">
        <v>12174</v>
      </c>
      <c r="B10689" s="1">
        <f>DATE(2033,5,1) + TIME(0,0,0)</f>
        <v>48700</v>
      </c>
      <c r="C10689">
        <v>21.566812514999999</v>
      </c>
    </row>
    <row r="10690" spans="1:3" x14ac:dyDescent="0.25">
      <c r="A10690">
        <v>12205</v>
      </c>
      <c r="B10690" s="1">
        <f>DATE(2033,6,1) + TIME(0,0,0)</f>
        <v>48731</v>
      </c>
      <c r="C10690">
        <v>21.568426131999999</v>
      </c>
    </row>
    <row r="10691" spans="1:3" x14ac:dyDescent="0.25">
      <c r="A10691">
        <v>12235</v>
      </c>
      <c r="B10691" s="1">
        <f>DATE(2033,7,1) + TIME(0,0,0)</f>
        <v>48761</v>
      </c>
      <c r="C10691">
        <v>21.569988251000002</v>
      </c>
    </row>
    <row r="10692" spans="1:3" x14ac:dyDescent="0.25">
      <c r="A10692">
        <v>12266</v>
      </c>
      <c r="B10692" s="1">
        <f>DATE(2033,8,1) + TIME(0,0,0)</f>
        <v>48792</v>
      </c>
      <c r="C10692">
        <v>21.57159996</v>
      </c>
    </row>
    <row r="10693" spans="1:3" x14ac:dyDescent="0.25">
      <c r="A10693">
        <v>12297</v>
      </c>
      <c r="B10693" s="1">
        <f>DATE(2033,9,1) + TIME(0,0,0)</f>
        <v>48823</v>
      </c>
      <c r="C10693">
        <v>21.573209763000001</v>
      </c>
    </row>
    <row r="10694" spans="1:3" x14ac:dyDescent="0.25">
      <c r="A10694">
        <v>12327</v>
      </c>
      <c r="B10694" s="1">
        <f>DATE(2033,10,1) + TIME(0,0,0)</f>
        <v>48853</v>
      </c>
      <c r="C10694">
        <v>21.574768066000001</v>
      </c>
    </row>
    <row r="10695" spans="1:3" x14ac:dyDescent="0.25">
      <c r="A10695">
        <v>12358</v>
      </c>
      <c r="B10695" s="1">
        <f>DATE(2033,11,1) + TIME(0,0,0)</f>
        <v>48884</v>
      </c>
      <c r="C10695">
        <v>21.576375961</v>
      </c>
    </row>
    <row r="10696" spans="1:3" x14ac:dyDescent="0.25">
      <c r="A10696">
        <v>12388</v>
      </c>
      <c r="B10696" s="1">
        <f>DATE(2033,12,1) + TIME(0,0,0)</f>
        <v>48914</v>
      </c>
      <c r="C10696">
        <v>21.577932358000002</v>
      </c>
    </row>
    <row r="10697" spans="1:3" x14ac:dyDescent="0.25">
      <c r="A10697">
        <v>12419</v>
      </c>
      <c r="B10697" s="1">
        <f>DATE(2034,1,1) + TIME(0,0,0)</f>
        <v>48945</v>
      </c>
      <c r="C10697">
        <v>21.579538345</v>
      </c>
    </row>
    <row r="10698" spans="1:3" x14ac:dyDescent="0.25">
      <c r="A10698">
        <v>12450</v>
      </c>
      <c r="B10698" s="1">
        <f>DATE(2034,2,1) + TIME(0,0,0)</f>
        <v>48976</v>
      </c>
      <c r="C10698">
        <v>21.581142426</v>
      </c>
    </row>
    <row r="10699" spans="1:3" x14ac:dyDescent="0.25">
      <c r="A10699">
        <v>12478</v>
      </c>
      <c r="B10699" s="1">
        <f>DATE(2034,3,1) + TIME(0,0,0)</f>
        <v>49004</v>
      </c>
      <c r="C10699">
        <v>21.582592009999999</v>
      </c>
    </row>
    <row r="10700" spans="1:3" x14ac:dyDescent="0.25">
      <c r="A10700">
        <v>12509</v>
      </c>
      <c r="B10700" s="1">
        <f>DATE(2034,4,1) + TIME(0,0,0)</f>
        <v>49035</v>
      </c>
      <c r="C10700">
        <v>21.584194183000001</v>
      </c>
    </row>
    <row r="10701" spans="1:3" x14ac:dyDescent="0.25">
      <c r="A10701">
        <v>12539</v>
      </c>
      <c r="B10701" s="1">
        <f>DATE(2034,5,1) + TIME(0,0,0)</f>
        <v>49065</v>
      </c>
      <c r="C10701">
        <v>21.585744858000002</v>
      </c>
    </row>
    <row r="10702" spans="1:3" x14ac:dyDescent="0.25">
      <c r="A10702">
        <v>12570</v>
      </c>
      <c r="B10702" s="1">
        <f>DATE(2034,6,1) + TIME(0,0,0)</f>
        <v>49096</v>
      </c>
      <c r="C10702">
        <v>21.587345122999999</v>
      </c>
    </row>
    <row r="10703" spans="1:3" x14ac:dyDescent="0.25">
      <c r="A10703">
        <v>12600</v>
      </c>
      <c r="B10703" s="1">
        <f>DATE(2034,7,1) + TIME(0,0,0)</f>
        <v>49126</v>
      </c>
      <c r="C10703">
        <v>21.588893890000001</v>
      </c>
    </row>
    <row r="10704" spans="1:3" x14ac:dyDescent="0.25">
      <c r="A10704">
        <v>12631</v>
      </c>
      <c r="B10704" s="1">
        <f>DATE(2034,8,1) + TIME(0,0,0)</f>
        <v>49157</v>
      </c>
      <c r="C10704">
        <v>21.590490340999999</v>
      </c>
    </row>
    <row r="10705" spans="1:3" x14ac:dyDescent="0.25">
      <c r="A10705">
        <v>12662</v>
      </c>
      <c r="B10705" s="1">
        <f>DATE(2034,9,1) + TIME(0,0,0)</f>
        <v>49188</v>
      </c>
      <c r="C10705">
        <v>21.592088699000001</v>
      </c>
    </row>
    <row r="10706" spans="1:3" x14ac:dyDescent="0.25">
      <c r="A10706">
        <v>12692</v>
      </c>
      <c r="B10706" s="1">
        <f>DATE(2034,10,1) + TIME(0,0,0)</f>
        <v>49218</v>
      </c>
      <c r="C10706">
        <v>21.593633652000001</v>
      </c>
    </row>
    <row r="10707" spans="1:3" x14ac:dyDescent="0.25">
      <c r="A10707">
        <v>12723</v>
      </c>
      <c r="B10707" s="1">
        <f>DATE(2034,11,1) + TIME(0,0,0)</f>
        <v>49249</v>
      </c>
      <c r="C10707">
        <v>21.595228195000001</v>
      </c>
    </row>
    <row r="10708" spans="1:3" x14ac:dyDescent="0.25">
      <c r="A10708">
        <v>12753</v>
      </c>
      <c r="B10708" s="1">
        <f>DATE(2034,12,1) + TIME(0,0,0)</f>
        <v>49279</v>
      </c>
      <c r="C10708">
        <v>21.596769333000001</v>
      </c>
    </row>
    <row r="10709" spans="1:3" x14ac:dyDescent="0.25">
      <c r="A10709">
        <v>12784</v>
      </c>
      <c r="B10709" s="1">
        <f>DATE(2035,1,1) + TIME(0,0,0)</f>
        <v>49310</v>
      </c>
      <c r="C10709">
        <v>21.598361968999999</v>
      </c>
    </row>
    <row r="10710" spans="1:3" x14ac:dyDescent="0.25">
      <c r="A10710">
        <v>12815</v>
      </c>
      <c r="B10710" s="1">
        <f>DATE(2035,2,1) + TIME(0,0,0)</f>
        <v>49341</v>
      </c>
      <c r="C10710">
        <v>21.599952697999999</v>
      </c>
    </row>
    <row r="10711" spans="1:3" x14ac:dyDescent="0.25">
      <c r="A10711">
        <v>12843</v>
      </c>
      <c r="B10711" s="1">
        <f>DATE(2035,3,1) + TIME(0,0,0)</f>
        <v>49369</v>
      </c>
      <c r="C10711">
        <v>21.601388930999999</v>
      </c>
    </row>
    <row r="10712" spans="1:3" x14ac:dyDescent="0.25">
      <c r="A10712">
        <v>12874</v>
      </c>
      <c r="B10712" s="1">
        <f>DATE(2035,4,1) + TIME(0,0,0)</f>
        <v>49400</v>
      </c>
      <c r="C10712">
        <v>21.602977753000001</v>
      </c>
    </row>
    <row r="10713" spans="1:3" x14ac:dyDescent="0.25">
      <c r="A10713">
        <v>12904</v>
      </c>
      <c r="B10713" s="1">
        <f>DATE(2035,5,1) + TIME(0,0,0)</f>
        <v>49430</v>
      </c>
      <c r="C10713">
        <v>21.604515075999998</v>
      </c>
    </row>
    <row r="10714" spans="1:3" x14ac:dyDescent="0.25">
      <c r="A10714">
        <v>12935</v>
      </c>
      <c r="B10714" s="1">
        <f>DATE(2035,6,1) + TIME(0,0,0)</f>
        <v>49461</v>
      </c>
      <c r="C10714">
        <v>21.606101989999999</v>
      </c>
    </row>
    <row r="10715" spans="1:3" x14ac:dyDescent="0.25">
      <c r="A10715">
        <v>12965</v>
      </c>
      <c r="B10715" s="1">
        <f>DATE(2035,7,1) + TIME(0,0,0)</f>
        <v>49491</v>
      </c>
      <c r="C10715">
        <v>21.607635498</v>
      </c>
    </row>
    <row r="10716" spans="1:3" x14ac:dyDescent="0.25">
      <c r="A10716">
        <v>12996</v>
      </c>
      <c r="B10716" s="1">
        <f>DATE(2035,8,1) + TIME(0,0,0)</f>
        <v>49522</v>
      </c>
      <c r="C10716">
        <v>21.609220505</v>
      </c>
    </row>
    <row r="10717" spans="1:3" x14ac:dyDescent="0.25">
      <c r="A10717">
        <v>13027</v>
      </c>
      <c r="B10717" s="1">
        <f>DATE(2035,9,1) + TIME(0,0,0)</f>
        <v>49553</v>
      </c>
      <c r="C10717">
        <v>21.610803604000001</v>
      </c>
    </row>
    <row r="10718" spans="1:3" x14ac:dyDescent="0.25">
      <c r="A10718">
        <v>13057</v>
      </c>
      <c r="B10718" s="1">
        <f>DATE(2035,10,1) + TIME(0,0,0)</f>
        <v>49583</v>
      </c>
      <c r="C10718">
        <v>21.612335205000001</v>
      </c>
    </row>
    <row r="10719" spans="1:3" x14ac:dyDescent="0.25">
      <c r="A10719">
        <v>13088</v>
      </c>
      <c r="B10719" s="1">
        <f>DATE(2035,11,1) + TIME(0,0,0)</f>
        <v>49614</v>
      </c>
      <c r="C10719">
        <v>21.613916397000001</v>
      </c>
    </row>
    <row r="10720" spans="1:3" x14ac:dyDescent="0.25">
      <c r="A10720">
        <v>13118</v>
      </c>
      <c r="B10720" s="1">
        <f>DATE(2035,12,1) + TIME(0,0,0)</f>
        <v>49644</v>
      </c>
      <c r="C10720">
        <v>21.615444183000001</v>
      </c>
    </row>
    <row r="10721" spans="1:3" x14ac:dyDescent="0.25">
      <c r="A10721">
        <v>13149</v>
      </c>
      <c r="B10721" s="1">
        <f>DATE(2036,1,1) + TIME(0,0,0)</f>
        <v>49675</v>
      </c>
      <c r="C10721">
        <v>21.617023467999999</v>
      </c>
    </row>
    <row r="10722" spans="1:3" x14ac:dyDescent="0.25">
      <c r="A10722">
        <v>13180</v>
      </c>
      <c r="B10722" s="1">
        <f>DATE(2036,2,1) + TIME(0,0,0)</f>
        <v>49706</v>
      </c>
      <c r="C10722">
        <v>21.618600845</v>
      </c>
    </row>
    <row r="10723" spans="1:3" x14ac:dyDescent="0.25">
      <c r="A10723">
        <v>13209</v>
      </c>
      <c r="B10723" s="1">
        <f>DATE(2036,3,1) + TIME(0,0,0)</f>
        <v>49735</v>
      </c>
      <c r="C10723">
        <v>21.620075226000001</v>
      </c>
    </row>
    <row r="10724" spans="1:3" x14ac:dyDescent="0.25">
      <c r="A10724">
        <v>13240</v>
      </c>
      <c r="B10724" s="1">
        <f>DATE(2036,4,1) + TIME(0,0,0)</f>
        <v>49766</v>
      </c>
      <c r="C10724">
        <v>21.621650696</v>
      </c>
    </row>
    <row r="10725" spans="1:3" x14ac:dyDescent="0.25">
      <c r="A10725">
        <v>13270</v>
      </c>
      <c r="B10725" s="1">
        <f>DATE(2036,5,1) + TIME(0,0,0)</f>
        <v>49796</v>
      </c>
      <c r="C10725">
        <v>21.623172759999999</v>
      </c>
    </row>
    <row r="10726" spans="1:3" x14ac:dyDescent="0.25">
      <c r="A10726">
        <v>13301</v>
      </c>
      <c r="B10726" s="1">
        <f>DATE(2036,6,1) + TIME(0,0,0)</f>
        <v>49827</v>
      </c>
      <c r="C10726">
        <v>21.624746323</v>
      </c>
    </row>
    <row r="10727" spans="1:3" x14ac:dyDescent="0.25">
      <c r="A10727">
        <v>13331</v>
      </c>
      <c r="B10727" s="1">
        <f>DATE(2036,7,1) + TIME(0,0,0)</f>
        <v>49857</v>
      </c>
      <c r="C10727">
        <v>21.626266479000002</v>
      </c>
    </row>
    <row r="10728" spans="1:3" x14ac:dyDescent="0.25">
      <c r="A10728">
        <v>13362</v>
      </c>
      <c r="B10728" s="1">
        <f>DATE(2036,8,1) + TIME(0,0,0)</f>
        <v>49888</v>
      </c>
      <c r="C10728">
        <v>21.627838135000001</v>
      </c>
    </row>
    <row r="10729" spans="1:3" x14ac:dyDescent="0.25">
      <c r="A10729">
        <v>13393</v>
      </c>
      <c r="B10729" s="1">
        <f>DATE(2036,9,1) + TIME(0,0,0)</f>
        <v>49919</v>
      </c>
      <c r="C10729">
        <v>21.629407882999999</v>
      </c>
    </row>
    <row r="10730" spans="1:3" x14ac:dyDescent="0.25">
      <c r="A10730">
        <v>13423</v>
      </c>
      <c r="B10730" s="1">
        <f>DATE(2036,10,1) + TIME(0,0,0)</f>
        <v>49949</v>
      </c>
      <c r="C10730">
        <v>21.630926131999999</v>
      </c>
    </row>
    <row r="10731" spans="1:3" x14ac:dyDescent="0.25">
      <c r="A10731">
        <v>13454</v>
      </c>
      <c r="B10731" s="1">
        <f>DATE(2036,11,1) + TIME(0,0,0)</f>
        <v>49980</v>
      </c>
      <c r="C10731">
        <v>21.632492065000001</v>
      </c>
    </row>
    <row r="10732" spans="1:3" x14ac:dyDescent="0.25">
      <c r="A10732">
        <v>13484</v>
      </c>
      <c r="B10732" s="1">
        <f>DATE(2036,12,1) + TIME(0,0,0)</f>
        <v>50010</v>
      </c>
      <c r="C10732">
        <v>21.634008408</v>
      </c>
    </row>
    <row r="10733" spans="1:3" x14ac:dyDescent="0.25">
      <c r="A10733">
        <v>13515</v>
      </c>
      <c r="B10733" s="1">
        <f>DATE(2037,1,1) + TIME(0,0,0)</f>
        <v>50041</v>
      </c>
      <c r="C10733">
        <v>21.635572433</v>
      </c>
    </row>
    <row r="10734" spans="1:3" x14ac:dyDescent="0.25">
      <c r="A10734">
        <v>13546</v>
      </c>
      <c r="B10734" s="1">
        <f>DATE(2037,2,1) + TIME(0,0,0)</f>
        <v>50072</v>
      </c>
      <c r="C10734">
        <v>21.637136459000001</v>
      </c>
    </row>
    <row r="10735" spans="1:3" x14ac:dyDescent="0.25">
      <c r="A10735">
        <v>13574</v>
      </c>
      <c r="B10735" s="1">
        <f>DATE(2037,3,1) + TIME(0,0,0)</f>
        <v>50100</v>
      </c>
      <c r="C10735">
        <v>21.638549805</v>
      </c>
    </row>
    <row r="10736" spans="1:3" x14ac:dyDescent="0.25">
      <c r="A10736">
        <v>13605</v>
      </c>
      <c r="B10736" s="1">
        <f>DATE(2037,4,1) + TIME(0,0,0)</f>
        <v>50131</v>
      </c>
      <c r="C10736">
        <v>21.640111922999999</v>
      </c>
    </row>
    <row r="10737" spans="1:3" x14ac:dyDescent="0.25">
      <c r="A10737">
        <v>13635</v>
      </c>
      <c r="B10737" s="1">
        <f>DATE(2037,5,1) + TIME(0,0,0)</f>
        <v>50161</v>
      </c>
      <c r="C10737">
        <v>21.641622543</v>
      </c>
    </row>
    <row r="10738" spans="1:3" x14ac:dyDescent="0.25">
      <c r="A10738">
        <v>13666</v>
      </c>
      <c r="B10738" s="1">
        <f>DATE(2037,6,1) + TIME(0,0,0)</f>
        <v>50192</v>
      </c>
      <c r="C10738">
        <v>21.643180847</v>
      </c>
    </row>
    <row r="10739" spans="1:3" x14ac:dyDescent="0.25">
      <c r="A10739">
        <v>13696</v>
      </c>
      <c r="B10739" s="1">
        <f>DATE(2037,7,1) + TIME(0,0,0)</f>
        <v>50222</v>
      </c>
      <c r="C10739">
        <v>21.64468956</v>
      </c>
    </row>
    <row r="10740" spans="1:3" x14ac:dyDescent="0.25">
      <c r="A10740">
        <v>13727</v>
      </c>
      <c r="B10740" s="1">
        <f>DATE(2037,8,1) + TIME(0,0,0)</f>
        <v>50253</v>
      </c>
      <c r="C10740">
        <v>21.646247863999999</v>
      </c>
    </row>
    <row r="10741" spans="1:3" x14ac:dyDescent="0.25">
      <c r="A10741">
        <v>13758</v>
      </c>
      <c r="B10741" s="1">
        <f>DATE(2037,9,1) + TIME(0,0,0)</f>
        <v>50284</v>
      </c>
      <c r="C10741">
        <v>21.647804260000001</v>
      </c>
    </row>
    <row r="10742" spans="1:3" x14ac:dyDescent="0.25">
      <c r="A10742">
        <v>13788</v>
      </c>
      <c r="B10742" s="1">
        <f>DATE(2037,10,1) + TIME(0,0,0)</f>
        <v>50314</v>
      </c>
      <c r="C10742">
        <v>21.649311065999999</v>
      </c>
    </row>
    <row r="10743" spans="1:3" x14ac:dyDescent="0.25">
      <c r="A10743">
        <v>13819</v>
      </c>
      <c r="B10743" s="1">
        <f>DATE(2037,11,1) + TIME(0,0,0)</f>
        <v>50345</v>
      </c>
      <c r="C10743">
        <v>21.650865554999999</v>
      </c>
    </row>
    <row r="10744" spans="1:3" x14ac:dyDescent="0.25">
      <c r="A10744">
        <v>13849</v>
      </c>
      <c r="B10744" s="1">
        <f>DATE(2037,12,1) + TIME(0,0,0)</f>
        <v>50375</v>
      </c>
      <c r="C10744">
        <v>21.652368546000002</v>
      </c>
    </row>
    <row r="10745" spans="1:3" x14ac:dyDescent="0.25">
      <c r="A10745">
        <v>13880</v>
      </c>
      <c r="B10745" s="1">
        <f>DATE(2038,1,1) + TIME(0,0,0)</f>
        <v>50406</v>
      </c>
      <c r="C10745">
        <v>21.653923034999998</v>
      </c>
    </row>
    <row r="10746" spans="1:3" x14ac:dyDescent="0.25">
      <c r="A10746">
        <v>13911</v>
      </c>
      <c r="B10746" s="1">
        <f>DATE(2038,2,1) + TIME(0,0,0)</f>
        <v>50437</v>
      </c>
      <c r="C10746">
        <v>21.655475616</v>
      </c>
    </row>
    <row r="10747" spans="1:3" x14ac:dyDescent="0.25">
      <c r="A10747">
        <v>13939</v>
      </c>
      <c r="B10747" s="1">
        <f>DATE(2038,3,1) + TIME(0,0,0)</f>
        <v>50465</v>
      </c>
      <c r="C10747">
        <v>21.65687561</v>
      </c>
    </row>
    <row r="10748" spans="1:3" x14ac:dyDescent="0.25">
      <c r="A10748">
        <v>13970</v>
      </c>
      <c r="B10748" s="1">
        <f>DATE(2038,4,1) + TIME(0,0,0)</f>
        <v>50496</v>
      </c>
      <c r="C10748">
        <v>21.658426285000001</v>
      </c>
    </row>
    <row r="10749" spans="1:3" x14ac:dyDescent="0.25">
      <c r="A10749">
        <v>14000</v>
      </c>
      <c r="B10749" s="1">
        <f>DATE(2038,5,1) + TIME(0,0,0)</f>
        <v>50526</v>
      </c>
      <c r="C10749">
        <v>21.659925461</v>
      </c>
    </row>
    <row r="10750" spans="1:3" x14ac:dyDescent="0.25">
      <c r="A10750">
        <v>14031</v>
      </c>
      <c r="B10750" s="1">
        <f>DATE(2038,6,1) + TIME(0,0,0)</f>
        <v>50557</v>
      </c>
      <c r="C10750">
        <v>21.661476135000001</v>
      </c>
    </row>
    <row r="10751" spans="1:3" x14ac:dyDescent="0.25">
      <c r="A10751">
        <v>14061</v>
      </c>
      <c r="B10751" s="1">
        <f>DATE(2038,7,1) + TIME(0,0,0)</f>
        <v>50587</v>
      </c>
      <c r="C10751">
        <v>21.662973403999999</v>
      </c>
    </row>
    <row r="10752" spans="1:3" x14ac:dyDescent="0.25">
      <c r="A10752">
        <v>14092</v>
      </c>
      <c r="B10752" s="1">
        <f>DATE(2038,8,1) + TIME(0,0,0)</f>
        <v>50618</v>
      </c>
      <c r="C10752">
        <v>21.664520264</v>
      </c>
    </row>
    <row r="10753" spans="1:3" x14ac:dyDescent="0.25">
      <c r="A10753">
        <v>14123</v>
      </c>
      <c r="B10753" s="1">
        <f>DATE(2038,9,1) + TIME(0,0,0)</f>
        <v>50649</v>
      </c>
      <c r="C10753">
        <v>21.666067123000001</v>
      </c>
    </row>
    <row r="10754" spans="1:3" x14ac:dyDescent="0.25">
      <c r="A10754">
        <v>14153</v>
      </c>
      <c r="B10754" s="1">
        <f>DATE(2038,10,1) + TIME(0,0,0)</f>
        <v>50679</v>
      </c>
      <c r="C10754">
        <v>21.667564391999999</v>
      </c>
    </row>
    <row r="10755" spans="1:3" x14ac:dyDescent="0.25">
      <c r="A10755">
        <v>14184</v>
      </c>
      <c r="B10755" s="1">
        <f>DATE(2038,11,1) + TIME(0,0,0)</f>
        <v>50710</v>
      </c>
      <c r="C10755">
        <v>21.669109343999999</v>
      </c>
    </row>
    <row r="10756" spans="1:3" x14ac:dyDescent="0.25">
      <c r="A10756">
        <v>14214</v>
      </c>
      <c r="B10756" s="1">
        <f>DATE(2038,12,1) + TIME(0,0,0)</f>
        <v>50740</v>
      </c>
      <c r="C10756">
        <v>21.670604705999999</v>
      </c>
    </row>
    <row r="10757" spans="1:3" x14ac:dyDescent="0.25">
      <c r="A10757">
        <v>14245</v>
      </c>
      <c r="B10757" s="1">
        <f>DATE(2039,1,1) + TIME(0,0,0)</f>
        <v>50771</v>
      </c>
      <c r="C10757">
        <v>21.672149657999999</v>
      </c>
    </row>
    <row r="10758" spans="1:3" x14ac:dyDescent="0.25">
      <c r="A10758">
        <v>14276</v>
      </c>
      <c r="B10758" s="1">
        <f>DATE(2039,2,1) + TIME(0,0,0)</f>
        <v>50802</v>
      </c>
      <c r="C10758">
        <v>21.673692703</v>
      </c>
    </row>
    <row r="10759" spans="1:3" x14ac:dyDescent="0.25">
      <c r="A10759">
        <v>14304</v>
      </c>
      <c r="B10759" s="1">
        <f>DATE(2039,3,1) + TIME(0,0,0)</f>
        <v>50830</v>
      </c>
      <c r="C10759">
        <v>21.675086974999999</v>
      </c>
    </row>
    <row r="10760" spans="1:3" x14ac:dyDescent="0.25">
      <c r="A10760">
        <v>14335</v>
      </c>
      <c r="B10760" s="1">
        <f>DATE(2039,4,1) + TIME(0,0,0)</f>
        <v>50861</v>
      </c>
      <c r="C10760">
        <v>21.676630020000001</v>
      </c>
    </row>
    <row r="10761" spans="1:3" x14ac:dyDescent="0.25">
      <c r="A10761">
        <v>14365</v>
      </c>
      <c r="B10761" s="1">
        <f>DATE(2039,5,1) + TIME(0,0,0)</f>
        <v>50891</v>
      </c>
      <c r="C10761">
        <v>21.678123474</v>
      </c>
    </row>
    <row r="10762" spans="1:3" x14ac:dyDescent="0.25">
      <c r="A10762">
        <v>14396</v>
      </c>
      <c r="B10762" s="1">
        <f>DATE(2039,6,1) + TIME(0,0,0)</f>
        <v>50922</v>
      </c>
      <c r="C10762">
        <v>21.679666519000001</v>
      </c>
    </row>
    <row r="10763" spans="1:3" x14ac:dyDescent="0.25">
      <c r="A10763">
        <v>14426</v>
      </c>
      <c r="B10763" s="1">
        <f>DATE(2039,7,1) + TIME(0,0,0)</f>
        <v>50952</v>
      </c>
      <c r="C10763">
        <v>21.681158065999998</v>
      </c>
    </row>
    <row r="10764" spans="1:3" x14ac:dyDescent="0.25">
      <c r="A10764">
        <v>14457</v>
      </c>
      <c r="B10764" s="1">
        <f>DATE(2039,8,1) + TIME(0,0,0)</f>
        <v>50983</v>
      </c>
      <c r="C10764">
        <v>21.682701111</v>
      </c>
    </row>
    <row r="10765" spans="1:3" x14ac:dyDescent="0.25">
      <c r="A10765">
        <v>14488</v>
      </c>
      <c r="B10765" s="1">
        <f>DATE(2039,9,1) + TIME(0,0,0)</f>
        <v>51014</v>
      </c>
      <c r="C10765">
        <v>21.684242249</v>
      </c>
    </row>
    <row r="10766" spans="1:3" x14ac:dyDescent="0.25">
      <c r="A10766">
        <v>14518</v>
      </c>
      <c r="B10766" s="1">
        <f>DATE(2039,10,1) + TIME(0,0,0)</f>
        <v>51044</v>
      </c>
      <c r="C10766">
        <v>21.685733795000001</v>
      </c>
    </row>
    <row r="10767" spans="1:3" x14ac:dyDescent="0.25">
      <c r="A10767">
        <v>14549</v>
      </c>
      <c r="B10767" s="1">
        <f>DATE(2039,11,1) + TIME(0,0,0)</f>
        <v>51075</v>
      </c>
      <c r="C10767">
        <v>21.687276839999999</v>
      </c>
    </row>
    <row r="10768" spans="1:3" x14ac:dyDescent="0.25">
      <c r="A10768">
        <v>14579</v>
      </c>
      <c r="B10768" s="1">
        <f>DATE(2039,12,1) + TIME(0,0,0)</f>
        <v>51105</v>
      </c>
      <c r="C10768">
        <v>21.688768387</v>
      </c>
    </row>
    <row r="10769" spans="1:3" x14ac:dyDescent="0.25">
      <c r="A10769">
        <v>14610</v>
      </c>
      <c r="B10769" s="1">
        <f>DATE(2040,1,1) + TIME(0,0,0)</f>
        <v>51136</v>
      </c>
      <c r="C10769">
        <v>21.690311432000001</v>
      </c>
    </row>
    <row r="10770" spans="1:3" x14ac:dyDescent="0.25">
      <c r="A10770">
        <v>14641</v>
      </c>
      <c r="B10770" s="1">
        <f>DATE(2040,2,1) + TIME(0,0,0)</f>
        <v>51167</v>
      </c>
      <c r="C10770">
        <v>21.691854477</v>
      </c>
    </row>
    <row r="10771" spans="1:3" x14ac:dyDescent="0.25">
      <c r="A10771">
        <v>14670</v>
      </c>
      <c r="B10771" s="1">
        <f>DATE(2040,3,1) + TIME(0,0,0)</f>
        <v>51196</v>
      </c>
      <c r="C10771">
        <v>21.693298339999998</v>
      </c>
    </row>
    <row r="10772" spans="1:3" x14ac:dyDescent="0.25">
      <c r="A10772">
        <v>14701</v>
      </c>
      <c r="B10772" s="1">
        <f>DATE(2040,4,1) + TIME(0,0,0)</f>
        <v>51227</v>
      </c>
      <c r="C10772">
        <v>21.694841385</v>
      </c>
    </row>
    <row r="10773" spans="1:3" x14ac:dyDescent="0.25">
      <c r="A10773">
        <v>14731</v>
      </c>
      <c r="B10773" s="1">
        <f>DATE(2040,5,1) + TIME(0,0,0)</f>
        <v>51257</v>
      </c>
      <c r="C10773">
        <v>21.696334838999999</v>
      </c>
    </row>
    <row r="10774" spans="1:3" x14ac:dyDescent="0.25">
      <c r="A10774">
        <v>14762</v>
      </c>
      <c r="B10774" s="1">
        <f>DATE(2040,6,1) + TIME(0,0,0)</f>
        <v>51288</v>
      </c>
      <c r="C10774">
        <v>21.697879790999998</v>
      </c>
    </row>
    <row r="10775" spans="1:3" x14ac:dyDescent="0.25">
      <c r="A10775">
        <v>14792</v>
      </c>
      <c r="B10775" s="1">
        <f>DATE(2040,7,1) + TIME(0,0,0)</f>
        <v>51318</v>
      </c>
      <c r="C10775">
        <v>21.69937706</v>
      </c>
    </row>
    <row r="10776" spans="1:3" x14ac:dyDescent="0.25">
      <c r="A10776">
        <v>14823</v>
      </c>
      <c r="B10776" s="1">
        <f>DATE(2040,8,1) + TIME(0,0,0)</f>
        <v>51349</v>
      </c>
      <c r="C10776">
        <v>21.700922011999999</v>
      </c>
    </row>
    <row r="10777" spans="1:3" x14ac:dyDescent="0.25">
      <c r="A10777">
        <v>14854</v>
      </c>
      <c r="B10777" s="1">
        <f>DATE(2040,9,1) + TIME(0,0,0)</f>
        <v>51380</v>
      </c>
      <c r="C10777">
        <v>21.702470778999999</v>
      </c>
    </row>
    <row r="10778" spans="1:3" x14ac:dyDescent="0.25">
      <c r="A10778">
        <v>14884</v>
      </c>
      <c r="B10778" s="1">
        <f>DATE(2040,10,1) + TIME(0,0,0)</f>
        <v>51410</v>
      </c>
      <c r="C10778">
        <v>21.703969955000002</v>
      </c>
    </row>
    <row r="10779" spans="1:3" x14ac:dyDescent="0.25">
      <c r="A10779">
        <v>14915</v>
      </c>
      <c r="B10779" s="1">
        <f>DATE(2040,11,1) + TIME(0,0,0)</f>
        <v>51441</v>
      </c>
      <c r="C10779">
        <v>21.705518723000001</v>
      </c>
    </row>
    <row r="10780" spans="1:3" x14ac:dyDescent="0.25">
      <c r="A10780">
        <v>14945</v>
      </c>
      <c r="B10780" s="1">
        <f>DATE(2040,12,1) + TIME(0,0,0)</f>
        <v>51471</v>
      </c>
      <c r="C10780">
        <v>21.707021713</v>
      </c>
    </row>
    <row r="10781" spans="1:3" x14ac:dyDescent="0.25">
      <c r="A10781">
        <v>14976</v>
      </c>
      <c r="B10781" s="1">
        <f>DATE(2041,1,1) + TIME(0,0,0)</f>
        <v>51502</v>
      </c>
      <c r="C10781">
        <v>21.708574294999998</v>
      </c>
    </row>
    <row r="10782" spans="1:3" x14ac:dyDescent="0.25">
      <c r="A10782">
        <v>15007</v>
      </c>
      <c r="B10782" s="1">
        <f>DATE(2041,2,1) + TIME(0,0,0)</f>
        <v>51533</v>
      </c>
      <c r="C10782">
        <v>21.710128783999998</v>
      </c>
    </row>
    <row r="10783" spans="1:3" x14ac:dyDescent="0.25">
      <c r="A10783">
        <v>15035</v>
      </c>
      <c r="B10783" s="1">
        <f>DATE(2041,3,1) + TIME(0,0,0)</f>
        <v>51561</v>
      </c>
      <c r="C10783">
        <v>21.711534499999999</v>
      </c>
    </row>
    <row r="10784" spans="1:3" x14ac:dyDescent="0.25">
      <c r="A10784">
        <v>15066</v>
      </c>
      <c r="B10784" s="1">
        <f>DATE(2041,4,1) + TIME(0,0,0)</f>
        <v>51592</v>
      </c>
      <c r="C10784">
        <v>21.713092803999999</v>
      </c>
    </row>
    <row r="10785" spans="1:3" x14ac:dyDescent="0.25">
      <c r="A10785">
        <v>15096</v>
      </c>
      <c r="B10785" s="1">
        <f>DATE(2041,5,1) + TIME(0,0,0)</f>
        <v>51622</v>
      </c>
      <c r="C10785">
        <v>21.714603424</v>
      </c>
    </row>
    <row r="10786" spans="1:3" x14ac:dyDescent="0.25">
      <c r="A10786">
        <v>15127</v>
      </c>
      <c r="B10786" s="1">
        <f>DATE(2041,6,1) + TIME(0,0,0)</f>
        <v>51653</v>
      </c>
      <c r="C10786">
        <v>21.716163635000001</v>
      </c>
    </row>
    <row r="10787" spans="1:3" x14ac:dyDescent="0.25">
      <c r="A10787">
        <v>15157</v>
      </c>
      <c r="B10787" s="1">
        <f>DATE(2041,7,1) + TIME(0,0,0)</f>
        <v>51683</v>
      </c>
      <c r="C10787">
        <v>21.717676163</v>
      </c>
    </row>
    <row r="10788" spans="1:3" x14ac:dyDescent="0.25">
      <c r="A10788">
        <v>15188</v>
      </c>
      <c r="B10788" s="1">
        <f>DATE(2041,8,1) + TIME(0,0,0)</f>
        <v>51714</v>
      </c>
      <c r="C10788">
        <v>21.719240189000001</v>
      </c>
    </row>
    <row r="10789" spans="1:3" x14ac:dyDescent="0.25">
      <c r="A10789">
        <v>15219</v>
      </c>
      <c r="B10789" s="1">
        <f>DATE(2041,9,1) + TIME(0,0,0)</f>
        <v>51745</v>
      </c>
      <c r="C10789">
        <v>21.720804214000001</v>
      </c>
    </row>
    <row r="10790" spans="1:3" x14ac:dyDescent="0.25">
      <c r="A10790">
        <v>15249</v>
      </c>
      <c r="B10790" s="1">
        <f>DATE(2041,10,1) + TIME(0,0,0)</f>
        <v>51775</v>
      </c>
      <c r="C10790">
        <v>21.722320557</v>
      </c>
    </row>
    <row r="10791" spans="1:3" x14ac:dyDescent="0.25">
      <c r="A10791">
        <v>15280</v>
      </c>
      <c r="B10791" s="1">
        <f>DATE(2041,11,1) + TIME(0,0,0)</f>
        <v>51806</v>
      </c>
      <c r="C10791">
        <v>21.723888397</v>
      </c>
    </row>
    <row r="10792" spans="1:3" x14ac:dyDescent="0.25">
      <c r="A10792">
        <v>15310</v>
      </c>
      <c r="B10792" s="1">
        <f>DATE(2041,12,1) + TIME(0,0,0)</f>
        <v>51836</v>
      </c>
      <c r="C10792">
        <v>21.725404738999998</v>
      </c>
    </row>
    <row r="10793" spans="1:3" x14ac:dyDescent="0.25">
      <c r="A10793">
        <v>15341</v>
      </c>
      <c r="B10793" s="1">
        <f>DATE(2042,1,1) + TIME(0,0,0)</f>
        <v>51867</v>
      </c>
      <c r="C10793">
        <v>21.726974487</v>
      </c>
    </row>
    <row r="10794" spans="1:3" x14ac:dyDescent="0.25">
      <c r="A10794">
        <v>15372</v>
      </c>
      <c r="B10794" s="1">
        <f>DATE(2042,2,1) + TIME(0,0,0)</f>
        <v>51898</v>
      </c>
      <c r="C10794">
        <v>21.728546142999999</v>
      </c>
    </row>
    <row r="10795" spans="1:3" x14ac:dyDescent="0.25">
      <c r="A10795">
        <v>15400</v>
      </c>
      <c r="B10795" s="1">
        <f>DATE(2042,3,1) + TIME(0,0,0)</f>
        <v>51926</v>
      </c>
      <c r="C10795">
        <v>21.72996521</v>
      </c>
    </row>
    <row r="10796" spans="1:3" x14ac:dyDescent="0.25">
      <c r="A10796">
        <v>15431</v>
      </c>
      <c r="B10796" s="1">
        <f>DATE(2042,4,1) + TIME(0,0,0)</f>
        <v>51957</v>
      </c>
      <c r="C10796">
        <v>21.731538773</v>
      </c>
    </row>
    <row r="10797" spans="1:3" x14ac:dyDescent="0.25">
      <c r="A10797">
        <v>15461</v>
      </c>
      <c r="B10797" s="1">
        <f>DATE(2042,5,1) + TIME(0,0,0)</f>
        <v>51987</v>
      </c>
      <c r="C10797">
        <v>21.733060837</v>
      </c>
    </row>
    <row r="10798" spans="1:3" x14ac:dyDescent="0.25">
      <c r="A10798">
        <v>15492</v>
      </c>
      <c r="B10798" s="1">
        <f>DATE(2042,6,1) + TIME(0,0,0)</f>
        <v>52018</v>
      </c>
      <c r="C10798">
        <v>21.734636306999999</v>
      </c>
    </row>
    <row r="10799" spans="1:3" x14ac:dyDescent="0.25">
      <c r="A10799">
        <v>15522</v>
      </c>
      <c r="B10799" s="1">
        <f>DATE(2042,7,1) + TIME(0,0,0)</f>
        <v>52048</v>
      </c>
      <c r="C10799">
        <v>21.736162186000001</v>
      </c>
    </row>
    <row r="10800" spans="1:3" x14ac:dyDescent="0.25">
      <c r="A10800">
        <v>15553</v>
      </c>
      <c r="B10800" s="1">
        <f>DATE(2042,8,1) + TIME(0,0,0)</f>
        <v>52079</v>
      </c>
      <c r="C10800">
        <v>21.737737656</v>
      </c>
    </row>
    <row r="10801" spans="1:3" x14ac:dyDescent="0.25">
      <c r="A10801">
        <v>15584</v>
      </c>
      <c r="B10801" s="1">
        <f>DATE(2042,9,1) + TIME(0,0,0)</f>
        <v>52110</v>
      </c>
      <c r="C10801">
        <v>21.739316939999998</v>
      </c>
    </row>
    <row r="10802" spans="1:3" x14ac:dyDescent="0.25">
      <c r="A10802">
        <v>15614</v>
      </c>
      <c r="B10802" s="1">
        <f>DATE(2042,10,1) + TIME(0,0,0)</f>
        <v>52140</v>
      </c>
      <c r="C10802">
        <v>21.740844726999999</v>
      </c>
    </row>
    <row r="10803" spans="1:3" x14ac:dyDescent="0.25">
      <c r="A10803">
        <v>15645</v>
      </c>
      <c r="B10803" s="1">
        <f>DATE(2042,11,1) + TIME(0,0,0)</f>
        <v>52171</v>
      </c>
      <c r="C10803">
        <v>21.742424011000001</v>
      </c>
    </row>
    <row r="10804" spans="1:3" x14ac:dyDescent="0.25">
      <c r="A10804">
        <v>15675</v>
      </c>
      <c r="B10804" s="1">
        <f>DATE(2042,12,1) + TIME(0,0,0)</f>
        <v>52201</v>
      </c>
      <c r="C10804">
        <v>21.743953704999999</v>
      </c>
    </row>
    <row r="10805" spans="1:3" x14ac:dyDescent="0.25">
      <c r="A10805">
        <v>15706</v>
      </c>
      <c r="B10805" s="1">
        <f>DATE(2043,1,1) + TIME(0,0,0)</f>
        <v>52232</v>
      </c>
      <c r="C10805">
        <v>21.745536804</v>
      </c>
    </row>
    <row r="10806" spans="1:3" x14ac:dyDescent="0.25">
      <c r="A10806">
        <v>15737</v>
      </c>
      <c r="B10806" s="1">
        <f>DATE(2043,2,1) + TIME(0,0,0)</f>
        <v>52263</v>
      </c>
      <c r="C10806">
        <v>21.747119904000002</v>
      </c>
    </row>
    <row r="10807" spans="1:3" x14ac:dyDescent="0.25">
      <c r="A10807">
        <v>15765</v>
      </c>
      <c r="B10807" s="1">
        <f>DATE(2043,3,1) + TIME(0,0,0)</f>
        <v>52291</v>
      </c>
      <c r="C10807">
        <v>21.748550415</v>
      </c>
    </row>
    <row r="10808" spans="1:3" x14ac:dyDescent="0.25">
      <c r="A10808">
        <v>15796</v>
      </c>
      <c r="B10808" s="1">
        <f>DATE(2043,4,1) + TIME(0,0,0)</f>
        <v>52322</v>
      </c>
      <c r="C10808">
        <v>21.750135422</v>
      </c>
    </row>
    <row r="10809" spans="1:3" x14ac:dyDescent="0.25">
      <c r="A10809">
        <v>15826</v>
      </c>
      <c r="B10809" s="1">
        <f>DATE(2043,5,1) + TIME(0,0,0)</f>
        <v>52352</v>
      </c>
      <c r="C10809">
        <v>21.751668930000001</v>
      </c>
    </row>
    <row r="10810" spans="1:3" x14ac:dyDescent="0.25">
      <c r="A10810">
        <v>15857</v>
      </c>
      <c r="B10810" s="1">
        <f>DATE(2043,6,1) + TIME(0,0,0)</f>
        <v>52383</v>
      </c>
      <c r="C10810">
        <v>21.753255844000002</v>
      </c>
    </row>
    <row r="10811" spans="1:3" x14ac:dyDescent="0.25">
      <c r="A10811">
        <v>15887</v>
      </c>
      <c r="B10811" s="1">
        <f>DATE(2043,7,1) + TIME(0,0,0)</f>
        <v>52413</v>
      </c>
      <c r="C10811">
        <v>21.754791260000001</v>
      </c>
    </row>
    <row r="10812" spans="1:3" x14ac:dyDescent="0.25">
      <c r="A10812">
        <v>15918</v>
      </c>
      <c r="B10812" s="1">
        <f>DATE(2043,8,1) + TIME(0,0,0)</f>
        <v>52444</v>
      </c>
      <c r="C10812">
        <v>21.756378174000002</v>
      </c>
    </row>
    <row r="10813" spans="1:3" x14ac:dyDescent="0.25">
      <c r="A10813">
        <v>15949</v>
      </c>
      <c r="B10813" s="1">
        <f>DATE(2043,9,1) + TIME(0,0,0)</f>
        <v>52475</v>
      </c>
      <c r="C10813">
        <v>21.757966995</v>
      </c>
    </row>
    <row r="10814" spans="1:3" x14ac:dyDescent="0.25">
      <c r="A10814">
        <v>15979</v>
      </c>
      <c r="B10814" s="1">
        <f>DATE(2043,10,1) + TIME(0,0,0)</f>
        <v>52505</v>
      </c>
      <c r="C10814">
        <v>21.759506225999999</v>
      </c>
    </row>
    <row r="10815" spans="1:3" x14ac:dyDescent="0.25">
      <c r="A10815">
        <v>16010</v>
      </c>
      <c r="B10815" s="1">
        <f>DATE(2043,11,1) + TIME(0,0,0)</f>
        <v>52536</v>
      </c>
      <c r="C10815">
        <v>21.761095047000001</v>
      </c>
    </row>
    <row r="10816" spans="1:3" x14ac:dyDescent="0.25">
      <c r="A10816">
        <v>16040</v>
      </c>
      <c r="B10816" s="1">
        <f>DATE(2043,12,1) + TIME(0,0,0)</f>
        <v>52566</v>
      </c>
      <c r="C10816">
        <v>21.762634277</v>
      </c>
    </row>
    <row r="10817" spans="1:3" x14ac:dyDescent="0.25">
      <c r="A10817">
        <v>16071</v>
      </c>
      <c r="B10817" s="1">
        <f>DATE(2044,1,1) + TIME(0,0,0)</f>
        <v>52597</v>
      </c>
      <c r="C10817">
        <v>21.764225006</v>
      </c>
    </row>
    <row r="10818" spans="1:3" x14ac:dyDescent="0.25">
      <c r="A10818">
        <v>16102</v>
      </c>
      <c r="B10818" s="1">
        <f>DATE(2044,2,1) + TIME(0,0,0)</f>
        <v>52628</v>
      </c>
      <c r="C10818">
        <v>21.765817641999998</v>
      </c>
    </row>
    <row r="10819" spans="1:3" x14ac:dyDescent="0.25">
      <c r="A10819">
        <v>16131</v>
      </c>
      <c r="B10819" s="1">
        <f>DATE(2044,3,1) + TIME(0,0,0)</f>
        <v>52657</v>
      </c>
      <c r="C10819">
        <v>21.767305373999999</v>
      </c>
    </row>
    <row r="10820" spans="1:3" x14ac:dyDescent="0.25">
      <c r="A10820">
        <v>16162</v>
      </c>
      <c r="B10820" s="1">
        <f>DATE(2044,4,1) + TIME(0,0,0)</f>
        <v>52688</v>
      </c>
      <c r="C10820">
        <v>21.768898010000001</v>
      </c>
    </row>
    <row r="10821" spans="1:3" x14ac:dyDescent="0.25">
      <c r="A10821">
        <v>16192</v>
      </c>
      <c r="B10821" s="1">
        <f>DATE(2044,5,1) + TIME(0,0,0)</f>
        <v>52718</v>
      </c>
      <c r="C10821">
        <v>21.770439148000001</v>
      </c>
    </row>
    <row r="10822" spans="1:3" x14ac:dyDescent="0.25">
      <c r="A10822">
        <v>16223</v>
      </c>
      <c r="B10822" s="1">
        <f>DATE(2044,6,1) + TIME(0,0,0)</f>
        <v>52749</v>
      </c>
      <c r="C10822">
        <v>21.772029877000001</v>
      </c>
    </row>
    <row r="10823" spans="1:3" x14ac:dyDescent="0.25">
      <c r="A10823">
        <v>16253</v>
      </c>
      <c r="B10823" s="1">
        <f>DATE(2044,7,1) + TIME(0,0,0)</f>
        <v>52779</v>
      </c>
      <c r="C10823">
        <v>21.773571014000002</v>
      </c>
    </row>
    <row r="10824" spans="1:3" x14ac:dyDescent="0.25">
      <c r="A10824">
        <v>16284</v>
      </c>
      <c r="B10824" s="1">
        <f>DATE(2044,8,1) + TIME(0,0,0)</f>
        <v>52810</v>
      </c>
      <c r="C10824">
        <v>21.775163651</v>
      </c>
    </row>
    <row r="10825" spans="1:3" x14ac:dyDescent="0.25">
      <c r="A10825">
        <v>16315</v>
      </c>
      <c r="B10825" s="1">
        <f>DATE(2044,9,1) + TIME(0,0,0)</f>
        <v>52841</v>
      </c>
      <c r="C10825">
        <v>21.776756287000001</v>
      </c>
    </row>
    <row r="10826" spans="1:3" x14ac:dyDescent="0.25">
      <c r="A10826">
        <v>16345</v>
      </c>
      <c r="B10826" s="1">
        <f>DATE(2044,10,1) + TIME(0,0,0)</f>
        <v>52871</v>
      </c>
      <c r="C10826">
        <v>21.778297424000002</v>
      </c>
    </row>
    <row r="10827" spans="1:3" x14ac:dyDescent="0.25">
      <c r="A10827">
        <v>16376</v>
      </c>
      <c r="B10827" s="1">
        <f>DATE(2044,11,1) + TIME(0,0,0)</f>
        <v>52902</v>
      </c>
      <c r="C10827">
        <v>21.779888153000002</v>
      </c>
    </row>
    <row r="10828" spans="1:3" x14ac:dyDescent="0.25">
      <c r="A10828">
        <v>16406</v>
      </c>
      <c r="B10828" s="1">
        <f>DATE(2044,12,1) + TIME(0,0,0)</f>
        <v>52932</v>
      </c>
      <c r="C10828">
        <v>21.781429290999998</v>
      </c>
    </row>
    <row r="10829" spans="1:3" x14ac:dyDescent="0.25">
      <c r="A10829">
        <v>16437</v>
      </c>
      <c r="B10829" s="1">
        <f>DATE(2045,1,1) + TIME(0,0,0)</f>
        <v>52963</v>
      </c>
      <c r="C10829">
        <v>21.783020019999999</v>
      </c>
    </row>
    <row r="10830" spans="1:3" x14ac:dyDescent="0.25">
      <c r="A10830">
        <v>16468</v>
      </c>
      <c r="B10830" s="1">
        <f>DATE(2045,2,1) + TIME(0,0,0)</f>
        <v>52994</v>
      </c>
      <c r="C10830">
        <v>21.784610747999999</v>
      </c>
    </row>
    <row r="10831" spans="1:3" x14ac:dyDescent="0.25">
      <c r="A10831">
        <v>16496</v>
      </c>
      <c r="B10831" s="1">
        <f>DATE(2045,3,1) + TIME(0,0,0)</f>
        <v>53022</v>
      </c>
      <c r="C10831">
        <v>21.786045074</v>
      </c>
    </row>
    <row r="10832" spans="1:3" x14ac:dyDescent="0.25">
      <c r="A10832">
        <v>16527</v>
      </c>
      <c r="B10832" s="1">
        <f>DATE(2045,4,1) + TIME(0,0,0)</f>
        <v>53053</v>
      </c>
      <c r="C10832">
        <v>21.787635803000001</v>
      </c>
    </row>
    <row r="10833" spans="1:3" x14ac:dyDescent="0.25">
      <c r="A10833">
        <v>16557</v>
      </c>
      <c r="B10833" s="1">
        <f>DATE(2045,5,1) + TIME(0,0,0)</f>
        <v>53083</v>
      </c>
      <c r="C10833">
        <v>21.789173126000001</v>
      </c>
    </row>
    <row r="10834" spans="1:3" x14ac:dyDescent="0.25">
      <c r="A10834">
        <v>16588</v>
      </c>
      <c r="B10834" s="1">
        <f>DATE(2045,6,1) + TIME(0,0,0)</f>
        <v>53114</v>
      </c>
      <c r="C10834">
        <v>21.790761948</v>
      </c>
    </row>
    <row r="10835" spans="1:3" x14ac:dyDescent="0.25">
      <c r="A10835">
        <v>16618</v>
      </c>
      <c r="B10835" s="1">
        <f>DATE(2045,7,1) + TIME(0,0,0)</f>
        <v>53144</v>
      </c>
      <c r="C10835">
        <v>21.792297362999999</v>
      </c>
    </row>
    <row r="10836" spans="1:3" x14ac:dyDescent="0.25">
      <c r="A10836">
        <v>16649</v>
      </c>
      <c r="B10836" s="1">
        <f>DATE(2045,8,1) + TIME(0,0,0)</f>
        <v>53175</v>
      </c>
      <c r="C10836">
        <v>21.793884277</v>
      </c>
    </row>
    <row r="10837" spans="1:3" x14ac:dyDescent="0.25">
      <c r="A10837">
        <v>16680</v>
      </c>
      <c r="B10837" s="1">
        <f>DATE(2045,9,1) + TIME(0,0,0)</f>
        <v>53206</v>
      </c>
      <c r="C10837">
        <v>21.795469283999999</v>
      </c>
    </row>
    <row r="10838" spans="1:3" x14ac:dyDescent="0.25">
      <c r="A10838">
        <v>16710</v>
      </c>
      <c r="B10838" s="1">
        <f>DATE(2045,10,1) + TIME(0,0,0)</f>
        <v>53236</v>
      </c>
      <c r="C10838">
        <v>21.797002792000001</v>
      </c>
    </row>
    <row r="10839" spans="1:3" x14ac:dyDescent="0.25">
      <c r="A10839">
        <v>16741</v>
      </c>
      <c r="B10839" s="1">
        <f>DATE(2045,11,1) + TIME(0,0,0)</f>
        <v>53267</v>
      </c>
      <c r="C10839">
        <v>21.798585891999998</v>
      </c>
    </row>
    <row r="10840" spans="1:3" x14ac:dyDescent="0.25">
      <c r="A10840">
        <v>16771</v>
      </c>
      <c r="B10840" s="1">
        <f>DATE(2045,12,1) + TIME(0,0,0)</f>
        <v>53297</v>
      </c>
      <c r="C10840">
        <v>21.800117492999998</v>
      </c>
    </row>
    <row r="10841" spans="1:3" x14ac:dyDescent="0.25">
      <c r="A10841">
        <v>16802</v>
      </c>
      <c r="B10841" s="1">
        <f>DATE(2046,1,1) + TIME(0,0,0)</f>
        <v>53328</v>
      </c>
      <c r="C10841">
        <v>21.801700592</v>
      </c>
    </row>
    <row r="10842" spans="1:3" x14ac:dyDescent="0.25">
      <c r="A10842">
        <v>16833</v>
      </c>
      <c r="B10842" s="1">
        <f>DATE(2046,2,1) + TIME(0,0,0)</f>
        <v>53359</v>
      </c>
      <c r="C10842">
        <v>21.803279877000001</v>
      </c>
    </row>
    <row r="10843" spans="1:3" x14ac:dyDescent="0.25">
      <c r="A10843">
        <v>16861</v>
      </c>
      <c r="B10843" s="1">
        <f>DATE(2046,3,1) + TIME(0,0,0)</f>
        <v>53387</v>
      </c>
      <c r="C10843">
        <v>21.804706573000001</v>
      </c>
    </row>
    <row r="10844" spans="1:3" x14ac:dyDescent="0.25">
      <c r="A10844">
        <v>16892</v>
      </c>
      <c r="B10844" s="1">
        <f>DATE(2046,4,1) + TIME(0,0,0)</f>
        <v>53418</v>
      </c>
      <c r="C10844">
        <v>21.806285857999999</v>
      </c>
    </row>
    <row r="10845" spans="1:3" x14ac:dyDescent="0.25">
      <c r="A10845">
        <v>16922</v>
      </c>
      <c r="B10845" s="1">
        <f>DATE(2046,5,1) + TIME(0,0,0)</f>
        <v>53448</v>
      </c>
      <c r="C10845">
        <v>21.807811737000002</v>
      </c>
    </row>
    <row r="10846" spans="1:3" x14ac:dyDescent="0.25">
      <c r="A10846">
        <v>16953</v>
      </c>
      <c r="B10846" s="1">
        <f>DATE(2046,6,1) + TIME(0,0,0)</f>
        <v>53479</v>
      </c>
      <c r="C10846">
        <v>21.809387207</v>
      </c>
    </row>
    <row r="10847" spans="1:3" x14ac:dyDescent="0.25">
      <c r="A10847">
        <v>16983</v>
      </c>
      <c r="B10847" s="1">
        <f>DATE(2046,7,1) + TIME(0,0,0)</f>
        <v>53509</v>
      </c>
      <c r="C10847">
        <v>21.810911179000001</v>
      </c>
    </row>
    <row r="10848" spans="1:3" x14ac:dyDescent="0.25">
      <c r="A10848">
        <v>17014</v>
      </c>
      <c r="B10848" s="1">
        <f>DATE(2046,8,1) + TIME(0,0,0)</f>
        <v>53540</v>
      </c>
      <c r="C10848">
        <v>21.812484740999999</v>
      </c>
    </row>
    <row r="10849" spans="1:3" x14ac:dyDescent="0.25">
      <c r="A10849">
        <v>17045</v>
      </c>
      <c r="B10849" s="1">
        <f>DATE(2046,9,1) + TIME(0,0,0)</f>
        <v>53571</v>
      </c>
      <c r="C10849">
        <v>21.814056396000002</v>
      </c>
    </row>
    <row r="10850" spans="1:3" x14ac:dyDescent="0.25">
      <c r="A10850">
        <v>17075</v>
      </c>
      <c r="B10850" s="1">
        <f>DATE(2046,10,1) + TIME(0,0,0)</f>
        <v>53601</v>
      </c>
      <c r="C10850">
        <v>21.815576553</v>
      </c>
    </row>
    <row r="10851" spans="1:3" x14ac:dyDescent="0.25">
      <c r="A10851">
        <v>17106</v>
      </c>
      <c r="B10851" s="1">
        <f>DATE(2046,11,1) + TIME(0,0,0)</f>
        <v>53632</v>
      </c>
      <c r="C10851">
        <v>21.817144394</v>
      </c>
    </row>
    <row r="10852" spans="1:3" x14ac:dyDescent="0.25">
      <c r="A10852">
        <v>17136</v>
      </c>
      <c r="B10852" s="1">
        <f>DATE(2046,12,1) + TIME(0,0,0)</f>
        <v>53662</v>
      </c>
      <c r="C10852">
        <v>21.818662643</v>
      </c>
    </row>
    <row r="10853" spans="1:3" x14ac:dyDescent="0.25">
      <c r="A10853">
        <v>17167</v>
      </c>
      <c r="B10853" s="1">
        <f>DATE(2047,1,1) + TIME(0,0,0)</f>
        <v>53693</v>
      </c>
      <c r="C10853">
        <v>21.820228577000002</v>
      </c>
    </row>
    <row r="10854" spans="1:3" x14ac:dyDescent="0.25">
      <c r="A10854">
        <v>17198</v>
      </c>
      <c r="B10854" s="1">
        <f>DATE(2047,2,1) + TIME(0,0,0)</f>
        <v>53724</v>
      </c>
      <c r="C10854">
        <v>21.82179451</v>
      </c>
    </row>
    <row r="10855" spans="1:3" x14ac:dyDescent="0.25">
      <c r="A10855">
        <v>17226</v>
      </c>
      <c r="B10855" s="1">
        <f>DATE(2047,3,1) + TIME(0,0,0)</f>
        <v>53752</v>
      </c>
      <c r="C10855">
        <v>21.823205947999998</v>
      </c>
    </row>
    <row r="10856" spans="1:3" x14ac:dyDescent="0.25">
      <c r="A10856">
        <v>17257</v>
      </c>
      <c r="B10856" s="1">
        <f>DATE(2047,4,1) + TIME(0,0,0)</f>
        <v>53783</v>
      </c>
      <c r="C10856">
        <v>21.824768066000001</v>
      </c>
    </row>
    <row r="10857" spans="1:3" x14ac:dyDescent="0.25">
      <c r="A10857">
        <v>17287</v>
      </c>
      <c r="B10857" s="1">
        <f>DATE(2047,5,1) + TIME(0,0,0)</f>
        <v>53813</v>
      </c>
      <c r="C10857">
        <v>21.826278686999999</v>
      </c>
    </row>
    <row r="10858" spans="1:3" x14ac:dyDescent="0.25">
      <c r="A10858">
        <v>17318</v>
      </c>
      <c r="B10858" s="1">
        <f>DATE(2047,6,1) + TIME(0,0,0)</f>
        <v>53844</v>
      </c>
      <c r="C10858">
        <v>21.827836990000002</v>
      </c>
    </row>
    <row r="10859" spans="1:3" x14ac:dyDescent="0.25">
      <c r="A10859">
        <v>17348</v>
      </c>
      <c r="B10859" s="1">
        <f>DATE(2047,7,1) + TIME(0,0,0)</f>
        <v>53874</v>
      </c>
      <c r="C10859">
        <v>21.829345703000001</v>
      </c>
    </row>
    <row r="10860" spans="1:3" x14ac:dyDescent="0.25">
      <c r="A10860">
        <v>17379</v>
      </c>
      <c r="B10860" s="1">
        <f>DATE(2047,8,1) + TIME(0,0,0)</f>
        <v>53905</v>
      </c>
      <c r="C10860">
        <v>21.830900192000001</v>
      </c>
    </row>
    <row r="10861" spans="1:3" x14ac:dyDescent="0.25">
      <c r="A10861">
        <v>17410</v>
      </c>
      <c r="B10861" s="1">
        <f>DATE(2047,9,1) + TIME(0,0,0)</f>
        <v>53936</v>
      </c>
      <c r="C10861">
        <v>21.832456589</v>
      </c>
    </row>
    <row r="10862" spans="1:3" x14ac:dyDescent="0.25">
      <c r="A10862">
        <v>17440</v>
      </c>
      <c r="B10862" s="1">
        <f>DATE(2047,10,1) + TIME(0,0,0)</f>
        <v>53966</v>
      </c>
      <c r="C10862">
        <v>21.833959578999998</v>
      </c>
    </row>
    <row r="10863" spans="1:3" x14ac:dyDescent="0.25">
      <c r="A10863">
        <v>17471</v>
      </c>
      <c r="B10863" s="1">
        <f>DATE(2047,11,1) + TIME(0,0,0)</f>
        <v>53997</v>
      </c>
      <c r="C10863">
        <v>21.835510253999999</v>
      </c>
    </row>
    <row r="10864" spans="1:3" x14ac:dyDescent="0.25">
      <c r="A10864">
        <v>17501</v>
      </c>
      <c r="B10864" s="1">
        <f>DATE(2047,12,1) + TIME(0,0,0)</f>
        <v>54027</v>
      </c>
      <c r="C10864">
        <v>21.837011337</v>
      </c>
    </row>
    <row r="10865" spans="1:3" x14ac:dyDescent="0.25">
      <c r="A10865">
        <v>17532</v>
      </c>
      <c r="B10865" s="1">
        <f>DATE(2048,1,1) + TIME(0,0,0)</f>
        <v>54058</v>
      </c>
      <c r="C10865">
        <v>21.838560103999999</v>
      </c>
    </row>
    <row r="10866" spans="1:3" x14ac:dyDescent="0.25">
      <c r="A10866">
        <v>17563</v>
      </c>
      <c r="B10866" s="1">
        <f>DATE(2048,2,1) + TIME(0,0,0)</f>
        <v>54089</v>
      </c>
      <c r="C10866">
        <v>21.840106964</v>
      </c>
    </row>
    <row r="10867" spans="1:3" x14ac:dyDescent="0.25">
      <c r="A10867">
        <v>17592</v>
      </c>
      <c r="B10867" s="1">
        <f>DATE(2048,3,1) + TIME(0,0,0)</f>
        <v>54118</v>
      </c>
      <c r="C10867">
        <v>21.841552734</v>
      </c>
    </row>
    <row r="10868" spans="1:3" x14ac:dyDescent="0.25">
      <c r="A10868">
        <v>17623</v>
      </c>
      <c r="B10868" s="1">
        <f>DATE(2048,4,1) + TIME(0,0,0)</f>
        <v>54149</v>
      </c>
      <c r="C10868">
        <v>21.843097687</v>
      </c>
    </row>
    <row r="10869" spans="1:3" x14ac:dyDescent="0.25">
      <c r="A10869">
        <v>17653</v>
      </c>
      <c r="B10869" s="1">
        <f>DATE(2048,5,1) + TIME(0,0,0)</f>
        <v>54179</v>
      </c>
      <c r="C10869">
        <v>21.844591140999999</v>
      </c>
    </row>
    <row r="10870" spans="1:3" x14ac:dyDescent="0.25">
      <c r="A10870">
        <v>17684</v>
      </c>
      <c r="B10870" s="1">
        <f>DATE(2048,6,1) + TIME(0,0,0)</f>
        <v>54210</v>
      </c>
      <c r="C10870">
        <v>21.846132277999999</v>
      </c>
    </row>
    <row r="10871" spans="1:3" x14ac:dyDescent="0.25">
      <c r="A10871">
        <v>17714</v>
      </c>
      <c r="B10871" s="1">
        <f>DATE(2048,7,1) + TIME(0,0,0)</f>
        <v>54240</v>
      </c>
      <c r="C10871">
        <v>21.847623824999999</v>
      </c>
    </row>
    <row r="10872" spans="1:3" x14ac:dyDescent="0.25">
      <c r="A10872">
        <v>17745</v>
      </c>
      <c r="B10872" s="1">
        <f>DATE(2048,8,1) + TIME(0,0,0)</f>
        <v>54271</v>
      </c>
      <c r="C10872">
        <v>21.849163054999998</v>
      </c>
    </row>
    <row r="10873" spans="1:3" x14ac:dyDescent="0.25">
      <c r="A10873">
        <v>17776</v>
      </c>
      <c r="B10873" s="1">
        <f>DATE(2048,9,1) + TIME(0,0,0)</f>
        <v>54302</v>
      </c>
      <c r="C10873">
        <v>21.850700377999999</v>
      </c>
    </row>
    <row r="10874" spans="1:3" x14ac:dyDescent="0.25">
      <c r="A10874">
        <v>17806</v>
      </c>
      <c r="B10874" s="1">
        <f>DATE(2048,10,1) + TIME(0,0,0)</f>
        <v>54332</v>
      </c>
      <c r="C10874">
        <v>21.852186202999999</v>
      </c>
    </row>
    <row r="10875" spans="1:3" x14ac:dyDescent="0.25">
      <c r="A10875">
        <v>17837</v>
      </c>
      <c r="B10875" s="1">
        <f>DATE(2048,11,1) + TIME(0,0,0)</f>
        <v>54363</v>
      </c>
      <c r="C10875">
        <v>21.853721619000002</v>
      </c>
    </row>
    <row r="10876" spans="1:3" x14ac:dyDescent="0.25">
      <c r="A10876">
        <v>17867</v>
      </c>
      <c r="B10876" s="1">
        <f>DATE(2048,12,1) + TIME(0,0,0)</f>
        <v>54393</v>
      </c>
      <c r="C10876">
        <v>21.855205536</v>
      </c>
    </row>
    <row r="10877" spans="1:3" x14ac:dyDescent="0.25">
      <c r="A10877">
        <v>17898</v>
      </c>
      <c r="B10877" s="1">
        <f>DATE(2049,1,1) + TIME(0,0,0)</f>
        <v>54424</v>
      </c>
      <c r="C10877">
        <v>21.856739044000001</v>
      </c>
    </row>
    <row r="10878" spans="1:3" x14ac:dyDescent="0.25">
      <c r="A10878">
        <v>17929</v>
      </c>
      <c r="B10878" s="1">
        <f>DATE(2049,2,1) + TIME(0,0,0)</f>
        <v>54455</v>
      </c>
      <c r="C10878">
        <v>21.858270645000001</v>
      </c>
    </row>
    <row r="10879" spans="1:3" x14ac:dyDescent="0.25">
      <c r="A10879">
        <v>17957</v>
      </c>
      <c r="B10879" s="1">
        <f>DATE(2049,3,1) + TIME(0,0,0)</f>
        <v>54483</v>
      </c>
      <c r="C10879">
        <v>21.859651566</v>
      </c>
    </row>
    <row r="10880" spans="1:3" x14ac:dyDescent="0.25">
      <c r="A10880">
        <v>17988</v>
      </c>
      <c r="B10880" s="1">
        <f>DATE(2049,4,1) + TIME(0,0,0)</f>
        <v>54514</v>
      </c>
      <c r="C10880">
        <v>21.861181258999999</v>
      </c>
    </row>
    <row r="10881" spans="1:3" x14ac:dyDescent="0.25">
      <c r="A10881">
        <v>18018</v>
      </c>
      <c r="B10881" s="1">
        <f>DATE(2049,5,1) + TIME(0,0,0)</f>
        <v>54544</v>
      </c>
      <c r="C10881">
        <v>21.862659453999999</v>
      </c>
    </row>
    <row r="10882" spans="1:3" x14ac:dyDescent="0.25">
      <c r="A10882">
        <v>18049</v>
      </c>
      <c r="B10882" s="1">
        <f>DATE(2049,6,1) + TIME(0,0,0)</f>
        <v>54575</v>
      </c>
      <c r="C10882">
        <v>21.864185333000002</v>
      </c>
    </row>
    <row r="10883" spans="1:3" x14ac:dyDescent="0.25">
      <c r="A10883">
        <v>18079</v>
      </c>
      <c r="B10883" s="1">
        <f>DATE(2049,7,1) + TIME(0,0,0)</f>
        <v>54605</v>
      </c>
      <c r="C10883">
        <v>21.865661621000001</v>
      </c>
    </row>
    <row r="10884" spans="1:3" x14ac:dyDescent="0.25">
      <c r="A10884">
        <v>18110</v>
      </c>
      <c r="B10884" s="1">
        <f>DATE(2049,8,1) + TIME(0,0,0)</f>
        <v>54636</v>
      </c>
      <c r="C10884">
        <v>21.867185592999999</v>
      </c>
    </row>
    <row r="10885" spans="1:3" x14ac:dyDescent="0.25">
      <c r="A10885">
        <v>18141</v>
      </c>
      <c r="B10885" s="1">
        <f>DATE(2049,9,1) + TIME(0,0,0)</f>
        <v>54667</v>
      </c>
      <c r="C10885">
        <v>21.868707657000002</v>
      </c>
    </row>
    <row r="10886" spans="1:3" x14ac:dyDescent="0.25">
      <c r="A10886">
        <v>18171</v>
      </c>
      <c r="B10886" s="1">
        <f>DATE(2049,10,1) + TIME(0,0,0)</f>
        <v>54697</v>
      </c>
      <c r="C10886">
        <v>21.870180130000001</v>
      </c>
    </row>
    <row r="10887" spans="1:3" x14ac:dyDescent="0.25">
      <c r="A10887">
        <v>18202</v>
      </c>
      <c r="B10887" s="1">
        <f>DATE(2049,11,1) + TIME(0,0,0)</f>
        <v>54728</v>
      </c>
      <c r="C10887">
        <v>21.871700286999999</v>
      </c>
    </row>
    <row r="10888" spans="1:3" x14ac:dyDescent="0.25">
      <c r="A10888">
        <v>18232</v>
      </c>
      <c r="B10888" s="1">
        <f>DATE(2049,12,1) + TIME(0,0,0)</f>
        <v>54758</v>
      </c>
      <c r="C10888">
        <v>21.873170853000001</v>
      </c>
    </row>
    <row r="10889" spans="1:3" x14ac:dyDescent="0.25">
      <c r="A10889">
        <v>18263</v>
      </c>
      <c r="B10889" s="1">
        <f>DATE(2050,1,1) + TIME(0,0,0)</f>
        <v>54789</v>
      </c>
      <c r="C10889">
        <v>21.874689102000001</v>
      </c>
    </row>
    <row r="10891" spans="1:3" x14ac:dyDescent="0.25">
      <c r="A10891" t="s">
        <v>21</v>
      </c>
    </row>
    <row r="10893" spans="1:3" x14ac:dyDescent="0.25">
      <c r="A10893" t="s">
        <v>1</v>
      </c>
      <c r="B10893" t="s">
        <v>2</v>
      </c>
      <c r="C10893" t="s">
        <v>3</v>
      </c>
    </row>
    <row r="10894" spans="1:3" x14ac:dyDescent="0.25">
      <c r="A10894">
        <v>0</v>
      </c>
      <c r="B10894" s="1">
        <f>DATE(2000,1,1) + TIME(0,0,0)</f>
        <v>36526</v>
      </c>
      <c r="C10894">
        <v>0</v>
      </c>
    </row>
    <row r="10895" spans="1:3" x14ac:dyDescent="0.25">
      <c r="A10895">
        <v>31</v>
      </c>
      <c r="B10895" s="1">
        <f>DATE(2000,2,1) + TIME(0,0,0)</f>
        <v>36557</v>
      </c>
      <c r="C10895">
        <v>4.8064913750000002</v>
      </c>
    </row>
    <row r="10896" spans="1:3" x14ac:dyDescent="0.25">
      <c r="A10896">
        <v>60</v>
      </c>
      <c r="B10896" s="1">
        <f>DATE(2000,3,1) + TIME(0,0,0)</f>
        <v>36586</v>
      </c>
      <c r="C10896">
        <v>9.0540571212999996</v>
      </c>
    </row>
    <row r="10897" spans="1:3" x14ac:dyDescent="0.25">
      <c r="A10897">
        <v>91</v>
      </c>
      <c r="B10897" s="1">
        <f>DATE(2000,4,1) + TIME(0,0,0)</f>
        <v>36617</v>
      </c>
      <c r="C10897">
        <v>11.987052917</v>
      </c>
    </row>
    <row r="10898" spans="1:3" x14ac:dyDescent="0.25">
      <c r="A10898">
        <v>121</v>
      </c>
      <c r="B10898" s="1">
        <f>DATE(2000,5,1) + TIME(0,0,0)</f>
        <v>36647</v>
      </c>
      <c r="C10898">
        <v>13.926548958</v>
      </c>
    </row>
    <row r="10899" spans="1:3" x14ac:dyDescent="0.25">
      <c r="A10899">
        <v>152</v>
      </c>
      <c r="B10899" s="1">
        <f>DATE(2000,6,1) + TIME(0,0,0)</f>
        <v>36678</v>
      </c>
      <c r="C10899">
        <v>15.665262222000001</v>
      </c>
    </row>
    <row r="10900" spans="1:3" x14ac:dyDescent="0.25">
      <c r="A10900">
        <v>182</v>
      </c>
      <c r="B10900" s="1">
        <f>DATE(2000,7,1) + TIME(0,0,0)</f>
        <v>36708</v>
      </c>
      <c r="C10900">
        <v>17.119398116999999</v>
      </c>
    </row>
    <row r="10901" spans="1:3" x14ac:dyDescent="0.25">
      <c r="A10901">
        <v>213</v>
      </c>
      <c r="B10901" s="1">
        <f>DATE(2000,8,1) + TIME(0,0,0)</f>
        <v>36739</v>
      </c>
      <c r="C10901">
        <v>18.4283638</v>
      </c>
    </row>
    <row r="10902" spans="1:3" x14ac:dyDescent="0.25">
      <c r="A10902">
        <v>244</v>
      </c>
      <c r="B10902" s="1">
        <f>DATE(2000,9,1) + TIME(0,0,0)</f>
        <v>36770</v>
      </c>
      <c r="C10902">
        <v>19.583585739</v>
      </c>
    </row>
    <row r="10903" spans="1:3" x14ac:dyDescent="0.25">
      <c r="A10903">
        <v>274</v>
      </c>
      <c r="B10903" s="1">
        <f>DATE(2000,10,1) + TIME(0,0,0)</f>
        <v>36800</v>
      </c>
      <c r="C10903">
        <v>20.587240219000002</v>
      </c>
    </row>
    <row r="10904" spans="1:3" x14ac:dyDescent="0.25">
      <c r="A10904">
        <v>305</v>
      </c>
      <c r="B10904" s="1">
        <f>DATE(2000,11,1) + TIME(0,0,0)</f>
        <v>36831</v>
      </c>
      <c r="C10904">
        <v>21.525995255000002</v>
      </c>
    </row>
    <row r="10905" spans="1:3" x14ac:dyDescent="0.25">
      <c r="A10905">
        <v>335</v>
      </c>
      <c r="B10905" s="1">
        <f>DATE(2000,12,1) + TIME(0,0,0)</f>
        <v>36861</v>
      </c>
      <c r="C10905">
        <v>22.341278075999998</v>
      </c>
    </row>
    <row r="10906" spans="1:3" x14ac:dyDescent="0.25">
      <c r="A10906">
        <v>366</v>
      </c>
      <c r="B10906" s="1">
        <f>DATE(2001,1,1) + TIME(0,0,0)</f>
        <v>36892</v>
      </c>
      <c r="C10906">
        <v>23.100103378</v>
      </c>
    </row>
    <row r="10907" spans="1:3" x14ac:dyDescent="0.25">
      <c r="A10907">
        <v>397</v>
      </c>
      <c r="B10907" s="1">
        <f>DATE(2001,2,1) + TIME(0,0,0)</f>
        <v>36923</v>
      </c>
      <c r="C10907">
        <v>23.787839890000001</v>
      </c>
    </row>
    <row r="10908" spans="1:3" x14ac:dyDescent="0.25">
      <c r="A10908">
        <v>425</v>
      </c>
      <c r="B10908" s="1">
        <f>DATE(2001,3,1) + TIME(0,0,0)</f>
        <v>36951</v>
      </c>
      <c r="C10908">
        <v>24.353937149</v>
      </c>
    </row>
    <row r="10909" spans="1:3" x14ac:dyDescent="0.25">
      <c r="A10909">
        <v>456</v>
      </c>
      <c r="B10909" s="1">
        <f>DATE(2001,4,1) + TIME(0,0,0)</f>
        <v>36982</v>
      </c>
      <c r="C10909">
        <v>24.925470352000001</v>
      </c>
    </row>
    <row r="10910" spans="1:3" x14ac:dyDescent="0.25">
      <c r="A10910">
        <v>486</v>
      </c>
      <c r="B10910" s="1">
        <f>DATE(2001,5,1) + TIME(0,0,0)</f>
        <v>37012</v>
      </c>
      <c r="C10910">
        <v>25.405260085999998</v>
      </c>
    </row>
    <row r="10911" spans="1:3" x14ac:dyDescent="0.25">
      <c r="A10911">
        <v>517</v>
      </c>
      <c r="B10911" s="1">
        <f>DATE(2001,6,1) + TIME(0,0,0)</f>
        <v>37043</v>
      </c>
      <c r="C10911">
        <v>25.802064896000001</v>
      </c>
    </row>
    <row r="10912" spans="1:3" x14ac:dyDescent="0.25">
      <c r="A10912">
        <v>547</v>
      </c>
      <c r="B10912" s="1">
        <f>DATE(2001,7,1) + TIME(0,0,0)</f>
        <v>37073</v>
      </c>
      <c r="C10912">
        <v>26.097253799000001</v>
      </c>
    </row>
    <row r="10913" spans="1:3" x14ac:dyDescent="0.25">
      <c r="A10913">
        <v>578</v>
      </c>
      <c r="B10913" s="1">
        <f>DATE(2001,8,1) + TIME(0,0,0)</f>
        <v>37104</v>
      </c>
      <c r="C10913">
        <v>26.336517334</v>
      </c>
    </row>
    <row r="10914" spans="1:3" x14ac:dyDescent="0.25">
      <c r="A10914">
        <v>609</v>
      </c>
      <c r="B10914" s="1">
        <f>DATE(2001,9,1) + TIME(0,0,0)</f>
        <v>37135</v>
      </c>
      <c r="C10914">
        <v>26.540111541999998</v>
      </c>
    </row>
    <row r="10915" spans="1:3" x14ac:dyDescent="0.25">
      <c r="A10915">
        <v>639</v>
      </c>
      <c r="B10915" s="1">
        <f>DATE(2001,10,1) + TIME(0,0,0)</f>
        <v>37165</v>
      </c>
      <c r="C10915">
        <v>26.715736389</v>
      </c>
    </row>
    <row r="10916" spans="1:3" x14ac:dyDescent="0.25">
      <c r="A10916">
        <v>670</v>
      </c>
      <c r="B10916" s="1">
        <f>DATE(2001,11,1) + TIME(0,0,0)</f>
        <v>37196</v>
      </c>
      <c r="C10916">
        <v>26.877647400000001</v>
      </c>
    </row>
    <row r="10917" spans="1:3" x14ac:dyDescent="0.25">
      <c r="A10917">
        <v>700</v>
      </c>
      <c r="B10917" s="1">
        <f>DATE(2001,12,1) + TIME(0,0,0)</f>
        <v>37226</v>
      </c>
      <c r="C10917">
        <v>27.017513274999999</v>
      </c>
    </row>
    <row r="10918" spans="1:3" x14ac:dyDescent="0.25">
      <c r="A10918">
        <v>731</v>
      </c>
      <c r="B10918" s="1">
        <f>DATE(2002,1,1) + TIME(0,0,0)</f>
        <v>37257</v>
      </c>
      <c r="C10918">
        <v>27.146596908999999</v>
      </c>
    </row>
    <row r="10919" spans="1:3" x14ac:dyDescent="0.25">
      <c r="A10919">
        <v>762</v>
      </c>
      <c r="B10919" s="1">
        <f>DATE(2002,2,1) + TIME(0,0,0)</f>
        <v>37288</v>
      </c>
      <c r="C10919">
        <v>27.261518477999999</v>
      </c>
    </row>
    <row r="10920" spans="1:3" x14ac:dyDescent="0.25">
      <c r="A10920">
        <v>790</v>
      </c>
      <c r="B10920" s="1">
        <f>DATE(2002,3,1) + TIME(0,0,0)</f>
        <v>37316</v>
      </c>
      <c r="C10920">
        <v>27.354179382000002</v>
      </c>
    </row>
    <row r="10921" spans="1:3" x14ac:dyDescent="0.25">
      <c r="A10921">
        <v>821</v>
      </c>
      <c r="B10921" s="1">
        <f>DATE(2002,4,1) + TIME(0,0,0)</f>
        <v>37347</v>
      </c>
      <c r="C10921">
        <v>27.445362091</v>
      </c>
    </row>
    <row r="10922" spans="1:3" x14ac:dyDescent="0.25">
      <c r="A10922">
        <v>851</v>
      </c>
      <c r="B10922" s="1">
        <f>DATE(2002,5,1) + TIME(0,0,0)</f>
        <v>37377</v>
      </c>
      <c r="C10922">
        <v>27.52312088</v>
      </c>
    </row>
    <row r="10923" spans="1:3" x14ac:dyDescent="0.25">
      <c r="A10923">
        <v>882</v>
      </c>
      <c r="B10923" s="1">
        <f>DATE(2002,6,1) + TIME(0,0,0)</f>
        <v>37408</v>
      </c>
      <c r="C10923">
        <v>27.596040725999998</v>
      </c>
    </row>
    <row r="10924" spans="1:3" x14ac:dyDescent="0.25">
      <c r="A10924">
        <v>912</v>
      </c>
      <c r="B10924" s="1">
        <f>DATE(2002,7,1) + TIME(0,0,0)</f>
        <v>37438</v>
      </c>
      <c r="C10924">
        <v>27.660362244000002</v>
      </c>
    </row>
    <row r="10925" spans="1:3" x14ac:dyDescent="0.25">
      <c r="A10925">
        <v>943</v>
      </c>
      <c r="B10925" s="1">
        <f>DATE(2002,8,1) + TIME(0,0,0)</f>
        <v>37469</v>
      </c>
      <c r="C10925">
        <v>27.719566345</v>
      </c>
    </row>
    <row r="10926" spans="1:3" x14ac:dyDescent="0.25">
      <c r="A10926">
        <v>974</v>
      </c>
      <c r="B10926" s="1">
        <f>DATE(2002,9,1) + TIME(0,0,0)</f>
        <v>37500</v>
      </c>
      <c r="C10926">
        <v>27.772350311</v>
      </c>
    </row>
    <row r="10927" spans="1:3" x14ac:dyDescent="0.25">
      <c r="A10927">
        <v>1004</v>
      </c>
      <c r="B10927" s="1">
        <f>DATE(2002,10,1) + TIME(0,0,0)</f>
        <v>37530</v>
      </c>
      <c r="C10927">
        <v>27.81788826</v>
      </c>
    </row>
    <row r="10928" spans="1:3" x14ac:dyDescent="0.25">
      <c r="A10928">
        <v>1035</v>
      </c>
      <c r="B10928" s="1">
        <f>DATE(2002,11,1) + TIME(0,0,0)</f>
        <v>37561</v>
      </c>
      <c r="C10928">
        <v>27.859683990000001</v>
      </c>
    </row>
    <row r="10929" spans="1:3" x14ac:dyDescent="0.25">
      <c r="A10929">
        <v>1065</v>
      </c>
      <c r="B10929" s="1">
        <f>DATE(2002,12,1) + TIME(0,0,0)</f>
        <v>37591</v>
      </c>
      <c r="C10929">
        <v>27.895719528000001</v>
      </c>
    </row>
    <row r="10930" spans="1:3" x14ac:dyDescent="0.25">
      <c r="A10930">
        <v>1096</v>
      </c>
      <c r="B10930" s="1">
        <f>DATE(2003,1,1) + TIME(0,0,0)</f>
        <v>37622</v>
      </c>
      <c r="C10930">
        <v>27.928941727000002</v>
      </c>
    </row>
    <row r="10931" spans="1:3" x14ac:dyDescent="0.25">
      <c r="A10931">
        <v>1127</v>
      </c>
      <c r="B10931" s="1">
        <f>DATE(2003,2,1) + TIME(0,0,0)</f>
        <v>37653</v>
      </c>
      <c r="C10931">
        <v>27.959178925</v>
      </c>
    </row>
    <row r="10932" spans="1:3" x14ac:dyDescent="0.25">
      <c r="A10932">
        <v>1155</v>
      </c>
      <c r="B10932" s="1">
        <f>DATE(2003,3,1) + TIME(0,0,0)</f>
        <v>37681</v>
      </c>
      <c r="C10932">
        <v>27.984760284</v>
      </c>
    </row>
    <row r="10933" spans="1:3" x14ac:dyDescent="0.25">
      <c r="A10933">
        <v>1186</v>
      </c>
      <c r="B10933" s="1">
        <f>DATE(2003,4,1) + TIME(0,0,0)</f>
        <v>37712</v>
      </c>
      <c r="C10933">
        <v>28.011556625000001</v>
      </c>
    </row>
    <row r="10934" spans="1:3" x14ac:dyDescent="0.25">
      <c r="A10934">
        <v>1216</v>
      </c>
      <c r="B10934" s="1">
        <f>DATE(2003,5,1) + TIME(0,0,0)</f>
        <v>37742</v>
      </c>
      <c r="C10934">
        <v>28.035999298</v>
      </c>
    </row>
    <row r="10935" spans="1:3" x14ac:dyDescent="0.25">
      <c r="A10935">
        <v>1247</v>
      </c>
      <c r="B10935" s="1">
        <f>DATE(2003,6,1) + TIME(0,0,0)</f>
        <v>37773</v>
      </c>
      <c r="C10935">
        <v>28.059909821000002</v>
      </c>
    </row>
    <row r="10936" spans="1:3" x14ac:dyDescent="0.25">
      <c r="A10936">
        <v>1277</v>
      </c>
      <c r="B10936" s="1">
        <f>DATE(2003,7,1) + TIME(0,0,0)</f>
        <v>37803</v>
      </c>
      <c r="C10936">
        <v>28.081941605000001</v>
      </c>
    </row>
    <row r="10937" spans="1:3" x14ac:dyDescent="0.25">
      <c r="A10937">
        <v>1308</v>
      </c>
      <c r="B10937" s="1">
        <f>DATE(2003,8,1) + TIME(0,0,0)</f>
        <v>37834</v>
      </c>
      <c r="C10937">
        <v>28.103685379000002</v>
      </c>
    </row>
    <row r="10938" spans="1:3" x14ac:dyDescent="0.25">
      <c r="A10938">
        <v>1339</v>
      </c>
      <c r="B10938" s="1">
        <f>DATE(2003,9,1) + TIME(0,0,0)</f>
        <v>37865</v>
      </c>
      <c r="C10938">
        <v>28.124452591000001</v>
      </c>
    </row>
    <row r="10939" spans="1:3" x14ac:dyDescent="0.25">
      <c r="A10939">
        <v>1369</v>
      </c>
      <c r="B10939" s="1">
        <f>DATE(2003,10,1) + TIME(0,0,0)</f>
        <v>37895</v>
      </c>
      <c r="C10939">
        <v>28.143665314</v>
      </c>
    </row>
    <row r="10940" spans="1:3" x14ac:dyDescent="0.25">
      <c r="A10940">
        <v>1400</v>
      </c>
      <c r="B10940" s="1">
        <f>DATE(2003,11,1) + TIME(0,0,0)</f>
        <v>37926</v>
      </c>
      <c r="C10940">
        <v>28.162691116000001</v>
      </c>
    </row>
    <row r="10941" spans="1:3" x14ac:dyDescent="0.25">
      <c r="A10941">
        <v>1430</v>
      </c>
      <c r="B10941" s="1">
        <f>DATE(2003,12,1) + TIME(0,0,0)</f>
        <v>37956</v>
      </c>
      <c r="C10941">
        <v>28.180376053</v>
      </c>
    </row>
    <row r="10942" spans="1:3" x14ac:dyDescent="0.25">
      <c r="A10942">
        <v>1461</v>
      </c>
      <c r="B10942" s="1">
        <f>DATE(2004,1,1) + TIME(0,0,0)</f>
        <v>37987</v>
      </c>
      <c r="C10942">
        <v>28.197969437000001</v>
      </c>
    </row>
    <row r="10943" spans="1:3" x14ac:dyDescent="0.25">
      <c r="A10943">
        <v>1492</v>
      </c>
      <c r="B10943" s="1">
        <f>DATE(2004,2,1) + TIME(0,0,0)</f>
        <v>38018</v>
      </c>
      <c r="C10943">
        <v>28.214931488000001</v>
      </c>
    </row>
    <row r="10944" spans="1:3" x14ac:dyDescent="0.25">
      <c r="A10944">
        <v>1521</v>
      </c>
      <c r="B10944" s="1">
        <f>DATE(2004,3,1) + TIME(0,0,0)</f>
        <v>38047</v>
      </c>
      <c r="C10944">
        <v>28.230270386000001</v>
      </c>
    </row>
    <row r="10945" spans="1:3" x14ac:dyDescent="0.25">
      <c r="A10945">
        <v>1552</v>
      </c>
      <c r="B10945" s="1">
        <f>DATE(2004,4,1) + TIME(0,0,0)</f>
        <v>38078</v>
      </c>
      <c r="C10945">
        <v>28.246149063000001</v>
      </c>
    </row>
    <row r="10946" spans="1:3" x14ac:dyDescent="0.25">
      <c r="A10946">
        <v>1582</v>
      </c>
      <c r="B10946" s="1">
        <f>DATE(2004,5,1) + TIME(0,0,0)</f>
        <v>38108</v>
      </c>
      <c r="C10946">
        <v>28.261026382000001</v>
      </c>
    </row>
    <row r="10947" spans="1:3" x14ac:dyDescent="0.25">
      <c r="A10947">
        <v>1613</v>
      </c>
      <c r="B10947" s="1">
        <f>DATE(2004,6,1) + TIME(0,0,0)</f>
        <v>38139</v>
      </c>
      <c r="C10947">
        <v>28.275909424000002</v>
      </c>
    </row>
    <row r="10948" spans="1:3" x14ac:dyDescent="0.25">
      <c r="A10948">
        <v>1643</v>
      </c>
      <c r="B10948" s="1">
        <f>DATE(2004,7,1) + TIME(0,0,0)</f>
        <v>38169</v>
      </c>
      <c r="C10948">
        <v>28.289865494000001</v>
      </c>
    </row>
    <row r="10949" spans="1:3" x14ac:dyDescent="0.25">
      <c r="A10949">
        <v>1674</v>
      </c>
      <c r="B10949" s="1">
        <f>DATE(2004,8,1) + TIME(0,0,0)</f>
        <v>38200</v>
      </c>
      <c r="C10949">
        <v>28.303852080999999</v>
      </c>
    </row>
    <row r="10950" spans="1:3" x14ac:dyDescent="0.25">
      <c r="A10950">
        <v>1705</v>
      </c>
      <c r="B10950" s="1">
        <f>DATE(2004,9,1) + TIME(0,0,0)</f>
        <v>38231</v>
      </c>
      <c r="C10950">
        <v>28.317432404000002</v>
      </c>
    </row>
    <row r="10951" spans="1:3" x14ac:dyDescent="0.25">
      <c r="A10951">
        <v>1735</v>
      </c>
      <c r="B10951" s="1">
        <f>DATE(2004,10,1) + TIME(0,0,0)</f>
        <v>38261</v>
      </c>
      <c r="C10951">
        <v>28.330211639000002</v>
      </c>
    </row>
    <row r="10952" spans="1:3" x14ac:dyDescent="0.25">
      <c r="A10952">
        <v>1766</v>
      </c>
      <c r="B10952" s="1">
        <f>DATE(2004,11,1) + TIME(0,0,0)</f>
        <v>38292</v>
      </c>
      <c r="C10952">
        <v>28.343069076999999</v>
      </c>
    </row>
    <row r="10953" spans="1:3" x14ac:dyDescent="0.25">
      <c r="A10953">
        <v>1796</v>
      </c>
      <c r="B10953" s="1">
        <f>DATE(2004,12,1) + TIME(0,0,0)</f>
        <v>38322</v>
      </c>
      <c r="C10953">
        <v>28.355192184</v>
      </c>
    </row>
    <row r="10954" spans="1:3" x14ac:dyDescent="0.25">
      <c r="A10954">
        <v>1827</v>
      </c>
      <c r="B10954" s="1">
        <f>DATE(2005,1,1) + TIME(0,0,0)</f>
        <v>38353</v>
      </c>
      <c r="C10954">
        <v>28.367412566999999</v>
      </c>
    </row>
    <row r="10955" spans="1:3" x14ac:dyDescent="0.25">
      <c r="A10955">
        <v>1858</v>
      </c>
      <c r="B10955" s="1">
        <f>DATE(2005,2,1) + TIME(0,0,0)</f>
        <v>38384</v>
      </c>
      <c r="C10955">
        <v>28.379335402999999</v>
      </c>
    </row>
    <row r="10956" spans="1:3" x14ac:dyDescent="0.25">
      <c r="A10956">
        <v>1886</v>
      </c>
      <c r="B10956" s="1">
        <f>DATE(2005,3,1) + TIME(0,0,0)</f>
        <v>38412</v>
      </c>
      <c r="C10956">
        <v>28.389862060999999</v>
      </c>
    </row>
    <row r="10957" spans="1:3" x14ac:dyDescent="0.25">
      <c r="A10957">
        <v>1917</v>
      </c>
      <c r="B10957" s="1">
        <f>DATE(2005,4,1) + TIME(0,0,0)</f>
        <v>38443</v>
      </c>
      <c r="C10957">
        <v>28.401262283000001</v>
      </c>
    </row>
    <row r="10958" spans="1:3" x14ac:dyDescent="0.25">
      <c r="A10958">
        <v>1947</v>
      </c>
      <c r="B10958" s="1">
        <f>DATE(2005,5,1) + TIME(0,0,0)</f>
        <v>38473</v>
      </c>
      <c r="C10958">
        <v>28.412055969000001</v>
      </c>
    </row>
    <row r="10959" spans="1:3" x14ac:dyDescent="0.25">
      <c r="A10959">
        <v>1978</v>
      </c>
      <c r="B10959" s="1">
        <f>DATE(2005,6,1) + TIME(0,0,0)</f>
        <v>38504</v>
      </c>
      <c r="C10959">
        <v>28.422973633000002</v>
      </c>
    </row>
    <row r="10960" spans="1:3" x14ac:dyDescent="0.25">
      <c r="A10960">
        <v>2008</v>
      </c>
      <c r="B10960" s="1">
        <f>DATE(2005,7,1) + TIME(0,0,0)</f>
        <v>38534</v>
      </c>
      <c r="C10960">
        <v>28.433322906000001</v>
      </c>
    </row>
    <row r="10961" spans="1:3" x14ac:dyDescent="0.25">
      <c r="A10961">
        <v>2039</v>
      </c>
      <c r="B10961" s="1">
        <f>DATE(2005,8,1) + TIME(0,0,0)</f>
        <v>38565</v>
      </c>
      <c r="C10961">
        <v>28.443807602</v>
      </c>
    </row>
    <row r="10962" spans="1:3" x14ac:dyDescent="0.25">
      <c r="A10962">
        <v>2070</v>
      </c>
      <c r="B10962" s="1">
        <f>DATE(2005,9,1) + TIME(0,0,0)</f>
        <v>38596</v>
      </c>
      <c r="C10962">
        <v>28.454088210999998</v>
      </c>
    </row>
    <row r="10963" spans="1:3" x14ac:dyDescent="0.25">
      <c r="A10963">
        <v>2100</v>
      </c>
      <c r="B10963" s="1">
        <f>DATE(2005,10,1) + TIME(0,0,0)</f>
        <v>38626</v>
      </c>
      <c r="C10963">
        <v>28.463857651000001</v>
      </c>
    </row>
    <row r="10964" spans="1:3" x14ac:dyDescent="0.25">
      <c r="A10964">
        <v>2131</v>
      </c>
      <c r="B10964" s="1">
        <f>DATE(2005,11,1) + TIME(0,0,0)</f>
        <v>38657</v>
      </c>
      <c r="C10964">
        <v>28.473775864</v>
      </c>
    </row>
    <row r="10965" spans="1:3" x14ac:dyDescent="0.25">
      <c r="A10965">
        <v>2161</v>
      </c>
      <c r="B10965" s="1">
        <f>DATE(2005,12,1) + TIME(0,0,0)</f>
        <v>38687</v>
      </c>
      <c r="C10965">
        <v>28.483215332</v>
      </c>
    </row>
    <row r="10966" spans="1:3" x14ac:dyDescent="0.25">
      <c r="A10966">
        <v>2192</v>
      </c>
      <c r="B10966" s="1">
        <f>DATE(2006,1,1) + TIME(0,0,0)</f>
        <v>38718</v>
      </c>
      <c r="C10966">
        <v>28.492818832000001</v>
      </c>
    </row>
    <row r="10967" spans="1:3" x14ac:dyDescent="0.25">
      <c r="A10967">
        <v>2223</v>
      </c>
      <c r="B10967" s="1">
        <f>DATE(2006,2,1) + TIME(0,0,0)</f>
        <v>38749</v>
      </c>
      <c r="C10967">
        <v>28.502279282</v>
      </c>
    </row>
    <row r="10968" spans="1:3" x14ac:dyDescent="0.25">
      <c r="A10968">
        <v>2251</v>
      </c>
      <c r="B10968" s="1">
        <f>DATE(2006,3,1) + TIME(0,0,0)</f>
        <v>38777</v>
      </c>
      <c r="C10968">
        <v>28.510717392</v>
      </c>
    </row>
    <row r="10969" spans="1:3" x14ac:dyDescent="0.25">
      <c r="A10969">
        <v>2282</v>
      </c>
      <c r="B10969" s="1">
        <f>DATE(2006,4,1) + TIME(0,0,0)</f>
        <v>38808</v>
      </c>
      <c r="C10969">
        <v>28.519954681000002</v>
      </c>
    </row>
    <row r="10970" spans="1:3" x14ac:dyDescent="0.25">
      <c r="A10970">
        <v>2312</v>
      </c>
      <c r="B10970" s="1">
        <f>DATE(2006,5,1) + TIME(0,0,0)</f>
        <v>38838</v>
      </c>
      <c r="C10970">
        <v>28.528806685999999</v>
      </c>
    </row>
    <row r="10971" spans="1:3" x14ac:dyDescent="0.25">
      <c r="A10971">
        <v>2343</v>
      </c>
      <c r="B10971" s="1">
        <f>DATE(2006,6,1) + TIME(0,0,0)</f>
        <v>38869</v>
      </c>
      <c r="C10971">
        <v>28.537876129000001</v>
      </c>
    </row>
    <row r="10972" spans="1:3" x14ac:dyDescent="0.25">
      <c r="A10972">
        <v>2373</v>
      </c>
      <c r="B10972" s="1">
        <f>DATE(2006,7,1) + TIME(0,0,0)</f>
        <v>38899</v>
      </c>
      <c r="C10972">
        <v>28.546606063999999</v>
      </c>
    </row>
    <row r="10973" spans="1:3" x14ac:dyDescent="0.25">
      <c r="A10973">
        <v>2404</v>
      </c>
      <c r="B10973" s="1">
        <f>DATE(2006,8,1) + TIME(0,0,0)</f>
        <v>38930</v>
      </c>
      <c r="C10973">
        <v>28.555606842</v>
      </c>
    </row>
    <row r="10974" spans="1:3" x14ac:dyDescent="0.25">
      <c r="A10974">
        <v>2435</v>
      </c>
      <c r="B10974" s="1">
        <f>DATE(2006,9,1) + TIME(0,0,0)</f>
        <v>38961</v>
      </c>
      <c r="C10974">
        <v>28.564617157000001</v>
      </c>
    </row>
    <row r="10975" spans="1:3" x14ac:dyDescent="0.25">
      <c r="A10975">
        <v>2465</v>
      </c>
      <c r="B10975" s="1">
        <f>DATE(2006,10,1) + TIME(0,0,0)</f>
        <v>38991</v>
      </c>
      <c r="C10975">
        <v>28.573377609000001</v>
      </c>
    </row>
    <row r="10976" spans="1:3" x14ac:dyDescent="0.25">
      <c r="A10976">
        <v>2496</v>
      </c>
      <c r="B10976" s="1">
        <f>DATE(2006,11,1) + TIME(0,0,0)</f>
        <v>39022</v>
      </c>
      <c r="C10976">
        <v>28.58249855</v>
      </c>
    </row>
    <row r="10977" spans="1:3" x14ac:dyDescent="0.25">
      <c r="A10977">
        <v>2526</v>
      </c>
      <c r="B10977" s="1">
        <f>DATE(2006,12,1) + TIME(0,0,0)</f>
        <v>39052</v>
      </c>
      <c r="C10977">
        <v>28.591428756999999</v>
      </c>
    </row>
    <row r="10978" spans="1:3" x14ac:dyDescent="0.25">
      <c r="A10978">
        <v>2557</v>
      </c>
      <c r="B10978" s="1">
        <f>DATE(2007,1,1) + TIME(0,0,0)</f>
        <v>39083</v>
      </c>
      <c r="C10978">
        <v>28.600866318000001</v>
      </c>
    </row>
    <row r="10979" spans="1:3" x14ac:dyDescent="0.25">
      <c r="A10979">
        <v>2588</v>
      </c>
      <c r="B10979" s="1">
        <f>DATE(2007,2,1) + TIME(0,0,0)</f>
        <v>39114</v>
      </c>
      <c r="C10979">
        <v>28.610574721999999</v>
      </c>
    </row>
    <row r="10980" spans="1:3" x14ac:dyDescent="0.25">
      <c r="A10980">
        <v>2616</v>
      </c>
      <c r="B10980" s="1">
        <f>DATE(2007,3,1) + TIME(0,0,0)</f>
        <v>39142</v>
      </c>
      <c r="C10980">
        <v>28.619581223000001</v>
      </c>
    </row>
    <row r="10981" spans="1:3" x14ac:dyDescent="0.25">
      <c r="A10981">
        <v>2647</v>
      </c>
      <c r="B10981" s="1">
        <f>DATE(2007,4,1) + TIME(0,0,0)</f>
        <v>39173</v>
      </c>
      <c r="C10981">
        <v>28.629795074</v>
      </c>
    </row>
    <row r="10982" spans="1:3" x14ac:dyDescent="0.25">
      <c r="A10982">
        <v>2677</v>
      </c>
      <c r="B10982" s="1">
        <f>DATE(2007,5,1) + TIME(0,0,0)</f>
        <v>39203</v>
      </c>
      <c r="C10982">
        <v>28.639886856</v>
      </c>
    </row>
    <row r="10983" spans="1:3" x14ac:dyDescent="0.25">
      <c r="A10983">
        <v>2708</v>
      </c>
      <c r="B10983" s="1">
        <f>DATE(2007,6,1) + TIME(0,0,0)</f>
        <v>39234</v>
      </c>
      <c r="C10983">
        <v>28.650489807</v>
      </c>
    </row>
    <row r="10984" spans="1:3" x14ac:dyDescent="0.25">
      <c r="A10984">
        <v>2738</v>
      </c>
      <c r="B10984" s="1">
        <f>DATE(2007,7,1) + TIME(0,0,0)</f>
        <v>39264</v>
      </c>
      <c r="C10984">
        <v>28.660884856999999</v>
      </c>
    </row>
    <row r="10985" spans="1:3" x14ac:dyDescent="0.25">
      <c r="A10985">
        <v>2769</v>
      </c>
      <c r="B10985" s="1">
        <f>DATE(2007,8,1) + TIME(0,0,0)</f>
        <v>39295</v>
      </c>
      <c r="C10985">
        <v>28.671735764000001</v>
      </c>
    </row>
    <row r="10986" spans="1:3" x14ac:dyDescent="0.25">
      <c r="A10986">
        <v>2800</v>
      </c>
      <c r="B10986" s="1">
        <f>DATE(2007,9,1) + TIME(0,0,0)</f>
        <v>39326</v>
      </c>
      <c r="C10986">
        <v>28.682664871</v>
      </c>
    </row>
    <row r="10987" spans="1:3" x14ac:dyDescent="0.25">
      <c r="A10987">
        <v>2830</v>
      </c>
      <c r="B10987" s="1">
        <f>DATE(2007,10,1) + TIME(0,0,0)</f>
        <v>39356</v>
      </c>
      <c r="C10987">
        <v>28.693298339999998</v>
      </c>
    </row>
    <row r="10988" spans="1:3" x14ac:dyDescent="0.25">
      <c r="A10988">
        <v>2861</v>
      </c>
      <c r="B10988" s="1">
        <f>DATE(2007,11,1) + TIME(0,0,0)</f>
        <v>39387</v>
      </c>
      <c r="C10988">
        <v>28.704320908</v>
      </c>
    </row>
    <row r="10989" spans="1:3" x14ac:dyDescent="0.25">
      <c r="A10989">
        <v>2891</v>
      </c>
      <c r="B10989" s="1">
        <f>DATE(2007,12,1) + TIME(0,0,0)</f>
        <v>39417</v>
      </c>
      <c r="C10989">
        <v>28.715005874999999</v>
      </c>
    </row>
    <row r="10990" spans="1:3" x14ac:dyDescent="0.25">
      <c r="A10990">
        <v>2922</v>
      </c>
      <c r="B10990" s="1">
        <f>DATE(2008,1,1) + TIME(0,0,0)</f>
        <v>39448</v>
      </c>
      <c r="C10990">
        <v>28.726053237999999</v>
      </c>
    </row>
    <row r="10991" spans="1:3" x14ac:dyDescent="0.25">
      <c r="A10991">
        <v>2953</v>
      </c>
      <c r="B10991" s="1">
        <f>DATE(2008,2,1) + TIME(0,0,0)</f>
        <v>39479</v>
      </c>
      <c r="C10991">
        <v>28.737092971999999</v>
      </c>
    </row>
    <row r="10992" spans="1:3" x14ac:dyDescent="0.25">
      <c r="A10992">
        <v>2982</v>
      </c>
      <c r="B10992" s="1">
        <f>DATE(2008,3,1) + TIME(0,0,0)</f>
        <v>39508</v>
      </c>
      <c r="C10992">
        <v>28.747404099000001</v>
      </c>
    </row>
    <row r="10993" spans="1:3" x14ac:dyDescent="0.25">
      <c r="A10993">
        <v>3013</v>
      </c>
      <c r="B10993" s="1">
        <f>DATE(2008,4,1) + TIME(0,0,0)</f>
        <v>39539</v>
      </c>
      <c r="C10993">
        <v>28.758399962999999</v>
      </c>
    </row>
    <row r="10994" spans="1:3" x14ac:dyDescent="0.25">
      <c r="A10994">
        <v>3043</v>
      </c>
      <c r="B10994" s="1">
        <f>DATE(2008,5,1) + TIME(0,0,0)</f>
        <v>39569</v>
      </c>
      <c r="C10994">
        <v>28.769004821999999</v>
      </c>
    </row>
    <row r="10995" spans="1:3" x14ac:dyDescent="0.25">
      <c r="A10995">
        <v>3074</v>
      </c>
      <c r="B10995" s="1">
        <f>DATE(2008,6,1) + TIME(0,0,0)</f>
        <v>39600</v>
      </c>
      <c r="C10995">
        <v>28.779920577999999</v>
      </c>
    </row>
    <row r="10996" spans="1:3" x14ac:dyDescent="0.25">
      <c r="A10996">
        <v>3104</v>
      </c>
      <c r="B10996" s="1">
        <f>DATE(2008,7,1) + TIME(0,0,0)</f>
        <v>39630</v>
      </c>
      <c r="C10996">
        <v>28.790435791</v>
      </c>
    </row>
    <row r="10997" spans="1:3" x14ac:dyDescent="0.25">
      <c r="A10997">
        <v>3135</v>
      </c>
      <c r="B10997" s="1">
        <f>DATE(2008,8,1) + TIME(0,0,0)</f>
        <v>39661</v>
      </c>
      <c r="C10997">
        <v>28.801242827999999</v>
      </c>
    </row>
    <row r="10998" spans="1:3" x14ac:dyDescent="0.25">
      <c r="A10998">
        <v>3166</v>
      </c>
      <c r="B10998" s="1">
        <f>DATE(2008,9,1) + TIME(0,0,0)</f>
        <v>39692</v>
      </c>
      <c r="C10998">
        <v>28.811985016000001</v>
      </c>
    </row>
    <row r="10999" spans="1:3" x14ac:dyDescent="0.25">
      <c r="A10999">
        <v>3196</v>
      </c>
      <c r="B10999" s="1">
        <f>DATE(2008,10,1) + TIME(0,0,0)</f>
        <v>39722</v>
      </c>
      <c r="C10999">
        <v>28.822311401</v>
      </c>
    </row>
    <row r="11000" spans="1:3" x14ac:dyDescent="0.25">
      <c r="A11000">
        <v>3227</v>
      </c>
      <c r="B11000" s="1">
        <f>DATE(2008,11,1) + TIME(0,0,0)</f>
        <v>39753</v>
      </c>
      <c r="C11000">
        <v>28.832899093999998</v>
      </c>
    </row>
    <row r="11001" spans="1:3" x14ac:dyDescent="0.25">
      <c r="A11001">
        <v>3257</v>
      </c>
      <c r="B11001" s="1">
        <f>DATE(2008,12,1) + TIME(0,0,0)</f>
        <v>39783</v>
      </c>
      <c r="C11001">
        <v>28.843061447</v>
      </c>
    </row>
    <row r="11002" spans="1:3" x14ac:dyDescent="0.25">
      <c r="A11002">
        <v>3288</v>
      </c>
      <c r="B11002" s="1">
        <f>DATE(2009,1,1) + TIME(0,0,0)</f>
        <v>39814</v>
      </c>
      <c r="C11002">
        <v>28.853471756000001</v>
      </c>
    </row>
    <row r="11003" spans="1:3" x14ac:dyDescent="0.25">
      <c r="A11003">
        <v>3319</v>
      </c>
      <c r="B11003" s="1">
        <f>DATE(2009,2,1) + TIME(0,0,0)</f>
        <v>39845</v>
      </c>
      <c r="C11003">
        <v>28.863782882999999</v>
      </c>
    </row>
    <row r="11004" spans="1:3" x14ac:dyDescent="0.25">
      <c r="A11004">
        <v>3347</v>
      </c>
      <c r="B11004" s="1">
        <f>DATE(2009,3,1) + TIME(0,0,0)</f>
        <v>39873</v>
      </c>
      <c r="C11004">
        <v>28.873010635</v>
      </c>
    </row>
    <row r="11005" spans="1:3" x14ac:dyDescent="0.25">
      <c r="A11005">
        <v>3378</v>
      </c>
      <c r="B11005" s="1">
        <f>DATE(2009,4,1) + TIME(0,0,0)</f>
        <v>39904</v>
      </c>
      <c r="C11005">
        <v>28.883127213000002</v>
      </c>
    </row>
    <row r="11006" spans="1:3" x14ac:dyDescent="0.25">
      <c r="A11006">
        <v>3408</v>
      </c>
      <c r="B11006" s="1">
        <f>DATE(2009,5,1) + TIME(0,0,0)</f>
        <v>39934</v>
      </c>
      <c r="C11006">
        <v>28.892818451</v>
      </c>
    </row>
    <row r="11007" spans="1:3" x14ac:dyDescent="0.25">
      <c r="A11007">
        <v>3439</v>
      </c>
      <c r="B11007" s="1">
        <f>DATE(2009,6,1) + TIME(0,0,0)</f>
        <v>39965</v>
      </c>
      <c r="C11007">
        <v>28.902729034</v>
      </c>
    </row>
    <row r="11008" spans="1:3" x14ac:dyDescent="0.25">
      <c r="A11008">
        <v>3469</v>
      </c>
      <c r="B11008" s="1">
        <f>DATE(2009,7,1) + TIME(0,0,0)</f>
        <v>39995</v>
      </c>
      <c r="C11008">
        <v>28.912218094</v>
      </c>
    </row>
    <row r="11009" spans="1:3" x14ac:dyDescent="0.25">
      <c r="A11009">
        <v>3500</v>
      </c>
      <c r="B11009" s="1">
        <f>DATE(2009,8,1) + TIME(0,0,0)</f>
        <v>40026</v>
      </c>
      <c r="C11009">
        <v>28.921915053999999</v>
      </c>
    </row>
    <row r="11010" spans="1:3" x14ac:dyDescent="0.25">
      <c r="A11010">
        <v>3531</v>
      </c>
      <c r="B11010" s="1">
        <f>DATE(2009,9,1) + TIME(0,0,0)</f>
        <v>40057</v>
      </c>
      <c r="C11010">
        <v>28.931505203</v>
      </c>
    </row>
    <row r="11011" spans="1:3" x14ac:dyDescent="0.25">
      <c r="A11011">
        <v>3561</v>
      </c>
      <c r="B11011" s="1">
        <f>DATE(2009,10,1) + TIME(0,0,0)</f>
        <v>40087</v>
      </c>
      <c r="C11011">
        <v>28.940681458</v>
      </c>
    </row>
    <row r="11012" spans="1:3" x14ac:dyDescent="0.25">
      <c r="A11012">
        <v>3592</v>
      </c>
      <c r="B11012" s="1">
        <f>DATE(2009,11,1) + TIME(0,0,0)</f>
        <v>40118</v>
      </c>
      <c r="C11012">
        <v>28.950057983000001</v>
      </c>
    </row>
    <row r="11013" spans="1:3" x14ac:dyDescent="0.25">
      <c r="A11013">
        <v>3622</v>
      </c>
      <c r="B11013" s="1">
        <f>DATE(2009,12,1) + TIME(0,0,0)</f>
        <v>40148</v>
      </c>
      <c r="C11013">
        <v>28.959030151</v>
      </c>
    </row>
    <row r="11014" spans="1:3" x14ac:dyDescent="0.25">
      <c r="A11014">
        <v>3653</v>
      </c>
      <c r="B11014" s="1">
        <f>DATE(2010,1,1) + TIME(0,0,0)</f>
        <v>40179</v>
      </c>
      <c r="C11014">
        <v>28.968198776000001</v>
      </c>
    </row>
    <row r="11015" spans="1:3" x14ac:dyDescent="0.25">
      <c r="A11015">
        <v>3684</v>
      </c>
      <c r="B11015" s="1">
        <f>DATE(2010,2,1) + TIME(0,0,0)</f>
        <v>40210</v>
      </c>
      <c r="C11015">
        <v>28.977262497000002</v>
      </c>
    </row>
    <row r="11016" spans="1:3" x14ac:dyDescent="0.25">
      <c r="A11016">
        <v>3712</v>
      </c>
      <c r="B11016" s="1">
        <f>DATE(2010,3,1) + TIME(0,0,0)</f>
        <v>40238</v>
      </c>
      <c r="C11016">
        <v>28.985363007</v>
      </c>
    </row>
    <row r="11017" spans="1:3" x14ac:dyDescent="0.25">
      <c r="A11017">
        <v>3743</v>
      </c>
      <c r="B11017" s="1">
        <f>DATE(2010,4,1) + TIME(0,0,0)</f>
        <v>40269</v>
      </c>
      <c r="C11017">
        <v>28.994235992</v>
      </c>
    </row>
    <row r="11018" spans="1:3" x14ac:dyDescent="0.25">
      <c r="A11018">
        <v>3773</v>
      </c>
      <c r="B11018" s="1">
        <f>DATE(2010,5,1) + TIME(0,0,0)</f>
        <v>40299</v>
      </c>
      <c r="C11018">
        <v>29.002729416000001</v>
      </c>
    </row>
    <row r="11019" spans="1:3" x14ac:dyDescent="0.25">
      <c r="A11019">
        <v>3804</v>
      </c>
      <c r="B11019" s="1">
        <f>DATE(2010,6,1) + TIME(0,0,0)</f>
        <v>40330</v>
      </c>
      <c r="C11019">
        <v>29.011413573999999</v>
      </c>
    </row>
    <row r="11020" spans="1:3" x14ac:dyDescent="0.25">
      <c r="A11020">
        <v>3834</v>
      </c>
      <c r="B11020" s="1">
        <f>DATE(2010,7,1) + TIME(0,0,0)</f>
        <v>40360</v>
      </c>
      <c r="C11020">
        <v>29.019729613999999</v>
      </c>
    </row>
    <row r="11021" spans="1:3" x14ac:dyDescent="0.25">
      <c r="A11021">
        <v>3865</v>
      </c>
      <c r="B11021" s="1">
        <f>DATE(2010,8,1) + TIME(0,0,0)</f>
        <v>40391</v>
      </c>
      <c r="C11021">
        <v>29.028236389</v>
      </c>
    </row>
    <row r="11022" spans="1:3" x14ac:dyDescent="0.25">
      <c r="A11022">
        <v>3896</v>
      </c>
      <c r="B11022" s="1">
        <f>DATE(2010,9,1) + TIME(0,0,0)</f>
        <v>40422</v>
      </c>
      <c r="C11022">
        <v>29.036657333000001</v>
      </c>
    </row>
    <row r="11023" spans="1:3" x14ac:dyDescent="0.25">
      <c r="A11023">
        <v>3926</v>
      </c>
      <c r="B11023" s="1">
        <f>DATE(2010,10,1) + TIME(0,0,0)</f>
        <v>40452</v>
      </c>
      <c r="C11023">
        <v>29.044727325</v>
      </c>
    </row>
    <row r="11024" spans="1:3" x14ac:dyDescent="0.25">
      <c r="A11024">
        <v>3957</v>
      </c>
      <c r="B11024" s="1">
        <f>DATE(2010,11,1) + TIME(0,0,0)</f>
        <v>40483</v>
      </c>
      <c r="C11024">
        <v>29.052988052</v>
      </c>
    </row>
    <row r="11025" spans="1:3" x14ac:dyDescent="0.25">
      <c r="A11025">
        <v>3987</v>
      </c>
      <c r="B11025" s="1">
        <f>DATE(2010,12,1) + TIME(0,0,0)</f>
        <v>40513</v>
      </c>
      <c r="C11025">
        <v>29.060911179000001</v>
      </c>
    </row>
    <row r="11026" spans="1:3" x14ac:dyDescent="0.25">
      <c r="A11026">
        <v>4018</v>
      </c>
      <c r="B11026" s="1">
        <f>DATE(2011,1,1) + TIME(0,0,0)</f>
        <v>40544</v>
      </c>
      <c r="C11026">
        <v>29.069023132000002</v>
      </c>
    </row>
    <row r="11027" spans="1:3" x14ac:dyDescent="0.25">
      <c r="A11027">
        <v>4049</v>
      </c>
      <c r="B11027" s="1">
        <f>DATE(2011,2,1) + TIME(0,0,0)</f>
        <v>40575</v>
      </c>
      <c r="C11027">
        <v>29.077066422000001</v>
      </c>
    </row>
    <row r="11028" spans="1:3" x14ac:dyDescent="0.25">
      <c r="A11028">
        <v>4077</v>
      </c>
      <c r="B11028" s="1">
        <f>DATE(2011,3,1) + TIME(0,0,0)</f>
        <v>40603</v>
      </c>
      <c r="C11028">
        <v>29.084276199000001</v>
      </c>
    </row>
    <row r="11029" spans="1:3" x14ac:dyDescent="0.25">
      <c r="A11029">
        <v>4108</v>
      </c>
      <c r="B11029" s="1">
        <f>DATE(2011,4,1) + TIME(0,0,0)</f>
        <v>40634</v>
      </c>
      <c r="C11029">
        <v>29.092197418000001</v>
      </c>
    </row>
    <row r="11030" spans="1:3" x14ac:dyDescent="0.25">
      <c r="A11030">
        <v>4138</v>
      </c>
      <c r="B11030" s="1">
        <f>DATE(2011,5,1) + TIME(0,0,0)</f>
        <v>40664</v>
      </c>
      <c r="C11030">
        <v>29.099809647000001</v>
      </c>
    </row>
    <row r="11031" spans="1:3" x14ac:dyDescent="0.25">
      <c r="A11031">
        <v>4169</v>
      </c>
      <c r="B11031" s="1">
        <f>DATE(2011,6,1) + TIME(0,0,0)</f>
        <v>40695</v>
      </c>
      <c r="C11031">
        <v>29.107629776</v>
      </c>
    </row>
    <row r="11032" spans="1:3" x14ac:dyDescent="0.25">
      <c r="A11032">
        <v>4199</v>
      </c>
      <c r="B11032" s="1">
        <f>DATE(2011,7,1) + TIME(0,0,0)</f>
        <v>40725</v>
      </c>
      <c r="C11032">
        <v>29.115154266000001</v>
      </c>
    </row>
    <row r="11033" spans="1:3" x14ac:dyDescent="0.25">
      <c r="A11033">
        <v>4230</v>
      </c>
      <c r="B11033" s="1">
        <f>DATE(2011,8,1) + TIME(0,0,0)</f>
        <v>40756</v>
      </c>
      <c r="C11033">
        <v>29.122894287000001</v>
      </c>
    </row>
    <row r="11034" spans="1:3" x14ac:dyDescent="0.25">
      <c r="A11034">
        <v>4261</v>
      </c>
      <c r="B11034" s="1">
        <f>DATE(2011,9,1) + TIME(0,0,0)</f>
        <v>40787</v>
      </c>
      <c r="C11034">
        <v>29.130596161</v>
      </c>
    </row>
    <row r="11035" spans="1:3" x14ac:dyDescent="0.25">
      <c r="A11035">
        <v>4291</v>
      </c>
      <c r="B11035" s="1">
        <f>DATE(2011,10,1) + TIME(0,0,0)</f>
        <v>40817</v>
      </c>
      <c r="C11035">
        <v>29.138019562</v>
      </c>
    </row>
    <row r="11036" spans="1:3" x14ac:dyDescent="0.25">
      <c r="A11036">
        <v>4322</v>
      </c>
      <c r="B11036" s="1">
        <f>DATE(2011,11,1) + TIME(0,0,0)</f>
        <v>40848</v>
      </c>
      <c r="C11036">
        <v>29.145656586000001</v>
      </c>
    </row>
    <row r="11037" spans="1:3" x14ac:dyDescent="0.25">
      <c r="A11037">
        <v>4352</v>
      </c>
      <c r="B11037" s="1">
        <f>DATE(2011,12,1) + TIME(0,0,0)</f>
        <v>40878</v>
      </c>
      <c r="C11037">
        <v>29.153020859000002</v>
      </c>
    </row>
    <row r="11038" spans="1:3" x14ac:dyDescent="0.25">
      <c r="A11038">
        <v>4383</v>
      </c>
      <c r="B11038" s="1">
        <f>DATE(2012,1,1) + TIME(0,0,0)</f>
        <v>40909</v>
      </c>
      <c r="C11038">
        <v>29.160600662</v>
      </c>
    </row>
    <row r="11039" spans="1:3" x14ac:dyDescent="0.25">
      <c r="A11039">
        <v>4414</v>
      </c>
      <c r="B11039" s="1">
        <f>DATE(2012,2,1) + TIME(0,0,0)</f>
        <v>40940</v>
      </c>
      <c r="C11039">
        <v>29.168149948</v>
      </c>
    </row>
    <row r="11040" spans="1:3" x14ac:dyDescent="0.25">
      <c r="A11040">
        <v>4443</v>
      </c>
      <c r="B11040" s="1">
        <f>DATE(2012,3,1) + TIME(0,0,0)</f>
        <v>40969</v>
      </c>
      <c r="C11040">
        <v>29.175189971999998</v>
      </c>
    </row>
    <row r="11041" spans="1:3" x14ac:dyDescent="0.25">
      <c r="A11041">
        <v>4474</v>
      </c>
      <c r="B11041" s="1">
        <f>DATE(2012,4,1) + TIME(0,0,0)</f>
        <v>41000</v>
      </c>
      <c r="C11041">
        <v>29.182687759</v>
      </c>
    </row>
    <row r="11042" spans="1:3" x14ac:dyDescent="0.25">
      <c r="A11042">
        <v>4504</v>
      </c>
      <c r="B11042" s="1">
        <f>DATE(2012,5,1) + TIME(0,0,0)</f>
        <v>41030</v>
      </c>
      <c r="C11042">
        <v>29.189918517999999</v>
      </c>
    </row>
    <row r="11043" spans="1:3" x14ac:dyDescent="0.25">
      <c r="A11043">
        <v>4535</v>
      </c>
      <c r="B11043" s="1">
        <f>DATE(2012,6,1) + TIME(0,0,0)</f>
        <v>41061</v>
      </c>
      <c r="C11043">
        <v>29.197362900000002</v>
      </c>
    </row>
    <row r="11044" spans="1:3" x14ac:dyDescent="0.25">
      <c r="A11044">
        <v>4565</v>
      </c>
      <c r="B11044" s="1">
        <f>DATE(2012,7,1) + TIME(0,0,0)</f>
        <v>41091</v>
      </c>
      <c r="C11044">
        <v>29.204540253000001</v>
      </c>
    </row>
    <row r="11045" spans="1:3" x14ac:dyDescent="0.25">
      <c r="A11045">
        <v>4596</v>
      </c>
      <c r="B11045" s="1">
        <f>DATE(2012,8,1) + TIME(0,0,0)</f>
        <v>41122</v>
      </c>
      <c r="C11045">
        <v>29.211931229000001</v>
      </c>
    </row>
    <row r="11046" spans="1:3" x14ac:dyDescent="0.25">
      <c r="A11046">
        <v>4627</v>
      </c>
      <c r="B11046" s="1">
        <f>DATE(2012,9,1) + TIME(0,0,0)</f>
        <v>41153</v>
      </c>
      <c r="C11046">
        <v>29.219295502000001</v>
      </c>
    </row>
    <row r="11047" spans="1:3" x14ac:dyDescent="0.25">
      <c r="A11047">
        <v>4657</v>
      </c>
      <c r="B11047" s="1">
        <f>DATE(2012,10,1) + TIME(0,0,0)</f>
        <v>41183</v>
      </c>
      <c r="C11047">
        <v>29.226394653</v>
      </c>
    </row>
    <row r="11048" spans="1:3" x14ac:dyDescent="0.25">
      <c r="A11048">
        <v>4688</v>
      </c>
      <c r="B11048" s="1">
        <f>DATE(2012,11,1) + TIME(0,0,0)</f>
        <v>41214</v>
      </c>
      <c r="C11048">
        <v>29.233705521000001</v>
      </c>
    </row>
    <row r="11049" spans="1:3" x14ac:dyDescent="0.25">
      <c r="A11049">
        <v>4718</v>
      </c>
      <c r="B11049" s="1">
        <f>DATE(2012,12,1) + TIME(0,0,0)</f>
        <v>41244</v>
      </c>
      <c r="C11049">
        <v>29.240753174000002</v>
      </c>
    </row>
    <row r="11050" spans="1:3" x14ac:dyDescent="0.25">
      <c r="A11050">
        <v>4749</v>
      </c>
      <c r="B11050" s="1">
        <f>DATE(2013,1,1) + TIME(0,0,0)</f>
        <v>41275</v>
      </c>
      <c r="C11050">
        <v>29.248010635</v>
      </c>
    </row>
    <row r="11051" spans="1:3" x14ac:dyDescent="0.25">
      <c r="A11051">
        <v>4780</v>
      </c>
      <c r="B11051" s="1">
        <f>DATE(2013,2,1) + TIME(0,0,0)</f>
        <v>41306</v>
      </c>
      <c r="C11051">
        <v>29.255241393999999</v>
      </c>
    </row>
    <row r="11052" spans="1:3" x14ac:dyDescent="0.25">
      <c r="A11052">
        <v>4808</v>
      </c>
      <c r="B11052" s="1">
        <f>DATE(2013,3,1) + TIME(0,0,0)</f>
        <v>41334</v>
      </c>
      <c r="C11052">
        <v>29.261753081999998</v>
      </c>
    </row>
    <row r="11053" spans="1:3" x14ac:dyDescent="0.25">
      <c r="A11053">
        <v>4839</v>
      </c>
      <c r="B11053" s="1">
        <f>DATE(2013,4,1) + TIME(0,0,0)</f>
        <v>41365</v>
      </c>
      <c r="C11053">
        <v>29.268938065</v>
      </c>
    </row>
    <row r="11054" spans="1:3" x14ac:dyDescent="0.25">
      <c r="A11054">
        <v>4869</v>
      </c>
      <c r="B11054" s="1">
        <f>DATE(2013,5,1) + TIME(0,0,0)</f>
        <v>41395</v>
      </c>
      <c r="C11054">
        <v>29.275867462000001</v>
      </c>
    </row>
    <row r="11055" spans="1:3" x14ac:dyDescent="0.25">
      <c r="A11055">
        <v>4900</v>
      </c>
      <c r="B11055" s="1">
        <f>DATE(2013,6,1) + TIME(0,0,0)</f>
        <v>41426</v>
      </c>
      <c r="C11055">
        <v>29.283004761000001</v>
      </c>
    </row>
    <row r="11056" spans="1:3" x14ac:dyDescent="0.25">
      <c r="A11056">
        <v>4930</v>
      </c>
      <c r="B11056" s="1">
        <f>DATE(2013,7,1) + TIME(0,0,0)</f>
        <v>41456</v>
      </c>
      <c r="C11056">
        <v>29.289886474999999</v>
      </c>
    </row>
    <row r="11057" spans="1:3" x14ac:dyDescent="0.25">
      <c r="A11057">
        <v>4961</v>
      </c>
      <c r="B11057" s="1">
        <f>DATE(2013,8,1) + TIME(0,0,0)</f>
        <v>41487</v>
      </c>
      <c r="C11057">
        <v>29.296974182</v>
      </c>
    </row>
    <row r="11058" spans="1:3" x14ac:dyDescent="0.25">
      <c r="A11058">
        <v>4992</v>
      </c>
      <c r="B11058" s="1">
        <f>DATE(2013,9,1) + TIME(0,0,0)</f>
        <v>41518</v>
      </c>
      <c r="C11058">
        <v>29.304037094000002</v>
      </c>
    </row>
    <row r="11059" spans="1:3" x14ac:dyDescent="0.25">
      <c r="A11059">
        <v>5022</v>
      </c>
      <c r="B11059" s="1">
        <f>DATE(2013,10,1) + TIME(0,0,0)</f>
        <v>41548</v>
      </c>
      <c r="C11059">
        <v>29.310850143</v>
      </c>
    </row>
    <row r="11060" spans="1:3" x14ac:dyDescent="0.25">
      <c r="A11060">
        <v>5053</v>
      </c>
      <c r="B11060" s="1">
        <f>DATE(2013,11,1) + TIME(0,0,0)</f>
        <v>41579</v>
      </c>
      <c r="C11060">
        <v>29.317867279000001</v>
      </c>
    </row>
    <row r="11061" spans="1:3" x14ac:dyDescent="0.25">
      <c r="A11061">
        <v>5083</v>
      </c>
      <c r="B11061" s="1">
        <f>DATE(2013,12,1) + TIME(0,0,0)</f>
        <v>41609</v>
      </c>
      <c r="C11061">
        <v>29.324634551999999</v>
      </c>
    </row>
    <row r="11062" spans="1:3" x14ac:dyDescent="0.25">
      <c r="A11062">
        <v>5114</v>
      </c>
      <c r="B11062" s="1">
        <f>DATE(2014,1,1) + TIME(0,0,0)</f>
        <v>41640</v>
      </c>
      <c r="C11062">
        <v>29.331600189</v>
      </c>
    </row>
    <row r="11063" spans="1:3" x14ac:dyDescent="0.25">
      <c r="A11063">
        <v>5145</v>
      </c>
      <c r="B11063" s="1">
        <f>DATE(2014,2,1) + TIME(0,0,0)</f>
        <v>41671</v>
      </c>
      <c r="C11063">
        <v>29.338537215999999</v>
      </c>
    </row>
    <row r="11064" spans="1:3" x14ac:dyDescent="0.25">
      <c r="A11064">
        <v>5173</v>
      </c>
      <c r="B11064" s="1">
        <f>DATE(2014,3,1) + TIME(0,0,0)</f>
        <v>41699</v>
      </c>
      <c r="C11064">
        <v>29.344779968000001</v>
      </c>
    </row>
    <row r="11065" spans="1:3" x14ac:dyDescent="0.25">
      <c r="A11065">
        <v>5204</v>
      </c>
      <c r="B11065" s="1">
        <f>DATE(2014,4,1) + TIME(0,0,0)</f>
        <v>41730</v>
      </c>
      <c r="C11065">
        <v>29.351654053000001</v>
      </c>
    </row>
    <row r="11066" spans="1:3" x14ac:dyDescent="0.25">
      <c r="A11066">
        <v>5234</v>
      </c>
      <c r="B11066" s="1">
        <f>DATE(2014,5,1) + TIME(0,0,0)</f>
        <v>41760</v>
      </c>
      <c r="C11066">
        <v>29.358270645000001</v>
      </c>
    </row>
    <row r="11067" spans="1:3" x14ac:dyDescent="0.25">
      <c r="A11067">
        <v>5265</v>
      </c>
      <c r="B11067" s="1">
        <f>DATE(2014,6,1) + TIME(0,0,0)</f>
        <v>41791</v>
      </c>
      <c r="C11067">
        <v>29.365072250000001</v>
      </c>
    </row>
    <row r="11068" spans="1:3" x14ac:dyDescent="0.25">
      <c r="A11068">
        <v>5295</v>
      </c>
      <c r="B11068" s="1">
        <f>DATE(2014,7,1) + TIME(0,0,0)</f>
        <v>41821</v>
      </c>
      <c r="C11068">
        <v>29.371620178000001</v>
      </c>
    </row>
    <row r="11069" spans="1:3" x14ac:dyDescent="0.25">
      <c r="A11069">
        <v>5326</v>
      </c>
      <c r="B11069" s="1">
        <f>DATE(2014,8,1) + TIME(0,0,0)</f>
        <v>41852</v>
      </c>
      <c r="C11069">
        <v>29.378353119</v>
      </c>
    </row>
    <row r="11070" spans="1:3" x14ac:dyDescent="0.25">
      <c r="A11070">
        <v>5357</v>
      </c>
      <c r="B11070" s="1">
        <f>DATE(2014,9,1) + TIME(0,0,0)</f>
        <v>41883</v>
      </c>
      <c r="C11070">
        <v>29.385055542</v>
      </c>
    </row>
    <row r="11071" spans="1:3" x14ac:dyDescent="0.25">
      <c r="A11071">
        <v>5387</v>
      </c>
      <c r="B11071" s="1">
        <f>DATE(2014,10,1) + TIME(0,0,0)</f>
        <v>41913</v>
      </c>
      <c r="C11071">
        <v>29.391511916999999</v>
      </c>
    </row>
    <row r="11072" spans="1:3" x14ac:dyDescent="0.25">
      <c r="A11072">
        <v>5418</v>
      </c>
      <c r="B11072" s="1">
        <f>DATE(2014,11,1) + TIME(0,0,0)</f>
        <v>41944</v>
      </c>
      <c r="C11072">
        <v>29.398155211999999</v>
      </c>
    </row>
    <row r="11073" spans="1:3" x14ac:dyDescent="0.25">
      <c r="A11073">
        <v>5448</v>
      </c>
      <c r="B11073" s="1">
        <f>DATE(2014,12,1) + TIME(0,0,0)</f>
        <v>41974</v>
      </c>
      <c r="C11073">
        <v>29.404556274000001</v>
      </c>
    </row>
    <row r="11074" spans="1:3" x14ac:dyDescent="0.25">
      <c r="A11074">
        <v>5479</v>
      </c>
      <c r="B11074" s="1">
        <f>DATE(2015,1,1) + TIME(0,0,0)</f>
        <v>42005</v>
      </c>
      <c r="C11074">
        <v>29.411142348999999</v>
      </c>
    </row>
    <row r="11075" spans="1:3" x14ac:dyDescent="0.25">
      <c r="A11075">
        <v>5510</v>
      </c>
      <c r="B11075" s="1">
        <f>DATE(2015,2,1) + TIME(0,0,0)</f>
        <v>42036</v>
      </c>
      <c r="C11075">
        <v>29.417701721</v>
      </c>
    </row>
    <row r="11076" spans="1:3" x14ac:dyDescent="0.25">
      <c r="A11076">
        <v>5538</v>
      </c>
      <c r="B11076" s="1">
        <f>DATE(2015,3,1) + TIME(0,0,0)</f>
        <v>42064</v>
      </c>
      <c r="C11076">
        <v>29.423603058000001</v>
      </c>
    </row>
    <row r="11077" spans="1:3" x14ac:dyDescent="0.25">
      <c r="A11077">
        <v>5569</v>
      </c>
      <c r="B11077" s="1">
        <f>DATE(2015,4,1) + TIME(0,0,0)</f>
        <v>42095</v>
      </c>
      <c r="C11077">
        <v>29.430107116999999</v>
      </c>
    </row>
    <row r="11078" spans="1:3" x14ac:dyDescent="0.25">
      <c r="A11078">
        <v>5599</v>
      </c>
      <c r="B11078" s="1">
        <f>DATE(2015,5,1) + TIME(0,0,0)</f>
        <v>42125</v>
      </c>
      <c r="C11078">
        <v>29.436376572</v>
      </c>
    </row>
    <row r="11079" spans="1:3" x14ac:dyDescent="0.25">
      <c r="A11079">
        <v>5630</v>
      </c>
      <c r="B11079" s="1">
        <f>DATE(2015,6,1) + TIME(0,0,0)</f>
        <v>42156</v>
      </c>
      <c r="C11079">
        <v>29.442829132</v>
      </c>
    </row>
    <row r="11080" spans="1:3" x14ac:dyDescent="0.25">
      <c r="A11080">
        <v>5660</v>
      </c>
      <c r="B11080" s="1">
        <f>DATE(2015,7,1) + TIME(0,0,0)</f>
        <v>42186</v>
      </c>
      <c r="C11080">
        <v>29.449045180999999</v>
      </c>
    </row>
    <row r="11081" spans="1:3" x14ac:dyDescent="0.25">
      <c r="A11081">
        <v>5691</v>
      </c>
      <c r="B11081" s="1">
        <f>DATE(2015,8,1) + TIME(0,0,0)</f>
        <v>42217</v>
      </c>
      <c r="C11081">
        <v>29.455440521</v>
      </c>
    </row>
    <row r="11082" spans="1:3" x14ac:dyDescent="0.25">
      <c r="A11082">
        <v>5722</v>
      </c>
      <c r="B11082" s="1">
        <f>DATE(2015,9,1) + TIME(0,0,0)</f>
        <v>42248</v>
      </c>
      <c r="C11082">
        <v>29.461809158000001</v>
      </c>
    </row>
    <row r="11083" spans="1:3" x14ac:dyDescent="0.25">
      <c r="A11083">
        <v>5752</v>
      </c>
      <c r="B11083" s="1">
        <f>DATE(2015,10,1) + TIME(0,0,0)</f>
        <v>42278</v>
      </c>
      <c r="C11083">
        <v>29.467947005999999</v>
      </c>
    </row>
    <row r="11084" spans="1:3" x14ac:dyDescent="0.25">
      <c r="A11084">
        <v>5783</v>
      </c>
      <c r="B11084" s="1">
        <f>DATE(2015,11,1) + TIME(0,0,0)</f>
        <v>42309</v>
      </c>
      <c r="C11084">
        <v>29.474262238000001</v>
      </c>
    </row>
    <row r="11085" spans="1:3" x14ac:dyDescent="0.25">
      <c r="A11085">
        <v>5813</v>
      </c>
      <c r="B11085" s="1">
        <f>DATE(2015,12,1) + TIME(0,0,0)</f>
        <v>42339</v>
      </c>
      <c r="C11085">
        <v>29.480348587000002</v>
      </c>
    </row>
    <row r="11086" spans="1:3" x14ac:dyDescent="0.25">
      <c r="A11086">
        <v>5844</v>
      </c>
      <c r="B11086" s="1">
        <f>DATE(2016,1,1) + TIME(0,0,0)</f>
        <v>42370</v>
      </c>
      <c r="C11086">
        <v>29.486612319999999</v>
      </c>
    </row>
    <row r="11087" spans="1:3" x14ac:dyDescent="0.25">
      <c r="A11087">
        <v>5875</v>
      </c>
      <c r="B11087" s="1">
        <f>DATE(2016,2,1) + TIME(0,0,0)</f>
        <v>42401</v>
      </c>
      <c r="C11087">
        <v>29.492851257000002</v>
      </c>
    </row>
    <row r="11088" spans="1:3" x14ac:dyDescent="0.25">
      <c r="A11088">
        <v>5904</v>
      </c>
      <c r="B11088" s="1">
        <f>DATE(2016,3,1) + TIME(0,0,0)</f>
        <v>42430</v>
      </c>
      <c r="C11088">
        <v>29.498666762999999</v>
      </c>
    </row>
    <row r="11089" spans="1:3" x14ac:dyDescent="0.25">
      <c r="A11089">
        <v>5935</v>
      </c>
      <c r="B11089" s="1">
        <f>DATE(2016,4,1) + TIME(0,0,0)</f>
        <v>42461</v>
      </c>
      <c r="C11089">
        <v>29.504859924000002</v>
      </c>
    </row>
    <row r="11090" spans="1:3" x14ac:dyDescent="0.25">
      <c r="A11090">
        <v>5965</v>
      </c>
      <c r="B11090" s="1">
        <f>DATE(2016,5,1) + TIME(0,0,0)</f>
        <v>42491</v>
      </c>
      <c r="C11090">
        <v>29.510831833000001</v>
      </c>
    </row>
    <row r="11091" spans="1:3" x14ac:dyDescent="0.25">
      <c r="A11091">
        <v>5996</v>
      </c>
      <c r="B11091" s="1">
        <f>DATE(2016,6,1) + TIME(0,0,0)</f>
        <v>42522</v>
      </c>
      <c r="C11091">
        <v>29.516981125000001</v>
      </c>
    </row>
    <row r="11092" spans="1:3" x14ac:dyDescent="0.25">
      <c r="A11092">
        <v>6026</v>
      </c>
      <c r="B11092" s="1">
        <f>DATE(2016,7,1) + TIME(0,0,0)</f>
        <v>42552</v>
      </c>
      <c r="C11092">
        <v>29.522911071999999</v>
      </c>
    </row>
    <row r="11093" spans="1:3" x14ac:dyDescent="0.25">
      <c r="A11093">
        <v>6057</v>
      </c>
      <c r="B11093" s="1">
        <f>DATE(2016,8,1) + TIME(0,0,0)</f>
        <v>42583</v>
      </c>
      <c r="C11093">
        <v>29.529018401999998</v>
      </c>
    </row>
    <row r="11094" spans="1:3" x14ac:dyDescent="0.25">
      <c r="A11094">
        <v>6088</v>
      </c>
      <c r="B11094" s="1">
        <f>DATE(2016,9,1) + TIME(0,0,0)</f>
        <v>42614</v>
      </c>
      <c r="C11094">
        <v>29.535106659</v>
      </c>
    </row>
    <row r="11095" spans="1:3" x14ac:dyDescent="0.25">
      <c r="A11095">
        <v>6118</v>
      </c>
      <c r="B11095" s="1">
        <f>DATE(2016,10,1) + TIME(0,0,0)</f>
        <v>42644</v>
      </c>
      <c r="C11095">
        <v>29.540981293000002</v>
      </c>
    </row>
    <row r="11096" spans="1:3" x14ac:dyDescent="0.25">
      <c r="A11096">
        <v>6149</v>
      </c>
      <c r="B11096" s="1">
        <f>DATE(2016,11,1) + TIME(0,0,0)</f>
        <v>42675</v>
      </c>
      <c r="C11096">
        <v>29.54703331</v>
      </c>
    </row>
    <row r="11097" spans="1:3" x14ac:dyDescent="0.25">
      <c r="A11097">
        <v>6179</v>
      </c>
      <c r="B11097" s="1">
        <f>DATE(2016,12,1) + TIME(0,0,0)</f>
        <v>42705</v>
      </c>
      <c r="C11097">
        <v>29.552871704000001</v>
      </c>
    </row>
    <row r="11098" spans="1:3" x14ac:dyDescent="0.25">
      <c r="A11098">
        <v>6210</v>
      </c>
      <c r="B11098" s="1">
        <f>DATE(2017,1,1) + TIME(0,0,0)</f>
        <v>42736</v>
      </c>
      <c r="C11098">
        <v>29.558887481999999</v>
      </c>
    </row>
    <row r="11099" spans="1:3" x14ac:dyDescent="0.25">
      <c r="A11099">
        <v>6241</v>
      </c>
      <c r="B11099" s="1">
        <f>DATE(2017,2,1) + TIME(0,0,0)</f>
        <v>42767</v>
      </c>
      <c r="C11099">
        <v>29.564888</v>
      </c>
    </row>
    <row r="11100" spans="1:3" x14ac:dyDescent="0.25">
      <c r="A11100">
        <v>6269</v>
      </c>
      <c r="B11100" s="1">
        <f>DATE(2017,3,1) + TIME(0,0,0)</f>
        <v>42795</v>
      </c>
      <c r="C11100">
        <v>29.570293426999999</v>
      </c>
    </row>
    <row r="11101" spans="1:3" x14ac:dyDescent="0.25">
      <c r="A11101">
        <v>6300</v>
      </c>
      <c r="B11101" s="1">
        <f>DATE(2017,4,1) + TIME(0,0,0)</f>
        <v>42826</v>
      </c>
      <c r="C11101">
        <v>29.576261519999999</v>
      </c>
    </row>
    <row r="11102" spans="1:3" x14ac:dyDescent="0.25">
      <c r="A11102">
        <v>6330</v>
      </c>
      <c r="B11102" s="1">
        <f>DATE(2017,5,1) + TIME(0,0,0)</f>
        <v>42856</v>
      </c>
      <c r="C11102">
        <v>29.582023621000001</v>
      </c>
    </row>
    <row r="11103" spans="1:3" x14ac:dyDescent="0.25">
      <c r="A11103">
        <v>6361</v>
      </c>
      <c r="B11103" s="1">
        <f>DATE(2017,6,1) + TIME(0,0,0)</f>
        <v>42887</v>
      </c>
      <c r="C11103">
        <v>29.587961196999998</v>
      </c>
    </row>
    <row r="11104" spans="1:3" x14ac:dyDescent="0.25">
      <c r="A11104">
        <v>6391</v>
      </c>
      <c r="B11104" s="1">
        <f>DATE(2017,7,1) + TIME(0,0,0)</f>
        <v>42917</v>
      </c>
      <c r="C11104">
        <v>29.593694686999999</v>
      </c>
    </row>
    <row r="11105" spans="1:3" x14ac:dyDescent="0.25">
      <c r="A11105">
        <v>6422</v>
      </c>
      <c r="B11105" s="1">
        <f>DATE(2017,8,1) + TIME(0,0,0)</f>
        <v>42948</v>
      </c>
      <c r="C11105">
        <v>29.599605560000001</v>
      </c>
    </row>
    <row r="11106" spans="1:3" x14ac:dyDescent="0.25">
      <c r="A11106">
        <v>6453</v>
      </c>
      <c r="B11106" s="1">
        <f>DATE(2017,9,1) + TIME(0,0,0)</f>
        <v>42979</v>
      </c>
      <c r="C11106">
        <v>29.605501175000001</v>
      </c>
    </row>
    <row r="11107" spans="1:3" x14ac:dyDescent="0.25">
      <c r="A11107">
        <v>6483</v>
      </c>
      <c r="B11107" s="1">
        <f>DATE(2017,10,1) + TIME(0,0,0)</f>
        <v>43009</v>
      </c>
      <c r="C11107">
        <v>29.611192703</v>
      </c>
    </row>
    <row r="11108" spans="1:3" x14ac:dyDescent="0.25">
      <c r="A11108">
        <v>6514</v>
      </c>
      <c r="B11108" s="1">
        <f>DATE(2017,11,1) + TIME(0,0,0)</f>
        <v>43040</v>
      </c>
      <c r="C11108">
        <v>29.617061615000001</v>
      </c>
    </row>
    <row r="11109" spans="1:3" x14ac:dyDescent="0.25">
      <c r="A11109">
        <v>6544</v>
      </c>
      <c r="B11109" s="1">
        <f>DATE(2017,12,1) + TIME(0,0,0)</f>
        <v>43070</v>
      </c>
      <c r="C11109">
        <v>29.622728347999999</v>
      </c>
    </row>
    <row r="11110" spans="1:3" x14ac:dyDescent="0.25">
      <c r="A11110">
        <v>6575</v>
      </c>
      <c r="B11110" s="1">
        <f>DATE(2018,1,1) + TIME(0,0,0)</f>
        <v>43101</v>
      </c>
      <c r="C11110">
        <v>29.628570557</v>
      </c>
    </row>
    <row r="11111" spans="1:3" x14ac:dyDescent="0.25">
      <c r="A11111">
        <v>6606</v>
      </c>
      <c r="B11111" s="1">
        <f>DATE(2018,2,1) + TIME(0,0,0)</f>
        <v>43132</v>
      </c>
      <c r="C11111">
        <v>29.634399414000001</v>
      </c>
    </row>
    <row r="11112" spans="1:3" x14ac:dyDescent="0.25">
      <c r="A11112">
        <v>6634</v>
      </c>
      <c r="B11112" s="1">
        <f>DATE(2018,3,1) + TIME(0,0,0)</f>
        <v>43160</v>
      </c>
      <c r="C11112">
        <v>29.639654159999999</v>
      </c>
    </row>
    <row r="11113" spans="1:3" x14ac:dyDescent="0.25">
      <c r="A11113">
        <v>6665</v>
      </c>
      <c r="B11113" s="1">
        <f>DATE(2018,4,1) + TIME(0,0,0)</f>
        <v>43191</v>
      </c>
      <c r="C11113">
        <v>29.645458220999998</v>
      </c>
    </row>
    <row r="11114" spans="1:3" x14ac:dyDescent="0.25">
      <c r="A11114">
        <v>6695</v>
      </c>
      <c r="B11114" s="1">
        <f>DATE(2018,5,1) + TIME(0,0,0)</f>
        <v>43221</v>
      </c>
      <c r="C11114">
        <v>29.651063918999998</v>
      </c>
    </row>
    <row r="11115" spans="1:3" x14ac:dyDescent="0.25">
      <c r="A11115">
        <v>6726</v>
      </c>
      <c r="B11115" s="1">
        <f>DATE(2018,6,1) + TIME(0,0,0)</f>
        <v>43252</v>
      </c>
      <c r="C11115">
        <v>29.656845093000001</v>
      </c>
    </row>
    <row r="11116" spans="1:3" x14ac:dyDescent="0.25">
      <c r="A11116">
        <v>6756</v>
      </c>
      <c r="B11116" s="1">
        <f>DATE(2018,7,1) + TIME(0,0,0)</f>
        <v>43282</v>
      </c>
      <c r="C11116">
        <v>29.662425995</v>
      </c>
    </row>
    <row r="11117" spans="1:3" x14ac:dyDescent="0.25">
      <c r="A11117">
        <v>6787</v>
      </c>
      <c r="B11117" s="1">
        <f>DATE(2018,8,1) + TIME(0,0,0)</f>
        <v>43313</v>
      </c>
      <c r="C11117">
        <v>29.668182373</v>
      </c>
    </row>
    <row r="11118" spans="1:3" x14ac:dyDescent="0.25">
      <c r="A11118">
        <v>6818</v>
      </c>
      <c r="B11118" s="1">
        <f>DATE(2018,9,1) + TIME(0,0,0)</f>
        <v>43344</v>
      </c>
      <c r="C11118">
        <v>29.673925400000002</v>
      </c>
    </row>
    <row r="11119" spans="1:3" x14ac:dyDescent="0.25">
      <c r="A11119">
        <v>6848</v>
      </c>
      <c r="B11119" s="1">
        <f>DATE(2018,10,1) + TIME(0,0,0)</f>
        <v>43374</v>
      </c>
      <c r="C11119">
        <v>29.679473877</v>
      </c>
    </row>
    <row r="11120" spans="1:3" x14ac:dyDescent="0.25">
      <c r="A11120">
        <v>6879</v>
      </c>
      <c r="B11120" s="1">
        <f>DATE(2018,11,1) + TIME(0,0,0)</f>
        <v>43405</v>
      </c>
      <c r="C11120">
        <v>29.685194016000001</v>
      </c>
    </row>
    <row r="11121" spans="1:3" x14ac:dyDescent="0.25">
      <c r="A11121">
        <v>6909</v>
      </c>
      <c r="B11121" s="1">
        <f>DATE(2018,12,1) + TIME(0,0,0)</f>
        <v>43435</v>
      </c>
      <c r="C11121">
        <v>29.690717697</v>
      </c>
    </row>
    <row r="11122" spans="1:3" x14ac:dyDescent="0.25">
      <c r="A11122">
        <v>6940</v>
      </c>
      <c r="B11122" s="1">
        <f>DATE(2019,1,1) + TIME(0,0,0)</f>
        <v>43466</v>
      </c>
      <c r="C11122">
        <v>29.696414948000001</v>
      </c>
    </row>
    <row r="11123" spans="1:3" x14ac:dyDescent="0.25">
      <c r="A11123">
        <v>6971</v>
      </c>
      <c r="B11123" s="1">
        <f>DATE(2019,2,1) + TIME(0,0,0)</f>
        <v>43497</v>
      </c>
      <c r="C11123">
        <v>29.702098845999998</v>
      </c>
    </row>
    <row r="11124" spans="1:3" x14ac:dyDescent="0.25">
      <c r="A11124">
        <v>6999</v>
      </c>
      <c r="B11124" s="1">
        <f>DATE(2019,3,1) + TIME(0,0,0)</f>
        <v>43525</v>
      </c>
      <c r="C11124">
        <v>29.707223891999998</v>
      </c>
    </row>
    <row r="11125" spans="1:3" x14ac:dyDescent="0.25">
      <c r="A11125">
        <v>7030</v>
      </c>
      <c r="B11125" s="1">
        <f>DATE(2019,4,1) + TIME(0,0,0)</f>
        <v>43556</v>
      </c>
      <c r="C11125">
        <v>29.712886810000001</v>
      </c>
    </row>
    <row r="11126" spans="1:3" x14ac:dyDescent="0.25">
      <c r="A11126">
        <v>7060</v>
      </c>
      <c r="B11126" s="1">
        <f>DATE(2019,5,1) + TIME(0,0,0)</f>
        <v>43586</v>
      </c>
      <c r="C11126">
        <v>29.718355179</v>
      </c>
    </row>
    <row r="11127" spans="1:3" x14ac:dyDescent="0.25">
      <c r="A11127">
        <v>7091</v>
      </c>
      <c r="B11127" s="1">
        <f>DATE(2019,6,1) + TIME(0,0,0)</f>
        <v>43617</v>
      </c>
      <c r="C11127">
        <v>29.723995209000002</v>
      </c>
    </row>
    <row r="11128" spans="1:3" x14ac:dyDescent="0.25">
      <c r="A11128">
        <v>7121</v>
      </c>
      <c r="B11128" s="1">
        <f>DATE(2019,7,1) + TIME(0,0,0)</f>
        <v>43647</v>
      </c>
      <c r="C11128">
        <v>29.729442595999998</v>
      </c>
    </row>
    <row r="11129" spans="1:3" x14ac:dyDescent="0.25">
      <c r="A11129">
        <v>7152</v>
      </c>
      <c r="B11129" s="1">
        <f>DATE(2019,8,1) + TIME(0,0,0)</f>
        <v>43678</v>
      </c>
      <c r="C11129">
        <v>29.735059738</v>
      </c>
    </row>
    <row r="11130" spans="1:3" x14ac:dyDescent="0.25">
      <c r="A11130">
        <v>7183</v>
      </c>
      <c r="B11130" s="1">
        <f>DATE(2019,9,1) + TIME(0,0,0)</f>
        <v>43709</v>
      </c>
      <c r="C11130">
        <v>29.740665436</v>
      </c>
    </row>
    <row r="11131" spans="1:3" x14ac:dyDescent="0.25">
      <c r="A11131">
        <v>7213</v>
      </c>
      <c r="B11131" s="1">
        <f>DATE(2019,10,1) + TIME(0,0,0)</f>
        <v>43739</v>
      </c>
      <c r="C11131">
        <v>29.746080399</v>
      </c>
    </row>
    <row r="11132" spans="1:3" x14ac:dyDescent="0.25">
      <c r="A11132">
        <v>7244</v>
      </c>
      <c r="B11132" s="1">
        <f>DATE(2019,11,1) + TIME(0,0,0)</f>
        <v>43770</v>
      </c>
      <c r="C11132">
        <v>29.751665115000002</v>
      </c>
    </row>
    <row r="11133" spans="1:3" x14ac:dyDescent="0.25">
      <c r="A11133">
        <v>7274</v>
      </c>
      <c r="B11133" s="1">
        <f>DATE(2019,12,1) + TIME(0,0,0)</f>
        <v>43800</v>
      </c>
      <c r="C11133">
        <v>29.757057190000001</v>
      </c>
    </row>
    <row r="11134" spans="1:3" x14ac:dyDescent="0.25">
      <c r="A11134">
        <v>7305</v>
      </c>
      <c r="B11134" s="1">
        <f>DATE(2020,1,1) + TIME(0,0,0)</f>
        <v>43831</v>
      </c>
      <c r="C11134">
        <v>29.762619018999999</v>
      </c>
    </row>
    <row r="11135" spans="1:3" x14ac:dyDescent="0.25">
      <c r="A11135">
        <v>7336</v>
      </c>
      <c r="B11135" s="1">
        <f>DATE(2020,2,1) + TIME(0,0,0)</f>
        <v>43862</v>
      </c>
      <c r="C11135">
        <v>29.768169403000002</v>
      </c>
    </row>
    <row r="11136" spans="1:3" x14ac:dyDescent="0.25">
      <c r="A11136">
        <v>7365</v>
      </c>
      <c r="B11136" s="1">
        <f>DATE(2020,3,1) + TIME(0,0,0)</f>
        <v>43891</v>
      </c>
      <c r="C11136">
        <v>29.773353577000002</v>
      </c>
    </row>
    <row r="11137" spans="1:3" x14ac:dyDescent="0.25">
      <c r="A11137">
        <v>7396</v>
      </c>
      <c r="B11137" s="1">
        <f>DATE(2020,4,1) + TIME(0,0,0)</f>
        <v>43922</v>
      </c>
      <c r="C11137">
        <v>29.778882979999999</v>
      </c>
    </row>
    <row r="11138" spans="1:3" x14ac:dyDescent="0.25">
      <c r="A11138">
        <v>7426</v>
      </c>
      <c r="B11138" s="1">
        <f>DATE(2020,5,1) + TIME(0,0,0)</f>
        <v>43952</v>
      </c>
      <c r="C11138">
        <v>29.784223557000001</v>
      </c>
    </row>
    <row r="11139" spans="1:3" x14ac:dyDescent="0.25">
      <c r="A11139">
        <v>7457</v>
      </c>
      <c r="B11139" s="1">
        <f>DATE(2020,6,1) + TIME(0,0,0)</f>
        <v>43983</v>
      </c>
      <c r="C11139">
        <v>29.789730072000001</v>
      </c>
    </row>
    <row r="11140" spans="1:3" x14ac:dyDescent="0.25">
      <c r="A11140">
        <v>7487</v>
      </c>
      <c r="B11140" s="1">
        <f>DATE(2020,7,1) + TIME(0,0,0)</f>
        <v>44013</v>
      </c>
      <c r="C11140">
        <v>29.795051574999999</v>
      </c>
    </row>
    <row r="11141" spans="1:3" x14ac:dyDescent="0.25">
      <c r="A11141">
        <v>7518</v>
      </c>
      <c r="B11141" s="1">
        <f>DATE(2020,8,1) + TIME(0,0,0)</f>
        <v>44044</v>
      </c>
      <c r="C11141">
        <v>29.800537109</v>
      </c>
    </row>
    <row r="11142" spans="1:3" x14ac:dyDescent="0.25">
      <c r="A11142">
        <v>7549</v>
      </c>
      <c r="B11142" s="1">
        <f>DATE(2020,9,1) + TIME(0,0,0)</f>
        <v>44075</v>
      </c>
      <c r="C11142">
        <v>29.806013106999998</v>
      </c>
    </row>
    <row r="11143" spans="1:3" x14ac:dyDescent="0.25">
      <c r="A11143">
        <v>7579</v>
      </c>
      <c r="B11143" s="1">
        <f>DATE(2020,10,1) + TIME(0,0,0)</f>
        <v>44105</v>
      </c>
      <c r="C11143">
        <v>29.811304092</v>
      </c>
    </row>
    <row r="11144" spans="1:3" x14ac:dyDescent="0.25">
      <c r="A11144">
        <v>7610</v>
      </c>
      <c r="B11144" s="1">
        <f>DATE(2020,11,1) + TIME(0,0,0)</f>
        <v>44136</v>
      </c>
      <c r="C11144">
        <v>29.816759108999999</v>
      </c>
    </row>
    <row r="11145" spans="1:3" x14ac:dyDescent="0.25">
      <c r="A11145">
        <v>7640</v>
      </c>
      <c r="B11145" s="1">
        <f>DATE(2020,12,1) + TIME(0,0,0)</f>
        <v>44166</v>
      </c>
      <c r="C11145">
        <v>29.822027206000001</v>
      </c>
    </row>
    <row r="11146" spans="1:3" x14ac:dyDescent="0.25">
      <c r="A11146">
        <v>7671</v>
      </c>
      <c r="B11146" s="1">
        <f>DATE(2021,1,1) + TIME(0,0,0)</f>
        <v>44197</v>
      </c>
      <c r="C11146">
        <v>29.82746315</v>
      </c>
    </row>
    <row r="11147" spans="1:3" x14ac:dyDescent="0.25">
      <c r="A11147">
        <v>7702</v>
      </c>
      <c r="B11147" s="1">
        <f>DATE(2021,2,1) + TIME(0,0,0)</f>
        <v>44228</v>
      </c>
      <c r="C11147">
        <v>29.83288765</v>
      </c>
    </row>
    <row r="11148" spans="1:3" x14ac:dyDescent="0.25">
      <c r="A11148">
        <v>7730</v>
      </c>
      <c r="B11148" s="1">
        <f>DATE(2021,3,1) + TIME(0,0,0)</f>
        <v>44256</v>
      </c>
      <c r="C11148">
        <v>29.837778091000001</v>
      </c>
    </row>
    <row r="11149" spans="1:3" x14ac:dyDescent="0.25">
      <c r="A11149">
        <v>7761</v>
      </c>
      <c r="B11149" s="1">
        <f>DATE(2021,4,1) + TIME(0,0,0)</f>
        <v>44287</v>
      </c>
      <c r="C11149">
        <v>29.843181609999998</v>
      </c>
    </row>
    <row r="11150" spans="1:3" x14ac:dyDescent="0.25">
      <c r="A11150">
        <v>7791</v>
      </c>
      <c r="B11150" s="1">
        <f>DATE(2021,5,1) + TIME(0,0,0)</f>
        <v>44317</v>
      </c>
      <c r="C11150">
        <v>29.848403931</v>
      </c>
    </row>
    <row r="11151" spans="1:3" x14ac:dyDescent="0.25">
      <c r="A11151">
        <v>7822</v>
      </c>
      <c r="B11151" s="1">
        <f>DATE(2021,6,1) + TIME(0,0,0)</f>
        <v>44348</v>
      </c>
      <c r="C11151">
        <v>29.853788376000001</v>
      </c>
    </row>
    <row r="11152" spans="1:3" x14ac:dyDescent="0.25">
      <c r="A11152">
        <v>7852</v>
      </c>
      <c r="B11152" s="1">
        <f>DATE(2021,7,1) + TIME(0,0,0)</f>
        <v>44378</v>
      </c>
      <c r="C11152">
        <v>29.858989716</v>
      </c>
    </row>
    <row r="11153" spans="1:3" x14ac:dyDescent="0.25">
      <c r="A11153">
        <v>7883</v>
      </c>
      <c r="B11153" s="1">
        <f>DATE(2021,8,1) + TIME(0,0,0)</f>
        <v>44409</v>
      </c>
      <c r="C11153">
        <v>29.864355087</v>
      </c>
    </row>
    <row r="11154" spans="1:3" x14ac:dyDescent="0.25">
      <c r="A11154">
        <v>7914</v>
      </c>
      <c r="B11154" s="1">
        <f>DATE(2021,9,1) + TIME(0,0,0)</f>
        <v>44440</v>
      </c>
      <c r="C11154">
        <v>29.869709015000002</v>
      </c>
    </row>
    <row r="11155" spans="1:3" x14ac:dyDescent="0.25">
      <c r="A11155">
        <v>7944</v>
      </c>
      <c r="B11155" s="1">
        <f>DATE(2021,10,1) + TIME(0,0,0)</f>
        <v>44470</v>
      </c>
      <c r="C11155">
        <v>29.874883652000001</v>
      </c>
    </row>
    <row r="11156" spans="1:3" x14ac:dyDescent="0.25">
      <c r="A11156">
        <v>7975</v>
      </c>
      <c r="B11156" s="1">
        <f>DATE(2021,11,1) + TIME(0,0,0)</f>
        <v>44501</v>
      </c>
      <c r="C11156">
        <v>29.880218505999999</v>
      </c>
    </row>
    <row r="11157" spans="1:3" x14ac:dyDescent="0.25">
      <c r="A11157">
        <v>8005</v>
      </c>
      <c r="B11157" s="1">
        <f>DATE(2021,12,1) + TIME(0,0,0)</f>
        <v>44531</v>
      </c>
      <c r="C11157">
        <v>29.885374069000001</v>
      </c>
    </row>
    <row r="11158" spans="1:3" x14ac:dyDescent="0.25">
      <c r="A11158">
        <v>8036</v>
      </c>
      <c r="B11158" s="1">
        <f>DATE(2022,1,1) + TIME(0,0,0)</f>
        <v>44562</v>
      </c>
      <c r="C11158">
        <v>29.890689850000001</v>
      </c>
    </row>
    <row r="11159" spans="1:3" x14ac:dyDescent="0.25">
      <c r="A11159">
        <v>8067</v>
      </c>
      <c r="B11159" s="1">
        <f>DATE(2022,2,1) + TIME(0,0,0)</f>
        <v>44593</v>
      </c>
      <c r="C11159">
        <v>29.895996094000001</v>
      </c>
    </row>
    <row r="11160" spans="1:3" x14ac:dyDescent="0.25">
      <c r="A11160">
        <v>8095</v>
      </c>
      <c r="B11160" s="1">
        <f>DATE(2022,3,1) + TIME(0,0,0)</f>
        <v>44621</v>
      </c>
      <c r="C11160">
        <v>29.900781631000001</v>
      </c>
    </row>
    <row r="11161" spans="1:3" x14ac:dyDescent="0.25">
      <c r="A11161">
        <v>8126</v>
      </c>
      <c r="B11161" s="1">
        <f>DATE(2022,4,1) + TIME(0,0,0)</f>
        <v>44652</v>
      </c>
      <c r="C11161">
        <v>29.906070709000002</v>
      </c>
    </row>
    <row r="11162" spans="1:3" x14ac:dyDescent="0.25">
      <c r="A11162">
        <v>8156</v>
      </c>
      <c r="B11162" s="1">
        <f>DATE(2022,5,1) + TIME(0,0,0)</f>
        <v>44682</v>
      </c>
      <c r="C11162">
        <v>29.911180496</v>
      </c>
    </row>
    <row r="11163" spans="1:3" x14ac:dyDescent="0.25">
      <c r="A11163">
        <v>8187</v>
      </c>
      <c r="B11163" s="1">
        <f>DATE(2022,6,1) + TIME(0,0,0)</f>
        <v>44713</v>
      </c>
      <c r="C11163">
        <v>29.9164505</v>
      </c>
    </row>
    <row r="11164" spans="1:3" x14ac:dyDescent="0.25">
      <c r="A11164">
        <v>8217</v>
      </c>
      <c r="B11164" s="1">
        <f>DATE(2022,7,1) + TIME(0,0,0)</f>
        <v>44743</v>
      </c>
      <c r="C11164">
        <v>29.921541214000001</v>
      </c>
    </row>
    <row r="11165" spans="1:3" x14ac:dyDescent="0.25">
      <c r="A11165">
        <v>8248</v>
      </c>
      <c r="B11165" s="1">
        <f>DATE(2022,8,1) + TIME(0,0,0)</f>
        <v>44774</v>
      </c>
      <c r="C11165">
        <v>29.926794052000002</v>
      </c>
    </row>
    <row r="11166" spans="1:3" x14ac:dyDescent="0.25">
      <c r="A11166">
        <v>8279</v>
      </c>
      <c r="B11166" s="1">
        <f>DATE(2022,9,1) + TIME(0,0,0)</f>
        <v>44805</v>
      </c>
      <c r="C11166">
        <v>29.932037353999998</v>
      </c>
    </row>
    <row r="11167" spans="1:3" x14ac:dyDescent="0.25">
      <c r="A11167">
        <v>8309</v>
      </c>
      <c r="B11167" s="1">
        <f>DATE(2022,10,1) + TIME(0,0,0)</f>
        <v>44835</v>
      </c>
      <c r="C11167">
        <v>29.937101364</v>
      </c>
    </row>
    <row r="11168" spans="1:3" x14ac:dyDescent="0.25">
      <c r="A11168">
        <v>8340</v>
      </c>
      <c r="B11168" s="1">
        <f>DATE(2022,11,1) + TIME(0,0,0)</f>
        <v>44866</v>
      </c>
      <c r="C11168">
        <v>29.942325592</v>
      </c>
    </row>
    <row r="11169" spans="1:3" x14ac:dyDescent="0.25">
      <c r="A11169">
        <v>8370</v>
      </c>
      <c r="B11169" s="1">
        <f>DATE(2022,12,1) + TIME(0,0,0)</f>
        <v>44896</v>
      </c>
      <c r="C11169">
        <v>29.947372436999999</v>
      </c>
    </row>
    <row r="11170" spans="1:3" x14ac:dyDescent="0.25">
      <c r="A11170">
        <v>8401</v>
      </c>
      <c r="B11170" s="1">
        <f>DATE(2023,1,1) + TIME(0,0,0)</f>
        <v>44927</v>
      </c>
      <c r="C11170">
        <v>29.952579497999999</v>
      </c>
    </row>
    <row r="11171" spans="1:3" x14ac:dyDescent="0.25">
      <c r="A11171">
        <v>8432</v>
      </c>
      <c r="B11171" s="1">
        <f>DATE(2023,2,1) + TIME(0,0,0)</f>
        <v>44958</v>
      </c>
      <c r="C11171">
        <v>29.957777022999998</v>
      </c>
    </row>
    <row r="11172" spans="1:3" x14ac:dyDescent="0.25">
      <c r="A11172">
        <v>8460</v>
      </c>
      <c r="B11172" s="1">
        <f>DATE(2023,3,1) + TIME(0,0,0)</f>
        <v>44986</v>
      </c>
      <c r="C11172">
        <v>29.962463378999999</v>
      </c>
    </row>
    <row r="11173" spans="1:3" x14ac:dyDescent="0.25">
      <c r="A11173">
        <v>8491</v>
      </c>
      <c r="B11173" s="1">
        <f>DATE(2023,4,1) + TIME(0,0,0)</f>
        <v>45017</v>
      </c>
      <c r="C11173">
        <v>29.967643738</v>
      </c>
    </row>
    <row r="11174" spans="1:3" x14ac:dyDescent="0.25">
      <c r="A11174">
        <v>8521</v>
      </c>
      <c r="B11174" s="1">
        <f>DATE(2023,5,1) + TIME(0,0,0)</f>
        <v>45047</v>
      </c>
      <c r="C11174">
        <v>29.972646713</v>
      </c>
    </row>
    <row r="11175" spans="1:3" x14ac:dyDescent="0.25">
      <c r="A11175">
        <v>8552</v>
      </c>
      <c r="B11175" s="1">
        <f>DATE(2023,6,1) + TIME(0,0,0)</f>
        <v>45078</v>
      </c>
      <c r="C11175">
        <v>29.977809906000001</v>
      </c>
    </row>
    <row r="11176" spans="1:3" x14ac:dyDescent="0.25">
      <c r="A11176">
        <v>8582</v>
      </c>
      <c r="B11176" s="1">
        <f>DATE(2023,7,1) + TIME(0,0,0)</f>
        <v>45108</v>
      </c>
      <c r="C11176">
        <v>29.982797623</v>
      </c>
    </row>
    <row r="11177" spans="1:3" x14ac:dyDescent="0.25">
      <c r="A11177">
        <v>8613</v>
      </c>
      <c r="B11177" s="1">
        <f>DATE(2023,8,1) + TIME(0,0,0)</f>
        <v>45139</v>
      </c>
      <c r="C11177">
        <v>29.987941742</v>
      </c>
    </row>
    <row r="11178" spans="1:3" x14ac:dyDescent="0.25">
      <c r="A11178">
        <v>8644</v>
      </c>
      <c r="B11178" s="1">
        <f>DATE(2023,9,1) + TIME(0,0,0)</f>
        <v>45170</v>
      </c>
      <c r="C11178">
        <v>29.993078231999998</v>
      </c>
    </row>
    <row r="11179" spans="1:3" x14ac:dyDescent="0.25">
      <c r="A11179">
        <v>8674</v>
      </c>
      <c r="B11179" s="1">
        <f>DATE(2023,10,1) + TIME(0,0,0)</f>
        <v>45200</v>
      </c>
      <c r="C11179">
        <v>29.998039246000001</v>
      </c>
    </row>
    <row r="11180" spans="1:3" x14ac:dyDescent="0.25">
      <c r="A11180">
        <v>8705</v>
      </c>
      <c r="B11180" s="1">
        <f>DATE(2023,11,1) + TIME(0,0,0)</f>
        <v>45231</v>
      </c>
      <c r="C11180">
        <v>30.003158569</v>
      </c>
    </row>
    <row r="11181" spans="1:3" x14ac:dyDescent="0.25">
      <c r="A11181">
        <v>8735</v>
      </c>
      <c r="B11181" s="1">
        <f>DATE(2023,12,1) + TIME(0,0,0)</f>
        <v>45261</v>
      </c>
      <c r="C11181">
        <v>30.008102417</v>
      </c>
    </row>
    <row r="11182" spans="1:3" x14ac:dyDescent="0.25">
      <c r="A11182">
        <v>8766</v>
      </c>
      <c r="B11182" s="1">
        <f>DATE(2024,1,1) + TIME(0,0,0)</f>
        <v>45292</v>
      </c>
      <c r="C11182">
        <v>30.013204575</v>
      </c>
    </row>
    <row r="11183" spans="1:3" x14ac:dyDescent="0.25">
      <c r="A11183">
        <v>8797</v>
      </c>
      <c r="B11183" s="1">
        <f>DATE(2024,2,1) + TIME(0,0,0)</f>
        <v>45323</v>
      </c>
      <c r="C11183">
        <v>30.018297194999999</v>
      </c>
    </row>
    <row r="11184" spans="1:3" x14ac:dyDescent="0.25">
      <c r="A11184">
        <v>8826</v>
      </c>
      <c r="B11184" s="1">
        <f>DATE(2024,3,1) + TIME(0,0,0)</f>
        <v>45352</v>
      </c>
      <c r="C11184">
        <v>30.023052216</v>
      </c>
    </row>
    <row r="11185" spans="1:3" x14ac:dyDescent="0.25">
      <c r="A11185">
        <v>8857</v>
      </c>
      <c r="B11185" s="1">
        <f>DATE(2024,4,1) + TIME(0,0,0)</f>
        <v>45383</v>
      </c>
      <c r="C11185">
        <v>30.02812767</v>
      </c>
    </row>
    <row r="11186" spans="1:3" x14ac:dyDescent="0.25">
      <c r="A11186">
        <v>8887</v>
      </c>
      <c r="B11186" s="1">
        <f>DATE(2024,5,1) + TIME(0,0,0)</f>
        <v>45413</v>
      </c>
      <c r="C11186">
        <v>30.033029555999999</v>
      </c>
    </row>
    <row r="11187" spans="1:3" x14ac:dyDescent="0.25">
      <c r="A11187">
        <v>8918</v>
      </c>
      <c r="B11187" s="1">
        <f>DATE(2024,6,1) + TIME(0,0,0)</f>
        <v>45444</v>
      </c>
      <c r="C11187">
        <v>30.038087845</v>
      </c>
    </row>
    <row r="11188" spans="1:3" x14ac:dyDescent="0.25">
      <c r="A11188">
        <v>8948</v>
      </c>
      <c r="B11188" s="1">
        <f>DATE(2024,7,1) + TIME(0,0,0)</f>
        <v>45474</v>
      </c>
      <c r="C11188">
        <v>30.042974472000001</v>
      </c>
    </row>
    <row r="11189" spans="1:3" x14ac:dyDescent="0.25">
      <c r="A11189">
        <v>8979</v>
      </c>
      <c r="B11189" s="1">
        <f>DATE(2024,8,1) + TIME(0,0,0)</f>
        <v>45505</v>
      </c>
      <c r="C11189">
        <v>30.048015593999999</v>
      </c>
    </row>
    <row r="11190" spans="1:3" x14ac:dyDescent="0.25">
      <c r="A11190">
        <v>9010</v>
      </c>
      <c r="B11190" s="1">
        <f>DATE(2024,9,1) + TIME(0,0,0)</f>
        <v>45536</v>
      </c>
      <c r="C11190">
        <v>30.05304718</v>
      </c>
    </row>
    <row r="11191" spans="1:3" x14ac:dyDescent="0.25">
      <c r="A11191">
        <v>9040</v>
      </c>
      <c r="B11191" s="1">
        <f>DATE(2024,10,1) + TIME(0,0,0)</f>
        <v>45566</v>
      </c>
      <c r="C11191">
        <v>30.057909012</v>
      </c>
    </row>
    <row r="11192" spans="1:3" x14ac:dyDescent="0.25">
      <c r="A11192">
        <v>9071</v>
      </c>
      <c r="B11192" s="1">
        <f>DATE(2024,11,1) + TIME(0,0,0)</f>
        <v>45597</v>
      </c>
      <c r="C11192">
        <v>30.062923431000002</v>
      </c>
    </row>
    <row r="11193" spans="1:3" x14ac:dyDescent="0.25">
      <c r="A11193">
        <v>9101</v>
      </c>
      <c r="B11193" s="1">
        <f>DATE(2024,12,1) + TIME(0,0,0)</f>
        <v>45627</v>
      </c>
      <c r="C11193">
        <v>30.067768096999998</v>
      </c>
    </row>
    <row r="11194" spans="1:3" x14ac:dyDescent="0.25">
      <c r="A11194">
        <v>9132</v>
      </c>
      <c r="B11194" s="1">
        <f>DATE(2025,1,1) + TIME(0,0,0)</f>
        <v>45658</v>
      </c>
      <c r="C11194">
        <v>30.072765350000001</v>
      </c>
    </row>
    <row r="11195" spans="1:3" x14ac:dyDescent="0.25">
      <c r="A11195">
        <v>9163</v>
      </c>
      <c r="B11195" s="1">
        <f>DATE(2025,2,1) + TIME(0,0,0)</f>
        <v>45689</v>
      </c>
      <c r="C11195">
        <v>30.077753067</v>
      </c>
    </row>
    <row r="11196" spans="1:3" x14ac:dyDescent="0.25">
      <c r="A11196">
        <v>9191</v>
      </c>
      <c r="B11196" s="1">
        <f>DATE(2025,3,1) + TIME(0,0,0)</f>
        <v>45717</v>
      </c>
      <c r="C11196">
        <v>30.082250595000001</v>
      </c>
    </row>
    <row r="11197" spans="1:3" x14ac:dyDescent="0.25">
      <c r="A11197">
        <v>9222</v>
      </c>
      <c r="B11197" s="1">
        <f>DATE(2025,4,1) + TIME(0,0,0)</f>
        <v>45748</v>
      </c>
      <c r="C11197">
        <v>30.087223052999999</v>
      </c>
    </row>
    <row r="11198" spans="1:3" x14ac:dyDescent="0.25">
      <c r="A11198">
        <v>9252</v>
      </c>
      <c r="B11198" s="1">
        <f>DATE(2025,5,1) + TIME(0,0,0)</f>
        <v>45778</v>
      </c>
      <c r="C11198">
        <v>30.092025756999998</v>
      </c>
    </row>
    <row r="11199" spans="1:3" x14ac:dyDescent="0.25">
      <c r="A11199">
        <v>9283</v>
      </c>
      <c r="B11199" s="1">
        <f>DATE(2025,6,1) + TIME(0,0,0)</f>
        <v>45809</v>
      </c>
      <c r="C11199">
        <v>30.096981049</v>
      </c>
    </row>
    <row r="11200" spans="1:3" x14ac:dyDescent="0.25">
      <c r="A11200">
        <v>9313</v>
      </c>
      <c r="B11200" s="1">
        <f>DATE(2025,7,1) + TIME(0,0,0)</f>
        <v>45839</v>
      </c>
      <c r="C11200">
        <v>30.101766586</v>
      </c>
    </row>
    <row r="11201" spans="1:3" x14ac:dyDescent="0.25">
      <c r="A11201">
        <v>9344</v>
      </c>
      <c r="B11201" s="1">
        <f>DATE(2025,8,1) + TIME(0,0,0)</f>
        <v>45870</v>
      </c>
      <c r="C11201">
        <v>30.106704711999999</v>
      </c>
    </row>
    <row r="11202" spans="1:3" x14ac:dyDescent="0.25">
      <c r="A11202">
        <v>9375</v>
      </c>
      <c r="B11202" s="1">
        <f>DATE(2025,9,1) + TIME(0,0,0)</f>
        <v>45901</v>
      </c>
      <c r="C11202">
        <v>30.111631393</v>
      </c>
    </row>
    <row r="11203" spans="1:3" x14ac:dyDescent="0.25">
      <c r="A11203">
        <v>9405</v>
      </c>
      <c r="B11203" s="1">
        <f>DATE(2025,10,1) + TIME(0,0,0)</f>
        <v>45931</v>
      </c>
      <c r="C11203">
        <v>30.116394043</v>
      </c>
    </row>
    <row r="11204" spans="1:3" x14ac:dyDescent="0.25">
      <c r="A11204">
        <v>9436</v>
      </c>
      <c r="B11204" s="1">
        <f>DATE(2025,11,1) + TIME(0,0,0)</f>
        <v>45962</v>
      </c>
      <c r="C11204">
        <v>30.121303558000001</v>
      </c>
    </row>
    <row r="11205" spans="1:3" x14ac:dyDescent="0.25">
      <c r="A11205">
        <v>9466</v>
      </c>
      <c r="B11205" s="1">
        <f>DATE(2025,12,1) + TIME(0,0,0)</f>
        <v>45992</v>
      </c>
      <c r="C11205">
        <v>30.126049041999998</v>
      </c>
    </row>
    <row r="11206" spans="1:3" x14ac:dyDescent="0.25">
      <c r="A11206">
        <v>9497</v>
      </c>
      <c r="B11206" s="1">
        <f>DATE(2026,1,1) + TIME(0,0,0)</f>
        <v>46023</v>
      </c>
      <c r="C11206">
        <v>30.130941391</v>
      </c>
    </row>
    <row r="11207" spans="1:3" x14ac:dyDescent="0.25">
      <c r="A11207">
        <v>9528</v>
      </c>
      <c r="B11207" s="1">
        <f>DATE(2026,2,1) + TIME(0,0,0)</f>
        <v>46054</v>
      </c>
      <c r="C11207">
        <v>30.135826111</v>
      </c>
    </row>
    <row r="11208" spans="1:3" x14ac:dyDescent="0.25">
      <c r="A11208">
        <v>9556</v>
      </c>
      <c r="B11208" s="1">
        <f>DATE(2026,3,1) + TIME(0,0,0)</f>
        <v>46082</v>
      </c>
      <c r="C11208">
        <v>30.140230179</v>
      </c>
    </row>
    <row r="11209" spans="1:3" x14ac:dyDescent="0.25">
      <c r="A11209">
        <v>9587</v>
      </c>
      <c r="B11209" s="1">
        <f>DATE(2026,4,1) + TIME(0,0,0)</f>
        <v>46113</v>
      </c>
      <c r="C11209">
        <v>30.145099640000002</v>
      </c>
    </row>
    <row r="11210" spans="1:3" x14ac:dyDescent="0.25">
      <c r="A11210">
        <v>9617</v>
      </c>
      <c r="B11210" s="1">
        <f>DATE(2026,5,1) + TIME(0,0,0)</f>
        <v>46143</v>
      </c>
      <c r="C11210">
        <v>30.149801254</v>
      </c>
    </row>
    <row r="11211" spans="1:3" x14ac:dyDescent="0.25">
      <c r="A11211">
        <v>9648</v>
      </c>
      <c r="B11211" s="1">
        <f>DATE(2026,6,1) + TIME(0,0,0)</f>
        <v>46174</v>
      </c>
      <c r="C11211">
        <v>30.154651642000001</v>
      </c>
    </row>
    <row r="11212" spans="1:3" x14ac:dyDescent="0.25">
      <c r="A11212">
        <v>9678</v>
      </c>
      <c r="B11212" s="1">
        <f>DATE(2026,7,1) + TIME(0,0,0)</f>
        <v>46204</v>
      </c>
      <c r="C11212">
        <v>30.15933609</v>
      </c>
    </row>
    <row r="11213" spans="1:3" x14ac:dyDescent="0.25">
      <c r="A11213">
        <v>9709</v>
      </c>
      <c r="B11213" s="1">
        <f>DATE(2026,8,1) + TIME(0,0,0)</f>
        <v>46235</v>
      </c>
      <c r="C11213">
        <v>30.164169311999999</v>
      </c>
    </row>
    <row r="11214" spans="1:3" x14ac:dyDescent="0.25">
      <c r="A11214">
        <v>9740</v>
      </c>
      <c r="B11214" s="1">
        <f>DATE(2026,9,1) + TIME(0,0,0)</f>
        <v>46266</v>
      </c>
      <c r="C11214">
        <v>30.168992996</v>
      </c>
    </row>
    <row r="11215" spans="1:3" x14ac:dyDescent="0.25">
      <c r="A11215">
        <v>9770</v>
      </c>
      <c r="B11215" s="1">
        <f>DATE(2026,10,1) + TIME(0,0,0)</f>
        <v>46296</v>
      </c>
      <c r="C11215">
        <v>30.173652649000001</v>
      </c>
    </row>
    <row r="11216" spans="1:3" x14ac:dyDescent="0.25">
      <c r="A11216">
        <v>9801</v>
      </c>
      <c r="B11216" s="1">
        <f>DATE(2026,11,1) + TIME(0,0,0)</f>
        <v>46327</v>
      </c>
      <c r="C11216">
        <v>30.178459167</v>
      </c>
    </row>
    <row r="11217" spans="1:3" x14ac:dyDescent="0.25">
      <c r="A11217">
        <v>9831</v>
      </c>
      <c r="B11217" s="1">
        <f>DATE(2026,12,1) + TIME(0,0,0)</f>
        <v>46357</v>
      </c>
      <c r="C11217">
        <v>30.183101654000001</v>
      </c>
    </row>
    <row r="11218" spans="1:3" x14ac:dyDescent="0.25">
      <c r="A11218">
        <v>9862</v>
      </c>
      <c r="B11218" s="1">
        <f>DATE(2027,1,1) + TIME(0,0,0)</f>
        <v>46388</v>
      </c>
      <c r="C11218">
        <v>30.187891006000001</v>
      </c>
    </row>
    <row r="11219" spans="1:3" x14ac:dyDescent="0.25">
      <c r="A11219">
        <v>9893</v>
      </c>
      <c r="B11219" s="1">
        <f>DATE(2027,2,1) + TIME(0,0,0)</f>
        <v>46419</v>
      </c>
      <c r="C11219">
        <v>30.192670822</v>
      </c>
    </row>
    <row r="11220" spans="1:3" x14ac:dyDescent="0.25">
      <c r="A11220">
        <v>9921</v>
      </c>
      <c r="B11220" s="1">
        <f>DATE(2027,3,1) + TIME(0,0,0)</f>
        <v>46447</v>
      </c>
      <c r="C11220">
        <v>30.196979523</v>
      </c>
    </row>
    <row r="11221" spans="1:3" x14ac:dyDescent="0.25">
      <c r="A11221">
        <v>9952</v>
      </c>
      <c r="B11221" s="1">
        <f>DATE(2027,4,1) + TIME(0,0,0)</f>
        <v>46478</v>
      </c>
      <c r="C11221">
        <v>30.201742171999999</v>
      </c>
    </row>
    <row r="11222" spans="1:3" x14ac:dyDescent="0.25">
      <c r="A11222">
        <v>9982</v>
      </c>
      <c r="B11222" s="1">
        <f>DATE(2027,5,1) + TIME(0,0,0)</f>
        <v>46508</v>
      </c>
      <c r="C11222">
        <v>30.206342697</v>
      </c>
    </row>
    <row r="11223" spans="1:3" x14ac:dyDescent="0.25">
      <c r="A11223">
        <v>10013</v>
      </c>
      <c r="B11223" s="1">
        <f>DATE(2027,6,1) + TIME(0,0,0)</f>
        <v>46539</v>
      </c>
      <c r="C11223">
        <v>30.211088181000001</v>
      </c>
    </row>
    <row r="11224" spans="1:3" x14ac:dyDescent="0.25">
      <c r="A11224">
        <v>10043</v>
      </c>
      <c r="B11224" s="1">
        <f>DATE(2027,7,1) + TIME(0,0,0)</f>
        <v>46569</v>
      </c>
      <c r="C11224">
        <v>30.215669632000001</v>
      </c>
    </row>
    <row r="11225" spans="1:3" x14ac:dyDescent="0.25">
      <c r="A11225">
        <v>10074</v>
      </c>
      <c r="B11225" s="1">
        <f>DATE(2027,8,1) + TIME(0,0,0)</f>
        <v>46600</v>
      </c>
      <c r="C11225">
        <v>30.220397948999999</v>
      </c>
    </row>
    <row r="11226" spans="1:3" x14ac:dyDescent="0.25">
      <c r="A11226">
        <v>10105</v>
      </c>
      <c r="B11226" s="1">
        <f>DATE(2027,9,1) + TIME(0,0,0)</f>
        <v>46631</v>
      </c>
      <c r="C11226">
        <v>30.225114821999998</v>
      </c>
    </row>
    <row r="11227" spans="1:3" x14ac:dyDescent="0.25">
      <c r="A11227">
        <v>10135</v>
      </c>
      <c r="B11227" s="1">
        <f>DATE(2027,10,1) + TIME(0,0,0)</f>
        <v>46661</v>
      </c>
      <c r="C11227">
        <v>30.229673386000002</v>
      </c>
    </row>
    <row r="11228" spans="1:3" x14ac:dyDescent="0.25">
      <c r="A11228">
        <v>10166</v>
      </c>
      <c r="B11228" s="1">
        <f>DATE(2027,11,1) + TIME(0,0,0)</f>
        <v>46692</v>
      </c>
      <c r="C11228">
        <v>30.234373092999999</v>
      </c>
    </row>
    <row r="11229" spans="1:3" x14ac:dyDescent="0.25">
      <c r="A11229">
        <v>10196</v>
      </c>
      <c r="B11229" s="1">
        <f>DATE(2027,12,1) + TIME(0,0,0)</f>
        <v>46722</v>
      </c>
      <c r="C11229">
        <v>30.238912582000001</v>
      </c>
    </row>
    <row r="11230" spans="1:3" x14ac:dyDescent="0.25">
      <c r="A11230">
        <v>10227</v>
      </c>
      <c r="B11230" s="1">
        <f>DATE(2028,1,1) + TIME(0,0,0)</f>
        <v>46753</v>
      </c>
      <c r="C11230">
        <v>30.243595122999999</v>
      </c>
    </row>
    <row r="11231" spans="1:3" x14ac:dyDescent="0.25">
      <c r="A11231">
        <v>10258</v>
      </c>
      <c r="B11231" s="1">
        <f>DATE(2028,2,1) + TIME(0,0,0)</f>
        <v>46784</v>
      </c>
      <c r="C11231">
        <v>30.248268126999999</v>
      </c>
    </row>
    <row r="11232" spans="1:3" x14ac:dyDescent="0.25">
      <c r="A11232">
        <v>10287</v>
      </c>
      <c r="B11232" s="1">
        <f>DATE(2028,3,1) + TIME(0,0,0)</f>
        <v>46813</v>
      </c>
      <c r="C11232">
        <v>30.252632140999999</v>
      </c>
    </row>
    <row r="11233" spans="1:3" x14ac:dyDescent="0.25">
      <c r="A11233">
        <v>10318</v>
      </c>
      <c r="B11233" s="1">
        <f>DATE(2028,4,1) + TIME(0,0,0)</f>
        <v>46844</v>
      </c>
      <c r="C11233">
        <v>30.257287979000001</v>
      </c>
    </row>
    <row r="11234" spans="1:3" x14ac:dyDescent="0.25">
      <c r="A11234">
        <v>10348</v>
      </c>
      <c r="B11234" s="1">
        <f>DATE(2028,5,1) + TIME(0,0,0)</f>
        <v>46874</v>
      </c>
      <c r="C11234">
        <v>30.261785506999999</v>
      </c>
    </row>
    <row r="11235" spans="1:3" x14ac:dyDescent="0.25">
      <c r="A11235">
        <v>10379</v>
      </c>
      <c r="B11235" s="1">
        <f>DATE(2028,6,1) + TIME(0,0,0)</f>
        <v>46905</v>
      </c>
      <c r="C11235">
        <v>30.266422272</v>
      </c>
    </row>
    <row r="11236" spans="1:3" x14ac:dyDescent="0.25">
      <c r="A11236">
        <v>10409</v>
      </c>
      <c r="B11236" s="1">
        <f>DATE(2028,7,1) + TIME(0,0,0)</f>
        <v>46935</v>
      </c>
      <c r="C11236">
        <v>30.270902633999999</v>
      </c>
    </row>
    <row r="11237" spans="1:3" x14ac:dyDescent="0.25">
      <c r="A11237">
        <v>10440</v>
      </c>
      <c r="B11237" s="1">
        <f>DATE(2028,8,1) + TIME(0,0,0)</f>
        <v>46966</v>
      </c>
      <c r="C11237">
        <v>30.275522232</v>
      </c>
    </row>
    <row r="11238" spans="1:3" x14ac:dyDescent="0.25">
      <c r="A11238">
        <v>10471</v>
      </c>
      <c r="B11238" s="1">
        <f>DATE(2028,9,1) + TIME(0,0,0)</f>
        <v>46997</v>
      </c>
      <c r="C11238">
        <v>30.280132294000001</v>
      </c>
    </row>
    <row r="11239" spans="1:3" x14ac:dyDescent="0.25">
      <c r="A11239">
        <v>10501</v>
      </c>
      <c r="B11239" s="1">
        <f>DATE(2028,10,1) + TIME(0,0,0)</f>
        <v>47027</v>
      </c>
      <c r="C11239">
        <v>30.284585953000001</v>
      </c>
    </row>
    <row r="11240" spans="1:3" x14ac:dyDescent="0.25">
      <c r="A11240">
        <v>10532</v>
      </c>
      <c r="B11240" s="1">
        <f>DATE(2028,11,1) + TIME(0,0,0)</f>
        <v>47058</v>
      </c>
      <c r="C11240">
        <v>30.289180756</v>
      </c>
    </row>
    <row r="11241" spans="1:3" x14ac:dyDescent="0.25">
      <c r="A11241">
        <v>10562</v>
      </c>
      <c r="B11241" s="1">
        <f>DATE(2028,12,1) + TIME(0,0,0)</f>
        <v>47088</v>
      </c>
      <c r="C11241">
        <v>30.293615340999999</v>
      </c>
    </row>
    <row r="11242" spans="1:3" x14ac:dyDescent="0.25">
      <c r="A11242">
        <v>10593</v>
      </c>
      <c r="B11242" s="1">
        <f>DATE(2029,1,1) + TIME(0,0,0)</f>
        <v>47119</v>
      </c>
      <c r="C11242">
        <v>30.298191071000002</v>
      </c>
    </row>
    <row r="11243" spans="1:3" x14ac:dyDescent="0.25">
      <c r="A11243">
        <v>10624</v>
      </c>
      <c r="B11243" s="1">
        <f>DATE(2029,2,1) + TIME(0,0,0)</f>
        <v>47150</v>
      </c>
      <c r="C11243">
        <v>30.302757263</v>
      </c>
    </row>
    <row r="11244" spans="1:3" x14ac:dyDescent="0.25">
      <c r="A11244">
        <v>10652</v>
      </c>
      <c r="B11244" s="1">
        <f>DATE(2029,3,1) + TIME(0,0,0)</f>
        <v>47178</v>
      </c>
      <c r="C11244">
        <v>30.306873322000001</v>
      </c>
    </row>
    <row r="11245" spans="1:3" x14ac:dyDescent="0.25">
      <c r="A11245">
        <v>10683</v>
      </c>
      <c r="B11245" s="1">
        <f>DATE(2029,4,1) + TIME(0,0,0)</f>
        <v>47209</v>
      </c>
      <c r="C11245">
        <v>30.311422348000001</v>
      </c>
    </row>
    <row r="11246" spans="1:3" x14ac:dyDescent="0.25">
      <c r="A11246">
        <v>10713</v>
      </c>
      <c r="B11246" s="1">
        <f>DATE(2029,5,1) + TIME(0,0,0)</f>
        <v>47239</v>
      </c>
      <c r="C11246">
        <v>30.315816879</v>
      </c>
    </row>
    <row r="11247" spans="1:3" x14ac:dyDescent="0.25">
      <c r="A11247">
        <v>10744</v>
      </c>
      <c r="B11247" s="1">
        <f>DATE(2029,6,1) + TIME(0,0,0)</f>
        <v>47270</v>
      </c>
      <c r="C11247">
        <v>30.320346831999998</v>
      </c>
    </row>
    <row r="11248" spans="1:3" x14ac:dyDescent="0.25">
      <c r="A11248">
        <v>10774</v>
      </c>
      <c r="B11248" s="1">
        <f>DATE(2029,7,1) + TIME(0,0,0)</f>
        <v>47300</v>
      </c>
      <c r="C11248">
        <v>30.324724196999998</v>
      </c>
    </row>
    <row r="11249" spans="1:3" x14ac:dyDescent="0.25">
      <c r="A11249">
        <v>10805</v>
      </c>
      <c r="B11249" s="1">
        <f>DATE(2029,8,1) + TIME(0,0,0)</f>
        <v>47331</v>
      </c>
      <c r="C11249">
        <v>30.329236984000001</v>
      </c>
    </row>
    <row r="11250" spans="1:3" x14ac:dyDescent="0.25">
      <c r="A11250">
        <v>10836</v>
      </c>
      <c r="B11250" s="1">
        <f>DATE(2029,9,1) + TIME(0,0,0)</f>
        <v>47362</v>
      </c>
      <c r="C11250">
        <v>30.333740234</v>
      </c>
    </row>
    <row r="11251" spans="1:3" x14ac:dyDescent="0.25">
      <c r="A11251">
        <v>10866</v>
      </c>
      <c r="B11251" s="1">
        <f>DATE(2029,10,1) + TIME(0,0,0)</f>
        <v>47392</v>
      </c>
      <c r="C11251">
        <v>30.338090897000001</v>
      </c>
    </row>
    <row r="11252" spans="1:3" x14ac:dyDescent="0.25">
      <c r="A11252">
        <v>10897</v>
      </c>
      <c r="B11252" s="1">
        <f>DATE(2029,11,1) + TIME(0,0,0)</f>
        <v>47423</v>
      </c>
      <c r="C11252">
        <v>30.342576981000001</v>
      </c>
    </row>
    <row r="11253" spans="1:3" x14ac:dyDescent="0.25">
      <c r="A11253">
        <v>10927</v>
      </c>
      <c r="B11253" s="1">
        <f>DATE(2029,12,1) + TIME(0,0,0)</f>
        <v>47453</v>
      </c>
      <c r="C11253">
        <v>30.346910477000002</v>
      </c>
    </row>
    <row r="11254" spans="1:3" x14ac:dyDescent="0.25">
      <c r="A11254">
        <v>10958</v>
      </c>
      <c r="B11254" s="1">
        <f>DATE(2030,1,1) + TIME(0,0,0)</f>
        <v>47484</v>
      </c>
      <c r="C11254">
        <v>30.351377487000001</v>
      </c>
    </row>
    <row r="11255" spans="1:3" x14ac:dyDescent="0.25">
      <c r="A11255">
        <v>10989</v>
      </c>
      <c r="B11255" s="1">
        <f>DATE(2030,2,1) + TIME(0,0,0)</f>
        <v>47515</v>
      </c>
      <c r="C11255">
        <v>30.355838775999999</v>
      </c>
    </row>
    <row r="11256" spans="1:3" x14ac:dyDescent="0.25">
      <c r="A11256">
        <v>11017</v>
      </c>
      <c r="B11256" s="1">
        <f>DATE(2030,3,1) + TIME(0,0,0)</f>
        <v>47543</v>
      </c>
      <c r="C11256">
        <v>30.359857559000002</v>
      </c>
    </row>
    <row r="11257" spans="1:3" x14ac:dyDescent="0.25">
      <c r="A11257">
        <v>11048</v>
      </c>
      <c r="B11257" s="1">
        <f>DATE(2030,4,1) + TIME(0,0,0)</f>
        <v>47574</v>
      </c>
      <c r="C11257">
        <v>30.364299773999999</v>
      </c>
    </row>
    <row r="11258" spans="1:3" x14ac:dyDescent="0.25">
      <c r="A11258">
        <v>11078</v>
      </c>
      <c r="B11258" s="1">
        <f>DATE(2030,5,1) + TIME(0,0,0)</f>
        <v>47604</v>
      </c>
      <c r="C11258">
        <v>30.368591308999999</v>
      </c>
    </row>
    <row r="11259" spans="1:3" x14ac:dyDescent="0.25">
      <c r="A11259">
        <v>11109</v>
      </c>
      <c r="B11259" s="1">
        <f>DATE(2030,6,1) + TIME(0,0,0)</f>
        <v>47635</v>
      </c>
      <c r="C11259">
        <v>30.373014449999999</v>
      </c>
    </row>
    <row r="11260" spans="1:3" x14ac:dyDescent="0.25">
      <c r="A11260">
        <v>11139</v>
      </c>
      <c r="B11260" s="1">
        <f>DATE(2030,7,1) + TIME(0,0,0)</f>
        <v>47665</v>
      </c>
      <c r="C11260">
        <v>30.377288818</v>
      </c>
    </row>
    <row r="11261" spans="1:3" x14ac:dyDescent="0.25">
      <c r="A11261">
        <v>11170</v>
      </c>
      <c r="B11261" s="1">
        <f>DATE(2030,8,1) + TIME(0,0,0)</f>
        <v>47696</v>
      </c>
      <c r="C11261">
        <v>30.381694794000001</v>
      </c>
    </row>
    <row r="11262" spans="1:3" x14ac:dyDescent="0.25">
      <c r="A11262">
        <v>11201</v>
      </c>
      <c r="B11262" s="1">
        <f>DATE(2030,9,1) + TIME(0,0,0)</f>
        <v>47727</v>
      </c>
      <c r="C11262">
        <v>30.38609314</v>
      </c>
    </row>
    <row r="11263" spans="1:3" x14ac:dyDescent="0.25">
      <c r="A11263">
        <v>11231</v>
      </c>
      <c r="B11263" s="1">
        <f>DATE(2030,10,1) + TIME(0,0,0)</f>
        <v>47757</v>
      </c>
      <c r="C11263">
        <v>30.390340805000001</v>
      </c>
    </row>
    <row r="11264" spans="1:3" x14ac:dyDescent="0.25">
      <c r="A11264">
        <v>11262</v>
      </c>
      <c r="B11264" s="1">
        <f>DATE(2030,11,1) + TIME(0,0,0)</f>
        <v>47788</v>
      </c>
      <c r="C11264">
        <v>30.394720077999999</v>
      </c>
    </row>
    <row r="11265" spans="1:3" x14ac:dyDescent="0.25">
      <c r="A11265">
        <v>11292</v>
      </c>
      <c r="B11265" s="1">
        <f>DATE(2030,12,1) + TIME(0,0,0)</f>
        <v>47818</v>
      </c>
      <c r="C11265">
        <v>30.398950577000001</v>
      </c>
    </row>
    <row r="11266" spans="1:3" x14ac:dyDescent="0.25">
      <c r="A11266">
        <v>11323</v>
      </c>
      <c r="B11266" s="1">
        <f>DATE(2031,1,1) + TIME(0,0,0)</f>
        <v>47849</v>
      </c>
      <c r="C11266">
        <v>30.403312682999999</v>
      </c>
    </row>
    <row r="11267" spans="1:3" x14ac:dyDescent="0.25">
      <c r="A11267">
        <v>11354</v>
      </c>
      <c r="B11267" s="1">
        <f>DATE(2031,2,1) + TIME(0,0,0)</f>
        <v>47880</v>
      </c>
      <c r="C11267">
        <v>30.407667159999999</v>
      </c>
    </row>
    <row r="11268" spans="1:3" x14ac:dyDescent="0.25">
      <c r="A11268">
        <v>11382</v>
      </c>
      <c r="B11268" s="1">
        <f>DATE(2031,3,1) + TIME(0,0,0)</f>
        <v>47908</v>
      </c>
      <c r="C11268">
        <v>30.411592484</v>
      </c>
    </row>
    <row r="11269" spans="1:3" x14ac:dyDescent="0.25">
      <c r="A11269">
        <v>11413</v>
      </c>
      <c r="B11269" s="1">
        <f>DATE(2031,4,1) + TIME(0,0,0)</f>
        <v>47939</v>
      </c>
      <c r="C11269">
        <v>30.415927886999999</v>
      </c>
    </row>
    <row r="11270" spans="1:3" x14ac:dyDescent="0.25">
      <c r="A11270">
        <v>11443</v>
      </c>
      <c r="B11270" s="1">
        <f>DATE(2031,5,1) + TIME(0,0,0)</f>
        <v>47969</v>
      </c>
      <c r="C11270">
        <v>30.420116425</v>
      </c>
    </row>
    <row r="11271" spans="1:3" x14ac:dyDescent="0.25">
      <c r="A11271">
        <v>11474</v>
      </c>
      <c r="B11271" s="1">
        <f>DATE(2031,6,1) + TIME(0,0,0)</f>
        <v>48000</v>
      </c>
      <c r="C11271">
        <v>30.424436569000001</v>
      </c>
    </row>
    <row r="11272" spans="1:3" x14ac:dyDescent="0.25">
      <c r="A11272">
        <v>11504</v>
      </c>
      <c r="B11272" s="1">
        <f>DATE(2031,7,1) + TIME(0,0,0)</f>
        <v>48030</v>
      </c>
      <c r="C11272">
        <v>30.428607940999999</v>
      </c>
    </row>
    <row r="11273" spans="1:3" x14ac:dyDescent="0.25">
      <c r="A11273">
        <v>11535</v>
      </c>
      <c r="B11273" s="1">
        <f>DATE(2031,8,1) + TIME(0,0,0)</f>
        <v>48061</v>
      </c>
      <c r="C11273">
        <v>30.432909012</v>
      </c>
    </row>
    <row r="11274" spans="1:3" x14ac:dyDescent="0.25">
      <c r="A11274">
        <v>11566</v>
      </c>
      <c r="B11274" s="1">
        <f>DATE(2031,9,1) + TIME(0,0,0)</f>
        <v>48092</v>
      </c>
      <c r="C11274">
        <v>30.437202454000001</v>
      </c>
    </row>
    <row r="11275" spans="1:3" x14ac:dyDescent="0.25">
      <c r="A11275">
        <v>11596</v>
      </c>
      <c r="B11275" s="1">
        <f>DATE(2031,10,1) + TIME(0,0,0)</f>
        <v>48122</v>
      </c>
      <c r="C11275">
        <v>30.441347122</v>
      </c>
    </row>
    <row r="11276" spans="1:3" x14ac:dyDescent="0.25">
      <c r="A11276">
        <v>11627</v>
      </c>
      <c r="B11276" s="1">
        <f>DATE(2031,11,1) + TIME(0,0,0)</f>
        <v>48153</v>
      </c>
      <c r="C11276">
        <v>30.445623397999999</v>
      </c>
    </row>
    <row r="11277" spans="1:3" x14ac:dyDescent="0.25">
      <c r="A11277">
        <v>11657</v>
      </c>
      <c r="B11277" s="1">
        <f>DATE(2031,12,1) + TIME(0,0,0)</f>
        <v>48183</v>
      </c>
      <c r="C11277">
        <v>30.449752808</v>
      </c>
    </row>
    <row r="11278" spans="1:3" x14ac:dyDescent="0.25">
      <c r="A11278">
        <v>11688</v>
      </c>
      <c r="B11278" s="1">
        <f>DATE(2032,1,1) + TIME(0,0,0)</f>
        <v>48214</v>
      </c>
      <c r="C11278">
        <v>30.454010010000001</v>
      </c>
    </row>
    <row r="11279" spans="1:3" x14ac:dyDescent="0.25">
      <c r="A11279">
        <v>11719</v>
      </c>
      <c r="B11279" s="1">
        <f>DATE(2032,2,1) + TIME(0,0,0)</f>
        <v>48245</v>
      </c>
      <c r="C11279">
        <v>30.458259583</v>
      </c>
    </row>
    <row r="11280" spans="1:3" x14ac:dyDescent="0.25">
      <c r="A11280">
        <v>11748</v>
      </c>
      <c r="B11280" s="1">
        <f>DATE(2032,3,1) + TIME(0,0,0)</f>
        <v>48274</v>
      </c>
      <c r="C11280">
        <v>30.462228775</v>
      </c>
    </row>
    <row r="11281" spans="1:3" x14ac:dyDescent="0.25">
      <c r="A11281">
        <v>11779</v>
      </c>
      <c r="B11281" s="1">
        <f>DATE(2032,4,1) + TIME(0,0,0)</f>
        <v>48305</v>
      </c>
      <c r="C11281">
        <v>30.466461182</v>
      </c>
    </row>
    <row r="11282" spans="1:3" x14ac:dyDescent="0.25">
      <c r="A11282">
        <v>11809</v>
      </c>
      <c r="B11282" s="1">
        <f>DATE(2032,5,1) + TIME(0,0,0)</f>
        <v>48335</v>
      </c>
      <c r="C11282">
        <v>30.47054863</v>
      </c>
    </row>
    <row r="11283" spans="1:3" x14ac:dyDescent="0.25">
      <c r="A11283">
        <v>11840</v>
      </c>
      <c r="B11283" s="1">
        <f>DATE(2032,6,1) + TIME(0,0,0)</f>
        <v>48366</v>
      </c>
      <c r="C11283">
        <v>30.47476387</v>
      </c>
    </row>
    <row r="11284" spans="1:3" x14ac:dyDescent="0.25">
      <c r="A11284">
        <v>11870</v>
      </c>
      <c r="B11284" s="1">
        <f>DATE(2032,7,1) + TIME(0,0,0)</f>
        <v>48396</v>
      </c>
      <c r="C11284">
        <v>30.478832245</v>
      </c>
    </row>
    <row r="11285" spans="1:3" x14ac:dyDescent="0.25">
      <c r="A11285">
        <v>11901</v>
      </c>
      <c r="B11285" s="1">
        <f>DATE(2032,8,1) + TIME(0,0,0)</f>
        <v>48427</v>
      </c>
      <c r="C11285">
        <v>30.483028411999999</v>
      </c>
    </row>
    <row r="11286" spans="1:3" x14ac:dyDescent="0.25">
      <c r="A11286">
        <v>11932</v>
      </c>
      <c r="B11286" s="1">
        <f>DATE(2032,9,1) + TIME(0,0,0)</f>
        <v>48458</v>
      </c>
      <c r="C11286">
        <v>30.487215041999999</v>
      </c>
    </row>
    <row r="11287" spans="1:3" x14ac:dyDescent="0.25">
      <c r="A11287">
        <v>11962</v>
      </c>
      <c r="B11287" s="1">
        <f>DATE(2032,10,1) + TIME(0,0,0)</f>
        <v>48488</v>
      </c>
      <c r="C11287">
        <v>30.491254807000001</v>
      </c>
    </row>
    <row r="11288" spans="1:3" x14ac:dyDescent="0.25">
      <c r="A11288">
        <v>11993</v>
      </c>
      <c r="B11288" s="1">
        <f>DATE(2032,11,1) + TIME(0,0,0)</f>
        <v>48519</v>
      </c>
      <c r="C11288">
        <v>30.495420456000002</v>
      </c>
    </row>
    <row r="11289" spans="1:3" x14ac:dyDescent="0.25">
      <c r="A11289">
        <v>12023</v>
      </c>
      <c r="B11289" s="1">
        <f>DATE(2032,12,1) + TIME(0,0,0)</f>
        <v>48549</v>
      </c>
      <c r="C11289">
        <v>30.499441146999999</v>
      </c>
    </row>
    <row r="11290" spans="1:3" x14ac:dyDescent="0.25">
      <c r="A11290">
        <v>12054</v>
      </c>
      <c r="B11290" s="1">
        <f>DATE(2033,1,1) + TIME(0,0,0)</f>
        <v>48580</v>
      </c>
      <c r="C11290">
        <v>30.503585815000001</v>
      </c>
    </row>
    <row r="11291" spans="1:3" x14ac:dyDescent="0.25">
      <c r="A11291">
        <v>12085</v>
      </c>
      <c r="B11291" s="1">
        <f>DATE(2033,2,1) + TIME(0,0,0)</f>
        <v>48611</v>
      </c>
      <c r="C11291">
        <v>30.507720946999999</v>
      </c>
    </row>
    <row r="11292" spans="1:3" x14ac:dyDescent="0.25">
      <c r="A11292">
        <v>12113</v>
      </c>
      <c r="B11292" s="1">
        <f>DATE(2033,3,1) + TIME(0,0,0)</f>
        <v>48639</v>
      </c>
      <c r="C11292">
        <v>30.511447906000001</v>
      </c>
    </row>
    <row r="11293" spans="1:3" x14ac:dyDescent="0.25">
      <c r="A11293">
        <v>12144</v>
      </c>
      <c r="B11293" s="1">
        <f>DATE(2033,4,1) + TIME(0,0,0)</f>
        <v>48670</v>
      </c>
      <c r="C11293">
        <v>30.515563964999998</v>
      </c>
    </row>
    <row r="11294" spans="1:3" x14ac:dyDescent="0.25">
      <c r="A11294">
        <v>12174</v>
      </c>
      <c r="B11294" s="1">
        <f>DATE(2033,5,1) + TIME(0,0,0)</f>
        <v>48700</v>
      </c>
      <c r="C11294">
        <v>30.519536972000001</v>
      </c>
    </row>
    <row r="11295" spans="1:3" x14ac:dyDescent="0.25">
      <c r="A11295">
        <v>12205</v>
      </c>
      <c r="B11295" s="1">
        <f>DATE(2033,6,1) + TIME(0,0,0)</f>
        <v>48731</v>
      </c>
      <c r="C11295">
        <v>30.523633957000001</v>
      </c>
    </row>
    <row r="11296" spans="1:3" x14ac:dyDescent="0.25">
      <c r="A11296">
        <v>12235</v>
      </c>
      <c r="B11296" s="1">
        <f>DATE(2033,7,1) + TIME(0,0,0)</f>
        <v>48761</v>
      </c>
      <c r="C11296">
        <v>30.527587891</v>
      </c>
    </row>
    <row r="11297" spans="1:3" x14ac:dyDescent="0.25">
      <c r="A11297">
        <v>12266</v>
      </c>
      <c r="B11297" s="1">
        <f>DATE(2033,8,1) + TIME(0,0,0)</f>
        <v>48792</v>
      </c>
      <c r="C11297">
        <v>30.531665801999999</v>
      </c>
    </row>
    <row r="11298" spans="1:3" x14ac:dyDescent="0.25">
      <c r="A11298">
        <v>12297</v>
      </c>
      <c r="B11298" s="1">
        <f>DATE(2033,9,1) + TIME(0,0,0)</f>
        <v>48823</v>
      </c>
      <c r="C11298">
        <v>30.535734176999998</v>
      </c>
    </row>
    <row r="11299" spans="1:3" x14ac:dyDescent="0.25">
      <c r="A11299">
        <v>12327</v>
      </c>
      <c r="B11299" s="1">
        <f>DATE(2033,10,1) + TIME(0,0,0)</f>
        <v>48853</v>
      </c>
      <c r="C11299">
        <v>30.539663314999999</v>
      </c>
    </row>
    <row r="11300" spans="1:3" x14ac:dyDescent="0.25">
      <c r="A11300">
        <v>12358</v>
      </c>
      <c r="B11300" s="1">
        <f>DATE(2033,11,1) + TIME(0,0,0)</f>
        <v>48884</v>
      </c>
      <c r="C11300">
        <v>30.543712616000001</v>
      </c>
    </row>
    <row r="11301" spans="1:3" x14ac:dyDescent="0.25">
      <c r="A11301">
        <v>12388</v>
      </c>
      <c r="B11301" s="1">
        <f>DATE(2033,12,1) + TIME(0,0,0)</f>
        <v>48914</v>
      </c>
      <c r="C11301">
        <v>30.547624588000001</v>
      </c>
    </row>
    <row r="11302" spans="1:3" x14ac:dyDescent="0.25">
      <c r="A11302">
        <v>12419</v>
      </c>
      <c r="B11302" s="1">
        <f>DATE(2034,1,1) + TIME(0,0,0)</f>
        <v>48945</v>
      </c>
      <c r="C11302">
        <v>30.551656723000001</v>
      </c>
    </row>
    <row r="11303" spans="1:3" x14ac:dyDescent="0.25">
      <c r="A11303">
        <v>12450</v>
      </c>
      <c r="B11303" s="1">
        <f>DATE(2034,2,1) + TIME(0,0,0)</f>
        <v>48976</v>
      </c>
      <c r="C11303">
        <v>30.555679321</v>
      </c>
    </row>
    <row r="11304" spans="1:3" x14ac:dyDescent="0.25">
      <c r="A11304">
        <v>12478</v>
      </c>
      <c r="B11304" s="1">
        <f>DATE(2034,3,1) + TIME(0,0,0)</f>
        <v>49004</v>
      </c>
      <c r="C11304">
        <v>30.559307098000001</v>
      </c>
    </row>
    <row r="11305" spans="1:3" x14ac:dyDescent="0.25">
      <c r="A11305">
        <v>12509</v>
      </c>
      <c r="B11305" s="1">
        <f>DATE(2034,4,1) + TIME(0,0,0)</f>
        <v>49035</v>
      </c>
      <c r="C11305">
        <v>30.563314437999999</v>
      </c>
    </row>
    <row r="11306" spans="1:3" x14ac:dyDescent="0.25">
      <c r="A11306">
        <v>12539</v>
      </c>
      <c r="B11306" s="1">
        <f>DATE(2034,5,1) + TIME(0,0,0)</f>
        <v>49065</v>
      </c>
      <c r="C11306">
        <v>30.567182541000001</v>
      </c>
    </row>
    <row r="11307" spans="1:3" x14ac:dyDescent="0.25">
      <c r="A11307">
        <v>12570</v>
      </c>
      <c r="B11307" s="1">
        <f>DATE(2034,6,1) + TIME(0,0,0)</f>
        <v>49096</v>
      </c>
      <c r="C11307">
        <v>30.571172713999999</v>
      </c>
    </row>
    <row r="11308" spans="1:3" x14ac:dyDescent="0.25">
      <c r="A11308">
        <v>12600</v>
      </c>
      <c r="B11308" s="1">
        <f>DATE(2034,7,1) + TIME(0,0,0)</f>
        <v>49126</v>
      </c>
      <c r="C11308">
        <v>30.575027466000002</v>
      </c>
    </row>
    <row r="11309" spans="1:3" x14ac:dyDescent="0.25">
      <c r="A11309">
        <v>12631</v>
      </c>
      <c r="B11309" s="1">
        <f>DATE(2034,8,1) + TIME(0,0,0)</f>
        <v>49157</v>
      </c>
      <c r="C11309">
        <v>30.579000473000001</v>
      </c>
    </row>
    <row r="11310" spans="1:3" x14ac:dyDescent="0.25">
      <c r="A11310">
        <v>12662</v>
      </c>
      <c r="B11310" s="1">
        <f>DATE(2034,9,1) + TIME(0,0,0)</f>
        <v>49188</v>
      </c>
      <c r="C11310">
        <v>30.582965851000001</v>
      </c>
    </row>
    <row r="11311" spans="1:3" x14ac:dyDescent="0.25">
      <c r="A11311">
        <v>12692</v>
      </c>
      <c r="B11311" s="1">
        <f>DATE(2034,10,1) + TIME(0,0,0)</f>
        <v>49218</v>
      </c>
      <c r="C11311">
        <v>30.586795807000001</v>
      </c>
    </row>
    <row r="11312" spans="1:3" x14ac:dyDescent="0.25">
      <c r="A11312">
        <v>12723</v>
      </c>
      <c r="B11312" s="1">
        <f>DATE(2034,11,1) + TIME(0,0,0)</f>
        <v>49249</v>
      </c>
      <c r="C11312">
        <v>30.590744018999999</v>
      </c>
    </row>
    <row r="11313" spans="1:3" x14ac:dyDescent="0.25">
      <c r="A11313">
        <v>12753</v>
      </c>
      <c r="B11313" s="1">
        <f>DATE(2034,12,1) + TIME(0,0,0)</f>
        <v>49279</v>
      </c>
      <c r="C11313">
        <v>30.594558716000002</v>
      </c>
    </row>
    <row r="11314" spans="1:3" x14ac:dyDescent="0.25">
      <c r="A11314">
        <v>12784</v>
      </c>
      <c r="B11314" s="1">
        <f>DATE(2035,1,1) + TIME(0,0,0)</f>
        <v>49310</v>
      </c>
      <c r="C11314">
        <v>30.598491669000001</v>
      </c>
    </row>
    <row r="11315" spans="1:3" x14ac:dyDescent="0.25">
      <c r="A11315">
        <v>12815</v>
      </c>
      <c r="B11315" s="1">
        <f>DATE(2035,2,1) + TIME(0,0,0)</f>
        <v>49341</v>
      </c>
      <c r="C11315">
        <v>30.602416991999998</v>
      </c>
    </row>
    <row r="11316" spans="1:3" x14ac:dyDescent="0.25">
      <c r="A11316">
        <v>12843</v>
      </c>
      <c r="B11316" s="1">
        <f>DATE(2035,3,1) + TIME(0,0,0)</f>
        <v>49369</v>
      </c>
      <c r="C11316">
        <v>30.605955124000001</v>
      </c>
    </row>
    <row r="11317" spans="1:3" x14ac:dyDescent="0.25">
      <c r="A11317">
        <v>12874</v>
      </c>
      <c r="B11317" s="1">
        <f>DATE(2035,4,1) + TIME(0,0,0)</f>
        <v>49400</v>
      </c>
      <c r="C11317">
        <v>30.609865189000001</v>
      </c>
    </row>
    <row r="11318" spans="1:3" x14ac:dyDescent="0.25">
      <c r="A11318">
        <v>12904</v>
      </c>
      <c r="B11318" s="1">
        <f>DATE(2035,5,1) + TIME(0,0,0)</f>
        <v>49430</v>
      </c>
      <c r="C11318">
        <v>30.613639832</v>
      </c>
    </row>
    <row r="11319" spans="1:3" x14ac:dyDescent="0.25">
      <c r="A11319">
        <v>12935</v>
      </c>
      <c r="B11319" s="1">
        <f>DATE(2035,6,1) + TIME(0,0,0)</f>
        <v>49461</v>
      </c>
      <c r="C11319">
        <v>30.617534636999999</v>
      </c>
    </row>
    <row r="11320" spans="1:3" x14ac:dyDescent="0.25">
      <c r="A11320">
        <v>12965</v>
      </c>
      <c r="B11320" s="1">
        <f>DATE(2035,7,1) + TIME(0,0,0)</f>
        <v>49491</v>
      </c>
      <c r="C11320">
        <v>30.621295928999999</v>
      </c>
    </row>
    <row r="11321" spans="1:3" x14ac:dyDescent="0.25">
      <c r="A11321">
        <v>12996</v>
      </c>
      <c r="B11321" s="1">
        <f>DATE(2035,8,1) + TIME(0,0,0)</f>
        <v>49522</v>
      </c>
      <c r="C11321">
        <v>30.625175475999999</v>
      </c>
    </row>
    <row r="11322" spans="1:3" x14ac:dyDescent="0.25">
      <c r="A11322">
        <v>13027</v>
      </c>
      <c r="B11322" s="1">
        <f>DATE(2035,9,1) + TIME(0,0,0)</f>
        <v>49553</v>
      </c>
      <c r="C11322">
        <v>30.629045485999999</v>
      </c>
    </row>
    <row r="11323" spans="1:3" x14ac:dyDescent="0.25">
      <c r="A11323">
        <v>13057</v>
      </c>
      <c r="B11323" s="1">
        <f>DATE(2035,10,1) + TIME(0,0,0)</f>
        <v>49583</v>
      </c>
      <c r="C11323">
        <v>30.632783889999999</v>
      </c>
    </row>
    <row r="11324" spans="1:3" x14ac:dyDescent="0.25">
      <c r="A11324">
        <v>13088</v>
      </c>
      <c r="B11324" s="1">
        <f>DATE(2035,11,1) + TIME(0,0,0)</f>
        <v>49614</v>
      </c>
      <c r="C11324">
        <v>30.636640548999999</v>
      </c>
    </row>
    <row r="11325" spans="1:3" x14ac:dyDescent="0.25">
      <c r="A11325">
        <v>13118</v>
      </c>
      <c r="B11325" s="1">
        <f>DATE(2035,12,1) + TIME(0,0,0)</f>
        <v>49644</v>
      </c>
      <c r="C11325">
        <v>30.640365600999999</v>
      </c>
    </row>
    <row r="11326" spans="1:3" x14ac:dyDescent="0.25">
      <c r="A11326">
        <v>13149</v>
      </c>
      <c r="B11326" s="1">
        <f>DATE(2036,1,1) + TIME(0,0,0)</f>
        <v>49675</v>
      </c>
      <c r="C11326">
        <v>30.644205093</v>
      </c>
    </row>
    <row r="11327" spans="1:3" x14ac:dyDescent="0.25">
      <c r="A11327">
        <v>13180</v>
      </c>
      <c r="B11327" s="1">
        <f>DATE(2036,2,1) + TIME(0,0,0)</f>
        <v>49706</v>
      </c>
      <c r="C11327">
        <v>30.648038864</v>
      </c>
    </row>
    <row r="11328" spans="1:3" x14ac:dyDescent="0.25">
      <c r="A11328">
        <v>13209</v>
      </c>
      <c r="B11328" s="1">
        <f>DATE(2036,3,1) + TIME(0,0,0)</f>
        <v>49735</v>
      </c>
      <c r="C11328">
        <v>30.651617049999999</v>
      </c>
    </row>
    <row r="11329" spans="1:3" x14ac:dyDescent="0.25">
      <c r="A11329">
        <v>13240</v>
      </c>
      <c r="B11329" s="1">
        <f>DATE(2036,4,1) + TIME(0,0,0)</f>
        <v>49766</v>
      </c>
      <c r="C11329">
        <v>30.655435562000001</v>
      </c>
    </row>
    <row r="11330" spans="1:3" x14ac:dyDescent="0.25">
      <c r="A11330">
        <v>13270</v>
      </c>
      <c r="B11330" s="1">
        <f>DATE(2036,5,1) + TIME(0,0,0)</f>
        <v>49796</v>
      </c>
      <c r="C11330">
        <v>30.659124374000001</v>
      </c>
    </row>
    <row r="11331" spans="1:3" x14ac:dyDescent="0.25">
      <c r="A11331">
        <v>13301</v>
      </c>
      <c r="B11331" s="1">
        <f>DATE(2036,6,1) + TIME(0,0,0)</f>
        <v>49827</v>
      </c>
      <c r="C11331">
        <v>30.662927627999998</v>
      </c>
    </row>
    <row r="11332" spans="1:3" x14ac:dyDescent="0.25">
      <c r="A11332">
        <v>13331</v>
      </c>
      <c r="B11332" s="1">
        <f>DATE(2036,7,1) + TIME(0,0,0)</f>
        <v>49857</v>
      </c>
      <c r="C11332">
        <v>30.666603087999999</v>
      </c>
    </row>
    <row r="11333" spans="1:3" x14ac:dyDescent="0.25">
      <c r="A11333">
        <v>13362</v>
      </c>
      <c r="B11333" s="1">
        <f>DATE(2036,8,1) + TIME(0,0,0)</f>
        <v>49888</v>
      </c>
      <c r="C11333">
        <v>30.670391082999998</v>
      </c>
    </row>
    <row r="11334" spans="1:3" x14ac:dyDescent="0.25">
      <c r="A11334">
        <v>13393</v>
      </c>
      <c r="B11334" s="1">
        <f>DATE(2036,9,1) + TIME(0,0,0)</f>
        <v>49919</v>
      </c>
      <c r="C11334">
        <v>30.674173355000001</v>
      </c>
    </row>
    <row r="11335" spans="1:3" x14ac:dyDescent="0.25">
      <c r="A11335">
        <v>13423</v>
      </c>
      <c r="B11335" s="1">
        <f>DATE(2036,10,1) + TIME(0,0,0)</f>
        <v>49949</v>
      </c>
      <c r="C11335">
        <v>30.677825928000001</v>
      </c>
    </row>
    <row r="11336" spans="1:3" x14ac:dyDescent="0.25">
      <c r="A11336">
        <v>13454</v>
      </c>
      <c r="B11336" s="1">
        <f>DATE(2036,11,1) + TIME(0,0,0)</f>
        <v>49980</v>
      </c>
      <c r="C11336">
        <v>30.681594849</v>
      </c>
    </row>
    <row r="11337" spans="1:3" x14ac:dyDescent="0.25">
      <c r="A11337">
        <v>13484</v>
      </c>
      <c r="B11337" s="1">
        <f>DATE(2036,12,1) + TIME(0,0,0)</f>
        <v>50010</v>
      </c>
      <c r="C11337">
        <v>30.68523407</v>
      </c>
    </row>
    <row r="11338" spans="1:3" x14ac:dyDescent="0.25">
      <c r="A11338">
        <v>13515</v>
      </c>
      <c r="B11338" s="1">
        <f>DATE(2037,1,1) + TIME(0,0,0)</f>
        <v>50041</v>
      </c>
      <c r="C11338">
        <v>30.688985825</v>
      </c>
    </row>
    <row r="11339" spans="1:3" x14ac:dyDescent="0.25">
      <c r="A11339">
        <v>13546</v>
      </c>
      <c r="B11339" s="1">
        <f>DATE(2037,2,1) + TIME(0,0,0)</f>
        <v>50072</v>
      </c>
      <c r="C11339">
        <v>30.692731856999998</v>
      </c>
    </row>
    <row r="11340" spans="1:3" x14ac:dyDescent="0.25">
      <c r="A11340">
        <v>13574</v>
      </c>
      <c r="B11340" s="1">
        <f>DATE(2037,3,1) + TIME(0,0,0)</f>
        <v>50100</v>
      </c>
      <c r="C11340">
        <v>30.696109772</v>
      </c>
    </row>
    <row r="11341" spans="1:3" x14ac:dyDescent="0.25">
      <c r="A11341">
        <v>13605</v>
      </c>
      <c r="B11341" s="1">
        <f>DATE(2037,4,1) + TIME(0,0,0)</f>
        <v>50131</v>
      </c>
      <c r="C11341">
        <v>30.699842452999999</v>
      </c>
    </row>
    <row r="11342" spans="1:3" x14ac:dyDescent="0.25">
      <c r="A11342">
        <v>13635</v>
      </c>
      <c r="B11342" s="1">
        <f>DATE(2037,5,1) + TIME(0,0,0)</f>
        <v>50161</v>
      </c>
      <c r="C11342">
        <v>30.703447342</v>
      </c>
    </row>
    <row r="11343" spans="1:3" x14ac:dyDescent="0.25">
      <c r="A11343">
        <v>13666</v>
      </c>
      <c r="B11343" s="1">
        <f>DATE(2037,6,1) + TIME(0,0,0)</f>
        <v>50192</v>
      </c>
      <c r="C11343">
        <v>30.707164764000002</v>
      </c>
    </row>
    <row r="11344" spans="1:3" x14ac:dyDescent="0.25">
      <c r="A11344">
        <v>13696</v>
      </c>
      <c r="B11344" s="1">
        <f>DATE(2037,7,1) + TIME(0,0,0)</f>
        <v>50222</v>
      </c>
      <c r="C11344">
        <v>30.710756302</v>
      </c>
    </row>
    <row r="11345" spans="1:3" x14ac:dyDescent="0.25">
      <c r="A11345">
        <v>13727</v>
      </c>
      <c r="B11345" s="1">
        <f>DATE(2037,8,1) + TIME(0,0,0)</f>
        <v>50253</v>
      </c>
      <c r="C11345">
        <v>30.714462279999999</v>
      </c>
    </row>
    <row r="11346" spans="1:3" x14ac:dyDescent="0.25">
      <c r="A11346">
        <v>13758</v>
      </c>
      <c r="B11346" s="1">
        <f>DATE(2037,9,1) + TIME(0,0,0)</f>
        <v>50284</v>
      </c>
      <c r="C11346">
        <v>30.718158721999998</v>
      </c>
    </row>
    <row r="11347" spans="1:3" x14ac:dyDescent="0.25">
      <c r="A11347">
        <v>13788</v>
      </c>
      <c r="B11347" s="1">
        <f>DATE(2037,10,1) + TIME(0,0,0)</f>
        <v>50314</v>
      </c>
      <c r="C11347">
        <v>30.721731186</v>
      </c>
    </row>
    <row r="11348" spans="1:3" x14ac:dyDescent="0.25">
      <c r="A11348">
        <v>13819</v>
      </c>
      <c r="B11348" s="1">
        <f>DATE(2037,11,1) + TIME(0,0,0)</f>
        <v>50345</v>
      </c>
      <c r="C11348">
        <v>30.725414275999999</v>
      </c>
    </row>
    <row r="11349" spans="1:3" x14ac:dyDescent="0.25">
      <c r="A11349">
        <v>13849</v>
      </c>
      <c r="B11349" s="1">
        <f>DATE(2037,12,1) + TIME(0,0,0)</f>
        <v>50375</v>
      </c>
      <c r="C11349">
        <v>30.728973389</v>
      </c>
    </row>
    <row r="11350" spans="1:3" x14ac:dyDescent="0.25">
      <c r="A11350">
        <v>13880</v>
      </c>
      <c r="B11350" s="1">
        <f>DATE(2038,1,1) + TIME(0,0,0)</f>
        <v>50406</v>
      </c>
      <c r="C11350">
        <v>30.732643126999999</v>
      </c>
    </row>
    <row r="11351" spans="1:3" x14ac:dyDescent="0.25">
      <c r="A11351">
        <v>13911</v>
      </c>
      <c r="B11351" s="1">
        <f>DATE(2038,2,1) + TIME(0,0,0)</f>
        <v>50437</v>
      </c>
      <c r="C11351">
        <v>30.736305237</v>
      </c>
    </row>
    <row r="11352" spans="1:3" x14ac:dyDescent="0.25">
      <c r="A11352">
        <v>13939</v>
      </c>
      <c r="B11352" s="1">
        <f>DATE(2038,3,1) + TIME(0,0,0)</f>
        <v>50465</v>
      </c>
      <c r="C11352">
        <v>30.739608765</v>
      </c>
    </row>
    <row r="11353" spans="1:3" x14ac:dyDescent="0.25">
      <c r="A11353">
        <v>13970</v>
      </c>
      <c r="B11353" s="1">
        <f>DATE(2038,4,1) + TIME(0,0,0)</f>
        <v>50496</v>
      </c>
      <c r="C11353">
        <v>30.743259429999998</v>
      </c>
    </row>
    <row r="11354" spans="1:3" x14ac:dyDescent="0.25">
      <c r="A11354">
        <v>14000</v>
      </c>
      <c r="B11354" s="1">
        <f>DATE(2038,5,1) + TIME(0,0,0)</f>
        <v>50526</v>
      </c>
      <c r="C11354">
        <v>30.746786117999999</v>
      </c>
    </row>
    <row r="11355" spans="1:3" x14ac:dyDescent="0.25">
      <c r="A11355">
        <v>14031</v>
      </c>
      <c r="B11355" s="1">
        <f>DATE(2038,6,1) + TIME(0,0,0)</f>
        <v>50557</v>
      </c>
      <c r="C11355">
        <v>30.750421524</v>
      </c>
    </row>
    <row r="11356" spans="1:3" x14ac:dyDescent="0.25">
      <c r="A11356">
        <v>14061</v>
      </c>
      <c r="B11356" s="1">
        <f>DATE(2038,7,1) + TIME(0,0,0)</f>
        <v>50587</v>
      </c>
      <c r="C11356">
        <v>30.753934860000001</v>
      </c>
    </row>
    <row r="11357" spans="1:3" x14ac:dyDescent="0.25">
      <c r="A11357">
        <v>14092</v>
      </c>
      <c r="B11357" s="1">
        <f>DATE(2038,8,1) + TIME(0,0,0)</f>
        <v>50618</v>
      </c>
      <c r="C11357">
        <v>30.757558823</v>
      </c>
    </row>
    <row r="11358" spans="1:3" x14ac:dyDescent="0.25">
      <c r="A11358">
        <v>14123</v>
      </c>
      <c r="B11358" s="1">
        <f>DATE(2038,9,1) + TIME(0,0,0)</f>
        <v>50649</v>
      </c>
      <c r="C11358">
        <v>30.761177063000002</v>
      </c>
    </row>
    <row r="11359" spans="1:3" x14ac:dyDescent="0.25">
      <c r="A11359">
        <v>14153</v>
      </c>
      <c r="B11359" s="1">
        <f>DATE(2038,10,1) + TIME(0,0,0)</f>
        <v>50679</v>
      </c>
      <c r="C11359">
        <v>30.764671325999998</v>
      </c>
    </row>
    <row r="11360" spans="1:3" x14ac:dyDescent="0.25">
      <c r="A11360">
        <v>14184</v>
      </c>
      <c r="B11360" s="1">
        <f>DATE(2038,11,1) + TIME(0,0,0)</f>
        <v>50710</v>
      </c>
      <c r="C11360">
        <v>30.768274306999999</v>
      </c>
    </row>
    <row r="11361" spans="1:3" x14ac:dyDescent="0.25">
      <c r="A11361">
        <v>14214</v>
      </c>
      <c r="B11361" s="1">
        <f>DATE(2038,12,1) + TIME(0,0,0)</f>
        <v>50740</v>
      </c>
      <c r="C11361">
        <v>30.771757126000001</v>
      </c>
    </row>
    <row r="11362" spans="1:3" x14ac:dyDescent="0.25">
      <c r="A11362">
        <v>14245</v>
      </c>
      <c r="B11362" s="1">
        <f>DATE(2039,1,1) + TIME(0,0,0)</f>
        <v>50771</v>
      </c>
      <c r="C11362">
        <v>30.775348662999999</v>
      </c>
    </row>
    <row r="11363" spans="1:3" x14ac:dyDescent="0.25">
      <c r="A11363">
        <v>14276</v>
      </c>
      <c r="B11363" s="1">
        <f>DATE(2039,2,1) + TIME(0,0,0)</f>
        <v>50802</v>
      </c>
      <c r="C11363">
        <v>30.778932570999999</v>
      </c>
    </row>
    <row r="11364" spans="1:3" x14ac:dyDescent="0.25">
      <c r="A11364">
        <v>14304</v>
      </c>
      <c r="B11364" s="1">
        <f>DATE(2039,3,1) + TIME(0,0,0)</f>
        <v>50830</v>
      </c>
      <c r="C11364">
        <v>30.782165527</v>
      </c>
    </row>
    <row r="11365" spans="1:3" x14ac:dyDescent="0.25">
      <c r="A11365">
        <v>14335</v>
      </c>
      <c r="B11365" s="1">
        <f>DATE(2039,4,1) + TIME(0,0,0)</f>
        <v>50861</v>
      </c>
      <c r="C11365">
        <v>30.785737991000001</v>
      </c>
    </row>
    <row r="11366" spans="1:3" x14ac:dyDescent="0.25">
      <c r="A11366">
        <v>14365</v>
      </c>
      <c r="B11366" s="1">
        <f>DATE(2039,5,1) + TIME(0,0,0)</f>
        <v>50891</v>
      </c>
      <c r="C11366">
        <v>30.789188384999999</v>
      </c>
    </row>
    <row r="11367" spans="1:3" x14ac:dyDescent="0.25">
      <c r="A11367">
        <v>14396</v>
      </c>
      <c r="B11367" s="1">
        <f>DATE(2039,6,1) + TIME(0,0,0)</f>
        <v>50922</v>
      </c>
      <c r="C11367">
        <v>30.792749404999999</v>
      </c>
    </row>
    <row r="11368" spans="1:3" x14ac:dyDescent="0.25">
      <c r="A11368">
        <v>14426</v>
      </c>
      <c r="B11368" s="1">
        <f>DATE(2039,7,1) + TIME(0,0,0)</f>
        <v>50952</v>
      </c>
      <c r="C11368">
        <v>30.796188354000002</v>
      </c>
    </row>
    <row r="11369" spans="1:3" x14ac:dyDescent="0.25">
      <c r="A11369">
        <v>14457</v>
      </c>
      <c r="B11369" s="1">
        <f>DATE(2039,8,1) + TIME(0,0,0)</f>
        <v>50983</v>
      </c>
      <c r="C11369">
        <v>30.799734116</v>
      </c>
    </row>
    <row r="11370" spans="1:3" x14ac:dyDescent="0.25">
      <c r="A11370">
        <v>14488</v>
      </c>
      <c r="B11370" s="1">
        <f>DATE(2039,9,1) + TIME(0,0,0)</f>
        <v>51014</v>
      </c>
      <c r="C11370">
        <v>30.803276061999998</v>
      </c>
    </row>
    <row r="11371" spans="1:3" x14ac:dyDescent="0.25">
      <c r="A11371">
        <v>14518</v>
      </c>
      <c r="B11371" s="1">
        <f>DATE(2039,10,1) + TIME(0,0,0)</f>
        <v>51044</v>
      </c>
      <c r="C11371">
        <v>30.806695938000001</v>
      </c>
    </row>
    <row r="11372" spans="1:3" x14ac:dyDescent="0.25">
      <c r="A11372">
        <v>14549</v>
      </c>
      <c r="B11372" s="1">
        <f>DATE(2039,11,1) + TIME(0,0,0)</f>
        <v>51075</v>
      </c>
      <c r="C11372">
        <v>30.810224533</v>
      </c>
    </row>
    <row r="11373" spans="1:3" x14ac:dyDescent="0.25">
      <c r="A11373">
        <v>14579</v>
      </c>
      <c r="B11373" s="1">
        <f>DATE(2039,12,1) + TIME(0,0,0)</f>
        <v>51105</v>
      </c>
      <c r="C11373">
        <v>30.813634872000002</v>
      </c>
    </row>
    <row r="11374" spans="1:3" x14ac:dyDescent="0.25">
      <c r="A11374">
        <v>14610</v>
      </c>
      <c r="B11374" s="1">
        <f>DATE(2040,1,1) + TIME(0,0,0)</f>
        <v>51136</v>
      </c>
      <c r="C11374">
        <v>30.817150116000001</v>
      </c>
    </row>
    <row r="11375" spans="1:3" x14ac:dyDescent="0.25">
      <c r="A11375">
        <v>14641</v>
      </c>
      <c r="B11375" s="1">
        <f>DATE(2040,2,1) + TIME(0,0,0)</f>
        <v>51167</v>
      </c>
      <c r="C11375">
        <v>30.820661545</v>
      </c>
    </row>
    <row r="11376" spans="1:3" x14ac:dyDescent="0.25">
      <c r="A11376">
        <v>14670</v>
      </c>
      <c r="B11376" s="1">
        <f>DATE(2040,3,1) + TIME(0,0,0)</f>
        <v>51196</v>
      </c>
      <c r="C11376">
        <v>30.82393837</v>
      </c>
    </row>
    <row r="11377" spans="1:3" x14ac:dyDescent="0.25">
      <c r="A11377">
        <v>14701</v>
      </c>
      <c r="B11377" s="1">
        <f>DATE(2040,4,1) + TIME(0,0,0)</f>
        <v>51227</v>
      </c>
      <c r="C11377">
        <v>30.827438354000002</v>
      </c>
    </row>
    <row r="11378" spans="1:3" x14ac:dyDescent="0.25">
      <c r="A11378">
        <v>14731</v>
      </c>
      <c r="B11378" s="1">
        <f>DATE(2040,5,1) + TIME(0,0,0)</f>
        <v>51257</v>
      </c>
      <c r="C11378">
        <v>30.830818176000001</v>
      </c>
    </row>
    <row r="11379" spans="1:3" x14ac:dyDescent="0.25">
      <c r="A11379">
        <v>14762</v>
      </c>
      <c r="B11379" s="1">
        <f>DATE(2040,6,1) + TIME(0,0,0)</f>
        <v>51288</v>
      </c>
      <c r="C11379">
        <v>30.834302902000001</v>
      </c>
    </row>
    <row r="11380" spans="1:3" x14ac:dyDescent="0.25">
      <c r="A11380">
        <v>14792</v>
      </c>
      <c r="B11380" s="1">
        <f>DATE(2040,7,1) + TIME(0,0,0)</f>
        <v>51318</v>
      </c>
      <c r="C11380">
        <v>30.837671279999999</v>
      </c>
    </row>
    <row r="11381" spans="1:3" x14ac:dyDescent="0.25">
      <c r="A11381">
        <v>14823</v>
      </c>
      <c r="B11381" s="1">
        <f>DATE(2040,8,1) + TIME(0,0,0)</f>
        <v>51349</v>
      </c>
      <c r="C11381">
        <v>30.841146469000002</v>
      </c>
    </row>
    <row r="11382" spans="1:3" x14ac:dyDescent="0.25">
      <c r="A11382">
        <v>14854</v>
      </c>
      <c r="B11382" s="1">
        <f>DATE(2040,9,1) + TIME(0,0,0)</f>
        <v>51380</v>
      </c>
      <c r="C11382">
        <v>30.844614028999999</v>
      </c>
    </row>
    <row r="11383" spans="1:3" x14ac:dyDescent="0.25">
      <c r="A11383">
        <v>14884</v>
      </c>
      <c r="B11383" s="1">
        <f>DATE(2040,10,1) + TIME(0,0,0)</f>
        <v>51410</v>
      </c>
      <c r="C11383">
        <v>30.847965240000001</v>
      </c>
    </row>
    <row r="11384" spans="1:3" x14ac:dyDescent="0.25">
      <c r="A11384">
        <v>14915</v>
      </c>
      <c r="B11384" s="1">
        <f>DATE(2040,11,1) + TIME(0,0,0)</f>
        <v>51441</v>
      </c>
      <c r="C11384">
        <v>30.851423264000001</v>
      </c>
    </row>
    <row r="11385" spans="1:3" x14ac:dyDescent="0.25">
      <c r="A11385">
        <v>14945</v>
      </c>
      <c r="B11385" s="1">
        <f>DATE(2040,12,1) + TIME(0,0,0)</f>
        <v>51471</v>
      </c>
      <c r="C11385">
        <v>30.854763031000001</v>
      </c>
    </row>
    <row r="11386" spans="1:3" x14ac:dyDescent="0.25">
      <c r="A11386">
        <v>14976</v>
      </c>
      <c r="B11386" s="1">
        <f>DATE(2041,1,1) + TIME(0,0,0)</f>
        <v>51502</v>
      </c>
      <c r="C11386">
        <v>30.858207703000001</v>
      </c>
    </row>
    <row r="11387" spans="1:3" x14ac:dyDescent="0.25">
      <c r="A11387">
        <v>15007</v>
      </c>
      <c r="B11387" s="1">
        <f>DATE(2041,2,1) + TIME(0,0,0)</f>
        <v>51533</v>
      </c>
      <c r="C11387">
        <v>30.861646652000001</v>
      </c>
    </row>
    <row r="11388" spans="1:3" x14ac:dyDescent="0.25">
      <c r="A11388">
        <v>15035</v>
      </c>
      <c r="B11388" s="1">
        <f>DATE(2041,3,1) + TIME(0,0,0)</f>
        <v>51561</v>
      </c>
      <c r="C11388">
        <v>30.864748000999999</v>
      </c>
    </row>
    <row r="11389" spans="1:3" x14ac:dyDescent="0.25">
      <c r="A11389">
        <v>15066</v>
      </c>
      <c r="B11389" s="1">
        <f>DATE(2041,4,1) + TIME(0,0,0)</f>
        <v>51592</v>
      </c>
      <c r="C11389">
        <v>30.868175507</v>
      </c>
    </row>
    <row r="11390" spans="1:3" x14ac:dyDescent="0.25">
      <c r="A11390">
        <v>15096</v>
      </c>
      <c r="B11390" s="1">
        <f>DATE(2041,5,1) + TIME(0,0,0)</f>
        <v>51622</v>
      </c>
      <c r="C11390">
        <v>30.871488571</v>
      </c>
    </row>
    <row r="11391" spans="1:3" x14ac:dyDescent="0.25">
      <c r="A11391">
        <v>15127</v>
      </c>
      <c r="B11391" s="1">
        <f>DATE(2041,6,1) + TIME(0,0,0)</f>
        <v>51653</v>
      </c>
      <c r="C11391">
        <v>30.874904633</v>
      </c>
    </row>
    <row r="11392" spans="1:3" x14ac:dyDescent="0.25">
      <c r="A11392">
        <v>15157</v>
      </c>
      <c r="B11392" s="1">
        <f>DATE(2041,7,1) + TIME(0,0,0)</f>
        <v>51683</v>
      </c>
      <c r="C11392">
        <v>30.878206252999998</v>
      </c>
    </row>
    <row r="11393" spans="1:3" x14ac:dyDescent="0.25">
      <c r="A11393">
        <v>15188</v>
      </c>
      <c r="B11393" s="1">
        <f>DATE(2041,8,1) + TIME(0,0,0)</f>
        <v>51714</v>
      </c>
      <c r="C11393">
        <v>30.881610869999999</v>
      </c>
    </row>
    <row r="11394" spans="1:3" x14ac:dyDescent="0.25">
      <c r="A11394">
        <v>15219</v>
      </c>
      <c r="B11394" s="1">
        <f>DATE(2041,9,1) + TIME(0,0,0)</f>
        <v>51745</v>
      </c>
      <c r="C11394">
        <v>30.885011673000001</v>
      </c>
    </row>
    <row r="11395" spans="1:3" x14ac:dyDescent="0.25">
      <c r="A11395">
        <v>15249</v>
      </c>
      <c r="B11395" s="1">
        <f>DATE(2041,10,1) + TIME(0,0,0)</f>
        <v>51775</v>
      </c>
      <c r="C11395">
        <v>30.888296127</v>
      </c>
    </row>
    <row r="11396" spans="1:3" x14ac:dyDescent="0.25">
      <c r="A11396">
        <v>15280</v>
      </c>
      <c r="B11396" s="1">
        <f>DATE(2041,11,1) + TIME(0,0,0)</f>
        <v>51806</v>
      </c>
      <c r="C11396">
        <v>30.891685486</v>
      </c>
    </row>
    <row r="11397" spans="1:3" x14ac:dyDescent="0.25">
      <c r="A11397">
        <v>15310</v>
      </c>
      <c r="B11397" s="1">
        <f>DATE(2041,12,1) + TIME(0,0,0)</f>
        <v>51836</v>
      </c>
      <c r="C11397">
        <v>30.894958496000001</v>
      </c>
    </row>
    <row r="11398" spans="1:3" x14ac:dyDescent="0.25">
      <c r="A11398">
        <v>15341</v>
      </c>
      <c r="B11398" s="1">
        <f>DATE(2042,1,1) + TIME(0,0,0)</f>
        <v>51867</v>
      </c>
      <c r="C11398">
        <v>30.898336410999999</v>
      </c>
    </row>
    <row r="11399" spans="1:3" x14ac:dyDescent="0.25">
      <c r="A11399">
        <v>15372</v>
      </c>
      <c r="B11399" s="1">
        <f>DATE(2042,2,1) + TIME(0,0,0)</f>
        <v>51898</v>
      </c>
      <c r="C11399">
        <v>30.901708602999999</v>
      </c>
    </row>
    <row r="11400" spans="1:3" x14ac:dyDescent="0.25">
      <c r="A11400">
        <v>15400</v>
      </c>
      <c r="B11400" s="1">
        <f>DATE(2042,3,1) + TIME(0,0,0)</f>
        <v>51926</v>
      </c>
      <c r="C11400">
        <v>30.904748916999999</v>
      </c>
    </row>
    <row r="11401" spans="1:3" x14ac:dyDescent="0.25">
      <c r="A11401">
        <v>15431</v>
      </c>
      <c r="B11401" s="1">
        <f>DATE(2042,4,1) + TIME(0,0,0)</f>
        <v>51957</v>
      </c>
      <c r="C11401">
        <v>30.908111571999999</v>
      </c>
    </row>
    <row r="11402" spans="1:3" x14ac:dyDescent="0.25">
      <c r="A11402">
        <v>15461</v>
      </c>
      <c r="B11402" s="1">
        <f>DATE(2042,5,1) + TIME(0,0,0)</f>
        <v>51987</v>
      </c>
      <c r="C11402">
        <v>30.911357880000001</v>
      </c>
    </row>
    <row r="11403" spans="1:3" x14ac:dyDescent="0.25">
      <c r="A11403">
        <v>15492</v>
      </c>
      <c r="B11403" s="1">
        <f>DATE(2042,6,1) + TIME(0,0,0)</f>
        <v>52018</v>
      </c>
      <c r="C11403">
        <v>30.914709090999999</v>
      </c>
    </row>
    <row r="11404" spans="1:3" x14ac:dyDescent="0.25">
      <c r="A11404">
        <v>15522</v>
      </c>
      <c r="B11404" s="1">
        <f>DATE(2042,7,1) + TIME(0,0,0)</f>
        <v>52048</v>
      </c>
      <c r="C11404">
        <v>30.917945862</v>
      </c>
    </row>
    <row r="11405" spans="1:3" x14ac:dyDescent="0.25">
      <c r="A11405">
        <v>15553</v>
      </c>
      <c r="B11405" s="1">
        <f>DATE(2042,8,1) + TIME(0,0,0)</f>
        <v>52079</v>
      </c>
      <c r="C11405">
        <v>30.921285629</v>
      </c>
    </row>
    <row r="11406" spans="1:3" x14ac:dyDescent="0.25">
      <c r="A11406">
        <v>15584</v>
      </c>
      <c r="B11406" s="1">
        <f>DATE(2042,9,1) + TIME(0,0,0)</f>
        <v>52110</v>
      </c>
      <c r="C11406">
        <v>30.924619674999999</v>
      </c>
    </row>
    <row r="11407" spans="1:3" x14ac:dyDescent="0.25">
      <c r="A11407">
        <v>15614</v>
      </c>
      <c r="B11407" s="1">
        <f>DATE(2042,10,1) + TIME(0,0,0)</f>
        <v>52140</v>
      </c>
      <c r="C11407">
        <v>30.927841186999999</v>
      </c>
    </row>
    <row r="11408" spans="1:3" x14ac:dyDescent="0.25">
      <c r="A11408">
        <v>15645</v>
      </c>
      <c r="B11408" s="1">
        <f>DATE(2042,11,1) + TIME(0,0,0)</f>
        <v>52171</v>
      </c>
      <c r="C11408">
        <v>30.931163787999999</v>
      </c>
    </row>
    <row r="11409" spans="1:3" x14ac:dyDescent="0.25">
      <c r="A11409">
        <v>15675</v>
      </c>
      <c r="B11409" s="1">
        <f>DATE(2042,12,1) + TIME(0,0,0)</f>
        <v>52201</v>
      </c>
      <c r="C11409">
        <v>30.934375762999998</v>
      </c>
    </row>
    <row r="11410" spans="1:3" x14ac:dyDescent="0.25">
      <c r="A11410">
        <v>15706</v>
      </c>
      <c r="B11410" s="1">
        <f>DATE(2043,1,1) + TIME(0,0,0)</f>
        <v>52232</v>
      </c>
      <c r="C11410">
        <v>30.937688827999999</v>
      </c>
    </row>
    <row r="11411" spans="1:3" x14ac:dyDescent="0.25">
      <c r="A11411">
        <v>15737</v>
      </c>
      <c r="B11411" s="1">
        <f>DATE(2043,2,1) + TIME(0,0,0)</f>
        <v>52263</v>
      </c>
      <c r="C11411">
        <v>30.940996169999998</v>
      </c>
    </row>
    <row r="11412" spans="1:3" x14ac:dyDescent="0.25">
      <c r="A11412">
        <v>15765</v>
      </c>
      <c r="B11412" s="1">
        <f>DATE(2043,3,1) + TIME(0,0,0)</f>
        <v>52291</v>
      </c>
      <c r="C11412">
        <v>30.943977356000001</v>
      </c>
    </row>
    <row r="11413" spans="1:3" x14ac:dyDescent="0.25">
      <c r="A11413">
        <v>15796</v>
      </c>
      <c r="B11413" s="1">
        <f>DATE(2043,4,1) + TIME(0,0,0)</f>
        <v>52322</v>
      </c>
      <c r="C11413">
        <v>30.947275162</v>
      </c>
    </row>
    <row r="11414" spans="1:3" x14ac:dyDescent="0.25">
      <c r="A11414">
        <v>15826</v>
      </c>
      <c r="B11414" s="1">
        <f>DATE(2043,5,1) + TIME(0,0,0)</f>
        <v>52352</v>
      </c>
      <c r="C11414">
        <v>30.950460434</v>
      </c>
    </row>
    <row r="11415" spans="1:3" x14ac:dyDescent="0.25">
      <c r="A11415">
        <v>15857</v>
      </c>
      <c r="B11415" s="1">
        <f>DATE(2043,6,1) + TIME(0,0,0)</f>
        <v>52383</v>
      </c>
      <c r="C11415">
        <v>30.953744887999999</v>
      </c>
    </row>
    <row r="11416" spans="1:3" x14ac:dyDescent="0.25">
      <c r="A11416">
        <v>15887</v>
      </c>
      <c r="B11416" s="1">
        <f>DATE(2043,7,1) + TIME(0,0,0)</f>
        <v>52413</v>
      </c>
      <c r="C11416">
        <v>30.956920623999999</v>
      </c>
    </row>
    <row r="11417" spans="1:3" x14ac:dyDescent="0.25">
      <c r="A11417">
        <v>15918</v>
      </c>
      <c r="B11417" s="1">
        <f>DATE(2043,8,1) + TIME(0,0,0)</f>
        <v>52444</v>
      </c>
      <c r="C11417">
        <v>30.960195541000001</v>
      </c>
    </row>
    <row r="11418" spans="1:3" x14ac:dyDescent="0.25">
      <c r="A11418">
        <v>15949</v>
      </c>
      <c r="B11418" s="1">
        <f>DATE(2043,9,1) + TIME(0,0,0)</f>
        <v>52475</v>
      </c>
      <c r="C11418">
        <v>30.963464736999999</v>
      </c>
    </row>
    <row r="11419" spans="1:3" x14ac:dyDescent="0.25">
      <c r="A11419">
        <v>15979</v>
      </c>
      <c r="B11419" s="1">
        <f>DATE(2043,10,1) + TIME(0,0,0)</f>
        <v>52505</v>
      </c>
      <c r="C11419">
        <v>30.966623305999999</v>
      </c>
    </row>
    <row r="11420" spans="1:3" x14ac:dyDescent="0.25">
      <c r="A11420">
        <v>16010</v>
      </c>
      <c r="B11420" s="1">
        <f>DATE(2043,11,1) + TIME(0,0,0)</f>
        <v>52536</v>
      </c>
      <c r="C11420">
        <v>30.969882965</v>
      </c>
    </row>
    <row r="11421" spans="1:3" x14ac:dyDescent="0.25">
      <c r="A11421">
        <v>16040</v>
      </c>
      <c r="B11421" s="1">
        <f>DATE(2043,12,1) + TIME(0,0,0)</f>
        <v>52566</v>
      </c>
      <c r="C11421">
        <v>30.973030090000002</v>
      </c>
    </row>
    <row r="11422" spans="1:3" x14ac:dyDescent="0.25">
      <c r="A11422">
        <v>16071</v>
      </c>
      <c r="B11422" s="1">
        <f>DATE(2044,1,1) + TIME(0,0,0)</f>
        <v>52597</v>
      </c>
      <c r="C11422">
        <v>30.976278305000001</v>
      </c>
    </row>
    <row r="11423" spans="1:3" x14ac:dyDescent="0.25">
      <c r="A11423">
        <v>16102</v>
      </c>
      <c r="B11423" s="1">
        <f>DATE(2044,2,1) + TIME(0,0,0)</f>
        <v>52628</v>
      </c>
      <c r="C11423">
        <v>30.979520797999999</v>
      </c>
    </row>
    <row r="11424" spans="1:3" x14ac:dyDescent="0.25">
      <c r="A11424">
        <v>16131</v>
      </c>
      <c r="B11424" s="1">
        <f>DATE(2044,3,1) + TIME(0,0,0)</f>
        <v>52657</v>
      </c>
      <c r="C11424">
        <v>30.982549667000001</v>
      </c>
    </row>
    <row r="11425" spans="1:3" x14ac:dyDescent="0.25">
      <c r="A11425">
        <v>16162</v>
      </c>
      <c r="B11425" s="1">
        <f>DATE(2044,4,1) + TIME(0,0,0)</f>
        <v>52688</v>
      </c>
      <c r="C11425">
        <v>30.985780716000001</v>
      </c>
    </row>
    <row r="11426" spans="1:3" x14ac:dyDescent="0.25">
      <c r="A11426">
        <v>16192</v>
      </c>
      <c r="B11426" s="1">
        <f>DATE(2044,5,1) + TIME(0,0,0)</f>
        <v>52718</v>
      </c>
      <c r="C11426">
        <v>30.988903046000001</v>
      </c>
    </row>
    <row r="11427" spans="1:3" x14ac:dyDescent="0.25">
      <c r="A11427">
        <v>16223</v>
      </c>
      <c r="B11427" s="1">
        <f>DATE(2044,6,1) + TIME(0,0,0)</f>
        <v>52749</v>
      </c>
      <c r="C11427">
        <v>30.992122649999999</v>
      </c>
    </row>
    <row r="11428" spans="1:3" x14ac:dyDescent="0.25">
      <c r="A11428">
        <v>16253</v>
      </c>
      <c r="B11428" s="1">
        <f>DATE(2044,7,1) + TIME(0,0,0)</f>
        <v>52779</v>
      </c>
      <c r="C11428">
        <v>30.995235442999999</v>
      </c>
    </row>
    <row r="11429" spans="1:3" x14ac:dyDescent="0.25">
      <c r="A11429">
        <v>16284</v>
      </c>
      <c r="B11429" s="1">
        <f>DATE(2044,8,1) + TIME(0,0,0)</f>
        <v>52810</v>
      </c>
      <c r="C11429">
        <v>30.998445511</v>
      </c>
    </row>
    <row r="11430" spans="1:3" x14ac:dyDescent="0.25">
      <c r="A11430">
        <v>16315</v>
      </c>
      <c r="B11430" s="1">
        <f>DATE(2044,9,1) + TIME(0,0,0)</f>
        <v>52841</v>
      </c>
      <c r="C11430">
        <v>31.001649857</v>
      </c>
    </row>
    <row r="11431" spans="1:3" x14ac:dyDescent="0.25">
      <c r="A11431">
        <v>16345</v>
      </c>
      <c r="B11431" s="1">
        <f>DATE(2044,10,1) + TIME(0,0,0)</f>
        <v>52871</v>
      </c>
      <c r="C11431">
        <v>31.004745483000001</v>
      </c>
    </row>
    <row r="11432" spans="1:3" x14ac:dyDescent="0.25">
      <c r="A11432">
        <v>16376</v>
      </c>
      <c r="B11432" s="1">
        <f>DATE(2044,11,1) + TIME(0,0,0)</f>
        <v>52902</v>
      </c>
      <c r="C11432">
        <v>31.007938384999999</v>
      </c>
    </row>
    <row r="11433" spans="1:3" x14ac:dyDescent="0.25">
      <c r="A11433">
        <v>16406</v>
      </c>
      <c r="B11433" s="1">
        <f>DATE(2044,12,1) + TIME(0,0,0)</f>
        <v>52932</v>
      </c>
      <c r="C11433">
        <v>31.011022568000001</v>
      </c>
    </row>
    <row r="11434" spans="1:3" x14ac:dyDescent="0.25">
      <c r="A11434">
        <v>16437</v>
      </c>
      <c r="B11434" s="1">
        <f>DATE(2045,1,1) + TIME(0,0,0)</f>
        <v>52963</v>
      </c>
      <c r="C11434">
        <v>31.014205933</v>
      </c>
    </row>
    <row r="11435" spans="1:3" x14ac:dyDescent="0.25">
      <c r="A11435">
        <v>16468</v>
      </c>
      <c r="B11435" s="1">
        <f>DATE(2045,2,1) + TIME(0,0,0)</f>
        <v>52994</v>
      </c>
      <c r="C11435">
        <v>31.017381667999999</v>
      </c>
    </row>
    <row r="11436" spans="1:3" x14ac:dyDescent="0.25">
      <c r="A11436">
        <v>16496</v>
      </c>
      <c r="B11436" s="1">
        <f>DATE(2045,3,1) + TIME(0,0,0)</f>
        <v>53022</v>
      </c>
      <c r="C11436">
        <v>31.020246505999999</v>
      </c>
    </row>
    <row r="11437" spans="1:3" x14ac:dyDescent="0.25">
      <c r="A11437">
        <v>16527</v>
      </c>
      <c r="B11437" s="1">
        <f>DATE(2045,4,1) + TIME(0,0,0)</f>
        <v>53053</v>
      </c>
      <c r="C11437">
        <v>31.023410797</v>
      </c>
    </row>
    <row r="11438" spans="1:3" x14ac:dyDescent="0.25">
      <c r="A11438">
        <v>16557</v>
      </c>
      <c r="B11438" s="1">
        <f>DATE(2045,5,1) + TIME(0,0,0)</f>
        <v>53083</v>
      </c>
      <c r="C11438">
        <v>31.026470184000001</v>
      </c>
    </row>
    <row r="11439" spans="1:3" x14ac:dyDescent="0.25">
      <c r="A11439">
        <v>16588</v>
      </c>
      <c r="B11439" s="1">
        <f>DATE(2045,6,1) + TIME(0,0,0)</f>
        <v>53114</v>
      </c>
      <c r="C11439">
        <v>31.029623032</v>
      </c>
    </row>
    <row r="11440" spans="1:3" x14ac:dyDescent="0.25">
      <c r="A11440">
        <v>16618</v>
      </c>
      <c r="B11440" s="1">
        <f>DATE(2045,7,1) + TIME(0,0,0)</f>
        <v>53144</v>
      </c>
      <c r="C11440">
        <v>31.032670974999998</v>
      </c>
    </row>
    <row r="11441" spans="1:3" x14ac:dyDescent="0.25">
      <c r="A11441">
        <v>16649</v>
      </c>
      <c r="B11441" s="1">
        <f>DATE(2045,8,1) + TIME(0,0,0)</f>
        <v>53175</v>
      </c>
      <c r="C11441">
        <v>31.035812377999999</v>
      </c>
    </row>
    <row r="11442" spans="1:3" x14ac:dyDescent="0.25">
      <c r="A11442">
        <v>16680</v>
      </c>
      <c r="B11442" s="1">
        <f>DATE(2045,9,1) + TIME(0,0,0)</f>
        <v>53206</v>
      </c>
      <c r="C11442">
        <v>31.038949966000001</v>
      </c>
    </row>
    <row r="11443" spans="1:3" x14ac:dyDescent="0.25">
      <c r="A11443">
        <v>16710</v>
      </c>
      <c r="B11443" s="1">
        <f>DATE(2045,10,1) + TIME(0,0,0)</f>
        <v>53236</v>
      </c>
      <c r="C11443">
        <v>31.041978835999998</v>
      </c>
    </row>
    <row r="11444" spans="1:3" x14ac:dyDescent="0.25">
      <c r="A11444">
        <v>16741</v>
      </c>
      <c r="B11444" s="1">
        <f>DATE(2045,11,1) + TIME(0,0,0)</f>
        <v>53267</v>
      </c>
      <c r="C11444">
        <v>31.045104980000001</v>
      </c>
    </row>
    <row r="11445" spans="1:3" x14ac:dyDescent="0.25">
      <c r="A11445">
        <v>16771</v>
      </c>
      <c r="B11445" s="1">
        <f>DATE(2045,12,1) + TIME(0,0,0)</f>
        <v>53297</v>
      </c>
      <c r="C11445">
        <v>31.048122406000001</v>
      </c>
    </row>
    <row r="11446" spans="1:3" x14ac:dyDescent="0.25">
      <c r="A11446">
        <v>16802</v>
      </c>
      <c r="B11446" s="1">
        <f>DATE(2046,1,1) + TIME(0,0,0)</f>
        <v>53328</v>
      </c>
      <c r="C11446">
        <v>31.051237105999999</v>
      </c>
    </row>
    <row r="11447" spans="1:3" x14ac:dyDescent="0.25">
      <c r="A11447">
        <v>16833</v>
      </c>
      <c r="B11447" s="1">
        <f>DATE(2046,2,1) + TIME(0,0,0)</f>
        <v>53359</v>
      </c>
      <c r="C11447">
        <v>31.054344177000001</v>
      </c>
    </row>
    <row r="11448" spans="1:3" x14ac:dyDescent="0.25">
      <c r="A11448">
        <v>16861</v>
      </c>
      <c r="B11448" s="1">
        <f>DATE(2046,3,1) + TIME(0,0,0)</f>
        <v>53387</v>
      </c>
      <c r="C11448">
        <v>31.057146071999998</v>
      </c>
    </row>
    <row r="11449" spans="1:3" x14ac:dyDescent="0.25">
      <c r="A11449">
        <v>16892</v>
      </c>
      <c r="B11449" s="1">
        <f>DATE(2046,4,1) + TIME(0,0,0)</f>
        <v>53418</v>
      </c>
      <c r="C11449">
        <v>31.060243607</v>
      </c>
    </row>
    <row r="11450" spans="1:3" x14ac:dyDescent="0.25">
      <c r="A11450">
        <v>16922</v>
      </c>
      <c r="B11450" s="1">
        <f>DATE(2046,5,1) + TIME(0,0,0)</f>
        <v>53448</v>
      </c>
      <c r="C11450">
        <v>31.063234329</v>
      </c>
    </row>
    <row r="11451" spans="1:3" x14ac:dyDescent="0.25">
      <c r="A11451">
        <v>16953</v>
      </c>
      <c r="B11451" s="1">
        <f>DATE(2046,6,1) + TIME(0,0,0)</f>
        <v>53479</v>
      </c>
      <c r="C11451">
        <v>31.066320419</v>
      </c>
    </row>
    <row r="11452" spans="1:3" x14ac:dyDescent="0.25">
      <c r="A11452">
        <v>16983</v>
      </c>
      <c r="B11452" s="1">
        <f>DATE(2046,7,1) + TIME(0,0,0)</f>
        <v>53509</v>
      </c>
      <c r="C11452">
        <v>31.069299697999998</v>
      </c>
    </row>
    <row r="11453" spans="1:3" x14ac:dyDescent="0.25">
      <c r="A11453">
        <v>17014</v>
      </c>
      <c r="B11453" s="1">
        <f>DATE(2046,8,1) + TIME(0,0,0)</f>
        <v>53540</v>
      </c>
      <c r="C11453">
        <v>31.072374344</v>
      </c>
    </row>
    <row r="11454" spans="1:3" x14ac:dyDescent="0.25">
      <c r="A11454">
        <v>17045</v>
      </c>
      <c r="B11454" s="1">
        <f>DATE(2046,9,1) + TIME(0,0,0)</f>
        <v>53571</v>
      </c>
      <c r="C11454">
        <v>31.075443268000001</v>
      </c>
    </row>
    <row r="11455" spans="1:3" x14ac:dyDescent="0.25">
      <c r="A11455">
        <v>17075</v>
      </c>
      <c r="B11455" s="1">
        <f>DATE(2046,10,1) + TIME(0,0,0)</f>
        <v>53601</v>
      </c>
      <c r="C11455">
        <v>31.078407288000001</v>
      </c>
    </row>
    <row r="11456" spans="1:3" x14ac:dyDescent="0.25">
      <c r="A11456">
        <v>17106</v>
      </c>
      <c r="B11456" s="1">
        <f>DATE(2046,11,1) + TIME(0,0,0)</f>
        <v>53632</v>
      </c>
      <c r="C11456">
        <v>31.081464767</v>
      </c>
    </row>
    <row r="11457" spans="1:3" x14ac:dyDescent="0.25">
      <c r="A11457">
        <v>17136</v>
      </c>
      <c r="B11457" s="1">
        <f>DATE(2046,12,1) + TIME(0,0,0)</f>
        <v>53662</v>
      </c>
      <c r="C11457">
        <v>31.084417342999998</v>
      </c>
    </row>
    <row r="11458" spans="1:3" x14ac:dyDescent="0.25">
      <c r="A11458">
        <v>17167</v>
      </c>
      <c r="B11458" s="1">
        <f>DATE(2047,1,1) + TIME(0,0,0)</f>
        <v>53693</v>
      </c>
      <c r="C11458">
        <v>31.087465286</v>
      </c>
    </row>
    <row r="11459" spans="1:3" x14ac:dyDescent="0.25">
      <c r="A11459">
        <v>17198</v>
      </c>
      <c r="B11459" s="1">
        <f>DATE(2047,2,1) + TIME(0,0,0)</f>
        <v>53724</v>
      </c>
      <c r="C11459">
        <v>31.0905056</v>
      </c>
    </row>
    <row r="11460" spans="1:3" x14ac:dyDescent="0.25">
      <c r="A11460">
        <v>17226</v>
      </c>
      <c r="B11460" s="1">
        <f>DATE(2047,3,1) + TIME(0,0,0)</f>
        <v>53752</v>
      </c>
      <c r="C11460">
        <v>31.093248367000001</v>
      </c>
    </row>
    <row r="11461" spans="1:3" x14ac:dyDescent="0.25">
      <c r="A11461">
        <v>17257</v>
      </c>
      <c r="B11461" s="1">
        <f>DATE(2047,4,1) + TIME(0,0,0)</f>
        <v>53783</v>
      </c>
      <c r="C11461">
        <v>31.096279144</v>
      </c>
    </row>
    <row r="11462" spans="1:3" x14ac:dyDescent="0.25">
      <c r="A11462">
        <v>17287</v>
      </c>
      <c r="B11462" s="1">
        <f>DATE(2047,5,1) + TIME(0,0,0)</f>
        <v>53813</v>
      </c>
      <c r="C11462">
        <v>31.099206924000001</v>
      </c>
    </row>
    <row r="11463" spans="1:3" x14ac:dyDescent="0.25">
      <c r="A11463">
        <v>17318</v>
      </c>
      <c r="B11463" s="1">
        <f>DATE(2047,6,1) + TIME(0,0,0)</f>
        <v>53844</v>
      </c>
      <c r="C11463">
        <v>31.102228165</v>
      </c>
    </row>
    <row r="11464" spans="1:3" x14ac:dyDescent="0.25">
      <c r="A11464">
        <v>17348</v>
      </c>
      <c r="B11464" s="1">
        <f>DATE(2047,7,1) + TIME(0,0,0)</f>
        <v>53874</v>
      </c>
      <c r="C11464">
        <v>31.105146408</v>
      </c>
    </row>
    <row r="11465" spans="1:3" x14ac:dyDescent="0.25">
      <c r="A11465">
        <v>17379</v>
      </c>
      <c r="B11465" s="1">
        <f>DATE(2047,8,1) + TIME(0,0,0)</f>
        <v>53905</v>
      </c>
      <c r="C11465">
        <v>31.108158112000002</v>
      </c>
    </row>
    <row r="11466" spans="1:3" x14ac:dyDescent="0.25">
      <c r="A11466">
        <v>17410</v>
      </c>
      <c r="B11466" s="1">
        <f>DATE(2047,9,1) + TIME(0,0,0)</f>
        <v>53936</v>
      </c>
      <c r="C11466">
        <v>31.111162186000001</v>
      </c>
    </row>
    <row r="11467" spans="1:3" x14ac:dyDescent="0.25">
      <c r="A11467">
        <v>17440</v>
      </c>
      <c r="B11467" s="1">
        <f>DATE(2047,10,1) + TIME(0,0,0)</f>
        <v>53966</v>
      </c>
      <c r="C11467">
        <v>31.114067078000001</v>
      </c>
    </row>
    <row r="11468" spans="1:3" x14ac:dyDescent="0.25">
      <c r="A11468">
        <v>17471</v>
      </c>
      <c r="B11468" s="1">
        <f>DATE(2047,11,1) + TIME(0,0,0)</f>
        <v>53997</v>
      </c>
      <c r="C11468">
        <v>31.117061615000001</v>
      </c>
    </row>
    <row r="11469" spans="1:3" x14ac:dyDescent="0.25">
      <c r="A11469">
        <v>17501</v>
      </c>
      <c r="B11469" s="1">
        <f>DATE(2047,12,1) + TIME(0,0,0)</f>
        <v>54027</v>
      </c>
      <c r="C11469">
        <v>31.11995697</v>
      </c>
    </row>
    <row r="11470" spans="1:3" x14ac:dyDescent="0.25">
      <c r="A11470">
        <v>17532</v>
      </c>
      <c r="B11470" s="1">
        <f>DATE(2048,1,1) + TIME(0,0,0)</f>
        <v>54058</v>
      </c>
      <c r="C11470">
        <v>31.122941970999999</v>
      </c>
    </row>
    <row r="11471" spans="1:3" x14ac:dyDescent="0.25">
      <c r="A11471">
        <v>17563</v>
      </c>
      <c r="B11471" s="1">
        <f>DATE(2048,2,1) + TIME(0,0,0)</f>
        <v>54089</v>
      </c>
      <c r="C11471">
        <v>31.125923156999999</v>
      </c>
    </row>
    <row r="11472" spans="1:3" x14ac:dyDescent="0.25">
      <c r="A11472">
        <v>17592</v>
      </c>
      <c r="B11472" s="1">
        <f>DATE(2048,3,1) + TIME(0,0,0)</f>
        <v>54118</v>
      </c>
      <c r="C11472">
        <v>31.128707886000001</v>
      </c>
    </row>
    <row r="11473" spans="1:3" x14ac:dyDescent="0.25">
      <c r="A11473">
        <v>17623</v>
      </c>
      <c r="B11473" s="1">
        <f>DATE(2048,4,1) + TIME(0,0,0)</f>
        <v>54149</v>
      </c>
      <c r="C11473">
        <v>31.131679535</v>
      </c>
    </row>
    <row r="11474" spans="1:3" x14ac:dyDescent="0.25">
      <c r="A11474">
        <v>17653</v>
      </c>
      <c r="B11474" s="1">
        <f>DATE(2048,5,1) + TIME(0,0,0)</f>
        <v>54179</v>
      </c>
      <c r="C11474">
        <v>31.134550095000002</v>
      </c>
    </row>
    <row r="11475" spans="1:3" x14ac:dyDescent="0.25">
      <c r="A11475">
        <v>17684</v>
      </c>
      <c r="B11475" s="1">
        <f>DATE(2048,6,1) + TIME(0,0,0)</f>
        <v>54210</v>
      </c>
      <c r="C11475">
        <v>31.137512207</v>
      </c>
    </row>
    <row r="11476" spans="1:3" x14ac:dyDescent="0.25">
      <c r="A11476">
        <v>17714</v>
      </c>
      <c r="B11476" s="1">
        <f>DATE(2048,7,1) + TIME(0,0,0)</f>
        <v>54240</v>
      </c>
      <c r="C11476">
        <v>31.140375136999999</v>
      </c>
    </row>
    <row r="11477" spans="1:3" x14ac:dyDescent="0.25">
      <c r="A11477">
        <v>17745</v>
      </c>
      <c r="B11477" s="1">
        <f>DATE(2048,8,1) + TIME(0,0,0)</f>
        <v>54271</v>
      </c>
      <c r="C11477">
        <v>31.143327713000001</v>
      </c>
    </row>
    <row r="11478" spans="1:3" x14ac:dyDescent="0.25">
      <c r="A11478">
        <v>17776</v>
      </c>
      <c r="B11478" s="1">
        <f>DATE(2048,9,1) + TIME(0,0,0)</f>
        <v>54302</v>
      </c>
      <c r="C11478">
        <v>31.146276474</v>
      </c>
    </row>
    <row r="11479" spans="1:3" x14ac:dyDescent="0.25">
      <c r="A11479">
        <v>17806</v>
      </c>
      <c r="B11479" s="1">
        <f>DATE(2048,10,1) + TIME(0,0,0)</f>
        <v>54332</v>
      </c>
      <c r="C11479">
        <v>31.149124145999998</v>
      </c>
    </row>
    <row r="11480" spans="1:3" x14ac:dyDescent="0.25">
      <c r="A11480">
        <v>17837</v>
      </c>
      <c r="B11480" s="1">
        <f>DATE(2048,11,1) + TIME(0,0,0)</f>
        <v>54363</v>
      </c>
      <c r="C11480">
        <v>31.15206337</v>
      </c>
    </row>
    <row r="11481" spans="1:3" x14ac:dyDescent="0.25">
      <c r="A11481">
        <v>17867</v>
      </c>
      <c r="B11481" s="1">
        <f>DATE(2048,12,1) + TIME(0,0,0)</f>
        <v>54393</v>
      </c>
      <c r="C11481">
        <v>31.154903411999999</v>
      </c>
    </row>
    <row r="11482" spans="1:3" x14ac:dyDescent="0.25">
      <c r="A11482">
        <v>17898</v>
      </c>
      <c r="B11482" s="1">
        <f>DATE(2049,1,1) + TIME(0,0,0)</f>
        <v>54424</v>
      </c>
      <c r="C11482">
        <v>31.157835006999999</v>
      </c>
    </row>
    <row r="11483" spans="1:3" x14ac:dyDescent="0.25">
      <c r="A11483">
        <v>17929</v>
      </c>
      <c r="B11483" s="1">
        <f>DATE(2049,2,1) + TIME(0,0,0)</f>
        <v>54455</v>
      </c>
      <c r="C11483">
        <v>31.160758972</v>
      </c>
    </row>
    <row r="11484" spans="1:3" x14ac:dyDescent="0.25">
      <c r="A11484">
        <v>17957</v>
      </c>
      <c r="B11484" s="1">
        <f>DATE(2049,3,1) + TIME(0,0,0)</f>
        <v>54483</v>
      </c>
      <c r="C11484">
        <v>31.163398742999998</v>
      </c>
    </row>
    <row r="11485" spans="1:3" x14ac:dyDescent="0.25">
      <c r="A11485">
        <v>17988</v>
      </c>
      <c r="B11485" s="1">
        <f>DATE(2049,4,1) + TIME(0,0,0)</f>
        <v>54514</v>
      </c>
      <c r="C11485">
        <v>31.166315079</v>
      </c>
    </row>
    <row r="11486" spans="1:3" x14ac:dyDescent="0.25">
      <c r="A11486">
        <v>18018</v>
      </c>
      <c r="B11486" s="1">
        <f>DATE(2049,5,1) + TIME(0,0,0)</f>
        <v>54544</v>
      </c>
      <c r="C11486">
        <v>31.169134140000001</v>
      </c>
    </row>
    <row r="11487" spans="1:3" x14ac:dyDescent="0.25">
      <c r="A11487">
        <v>18049</v>
      </c>
      <c r="B11487" s="1">
        <f>DATE(2049,6,1) + TIME(0,0,0)</f>
        <v>54575</v>
      </c>
      <c r="C11487">
        <v>31.172042847</v>
      </c>
    </row>
    <row r="11488" spans="1:3" x14ac:dyDescent="0.25">
      <c r="A11488">
        <v>18079</v>
      </c>
      <c r="B11488" s="1">
        <f>DATE(2049,7,1) + TIME(0,0,0)</f>
        <v>54605</v>
      </c>
      <c r="C11488">
        <v>31.174854279000002</v>
      </c>
    </row>
    <row r="11489" spans="1:3" x14ac:dyDescent="0.25">
      <c r="A11489">
        <v>18110</v>
      </c>
      <c r="B11489" s="1">
        <f>DATE(2049,8,1) + TIME(0,0,0)</f>
        <v>54636</v>
      </c>
      <c r="C11489">
        <v>31.177753448000001</v>
      </c>
    </row>
    <row r="11490" spans="1:3" x14ac:dyDescent="0.25">
      <c r="A11490">
        <v>18141</v>
      </c>
      <c r="B11490" s="1">
        <f>DATE(2049,9,1) + TIME(0,0,0)</f>
        <v>54667</v>
      </c>
      <c r="C11490">
        <v>31.180648804</v>
      </c>
    </row>
    <row r="11491" spans="1:3" x14ac:dyDescent="0.25">
      <c r="A11491">
        <v>18171</v>
      </c>
      <c r="B11491" s="1">
        <f>DATE(2049,10,1) + TIME(0,0,0)</f>
        <v>54697</v>
      </c>
      <c r="C11491">
        <v>31.183448792</v>
      </c>
    </row>
    <row r="11492" spans="1:3" x14ac:dyDescent="0.25">
      <c r="A11492">
        <v>18202</v>
      </c>
      <c r="B11492" s="1">
        <f>DATE(2049,11,1) + TIME(0,0,0)</f>
        <v>54728</v>
      </c>
      <c r="C11492">
        <v>31.186334609999999</v>
      </c>
    </row>
    <row r="11493" spans="1:3" x14ac:dyDescent="0.25">
      <c r="A11493">
        <v>18232</v>
      </c>
      <c r="B11493" s="1">
        <f>DATE(2049,12,1) + TIME(0,0,0)</f>
        <v>54758</v>
      </c>
      <c r="C11493">
        <v>31.189125060999999</v>
      </c>
    </row>
    <row r="11494" spans="1:3" x14ac:dyDescent="0.25">
      <c r="A11494">
        <v>18263</v>
      </c>
      <c r="B11494" s="1">
        <f>DATE(2050,1,1) + TIME(0,0,0)</f>
        <v>54789</v>
      </c>
      <c r="C11494">
        <v>31.192005157000001</v>
      </c>
    </row>
    <row r="11496" spans="1:3" x14ac:dyDescent="0.25">
      <c r="A11496" t="s">
        <v>22</v>
      </c>
    </row>
    <row r="11498" spans="1:3" x14ac:dyDescent="0.25">
      <c r="A11498" t="s">
        <v>1</v>
      </c>
      <c r="B11498" t="s">
        <v>2</v>
      </c>
      <c r="C11498" t="s">
        <v>3</v>
      </c>
    </row>
    <row r="11499" spans="1:3" x14ac:dyDescent="0.25">
      <c r="A11499">
        <v>0</v>
      </c>
      <c r="B11499" s="1">
        <f>DATE(2000,1,1) + TIME(0,0,0)</f>
        <v>36526</v>
      </c>
      <c r="C11499">
        <v>0</v>
      </c>
    </row>
    <row r="11500" spans="1:3" x14ac:dyDescent="0.25">
      <c r="A11500">
        <v>31</v>
      </c>
      <c r="B11500" s="1">
        <f>DATE(2000,2,1) + TIME(0,0,0)</f>
        <v>36557</v>
      </c>
      <c r="C11500">
        <v>3.9222986698</v>
      </c>
    </row>
    <row r="11501" spans="1:3" x14ac:dyDescent="0.25">
      <c r="A11501">
        <v>60</v>
      </c>
      <c r="B11501" s="1">
        <f>DATE(2000,3,1) + TIME(0,0,0)</f>
        <v>36586</v>
      </c>
      <c r="C11501">
        <v>7.9268112183000001</v>
      </c>
    </row>
    <row r="11502" spans="1:3" x14ac:dyDescent="0.25">
      <c r="A11502">
        <v>91</v>
      </c>
      <c r="B11502" s="1">
        <f>DATE(2000,4,1) + TIME(0,0,0)</f>
        <v>36617</v>
      </c>
      <c r="C11502">
        <v>11.107155799999999</v>
      </c>
    </row>
    <row r="11503" spans="1:3" x14ac:dyDescent="0.25">
      <c r="A11503">
        <v>121</v>
      </c>
      <c r="B11503" s="1">
        <f>DATE(2000,5,1) + TIME(0,0,0)</f>
        <v>36647</v>
      </c>
      <c r="C11503">
        <v>12.716198921</v>
      </c>
    </row>
    <row r="11504" spans="1:3" x14ac:dyDescent="0.25">
      <c r="A11504">
        <v>152</v>
      </c>
      <c r="B11504" s="1">
        <f>DATE(2000,6,1) + TIME(0,0,0)</f>
        <v>36678</v>
      </c>
      <c r="C11504">
        <v>13.903599739000001</v>
      </c>
    </row>
    <row r="11505" spans="1:3" x14ac:dyDescent="0.25">
      <c r="A11505">
        <v>182</v>
      </c>
      <c r="B11505" s="1">
        <f>DATE(2000,7,1) + TIME(0,0,0)</f>
        <v>36708</v>
      </c>
      <c r="C11505">
        <v>14.813287734999999</v>
      </c>
    </row>
    <row r="11506" spans="1:3" x14ac:dyDescent="0.25">
      <c r="A11506">
        <v>213</v>
      </c>
      <c r="B11506" s="1">
        <f>DATE(2000,8,1) + TIME(0,0,0)</f>
        <v>36739</v>
      </c>
      <c r="C11506">
        <v>15.607092857</v>
      </c>
    </row>
    <row r="11507" spans="1:3" x14ac:dyDescent="0.25">
      <c r="A11507">
        <v>244</v>
      </c>
      <c r="B11507" s="1">
        <f>DATE(2000,9,1) + TIME(0,0,0)</f>
        <v>36770</v>
      </c>
      <c r="C11507">
        <v>16.326997757000001</v>
      </c>
    </row>
    <row r="11508" spans="1:3" x14ac:dyDescent="0.25">
      <c r="A11508">
        <v>274</v>
      </c>
      <c r="B11508" s="1">
        <f>DATE(2000,10,1) + TIME(0,0,0)</f>
        <v>36800</v>
      </c>
      <c r="C11508">
        <v>16.957868575999999</v>
      </c>
    </row>
    <row r="11509" spans="1:3" x14ac:dyDescent="0.25">
      <c r="A11509">
        <v>305</v>
      </c>
      <c r="B11509" s="1">
        <f>DATE(2000,11,1) + TIME(0,0,0)</f>
        <v>36831</v>
      </c>
      <c r="C11509">
        <v>17.545553207000001</v>
      </c>
    </row>
    <row r="11510" spans="1:3" x14ac:dyDescent="0.25">
      <c r="A11510">
        <v>335</v>
      </c>
      <c r="B11510" s="1">
        <f>DATE(2000,12,1) + TIME(0,0,0)</f>
        <v>36861</v>
      </c>
      <c r="C11510">
        <v>18.068603516</v>
      </c>
    </row>
    <row r="11511" spans="1:3" x14ac:dyDescent="0.25">
      <c r="A11511">
        <v>366</v>
      </c>
      <c r="B11511" s="1">
        <f>DATE(2001,1,1) + TIME(0,0,0)</f>
        <v>36892</v>
      </c>
      <c r="C11511">
        <v>18.582012176999999</v>
      </c>
    </row>
    <row r="11512" spans="1:3" x14ac:dyDescent="0.25">
      <c r="A11512">
        <v>397</v>
      </c>
      <c r="B11512" s="1">
        <f>DATE(2001,2,1) + TIME(0,0,0)</f>
        <v>36923</v>
      </c>
      <c r="C11512">
        <v>19.077047348000001</v>
      </c>
    </row>
    <row r="11513" spans="1:3" x14ac:dyDescent="0.25">
      <c r="A11513">
        <v>425</v>
      </c>
      <c r="B11513" s="1">
        <f>DATE(2001,3,1) + TIME(0,0,0)</f>
        <v>36951</v>
      </c>
      <c r="C11513">
        <v>19.509134292999999</v>
      </c>
    </row>
    <row r="11514" spans="1:3" x14ac:dyDescent="0.25">
      <c r="A11514">
        <v>456</v>
      </c>
      <c r="B11514" s="1">
        <f>DATE(2001,4,1) + TIME(0,0,0)</f>
        <v>36982</v>
      </c>
      <c r="C11514">
        <v>19.965932846000001</v>
      </c>
    </row>
    <row r="11515" spans="1:3" x14ac:dyDescent="0.25">
      <c r="A11515">
        <v>486</v>
      </c>
      <c r="B11515" s="1">
        <f>DATE(2001,5,1) + TIME(0,0,0)</f>
        <v>37012</v>
      </c>
      <c r="C11515">
        <v>20.384057998999999</v>
      </c>
    </row>
    <row r="11516" spans="1:3" x14ac:dyDescent="0.25">
      <c r="A11516">
        <v>517</v>
      </c>
      <c r="B11516" s="1">
        <f>DATE(2001,6,1) + TIME(0,0,0)</f>
        <v>37043</v>
      </c>
      <c r="C11516">
        <v>20.774402618</v>
      </c>
    </row>
    <row r="11517" spans="1:3" x14ac:dyDescent="0.25">
      <c r="A11517">
        <v>547</v>
      </c>
      <c r="B11517" s="1">
        <f>DATE(2001,7,1) + TIME(0,0,0)</f>
        <v>37073</v>
      </c>
      <c r="C11517">
        <v>21.092653275</v>
      </c>
    </row>
    <row r="11518" spans="1:3" x14ac:dyDescent="0.25">
      <c r="A11518">
        <v>578</v>
      </c>
      <c r="B11518" s="1">
        <f>DATE(2001,8,1) + TIME(0,0,0)</f>
        <v>37104</v>
      </c>
      <c r="C11518">
        <v>21.387647629</v>
      </c>
    </row>
    <row r="11519" spans="1:3" x14ac:dyDescent="0.25">
      <c r="A11519">
        <v>609</v>
      </c>
      <c r="B11519" s="1">
        <f>DATE(2001,9,1) + TIME(0,0,0)</f>
        <v>37135</v>
      </c>
      <c r="C11519">
        <v>21.667165755999999</v>
      </c>
    </row>
    <row r="11520" spans="1:3" x14ac:dyDescent="0.25">
      <c r="A11520">
        <v>639</v>
      </c>
      <c r="B11520" s="1">
        <f>DATE(2001,10,1) + TIME(0,0,0)</f>
        <v>37165</v>
      </c>
      <c r="C11520">
        <v>21.924106598000002</v>
      </c>
    </row>
    <row r="11521" spans="1:3" x14ac:dyDescent="0.25">
      <c r="A11521">
        <v>670</v>
      </c>
      <c r="B11521" s="1">
        <f>DATE(2001,11,1) + TIME(0,0,0)</f>
        <v>37196</v>
      </c>
      <c r="C11521">
        <v>22.174005508</v>
      </c>
    </row>
    <row r="11522" spans="1:3" x14ac:dyDescent="0.25">
      <c r="A11522">
        <v>700</v>
      </c>
      <c r="B11522" s="1">
        <f>DATE(2001,12,1) + TIME(0,0,0)</f>
        <v>37226</v>
      </c>
      <c r="C11522">
        <v>22.402217865000001</v>
      </c>
    </row>
    <row r="11523" spans="1:3" x14ac:dyDescent="0.25">
      <c r="A11523">
        <v>731</v>
      </c>
      <c r="B11523" s="1">
        <f>DATE(2002,1,1) + TIME(0,0,0)</f>
        <v>37257</v>
      </c>
      <c r="C11523">
        <v>22.622364044000001</v>
      </c>
    </row>
    <row r="11524" spans="1:3" x14ac:dyDescent="0.25">
      <c r="A11524">
        <v>762</v>
      </c>
      <c r="B11524" s="1">
        <f>DATE(2002,2,1) + TIME(0,0,0)</f>
        <v>37288</v>
      </c>
      <c r="C11524">
        <v>22.826408386000001</v>
      </c>
    </row>
    <row r="11525" spans="1:3" x14ac:dyDescent="0.25">
      <c r="A11525">
        <v>790</v>
      </c>
      <c r="B11525" s="1">
        <f>DATE(2002,3,1) + TIME(0,0,0)</f>
        <v>37316</v>
      </c>
      <c r="C11525">
        <v>22.998485564999999</v>
      </c>
    </row>
    <row r="11526" spans="1:3" x14ac:dyDescent="0.25">
      <c r="A11526">
        <v>821</v>
      </c>
      <c r="B11526" s="1">
        <f>DATE(2002,4,1) + TIME(0,0,0)</f>
        <v>37347</v>
      </c>
      <c r="C11526">
        <v>23.177558899000001</v>
      </c>
    </row>
    <row r="11527" spans="1:3" x14ac:dyDescent="0.25">
      <c r="A11527">
        <v>851</v>
      </c>
      <c r="B11527" s="1">
        <f>DATE(2002,5,1) + TIME(0,0,0)</f>
        <v>37377</v>
      </c>
      <c r="C11527">
        <v>23.338272095000001</v>
      </c>
    </row>
    <row r="11528" spans="1:3" x14ac:dyDescent="0.25">
      <c r="A11528">
        <v>882</v>
      </c>
      <c r="B11528" s="1">
        <f>DATE(2002,6,1) + TIME(0,0,0)</f>
        <v>37408</v>
      </c>
      <c r="C11528">
        <v>23.488285064999999</v>
      </c>
    </row>
    <row r="11529" spans="1:3" x14ac:dyDescent="0.25">
      <c r="A11529">
        <v>912</v>
      </c>
      <c r="B11529" s="1">
        <f>DATE(2002,7,1) + TIME(0,0,0)</f>
        <v>37438</v>
      </c>
      <c r="C11529">
        <v>23.620119095</v>
      </c>
    </row>
    <row r="11530" spans="1:3" x14ac:dyDescent="0.25">
      <c r="A11530">
        <v>943</v>
      </c>
      <c r="B11530" s="1">
        <f>DATE(2002,8,1) + TIME(0,0,0)</f>
        <v>37469</v>
      </c>
      <c r="C11530">
        <v>23.748348235999998</v>
      </c>
    </row>
    <row r="11531" spans="1:3" x14ac:dyDescent="0.25">
      <c r="A11531">
        <v>974</v>
      </c>
      <c r="B11531" s="1">
        <f>DATE(2002,9,1) + TIME(0,0,0)</f>
        <v>37500</v>
      </c>
      <c r="C11531">
        <v>23.869495392000001</v>
      </c>
    </row>
    <row r="11532" spans="1:3" x14ac:dyDescent="0.25">
      <c r="A11532">
        <v>1004</v>
      </c>
      <c r="B11532" s="1">
        <f>DATE(2002,10,1) + TIME(0,0,0)</f>
        <v>37530</v>
      </c>
      <c r="C11532">
        <v>23.979902267</v>
      </c>
    </row>
    <row r="11533" spans="1:3" x14ac:dyDescent="0.25">
      <c r="A11533">
        <v>1035</v>
      </c>
      <c r="B11533" s="1">
        <f>DATE(2002,11,1) + TIME(0,0,0)</f>
        <v>37561</v>
      </c>
      <c r="C11533">
        <v>24.086252213000002</v>
      </c>
    </row>
    <row r="11534" spans="1:3" x14ac:dyDescent="0.25">
      <c r="A11534">
        <v>1065</v>
      </c>
      <c r="B11534" s="1">
        <f>DATE(2002,12,1) + TIME(0,0,0)</f>
        <v>37591</v>
      </c>
      <c r="C11534">
        <v>24.182310103999999</v>
      </c>
    </row>
    <row r="11535" spans="1:3" x14ac:dyDescent="0.25">
      <c r="A11535">
        <v>1096</v>
      </c>
      <c r="B11535" s="1">
        <f>DATE(2003,1,1) + TIME(0,0,0)</f>
        <v>37622</v>
      </c>
      <c r="C11535">
        <v>24.274866104000001</v>
      </c>
    </row>
    <row r="11536" spans="1:3" x14ac:dyDescent="0.25">
      <c r="A11536">
        <v>1127</v>
      </c>
      <c r="B11536" s="1">
        <f>DATE(2003,2,1) + TIME(0,0,0)</f>
        <v>37653</v>
      </c>
      <c r="C11536">
        <v>24.361089706000001</v>
      </c>
    </row>
    <row r="11537" spans="1:3" x14ac:dyDescent="0.25">
      <c r="A11537">
        <v>1155</v>
      </c>
      <c r="B11537" s="1">
        <f>DATE(2003,3,1) + TIME(0,0,0)</f>
        <v>37681</v>
      </c>
      <c r="C11537">
        <v>24.434417724999999</v>
      </c>
    </row>
    <row r="11538" spans="1:3" x14ac:dyDescent="0.25">
      <c r="A11538">
        <v>1186</v>
      </c>
      <c r="B11538" s="1">
        <f>DATE(2003,4,1) + TIME(0,0,0)</f>
        <v>37712</v>
      </c>
      <c r="C11538">
        <v>24.511054992999998</v>
      </c>
    </row>
    <row r="11539" spans="1:3" x14ac:dyDescent="0.25">
      <c r="A11539">
        <v>1216</v>
      </c>
      <c r="B11539" s="1">
        <f>DATE(2003,5,1) + TIME(0,0,0)</f>
        <v>37742</v>
      </c>
      <c r="C11539">
        <v>24.580532074000001</v>
      </c>
    </row>
    <row r="11540" spans="1:3" x14ac:dyDescent="0.25">
      <c r="A11540">
        <v>1247</v>
      </c>
      <c r="B11540" s="1">
        <f>DATE(2003,6,1) + TIME(0,0,0)</f>
        <v>37773</v>
      </c>
      <c r="C11540">
        <v>24.648086547999998</v>
      </c>
    </row>
    <row r="11541" spans="1:3" x14ac:dyDescent="0.25">
      <c r="A11541">
        <v>1277</v>
      </c>
      <c r="B11541" s="1">
        <f>DATE(2003,7,1) + TIME(0,0,0)</f>
        <v>37803</v>
      </c>
      <c r="C11541">
        <v>24.709327697999999</v>
      </c>
    </row>
    <row r="11542" spans="1:3" x14ac:dyDescent="0.25">
      <c r="A11542">
        <v>1308</v>
      </c>
      <c r="B11542" s="1">
        <f>DATE(2003,8,1) + TIME(0,0,0)</f>
        <v>37834</v>
      </c>
      <c r="C11542">
        <v>24.767873764000001</v>
      </c>
    </row>
    <row r="11543" spans="1:3" x14ac:dyDescent="0.25">
      <c r="A11543">
        <v>1339</v>
      </c>
      <c r="B11543" s="1">
        <f>DATE(2003,9,1) + TIME(0,0,0)</f>
        <v>37865</v>
      </c>
      <c r="C11543">
        <v>24.822601318</v>
      </c>
    </row>
    <row r="11544" spans="1:3" x14ac:dyDescent="0.25">
      <c r="A11544">
        <v>1369</v>
      </c>
      <c r="B11544" s="1">
        <f>DATE(2003,10,1) + TIME(0,0,0)</f>
        <v>37895</v>
      </c>
      <c r="C11544">
        <v>24.872663498000001</v>
      </c>
    </row>
    <row r="11545" spans="1:3" x14ac:dyDescent="0.25">
      <c r="A11545">
        <v>1400</v>
      </c>
      <c r="B11545" s="1">
        <f>DATE(2003,11,1) + TIME(0,0,0)</f>
        <v>37926</v>
      </c>
      <c r="C11545">
        <v>24.921447753999999</v>
      </c>
    </row>
    <row r="11546" spans="1:3" x14ac:dyDescent="0.25">
      <c r="A11546">
        <v>1430</v>
      </c>
      <c r="B11546" s="1">
        <f>DATE(2003,12,1) + TIME(0,0,0)</f>
        <v>37956</v>
      </c>
      <c r="C11546">
        <v>24.966075897</v>
      </c>
    </row>
    <row r="11547" spans="1:3" x14ac:dyDescent="0.25">
      <c r="A11547">
        <v>1461</v>
      </c>
      <c r="B11547" s="1">
        <f>DATE(2004,1,1) + TIME(0,0,0)</f>
        <v>37987</v>
      </c>
      <c r="C11547">
        <v>25.009885787999998</v>
      </c>
    </row>
    <row r="11548" spans="1:3" x14ac:dyDescent="0.25">
      <c r="A11548">
        <v>1492</v>
      </c>
      <c r="B11548" s="1">
        <f>DATE(2004,2,1) + TIME(0,0,0)</f>
        <v>38018</v>
      </c>
      <c r="C11548">
        <v>25.051708220999998</v>
      </c>
    </row>
    <row r="11549" spans="1:3" x14ac:dyDescent="0.25">
      <c r="A11549">
        <v>1521</v>
      </c>
      <c r="B11549" s="1">
        <f>DATE(2004,3,1) + TIME(0,0,0)</f>
        <v>38047</v>
      </c>
      <c r="C11549">
        <v>25.089296341000001</v>
      </c>
    </row>
    <row r="11550" spans="1:3" x14ac:dyDescent="0.25">
      <c r="A11550">
        <v>1552</v>
      </c>
      <c r="B11550" s="1">
        <f>DATE(2004,4,1) + TIME(0,0,0)</f>
        <v>38078</v>
      </c>
      <c r="C11550">
        <v>25.128046036000001</v>
      </c>
    </row>
    <row r="11551" spans="1:3" x14ac:dyDescent="0.25">
      <c r="A11551">
        <v>1582</v>
      </c>
      <c r="B11551" s="1">
        <f>DATE(2004,5,1) + TIME(0,0,0)</f>
        <v>38108</v>
      </c>
      <c r="C11551">
        <v>25.164314269999998</v>
      </c>
    </row>
    <row r="11552" spans="1:3" x14ac:dyDescent="0.25">
      <c r="A11552">
        <v>1613</v>
      </c>
      <c r="B11552" s="1">
        <f>DATE(2004,6,1) + TIME(0,0,0)</f>
        <v>38139</v>
      </c>
      <c r="C11552">
        <v>25.200698852999999</v>
      </c>
    </row>
    <row r="11553" spans="1:3" x14ac:dyDescent="0.25">
      <c r="A11553">
        <v>1643</v>
      </c>
      <c r="B11553" s="1">
        <f>DATE(2004,7,1) + TIME(0,0,0)</f>
        <v>38169</v>
      </c>
      <c r="C11553">
        <v>25.234945296999999</v>
      </c>
    </row>
    <row r="11554" spans="1:3" x14ac:dyDescent="0.25">
      <c r="A11554">
        <v>1674</v>
      </c>
      <c r="B11554" s="1">
        <f>DATE(2004,8,1) + TIME(0,0,0)</f>
        <v>38200</v>
      </c>
      <c r="C11554">
        <v>25.269392014000001</v>
      </c>
    </row>
    <row r="11555" spans="1:3" x14ac:dyDescent="0.25">
      <c r="A11555">
        <v>1705</v>
      </c>
      <c r="B11555" s="1">
        <f>DATE(2004,9,1) + TIME(0,0,0)</f>
        <v>38231</v>
      </c>
      <c r="C11555">
        <v>25.303199767999999</v>
      </c>
    </row>
    <row r="11556" spans="1:3" x14ac:dyDescent="0.25">
      <c r="A11556">
        <v>1735</v>
      </c>
      <c r="B11556" s="1">
        <f>DATE(2004,10,1) + TIME(0,0,0)</f>
        <v>38261</v>
      </c>
      <c r="C11556">
        <v>25.335361481</v>
      </c>
    </row>
    <row r="11557" spans="1:3" x14ac:dyDescent="0.25">
      <c r="A11557">
        <v>1766</v>
      </c>
      <c r="B11557" s="1">
        <f>DATE(2004,11,1) + TIME(0,0,0)</f>
        <v>38292</v>
      </c>
      <c r="C11557">
        <v>25.368103027</v>
      </c>
    </row>
    <row r="11558" spans="1:3" x14ac:dyDescent="0.25">
      <c r="A11558">
        <v>1796</v>
      </c>
      <c r="B11558" s="1">
        <f>DATE(2004,12,1) + TIME(0,0,0)</f>
        <v>38322</v>
      </c>
      <c r="C11558">
        <v>25.399389267</v>
      </c>
    </row>
    <row r="11559" spans="1:3" x14ac:dyDescent="0.25">
      <c r="A11559">
        <v>1827</v>
      </c>
      <c r="B11559" s="1">
        <f>DATE(2005,1,1) + TIME(0,0,0)</f>
        <v>38353</v>
      </c>
      <c r="C11559">
        <v>25.431375503999998</v>
      </c>
    </row>
    <row r="11560" spans="1:3" x14ac:dyDescent="0.25">
      <c r="A11560">
        <v>1858</v>
      </c>
      <c r="B11560" s="1">
        <f>DATE(2005,2,1) + TIME(0,0,0)</f>
        <v>38384</v>
      </c>
      <c r="C11560">
        <v>25.463079452999999</v>
      </c>
    </row>
    <row r="11561" spans="1:3" x14ac:dyDescent="0.25">
      <c r="A11561">
        <v>1886</v>
      </c>
      <c r="B11561" s="1">
        <f>DATE(2005,3,1) + TIME(0,0,0)</f>
        <v>38412</v>
      </c>
      <c r="C11561">
        <v>25.49152565</v>
      </c>
    </row>
    <row r="11562" spans="1:3" x14ac:dyDescent="0.25">
      <c r="A11562">
        <v>1917</v>
      </c>
      <c r="B11562" s="1">
        <f>DATE(2005,4,1) + TIME(0,0,0)</f>
        <v>38443</v>
      </c>
      <c r="C11562">
        <v>25.522848129</v>
      </c>
    </row>
    <row r="11563" spans="1:3" x14ac:dyDescent="0.25">
      <c r="A11563">
        <v>1947</v>
      </c>
      <c r="B11563" s="1">
        <f>DATE(2005,5,1) + TIME(0,0,0)</f>
        <v>38473</v>
      </c>
      <c r="C11563">
        <v>25.552995681999999</v>
      </c>
    </row>
    <row r="11564" spans="1:3" x14ac:dyDescent="0.25">
      <c r="A11564">
        <v>1978</v>
      </c>
      <c r="B11564" s="1">
        <f>DATE(2005,6,1) + TIME(0,0,0)</f>
        <v>38504</v>
      </c>
      <c r="C11564">
        <v>25.583971024</v>
      </c>
    </row>
    <row r="11565" spans="1:3" x14ac:dyDescent="0.25">
      <c r="A11565">
        <v>2008</v>
      </c>
      <c r="B11565" s="1">
        <f>DATE(2005,7,1) + TIME(0,0,0)</f>
        <v>38534</v>
      </c>
      <c r="C11565">
        <v>25.613763809000002</v>
      </c>
    </row>
    <row r="11566" spans="1:3" x14ac:dyDescent="0.25">
      <c r="A11566">
        <v>2039</v>
      </c>
      <c r="B11566" s="1">
        <f>DATE(2005,8,1) + TIME(0,0,0)</f>
        <v>38565</v>
      </c>
      <c r="C11566">
        <v>25.644350052</v>
      </c>
    </row>
    <row r="11567" spans="1:3" x14ac:dyDescent="0.25">
      <c r="A11567">
        <v>2070</v>
      </c>
      <c r="B11567" s="1">
        <f>DATE(2005,9,1) + TIME(0,0,0)</f>
        <v>38596</v>
      </c>
      <c r="C11567">
        <v>25.674726486000001</v>
      </c>
    </row>
    <row r="11568" spans="1:3" x14ac:dyDescent="0.25">
      <c r="A11568">
        <v>2100</v>
      </c>
      <c r="B11568" s="1">
        <f>DATE(2005,10,1) + TIME(0,0,0)</f>
        <v>38626</v>
      </c>
      <c r="C11568">
        <v>25.703918457</v>
      </c>
    </row>
    <row r="11569" spans="1:3" x14ac:dyDescent="0.25">
      <c r="A11569">
        <v>2131</v>
      </c>
      <c r="B11569" s="1">
        <f>DATE(2005,11,1) + TIME(0,0,0)</f>
        <v>38657</v>
      </c>
      <c r="C11569">
        <v>25.733873367000001</v>
      </c>
    </row>
    <row r="11570" spans="1:3" x14ac:dyDescent="0.25">
      <c r="A11570">
        <v>2161</v>
      </c>
      <c r="B11570" s="1">
        <f>DATE(2005,12,1) + TIME(0,0,0)</f>
        <v>38687</v>
      </c>
      <c r="C11570">
        <v>25.762657166</v>
      </c>
    </row>
    <row r="11571" spans="1:3" x14ac:dyDescent="0.25">
      <c r="A11571">
        <v>2192</v>
      </c>
      <c r="B11571" s="1">
        <f>DATE(2006,1,1) + TIME(0,0,0)</f>
        <v>38718</v>
      </c>
      <c r="C11571">
        <v>25.792194366</v>
      </c>
    </row>
    <row r="11572" spans="1:3" x14ac:dyDescent="0.25">
      <c r="A11572">
        <v>2223</v>
      </c>
      <c r="B11572" s="1">
        <f>DATE(2006,2,1) + TIME(0,0,0)</f>
        <v>38749</v>
      </c>
      <c r="C11572">
        <v>25.821523666000001</v>
      </c>
    </row>
    <row r="11573" spans="1:3" x14ac:dyDescent="0.25">
      <c r="A11573">
        <v>2251</v>
      </c>
      <c r="B11573" s="1">
        <f>DATE(2006,3,1) + TIME(0,0,0)</f>
        <v>38777</v>
      </c>
      <c r="C11573">
        <v>25.847837448</v>
      </c>
    </row>
    <row r="11574" spans="1:3" x14ac:dyDescent="0.25">
      <c r="A11574">
        <v>2282</v>
      </c>
      <c r="B11574" s="1">
        <f>DATE(2006,4,1) + TIME(0,0,0)</f>
        <v>38808</v>
      </c>
      <c r="C11574">
        <v>25.876773834000002</v>
      </c>
    </row>
    <row r="11575" spans="1:3" x14ac:dyDescent="0.25">
      <c r="A11575">
        <v>2312</v>
      </c>
      <c r="B11575" s="1">
        <f>DATE(2006,5,1) + TIME(0,0,0)</f>
        <v>38838</v>
      </c>
      <c r="C11575">
        <v>25.904579163000001</v>
      </c>
    </row>
    <row r="11576" spans="1:3" x14ac:dyDescent="0.25">
      <c r="A11576">
        <v>2343</v>
      </c>
      <c r="B11576" s="1">
        <f>DATE(2006,6,1) + TIME(0,0,0)</f>
        <v>38869</v>
      </c>
      <c r="C11576">
        <v>25.933097838999998</v>
      </c>
    </row>
    <row r="11577" spans="1:3" x14ac:dyDescent="0.25">
      <c r="A11577">
        <v>2373</v>
      </c>
      <c r="B11577" s="1">
        <f>DATE(2006,7,1) + TIME(0,0,0)</f>
        <v>38899</v>
      </c>
      <c r="C11577">
        <v>25.960485458000001</v>
      </c>
    </row>
    <row r="11578" spans="1:3" x14ac:dyDescent="0.25">
      <c r="A11578">
        <v>2404</v>
      </c>
      <c r="B11578" s="1">
        <f>DATE(2006,8,1) + TIME(0,0,0)</f>
        <v>38930</v>
      </c>
      <c r="C11578">
        <v>25.988559723000002</v>
      </c>
    </row>
    <row r="11579" spans="1:3" x14ac:dyDescent="0.25">
      <c r="A11579">
        <v>2435</v>
      </c>
      <c r="B11579" s="1">
        <f>DATE(2006,9,1) + TIME(0,0,0)</f>
        <v>38961</v>
      </c>
      <c r="C11579">
        <v>26.016397476000002</v>
      </c>
    </row>
    <row r="11580" spans="1:3" x14ac:dyDescent="0.25">
      <c r="A11580">
        <v>2465</v>
      </c>
      <c r="B11580" s="1">
        <f>DATE(2006,10,1) + TIME(0,0,0)</f>
        <v>38991</v>
      </c>
      <c r="C11580">
        <v>26.043098449999999</v>
      </c>
    </row>
    <row r="11581" spans="1:3" x14ac:dyDescent="0.25">
      <c r="A11581">
        <v>2496</v>
      </c>
      <c r="B11581" s="1">
        <f>DATE(2006,11,1) + TIME(0,0,0)</f>
        <v>39022</v>
      </c>
      <c r="C11581">
        <v>26.07043457</v>
      </c>
    </row>
    <row r="11582" spans="1:3" x14ac:dyDescent="0.25">
      <c r="A11582">
        <v>2526</v>
      </c>
      <c r="B11582" s="1">
        <f>DATE(2006,12,1) + TIME(0,0,0)</f>
        <v>39052</v>
      </c>
      <c r="C11582">
        <v>26.096643447999998</v>
      </c>
    </row>
    <row r="11583" spans="1:3" x14ac:dyDescent="0.25">
      <c r="A11583">
        <v>2557</v>
      </c>
      <c r="B11583" s="1">
        <f>DATE(2007,1,1) + TIME(0,0,0)</f>
        <v>39083</v>
      </c>
      <c r="C11583">
        <v>26.123458862</v>
      </c>
    </row>
    <row r="11584" spans="1:3" x14ac:dyDescent="0.25">
      <c r="A11584">
        <v>2588</v>
      </c>
      <c r="B11584" s="1">
        <f>DATE(2007,2,1) + TIME(0,0,0)</f>
        <v>39114</v>
      </c>
      <c r="C11584">
        <v>26.149991989</v>
      </c>
    </row>
    <row r="11585" spans="1:3" x14ac:dyDescent="0.25">
      <c r="A11585">
        <v>2616</v>
      </c>
      <c r="B11585" s="1">
        <f>DATE(2007,3,1) + TIME(0,0,0)</f>
        <v>39142</v>
      </c>
      <c r="C11585">
        <v>26.173717498999999</v>
      </c>
    </row>
    <row r="11586" spans="1:3" x14ac:dyDescent="0.25">
      <c r="A11586">
        <v>2647</v>
      </c>
      <c r="B11586" s="1">
        <f>DATE(2007,4,1) + TIME(0,0,0)</f>
        <v>39173</v>
      </c>
      <c r="C11586">
        <v>26.199657439999999</v>
      </c>
    </row>
    <row r="11587" spans="1:3" x14ac:dyDescent="0.25">
      <c r="A11587">
        <v>2677</v>
      </c>
      <c r="B11587" s="1">
        <f>DATE(2007,5,1) + TIME(0,0,0)</f>
        <v>39203</v>
      </c>
      <c r="C11587">
        <v>26.224367141999998</v>
      </c>
    </row>
    <row r="11588" spans="1:3" x14ac:dyDescent="0.25">
      <c r="A11588">
        <v>2708</v>
      </c>
      <c r="B11588" s="1">
        <f>DATE(2007,6,1) + TIME(0,0,0)</f>
        <v>39234</v>
      </c>
      <c r="C11588">
        <v>26.249511719000001</v>
      </c>
    </row>
    <row r="11589" spans="1:3" x14ac:dyDescent="0.25">
      <c r="A11589">
        <v>2738</v>
      </c>
      <c r="B11589" s="1">
        <f>DATE(2007,7,1) + TIME(0,0,0)</f>
        <v>39264</v>
      </c>
      <c r="C11589">
        <v>26.273462296000002</v>
      </c>
    </row>
    <row r="11590" spans="1:3" x14ac:dyDescent="0.25">
      <c r="A11590">
        <v>2769</v>
      </c>
      <c r="B11590" s="1">
        <f>DATE(2007,8,1) + TIME(0,0,0)</f>
        <v>39295</v>
      </c>
      <c r="C11590">
        <v>26.297811507999999</v>
      </c>
    </row>
    <row r="11591" spans="1:3" x14ac:dyDescent="0.25">
      <c r="A11591">
        <v>2800</v>
      </c>
      <c r="B11591" s="1">
        <f>DATE(2007,9,1) + TIME(0,0,0)</f>
        <v>39326</v>
      </c>
      <c r="C11591">
        <v>26.321762085</v>
      </c>
    </row>
    <row r="11592" spans="1:3" x14ac:dyDescent="0.25">
      <c r="A11592">
        <v>2830</v>
      </c>
      <c r="B11592" s="1">
        <f>DATE(2007,10,1) + TIME(0,0,0)</f>
        <v>39356</v>
      </c>
      <c r="C11592">
        <v>26.344568252999998</v>
      </c>
    </row>
    <row r="11593" spans="1:3" x14ac:dyDescent="0.25">
      <c r="A11593">
        <v>2861</v>
      </c>
      <c r="B11593" s="1">
        <f>DATE(2007,11,1) + TIME(0,0,0)</f>
        <v>39387</v>
      </c>
      <c r="C11593">
        <v>26.367761611999999</v>
      </c>
    </row>
    <row r="11594" spans="1:3" x14ac:dyDescent="0.25">
      <c r="A11594">
        <v>2891</v>
      </c>
      <c r="B11594" s="1">
        <f>DATE(2007,12,1) + TIME(0,0,0)</f>
        <v>39417</v>
      </c>
      <c r="C11594">
        <v>26.389858245999999</v>
      </c>
    </row>
    <row r="11595" spans="1:3" x14ac:dyDescent="0.25">
      <c r="A11595">
        <v>2922</v>
      </c>
      <c r="B11595" s="1">
        <f>DATE(2008,1,1) + TIME(0,0,0)</f>
        <v>39448</v>
      </c>
      <c r="C11595">
        <v>26.412343978999999</v>
      </c>
    </row>
    <row r="11596" spans="1:3" x14ac:dyDescent="0.25">
      <c r="A11596">
        <v>2953</v>
      </c>
      <c r="B11596" s="1">
        <f>DATE(2008,2,1) + TIME(0,0,0)</f>
        <v>39479</v>
      </c>
      <c r="C11596">
        <v>26.434490203999999</v>
      </c>
    </row>
    <row r="11597" spans="1:3" x14ac:dyDescent="0.25">
      <c r="A11597">
        <v>2982</v>
      </c>
      <c r="B11597" s="1">
        <f>DATE(2008,3,1) + TIME(0,0,0)</f>
        <v>39508</v>
      </c>
      <c r="C11597">
        <v>26.454916000000001</v>
      </c>
    </row>
    <row r="11598" spans="1:3" x14ac:dyDescent="0.25">
      <c r="A11598">
        <v>3013</v>
      </c>
      <c r="B11598" s="1">
        <f>DATE(2008,4,1) + TIME(0,0,0)</f>
        <v>39539</v>
      </c>
      <c r="C11598">
        <v>26.476446152000001</v>
      </c>
    </row>
    <row r="11599" spans="1:3" x14ac:dyDescent="0.25">
      <c r="A11599">
        <v>3043</v>
      </c>
      <c r="B11599" s="1">
        <f>DATE(2008,5,1) + TIME(0,0,0)</f>
        <v>39569</v>
      </c>
      <c r="C11599">
        <v>26.496999741</v>
      </c>
    </row>
    <row r="11600" spans="1:3" x14ac:dyDescent="0.25">
      <c r="A11600">
        <v>3074</v>
      </c>
      <c r="B11600" s="1">
        <f>DATE(2008,6,1) + TIME(0,0,0)</f>
        <v>39600</v>
      </c>
      <c r="C11600">
        <v>26.517957686999999</v>
      </c>
    </row>
    <row r="11601" spans="1:3" x14ac:dyDescent="0.25">
      <c r="A11601">
        <v>3104</v>
      </c>
      <c r="B11601" s="1">
        <f>DATE(2008,7,1) + TIME(0,0,0)</f>
        <v>39630</v>
      </c>
      <c r="C11601">
        <v>26.537982940999999</v>
      </c>
    </row>
    <row r="11602" spans="1:3" x14ac:dyDescent="0.25">
      <c r="A11602">
        <v>3135</v>
      </c>
      <c r="B11602" s="1">
        <f>DATE(2008,8,1) + TIME(0,0,0)</f>
        <v>39661</v>
      </c>
      <c r="C11602">
        <v>26.558418274000001</v>
      </c>
    </row>
    <row r="11603" spans="1:3" x14ac:dyDescent="0.25">
      <c r="A11603">
        <v>3166</v>
      </c>
      <c r="B11603" s="1">
        <f>DATE(2008,9,1) + TIME(0,0,0)</f>
        <v>39692</v>
      </c>
      <c r="C11603">
        <v>26.578561783000001</v>
      </c>
    </row>
    <row r="11604" spans="1:3" x14ac:dyDescent="0.25">
      <c r="A11604">
        <v>3196</v>
      </c>
      <c r="B11604" s="1">
        <f>DATE(2008,10,1) + TIME(0,0,0)</f>
        <v>39722</v>
      </c>
      <c r="C11604">
        <v>26.597795485999999</v>
      </c>
    </row>
    <row r="11605" spans="1:3" x14ac:dyDescent="0.25">
      <c r="A11605">
        <v>3227</v>
      </c>
      <c r="B11605" s="1">
        <f>DATE(2008,11,1) + TIME(0,0,0)</f>
        <v>39753</v>
      </c>
      <c r="C11605">
        <v>26.617433548000001</v>
      </c>
    </row>
    <row r="11606" spans="1:3" x14ac:dyDescent="0.25">
      <c r="A11606">
        <v>3257</v>
      </c>
      <c r="B11606" s="1">
        <f>DATE(2008,12,1) + TIME(0,0,0)</f>
        <v>39783</v>
      </c>
      <c r="C11606">
        <v>26.636232375999999</v>
      </c>
    </row>
    <row r="11607" spans="1:3" x14ac:dyDescent="0.25">
      <c r="A11607">
        <v>3288</v>
      </c>
      <c r="B11607" s="1">
        <f>DATE(2009,1,1) + TIME(0,0,0)</f>
        <v>39814</v>
      </c>
      <c r="C11607">
        <v>26.655462265000001</v>
      </c>
    </row>
    <row r="11608" spans="1:3" x14ac:dyDescent="0.25">
      <c r="A11608">
        <v>3319</v>
      </c>
      <c r="B11608" s="1">
        <f>DATE(2009,2,1) + TIME(0,0,0)</f>
        <v>39845</v>
      </c>
      <c r="C11608">
        <v>26.674486160000001</v>
      </c>
    </row>
    <row r="11609" spans="1:3" x14ac:dyDescent="0.25">
      <c r="A11609">
        <v>3347</v>
      </c>
      <c r="B11609" s="1">
        <f>DATE(2009,3,1) + TIME(0,0,0)</f>
        <v>39873</v>
      </c>
      <c r="C11609">
        <v>26.691503525000002</v>
      </c>
    </row>
    <row r="11610" spans="1:3" x14ac:dyDescent="0.25">
      <c r="A11610">
        <v>3378</v>
      </c>
      <c r="B11610" s="1">
        <f>DATE(2009,4,1) + TIME(0,0,0)</f>
        <v>39904</v>
      </c>
      <c r="C11610">
        <v>26.710144043</v>
      </c>
    </row>
    <row r="11611" spans="1:3" x14ac:dyDescent="0.25">
      <c r="A11611">
        <v>3408</v>
      </c>
      <c r="B11611" s="1">
        <f>DATE(2009,5,1) + TIME(0,0,0)</f>
        <v>39934</v>
      </c>
      <c r="C11611">
        <v>26.728034973</v>
      </c>
    </row>
    <row r="11612" spans="1:3" x14ac:dyDescent="0.25">
      <c r="A11612">
        <v>3439</v>
      </c>
      <c r="B11612" s="1">
        <f>DATE(2009,6,1) + TIME(0,0,0)</f>
        <v>39965</v>
      </c>
      <c r="C11612">
        <v>26.746297836</v>
      </c>
    </row>
    <row r="11613" spans="1:3" x14ac:dyDescent="0.25">
      <c r="A11613">
        <v>3469</v>
      </c>
      <c r="B11613" s="1">
        <f>DATE(2009,7,1) + TIME(0,0,0)</f>
        <v>39995</v>
      </c>
      <c r="C11613">
        <v>26.763885498</v>
      </c>
    </row>
    <row r="11614" spans="1:3" x14ac:dyDescent="0.25">
      <c r="A11614">
        <v>3500</v>
      </c>
      <c r="B11614" s="1">
        <f>DATE(2009,8,1) + TIME(0,0,0)</f>
        <v>40026</v>
      </c>
      <c r="C11614">
        <v>26.781747817999999</v>
      </c>
    </row>
    <row r="11615" spans="1:3" x14ac:dyDescent="0.25">
      <c r="A11615">
        <v>3531</v>
      </c>
      <c r="B11615" s="1">
        <f>DATE(2009,9,1) + TIME(0,0,0)</f>
        <v>40057</v>
      </c>
      <c r="C11615">
        <v>26.799701690999999</v>
      </c>
    </row>
    <row r="11616" spans="1:3" x14ac:dyDescent="0.25">
      <c r="A11616">
        <v>3561</v>
      </c>
      <c r="B11616" s="1">
        <f>DATE(2009,10,1) + TIME(0,0,0)</f>
        <v>40087</v>
      </c>
      <c r="C11616">
        <v>26.816480637000002</v>
      </c>
    </row>
    <row r="11617" spans="1:3" x14ac:dyDescent="0.25">
      <c r="A11617">
        <v>3592</v>
      </c>
      <c r="B11617" s="1">
        <f>DATE(2009,11,1) + TIME(0,0,0)</f>
        <v>40118</v>
      </c>
      <c r="C11617">
        <v>26.834451675</v>
      </c>
    </row>
    <row r="11618" spans="1:3" x14ac:dyDescent="0.25">
      <c r="A11618">
        <v>3622</v>
      </c>
      <c r="B11618" s="1">
        <f>DATE(2009,12,1) + TIME(0,0,0)</f>
        <v>40148</v>
      </c>
      <c r="C11618">
        <v>26.850917815999999</v>
      </c>
    </row>
    <row r="11619" spans="1:3" x14ac:dyDescent="0.25">
      <c r="A11619">
        <v>3653</v>
      </c>
      <c r="B11619" s="1">
        <f>DATE(2010,1,1) + TIME(0,0,0)</f>
        <v>40179</v>
      </c>
      <c r="C11619">
        <v>26.868028640999999</v>
      </c>
    </row>
    <row r="11620" spans="1:3" x14ac:dyDescent="0.25">
      <c r="A11620">
        <v>3684</v>
      </c>
      <c r="B11620" s="1">
        <f>DATE(2010,2,1) + TIME(0,0,0)</f>
        <v>40210</v>
      </c>
      <c r="C11620">
        <v>26.885009766</v>
      </c>
    </row>
    <row r="11621" spans="1:3" x14ac:dyDescent="0.25">
      <c r="A11621">
        <v>3712</v>
      </c>
      <c r="B11621" s="1">
        <f>DATE(2010,3,1) + TIME(0,0,0)</f>
        <v>40238</v>
      </c>
      <c r="C11621">
        <v>26.900226592999999</v>
      </c>
    </row>
    <row r="11622" spans="1:3" x14ac:dyDescent="0.25">
      <c r="A11622">
        <v>3743</v>
      </c>
      <c r="B11622" s="1">
        <f>DATE(2010,4,1) + TIME(0,0,0)</f>
        <v>40269</v>
      </c>
      <c r="C11622">
        <v>26.916967392</v>
      </c>
    </row>
    <row r="11623" spans="1:3" x14ac:dyDescent="0.25">
      <c r="A11623">
        <v>3773</v>
      </c>
      <c r="B11623" s="1">
        <f>DATE(2010,5,1) + TIME(0,0,0)</f>
        <v>40299</v>
      </c>
      <c r="C11623">
        <v>26.932994842999999</v>
      </c>
    </row>
    <row r="11624" spans="1:3" x14ac:dyDescent="0.25">
      <c r="A11624">
        <v>3804</v>
      </c>
      <c r="B11624" s="1">
        <f>DATE(2010,6,1) + TIME(0,0,0)</f>
        <v>40330</v>
      </c>
      <c r="C11624">
        <v>26.949497223000002</v>
      </c>
    </row>
    <row r="11625" spans="1:3" x14ac:dyDescent="0.25">
      <c r="A11625">
        <v>3834</v>
      </c>
      <c r="B11625" s="1">
        <f>DATE(2010,7,1) + TIME(0,0,0)</f>
        <v>40360</v>
      </c>
      <c r="C11625">
        <v>26.965211868000001</v>
      </c>
    </row>
    <row r="11626" spans="1:3" x14ac:dyDescent="0.25">
      <c r="A11626">
        <v>3865</v>
      </c>
      <c r="B11626" s="1">
        <f>DATE(2010,8,1) + TIME(0,0,0)</f>
        <v>40391</v>
      </c>
      <c r="C11626">
        <v>26.981536864999999</v>
      </c>
    </row>
    <row r="11627" spans="1:3" x14ac:dyDescent="0.25">
      <c r="A11627">
        <v>3896</v>
      </c>
      <c r="B11627" s="1">
        <f>DATE(2010,9,1) + TIME(0,0,0)</f>
        <v>40422</v>
      </c>
      <c r="C11627">
        <v>26.997344971</v>
      </c>
    </row>
    <row r="11628" spans="1:3" x14ac:dyDescent="0.25">
      <c r="A11628">
        <v>3926</v>
      </c>
      <c r="B11628" s="1">
        <f>DATE(2010,10,1) + TIME(0,0,0)</f>
        <v>40452</v>
      </c>
      <c r="C11628">
        <v>27.013168335</v>
      </c>
    </row>
    <row r="11629" spans="1:3" x14ac:dyDescent="0.25">
      <c r="A11629">
        <v>3957</v>
      </c>
      <c r="B11629" s="1">
        <f>DATE(2010,11,1) + TIME(0,0,0)</f>
        <v>40483</v>
      </c>
      <c r="C11629">
        <v>27.028795242000001</v>
      </c>
    </row>
    <row r="11630" spans="1:3" x14ac:dyDescent="0.25">
      <c r="A11630">
        <v>3987</v>
      </c>
      <c r="B11630" s="1">
        <f>DATE(2010,12,1) + TIME(0,0,0)</f>
        <v>40513</v>
      </c>
      <c r="C11630">
        <v>27.043884277</v>
      </c>
    </row>
    <row r="11631" spans="1:3" x14ac:dyDescent="0.25">
      <c r="A11631">
        <v>4018</v>
      </c>
      <c r="B11631" s="1">
        <f>DATE(2011,1,1) + TIME(0,0,0)</f>
        <v>40544</v>
      </c>
      <c r="C11631">
        <v>27.059383392000001</v>
      </c>
    </row>
    <row r="11632" spans="1:3" x14ac:dyDescent="0.25">
      <c r="A11632">
        <v>4049</v>
      </c>
      <c r="B11632" s="1">
        <f>DATE(2011,2,1) + TIME(0,0,0)</f>
        <v>40575</v>
      </c>
      <c r="C11632">
        <v>27.074785233</v>
      </c>
    </row>
    <row r="11633" spans="1:3" x14ac:dyDescent="0.25">
      <c r="A11633">
        <v>4077</v>
      </c>
      <c r="B11633" s="1">
        <f>DATE(2011,3,1) + TIME(0,0,0)</f>
        <v>40603</v>
      </c>
      <c r="C11633">
        <v>27.088598251000001</v>
      </c>
    </row>
    <row r="11634" spans="1:3" x14ac:dyDescent="0.25">
      <c r="A11634">
        <v>4108</v>
      </c>
      <c r="B11634" s="1">
        <f>DATE(2011,4,1) + TIME(0,0,0)</f>
        <v>40634</v>
      </c>
      <c r="C11634">
        <v>27.103782654</v>
      </c>
    </row>
    <row r="11635" spans="1:3" x14ac:dyDescent="0.25">
      <c r="A11635">
        <v>4138</v>
      </c>
      <c r="B11635" s="1">
        <f>DATE(2011,5,1) + TIME(0,0,0)</f>
        <v>40664</v>
      </c>
      <c r="C11635">
        <v>27.118358612000002</v>
      </c>
    </row>
    <row r="11636" spans="1:3" x14ac:dyDescent="0.25">
      <c r="A11636">
        <v>4169</v>
      </c>
      <c r="B11636" s="1">
        <f>DATE(2011,6,1) + TIME(0,0,0)</f>
        <v>40695</v>
      </c>
      <c r="C11636">
        <v>27.133321762000001</v>
      </c>
    </row>
    <row r="11637" spans="1:3" x14ac:dyDescent="0.25">
      <c r="A11637">
        <v>4199</v>
      </c>
      <c r="B11637" s="1">
        <f>DATE(2011,7,1) + TIME(0,0,0)</f>
        <v>40725</v>
      </c>
      <c r="C11637">
        <v>27.147668839000001</v>
      </c>
    </row>
    <row r="11638" spans="1:3" x14ac:dyDescent="0.25">
      <c r="A11638">
        <v>4230</v>
      </c>
      <c r="B11638" s="1">
        <f>DATE(2011,8,1) + TIME(0,0,0)</f>
        <v>40756</v>
      </c>
      <c r="C11638">
        <v>27.16242218</v>
      </c>
    </row>
    <row r="11639" spans="1:3" x14ac:dyDescent="0.25">
      <c r="A11639">
        <v>4261</v>
      </c>
      <c r="B11639" s="1">
        <f>DATE(2011,9,1) + TIME(0,0,0)</f>
        <v>40787</v>
      </c>
      <c r="C11639">
        <v>27.176996231</v>
      </c>
    </row>
    <row r="11640" spans="1:3" x14ac:dyDescent="0.25">
      <c r="A11640">
        <v>4291</v>
      </c>
      <c r="B11640" s="1">
        <f>DATE(2011,10,1) + TIME(0,0,0)</f>
        <v>40817</v>
      </c>
      <c r="C11640">
        <v>27.191112518000001</v>
      </c>
    </row>
    <row r="11641" spans="1:3" x14ac:dyDescent="0.25">
      <c r="A11641">
        <v>4322</v>
      </c>
      <c r="B11641" s="1">
        <f>DATE(2011,11,1) + TIME(0,0,0)</f>
        <v>40848</v>
      </c>
      <c r="C11641">
        <v>27.205415725999998</v>
      </c>
    </row>
    <row r="11642" spans="1:3" x14ac:dyDescent="0.25">
      <c r="A11642">
        <v>4352</v>
      </c>
      <c r="B11642" s="1">
        <f>DATE(2011,12,1) + TIME(0,0,0)</f>
        <v>40878</v>
      </c>
      <c r="C11642">
        <v>27.219423293999998</v>
      </c>
    </row>
    <row r="11643" spans="1:3" x14ac:dyDescent="0.25">
      <c r="A11643">
        <v>4383</v>
      </c>
      <c r="B11643" s="1">
        <f>DATE(2012,1,1) + TIME(0,0,0)</f>
        <v>40909</v>
      </c>
      <c r="C11643">
        <v>27.233627319</v>
      </c>
    </row>
    <row r="11644" spans="1:3" x14ac:dyDescent="0.25">
      <c r="A11644">
        <v>4414</v>
      </c>
      <c r="B11644" s="1">
        <f>DATE(2012,2,1) + TIME(0,0,0)</f>
        <v>40940</v>
      </c>
      <c r="C11644">
        <v>27.247714995999999</v>
      </c>
    </row>
    <row r="11645" spans="1:3" x14ac:dyDescent="0.25">
      <c r="A11645">
        <v>4443</v>
      </c>
      <c r="B11645" s="1">
        <f>DATE(2012,3,1) + TIME(0,0,0)</f>
        <v>40969</v>
      </c>
      <c r="C11645">
        <v>27.260810851999999</v>
      </c>
    </row>
    <row r="11646" spans="1:3" x14ac:dyDescent="0.25">
      <c r="A11646">
        <v>4474</v>
      </c>
      <c r="B11646" s="1">
        <f>DATE(2012,4,1) + TIME(0,0,0)</f>
        <v>41000</v>
      </c>
      <c r="C11646">
        <v>27.274759292999999</v>
      </c>
    </row>
    <row r="11647" spans="1:3" x14ac:dyDescent="0.25">
      <c r="A11647">
        <v>4504</v>
      </c>
      <c r="B11647" s="1">
        <f>DATE(2012,5,1) + TIME(0,0,0)</f>
        <v>41030</v>
      </c>
      <c r="C11647">
        <v>27.288219452</v>
      </c>
    </row>
    <row r="11648" spans="1:3" x14ac:dyDescent="0.25">
      <c r="A11648">
        <v>4535</v>
      </c>
      <c r="B11648" s="1">
        <f>DATE(2012,6,1) + TIME(0,0,0)</f>
        <v>41061</v>
      </c>
      <c r="C11648">
        <v>27.302085876</v>
      </c>
    </row>
    <row r="11649" spans="1:3" x14ac:dyDescent="0.25">
      <c r="A11649">
        <v>4565</v>
      </c>
      <c r="B11649" s="1">
        <f>DATE(2012,7,1) + TIME(0,0,0)</f>
        <v>41091</v>
      </c>
      <c r="C11649">
        <v>27.315460205000001</v>
      </c>
    </row>
    <row r="11650" spans="1:3" x14ac:dyDescent="0.25">
      <c r="A11650">
        <v>4596</v>
      </c>
      <c r="B11650" s="1">
        <f>DATE(2012,8,1) + TIME(0,0,0)</f>
        <v>41122</v>
      </c>
      <c r="C11650">
        <v>27.329233169999998</v>
      </c>
    </row>
    <row r="11651" spans="1:3" x14ac:dyDescent="0.25">
      <c r="A11651">
        <v>4627</v>
      </c>
      <c r="B11651" s="1">
        <f>DATE(2012,9,1) + TIME(0,0,0)</f>
        <v>41153</v>
      </c>
      <c r="C11651">
        <v>27.342956543</v>
      </c>
    </row>
    <row r="11652" spans="1:3" x14ac:dyDescent="0.25">
      <c r="A11652">
        <v>4657</v>
      </c>
      <c r="B11652" s="1">
        <f>DATE(2012,10,1) + TIME(0,0,0)</f>
        <v>41183</v>
      </c>
      <c r="C11652">
        <v>27.356185913000001</v>
      </c>
    </row>
    <row r="11653" spans="1:3" x14ac:dyDescent="0.25">
      <c r="A11653">
        <v>4688</v>
      </c>
      <c r="B11653" s="1">
        <f>DATE(2012,11,1) + TIME(0,0,0)</f>
        <v>41214</v>
      </c>
      <c r="C11653">
        <v>27.369802475</v>
      </c>
    </row>
    <row r="11654" spans="1:3" x14ac:dyDescent="0.25">
      <c r="A11654">
        <v>4718</v>
      </c>
      <c r="B11654" s="1">
        <f>DATE(2012,12,1) + TIME(0,0,0)</f>
        <v>41244</v>
      </c>
      <c r="C11654">
        <v>27.382925033999999</v>
      </c>
    </row>
    <row r="11655" spans="1:3" x14ac:dyDescent="0.25">
      <c r="A11655">
        <v>4749</v>
      </c>
      <c r="B11655" s="1">
        <f>DATE(2013,1,1) + TIME(0,0,0)</f>
        <v>41275</v>
      </c>
      <c r="C11655">
        <v>27.396427155000001</v>
      </c>
    </row>
    <row r="11656" spans="1:3" x14ac:dyDescent="0.25">
      <c r="A11656">
        <v>4780</v>
      </c>
      <c r="B11656" s="1">
        <f>DATE(2013,2,1) + TIME(0,0,0)</f>
        <v>41306</v>
      </c>
      <c r="C11656">
        <v>27.409864425999999</v>
      </c>
    </row>
    <row r="11657" spans="1:3" x14ac:dyDescent="0.25">
      <c r="A11657">
        <v>4808</v>
      </c>
      <c r="B11657" s="1">
        <f>DATE(2013,3,1) + TIME(0,0,0)</f>
        <v>41334</v>
      </c>
      <c r="C11657">
        <v>27.421953201000001</v>
      </c>
    </row>
    <row r="11658" spans="1:3" x14ac:dyDescent="0.25">
      <c r="A11658">
        <v>4839</v>
      </c>
      <c r="B11658" s="1">
        <f>DATE(2013,4,1) + TIME(0,0,0)</f>
        <v>41365</v>
      </c>
      <c r="C11658">
        <v>27.435281753999998</v>
      </c>
    </row>
    <row r="11659" spans="1:3" x14ac:dyDescent="0.25">
      <c r="A11659">
        <v>4869</v>
      </c>
      <c r="B11659" s="1">
        <f>DATE(2013,5,1) + TIME(0,0,0)</f>
        <v>41395</v>
      </c>
      <c r="C11659">
        <v>27.448118210000001</v>
      </c>
    </row>
    <row r="11660" spans="1:3" x14ac:dyDescent="0.25">
      <c r="A11660">
        <v>4900</v>
      </c>
      <c r="B11660" s="1">
        <f>DATE(2013,6,1) + TIME(0,0,0)</f>
        <v>41426</v>
      </c>
      <c r="C11660">
        <v>27.461330413999999</v>
      </c>
    </row>
    <row r="11661" spans="1:3" x14ac:dyDescent="0.25">
      <c r="A11661">
        <v>4930</v>
      </c>
      <c r="B11661" s="1">
        <f>DATE(2013,7,1) + TIME(0,0,0)</f>
        <v>41456</v>
      </c>
      <c r="C11661">
        <v>27.474061966000001</v>
      </c>
    </row>
    <row r="11662" spans="1:3" x14ac:dyDescent="0.25">
      <c r="A11662">
        <v>4961</v>
      </c>
      <c r="B11662" s="1">
        <f>DATE(2013,8,1) + TIME(0,0,0)</f>
        <v>41487</v>
      </c>
      <c r="C11662">
        <v>27.487161636</v>
      </c>
    </row>
    <row r="11663" spans="1:3" x14ac:dyDescent="0.25">
      <c r="A11663">
        <v>4992</v>
      </c>
      <c r="B11663" s="1">
        <f>DATE(2013,9,1) + TIME(0,0,0)</f>
        <v>41518</v>
      </c>
      <c r="C11663">
        <v>27.500198363999999</v>
      </c>
    </row>
    <row r="11664" spans="1:3" x14ac:dyDescent="0.25">
      <c r="A11664">
        <v>5022</v>
      </c>
      <c r="B11664" s="1">
        <f>DATE(2013,10,1) + TIME(0,0,0)</f>
        <v>41548</v>
      </c>
      <c r="C11664">
        <v>27.512763976999999</v>
      </c>
    </row>
    <row r="11665" spans="1:3" x14ac:dyDescent="0.25">
      <c r="A11665">
        <v>5053</v>
      </c>
      <c r="B11665" s="1">
        <f>DATE(2013,11,1) + TIME(0,0,0)</f>
        <v>41579</v>
      </c>
      <c r="C11665">
        <v>27.525693893</v>
      </c>
    </row>
    <row r="11666" spans="1:3" x14ac:dyDescent="0.25">
      <c r="A11666">
        <v>5083</v>
      </c>
      <c r="B11666" s="1">
        <f>DATE(2013,12,1) + TIME(0,0,0)</f>
        <v>41609</v>
      </c>
      <c r="C11666">
        <v>27.538148880000001</v>
      </c>
    </row>
    <row r="11667" spans="1:3" x14ac:dyDescent="0.25">
      <c r="A11667">
        <v>5114</v>
      </c>
      <c r="B11667" s="1">
        <f>DATE(2014,1,1) + TIME(0,0,0)</f>
        <v>41640</v>
      </c>
      <c r="C11667">
        <v>27.550968170000001</v>
      </c>
    </row>
    <row r="11668" spans="1:3" x14ac:dyDescent="0.25">
      <c r="A11668">
        <v>5145</v>
      </c>
      <c r="B11668" s="1">
        <f>DATE(2014,2,1) + TIME(0,0,0)</f>
        <v>41671</v>
      </c>
      <c r="C11668">
        <v>27.563734055000001</v>
      </c>
    </row>
    <row r="11669" spans="1:3" x14ac:dyDescent="0.25">
      <c r="A11669">
        <v>5173</v>
      </c>
      <c r="B11669" s="1">
        <f>DATE(2014,3,1) + TIME(0,0,0)</f>
        <v>41699</v>
      </c>
      <c r="C11669">
        <v>27.575218200999998</v>
      </c>
    </row>
    <row r="11670" spans="1:3" x14ac:dyDescent="0.25">
      <c r="A11670">
        <v>5204</v>
      </c>
      <c r="B11670" s="1">
        <f>DATE(2014,4,1) + TIME(0,0,0)</f>
        <v>41730</v>
      </c>
      <c r="C11670">
        <v>27.587882996000001</v>
      </c>
    </row>
    <row r="11671" spans="1:3" x14ac:dyDescent="0.25">
      <c r="A11671">
        <v>5234</v>
      </c>
      <c r="B11671" s="1">
        <f>DATE(2014,5,1) + TIME(0,0,0)</f>
        <v>41760</v>
      </c>
      <c r="C11671">
        <v>27.600084304999999</v>
      </c>
    </row>
    <row r="11672" spans="1:3" x14ac:dyDescent="0.25">
      <c r="A11672">
        <v>5265</v>
      </c>
      <c r="B11672" s="1">
        <f>DATE(2014,6,1) + TIME(0,0,0)</f>
        <v>41791</v>
      </c>
      <c r="C11672">
        <v>27.612644196000002</v>
      </c>
    </row>
    <row r="11673" spans="1:3" x14ac:dyDescent="0.25">
      <c r="A11673">
        <v>5295</v>
      </c>
      <c r="B11673" s="1">
        <f>DATE(2014,7,1) + TIME(0,0,0)</f>
        <v>41821</v>
      </c>
      <c r="C11673">
        <v>27.624752045000001</v>
      </c>
    </row>
    <row r="11674" spans="1:3" x14ac:dyDescent="0.25">
      <c r="A11674">
        <v>5326</v>
      </c>
      <c r="B11674" s="1">
        <f>DATE(2014,8,1) + TIME(0,0,0)</f>
        <v>41852</v>
      </c>
      <c r="C11674">
        <v>27.637214661000002</v>
      </c>
    </row>
    <row r="11675" spans="1:3" x14ac:dyDescent="0.25">
      <c r="A11675">
        <v>5357</v>
      </c>
      <c r="B11675" s="1">
        <f>DATE(2014,9,1) + TIME(0,0,0)</f>
        <v>41883</v>
      </c>
      <c r="C11675">
        <v>27.649629593</v>
      </c>
    </row>
    <row r="11676" spans="1:3" x14ac:dyDescent="0.25">
      <c r="A11676">
        <v>5387</v>
      </c>
      <c r="B11676" s="1">
        <f>DATE(2014,10,1) + TIME(0,0,0)</f>
        <v>41913</v>
      </c>
      <c r="C11676">
        <v>27.661598206000001</v>
      </c>
    </row>
    <row r="11677" spans="1:3" x14ac:dyDescent="0.25">
      <c r="A11677">
        <v>5418</v>
      </c>
      <c r="B11677" s="1">
        <f>DATE(2014,11,1) + TIME(0,0,0)</f>
        <v>41944</v>
      </c>
      <c r="C11677">
        <v>27.673919678000001</v>
      </c>
    </row>
    <row r="11678" spans="1:3" x14ac:dyDescent="0.25">
      <c r="A11678">
        <v>5448</v>
      </c>
      <c r="B11678" s="1">
        <f>DATE(2014,12,1) + TIME(0,0,0)</f>
        <v>41974</v>
      </c>
      <c r="C11678">
        <v>27.685798644999998</v>
      </c>
    </row>
    <row r="11679" spans="1:3" x14ac:dyDescent="0.25">
      <c r="A11679">
        <v>5479</v>
      </c>
      <c r="B11679" s="1">
        <f>DATE(2015,1,1) + TIME(0,0,0)</f>
        <v>42005</v>
      </c>
      <c r="C11679">
        <v>27.698028564000001</v>
      </c>
    </row>
    <row r="11680" spans="1:3" x14ac:dyDescent="0.25">
      <c r="A11680">
        <v>5510</v>
      </c>
      <c r="B11680" s="1">
        <f>DATE(2015,2,1) + TIME(0,0,0)</f>
        <v>42036</v>
      </c>
      <c r="C11680">
        <v>27.710216522</v>
      </c>
    </row>
    <row r="11681" spans="1:3" x14ac:dyDescent="0.25">
      <c r="A11681">
        <v>5538</v>
      </c>
      <c r="B11681" s="1">
        <f>DATE(2015,3,1) + TIME(0,0,0)</f>
        <v>42064</v>
      </c>
      <c r="C11681">
        <v>27.721185684000002</v>
      </c>
    </row>
    <row r="11682" spans="1:3" x14ac:dyDescent="0.25">
      <c r="A11682">
        <v>5569</v>
      </c>
      <c r="B11682" s="1">
        <f>DATE(2015,4,1) + TIME(0,0,0)</f>
        <v>42095</v>
      </c>
      <c r="C11682">
        <v>27.733293533000001</v>
      </c>
    </row>
    <row r="11683" spans="1:3" x14ac:dyDescent="0.25">
      <c r="A11683">
        <v>5599</v>
      </c>
      <c r="B11683" s="1">
        <f>DATE(2015,5,1) + TIME(0,0,0)</f>
        <v>42125</v>
      </c>
      <c r="C11683">
        <v>27.744974136</v>
      </c>
    </row>
    <row r="11684" spans="1:3" x14ac:dyDescent="0.25">
      <c r="A11684">
        <v>5630</v>
      </c>
      <c r="B11684" s="1">
        <f>DATE(2015,6,1) + TIME(0,0,0)</f>
        <v>42156</v>
      </c>
      <c r="C11684">
        <v>27.757007599000001</v>
      </c>
    </row>
    <row r="11685" spans="1:3" x14ac:dyDescent="0.25">
      <c r="A11685">
        <v>5660</v>
      </c>
      <c r="B11685" s="1">
        <f>DATE(2015,7,1) + TIME(0,0,0)</f>
        <v>42186</v>
      </c>
      <c r="C11685">
        <v>27.768621445000001</v>
      </c>
    </row>
    <row r="11686" spans="1:3" x14ac:dyDescent="0.25">
      <c r="A11686">
        <v>5691</v>
      </c>
      <c r="B11686" s="1">
        <f>DATE(2015,8,1) + TIME(0,0,0)</f>
        <v>42217</v>
      </c>
      <c r="C11686">
        <v>27.780591964999999</v>
      </c>
    </row>
    <row r="11687" spans="1:3" x14ac:dyDescent="0.25">
      <c r="A11687">
        <v>5722</v>
      </c>
      <c r="B11687" s="1">
        <f>DATE(2015,9,1) + TIME(0,0,0)</f>
        <v>42248</v>
      </c>
      <c r="C11687">
        <v>27.792530060000001</v>
      </c>
    </row>
    <row r="11688" spans="1:3" x14ac:dyDescent="0.25">
      <c r="A11688">
        <v>5752</v>
      </c>
      <c r="B11688" s="1">
        <f>DATE(2015,10,1) + TIME(0,0,0)</f>
        <v>42278</v>
      </c>
      <c r="C11688">
        <v>27.804054260000001</v>
      </c>
    </row>
    <row r="11689" spans="1:3" x14ac:dyDescent="0.25">
      <c r="A11689">
        <v>5783</v>
      </c>
      <c r="B11689" s="1">
        <f>DATE(2015,11,1) + TIME(0,0,0)</f>
        <v>42309</v>
      </c>
      <c r="C11689">
        <v>27.815935135</v>
      </c>
    </row>
    <row r="11690" spans="1:3" x14ac:dyDescent="0.25">
      <c r="A11690">
        <v>5813</v>
      </c>
      <c r="B11690" s="1">
        <f>DATE(2015,12,1) + TIME(0,0,0)</f>
        <v>42339</v>
      </c>
      <c r="C11690">
        <v>27.827405930000001</v>
      </c>
    </row>
    <row r="11691" spans="1:3" x14ac:dyDescent="0.25">
      <c r="A11691">
        <v>5844</v>
      </c>
      <c r="B11691" s="1">
        <f>DATE(2016,1,1) + TIME(0,0,0)</f>
        <v>42370</v>
      </c>
      <c r="C11691">
        <v>27.839231491</v>
      </c>
    </row>
    <row r="11692" spans="1:3" x14ac:dyDescent="0.25">
      <c r="A11692">
        <v>5875</v>
      </c>
      <c r="B11692" s="1">
        <f>DATE(2016,2,1) + TIME(0,0,0)</f>
        <v>42401</v>
      </c>
      <c r="C11692">
        <v>27.851030349999998</v>
      </c>
    </row>
    <row r="11693" spans="1:3" x14ac:dyDescent="0.25">
      <c r="A11693">
        <v>5904</v>
      </c>
      <c r="B11693" s="1">
        <f>DATE(2016,3,1) + TIME(0,0,0)</f>
        <v>42430</v>
      </c>
      <c r="C11693">
        <v>27.862043380999999</v>
      </c>
    </row>
    <row r="11694" spans="1:3" x14ac:dyDescent="0.25">
      <c r="A11694">
        <v>5935</v>
      </c>
      <c r="B11694" s="1">
        <f>DATE(2016,4,1) + TIME(0,0,0)</f>
        <v>42461</v>
      </c>
      <c r="C11694">
        <v>27.873790741000001</v>
      </c>
    </row>
    <row r="11695" spans="1:3" x14ac:dyDescent="0.25">
      <c r="A11695">
        <v>5965</v>
      </c>
      <c r="B11695" s="1">
        <f>DATE(2016,5,1) + TIME(0,0,0)</f>
        <v>42491</v>
      </c>
      <c r="C11695">
        <v>27.885133743000001</v>
      </c>
    </row>
    <row r="11696" spans="1:3" x14ac:dyDescent="0.25">
      <c r="A11696">
        <v>5996</v>
      </c>
      <c r="B11696" s="1">
        <f>DATE(2016,6,1) + TIME(0,0,0)</f>
        <v>42522</v>
      </c>
      <c r="C11696">
        <v>27.896831511999999</v>
      </c>
    </row>
    <row r="11697" spans="1:3" x14ac:dyDescent="0.25">
      <c r="A11697">
        <v>6026</v>
      </c>
      <c r="B11697" s="1">
        <f>DATE(2016,7,1) + TIME(0,0,0)</f>
        <v>42552</v>
      </c>
      <c r="C11697">
        <v>27.908124923999999</v>
      </c>
    </row>
    <row r="11698" spans="1:3" x14ac:dyDescent="0.25">
      <c r="A11698">
        <v>6057</v>
      </c>
      <c r="B11698" s="1">
        <f>DATE(2016,8,1) + TIME(0,0,0)</f>
        <v>42583</v>
      </c>
      <c r="C11698">
        <v>27.919771193999999</v>
      </c>
    </row>
    <row r="11699" spans="1:3" x14ac:dyDescent="0.25">
      <c r="A11699">
        <v>6088</v>
      </c>
      <c r="B11699" s="1">
        <f>DATE(2016,9,1) + TIME(0,0,0)</f>
        <v>42614</v>
      </c>
      <c r="C11699">
        <v>27.931392670000001</v>
      </c>
    </row>
    <row r="11700" spans="1:3" x14ac:dyDescent="0.25">
      <c r="A11700">
        <v>6118</v>
      </c>
      <c r="B11700" s="1">
        <f>DATE(2016,10,1) + TIME(0,0,0)</f>
        <v>42644</v>
      </c>
      <c r="C11700">
        <v>27.942615508999999</v>
      </c>
    </row>
    <row r="11701" spans="1:3" x14ac:dyDescent="0.25">
      <c r="A11701">
        <v>6149</v>
      </c>
      <c r="B11701" s="1">
        <f>DATE(2016,11,1) + TIME(0,0,0)</f>
        <v>42675</v>
      </c>
      <c r="C11701">
        <v>27.954189301</v>
      </c>
    </row>
    <row r="11702" spans="1:3" x14ac:dyDescent="0.25">
      <c r="A11702">
        <v>6179</v>
      </c>
      <c r="B11702" s="1">
        <f>DATE(2016,12,1) + TIME(0,0,0)</f>
        <v>42705</v>
      </c>
      <c r="C11702">
        <v>27.965366364000001</v>
      </c>
    </row>
    <row r="11703" spans="1:3" x14ac:dyDescent="0.25">
      <c r="A11703">
        <v>6210</v>
      </c>
      <c r="B11703" s="1">
        <f>DATE(2017,1,1) + TIME(0,0,0)</f>
        <v>42736</v>
      </c>
      <c r="C11703">
        <v>27.976894379000001</v>
      </c>
    </row>
    <row r="11704" spans="1:3" x14ac:dyDescent="0.25">
      <c r="A11704">
        <v>6241</v>
      </c>
      <c r="B11704" s="1">
        <f>DATE(2017,2,1) + TIME(0,0,0)</f>
        <v>42767</v>
      </c>
      <c r="C11704">
        <v>27.988397597999999</v>
      </c>
    </row>
    <row r="11705" spans="1:3" x14ac:dyDescent="0.25">
      <c r="A11705">
        <v>6269</v>
      </c>
      <c r="B11705" s="1">
        <f>DATE(2017,3,1) + TIME(0,0,0)</f>
        <v>42795</v>
      </c>
      <c r="C11705">
        <v>27.998769759999998</v>
      </c>
    </row>
    <row r="11706" spans="1:3" x14ac:dyDescent="0.25">
      <c r="A11706">
        <v>6300</v>
      </c>
      <c r="B11706" s="1">
        <f>DATE(2017,4,1) + TIME(0,0,0)</f>
        <v>42826</v>
      </c>
      <c r="C11706">
        <v>28.010232925</v>
      </c>
    </row>
    <row r="11707" spans="1:3" x14ac:dyDescent="0.25">
      <c r="A11707">
        <v>6330</v>
      </c>
      <c r="B11707" s="1">
        <f>DATE(2017,5,1) + TIME(0,0,0)</f>
        <v>42856</v>
      </c>
      <c r="C11707">
        <v>28.021303177</v>
      </c>
    </row>
    <row r="11708" spans="1:3" x14ac:dyDescent="0.25">
      <c r="A11708">
        <v>6361</v>
      </c>
      <c r="B11708" s="1">
        <f>DATE(2017,6,1) + TIME(0,0,0)</f>
        <v>42887</v>
      </c>
      <c r="C11708">
        <v>28.032722473</v>
      </c>
    </row>
    <row r="11709" spans="1:3" x14ac:dyDescent="0.25">
      <c r="A11709">
        <v>6391</v>
      </c>
      <c r="B11709" s="1">
        <f>DATE(2017,7,1) + TIME(0,0,0)</f>
        <v>42917</v>
      </c>
      <c r="C11709">
        <v>28.043754578000001</v>
      </c>
    </row>
    <row r="11710" spans="1:3" x14ac:dyDescent="0.25">
      <c r="A11710">
        <v>6422</v>
      </c>
      <c r="B11710" s="1">
        <f>DATE(2017,8,1) + TIME(0,0,0)</f>
        <v>42948</v>
      </c>
      <c r="C11710">
        <v>28.055130004999999</v>
      </c>
    </row>
    <row r="11711" spans="1:3" x14ac:dyDescent="0.25">
      <c r="A11711">
        <v>6453</v>
      </c>
      <c r="B11711" s="1">
        <f>DATE(2017,9,1) + TIME(0,0,0)</f>
        <v>42979</v>
      </c>
      <c r="C11711">
        <v>28.066486358999999</v>
      </c>
    </row>
    <row r="11712" spans="1:3" x14ac:dyDescent="0.25">
      <c r="A11712">
        <v>6483</v>
      </c>
      <c r="B11712" s="1">
        <f>DATE(2017,10,1) + TIME(0,0,0)</f>
        <v>43009</v>
      </c>
      <c r="C11712">
        <v>28.077455521000001</v>
      </c>
    </row>
    <row r="11713" spans="1:3" x14ac:dyDescent="0.25">
      <c r="A11713">
        <v>6514</v>
      </c>
      <c r="B11713" s="1">
        <f>DATE(2017,11,1) + TIME(0,0,0)</f>
        <v>43040</v>
      </c>
      <c r="C11713">
        <v>28.088768004999999</v>
      </c>
    </row>
    <row r="11714" spans="1:3" x14ac:dyDescent="0.25">
      <c r="A11714">
        <v>6544</v>
      </c>
      <c r="B11714" s="1">
        <f>DATE(2017,12,1) + TIME(0,0,0)</f>
        <v>43070</v>
      </c>
      <c r="C11714">
        <v>28.099695206</v>
      </c>
    </row>
    <row r="11715" spans="1:3" x14ac:dyDescent="0.25">
      <c r="A11715">
        <v>6575</v>
      </c>
      <c r="B11715" s="1">
        <f>DATE(2018,1,1) + TIME(0,0,0)</f>
        <v>43101</v>
      </c>
      <c r="C11715">
        <v>28.110967636000002</v>
      </c>
    </row>
    <row r="11716" spans="1:3" x14ac:dyDescent="0.25">
      <c r="A11716">
        <v>6606</v>
      </c>
      <c r="B11716" s="1">
        <f>DATE(2018,2,1) + TIME(0,0,0)</f>
        <v>43132</v>
      </c>
      <c r="C11716">
        <v>28.122217178</v>
      </c>
    </row>
    <row r="11717" spans="1:3" x14ac:dyDescent="0.25">
      <c r="A11717">
        <v>6634</v>
      </c>
      <c r="B11717" s="1">
        <f>DATE(2018,3,1) + TIME(0,0,0)</f>
        <v>43160</v>
      </c>
      <c r="C11717">
        <v>28.132360458000001</v>
      </c>
    </row>
    <row r="11718" spans="1:3" x14ac:dyDescent="0.25">
      <c r="A11718">
        <v>6665</v>
      </c>
      <c r="B11718" s="1">
        <f>DATE(2018,4,1) + TIME(0,0,0)</f>
        <v>43191</v>
      </c>
      <c r="C11718">
        <v>28.143569946</v>
      </c>
    </row>
    <row r="11719" spans="1:3" x14ac:dyDescent="0.25">
      <c r="A11719">
        <v>6695</v>
      </c>
      <c r="B11719" s="1">
        <f>DATE(2018,5,1) + TIME(0,0,0)</f>
        <v>43221</v>
      </c>
      <c r="C11719">
        <v>28.154397964000001</v>
      </c>
    </row>
    <row r="11720" spans="1:3" x14ac:dyDescent="0.25">
      <c r="A11720">
        <v>6726</v>
      </c>
      <c r="B11720" s="1">
        <f>DATE(2018,6,1) + TIME(0,0,0)</f>
        <v>43252</v>
      </c>
      <c r="C11720">
        <v>28.165567398</v>
      </c>
    </row>
    <row r="11721" spans="1:3" x14ac:dyDescent="0.25">
      <c r="A11721">
        <v>6756</v>
      </c>
      <c r="B11721" s="1">
        <f>DATE(2018,7,1) + TIME(0,0,0)</f>
        <v>43282</v>
      </c>
      <c r="C11721">
        <v>28.176355361999999</v>
      </c>
    </row>
    <row r="11722" spans="1:3" x14ac:dyDescent="0.25">
      <c r="A11722">
        <v>6787</v>
      </c>
      <c r="B11722" s="1">
        <f>DATE(2018,8,1) + TIME(0,0,0)</f>
        <v>43313</v>
      </c>
      <c r="C11722">
        <v>28.187484740999999</v>
      </c>
    </row>
    <row r="11723" spans="1:3" x14ac:dyDescent="0.25">
      <c r="A11723">
        <v>6818</v>
      </c>
      <c r="B11723" s="1">
        <f>DATE(2018,9,1) + TIME(0,0,0)</f>
        <v>43344</v>
      </c>
      <c r="C11723">
        <v>28.198591231999998</v>
      </c>
    </row>
    <row r="11724" spans="1:3" x14ac:dyDescent="0.25">
      <c r="A11724">
        <v>6848</v>
      </c>
      <c r="B11724" s="1">
        <f>DATE(2018,10,1) + TIME(0,0,0)</f>
        <v>43374</v>
      </c>
      <c r="C11724">
        <v>28.209320068</v>
      </c>
    </row>
    <row r="11725" spans="1:3" x14ac:dyDescent="0.25">
      <c r="A11725">
        <v>6879</v>
      </c>
      <c r="B11725" s="1">
        <f>DATE(2018,11,1) + TIME(0,0,0)</f>
        <v>43405</v>
      </c>
      <c r="C11725">
        <v>28.220388411999998</v>
      </c>
    </row>
    <row r="11726" spans="1:3" x14ac:dyDescent="0.25">
      <c r="A11726">
        <v>6909</v>
      </c>
      <c r="B11726" s="1">
        <f>DATE(2018,12,1) + TIME(0,0,0)</f>
        <v>43435</v>
      </c>
      <c r="C11726">
        <v>28.231079101999999</v>
      </c>
    </row>
    <row r="11727" spans="1:3" x14ac:dyDescent="0.25">
      <c r="A11727">
        <v>6940</v>
      </c>
      <c r="B11727" s="1">
        <f>DATE(2019,1,1) + TIME(0,0,0)</f>
        <v>43466</v>
      </c>
      <c r="C11727">
        <v>28.242105484</v>
      </c>
    </row>
    <row r="11728" spans="1:3" x14ac:dyDescent="0.25">
      <c r="A11728">
        <v>6971</v>
      </c>
      <c r="B11728" s="1">
        <f>DATE(2019,2,1) + TIME(0,0,0)</f>
        <v>43497</v>
      </c>
      <c r="C11728">
        <v>28.253112793</v>
      </c>
    </row>
    <row r="11729" spans="1:3" x14ac:dyDescent="0.25">
      <c r="A11729">
        <v>6999</v>
      </c>
      <c r="B11729" s="1">
        <f>DATE(2019,3,1) + TIME(0,0,0)</f>
        <v>43525</v>
      </c>
      <c r="C11729">
        <v>28.263036727999999</v>
      </c>
    </row>
    <row r="11730" spans="1:3" x14ac:dyDescent="0.25">
      <c r="A11730">
        <v>7030</v>
      </c>
      <c r="B11730" s="1">
        <f>DATE(2019,4,1) + TIME(0,0,0)</f>
        <v>43556</v>
      </c>
      <c r="C11730">
        <v>28.274003983</v>
      </c>
    </row>
    <row r="11731" spans="1:3" x14ac:dyDescent="0.25">
      <c r="A11731">
        <v>7060</v>
      </c>
      <c r="B11731" s="1">
        <f>DATE(2019,5,1) + TIME(0,0,0)</f>
        <v>43586</v>
      </c>
      <c r="C11731">
        <v>28.284599304</v>
      </c>
    </row>
    <row r="11732" spans="1:3" x14ac:dyDescent="0.25">
      <c r="A11732">
        <v>7091</v>
      </c>
      <c r="B11732" s="1">
        <f>DATE(2019,6,1) + TIME(0,0,0)</f>
        <v>43617</v>
      </c>
      <c r="C11732">
        <v>28.295528411999999</v>
      </c>
    </row>
    <row r="11733" spans="1:3" x14ac:dyDescent="0.25">
      <c r="A11733">
        <v>7121</v>
      </c>
      <c r="B11733" s="1">
        <f>DATE(2019,7,1) + TIME(0,0,0)</f>
        <v>43647</v>
      </c>
      <c r="C11733">
        <v>28.306087494</v>
      </c>
    </row>
    <row r="11734" spans="1:3" x14ac:dyDescent="0.25">
      <c r="A11734">
        <v>7152</v>
      </c>
      <c r="B11734" s="1">
        <f>DATE(2019,8,1) + TIME(0,0,0)</f>
        <v>43678</v>
      </c>
      <c r="C11734">
        <v>28.316976546999999</v>
      </c>
    </row>
    <row r="11735" spans="1:3" x14ac:dyDescent="0.25">
      <c r="A11735">
        <v>7183</v>
      </c>
      <c r="B11735" s="1">
        <f>DATE(2019,9,1) + TIME(0,0,0)</f>
        <v>43709</v>
      </c>
      <c r="C11735">
        <v>28.327848434</v>
      </c>
    </row>
    <row r="11736" spans="1:3" x14ac:dyDescent="0.25">
      <c r="A11736">
        <v>7213</v>
      </c>
      <c r="B11736" s="1">
        <f>DATE(2019,10,1) + TIME(0,0,0)</f>
        <v>43739</v>
      </c>
      <c r="C11736">
        <v>28.338350296000002</v>
      </c>
    </row>
    <row r="11737" spans="1:3" x14ac:dyDescent="0.25">
      <c r="A11737">
        <v>7244</v>
      </c>
      <c r="B11737" s="1">
        <f>DATE(2019,11,1) + TIME(0,0,0)</f>
        <v>43770</v>
      </c>
      <c r="C11737">
        <v>28.349182128999999</v>
      </c>
    </row>
    <row r="11738" spans="1:3" x14ac:dyDescent="0.25">
      <c r="A11738">
        <v>7274</v>
      </c>
      <c r="B11738" s="1">
        <f>DATE(2019,12,1) + TIME(0,0,0)</f>
        <v>43800</v>
      </c>
      <c r="C11738">
        <v>28.359645843999999</v>
      </c>
    </row>
    <row r="11739" spans="1:3" x14ac:dyDescent="0.25">
      <c r="A11739">
        <v>7305</v>
      </c>
      <c r="B11739" s="1">
        <f>DATE(2020,1,1) + TIME(0,0,0)</f>
        <v>43831</v>
      </c>
      <c r="C11739">
        <v>28.370439528999999</v>
      </c>
    </row>
    <row r="11740" spans="1:3" x14ac:dyDescent="0.25">
      <c r="A11740">
        <v>7336</v>
      </c>
      <c r="B11740" s="1">
        <f>DATE(2020,2,1) + TIME(0,0,0)</f>
        <v>43862</v>
      </c>
      <c r="C11740">
        <v>28.381214142000001</v>
      </c>
    </row>
    <row r="11741" spans="1:3" x14ac:dyDescent="0.25">
      <c r="A11741">
        <v>7365</v>
      </c>
      <c r="B11741" s="1">
        <f>DATE(2020,3,1) + TIME(0,0,0)</f>
        <v>43891</v>
      </c>
      <c r="C11741">
        <v>28.391275405999998</v>
      </c>
    </row>
    <row r="11742" spans="1:3" x14ac:dyDescent="0.25">
      <c r="A11742">
        <v>7396</v>
      </c>
      <c r="B11742" s="1">
        <f>DATE(2020,4,1) + TIME(0,0,0)</f>
        <v>43922</v>
      </c>
      <c r="C11742">
        <v>28.402011870999999</v>
      </c>
    </row>
    <row r="11743" spans="1:3" x14ac:dyDescent="0.25">
      <c r="A11743">
        <v>7426</v>
      </c>
      <c r="B11743" s="1">
        <f>DATE(2020,5,1) + TIME(0,0,0)</f>
        <v>43952</v>
      </c>
      <c r="C11743">
        <v>28.412384032999999</v>
      </c>
    </row>
    <row r="11744" spans="1:3" x14ac:dyDescent="0.25">
      <c r="A11744">
        <v>7457</v>
      </c>
      <c r="B11744" s="1">
        <f>DATE(2020,6,1) + TIME(0,0,0)</f>
        <v>43983</v>
      </c>
      <c r="C11744">
        <v>28.423082352000002</v>
      </c>
    </row>
    <row r="11745" spans="1:3" x14ac:dyDescent="0.25">
      <c r="A11745">
        <v>7487</v>
      </c>
      <c r="B11745" s="1">
        <f>DATE(2020,7,1) + TIME(0,0,0)</f>
        <v>44013</v>
      </c>
      <c r="C11745">
        <v>28.433418274000001</v>
      </c>
    </row>
    <row r="11746" spans="1:3" x14ac:dyDescent="0.25">
      <c r="A11746">
        <v>7518</v>
      </c>
      <c r="B11746" s="1">
        <f>DATE(2020,8,1) + TIME(0,0,0)</f>
        <v>44044</v>
      </c>
      <c r="C11746">
        <v>28.444078444999999</v>
      </c>
    </row>
    <row r="11747" spans="1:3" x14ac:dyDescent="0.25">
      <c r="A11747">
        <v>7549</v>
      </c>
      <c r="B11747" s="1">
        <f>DATE(2020,9,1) + TIME(0,0,0)</f>
        <v>44075</v>
      </c>
      <c r="C11747">
        <v>28.454721451000001</v>
      </c>
    </row>
    <row r="11748" spans="1:3" x14ac:dyDescent="0.25">
      <c r="A11748">
        <v>7579</v>
      </c>
      <c r="B11748" s="1">
        <f>DATE(2020,10,1) + TIME(0,0,0)</f>
        <v>44105</v>
      </c>
      <c r="C11748">
        <v>28.46500206</v>
      </c>
    </row>
    <row r="11749" spans="1:3" x14ac:dyDescent="0.25">
      <c r="A11749">
        <v>7610</v>
      </c>
      <c r="B11749" s="1">
        <f>DATE(2020,11,1) + TIME(0,0,0)</f>
        <v>44136</v>
      </c>
      <c r="C11749">
        <v>28.475605010999999</v>
      </c>
    </row>
    <row r="11750" spans="1:3" x14ac:dyDescent="0.25">
      <c r="A11750">
        <v>7640</v>
      </c>
      <c r="B11750" s="1">
        <f>DATE(2020,12,1) + TIME(0,0,0)</f>
        <v>44166</v>
      </c>
      <c r="C11750">
        <v>28.485851287999999</v>
      </c>
    </row>
    <row r="11751" spans="1:3" x14ac:dyDescent="0.25">
      <c r="A11751">
        <v>7671</v>
      </c>
      <c r="B11751" s="1">
        <f>DATE(2021,1,1) + TIME(0,0,0)</f>
        <v>44197</v>
      </c>
      <c r="C11751">
        <v>28.496417998999998</v>
      </c>
    </row>
    <row r="11752" spans="1:3" x14ac:dyDescent="0.25">
      <c r="A11752">
        <v>7702</v>
      </c>
      <c r="B11752" s="1">
        <f>DATE(2021,2,1) + TIME(0,0,0)</f>
        <v>44228</v>
      </c>
      <c r="C11752">
        <v>28.506967544999998</v>
      </c>
    </row>
    <row r="11753" spans="1:3" x14ac:dyDescent="0.25">
      <c r="A11753">
        <v>7730</v>
      </c>
      <c r="B11753" s="1">
        <f>DATE(2021,3,1) + TIME(0,0,0)</f>
        <v>44256</v>
      </c>
      <c r="C11753">
        <v>28.516479491999998</v>
      </c>
    </row>
    <row r="11754" spans="1:3" x14ac:dyDescent="0.25">
      <c r="A11754">
        <v>7761</v>
      </c>
      <c r="B11754" s="1">
        <f>DATE(2021,4,1) + TIME(0,0,0)</f>
        <v>44287</v>
      </c>
      <c r="C11754">
        <v>28.526992797999998</v>
      </c>
    </row>
    <row r="11755" spans="1:3" x14ac:dyDescent="0.25">
      <c r="A11755">
        <v>7791</v>
      </c>
      <c r="B11755" s="1">
        <f>DATE(2021,5,1) + TIME(0,0,0)</f>
        <v>44317</v>
      </c>
      <c r="C11755">
        <v>28.537149428999999</v>
      </c>
    </row>
    <row r="11756" spans="1:3" x14ac:dyDescent="0.25">
      <c r="A11756">
        <v>7822</v>
      </c>
      <c r="B11756" s="1">
        <f>DATE(2021,6,1) + TIME(0,0,0)</f>
        <v>44348</v>
      </c>
      <c r="C11756">
        <v>28.547624588000001</v>
      </c>
    </row>
    <row r="11757" spans="1:3" x14ac:dyDescent="0.25">
      <c r="A11757">
        <v>7852</v>
      </c>
      <c r="B11757" s="1">
        <f>DATE(2021,7,1) + TIME(0,0,0)</f>
        <v>44378</v>
      </c>
      <c r="C11757">
        <v>28.557746887</v>
      </c>
    </row>
    <row r="11758" spans="1:3" x14ac:dyDescent="0.25">
      <c r="A11758">
        <v>7883</v>
      </c>
      <c r="B11758" s="1">
        <f>DATE(2021,8,1) + TIME(0,0,0)</f>
        <v>44409</v>
      </c>
      <c r="C11758">
        <v>28.568187714</v>
      </c>
    </row>
    <row r="11759" spans="1:3" x14ac:dyDescent="0.25">
      <c r="A11759">
        <v>7914</v>
      </c>
      <c r="B11759" s="1">
        <f>DATE(2021,9,1) + TIME(0,0,0)</f>
        <v>44440</v>
      </c>
      <c r="C11759">
        <v>28.578609467</v>
      </c>
    </row>
    <row r="11760" spans="1:3" x14ac:dyDescent="0.25">
      <c r="A11760">
        <v>7944</v>
      </c>
      <c r="B11760" s="1">
        <f>DATE(2021,10,1) + TIME(0,0,0)</f>
        <v>44470</v>
      </c>
      <c r="C11760">
        <v>28.588678359999999</v>
      </c>
    </row>
    <row r="11761" spans="1:3" x14ac:dyDescent="0.25">
      <c r="A11761">
        <v>7975</v>
      </c>
      <c r="B11761" s="1">
        <f>DATE(2021,11,1) + TIME(0,0,0)</f>
        <v>44501</v>
      </c>
      <c r="C11761">
        <v>28.599065781</v>
      </c>
    </row>
    <row r="11762" spans="1:3" x14ac:dyDescent="0.25">
      <c r="A11762">
        <v>8005</v>
      </c>
      <c r="B11762" s="1">
        <f>DATE(2021,12,1) + TIME(0,0,0)</f>
        <v>44531</v>
      </c>
      <c r="C11762">
        <v>28.609098434</v>
      </c>
    </row>
    <row r="11763" spans="1:3" x14ac:dyDescent="0.25">
      <c r="A11763">
        <v>8036</v>
      </c>
      <c r="B11763" s="1">
        <f>DATE(2022,1,1) + TIME(0,0,0)</f>
        <v>44562</v>
      </c>
      <c r="C11763">
        <v>28.619449615000001</v>
      </c>
    </row>
    <row r="11764" spans="1:3" x14ac:dyDescent="0.25">
      <c r="A11764">
        <v>8067</v>
      </c>
      <c r="B11764" s="1">
        <f>DATE(2022,2,1) + TIME(0,0,0)</f>
        <v>44593</v>
      </c>
      <c r="C11764">
        <v>28.629783629999999</v>
      </c>
    </row>
    <row r="11765" spans="1:3" x14ac:dyDescent="0.25">
      <c r="A11765">
        <v>8095</v>
      </c>
      <c r="B11765" s="1">
        <f>DATE(2022,3,1) + TIME(0,0,0)</f>
        <v>44621</v>
      </c>
      <c r="C11765">
        <v>28.639101027999999</v>
      </c>
    </row>
    <row r="11766" spans="1:3" x14ac:dyDescent="0.25">
      <c r="A11766">
        <v>8126</v>
      </c>
      <c r="B11766" s="1">
        <f>DATE(2022,4,1) + TIME(0,0,0)</f>
        <v>44652</v>
      </c>
      <c r="C11766">
        <v>28.649400710999998</v>
      </c>
    </row>
    <row r="11767" spans="1:3" x14ac:dyDescent="0.25">
      <c r="A11767">
        <v>8156</v>
      </c>
      <c r="B11767" s="1">
        <f>DATE(2022,5,1) + TIME(0,0,0)</f>
        <v>44682</v>
      </c>
      <c r="C11767">
        <v>28.659349442</v>
      </c>
    </row>
    <row r="11768" spans="1:3" x14ac:dyDescent="0.25">
      <c r="A11768">
        <v>8187</v>
      </c>
      <c r="B11768" s="1">
        <f>DATE(2022,6,1) + TIME(0,0,0)</f>
        <v>44713</v>
      </c>
      <c r="C11768">
        <v>28.669612884999999</v>
      </c>
    </row>
    <row r="11769" spans="1:3" x14ac:dyDescent="0.25">
      <c r="A11769">
        <v>8217</v>
      </c>
      <c r="B11769" s="1">
        <f>DATE(2022,7,1) + TIME(0,0,0)</f>
        <v>44743</v>
      </c>
      <c r="C11769">
        <v>28.67952919</v>
      </c>
    </row>
    <row r="11770" spans="1:3" x14ac:dyDescent="0.25">
      <c r="A11770">
        <v>8248</v>
      </c>
      <c r="B11770" s="1">
        <f>DATE(2022,8,1) + TIME(0,0,0)</f>
        <v>44774</v>
      </c>
      <c r="C11770">
        <v>28.689758301000001</v>
      </c>
    </row>
    <row r="11771" spans="1:3" x14ac:dyDescent="0.25">
      <c r="A11771">
        <v>8279</v>
      </c>
      <c r="B11771" s="1">
        <f>DATE(2022,9,1) + TIME(0,0,0)</f>
        <v>44805</v>
      </c>
      <c r="C11771">
        <v>28.699970244999999</v>
      </c>
    </row>
    <row r="11772" spans="1:3" x14ac:dyDescent="0.25">
      <c r="A11772">
        <v>8309</v>
      </c>
      <c r="B11772" s="1">
        <f>DATE(2022,10,1) + TIME(0,0,0)</f>
        <v>44835</v>
      </c>
      <c r="C11772">
        <v>28.709836960000001</v>
      </c>
    </row>
    <row r="11773" spans="1:3" x14ac:dyDescent="0.25">
      <c r="A11773">
        <v>8340</v>
      </c>
      <c r="B11773" s="1">
        <f>DATE(2022,11,1) + TIME(0,0,0)</f>
        <v>44866</v>
      </c>
      <c r="C11773">
        <v>28.720014572</v>
      </c>
    </row>
    <row r="11774" spans="1:3" x14ac:dyDescent="0.25">
      <c r="A11774">
        <v>8370</v>
      </c>
      <c r="B11774" s="1">
        <f>DATE(2022,12,1) + TIME(0,0,0)</f>
        <v>44896</v>
      </c>
      <c r="C11774">
        <v>28.729846953999999</v>
      </c>
    </row>
    <row r="11775" spans="1:3" x14ac:dyDescent="0.25">
      <c r="A11775">
        <v>8401</v>
      </c>
      <c r="B11775" s="1">
        <f>DATE(2023,1,1) + TIME(0,0,0)</f>
        <v>44927</v>
      </c>
      <c r="C11775">
        <v>28.739990234</v>
      </c>
    </row>
    <row r="11776" spans="1:3" x14ac:dyDescent="0.25">
      <c r="A11776">
        <v>8432</v>
      </c>
      <c r="B11776" s="1">
        <f>DATE(2023,2,1) + TIME(0,0,0)</f>
        <v>44958</v>
      </c>
      <c r="C11776">
        <v>28.750116347999999</v>
      </c>
    </row>
    <row r="11777" spans="1:3" x14ac:dyDescent="0.25">
      <c r="A11777">
        <v>8460</v>
      </c>
      <c r="B11777" s="1">
        <f>DATE(2023,3,1) + TIME(0,0,0)</f>
        <v>44986</v>
      </c>
      <c r="C11777">
        <v>28.759248734</v>
      </c>
    </row>
    <row r="11778" spans="1:3" x14ac:dyDescent="0.25">
      <c r="A11778">
        <v>8491</v>
      </c>
      <c r="B11778" s="1">
        <f>DATE(2023,4,1) + TIME(0,0,0)</f>
        <v>45017</v>
      </c>
      <c r="C11778">
        <v>28.769342422000001</v>
      </c>
    </row>
    <row r="11779" spans="1:3" x14ac:dyDescent="0.25">
      <c r="A11779">
        <v>8521</v>
      </c>
      <c r="B11779" s="1">
        <f>DATE(2023,5,1) + TIME(0,0,0)</f>
        <v>45047</v>
      </c>
      <c r="C11779">
        <v>28.779094696000001</v>
      </c>
    </row>
    <row r="11780" spans="1:3" x14ac:dyDescent="0.25">
      <c r="A11780">
        <v>8552</v>
      </c>
      <c r="B11780" s="1">
        <f>DATE(2023,6,1) + TIME(0,0,0)</f>
        <v>45078</v>
      </c>
      <c r="C11780">
        <v>28.789154053000001</v>
      </c>
    </row>
    <row r="11781" spans="1:3" x14ac:dyDescent="0.25">
      <c r="A11781">
        <v>8582</v>
      </c>
      <c r="B11781" s="1">
        <f>DATE(2023,7,1) + TIME(0,0,0)</f>
        <v>45108</v>
      </c>
      <c r="C11781">
        <v>28.798873901</v>
      </c>
    </row>
    <row r="11782" spans="1:3" x14ac:dyDescent="0.25">
      <c r="A11782">
        <v>8613</v>
      </c>
      <c r="B11782" s="1">
        <f>DATE(2023,8,1) + TIME(0,0,0)</f>
        <v>45139</v>
      </c>
      <c r="C11782">
        <v>28.808900832999999</v>
      </c>
    </row>
    <row r="11783" spans="1:3" x14ac:dyDescent="0.25">
      <c r="A11783">
        <v>8644</v>
      </c>
      <c r="B11783" s="1">
        <f>DATE(2023,9,1) + TIME(0,0,0)</f>
        <v>45170</v>
      </c>
      <c r="C11783">
        <v>28.818912506</v>
      </c>
    </row>
    <row r="11784" spans="1:3" x14ac:dyDescent="0.25">
      <c r="A11784">
        <v>8674</v>
      </c>
      <c r="B11784" s="1">
        <f>DATE(2023,10,1) + TIME(0,0,0)</f>
        <v>45200</v>
      </c>
      <c r="C11784">
        <v>28.828582764</v>
      </c>
    </row>
    <row r="11785" spans="1:3" x14ac:dyDescent="0.25">
      <c r="A11785">
        <v>8705</v>
      </c>
      <c r="B11785" s="1">
        <f>DATE(2023,11,1) + TIME(0,0,0)</f>
        <v>45231</v>
      </c>
      <c r="C11785">
        <v>28.838562012000001</v>
      </c>
    </row>
    <row r="11786" spans="1:3" x14ac:dyDescent="0.25">
      <c r="A11786">
        <v>8735</v>
      </c>
      <c r="B11786" s="1">
        <f>DATE(2023,12,1) + TIME(0,0,0)</f>
        <v>45261</v>
      </c>
      <c r="C11786">
        <v>28.848201752000001</v>
      </c>
    </row>
    <row r="11787" spans="1:3" x14ac:dyDescent="0.25">
      <c r="A11787">
        <v>8766</v>
      </c>
      <c r="B11787" s="1">
        <f>DATE(2024,1,1) + TIME(0,0,0)</f>
        <v>45292</v>
      </c>
      <c r="C11787">
        <v>28.858146667</v>
      </c>
    </row>
    <row r="11788" spans="1:3" x14ac:dyDescent="0.25">
      <c r="A11788">
        <v>8797</v>
      </c>
      <c r="B11788" s="1">
        <f>DATE(2024,2,1) + TIME(0,0,0)</f>
        <v>45323</v>
      </c>
      <c r="C11788">
        <v>28.868074416999999</v>
      </c>
    </row>
    <row r="11789" spans="1:3" x14ac:dyDescent="0.25">
      <c r="A11789">
        <v>8826</v>
      </c>
      <c r="B11789" s="1">
        <f>DATE(2024,3,1) + TIME(0,0,0)</f>
        <v>45352</v>
      </c>
      <c r="C11789">
        <v>28.877347946</v>
      </c>
    </row>
    <row r="11790" spans="1:3" x14ac:dyDescent="0.25">
      <c r="A11790">
        <v>8857</v>
      </c>
      <c r="B11790" s="1">
        <f>DATE(2024,4,1) + TIME(0,0,0)</f>
        <v>45383</v>
      </c>
      <c r="C11790">
        <v>28.887245178000001</v>
      </c>
    </row>
    <row r="11791" spans="1:3" x14ac:dyDescent="0.25">
      <c r="A11791">
        <v>8887</v>
      </c>
      <c r="B11791" s="1">
        <f>DATE(2024,5,1) + TIME(0,0,0)</f>
        <v>45413</v>
      </c>
      <c r="C11791">
        <v>28.896806717</v>
      </c>
    </row>
    <row r="11792" spans="1:3" x14ac:dyDescent="0.25">
      <c r="A11792">
        <v>8918</v>
      </c>
      <c r="B11792" s="1">
        <f>DATE(2024,6,1) + TIME(0,0,0)</f>
        <v>45444</v>
      </c>
      <c r="C11792">
        <v>28.906671524</v>
      </c>
    </row>
    <row r="11793" spans="1:3" x14ac:dyDescent="0.25">
      <c r="A11793">
        <v>8948</v>
      </c>
      <c r="B11793" s="1">
        <f>DATE(2024,7,1) + TIME(0,0,0)</f>
        <v>45474</v>
      </c>
      <c r="C11793">
        <v>28.916202545000001</v>
      </c>
    </row>
    <row r="11794" spans="1:3" x14ac:dyDescent="0.25">
      <c r="A11794">
        <v>8979</v>
      </c>
      <c r="B11794" s="1">
        <f>DATE(2024,8,1) + TIME(0,0,0)</f>
        <v>45505</v>
      </c>
      <c r="C11794">
        <v>28.926036835000001</v>
      </c>
    </row>
    <row r="11795" spans="1:3" x14ac:dyDescent="0.25">
      <c r="A11795">
        <v>9010</v>
      </c>
      <c r="B11795" s="1">
        <f>DATE(2024,9,1) + TIME(0,0,0)</f>
        <v>45536</v>
      </c>
      <c r="C11795">
        <v>28.935853957999999</v>
      </c>
    </row>
    <row r="11796" spans="1:3" x14ac:dyDescent="0.25">
      <c r="A11796">
        <v>9040</v>
      </c>
      <c r="B11796" s="1">
        <f>DATE(2024,10,1) + TIME(0,0,0)</f>
        <v>45566</v>
      </c>
      <c r="C11796">
        <v>28.945339203</v>
      </c>
    </row>
    <row r="11797" spans="1:3" x14ac:dyDescent="0.25">
      <c r="A11797">
        <v>9071</v>
      </c>
      <c r="B11797" s="1">
        <f>DATE(2024,11,1) + TIME(0,0,0)</f>
        <v>45597</v>
      </c>
      <c r="C11797">
        <v>28.955123901</v>
      </c>
    </row>
    <row r="11798" spans="1:3" x14ac:dyDescent="0.25">
      <c r="A11798">
        <v>9101</v>
      </c>
      <c r="B11798" s="1">
        <f>DATE(2024,12,1) + TIME(0,0,0)</f>
        <v>45627</v>
      </c>
      <c r="C11798">
        <v>28.964578628999998</v>
      </c>
    </row>
    <row r="11799" spans="1:3" x14ac:dyDescent="0.25">
      <c r="A11799">
        <v>9132</v>
      </c>
      <c r="B11799" s="1">
        <f>DATE(2025,1,1) + TIME(0,0,0)</f>
        <v>45658</v>
      </c>
      <c r="C11799">
        <v>28.974332809</v>
      </c>
    </row>
    <row r="11800" spans="1:3" x14ac:dyDescent="0.25">
      <c r="A11800">
        <v>9163</v>
      </c>
      <c r="B11800" s="1">
        <f>DATE(2025,2,1) + TIME(0,0,0)</f>
        <v>45689</v>
      </c>
      <c r="C11800">
        <v>28.984071732</v>
      </c>
    </row>
    <row r="11801" spans="1:3" x14ac:dyDescent="0.25">
      <c r="A11801">
        <v>9191</v>
      </c>
      <c r="B11801" s="1">
        <f>DATE(2025,3,1) + TIME(0,0,0)</f>
        <v>45717</v>
      </c>
      <c r="C11801">
        <v>28.992855072000001</v>
      </c>
    </row>
    <row r="11802" spans="1:3" x14ac:dyDescent="0.25">
      <c r="A11802">
        <v>9222</v>
      </c>
      <c r="B11802" s="1">
        <f>DATE(2025,4,1) + TIME(0,0,0)</f>
        <v>45748</v>
      </c>
      <c r="C11802">
        <v>29.002563476999999</v>
      </c>
    </row>
    <row r="11803" spans="1:3" x14ac:dyDescent="0.25">
      <c r="A11803">
        <v>9252</v>
      </c>
      <c r="B11803" s="1">
        <f>DATE(2025,5,1) + TIME(0,0,0)</f>
        <v>45778</v>
      </c>
      <c r="C11803">
        <v>29.011943816999999</v>
      </c>
    </row>
    <row r="11804" spans="1:3" x14ac:dyDescent="0.25">
      <c r="A11804">
        <v>9283</v>
      </c>
      <c r="B11804" s="1">
        <f>DATE(2025,6,1) + TIME(0,0,0)</f>
        <v>45809</v>
      </c>
      <c r="C11804">
        <v>29.021619797</v>
      </c>
    </row>
    <row r="11805" spans="1:3" x14ac:dyDescent="0.25">
      <c r="A11805">
        <v>9313</v>
      </c>
      <c r="B11805" s="1">
        <f>DATE(2025,7,1) + TIME(0,0,0)</f>
        <v>45839</v>
      </c>
      <c r="C11805">
        <v>29.030971526999998</v>
      </c>
    </row>
    <row r="11806" spans="1:3" x14ac:dyDescent="0.25">
      <c r="A11806">
        <v>9344</v>
      </c>
      <c r="B11806" s="1">
        <f>DATE(2025,8,1) + TIME(0,0,0)</f>
        <v>45870</v>
      </c>
      <c r="C11806">
        <v>29.040618896000002</v>
      </c>
    </row>
    <row r="11807" spans="1:3" x14ac:dyDescent="0.25">
      <c r="A11807">
        <v>9375</v>
      </c>
      <c r="B11807" s="1">
        <f>DATE(2025,9,1) + TIME(0,0,0)</f>
        <v>45901</v>
      </c>
      <c r="C11807">
        <v>29.050251007</v>
      </c>
    </row>
    <row r="11808" spans="1:3" x14ac:dyDescent="0.25">
      <c r="A11808">
        <v>9405</v>
      </c>
      <c r="B11808" s="1">
        <f>DATE(2025,10,1) + TIME(0,0,0)</f>
        <v>45931</v>
      </c>
      <c r="C11808">
        <v>29.059556960999998</v>
      </c>
    </row>
    <row r="11809" spans="1:3" x14ac:dyDescent="0.25">
      <c r="A11809">
        <v>9436</v>
      </c>
      <c r="B11809" s="1">
        <f>DATE(2025,11,1) + TIME(0,0,0)</f>
        <v>45962</v>
      </c>
      <c r="C11809">
        <v>29.069158554000001</v>
      </c>
    </row>
    <row r="11810" spans="1:3" x14ac:dyDescent="0.25">
      <c r="A11810">
        <v>9466</v>
      </c>
      <c r="B11810" s="1">
        <f>DATE(2025,12,1) + TIME(0,0,0)</f>
        <v>45992</v>
      </c>
      <c r="C11810">
        <v>29.078435897999999</v>
      </c>
    </row>
    <row r="11811" spans="1:3" x14ac:dyDescent="0.25">
      <c r="A11811">
        <v>9497</v>
      </c>
      <c r="B11811" s="1">
        <f>DATE(2026,1,1) + TIME(0,0,0)</f>
        <v>46023</v>
      </c>
      <c r="C11811">
        <v>29.088006972999999</v>
      </c>
    </row>
    <row r="11812" spans="1:3" x14ac:dyDescent="0.25">
      <c r="A11812">
        <v>9528</v>
      </c>
      <c r="B11812" s="1">
        <f>DATE(2026,2,1) + TIME(0,0,0)</f>
        <v>46054</v>
      </c>
      <c r="C11812">
        <v>29.097564696999999</v>
      </c>
    </row>
    <row r="11813" spans="1:3" x14ac:dyDescent="0.25">
      <c r="A11813">
        <v>9556</v>
      </c>
      <c r="B11813" s="1">
        <f>DATE(2026,3,1) + TIME(0,0,0)</f>
        <v>46082</v>
      </c>
      <c r="C11813">
        <v>29.106184005999999</v>
      </c>
    </row>
    <row r="11814" spans="1:3" x14ac:dyDescent="0.25">
      <c r="A11814">
        <v>9587</v>
      </c>
      <c r="B11814" s="1">
        <f>DATE(2026,4,1) + TIME(0,0,0)</f>
        <v>46113</v>
      </c>
      <c r="C11814">
        <v>29.115711212000001</v>
      </c>
    </row>
    <row r="11815" spans="1:3" x14ac:dyDescent="0.25">
      <c r="A11815">
        <v>9617</v>
      </c>
      <c r="B11815" s="1">
        <f>DATE(2026,5,1) + TIME(0,0,0)</f>
        <v>46143</v>
      </c>
      <c r="C11815">
        <v>29.124916077000002</v>
      </c>
    </row>
    <row r="11816" spans="1:3" x14ac:dyDescent="0.25">
      <c r="A11816">
        <v>9648</v>
      </c>
      <c r="B11816" s="1">
        <f>DATE(2026,6,1) + TIME(0,0,0)</f>
        <v>46174</v>
      </c>
      <c r="C11816">
        <v>29.134414672999998</v>
      </c>
    </row>
    <row r="11817" spans="1:3" x14ac:dyDescent="0.25">
      <c r="A11817">
        <v>9678</v>
      </c>
      <c r="B11817" s="1">
        <f>DATE(2026,7,1) + TIME(0,0,0)</f>
        <v>46204</v>
      </c>
      <c r="C11817">
        <v>29.143592834</v>
      </c>
    </row>
    <row r="11818" spans="1:3" x14ac:dyDescent="0.25">
      <c r="A11818">
        <v>9709</v>
      </c>
      <c r="B11818" s="1">
        <f>DATE(2026,8,1) + TIME(0,0,0)</f>
        <v>46235</v>
      </c>
      <c r="C11818">
        <v>29.153060913000001</v>
      </c>
    </row>
    <row r="11819" spans="1:3" x14ac:dyDescent="0.25">
      <c r="A11819">
        <v>9740</v>
      </c>
      <c r="B11819" s="1">
        <f>DATE(2026,9,1) + TIME(0,0,0)</f>
        <v>46266</v>
      </c>
      <c r="C11819">
        <v>29.162515639999999</v>
      </c>
    </row>
    <row r="11820" spans="1:3" x14ac:dyDescent="0.25">
      <c r="A11820">
        <v>9770</v>
      </c>
      <c r="B11820" s="1">
        <f>DATE(2026,10,1) + TIME(0,0,0)</f>
        <v>46296</v>
      </c>
      <c r="C11820">
        <v>29.171649933000001</v>
      </c>
    </row>
    <row r="11821" spans="1:3" x14ac:dyDescent="0.25">
      <c r="A11821">
        <v>9801</v>
      </c>
      <c r="B11821" s="1">
        <f>DATE(2026,11,1) + TIME(0,0,0)</f>
        <v>46327</v>
      </c>
      <c r="C11821">
        <v>29.181076050000001</v>
      </c>
    </row>
    <row r="11822" spans="1:3" x14ac:dyDescent="0.25">
      <c r="A11822">
        <v>9831</v>
      </c>
      <c r="B11822" s="1">
        <f>DATE(2026,12,1) + TIME(0,0,0)</f>
        <v>46357</v>
      </c>
      <c r="C11822">
        <v>29.190181731999999</v>
      </c>
    </row>
    <row r="11823" spans="1:3" x14ac:dyDescent="0.25">
      <c r="A11823">
        <v>9862</v>
      </c>
      <c r="B11823" s="1">
        <f>DATE(2027,1,1) + TIME(0,0,0)</f>
        <v>46388</v>
      </c>
      <c r="C11823">
        <v>29.199577332</v>
      </c>
    </row>
    <row r="11824" spans="1:3" x14ac:dyDescent="0.25">
      <c r="A11824">
        <v>9893</v>
      </c>
      <c r="B11824" s="1">
        <f>DATE(2027,2,1) + TIME(0,0,0)</f>
        <v>46419</v>
      </c>
      <c r="C11824">
        <v>29.208955764999999</v>
      </c>
    </row>
    <row r="11825" spans="1:3" x14ac:dyDescent="0.25">
      <c r="A11825">
        <v>9921</v>
      </c>
      <c r="B11825" s="1">
        <f>DATE(2027,3,1) + TIME(0,0,0)</f>
        <v>46447</v>
      </c>
      <c r="C11825">
        <v>29.217414856000001</v>
      </c>
    </row>
    <row r="11826" spans="1:3" x14ac:dyDescent="0.25">
      <c r="A11826">
        <v>9952</v>
      </c>
      <c r="B11826" s="1">
        <f>DATE(2027,4,1) + TIME(0,0,0)</f>
        <v>46478</v>
      </c>
      <c r="C11826">
        <v>29.226764678999999</v>
      </c>
    </row>
    <row r="11827" spans="1:3" x14ac:dyDescent="0.25">
      <c r="A11827">
        <v>9982</v>
      </c>
      <c r="B11827" s="1">
        <f>DATE(2027,5,1) + TIME(0,0,0)</f>
        <v>46508</v>
      </c>
      <c r="C11827">
        <v>29.235797882</v>
      </c>
    </row>
    <row r="11828" spans="1:3" x14ac:dyDescent="0.25">
      <c r="A11828">
        <v>10013</v>
      </c>
      <c r="B11828" s="1">
        <f>DATE(2027,6,1) + TIME(0,0,0)</f>
        <v>46539</v>
      </c>
      <c r="C11828">
        <v>29.245117187999998</v>
      </c>
    </row>
    <row r="11829" spans="1:3" x14ac:dyDescent="0.25">
      <c r="A11829">
        <v>10043</v>
      </c>
      <c r="B11829" s="1">
        <f>DATE(2027,7,1) + TIME(0,0,0)</f>
        <v>46569</v>
      </c>
      <c r="C11829">
        <v>29.254121779999998</v>
      </c>
    </row>
    <row r="11830" spans="1:3" x14ac:dyDescent="0.25">
      <c r="A11830">
        <v>10074</v>
      </c>
      <c r="B11830" s="1">
        <f>DATE(2027,8,1) + TIME(0,0,0)</f>
        <v>46600</v>
      </c>
      <c r="C11830">
        <v>29.263412475999999</v>
      </c>
    </row>
    <row r="11831" spans="1:3" x14ac:dyDescent="0.25">
      <c r="A11831">
        <v>10105</v>
      </c>
      <c r="B11831" s="1">
        <f>DATE(2027,9,1) + TIME(0,0,0)</f>
        <v>46631</v>
      </c>
      <c r="C11831">
        <v>29.272686005000001</v>
      </c>
    </row>
    <row r="11832" spans="1:3" x14ac:dyDescent="0.25">
      <c r="A11832">
        <v>10135</v>
      </c>
      <c r="B11832" s="1">
        <f>DATE(2027,10,1) + TIME(0,0,0)</f>
        <v>46661</v>
      </c>
      <c r="C11832">
        <v>29.281648636</v>
      </c>
    </row>
    <row r="11833" spans="1:3" x14ac:dyDescent="0.25">
      <c r="A11833">
        <v>10166</v>
      </c>
      <c r="B11833" s="1">
        <f>DATE(2027,11,1) + TIME(0,0,0)</f>
        <v>46692</v>
      </c>
      <c r="C11833">
        <v>29.290893555</v>
      </c>
    </row>
    <row r="11834" spans="1:3" x14ac:dyDescent="0.25">
      <c r="A11834">
        <v>10196</v>
      </c>
      <c r="B11834" s="1">
        <f>DATE(2027,12,1) + TIME(0,0,0)</f>
        <v>46722</v>
      </c>
      <c r="C11834">
        <v>29.299825668</v>
      </c>
    </row>
    <row r="11835" spans="1:3" x14ac:dyDescent="0.25">
      <c r="A11835">
        <v>10227</v>
      </c>
      <c r="B11835" s="1">
        <f>DATE(2028,1,1) + TIME(0,0,0)</f>
        <v>46753</v>
      </c>
      <c r="C11835">
        <v>29.309040070000002</v>
      </c>
    </row>
    <row r="11836" spans="1:3" x14ac:dyDescent="0.25">
      <c r="A11836">
        <v>10258</v>
      </c>
      <c r="B11836" s="1">
        <f>DATE(2028,2,1) + TIME(0,0,0)</f>
        <v>46784</v>
      </c>
      <c r="C11836">
        <v>29.318241119</v>
      </c>
    </row>
    <row r="11837" spans="1:3" x14ac:dyDescent="0.25">
      <c r="A11837">
        <v>10287</v>
      </c>
      <c r="B11837" s="1">
        <f>DATE(2028,3,1) + TIME(0,0,0)</f>
        <v>46813</v>
      </c>
      <c r="C11837">
        <v>29.326835632000002</v>
      </c>
    </row>
    <row r="11838" spans="1:3" x14ac:dyDescent="0.25">
      <c r="A11838">
        <v>10318</v>
      </c>
      <c r="B11838" s="1">
        <f>DATE(2028,4,1) + TIME(0,0,0)</f>
        <v>46844</v>
      </c>
      <c r="C11838">
        <v>29.336008071999998</v>
      </c>
    </row>
    <row r="11839" spans="1:3" x14ac:dyDescent="0.25">
      <c r="A11839">
        <v>10348</v>
      </c>
      <c r="B11839" s="1">
        <f>DATE(2028,5,1) + TIME(0,0,0)</f>
        <v>46874</v>
      </c>
      <c r="C11839">
        <v>29.344869614</v>
      </c>
    </row>
    <row r="11840" spans="1:3" x14ac:dyDescent="0.25">
      <c r="A11840">
        <v>10379</v>
      </c>
      <c r="B11840" s="1">
        <f>DATE(2028,6,1) + TIME(0,0,0)</f>
        <v>46905</v>
      </c>
      <c r="C11840">
        <v>29.354013442999999</v>
      </c>
    </row>
    <row r="11841" spans="1:3" x14ac:dyDescent="0.25">
      <c r="A11841">
        <v>10409</v>
      </c>
      <c r="B11841" s="1">
        <f>DATE(2028,7,1) + TIME(0,0,0)</f>
        <v>46935</v>
      </c>
      <c r="C11841">
        <v>29.362848282000002</v>
      </c>
    </row>
    <row r="11842" spans="1:3" x14ac:dyDescent="0.25">
      <c r="A11842">
        <v>10440</v>
      </c>
      <c r="B11842" s="1">
        <f>DATE(2028,8,1) + TIME(0,0,0)</f>
        <v>46966</v>
      </c>
      <c r="C11842">
        <v>29.371965408000001</v>
      </c>
    </row>
    <row r="11843" spans="1:3" x14ac:dyDescent="0.25">
      <c r="A11843">
        <v>10471</v>
      </c>
      <c r="B11843" s="1">
        <f>DATE(2028,9,1) + TIME(0,0,0)</f>
        <v>46997</v>
      </c>
      <c r="C11843">
        <v>29.381065369000002</v>
      </c>
    </row>
    <row r="11844" spans="1:3" x14ac:dyDescent="0.25">
      <c r="A11844">
        <v>10501</v>
      </c>
      <c r="B11844" s="1">
        <f>DATE(2028,10,1) + TIME(0,0,0)</f>
        <v>47027</v>
      </c>
      <c r="C11844">
        <v>29.389860153000001</v>
      </c>
    </row>
    <row r="11845" spans="1:3" x14ac:dyDescent="0.25">
      <c r="A11845">
        <v>10532</v>
      </c>
      <c r="B11845" s="1">
        <f>DATE(2028,11,1) + TIME(0,0,0)</f>
        <v>47058</v>
      </c>
      <c r="C11845">
        <v>29.398933411000002</v>
      </c>
    </row>
    <row r="11846" spans="1:3" x14ac:dyDescent="0.25">
      <c r="A11846">
        <v>10562</v>
      </c>
      <c r="B11846" s="1">
        <f>DATE(2028,12,1) + TIME(0,0,0)</f>
        <v>47088</v>
      </c>
      <c r="C11846">
        <v>29.407701492000001</v>
      </c>
    </row>
    <row r="11847" spans="1:3" x14ac:dyDescent="0.25">
      <c r="A11847">
        <v>10593</v>
      </c>
      <c r="B11847" s="1">
        <f>DATE(2029,1,1) + TIME(0,0,0)</f>
        <v>47119</v>
      </c>
      <c r="C11847">
        <v>29.416748046999999</v>
      </c>
    </row>
    <row r="11848" spans="1:3" x14ac:dyDescent="0.25">
      <c r="A11848">
        <v>10624</v>
      </c>
      <c r="B11848" s="1">
        <f>DATE(2029,2,1) + TIME(0,0,0)</f>
        <v>47150</v>
      </c>
      <c r="C11848">
        <v>29.425779342999999</v>
      </c>
    </row>
    <row r="11849" spans="1:3" x14ac:dyDescent="0.25">
      <c r="A11849">
        <v>10652</v>
      </c>
      <c r="B11849" s="1">
        <f>DATE(2029,3,1) + TIME(0,0,0)</f>
        <v>47178</v>
      </c>
      <c r="C11849">
        <v>29.433925629000001</v>
      </c>
    </row>
    <row r="11850" spans="1:3" x14ac:dyDescent="0.25">
      <c r="A11850">
        <v>10683</v>
      </c>
      <c r="B11850" s="1">
        <f>DATE(2029,4,1) + TIME(0,0,0)</f>
        <v>47209</v>
      </c>
      <c r="C11850">
        <v>29.442930222000001</v>
      </c>
    </row>
    <row r="11851" spans="1:3" x14ac:dyDescent="0.25">
      <c r="A11851">
        <v>10713</v>
      </c>
      <c r="B11851" s="1">
        <f>DATE(2029,5,1) + TIME(0,0,0)</f>
        <v>47239</v>
      </c>
      <c r="C11851">
        <v>29.451633452999999</v>
      </c>
    </row>
    <row r="11852" spans="1:3" x14ac:dyDescent="0.25">
      <c r="A11852">
        <v>10744</v>
      </c>
      <c r="B11852" s="1">
        <f>DATE(2029,6,1) + TIME(0,0,0)</f>
        <v>47270</v>
      </c>
      <c r="C11852">
        <v>29.460611343</v>
      </c>
    </row>
    <row r="11853" spans="1:3" x14ac:dyDescent="0.25">
      <c r="A11853">
        <v>10774</v>
      </c>
      <c r="B11853" s="1">
        <f>DATE(2029,7,1) + TIME(0,0,0)</f>
        <v>47300</v>
      </c>
      <c r="C11853">
        <v>29.469287871999999</v>
      </c>
    </row>
    <row r="11854" spans="1:3" x14ac:dyDescent="0.25">
      <c r="A11854">
        <v>10805</v>
      </c>
      <c r="B11854" s="1">
        <f>DATE(2029,8,1) + TIME(0,0,0)</f>
        <v>47331</v>
      </c>
      <c r="C11854">
        <v>29.478240967000001</v>
      </c>
    </row>
    <row r="11855" spans="1:3" x14ac:dyDescent="0.25">
      <c r="A11855">
        <v>10836</v>
      </c>
      <c r="B11855" s="1">
        <f>DATE(2029,9,1) + TIME(0,0,0)</f>
        <v>47362</v>
      </c>
      <c r="C11855">
        <v>29.487178801999999</v>
      </c>
    </row>
    <row r="11856" spans="1:3" x14ac:dyDescent="0.25">
      <c r="A11856">
        <v>10866</v>
      </c>
      <c r="B11856" s="1">
        <f>DATE(2029,10,1) + TIME(0,0,0)</f>
        <v>47392</v>
      </c>
      <c r="C11856">
        <v>29.495817184</v>
      </c>
    </row>
    <row r="11857" spans="1:3" x14ac:dyDescent="0.25">
      <c r="A11857">
        <v>10897</v>
      </c>
      <c r="B11857" s="1">
        <f>DATE(2029,11,1) + TIME(0,0,0)</f>
        <v>47423</v>
      </c>
      <c r="C11857">
        <v>29.504730224999999</v>
      </c>
    </row>
    <row r="11858" spans="1:3" x14ac:dyDescent="0.25">
      <c r="A11858">
        <v>10927</v>
      </c>
      <c r="B11858" s="1">
        <f>DATE(2029,12,1) + TIME(0,0,0)</f>
        <v>47453</v>
      </c>
      <c r="C11858">
        <v>29.513341904000001</v>
      </c>
    </row>
    <row r="11859" spans="1:3" x14ac:dyDescent="0.25">
      <c r="A11859">
        <v>10958</v>
      </c>
      <c r="B11859" s="1">
        <f>DATE(2030,1,1) + TIME(0,0,0)</f>
        <v>47484</v>
      </c>
      <c r="C11859">
        <v>29.522228241000001</v>
      </c>
    </row>
    <row r="11860" spans="1:3" x14ac:dyDescent="0.25">
      <c r="A11860">
        <v>10989</v>
      </c>
      <c r="B11860" s="1">
        <f>DATE(2030,2,1) + TIME(0,0,0)</f>
        <v>47515</v>
      </c>
      <c r="C11860">
        <v>29.531101227000001</v>
      </c>
    </row>
    <row r="11861" spans="1:3" x14ac:dyDescent="0.25">
      <c r="A11861">
        <v>11017</v>
      </c>
      <c r="B11861" s="1">
        <f>DATE(2030,3,1) + TIME(0,0,0)</f>
        <v>47543</v>
      </c>
      <c r="C11861">
        <v>29.539106368999999</v>
      </c>
    </row>
    <row r="11862" spans="1:3" x14ac:dyDescent="0.25">
      <c r="A11862">
        <v>11048</v>
      </c>
      <c r="B11862" s="1">
        <f>DATE(2030,4,1) + TIME(0,0,0)</f>
        <v>47574</v>
      </c>
      <c r="C11862">
        <v>29.547954559000001</v>
      </c>
    </row>
    <row r="11863" spans="1:3" x14ac:dyDescent="0.25">
      <c r="A11863">
        <v>11078</v>
      </c>
      <c r="B11863" s="1">
        <f>DATE(2030,5,1) + TIME(0,0,0)</f>
        <v>47604</v>
      </c>
      <c r="C11863">
        <v>29.556503295999999</v>
      </c>
    </row>
    <row r="11864" spans="1:3" x14ac:dyDescent="0.25">
      <c r="A11864">
        <v>11109</v>
      </c>
      <c r="B11864" s="1">
        <f>DATE(2030,6,1) + TIME(0,0,0)</f>
        <v>47635</v>
      </c>
      <c r="C11864">
        <v>29.565326690999999</v>
      </c>
    </row>
    <row r="11865" spans="1:3" x14ac:dyDescent="0.25">
      <c r="A11865">
        <v>11139</v>
      </c>
      <c r="B11865" s="1">
        <f>DATE(2030,7,1) + TIME(0,0,0)</f>
        <v>47665</v>
      </c>
      <c r="C11865">
        <v>29.573852539000001</v>
      </c>
    </row>
    <row r="11866" spans="1:3" x14ac:dyDescent="0.25">
      <c r="A11866">
        <v>11170</v>
      </c>
      <c r="B11866" s="1">
        <f>DATE(2030,8,1) + TIME(0,0,0)</f>
        <v>47696</v>
      </c>
      <c r="C11866">
        <v>29.582649231000001</v>
      </c>
    </row>
    <row r="11867" spans="1:3" x14ac:dyDescent="0.25">
      <c r="A11867">
        <v>11201</v>
      </c>
      <c r="B11867" s="1">
        <f>DATE(2030,9,1) + TIME(0,0,0)</f>
        <v>47727</v>
      </c>
      <c r="C11867">
        <v>29.591434479</v>
      </c>
    </row>
    <row r="11868" spans="1:3" x14ac:dyDescent="0.25">
      <c r="A11868">
        <v>11231</v>
      </c>
      <c r="B11868" s="1">
        <f>DATE(2030,10,1) + TIME(0,0,0)</f>
        <v>47757</v>
      </c>
      <c r="C11868">
        <v>29.599924088000002</v>
      </c>
    </row>
    <row r="11869" spans="1:3" x14ac:dyDescent="0.25">
      <c r="A11869">
        <v>11262</v>
      </c>
      <c r="B11869" s="1">
        <f>DATE(2030,11,1) + TIME(0,0,0)</f>
        <v>47788</v>
      </c>
      <c r="C11869">
        <v>29.608682632000001</v>
      </c>
    </row>
    <row r="11870" spans="1:3" x14ac:dyDescent="0.25">
      <c r="A11870">
        <v>11292</v>
      </c>
      <c r="B11870" s="1">
        <f>DATE(2030,12,1) + TIME(0,0,0)</f>
        <v>47818</v>
      </c>
      <c r="C11870">
        <v>29.617147446000001</v>
      </c>
    </row>
    <row r="11871" spans="1:3" x14ac:dyDescent="0.25">
      <c r="A11871">
        <v>11323</v>
      </c>
      <c r="B11871" s="1">
        <f>DATE(2031,1,1) + TIME(0,0,0)</f>
        <v>47849</v>
      </c>
      <c r="C11871">
        <v>29.625881195000002</v>
      </c>
    </row>
    <row r="11872" spans="1:3" x14ac:dyDescent="0.25">
      <c r="A11872">
        <v>11354</v>
      </c>
      <c r="B11872" s="1">
        <f>DATE(2031,2,1) + TIME(0,0,0)</f>
        <v>47880</v>
      </c>
      <c r="C11872">
        <v>29.634603500000001</v>
      </c>
    </row>
    <row r="11873" spans="1:3" x14ac:dyDescent="0.25">
      <c r="A11873">
        <v>11382</v>
      </c>
      <c r="B11873" s="1">
        <f>DATE(2031,3,1) + TIME(0,0,0)</f>
        <v>47908</v>
      </c>
      <c r="C11873">
        <v>29.642471313000001</v>
      </c>
    </row>
    <row r="11874" spans="1:3" x14ac:dyDescent="0.25">
      <c r="A11874">
        <v>11413</v>
      </c>
      <c r="B11874" s="1">
        <f>DATE(2031,4,1) + TIME(0,0,0)</f>
        <v>47939</v>
      </c>
      <c r="C11874">
        <v>29.651168822999999</v>
      </c>
    </row>
    <row r="11875" spans="1:3" x14ac:dyDescent="0.25">
      <c r="A11875">
        <v>11443</v>
      </c>
      <c r="B11875" s="1">
        <f>DATE(2031,5,1) + TIME(0,0,0)</f>
        <v>47969</v>
      </c>
      <c r="C11875">
        <v>29.659572601000001</v>
      </c>
    </row>
    <row r="11876" spans="1:3" x14ac:dyDescent="0.25">
      <c r="A11876">
        <v>11474</v>
      </c>
      <c r="B11876" s="1">
        <f>DATE(2031,6,1) + TIME(0,0,0)</f>
        <v>48000</v>
      </c>
      <c r="C11876">
        <v>29.668247223000002</v>
      </c>
    </row>
    <row r="11877" spans="1:3" x14ac:dyDescent="0.25">
      <c r="A11877">
        <v>11504</v>
      </c>
      <c r="B11877" s="1">
        <f>DATE(2031,7,1) + TIME(0,0,0)</f>
        <v>48030</v>
      </c>
      <c r="C11877">
        <v>29.676628113</v>
      </c>
    </row>
    <row r="11878" spans="1:3" x14ac:dyDescent="0.25">
      <c r="A11878">
        <v>11535</v>
      </c>
      <c r="B11878" s="1">
        <f>DATE(2031,8,1) + TIME(0,0,0)</f>
        <v>48061</v>
      </c>
      <c r="C11878">
        <v>29.685276031000001</v>
      </c>
    </row>
    <row r="11879" spans="1:3" x14ac:dyDescent="0.25">
      <c r="A11879">
        <v>11566</v>
      </c>
      <c r="B11879" s="1">
        <f>DATE(2031,9,1) + TIME(0,0,0)</f>
        <v>48092</v>
      </c>
      <c r="C11879">
        <v>29.693912506</v>
      </c>
    </row>
    <row r="11880" spans="1:3" x14ac:dyDescent="0.25">
      <c r="A11880">
        <v>11596</v>
      </c>
      <c r="B11880" s="1">
        <f>DATE(2031,10,1) + TIME(0,0,0)</f>
        <v>48122</v>
      </c>
      <c r="C11880">
        <v>29.702259064</v>
      </c>
    </row>
    <row r="11881" spans="1:3" x14ac:dyDescent="0.25">
      <c r="A11881">
        <v>11627</v>
      </c>
      <c r="B11881" s="1">
        <f>DATE(2031,11,1) + TIME(0,0,0)</f>
        <v>48153</v>
      </c>
      <c r="C11881">
        <v>29.710870743000001</v>
      </c>
    </row>
    <row r="11882" spans="1:3" x14ac:dyDescent="0.25">
      <c r="A11882">
        <v>11657</v>
      </c>
      <c r="B11882" s="1">
        <f>DATE(2031,12,1) + TIME(0,0,0)</f>
        <v>48183</v>
      </c>
      <c r="C11882">
        <v>29.719194412</v>
      </c>
    </row>
    <row r="11883" spans="1:3" x14ac:dyDescent="0.25">
      <c r="A11883">
        <v>11688</v>
      </c>
      <c r="B11883" s="1">
        <f>DATE(2032,1,1) + TIME(0,0,0)</f>
        <v>48214</v>
      </c>
      <c r="C11883">
        <v>29.727781296</v>
      </c>
    </row>
    <row r="11884" spans="1:3" x14ac:dyDescent="0.25">
      <c r="A11884">
        <v>11719</v>
      </c>
      <c r="B11884" s="1">
        <f>DATE(2032,2,1) + TIME(0,0,0)</f>
        <v>48245</v>
      </c>
      <c r="C11884">
        <v>29.736356735000001</v>
      </c>
    </row>
    <row r="11885" spans="1:3" x14ac:dyDescent="0.25">
      <c r="A11885">
        <v>11748</v>
      </c>
      <c r="B11885" s="1">
        <f>DATE(2032,3,1) + TIME(0,0,0)</f>
        <v>48274</v>
      </c>
      <c r="C11885">
        <v>29.744369506999998</v>
      </c>
    </row>
    <row r="11886" spans="1:3" x14ac:dyDescent="0.25">
      <c r="A11886">
        <v>11779</v>
      </c>
      <c r="B11886" s="1">
        <f>DATE(2032,4,1) + TIME(0,0,0)</f>
        <v>48305</v>
      </c>
      <c r="C11886">
        <v>29.752920151000001</v>
      </c>
    </row>
    <row r="11887" spans="1:3" x14ac:dyDescent="0.25">
      <c r="A11887">
        <v>11809</v>
      </c>
      <c r="B11887" s="1">
        <f>DATE(2032,5,1) + TIME(0,0,0)</f>
        <v>48335</v>
      </c>
      <c r="C11887">
        <v>29.761184692</v>
      </c>
    </row>
    <row r="11888" spans="1:3" x14ac:dyDescent="0.25">
      <c r="A11888">
        <v>11840</v>
      </c>
      <c r="B11888" s="1">
        <f>DATE(2032,6,1) + TIME(0,0,0)</f>
        <v>48366</v>
      </c>
      <c r="C11888">
        <v>29.769712448</v>
      </c>
    </row>
    <row r="11889" spans="1:3" x14ac:dyDescent="0.25">
      <c r="A11889">
        <v>11870</v>
      </c>
      <c r="B11889" s="1">
        <f>DATE(2032,7,1) + TIME(0,0,0)</f>
        <v>48396</v>
      </c>
      <c r="C11889">
        <v>29.777952194000001</v>
      </c>
    </row>
    <row r="11890" spans="1:3" x14ac:dyDescent="0.25">
      <c r="A11890">
        <v>11901</v>
      </c>
      <c r="B11890" s="1">
        <f>DATE(2032,8,1) + TIME(0,0,0)</f>
        <v>48427</v>
      </c>
      <c r="C11890">
        <v>29.786455153999999</v>
      </c>
    </row>
    <row r="11891" spans="1:3" x14ac:dyDescent="0.25">
      <c r="A11891">
        <v>11932</v>
      </c>
      <c r="B11891" s="1">
        <f>DATE(2032,9,1) + TIME(0,0,0)</f>
        <v>48458</v>
      </c>
      <c r="C11891">
        <v>29.794946671000002</v>
      </c>
    </row>
    <row r="11892" spans="1:3" x14ac:dyDescent="0.25">
      <c r="A11892">
        <v>11962</v>
      </c>
      <c r="B11892" s="1">
        <f>DATE(2032,10,1) + TIME(0,0,0)</f>
        <v>48488</v>
      </c>
      <c r="C11892">
        <v>29.803150176999999</v>
      </c>
    </row>
    <row r="11893" spans="1:3" x14ac:dyDescent="0.25">
      <c r="A11893">
        <v>11993</v>
      </c>
      <c r="B11893" s="1">
        <f>DATE(2032,11,1) + TIME(0,0,0)</f>
        <v>48519</v>
      </c>
      <c r="C11893">
        <v>29.811616898</v>
      </c>
    </row>
    <row r="11894" spans="1:3" x14ac:dyDescent="0.25">
      <c r="A11894">
        <v>12023</v>
      </c>
      <c r="B11894" s="1">
        <f>DATE(2032,12,1) + TIME(0,0,0)</f>
        <v>48549</v>
      </c>
      <c r="C11894">
        <v>29.819797516000001</v>
      </c>
    </row>
    <row r="11895" spans="1:3" x14ac:dyDescent="0.25">
      <c r="A11895">
        <v>12054</v>
      </c>
      <c r="B11895" s="1">
        <f>DATE(2033,1,1) + TIME(0,0,0)</f>
        <v>48580</v>
      </c>
      <c r="C11895">
        <v>29.828239441000001</v>
      </c>
    </row>
    <row r="11896" spans="1:3" x14ac:dyDescent="0.25">
      <c r="A11896">
        <v>12085</v>
      </c>
      <c r="B11896" s="1">
        <f>DATE(2033,2,1) + TIME(0,0,0)</f>
        <v>48611</v>
      </c>
      <c r="C11896">
        <v>29.836668015000001</v>
      </c>
    </row>
    <row r="11897" spans="1:3" x14ac:dyDescent="0.25">
      <c r="A11897">
        <v>12113</v>
      </c>
      <c r="B11897" s="1">
        <f>DATE(2033,3,1) + TIME(0,0,0)</f>
        <v>48639</v>
      </c>
      <c r="C11897">
        <v>29.844270706</v>
      </c>
    </row>
    <row r="11898" spans="1:3" x14ac:dyDescent="0.25">
      <c r="A11898">
        <v>12144</v>
      </c>
      <c r="B11898" s="1">
        <f>DATE(2033,4,1) + TIME(0,0,0)</f>
        <v>48670</v>
      </c>
      <c r="C11898">
        <v>29.852676391999999</v>
      </c>
    </row>
    <row r="11899" spans="1:3" x14ac:dyDescent="0.25">
      <c r="A11899">
        <v>12174</v>
      </c>
      <c r="B11899" s="1">
        <f>DATE(2033,5,1) + TIME(0,0,0)</f>
        <v>48700</v>
      </c>
      <c r="C11899">
        <v>29.860797882</v>
      </c>
    </row>
    <row r="11900" spans="1:3" x14ac:dyDescent="0.25">
      <c r="A11900">
        <v>12205</v>
      </c>
      <c r="B11900" s="1">
        <f>DATE(2033,6,1) + TIME(0,0,0)</f>
        <v>48731</v>
      </c>
      <c r="C11900">
        <v>29.869178772000001</v>
      </c>
    </row>
    <row r="11901" spans="1:3" x14ac:dyDescent="0.25">
      <c r="A11901">
        <v>12235</v>
      </c>
      <c r="B11901" s="1">
        <f>DATE(2033,7,1) + TIME(0,0,0)</f>
        <v>48761</v>
      </c>
      <c r="C11901">
        <v>29.877277373999998</v>
      </c>
    </row>
    <row r="11902" spans="1:3" x14ac:dyDescent="0.25">
      <c r="A11902">
        <v>12266</v>
      </c>
      <c r="B11902" s="1">
        <f>DATE(2033,8,1) + TIME(0,0,0)</f>
        <v>48792</v>
      </c>
      <c r="C11902">
        <v>29.885633468999998</v>
      </c>
    </row>
    <row r="11903" spans="1:3" x14ac:dyDescent="0.25">
      <c r="A11903">
        <v>12297</v>
      </c>
      <c r="B11903" s="1">
        <f>DATE(2033,9,1) + TIME(0,0,0)</f>
        <v>48823</v>
      </c>
      <c r="C11903">
        <v>29.893978119</v>
      </c>
    </row>
    <row r="11904" spans="1:3" x14ac:dyDescent="0.25">
      <c r="A11904">
        <v>12327</v>
      </c>
      <c r="B11904" s="1">
        <f>DATE(2033,10,1) + TIME(0,0,0)</f>
        <v>48853</v>
      </c>
      <c r="C11904">
        <v>29.902040482</v>
      </c>
    </row>
    <row r="11905" spans="1:3" x14ac:dyDescent="0.25">
      <c r="A11905">
        <v>12358</v>
      </c>
      <c r="B11905" s="1">
        <f>DATE(2033,11,1) + TIME(0,0,0)</f>
        <v>48884</v>
      </c>
      <c r="C11905">
        <v>29.910360336</v>
      </c>
    </row>
    <row r="11906" spans="1:3" x14ac:dyDescent="0.25">
      <c r="A11906">
        <v>12388</v>
      </c>
      <c r="B11906" s="1">
        <f>DATE(2033,12,1) + TIME(0,0,0)</f>
        <v>48914</v>
      </c>
      <c r="C11906">
        <v>29.918399811</v>
      </c>
    </row>
    <row r="11907" spans="1:3" x14ac:dyDescent="0.25">
      <c r="A11907">
        <v>12419</v>
      </c>
      <c r="B11907" s="1">
        <f>DATE(2034,1,1) + TIME(0,0,0)</f>
        <v>48945</v>
      </c>
      <c r="C11907">
        <v>29.926694869999999</v>
      </c>
    </row>
    <row r="11908" spans="1:3" x14ac:dyDescent="0.25">
      <c r="A11908">
        <v>12450</v>
      </c>
      <c r="B11908" s="1">
        <f>DATE(2034,2,1) + TIME(0,0,0)</f>
        <v>48976</v>
      </c>
      <c r="C11908">
        <v>29.934978484999998</v>
      </c>
    </row>
    <row r="11909" spans="1:3" x14ac:dyDescent="0.25">
      <c r="A11909">
        <v>12478</v>
      </c>
      <c r="B11909" s="1">
        <f>DATE(2034,3,1) + TIME(0,0,0)</f>
        <v>49004</v>
      </c>
      <c r="C11909">
        <v>29.942447661999999</v>
      </c>
    </row>
    <row r="11910" spans="1:3" x14ac:dyDescent="0.25">
      <c r="A11910">
        <v>12509</v>
      </c>
      <c r="B11910" s="1">
        <f>DATE(2034,4,1) + TIME(0,0,0)</f>
        <v>49035</v>
      </c>
      <c r="C11910">
        <v>29.950708388999999</v>
      </c>
    </row>
    <row r="11911" spans="1:3" x14ac:dyDescent="0.25">
      <c r="A11911">
        <v>12539</v>
      </c>
      <c r="B11911" s="1">
        <f>DATE(2034,5,1) + TIME(0,0,0)</f>
        <v>49065</v>
      </c>
      <c r="C11911">
        <v>29.958688735999999</v>
      </c>
    </row>
    <row r="11912" spans="1:3" x14ac:dyDescent="0.25">
      <c r="A11912">
        <v>12570</v>
      </c>
      <c r="B11912" s="1">
        <f>DATE(2034,6,1) + TIME(0,0,0)</f>
        <v>49096</v>
      </c>
      <c r="C11912">
        <v>29.966924667000001</v>
      </c>
    </row>
    <row r="11913" spans="1:3" x14ac:dyDescent="0.25">
      <c r="A11913">
        <v>12600</v>
      </c>
      <c r="B11913" s="1">
        <f>DATE(2034,7,1) + TIME(0,0,0)</f>
        <v>49126</v>
      </c>
      <c r="C11913">
        <v>29.974884032999999</v>
      </c>
    </row>
    <row r="11914" spans="1:3" x14ac:dyDescent="0.25">
      <c r="A11914">
        <v>12631</v>
      </c>
      <c r="B11914" s="1">
        <f>DATE(2034,8,1) + TIME(0,0,0)</f>
        <v>49157</v>
      </c>
      <c r="C11914">
        <v>29.983095168999998</v>
      </c>
    </row>
    <row r="11915" spans="1:3" x14ac:dyDescent="0.25">
      <c r="A11915">
        <v>12662</v>
      </c>
      <c r="B11915" s="1">
        <f>DATE(2034,9,1) + TIME(0,0,0)</f>
        <v>49188</v>
      </c>
      <c r="C11915">
        <v>29.991294861</v>
      </c>
    </row>
    <row r="11916" spans="1:3" x14ac:dyDescent="0.25">
      <c r="A11916">
        <v>12692</v>
      </c>
      <c r="B11916" s="1">
        <f>DATE(2034,10,1) + TIME(0,0,0)</f>
        <v>49218</v>
      </c>
      <c r="C11916">
        <v>29.999217987000002</v>
      </c>
    </row>
    <row r="11917" spans="1:3" x14ac:dyDescent="0.25">
      <c r="A11917">
        <v>12723</v>
      </c>
      <c r="B11917" s="1">
        <f>DATE(2034,11,1) + TIME(0,0,0)</f>
        <v>49249</v>
      </c>
      <c r="C11917">
        <v>30.007394790999999</v>
      </c>
    </row>
    <row r="11918" spans="1:3" x14ac:dyDescent="0.25">
      <c r="A11918">
        <v>12753</v>
      </c>
      <c r="B11918" s="1">
        <f>DATE(2034,12,1) + TIME(0,0,0)</f>
        <v>49279</v>
      </c>
      <c r="C11918">
        <v>30.015295029000001</v>
      </c>
    </row>
    <row r="11919" spans="1:3" x14ac:dyDescent="0.25">
      <c r="A11919">
        <v>12784</v>
      </c>
      <c r="B11919" s="1">
        <f>DATE(2035,1,1) + TIME(0,0,0)</f>
        <v>49310</v>
      </c>
      <c r="C11919">
        <v>30.023447037</v>
      </c>
    </row>
    <row r="11920" spans="1:3" x14ac:dyDescent="0.25">
      <c r="A11920">
        <v>12815</v>
      </c>
      <c r="B11920" s="1">
        <f>DATE(2035,2,1) + TIME(0,0,0)</f>
        <v>49341</v>
      </c>
      <c r="C11920">
        <v>30.031587600999998</v>
      </c>
    </row>
    <row r="11921" spans="1:3" x14ac:dyDescent="0.25">
      <c r="A11921">
        <v>12843</v>
      </c>
      <c r="B11921" s="1">
        <f>DATE(2035,3,1) + TIME(0,0,0)</f>
        <v>49369</v>
      </c>
      <c r="C11921">
        <v>30.038928985999998</v>
      </c>
    </row>
    <row r="11922" spans="1:3" x14ac:dyDescent="0.25">
      <c r="A11922">
        <v>12874</v>
      </c>
      <c r="B11922" s="1">
        <f>DATE(2035,4,1) + TIME(0,0,0)</f>
        <v>49400</v>
      </c>
      <c r="C11922">
        <v>30.047046661</v>
      </c>
    </row>
    <row r="11923" spans="1:3" x14ac:dyDescent="0.25">
      <c r="A11923">
        <v>12904</v>
      </c>
      <c r="B11923" s="1">
        <f>DATE(2035,5,1) + TIME(0,0,0)</f>
        <v>49430</v>
      </c>
      <c r="C11923">
        <v>30.054891586</v>
      </c>
    </row>
    <row r="11924" spans="1:3" x14ac:dyDescent="0.25">
      <c r="A11924">
        <v>12935</v>
      </c>
      <c r="B11924" s="1">
        <f>DATE(2035,6,1) + TIME(0,0,0)</f>
        <v>49461</v>
      </c>
      <c r="C11924">
        <v>30.062984467</v>
      </c>
    </row>
    <row r="11925" spans="1:3" x14ac:dyDescent="0.25">
      <c r="A11925">
        <v>12965</v>
      </c>
      <c r="B11925" s="1">
        <f>DATE(2035,7,1) + TIME(0,0,0)</f>
        <v>49491</v>
      </c>
      <c r="C11925">
        <v>30.070806503</v>
      </c>
    </row>
    <row r="11926" spans="1:3" x14ac:dyDescent="0.25">
      <c r="A11926">
        <v>12996</v>
      </c>
      <c r="B11926" s="1">
        <f>DATE(2035,8,1) + TIME(0,0,0)</f>
        <v>49522</v>
      </c>
      <c r="C11926">
        <v>30.078878403000001</v>
      </c>
    </row>
    <row r="11927" spans="1:3" x14ac:dyDescent="0.25">
      <c r="A11927">
        <v>13027</v>
      </c>
      <c r="B11927" s="1">
        <f>DATE(2035,9,1) + TIME(0,0,0)</f>
        <v>49553</v>
      </c>
      <c r="C11927">
        <v>30.086936950999998</v>
      </c>
    </row>
    <row r="11928" spans="1:3" x14ac:dyDescent="0.25">
      <c r="A11928">
        <v>13057</v>
      </c>
      <c r="B11928" s="1">
        <f>DATE(2035,10,1) + TIME(0,0,0)</f>
        <v>49583</v>
      </c>
      <c r="C11928">
        <v>30.094724655</v>
      </c>
    </row>
    <row r="11929" spans="1:3" x14ac:dyDescent="0.25">
      <c r="A11929">
        <v>13088</v>
      </c>
      <c r="B11929" s="1">
        <f>DATE(2035,11,1) + TIME(0,0,0)</f>
        <v>49614</v>
      </c>
      <c r="C11929">
        <v>30.102760315000001</v>
      </c>
    </row>
    <row r="11930" spans="1:3" x14ac:dyDescent="0.25">
      <c r="A11930">
        <v>13118</v>
      </c>
      <c r="B11930" s="1">
        <f>DATE(2035,12,1) + TIME(0,0,0)</f>
        <v>49644</v>
      </c>
      <c r="C11930">
        <v>30.110525130999999</v>
      </c>
    </row>
    <row r="11931" spans="1:3" x14ac:dyDescent="0.25">
      <c r="A11931">
        <v>13149</v>
      </c>
      <c r="B11931" s="1">
        <f>DATE(2036,1,1) + TIME(0,0,0)</f>
        <v>49675</v>
      </c>
      <c r="C11931">
        <v>30.118537903</v>
      </c>
    </row>
    <row r="11932" spans="1:3" x14ac:dyDescent="0.25">
      <c r="A11932">
        <v>13180</v>
      </c>
      <c r="B11932" s="1">
        <f>DATE(2036,2,1) + TIME(0,0,0)</f>
        <v>49706</v>
      </c>
      <c r="C11932">
        <v>30.126539229999999</v>
      </c>
    </row>
    <row r="11933" spans="1:3" x14ac:dyDescent="0.25">
      <c r="A11933">
        <v>13209</v>
      </c>
      <c r="B11933" s="1">
        <f>DATE(2036,3,1) + TIME(0,0,0)</f>
        <v>49735</v>
      </c>
      <c r="C11933">
        <v>30.134012221999999</v>
      </c>
    </row>
    <row r="11934" spans="1:3" x14ac:dyDescent="0.25">
      <c r="A11934">
        <v>13240</v>
      </c>
      <c r="B11934" s="1">
        <f>DATE(2036,4,1) + TIME(0,0,0)</f>
        <v>49766</v>
      </c>
      <c r="C11934">
        <v>30.141990662000001</v>
      </c>
    </row>
    <row r="11935" spans="1:3" x14ac:dyDescent="0.25">
      <c r="A11935">
        <v>13270</v>
      </c>
      <c r="B11935" s="1">
        <f>DATE(2036,5,1) + TIME(0,0,0)</f>
        <v>49796</v>
      </c>
      <c r="C11935">
        <v>30.149702072</v>
      </c>
    </row>
    <row r="11936" spans="1:3" x14ac:dyDescent="0.25">
      <c r="A11936">
        <v>13301</v>
      </c>
      <c r="B11936" s="1">
        <f>DATE(2036,6,1) + TIME(0,0,0)</f>
        <v>49827</v>
      </c>
      <c r="C11936">
        <v>30.157657622999999</v>
      </c>
    </row>
    <row r="11937" spans="1:3" x14ac:dyDescent="0.25">
      <c r="A11937">
        <v>13331</v>
      </c>
      <c r="B11937" s="1">
        <f>DATE(2036,7,1) + TIME(0,0,0)</f>
        <v>49857</v>
      </c>
      <c r="C11937">
        <v>30.165344237999999</v>
      </c>
    </row>
    <row r="11938" spans="1:3" x14ac:dyDescent="0.25">
      <c r="A11938">
        <v>13362</v>
      </c>
      <c r="B11938" s="1">
        <f>DATE(2036,8,1) + TIME(0,0,0)</f>
        <v>49888</v>
      </c>
      <c r="C11938">
        <v>30.173278808999999</v>
      </c>
    </row>
    <row r="11939" spans="1:3" x14ac:dyDescent="0.25">
      <c r="A11939">
        <v>13393</v>
      </c>
      <c r="B11939" s="1">
        <f>DATE(2036,9,1) + TIME(0,0,0)</f>
        <v>49919</v>
      </c>
      <c r="C11939">
        <v>30.181200026999999</v>
      </c>
    </row>
    <row r="11940" spans="1:3" x14ac:dyDescent="0.25">
      <c r="A11940">
        <v>13423</v>
      </c>
      <c r="B11940" s="1">
        <f>DATE(2036,10,1) + TIME(0,0,0)</f>
        <v>49949</v>
      </c>
      <c r="C11940">
        <v>30.188854217999999</v>
      </c>
    </row>
    <row r="11941" spans="1:3" x14ac:dyDescent="0.25">
      <c r="A11941">
        <v>13454</v>
      </c>
      <c r="B11941" s="1">
        <f>DATE(2036,11,1) + TIME(0,0,0)</f>
        <v>49980</v>
      </c>
      <c r="C11941">
        <v>30.196754456000001</v>
      </c>
    </row>
    <row r="11942" spans="1:3" x14ac:dyDescent="0.25">
      <c r="A11942">
        <v>13484</v>
      </c>
      <c r="B11942" s="1">
        <f>DATE(2036,12,1) + TIME(0,0,0)</f>
        <v>50010</v>
      </c>
      <c r="C11942">
        <v>30.204387664999999</v>
      </c>
    </row>
    <row r="11943" spans="1:3" x14ac:dyDescent="0.25">
      <c r="A11943">
        <v>13515</v>
      </c>
      <c r="B11943" s="1">
        <f>DATE(2037,1,1) + TIME(0,0,0)</f>
        <v>50041</v>
      </c>
      <c r="C11943">
        <v>30.212263106999998</v>
      </c>
    </row>
    <row r="11944" spans="1:3" x14ac:dyDescent="0.25">
      <c r="A11944">
        <v>13546</v>
      </c>
      <c r="B11944" s="1">
        <f>DATE(2037,2,1) + TIME(0,0,0)</f>
        <v>50072</v>
      </c>
      <c r="C11944">
        <v>30.220129013000001</v>
      </c>
    </row>
    <row r="11945" spans="1:3" x14ac:dyDescent="0.25">
      <c r="A11945">
        <v>13574</v>
      </c>
      <c r="B11945" s="1">
        <f>DATE(2037,3,1) + TIME(0,0,0)</f>
        <v>50100</v>
      </c>
      <c r="C11945">
        <v>30.22722435</v>
      </c>
    </row>
    <row r="11946" spans="1:3" x14ac:dyDescent="0.25">
      <c r="A11946">
        <v>13605</v>
      </c>
      <c r="B11946" s="1">
        <f>DATE(2037,4,1) + TIME(0,0,0)</f>
        <v>50131</v>
      </c>
      <c r="C11946">
        <v>30.235067367999999</v>
      </c>
    </row>
    <row r="11947" spans="1:3" x14ac:dyDescent="0.25">
      <c r="A11947">
        <v>13635</v>
      </c>
      <c r="B11947" s="1">
        <f>DATE(2037,5,1) + TIME(0,0,0)</f>
        <v>50161</v>
      </c>
      <c r="C11947">
        <v>30.242647171000002</v>
      </c>
    </row>
    <row r="11948" spans="1:3" x14ac:dyDescent="0.25">
      <c r="A11948">
        <v>13666</v>
      </c>
      <c r="B11948" s="1">
        <f>DATE(2037,6,1) + TIME(0,0,0)</f>
        <v>50192</v>
      </c>
      <c r="C11948">
        <v>30.250469207999998</v>
      </c>
    </row>
    <row r="11949" spans="1:3" x14ac:dyDescent="0.25">
      <c r="A11949">
        <v>13696</v>
      </c>
      <c r="B11949" s="1">
        <f>DATE(2037,7,1) + TIME(0,0,0)</f>
        <v>50222</v>
      </c>
      <c r="C11949">
        <v>30.258028029999998</v>
      </c>
    </row>
    <row r="11950" spans="1:3" x14ac:dyDescent="0.25">
      <c r="A11950">
        <v>13727</v>
      </c>
      <c r="B11950" s="1">
        <f>DATE(2037,8,1) + TIME(0,0,0)</f>
        <v>50253</v>
      </c>
      <c r="C11950">
        <v>30.265827178999999</v>
      </c>
    </row>
    <row r="11951" spans="1:3" x14ac:dyDescent="0.25">
      <c r="A11951">
        <v>13758</v>
      </c>
      <c r="B11951" s="1">
        <f>DATE(2037,9,1) + TIME(0,0,0)</f>
        <v>50284</v>
      </c>
      <c r="C11951">
        <v>30.273616790999998</v>
      </c>
    </row>
    <row r="11952" spans="1:3" x14ac:dyDescent="0.25">
      <c r="A11952">
        <v>13788</v>
      </c>
      <c r="B11952" s="1">
        <f>DATE(2037,10,1) + TIME(0,0,0)</f>
        <v>50314</v>
      </c>
      <c r="C11952">
        <v>30.281143188000001</v>
      </c>
    </row>
    <row r="11953" spans="1:3" x14ac:dyDescent="0.25">
      <c r="A11953">
        <v>13819</v>
      </c>
      <c r="B11953" s="1">
        <f>DATE(2037,11,1) + TIME(0,0,0)</f>
        <v>50345</v>
      </c>
      <c r="C11953">
        <v>30.288911818999999</v>
      </c>
    </row>
    <row r="11954" spans="1:3" x14ac:dyDescent="0.25">
      <c r="A11954">
        <v>13849</v>
      </c>
      <c r="B11954" s="1">
        <f>DATE(2037,12,1) + TIME(0,0,0)</f>
        <v>50375</v>
      </c>
      <c r="C11954">
        <v>30.296417236</v>
      </c>
    </row>
    <row r="11955" spans="1:3" x14ac:dyDescent="0.25">
      <c r="A11955">
        <v>13880</v>
      </c>
      <c r="B11955" s="1">
        <f>DATE(2038,1,1) + TIME(0,0,0)</f>
        <v>50406</v>
      </c>
      <c r="C11955">
        <v>30.304162979000001</v>
      </c>
    </row>
    <row r="11956" spans="1:3" x14ac:dyDescent="0.25">
      <c r="A11956">
        <v>13911</v>
      </c>
      <c r="B11956" s="1">
        <f>DATE(2038,2,1) + TIME(0,0,0)</f>
        <v>50437</v>
      </c>
      <c r="C11956">
        <v>30.311897278</v>
      </c>
    </row>
    <row r="11957" spans="1:3" x14ac:dyDescent="0.25">
      <c r="A11957">
        <v>13939</v>
      </c>
      <c r="B11957" s="1">
        <f>DATE(2038,3,1) + TIME(0,0,0)</f>
        <v>50465</v>
      </c>
      <c r="C11957">
        <v>30.318874358999999</v>
      </c>
    </row>
    <row r="11958" spans="1:3" x14ac:dyDescent="0.25">
      <c r="A11958">
        <v>13970</v>
      </c>
      <c r="B11958" s="1">
        <f>DATE(2038,4,1) + TIME(0,0,0)</f>
        <v>50496</v>
      </c>
      <c r="C11958">
        <v>30.326587676999999</v>
      </c>
    </row>
    <row r="11959" spans="1:3" x14ac:dyDescent="0.25">
      <c r="A11959">
        <v>14000</v>
      </c>
      <c r="B11959" s="1">
        <f>DATE(2038,5,1) + TIME(0,0,0)</f>
        <v>50526</v>
      </c>
      <c r="C11959">
        <v>30.334043503</v>
      </c>
    </row>
    <row r="11960" spans="1:3" x14ac:dyDescent="0.25">
      <c r="A11960">
        <v>14031</v>
      </c>
      <c r="B11960" s="1">
        <f>DATE(2038,6,1) + TIME(0,0,0)</f>
        <v>50557</v>
      </c>
      <c r="C11960">
        <v>30.341735839999998</v>
      </c>
    </row>
    <row r="11961" spans="1:3" x14ac:dyDescent="0.25">
      <c r="A11961">
        <v>14061</v>
      </c>
      <c r="B11961" s="1">
        <f>DATE(2038,7,1) + TIME(0,0,0)</f>
        <v>50587</v>
      </c>
      <c r="C11961">
        <v>30.349168776999999</v>
      </c>
    </row>
    <row r="11962" spans="1:3" x14ac:dyDescent="0.25">
      <c r="A11962">
        <v>14092</v>
      </c>
      <c r="B11962" s="1">
        <f>DATE(2038,8,1) + TIME(0,0,0)</f>
        <v>50618</v>
      </c>
      <c r="C11962">
        <v>30.356840133999999</v>
      </c>
    </row>
    <row r="11963" spans="1:3" x14ac:dyDescent="0.25">
      <c r="A11963">
        <v>14123</v>
      </c>
      <c r="B11963" s="1">
        <f>DATE(2038,9,1) + TIME(0,0,0)</f>
        <v>50649</v>
      </c>
      <c r="C11963">
        <v>30.364501953000001</v>
      </c>
    </row>
    <row r="11964" spans="1:3" x14ac:dyDescent="0.25">
      <c r="A11964">
        <v>14153</v>
      </c>
      <c r="B11964" s="1">
        <f>DATE(2038,10,1) + TIME(0,0,0)</f>
        <v>50679</v>
      </c>
      <c r="C11964">
        <v>30.371904373</v>
      </c>
    </row>
    <row r="11965" spans="1:3" x14ac:dyDescent="0.25">
      <c r="A11965">
        <v>14184</v>
      </c>
      <c r="B11965" s="1">
        <f>DATE(2038,11,1) + TIME(0,0,0)</f>
        <v>50710</v>
      </c>
      <c r="C11965">
        <v>30.379543303999998</v>
      </c>
    </row>
    <row r="11966" spans="1:3" x14ac:dyDescent="0.25">
      <c r="A11966">
        <v>14214</v>
      </c>
      <c r="B11966" s="1">
        <f>DATE(2038,12,1) + TIME(0,0,0)</f>
        <v>50740</v>
      </c>
      <c r="C11966">
        <v>30.386926651</v>
      </c>
    </row>
    <row r="11967" spans="1:3" x14ac:dyDescent="0.25">
      <c r="A11967">
        <v>14245</v>
      </c>
      <c r="B11967" s="1">
        <f>DATE(2039,1,1) + TIME(0,0,0)</f>
        <v>50771</v>
      </c>
      <c r="C11967">
        <v>30.394546509000001</v>
      </c>
    </row>
    <row r="11968" spans="1:3" x14ac:dyDescent="0.25">
      <c r="A11968">
        <v>14276</v>
      </c>
      <c r="B11968" s="1">
        <f>DATE(2039,2,1) + TIME(0,0,0)</f>
        <v>50802</v>
      </c>
      <c r="C11968">
        <v>30.402153015</v>
      </c>
    </row>
    <row r="11969" spans="1:3" x14ac:dyDescent="0.25">
      <c r="A11969">
        <v>14304</v>
      </c>
      <c r="B11969" s="1">
        <f>DATE(2039,3,1) + TIME(0,0,0)</f>
        <v>50830</v>
      </c>
      <c r="C11969">
        <v>30.409015656000001</v>
      </c>
    </row>
    <row r="11970" spans="1:3" x14ac:dyDescent="0.25">
      <c r="A11970">
        <v>14335</v>
      </c>
      <c r="B11970" s="1">
        <f>DATE(2039,4,1) + TIME(0,0,0)</f>
        <v>50861</v>
      </c>
      <c r="C11970">
        <v>30.416603087999999</v>
      </c>
    </row>
    <row r="11971" spans="1:3" x14ac:dyDescent="0.25">
      <c r="A11971">
        <v>14365</v>
      </c>
      <c r="B11971" s="1">
        <f>DATE(2039,5,1) + TIME(0,0,0)</f>
        <v>50891</v>
      </c>
      <c r="C11971">
        <v>30.423936844</v>
      </c>
    </row>
    <row r="11972" spans="1:3" x14ac:dyDescent="0.25">
      <c r="A11972">
        <v>14396</v>
      </c>
      <c r="B11972" s="1">
        <f>DATE(2039,6,1) + TIME(0,0,0)</f>
        <v>50922</v>
      </c>
      <c r="C11972">
        <v>30.431503295999999</v>
      </c>
    </row>
    <row r="11973" spans="1:3" x14ac:dyDescent="0.25">
      <c r="A11973">
        <v>14426</v>
      </c>
      <c r="B11973" s="1">
        <f>DATE(2039,7,1) + TIME(0,0,0)</f>
        <v>50952</v>
      </c>
      <c r="C11973">
        <v>30.438816071000002</v>
      </c>
    </row>
    <row r="11974" spans="1:3" x14ac:dyDescent="0.25">
      <c r="A11974">
        <v>14457</v>
      </c>
      <c r="B11974" s="1">
        <f>DATE(2039,8,1) + TIME(0,0,0)</f>
        <v>50983</v>
      </c>
      <c r="C11974">
        <v>30.446361541999998</v>
      </c>
    </row>
    <row r="11975" spans="1:3" x14ac:dyDescent="0.25">
      <c r="A11975">
        <v>14488</v>
      </c>
      <c r="B11975" s="1">
        <f>DATE(2039,9,1) + TIME(0,0,0)</f>
        <v>51014</v>
      </c>
      <c r="C11975">
        <v>30.453897476000002</v>
      </c>
    </row>
    <row r="11976" spans="1:3" x14ac:dyDescent="0.25">
      <c r="A11976">
        <v>14518</v>
      </c>
      <c r="B11976" s="1">
        <f>DATE(2039,10,1) + TIME(0,0,0)</f>
        <v>51044</v>
      </c>
      <c r="C11976">
        <v>30.461179733000002</v>
      </c>
    </row>
    <row r="11977" spans="1:3" x14ac:dyDescent="0.25">
      <c r="A11977">
        <v>14549</v>
      </c>
      <c r="B11977" s="1">
        <f>DATE(2039,11,1) + TIME(0,0,0)</f>
        <v>51075</v>
      </c>
      <c r="C11977">
        <v>30.468694686999999</v>
      </c>
    </row>
    <row r="11978" spans="1:3" x14ac:dyDescent="0.25">
      <c r="A11978">
        <v>14579</v>
      </c>
      <c r="B11978" s="1">
        <f>DATE(2039,12,1) + TIME(0,0,0)</f>
        <v>51105</v>
      </c>
      <c r="C11978">
        <v>30.475957869999998</v>
      </c>
    </row>
    <row r="11979" spans="1:3" x14ac:dyDescent="0.25">
      <c r="A11979">
        <v>14610</v>
      </c>
      <c r="B11979" s="1">
        <f>DATE(2040,1,1) + TIME(0,0,0)</f>
        <v>51136</v>
      </c>
      <c r="C11979">
        <v>30.483451843000001</v>
      </c>
    </row>
    <row r="11980" spans="1:3" x14ac:dyDescent="0.25">
      <c r="A11980">
        <v>14641</v>
      </c>
      <c r="B11980" s="1">
        <f>DATE(2040,2,1) + TIME(0,0,0)</f>
        <v>51167</v>
      </c>
      <c r="C11980">
        <v>30.490936279</v>
      </c>
    </row>
    <row r="11981" spans="1:3" x14ac:dyDescent="0.25">
      <c r="A11981">
        <v>14670</v>
      </c>
      <c r="B11981" s="1">
        <f>DATE(2040,3,1) + TIME(0,0,0)</f>
        <v>51196</v>
      </c>
      <c r="C11981">
        <v>30.497926712000002</v>
      </c>
    </row>
    <row r="11982" spans="1:3" x14ac:dyDescent="0.25">
      <c r="A11982">
        <v>14701</v>
      </c>
      <c r="B11982" s="1">
        <f>DATE(2040,4,1) + TIME(0,0,0)</f>
        <v>51227</v>
      </c>
      <c r="C11982">
        <v>30.505390167000002</v>
      </c>
    </row>
    <row r="11983" spans="1:3" x14ac:dyDescent="0.25">
      <c r="A11983">
        <v>14731</v>
      </c>
      <c r="B11983" s="1">
        <f>DATE(2040,5,1) + TIME(0,0,0)</f>
        <v>51257</v>
      </c>
      <c r="C11983">
        <v>30.512603760000001</v>
      </c>
    </row>
    <row r="11984" spans="1:3" x14ac:dyDescent="0.25">
      <c r="A11984">
        <v>14762</v>
      </c>
      <c r="B11984" s="1">
        <f>DATE(2040,6,1) + TIME(0,0,0)</f>
        <v>51288</v>
      </c>
      <c r="C11984">
        <v>30.520046233999999</v>
      </c>
    </row>
    <row r="11985" spans="1:3" x14ac:dyDescent="0.25">
      <c r="A11985">
        <v>14792</v>
      </c>
      <c r="B11985" s="1">
        <f>DATE(2040,7,1) + TIME(0,0,0)</f>
        <v>51318</v>
      </c>
      <c r="C11985">
        <v>30.527235031</v>
      </c>
    </row>
    <row r="11986" spans="1:3" x14ac:dyDescent="0.25">
      <c r="A11986">
        <v>14823</v>
      </c>
      <c r="B11986" s="1">
        <f>DATE(2040,8,1) + TIME(0,0,0)</f>
        <v>51349</v>
      </c>
      <c r="C11986">
        <v>30.534654617000001</v>
      </c>
    </row>
    <row r="11987" spans="1:3" x14ac:dyDescent="0.25">
      <c r="A11987">
        <v>14854</v>
      </c>
      <c r="B11987" s="1">
        <f>DATE(2040,9,1) + TIME(0,0,0)</f>
        <v>51380</v>
      </c>
      <c r="C11987">
        <v>30.542060851999999</v>
      </c>
    </row>
    <row r="11988" spans="1:3" x14ac:dyDescent="0.25">
      <c r="A11988">
        <v>14884</v>
      </c>
      <c r="B11988" s="1">
        <f>DATE(2040,10,1) + TIME(0,0,0)</f>
        <v>51410</v>
      </c>
      <c r="C11988">
        <v>30.549217224</v>
      </c>
    </row>
    <row r="11989" spans="1:3" x14ac:dyDescent="0.25">
      <c r="A11989">
        <v>14915</v>
      </c>
      <c r="B11989" s="1">
        <f>DATE(2040,11,1) + TIME(0,0,0)</f>
        <v>51441</v>
      </c>
      <c r="C11989">
        <v>30.556600571000001</v>
      </c>
    </row>
    <row r="11990" spans="1:3" x14ac:dyDescent="0.25">
      <c r="A11990">
        <v>14945</v>
      </c>
      <c r="B11990" s="1">
        <f>DATE(2040,12,1) + TIME(0,0,0)</f>
        <v>51471</v>
      </c>
      <c r="C11990">
        <v>30.563734055000001</v>
      </c>
    </row>
    <row r="11991" spans="1:3" x14ac:dyDescent="0.25">
      <c r="A11991">
        <v>14976</v>
      </c>
      <c r="B11991" s="1">
        <f>DATE(2041,1,1) + TIME(0,0,0)</f>
        <v>51502</v>
      </c>
      <c r="C11991">
        <v>30.57109642</v>
      </c>
    </row>
    <row r="11992" spans="1:3" x14ac:dyDescent="0.25">
      <c r="A11992">
        <v>15007</v>
      </c>
      <c r="B11992" s="1">
        <f>DATE(2041,2,1) + TIME(0,0,0)</f>
        <v>51533</v>
      </c>
      <c r="C11992">
        <v>30.578445434999999</v>
      </c>
    </row>
    <row r="11993" spans="1:3" x14ac:dyDescent="0.25">
      <c r="A11993">
        <v>15035</v>
      </c>
      <c r="B11993" s="1">
        <f>DATE(2041,3,1) + TIME(0,0,0)</f>
        <v>51561</v>
      </c>
      <c r="C11993">
        <v>30.585075377999999</v>
      </c>
    </row>
    <row r="11994" spans="1:3" x14ac:dyDescent="0.25">
      <c r="A11994">
        <v>15066</v>
      </c>
      <c r="B11994" s="1">
        <f>DATE(2041,4,1) + TIME(0,0,0)</f>
        <v>51592</v>
      </c>
      <c r="C11994">
        <v>30.592405319000001</v>
      </c>
    </row>
    <row r="11995" spans="1:3" x14ac:dyDescent="0.25">
      <c r="A11995">
        <v>15096</v>
      </c>
      <c r="B11995" s="1">
        <f>DATE(2041,5,1) + TIME(0,0,0)</f>
        <v>51622</v>
      </c>
      <c r="C11995">
        <v>30.599489212000002</v>
      </c>
    </row>
    <row r="11996" spans="1:3" x14ac:dyDescent="0.25">
      <c r="A11996">
        <v>15127</v>
      </c>
      <c r="B11996" s="1">
        <f>DATE(2041,6,1) + TIME(0,0,0)</f>
        <v>51653</v>
      </c>
      <c r="C11996">
        <v>30.606798172000001</v>
      </c>
    </row>
    <row r="11997" spans="1:3" x14ac:dyDescent="0.25">
      <c r="A11997">
        <v>15157</v>
      </c>
      <c r="B11997" s="1">
        <f>DATE(2041,7,1) + TIME(0,0,0)</f>
        <v>51683</v>
      </c>
      <c r="C11997">
        <v>30.613861084</v>
      </c>
    </row>
    <row r="11998" spans="1:3" x14ac:dyDescent="0.25">
      <c r="A11998">
        <v>15188</v>
      </c>
      <c r="B11998" s="1">
        <f>DATE(2041,8,1) + TIME(0,0,0)</f>
        <v>51714</v>
      </c>
      <c r="C11998">
        <v>30.621149063000001</v>
      </c>
    </row>
    <row r="11999" spans="1:3" x14ac:dyDescent="0.25">
      <c r="A11999">
        <v>15219</v>
      </c>
      <c r="B11999" s="1">
        <f>DATE(2041,9,1) + TIME(0,0,0)</f>
        <v>51745</v>
      </c>
      <c r="C11999">
        <v>30.628427505000001</v>
      </c>
    </row>
    <row r="12000" spans="1:3" x14ac:dyDescent="0.25">
      <c r="A12000">
        <v>15249</v>
      </c>
      <c r="B12000" s="1">
        <f>DATE(2041,10,1) + TIME(0,0,0)</f>
        <v>51775</v>
      </c>
      <c r="C12000">
        <v>30.635459900000001</v>
      </c>
    </row>
    <row r="12001" spans="1:3" x14ac:dyDescent="0.25">
      <c r="A12001">
        <v>15280</v>
      </c>
      <c r="B12001" s="1">
        <f>DATE(2041,11,1) + TIME(0,0,0)</f>
        <v>51806</v>
      </c>
      <c r="C12001">
        <v>30.642717360999999</v>
      </c>
    </row>
    <row r="12002" spans="1:3" x14ac:dyDescent="0.25">
      <c r="A12002">
        <v>15310</v>
      </c>
      <c r="B12002" s="1">
        <f>DATE(2041,12,1) + TIME(0,0,0)</f>
        <v>51836</v>
      </c>
      <c r="C12002">
        <v>30.649730682000001</v>
      </c>
    </row>
    <row r="12003" spans="1:3" x14ac:dyDescent="0.25">
      <c r="A12003">
        <v>15341</v>
      </c>
      <c r="B12003" s="1">
        <f>DATE(2042,1,1) + TIME(0,0,0)</f>
        <v>51867</v>
      </c>
      <c r="C12003">
        <v>30.656967163000001</v>
      </c>
    </row>
    <row r="12004" spans="1:3" x14ac:dyDescent="0.25">
      <c r="A12004">
        <v>15372</v>
      </c>
      <c r="B12004" s="1">
        <f>DATE(2042,2,1) + TIME(0,0,0)</f>
        <v>51898</v>
      </c>
      <c r="C12004">
        <v>30.664194107</v>
      </c>
    </row>
    <row r="12005" spans="1:3" x14ac:dyDescent="0.25">
      <c r="A12005">
        <v>15400</v>
      </c>
      <c r="B12005" s="1">
        <f>DATE(2042,3,1) + TIME(0,0,0)</f>
        <v>51926</v>
      </c>
      <c r="C12005">
        <v>30.670711517000001</v>
      </c>
    </row>
    <row r="12006" spans="1:3" x14ac:dyDescent="0.25">
      <c r="A12006">
        <v>15431</v>
      </c>
      <c r="B12006" s="1">
        <f>DATE(2042,4,1) + TIME(0,0,0)</f>
        <v>51957</v>
      </c>
      <c r="C12006">
        <v>30.677917480000001</v>
      </c>
    </row>
    <row r="12007" spans="1:3" x14ac:dyDescent="0.25">
      <c r="A12007">
        <v>15461</v>
      </c>
      <c r="B12007" s="1">
        <f>DATE(2042,5,1) + TIME(0,0,0)</f>
        <v>51987</v>
      </c>
      <c r="C12007">
        <v>30.68488121</v>
      </c>
    </row>
    <row r="12008" spans="1:3" x14ac:dyDescent="0.25">
      <c r="A12008">
        <v>15492</v>
      </c>
      <c r="B12008" s="1">
        <f>DATE(2042,6,1) + TIME(0,0,0)</f>
        <v>52018</v>
      </c>
      <c r="C12008">
        <v>30.692066192999999</v>
      </c>
    </row>
    <row r="12009" spans="1:3" x14ac:dyDescent="0.25">
      <c r="A12009">
        <v>15522</v>
      </c>
      <c r="B12009" s="1">
        <f>DATE(2042,7,1) + TIME(0,0,0)</f>
        <v>52048</v>
      </c>
      <c r="C12009">
        <v>30.699008941999999</v>
      </c>
    </row>
    <row r="12010" spans="1:3" x14ac:dyDescent="0.25">
      <c r="A12010">
        <v>15553</v>
      </c>
      <c r="B12010" s="1">
        <f>DATE(2042,8,1) + TIME(0,0,0)</f>
        <v>52079</v>
      </c>
      <c r="C12010">
        <v>30.70617485</v>
      </c>
    </row>
    <row r="12011" spans="1:3" x14ac:dyDescent="0.25">
      <c r="A12011">
        <v>15584</v>
      </c>
      <c r="B12011" s="1">
        <f>DATE(2042,9,1) + TIME(0,0,0)</f>
        <v>52110</v>
      </c>
      <c r="C12011">
        <v>30.713329314999999</v>
      </c>
    </row>
    <row r="12012" spans="1:3" x14ac:dyDescent="0.25">
      <c r="A12012">
        <v>15614</v>
      </c>
      <c r="B12012" s="1">
        <f>DATE(2042,10,1) + TIME(0,0,0)</f>
        <v>52140</v>
      </c>
      <c r="C12012">
        <v>30.720243453999998</v>
      </c>
    </row>
    <row r="12013" spans="1:3" x14ac:dyDescent="0.25">
      <c r="A12013">
        <v>15645</v>
      </c>
      <c r="B12013" s="1">
        <f>DATE(2042,11,1) + TIME(0,0,0)</f>
        <v>52171</v>
      </c>
      <c r="C12013">
        <v>30.727378845</v>
      </c>
    </row>
    <row r="12014" spans="1:3" x14ac:dyDescent="0.25">
      <c r="A12014">
        <v>15675</v>
      </c>
      <c r="B12014" s="1">
        <f>DATE(2042,12,1) + TIME(0,0,0)</f>
        <v>52201</v>
      </c>
      <c r="C12014">
        <v>30.734273910999999</v>
      </c>
    </row>
    <row r="12015" spans="1:3" x14ac:dyDescent="0.25">
      <c r="A12015">
        <v>15706</v>
      </c>
      <c r="B12015" s="1">
        <f>DATE(2043,1,1) + TIME(0,0,0)</f>
        <v>52232</v>
      </c>
      <c r="C12015">
        <v>30.741388320999999</v>
      </c>
    </row>
    <row r="12016" spans="1:3" x14ac:dyDescent="0.25">
      <c r="A12016">
        <v>15737</v>
      </c>
      <c r="B12016" s="1">
        <f>DATE(2043,2,1) + TIME(0,0,0)</f>
        <v>52263</v>
      </c>
      <c r="C12016">
        <v>30.748493195000002</v>
      </c>
    </row>
    <row r="12017" spans="1:3" x14ac:dyDescent="0.25">
      <c r="A12017">
        <v>15765</v>
      </c>
      <c r="B12017" s="1">
        <f>DATE(2043,3,1) + TIME(0,0,0)</f>
        <v>52291</v>
      </c>
      <c r="C12017">
        <v>30.754901885999999</v>
      </c>
    </row>
    <row r="12018" spans="1:3" x14ac:dyDescent="0.25">
      <c r="A12018">
        <v>15796</v>
      </c>
      <c r="B12018" s="1">
        <f>DATE(2043,4,1) + TIME(0,0,0)</f>
        <v>52322</v>
      </c>
      <c r="C12018">
        <v>30.761987686000001</v>
      </c>
    </row>
    <row r="12019" spans="1:3" x14ac:dyDescent="0.25">
      <c r="A12019">
        <v>15826</v>
      </c>
      <c r="B12019" s="1">
        <f>DATE(2043,5,1) + TIME(0,0,0)</f>
        <v>52352</v>
      </c>
      <c r="C12019">
        <v>30.768836974999999</v>
      </c>
    </row>
    <row r="12020" spans="1:3" x14ac:dyDescent="0.25">
      <c r="A12020">
        <v>15857</v>
      </c>
      <c r="B12020" s="1">
        <f>DATE(2043,6,1) + TIME(0,0,0)</f>
        <v>52383</v>
      </c>
      <c r="C12020">
        <v>30.775903702000001</v>
      </c>
    </row>
    <row r="12021" spans="1:3" x14ac:dyDescent="0.25">
      <c r="A12021">
        <v>15887</v>
      </c>
      <c r="B12021" s="1">
        <f>DATE(2043,7,1) + TIME(0,0,0)</f>
        <v>52413</v>
      </c>
      <c r="C12021">
        <v>30.782733917000002</v>
      </c>
    </row>
    <row r="12022" spans="1:3" x14ac:dyDescent="0.25">
      <c r="A12022">
        <v>15918</v>
      </c>
      <c r="B12022" s="1">
        <f>DATE(2043,8,1) + TIME(0,0,0)</f>
        <v>52444</v>
      </c>
      <c r="C12022">
        <v>30.789781569999999</v>
      </c>
    </row>
    <row r="12023" spans="1:3" x14ac:dyDescent="0.25">
      <c r="A12023">
        <v>15949</v>
      </c>
      <c r="B12023" s="1">
        <f>DATE(2043,9,1) + TIME(0,0,0)</f>
        <v>52475</v>
      </c>
      <c r="C12023">
        <v>30.796821594000001</v>
      </c>
    </row>
    <row r="12024" spans="1:3" x14ac:dyDescent="0.25">
      <c r="A12024">
        <v>15979</v>
      </c>
      <c r="B12024" s="1">
        <f>DATE(2043,10,1) + TIME(0,0,0)</f>
        <v>52505</v>
      </c>
      <c r="C12024">
        <v>30.803623199</v>
      </c>
    </row>
    <row r="12025" spans="1:3" x14ac:dyDescent="0.25">
      <c r="A12025">
        <v>16010</v>
      </c>
      <c r="B12025" s="1">
        <f>DATE(2043,11,1) + TIME(0,0,0)</f>
        <v>52536</v>
      </c>
      <c r="C12025">
        <v>30.810644150000002</v>
      </c>
    </row>
    <row r="12026" spans="1:3" x14ac:dyDescent="0.25">
      <c r="A12026">
        <v>16040</v>
      </c>
      <c r="B12026" s="1">
        <f>DATE(2043,12,1) + TIME(0,0,0)</f>
        <v>52566</v>
      </c>
      <c r="C12026">
        <v>30.817428588999999</v>
      </c>
    </row>
    <row r="12027" spans="1:3" x14ac:dyDescent="0.25">
      <c r="A12027">
        <v>16071</v>
      </c>
      <c r="B12027" s="1">
        <f>DATE(2044,1,1) + TIME(0,0,0)</f>
        <v>52597</v>
      </c>
      <c r="C12027">
        <v>30.824430465999999</v>
      </c>
    </row>
    <row r="12028" spans="1:3" x14ac:dyDescent="0.25">
      <c r="A12028">
        <v>16102</v>
      </c>
      <c r="B12028" s="1">
        <f>DATE(2044,2,1) + TIME(0,0,0)</f>
        <v>52628</v>
      </c>
      <c r="C12028">
        <v>30.831422805999999</v>
      </c>
    </row>
    <row r="12029" spans="1:3" x14ac:dyDescent="0.25">
      <c r="A12029">
        <v>16131</v>
      </c>
      <c r="B12029" s="1">
        <f>DATE(2044,3,1) + TIME(0,0,0)</f>
        <v>52657</v>
      </c>
      <c r="C12029">
        <v>30.837955475000001</v>
      </c>
    </row>
    <row r="12030" spans="1:3" x14ac:dyDescent="0.25">
      <c r="A12030">
        <v>16162</v>
      </c>
      <c r="B12030" s="1">
        <f>DATE(2044,4,1) + TIME(0,0,0)</f>
        <v>52688</v>
      </c>
      <c r="C12030">
        <v>30.844928741</v>
      </c>
    </row>
    <row r="12031" spans="1:3" x14ac:dyDescent="0.25">
      <c r="A12031">
        <v>16192</v>
      </c>
      <c r="B12031" s="1">
        <f>DATE(2044,5,1) + TIME(0,0,0)</f>
        <v>52718</v>
      </c>
      <c r="C12031">
        <v>30.851669311999999</v>
      </c>
    </row>
    <row r="12032" spans="1:3" x14ac:dyDescent="0.25">
      <c r="A12032">
        <v>16223</v>
      </c>
      <c r="B12032" s="1">
        <f>DATE(2044,6,1) + TIME(0,0,0)</f>
        <v>52749</v>
      </c>
      <c r="C12032">
        <v>30.858625411999999</v>
      </c>
    </row>
    <row r="12033" spans="1:3" x14ac:dyDescent="0.25">
      <c r="A12033">
        <v>16253</v>
      </c>
      <c r="B12033" s="1">
        <f>DATE(2044,7,1) + TIME(0,0,0)</f>
        <v>52779</v>
      </c>
      <c r="C12033">
        <v>30.865346908999999</v>
      </c>
    </row>
    <row r="12034" spans="1:3" x14ac:dyDescent="0.25">
      <c r="A12034">
        <v>16284</v>
      </c>
      <c r="B12034" s="1">
        <f>DATE(2044,8,1) + TIME(0,0,0)</f>
        <v>52810</v>
      </c>
      <c r="C12034">
        <v>30.872282028000001</v>
      </c>
    </row>
    <row r="12035" spans="1:3" x14ac:dyDescent="0.25">
      <c r="A12035">
        <v>16315</v>
      </c>
      <c r="B12035" s="1">
        <f>DATE(2044,9,1) + TIME(0,0,0)</f>
        <v>52841</v>
      </c>
      <c r="C12035">
        <v>30.879207610999998</v>
      </c>
    </row>
    <row r="12036" spans="1:3" x14ac:dyDescent="0.25">
      <c r="A12036">
        <v>16345</v>
      </c>
      <c r="B12036" s="1">
        <f>DATE(2044,10,1) + TIME(0,0,0)</f>
        <v>52871</v>
      </c>
      <c r="C12036">
        <v>30.885900497000002</v>
      </c>
    </row>
    <row r="12037" spans="1:3" x14ac:dyDescent="0.25">
      <c r="A12037">
        <v>16376</v>
      </c>
      <c r="B12037" s="1">
        <f>DATE(2044,11,1) + TIME(0,0,0)</f>
        <v>52902</v>
      </c>
      <c r="C12037">
        <v>30.892807006999998</v>
      </c>
    </row>
    <row r="12038" spans="1:3" x14ac:dyDescent="0.25">
      <c r="A12038">
        <v>16406</v>
      </c>
      <c r="B12038" s="1">
        <f>DATE(2044,12,1) + TIME(0,0,0)</f>
        <v>52932</v>
      </c>
      <c r="C12038">
        <v>30.899480820000001</v>
      </c>
    </row>
    <row r="12039" spans="1:3" x14ac:dyDescent="0.25">
      <c r="A12039">
        <v>16437</v>
      </c>
      <c r="B12039" s="1">
        <f>DATE(2045,1,1) + TIME(0,0,0)</f>
        <v>52963</v>
      </c>
      <c r="C12039">
        <v>30.906366347999999</v>
      </c>
    </row>
    <row r="12040" spans="1:3" x14ac:dyDescent="0.25">
      <c r="A12040">
        <v>16468</v>
      </c>
      <c r="B12040" s="1">
        <f>DATE(2045,2,1) + TIME(0,0,0)</f>
        <v>52994</v>
      </c>
      <c r="C12040">
        <v>30.913244247000002</v>
      </c>
    </row>
    <row r="12041" spans="1:3" x14ac:dyDescent="0.25">
      <c r="A12041">
        <v>16496</v>
      </c>
      <c r="B12041" s="1">
        <f>DATE(2045,3,1) + TIME(0,0,0)</f>
        <v>53022</v>
      </c>
      <c r="C12041">
        <v>30.919448852999999</v>
      </c>
    </row>
    <row r="12042" spans="1:3" x14ac:dyDescent="0.25">
      <c r="A12042">
        <v>16527</v>
      </c>
      <c r="B12042" s="1">
        <f>DATE(2045,4,1) + TIME(0,0,0)</f>
        <v>53053</v>
      </c>
      <c r="C12042">
        <v>30.926307678000001</v>
      </c>
    </row>
    <row r="12043" spans="1:3" x14ac:dyDescent="0.25">
      <c r="A12043">
        <v>16557</v>
      </c>
      <c r="B12043" s="1">
        <f>DATE(2045,5,1) + TIME(0,0,0)</f>
        <v>53083</v>
      </c>
      <c r="C12043">
        <v>30.932937622000001</v>
      </c>
    </row>
    <row r="12044" spans="1:3" x14ac:dyDescent="0.25">
      <c r="A12044">
        <v>16588</v>
      </c>
      <c r="B12044" s="1">
        <f>DATE(2045,6,1) + TIME(0,0,0)</f>
        <v>53114</v>
      </c>
      <c r="C12044">
        <v>30.939779282</v>
      </c>
    </row>
    <row r="12045" spans="1:3" x14ac:dyDescent="0.25">
      <c r="A12045">
        <v>16618</v>
      </c>
      <c r="B12045" s="1">
        <f>DATE(2045,7,1) + TIME(0,0,0)</f>
        <v>53144</v>
      </c>
      <c r="C12045">
        <v>30.946392059000001</v>
      </c>
    </row>
    <row r="12046" spans="1:3" x14ac:dyDescent="0.25">
      <c r="A12046">
        <v>16649</v>
      </c>
      <c r="B12046" s="1">
        <f>DATE(2045,8,1) + TIME(0,0,0)</f>
        <v>53175</v>
      </c>
      <c r="C12046">
        <v>30.953216553000001</v>
      </c>
    </row>
    <row r="12047" spans="1:3" x14ac:dyDescent="0.25">
      <c r="A12047">
        <v>16680</v>
      </c>
      <c r="B12047" s="1">
        <f>DATE(2045,9,1) + TIME(0,0,0)</f>
        <v>53206</v>
      </c>
      <c r="C12047">
        <v>30.960031509</v>
      </c>
    </row>
    <row r="12048" spans="1:3" x14ac:dyDescent="0.25">
      <c r="A12048">
        <v>16710</v>
      </c>
      <c r="B12048" s="1">
        <f>DATE(2045,10,1) + TIME(0,0,0)</f>
        <v>53236</v>
      </c>
      <c r="C12048">
        <v>30.966617584000002</v>
      </c>
    </row>
    <row r="12049" spans="1:3" x14ac:dyDescent="0.25">
      <c r="A12049">
        <v>16741</v>
      </c>
      <c r="B12049" s="1">
        <f>DATE(2045,11,1) + TIME(0,0,0)</f>
        <v>53267</v>
      </c>
      <c r="C12049">
        <v>30.973415374999998</v>
      </c>
    </row>
    <row r="12050" spans="1:3" x14ac:dyDescent="0.25">
      <c r="A12050">
        <v>16771</v>
      </c>
      <c r="B12050" s="1">
        <f>DATE(2045,12,1) + TIME(0,0,0)</f>
        <v>53297</v>
      </c>
      <c r="C12050">
        <v>30.979984283</v>
      </c>
    </row>
    <row r="12051" spans="1:3" x14ac:dyDescent="0.25">
      <c r="A12051">
        <v>16802</v>
      </c>
      <c r="B12051" s="1">
        <f>DATE(2046,1,1) + TIME(0,0,0)</f>
        <v>53328</v>
      </c>
      <c r="C12051">
        <v>30.986764908000001</v>
      </c>
    </row>
    <row r="12052" spans="1:3" x14ac:dyDescent="0.25">
      <c r="A12052">
        <v>16833</v>
      </c>
      <c r="B12052" s="1">
        <f>DATE(2046,2,1) + TIME(0,0,0)</f>
        <v>53359</v>
      </c>
      <c r="C12052">
        <v>30.993535994999998</v>
      </c>
    </row>
    <row r="12053" spans="1:3" x14ac:dyDescent="0.25">
      <c r="A12053">
        <v>16861</v>
      </c>
      <c r="B12053" s="1">
        <f>DATE(2046,3,1) + TIME(0,0,0)</f>
        <v>53387</v>
      </c>
      <c r="C12053">
        <v>30.999643326000001</v>
      </c>
    </row>
    <row r="12054" spans="1:3" x14ac:dyDescent="0.25">
      <c r="A12054">
        <v>16892</v>
      </c>
      <c r="B12054" s="1">
        <f>DATE(2046,4,1) + TIME(0,0,0)</f>
        <v>53418</v>
      </c>
      <c r="C12054">
        <v>31.006399155</v>
      </c>
    </row>
    <row r="12055" spans="1:3" x14ac:dyDescent="0.25">
      <c r="A12055">
        <v>16922</v>
      </c>
      <c r="B12055" s="1">
        <f>DATE(2046,5,1) + TIME(0,0,0)</f>
        <v>53448</v>
      </c>
      <c r="C12055">
        <v>31.012926102000002</v>
      </c>
    </row>
    <row r="12056" spans="1:3" x14ac:dyDescent="0.25">
      <c r="A12056">
        <v>16953</v>
      </c>
      <c r="B12056" s="1">
        <f>DATE(2046,6,1) + TIME(0,0,0)</f>
        <v>53479</v>
      </c>
      <c r="C12056">
        <v>31.019662857</v>
      </c>
    </row>
    <row r="12057" spans="1:3" x14ac:dyDescent="0.25">
      <c r="A12057">
        <v>16983</v>
      </c>
      <c r="B12057" s="1">
        <f>DATE(2046,7,1) + TIME(0,0,0)</f>
        <v>53509</v>
      </c>
      <c r="C12057">
        <v>31.026174545</v>
      </c>
    </row>
    <row r="12058" spans="1:3" x14ac:dyDescent="0.25">
      <c r="A12058">
        <v>17014</v>
      </c>
      <c r="B12058" s="1">
        <f>DATE(2046,8,1) + TIME(0,0,0)</f>
        <v>53540</v>
      </c>
      <c r="C12058">
        <v>31.032894134999999</v>
      </c>
    </row>
    <row r="12059" spans="1:3" x14ac:dyDescent="0.25">
      <c r="A12059">
        <v>17045</v>
      </c>
      <c r="B12059" s="1">
        <f>DATE(2046,9,1) + TIME(0,0,0)</f>
        <v>53571</v>
      </c>
      <c r="C12059">
        <v>31.039606094</v>
      </c>
    </row>
    <row r="12060" spans="1:3" x14ac:dyDescent="0.25">
      <c r="A12060">
        <v>17075</v>
      </c>
      <c r="B12060" s="1">
        <f>DATE(2046,10,1) + TIME(0,0,0)</f>
        <v>53601</v>
      </c>
      <c r="C12060">
        <v>31.046092987000002</v>
      </c>
    </row>
    <row r="12061" spans="1:3" x14ac:dyDescent="0.25">
      <c r="A12061">
        <v>17106</v>
      </c>
      <c r="B12061" s="1">
        <f>DATE(2046,11,1) + TIME(0,0,0)</f>
        <v>53632</v>
      </c>
      <c r="C12061">
        <v>31.052787780999999</v>
      </c>
    </row>
    <row r="12062" spans="1:3" x14ac:dyDescent="0.25">
      <c r="A12062">
        <v>17136</v>
      </c>
      <c r="B12062" s="1">
        <f>DATE(2046,12,1) + TIME(0,0,0)</f>
        <v>53662</v>
      </c>
      <c r="C12062">
        <v>31.059257507000002</v>
      </c>
    </row>
    <row r="12063" spans="1:3" x14ac:dyDescent="0.25">
      <c r="A12063">
        <v>17167</v>
      </c>
      <c r="B12063" s="1">
        <f>DATE(2047,1,1) + TIME(0,0,0)</f>
        <v>53693</v>
      </c>
      <c r="C12063">
        <v>31.065935135</v>
      </c>
    </row>
    <row r="12064" spans="1:3" x14ac:dyDescent="0.25">
      <c r="A12064">
        <v>17198</v>
      </c>
      <c r="B12064" s="1">
        <f>DATE(2047,2,1) + TIME(0,0,0)</f>
        <v>53724</v>
      </c>
      <c r="C12064">
        <v>31.072603225999998</v>
      </c>
    </row>
    <row r="12065" spans="1:3" x14ac:dyDescent="0.25">
      <c r="A12065">
        <v>17226</v>
      </c>
      <c r="B12065" s="1">
        <f>DATE(2047,3,1) + TIME(0,0,0)</f>
        <v>53752</v>
      </c>
      <c r="C12065">
        <v>31.078619003</v>
      </c>
    </row>
    <row r="12066" spans="1:3" x14ac:dyDescent="0.25">
      <c r="A12066">
        <v>17257</v>
      </c>
      <c r="B12066" s="1">
        <f>DATE(2047,4,1) + TIME(0,0,0)</f>
        <v>53783</v>
      </c>
      <c r="C12066">
        <v>31.085271835</v>
      </c>
    </row>
    <row r="12067" spans="1:3" x14ac:dyDescent="0.25">
      <c r="A12067">
        <v>17287</v>
      </c>
      <c r="B12067" s="1">
        <f>DATE(2047,5,1) + TIME(0,0,0)</f>
        <v>53813</v>
      </c>
      <c r="C12067">
        <v>31.091701508</v>
      </c>
    </row>
    <row r="12068" spans="1:3" x14ac:dyDescent="0.25">
      <c r="A12068">
        <v>17318</v>
      </c>
      <c r="B12068" s="1">
        <f>DATE(2047,6,1) + TIME(0,0,0)</f>
        <v>53844</v>
      </c>
      <c r="C12068">
        <v>31.098335265999999</v>
      </c>
    </row>
    <row r="12069" spans="1:3" x14ac:dyDescent="0.25">
      <c r="A12069">
        <v>17348</v>
      </c>
      <c r="B12069" s="1">
        <f>DATE(2047,7,1) + TIME(0,0,0)</f>
        <v>53874</v>
      </c>
      <c r="C12069">
        <v>31.104749680000001</v>
      </c>
    </row>
    <row r="12070" spans="1:3" x14ac:dyDescent="0.25">
      <c r="A12070">
        <v>17379</v>
      </c>
      <c r="B12070" s="1">
        <f>DATE(2047,8,1) + TIME(0,0,0)</f>
        <v>53905</v>
      </c>
      <c r="C12070">
        <v>31.111368178999999</v>
      </c>
    </row>
    <row r="12071" spans="1:3" x14ac:dyDescent="0.25">
      <c r="A12071">
        <v>17410</v>
      </c>
      <c r="B12071" s="1">
        <f>DATE(2047,9,1) + TIME(0,0,0)</f>
        <v>53936</v>
      </c>
      <c r="C12071">
        <v>31.117977142000001</v>
      </c>
    </row>
    <row r="12072" spans="1:3" x14ac:dyDescent="0.25">
      <c r="A12072">
        <v>17440</v>
      </c>
      <c r="B12072" s="1">
        <f>DATE(2047,10,1) + TIME(0,0,0)</f>
        <v>53966</v>
      </c>
      <c r="C12072">
        <v>31.124366760000001</v>
      </c>
    </row>
    <row r="12073" spans="1:3" x14ac:dyDescent="0.25">
      <c r="A12073">
        <v>17471</v>
      </c>
      <c r="B12073" s="1">
        <f>DATE(2047,11,1) + TIME(0,0,0)</f>
        <v>53997</v>
      </c>
      <c r="C12073">
        <v>31.130958557</v>
      </c>
    </row>
    <row r="12074" spans="1:3" x14ac:dyDescent="0.25">
      <c r="A12074">
        <v>17501</v>
      </c>
      <c r="B12074" s="1">
        <f>DATE(2047,12,1) + TIME(0,0,0)</f>
        <v>54027</v>
      </c>
      <c r="C12074">
        <v>31.137331009</v>
      </c>
    </row>
    <row r="12075" spans="1:3" x14ac:dyDescent="0.25">
      <c r="A12075">
        <v>17532</v>
      </c>
      <c r="B12075" s="1">
        <f>DATE(2048,1,1) + TIME(0,0,0)</f>
        <v>54058</v>
      </c>
      <c r="C12075">
        <v>31.143907547000001</v>
      </c>
    </row>
    <row r="12076" spans="1:3" x14ac:dyDescent="0.25">
      <c r="A12076">
        <v>17563</v>
      </c>
      <c r="B12076" s="1">
        <f>DATE(2048,2,1) + TIME(0,0,0)</f>
        <v>54089</v>
      </c>
      <c r="C12076">
        <v>31.150476456</v>
      </c>
    </row>
    <row r="12077" spans="1:3" x14ac:dyDescent="0.25">
      <c r="A12077">
        <v>17592</v>
      </c>
      <c r="B12077" s="1">
        <f>DATE(2048,3,1) + TIME(0,0,0)</f>
        <v>54118</v>
      </c>
      <c r="C12077">
        <v>31.156612396</v>
      </c>
    </row>
    <row r="12078" spans="1:3" x14ac:dyDescent="0.25">
      <c r="A12078">
        <v>17623</v>
      </c>
      <c r="B12078" s="1">
        <f>DATE(2048,4,1) + TIME(0,0,0)</f>
        <v>54149</v>
      </c>
      <c r="C12078">
        <v>31.163164138999999</v>
      </c>
    </row>
    <row r="12079" spans="1:3" x14ac:dyDescent="0.25">
      <c r="A12079">
        <v>17653</v>
      </c>
      <c r="B12079" s="1">
        <f>DATE(2048,5,1) + TIME(0,0,0)</f>
        <v>54179</v>
      </c>
      <c r="C12079">
        <v>31.169496536</v>
      </c>
    </row>
    <row r="12080" spans="1:3" x14ac:dyDescent="0.25">
      <c r="A12080">
        <v>17684</v>
      </c>
      <c r="B12080" s="1">
        <f>DATE(2048,6,1) + TIME(0,0,0)</f>
        <v>54210</v>
      </c>
      <c r="C12080">
        <v>31.176031113000001</v>
      </c>
    </row>
    <row r="12081" spans="1:3" x14ac:dyDescent="0.25">
      <c r="A12081">
        <v>17714</v>
      </c>
      <c r="B12081" s="1">
        <f>DATE(2048,7,1) + TIME(0,0,0)</f>
        <v>54240</v>
      </c>
      <c r="C12081">
        <v>31.182348251000001</v>
      </c>
    </row>
    <row r="12082" spans="1:3" x14ac:dyDescent="0.25">
      <c r="A12082">
        <v>17745</v>
      </c>
      <c r="B12082" s="1">
        <f>DATE(2048,8,1) + TIME(0,0,0)</f>
        <v>54271</v>
      </c>
      <c r="C12082">
        <v>31.188865662000001</v>
      </c>
    </row>
    <row r="12083" spans="1:3" x14ac:dyDescent="0.25">
      <c r="A12083">
        <v>17776</v>
      </c>
      <c r="B12083" s="1">
        <f>DATE(2048,9,1) + TIME(0,0,0)</f>
        <v>54302</v>
      </c>
      <c r="C12083">
        <v>31.195375443</v>
      </c>
    </row>
    <row r="12084" spans="1:3" x14ac:dyDescent="0.25">
      <c r="A12084">
        <v>17806</v>
      </c>
      <c r="B12084" s="1">
        <f>DATE(2048,10,1) + TIME(0,0,0)</f>
        <v>54332</v>
      </c>
      <c r="C12084">
        <v>31.201667786000002</v>
      </c>
    </row>
    <row r="12085" spans="1:3" x14ac:dyDescent="0.25">
      <c r="A12085">
        <v>17837</v>
      </c>
      <c r="B12085" s="1">
        <f>DATE(2048,11,1) + TIME(0,0,0)</f>
        <v>54363</v>
      </c>
      <c r="C12085">
        <v>31.208160400000001</v>
      </c>
    </row>
    <row r="12086" spans="1:3" x14ac:dyDescent="0.25">
      <c r="A12086">
        <v>17867</v>
      </c>
      <c r="B12086" s="1">
        <f>DATE(2048,12,1) + TIME(0,0,0)</f>
        <v>54393</v>
      </c>
      <c r="C12086">
        <v>31.214437485000001</v>
      </c>
    </row>
    <row r="12087" spans="1:3" x14ac:dyDescent="0.25">
      <c r="A12087">
        <v>17898</v>
      </c>
      <c r="B12087" s="1">
        <f>DATE(2049,1,1) + TIME(0,0,0)</f>
        <v>54424</v>
      </c>
      <c r="C12087">
        <v>31.220914840999999</v>
      </c>
    </row>
    <row r="12088" spans="1:3" x14ac:dyDescent="0.25">
      <c r="A12088">
        <v>17929</v>
      </c>
      <c r="B12088" s="1">
        <f>DATE(2049,2,1) + TIME(0,0,0)</f>
        <v>54455</v>
      </c>
      <c r="C12088">
        <v>31.22738266</v>
      </c>
    </row>
    <row r="12089" spans="1:3" x14ac:dyDescent="0.25">
      <c r="A12089">
        <v>17957</v>
      </c>
      <c r="B12089" s="1">
        <f>DATE(2049,3,1) + TIME(0,0,0)</f>
        <v>54483</v>
      </c>
      <c r="C12089">
        <v>31.233219147</v>
      </c>
    </row>
    <row r="12090" spans="1:3" x14ac:dyDescent="0.25">
      <c r="A12090">
        <v>17988</v>
      </c>
      <c r="B12090" s="1">
        <f>DATE(2049,4,1) + TIME(0,0,0)</f>
        <v>54514</v>
      </c>
      <c r="C12090">
        <v>31.239671706999999</v>
      </c>
    </row>
    <row r="12091" spans="1:3" x14ac:dyDescent="0.25">
      <c r="A12091">
        <v>18018</v>
      </c>
      <c r="B12091" s="1">
        <f>DATE(2049,5,1) + TIME(0,0,0)</f>
        <v>54544</v>
      </c>
      <c r="C12091">
        <v>31.245906829999999</v>
      </c>
    </row>
    <row r="12092" spans="1:3" x14ac:dyDescent="0.25">
      <c r="A12092">
        <v>18049</v>
      </c>
      <c r="B12092" s="1">
        <f>DATE(2049,6,1) + TIME(0,0,0)</f>
        <v>54575</v>
      </c>
      <c r="C12092">
        <v>31.252344131000001</v>
      </c>
    </row>
    <row r="12093" spans="1:3" x14ac:dyDescent="0.25">
      <c r="A12093">
        <v>18079</v>
      </c>
      <c r="B12093" s="1">
        <f>DATE(2049,7,1) + TIME(0,0,0)</f>
        <v>54605</v>
      </c>
      <c r="C12093">
        <v>31.258563994999999</v>
      </c>
    </row>
    <row r="12094" spans="1:3" x14ac:dyDescent="0.25">
      <c r="A12094">
        <v>18110</v>
      </c>
      <c r="B12094" s="1">
        <f>DATE(2049,8,1) + TIME(0,0,0)</f>
        <v>54636</v>
      </c>
      <c r="C12094">
        <v>31.264984130999999</v>
      </c>
    </row>
    <row r="12095" spans="1:3" x14ac:dyDescent="0.25">
      <c r="A12095">
        <v>18141</v>
      </c>
      <c r="B12095" s="1">
        <f>DATE(2049,9,1) + TIME(0,0,0)</f>
        <v>54667</v>
      </c>
      <c r="C12095">
        <v>31.271396636999999</v>
      </c>
    </row>
    <row r="12096" spans="1:3" x14ac:dyDescent="0.25">
      <c r="A12096">
        <v>18171</v>
      </c>
      <c r="B12096" s="1">
        <f>DATE(2049,10,1) + TIME(0,0,0)</f>
        <v>54697</v>
      </c>
      <c r="C12096">
        <v>31.277593613000001</v>
      </c>
    </row>
    <row r="12097" spans="1:3" x14ac:dyDescent="0.25">
      <c r="A12097">
        <v>18202</v>
      </c>
      <c r="B12097" s="1">
        <f>DATE(2049,11,1) + TIME(0,0,0)</f>
        <v>54728</v>
      </c>
      <c r="C12097">
        <v>31.283988953000001</v>
      </c>
    </row>
    <row r="12098" spans="1:3" x14ac:dyDescent="0.25">
      <c r="A12098">
        <v>18232</v>
      </c>
      <c r="B12098" s="1">
        <f>DATE(2049,12,1) + TIME(0,0,0)</f>
        <v>54758</v>
      </c>
      <c r="C12098">
        <v>31.290170669999998</v>
      </c>
    </row>
    <row r="12099" spans="1:3" x14ac:dyDescent="0.25">
      <c r="A12099">
        <v>18263</v>
      </c>
      <c r="B12099" s="1">
        <f>DATE(2050,1,1) + TIME(0,0,0)</f>
        <v>54789</v>
      </c>
      <c r="C12099">
        <v>31.296548843</v>
      </c>
    </row>
    <row r="12101" spans="1:3" x14ac:dyDescent="0.25">
      <c r="A12101" t="s">
        <v>23</v>
      </c>
    </row>
    <row r="12103" spans="1:3" x14ac:dyDescent="0.25">
      <c r="A12103" t="s">
        <v>1</v>
      </c>
      <c r="B12103" t="s">
        <v>2</v>
      </c>
      <c r="C12103" t="s">
        <v>3</v>
      </c>
    </row>
    <row r="12104" spans="1:3" x14ac:dyDescent="0.25">
      <c r="A12104">
        <v>0</v>
      </c>
      <c r="B12104" s="1">
        <f>DATE(2000,1,1) + TIME(0,0,0)</f>
        <v>36526</v>
      </c>
      <c r="C12104">
        <v>0</v>
      </c>
    </row>
    <row r="12105" spans="1:3" x14ac:dyDescent="0.25">
      <c r="A12105">
        <v>31</v>
      </c>
      <c r="B12105" s="1">
        <f>DATE(2000,2,1) + TIME(0,0,0)</f>
        <v>36557</v>
      </c>
      <c r="C12105">
        <v>4.1875243187000004</v>
      </c>
    </row>
    <row r="12106" spans="1:3" x14ac:dyDescent="0.25">
      <c r="A12106">
        <v>60</v>
      </c>
      <c r="B12106" s="1">
        <f>DATE(2000,3,1) + TIME(0,0,0)</f>
        <v>36586</v>
      </c>
      <c r="C12106">
        <v>8.3832893372000008</v>
      </c>
    </row>
    <row r="12107" spans="1:3" x14ac:dyDescent="0.25">
      <c r="A12107">
        <v>91</v>
      </c>
      <c r="B12107" s="1">
        <f>DATE(2000,4,1) + TIME(0,0,0)</f>
        <v>36617</v>
      </c>
      <c r="C12107">
        <v>11.533014296999999</v>
      </c>
    </row>
    <row r="12108" spans="1:3" x14ac:dyDescent="0.25">
      <c r="A12108">
        <v>121</v>
      </c>
      <c r="B12108" s="1">
        <f>DATE(2000,5,1) + TIME(0,0,0)</f>
        <v>36647</v>
      </c>
      <c r="C12108">
        <v>14.001872063</v>
      </c>
    </row>
    <row r="12109" spans="1:3" x14ac:dyDescent="0.25">
      <c r="A12109">
        <v>152</v>
      </c>
      <c r="B12109" s="1">
        <f>DATE(2000,6,1) + TIME(0,0,0)</f>
        <v>36678</v>
      </c>
      <c r="C12109">
        <v>16.291339873999998</v>
      </c>
    </row>
    <row r="12110" spans="1:3" x14ac:dyDescent="0.25">
      <c r="A12110">
        <v>182</v>
      </c>
      <c r="B12110" s="1">
        <f>DATE(2000,7,1) + TIME(0,0,0)</f>
        <v>36708</v>
      </c>
      <c r="C12110">
        <v>18.244792938</v>
      </c>
    </row>
    <row r="12111" spans="1:3" x14ac:dyDescent="0.25">
      <c r="A12111">
        <v>213</v>
      </c>
      <c r="B12111" s="1">
        <f>DATE(2000,8,1) + TIME(0,0,0)</f>
        <v>36739</v>
      </c>
      <c r="C12111">
        <v>19.887155533000001</v>
      </c>
    </row>
    <row r="12112" spans="1:3" x14ac:dyDescent="0.25">
      <c r="A12112">
        <v>244</v>
      </c>
      <c r="B12112" s="1">
        <f>DATE(2000,9,1) + TIME(0,0,0)</f>
        <v>36770</v>
      </c>
      <c r="C12112">
        <v>21.115356445</v>
      </c>
    </row>
    <row r="12113" spans="1:3" x14ac:dyDescent="0.25">
      <c r="A12113">
        <v>274</v>
      </c>
      <c r="B12113" s="1">
        <f>DATE(2000,10,1) + TIME(0,0,0)</f>
        <v>36800</v>
      </c>
      <c r="C12113">
        <v>21.926710129</v>
      </c>
    </row>
    <row r="12114" spans="1:3" x14ac:dyDescent="0.25">
      <c r="A12114">
        <v>305</v>
      </c>
      <c r="B12114" s="1">
        <f>DATE(2000,11,1) + TIME(0,0,0)</f>
        <v>36831</v>
      </c>
      <c r="C12114">
        <v>22.591978073</v>
      </c>
    </row>
    <row r="12115" spans="1:3" x14ac:dyDescent="0.25">
      <c r="A12115">
        <v>335</v>
      </c>
      <c r="B12115" s="1">
        <f>DATE(2000,12,1) + TIME(0,0,0)</f>
        <v>36861</v>
      </c>
      <c r="C12115">
        <v>23.17984581</v>
      </c>
    </row>
    <row r="12116" spans="1:3" x14ac:dyDescent="0.25">
      <c r="A12116">
        <v>366</v>
      </c>
      <c r="B12116" s="1">
        <f>DATE(2001,1,1) + TIME(0,0,0)</f>
        <v>36892</v>
      </c>
      <c r="C12116">
        <v>23.724370956000001</v>
      </c>
    </row>
    <row r="12117" spans="1:3" x14ac:dyDescent="0.25">
      <c r="A12117">
        <v>397</v>
      </c>
      <c r="B12117" s="1">
        <f>DATE(2001,2,1) + TIME(0,0,0)</f>
        <v>36923</v>
      </c>
      <c r="C12117">
        <v>24.201799393000002</v>
      </c>
    </row>
    <row r="12118" spans="1:3" x14ac:dyDescent="0.25">
      <c r="A12118">
        <v>425</v>
      </c>
      <c r="B12118" s="1">
        <f>DATE(2001,3,1) + TIME(0,0,0)</f>
        <v>36951</v>
      </c>
      <c r="C12118">
        <v>24.581235886000002</v>
      </c>
    </row>
    <row r="12119" spans="1:3" x14ac:dyDescent="0.25">
      <c r="A12119">
        <v>456</v>
      </c>
      <c r="B12119" s="1">
        <f>DATE(2001,4,1) + TIME(0,0,0)</f>
        <v>36982</v>
      </c>
      <c r="C12119">
        <v>24.958066939999998</v>
      </c>
    </row>
    <row r="12120" spans="1:3" x14ac:dyDescent="0.25">
      <c r="A12120">
        <v>486</v>
      </c>
      <c r="B12120" s="1">
        <f>DATE(2001,5,1) + TIME(0,0,0)</f>
        <v>37012</v>
      </c>
      <c r="C12120">
        <v>25.291501999000001</v>
      </c>
    </row>
    <row r="12121" spans="1:3" x14ac:dyDescent="0.25">
      <c r="A12121">
        <v>517</v>
      </c>
      <c r="B12121" s="1">
        <f>DATE(2001,6,1) + TIME(0,0,0)</f>
        <v>37043</v>
      </c>
      <c r="C12121">
        <v>25.614063262999998</v>
      </c>
    </row>
    <row r="12122" spans="1:3" x14ac:dyDescent="0.25">
      <c r="A12122">
        <v>547</v>
      </c>
      <c r="B12122" s="1">
        <f>DATE(2001,7,1) + TIME(0,0,0)</f>
        <v>37073</v>
      </c>
      <c r="C12122">
        <v>25.911643982000001</v>
      </c>
    </row>
    <row r="12123" spans="1:3" x14ac:dyDescent="0.25">
      <c r="A12123">
        <v>578</v>
      </c>
      <c r="B12123" s="1">
        <f>DATE(2001,8,1) + TIME(0,0,0)</f>
        <v>37104</v>
      </c>
      <c r="C12123">
        <v>26.207357407</v>
      </c>
    </row>
    <row r="12124" spans="1:3" x14ac:dyDescent="0.25">
      <c r="A12124">
        <v>609</v>
      </c>
      <c r="B12124" s="1">
        <f>DATE(2001,9,1) + TIME(0,0,0)</f>
        <v>37135</v>
      </c>
      <c r="C12124">
        <v>26.491336823000001</v>
      </c>
    </row>
    <row r="12125" spans="1:3" x14ac:dyDescent="0.25">
      <c r="A12125">
        <v>639</v>
      </c>
      <c r="B12125" s="1">
        <f>DATE(2001,10,1) + TIME(0,0,0)</f>
        <v>37165</v>
      </c>
      <c r="C12125">
        <v>26.754806518999999</v>
      </c>
    </row>
    <row r="12126" spans="1:3" x14ac:dyDescent="0.25">
      <c r="A12126">
        <v>670</v>
      </c>
      <c r="B12126" s="1">
        <f>DATE(2001,11,1) + TIME(0,0,0)</f>
        <v>37196</v>
      </c>
      <c r="C12126">
        <v>27.014116287</v>
      </c>
    </row>
    <row r="12127" spans="1:3" x14ac:dyDescent="0.25">
      <c r="A12127">
        <v>700</v>
      </c>
      <c r="B12127" s="1">
        <f>DATE(2001,12,1) + TIME(0,0,0)</f>
        <v>37226</v>
      </c>
      <c r="C12127">
        <v>27.252737045</v>
      </c>
    </row>
    <row r="12128" spans="1:3" x14ac:dyDescent="0.25">
      <c r="A12128">
        <v>731</v>
      </c>
      <c r="B12128" s="1">
        <f>DATE(2002,1,1) + TIME(0,0,0)</f>
        <v>37257</v>
      </c>
      <c r="C12128">
        <v>27.485996245999999</v>
      </c>
    </row>
    <row r="12129" spans="1:3" x14ac:dyDescent="0.25">
      <c r="A12129">
        <v>762</v>
      </c>
      <c r="B12129" s="1">
        <f>DATE(2002,2,1) + TIME(0,0,0)</f>
        <v>37288</v>
      </c>
      <c r="C12129">
        <v>27.705265045000001</v>
      </c>
    </row>
    <row r="12130" spans="1:3" x14ac:dyDescent="0.25">
      <c r="A12130">
        <v>790</v>
      </c>
      <c r="B12130" s="1">
        <f>DATE(2002,3,1) + TIME(0,0,0)</f>
        <v>37316</v>
      </c>
      <c r="C12130">
        <v>27.892539977999999</v>
      </c>
    </row>
    <row r="12131" spans="1:3" x14ac:dyDescent="0.25">
      <c r="A12131">
        <v>821</v>
      </c>
      <c r="B12131" s="1">
        <f>DATE(2002,4,1) + TIME(0,0,0)</f>
        <v>37347</v>
      </c>
      <c r="C12131">
        <v>28.08848381</v>
      </c>
    </row>
    <row r="12132" spans="1:3" x14ac:dyDescent="0.25">
      <c r="A12132">
        <v>851</v>
      </c>
      <c r="B12132" s="1">
        <f>DATE(2002,5,1) + TIME(0,0,0)</f>
        <v>37377</v>
      </c>
      <c r="C12132">
        <v>28.266292572000001</v>
      </c>
    </row>
    <row r="12133" spans="1:3" x14ac:dyDescent="0.25">
      <c r="A12133">
        <v>882</v>
      </c>
      <c r="B12133" s="1">
        <f>DATE(2002,6,1) + TIME(0,0,0)</f>
        <v>37408</v>
      </c>
      <c r="C12133">
        <v>28.439624786</v>
      </c>
    </row>
    <row r="12134" spans="1:3" x14ac:dyDescent="0.25">
      <c r="A12134">
        <v>912</v>
      </c>
      <c r="B12134" s="1">
        <f>DATE(2002,7,1) + TIME(0,0,0)</f>
        <v>37438</v>
      </c>
      <c r="C12134">
        <v>28.598434447999999</v>
      </c>
    </row>
    <row r="12135" spans="1:3" x14ac:dyDescent="0.25">
      <c r="A12135">
        <v>943</v>
      </c>
      <c r="B12135" s="1">
        <f>DATE(2002,8,1) + TIME(0,0,0)</f>
        <v>37469</v>
      </c>
      <c r="C12135">
        <v>28.754474640000002</v>
      </c>
    </row>
    <row r="12136" spans="1:3" x14ac:dyDescent="0.25">
      <c r="A12136">
        <v>974</v>
      </c>
      <c r="B12136" s="1">
        <f>DATE(2002,9,1) + TIME(0,0,0)</f>
        <v>37500</v>
      </c>
      <c r="C12136">
        <v>28.904232024999999</v>
      </c>
    </row>
    <row r="12137" spans="1:3" x14ac:dyDescent="0.25">
      <c r="A12137">
        <v>1004</v>
      </c>
      <c r="B12137" s="1">
        <f>DATE(2002,10,1) + TIME(0,0,0)</f>
        <v>37530</v>
      </c>
      <c r="C12137">
        <v>29.043903351000001</v>
      </c>
    </row>
    <row r="12138" spans="1:3" x14ac:dyDescent="0.25">
      <c r="A12138">
        <v>1035</v>
      </c>
      <c r="B12138" s="1">
        <f>DATE(2002,11,1) + TIME(0,0,0)</f>
        <v>37561</v>
      </c>
      <c r="C12138">
        <v>29.183197021000002</v>
      </c>
    </row>
    <row r="12139" spans="1:3" x14ac:dyDescent="0.25">
      <c r="A12139">
        <v>1065</v>
      </c>
      <c r="B12139" s="1">
        <f>DATE(2002,12,1) + TIME(0,0,0)</f>
        <v>37591</v>
      </c>
      <c r="C12139">
        <v>29.313623428</v>
      </c>
    </row>
    <row r="12140" spans="1:3" x14ac:dyDescent="0.25">
      <c r="A12140">
        <v>1096</v>
      </c>
      <c r="B12140" s="1">
        <f>DATE(2003,1,1) + TIME(0,0,0)</f>
        <v>37622</v>
      </c>
      <c r="C12140">
        <v>29.444501877</v>
      </c>
    </row>
    <row r="12141" spans="1:3" x14ac:dyDescent="0.25">
      <c r="A12141">
        <v>1127</v>
      </c>
      <c r="B12141" s="1">
        <f>DATE(2003,2,1) + TIME(0,0,0)</f>
        <v>37653</v>
      </c>
      <c r="C12141">
        <v>29.571819304999998</v>
      </c>
    </row>
    <row r="12142" spans="1:3" x14ac:dyDescent="0.25">
      <c r="A12142">
        <v>1155</v>
      </c>
      <c r="B12142" s="1">
        <f>DATE(2003,3,1) + TIME(0,0,0)</f>
        <v>37681</v>
      </c>
      <c r="C12142">
        <v>29.684000014999999</v>
      </c>
    </row>
    <row r="12143" spans="1:3" x14ac:dyDescent="0.25">
      <c r="A12143">
        <v>1186</v>
      </c>
      <c r="B12143" s="1">
        <f>DATE(2003,4,1) + TIME(0,0,0)</f>
        <v>37712</v>
      </c>
      <c r="C12143">
        <v>29.805200577000001</v>
      </c>
    </row>
    <row r="12144" spans="1:3" x14ac:dyDescent="0.25">
      <c r="A12144">
        <v>1216</v>
      </c>
      <c r="B12144" s="1">
        <f>DATE(2003,5,1) + TIME(0,0,0)</f>
        <v>37742</v>
      </c>
      <c r="C12144">
        <v>29.919569016000001</v>
      </c>
    </row>
    <row r="12145" spans="1:3" x14ac:dyDescent="0.25">
      <c r="A12145">
        <v>1247</v>
      </c>
      <c r="B12145" s="1">
        <f>DATE(2003,6,1) + TIME(0,0,0)</f>
        <v>37773</v>
      </c>
      <c r="C12145">
        <v>30.034793854</v>
      </c>
    </row>
    <row r="12146" spans="1:3" x14ac:dyDescent="0.25">
      <c r="A12146">
        <v>1277</v>
      </c>
      <c r="B12146" s="1">
        <f>DATE(2003,7,1) + TIME(0,0,0)</f>
        <v>37803</v>
      </c>
      <c r="C12146">
        <v>30.143510817999999</v>
      </c>
    </row>
    <row r="12147" spans="1:3" x14ac:dyDescent="0.25">
      <c r="A12147">
        <v>1308</v>
      </c>
      <c r="B12147" s="1">
        <f>DATE(2003,8,1) + TIME(0,0,0)</f>
        <v>37834</v>
      </c>
      <c r="C12147">
        <v>30.253044127999999</v>
      </c>
    </row>
    <row r="12148" spans="1:3" x14ac:dyDescent="0.25">
      <c r="A12148">
        <v>1339</v>
      </c>
      <c r="B12148" s="1">
        <f>DATE(2003,9,1) + TIME(0,0,0)</f>
        <v>37865</v>
      </c>
      <c r="C12148">
        <v>30.359804152999999</v>
      </c>
    </row>
    <row r="12149" spans="1:3" x14ac:dyDescent="0.25">
      <c r="A12149">
        <v>1369</v>
      </c>
      <c r="B12149" s="1">
        <f>DATE(2003,10,1) + TIME(0,0,0)</f>
        <v>37895</v>
      </c>
      <c r="C12149">
        <v>30.460601807</v>
      </c>
    </row>
    <row r="12150" spans="1:3" x14ac:dyDescent="0.25">
      <c r="A12150">
        <v>1400</v>
      </c>
      <c r="B12150" s="1">
        <f>DATE(2003,11,1) + TIME(0,0,0)</f>
        <v>37926</v>
      </c>
      <c r="C12150">
        <v>30.562398910999999</v>
      </c>
    </row>
    <row r="12151" spans="1:3" x14ac:dyDescent="0.25">
      <c r="A12151">
        <v>1430</v>
      </c>
      <c r="B12151" s="1">
        <f>DATE(2003,12,1) + TIME(0,0,0)</f>
        <v>37956</v>
      </c>
      <c r="C12151">
        <v>30.658851624</v>
      </c>
    </row>
    <row r="12152" spans="1:3" x14ac:dyDescent="0.25">
      <c r="A12152">
        <v>1461</v>
      </c>
      <c r="B12152" s="1">
        <f>DATE(2004,1,1) + TIME(0,0,0)</f>
        <v>37987</v>
      </c>
      <c r="C12152">
        <v>30.756235123</v>
      </c>
    </row>
    <row r="12153" spans="1:3" x14ac:dyDescent="0.25">
      <c r="A12153">
        <v>1492</v>
      </c>
      <c r="B12153" s="1">
        <f>DATE(2004,2,1) + TIME(0,0,0)</f>
        <v>38018</v>
      </c>
      <c r="C12153">
        <v>30.851362227999999</v>
      </c>
    </row>
    <row r="12154" spans="1:3" x14ac:dyDescent="0.25">
      <c r="A12154">
        <v>1521</v>
      </c>
      <c r="B12154" s="1">
        <f>DATE(2004,3,1) + TIME(0,0,0)</f>
        <v>38047</v>
      </c>
      <c r="C12154">
        <v>30.938482284999999</v>
      </c>
    </row>
    <row r="12155" spans="1:3" x14ac:dyDescent="0.25">
      <c r="A12155">
        <v>1552</v>
      </c>
      <c r="B12155" s="1">
        <f>DATE(2004,4,1) + TIME(0,0,0)</f>
        <v>38078</v>
      </c>
      <c r="C12155">
        <v>31.029699325999999</v>
      </c>
    </row>
    <row r="12156" spans="1:3" x14ac:dyDescent="0.25">
      <c r="A12156">
        <v>1582</v>
      </c>
      <c r="B12156" s="1">
        <f>DATE(2004,5,1) + TIME(0,0,0)</f>
        <v>38108</v>
      </c>
      <c r="C12156">
        <v>31.116165161000001</v>
      </c>
    </row>
    <row r="12157" spans="1:3" x14ac:dyDescent="0.25">
      <c r="A12157">
        <v>1613</v>
      </c>
      <c r="B12157" s="1">
        <f>DATE(2004,6,1) + TIME(0,0,0)</f>
        <v>38139</v>
      </c>
      <c r="C12157">
        <v>31.203756332000001</v>
      </c>
    </row>
    <row r="12158" spans="1:3" x14ac:dyDescent="0.25">
      <c r="A12158">
        <v>1643</v>
      </c>
      <c r="B12158" s="1">
        <f>DATE(2004,7,1) + TIME(0,0,0)</f>
        <v>38169</v>
      </c>
      <c r="C12158">
        <v>31.286909102999999</v>
      </c>
    </row>
    <row r="12159" spans="1:3" x14ac:dyDescent="0.25">
      <c r="A12159">
        <v>1674</v>
      </c>
      <c r="B12159" s="1">
        <f>DATE(2004,8,1) + TIME(0,0,0)</f>
        <v>38200</v>
      </c>
      <c r="C12159">
        <v>31.371248245</v>
      </c>
    </row>
    <row r="12160" spans="1:3" x14ac:dyDescent="0.25">
      <c r="A12160">
        <v>1705</v>
      </c>
      <c r="B12160" s="1">
        <f>DATE(2004,9,1) + TIME(0,0,0)</f>
        <v>38231</v>
      </c>
      <c r="C12160">
        <v>31.454048156999999</v>
      </c>
    </row>
    <row r="12161" spans="1:3" x14ac:dyDescent="0.25">
      <c r="A12161">
        <v>1735</v>
      </c>
      <c r="B12161" s="1">
        <f>DATE(2004,10,1) + TIME(0,0,0)</f>
        <v>38261</v>
      </c>
      <c r="C12161">
        <v>31.532772064</v>
      </c>
    </row>
    <row r="12162" spans="1:3" x14ac:dyDescent="0.25">
      <c r="A12162">
        <v>1766</v>
      </c>
      <c r="B12162" s="1">
        <f>DATE(2004,11,1) + TIME(0,0,0)</f>
        <v>38292</v>
      </c>
      <c r="C12162">
        <v>31.612733841000001</v>
      </c>
    </row>
    <row r="12163" spans="1:3" x14ac:dyDescent="0.25">
      <c r="A12163">
        <v>1796</v>
      </c>
      <c r="B12163" s="1">
        <f>DATE(2004,12,1) + TIME(0,0,0)</f>
        <v>38322</v>
      </c>
      <c r="C12163">
        <v>31.688806534000001</v>
      </c>
    </row>
    <row r="12164" spans="1:3" x14ac:dyDescent="0.25">
      <c r="A12164">
        <v>1827</v>
      </c>
      <c r="B12164" s="1">
        <f>DATE(2005,1,1) + TIME(0,0,0)</f>
        <v>38353</v>
      </c>
      <c r="C12164">
        <v>31.766111374000001</v>
      </c>
    </row>
    <row r="12165" spans="1:3" x14ac:dyDescent="0.25">
      <c r="A12165">
        <v>1858</v>
      </c>
      <c r="B12165" s="1">
        <f>DATE(2005,2,1) + TIME(0,0,0)</f>
        <v>38384</v>
      </c>
      <c r="C12165">
        <v>31.842191696</v>
      </c>
    </row>
    <row r="12166" spans="1:3" x14ac:dyDescent="0.25">
      <c r="A12166">
        <v>1886</v>
      </c>
      <c r="B12166" s="1">
        <f>DATE(2005,3,1) + TIME(0,0,0)</f>
        <v>38412</v>
      </c>
      <c r="C12166">
        <v>31.909908295000001</v>
      </c>
    </row>
    <row r="12167" spans="1:3" x14ac:dyDescent="0.25">
      <c r="A12167">
        <v>1917</v>
      </c>
      <c r="B12167" s="1">
        <f>DATE(2005,4,1) + TIME(0,0,0)</f>
        <v>38443</v>
      </c>
      <c r="C12167">
        <v>31.983816146999999</v>
      </c>
    </row>
    <row r="12168" spans="1:3" x14ac:dyDescent="0.25">
      <c r="A12168">
        <v>1947</v>
      </c>
      <c r="B12168" s="1">
        <f>DATE(2005,5,1) + TIME(0,0,0)</f>
        <v>38473</v>
      </c>
      <c r="C12168">
        <v>32.054321289000001</v>
      </c>
    </row>
    <row r="12169" spans="1:3" x14ac:dyDescent="0.25">
      <c r="A12169">
        <v>1978</v>
      </c>
      <c r="B12169" s="1">
        <f>DATE(2005,6,1) + TIME(0,0,0)</f>
        <v>38504</v>
      </c>
      <c r="C12169">
        <v>32.126159668</v>
      </c>
    </row>
    <row r="12170" spans="1:3" x14ac:dyDescent="0.25">
      <c r="A12170">
        <v>2008</v>
      </c>
      <c r="B12170" s="1">
        <f>DATE(2005,7,1) + TIME(0,0,0)</f>
        <v>38534</v>
      </c>
      <c r="C12170">
        <v>32.194728851000001</v>
      </c>
    </row>
    <row r="12171" spans="1:3" x14ac:dyDescent="0.25">
      <c r="A12171">
        <v>2039</v>
      </c>
      <c r="B12171" s="1">
        <f>DATE(2005,8,1) + TIME(0,0,0)</f>
        <v>38565</v>
      </c>
      <c r="C12171">
        <v>32.264633179</v>
      </c>
    </row>
    <row r="12172" spans="1:3" x14ac:dyDescent="0.25">
      <c r="A12172">
        <v>2070</v>
      </c>
      <c r="B12172" s="1">
        <f>DATE(2005,9,1) + TIME(0,0,0)</f>
        <v>38596</v>
      </c>
      <c r="C12172">
        <v>32.333610534999998</v>
      </c>
    </row>
    <row r="12173" spans="1:3" x14ac:dyDescent="0.25">
      <c r="A12173">
        <v>2100</v>
      </c>
      <c r="B12173" s="1">
        <f>DATE(2005,10,1) + TIME(0,0,0)</f>
        <v>38626</v>
      </c>
      <c r="C12173">
        <v>32.399501801</v>
      </c>
    </row>
    <row r="12174" spans="1:3" x14ac:dyDescent="0.25">
      <c r="A12174">
        <v>2131</v>
      </c>
      <c r="B12174" s="1">
        <f>DATE(2005,11,1) + TIME(0,0,0)</f>
        <v>38657</v>
      </c>
      <c r="C12174">
        <v>32.466732024999999</v>
      </c>
    </row>
    <row r="12175" spans="1:3" x14ac:dyDescent="0.25">
      <c r="A12175">
        <v>2161</v>
      </c>
      <c r="B12175" s="1">
        <f>DATE(2005,12,1) + TIME(0,0,0)</f>
        <v>38687</v>
      </c>
      <c r="C12175">
        <v>32.530994415000002</v>
      </c>
    </row>
    <row r="12176" spans="1:3" x14ac:dyDescent="0.25">
      <c r="A12176">
        <v>2192</v>
      </c>
      <c r="B12176" s="1">
        <f>DATE(2006,1,1) + TIME(0,0,0)</f>
        <v>38718</v>
      </c>
      <c r="C12176">
        <v>32.596595764</v>
      </c>
    </row>
    <row r="12177" spans="1:3" x14ac:dyDescent="0.25">
      <c r="A12177">
        <v>2223</v>
      </c>
      <c r="B12177" s="1">
        <f>DATE(2006,2,1) + TIME(0,0,0)</f>
        <v>38749</v>
      </c>
      <c r="C12177">
        <v>32.661415099999999</v>
      </c>
    </row>
    <row r="12178" spans="1:3" x14ac:dyDescent="0.25">
      <c r="A12178">
        <v>2251</v>
      </c>
      <c r="B12178" s="1">
        <f>DATE(2006,3,1) + TIME(0,0,0)</f>
        <v>38777</v>
      </c>
      <c r="C12178">
        <v>32.719306946000003</v>
      </c>
    </row>
    <row r="12179" spans="1:3" x14ac:dyDescent="0.25">
      <c r="A12179">
        <v>2282</v>
      </c>
      <c r="B12179" s="1">
        <f>DATE(2006,4,1) + TIME(0,0,0)</f>
        <v>38808</v>
      </c>
      <c r="C12179">
        <v>32.782718658</v>
      </c>
    </row>
    <row r="12180" spans="1:3" x14ac:dyDescent="0.25">
      <c r="A12180">
        <v>2312</v>
      </c>
      <c r="B12180" s="1">
        <f>DATE(2006,5,1) + TIME(0,0,0)</f>
        <v>38838</v>
      </c>
      <c r="C12180">
        <v>32.843414307000003</v>
      </c>
    </row>
    <row r="12181" spans="1:3" x14ac:dyDescent="0.25">
      <c r="A12181">
        <v>2343</v>
      </c>
      <c r="B12181" s="1">
        <f>DATE(2006,6,1) + TIME(0,0,0)</f>
        <v>38869</v>
      </c>
      <c r="C12181">
        <v>32.905467987000002</v>
      </c>
    </row>
    <row r="12182" spans="1:3" x14ac:dyDescent="0.25">
      <c r="A12182">
        <v>2373</v>
      </c>
      <c r="B12182" s="1">
        <f>DATE(2006,7,1) + TIME(0,0,0)</f>
        <v>38899</v>
      </c>
      <c r="C12182">
        <v>32.964820862000003</v>
      </c>
    </row>
    <row r="12183" spans="1:3" x14ac:dyDescent="0.25">
      <c r="A12183">
        <v>2404</v>
      </c>
      <c r="B12183" s="1">
        <f>DATE(2006,8,1) + TIME(0,0,0)</f>
        <v>38930</v>
      </c>
      <c r="C12183">
        <v>33.025501251000001</v>
      </c>
    </row>
    <row r="12184" spans="1:3" x14ac:dyDescent="0.25">
      <c r="A12184">
        <v>2435</v>
      </c>
      <c r="B12184" s="1">
        <f>DATE(2006,9,1) + TIME(0,0,0)</f>
        <v>38961</v>
      </c>
      <c r="C12184">
        <v>33.085536957000002</v>
      </c>
    </row>
    <row r="12185" spans="1:3" x14ac:dyDescent="0.25">
      <c r="A12185">
        <v>2465</v>
      </c>
      <c r="B12185" s="1">
        <f>DATE(2006,10,1) + TIME(0,0,0)</f>
        <v>38991</v>
      </c>
      <c r="C12185">
        <v>33.143039702999999</v>
      </c>
    </row>
    <row r="12186" spans="1:3" x14ac:dyDescent="0.25">
      <c r="A12186">
        <v>2496</v>
      </c>
      <c r="B12186" s="1">
        <f>DATE(2006,11,1) + TIME(0,0,0)</f>
        <v>39022</v>
      </c>
      <c r="C12186">
        <v>33.201862335000001</v>
      </c>
    </row>
    <row r="12187" spans="1:3" x14ac:dyDescent="0.25">
      <c r="A12187">
        <v>2526</v>
      </c>
      <c r="B12187" s="1">
        <f>DATE(2006,12,1) + TIME(0,0,0)</f>
        <v>39052</v>
      </c>
      <c r="C12187">
        <v>33.258216857999997</v>
      </c>
    </row>
    <row r="12188" spans="1:3" x14ac:dyDescent="0.25">
      <c r="A12188">
        <v>2557</v>
      </c>
      <c r="B12188" s="1">
        <f>DATE(2007,1,1) + TIME(0,0,0)</f>
        <v>39083</v>
      </c>
      <c r="C12188">
        <v>33.315868377999998</v>
      </c>
    </row>
    <row r="12189" spans="1:3" x14ac:dyDescent="0.25">
      <c r="A12189">
        <v>2588</v>
      </c>
      <c r="B12189" s="1">
        <f>DATE(2007,2,1) + TIME(0,0,0)</f>
        <v>39114</v>
      </c>
      <c r="C12189">
        <v>33.372936248999999</v>
      </c>
    </row>
    <row r="12190" spans="1:3" x14ac:dyDescent="0.25">
      <c r="A12190">
        <v>2616</v>
      </c>
      <c r="B12190" s="1">
        <f>DATE(2007,3,1) + TIME(0,0,0)</f>
        <v>39142</v>
      </c>
      <c r="C12190">
        <v>33.423980712999999</v>
      </c>
    </row>
    <row r="12191" spans="1:3" x14ac:dyDescent="0.25">
      <c r="A12191">
        <v>2647</v>
      </c>
      <c r="B12191" s="1">
        <f>DATE(2007,4,1) + TIME(0,0,0)</f>
        <v>39173</v>
      </c>
      <c r="C12191">
        <v>33.479957581000001</v>
      </c>
    </row>
    <row r="12192" spans="1:3" x14ac:dyDescent="0.25">
      <c r="A12192">
        <v>2677</v>
      </c>
      <c r="B12192" s="1">
        <f>DATE(2007,5,1) + TIME(0,0,0)</f>
        <v>39203</v>
      </c>
      <c r="C12192">
        <v>33.533588408999996</v>
      </c>
    </row>
    <row r="12193" spans="1:3" x14ac:dyDescent="0.25">
      <c r="A12193">
        <v>2708</v>
      </c>
      <c r="B12193" s="1">
        <f>DATE(2007,6,1) + TIME(0,0,0)</f>
        <v>39234</v>
      </c>
      <c r="C12193">
        <v>33.588459014999998</v>
      </c>
    </row>
    <row r="12194" spans="1:3" x14ac:dyDescent="0.25">
      <c r="A12194">
        <v>2738</v>
      </c>
      <c r="B12194" s="1">
        <f>DATE(2007,7,1) + TIME(0,0,0)</f>
        <v>39264</v>
      </c>
      <c r="C12194">
        <v>33.641040801999999</v>
      </c>
    </row>
    <row r="12195" spans="1:3" x14ac:dyDescent="0.25">
      <c r="A12195">
        <v>2769</v>
      </c>
      <c r="B12195" s="1">
        <f>DATE(2007,8,1) + TIME(0,0,0)</f>
        <v>39295</v>
      </c>
      <c r="C12195">
        <v>33.694869994999998</v>
      </c>
    </row>
    <row r="12196" spans="1:3" x14ac:dyDescent="0.25">
      <c r="A12196">
        <v>2800</v>
      </c>
      <c r="B12196" s="1">
        <f>DATE(2007,9,1) + TIME(0,0,0)</f>
        <v>39326</v>
      </c>
      <c r="C12196">
        <v>33.748176575000002</v>
      </c>
    </row>
    <row r="12197" spans="1:3" x14ac:dyDescent="0.25">
      <c r="A12197">
        <v>2830</v>
      </c>
      <c r="B12197" s="1">
        <f>DATE(2007,10,1) + TIME(0,0,0)</f>
        <v>39356</v>
      </c>
      <c r="C12197">
        <v>33.799274445000002</v>
      </c>
    </row>
    <row r="12198" spans="1:3" x14ac:dyDescent="0.25">
      <c r="A12198">
        <v>2861</v>
      </c>
      <c r="B12198" s="1">
        <f>DATE(2007,11,1) + TIME(0,0,0)</f>
        <v>39387</v>
      </c>
      <c r="C12198">
        <v>33.851596831999998</v>
      </c>
    </row>
    <row r="12199" spans="1:3" x14ac:dyDescent="0.25">
      <c r="A12199">
        <v>2891</v>
      </c>
      <c r="B12199" s="1">
        <f>DATE(2007,12,1) + TIME(0,0,0)</f>
        <v>39417</v>
      </c>
      <c r="C12199">
        <v>33.901756286999998</v>
      </c>
    </row>
    <row r="12200" spans="1:3" x14ac:dyDescent="0.25">
      <c r="A12200">
        <v>2922</v>
      </c>
      <c r="B12200" s="1">
        <f>DATE(2008,1,1) + TIME(0,0,0)</f>
        <v>39448</v>
      </c>
      <c r="C12200">
        <v>33.953113555999998</v>
      </c>
    </row>
    <row r="12201" spans="1:3" x14ac:dyDescent="0.25">
      <c r="A12201">
        <v>2953</v>
      </c>
      <c r="B12201" s="1">
        <f>DATE(2008,2,1) + TIME(0,0,0)</f>
        <v>39479</v>
      </c>
      <c r="C12201">
        <v>34.003986359000002</v>
      </c>
    </row>
    <row r="12202" spans="1:3" x14ac:dyDescent="0.25">
      <c r="A12202">
        <v>2982</v>
      </c>
      <c r="B12202" s="1">
        <f>DATE(2008,3,1) + TIME(0,0,0)</f>
        <v>39508</v>
      </c>
      <c r="C12202">
        <v>34.051147460999999</v>
      </c>
    </row>
    <row r="12203" spans="1:3" x14ac:dyDescent="0.25">
      <c r="A12203">
        <v>3013</v>
      </c>
      <c r="B12203" s="1">
        <f>DATE(2008,4,1) + TIME(0,0,0)</f>
        <v>39539</v>
      </c>
      <c r="C12203">
        <v>34.101104736000003</v>
      </c>
    </row>
    <row r="12204" spans="1:3" x14ac:dyDescent="0.25">
      <c r="A12204">
        <v>3043</v>
      </c>
      <c r="B12204" s="1">
        <f>DATE(2008,5,1) + TIME(0,0,0)</f>
        <v>39569</v>
      </c>
      <c r="C12204">
        <v>34.148994446000003</v>
      </c>
    </row>
    <row r="12205" spans="1:3" x14ac:dyDescent="0.25">
      <c r="A12205">
        <v>3074</v>
      </c>
      <c r="B12205" s="1">
        <f>DATE(2008,6,1) + TIME(0,0,0)</f>
        <v>39600</v>
      </c>
      <c r="C12205">
        <v>34.198028563999998</v>
      </c>
    </row>
    <row r="12206" spans="1:3" x14ac:dyDescent="0.25">
      <c r="A12206">
        <v>3104</v>
      </c>
      <c r="B12206" s="1">
        <f>DATE(2008,7,1) + TIME(0,0,0)</f>
        <v>39630</v>
      </c>
      <c r="C12206">
        <v>34.245029449</v>
      </c>
    </row>
    <row r="12207" spans="1:3" x14ac:dyDescent="0.25">
      <c r="A12207">
        <v>3135</v>
      </c>
      <c r="B12207" s="1">
        <f>DATE(2008,8,1) + TIME(0,0,0)</f>
        <v>39661</v>
      </c>
      <c r="C12207">
        <v>34.293148041000002</v>
      </c>
    </row>
    <row r="12208" spans="1:3" x14ac:dyDescent="0.25">
      <c r="A12208">
        <v>3166</v>
      </c>
      <c r="B12208" s="1">
        <f>DATE(2008,9,1) + TIME(0,0,0)</f>
        <v>39692</v>
      </c>
      <c r="C12208">
        <v>34.340820311999998</v>
      </c>
    </row>
    <row r="12209" spans="1:3" x14ac:dyDescent="0.25">
      <c r="A12209">
        <v>3196</v>
      </c>
      <c r="B12209" s="1">
        <f>DATE(2008,10,1) + TIME(0,0,0)</f>
        <v>39722</v>
      </c>
      <c r="C12209">
        <v>34.386516571000001</v>
      </c>
    </row>
    <row r="12210" spans="1:3" x14ac:dyDescent="0.25">
      <c r="A12210">
        <v>3227</v>
      </c>
      <c r="B12210" s="1">
        <f>DATE(2008,11,1) + TIME(0,0,0)</f>
        <v>39753</v>
      </c>
      <c r="C12210">
        <v>34.433296204000001</v>
      </c>
    </row>
    <row r="12211" spans="1:3" x14ac:dyDescent="0.25">
      <c r="A12211">
        <v>3257</v>
      </c>
      <c r="B12211" s="1">
        <f>DATE(2008,12,1) + TIME(0,0,0)</f>
        <v>39783</v>
      </c>
      <c r="C12211">
        <v>34.478137969999999</v>
      </c>
    </row>
    <row r="12212" spans="1:3" x14ac:dyDescent="0.25">
      <c r="A12212">
        <v>3288</v>
      </c>
      <c r="B12212" s="1">
        <f>DATE(2009,1,1) + TIME(0,0,0)</f>
        <v>39814</v>
      </c>
      <c r="C12212">
        <v>34.524032593000001</v>
      </c>
    </row>
    <row r="12213" spans="1:3" x14ac:dyDescent="0.25">
      <c r="A12213">
        <v>3319</v>
      </c>
      <c r="B12213" s="1">
        <f>DATE(2009,2,1) + TIME(0,0,0)</f>
        <v>39845</v>
      </c>
      <c r="C12213">
        <v>34.569492339999996</v>
      </c>
    </row>
    <row r="12214" spans="1:3" x14ac:dyDescent="0.25">
      <c r="A12214">
        <v>3347</v>
      </c>
      <c r="B12214" s="1">
        <f>DATE(2009,3,1) + TIME(0,0,0)</f>
        <v>39873</v>
      </c>
      <c r="C12214">
        <v>34.610206603999998</v>
      </c>
    </row>
    <row r="12215" spans="1:3" x14ac:dyDescent="0.25">
      <c r="A12215">
        <v>3378</v>
      </c>
      <c r="B12215" s="1">
        <f>DATE(2009,4,1) + TIME(0,0,0)</f>
        <v>39904</v>
      </c>
      <c r="C12215">
        <v>34.654899596999996</v>
      </c>
    </row>
    <row r="12216" spans="1:3" x14ac:dyDescent="0.25">
      <c r="A12216">
        <v>3408</v>
      </c>
      <c r="B12216" s="1">
        <f>DATE(2009,5,1) + TIME(0,0,0)</f>
        <v>39934</v>
      </c>
      <c r="C12216">
        <v>34.697784423999998</v>
      </c>
    </row>
    <row r="12217" spans="1:3" x14ac:dyDescent="0.25">
      <c r="A12217">
        <v>3439</v>
      </c>
      <c r="B12217" s="1">
        <f>DATE(2009,6,1) + TIME(0,0,0)</f>
        <v>39965</v>
      </c>
      <c r="C12217">
        <v>34.741725922000001</v>
      </c>
    </row>
    <row r="12218" spans="1:3" x14ac:dyDescent="0.25">
      <c r="A12218">
        <v>3469</v>
      </c>
      <c r="B12218" s="1">
        <f>DATE(2009,7,1) + TIME(0,0,0)</f>
        <v>39995</v>
      </c>
      <c r="C12218">
        <v>34.783866881999998</v>
      </c>
    </row>
    <row r="12219" spans="1:3" x14ac:dyDescent="0.25">
      <c r="A12219">
        <v>3500</v>
      </c>
      <c r="B12219" s="1">
        <f>DATE(2009,8,1) + TIME(0,0,0)</f>
        <v>40026</v>
      </c>
      <c r="C12219">
        <v>34.827011108000001</v>
      </c>
    </row>
    <row r="12220" spans="1:3" x14ac:dyDescent="0.25">
      <c r="A12220">
        <v>3531</v>
      </c>
      <c r="B12220" s="1">
        <f>DATE(2009,9,1) + TIME(0,0,0)</f>
        <v>40057</v>
      </c>
      <c r="C12220">
        <v>34.869777679000002</v>
      </c>
    </row>
    <row r="12221" spans="1:3" x14ac:dyDescent="0.25">
      <c r="A12221">
        <v>3561</v>
      </c>
      <c r="B12221" s="1">
        <f>DATE(2009,10,1) + TIME(0,0,0)</f>
        <v>40087</v>
      </c>
      <c r="C12221">
        <v>34.910827636999997</v>
      </c>
    </row>
    <row r="12222" spans="1:3" x14ac:dyDescent="0.25">
      <c r="A12222">
        <v>3592</v>
      </c>
      <c r="B12222" s="1">
        <f>DATE(2009,11,1) + TIME(0,0,0)</f>
        <v>40118</v>
      </c>
      <c r="C12222">
        <v>34.952892302999999</v>
      </c>
    </row>
    <row r="12223" spans="1:3" x14ac:dyDescent="0.25">
      <c r="A12223">
        <v>3622</v>
      </c>
      <c r="B12223" s="1">
        <f>DATE(2009,12,1) + TIME(0,0,0)</f>
        <v>40148</v>
      </c>
      <c r="C12223">
        <v>34.993274689000003</v>
      </c>
    </row>
    <row r="12224" spans="1:3" x14ac:dyDescent="0.25">
      <c r="A12224">
        <v>3653</v>
      </c>
      <c r="B12224" s="1">
        <f>DATE(2010,1,1) + TIME(0,0,0)</f>
        <v>40179</v>
      </c>
      <c r="C12224">
        <v>35.034671783</v>
      </c>
    </row>
    <row r="12225" spans="1:3" x14ac:dyDescent="0.25">
      <c r="A12225">
        <v>3684</v>
      </c>
      <c r="B12225" s="1">
        <f>DATE(2010,2,1) + TIME(0,0,0)</f>
        <v>40210</v>
      </c>
      <c r="C12225">
        <v>35.075733184999997</v>
      </c>
    </row>
    <row r="12226" spans="1:3" x14ac:dyDescent="0.25">
      <c r="A12226">
        <v>3712</v>
      </c>
      <c r="B12226" s="1">
        <f>DATE(2010,3,1) + TIME(0,0,0)</f>
        <v>40238</v>
      </c>
      <c r="C12226">
        <v>35.112537383999999</v>
      </c>
    </row>
    <row r="12227" spans="1:3" x14ac:dyDescent="0.25">
      <c r="A12227">
        <v>3743</v>
      </c>
      <c r="B12227" s="1">
        <f>DATE(2010,4,1) + TIME(0,0,0)</f>
        <v>40269</v>
      </c>
      <c r="C12227">
        <v>35.152988434000001</v>
      </c>
    </row>
    <row r="12228" spans="1:3" x14ac:dyDescent="0.25">
      <c r="A12228">
        <v>3773</v>
      </c>
      <c r="B12228" s="1">
        <f>DATE(2010,5,1) + TIME(0,0,0)</f>
        <v>40299</v>
      </c>
      <c r="C12228">
        <v>35.191825866999999</v>
      </c>
    </row>
    <row r="12229" spans="1:3" x14ac:dyDescent="0.25">
      <c r="A12229">
        <v>3804</v>
      </c>
      <c r="B12229" s="1">
        <f>DATE(2010,6,1) + TIME(0,0,0)</f>
        <v>40330</v>
      </c>
      <c r="C12229">
        <v>35.231666564999998</v>
      </c>
    </row>
    <row r="12230" spans="1:3" x14ac:dyDescent="0.25">
      <c r="A12230">
        <v>3834</v>
      </c>
      <c r="B12230" s="1">
        <f>DATE(2010,7,1) + TIME(0,0,0)</f>
        <v>40360</v>
      </c>
      <c r="C12230">
        <v>35.269927979000002</v>
      </c>
    </row>
    <row r="12231" spans="1:3" x14ac:dyDescent="0.25">
      <c r="A12231">
        <v>3865</v>
      </c>
      <c r="B12231" s="1">
        <f>DATE(2010,8,1) + TIME(0,0,0)</f>
        <v>40391</v>
      </c>
      <c r="C12231">
        <v>35.309181213000002</v>
      </c>
    </row>
    <row r="12232" spans="1:3" x14ac:dyDescent="0.25">
      <c r="A12232">
        <v>3896</v>
      </c>
      <c r="B12232" s="1">
        <f>DATE(2010,9,1) + TIME(0,0,0)</f>
        <v>40422</v>
      </c>
      <c r="C12232">
        <v>35.348136902</v>
      </c>
    </row>
    <row r="12233" spans="1:3" x14ac:dyDescent="0.25">
      <c r="A12233">
        <v>3926</v>
      </c>
      <c r="B12233" s="1">
        <f>DATE(2010,10,1) + TIME(0,0,0)</f>
        <v>40452</v>
      </c>
      <c r="C12233">
        <v>35.385578156000001</v>
      </c>
    </row>
    <row r="12234" spans="1:3" x14ac:dyDescent="0.25">
      <c r="A12234">
        <v>3957</v>
      </c>
      <c r="B12234" s="1">
        <f>DATE(2010,11,1) + TIME(0,0,0)</f>
        <v>40483</v>
      </c>
      <c r="C12234">
        <v>35.423984527999998</v>
      </c>
    </row>
    <row r="12235" spans="1:3" x14ac:dyDescent="0.25">
      <c r="A12235">
        <v>3987</v>
      </c>
      <c r="B12235" s="1">
        <f>DATE(2010,12,1) + TIME(0,0,0)</f>
        <v>40513</v>
      </c>
      <c r="C12235">
        <v>35.460899353000002</v>
      </c>
    </row>
    <row r="12236" spans="1:3" x14ac:dyDescent="0.25">
      <c r="A12236">
        <v>4018</v>
      </c>
      <c r="B12236" s="1">
        <f>DATE(2011,1,1) + TIME(0,0,0)</f>
        <v>40544</v>
      </c>
      <c r="C12236">
        <v>35.498786926000001</v>
      </c>
    </row>
    <row r="12237" spans="1:3" x14ac:dyDescent="0.25">
      <c r="A12237">
        <v>4049</v>
      </c>
      <c r="B12237" s="1">
        <f>DATE(2011,2,1) + TIME(0,0,0)</f>
        <v>40575</v>
      </c>
      <c r="C12237">
        <v>35.536418914999999</v>
      </c>
    </row>
    <row r="12238" spans="1:3" x14ac:dyDescent="0.25">
      <c r="A12238">
        <v>4077</v>
      </c>
      <c r="B12238" s="1">
        <f>DATE(2011,3,1) + TIME(0,0,0)</f>
        <v>40603</v>
      </c>
      <c r="C12238">
        <v>35.570186614999997</v>
      </c>
    </row>
    <row r="12239" spans="1:3" x14ac:dyDescent="0.25">
      <c r="A12239">
        <v>4108</v>
      </c>
      <c r="B12239" s="1">
        <f>DATE(2011,4,1) + TIME(0,0,0)</f>
        <v>40634</v>
      </c>
      <c r="C12239">
        <v>35.607334137000002</v>
      </c>
    </row>
    <row r="12240" spans="1:3" x14ac:dyDescent="0.25">
      <c r="A12240">
        <v>4138</v>
      </c>
      <c r="B12240" s="1">
        <f>DATE(2011,5,1) + TIME(0,0,0)</f>
        <v>40664</v>
      </c>
      <c r="C12240">
        <v>35.643051147000001</v>
      </c>
    </row>
    <row r="12241" spans="1:3" x14ac:dyDescent="0.25">
      <c r="A12241">
        <v>4169</v>
      </c>
      <c r="B12241" s="1">
        <f>DATE(2011,6,1) + TIME(0,0,0)</f>
        <v>40695</v>
      </c>
      <c r="C12241">
        <v>35.679721831999998</v>
      </c>
    </row>
    <row r="12242" spans="1:3" x14ac:dyDescent="0.25">
      <c r="A12242">
        <v>4199</v>
      </c>
      <c r="B12242" s="1">
        <f>DATE(2011,7,1) + TIME(0,0,0)</f>
        <v>40725</v>
      </c>
      <c r="C12242">
        <v>35.714988708</v>
      </c>
    </row>
    <row r="12243" spans="1:3" x14ac:dyDescent="0.25">
      <c r="A12243">
        <v>4230</v>
      </c>
      <c r="B12243" s="1">
        <f>DATE(2011,8,1) + TIME(0,0,0)</f>
        <v>40756</v>
      </c>
      <c r="C12243">
        <v>35.751201629999997</v>
      </c>
    </row>
    <row r="12244" spans="1:3" x14ac:dyDescent="0.25">
      <c r="A12244">
        <v>4261</v>
      </c>
      <c r="B12244" s="1">
        <f>DATE(2011,9,1) + TIME(0,0,0)</f>
        <v>40787</v>
      </c>
      <c r="C12244">
        <v>35.787185669000003</v>
      </c>
    </row>
    <row r="12245" spans="1:3" x14ac:dyDescent="0.25">
      <c r="A12245">
        <v>4291</v>
      </c>
      <c r="B12245" s="1">
        <f>DATE(2011,10,1) + TIME(0,0,0)</f>
        <v>40817</v>
      </c>
      <c r="C12245">
        <v>35.821796417000002</v>
      </c>
    </row>
    <row r="12246" spans="1:3" x14ac:dyDescent="0.25">
      <c r="A12246">
        <v>4322</v>
      </c>
      <c r="B12246" s="1">
        <f>DATE(2011,11,1) + TIME(0,0,0)</f>
        <v>40848</v>
      </c>
      <c r="C12246">
        <v>35.857345580999997</v>
      </c>
    </row>
    <row r="12247" spans="1:3" x14ac:dyDescent="0.25">
      <c r="A12247">
        <v>4352</v>
      </c>
      <c r="B12247" s="1">
        <f>DATE(2011,12,1) + TIME(0,0,0)</f>
        <v>40878</v>
      </c>
      <c r="C12247">
        <v>35.891544342000003</v>
      </c>
    </row>
    <row r="12248" spans="1:3" x14ac:dyDescent="0.25">
      <c r="A12248">
        <v>4383</v>
      </c>
      <c r="B12248" s="1">
        <f>DATE(2012,1,1) + TIME(0,0,0)</f>
        <v>40909</v>
      </c>
      <c r="C12248">
        <v>35.926670074</v>
      </c>
    </row>
    <row r="12249" spans="1:3" x14ac:dyDescent="0.25">
      <c r="A12249">
        <v>4414</v>
      </c>
      <c r="B12249" s="1">
        <f>DATE(2012,2,1) + TIME(0,0,0)</f>
        <v>40940</v>
      </c>
      <c r="C12249">
        <v>35.961585999</v>
      </c>
    </row>
    <row r="12250" spans="1:3" x14ac:dyDescent="0.25">
      <c r="A12250">
        <v>4443</v>
      </c>
      <c r="B12250" s="1">
        <f>DATE(2012,3,1) + TIME(0,0,0)</f>
        <v>40969</v>
      </c>
      <c r="C12250">
        <v>35.994064330999997</v>
      </c>
    </row>
    <row r="12251" spans="1:3" x14ac:dyDescent="0.25">
      <c r="A12251">
        <v>4474</v>
      </c>
      <c r="B12251" s="1">
        <f>DATE(2012,4,1) + TIME(0,0,0)</f>
        <v>41000</v>
      </c>
      <c r="C12251">
        <v>36.028583527000002</v>
      </c>
    </row>
    <row r="12252" spans="1:3" x14ac:dyDescent="0.25">
      <c r="A12252">
        <v>4504</v>
      </c>
      <c r="B12252" s="1">
        <f>DATE(2012,5,1) + TIME(0,0,0)</f>
        <v>41030</v>
      </c>
      <c r="C12252">
        <v>36.061798095999997</v>
      </c>
    </row>
    <row r="12253" spans="1:3" x14ac:dyDescent="0.25">
      <c r="A12253">
        <v>4535</v>
      </c>
      <c r="B12253" s="1">
        <f>DATE(2012,6,1) + TIME(0,0,0)</f>
        <v>41061</v>
      </c>
      <c r="C12253">
        <v>36.095920563</v>
      </c>
    </row>
    <row r="12254" spans="1:3" x14ac:dyDescent="0.25">
      <c r="A12254">
        <v>4565</v>
      </c>
      <c r="B12254" s="1">
        <f>DATE(2012,7,1) + TIME(0,0,0)</f>
        <v>41091</v>
      </c>
      <c r="C12254">
        <v>36.128757477000001</v>
      </c>
    </row>
    <row r="12255" spans="1:3" x14ac:dyDescent="0.25">
      <c r="A12255">
        <v>4596</v>
      </c>
      <c r="B12255" s="1">
        <f>DATE(2012,8,1) + TIME(0,0,0)</f>
        <v>41122</v>
      </c>
      <c r="C12255">
        <v>36.162498474000003</v>
      </c>
    </row>
    <row r="12256" spans="1:3" x14ac:dyDescent="0.25">
      <c r="A12256">
        <v>4627</v>
      </c>
      <c r="B12256" s="1">
        <f>DATE(2012,9,1) + TIME(0,0,0)</f>
        <v>41153</v>
      </c>
      <c r="C12256">
        <v>36.196044921999999</v>
      </c>
    </row>
    <row r="12257" spans="1:3" x14ac:dyDescent="0.25">
      <c r="A12257">
        <v>4657</v>
      </c>
      <c r="B12257" s="1">
        <f>DATE(2012,10,1) + TIME(0,0,0)</f>
        <v>41183</v>
      </c>
      <c r="C12257">
        <v>36.228328705000003</v>
      </c>
    </row>
    <row r="12258" spans="1:3" x14ac:dyDescent="0.25">
      <c r="A12258">
        <v>4688</v>
      </c>
      <c r="B12258" s="1">
        <f>DATE(2012,11,1) + TIME(0,0,0)</f>
        <v>41214</v>
      </c>
      <c r="C12258">
        <v>36.261505127</v>
      </c>
    </row>
    <row r="12259" spans="1:3" x14ac:dyDescent="0.25">
      <c r="A12259">
        <v>4718</v>
      </c>
      <c r="B12259" s="1">
        <f>DATE(2012,12,1) + TIME(0,0,0)</f>
        <v>41244</v>
      </c>
      <c r="C12259">
        <v>36.293430327999999</v>
      </c>
    </row>
    <row r="12260" spans="1:3" x14ac:dyDescent="0.25">
      <c r="A12260">
        <v>4749</v>
      </c>
      <c r="B12260" s="1">
        <f>DATE(2013,1,1) + TIME(0,0,0)</f>
        <v>41275</v>
      </c>
      <c r="C12260">
        <v>36.326240540000001</v>
      </c>
    </row>
    <row r="12261" spans="1:3" x14ac:dyDescent="0.25">
      <c r="A12261">
        <v>4780</v>
      </c>
      <c r="B12261" s="1">
        <f>DATE(2013,2,1) + TIME(0,0,0)</f>
        <v>41306</v>
      </c>
      <c r="C12261">
        <v>36.358867644999997</v>
      </c>
    </row>
    <row r="12262" spans="1:3" x14ac:dyDescent="0.25">
      <c r="A12262">
        <v>4808</v>
      </c>
      <c r="B12262" s="1">
        <f>DATE(2013,3,1) + TIME(0,0,0)</f>
        <v>41334</v>
      </c>
      <c r="C12262">
        <v>36.388183593999997</v>
      </c>
    </row>
    <row r="12263" spans="1:3" x14ac:dyDescent="0.25">
      <c r="A12263">
        <v>4839</v>
      </c>
      <c r="B12263" s="1">
        <f>DATE(2013,4,1) + TIME(0,0,0)</f>
        <v>41365</v>
      </c>
      <c r="C12263">
        <v>36.420467377000001</v>
      </c>
    </row>
    <row r="12264" spans="1:3" x14ac:dyDescent="0.25">
      <c r="A12264">
        <v>4869</v>
      </c>
      <c r="B12264" s="1">
        <f>DATE(2013,5,1) + TIME(0,0,0)</f>
        <v>41395</v>
      </c>
      <c r="C12264">
        <v>36.451541900999999</v>
      </c>
    </row>
    <row r="12265" spans="1:3" x14ac:dyDescent="0.25">
      <c r="A12265">
        <v>4900</v>
      </c>
      <c r="B12265" s="1">
        <f>DATE(2013,6,1) + TIME(0,0,0)</f>
        <v>41426</v>
      </c>
      <c r="C12265">
        <v>36.483470916999998</v>
      </c>
    </row>
    <row r="12266" spans="1:3" x14ac:dyDescent="0.25">
      <c r="A12266">
        <v>4930</v>
      </c>
      <c r="B12266" s="1">
        <f>DATE(2013,7,1) + TIME(0,0,0)</f>
        <v>41456</v>
      </c>
      <c r="C12266">
        <v>36.514202118</v>
      </c>
    </row>
    <row r="12267" spans="1:3" x14ac:dyDescent="0.25">
      <c r="A12267">
        <v>4961</v>
      </c>
      <c r="B12267" s="1">
        <f>DATE(2013,8,1) + TIME(0,0,0)</f>
        <v>41487</v>
      </c>
      <c r="C12267">
        <v>36.545776367000002</v>
      </c>
    </row>
    <row r="12268" spans="1:3" x14ac:dyDescent="0.25">
      <c r="A12268">
        <v>4992</v>
      </c>
      <c r="B12268" s="1">
        <f>DATE(2013,9,1) + TIME(0,0,0)</f>
        <v>41518</v>
      </c>
      <c r="C12268">
        <v>36.577178955000001</v>
      </c>
    </row>
    <row r="12269" spans="1:3" x14ac:dyDescent="0.25">
      <c r="A12269">
        <v>5022</v>
      </c>
      <c r="B12269" s="1">
        <f>DATE(2013,10,1) + TIME(0,0,0)</f>
        <v>41548</v>
      </c>
      <c r="C12269">
        <v>36.607398987000003</v>
      </c>
    </row>
    <row r="12270" spans="1:3" x14ac:dyDescent="0.25">
      <c r="A12270">
        <v>5053</v>
      </c>
      <c r="B12270" s="1">
        <f>DATE(2013,11,1) + TIME(0,0,0)</f>
        <v>41579</v>
      </c>
      <c r="C12270">
        <v>36.638462066999999</v>
      </c>
    </row>
    <row r="12271" spans="1:3" x14ac:dyDescent="0.25">
      <c r="A12271">
        <v>5083</v>
      </c>
      <c r="B12271" s="1">
        <f>DATE(2013,12,1) + TIME(0,0,0)</f>
        <v>41609</v>
      </c>
      <c r="C12271">
        <v>36.668357849000003</v>
      </c>
    </row>
    <row r="12272" spans="1:3" x14ac:dyDescent="0.25">
      <c r="A12272">
        <v>5114</v>
      </c>
      <c r="B12272" s="1">
        <f>DATE(2014,1,1) + TIME(0,0,0)</f>
        <v>41640</v>
      </c>
      <c r="C12272">
        <v>36.699089049999998</v>
      </c>
    </row>
    <row r="12273" spans="1:3" x14ac:dyDescent="0.25">
      <c r="A12273">
        <v>5145</v>
      </c>
      <c r="B12273" s="1">
        <f>DATE(2014,2,1) + TIME(0,0,0)</f>
        <v>41671</v>
      </c>
      <c r="C12273">
        <v>36.729652405000003</v>
      </c>
    </row>
    <row r="12274" spans="1:3" x14ac:dyDescent="0.25">
      <c r="A12274">
        <v>5173</v>
      </c>
      <c r="B12274" s="1">
        <f>DATE(2014,3,1) + TIME(0,0,0)</f>
        <v>41699</v>
      </c>
      <c r="C12274">
        <v>36.75711441</v>
      </c>
    </row>
    <row r="12275" spans="1:3" x14ac:dyDescent="0.25">
      <c r="A12275">
        <v>5204</v>
      </c>
      <c r="B12275" s="1">
        <f>DATE(2014,4,1) + TIME(0,0,0)</f>
        <v>41730</v>
      </c>
      <c r="C12275">
        <v>36.787376404</v>
      </c>
    </row>
    <row r="12276" spans="1:3" x14ac:dyDescent="0.25">
      <c r="A12276">
        <v>5234</v>
      </c>
      <c r="B12276" s="1">
        <f>DATE(2014,5,1) + TIME(0,0,0)</f>
        <v>41760</v>
      </c>
      <c r="C12276">
        <v>36.816501617</v>
      </c>
    </row>
    <row r="12277" spans="1:3" x14ac:dyDescent="0.25">
      <c r="A12277">
        <v>5265</v>
      </c>
      <c r="B12277" s="1">
        <f>DATE(2014,6,1) + TIME(0,0,0)</f>
        <v>41791</v>
      </c>
      <c r="C12277">
        <v>36.846435546999999</v>
      </c>
    </row>
    <row r="12278" spans="1:3" x14ac:dyDescent="0.25">
      <c r="A12278">
        <v>5295</v>
      </c>
      <c r="B12278" s="1">
        <f>DATE(2014,7,1) + TIME(0,0,0)</f>
        <v>41821</v>
      </c>
      <c r="C12278">
        <v>36.875251769999998</v>
      </c>
    </row>
    <row r="12279" spans="1:3" x14ac:dyDescent="0.25">
      <c r="A12279">
        <v>5326</v>
      </c>
      <c r="B12279" s="1">
        <f>DATE(2014,8,1) + TIME(0,0,0)</f>
        <v>41852</v>
      </c>
      <c r="C12279">
        <v>36.904888153000002</v>
      </c>
    </row>
    <row r="12280" spans="1:3" x14ac:dyDescent="0.25">
      <c r="A12280">
        <v>5357</v>
      </c>
      <c r="B12280" s="1">
        <f>DATE(2014,9,1) + TIME(0,0,0)</f>
        <v>41883</v>
      </c>
      <c r="C12280">
        <v>36.934356688999998</v>
      </c>
    </row>
    <row r="12281" spans="1:3" x14ac:dyDescent="0.25">
      <c r="A12281">
        <v>5387</v>
      </c>
      <c r="B12281" s="1">
        <f>DATE(2014,10,1) + TIME(0,0,0)</f>
        <v>41913</v>
      </c>
      <c r="C12281">
        <v>36.962722778</v>
      </c>
    </row>
    <row r="12282" spans="1:3" x14ac:dyDescent="0.25">
      <c r="A12282">
        <v>5418</v>
      </c>
      <c r="B12282" s="1">
        <f>DATE(2014,11,1) + TIME(0,0,0)</f>
        <v>41944</v>
      </c>
      <c r="C12282">
        <v>36.991897582999997</v>
      </c>
    </row>
    <row r="12283" spans="1:3" x14ac:dyDescent="0.25">
      <c r="A12283">
        <v>5448</v>
      </c>
      <c r="B12283" s="1">
        <f>DATE(2014,12,1) + TIME(0,0,0)</f>
        <v>41974</v>
      </c>
      <c r="C12283">
        <v>37.019973755000002</v>
      </c>
    </row>
    <row r="12284" spans="1:3" x14ac:dyDescent="0.25">
      <c r="A12284">
        <v>5479</v>
      </c>
      <c r="B12284" s="1">
        <f>DATE(2015,1,1) + TIME(0,0,0)</f>
        <v>42005</v>
      </c>
      <c r="C12284">
        <v>37.048847197999997</v>
      </c>
    </row>
    <row r="12285" spans="1:3" x14ac:dyDescent="0.25">
      <c r="A12285">
        <v>5510</v>
      </c>
      <c r="B12285" s="1">
        <f>DATE(2015,2,1) + TIME(0,0,0)</f>
        <v>42036</v>
      </c>
      <c r="C12285">
        <v>37.077560425000001</v>
      </c>
    </row>
    <row r="12286" spans="1:3" x14ac:dyDescent="0.25">
      <c r="A12286">
        <v>5538</v>
      </c>
      <c r="B12286" s="1">
        <f>DATE(2015,3,1) + TIME(0,0,0)</f>
        <v>42064</v>
      </c>
      <c r="C12286">
        <v>37.103363037000001</v>
      </c>
    </row>
    <row r="12287" spans="1:3" x14ac:dyDescent="0.25">
      <c r="A12287">
        <v>5569</v>
      </c>
      <c r="B12287" s="1">
        <f>DATE(2015,4,1) + TIME(0,0,0)</f>
        <v>42095</v>
      </c>
      <c r="C12287">
        <v>37.131793975999997</v>
      </c>
    </row>
    <row r="12288" spans="1:3" x14ac:dyDescent="0.25">
      <c r="A12288">
        <v>5599</v>
      </c>
      <c r="B12288" s="1">
        <f>DATE(2015,5,1) + TIME(0,0,0)</f>
        <v>42125</v>
      </c>
      <c r="C12288">
        <v>37.159175873000002</v>
      </c>
    </row>
    <row r="12289" spans="1:3" x14ac:dyDescent="0.25">
      <c r="A12289">
        <v>5630</v>
      </c>
      <c r="B12289" s="1">
        <f>DATE(2015,6,1) + TIME(0,0,0)</f>
        <v>42156</v>
      </c>
      <c r="C12289">
        <v>37.187313080000003</v>
      </c>
    </row>
    <row r="12290" spans="1:3" x14ac:dyDescent="0.25">
      <c r="A12290">
        <v>5660</v>
      </c>
      <c r="B12290" s="1">
        <f>DATE(2015,7,1) + TIME(0,0,0)</f>
        <v>42186</v>
      </c>
      <c r="C12290">
        <v>37.214416503999999</v>
      </c>
    </row>
    <row r="12291" spans="1:3" x14ac:dyDescent="0.25">
      <c r="A12291">
        <v>5691</v>
      </c>
      <c r="B12291" s="1">
        <f>DATE(2015,8,1) + TIME(0,0,0)</f>
        <v>42217</v>
      </c>
      <c r="C12291">
        <v>37.242267609000002</v>
      </c>
    </row>
    <row r="12292" spans="1:3" x14ac:dyDescent="0.25">
      <c r="A12292">
        <v>5722</v>
      </c>
      <c r="B12292" s="1">
        <f>DATE(2015,9,1) + TIME(0,0,0)</f>
        <v>42248</v>
      </c>
      <c r="C12292">
        <v>37.269985198999997</v>
      </c>
    </row>
    <row r="12293" spans="1:3" x14ac:dyDescent="0.25">
      <c r="A12293">
        <v>5752</v>
      </c>
      <c r="B12293" s="1">
        <f>DATE(2015,10,1) + TIME(0,0,0)</f>
        <v>42278</v>
      </c>
      <c r="C12293">
        <v>37.296665191999999</v>
      </c>
    </row>
    <row r="12294" spans="1:3" x14ac:dyDescent="0.25">
      <c r="A12294">
        <v>5783</v>
      </c>
      <c r="B12294" s="1">
        <f>DATE(2015,11,1) + TIME(0,0,0)</f>
        <v>42309</v>
      </c>
      <c r="C12294">
        <v>37.324100494</v>
      </c>
    </row>
    <row r="12295" spans="1:3" x14ac:dyDescent="0.25">
      <c r="A12295">
        <v>5813</v>
      </c>
      <c r="B12295" s="1">
        <f>DATE(2015,12,1) + TIME(0,0,0)</f>
        <v>42339</v>
      </c>
      <c r="C12295">
        <v>37.350509643999999</v>
      </c>
    </row>
    <row r="12296" spans="1:3" x14ac:dyDescent="0.25">
      <c r="A12296">
        <v>5844</v>
      </c>
      <c r="B12296" s="1">
        <f>DATE(2016,1,1) + TIME(0,0,0)</f>
        <v>42370</v>
      </c>
      <c r="C12296">
        <v>37.377666472999998</v>
      </c>
    </row>
    <row r="12297" spans="1:3" x14ac:dyDescent="0.25">
      <c r="A12297">
        <v>5875</v>
      </c>
      <c r="B12297" s="1">
        <f>DATE(2016,2,1) + TIME(0,0,0)</f>
        <v>42401</v>
      </c>
      <c r="C12297">
        <v>37.404685974000003</v>
      </c>
    </row>
    <row r="12298" spans="1:3" x14ac:dyDescent="0.25">
      <c r="A12298">
        <v>5904</v>
      </c>
      <c r="B12298" s="1">
        <f>DATE(2016,3,1) + TIME(0,0,0)</f>
        <v>42430</v>
      </c>
      <c r="C12298">
        <v>37.429828643999997</v>
      </c>
    </row>
    <row r="12299" spans="1:3" x14ac:dyDescent="0.25">
      <c r="A12299">
        <v>5935</v>
      </c>
      <c r="B12299" s="1">
        <f>DATE(2016,4,1) + TIME(0,0,0)</f>
        <v>42461</v>
      </c>
      <c r="C12299">
        <v>37.456577301000003</v>
      </c>
    </row>
    <row r="12300" spans="1:3" x14ac:dyDescent="0.25">
      <c r="A12300">
        <v>5965</v>
      </c>
      <c r="B12300" s="1">
        <f>DATE(2016,5,1) + TIME(0,0,0)</f>
        <v>42491</v>
      </c>
      <c r="C12300">
        <v>37.482334137000002</v>
      </c>
    </row>
    <row r="12301" spans="1:3" x14ac:dyDescent="0.25">
      <c r="A12301">
        <v>5996</v>
      </c>
      <c r="B12301" s="1">
        <f>DATE(2016,6,1) + TIME(0,0,0)</f>
        <v>42522</v>
      </c>
      <c r="C12301">
        <v>37.508811950999998</v>
      </c>
    </row>
    <row r="12302" spans="1:3" x14ac:dyDescent="0.25">
      <c r="A12302">
        <v>6026</v>
      </c>
      <c r="B12302" s="1">
        <f>DATE(2016,7,1) + TIME(0,0,0)</f>
        <v>42552</v>
      </c>
      <c r="C12302">
        <v>37.534313202</v>
      </c>
    </row>
    <row r="12303" spans="1:3" x14ac:dyDescent="0.25">
      <c r="A12303">
        <v>6057</v>
      </c>
      <c r="B12303" s="1">
        <f>DATE(2016,8,1) + TIME(0,0,0)</f>
        <v>42583</v>
      </c>
      <c r="C12303">
        <v>37.560527802000003</v>
      </c>
    </row>
    <row r="12304" spans="1:3" x14ac:dyDescent="0.25">
      <c r="A12304">
        <v>6088</v>
      </c>
      <c r="B12304" s="1">
        <f>DATE(2016,9,1) + TIME(0,0,0)</f>
        <v>42614</v>
      </c>
      <c r="C12304">
        <v>37.586608886999997</v>
      </c>
    </row>
    <row r="12305" spans="1:3" x14ac:dyDescent="0.25">
      <c r="A12305">
        <v>6118</v>
      </c>
      <c r="B12305" s="1">
        <f>DATE(2016,10,1) + TIME(0,0,0)</f>
        <v>42644</v>
      </c>
      <c r="C12305">
        <v>37.611724854000002</v>
      </c>
    </row>
    <row r="12306" spans="1:3" x14ac:dyDescent="0.25">
      <c r="A12306">
        <v>6149</v>
      </c>
      <c r="B12306" s="1">
        <f>DATE(2016,11,1) + TIME(0,0,0)</f>
        <v>42675</v>
      </c>
      <c r="C12306">
        <v>37.637546538999999</v>
      </c>
    </row>
    <row r="12307" spans="1:3" x14ac:dyDescent="0.25">
      <c r="A12307">
        <v>6179</v>
      </c>
      <c r="B12307" s="1">
        <f>DATE(2016,12,1) + TIME(0,0,0)</f>
        <v>42705</v>
      </c>
      <c r="C12307">
        <v>37.662410735999998</v>
      </c>
    </row>
    <row r="12308" spans="1:3" x14ac:dyDescent="0.25">
      <c r="A12308">
        <v>6210</v>
      </c>
      <c r="B12308" s="1">
        <f>DATE(2017,1,1) + TIME(0,0,0)</f>
        <v>42736</v>
      </c>
      <c r="C12308">
        <v>37.687973022000001</v>
      </c>
    </row>
    <row r="12309" spans="1:3" x14ac:dyDescent="0.25">
      <c r="A12309">
        <v>6241</v>
      </c>
      <c r="B12309" s="1">
        <f>DATE(2017,2,1) + TIME(0,0,0)</f>
        <v>42767</v>
      </c>
      <c r="C12309">
        <v>37.713405608999999</v>
      </c>
    </row>
    <row r="12310" spans="1:3" x14ac:dyDescent="0.25">
      <c r="A12310">
        <v>6269</v>
      </c>
      <c r="B12310" s="1">
        <f>DATE(2017,3,1) + TIME(0,0,0)</f>
        <v>42795</v>
      </c>
      <c r="C12310">
        <v>37.736267089999998</v>
      </c>
    </row>
    <row r="12311" spans="1:3" x14ac:dyDescent="0.25">
      <c r="A12311">
        <v>6300</v>
      </c>
      <c r="B12311" s="1">
        <f>DATE(2017,4,1) + TIME(0,0,0)</f>
        <v>42826</v>
      </c>
      <c r="C12311">
        <v>37.761451721</v>
      </c>
    </row>
    <row r="12312" spans="1:3" x14ac:dyDescent="0.25">
      <c r="A12312">
        <v>6330</v>
      </c>
      <c r="B12312" s="1">
        <f>DATE(2017,5,1) + TIME(0,0,0)</f>
        <v>42856</v>
      </c>
      <c r="C12312">
        <v>37.785701752000001</v>
      </c>
    </row>
    <row r="12313" spans="1:3" x14ac:dyDescent="0.25">
      <c r="A12313">
        <v>6361</v>
      </c>
      <c r="B12313" s="1">
        <f>DATE(2017,6,1) + TIME(0,0,0)</f>
        <v>42887</v>
      </c>
      <c r="C12313">
        <v>37.810634612999998</v>
      </c>
    </row>
    <row r="12314" spans="1:3" x14ac:dyDescent="0.25">
      <c r="A12314">
        <v>6391</v>
      </c>
      <c r="B12314" s="1">
        <f>DATE(2017,7,1) + TIME(0,0,0)</f>
        <v>42917</v>
      </c>
      <c r="C12314">
        <v>37.834640503000003</v>
      </c>
    </row>
    <row r="12315" spans="1:3" x14ac:dyDescent="0.25">
      <c r="A12315">
        <v>6422</v>
      </c>
      <c r="B12315" s="1">
        <f>DATE(2017,8,1) + TIME(0,0,0)</f>
        <v>42948</v>
      </c>
      <c r="C12315">
        <v>37.859321594000001</v>
      </c>
    </row>
    <row r="12316" spans="1:3" x14ac:dyDescent="0.25">
      <c r="A12316">
        <v>6453</v>
      </c>
      <c r="B12316" s="1">
        <f>DATE(2017,9,1) + TIME(0,0,0)</f>
        <v>42979</v>
      </c>
      <c r="C12316">
        <v>37.883880615000002</v>
      </c>
    </row>
    <row r="12317" spans="1:3" x14ac:dyDescent="0.25">
      <c r="A12317">
        <v>6483</v>
      </c>
      <c r="B12317" s="1">
        <f>DATE(2017,10,1) + TIME(0,0,0)</f>
        <v>43009</v>
      </c>
      <c r="C12317">
        <v>37.907524109000001</v>
      </c>
    </row>
    <row r="12318" spans="1:3" x14ac:dyDescent="0.25">
      <c r="A12318">
        <v>6514</v>
      </c>
      <c r="B12318" s="1">
        <f>DATE(2017,11,1) + TIME(0,0,0)</f>
        <v>43040</v>
      </c>
      <c r="C12318">
        <v>37.931831359999997</v>
      </c>
    </row>
    <row r="12319" spans="1:3" x14ac:dyDescent="0.25">
      <c r="A12319">
        <v>6544</v>
      </c>
      <c r="B12319" s="1">
        <f>DATE(2017,12,1) + TIME(0,0,0)</f>
        <v>43070</v>
      </c>
      <c r="C12319">
        <v>37.955238342000001</v>
      </c>
    </row>
    <row r="12320" spans="1:3" x14ac:dyDescent="0.25">
      <c r="A12320">
        <v>6575</v>
      </c>
      <c r="B12320" s="1">
        <f>DATE(2018,1,1) + TIME(0,0,0)</f>
        <v>43101</v>
      </c>
      <c r="C12320">
        <v>37.979301452999998</v>
      </c>
    </row>
    <row r="12321" spans="1:3" x14ac:dyDescent="0.25">
      <c r="A12321">
        <v>6606</v>
      </c>
      <c r="B12321" s="1">
        <f>DATE(2018,2,1) + TIME(0,0,0)</f>
        <v>43132</v>
      </c>
      <c r="C12321">
        <v>38.003242493000002</v>
      </c>
    </row>
    <row r="12322" spans="1:3" x14ac:dyDescent="0.25">
      <c r="A12322">
        <v>6634</v>
      </c>
      <c r="B12322" s="1">
        <f>DATE(2018,3,1) + TIME(0,0,0)</f>
        <v>43160</v>
      </c>
      <c r="C12322">
        <v>38.024765015</v>
      </c>
    </row>
    <row r="12323" spans="1:3" x14ac:dyDescent="0.25">
      <c r="A12323">
        <v>6665</v>
      </c>
      <c r="B12323" s="1">
        <f>DATE(2018,4,1) + TIME(0,0,0)</f>
        <v>43191</v>
      </c>
      <c r="C12323">
        <v>38.048473358000003</v>
      </c>
    </row>
    <row r="12324" spans="1:3" x14ac:dyDescent="0.25">
      <c r="A12324">
        <v>6695</v>
      </c>
      <c r="B12324" s="1">
        <f>DATE(2018,5,1) + TIME(0,0,0)</f>
        <v>43221</v>
      </c>
      <c r="C12324">
        <v>38.071304321</v>
      </c>
    </row>
    <row r="12325" spans="1:3" x14ac:dyDescent="0.25">
      <c r="A12325">
        <v>6726</v>
      </c>
      <c r="B12325" s="1">
        <f>DATE(2018,6,1) + TIME(0,0,0)</f>
        <v>43252</v>
      </c>
      <c r="C12325">
        <v>38.094783782999997</v>
      </c>
    </row>
    <row r="12326" spans="1:3" x14ac:dyDescent="0.25">
      <c r="A12326">
        <v>6756</v>
      </c>
      <c r="B12326" s="1">
        <f>DATE(2018,7,1) + TIME(0,0,0)</f>
        <v>43282</v>
      </c>
      <c r="C12326">
        <v>38.117393493999998</v>
      </c>
    </row>
    <row r="12327" spans="1:3" x14ac:dyDescent="0.25">
      <c r="A12327">
        <v>6787</v>
      </c>
      <c r="B12327" s="1">
        <f>DATE(2018,8,1) + TIME(0,0,0)</f>
        <v>43313</v>
      </c>
      <c r="C12327">
        <v>38.140640259000001</v>
      </c>
    </row>
    <row r="12328" spans="1:3" x14ac:dyDescent="0.25">
      <c r="A12328">
        <v>6818</v>
      </c>
      <c r="B12328" s="1">
        <f>DATE(2018,9,1) + TIME(0,0,0)</f>
        <v>43344</v>
      </c>
      <c r="C12328">
        <v>38.163776398000003</v>
      </c>
    </row>
    <row r="12329" spans="1:3" x14ac:dyDescent="0.25">
      <c r="A12329">
        <v>6848</v>
      </c>
      <c r="B12329" s="1">
        <f>DATE(2018,10,1) + TIME(0,0,0)</f>
        <v>43374</v>
      </c>
      <c r="C12329">
        <v>38.186058043999999</v>
      </c>
    </row>
    <row r="12330" spans="1:3" x14ac:dyDescent="0.25">
      <c r="A12330">
        <v>6879</v>
      </c>
      <c r="B12330" s="1">
        <f>DATE(2018,11,1) + TIME(0,0,0)</f>
        <v>43405</v>
      </c>
      <c r="C12330">
        <v>38.208969115999999</v>
      </c>
    </row>
    <row r="12331" spans="1:3" x14ac:dyDescent="0.25">
      <c r="A12331">
        <v>6909</v>
      </c>
      <c r="B12331" s="1">
        <f>DATE(2018,12,1) + TIME(0,0,0)</f>
        <v>43435</v>
      </c>
      <c r="C12331">
        <v>38.231037139999998</v>
      </c>
    </row>
    <row r="12332" spans="1:3" x14ac:dyDescent="0.25">
      <c r="A12332">
        <v>6940</v>
      </c>
      <c r="B12332" s="1">
        <f>DATE(2019,1,1) + TIME(0,0,0)</f>
        <v>43466</v>
      </c>
      <c r="C12332">
        <v>38.253726958999998</v>
      </c>
    </row>
    <row r="12333" spans="1:3" x14ac:dyDescent="0.25">
      <c r="A12333">
        <v>6971</v>
      </c>
      <c r="B12333" s="1">
        <f>DATE(2019,2,1) + TIME(0,0,0)</f>
        <v>43497</v>
      </c>
      <c r="C12333">
        <v>38.276302338000001</v>
      </c>
    </row>
    <row r="12334" spans="1:3" x14ac:dyDescent="0.25">
      <c r="A12334">
        <v>6999</v>
      </c>
      <c r="B12334" s="1">
        <f>DATE(2019,3,1) + TIME(0,0,0)</f>
        <v>43525</v>
      </c>
      <c r="C12334">
        <v>38.296600341999998</v>
      </c>
    </row>
    <row r="12335" spans="1:3" x14ac:dyDescent="0.25">
      <c r="A12335">
        <v>7030</v>
      </c>
      <c r="B12335" s="1">
        <f>DATE(2019,4,1) + TIME(0,0,0)</f>
        <v>43556</v>
      </c>
      <c r="C12335">
        <v>38.318965912000003</v>
      </c>
    </row>
    <row r="12336" spans="1:3" x14ac:dyDescent="0.25">
      <c r="A12336">
        <v>7060</v>
      </c>
      <c r="B12336" s="1">
        <f>DATE(2019,5,1) + TIME(0,0,0)</f>
        <v>43586</v>
      </c>
      <c r="C12336">
        <v>38.340507506999998</v>
      </c>
    </row>
    <row r="12337" spans="1:3" x14ac:dyDescent="0.25">
      <c r="A12337">
        <v>7091</v>
      </c>
      <c r="B12337" s="1">
        <f>DATE(2019,6,1) + TIME(0,0,0)</f>
        <v>43617</v>
      </c>
      <c r="C12337">
        <v>38.362659454000003</v>
      </c>
    </row>
    <row r="12338" spans="1:3" x14ac:dyDescent="0.25">
      <c r="A12338">
        <v>7121</v>
      </c>
      <c r="B12338" s="1">
        <f>DATE(2019,7,1) + TIME(0,0,0)</f>
        <v>43647</v>
      </c>
      <c r="C12338">
        <v>38.383998871000003</v>
      </c>
    </row>
    <row r="12339" spans="1:3" x14ac:dyDescent="0.25">
      <c r="A12339">
        <v>7152</v>
      </c>
      <c r="B12339" s="1">
        <f>DATE(2019,8,1) + TIME(0,0,0)</f>
        <v>43678</v>
      </c>
      <c r="C12339">
        <v>38.405941009999999</v>
      </c>
    </row>
    <row r="12340" spans="1:3" x14ac:dyDescent="0.25">
      <c r="A12340">
        <v>7183</v>
      </c>
      <c r="B12340" s="1">
        <f>DATE(2019,9,1) + TIME(0,0,0)</f>
        <v>43709</v>
      </c>
      <c r="C12340">
        <v>38.427783966</v>
      </c>
    </row>
    <row r="12341" spans="1:3" x14ac:dyDescent="0.25">
      <c r="A12341">
        <v>7213</v>
      </c>
      <c r="B12341" s="1">
        <f>DATE(2019,10,1) + TIME(0,0,0)</f>
        <v>43739</v>
      </c>
      <c r="C12341">
        <v>38.448822020999998</v>
      </c>
    </row>
    <row r="12342" spans="1:3" x14ac:dyDescent="0.25">
      <c r="A12342">
        <v>7244</v>
      </c>
      <c r="B12342" s="1">
        <f>DATE(2019,11,1) + TIME(0,0,0)</f>
        <v>43770</v>
      </c>
      <c r="C12342">
        <v>38.470462799000003</v>
      </c>
    </row>
    <row r="12343" spans="1:3" x14ac:dyDescent="0.25">
      <c r="A12343">
        <v>7274</v>
      </c>
      <c r="B12343" s="1">
        <f>DATE(2019,12,1) + TIME(0,0,0)</f>
        <v>43800</v>
      </c>
      <c r="C12343">
        <v>38.491306305000002</v>
      </c>
    </row>
    <row r="12344" spans="1:3" x14ac:dyDescent="0.25">
      <c r="A12344">
        <v>7305</v>
      </c>
      <c r="B12344" s="1">
        <f>DATE(2020,1,1) + TIME(0,0,0)</f>
        <v>43831</v>
      </c>
      <c r="C12344">
        <v>38.512752532999997</v>
      </c>
    </row>
    <row r="12345" spans="1:3" x14ac:dyDescent="0.25">
      <c r="A12345">
        <v>7336</v>
      </c>
      <c r="B12345" s="1">
        <f>DATE(2020,2,1) + TIME(0,0,0)</f>
        <v>43862</v>
      </c>
      <c r="C12345">
        <v>38.534095764</v>
      </c>
    </row>
    <row r="12346" spans="1:3" x14ac:dyDescent="0.25">
      <c r="A12346">
        <v>7365</v>
      </c>
      <c r="B12346" s="1">
        <f>DATE(2020,3,1) + TIME(0,0,0)</f>
        <v>43891</v>
      </c>
      <c r="C12346">
        <v>38.553977965999998</v>
      </c>
    </row>
    <row r="12347" spans="1:3" x14ac:dyDescent="0.25">
      <c r="A12347">
        <v>7396</v>
      </c>
      <c r="B12347" s="1">
        <f>DATE(2020,4,1) + TIME(0,0,0)</f>
        <v>43922</v>
      </c>
      <c r="C12347">
        <v>38.575122833000002</v>
      </c>
    </row>
    <row r="12348" spans="1:3" x14ac:dyDescent="0.25">
      <c r="A12348">
        <v>7426</v>
      </c>
      <c r="B12348" s="1">
        <f>DATE(2020,5,1) + TIME(0,0,0)</f>
        <v>43952</v>
      </c>
      <c r="C12348">
        <v>38.595481872999997</v>
      </c>
    </row>
    <row r="12349" spans="1:3" x14ac:dyDescent="0.25">
      <c r="A12349">
        <v>7457</v>
      </c>
      <c r="B12349" s="1">
        <f>DATE(2020,6,1) + TIME(0,0,0)</f>
        <v>43983</v>
      </c>
      <c r="C12349">
        <v>38.616424561000002</v>
      </c>
    </row>
    <row r="12350" spans="1:3" x14ac:dyDescent="0.25">
      <c r="A12350">
        <v>7487</v>
      </c>
      <c r="B12350" s="1">
        <f>DATE(2020,7,1) + TIME(0,0,0)</f>
        <v>44013</v>
      </c>
      <c r="C12350">
        <v>38.636600494</v>
      </c>
    </row>
    <row r="12351" spans="1:3" x14ac:dyDescent="0.25">
      <c r="A12351">
        <v>7518</v>
      </c>
      <c r="B12351" s="1">
        <f>DATE(2020,8,1) + TIME(0,0,0)</f>
        <v>44044</v>
      </c>
      <c r="C12351">
        <v>38.657352447999997</v>
      </c>
    </row>
    <row r="12352" spans="1:3" x14ac:dyDescent="0.25">
      <c r="A12352">
        <v>7549</v>
      </c>
      <c r="B12352" s="1">
        <f>DATE(2020,9,1) + TIME(0,0,0)</f>
        <v>44075</v>
      </c>
      <c r="C12352">
        <v>38.678001404</v>
      </c>
    </row>
    <row r="12353" spans="1:3" x14ac:dyDescent="0.25">
      <c r="A12353">
        <v>7579</v>
      </c>
      <c r="B12353" s="1">
        <f>DATE(2020,10,1) + TIME(0,0,0)</f>
        <v>44105</v>
      </c>
      <c r="C12353">
        <v>38.697887420999997</v>
      </c>
    </row>
    <row r="12354" spans="1:3" x14ac:dyDescent="0.25">
      <c r="A12354">
        <v>7610</v>
      </c>
      <c r="B12354" s="1">
        <f>DATE(2020,11,1) + TIME(0,0,0)</f>
        <v>44136</v>
      </c>
      <c r="C12354">
        <v>38.718341827000003</v>
      </c>
    </row>
    <row r="12355" spans="1:3" x14ac:dyDescent="0.25">
      <c r="A12355">
        <v>7640</v>
      </c>
      <c r="B12355" s="1">
        <f>DATE(2020,12,1) + TIME(0,0,0)</f>
        <v>44166</v>
      </c>
      <c r="C12355">
        <v>38.738040924000003</v>
      </c>
    </row>
    <row r="12356" spans="1:3" x14ac:dyDescent="0.25">
      <c r="A12356">
        <v>7671</v>
      </c>
      <c r="B12356" s="1">
        <f>DATE(2021,1,1) + TIME(0,0,0)</f>
        <v>44197</v>
      </c>
      <c r="C12356">
        <v>38.758312224999997</v>
      </c>
    </row>
    <row r="12357" spans="1:3" x14ac:dyDescent="0.25">
      <c r="A12357">
        <v>7702</v>
      </c>
      <c r="B12357" s="1">
        <f>DATE(2021,2,1) + TIME(0,0,0)</f>
        <v>44228</v>
      </c>
      <c r="C12357">
        <v>38.778495788999997</v>
      </c>
    </row>
    <row r="12358" spans="1:3" x14ac:dyDescent="0.25">
      <c r="A12358">
        <v>7730</v>
      </c>
      <c r="B12358" s="1">
        <f>DATE(2021,3,1) + TIME(0,0,0)</f>
        <v>44256</v>
      </c>
      <c r="C12358">
        <v>38.796657562</v>
      </c>
    </row>
    <row r="12359" spans="1:3" x14ac:dyDescent="0.25">
      <c r="A12359">
        <v>7761</v>
      </c>
      <c r="B12359" s="1">
        <f>DATE(2021,4,1) + TIME(0,0,0)</f>
        <v>44287</v>
      </c>
      <c r="C12359">
        <v>38.816688538000001</v>
      </c>
    </row>
    <row r="12360" spans="1:3" x14ac:dyDescent="0.25">
      <c r="A12360">
        <v>7791</v>
      </c>
      <c r="B12360" s="1">
        <f>DATE(2021,5,1) + TIME(0,0,0)</f>
        <v>44317</v>
      </c>
      <c r="C12360">
        <v>38.835998535000002</v>
      </c>
    </row>
    <row r="12361" spans="1:3" x14ac:dyDescent="0.25">
      <c r="A12361">
        <v>7822</v>
      </c>
      <c r="B12361" s="1">
        <f>DATE(2021,6,1) + TIME(0,0,0)</f>
        <v>44348</v>
      </c>
      <c r="C12361">
        <v>38.855876922999997</v>
      </c>
    </row>
    <row r="12362" spans="1:3" x14ac:dyDescent="0.25">
      <c r="A12362">
        <v>7852</v>
      </c>
      <c r="B12362" s="1">
        <f>DATE(2021,7,1) + TIME(0,0,0)</f>
        <v>44378</v>
      </c>
      <c r="C12362">
        <v>38.875038146999998</v>
      </c>
    </row>
    <row r="12363" spans="1:3" x14ac:dyDescent="0.25">
      <c r="A12363">
        <v>7883</v>
      </c>
      <c r="B12363" s="1">
        <f>DATE(2021,8,1) + TIME(0,0,0)</f>
        <v>44409</v>
      </c>
      <c r="C12363">
        <v>38.894760132000002</v>
      </c>
    </row>
    <row r="12364" spans="1:3" x14ac:dyDescent="0.25">
      <c r="A12364">
        <v>7914</v>
      </c>
      <c r="B12364" s="1">
        <f>DATE(2021,9,1) + TIME(0,0,0)</f>
        <v>44440</v>
      </c>
      <c r="C12364">
        <v>38.914402008000003</v>
      </c>
    </row>
    <row r="12365" spans="1:3" x14ac:dyDescent="0.25">
      <c r="A12365">
        <v>7944</v>
      </c>
      <c r="B12365" s="1">
        <f>DATE(2021,10,1) + TIME(0,0,0)</f>
        <v>44470</v>
      </c>
      <c r="C12365">
        <v>38.933338165000002</v>
      </c>
    </row>
    <row r="12366" spans="1:3" x14ac:dyDescent="0.25">
      <c r="A12366">
        <v>7975</v>
      </c>
      <c r="B12366" s="1">
        <f>DATE(2021,11,1) + TIME(0,0,0)</f>
        <v>44501</v>
      </c>
      <c r="C12366">
        <v>38.952827454000001</v>
      </c>
    </row>
    <row r="12367" spans="1:3" x14ac:dyDescent="0.25">
      <c r="A12367">
        <v>8005</v>
      </c>
      <c r="B12367" s="1">
        <f>DATE(2021,12,1) + TIME(0,0,0)</f>
        <v>44531</v>
      </c>
      <c r="C12367">
        <v>38.971603393999999</v>
      </c>
    </row>
    <row r="12368" spans="1:3" x14ac:dyDescent="0.25">
      <c r="A12368">
        <v>8036</v>
      </c>
      <c r="B12368" s="1">
        <f>DATE(2022,1,1) + TIME(0,0,0)</f>
        <v>44562</v>
      </c>
      <c r="C12368">
        <v>38.990924835000001</v>
      </c>
    </row>
    <row r="12369" spans="1:3" x14ac:dyDescent="0.25">
      <c r="A12369">
        <v>8067</v>
      </c>
      <c r="B12369" s="1">
        <f>DATE(2022,2,1) + TIME(0,0,0)</f>
        <v>44593</v>
      </c>
      <c r="C12369">
        <v>39.010158539000003</v>
      </c>
    </row>
    <row r="12370" spans="1:3" x14ac:dyDescent="0.25">
      <c r="A12370">
        <v>8095</v>
      </c>
      <c r="B12370" s="1">
        <f>DATE(2022,3,1) + TIME(0,0,0)</f>
        <v>44621</v>
      </c>
      <c r="C12370">
        <v>39.027465820000003</v>
      </c>
    </row>
    <row r="12371" spans="1:3" x14ac:dyDescent="0.25">
      <c r="A12371">
        <v>8126</v>
      </c>
      <c r="B12371" s="1">
        <f>DATE(2022,4,1) + TIME(0,0,0)</f>
        <v>44652</v>
      </c>
      <c r="C12371">
        <v>39.04655838</v>
      </c>
    </row>
    <row r="12372" spans="1:3" x14ac:dyDescent="0.25">
      <c r="A12372">
        <v>8156</v>
      </c>
      <c r="B12372" s="1">
        <f>DATE(2022,5,1) + TIME(0,0,0)</f>
        <v>44682</v>
      </c>
      <c r="C12372">
        <v>39.064964293999999</v>
      </c>
    </row>
    <row r="12373" spans="1:3" x14ac:dyDescent="0.25">
      <c r="A12373">
        <v>8187</v>
      </c>
      <c r="B12373" s="1">
        <f>DATE(2022,6,1) + TIME(0,0,0)</f>
        <v>44713</v>
      </c>
      <c r="C12373">
        <v>39.083911895999996</v>
      </c>
    </row>
    <row r="12374" spans="1:3" x14ac:dyDescent="0.25">
      <c r="A12374">
        <v>8217</v>
      </c>
      <c r="B12374" s="1">
        <f>DATE(2022,7,1) + TIME(0,0,0)</f>
        <v>44743</v>
      </c>
      <c r="C12374">
        <v>39.102165221999996</v>
      </c>
    </row>
    <row r="12375" spans="1:3" x14ac:dyDescent="0.25">
      <c r="A12375">
        <v>8248</v>
      </c>
      <c r="B12375" s="1">
        <f>DATE(2022,8,1) + TIME(0,0,0)</f>
        <v>44774</v>
      </c>
      <c r="C12375">
        <v>39.120948792</v>
      </c>
    </row>
    <row r="12376" spans="1:3" x14ac:dyDescent="0.25">
      <c r="A12376">
        <v>8279</v>
      </c>
      <c r="B12376" s="1">
        <f>DATE(2022,9,1) + TIME(0,0,0)</f>
        <v>44805</v>
      </c>
      <c r="C12376">
        <v>39.139656066999997</v>
      </c>
    </row>
    <row r="12377" spans="1:3" x14ac:dyDescent="0.25">
      <c r="A12377">
        <v>8309</v>
      </c>
      <c r="B12377" s="1">
        <f>DATE(2022,10,1) + TIME(0,0,0)</f>
        <v>44835</v>
      </c>
      <c r="C12377">
        <v>39.157691956000001</v>
      </c>
    </row>
    <row r="12378" spans="1:3" x14ac:dyDescent="0.25">
      <c r="A12378">
        <v>8340</v>
      </c>
      <c r="B12378" s="1">
        <f>DATE(2022,11,1) + TIME(0,0,0)</f>
        <v>44866</v>
      </c>
      <c r="C12378">
        <v>39.176261902</v>
      </c>
    </row>
    <row r="12379" spans="1:3" x14ac:dyDescent="0.25">
      <c r="A12379">
        <v>8370</v>
      </c>
      <c r="B12379" s="1">
        <f>DATE(2022,12,1) + TIME(0,0,0)</f>
        <v>44896</v>
      </c>
      <c r="C12379">
        <v>39.194168091000002</v>
      </c>
    </row>
    <row r="12380" spans="1:3" x14ac:dyDescent="0.25">
      <c r="A12380">
        <v>8401</v>
      </c>
      <c r="B12380" s="1">
        <f>DATE(2023,1,1) + TIME(0,0,0)</f>
        <v>44927</v>
      </c>
      <c r="C12380">
        <v>39.212600707999997</v>
      </c>
    </row>
    <row r="12381" spans="1:3" x14ac:dyDescent="0.25">
      <c r="A12381">
        <v>8432</v>
      </c>
      <c r="B12381" s="1">
        <f>DATE(2023,2,1) + TIME(0,0,0)</f>
        <v>44958</v>
      </c>
      <c r="C12381">
        <v>39.230960846000002</v>
      </c>
    </row>
    <row r="12382" spans="1:3" x14ac:dyDescent="0.25">
      <c r="A12382">
        <v>8460</v>
      </c>
      <c r="B12382" s="1">
        <f>DATE(2023,3,1) + TIME(0,0,0)</f>
        <v>44986</v>
      </c>
      <c r="C12382">
        <v>39.247474670000003</v>
      </c>
    </row>
    <row r="12383" spans="1:3" x14ac:dyDescent="0.25">
      <c r="A12383">
        <v>8491</v>
      </c>
      <c r="B12383" s="1">
        <f>DATE(2023,4,1) + TIME(0,0,0)</f>
        <v>45017</v>
      </c>
      <c r="C12383">
        <v>39.265686035000002</v>
      </c>
    </row>
    <row r="12384" spans="1:3" x14ac:dyDescent="0.25">
      <c r="A12384">
        <v>8521</v>
      </c>
      <c r="B12384" s="1">
        <f>DATE(2023,5,1) + TIME(0,0,0)</f>
        <v>45047</v>
      </c>
      <c r="C12384">
        <v>39.283229828000003</v>
      </c>
    </row>
    <row r="12385" spans="1:3" x14ac:dyDescent="0.25">
      <c r="A12385">
        <v>8552</v>
      </c>
      <c r="B12385" s="1">
        <f>DATE(2023,6,1) + TIME(0,0,0)</f>
        <v>45078</v>
      </c>
      <c r="C12385">
        <v>39.301277161000002</v>
      </c>
    </row>
    <row r="12386" spans="1:3" x14ac:dyDescent="0.25">
      <c r="A12386">
        <v>8582</v>
      </c>
      <c r="B12386" s="1">
        <f>DATE(2023,7,1) + TIME(0,0,0)</f>
        <v>45108</v>
      </c>
      <c r="C12386">
        <v>39.318679809999999</v>
      </c>
    </row>
    <row r="12387" spans="1:3" x14ac:dyDescent="0.25">
      <c r="A12387">
        <v>8613</v>
      </c>
      <c r="B12387" s="1">
        <f>DATE(2023,8,1) + TIME(0,0,0)</f>
        <v>45139</v>
      </c>
      <c r="C12387">
        <v>39.336593628000003</v>
      </c>
    </row>
    <row r="12388" spans="1:3" x14ac:dyDescent="0.25">
      <c r="A12388">
        <v>8644</v>
      </c>
      <c r="B12388" s="1">
        <f>DATE(2023,9,1) + TIME(0,0,0)</f>
        <v>45170</v>
      </c>
      <c r="C12388">
        <v>39.354434967000003</v>
      </c>
    </row>
    <row r="12389" spans="1:3" x14ac:dyDescent="0.25">
      <c r="A12389">
        <v>8674</v>
      </c>
      <c r="B12389" s="1">
        <f>DATE(2023,10,1) + TIME(0,0,0)</f>
        <v>45200</v>
      </c>
      <c r="C12389">
        <v>39.371631622000002</v>
      </c>
    </row>
    <row r="12390" spans="1:3" x14ac:dyDescent="0.25">
      <c r="A12390">
        <v>8705</v>
      </c>
      <c r="B12390" s="1">
        <f>DATE(2023,11,1) + TIME(0,0,0)</f>
        <v>45231</v>
      </c>
      <c r="C12390">
        <v>39.389328003000003</v>
      </c>
    </row>
    <row r="12391" spans="1:3" x14ac:dyDescent="0.25">
      <c r="A12391">
        <v>8735</v>
      </c>
      <c r="B12391" s="1">
        <f>DATE(2023,12,1) + TIME(0,0,0)</f>
        <v>45261</v>
      </c>
      <c r="C12391">
        <v>39.406387328999998</v>
      </c>
    </row>
    <row r="12392" spans="1:3" x14ac:dyDescent="0.25">
      <c r="A12392">
        <v>8766</v>
      </c>
      <c r="B12392" s="1">
        <f>DATE(2024,1,1) + TIME(0,0,0)</f>
        <v>45292</v>
      </c>
      <c r="C12392">
        <v>39.423946381</v>
      </c>
    </row>
    <row r="12393" spans="1:3" x14ac:dyDescent="0.25">
      <c r="A12393">
        <v>8797</v>
      </c>
      <c r="B12393" s="1">
        <f>DATE(2024,2,1) + TIME(0,0,0)</f>
        <v>45323</v>
      </c>
      <c r="C12393">
        <v>39.441432953000003</v>
      </c>
    </row>
    <row r="12394" spans="1:3" x14ac:dyDescent="0.25">
      <c r="A12394">
        <v>8826</v>
      </c>
      <c r="B12394" s="1">
        <f>DATE(2024,3,1) + TIME(0,0,0)</f>
        <v>45352</v>
      </c>
      <c r="C12394">
        <v>39.457733154000003</v>
      </c>
    </row>
    <row r="12395" spans="1:3" x14ac:dyDescent="0.25">
      <c r="A12395">
        <v>8857</v>
      </c>
      <c r="B12395" s="1">
        <f>DATE(2024,4,1) + TIME(0,0,0)</f>
        <v>45383</v>
      </c>
      <c r="C12395">
        <v>39.475086212000001</v>
      </c>
    </row>
    <row r="12396" spans="1:3" x14ac:dyDescent="0.25">
      <c r="A12396">
        <v>8887</v>
      </c>
      <c r="B12396" s="1">
        <f>DATE(2024,5,1) + TIME(0,0,0)</f>
        <v>45413</v>
      </c>
      <c r="C12396">
        <v>39.491817474000001</v>
      </c>
    </row>
    <row r="12397" spans="1:3" x14ac:dyDescent="0.25">
      <c r="A12397">
        <v>8918</v>
      </c>
      <c r="B12397" s="1">
        <f>DATE(2024,6,1) + TIME(0,0,0)</f>
        <v>45444</v>
      </c>
      <c r="C12397">
        <v>39.509040833</v>
      </c>
    </row>
    <row r="12398" spans="1:3" x14ac:dyDescent="0.25">
      <c r="A12398">
        <v>8948</v>
      </c>
      <c r="B12398" s="1">
        <f>DATE(2024,7,1) + TIME(0,0,0)</f>
        <v>45474</v>
      </c>
      <c r="C12398">
        <v>39.525642394999998</v>
      </c>
    </row>
    <row r="12399" spans="1:3" x14ac:dyDescent="0.25">
      <c r="A12399">
        <v>8979</v>
      </c>
      <c r="B12399" s="1">
        <f>DATE(2024,8,1) + TIME(0,0,0)</f>
        <v>45505</v>
      </c>
      <c r="C12399">
        <v>39.542739867999998</v>
      </c>
    </row>
    <row r="12400" spans="1:3" x14ac:dyDescent="0.25">
      <c r="A12400">
        <v>9010</v>
      </c>
      <c r="B12400" s="1">
        <f>DATE(2024,9,1) + TIME(0,0,0)</f>
        <v>45536</v>
      </c>
      <c r="C12400">
        <v>39.559768677000001</v>
      </c>
    </row>
    <row r="12401" spans="1:3" x14ac:dyDescent="0.25">
      <c r="A12401">
        <v>9040</v>
      </c>
      <c r="B12401" s="1">
        <f>DATE(2024,10,1) + TIME(0,0,0)</f>
        <v>45566</v>
      </c>
      <c r="C12401">
        <v>39.576190947999997</v>
      </c>
    </row>
    <row r="12402" spans="1:3" x14ac:dyDescent="0.25">
      <c r="A12402">
        <v>9071</v>
      </c>
      <c r="B12402" s="1">
        <f>DATE(2024,11,1) + TIME(0,0,0)</f>
        <v>45597</v>
      </c>
      <c r="C12402">
        <v>39.593093871999997</v>
      </c>
    </row>
    <row r="12403" spans="1:3" x14ac:dyDescent="0.25">
      <c r="A12403">
        <v>9101</v>
      </c>
      <c r="B12403" s="1">
        <f>DATE(2024,12,1) + TIME(0,0,0)</f>
        <v>45627</v>
      </c>
      <c r="C12403">
        <v>39.609397887999997</v>
      </c>
    </row>
    <row r="12404" spans="1:3" x14ac:dyDescent="0.25">
      <c r="A12404">
        <v>9132</v>
      </c>
      <c r="B12404" s="1">
        <f>DATE(2025,1,1) + TIME(0,0,0)</f>
        <v>45658</v>
      </c>
      <c r="C12404">
        <v>39.626178740999997</v>
      </c>
    </row>
    <row r="12405" spans="1:3" x14ac:dyDescent="0.25">
      <c r="A12405">
        <v>9163</v>
      </c>
      <c r="B12405" s="1">
        <f>DATE(2025,2,1) + TIME(0,0,0)</f>
        <v>45689</v>
      </c>
      <c r="C12405">
        <v>39.642902374000002</v>
      </c>
    </row>
    <row r="12406" spans="1:3" x14ac:dyDescent="0.25">
      <c r="A12406">
        <v>9191</v>
      </c>
      <c r="B12406" s="1">
        <f>DATE(2025,3,1) + TIME(0,0,0)</f>
        <v>45717</v>
      </c>
      <c r="C12406">
        <v>39.657951355000002</v>
      </c>
    </row>
    <row r="12407" spans="1:3" x14ac:dyDescent="0.25">
      <c r="A12407">
        <v>9222</v>
      </c>
      <c r="B12407" s="1">
        <f>DATE(2025,4,1) + TIME(0,0,0)</f>
        <v>45748</v>
      </c>
      <c r="C12407">
        <v>39.674552917</v>
      </c>
    </row>
    <row r="12408" spans="1:3" x14ac:dyDescent="0.25">
      <c r="A12408">
        <v>9252</v>
      </c>
      <c r="B12408" s="1">
        <f>DATE(2025,5,1) + TIME(0,0,0)</f>
        <v>45778</v>
      </c>
      <c r="C12408">
        <v>39.690567016999999</v>
      </c>
    </row>
    <row r="12409" spans="1:3" x14ac:dyDescent="0.25">
      <c r="A12409">
        <v>9283</v>
      </c>
      <c r="B12409" s="1">
        <f>DATE(2025,6,1) + TIME(0,0,0)</f>
        <v>45809</v>
      </c>
      <c r="C12409">
        <v>39.707050322999997</v>
      </c>
    </row>
    <row r="12410" spans="1:3" x14ac:dyDescent="0.25">
      <c r="A12410">
        <v>9313</v>
      </c>
      <c r="B12410" s="1">
        <f>DATE(2025,7,1) + TIME(0,0,0)</f>
        <v>45839</v>
      </c>
      <c r="C12410">
        <v>39.722949982000003</v>
      </c>
    </row>
    <row r="12411" spans="1:3" x14ac:dyDescent="0.25">
      <c r="A12411">
        <v>9344</v>
      </c>
      <c r="B12411" s="1">
        <f>DATE(2025,8,1) + TIME(0,0,0)</f>
        <v>45870</v>
      </c>
      <c r="C12411">
        <v>39.739318848000003</v>
      </c>
    </row>
    <row r="12412" spans="1:3" x14ac:dyDescent="0.25">
      <c r="A12412">
        <v>9375</v>
      </c>
      <c r="B12412" s="1">
        <f>DATE(2025,9,1) + TIME(0,0,0)</f>
        <v>45901</v>
      </c>
      <c r="C12412">
        <v>39.755630492999998</v>
      </c>
    </row>
    <row r="12413" spans="1:3" x14ac:dyDescent="0.25">
      <c r="A12413">
        <v>9405</v>
      </c>
      <c r="B12413" s="1">
        <f>DATE(2025,10,1) + TIME(0,0,0)</f>
        <v>45931</v>
      </c>
      <c r="C12413">
        <v>39.771362304999997</v>
      </c>
    </row>
    <row r="12414" spans="1:3" x14ac:dyDescent="0.25">
      <c r="A12414">
        <v>9436</v>
      </c>
      <c r="B12414" s="1">
        <f>DATE(2025,11,1) + TIME(0,0,0)</f>
        <v>45962</v>
      </c>
      <c r="C12414">
        <v>39.787559508999998</v>
      </c>
    </row>
    <row r="12415" spans="1:3" x14ac:dyDescent="0.25">
      <c r="A12415">
        <v>9466</v>
      </c>
      <c r="B12415" s="1">
        <f>DATE(2025,12,1) + TIME(0,0,0)</f>
        <v>45992</v>
      </c>
      <c r="C12415">
        <v>39.803184508999998</v>
      </c>
    </row>
    <row r="12416" spans="1:3" x14ac:dyDescent="0.25">
      <c r="A12416">
        <v>9497</v>
      </c>
      <c r="B12416" s="1">
        <f>DATE(2026,1,1) + TIME(0,0,0)</f>
        <v>46023</v>
      </c>
      <c r="C12416">
        <v>39.819274901999997</v>
      </c>
    </row>
    <row r="12417" spans="1:3" x14ac:dyDescent="0.25">
      <c r="A12417">
        <v>9528</v>
      </c>
      <c r="B12417" s="1">
        <f>DATE(2026,2,1) + TIME(0,0,0)</f>
        <v>46054</v>
      </c>
      <c r="C12417">
        <v>39.835308075</v>
      </c>
    </row>
    <row r="12418" spans="1:3" x14ac:dyDescent="0.25">
      <c r="A12418">
        <v>9556</v>
      </c>
      <c r="B12418" s="1">
        <f>DATE(2026,3,1) + TIME(0,0,0)</f>
        <v>46082</v>
      </c>
      <c r="C12418">
        <v>39.849742888999998</v>
      </c>
    </row>
    <row r="12419" spans="1:3" x14ac:dyDescent="0.25">
      <c r="A12419">
        <v>9587</v>
      </c>
      <c r="B12419" s="1">
        <f>DATE(2026,4,1) + TIME(0,0,0)</f>
        <v>46113</v>
      </c>
      <c r="C12419">
        <v>39.865673065000003</v>
      </c>
    </row>
    <row r="12420" spans="1:3" x14ac:dyDescent="0.25">
      <c r="A12420">
        <v>9617</v>
      </c>
      <c r="B12420" s="1">
        <f>DATE(2026,5,1) + TIME(0,0,0)</f>
        <v>46143</v>
      </c>
      <c r="C12420">
        <v>39.881042479999998</v>
      </c>
    </row>
    <row r="12421" spans="1:3" x14ac:dyDescent="0.25">
      <c r="A12421">
        <v>9648</v>
      </c>
      <c r="B12421" s="1">
        <f>DATE(2026,6,1) + TIME(0,0,0)</f>
        <v>46174</v>
      </c>
      <c r="C12421">
        <v>39.896865845000001</v>
      </c>
    </row>
    <row r="12422" spans="1:3" x14ac:dyDescent="0.25">
      <c r="A12422">
        <v>9678</v>
      </c>
      <c r="B12422" s="1">
        <f>DATE(2026,7,1) + TIME(0,0,0)</f>
        <v>46204</v>
      </c>
      <c r="C12422">
        <v>39.912132262999997</v>
      </c>
    </row>
    <row r="12423" spans="1:3" x14ac:dyDescent="0.25">
      <c r="A12423">
        <v>9709</v>
      </c>
      <c r="B12423" s="1">
        <f>DATE(2026,8,1) + TIME(0,0,0)</f>
        <v>46235</v>
      </c>
      <c r="C12423">
        <v>39.927860260000003</v>
      </c>
    </row>
    <row r="12424" spans="1:3" x14ac:dyDescent="0.25">
      <c r="A12424">
        <v>9740</v>
      </c>
      <c r="B12424" s="1">
        <f>DATE(2026,9,1) + TIME(0,0,0)</f>
        <v>46266</v>
      </c>
      <c r="C12424">
        <v>39.943531036000003</v>
      </c>
    </row>
    <row r="12425" spans="1:3" x14ac:dyDescent="0.25">
      <c r="A12425">
        <v>9770</v>
      </c>
      <c r="B12425" s="1">
        <f>DATE(2026,10,1) + TIME(0,0,0)</f>
        <v>46296</v>
      </c>
      <c r="C12425">
        <v>39.958652495999999</v>
      </c>
    </row>
    <row r="12426" spans="1:3" x14ac:dyDescent="0.25">
      <c r="A12426">
        <v>9801</v>
      </c>
      <c r="B12426" s="1">
        <f>DATE(2026,11,1) + TIME(0,0,0)</f>
        <v>46327</v>
      </c>
      <c r="C12426">
        <v>39.974227904999999</v>
      </c>
    </row>
    <row r="12427" spans="1:3" x14ac:dyDescent="0.25">
      <c r="A12427">
        <v>9831</v>
      </c>
      <c r="B12427" s="1">
        <f>DATE(2026,12,1) + TIME(0,0,0)</f>
        <v>46357</v>
      </c>
      <c r="C12427">
        <v>39.989253998000002</v>
      </c>
    </row>
    <row r="12428" spans="1:3" x14ac:dyDescent="0.25">
      <c r="A12428">
        <v>9862</v>
      </c>
      <c r="B12428" s="1">
        <f>DATE(2027,1,1) + TIME(0,0,0)</f>
        <v>46388</v>
      </c>
      <c r="C12428">
        <v>40.004734038999999</v>
      </c>
    </row>
    <row r="12429" spans="1:3" x14ac:dyDescent="0.25">
      <c r="A12429">
        <v>9893</v>
      </c>
      <c r="B12429" s="1">
        <f>DATE(2027,2,1) + TIME(0,0,0)</f>
        <v>46419</v>
      </c>
      <c r="C12429">
        <v>40.020164489999999</v>
      </c>
    </row>
    <row r="12430" spans="1:3" x14ac:dyDescent="0.25">
      <c r="A12430">
        <v>9921</v>
      </c>
      <c r="B12430" s="1">
        <f>DATE(2027,3,1) + TIME(0,0,0)</f>
        <v>46447</v>
      </c>
      <c r="C12430">
        <v>40.034061432000001</v>
      </c>
    </row>
    <row r="12431" spans="1:3" x14ac:dyDescent="0.25">
      <c r="A12431">
        <v>9952</v>
      </c>
      <c r="B12431" s="1">
        <f>DATE(2027,4,1) + TIME(0,0,0)</f>
        <v>46478</v>
      </c>
      <c r="C12431">
        <v>40.049404144</v>
      </c>
    </row>
    <row r="12432" spans="1:3" x14ac:dyDescent="0.25">
      <c r="A12432">
        <v>9982</v>
      </c>
      <c r="B12432" s="1">
        <f>DATE(2027,5,1) + TIME(0,0,0)</f>
        <v>46508</v>
      </c>
      <c r="C12432">
        <v>40.064205170000001</v>
      </c>
    </row>
    <row r="12433" spans="1:3" x14ac:dyDescent="0.25">
      <c r="A12433">
        <v>10013</v>
      </c>
      <c r="B12433" s="1">
        <f>DATE(2027,6,1) + TIME(0,0,0)</f>
        <v>46539</v>
      </c>
      <c r="C12433">
        <v>40.079452515</v>
      </c>
    </row>
    <row r="12434" spans="1:3" x14ac:dyDescent="0.25">
      <c r="A12434">
        <v>10043</v>
      </c>
      <c r="B12434" s="1">
        <f>DATE(2027,7,1) + TIME(0,0,0)</f>
        <v>46569</v>
      </c>
      <c r="C12434">
        <v>40.094169616999999</v>
      </c>
    </row>
    <row r="12435" spans="1:3" x14ac:dyDescent="0.25">
      <c r="A12435">
        <v>10074</v>
      </c>
      <c r="B12435" s="1">
        <f>DATE(2027,8,1) + TIME(0,0,0)</f>
        <v>46600</v>
      </c>
      <c r="C12435">
        <v>40.109325409</v>
      </c>
    </row>
    <row r="12436" spans="1:3" x14ac:dyDescent="0.25">
      <c r="A12436">
        <v>10105</v>
      </c>
      <c r="B12436" s="1">
        <f>DATE(2027,9,1) + TIME(0,0,0)</f>
        <v>46631</v>
      </c>
      <c r="C12436">
        <v>40.124439240000001</v>
      </c>
    </row>
    <row r="12437" spans="1:3" x14ac:dyDescent="0.25">
      <c r="A12437">
        <v>10135</v>
      </c>
      <c r="B12437" s="1">
        <f>DATE(2027,10,1) + TIME(0,0,0)</f>
        <v>46661</v>
      </c>
      <c r="C12437">
        <v>40.139022826999998</v>
      </c>
    </row>
    <row r="12438" spans="1:3" x14ac:dyDescent="0.25">
      <c r="A12438">
        <v>10166</v>
      </c>
      <c r="B12438" s="1">
        <f>DATE(2027,11,1) + TIME(0,0,0)</f>
        <v>46692</v>
      </c>
      <c r="C12438">
        <v>40.154048920000001</v>
      </c>
    </row>
    <row r="12439" spans="1:3" x14ac:dyDescent="0.25">
      <c r="A12439">
        <v>10196</v>
      </c>
      <c r="B12439" s="1">
        <f>DATE(2027,12,1) + TIME(0,0,0)</f>
        <v>46722</v>
      </c>
      <c r="C12439">
        <v>40.168548584</v>
      </c>
    </row>
    <row r="12440" spans="1:3" x14ac:dyDescent="0.25">
      <c r="A12440">
        <v>10227</v>
      </c>
      <c r="B12440" s="1">
        <f>DATE(2028,1,1) + TIME(0,0,0)</f>
        <v>46753</v>
      </c>
      <c r="C12440">
        <v>40.183486938000001</v>
      </c>
    </row>
    <row r="12441" spans="1:3" x14ac:dyDescent="0.25">
      <c r="A12441">
        <v>10258</v>
      </c>
      <c r="B12441" s="1">
        <f>DATE(2028,2,1) + TIME(0,0,0)</f>
        <v>46784</v>
      </c>
      <c r="C12441">
        <v>40.198379516999999</v>
      </c>
    </row>
    <row r="12442" spans="1:3" x14ac:dyDescent="0.25">
      <c r="A12442">
        <v>10287</v>
      </c>
      <c r="B12442" s="1">
        <f>DATE(2028,3,1) + TIME(0,0,0)</f>
        <v>46813</v>
      </c>
      <c r="C12442">
        <v>40.212272644000002</v>
      </c>
    </row>
    <row r="12443" spans="1:3" x14ac:dyDescent="0.25">
      <c r="A12443">
        <v>10318</v>
      </c>
      <c r="B12443" s="1">
        <f>DATE(2028,4,1) + TIME(0,0,0)</f>
        <v>46844</v>
      </c>
      <c r="C12443">
        <v>40.227085113999998</v>
      </c>
    </row>
    <row r="12444" spans="1:3" x14ac:dyDescent="0.25">
      <c r="A12444">
        <v>10348</v>
      </c>
      <c r="B12444" s="1">
        <f>DATE(2028,5,1) + TIME(0,0,0)</f>
        <v>46874</v>
      </c>
      <c r="C12444">
        <v>40.241374968999999</v>
      </c>
    </row>
    <row r="12445" spans="1:3" x14ac:dyDescent="0.25">
      <c r="A12445">
        <v>10379</v>
      </c>
      <c r="B12445" s="1">
        <f>DATE(2028,6,1) + TIME(0,0,0)</f>
        <v>46905</v>
      </c>
      <c r="C12445">
        <v>40.256095885999997</v>
      </c>
    </row>
    <row r="12446" spans="1:3" x14ac:dyDescent="0.25">
      <c r="A12446">
        <v>10409</v>
      </c>
      <c r="B12446" s="1">
        <f>DATE(2028,7,1) + TIME(0,0,0)</f>
        <v>46935</v>
      </c>
      <c r="C12446">
        <v>40.270305634000003</v>
      </c>
    </row>
    <row r="12447" spans="1:3" x14ac:dyDescent="0.25">
      <c r="A12447">
        <v>10440</v>
      </c>
      <c r="B12447" s="1">
        <f>DATE(2028,8,1) + TIME(0,0,0)</f>
        <v>46966</v>
      </c>
      <c r="C12447">
        <v>40.284942627</v>
      </c>
    </row>
    <row r="12448" spans="1:3" x14ac:dyDescent="0.25">
      <c r="A12448">
        <v>10471</v>
      </c>
      <c r="B12448" s="1">
        <f>DATE(2028,9,1) + TIME(0,0,0)</f>
        <v>46997</v>
      </c>
      <c r="C12448">
        <v>40.299541472999998</v>
      </c>
    </row>
    <row r="12449" spans="1:3" x14ac:dyDescent="0.25">
      <c r="A12449">
        <v>10501</v>
      </c>
      <c r="B12449" s="1">
        <f>DATE(2028,10,1) + TIME(0,0,0)</f>
        <v>47027</v>
      </c>
      <c r="C12449">
        <v>40.313625336000001</v>
      </c>
    </row>
    <row r="12450" spans="1:3" x14ac:dyDescent="0.25">
      <c r="A12450">
        <v>10532</v>
      </c>
      <c r="B12450" s="1">
        <f>DATE(2028,11,1) + TIME(0,0,0)</f>
        <v>47058</v>
      </c>
      <c r="C12450">
        <v>40.328140259000001</v>
      </c>
    </row>
    <row r="12451" spans="1:3" x14ac:dyDescent="0.25">
      <c r="A12451">
        <v>10562</v>
      </c>
      <c r="B12451" s="1">
        <f>DATE(2028,12,1) + TIME(0,0,0)</f>
        <v>47088</v>
      </c>
      <c r="C12451">
        <v>40.342144011999999</v>
      </c>
    </row>
    <row r="12452" spans="1:3" x14ac:dyDescent="0.25">
      <c r="A12452">
        <v>10593</v>
      </c>
      <c r="B12452" s="1">
        <f>DATE(2029,1,1) + TIME(0,0,0)</f>
        <v>47119</v>
      </c>
      <c r="C12452">
        <v>40.356575012</v>
      </c>
    </row>
    <row r="12453" spans="1:3" x14ac:dyDescent="0.25">
      <c r="A12453">
        <v>10624</v>
      </c>
      <c r="B12453" s="1">
        <f>DATE(2029,2,1) + TIME(0,0,0)</f>
        <v>47150</v>
      </c>
      <c r="C12453">
        <v>40.370960236000002</v>
      </c>
    </row>
    <row r="12454" spans="1:3" x14ac:dyDescent="0.25">
      <c r="A12454">
        <v>10652</v>
      </c>
      <c r="B12454" s="1">
        <f>DATE(2029,3,1) + TIME(0,0,0)</f>
        <v>47178</v>
      </c>
      <c r="C12454">
        <v>40.383922577</v>
      </c>
    </row>
    <row r="12455" spans="1:3" x14ac:dyDescent="0.25">
      <c r="A12455">
        <v>10683</v>
      </c>
      <c r="B12455" s="1">
        <f>DATE(2029,4,1) + TIME(0,0,0)</f>
        <v>47209</v>
      </c>
      <c r="C12455">
        <v>40.398231506000002</v>
      </c>
    </row>
    <row r="12456" spans="1:3" x14ac:dyDescent="0.25">
      <c r="A12456">
        <v>10713</v>
      </c>
      <c r="B12456" s="1">
        <f>DATE(2029,5,1) + TIME(0,0,0)</f>
        <v>47239</v>
      </c>
      <c r="C12456">
        <v>40.412040709999999</v>
      </c>
    </row>
    <row r="12457" spans="1:3" x14ac:dyDescent="0.25">
      <c r="A12457">
        <v>10744</v>
      </c>
      <c r="B12457" s="1">
        <f>DATE(2029,6,1) + TIME(0,0,0)</f>
        <v>47270</v>
      </c>
      <c r="C12457">
        <v>40.426269531000003</v>
      </c>
    </row>
    <row r="12458" spans="1:3" x14ac:dyDescent="0.25">
      <c r="A12458">
        <v>10774</v>
      </c>
      <c r="B12458" s="1">
        <f>DATE(2029,7,1) + TIME(0,0,0)</f>
        <v>47300</v>
      </c>
      <c r="C12458">
        <v>40.440002440999997</v>
      </c>
    </row>
    <row r="12459" spans="1:3" x14ac:dyDescent="0.25">
      <c r="A12459">
        <v>10805</v>
      </c>
      <c r="B12459" s="1">
        <f>DATE(2029,8,1) + TIME(0,0,0)</f>
        <v>47331</v>
      </c>
      <c r="C12459">
        <v>40.454151154000002</v>
      </c>
    </row>
    <row r="12460" spans="1:3" x14ac:dyDescent="0.25">
      <c r="A12460">
        <v>10836</v>
      </c>
      <c r="B12460" s="1">
        <f>DATE(2029,9,1) + TIME(0,0,0)</f>
        <v>47362</v>
      </c>
      <c r="C12460">
        <v>40.468261718999997</v>
      </c>
    </row>
    <row r="12461" spans="1:3" x14ac:dyDescent="0.25">
      <c r="A12461">
        <v>10866</v>
      </c>
      <c r="B12461" s="1">
        <f>DATE(2029,10,1) + TIME(0,0,0)</f>
        <v>47392</v>
      </c>
      <c r="C12461">
        <v>40.481876372999999</v>
      </c>
    </row>
    <row r="12462" spans="1:3" x14ac:dyDescent="0.25">
      <c r="A12462">
        <v>10897</v>
      </c>
      <c r="B12462" s="1">
        <f>DATE(2029,11,1) + TIME(0,0,0)</f>
        <v>47423</v>
      </c>
      <c r="C12462">
        <v>40.495910645000002</v>
      </c>
    </row>
    <row r="12463" spans="1:3" x14ac:dyDescent="0.25">
      <c r="A12463">
        <v>10927</v>
      </c>
      <c r="B12463" s="1">
        <f>DATE(2029,12,1) + TIME(0,0,0)</f>
        <v>47453</v>
      </c>
      <c r="C12463">
        <v>40.509449005</v>
      </c>
    </row>
    <row r="12464" spans="1:3" x14ac:dyDescent="0.25">
      <c r="A12464">
        <v>10958</v>
      </c>
      <c r="B12464" s="1">
        <f>DATE(2030,1,1) + TIME(0,0,0)</f>
        <v>47484</v>
      </c>
      <c r="C12464">
        <v>40.523406981999997</v>
      </c>
    </row>
    <row r="12465" spans="1:3" x14ac:dyDescent="0.25">
      <c r="A12465">
        <v>10989</v>
      </c>
      <c r="B12465" s="1">
        <f>DATE(2030,2,1) + TIME(0,0,0)</f>
        <v>47515</v>
      </c>
      <c r="C12465">
        <v>40.537322998</v>
      </c>
    </row>
    <row r="12466" spans="1:3" x14ac:dyDescent="0.25">
      <c r="A12466">
        <v>11017</v>
      </c>
      <c r="B12466" s="1">
        <f>DATE(2030,3,1) + TIME(0,0,0)</f>
        <v>47543</v>
      </c>
      <c r="C12466">
        <v>40.549858092999997</v>
      </c>
    </row>
    <row r="12467" spans="1:3" x14ac:dyDescent="0.25">
      <c r="A12467">
        <v>11048</v>
      </c>
      <c r="B12467" s="1">
        <f>DATE(2030,4,1) + TIME(0,0,0)</f>
        <v>47574</v>
      </c>
      <c r="C12467">
        <v>40.563701629999997</v>
      </c>
    </row>
    <row r="12468" spans="1:3" x14ac:dyDescent="0.25">
      <c r="A12468">
        <v>11078</v>
      </c>
      <c r="B12468" s="1">
        <f>DATE(2030,5,1) + TIME(0,0,0)</f>
        <v>47604</v>
      </c>
      <c r="C12468">
        <v>40.577064514</v>
      </c>
    </row>
    <row r="12469" spans="1:3" x14ac:dyDescent="0.25">
      <c r="A12469">
        <v>11109</v>
      </c>
      <c r="B12469" s="1">
        <f>DATE(2030,6,1) + TIME(0,0,0)</f>
        <v>47635</v>
      </c>
      <c r="C12469">
        <v>40.590831756999997</v>
      </c>
    </row>
    <row r="12470" spans="1:3" x14ac:dyDescent="0.25">
      <c r="A12470">
        <v>11139</v>
      </c>
      <c r="B12470" s="1">
        <f>DATE(2030,7,1) + TIME(0,0,0)</f>
        <v>47665</v>
      </c>
      <c r="C12470">
        <v>40.604122162000003</v>
      </c>
    </row>
    <row r="12471" spans="1:3" x14ac:dyDescent="0.25">
      <c r="A12471">
        <v>11170</v>
      </c>
      <c r="B12471" s="1">
        <f>DATE(2030,8,1) + TIME(0,0,0)</f>
        <v>47696</v>
      </c>
      <c r="C12471">
        <v>40.617816925</v>
      </c>
    </row>
    <row r="12472" spans="1:3" x14ac:dyDescent="0.25">
      <c r="A12472">
        <v>11201</v>
      </c>
      <c r="B12472" s="1">
        <f>DATE(2030,9,1) + TIME(0,0,0)</f>
        <v>47727</v>
      </c>
      <c r="C12472">
        <v>40.631477355999998</v>
      </c>
    </row>
    <row r="12473" spans="1:3" x14ac:dyDescent="0.25">
      <c r="A12473">
        <v>11231</v>
      </c>
      <c r="B12473" s="1">
        <f>DATE(2030,10,1) + TIME(0,0,0)</f>
        <v>47757</v>
      </c>
      <c r="C12473">
        <v>40.644660950000002</v>
      </c>
    </row>
    <row r="12474" spans="1:3" x14ac:dyDescent="0.25">
      <c r="A12474">
        <v>11262</v>
      </c>
      <c r="B12474" s="1">
        <f>DATE(2030,11,1) + TIME(0,0,0)</f>
        <v>47788</v>
      </c>
      <c r="C12474">
        <v>40.658248901</v>
      </c>
    </row>
    <row r="12475" spans="1:3" x14ac:dyDescent="0.25">
      <c r="A12475">
        <v>11292</v>
      </c>
      <c r="B12475" s="1">
        <f>DATE(2030,12,1) + TIME(0,0,0)</f>
        <v>47818</v>
      </c>
      <c r="C12475">
        <v>40.671363831000001</v>
      </c>
    </row>
    <row r="12476" spans="1:3" x14ac:dyDescent="0.25">
      <c r="A12476">
        <v>11323</v>
      </c>
      <c r="B12476" s="1">
        <f>DATE(2031,1,1) + TIME(0,0,0)</f>
        <v>47849</v>
      </c>
      <c r="C12476">
        <v>40.684879303000002</v>
      </c>
    </row>
    <row r="12477" spans="1:3" x14ac:dyDescent="0.25">
      <c r="A12477">
        <v>11354</v>
      </c>
      <c r="B12477" s="1">
        <f>DATE(2031,2,1) + TIME(0,0,0)</f>
        <v>47880</v>
      </c>
      <c r="C12477">
        <v>40.698360442999999</v>
      </c>
    </row>
    <row r="12478" spans="1:3" x14ac:dyDescent="0.25">
      <c r="A12478">
        <v>11382</v>
      </c>
      <c r="B12478" s="1">
        <f>DATE(2031,3,1) + TIME(0,0,0)</f>
        <v>47908</v>
      </c>
      <c r="C12478">
        <v>40.710506439</v>
      </c>
    </row>
    <row r="12479" spans="1:3" x14ac:dyDescent="0.25">
      <c r="A12479">
        <v>11413</v>
      </c>
      <c r="B12479" s="1">
        <f>DATE(2031,4,1) + TIME(0,0,0)</f>
        <v>47939</v>
      </c>
      <c r="C12479">
        <v>40.723918914999999</v>
      </c>
    </row>
    <row r="12480" spans="1:3" x14ac:dyDescent="0.25">
      <c r="A12480">
        <v>11443</v>
      </c>
      <c r="B12480" s="1">
        <f>DATE(2031,5,1) + TIME(0,0,0)</f>
        <v>47969</v>
      </c>
      <c r="C12480">
        <v>40.736865997000002</v>
      </c>
    </row>
    <row r="12481" spans="1:3" x14ac:dyDescent="0.25">
      <c r="A12481">
        <v>11474</v>
      </c>
      <c r="B12481" s="1">
        <f>DATE(2031,6,1) + TIME(0,0,0)</f>
        <v>48000</v>
      </c>
      <c r="C12481">
        <v>40.750209808000001</v>
      </c>
    </row>
    <row r="12482" spans="1:3" x14ac:dyDescent="0.25">
      <c r="A12482">
        <v>11504</v>
      </c>
      <c r="B12482" s="1">
        <f>DATE(2031,7,1) + TIME(0,0,0)</f>
        <v>48030</v>
      </c>
      <c r="C12482">
        <v>40.763092041</v>
      </c>
    </row>
    <row r="12483" spans="1:3" x14ac:dyDescent="0.25">
      <c r="A12483">
        <v>11535</v>
      </c>
      <c r="B12483" s="1">
        <f>DATE(2031,8,1) + TIME(0,0,0)</f>
        <v>48061</v>
      </c>
      <c r="C12483">
        <v>40.776371001999998</v>
      </c>
    </row>
    <row r="12484" spans="1:3" x14ac:dyDescent="0.25">
      <c r="A12484">
        <v>11566</v>
      </c>
      <c r="B12484" s="1">
        <f>DATE(2031,9,1) + TIME(0,0,0)</f>
        <v>48092</v>
      </c>
      <c r="C12484">
        <v>40.789611815999997</v>
      </c>
    </row>
    <row r="12485" spans="1:3" x14ac:dyDescent="0.25">
      <c r="A12485">
        <v>11596</v>
      </c>
      <c r="B12485" s="1">
        <f>DATE(2031,10,1) + TIME(0,0,0)</f>
        <v>48122</v>
      </c>
      <c r="C12485">
        <v>40.802398682000003</v>
      </c>
    </row>
    <row r="12486" spans="1:3" x14ac:dyDescent="0.25">
      <c r="A12486">
        <v>11627</v>
      </c>
      <c r="B12486" s="1">
        <f>DATE(2031,11,1) + TIME(0,0,0)</f>
        <v>48153</v>
      </c>
      <c r="C12486">
        <v>40.815574646000002</v>
      </c>
    </row>
    <row r="12487" spans="1:3" x14ac:dyDescent="0.25">
      <c r="A12487">
        <v>11657</v>
      </c>
      <c r="B12487" s="1">
        <f>DATE(2031,12,1) + TIME(0,0,0)</f>
        <v>48183</v>
      </c>
      <c r="C12487">
        <v>40.828292847</v>
      </c>
    </row>
    <row r="12488" spans="1:3" x14ac:dyDescent="0.25">
      <c r="A12488">
        <v>11688</v>
      </c>
      <c r="B12488" s="1">
        <f>DATE(2032,1,1) + TIME(0,0,0)</f>
        <v>48214</v>
      </c>
      <c r="C12488">
        <v>40.841403960999997</v>
      </c>
    </row>
    <row r="12489" spans="1:3" x14ac:dyDescent="0.25">
      <c r="A12489">
        <v>11719</v>
      </c>
      <c r="B12489" s="1">
        <f>DATE(2032,2,1) + TIME(0,0,0)</f>
        <v>48245</v>
      </c>
      <c r="C12489">
        <v>40.854480743000003</v>
      </c>
    </row>
    <row r="12490" spans="1:3" x14ac:dyDescent="0.25">
      <c r="A12490">
        <v>11748</v>
      </c>
      <c r="B12490" s="1">
        <f>DATE(2032,3,1) + TIME(0,0,0)</f>
        <v>48274</v>
      </c>
      <c r="C12490">
        <v>40.866687775000003</v>
      </c>
    </row>
    <row r="12491" spans="1:3" x14ac:dyDescent="0.25">
      <c r="A12491">
        <v>11779</v>
      </c>
      <c r="B12491" s="1">
        <f>DATE(2032,4,1) + TIME(0,0,0)</f>
        <v>48305</v>
      </c>
      <c r="C12491">
        <v>40.879695892000001</v>
      </c>
    </row>
    <row r="12492" spans="1:3" x14ac:dyDescent="0.25">
      <c r="A12492">
        <v>11809</v>
      </c>
      <c r="B12492" s="1">
        <f>DATE(2032,5,1) + TIME(0,0,0)</f>
        <v>48335</v>
      </c>
      <c r="C12492">
        <v>40.892257690000001</v>
      </c>
    </row>
    <row r="12493" spans="1:3" x14ac:dyDescent="0.25">
      <c r="A12493">
        <v>11840</v>
      </c>
      <c r="B12493" s="1">
        <f>DATE(2032,6,1) + TIME(0,0,0)</f>
        <v>48366</v>
      </c>
      <c r="C12493">
        <v>40.905200958000002</v>
      </c>
    </row>
    <row r="12494" spans="1:3" x14ac:dyDescent="0.25">
      <c r="A12494">
        <v>11870</v>
      </c>
      <c r="B12494" s="1">
        <f>DATE(2032,7,1) + TIME(0,0,0)</f>
        <v>48396</v>
      </c>
      <c r="C12494">
        <v>40.917697906000001</v>
      </c>
    </row>
    <row r="12495" spans="1:3" x14ac:dyDescent="0.25">
      <c r="A12495">
        <v>11901</v>
      </c>
      <c r="B12495" s="1">
        <f>DATE(2032,8,1) + TIME(0,0,0)</f>
        <v>48427</v>
      </c>
      <c r="C12495">
        <v>40.930576324</v>
      </c>
    </row>
    <row r="12496" spans="1:3" x14ac:dyDescent="0.25">
      <c r="A12496">
        <v>11932</v>
      </c>
      <c r="B12496" s="1">
        <f>DATE(2032,9,1) + TIME(0,0,0)</f>
        <v>48458</v>
      </c>
      <c r="C12496">
        <v>40.943424225000001</v>
      </c>
    </row>
    <row r="12497" spans="1:3" x14ac:dyDescent="0.25">
      <c r="A12497">
        <v>11962</v>
      </c>
      <c r="B12497" s="1">
        <f>DATE(2032,10,1) + TIME(0,0,0)</f>
        <v>48488</v>
      </c>
      <c r="C12497">
        <v>40.955825806</v>
      </c>
    </row>
    <row r="12498" spans="1:3" x14ac:dyDescent="0.25">
      <c r="A12498">
        <v>11993</v>
      </c>
      <c r="B12498" s="1">
        <f>DATE(2032,11,1) + TIME(0,0,0)</f>
        <v>48519</v>
      </c>
      <c r="C12498">
        <v>40.968608856000003</v>
      </c>
    </row>
    <row r="12499" spans="1:3" x14ac:dyDescent="0.25">
      <c r="A12499">
        <v>12023</v>
      </c>
      <c r="B12499" s="1">
        <f>DATE(2032,12,1) + TIME(0,0,0)</f>
        <v>48549</v>
      </c>
      <c r="C12499">
        <v>40.980945587000001</v>
      </c>
    </row>
    <row r="12500" spans="1:3" x14ac:dyDescent="0.25">
      <c r="A12500">
        <v>12054</v>
      </c>
      <c r="B12500" s="1">
        <f>DATE(2033,1,1) + TIME(0,0,0)</f>
        <v>48580</v>
      </c>
      <c r="C12500">
        <v>40.993667602999999</v>
      </c>
    </row>
    <row r="12501" spans="1:3" x14ac:dyDescent="0.25">
      <c r="A12501">
        <v>12085</v>
      </c>
      <c r="B12501" s="1">
        <f>DATE(2033,2,1) + TIME(0,0,0)</f>
        <v>48611</v>
      </c>
      <c r="C12501">
        <v>41.006355286000002</v>
      </c>
    </row>
    <row r="12502" spans="1:3" x14ac:dyDescent="0.25">
      <c r="A12502">
        <v>12113</v>
      </c>
      <c r="B12502" s="1">
        <f>DATE(2033,3,1) + TIME(0,0,0)</f>
        <v>48639</v>
      </c>
      <c r="C12502">
        <v>41.017787933000001</v>
      </c>
    </row>
    <row r="12503" spans="1:3" x14ac:dyDescent="0.25">
      <c r="A12503">
        <v>12144</v>
      </c>
      <c r="B12503" s="1">
        <f>DATE(2033,4,1) + TIME(0,0,0)</f>
        <v>48670</v>
      </c>
      <c r="C12503">
        <v>41.030418396000002</v>
      </c>
    </row>
    <row r="12504" spans="1:3" x14ac:dyDescent="0.25">
      <c r="A12504">
        <v>12174</v>
      </c>
      <c r="B12504" s="1">
        <f>DATE(2033,5,1) + TIME(0,0,0)</f>
        <v>48700</v>
      </c>
      <c r="C12504">
        <v>41.042610168000003</v>
      </c>
    </row>
    <row r="12505" spans="1:3" x14ac:dyDescent="0.25">
      <c r="A12505">
        <v>12205</v>
      </c>
      <c r="B12505" s="1">
        <f>DATE(2033,6,1) + TIME(0,0,0)</f>
        <v>48731</v>
      </c>
      <c r="C12505">
        <v>41.055175781000003</v>
      </c>
    </row>
    <row r="12506" spans="1:3" x14ac:dyDescent="0.25">
      <c r="A12506">
        <v>12235</v>
      </c>
      <c r="B12506" s="1">
        <f>DATE(2033,7,1) + TIME(0,0,0)</f>
        <v>48761</v>
      </c>
      <c r="C12506">
        <v>41.067310333000002</v>
      </c>
    </row>
    <row r="12507" spans="1:3" x14ac:dyDescent="0.25">
      <c r="A12507">
        <v>12266</v>
      </c>
      <c r="B12507" s="1">
        <f>DATE(2033,8,1) + TIME(0,0,0)</f>
        <v>48792</v>
      </c>
      <c r="C12507">
        <v>41.079822540000002</v>
      </c>
    </row>
    <row r="12508" spans="1:3" x14ac:dyDescent="0.25">
      <c r="A12508">
        <v>12297</v>
      </c>
      <c r="B12508" s="1">
        <f>DATE(2033,9,1) + TIME(0,0,0)</f>
        <v>48823</v>
      </c>
      <c r="C12508">
        <v>41.092300414999997</v>
      </c>
    </row>
    <row r="12509" spans="1:3" x14ac:dyDescent="0.25">
      <c r="A12509">
        <v>12327</v>
      </c>
      <c r="B12509" s="1">
        <f>DATE(2033,10,1) + TIME(0,0,0)</f>
        <v>48853</v>
      </c>
      <c r="C12509">
        <v>41.104351043999998</v>
      </c>
    </row>
    <row r="12510" spans="1:3" x14ac:dyDescent="0.25">
      <c r="A12510">
        <v>12358</v>
      </c>
      <c r="B12510" s="1">
        <f>DATE(2033,11,1) + TIME(0,0,0)</f>
        <v>48884</v>
      </c>
      <c r="C12510">
        <v>41.116771698000001</v>
      </c>
    </row>
    <row r="12511" spans="1:3" x14ac:dyDescent="0.25">
      <c r="A12511">
        <v>12388</v>
      </c>
      <c r="B12511" s="1">
        <f>DATE(2033,12,1) + TIME(0,0,0)</f>
        <v>48914</v>
      </c>
      <c r="C12511">
        <v>41.128765106000003</v>
      </c>
    </row>
    <row r="12512" spans="1:3" x14ac:dyDescent="0.25">
      <c r="A12512">
        <v>12419</v>
      </c>
      <c r="B12512" s="1">
        <f>DATE(2034,1,1) + TIME(0,0,0)</f>
        <v>48945</v>
      </c>
      <c r="C12512">
        <v>41.141132355000003</v>
      </c>
    </row>
    <row r="12513" spans="1:3" x14ac:dyDescent="0.25">
      <c r="A12513">
        <v>12450</v>
      </c>
      <c r="B12513" s="1">
        <f>DATE(2034,2,1) + TIME(0,0,0)</f>
        <v>48976</v>
      </c>
      <c r="C12513">
        <v>41.153469086000001</v>
      </c>
    </row>
    <row r="12514" spans="1:3" x14ac:dyDescent="0.25">
      <c r="A12514">
        <v>12478</v>
      </c>
      <c r="B12514" s="1">
        <f>DATE(2034,3,1) + TIME(0,0,0)</f>
        <v>49004</v>
      </c>
      <c r="C12514">
        <v>41.164585113999998</v>
      </c>
    </row>
    <row r="12515" spans="1:3" x14ac:dyDescent="0.25">
      <c r="A12515">
        <v>12509</v>
      </c>
      <c r="B12515" s="1">
        <f>DATE(2034,4,1) + TIME(0,0,0)</f>
        <v>49035</v>
      </c>
      <c r="C12515">
        <v>41.176868439000003</v>
      </c>
    </row>
    <row r="12516" spans="1:3" x14ac:dyDescent="0.25">
      <c r="A12516">
        <v>12539</v>
      </c>
      <c r="B12516" s="1">
        <f>DATE(2034,5,1) + TIME(0,0,0)</f>
        <v>49065</v>
      </c>
      <c r="C12516">
        <v>41.188728333</v>
      </c>
    </row>
    <row r="12517" spans="1:3" x14ac:dyDescent="0.25">
      <c r="A12517">
        <v>12570</v>
      </c>
      <c r="B12517" s="1">
        <f>DATE(2034,6,1) + TIME(0,0,0)</f>
        <v>49096</v>
      </c>
      <c r="C12517">
        <v>41.200954437</v>
      </c>
    </row>
    <row r="12518" spans="1:3" x14ac:dyDescent="0.25">
      <c r="A12518">
        <v>12600</v>
      </c>
      <c r="B12518" s="1">
        <f>DATE(2034,7,1) + TIME(0,0,0)</f>
        <v>49126</v>
      </c>
      <c r="C12518">
        <v>41.212760924999998</v>
      </c>
    </row>
    <row r="12519" spans="1:3" x14ac:dyDescent="0.25">
      <c r="A12519">
        <v>12631</v>
      </c>
      <c r="B12519" s="1">
        <f>DATE(2034,8,1) + TIME(0,0,0)</f>
        <v>49157</v>
      </c>
      <c r="C12519">
        <v>41.224929809999999</v>
      </c>
    </row>
    <row r="12520" spans="1:3" x14ac:dyDescent="0.25">
      <c r="A12520">
        <v>12662</v>
      </c>
      <c r="B12520" s="1">
        <f>DATE(2034,9,1) + TIME(0,0,0)</f>
        <v>49188</v>
      </c>
      <c r="C12520">
        <v>41.237071991000001</v>
      </c>
    </row>
    <row r="12521" spans="1:3" x14ac:dyDescent="0.25">
      <c r="A12521">
        <v>12692</v>
      </c>
      <c r="B12521" s="1">
        <f>DATE(2034,10,1) + TIME(0,0,0)</f>
        <v>49218</v>
      </c>
      <c r="C12521">
        <v>41.248798370000003</v>
      </c>
    </row>
    <row r="12522" spans="1:3" x14ac:dyDescent="0.25">
      <c r="A12522">
        <v>12723</v>
      </c>
      <c r="B12522" s="1">
        <f>DATE(2034,11,1) + TIME(0,0,0)</f>
        <v>49249</v>
      </c>
      <c r="C12522">
        <v>41.260887146000002</v>
      </c>
    </row>
    <row r="12523" spans="1:3" x14ac:dyDescent="0.25">
      <c r="A12523">
        <v>12753</v>
      </c>
      <c r="B12523" s="1">
        <f>DATE(2034,12,1) + TIME(0,0,0)</f>
        <v>49279</v>
      </c>
      <c r="C12523">
        <v>41.272560120000001</v>
      </c>
    </row>
    <row r="12524" spans="1:3" x14ac:dyDescent="0.25">
      <c r="A12524">
        <v>12784</v>
      </c>
      <c r="B12524" s="1">
        <f>DATE(2035,1,1) + TIME(0,0,0)</f>
        <v>49310</v>
      </c>
      <c r="C12524">
        <v>41.284595490000001</v>
      </c>
    </row>
    <row r="12525" spans="1:3" x14ac:dyDescent="0.25">
      <c r="A12525">
        <v>12815</v>
      </c>
      <c r="B12525" s="1">
        <f>DATE(2035,2,1) + TIME(0,0,0)</f>
        <v>49341</v>
      </c>
      <c r="C12525">
        <v>41.296604156000001</v>
      </c>
    </row>
    <row r="12526" spans="1:3" x14ac:dyDescent="0.25">
      <c r="A12526">
        <v>12843</v>
      </c>
      <c r="B12526" s="1">
        <f>DATE(2035,3,1) + TIME(0,0,0)</f>
        <v>49369</v>
      </c>
      <c r="C12526">
        <v>41.307422637999998</v>
      </c>
    </row>
    <row r="12527" spans="1:3" x14ac:dyDescent="0.25">
      <c r="A12527">
        <v>12874</v>
      </c>
      <c r="B12527" s="1">
        <f>DATE(2035,4,1) + TIME(0,0,0)</f>
        <v>49400</v>
      </c>
      <c r="C12527">
        <v>41.319377899000003</v>
      </c>
    </row>
    <row r="12528" spans="1:3" x14ac:dyDescent="0.25">
      <c r="A12528">
        <v>12904</v>
      </c>
      <c r="B12528" s="1">
        <f>DATE(2035,5,1) + TIME(0,0,0)</f>
        <v>49430</v>
      </c>
      <c r="C12528">
        <v>41.330924988</v>
      </c>
    </row>
    <row r="12529" spans="1:3" x14ac:dyDescent="0.25">
      <c r="A12529">
        <v>12935</v>
      </c>
      <c r="B12529" s="1">
        <f>DATE(2035,6,1) + TIME(0,0,0)</f>
        <v>49461</v>
      </c>
      <c r="C12529">
        <v>41.342826842999997</v>
      </c>
    </row>
    <row r="12530" spans="1:3" x14ac:dyDescent="0.25">
      <c r="A12530">
        <v>12965</v>
      </c>
      <c r="B12530" s="1">
        <f>DATE(2035,7,1) + TIME(0,0,0)</f>
        <v>49491</v>
      </c>
      <c r="C12530">
        <v>41.354320526000002</v>
      </c>
    </row>
    <row r="12531" spans="1:3" x14ac:dyDescent="0.25">
      <c r="A12531">
        <v>12996</v>
      </c>
      <c r="B12531" s="1">
        <f>DATE(2035,8,1) + TIME(0,0,0)</f>
        <v>49522</v>
      </c>
      <c r="C12531">
        <v>41.366168975999997</v>
      </c>
    </row>
    <row r="12532" spans="1:3" x14ac:dyDescent="0.25">
      <c r="A12532">
        <v>13027</v>
      </c>
      <c r="B12532" s="1">
        <f>DATE(2035,9,1) + TIME(0,0,0)</f>
        <v>49553</v>
      </c>
      <c r="C12532">
        <v>41.377994536999999</v>
      </c>
    </row>
    <row r="12533" spans="1:3" x14ac:dyDescent="0.25">
      <c r="A12533">
        <v>13057</v>
      </c>
      <c r="B12533" s="1">
        <f>DATE(2035,10,1) + TIME(0,0,0)</f>
        <v>49583</v>
      </c>
      <c r="C12533">
        <v>41.389411926000001</v>
      </c>
    </row>
    <row r="12534" spans="1:3" x14ac:dyDescent="0.25">
      <c r="A12534">
        <v>13088</v>
      </c>
      <c r="B12534" s="1">
        <f>DATE(2035,11,1) + TIME(0,0,0)</f>
        <v>49614</v>
      </c>
      <c r="C12534">
        <v>41.401184082</v>
      </c>
    </row>
    <row r="12535" spans="1:3" x14ac:dyDescent="0.25">
      <c r="A12535">
        <v>13118</v>
      </c>
      <c r="B12535" s="1">
        <f>DATE(2035,12,1) + TIME(0,0,0)</f>
        <v>49644</v>
      </c>
      <c r="C12535">
        <v>41.412551880000002</v>
      </c>
    </row>
    <row r="12536" spans="1:3" x14ac:dyDescent="0.25">
      <c r="A12536">
        <v>13149</v>
      </c>
      <c r="B12536" s="1">
        <f>DATE(2036,1,1) + TIME(0,0,0)</f>
        <v>49675</v>
      </c>
      <c r="C12536">
        <v>41.424274445000002</v>
      </c>
    </row>
    <row r="12537" spans="1:3" x14ac:dyDescent="0.25">
      <c r="A12537">
        <v>13180</v>
      </c>
      <c r="B12537" s="1">
        <f>DATE(2036,2,1) + TIME(0,0,0)</f>
        <v>49706</v>
      </c>
      <c r="C12537">
        <v>41.435970306000002</v>
      </c>
    </row>
    <row r="12538" spans="1:3" x14ac:dyDescent="0.25">
      <c r="A12538">
        <v>13209</v>
      </c>
      <c r="B12538" s="1">
        <f>DATE(2036,3,1) + TIME(0,0,0)</f>
        <v>49735</v>
      </c>
      <c r="C12538">
        <v>41.446887969999999</v>
      </c>
    </row>
    <row r="12539" spans="1:3" x14ac:dyDescent="0.25">
      <c r="A12539">
        <v>13240</v>
      </c>
      <c r="B12539" s="1">
        <f>DATE(2036,4,1) + TIME(0,0,0)</f>
        <v>49766</v>
      </c>
      <c r="C12539">
        <v>41.458534241000002</v>
      </c>
    </row>
    <row r="12540" spans="1:3" x14ac:dyDescent="0.25">
      <c r="A12540">
        <v>13270</v>
      </c>
      <c r="B12540" s="1">
        <f>DATE(2036,5,1) + TIME(0,0,0)</f>
        <v>49796</v>
      </c>
      <c r="C12540">
        <v>41.469783782999997</v>
      </c>
    </row>
    <row r="12541" spans="1:3" x14ac:dyDescent="0.25">
      <c r="A12541">
        <v>13301</v>
      </c>
      <c r="B12541" s="1">
        <f>DATE(2036,6,1) + TIME(0,0,0)</f>
        <v>49827</v>
      </c>
      <c r="C12541">
        <v>41.481380463000001</v>
      </c>
    </row>
    <row r="12542" spans="1:3" x14ac:dyDescent="0.25">
      <c r="A12542">
        <v>13331</v>
      </c>
      <c r="B12542" s="1">
        <f>DATE(2036,7,1) + TIME(0,0,0)</f>
        <v>49857</v>
      </c>
      <c r="C12542">
        <v>41.492580414000003</v>
      </c>
    </row>
    <row r="12543" spans="1:3" x14ac:dyDescent="0.25">
      <c r="A12543">
        <v>13362</v>
      </c>
      <c r="B12543" s="1">
        <f>DATE(2036,8,1) + TIME(0,0,0)</f>
        <v>49888</v>
      </c>
      <c r="C12543">
        <v>41.504131317000002</v>
      </c>
    </row>
    <row r="12544" spans="1:3" x14ac:dyDescent="0.25">
      <c r="A12544">
        <v>13393</v>
      </c>
      <c r="B12544" s="1">
        <f>DATE(2036,9,1) + TIME(0,0,0)</f>
        <v>49919</v>
      </c>
      <c r="C12544">
        <v>41.515655518000003</v>
      </c>
    </row>
    <row r="12545" spans="1:3" x14ac:dyDescent="0.25">
      <c r="A12545">
        <v>13423</v>
      </c>
      <c r="B12545" s="1">
        <f>DATE(2036,10,1) + TIME(0,0,0)</f>
        <v>49949</v>
      </c>
      <c r="C12545">
        <v>41.526782990000001</v>
      </c>
    </row>
    <row r="12546" spans="1:3" x14ac:dyDescent="0.25">
      <c r="A12546">
        <v>13454</v>
      </c>
      <c r="B12546" s="1">
        <f>DATE(2036,11,1) + TIME(0,0,0)</f>
        <v>49980</v>
      </c>
      <c r="C12546">
        <v>41.538261413999997</v>
      </c>
    </row>
    <row r="12547" spans="1:3" x14ac:dyDescent="0.25">
      <c r="A12547">
        <v>13484</v>
      </c>
      <c r="B12547" s="1">
        <f>DATE(2036,12,1) + TIME(0,0,0)</f>
        <v>50010</v>
      </c>
      <c r="C12547">
        <v>41.549343108999999</v>
      </c>
    </row>
    <row r="12548" spans="1:3" x14ac:dyDescent="0.25">
      <c r="A12548">
        <v>13515</v>
      </c>
      <c r="B12548" s="1">
        <f>DATE(2037,1,1) + TIME(0,0,0)</f>
        <v>50041</v>
      </c>
      <c r="C12548">
        <v>41.560771942000002</v>
      </c>
    </row>
    <row r="12549" spans="1:3" x14ac:dyDescent="0.25">
      <c r="A12549">
        <v>13546</v>
      </c>
      <c r="B12549" s="1">
        <f>DATE(2037,2,1) + TIME(0,0,0)</f>
        <v>50072</v>
      </c>
      <c r="C12549">
        <v>41.572177887000002</v>
      </c>
    </row>
    <row r="12550" spans="1:3" x14ac:dyDescent="0.25">
      <c r="A12550">
        <v>13574</v>
      </c>
      <c r="B12550" s="1">
        <f>DATE(2037,3,1) + TIME(0,0,0)</f>
        <v>50100</v>
      </c>
      <c r="C12550">
        <v>41.582458496000001</v>
      </c>
    </row>
    <row r="12551" spans="1:3" x14ac:dyDescent="0.25">
      <c r="A12551">
        <v>13605</v>
      </c>
      <c r="B12551" s="1">
        <f>DATE(2037,4,1) + TIME(0,0,0)</f>
        <v>50131</v>
      </c>
      <c r="C12551">
        <v>41.593818665000001</v>
      </c>
    </row>
    <row r="12552" spans="1:3" x14ac:dyDescent="0.25">
      <c r="A12552">
        <v>13635</v>
      </c>
      <c r="B12552" s="1">
        <f>DATE(2037,5,1) + TIME(0,0,0)</f>
        <v>50161</v>
      </c>
      <c r="C12552">
        <v>41.604789734000001</v>
      </c>
    </row>
    <row r="12553" spans="1:3" x14ac:dyDescent="0.25">
      <c r="A12553">
        <v>13666</v>
      </c>
      <c r="B12553" s="1">
        <f>DATE(2037,6,1) + TIME(0,0,0)</f>
        <v>50192</v>
      </c>
      <c r="C12553">
        <v>41.616104126000003</v>
      </c>
    </row>
    <row r="12554" spans="1:3" x14ac:dyDescent="0.25">
      <c r="A12554">
        <v>13696</v>
      </c>
      <c r="B12554" s="1">
        <f>DATE(2037,7,1) + TIME(0,0,0)</f>
        <v>50222</v>
      </c>
      <c r="C12554">
        <v>41.627029419000003</v>
      </c>
    </row>
    <row r="12555" spans="1:3" x14ac:dyDescent="0.25">
      <c r="A12555">
        <v>13727</v>
      </c>
      <c r="B12555" s="1">
        <f>DATE(2037,8,1) + TIME(0,0,0)</f>
        <v>50253</v>
      </c>
      <c r="C12555">
        <v>41.638298034999998</v>
      </c>
    </row>
    <row r="12556" spans="1:3" x14ac:dyDescent="0.25">
      <c r="A12556">
        <v>13758</v>
      </c>
      <c r="B12556" s="1">
        <f>DATE(2037,9,1) + TIME(0,0,0)</f>
        <v>50284</v>
      </c>
      <c r="C12556">
        <v>41.649543762</v>
      </c>
    </row>
    <row r="12557" spans="1:3" x14ac:dyDescent="0.25">
      <c r="A12557">
        <v>13788</v>
      </c>
      <c r="B12557" s="1">
        <f>DATE(2037,10,1) + TIME(0,0,0)</f>
        <v>50314</v>
      </c>
      <c r="C12557">
        <v>41.660400391000003</v>
      </c>
    </row>
    <row r="12558" spans="1:3" x14ac:dyDescent="0.25">
      <c r="A12558">
        <v>13819</v>
      </c>
      <c r="B12558" s="1">
        <f>DATE(2037,11,1) + TIME(0,0,0)</f>
        <v>50345</v>
      </c>
      <c r="C12558">
        <v>41.671600341999998</v>
      </c>
    </row>
    <row r="12559" spans="1:3" x14ac:dyDescent="0.25">
      <c r="A12559">
        <v>13849</v>
      </c>
      <c r="B12559" s="1">
        <f>DATE(2037,12,1) + TIME(0,0,0)</f>
        <v>50375</v>
      </c>
      <c r="C12559">
        <v>41.682418822999999</v>
      </c>
    </row>
    <row r="12560" spans="1:3" x14ac:dyDescent="0.25">
      <c r="A12560">
        <v>13880</v>
      </c>
      <c r="B12560" s="1">
        <f>DATE(2038,1,1) + TIME(0,0,0)</f>
        <v>50406</v>
      </c>
      <c r="C12560">
        <v>41.693572998</v>
      </c>
    </row>
    <row r="12561" spans="1:3" x14ac:dyDescent="0.25">
      <c r="A12561">
        <v>13911</v>
      </c>
      <c r="B12561" s="1">
        <f>DATE(2038,2,1) + TIME(0,0,0)</f>
        <v>50437</v>
      </c>
      <c r="C12561">
        <v>41.704704284999998</v>
      </c>
    </row>
    <row r="12562" spans="1:3" x14ac:dyDescent="0.25">
      <c r="A12562">
        <v>13939</v>
      </c>
      <c r="B12562" s="1">
        <f>DATE(2038,3,1) + TIME(0,0,0)</f>
        <v>50465</v>
      </c>
      <c r="C12562">
        <v>41.714740753000001</v>
      </c>
    </row>
    <row r="12563" spans="1:3" x14ac:dyDescent="0.25">
      <c r="A12563">
        <v>13970</v>
      </c>
      <c r="B12563" s="1">
        <f>DATE(2038,4,1) + TIME(0,0,0)</f>
        <v>50496</v>
      </c>
      <c r="C12563">
        <v>41.725830078000001</v>
      </c>
    </row>
    <row r="12564" spans="1:3" x14ac:dyDescent="0.25">
      <c r="A12564">
        <v>14000</v>
      </c>
      <c r="B12564" s="1">
        <f>DATE(2038,5,1) + TIME(0,0,0)</f>
        <v>50526</v>
      </c>
      <c r="C12564">
        <v>41.736541748</v>
      </c>
    </row>
    <row r="12565" spans="1:3" x14ac:dyDescent="0.25">
      <c r="A12565">
        <v>14031</v>
      </c>
      <c r="B12565" s="1">
        <f>DATE(2038,6,1) + TIME(0,0,0)</f>
        <v>50557</v>
      </c>
      <c r="C12565">
        <v>41.747585297000001</v>
      </c>
    </row>
    <row r="12566" spans="1:3" x14ac:dyDescent="0.25">
      <c r="A12566">
        <v>14061</v>
      </c>
      <c r="B12566" s="1">
        <f>DATE(2038,7,1) + TIME(0,0,0)</f>
        <v>50587</v>
      </c>
      <c r="C12566">
        <v>41.758255005000002</v>
      </c>
    </row>
    <row r="12567" spans="1:3" x14ac:dyDescent="0.25">
      <c r="A12567">
        <v>14092</v>
      </c>
      <c r="B12567" s="1">
        <f>DATE(2038,8,1) + TIME(0,0,0)</f>
        <v>50618</v>
      </c>
      <c r="C12567">
        <v>41.769256591999998</v>
      </c>
    </row>
    <row r="12568" spans="1:3" x14ac:dyDescent="0.25">
      <c r="A12568">
        <v>14123</v>
      </c>
      <c r="B12568" s="1">
        <f>DATE(2038,9,1) + TIME(0,0,0)</f>
        <v>50649</v>
      </c>
      <c r="C12568">
        <v>41.780239105</v>
      </c>
    </row>
    <row r="12569" spans="1:3" x14ac:dyDescent="0.25">
      <c r="A12569">
        <v>14153</v>
      </c>
      <c r="B12569" s="1">
        <f>DATE(2038,10,1) + TIME(0,0,0)</f>
        <v>50679</v>
      </c>
      <c r="C12569">
        <v>41.790843963999997</v>
      </c>
    </row>
    <row r="12570" spans="1:3" x14ac:dyDescent="0.25">
      <c r="A12570">
        <v>14184</v>
      </c>
      <c r="B12570" s="1">
        <f>DATE(2038,11,1) + TIME(0,0,0)</f>
        <v>50710</v>
      </c>
      <c r="C12570">
        <v>41.801780700999998</v>
      </c>
    </row>
    <row r="12571" spans="1:3" x14ac:dyDescent="0.25">
      <c r="A12571">
        <v>14214</v>
      </c>
      <c r="B12571" s="1">
        <f>DATE(2038,12,1) + TIME(0,0,0)</f>
        <v>50740</v>
      </c>
      <c r="C12571">
        <v>41.812343597000002</v>
      </c>
    </row>
    <row r="12572" spans="1:3" x14ac:dyDescent="0.25">
      <c r="A12572">
        <v>14245</v>
      </c>
      <c r="B12572" s="1">
        <f>DATE(2039,1,1) + TIME(0,0,0)</f>
        <v>50771</v>
      </c>
      <c r="C12572">
        <v>41.823238373000002</v>
      </c>
    </row>
    <row r="12573" spans="1:3" x14ac:dyDescent="0.25">
      <c r="A12573">
        <v>14276</v>
      </c>
      <c r="B12573" s="1">
        <f>DATE(2039,2,1) + TIME(0,0,0)</f>
        <v>50802</v>
      </c>
      <c r="C12573">
        <v>41.834114075000002</v>
      </c>
    </row>
    <row r="12574" spans="1:3" x14ac:dyDescent="0.25">
      <c r="A12574">
        <v>14304</v>
      </c>
      <c r="B12574" s="1">
        <f>DATE(2039,3,1) + TIME(0,0,0)</f>
        <v>50830</v>
      </c>
      <c r="C12574">
        <v>41.843917847</v>
      </c>
    </row>
    <row r="12575" spans="1:3" x14ac:dyDescent="0.25">
      <c r="A12575">
        <v>14335</v>
      </c>
      <c r="B12575" s="1">
        <f>DATE(2039,4,1) + TIME(0,0,0)</f>
        <v>50861</v>
      </c>
      <c r="C12575">
        <v>41.854751587000003</v>
      </c>
    </row>
    <row r="12576" spans="1:3" x14ac:dyDescent="0.25">
      <c r="A12576">
        <v>14365</v>
      </c>
      <c r="B12576" s="1">
        <f>DATE(2039,5,1) + TIME(0,0,0)</f>
        <v>50891</v>
      </c>
      <c r="C12576">
        <v>41.865215302000003</v>
      </c>
    </row>
    <row r="12577" spans="1:3" x14ac:dyDescent="0.25">
      <c r="A12577">
        <v>14396</v>
      </c>
      <c r="B12577" s="1">
        <f>DATE(2039,6,1) + TIME(0,0,0)</f>
        <v>50922</v>
      </c>
      <c r="C12577">
        <v>41.876003265000001</v>
      </c>
    </row>
    <row r="12578" spans="1:3" x14ac:dyDescent="0.25">
      <c r="A12578">
        <v>14426</v>
      </c>
      <c r="B12578" s="1">
        <f>DATE(2039,7,1) + TIME(0,0,0)</f>
        <v>50952</v>
      </c>
      <c r="C12578">
        <v>41.886428832999997</v>
      </c>
    </row>
    <row r="12579" spans="1:3" x14ac:dyDescent="0.25">
      <c r="A12579">
        <v>14457</v>
      </c>
      <c r="B12579" s="1">
        <f>DATE(2039,8,1) + TIME(0,0,0)</f>
        <v>50983</v>
      </c>
      <c r="C12579">
        <v>41.897178650000001</v>
      </c>
    </row>
    <row r="12580" spans="1:3" x14ac:dyDescent="0.25">
      <c r="A12580">
        <v>14488</v>
      </c>
      <c r="B12580" s="1">
        <f>DATE(2039,9,1) + TIME(0,0,0)</f>
        <v>51014</v>
      </c>
      <c r="C12580">
        <v>41.907909392999997</v>
      </c>
    </row>
    <row r="12581" spans="1:3" x14ac:dyDescent="0.25">
      <c r="A12581">
        <v>14518</v>
      </c>
      <c r="B12581" s="1">
        <f>DATE(2039,10,1) + TIME(0,0,0)</f>
        <v>51044</v>
      </c>
      <c r="C12581">
        <v>41.918273925999998</v>
      </c>
    </row>
    <row r="12582" spans="1:3" x14ac:dyDescent="0.25">
      <c r="A12582">
        <v>14549</v>
      </c>
      <c r="B12582" s="1">
        <f>DATE(2039,11,1) + TIME(0,0,0)</f>
        <v>51075</v>
      </c>
      <c r="C12582">
        <v>41.928962708</v>
      </c>
    </row>
    <row r="12583" spans="1:3" x14ac:dyDescent="0.25">
      <c r="A12583">
        <v>14579</v>
      </c>
      <c r="B12583" s="1">
        <f>DATE(2039,12,1) + TIME(0,0,0)</f>
        <v>51105</v>
      </c>
      <c r="C12583">
        <v>41.939285278</v>
      </c>
    </row>
    <row r="12584" spans="1:3" x14ac:dyDescent="0.25">
      <c r="A12584">
        <v>14610</v>
      </c>
      <c r="B12584" s="1">
        <f>DATE(2040,1,1) + TIME(0,0,0)</f>
        <v>51136</v>
      </c>
      <c r="C12584">
        <v>41.949935912999997</v>
      </c>
    </row>
    <row r="12585" spans="1:3" x14ac:dyDescent="0.25">
      <c r="A12585">
        <v>14641</v>
      </c>
      <c r="B12585" s="1">
        <f>DATE(2040,2,1) + TIME(0,0,0)</f>
        <v>51167</v>
      </c>
      <c r="C12585">
        <v>41.960563659999998</v>
      </c>
    </row>
    <row r="12586" spans="1:3" x14ac:dyDescent="0.25">
      <c r="A12586">
        <v>14670</v>
      </c>
      <c r="B12586" s="1">
        <f>DATE(2040,3,1) + TIME(0,0,0)</f>
        <v>51196</v>
      </c>
      <c r="C12586">
        <v>41.970485687</v>
      </c>
    </row>
    <row r="12587" spans="1:3" x14ac:dyDescent="0.25">
      <c r="A12587">
        <v>14701</v>
      </c>
      <c r="B12587" s="1">
        <f>DATE(2040,4,1) + TIME(0,0,0)</f>
        <v>51227</v>
      </c>
      <c r="C12587">
        <v>41.981075287000003</v>
      </c>
    </row>
    <row r="12588" spans="1:3" x14ac:dyDescent="0.25">
      <c r="A12588">
        <v>14731</v>
      </c>
      <c r="B12588" s="1">
        <f>DATE(2040,5,1) + TIME(0,0,0)</f>
        <v>51257</v>
      </c>
      <c r="C12588">
        <v>41.991302490000002</v>
      </c>
    </row>
    <row r="12589" spans="1:3" x14ac:dyDescent="0.25">
      <c r="A12589">
        <v>14762</v>
      </c>
      <c r="B12589" s="1">
        <f>DATE(2040,6,1) + TIME(0,0,0)</f>
        <v>51288</v>
      </c>
      <c r="C12589">
        <v>42.001853943</v>
      </c>
    </row>
    <row r="12590" spans="1:3" x14ac:dyDescent="0.25">
      <c r="A12590">
        <v>14792</v>
      </c>
      <c r="B12590" s="1">
        <f>DATE(2040,7,1) + TIME(0,0,0)</f>
        <v>51318</v>
      </c>
      <c r="C12590">
        <v>42.012042999000002</v>
      </c>
    </row>
    <row r="12591" spans="1:3" x14ac:dyDescent="0.25">
      <c r="A12591">
        <v>14823</v>
      </c>
      <c r="B12591" s="1">
        <f>DATE(2040,8,1) + TIME(0,0,0)</f>
        <v>51349</v>
      </c>
      <c r="C12591">
        <v>42.022552490000002</v>
      </c>
    </row>
    <row r="12592" spans="1:3" x14ac:dyDescent="0.25">
      <c r="A12592">
        <v>14854</v>
      </c>
      <c r="B12592" s="1">
        <f>DATE(2040,9,1) + TIME(0,0,0)</f>
        <v>51380</v>
      </c>
      <c r="C12592">
        <v>42.033042907999999</v>
      </c>
    </row>
    <row r="12593" spans="1:3" x14ac:dyDescent="0.25">
      <c r="A12593">
        <v>14884</v>
      </c>
      <c r="B12593" s="1">
        <f>DATE(2040,10,1) + TIME(0,0,0)</f>
        <v>51410</v>
      </c>
      <c r="C12593">
        <v>42.043174743999998</v>
      </c>
    </row>
    <row r="12594" spans="1:3" x14ac:dyDescent="0.25">
      <c r="A12594">
        <v>14915</v>
      </c>
      <c r="B12594" s="1">
        <f>DATE(2040,11,1) + TIME(0,0,0)</f>
        <v>51441</v>
      </c>
      <c r="C12594">
        <v>42.053627014</v>
      </c>
    </row>
    <row r="12595" spans="1:3" x14ac:dyDescent="0.25">
      <c r="A12595">
        <v>14945</v>
      </c>
      <c r="B12595" s="1">
        <f>DATE(2040,12,1) + TIME(0,0,0)</f>
        <v>51471</v>
      </c>
      <c r="C12595">
        <v>42.063724518000001</v>
      </c>
    </row>
    <row r="12596" spans="1:3" x14ac:dyDescent="0.25">
      <c r="A12596">
        <v>14976</v>
      </c>
      <c r="B12596" s="1">
        <f>DATE(2041,1,1) + TIME(0,0,0)</f>
        <v>51502</v>
      </c>
      <c r="C12596">
        <v>42.074134827000002</v>
      </c>
    </row>
    <row r="12597" spans="1:3" x14ac:dyDescent="0.25">
      <c r="A12597">
        <v>15007</v>
      </c>
      <c r="B12597" s="1">
        <f>DATE(2041,2,1) + TIME(0,0,0)</f>
        <v>51533</v>
      </c>
      <c r="C12597">
        <v>42.084529877000001</v>
      </c>
    </row>
    <row r="12598" spans="1:3" x14ac:dyDescent="0.25">
      <c r="A12598">
        <v>15035</v>
      </c>
      <c r="B12598" s="1">
        <f>DATE(2041,3,1) + TIME(0,0,0)</f>
        <v>51561</v>
      </c>
      <c r="C12598">
        <v>42.093902587999999</v>
      </c>
    </row>
    <row r="12599" spans="1:3" x14ac:dyDescent="0.25">
      <c r="A12599">
        <v>15066</v>
      </c>
      <c r="B12599" s="1">
        <f>DATE(2041,4,1) + TIME(0,0,0)</f>
        <v>51592</v>
      </c>
      <c r="C12599">
        <v>42.104259491000001</v>
      </c>
    </row>
    <row r="12600" spans="1:3" x14ac:dyDescent="0.25">
      <c r="A12600">
        <v>15096</v>
      </c>
      <c r="B12600" s="1">
        <f>DATE(2041,5,1) + TIME(0,0,0)</f>
        <v>51622</v>
      </c>
      <c r="C12600">
        <v>42.114261626999998</v>
      </c>
    </row>
    <row r="12601" spans="1:3" x14ac:dyDescent="0.25">
      <c r="A12601">
        <v>15127</v>
      </c>
      <c r="B12601" s="1">
        <f>DATE(2041,6,1) + TIME(0,0,0)</f>
        <v>51653</v>
      </c>
      <c r="C12601">
        <v>42.124580383000001</v>
      </c>
    </row>
    <row r="12602" spans="1:3" x14ac:dyDescent="0.25">
      <c r="A12602">
        <v>15157</v>
      </c>
      <c r="B12602" s="1">
        <f>DATE(2041,7,1) + TIME(0,0,0)</f>
        <v>51683</v>
      </c>
      <c r="C12602">
        <v>42.134548187</v>
      </c>
    </row>
    <row r="12603" spans="1:3" x14ac:dyDescent="0.25">
      <c r="A12603">
        <v>15188</v>
      </c>
      <c r="B12603" s="1">
        <f>DATE(2041,8,1) + TIME(0,0,0)</f>
        <v>51714</v>
      </c>
      <c r="C12603">
        <v>42.144832610999998</v>
      </c>
    </row>
    <row r="12604" spans="1:3" x14ac:dyDescent="0.25">
      <c r="A12604">
        <v>15219</v>
      </c>
      <c r="B12604" s="1">
        <f>DATE(2041,9,1) + TIME(0,0,0)</f>
        <v>51745</v>
      </c>
      <c r="C12604">
        <v>42.155094147</v>
      </c>
    </row>
    <row r="12605" spans="1:3" x14ac:dyDescent="0.25">
      <c r="A12605">
        <v>15249</v>
      </c>
      <c r="B12605" s="1">
        <f>DATE(2041,10,1) + TIME(0,0,0)</f>
        <v>51775</v>
      </c>
      <c r="C12605">
        <v>42.165008544999999</v>
      </c>
    </row>
    <row r="12606" spans="1:3" x14ac:dyDescent="0.25">
      <c r="A12606">
        <v>15280</v>
      </c>
      <c r="B12606" s="1">
        <f>DATE(2041,11,1) + TIME(0,0,0)</f>
        <v>51806</v>
      </c>
      <c r="C12606">
        <v>42.175231934000003</v>
      </c>
    </row>
    <row r="12607" spans="1:3" x14ac:dyDescent="0.25">
      <c r="A12607">
        <v>15310</v>
      </c>
      <c r="B12607" s="1">
        <f>DATE(2041,12,1) + TIME(0,0,0)</f>
        <v>51836</v>
      </c>
      <c r="C12607">
        <v>42.185111999999997</v>
      </c>
    </row>
    <row r="12608" spans="1:3" x14ac:dyDescent="0.25">
      <c r="A12608">
        <v>15341</v>
      </c>
      <c r="B12608" s="1">
        <f>DATE(2042,1,1) + TIME(0,0,0)</f>
        <v>51867</v>
      </c>
      <c r="C12608">
        <v>42.195301055999998</v>
      </c>
    </row>
    <row r="12609" spans="1:3" x14ac:dyDescent="0.25">
      <c r="A12609">
        <v>15372</v>
      </c>
      <c r="B12609" s="1">
        <f>DATE(2042,2,1) + TIME(0,0,0)</f>
        <v>51898</v>
      </c>
      <c r="C12609">
        <v>42.205471039000003</v>
      </c>
    </row>
    <row r="12610" spans="1:3" x14ac:dyDescent="0.25">
      <c r="A12610">
        <v>15400</v>
      </c>
      <c r="B12610" s="1">
        <f>DATE(2042,3,1) + TIME(0,0,0)</f>
        <v>51926</v>
      </c>
      <c r="C12610">
        <v>42.214641571000001</v>
      </c>
    </row>
    <row r="12611" spans="1:3" x14ac:dyDescent="0.25">
      <c r="A12611">
        <v>15431</v>
      </c>
      <c r="B12611" s="1">
        <f>DATE(2042,4,1) + TIME(0,0,0)</f>
        <v>51957</v>
      </c>
      <c r="C12611">
        <v>42.224773407000001</v>
      </c>
    </row>
    <row r="12612" spans="1:3" x14ac:dyDescent="0.25">
      <c r="A12612">
        <v>15461</v>
      </c>
      <c r="B12612" s="1">
        <f>DATE(2042,5,1) + TIME(0,0,0)</f>
        <v>51987</v>
      </c>
      <c r="C12612">
        <v>42.234565734999997</v>
      </c>
    </row>
    <row r="12613" spans="1:3" x14ac:dyDescent="0.25">
      <c r="A12613">
        <v>15492</v>
      </c>
      <c r="B12613" s="1">
        <f>DATE(2042,6,1) + TIME(0,0,0)</f>
        <v>52018</v>
      </c>
      <c r="C12613">
        <v>42.244663238999998</v>
      </c>
    </row>
    <row r="12614" spans="1:3" x14ac:dyDescent="0.25">
      <c r="A12614">
        <v>15522</v>
      </c>
      <c r="B12614" s="1">
        <f>DATE(2042,7,1) + TIME(0,0,0)</f>
        <v>52048</v>
      </c>
      <c r="C12614">
        <v>42.254421233999999</v>
      </c>
    </row>
    <row r="12615" spans="1:3" x14ac:dyDescent="0.25">
      <c r="A12615">
        <v>15553</v>
      </c>
      <c r="B12615" s="1">
        <f>DATE(2042,8,1) + TIME(0,0,0)</f>
        <v>52079</v>
      </c>
      <c r="C12615">
        <v>42.264484406000001</v>
      </c>
    </row>
    <row r="12616" spans="1:3" x14ac:dyDescent="0.25">
      <c r="A12616">
        <v>15584</v>
      </c>
      <c r="B12616" s="1">
        <f>DATE(2042,9,1) + TIME(0,0,0)</f>
        <v>52110</v>
      </c>
      <c r="C12616">
        <v>42.274528502999999</v>
      </c>
    </row>
    <row r="12617" spans="1:3" x14ac:dyDescent="0.25">
      <c r="A12617">
        <v>15614</v>
      </c>
      <c r="B12617" s="1">
        <f>DATE(2042,10,1) + TIME(0,0,0)</f>
        <v>52140</v>
      </c>
      <c r="C12617">
        <v>42.284233092999997</v>
      </c>
    </row>
    <row r="12618" spans="1:3" x14ac:dyDescent="0.25">
      <c r="A12618">
        <v>15645</v>
      </c>
      <c r="B12618" s="1">
        <f>DATE(2042,11,1) + TIME(0,0,0)</f>
        <v>52171</v>
      </c>
      <c r="C12618">
        <v>42.294239044000001</v>
      </c>
    </row>
    <row r="12619" spans="1:3" x14ac:dyDescent="0.25">
      <c r="A12619">
        <v>15675</v>
      </c>
      <c r="B12619" s="1">
        <f>DATE(2042,12,1) + TIME(0,0,0)</f>
        <v>52201</v>
      </c>
      <c r="C12619">
        <v>42.303909302000001</v>
      </c>
    </row>
    <row r="12620" spans="1:3" x14ac:dyDescent="0.25">
      <c r="A12620">
        <v>15706</v>
      </c>
      <c r="B12620" s="1">
        <f>DATE(2043,1,1) + TIME(0,0,0)</f>
        <v>52232</v>
      </c>
      <c r="C12620">
        <v>42.313884735000002</v>
      </c>
    </row>
    <row r="12621" spans="1:3" x14ac:dyDescent="0.25">
      <c r="A12621">
        <v>15737</v>
      </c>
      <c r="B12621" s="1">
        <f>DATE(2043,2,1) + TIME(0,0,0)</f>
        <v>52263</v>
      </c>
      <c r="C12621">
        <v>42.323841094999999</v>
      </c>
    </row>
    <row r="12622" spans="1:3" x14ac:dyDescent="0.25">
      <c r="A12622">
        <v>15765</v>
      </c>
      <c r="B12622" s="1">
        <f>DATE(2043,3,1) + TIME(0,0,0)</f>
        <v>52291</v>
      </c>
      <c r="C12622">
        <v>42.332817077999998</v>
      </c>
    </row>
    <row r="12623" spans="1:3" x14ac:dyDescent="0.25">
      <c r="A12623">
        <v>15796</v>
      </c>
      <c r="B12623" s="1">
        <f>DATE(2043,4,1) + TIME(0,0,0)</f>
        <v>52322</v>
      </c>
      <c r="C12623">
        <v>42.342739105</v>
      </c>
    </row>
    <row r="12624" spans="1:3" x14ac:dyDescent="0.25">
      <c r="A12624">
        <v>15826</v>
      </c>
      <c r="B12624" s="1">
        <f>DATE(2043,5,1) + TIME(0,0,0)</f>
        <v>52352</v>
      </c>
      <c r="C12624">
        <v>42.352325438999998</v>
      </c>
    </row>
    <row r="12625" spans="1:3" x14ac:dyDescent="0.25">
      <c r="A12625">
        <v>15857</v>
      </c>
      <c r="B12625" s="1">
        <f>DATE(2043,6,1) + TIME(0,0,0)</f>
        <v>52383</v>
      </c>
      <c r="C12625">
        <v>42.362213134999998</v>
      </c>
    </row>
    <row r="12626" spans="1:3" x14ac:dyDescent="0.25">
      <c r="A12626">
        <v>15887</v>
      </c>
      <c r="B12626" s="1">
        <f>DATE(2043,7,1) + TIME(0,0,0)</f>
        <v>52413</v>
      </c>
      <c r="C12626">
        <v>42.371765136999997</v>
      </c>
    </row>
    <row r="12627" spans="1:3" x14ac:dyDescent="0.25">
      <c r="A12627">
        <v>15918</v>
      </c>
      <c r="B12627" s="1">
        <f>DATE(2043,8,1) + TIME(0,0,0)</f>
        <v>52444</v>
      </c>
      <c r="C12627">
        <v>42.381618500000002</v>
      </c>
    </row>
    <row r="12628" spans="1:3" x14ac:dyDescent="0.25">
      <c r="A12628">
        <v>15949</v>
      </c>
      <c r="B12628" s="1">
        <f>DATE(2043,9,1) + TIME(0,0,0)</f>
        <v>52475</v>
      </c>
      <c r="C12628">
        <v>42.391452788999999</v>
      </c>
    </row>
    <row r="12629" spans="1:3" x14ac:dyDescent="0.25">
      <c r="A12629">
        <v>15979</v>
      </c>
      <c r="B12629" s="1">
        <f>DATE(2043,10,1) + TIME(0,0,0)</f>
        <v>52505</v>
      </c>
      <c r="C12629">
        <v>42.400955199999999</v>
      </c>
    </row>
    <row r="12630" spans="1:3" x14ac:dyDescent="0.25">
      <c r="A12630">
        <v>16010</v>
      </c>
      <c r="B12630" s="1">
        <f>DATE(2043,11,1) + TIME(0,0,0)</f>
        <v>52536</v>
      </c>
      <c r="C12630">
        <v>42.410758971999996</v>
      </c>
    </row>
    <row r="12631" spans="1:3" x14ac:dyDescent="0.25">
      <c r="A12631">
        <v>16040</v>
      </c>
      <c r="B12631" s="1">
        <f>DATE(2043,12,1) + TIME(0,0,0)</f>
        <v>52566</v>
      </c>
      <c r="C12631">
        <v>42.420227050999998</v>
      </c>
    </row>
    <row r="12632" spans="1:3" x14ac:dyDescent="0.25">
      <c r="A12632">
        <v>16071</v>
      </c>
      <c r="B12632" s="1">
        <f>DATE(2044,1,1) + TIME(0,0,0)</f>
        <v>52597</v>
      </c>
      <c r="C12632">
        <v>42.429992675999998</v>
      </c>
    </row>
    <row r="12633" spans="1:3" x14ac:dyDescent="0.25">
      <c r="A12633">
        <v>16102</v>
      </c>
      <c r="B12633" s="1">
        <f>DATE(2044,2,1) + TIME(0,0,0)</f>
        <v>52628</v>
      </c>
      <c r="C12633">
        <v>42.439746857000003</v>
      </c>
    </row>
    <row r="12634" spans="1:3" x14ac:dyDescent="0.25">
      <c r="A12634">
        <v>16131</v>
      </c>
      <c r="B12634" s="1">
        <f>DATE(2044,3,1) + TIME(0,0,0)</f>
        <v>52657</v>
      </c>
      <c r="C12634">
        <v>42.448852539000001</v>
      </c>
    </row>
    <row r="12635" spans="1:3" x14ac:dyDescent="0.25">
      <c r="A12635">
        <v>16162</v>
      </c>
      <c r="B12635" s="1">
        <f>DATE(2044,4,1) + TIME(0,0,0)</f>
        <v>52688</v>
      </c>
      <c r="C12635">
        <v>42.458568573000001</v>
      </c>
    </row>
    <row r="12636" spans="1:3" x14ac:dyDescent="0.25">
      <c r="A12636">
        <v>16192</v>
      </c>
      <c r="B12636" s="1">
        <f>DATE(2044,5,1) + TIME(0,0,0)</f>
        <v>52718</v>
      </c>
      <c r="C12636">
        <v>42.467956543</v>
      </c>
    </row>
    <row r="12637" spans="1:3" x14ac:dyDescent="0.25">
      <c r="A12637">
        <v>16223</v>
      </c>
      <c r="B12637" s="1">
        <f>DATE(2044,6,1) + TIME(0,0,0)</f>
        <v>52749</v>
      </c>
      <c r="C12637">
        <v>42.477642058999997</v>
      </c>
    </row>
    <row r="12638" spans="1:3" x14ac:dyDescent="0.25">
      <c r="A12638">
        <v>16253</v>
      </c>
      <c r="B12638" s="1">
        <f>DATE(2044,7,1) + TIME(0,0,0)</f>
        <v>52779</v>
      </c>
      <c r="C12638">
        <v>42.486999511999997</v>
      </c>
    </row>
    <row r="12639" spans="1:3" x14ac:dyDescent="0.25">
      <c r="A12639">
        <v>16284</v>
      </c>
      <c r="B12639" s="1">
        <f>DATE(2044,8,1) + TIME(0,0,0)</f>
        <v>52810</v>
      </c>
      <c r="C12639">
        <v>42.496650696000003</v>
      </c>
    </row>
    <row r="12640" spans="1:3" x14ac:dyDescent="0.25">
      <c r="A12640">
        <v>16315</v>
      </c>
      <c r="B12640" s="1">
        <f>DATE(2044,9,1) + TIME(0,0,0)</f>
        <v>52841</v>
      </c>
      <c r="C12640">
        <v>42.506282806000002</v>
      </c>
    </row>
    <row r="12641" spans="1:3" x14ac:dyDescent="0.25">
      <c r="A12641">
        <v>16345</v>
      </c>
      <c r="B12641" s="1">
        <f>DATE(2044,10,1) + TIME(0,0,0)</f>
        <v>52871</v>
      </c>
      <c r="C12641">
        <v>42.515594481999997</v>
      </c>
    </row>
    <row r="12642" spans="1:3" x14ac:dyDescent="0.25">
      <c r="A12642">
        <v>16376</v>
      </c>
      <c r="B12642" s="1">
        <f>DATE(2044,11,1) + TIME(0,0,0)</f>
        <v>52902</v>
      </c>
      <c r="C12642">
        <v>42.525196074999997</v>
      </c>
    </row>
    <row r="12643" spans="1:3" x14ac:dyDescent="0.25">
      <c r="A12643">
        <v>16406</v>
      </c>
      <c r="B12643" s="1">
        <f>DATE(2044,12,1) + TIME(0,0,0)</f>
        <v>52932</v>
      </c>
      <c r="C12643">
        <v>42.534469604000002</v>
      </c>
    </row>
    <row r="12644" spans="1:3" x14ac:dyDescent="0.25">
      <c r="A12644">
        <v>16437</v>
      </c>
      <c r="B12644" s="1">
        <f>DATE(2045,1,1) + TIME(0,0,0)</f>
        <v>52963</v>
      </c>
      <c r="C12644">
        <v>42.544040680000002</v>
      </c>
    </row>
    <row r="12645" spans="1:3" x14ac:dyDescent="0.25">
      <c r="A12645">
        <v>16468</v>
      </c>
      <c r="B12645" s="1">
        <f>DATE(2045,2,1) + TIME(0,0,0)</f>
        <v>52994</v>
      </c>
      <c r="C12645">
        <v>42.553592682000001</v>
      </c>
    </row>
    <row r="12646" spans="1:3" x14ac:dyDescent="0.25">
      <c r="A12646">
        <v>16496</v>
      </c>
      <c r="B12646" s="1">
        <f>DATE(2045,3,1) + TIME(0,0,0)</f>
        <v>53022</v>
      </c>
      <c r="C12646">
        <v>42.562210082999997</v>
      </c>
    </row>
    <row r="12647" spans="1:3" x14ac:dyDescent="0.25">
      <c r="A12647">
        <v>16527</v>
      </c>
      <c r="B12647" s="1">
        <f>DATE(2045,4,1) + TIME(0,0,0)</f>
        <v>53053</v>
      </c>
      <c r="C12647">
        <v>42.571731567</v>
      </c>
    </row>
    <row r="12648" spans="1:3" x14ac:dyDescent="0.25">
      <c r="A12648">
        <v>16557</v>
      </c>
      <c r="B12648" s="1">
        <f>DATE(2045,5,1) + TIME(0,0,0)</f>
        <v>53083</v>
      </c>
      <c r="C12648">
        <v>42.580928802000003</v>
      </c>
    </row>
    <row r="12649" spans="1:3" x14ac:dyDescent="0.25">
      <c r="A12649">
        <v>16588</v>
      </c>
      <c r="B12649" s="1">
        <f>DATE(2045,6,1) + TIME(0,0,0)</f>
        <v>53114</v>
      </c>
      <c r="C12649">
        <v>42.590419769</v>
      </c>
    </row>
    <row r="12650" spans="1:3" x14ac:dyDescent="0.25">
      <c r="A12650">
        <v>16618</v>
      </c>
      <c r="B12650" s="1">
        <f>DATE(2045,7,1) + TIME(0,0,0)</f>
        <v>53144</v>
      </c>
      <c r="C12650">
        <v>42.599586487000003</v>
      </c>
    </row>
    <row r="12651" spans="1:3" x14ac:dyDescent="0.25">
      <c r="A12651">
        <v>16649</v>
      </c>
      <c r="B12651" s="1">
        <f>DATE(2045,8,1) + TIME(0,0,0)</f>
        <v>53175</v>
      </c>
      <c r="C12651">
        <v>42.609046935999999</v>
      </c>
    </row>
    <row r="12652" spans="1:3" x14ac:dyDescent="0.25">
      <c r="A12652">
        <v>16680</v>
      </c>
      <c r="B12652" s="1">
        <f>DATE(2045,9,1) + TIME(0,0,0)</f>
        <v>53206</v>
      </c>
      <c r="C12652">
        <v>42.618488311999997</v>
      </c>
    </row>
    <row r="12653" spans="1:3" x14ac:dyDescent="0.25">
      <c r="A12653">
        <v>16710</v>
      </c>
      <c r="B12653" s="1">
        <f>DATE(2045,10,1) + TIME(0,0,0)</f>
        <v>53236</v>
      </c>
      <c r="C12653">
        <v>42.627609253000003</v>
      </c>
    </row>
    <row r="12654" spans="1:3" x14ac:dyDescent="0.25">
      <c r="A12654">
        <v>16741</v>
      </c>
      <c r="B12654" s="1">
        <f>DATE(2045,11,1) + TIME(0,0,0)</f>
        <v>53267</v>
      </c>
      <c r="C12654">
        <v>42.637020110999998</v>
      </c>
    </row>
    <row r="12655" spans="1:3" x14ac:dyDescent="0.25">
      <c r="A12655">
        <v>16771</v>
      </c>
      <c r="B12655" s="1">
        <f>DATE(2045,12,1) + TIME(0,0,0)</f>
        <v>53297</v>
      </c>
      <c r="C12655">
        <v>42.646114349000001</v>
      </c>
    </row>
    <row r="12656" spans="1:3" x14ac:dyDescent="0.25">
      <c r="A12656">
        <v>16802</v>
      </c>
      <c r="B12656" s="1">
        <f>DATE(2046,1,1) + TIME(0,0,0)</f>
        <v>53328</v>
      </c>
      <c r="C12656">
        <v>42.655494689999998</v>
      </c>
    </row>
    <row r="12657" spans="1:3" x14ac:dyDescent="0.25">
      <c r="A12657">
        <v>16833</v>
      </c>
      <c r="B12657" s="1">
        <f>DATE(2046,2,1) + TIME(0,0,0)</f>
        <v>53359</v>
      </c>
      <c r="C12657">
        <v>42.664855957</v>
      </c>
    </row>
    <row r="12658" spans="1:3" x14ac:dyDescent="0.25">
      <c r="A12658">
        <v>16861</v>
      </c>
      <c r="B12658" s="1">
        <f>DATE(2046,3,1) + TIME(0,0,0)</f>
        <v>53387</v>
      </c>
      <c r="C12658">
        <v>42.673301696999999</v>
      </c>
    </row>
    <row r="12659" spans="1:3" x14ac:dyDescent="0.25">
      <c r="A12659">
        <v>16892</v>
      </c>
      <c r="B12659" s="1">
        <f>DATE(2046,4,1) + TIME(0,0,0)</f>
        <v>53418</v>
      </c>
      <c r="C12659">
        <v>42.682632446</v>
      </c>
    </row>
    <row r="12660" spans="1:3" x14ac:dyDescent="0.25">
      <c r="A12660">
        <v>16922</v>
      </c>
      <c r="B12660" s="1">
        <f>DATE(2046,5,1) + TIME(0,0,0)</f>
        <v>53448</v>
      </c>
      <c r="C12660">
        <v>42.691650391000003</v>
      </c>
    </row>
    <row r="12661" spans="1:3" x14ac:dyDescent="0.25">
      <c r="A12661">
        <v>16953</v>
      </c>
      <c r="B12661" s="1">
        <f>DATE(2046,6,1) + TIME(0,0,0)</f>
        <v>53479</v>
      </c>
      <c r="C12661">
        <v>42.700954437</v>
      </c>
    </row>
    <row r="12662" spans="1:3" x14ac:dyDescent="0.25">
      <c r="A12662">
        <v>16983</v>
      </c>
      <c r="B12662" s="1">
        <f>DATE(2046,7,1) + TIME(0,0,0)</f>
        <v>53509</v>
      </c>
      <c r="C12662">
        <v>42.709941864000001</v>
      </c>
    </row>
    <row r="12663" spans="1:3" x14ac:dyDescent="0.25">
      <c r="A12663">
        <v>17014</v>
      </c>
      <c r="B12663" s="1">
        <f>DATE(2046,8,1) + TIME(0,0,0)</f>
        <v>53540</v>
      </c>
      <c r="C12663">
        <v>42.719215392999999</v>
      </c>
    </row>
    <row r="12664" spans="1:3" x14ac:dyDescent="0.25">
      <c r="A12664">
        <v>17045</v>
      </c>
      <c r="B12664" s="1">
        <f>DATE(2046,9,1) + TIME(0,0,0)</f>
        <v>53571</v>
      </c>
      <c r="C12664">
        <v>42.728469849</v>
      </c>
    </row>
    <row r="12665" spans="1:3" x14ac:dyDescent="0.25">
      <c r="A12665">
        <v>17075</v>
      </c>
      <c r="B12665" s="1">
        <f>DATE(2046,10,1) + TIME(0,0,0)</f>
        <v>53601</v>
      </c>
      <c r="C12665">
        <v>42.737415314000003</v>
      </c>
    </row>
    <row r="12666" spans="1:3" x14ac:dyDescent="0.25">
      <c r="A12666">
        <v>17106</v>
      </c>
      <c r="B12666" s="1">
        <f>DATE(2046,11,1) + TIME(0,0,0)</f>
        <v>53632</v>
      </c>
      <c r="C12666">
        <v>42.746643065999997</v>
      </c>
    </row>
    <row r="12667" spans="1:3" x14ac:dyDescent="0.25">
      <c r="A12667">
        <v>17136</v>
      </c>
      <c r="B12667" s="1">
        <f>DATE(2046,12,1) + TIME(0,0,0)</f>
        <v>53662</v>
      </c>
      <c r="C12667">
        <v>42.755554199000002</v>
      </c>
    </row>
    <row r="12668" spans="1:3" x14ac:dyDescent="0.25">
      <c r="A12668">
        <v>17167</v>
      </c>
      <c r="B12668" s="1">
        <f>DATE(2047,1,1) + TIME(0,0,0)</f>
        <v>53693</v>
      </c>
      <c r="C12668">
        <v>42.764751433999997</v>
      </c>
    </row>
    <row r="12669" spans="1:3" x14ac:dyDescent="0.25">
      <c r="A12669">
        <v>17198</v>
      </c>
      <c r="B12669" s="1">
        <f>DATE(2047,2,1) + TIME(0,0,0)</f>
        <v>53724</v>
      </c>
      <c r="C12669">
        <v>42.773933411000002</v>
      </c>
    </row>
    <row r="12670" spans="1:3" x14ac:dyDescent="0.25">
      <c r="A12670">
        <v>17226</v>
      </c>
      <c r="B12670" s="1">
        <f>DATE(2047,3,1) + TIME(0,0,0)</f>
        <v>53752</v>
      </c>
      <c r="C12670">
        <v>42.782215118000003</v>
      </c>
    </row>
    <row r="12671" spans="1:3" x14ac:dyDescent="0.25">
      <c r="A12671">
        <v>17257</v>
      </c>
      <c r="B12671" s="1">
        <f>DATE(2047,4,1) + TIME(0,0,0)</f>
        <v>53783</v>
      </c>
      <c r="C12671">
        <v>42.791366576999998</v>
      </c>
    </row>
    <row r="12672" spans="1:3" x14ac:dyDescent="0.25">
      <c r="A12672">
        <v>17287</v>
      </c>
      <c r="B12672" s="1">
        <f>DATE(2047,5,1) + TIME(0,0,0)</f>
        <v>53813</v>
      </c>
      <c r="C12672">
        <v>42.800209045000003</v>
      </c>
    </row>
    <row r="12673" spans="1:3" x14ac:dyDescent="0.25">
      <c r="A12673">
        <v>17318</v>
      </c>
      <c r="B12673" s="1">
        <f>DATE(2047,6,1) + TIME(0,0,0)</f>
        <v>53844</v>
      </c>
      <c r="C12673">
        <v>42.809329986999998</v>
      </c>
    </row>
    <row r="12674" spans="1:3" x14ac:dyDescent="0.25">
      <c r="A12674">
        <v>17348</v>
      </c>
      <c r="B12674" s="1">
        <f>DATE(2047,7,1) + TIME(0,0,0)</f>
        <v>53874</v>
      </c>
      <c r="C12674">
        <v>42.818145752</v>
      </c>
    </row>
    <row r="12675" spans="1:3" x14ac:dyDescent="0.25">
      <c r="A12675">
        <v>17379</v>
      </c>
      <c r="B12675" s="1">
        <f>DATE(2047,8,1) + TIME(0,0,0)</f>
        <v>53905</v>
      </c>
      <c r="C12675">
        <v>42.827239990000002</v>
      </c>
    </row>
    <row r="12676" spans="1:3" x14ac:dyDescent="0.25">
      <c r="A12676">
        <v>17410</v>
      </c>
      <c r="B12676" s="1">
        <f>DATE(2047,9,1) + TIME(0,0,0)</f>
        <v>53936</v>
      </c>
      <c r="C12676">
        <v>42.836315155000001</v>
      </c>
    </row>
    <row r="12677" spans="1:3" x14ac:dyDescent="0.25">
      <c r="A12677">
        <v>17440</v>
      </c>
      <c r="B12677" s="1">
        <f>DATE(2047,10,1) + TIME(0,0,0)</f>
        <v>53966</v>
      </c>
      <c r="C12677">
        <v>42.845088959000002</v>
      </c>
    </row>
    <row r="12678" spans="1:3" x14ac:dyDescent="0.25">
      <c r="A12678">
        <v>17471</v>
      </c>
      <c r="B12678" s="1">
        <f>DATE(2047,11,1) + TIME(0,0,0)</f>
        <v>53997</v>
      </c>
      <c r="C12678">
        <v>42.854137420999997</v>
      </c>
    </row>
    <row r="12679" spans="1:3" x14ac:dyDescent="0.25">
      <c r="A12679">
        <v>17501</v>
      </c>
      <c r="B12679" s="1">
        <f>DATE(2047,12,1) + TIME(0,0,0)</f>
        <v>54027</v>
      </c>
      <c r="C12679">
        <v>42.862880707000002</v>
      </c>
    </row>
    <row r="12680" spans="1:3" x14ac:dyDescent="0.25">
      <c r="A12680">
        <v>17532</v>
      </c>
      <c r="B12680" s="1">
        <f>DATE(2048,1,1) + TIME(0,0,0)</f>
        <v>54058</v>
      </c>
      <c r="C12680">
        <v>42.871902466000002</v>
      </c>
    </row>
    <row r="12681" spans="1:3" x14ac:dyDescent="0.25">
      <c r="A12681">
        <v>17563</v>
      </c>
      <c r="B12681" s="1">
        <f>DATE(2048,2,1) + TIME(0,0,0)</f>
        <v>54089</v>
      </c>
      <c r="C12681">
        <v>42.880905151</v>
      </c>
    </row>
    <row r="12682" spans="1:3" x14ac:dyDescent="0.25">
      <c r="A12682">
        <v>17592</v>
      </c>
      <c r="B12682" s="1">
        <f>DATE(2048,3,1) + TIME(0,0,0)</f>
        <v>54118</v>
      </c>
      <c r="C12682">
        <v>42.889316559000001</v>
      </c>
    </row>
    <row r="12683" spans="1:3" x14ac:dyDescent="0.25">
      <c r="A12683">
        <v>17623</v>
      </c>
      <c r="B12683" s="1">
        <f>DATE(2048,4,1) + TIME(0,0,0)</f>
        <v>54149</v>
      </c>
      <c r="C12683">
        <v>42.898296356000003</v>
      </c>
    </row>
    <row r="12684" spans="1:3" x14ac:dyDescent="0.25">
      <c r="A12684">
        <v>17653</v>
      </c>
      <c r="B12684" s="1">
        <f>DATE(2048,5,1) + TIME(0,0,0)</f>
        <v>54179</v>
      </c>
      <c r="C12684">
        <v>42.906970977999997</v>
      </c>
    </row>
    <row r="12685" spans="1:3" x14ac:dyDescent="0.25">
      <c r="A12685">
        <v>17684</v>
      </c>
      <c r="B12685" s="1">
        <f>DATE(2048,6,1) + TIME(0,0,0)</f>
        <v>54210</v>
      </c>
      <c r="C12685">
        <v>42.915916443</v>
      </c>
    </row>
    <row r="12686" spans="1:3" x14ac:dyDescent="0.25">
      <c r="A12686">
        <v>17714</v>
      </c>
      <c r="B12686" s="1">
        <f>DATE(2048,7,1) + TIME(0,0,0)</f>
        <v>54240</v>
      </c>
      <c r="C12686">
        <v>42.924564361999998</v>
      </c>
    </row>
    <row r="12687" spans="1:3" x14ac:dyDescent="0.25">
      <c r="A12687">
        <v>17745</v>
      </c>
      <c r="B12687" s="1">
        <f>DATE(2048,8,1) + TIME(0,0,0)</f>
        <v>54271</v>
      </c>
      <c r="C12687">
        <v>42.933483123999999</v>
      </c>
    </row>
    <row r="12688" spans="1:3" x14ac:dyDescent="0.25">
      <c r="A12688">
        <v>17776</v>
      </c>
      <c r="B12688" s="1">
        <f>DATE(2048,9,1) + TIME(0,0,0)</f>
        <v>54302</v>
      </c>
      <c r="C12688">
        <v>42.942390441999997</v>
      </c>
    </row>
    <row r="12689" spans="1:3" x14ac:dyDescent="0.25">
      <c r="A12689">
        <v>17806</v>
      </c>
      <c r="B12689" s="1">
        <f>DATE(2048,10,1) + TIME(0,0,0)</f>
        <v>54332</v>
      </c>
      <c r="C12689">
        <v>42.950996398999997</v>
      </c>
    </row>
    <row r="12690" spans="1:3" x14ac:dyDescent="0.25">
      <c r="A12690">
        <v>17837</v>
      </c>
      <c r="B12690" s="1">
        <f>DATE(2048,11,1) + TIME(0,0,0)</f>
        <v>54363</v>
      </c>
      <c r="C12690">
        <v>42.959873199</v>
      </c>
    </row>
    <row r="12691" spans="1:3" x14ac:dyDescent="0.25">
      <c r="A12691">
        <v>17867</v>
      </c>
      <c r="B12691" s="1">
        <f>DATE(2048,12,1) + TIME(0,0,0)</f>
        <v>54393</v>
      </c>
      <c r="C12691">
        <v>42.968452454000001</v>
      </c>
    </row>
    <row r="12692" spans="1:3" x14ac:dyDescent="0.25">
      <c r="A12692">
        <v>17898</v>
      </c>
      <c r="B12692" s="1">
        <f>DATE(2049,1,1) + TIME(0,0,0)</f>
        <v>54424</v>
      </c>
      <c r="C12692">
        <v>42.977302551000001</v>
      </c>
    </row>
    <row r="12693" spans="1:3" x14ac:dyDescent="0.25">
      <c r="A12693">
        <v>17929</v>
      </c>
      <c r="B12693" s="1">
        <f>DATE(2049,2,1) + TIME(0,0,0)</f>
        <v>54455</v>
      </c>
      <c r="C12693">
        <v>42.986137390000003</v>
      </c>
    </row>
    <row r="12694" spans="1:3" x14ac:dyDescent="0.25">
      <c r="A12694">
        <v>17957</v>
      </c>
      <c r="B12694" s="1">
        <f>DATE(2049,3,1) + TIME(0,0,0)</f>
        <v>54483</v>
      </c>
      <c r="C12694">
        <v>42.994106293000002</v>
      </c>
    </row>
    <row r="12695" spans="1:3" x14ac:dyDescent="0.25">
      <c r="A12695">
        <v>17988</v>
      </c>
      <c r="B12695" s="1">
        <f>DATE(2049,4,1) + TIME(0,0,0)</f>
        <v>54514</v>
      </c>
      <c r="C12695">
        <v>43.002914429</v>
      </c>
    </row>
    <row r="12696" spans="1:3" x14ac:dyDescent="0.25">
      <c r="A12696">
        <v>18018</v>
      </c>
      <c r="B12696" s="1">
        <f>DATE(2049,5,1) + TIME(0,0,0)</f>
        <v>54544</v>
      </c>
      <c r="C12696">
        <v>43.011425017999997</v>
      </c>
    </row>
    <row r="12697" spans="1:3" x14ac:dyDescent="0.25">
      <c r="A12697">
        <v>18049</v>
      </c>
      <c r="B12697" s="1">
        <f>DATE(2049,6,1) + TIME(0,0,0)</f>
        <v>54575</v>
      </c>
      <c r="C12697">
        <v>43.020206451</v>
      </c>
    </row>
    <row r="12698" spans="1:3" x14ac:dyDescent="0.25">
      <c r="A12698">
        <v>18079</v>
      </c>
      <c r="B12698" s="1">
        <f>DATE(2049,7,1) + TIME(0,0,0)</f>
        <v>54605</v>
      </c>
      <c r="C12698">
        <v>43.028694153000004</v>
      </c>
    </row>
    <row r="12699" spans="1:3" x14ac:dyDescent="0.25">
      <c r="A12699">
        <v>18110</v>
      </c>
      <c r="B12699" s="1">
        <f>DATE(2049,8,1) + TIME(0,0,0)</f>
        <v>54636</v>
      </c>
      <c r="C12699">
        <v>43.037448883000003</v>
      </c>
    </row>
    <row r="12700" spans="1:3" x14ac:dyDescent="0.25">
      <c r="A12700">
        <v>18141</v>
      </c>
      <c r="B12700" s="1">
        <f>DATE(2049,9,1) + TIME(0,0,0)</f>
        <v>54667</v>
      </c>
      <c r="C12700">
        <v>43.046188354000002</v>
      </c>
    </row>
    <row r="12701" spans="1:3" x14ac:dyDescent="0.25">
      <c r="A12701">
        <v>18171</v>
      </c>
      <c r="B12701" s="1">
        <f>DATE(2049,10,1) + TIME(0,0,0)</f>
        <v>54697</v>
      </c>
      <c r="C12701">
        <v>43.054634094000001</v>
      </c>
    </row>
    <row r="12702" spans="1:3" x14ac:dyDescent="0.25">
      <c r="A12702">
        <v>18202</v>
      </c>
      <c r="B12702" s="1">
        <f>DATE(2049,11,1) + TIME(0,0,0)</f>
        <v>54728</v>
      </c>
      <c r="C12702">
        <v>43.063346863</v>
      </c>
    </row>
    <row r="12703" spans="1:3" x14ac:dyDescent="0.25">
      <c r="A12703">
        <v>18232</v>
      </c>
      <c r="B12703" s="1">
        <f>DATE(2049,12,1) + TIME(0,0,0)</f>
        <v>54758</v>
      </c>
      <c r="C12703">
        <v>43.071765900000003</v>
      </c>
    </row>
    <row r="12704" spans="1:3" x14ac:dyDescent="0.25">
      <c r="A12704">
        <v>18263</v>
      </c>
      <c r="B12704" s="1">
        <f>DATE(2050,1,1) + TIME(0,0,0)</f>
        <v>54789</v>
      </c>
      <c r="C12704">
        <v>43.080451965000002</v>
      </c>
    </row>
    <row r="12706" spans="1:3" x14ac:dyDescent="0.25">
      <c r="A12706" t="s">
        <v>24</v>
      </c>
    </row>
    <row r="12708" spans="1:3" x14ac:dyDescent="0.25">
      <c r="A12708" t="s">
        <v>1</v>
      </c>
      <c r="B12708" t="s">
        <v>2</v>
      </c>
      <c r="C12708" t="s">
        <v>3</v>
      </c>
    </row>
    <row r="12709" spans="1:3" x14ac:dyDescent="0.25">
      <c r="A12709">
        <v>0</v>
      </c>
      <c r="B12709" s="1">
        <f>DATE(2000,1,1) + TIME(0,0,0)</f>
        <v>36526</v>
      </c>
      <c r="C12709">
        <v>0</v>
      </c>
    </row>
    <row r="12710" spans="1:3" x14ac:dyDescent="0.25">
      <c r="A12710">
        <v>31</v>
      </c>
      <c r="B12710" s="1">
        <f>DATE(2000,2,1) + TIME(0,0,0)</f>
        <v>36557</v>
      </c>
      <c r="C12710">
        <v>5.1889286041</v>
      </c>
    </row>
    <row r="12711" spans="1:3" x14ac:dyDescent="0.25">
      <c r="A12711">
        <v>60</v>
      </c>
      <c r="B12711" s="1">
        <f>DATE(2000,3,1) + TIME(0,0,0)</f>
        <v>36586</v>
      </c>
      <c r="C12711">
        <v>10.083285332000001</v>
      </c>
    </row>
    <row r="12712" spans="1:3" x14ac:dyDescent="0.25">
      <c r="A12712">
        <v>91</v>
      </c>
      <c r="B12712" s="1">
        <f>DATE(2000,4,1) + TIME(0,0,0)</f>
        <v>36617</v>
      </c>
      <c r="C12712">
        <v>14.612539290999999</v>
      </c>
    </row>
    <row r="12713" spans="1:3" x14ac:dyDescent="0.25">
      <c r="A12713">
        <v>121</v>
      </c>
      <c r="B12713" s="1">
        <f>DATE(2000,5,1) + TIME(0,0,0)</f>
        <v>36647</v>
      </c>
      <c r="C12713">
        <v>18.041343689000001</v>
      </c>
    </row>
    <row r="12714" spans="1:3" x14ac:dyDescent="0.25">
      <c r="A12714">
        <v>152</v>
      </c>
      <c r="B12714" s="1">
        <f>DATE(2000,6,1) + TIME(0,0,0)</f>
        <v>36678</v>
      </c>
      <c r="C12714">
        <v>20.471073150999999</v>
      </c>
    </row>
    <row r="12715" spans="1:3" x14ac:dyDescent="0.25">
      <c r="A12715">
        <v>182</v>
      </c>
      <c r="B12715" s="1">
        <f>DATE(2000,7,1) + TIME(0,0,0)</f>
        <v>36708</v>
      </c>
      <c r="C12715">
        <v>22.181705475000001</v>
      </c>
    </row>
    <row r="12716" spans="1:3" x14ac:dyDescent="0.25">
      <c r="A12716">
        <v>213</v>
      </c>
      <c r="B12716" s="1">
        <f>DATE(2000,8,1) + TIME(0,0,0)</f>
        <v>36739</v>
      </c>
      <c r="C12716">
        <v>23.521907806000002</v>
      </c>
    </row>
    <row r="12717" spans="1:3" x14ac:dyDescent="0.25">
      <c r="A12717">
        <v>244</v>
      </c>
      <c r="B12717" s="1">
        <f>DATE(2000,9,1) + TIME(0,0,0)</f>
        <v>36770</v>
      </c>
      <c r="C12717">
        <v>24.53527832</v>
      </c>
    </row>
    <row r="12718" spans="1:3" x14ac:dyDescent="0.25">
      <c r="A12718">
        <v>274</v>
      </c>
      <c r="B12718" s="1">
        <f>DATE(2000,10,1) + TIME(0,0,0)</f>
        <v>36800</v>
      </c>
      <c r="C12718">
        <v>25.334692001000001</v>
      </c>
    </row>
    <row r="12719" spans="1:3" x14ac:dyDescent="0.25">
      <c r="A12719">
        <v>305</v>
      </c>
      <c r="B12719" s="1">
        <f>DATE(2000,11,1) + TIME(0,0,0)</f>
        <v>36831</v>
      </c>
      <c r="C12719">
        <v>26.023593902999998</v>
      </c>
    </row>
    <row r="12720" spans="1:3" x14ac:dyDescent="0.25">
      <c r="A12720">
        <v>335</v>
      </c>
      <c r="B12720" s="1">
        <f>DATE(2000,12,1) + TIME(0,0,0)</f>
        <v>36861</v>
      </c>
      <c r="C12720">
        <v>26.591054916000001</v>
      </c>
    </row>
    <row r="12721" spans="1:3" x14ac:dyDescent="0.25">
      <c r="A12721">
        <v>366</v>
      </c>
      <c r="B12721" s="1">
        <f>DATE(2001,1,1) + TIME(0,0,0)</f>
        <v>36892</v>
      </c>
      <c r="C12721">
        <v>27.107351303000002</v>
      </c>
    </row>
    <row r="12722" spans="1:3" x14ac:dyDescent="0.25">
      <c r="A12722">
        <v>397</v>
      </c>
      <c r="B12722" s="1">
        <f>DATE(2001,2,1) + TIME(0,0,0)</f>
        <v>36923</v>
      </c>
      <c r="C12722">
        <v>27.571655273000001</v>
      </c>
    </row>
    <row r="12723" spans="1:3" x14ac:dyDescent="0.25">
      <c r="A12723">
        <v>425</v>
      </c>
      <c r="B12723" s="1">
        <f>DATE(2001,3,1) + TIME(0,0,0)</f>
        <v>36951</v>
      </c>
      <c r="C12723">
        <v>27.952632904000001</v>
      </c>
    </row>
    <row r="12724" spans="1:3" x14ac:dyDescent="0.25">
      <c r="A12724">
        <v>456</v>
      </c>
      <c r="B12724" s="1">
        <f>DATE(2001,4,1) + TIME(0,0,0)</f>
        <v>36982</v>
      </c>
      <c r="C12724">
        <v>28.337369919</v>
      </c>
    </row>
    <row r="12725" spans="1:3" x14ac:dyDescent="0.25">
      <c r="A12725">
        <v>486</v>
      </c>
      <c r="B12725" s="1">
        <f>DATE(2001,5,1) + TIME(0,0,0)</f>
        <v>37012</v>
      </c>
      <c r="C12725">
        <v>28.66765213</v>
      </c>
    </row>
    <row r="12726" spans="1:3" x14ac:dyDescent="0.25">
      <c r="A12726">
        <v>517</v>
      </c>
      <c r="B12726" s="1">
        <f>DATE(2001,6,1) + TIME(0,0,0)</f>
        <v>37043</v>
      </c>
      <c r="C12726">
        <v>28.955890656000001</v>
      </c>
    </row>
    <row r="12727" spans="1:3" x14ac:dyDescent="0.25">
      <c r="A12727">
        <v>547</v>
      </c>
      <c r="B12727" s="1">
        <f>DATE(2001,7,1) + TIME(0,0,0)</f>
        <v>37073</v>
      </c>
      <c r="C12727">
        <v>29.191907882999999</v>
      </c>
    </row>
    <row r="12728" spans="1:3" x14ac:dyDescent="0.25">
      <c r="A12728">
        <v>578</v>
      </c>
      <c r="B12728" s="1">
        <f>DATE(2001,8,1) + TIME(0,0,0)</f>
        <v>37104</v>
      </c>
      <c r="C12728">
        <v>29.405763625999999</v>
      </c>
    </row>
    <row r="12729" spans="1:3" x14ac:dyDescent="0.25">
      <c r="A12729">
        <v>609</v>
      </c>
      <c r="B12729" s="1">
        <f>DATE(2001,9,1) + TIME(0,0,0)</f>
        <v>37135</v>
      </c>
      <c r="C12729">
        <v>29.593145369999998</v>
      </c>
    </row>
    <row r="12730" spans="1:3" x14ac:dyDescent="0.25">
      <c r="A12730">
        <v>639</v>
      </c>
      <c r="B12730" s="1">
        <f>DATE(2001,10,1) + TIME(0,0,0)</f>
        <v>37165</v>
      </c>
      <c r="C12730">
        <v>29.754932404000002</v>
      </c>
    </row>
    <row r="12731" spans="1:3" x14ac:dyDescent="0.25">
      <c r="A12731">
        <v>670</v>
      </c>
      <c r="B12731" s="1">
        <f>DATE(2001,11,1) + TIME(0,0,0)</f>
        <v>37196</v>
      </c>
      <c r="C12731">
        <v>29.906784058</v>
      </c>
    </row>
    <row r="12732" spans="1:3" x14ac:dyDescent="0.25">
      <c r="A12732">
        <v>700</v>
      </c>
      <c r="B12732" s="1">
        <f>DATE(2001,12,1) + TIME(0,0,0)</f>
        <v>37226</v>
      </c>
      <c r="C12732">
        <v>30.040517807000001</v>
      </c>
    </row>
    <row r="12733" spans="1:3" x14ac:dyDescent="0.25">
      <c r="A12733">
        <v>731</v>
      </c>
      <c r="B12733" s="1">
        <f>DATE(2002,1,1) + TIME(0,0,0)</f>
        <v>37257</v>
      </c>
      <c r="C12733">
        <v>30.166814804000001</v>
      </c>
    </row>
    <row r="12734" spans="1:3" x14ac:dyDescent="0.25">
      <c r="A12734">
        <v>762</v>
      </c>
      <c r="B12734" s="1">
        <f>DATE(2002,2,1) + TIME(0,0,0)</f>
        <v>37288</v>
      </c>
      <c r="C12734">
        <v>30.283042907999999</v>
      </c>
    </row>
    <row r="12735" spans="1:3" x14ac:dyDescent="0.25">
      <c r="A12735">
        <v>790</v>
      </c>
      <c r="B12735" s="1">
        <f>DATE(2002,3,1) + TIME(0,0,0)</f>
        <v>37316</v>
      </c>
      <c r="C12735">
        <v>30.380662917999999</v>
      </c>
    </row>
    <row r="12736" spans="1:3" x14ac:dyDescent="0.25">
      <c r="A12736">
        <v>821</v>
      </c>
      <c r="B12736" s="1">
        <f>DATE(2002,4,1) + TIME(0,0,0)</f>
        <v>37347</v>
      </c>
      <c r="C12736">
        <v>30.481904984</v>
      </c>
    </row>
    <row r="12737" spans="1:3" x14ac:dyDescent="0.25">
      <c r="A12737">
        <v>851</v>
      </c>
      <c r="B12737" s="1">
        <f>DATE(2002,5,1) + TIME(0,0,0)</f>
        <v>37377</v>
      </c>
      <c r="C12737">
        <v>30.573635101000001</v>
      </c>
    </row>
    <row r="12738" spans="1:3" x14ac:dyDescent="0.25">
      <c r="A12738">
        <v>882</v>
      </c>
      <c r="B12738" s="1">
        <f>DATE(2002,6,1) + TIME(0,0,0)</f>
        <v>37408</v>
      </c>
      <c r="C12738">
        <v>30.662664413000002</v>
      </c>
    </row>
    <row r="12739" spans="1:3" x14ac:dyDescent="0.25">
      <c r="A12739">
        <v>912</v>
      </c>
      <c r="B12739" s="1">
        <f>DATE(2002,7,1) + TIME(0,0,0)</f>
        <v>37438</v>
      </c>
      <c r="C12739">
        <v>30.743888855000002</v>
      </c>
    </row>
    <row r="12740" spans="1:3" x14ac:dyDescent="0.25">
      <c r="A12740">
        <v>943</v>
      </c>
      <c r="B12740" s="1">
        <f>DATE(2002,8,1) + TIME(0,0,0)</f>
        <v>37469</v>
      </c>
      <c r="C12740">
        <v>30.82343483</v>
      </c>
    </row>
    <row r="12741" spans="1:3" x14ac:dyDescent="0.25">
      <c r="A12741">
        <v>974</v>
      </c>
      <c r="B12741" s="1">
        <f>DATE(2002,9,1) + TIME(0,0,0)</f>
        <v>37500</v>
      </c>
      <c r="C12741">
        <v>30.899188994999999</v>
      </c>
    </row>
    <row r="12742" spans="1:3" x14ac:dyDescent="0.25">
      <c r="A12742">
        <v>1004</v>
      </c>
      <c r="B12742" s="1">
        <f>DATE(2002,10,1) + TIME(0,0,0)</f>
        <v>37530</v>
      </c>
      <c r="C12742">
        <v>30.969337462999999</v>
      </c>
    </row>
    <row r="12743" spans="1:3" x14ac:dyDescent="0.25">
      <c r="A12743">
        <v>1035</v>
      </c>
      <c r="B12743" s="1">
        <f>DATE(2002,11,1) + TIME(0,0,0)</f>
        <v>37561</v>
      </c>
      <c r="C12743">
        <v>31.039003372</v>
      </c>
    </row>
    <row r="12744" spans="1:3" x14ac:dyDescent="0.25">
      <c r="A12744">
        <v>1065</v>
      </c>
      <c r="B12744" s="1">
        <f>DATE(2002,12,1) + TIME(0,0,0)</f>
        <v>37591</v>
      </c>
      <c r="C12744">
        <v>31.104000092</v>
      </c>
    </row>
    <row r="12745" spans="1:3" x14ac:dyDescent="0.25">
      <c r="A12745">
        <v>1096</v>
      </c>
      <c r="B12745" s="1">
        <f>DATE(2003,1,1) + TIME(0,0,0)</f>
        <v>37622</v>
      </c>
      <c r="C12745">
        <v>31.169437408</v>
      </c>
    </row>
    <row r="12746" spans="1:3" x14ac:dyDescent="0.25">
      <c r="A12746">
        <v>1127</v>
      </c>
      <c r="B12746" s="1">
        <f>DATE(2003,2,1) + TIME(0,0,0)</f>
        <v>37653</v>
      </c>
      <c r="C12746">
        <v>31.233133316</v>
      </c>
    </row>
    <row r="12747" spans="1:3" x14ac:dyDescent="0.25">
      <c r="A12747">
        <v>1155</v>
      </c>
      <c r="B12747" s="1">
        <f>DATE(2003,3,1) + TIME(0,0,0)</f>
        <v>37681</v>
      </c>
      <c r="C12747">
        <v>31.289142608999999</v>
      </c>
    </row>
    <row r="12748" spans="1:3" x14ac:dyDescent="0.25">
      <c r="A12748">
        <v>1186</v>
      </c>
      <c r="B12748" s="1">
        <f>DATE(2003,4,1) + TIME(0,0,0)</f>
        <v>37712</v>
      </c>
      <c r="C12748">
        <v>31.349611282000001</v>
      </c>
    </row>
    <row r="12749" spans="1:3" x14ac:dyDescent="0.25">
      <c r="A12749">
        <v>1216</v>
      </c>
      <c r="B12749" s="1">
        <f>DATE(2003,5,1) + TIME(0,0,0)</f>
        <v>37742</v>
      </c>
      <c r="C12749">
        <v>31.4067173</v>
      </c>
    </row>
    <row r="12750" spans="1:3" x14ac:dyDescent="0.25">
      <c r="A12750">
        <v>1247</v>
      </c>
      <c r="B12750" s="1">
        <f>DATE(2003,6,1) + TIME(0,0,0)</f>
        <v>37773</v>
      </c>
      <c r="C12750">
        <v>31.464355469000001</v>
      </c>
    </row>
    <row r="12751" spans="1:3" x14ac:dyDescent="0.25">
      <c r="A12751">
        <v>1277</v>
      </c>
      <c r="B12751" s="1">
        <f>DATE(2003,7,1) + TIME(0,0,0)</f>
        <v>37803</v>
      </c>
      <c r="C12751">
        <v>31.519012450999998</v>
      </c>
    </row>
    <row r="12752" spans="1:3" x14ac:dyDescent="0.25">
      <c r="A12752">
        <v>1308</v>
      </c>
      <c r="B12752" s="1">
        <f>DATE(2003,8,1) + TIME(0,0,0)</f>
        <v>37834</v>
      </c>
      <c r="C12752">
        <v>31.574489593999999</v>
      </c>
    </row>
    <row r="12753" spans="1:3" x14ac:dyDescent="0.25">
      <c r="A12753">
        <v>1339</v>
      </c>
      <c r="B12753" s="1">
        <f>DATE(2003,9,1) + TIME(0,0,0)</f>
        <v>37865</v>
      </c>
      <c r="C12753">
        <v>31.629217147999999</v>
      </c>
    </row>
    <row r="12754" spans="1:3" x14ac:dyDescent="0.25">
      <c r="A12754">
        <v>1369</v>
      </c>
      <c r="B12754" s="1">
        <f>DATE(2003,10,1) + TIME(0,0,0)</f>
        <v>37895</v>
      </c>
      <c r="C12754">
        <v>31.681741714000001</v>
      </c>
    </row>
    <row r="12755" spans="1:3" x14ac:dyDescent="0.25">
      <c r="A12755">
        <v>1400</v>
      </c>
      <c r="B12755" s="1">
        <f>DATE(2003,11,1) + TIME(0,0,0)</f>
        <v>37926</v>
      </c>
      <c r="C12755">
        <v>31.735475539999999</v>
      </c>
    </row>
    <row r="12756" spans="1:3" x14ac:dyDescent="0.25">
      <c r="A12756">
        <v>1430</v>
      </c>
      <c r="B12756" s="1">
        <f>DATE(2003,12,1) + TIME(0,0,0)</f>
        <v>37956</v>
      </c>
      <c r="C12756">
        <v>31.786876677999999</v>
      </c>
    </row>
    <row r="12757" spans="1:3" x14ac:dyDescent="0.25">
      <c r="A12757">
        <v>1461</v>
      </c>
      <c r="B12757" s="1">
        <f>DATE(2004,1,1) + TIME(0,0,0)</f>
        <v>37987</v>
      </c>
      <c r="C12757">
        <v>31.839330672999999</v>
      </c>
    </row>
    <row r="12758" spans="1:3" x14ac:dyDescent="0.25">
      <c r="A12758">
        <v>1492</v>
      </c>
      <c r="B12758" s="1">
        <f>DATE(2004,2,1) + TIME(0,0,0)</f>
        <v>38018</v>
      </c>
      <c r="C12758">
        <v>31.8910923</v>
      </c>
    </row>
    <row r="12759" spans="1:3" x14ac:dyDescent="0.25">
      <c r="A12759">
        <v>1521</v>
      </c>
      <c r="B12759" s="1">
        <f>DATE(2004,3,1) + TIME(0,0,0)</f>
        <v>38047</v>
      </c>
      <c r="C12759">
        <v>31.938890456999999</v>
      </c>
    </row>
    <row r="12760" spans="1:3" x14ac:dyDescent="0.25">
      <c r="A12760">
        <v>1552</v>
      </c>
      <c r="B12760" s="1">
        <f>DATE(2004,4,1) + TIME(0,0,0)</f>
        <v>38078</v>
      </c>
      <c r="C12760">
        <v>31.989326476999999</v>
      </c>
    </row>
    <row r="12761" spans="1:3" x14ac:dyDescent="0.25">
      <c r="A12761">
        <v>1582</v>
      </c>
      <c r="B12761" s="1">
        <f>DATE(2004,5,1) + TIME(0,0,0)</f>
        <v>38108</v>
      </c>
      <c r="C12761">
        <v>32.037487030000001</v>
      </c>
    </row>
    <row r="12762" spans="1:3" x14ac:dyDescent="0.25">
      <c r="A12762">
        <v>1613</v>
      </c>
      <c r="B12762" s="1">
        <f>DATE(2004,6,1) + TIME(0,0,0)</f>
        <v>38139</v>
      </c>
      <c r="C12762">
        <v>32.086574554000002</v>
      </c>
    </row>
    <row r="12763" spans="1:3" x14ac:dyDescent="0.25">
      <c r="A12763">
        <v>1643</v>
      </c>
      <c r="B12763" s="1">
        <f>DATE(2004,7,1) + TIME(0,0,0)</f>
        <v>38169</v>
      </c>
      <c r="C12763">
        <v>32.133430480999998</v>
      </c>
    </row>
    <row r="12764" spans="1:3" x14ac:dyDescent="0.25">
      <c r="A12764">
        <v>1674</v>
      </c>
      <c r="B12764" s="1">
        <f>DATE(2004,8,1) + TIME(0,0,0)</f>
        <v>38200</v>
      </c>
      <c r="C12764">
        <v>32.181236267000003</v>
      </c>
    </row>
    <row r="12765" spans="1:3" x14ac:dyDescent="0.25">
      <c r="A12765">
        <v>1705</v>
      </c>
      <c r="B12765" s="1">
        <f>DATE(2004,9,1) + TIME(0,0,0)</f>
        <v>38231</v>
      </c>
      <c r="C12765">
        <v>32.228446959999999</v>
      </c>
    </row>
    <row r="12766" spans="1:3" x14ac:dyDescent="0.25">
      <c r="A12766">
        <v>1735</v>
      </c>
      <c r="B12766" s="1">
        <f>DATE(2004,10,1) + TIME(0,0,0)</f>
        <v>38261</v>
      </c>
      <c r="C12766">
        <v>32.273548126000001</v>
      </c>
    </row>
    <row r="12767" spans="1:3" x14ac:dyDescent="0.25">
      <c r="A12767">
        <v>1766</v>
      </c>
      <c r="B12767" s="1">
        <f>DATE(2004,11,1) + TIME(0,0,0)</f>
        <v>38292</v>
      </c>
      <c r="C12767">
        <v>32.319541931000003</v>
      </c>
    </row>
    <row r="12768" spans="1:3" x14ac:dyDescent="0.25">
      <c r="A12768">
        <v>1796</v>
      </c>
      <c r="B12768" s="1">
        <f>DATE(2004,12,1) + TIME(0,0,0)</f>
        <v>38322</v>
      </c>
      <c r="C12768">
        <v>32.363487243999998</v>
      </c>
    </row>
    <row r="12769" spans="1:3" x14ac:dyDescent="0.25">
      <c r="A12769">
        <v>1827</v>
      </c>
      <c r="B12769" s="1">
        <f>DATE(2005,1,1) + TIME(0,0,0)</f>
        <v>38353</v>
      </c>
      <c r="C12769">
        <v>32.408344268999997</v>
      </c>
    </row>
    <row r="12770" spans="1:3" x14ac:dyDescent="0.25">
      <c r="A12770">
        <v>1858</v>
      </c>
      <c r="B12770" s="1">
        <f>DATE(2005,2,1) + TIME(0,0,0)</f>
        <v>38384</v>
      </c>
      <c r="C12770">
        <v>32.452659607000001</v>
      </c>
    </row>
    <row r="12771" spans="1:3" x14ac:dyDescent="0.25">
      <c r="A12771">
        <v>1886</v>
      </c>
      <c r="B12771" s="1">
        <f>DATE(2005,3,1) + TIME(0,0,0)</f>
        <v>38412</v>
      </c>
      <c r="C12771">
        <v>32.492259979000004</v>
      </c>
    </row>
    <row r="12772" spans="1:3" x14ac:dyDescent="0.25">
      <c r="A12772">
        <v>1917</v>
      </c>
      <c r="B12772" s="1">
        <f>DATE(2005,4,1) + TIME(0,0,0)</f>
        <v>38443</v>
      </c>
      <c r="C12772">
        <v>32.535655974999997</v>
      </c>
    </row>
    <row r="12773" spans="1:3" x14ac:dyDescent="0.25">
      <c r="A12773">
        <v>1947</v>
      </c>
      <c r="B12773" s="1">
        <f>DATE(2005,5,1) + TIME(0,0,0)</f>
        <v>38473</v>
      </c>
      <c r="C12773">
        <v>32.577243805000002</v>
      </c>
    </row>
    <row r="12774" spans="1:3" x14ac:dyDescent="0.25">
      <c r="A12774">
        <v>1978</v>
      </c>
      <c r="B12774" s="1">
        <f>DATE(2005,6,1) + TIME(0,0,0)</f>
        <v>38504</v>
      </c>
      <c r="C12774">
        <v>32.619857787999997</v>
      </c>
    </row>
    <row r="12775" spans="1:3" x14ac:dyDescent="0.25">
      <c r="A12775">
        <v>2008</v>
      </c>
      <c r="B12775" s="1">
        <f>DATE(2005,7,1) + TIME(0,0,0)</f>
        <v>38534</v>
      </c>
      <c r="C12775">
        <v>32.660766602000002</v>
      </c>
    </row>
    <row r="12776" spans="1:3" x14ac:dyDescent="0.25">
      <c r="A12776">
        <v>2039</v>
      </c>
      <c r="B12776" s="1">
        <f>DATE(2005,8,1) + TIME(0,0,0)</f>
        <v>38565</v>
      </c>
      <c r="C12776">
        <v>32.702720642000003</v>
      </c>
    </row>
    <row r="12777" spans="1:3" x14ac:dyDescent="0.25">
      <c r="A12777">
        <v>2070</v>
      </c>
      <c r="B12777" s="1">
        <f>DATE(2005,9,1) + TIME(0,0,0)</f>
        <v>38596</v>
      </c>
      <c r="C12777">
        <v>32.744361877000003</v>
      </c>
    </row>
    <row r="12778" spans="1:3" x14ac:dyDescent="0.25">
      <c r="A12778">
        <v>2100</v>
      </c>
      <c r="B12778" s="1">
        <f>DATE(2005,10,1) + TIME(0,0,0)</f>
        <v>38626</v>
      </c>
      <c r="C12778">
        <v>32.784370422000002</v>
      </c>
    </row>
    <row r="12779" spans="1:3" x14ac:dyDescent="0.25">
      <c r="A12779">
        <v>2131</v>
      </c>
      <c r="B12779" s="1">
        <f>DATE(2005,11,1) + TIME(0,0,0)</f>
        <v>38657</v>
      </c>
      <c r="C12779">
        <v>32.825420379999997</v>
      </c>
    </row>
    <row r="12780" spans="1:3" x14ac:dyDescent="0.25">
      <c r="A12780">
        <v>2161</v>
      </c>
      <c r="B12780" s="1">
        <f>DATE(2005,12,1) + TIME(0,0,0)</f>
        <v>38687</v>
      </c>
      <c r="C12780">
        <v>32.864883423000002</v>
      </c>
    </row>
    <row r="12781" spans="1:3" x14ac:dyDescent="0.25">
      <c r="A12781">
        <v>2192</v>
      </c>
      <c r="B12781" s="1">
        <f>DATE(2006,1,1) + TIME(0,0,0)</f>
        <v>38718</v>
      </c>
      <c r="C12781">
        <v>32.905395507999998</v>
      </c>
    </row>
    <row r="12782" spans="1:3" x14ac:dyDescent="0.25">
      <c r="A12782">
        <v>2223</v>
      </c>
      <c r="B12782" s="1">
        <f>DATE(2006,2,1) + TIME(0,0,0)</f>
        <v>38749</v>
      </c>
      <c r="C12782">
        <v>32.945632934999999</v>
      </c>
    </row>
    <row r="12783" spans="1:3" x14ac:dyDescent="0.25">
      <c r="A12783">
        <v>2251</v>
      </c>
      <c r="B12783" s="1">
        <f>DATE(2006,3,1) + TIME(0,0,0)</f>
        <v>38777</v>
      </c>
      <c r="C12783">
        <v>32.981773376</v>
      </c>
    </row>
    <row r="12784" spans="1:3" x14ac:dyDescent="0.25">
      <c r="A12784">
        <v>2282</v>
      </c>
      <c r="B12784" s="1">
        <f>DATE(2006,4,1) + TIME(0,0,0)</f>
        <v>38808</v>
      </c>
      <c r="C12784">
        <v>33.021537780999999</v>
      </c>
    </row>
    <row r="12785" spans="1:3" x14ac:dyDescent="0.25">
      <c r="A12785">
        <v>2312</v>
      </c>
      <c r="B12785" s="1">
        <f>DATE(2006,5,1) + TIME(0,0,0)</f>
        <v>38838</v>
      </c>
      <c r="C12785">
        <v>33.059772490999997</v>
      </c>
    </row>
    <row r="12786" spans="1:3" x14ac:dyDescent="0.25">
      <c r="A12786">
        <v>2343</v>
      </c>
      <c r="B12786" s="1">
        <f>DATE(2006,6,1) + TIME(0,0,0)</f>
        <v>38869</v>
      </c>
      <c r="C12786">
        <v>33.098987579000003</v>
      </c>
    </row>
    <row r="12787" spans="1:3" x14ac:dyDescent="0.25">
      <c r="A12787">
        <v>2373</v>
      </c>
      <c r="B12787" s="1">
        <f>DATE(2006,7,1) + TIME(0,0,0)</f>
        <v>38899</v>
      </c>
      <c r="C12787">
        <v>33.136661529999998</v>
      </c>
    </row>
    <row r="12788" spans="1:3" x14ac:dyDescent="0.25">
      <c r="A12788">
        <v>2404</v>
      </c>
      <c r="B12788" s="1">
        <f>DATE(2006,8,1) + TIME(0,0,0)</f>
        <v>38930</v>
      </c>
      <c r="C12788">
        <v>33.175292968999997</v>
      </c>
    </row>
    <row r="12789" spans="1:3" x14ac:dyDescent="0.25">
      <c r="A12789">
        <v>2435</v>
      </c>
      <c r="B12789" s="1">
        <f>DATE(2006,9,1) + TIME(0,0,0)</f>
        <v>38961</v>
      </c>
      <c r="C12789">
        <v>33.213657378999997</v>
      </c>
    </row>
    <row r="12790" spans="1:3" x14ac:dyDescent="0.25">
      <c r="A12790">
        <v>2465</v>
      </c>
      <c r="B12790" s="1">
        <f>DATE(2006,10,1) + TIME(0,0,0)</f>
        <v>38991</v>
      </c>
      <c r="C12790">
        <v>33.250511168999999</v>
      </c>
    </row>
    <row r="12791" spans="1:3" x14ac:dyDescent="0.25">
      <c r="A12791">
        <v>2496</v>
      </c>
      <c r="B12791" s="1">
        <f>DATE(2006,11,1) + TIME(0,0,0)</f>
        <v>39022</v>
      </c>
      <c r="C12791">
        <v>33.288330078000001</v>
      </c>
    </row>
    <row r="12792" spans="1:3" x14ac:dyDescent="0.25">
      <c r="A12792">
        <v>2526</v>
      </c>
      <c r="B12792" s="1">
        <f>DATE(2006,12,1) + TIME(0,0,0)</f>
        <v>39052</v>
      </c>
      <c r="C12792">
        <v>33.324672698999997</v>
      </c>
    </row>
    <row r="12793" spans="1:3" x14ac:dyDescent="0.25">
      <c r="A12793">
        <v>2557</v>
      </c>
      <c r="B12793" s="1">
        <f>DATE(2007,1,1) + TIME(0,0,0)</f>
        <v>39083</v>
      </c>
      <c r="C12793">
        <v>33.361961364999999</v>
      </c>
    </row>
    <row r="12794" spans="1:3" x14ac:dyDescent="0.25">
      <c r="A12794">
        <v>2588</v>
      </c>
      <c r="B12794" s="1">
        <f>DATE(2007,2,1) + TIME(0,0,0)</f>
        <v>39114</v>
      </c>
      <c r="C12794">
        <v>33.398983002000001</v>
      </c>
    </row>
    <row r="12795" spans="1:3" x14ac:dyDescent="0.25">
      <c r="A12795">
        <v>2616</v>
      </c>
      <c r="B12795" s="1">
        <f>DATE(2007,3,1) + TIME(0,0,0)</f>
        <v>39142</v>
      </c>
      <c r="C12795">
        <v>33.432193755999997</v>
      </c>
    </row>
    <row r="12796" spans="1:3" x14ac:dyDescent="0.25">
      <c r="A12796">
        <v>2647</v>
      </c>
      <c r="B12796" s="1">
        <f>DATE(2007,4,1) + TIME(0,0,0)</f>
        <v>39173</v>
      </c>
      <c r="C12796">
        <v>33.468704224</v>
      </c>
    </row>
    <row r="12797" spans="1:3" x14ac:dyDescent="0.25">
      <c r="A12797">
        <v>2677</v>
      </c>
      <c r="B12797" s="1">
        <f>DATE(2007,5,1) + TIME(0,0,0)</f>
        <v>39203</v>
      </c>
      <c r="C12797">
        <v>33.503791808999999</v>
      </c>
    </row>
    <row r="12798" spans="1:3" x14ac:dyDescent="0.25">
      <c r="A12798">
        <v>2708</v>
      </c>
      <c r="B12798" s="1">
        <f>DATE(2007,6,1) + TIME(0,0,0)</f>
        <v>39234</v>
      </c>
      <c r="C12798">
        <v>33.539794921999999</v>
      </c>
    </row>
    <row r="12799" spans="1:3" x14ac:dyDescent="0.25">
      <c r="A12799">
        <v>2738</v>
      </c>
      <c r="B12799" s="1">
        <f>DATE(2007,7,1) + TIME(0,0,0)</f>
        <v>39264</v>
      </c>
      <c r="C12799">
        <v>33.574386597</v>
      </c>
    </row>
    <row r="12800" spans="1:3" x14ac:dyDescent="0.25">
      <c r="A12800">
        <v>2769</v>
      </c>
      <c r="B12800" s="1">
        <f>DATE(2007,8,1) + TIME(0,0,0)</f>
        <v>39295</v>
      </c>
      <c r="C12800">
        <v>33.609870911000002</v>
      </c>
    </row>
    <row r="12801" spans="1:3" x14ac:dyDescent="0.25">
      <c r="A12801">
        <v>2800</v>
      </c>
      <c r="B12801" s="1">
        <f>DATE(2007,9,1) + TIME(0,0,0)</f>
        <v>39326</v>
      </c>
      <c r="C12801">
        <v>33.645088196000003</v>
      </c>
    </row>
    <row r="12802" spans="1:3" x14ac:dyDescent="0.25">
      <c r="A12802">
        <v>2830</v>
      </c>
      <c r="B12802" s="1">
        <f>DATE(2007,10,1) + TIME(0,0,0)</f>
        <v>39356</v>
      </c>
      <c r="C12802">
        <v>33.678932189999998</v>
      </c>
    </row>
    <row r="12803" spans="1:3" x14ac:dyDescent="0.25">
      <c r="A12803">
        <v>2861</v>
      </c>
      <c r="B12803" s="1">
        <f>DATE(2007,11,1) + TIME(0,0,0)</f>
        <v>39387</v>
      </c>
      <c r="C12803">
        <v>33.713661193999997</v>
      </c>
    </row>
    <row r="12804" spans="1:3" x14ac:dyDescent="0.25">
      <c r="A12804">
        <v>2891</v>
      </c>
      <c r="B12804" s="1">
        <f>DATE(2007,12,1) + TIME(0,0,0)</f>
        <v>39417</v>
      </c>
      <c r="C12804">
        <v>33.74703598</v>
      </c>
    </row>
    <row r="12805" spans="1:3" x14ac:dyDescent="0.25">
      <c r="A12805">
        <v>2922</v>
      </c>
      <c r="B12805" s="1">
        <f>DATE(2008,1,1) + TIME(0,0,0)</f>
        <v>39448</v>
      </c>
      <c r="C12805">
        <v>33.781261444000002</v>
      </c>
    </row>
    <row r="12806" spans="1:3" x14ac:dyDescent="0.25">
      <c r="A12806">
        <v>2953</v>
      </c>
      <c r="B12806" s="1">
        <f>DATE(2008,2,1) + TIME(0,0,0)</f>
        <v>39479</v>
      </c>
      <c r="C12806">
        <v>33.815254211000003</v>
      </c>
    </row>
    <row r="12807" spans="1:3" x14ac:dyDescent="0.25">
      <c r="A12807">
        <v>2982</v>
      </c>
      <c r="B12807" s="1">
        <f>DATE(2008,3,1) + TIME(0,0,0)</f>
        <v>39508</v>
      </c>
      <c r="C12807">
        <v>33.846843718999999</v>
      </c>
    </row>
    <row r="12808" spans="1:3" x14ac:dyDescent="0.25">
      <c r="A12808">
        <v>3013</v>
      </c>
      <c r="B12808" s="1">
        <f>DATE(2008,4,1) + TIME(0,0,0)</f>
        <v>39539</v>
      </c>
      <c r="C12808">
        <v>33.880413054999998</v>
      </c>
    </row>
    <row r="12809" spans="1:3" x14ac:dyDescent="0.25">
      <c r="A12809">
        <v>3043</v>
      </c>
      <c r="B12809" s="1">
        <f>DATE(2008,5,1) + TIME(0,0,0)</f>
        <v>39569</v>
      </c>
      <c r="C12809">
        <v>33.912677764999998</v>
      </c>
    </row>
    <row r="12810" spans="1:3" x14ac:dyDescent="0.25">
      <c r="A12810">
        <v>3074</v>
      </c>
      <c r="B12810" s="1">
        <f>DATE(2008,6,1) + TIME(0,0,0)</f>
        <v>39600</v>
      </c>
      <c r="C12810">
        <v>33.945823668999999</v>
      </c>
    </row>
    <row r="12811" spans="1:3" x14ac:dyDescent="0.25">
      <c r="A12811">
        <v>3104</v>
      </c>
      <c r="B12811" s="1">
        <f>DATE(2008,7,1) + TIME(0,0,0)</f>
        <v>39630</v>
      </c>
      <c r="C12811">
        <v>33.977684021000002</v>
      </c>
    </row>
    <row r="12812" spans="1:3" x14ac:dyDescent="0.25">
      <c r="A12812">
        <v>3135</v>
      </c>
      <c r="B12812" s="1">
        <f>DATE(2008,8,1) + TIME(0,0,0)</f>
        <v>39661</v>
      </c>
      <c r="C12812">
        <v>34.010410309000001</v>
      </c>
    </row>
    <row r="12813" spans="1:3" x14ac:dyDescent="0.25">
      <c r="A12813">
        <v>3166</v>
      </c>
      <c r="B12813" s="1">
        <f>DATE(2008,9,1) + TIME(0,0,0)</f>
        <v>39692</v>
      </c>
      <c r="C12813">
        <v>34.042915344000001</v>
      </c>
    </row>
    <row r="12814" spans="1:3" x14ac:dyDescent="0.25">
      <c r="A12814">
        <v>3196</v>
      </c>
      <c r="B12814" s="1">
        <f>DATE(2008,10,1) + TIME(0,0,0)</f>
        <v>39722</v>
      </c>
      <c r="C12814">
        <v>34.074192046999997</v>
      </c>
    </row>
    <row r="12815" spans="1:3" x14ac:dyDescent="0.25">
      <c r="A12815">
        <v>3227</v>
      </c>
      <c r="B12815" s="1">
        <f>DATE(2008,11,1) + TIME(0,0,0)</f>
        <v>39753</v>
      </c>
      <c r="C12815">
        <v>34.106296538999999</v>
      </c>
    </row>
    <row r="12816" spans="1:3" x14ac:dyDescent="0.25">
      <c r="A12816">
        <v>3257</v>
      </c>
      <c r="B12816" s="1">
        <f>DATE(2008,12,1) + TIME(0,0,0)</f>
        <v>39783</v>
      </c>
      <c r="C12816">
        <v>34.137191772000001</v>
      </c>
    </row>
    <row r="12817" spans="1:3" x14ac:dyDescent="0.25">
      <c r="A12817">
        <v>3288</v>
      </c>
      <c r="B12817" s="1">
        <f>DATE(2009,1,1) + TIME(0,0,0)</f>
        <v>39814</v>
      </c>
      <c r="C12817">
        <v>34.16891098</v>
      </c>
    </row>
    <row r="12818" spans="1:3" x14ac:dyDescent="0.25">
      <c r="A12818">
        <v>3319</v>
      </c>
      <c r="B12818" s="1">
        <f>DATE(2009,2,1) + TIME(0,0,0)</f>
        <v>39845</v>
      </c>
      <c r="C12818">
        <v>34.200450897000003</v>
      </c>
    </row>
    <row r="12819" spans="1:3" x14ac:dyDescent="0.25">
      <c r="A12819">
        <v>3347</v>
      </c>
      <c r="B12819" s="1">
        <f>DATE(2009,3,1) + TIME(0,0,0)</f>
        <v>39873</v>
      </c>
      <c r="C12819">
        <v>34.228763579999999</v>
      </c>
    </row>
    <row r="12820" spans="1:3" x14ac:dyDescent="0.25">
      <c r="A12820">
        <v>3378</v>
      </c>
      <c r="B12820" s="1">
        <f>DATE(2009,4,1) + TIME(0,0,0)</f>
        <v>39904</v>
      </c>
      <c r="C12820">
        <v>34.259941101000003</v>
      </c>
    </row>
    <row r="12821" spans="1:3" x14ac:dyDescent="0.25">
      <c r="A12821">
        <v>3408</v>
      </c>
      <c r="B12821" s="1">
        <f>DATE(2009,5,1) + TIME(0,0,0)</f>
        <v>39934</v>
      </c>
      <c r="C12821">
        <v>34.289939879999999</v>
      </c>
    </row>
    <row r="12822" spans="1:3" x14ac:dyDescent="0.25">
      <c r="A12822">
        <v>3439</v>
      </c>
      <c r="B12822" s="1">
        <f>DATE(2009,6,1) + TIME(0,0,0)</f>
        <v>39965</v>
      </c>
      <c r="C12822">
        <v>34.320747375000003</v>
      </c>
    </row>
    <row r="12823" spans="1:3" x14ac:dyDescent="0.25">
      <c r="A12823">
        <v>3469</v>
      </c>
      <c r="B12823" s="1">
        <f>DATE(2009,7,1) + TIME(0,0,0)</f>
        <v>39995</v>
      </c>
      <c r="C12823">
        <v>34.350395202999998</v>
      </c>
    </row>
    <row r="12824" spans="1:3" x14ac:dyDescent="0.25">
      <c r="A12824">
        <v>3500</v>
      </c>
      <c r="B12824" s="1">
        <f>DATE(2009,8,1) + TIME(0,0,0)</f>
        <v>40026</v>
      </c>
      <c r="C12824">
        <v>34.380859375</v>
      </c>
    </row>
    <row r="12825" spans="1:3" x14ac:dyDescent="0.25">
      <c r="A12825">
        <v>3531</v>
      </c>
      <c r="B12825" s="1">
        <f>DATE(2009,9,1) + TIME(0,0,0)</f>
        <v>40057</v>
      </c>
      <c r="C12825">
        <v>34.411148071</v>
      </c>
    </row>
    <row r="12826" spans="1:3" x14ac:dyDescent="0.25">
      <c r="A12826">
        <v>3561</v>
      </c>
      <c r="B12826" s="1">
        <f>DATE(2009,10,1) + TIME(0,0,0)</f>
        <v>40087</v>
      </c>
      <c r="C12826">
        <v>34.440292358000001</v>
      </c>
    </row>
    <row r="12827" spans="1:3" x14ac:dyDescent="0.25">
      <c r="A12827">
        <v>3592</v>
      </c>
      <c r="B12827" s="1">
        <f>DATE(2009,11,1) + TIME(0,0,0)</f>
        <v>40118</v>
      </c>
      <c r="C12827">
        <v>34.470237732000001</v>
      </c>
    </row>
    <row r="12828" spans="1:3" x14ac:dyDescent="0.25">
      <c r="A12828">
        <v>3622</v>
      </c>
      <c r="B12828" s="1">
        <f>DATE(2009,12,1) + TIME(0,0,0)</f>
        <v>40148</v>
      </c>
      <c r="C12828">
        <v>34.499053955000001</v>
      </c>
    </row>
    <row r="12829" spans="1:3" x14ac:dyDescent="0.25">
      <c r="A12829">
        <v>3653</v>
      </c>
      <c r="B12829" s="1">
        <f>DATE(2010,1,1) + TIME(0,0,0)</f>
        <v>40179</v>
      </c>
      <c r="C12829">
        <v>34.52866745</v>
      </c>
    </row>
    <row r="12830" spans="1:3" x14ac:dyDescent="0.25">
      <c r="A12830">
        <v>3684</v>
      </c>
      <c r="B12830" s="1">
        <f>DATE(2010,2,1) + TIME(0,0,0)</f>
        <v>40210</v>
      </c>
      <c r="C12830">
        <v>34.558113098</v>
      </c>
    </row>
    <row r="12831" spans="1:3" x14ac:dyDescent="0.25">
      <c r="A12831">
        <v>3712</v>
      </c>
      <c r="B12831" s="1">
        <f>DATE(2010,3,1) + TIME(0,0,0)</f>
        <v>40238</v>
      </c>
      <c r="C12831">
        <v>34.584568023999999</v>
      </c>
    </row>
    <row r="12832" spans="1:3" x14ac:dyDescent="0.25">
      <c r="A12832">
        <v>3743</v>
      </c>
      <c r="B12832" s="1">
        <f>DATE(2010,4,1) + TIME(0,0,0)</f>
        <v>40269</v>
      </c>
      <c r="C12832">
        <v>34.613697051999999</v>
      </c>
    </row>
    <row r="12833" spans="1:3" x14ac:dyDescent="0.25">
      <c r="A12833">
        <v>3773</v>
      </c>
      <c r="B12833" s="1">
        <f>DATE(2010,5,1) + TIME(0,0,0)</f>
        <v>40299</v>
      </c>
      <c r="C12833">
        <v>34.641719817999999</v>
      </c>
    </row>
    <row r="12834" spans="1:3" x14ac:dyDescent="0.25">
      <c r="A12834">
        <v>3804</v>
      </c>
      <c r="B12834" s="1">
        <f>DATE(2010,6,1) + TIME(0,0,0)</f>
        <v>40330</v>
      </c>
      <c r="C12834">
        <v>34.670509338000002</v>
      </c>
    </row>
    <row r="12835" spans="1:3" x14ac:dyDescent="0.25">
      <c r="A12835">
        <v>3834</v>
      </c>
      <c r="B12835" s="1">
        <f>DATE(2010,7,1) + TIME(0,0,0)</f>
        <v>40360</v>
      </c>
      <c r="C12835">
        <v>34.698211669999999</v>
      </c>
    </row>
    <row r="12836" spans="1:3" x14ac:dyDescent="0.25">
      <c r="A12836">
        <v>3865</v>
      </c>
      <c r="B12836" s="1">
        <f>DATE(2010,8,1) + TIME(0,0,0)</f>
        <v>40391</v>
      </c>
      <c r="C12836">
        <v>34.726673126000001</v>
      </c>
    </row>
    <row r="12837" spans="1:3" x14ac:dyDescent="0.25">
      <c r="A12837">
        <v>3896</v>
      </c>
      <c r="B12837" s="1">
        <f>DATE(2010,9,1) + TIME(0,0,0)</f>
        <v>40422</v>
      </c>
      <c r="C12837">
        <v>34.754978180000002</v>
      </c>
    </row>
    <row r="12838" spans="1:3" x14ac:dyDescent="0.25">
      <c r="A12838">
        <v>3926</v>
      </c>
      <c r="B12838" s="1">
        <f>DATE(2010,10,1) + TIME(0,0,0)</f>
        <v>40452</v>
      </c>
      <c r="C12838">
        <v>34.782218933000003</v>
      </c>
    </row>
    <row r="12839" spans="1:3" x14ac:dyDescent="0.25">
      <c r="A12839">
        <v>3957</v>
      </c>
      <c r="B12839" s="1">
        <f>DATE(2010,11,1) + TIME(0,0,0)</f>
        <v>40483</v>
      </c>
      <c r="C12839">
        <v>34.810218810999999</v>
      </c>
    </row>
    <row r="12840" spans="1:3" x14ac:dyDescent="0.25">
      <c r="A12840">
        <v>3987</v>
      </c>
      <c r="B12840" s="1">
        <f>DATE(2010,12,1) + TIME(0,0,0)</f>
        <v>40513</v>
      </c>
      <c r="C12840">
        <v>34.837169647000003</v>
      </c>
    </row>
    <row r="12841" spans="1:3" x14ac:dyDescent="0.25">
      <c r="A12841">
        <v>4018</v>
      </c>
      <c r="B12841" s="1">
        <f>DATE(2011,1,1) + TIME(0,0,0)</f>
        <v>40544</v>
      </c>
      <c r="C12841">
        <v>34.864875793000003</v>
      </c>
    </row>
    <row r="12842" spans="1:3" x14ac:dyDescent="0.25">
      <c r="A12842">
        <v>4049</v>
      </c>
      <c r="B12842" s="1">
        <f>DATE(2011,2,1) + TIME(0,0,0)</f>
        <v>40575</v>
      </c>
      <c r="C12842">
        <v>34.892433167</v>
      </c>
    </row>
    <row r="12843" spans="1:3" x14ac:dyDescent="0.25">
      <c r="A12843">
        <v>4077</v>
      </c>
      <c r="B12843" s="1">
        <f>DATE(2011,3,1) + TIME(0,0,0)</f>
        <v>40603</v>
      </c>
      <c r="C12843">
        <v>34.917201996000003</v>
      </c>
    </row>
    <row r="12844" spans="1:3" x14ac:dyDescent="0.25">
      <c r="A12844">
        <v>4108</v>
      </c>
      <c r="B12844" s="1">
        <f>DATE(2011,4,1) + TIME(0,0,0)</f>
        <v>40634</v>
      </c>
      <c r="C12844">
        <v>34.944492339999996</v>
      </c>
    </row>
    <row r="12845" spans="1:3" x14ac:dyDescent="0.25">
      <c r="A12845">
        <v>4138</v>
      </c>
      <c r="B12845" s="1">
        <f>DATE(2011,5,1) + TIME(0,0,0)</f>
        <v>40664</v>
      </c>
      <c r="C12845">
        <v>34.970764160000002</v>
      </c>
    </row>
    <row r="12846" spans="1:3" x14ac:dyDescent="0.25">
      <c r="A12846">
        <v>4169</v>
      </c>
      <c r="B12846" s="1">
        <f>DATE(2011,6,1) + TIME(0,0,0)</f>
        <v>40695</v>
      </c>
      <c r="C12846">
        <v>34.997779846</v>
      </c>
    </row>
    <row r="12847" spans="1:3" x14ac:dyDescent="0.25">
      <c r="A12847">
        <v>4199</v>
      </c>
      <c r="B12847" s="1">
        <f>DATE(2011,7,1) + TIME(0,0,0)</f>
        <v>40725</v>
      </c>
      <c r="C12847">
        <v>35.023796081999997</v>
      </c>
    </row>
    <row r="12848" spans="1:3" x14ac:dyDescent="0.25">
      <c r="A12848">
        <v>4230</v>
      </c>
      <c r="B12848" s="1">
        <f>DATE(2011,8,1) + TIME(0,0,0)</f>
        <v>40756</v>
      </c>
      <c r="C12848">
        <v>35.050544739000003</v>
      </c>
    </row>
    <row r="12849" spans="1:3" x14ac:dyDescent="0.25">
      <c r="A12849">
        <v>4261</v>
      </c>
      <c r="B12849" s="1">
        <f>DATE(2011,9,1) + TIME(0,0,0)</f>
        <v>40787</v>
      </c>
      <c r="C12849">
        <v>35.077163696</v>
      </c>
    </row>
    <row r="12850" spans="1:3" x14ac:dyDescent="0.25">
      <c r="A12850">
        <v>4291</v>
      </c>
      <c r="B12850" s="1">
        <f>DATE(2011,10,1) + TIME(0,0,0)</f>
        <v>40817</v>
      </c>
      <c r="C12850">
        <v>35.102794647000003</v>
      </c>
    </row>
    <row r="12851" spans="1:3" x14ac:dyDescent="0.25">
      <c r="A12851">
        <v>4322</v>
      </c>
      <c r="B12851" s="1">
        <f>DATE(2011,11,1) + TIME(0,0,0)</f>
        <v>40848</v>
      </c>
      <c r="C12851">
        <v>35.129158019999998</v>
      </c>
    </row>
    <row r="12852" spans="1:3" x14ac:dyDescent="0.25">
      <c r="A12852">
        <v>4352</v>
      </c>
      <c r="B12852" s="1">
        <f>DATE(2011,12,1) + TIME(0,0,0)</f>
        <v>40878</v>
      </c>
      <c r="C12852">
        <v>35.154544829999999</v>
      </c>
    </row>
    <row r="12853" spans="1:3" x14ac:dyDescent="0.25">
      <c r="A12853">
        <v>4383</v>
      </c>
      <c r="B12853" s="1">
        <f>DATE(2012,1,1) + TIME(0,0,0)</f>
        <v>40909</v>
      </c>
      <c r="C12853">
        <v>35.180656433000003</v>
      </c>
    </row>
    <row r="12854" spans="1:3" x14ac:dyDescent="0.25">
      <c r="A12854">
        <v>4414</v>
      </c>
      <c r="B12854" s="1">
        <f>DATE(2012,2,1) + TIME(0,0,0)</f>
        <v>40940</v>
      </c>
      <c r="C12854">
        <v>35.206645966000004</v>
      </c>
    </row>
    <row r="12855" spans="1:3" x14ac:dyDescent="0.25">
      <c r="A12855">
        <v>4443</v>
      </c>
      <c r="B12855" s="1">
        <f>DATE(2012,3,1) + TIME(0,0,0)</f>
        <v>40969</v>
      </c>
      <c r="C12855">
        <v>35.230842590000002</v>
      </c>
    </row>
    <row r="12856" spans="1:3" x14ac:dyDescent="0.25">
      <c r="A12856">
        <v>4474</v>
      </c>
      <c r="B12856" s="1">
        <f>DATE(2012,4,1) + TIME(0,0,0)</f>
        <v>41000</v>
      </c>
      <c r="C12856">
        <v>35.256595611999998</v>
      </c>
    </row>
    <row r="12857" spans="1:3" x14ac:dyDescent="0.25">
      <c r="A12857">
        <v>4504</v>
      </c>
      <c r="B12857" s="1">
        <f>DATE(2012,5,1) + TIME(0,0,0)</f>
        <v>41030</v>
      </c>
      <c r="C12857">
        <v>35.281402587999999</v>
      </c>
    </row>
    <row r="12858" spans="1:3" x14ac:dyDescent="0.25">
      <c r="A12858">
        <v>4535</v>
      </c>
      <c r="B12858" s="1">
        <f>DATE(2012,6,1) + TIME(0,0,0)</f>
        <v>41061</v>
      </c>
      <c r="C12858">
        <v>35.306919098000002</v>
      </c>
    </row>
    <row r="12859" spans="1:3" x14ac:dyDescent="0.25">
      <c r="A12859">
        <v>4565</v>
      </c>
      <c r="B12859" s="1">
        <f>DATE(2012,7,1) + TIME(0,0,0)</f>
        <v>41091</v>
      </c>
      <c r="C12859">
        <v>35.331504821999999</v>
      </c>
    </row>
    <row r="12860" spans="1:3" x14ac:dyDescent="0.25">
      <c r="A12860">
        <v>4596</v>
      </c>
      <c r="B12860" s="1">
        <f>DATE(2012,8,1) + TIME(0,0,0)</f>
        <v>41122</v>
      </c>
      <c r="C12860">
        <v>35.356796265</v>
      </c>
    </row>
    <row r="12861" spans="1:3" x14ac:dyDescent="0.25">
      <c r="A12861">
        <v>4627</v>
      </c>
      <c r="B12861" s="1">
        <f>DATE(2012,9,1) + TIME(0,0,0)</f>
        <v>41153</v>
      </c>
      <c r="C12861">
        <v>35.381973266999999</v>
      </c>
    </row>
    <row r="12862" spans="1:3" x14ac:dyDescent="0.25">
      <c r="A12862">
        <v>4657</v>
      </c>
      <c r="B12862" s="1">
        <f>DATE(2012,10,1) + TIME(0,0,0)</f>
        <v>41183</v>
      </c>
      <c r="C12862">
        <v>35.406234740999999</v>
      </c>
    </row>
    <row r="12863" spans="1:3" x14ac:dyDescent="0.25">
      <c r="A12863">
        <v>4688</v>
      </c>
      <c r="B12863" s="1">
        <f>DATE(2012,11,1) + TIME(0,0,0)</f>
        <v>41214</v>
      </c>
      <c r="C12863">
        <v>35.431194304999998</v>
      </c>
    </row>
    <row r="12864" spans="1:3" x14ac:dyDescent="0.25">
      <c r="A12864">
        <v>4718</v>
      </c>
      <c r="B12864" s="1">
        <f>DATE(2012,12,1) + TIME(0,0,0)</f>
        <v>41244</v>
      </c>
      <c r="C12864">
        <v>35.455242157000001</v>
      </c>
    </row>
    <row r="12865" spans="1:3" x14ac:dyDescent="0.25">
      <c r="A12865">
        <v>4749</v>
      </c>
      <c r="B12865" s="1">
        <f>DATE(2013,1,1) + TIME(0,0,0)</f>
        <v>41275</v>
      </c>
      <c r="C12865">
        <v>35.479991912999999</v>
      </c>
    </row>
    <row r="12866" spans="1:3" x14ac:dyDescent="0.25">
      <c r="A12866">
        <v>4780</v>
      </c>
      <c r="B12866" s="1">
        <f>DATE(2013,2,1) + TIME(0,0,0)</f>
        <v>41306</v>
      </c>
      <c r="C12866">
        <v>35.504631042</v>
      </c>
    </row>
    <row r="12867" spans="1:3" x14ac:dyDescent="0.25">
      <c r="A12867">
        <v>4808</v>
      </c>
      <c r="B12867" s="1">
        <f>DATE(2013,3,1) + TIME(0,0,0)</f>
        <v>41334</v>
      </c>
      <c r="C12867">
        <v>35.526794434000003</v>
      </c>
    </row>
    <row r="12868" spans="1:3" x14ac:dyDescent="0.25">
      <c r="A12868">
        <v>4839</v>
      </c>
      <c r="B12868" s="1">
        <f>DATE(2013,4,1) + TIME(0,0,0)</f>
        <v>41365</v>
      </c>
      <c r="C12868">
        <v>35.551235198999997</v>
      </c>
    </row>
    <row r="12869" spans="1:3" x14ac:dyDescent="0.25">
      <c r="A12869">
        <v>4869</v>
      </c>
      <c r="B12869" s="1">
        <f>DATE(2013,5,1) + TIME(0,0,0)</f>
        <v>41395</v>
      </c>
      <c r="C12869">
        <v>35.574787139999998</v>
      </c>
    </row>
    <row r="12870" spans="1:3" x14ac:dyDescent="0.25">
      <c r="A12870">
        <v>4900</v>
      </c>
      <c r="B12870" s="1">
        <f>DATE(2013,6,1) + TIME(0,0,0)</f>
        <v>41426</v>
      </c>
      <c r="C12870">
        <v>35.599018096999998</v>
      </c>
    </row>
    <row r="12871" spans="1:3" x14ac:dyDescent="0.25">
      <c r="A12871">
        <v>4930</v>
      </c>
      <c r="B12871" s="1">
        <f>DATE(2013,7,1) + TIME(0,0,0)</f>
        <v>41456</v>
      </c>
      <c r="C12871">
        <v>35.622375488000003</v>
      </c>
    </row>
    <row r="12872" spans="1:3" x14ac:dyDescent="0.25">
      <c r="A12872">
        <v>4961</v>
      </c>
      <c r="B12872" s="1">
        <f>DATE(2013,8,1) + TIME(0,0,0)</f>
        <v>41487</v>
      </c>
      <c r="C12872">
        <v>35.646411895999996</v>
      </c>
    </row>
    <row r="12873" spans="1:3" x14ac:dyDescent="0.25">
      <c r="A12873">
        <v>4992</v>
      </c>
      <c r="B12873" s="1">
        <f>DATE(2013,9,1) + TIME(0,0,0)</f>
        <v>41518</v>
      </c>
      <c r="C12873">
        <v>35.670345306000002</v>
      </c>
    </row>
    <row r="12874" spans="1:3" x14ac:dyDescent="0.25">
      <c r="A12874">
        <v>5022</v>
      </c>
      <c r="B12874" s="1">
        <f>DATE(2013,10,1) + TIME(0,0,0)</f>
        <v>41548</v>
      </c>
      <c r="C12874">
        <v>35.693416595000002</v>
      </c>
    </row>
    <row r="12875" spans="1:3" x14ac:dyDescent="0.25">
      <c r="A12875">
        <v>5053</v>
      </c>
      <c r="B12875" s="1">
        <f>DATE(2013,11,1) + TIME(0,0,0)</f>
        <v>41579</v>
      </c>
      <c r="C12875">
        <v>35.717159271</v>
      </c>
    </row>
    <row r="12876" spans="1:3" x14ac:dyDescent="0.25">
      <c r="A12876">
        <v>5083</v>
      </c>
      <c r="B12876" s="1">
        <f>DATE(2013,12,1) + TIME(0,0,0)</f>
        <v>41609</v>
      </c>
      <c r="C12876">
        <v>35.740047455000003</v>
      </c>
    </row>
    <row r="12877" spans="1:3" x14ac:dyDescent="0.25">
      <c r="A12877">
        <v>5114</v>
      </c>
      <c r="B12877" s="1">
        <f>DATE(2014,1,1) + TIME(0,0,0)</f>
        <v>41640</v>
      </c>
      <c r="C12877">
        <v>35.763603209999999</v>
      </c>
    </row>
    <row r="12878" spans="1:3" x14ac:dyDescent="0.25">
      <c r="A12878">
        <v>5145</v>
      </c>
      <c r="B12878" s="1">
        <f>DATE(2014,2,1) + TIME(0,0,0)</f>
        <v>41671</v>
      </c>
      <c r="C12878">
        <v>35.787067413000003</v>
      </c>
    </row>
    <row r="12879" spans="1:3" x14ac:dyDescent="0.25">
      <c r="A12879">
        <v>5173</v>
      </c>
      <c r="B12879" s="1">
        <f>DATE(2014,3,1) + TIME(0,0,0)</f>
        <v>41699</v>
      </c>
      <c r="C12879">
        <v>35.808185577000003</v>
      </c>
    </row>
    <row r="12880" spans="1:3" x14ac:dyDescent="0.25">
      <c r="A12880">
        <v>5204</v>
      </c>
      <c r="B12880" s="1">
        <f>DATE(2014,4,1) + TIME(0,0,0)</f>
        <v>41730</v>
      </c>
      <c r="C12880">
        <v>35.831474303999997</v>
      </c>
    </row>
    <row r="12881" spans="1:3" x14ac:dyDescent="0.25">
      <c r="A12881">
        <v>5234</v>
      </c>
      <c r="B12881" s="1">
        <f>DATE(2014,5,1) + TIME(0,0,0)</f>
        <v>41760</v>
      </c>
      <c r="C12881">
        <v>35.853927612</v>
      </c>
    </row>
    <row r="12882" spans="1:3" x14ac:dyDescent="0.25">
      <c r="A12882">
        <v>5265</v>
      </c>
      <c r="B12882" s="1">
        <f>DATE(2014,6,1) + TIME(0,0,0)</f>
        <v>41791</v>
      </c>
      <c r="C12882">
        <v>35.877040862999998</v>
      </c>
    </row>
    <row r="12883" spans="1:3" x14ac:dyDescent="0.25">
      <c r="A12883">
        <v>5295</v>
      </c>
      <c r="B12883" s="1">
        <f>DATE(2014,7,1) + TIME(0,0,0)</f>
        <v>41821</v>
      </c>
      <c r="C12883">
        <v>35.899326324</v>
      </c>
    </row>
    <row r="12884" spans="1:3" x14ac:dyDescent="0.25">
      <c r="A12884">
        <v>5326</v>
      </c>
      <c r="B12884" s="1">
        <f>DATE(2014,8,1) + TIME(0,0,0)</f>
        <v>41852</v>
      </c>
      <c r="C12884">
        <v>35.922267914000003</v>
      </c>
    </row>
    <row r="12885" spans="1:3" x14ac:dyDescent="0.25">
      <c r="A12885">
        <v>5357</v>
      </c>
      <c r="B12885" s="1">
        <f>DATE(2014,9,1) + TIME(0,0,0)</f>
        <v>41883</v>
      </c>
      <c r="C12885">
        <v>35.945121765000003</v>
      </c>
    </row>
    <row r="12886" spans="1:3" x14ac:dyDescent="0.25">
      <c r="A12886">
        <v>5387</v>
      </c>
      <c r="B12886" s="1">
        <f>DATE(2014,10,1) + TIME(0,0,0)</f>
        <v>41913</v>
      </c>
      <c r="C12886">
        <v>35.967159271</v>
      </c>
    </row>
    <row r="12887" spans="1:3" x14ac:dyDescent="0.25">
      <c r="A12887">
        <v>5418</v>
      </c>
      <c r="B12887" s="1">
        <f>DATE(2014,11,1) + TIME(0,0,0)</f>
        <v>41944</v>
      </c>
      <c r="C12887">
        <v>35.989849091000004</v>
      </c>
    </row>
    <row r="12888" spans="1:3" x14ac:dyDescent="0.25">
      <c r="A12888">
        <v>5448</v>
      </c>
      <c r="B12888" s="1">
        <f>DATE(2014,12,1) + TIME(0,0,0)</f>
        <v>41974</v>
      </c>
      <c r="C12888">
        <v>36.011722564999999</v>
      </c>
    </row>
    <row r="12889" spans="1:3" x14ac:dyDescent="0.25">
      <c r="A12889">
        <v>5479</v>
      </c>
      <c r="B12889" s="1">
        <f>DATE(2015,1,1) + TIME(0,0,0)</f>
        <v>42005</v>
      </c>
      <c r="C12889">
        <v>36.034248351999999</v>
      </c>
    </row>
    <row r="12890" spans="1:3" x14ac:dyDescent="0.25">
      <c r="A12890">
        <v>5510</v>
      </c>
      <c r="B12890" s="1">
        <f>DATE(2015,2,1) + TIME(0,0,0)</f>
        <v>42036</v>
      </c>
      <c r="C12890">
        <v>36.056690216</v>
      </c>
    </row>
    <row r="12891" spans="1:3" x14ac:dyDescent="0.25">
      <c r="A12891">
        <v>5538</v>
      </c>
      <c r="B12891" s="1">
        <f>DATE(2015,3,1) + TIME(0,0,0)</f>
        <v>42064</v>
      </c>
      <c r="C12891">
        <v>36.076889037999997</v>
      </c>
    </row>
    <row r="12892" spans="1:3" x14ac:dyDescent="0.25">
      <c r="A12892">
        <v>5569</v>
      </c>
      <c r="B12892" s="1">
        <f>DATE(2015,4,1) + TIME(0,0,0)</f>
        <v>42095</v>
      </c>
      <c r="C12892">
        <v>36.099174499999997</v>
      </c>
    </row>
    <row r="12893" spans="1:3" x14ac:dyDescent="0.25">
      <c r="A12893">
        <v>5599</v>
      </c>
      <c r="B12893" s="1">
        <f>DATE(2015,5,1) + TIME(0,0,0)</f>
        <v>42125</v>
      </c>
      <c r="C12893">
        <v>36.120662689</v>
      </c>
    </row>
    <row r="12894" spans="1:3" x14ac:dyDescent="0.25">
      <c r="A12894">
        <v>5630</v>
      </c>
      <c r="B12894" s="1">
        <f>DATE(2015,6,1) + TIME(0,0,0)</f>
        <v>42156</v>
      </c>
      <c r="C12894">
        <v>36.142791748</v>
      </c>
    </row>
    <row r="12895" spans="1:3" x14ac:dyDescent="0.25">
      <c r="A12895">
        <v>5660</v>
      </c>
      <c r="B12895" s="1">
        <f>DATE(2015,7,1) + TIME(0,0,0)</f>
        <v>42186</v>
      </c>
      <c r="C12895">
        <v>36.164131165000001</v>
      </c>
    </row>
    <row r="12896" spans="1:3" x14ac:dyDescent="0.25">
      <c r="A12896">
        <v>5691</v>
      </c>
      <c r="B12896" s="1">
        <f>DATE(2015,8,1) + TIME(0,0,0)</f>
        <v>42217</v>
      </c>
      <c r="C12896">
        <v>36.186100005999997</v>
      </c>
    </row>
    <row r="12897" spans="1:3" x14ac:dyDescent="0.25">
      <c r="A12897">
        <v>5722</v>
      </c>
      <c r="B12897" s="1">
        <f>DATE(2015,9,1) + TIME(0,0,0)</f>
        <v>42248</v>
      </c>
      <c r="C12897">
        <v>36.207996368000003</v>
      </c>
    </row>
    <row r="12898" spans="1:3" x14ac:dyDescent="0.25">
      <c r="A12898">
        <v>5752</v>
      </c>
      <c r="B12898" s="1">
        <f>DATE(2015,10,1) + TIME(0,0,0)</f>
        <v>42278</v>
      </c>
      <c r="C12898">
        <v>36.229110718000001</v>
      </c>
    </row>
    <row r="12899" spans="1:3" x14ac:dyDescent="0.25">
      <c r="A12899">
        <v>5783</v>
      </c>
      <c r="B12899" s="1">
        <f>DATE(2015,11,1) + TIME(0,0,0)</f>
        <v>42309</v>
      </c>
      <c r="C12899">
        <v>36.250850677000003</v>
      </c>
    </row>
    <row r="12900" spans="1:3" x14ac:dyDescent="0.25">
      <c r="A12900">
        <v>5813</v>
      </c>
      <c r="B12900" s="1">
        <f>DATE(2015,12,1) + TIME(0,0,0)</f>
        <v>42339</v>
      </c>
      <c r="C12900">
        <v>36.271816254000001</v>
      </c>
    </row>
    <row r="12901" spans="1:3" x14ac:dyDescent="0.25">
      <c r="A12901">
        <v>5844</v>
      </c>
      <c r="B12901" s="1">
        <f>DATE(2016,1,1) + TIME(0,0,0)</f>
        <v>42370</v>
      </c>
      <c r="C12901">
        <v>36.293407440000003</v>
      </c>
    </row>
    <row r="12902" spans="1:3" x14ac:dyDescent="0.25">
      <c r="A12902">
        <v>5875</v>
      </c>
      <c r="B12902" s="1">
        <f>DATE(2016,2,1) + TIME(0,0,0)</f>
        <v>42401</v>
      </c>
      <c r="C12902">
        <v>36.314922332999998</v>
      </c>
    </row>
    <row r="12903" spans="1:3" x14ac:dyDescent="0.25">
      <c r="A12903">
        <v>5904</v>
      </c>
      <c r="B12903" s="1">
        <f>DATE(2016,3,1) + TIME(0,0,0)</f>
        <v>42430</v>
      </c>
      <c r="C12903">
        <v>36.334980010999999</v>
      </c>
    </row>
    <row r="12904" spans="1:3" x14ac:dyDescent="0.25">
      <c r="A12904">
        <v>5935</v>
      </c>
      <c r="B12904" s="1">
        <f>DATE(2016,4,1) + TIME(0,0,0)</f>
        <v>42461</v>
      </c>
      <c r="C12904">
        <v>36.356346129999999</v>
      </c>
    </row>
    <row r="12905" spans="1:3" x14ac:dyDescent="0.25">
      <c r="A12905">
        <v>5965</v>
      </c>
      <c r="B12905" s="1">
        <f>DATE(2016,5,1) + TIME(0,0,0)</f>
        <v>42491</v>
      </c>
      <c r="C12905">
        <v>36.376953125</v>
      </c>
    </row>
    <row r="12906" spans="1:3" x14ac:dyDescent="0.25">
      <c r="A12906">
        <v>5996</v>
      </c>
      <c r="B12906" s="1">
        <f>DATE(2016,6,1) + TIME(0,0,0)</f>
        <v>42522</v>
      </c>
      <c r="C12906">
        <v>36.398174286</v>
      </c>
    </row>
    <row r="12907" spans="1:3" x14ac:dyDescent="0.25">
      <c r="A12907">
        <v>6026</v>
      </c>
      <c r="B12907" s="1">
        <f>DATE(2016,7,1) + TIME(0,0,0)</f>
        <v>42552</v>
      </c>
      <c r="C12907">
        <v>36.418640136999997</v>
      </c>
    </row>
    <row r="12908" spans="1:3" x14ac:dyDescent="0.25">
      <c r="A12908">
        <v>6057</v>
      </c>
      <c r="B12908" s="1">
        <f>DATE(2016,8,1) + TIME(0,0,0)</f>
        <v>42583</v>
      </c>
      <c r="C12908">
        <v>36.439716339</v>
      </c>
    </row>
    <row r="12909" spans="1:3" x14ac:dyDescent="0.25">
      <c r="A12909">
        <v>6088</v>
      </c>
      <c r="B12909" s="1">
        <f>DATE(2016,9,1) + TIME(0,0,0)</f>
        <v>42614</v>
      </c>
      <c r="C12909">
        <v>36.460716247999997</v>
      </c>
    </row>
    <row r="12910" spans="1:3" x14ac:dyDescent="0.25">
      <c r="A12910">
        <v>6118</v>
      </c>
      <c r="B12910" s="1">
        <f>DATE(2016,10,1) + TIME(0,0,0)</f>
        <v>42644</v>
      </c>
      <c r="C12910">
        <v>36.480972289999997</v>
      </c>
    </row>
    <row r="12911" spans="1:3" x14ac:dyDescent="0.25">
      <c r="A12911">
        <v>6149</v>
      </c>
      <c r="B12911" s="1">
        <f>DATE(2016,11,1) + TIME(0,0,0)</f>
        <v>42675</v>
      </c>
      <c r="C12911">
        <v>36.501827239999997</v>
      </c>
    </row>
    <row r="12912" spans="1:3" x14ac:dyDescent="0.25">
      <c r="A12912">
        <v>6179</v>
      </c>
      <c r="B12912" s="1">
        <f>DATE(2016,12,1) + TIME(0,0,0)</f>
        <v>42705</v>
      </c>
      <c r="C12912">
        <v>36.521945952999999</v>
      </c>
    </row>
    <row r="12913" spans="1:3" x14ac:dyDescent="0.25">
      <c r="A12913">
        <v>6210</v>
      </c>
      <c r="B12913" s="1">
        <f>DATE(2017,1,1) + TIME(0,0,0)</f>
        <v>42736</v>
      </c>
      <c r="C12913">
        <v>36.542659759999999</v>
      </c>
    </row>
    <row r="12914" spans="1:3" x14ac:dyDescent="0.25">
      <c r="A12914">
        <v>6241</v>
      </c>
      <c r="B12914" s="1">
        <f>DATE(2017,2,1) + TIME(0,0,0)</f>
        <v>42767</v>
      </c>
      <c r="C12914">
        <v>36.563304901000002</v>
      </c>
    </row>
    <row r="12915" spans="1:3" x14ac:dyDescent="0.25">
      <c r="A12915">
        <v>6269</v>
      </c>
      <c r="B12915" s="1">
        <f>DATE(2017,3,1) + TIME(0,0,0)</f>
        <v>42795</v>
      </c>
      <c r="C12915">
        <v>36.581890106000003</v>
      </c>
    </row>
    <row r="12916" spans="1:3" x14ac:dyDescent="0.25">
      <c r="A12916">
        <v>6300</v>
      </c>
      <c r="B12916" s="1">
        <f>DATE(2017,4,1) + TIME(0,0,0)</f>
        <v>42826</v>
      </c>
      <c r="C12916">
        <v>36.602394103999998</v>
      </c>
    </row>
    <row r="12917" spans="1:3" x14ac:dyDescent="0.25">
      <c r="A12917">
        <v>6330</v>
      </c>
      <c r="B12917" s="1">
        <f>DATE(2017,5,1) + TIME(0,0,0)</f>
        <v>42856</v>
      </c>
      <c r="C12917">
        <v>36.622173308999997</v>
      </c>
    </row>
    <row r="12918" spans="1:3" x14ac:dyDescent="0.25">
      <c r="A12918">
        <v>6361</v>
      </c>
      <c r="B12918" s="1">
        <f>DATE(2017,6,1) + TIME(0,0,0)</f>
        <v>42887</v>
      </c>
      <c r="C12918">
        <v>36.642543793000002</v>
      </c>
    </row>
    <row r="12919" spans="1:3" x14ac:dyDescent="0.25">
      <c r="A12919">
        <v>6391</v>
      </c>
      <c r="B12919" s="1">
        <f>DATE(2017,7,1) + TIME(0,0,0)</f>
        <v>42917</v>
      </c>
      <c r="C12919">
        <v>36.662185669000003</v>
      </c>
    </row>
    <row r="12920" spans="1:3" x14ac:dyDescent="0.25">
      <c r="A12920">
        <v>6422</v>
      </c>
      <c r="B12920" s="1">
        <f>DATE(2017,8,1) + TIME(0,0,0)</f>
        <v>42948</v>
      </c>
      <c r="C12920">
        <v>36.682418822999999</v>
      </c>
    </row>
    <row r="12921" spans="1:3" x14ac:dyDescent="0.25">
      <c r="A12921">
        <v>6453</v>
      </c>
      <c r="B12921" s="1">
        <f>DATE(2017,9,1) + TIME(0,0,0)</f>
        <v>42979</v>
      </c>
      <c r="C12921">
        <v>36.702579497999999</v>
      </c>
    </row>
    <row r="12922" spans="1:3" x14ac:dyDescent="0.25">
      <c r="A12922">
        <v>6483</v>
      </c>
      <c r="B12922" s="1">
        <f>DATE(2017,10,1) + TIME(0,0,0)</f>
        <v>43009</v>
      </c>
      <c r="C12922">
        <v>36.722023010000001</v>
      </c>
    </row>
    <row r="12923" spans="1:3" x14ac:dyDescent="0.25">
      <c r="A12923">
        <v>6514</v>
      </c>
      <c r="B12923" s="1">
        <f>DATE(2017,11,1) + TIME(0,0,0)</f>
        <v>43040</v>
      </c>
      <c r="C12923">
        <v>36.742053986000002</v>
      </c>
    </row>
    <row r="12924" spans="1:3" x14ac:dyDescent="0.25">
      <c r="A12924">
        <v>6544</v>
      </c>
      <c r="B12924" s="1">
        <f>DATE(2017,12,1) + TIME(0,0,0)</f>
        <v>43070</v>
      </c>
      <c r="C12924">
        <v>36.761371613000001</v>
      </c>
    </row>
    <row r="12925" spans="1:3" x14ac:dyDescent="0.25">
      <c r="A12925">
        <v>6575</v>
      </c>
      <c r="B12925" s="1">
        <f>DATE(2018,1,1) + TIME(0,0,0)</f>
        <v>43101</v>
      </c>
      <c r="C12925">
        <v>36.781272887999997</v>
      </c>
    </row>
    <row r="12926" spans="1:3" x14ac:dyDescent="0.25">
      <c r="A12926">
        <v>6606</v>
      </c>
      <c r="B12926" s="1">
        <f>DATE(2018,2,1) + TIME(0,0,0)</f>
        <v>43132</v>
      </c>
      <c r="C12926">
        <v>36.801113129000001</v>
      </c>
    </row>
    <row r="12927" spans="1:3" x14ac:dyDescent="0.25">
      <c r="A12927">
        <v>6634</v>
      </c>
      <c r="B12927" s="1">
        <f>DATE(2018,3,1) + TIME(0,0,0)</f>
        <v>43160</v>
      </c>
      <c r="C12927">
        <v>36.818984985</v>
      </c>
    </row>
    <row r="12928" spans="1:3" x14ac:dyDescent="0.25">
      <c r="A12928">
        <v>6665</v>
      </c>
      <c r="B12928" s="1">
        <f>DATE(2018,4,1) + TIME(0,0,0)</f>
        <v>43191</v>
      </c>
      <c r="C12928">
        <v>36.838714600000003</v>
      </c>
    </row>
    <row r="12929" spans="1:3" x14ac:dyDescent="0.25">
      <c r="A12929">
        <v>6695</v>
      </c>
      <c r="B12929" s="1">
        <f>DATE(2018,5,1) + TIME(0,0,0)</f>
        <v>43221</v>
      </c>
      <c r="C12929">
        <v>36.857761383000003</v>
      </c>
    </row>
    <row r="12930" spans="1:3" x14ac:dyDescent="0.25">
      <c r="A12930">
        <v>6726</v>
      </c>
      <c r="B12930" s="1">
        <f>DATE(2018,6,1) + TIME(0,0,0)</f>
        <v>43252</v>
      </c>
      <c r="C12930">
        <v>36.877388000000003</v>
      </c>
    </row>
    <row r="12931" spans="1:3" x14ac:dyDescent="0.25">
      <c r="A12931">
        <v>6756</v>
      </c>
      <c r="B12931" s="1">
        <f>DATE(2018,7,1) + TIME(0,0,0)</f>
        <v>43282</v>
      </c>
      <c r="C12931">
        <v>36.896320342999999</v>
      </c>
    </row>
    <row r="12932" spans="1:3" x14ac:dyDescent="0.25">
      <c r="A12932">
        <v>6787</v>
      </c>
      <c r="B12932" s="1">
        <f>DATE(2018,8,1) + TIME(0,0,0)</f>
        <v>43313</v>
      </c>
      <c r="C12932">
        <v>36.915832520000002</v>
      </c>
    </row>
    <row r="12933" spans="1:3" x14ac:dyDescent="0.25">
      <c r="A12933">
        <v>6818</v>
      </c>
      <c r="B12933" s="1">
        <f>DATE(2018,9,1) + TIME(0,0,0)</f>
        <v>43344</v>
      </c>
      <c r="C12933">
        <v>36.935291290000002</v>
      </c>
    </row>
    <row r="12934" spans="1:3" x14ac:dyDescent="0.25">
      <c r="A12934">
        <v>6848</v>
      </c>
      <c r="B12934" s="1">
        <f>DATE(2018,10,1) + TIME(0,0,0)</f>
        <v>43374</v>
      </c>
      <c r="C12934">
        <v>36.954071044999999</v>
      </c>
    </row>
    <row r="12935" spans="1:3" x14ac:dyDescent="0.25">
      <c r="A12935">
        <v>6879</v>
      </c>
      <c r="B12935" s="1">
        <f>DATE(2018,11,1) + TIME(0,0,0)</f>
        <v>43405</v>
      </c>
      <c r="C12935">
        <v>36.973423003999997</v>
      </c>
    </row>
    <row r="12936" spans="1:3" x14ac:dyDescent="0.25">
      <c r="A12936">
        <v>6909</v>
      </c>
      <c r="B12936" s="1">
        <f>DATE(2018,12,1) + TIME(0,0,0)</f>
        <v>43435</v>
      </c>
      <c r="C12936">
        <v>36.992099762000002</v>
      </c>
    </row>
    <row r="12937" spans="1:3" x14ac:dyDescent="0.25">
      <c r="A12937">
        <v>6940</v>
      </c>
      <c r="B12937" s="1">
        <f>DATE(2019,1,1) + TIME(0,0,0)</f>
        <v>43466</v>
      </c>
      <c r="C12937">
        <v>37.011344909999998</v>
      </c>
    </row>
    <row r="12938" spans="1:3" x14ac:dyDescent="0.25">
      <c r="A12938">
        <v>6971</v>
      </c>
      <c r="B12938" s="1">
        <f>DATE(2019,2,1) + TIME(0,0,0)</f>
        <v>43497</v>
      </c>
      <c r="C12938">
        <v>37.030536652000002</v>
      </c>
    </row>
    <row r="12939" spans="1:3" x14ac:dyDescent="0.25">
      <c r="A12939">
        <v>6999</v>
      </c>
      <c r="B12939" s="1">
        <f>DATE(2019,3,1) + TIME(0,0,0)</f>
        <v>43525</v>
      </c>
      <c r="C12939">
        <v>37.047824859999999</v>
      </c>
    </row>
    <row r="12940" spans="1:3" x14ac:dyDescent="0.25">
      <c r="A12940">
        <v>7030</v>
      </c>
      <c r="B12940" s="1">
        <f>DATE(2019,4,1) + TIME(0,0,0)</f>
        <v>43556</v>
      </c>
      <c r="C12940">
        <v>37.066913605000003</v>
      </c>
    </row>
    <row r="12941" spans="1:3" x14ac:dyDescent="0.25">
      <c r="A12941">
        <v>7060</v>
      </c>
      <c r="B12941" s="1">
        <f>DATE(2019,5,1) + TIME(0,0,0)</f>
        <v>43586</v>
      </c>
      <c r="C12941">
        <v>37.085334778000004</v>
      </c>
    </row>
    <row r="12942" spans="1:3" x14ac:dyDescent="0.25">
      <c r="A12942">
        <v>7091</v>
      </c>
      <c r="B12942" s="1">
        <f>DATE(2019,6,1) + TIME(0,0,0)</f>
        <v>43617</v>
      </c>
      <c r="C12942">
        <v>37.104316711000003</v>
      </c>
    </row>
    <row r="12943" spans="1:3" x14ac:dyDescent="0.25">
      <c r="A12943">
        <v>7121</v>
      </c>
      <c r="B12943" s="1">
        <f>DATE(2019,7,1) + TIME(0,0,0)</f>
        <v>43647</v>
      </c>
      <c r="C12943">
        <v>37.122638702000003</v>
      </c>
    </row>
    <row r="12944" spans="1:3" x14ac:dyDescent="0.25">
      <c r="A12944">
        <v>7152</v>
      </c>
      <c r="B12944" s="1">
        <f>DATE(2019,8,1) + TIME(0,0,0)</f>
        <v>43678</v>
      </c>
      <c r="C12944">
        <v>37.141513824</v>
      </c>
    </row>
    <row r="12945" spans="1:3" x14ac:dyDescent="0.25">
      <c r="A12945">
        <v>7183</v>
      </c>
      <c r="B12945" s="1">
        <f>DATE(2019,9,1) + TIME(0,0,0)</f>
        <v>43709</v>
      </c>
      <c r="C12945">
        <v>37.160339354999998</v>
      </c>
    </row>
    <row r="12946" spans="1:3" x14ac:dyDescent="0.25">
      <c r="A12946">
        <v>7213</v>
      </c>
      <c r="B12946" s="1">
        <f>DATE(2019,10,1) + TIME(0,0,0)</f>
        <v>43739</v>
      </c>
      <c r="C12946">
        <v>37.178508759000003</v>
      </c>
    </row>
    <row r="12947" spans="1:3" x14ac:dyDescent="0.25">
      <c r="A12947">
        <v>7244</v>
      </c>
      <c r="B12947" s="1">
        <f>DATE(2019,11,1) + TIME(0,0,0)</f>
        <v>43770</v>
      </c>
      <c r="C12947">
        <v>37.197227478000002</v>
      </c>
    </row>
    <row r="12948" spans="1:3" x14ac:dyDescent="0.25">
      <c r="A12948">
        <v>7274</v>
      </c>
      <c r="B12948" s="1">
        <f>DATE(2019,12,1) + TIME(0,0,0)</f>
        <v>43800</v>
      </c>
      <c r="C12948">
        <v>37.215290070000002</v>
      </c>
    </row>
    <row r="12949" spans="1:3" x14ac:dyDescent="0.25">
      <c r="A12949">
        <v>7305</v>
      </c>
      <c r="B12949" s="1">
        <f>DATE(2020,1,1) + TIME(0,0,0)</f>
        <v>43831</v>
      </c>
      <c r="C12949">
        <v>37.233905792000002</v>
      </c>
    </row>
    <row r="12950" spans="1:3" x14ac:dyDescent="0.25">
      <c r="A12950">
        <v>7336</v>
      </c>
      <c r="B12950" s="1">
        <f>DATE(2020,2,1) + TIME(0,0,0)</f>
        <v>43862</v>
      </c>
      <c r="C12950">
        <v>37.252468108999999</v>
      </c>
    </row>
    <row r="12951" spans="1:3" x14ac:dyDescent="0.25">
      <c r="A12951">
        <v>7365</v>
      </c>
      <c r="B12951" s="1">
        <f>DATE(2020,3,1) + TIME(0,0,0)</f>
        <v>43891</v>
      </c>
      <c r="C12951">
        <v>37.269783019999998</v>
      </c>
    </row>
    <row r="12952" spans="1:3" x14ac:dyDescent="0.25">
      <c r="A12952">
        <v>7396</v>
      </c>
      <c r="B12952" s="1">
        <f>DATE(2020,4,1) + TIME(0,0,0)</f>
        <v>43922</v>
      </c>
      <c r="C12952">
        <v>37.288242339999996</v>
      </c>
    </row>
    <row r="12953" spans="1:3" x14ac:dyDescent="0.25">
      <c r="A12953">
        <v>7426</v>
      </c>
      <c r="B12953" s="1">
        <f>DATE(2020,5,1) + TIME(0,0,0)</f>
        <v>43952</v>
      </c>
      <c r="C12953">
        <v>37.306053161999998</v>
      </c>
    </row>
    <row r="12954" spans="1:3" x14ac:dyDescent="0.25">
      <c r="A12954">
        <v>7457</v>
      </c>
      <c r="B12954" s="1">
        <f>DATE(2020,6,1) + TIME(0,0,0)</f>
        <v>43983</v>
      </c>
      <c r="C12954">
        <v>37.324405669999997</v>
      </c>
    </row>
    <row r="12955" spans="1:3" x14ac:dyDescent="0.25">
      <c r="A12955">
        <v>7487</v>
      </c>
      <c r="B12955" s="1">
        <f>DATE(2020,7,1) + TIME(0,0,0)</f>
        <v>44013</v>
      </c>
      <c r="C12955">
        <v>37.342117309999999</v>
      </c>
    </row>
    <row r="12956" spans="1:3" x14ac:dyDescent="0.25">
      <c r="A12956">
        <v>7518</v>
      </c>
      <c r="B12956" s="1">
        <f>DATE(2020,8,1) + TIME(0,0,0)</f>
        <v>44044</v>
      </c>
      <c r="C12956">
        <v>37.360366821</v>
      </c>
    </row>
    <row r="12957" spans="1:3" x14ac:dyDescent="0.25">
      <c r="A12957">
        <v>7549</v>
      </c>
      <c r="B12957" s="1">
        <f>DATE(2020,9,1) + TIME(0,0,0)</f>
        <v>44075</v>
      </c>
      <c r="C12957">
        <v>37.378559113000001</v>
      </c>
    </row>
    <row r="12958" spans="1:3" x14ac:dyDescent="0.25">
      <c r="A12958">
        <v>7579</v>
      </c>
      <c r="B12958" s="1">
        <f>DATE(2020,10,1) + TIME(0,0,0)</f>
        <v>44105</v>
      </c>
      <c r="C12958">
        <v>37.396118164000001</v>
      </c>
    </row>
    <row r="12959" spans="1:3" x14ac:dyDescent="0.25">
      <c r="A12959">
        <v>7610</v>
      </c>
      <c r="B12959" s="1">
        <f>DATE(2020,11,1) + TIME(0,0,0)</f>
        <v>44136</v>
      </c>
      <c r="C12959">
        <v>37.414207458</v>
      </c>
    </row>
    <row r="12960" spans="1:3" x14ac:dyDescent="0.25">
      <c r="A12960">
        <v>7640</v>
      </c>
      <c r="B12960" s="1">
        <f>DATE(2020,12,1) + TIME(0,0,0)</f>
        <v>44166</v>
      </c>
      <c r="C12960">
        <v>37.431663512999997</v>
      </c>
    </row>
    <row r="12961" spans="1:3" x14ac:dyDescent="0.25">
      <c r="A12961">
        <v>7671</v>
      </c>
      <c r="B12961" s="1">
        <f>DATE(2021,1,1) + TIME(0,0,0)</f>
        <v>44197</v>
      </c>
      <c r="C12961">
        <v>37.449645996000001</v>
      </c>
    </row>
    <row r="12962" spans="1:3" x14ac:dyDescent="0.25">
      <c r="A12962">
        <v>7702</v>
      </c>
      <c r="B12962" s="1">
        <f>DATE(2021,2,1) + TIME(0,0,0)</f>
        <v>44228</v>
      </c>
      <c r="C12962">
        <v>37.467578887999998</v>
      </c>
    </row>
    <row r="12963" spans="1:3" x14ac:dyDescent="0.25">
      <c r="A12963">
        <v>7730</v>
      </c>
      <c r="B12963" s="1">
        <f>DATE(2021,3,1) + TIME(0,0,0)</f>
        <v>44256</v>
      </c>
      <c r="C12963">
        <v>37.483730315999999</v>
      </c>
    </row>
    <row r="12964" spans="1:3" x14ac:dyDescent="0.25">
      <c r="A12964">
        <v>7761</v>
      </c>
      <c r="B12964" s="1">
        <f>DATE(2021,4,1) + TIME(0,0,0)</f>
        <v>44287</v>
      </c>
      <c r="C12964">
        <v>37.501560210999997</v>
      </c>
    </row>
    <row r="12965" spans="1:3" x14ac:dyDescent="0.25">
      <c r="A12965">
        <v>7791</v>
      </c>
      <c r="B12965" s="1">
        <f>DATE(2021,5,1) + TIME(0,0,0)</f>
        <v>44317</v>
      </c>
      <c r="C12965">
        <v>37.518760681000003</v>
      </c>
    </row>
    <row r="12966" spans="1:3" x14ac:dyDescent="0.25">
      <c r="A12966">
        <v>7822</v>
      </c>
      <c r="B12966" s="1">
        <f>DATE(2021,6,1) + TIME(0,0,0)</f>
        <v>44348</v>
      </c>
      <c r="C12966">
        <v>37.536483765</v>
      </c>
    </row>
    <row r="12967" spans="1:3" x14ac:dyDescent="0.25">
      <c r="A12967">
        <v>7852</v>
      </c>
      <c r="B12967" s="1">
        <f>DATE(2021,7,1) + TIME(0,0,0)</f>
        <v>44378</v>
      </c>
      <c r="C12967">
        <v>37.553577423</v>
      </c>
    </row>
    <row r="12968" spans="1:3" x14ac:dyDescent="0.25">
      <c r="A12968">
        <v>7883</v>
      </c>
      <c r="B12968" s="1">
        <f>DATE(2021,8,1) + TIME(0,0,0)</f>
        <v>44409</v>
      </c>
      <c r="C12968">
        <v>37.571186066000003</v>
      </c>
    </row>
    <row r="12969" spans="1:3" x14ac:dyDescent="0.25">
      <c r="A12969">
        <v>7914</v>
      </c>
      <c r="B12969" s="1">
        <f>DATE(2021,9,1) + TIME(0,0,0)</f>
        <v>44440</v>
      </c>
      <c r="C12969">
        <v>37.588737488</v>
      </c>
    </row>
    <row r="12970" spans="1:3" x14ac:dyDescent="0.25">
      <c r="A12970">
        <v>7944</v>
      </c>
      <c r="B12970" s="1">
        <f>DATE(2021,10,1) + TIME(0,0,0)</f>
        <v>44470</v>
      </c>
      <c r="C12970">
        <v>37.605670928999999</v>
      </c>
    </row>
    <row r="12971" spans="1:3" x14ac:dyDescent="0.25">
      <c r="A12971">
        <v>7975</v>
      </c>
      <c r="B12971" s="1">
        <f>DATE(2021,11,1) + TIME(0,0,0)</f>
        <v>44501</v>
      </c>
      <c r="C12971">
        <v>37.623115540000001</v>
      </c>
    </row>
    <row r="12972" spans="1:3" x14ac:dyDescent="0.25">
      <c r="A12972">
        <v>8005</v>
      </c>
      <c r="B12972" s="1">
        <f>DATE(2021,12,1) + TIME(0,0,0)</f>
        <v>44531</v>
      </c>
      <c r="C12972">
        <v>37.639945984000001</v>
      </c>
    </row>
    <row r="12973" spans="1:3" x14ac:dyDescent="0.25">
      <c r="A12973">
        <v>8036</v>
      </c>
      <c r="B12973" s="1">
        <f>DATE(2022,1,1) + TIME(0,0,0)</f>
        <v>44562</v>
      </c>
      <c r="C12973">
        <v>37.657283782999997</v>
      </c>
    </row>
    <row r="12974" spans="1:3" x14ac:dyDescent="0.25">
      <c r="A12974">
        <v>8067</v>
      </c>
      <c r="B12974" s="1">
        <f>DATE(2022,2,1) + TIME(0,0,0)</f>
        <v>44593</v>
      </c>
      <c r="C12974">
        <v>37.674568176000001</v>
      </c>
    </row>
    <row r="12975" spans="1:3" x14ac:dyDescent="0.25">
      <c r="A12975">
        <v>8095</v>
      </c>
      <c r="B12975" s="1">
        <f>DATE(2022,3,1) + TIME(0,0,0)</f>
        <v>44621</v>
      </c>
      <c r="C12975">
        <v>37.690132140999999</v>
      </c>
    </row>
    <row r="12976" spans="1:3" x14ac:dyDescent="0.25">
      <c r="A12976">
        <v>8126</v>
      </c>
      <c r="B12976" s="1">
        <f>DATE(2022,4,1) + TIME(0,0,0)</f>
        <v>44652</v>
      </c>
      <c r="C12976">
        <v>37.707305908000002</v>
      </c>
    </row>
    <row r="12977" spans="1:3" x14ac:dyDescent="0.25">
      <c r="A12977">
        <v>8156</v>
      </c>
      <c r="B12977" s="1">
        <f>DATE(2022,5,1) + TIME(0,0,0)</f>
        <v>44682</v>
      </c>
      <c r="C12977">
        <v>37.723873138000002</v>
      </c>
    </row>
    <row r="12978" spans="1:3" x14ac:dyDescent="0.25">
      <c r="A12978">
        <v>8187</v>
      </c>
      <c r="B12978" s="1">
        <f>DATE(2022,6,1) + TIME(0,0,0)</f>
        <v>44713</v>
      </c>
      <c r="C12978">
        <v>37.740936279000003</v>
      </c>
    </row>
    <row r="12979" spans="1:3" x14ac:dyDescent="0.25">
      <c r="A12979">
        <v>8217</v>
      </c>
      <c r="B12979" s="1">
        <f>DATE(2022,7,1) + TIME(0,0,0)</f>
        <v>44743</v>
      </c>
      <c r="C12979">
        <v>37.757392883000001</v>
      </c>
    </row>
    <row r="12980" spans="1:3" x14ac:dyDescent="0.25">
      <c r="A12980">
        <v>8248</v>
      </c>
      <c r="B12980" s="1">
        <f>DATE(2022,8,1) + TIME(0,0,0)</f>
        <v>44774</v>
      </c>
      <c r="C12980">
        <v>37.774345398000001</v>
      </c>
    </row>
    <row r="12981" spans="1:3" x14ac:dyDescent="0.25">
      <c r="A12981">
        <v>8279</v>
      </c>
      <c r="B12981" s="1">
        <f>DATE(2022,9,1) + TIME(0,0,0)</f>
        <v>44805</v>
      </c>
      <c r="C12981">
        <v>37.791240692000002</v>
      </c>
    </row>
    <row r="12982" spans="1:3" x14ac:dyDescent="0.25">
      <c r="A12982">
        <v>8309</v>
      </c>
      <c r="B12982" s="1">
        <f>DATE(2022,10,1) + TIME(0,0,0)</f>
        <v>44835</v>
      </c>
      <c r="C12982">
        <v>37.807537078999999</v>
      </c>
    </row>
    <row r="12983" spans="1:3" x14ac:dyDescent="0.25">
      <c r="A12983">
        <v>8340</v>
      </c>
      <c r="B12983" s="1">
        <f>DATE(2022,11,1) + TIME(0,0,0)</f>
        <v>44866</v>
      </c>
      <c r="C12983">
        <v>37.824321746999999</v>
      </c>
    </row>
    <row r="12984" spans="1:3" x14ac:dyDescent="0.25">
      <c r="A12984">
        <v>8370</v>
      </c>
      <c r="B12984" s="1">
        <f>DATE(2022,12,1) + TIME(0,0,0)</f>
        <v>44896</v>
      </c>
      <c r="C12984">
        <v>37.840515136999997</v>
      </c>
    </row>
    <row r="12985" spans="1:3" x14ac:dyDescent="0.25">
      <c r="A12985">
        <v>8401</v>
      </c>
      <c r="B12985" s="1">
        <f>DATE(2023,1,1) + TIME(0,0,0)</f>
        <v>44927</v>
      </c>
      <c r="C12985">
        <v>37.857192992999998</v>
      </c>
    </row>
    <row r="12986" spans="1:3" x14ac:dyDescent="0.25">
      <c r="A12986">
        <v>8432</v>
      </c>
      <c r="B12986" s="1">
        <f>DATE(2023,2,1) + TIME(0,0,0)</f>
        <v>44958</v>
      </c>
      <c r="C12986">
        <v>37.873817443999997</v>
      </c>
    </row>
    <row r="12987" spans="1:3" x14ac:dyDescent="0.25">
      <c r="A12987">
        <v>8460</v>
      </c>
      <c r="B12987" s="1">
        <f>DATE(2023,3,1) + TIME(0,0,0)</f>
        <v>44986</v>
      </c>
      <c r="C12987">
        <v>37.888790131</v>
      </c>
    </row>
    <row r="12988" spans="1:3" x14ac:dyDescent="0.25">
      <c r="A12988">
        <v>8491</v>
      </c>
      <c r="B12988" s="1">
        <f>DATE(2023,4,1) + TIME(0,0,0)</f>
        <v>45017</v>
      </c>
      <c r="C12988">
        <v>37.905311584000003</v>
      </c>
    </row>
    <row r="12989" spans="1:3" x14ac:dyDescent="0.25">
      <c r="A12989">
        <v>8521</v>
      </c>
      <c r="B12989" s="1">
        <f>DATE(2023,5,1) + TIME(0,0,0)</f>
        <v>45047</v>
      </c>
      <c r="C12989">
        <v>37.92124939</v>
      </c>
    </row>
    <row r="12990" spans="1:3" x14ac:dyDescent="0.25">
      <c r="A12990">
        <v>8552</v>
      </c>
      <c r="B12990" s="1">
        <f>DATE(2023,6,1) + TIME(0,0,0)</f>
        <v>45078</v>
      </c>
      <c r="C12990">
        <v>37.937664032000001</v>
      </c>
    </row>
    <row r="12991" spans="1:3" x14ac:dyDescent="0.25">
      <c r="A12991">
        <v>8582</v>
      </c>
      <c r="B12991" s="1">
        <f>DATE(2023,7,1) + TIME(0,0,0)</f>
        <v>45108</v>
      </c>
      <c r="C12991">
        <v>37.953498840000002</v>
      </c>
    </row>
    <row r="12992" spans="1:3" x14ac:dyDescent="0.25">
      <c r="A12992">
        <v>8613</v>
      </c>
      <c r="B12992" s="1">
        <f>DATE(2023,8,1) + TIME(0,0,0)</f>
        <v>45139</v>
      </c>
      <c r="C12992">
        <v>37.969806671000001</v>
      </c>
    </row>
    <row r="12993" spans="1:3" x14ac:dyDescent="0.25">
      <c r="A12993">
        <v>8644</v>
      </c>
      <c r="B12993" s="1">
        <f>DATE(2023,9,1) + TIME(0,0,0)</f>
        <v>45170</v>
      </c>
      <c r="C12993">
        <v>37.986064911</v>
      </c>
    </row>
    <row r="12994" spans="1:3" x14ac:dyDescent="0.25">
      <c r="A12994">
        <v>8674</v>
      </c>
      <c r="B12994" s="1">
        <f>DATE(2023,10,1) + TIME(0,0,0)</f>
        <v>45200</v>
      </c>
      <c r="C12994">
        <v>38.001743316999999</v>
      </c>
    </row>
    <row r="12995" spans="1:3" x14ac:dyDescent="0.25">
      <c r="A12995">
        <v>8705</v>
      </c>
      <c r="B12995" s="1">
        <f>DATE(2023,11,1) + TIME(0,0,0)</f>
        <v>45231</v>
      </c>
      <c r="C12995">
        <v>38.017894745</v>
      </c>
    </row>
    <row r="12996" spans="1:3" x14ac:dyDescent="0.25">
      <c r="A12996">
        <v>8735</v>
      </c>
      <c r="B12996" s="1">
        <f>DATE(2023,12,1) + TIME(0,0,0)</f>
        <v>45261</v>
      </c>
      <c r="C12996">
        <v>38.033470154</v>
      </c>
    </row>
    <row r="12997" spans="1:3" x14ac:dyDescent="0.25">
      <c r="A12997">
        <v>8766</v>
      </c>
      <c r="B12997" s="1">
        <f>DATE(2024,1,1) + TIME(0,0,0)</f>
        <v>45292</v>
      </c>
      <c r="C12997">
        <v>38.049514770999998</v>
      </c>
    </row>
    <row r="12998" spans="1:3" x14ac:dyDescent="0.25">
      <c r="A12998">
        <v>8797</v>
      </c>
      <c r="B12998" s="1">
        <f>DATE(2024,2,1) + TIME(0,0,0)</f>
        <v>45323</v>
      </c>
      <c r="C12998">
        <v>38.065505981000001</v>
      </c>
    </row>
    <row r="12999" spans="1:3" x14ac:dyDescent="0.25">
      <c r="A12999">
        <v>8826</v>
      </c>
      <c r="B12999" s="1">
        <f>DATE(2024,3,1) + TIME(0,0,0)</f>
        <v>45352</v>
      </c>
      <c r="C12999">
        <v>38.080417633000003</v>
      </c>
    </row>
    <row r="13000" spans="1:3" x14ac:dyDescent="0.25">
      <c r="A13000">
        <v>8857</v>
      </c>
      <c r="B13000" s="1">
        <f>DATE(2024,4,1) + TIME(0,0,0)</f>
        <v>45383</v>
      </c>
      <c r="C13000">
        <v>38.096305846999996</v>
      </c>
    </row>
    <row r="13001" spans="1:3" x14ac:dyDescent="0.25">
      <c r="A13001">
        <v>8887</v>
      </c>
      <c r="B13001" s="1">
        <f>DATE(2024,5,1) + TIME(0,0,0)</f>
        <v>45413</v>
      </c>
      <c r="C13001">
        <v>38.111629485999998</v>
      </c>
    </row>
    <row r="13002" spans="1:3" x14ac:dyDescent="0.25">
      <c r="A13002">
        <v>8918</v>
      </c>
      <c r="B13002" s="1">
        <f>DATE(2024,6,1) + TIME(0,0,0)</f>
        <v>45444</v>
      </c>
      <c r="C13002">
        <v>38.127414702999999</v>
      </c>
    </row>
    <row r="13003" spans="1:3" x14ac:dyDescent="0.25">
      <c r="A13003">
        <v>8948</v>
      </c>
      <c r="B13003" s="1">
        <f>DATE(2024,7,1) + TIME(0,0,0)</f>
        <v>45474</v>
      </c>
      <c r="C13003">
        <v>38.142639160000002</v>
      </c>
    </row>
    <row r="13004" spans="1:3" x14ac:dyDescent="0.25">
      <c r="A13004">
        <v>8979</v>
      </c>
      <c r="B13004" s="1">
        <f>DATE(2024,8,1) + TIME(0,0,0)</f>
        <v>45505</v>
      </c>
      <c r="C13004">
        <v>38.158317566000001</v>
      </c>
    </row>
    <row r="13005" spans="1:3" x14ac:dyDescent="0.25">
      <c r="A13005">
        <v>9010</v>
      </c>
      <c r="B13005" s="1">
        <f>DATE(2024,9,1) + TIME(0,0,0)</f>
        <v>45536</v>
      </c>
      <c r="C13005">
        <v>38.173946381</v>
      </c>
    </row>
    <row r="13006" spans="1:3" x14ac:dyDescent="0.25">
      <c r="A13006">
        <v>9040</v>
      </c>
      <c r="B13006" s="1">
        <f>DATE(2024,10,1) + TIME(0,0,0)</f>
        <v>45566</v>
      </c>
      <c r="C13006">
        <v>38.189022064</v>
      </c>
    </row>
    <row r="13007" spans="1:3" x14ac:dyDescent="0.25">
      <c r="A13007">
        <v>9071</v>
      </c>
      <c r="B13007" s="1">
        <f>DATE(2024,11,1) + TIME(0,0,0)</f>
        <v>45597</v>
      </c>
      <c r="C13007">
        <v>38.204547882</v>
      </c>
    </row>
    <row r="13008" spans="1:3" x14ac:dyDescent="0.25">
      <c r="A13008">
        <v>9101</v>
      </c>
      <c r="B13008" s="1">
        <f>DATE(2024,12,1) + TIME(0,0,0)</f>
        <v>45627</v>
      </c>
      <c r="C13008">
        <v>38.219528197999999</v>
      </c>
    </row>
    <row r="13009" spans="1:3" x14ac:dyDescent="0.25">
      <c r="A13009">
        <v>9132</v>
      </c>
      <c r="B13009" s="1">
        <f>DATE(2025,1,1) + TIME(0,0,0)</f>
        <v>45658</v>
      </c>
      <c r="C13009">
        <v>38.234951019</v>
      </c>
    </row>
    <row r="13010" spans="1:3" x14ac:dyDescent="0.25">
      <c r="A13010">
        <v>9163</v>
      </c>
      <c r="B13010" s="1">
        <f>DATE(2025,2,1) + TIME(0,0,0)</f>
        <v>45689</v>
      </c>
      <c r="C13010">
        <v>38.250328064000001</v>
      </c>
    </row>
    <row r="13011" spans="1:3" x14ac:dyDescent="0.25">
      <c r="A13011">
        <v>9191</v>
      </c>
      <c r="B13011" s="1">
        <f>DATE(2025,3,1) + TIME(0,0,0)</f>
        <v>45717</v>
      </c>
      <c r="C13011">
        <v>38.264167786000002</v>
      </c>
    </row>
    <row r="13012" spans="1:3" x14ac:dyDescent="0.25">
      <c r="A13012">
        <v>9222</v>
      </c>
      <c r="B13012" s="1">
        <f>DATE(2025,4,1) + TIME(0,0,0)</f>
        <v>45748</v>
      </c>
      <c r="C13012">
        <v>38.279445647999999</v>
      </c>
    </row>
    <row r="13013" spans="1:3" x14ac:dyDescent="0.25">
      <c r="A13013">
        <v>9252</v>
      </c>
      <c r="B13013" s="1">
        <f>DATE(2025,5,1) + TIME(0,0,0)</f>
        <v>45778</v>
      </c>
      <c r="C13013">
        <v>38.294181823999999</v>
      </c>
    </row>
    <row r="13014" spans="1:3" x14ac:dyDescent="0.25">
      <c r="A13014">
        <v>9283</v>
      </c>
      <c r="B13014" s="1">
        <f>DATE(2025,6,1) + TIME(0,0,0)</f>
        <v>45809</v>
      </c>
      <c r="C13014">
        <v>38.309360503999997</v>
      </c>
    </row>
    <row r="13015" spans="1:3" x14ac:dyDescent="0.25">
      <c r="A13015">
        <v>9313</v>
      </c>
      <c r="B13015" s="1">
        <f>DATE(2025,7,1) + TIME(0,0,0)</f>
        <v>45839</v>
      </c>
      <c r="C13015">
        <v>38.324005127</v>
      </c>
    </row>
    <row r="13016" spans="1:3" x14ac:dyDescent="0.25">
      <c r="A13016">
        <v>9344</v>
      </c>
      <c r="B13016" s="1">
        <f>DATE(2025,8,1) + TIME(0,0,0)</f>
        <v>45870</v>
      </c>
      <c r="C13016">
        <v>38.339084624999998</v>
      </c>
    </row>
    <row r="13017" spans="1:3" x14ac:dyDescent="0.25">
      <c r="A13017">
        <v>9375</v>
      </c>
      <c r="B13017" s="1">
        <f>DATE(2025,9,1) + TIME(0,0,0)</f>
        <v>45901</v>
      </c>
      <c r="C13017">
        <v>38.354118346999996</v>
      </c>
    </row>
    <row r="13018" spans="1:3" x14ac:dyDescent="0.25">
      <c r="A13018">
        <v>9405</v>
      </c>
      <c r="B13018" s="1">
        <f>DATE(2025,10,1) + TIME(0,0,0)</f>
        <v>45931</v>
      </c>
      <c r="C13018">
        <v>38.368618011000002</v>
      </c>
    </row>
    <row r="13019" spans="1:3" x14ac:dyDescent="0.25">
      <c r="A13019">
        <v>9436</v>
      </c>
      <c r="B13019" s="1">
        <f>DATE(2025,11,1) + TIME(0,0,0)</f>
        <v>45962</v>
      </c>
      <c r="C13019">
        <v>38.383552551000001</v>
      </c>
    </row>
    <row r="13020" spans="1:3" x14ac:dyDescent="0.25">
      <c r="A13020">
        <v>9466</v>
      </c>
      <c r="B13020" s="1">
        <f>DATE(2025,12,1) + TIME(0,0,0)</f>
        <v>45992</v>
      </c>
      <c r="C13020">
        <v>38.397960662999999</v>
      </c>
    </row>
    <row r="13021" spans="1:3" x14ac:dyDescent="0.25">
      <c r="A13021">
        <v>9497</v>
      </c>
      <c r="B13021" s="1">
        <f>DATE(2026,1,1) + TIME(0,0,0)</f>
        <v>46023</v>
      </c>
      <c r="C13021">
        <v>38.412799835000001</v>
      </c>
    </row>
    <row r="13022" spans="1:3" x14ac:dyDescent="0.25">
      <c r="A13022">
        <v>9528</v>
      </c>
      <c r="B13022" s="1">
        <f>DATE(2026,2,1) + TIME(0,0,0)</f>
        <v>46054</v>
      </c>
      <c r="C13022">
        <v>38.427589417</v>
      </c>
    </row>
    <row r="13023" spans="1:3" x14ac:dyDescent="0.25">
      <c r="A13023">
        <v>9556</v>
      </c>
      <c r="B13023" s="1">
        <f>DATE(2026,3,1) + TIME(0,0,0)</f>
        <v>46082</v>
      </c>
      <c r="C13023">
        <v>38.440910338999998</v>
      </c>
    </row>
    <row r="13024" spans="1:3" x14ac:dyDescent="0.25">
      <c r="A13024">
        <v>9587</v>
      </c>
      <c r="B13024" s="1">
        <f>DATE(2026,4,1) + TIME(0,0,0)</f>
        <v>46113</v>
      </c>
      <c r="C13024">
        <v>38.455608368</v>
      </c>
    </row>
    <row r="13025" spans="1:3" x14ac:dyDescent="0.25">
      <c r="A13025">
        <v>9617</v>
      </c>
      <c r="B13025" s="1">
        <f>DATE(2026,5,1) + TIME(0,0,0)</f>
        <v>46143</v>
      </c>
      <c r="C13025">
        <v>38.469791411999999</v>
      </c>
    </row>
    <row r="13026" spans="1:3" x14ac:dyDescent="0.25">
      <c r="A13026">
        <v>9648</v>
      </c>
      <c r="B13026" s="1">
        <f>DATE(2026,6,1) + TIME(0,0,0)</f>
        <v>46174</v>
      </c>
      <c r="C13026">
        <v>38.484397887999997</v>
      </c>
    </row>
    <row r="13027" spans="1:3" x14ac:dyDescent="0.25">
      <c r="A13027">
        <v>9678</v>
      </c>
      <c r="B13027" s="1">
        <f>DATE(2026,7,1) + TIME(0,0,0)</f>
        <v>46204</v>
      </c>
      <c r="C13027">
        <v>38.498489380000002</v>
      </c>
    </row>
    <row r="13028" spans="1:3" x14ac:dyDescent="0.25">
      <c r="A13028">
        <v>9709</v>
      </c>
      <c r="B13028" s="1">
        <f>DATE(2026,8,1) + TIME(0,0,0)</f>
        <v>46235</v>
      </c>
      <c r="C13028">
        <v>38.513004303000002</v>
      </c>
    </row>
    <row r="13029" spans="1:3" x14ac:dyDescent="0.25">
      <c r="A13029">
        <v>9740</v>
      </c>
      <c r="B13029" s="1">
        <f>DATE(2026,9,1) + TIME(0,0,0)</f>
        <v>46266</v>
      </c>
      <c r="C13029">
        <v>38.527473450000002</v>
      </c>
    </row>
    <row r="13030" spans="1:3" x14ac:dyDescent="0.25">
      <c r="A13030">
        <v>9770</v>
      </c>
      <c r="B13030" s="1">
        <f>DATE(2026,10,1) + TIME(0,0,0)</f>
        <v>46296</v>
      </c>
      <c r="C13030">
        <v>38.541431426999999</v>
      </c>
    </row>
    <row r="13031" spans="1:3" x14ac:dyDescent="0.25">
      <c r="A13031">
        <v>9801</v>
      </c>
      <c r="B13031" s="1">
        <f>DATE(2026,11,1) + TIME(0,0,0)</f>
        <v>46327</v>
      </c>
      <c r="C13031">
        <v>38.555805206000002</v>
      </c>
    </row>
    <row r="13032" spans="1:3" x14ac:dyDescent="0.25">
      <c r="A13032">
        <v>9831</v>
      </c>
      <c r="B13032" s="1">
        <f>DATE(2026,12,1) + TIME(0,0,0)</f>
        <v>46357</v>
      </c>
      <c r="C13032">
        <v>38.569675445999998</v>
      </c>
    </row>
    <row r="13033" spans="1:3" x14ac:dyDescent="0.25">
      <c r="A13033">
        <v>9862</v>
      </c>
      <c r="B13033" s="1">
        <f>DATE(2027,1,1) + TIME(0,0,0)</f>
        <v>46388</v>
      </c>
      <c r="C13033">
        <v>38.583965302000003</v>
      </c>
    </row>
    <row r="13034" spans="1:3" x14ac:dyDescent="0.25">
      <c r="A13034">
        <v>9893</v>
      </c>
      <c r="B13034" s="1">
        <f>DATE(2027,2,1) + TIME(0,0,0)</f>
        <v>46419</v>
      </c>
      <c r="C13034">
        <v>38.598205565999997</v>
      </c>
    </row>
    <row r="13035" spans="1:3" x14ac:dyDescent="0.25">
      <c r="A13035">
        <v>9921</v>
      </c>
      <c r="B13035" s="1">
        <f>DATE(2027,3,1) + TIME(0,0,0)</f>
        <v>46447</v>
      </c>
      <c r="C13035">
        <v>38.611030579000001</v>
      </c>
    </row>
    <row r="13036" spans="1:3" x14ac:dyDescent="0.25">
      <c r="A13036">
        <v>9952</v>
      </c>
      <c r="B13036" s="1">
        <f>DATE(2027,4,1) + TIME(0,0,0)</f>
        <v>46478</v>
      </c>
      <c r="C13036">
        <v>38.625186919999997</v>
      </c>
    </row>
    <row r="13037" spans="1:3" x14ac:dyDescent="0.25">
      <c r="A13037">
        <v>9982</v>
      </c>
      <c r="B13037" s="1">
        <f>DATE(2027,5,1) + TIME(0,0,0)</f>
        <v>46508</v>
      </c>
      <c r="C13037">
        <v>38.638843536000003</v>
      </c>
    </row>
    <row r="13038" spans="1:3" x14ac:dyDescent="0.25">
      <c r="A13038">
        <v>10013</v>
      </c>
      <c r="B13038" s="1">
        <f>DATE(2027,6,1) + TIME(0,0,0)</f>
        <v>46539</v>
      </c>
      <c r="C13038">
        <v>38.652912139999998</v>
      </c>
    </row>
    <row r="13039" spans="1:3" x14ac:dyDescent="0.25">
      <c r="A13039">
        <v>10043</v>
      </c>
      <c r="B13039" s="1">
        <f>DATE(2027,7,1) + TIME(0,0,0)</f>
        <v>46569</v>
      </c>
      <c r="C13039">
        <v>38.666484832999998</v>
      </c>
    </row>
    <row r="13040" spans="1:3" x14ac:dyDescent="0.25">
      <c r="A13040">
        <v>10074</v>
      </c>
      <c r="B13040" s="1">
        <f>DATE(2027,8,1) + TIME(0,0,0)</f>
        <v>46600</v>
      </c>
      <c r="C13040">
        <v>38.680465697999999</v>
      </c>
    </row>
    <row r="13041" spans="1:3" x14ac:dyDescent="0.25">
      <c r="A13041">
        <v>10105</v>
      </c>
      <c r="B13041" s="1">
        <f>DATE(2027,9,1) + TIME(0,0,0)</f>
        <v>46631</v>
      </c>
      <c r="C13041">
        <v>38.694400786999999</v>
      </c>
    </row>
    <row r="13042" spans="1:3" x14ac:dyDescent="0.25">
      <c r="A13042">
        <v>10135</v>
      </c>
      <c r="B13042" s="1">
        <f>DATE(2027,10,1) + TIME(0,0,0)</f>
        <v>46661</v>
      </c>
      <c r="C13042">
        <v>38.707847594999997</v>
      </c>
    </row>
    <row r="13043" spans="1:3" x14ac:dyDescent="0.25">
      <c r="A13043">
        <v>10166</v>
      </c>
      <c r="B13043" s="1">
        <f>DATE(2027,11,1) + TIME(0,0,0)</f>
        <v>46692</v>
      </c>
      <c r="C13043">
        <v>38.721698760999999</v>
      </c>
    </row>
    <row r="13044" spans="1:3" x14ac:dyDescent="0.25">
      <c r="A13044">
        <v>10196</v>
      </c>
      <c r="B13044" s="1">
        <f>DATE(2027,12,1) + TIME(0,0,0)</f>
        <v>46722</v>
      </c>
      <c r="C13044">
        <v>38.735057830999999</v>
      </c>
    </row>
    <row r="13045" spans="1:3" x14ac:dyDescent="0.25">
      <c r="A13045">
        <v>10227</v>
      </c>
      <c r="B13045" s="1">
        <f>DATE(2028,1,1) + TIME(0,0,0)</f>
        <v>46753</v>
      </c>
      <c r="C13045">
        <v>38.748821259000003</v>
      </c>
    </row>
    <row r="13046" spans="1:3" x14ac:dyDescent="0.25">
      <c r="A13046">
        <v>10258</v>
      </c>
      <c r="B13046" s="1">
        <f>DATE(2028,2,1) + TIME(0,0,0)</f>
        <v>46784</v>
      </c>
      <c r="C13046">
        <v>38.762538910000004</v>
      </c>
    </row>
    <row r="13047" spans="1:3" x14ac:dyDescent="0.25">
      <c r="A13047">
        <v>10287</v>
      </c>
      <c r="B13047" s="1">
        <f>DATE(2028,3,1) + TIME(0,0,0)</f>
        <v>46813</v>
      </c>
      <c r="C13047">
        <v>38.775333404999998</v>
      </c>
    </row>
    <row r="13048" spans="1:3" x14ac:dyDescent="0.25">
      <c r="A13048">
        <v>10318</v>
      </c>
      <c r="B13048" s="1">
        <f>DATE(2028,4,1) + TIME(0,0,0)</f>
        <v>46844</v>
      </c>
      <c r="C13048">
        <v>38.788967133</v>
      </c>
    </row>
    <row r="13049" spans="1:3" x14ac:dyDescent="0.25">
      <c r="A13049">
        <v>10348</v>
      </c>
      <c r="B13049" s="1">
        <f>DATE(2028,5,1) + TIME(0,0,0)</f>
        <v>46874</v>
      </c>
      <c r="C13049">
        <v>38.802120209000002</v>
      </c>
    </row>
    <row r="13050" spans="1:3" x14ac:dyDescent="0.25">
      <c r="A13050">
        <v>10379</v>
      </c>
      <c r="B13050" s="1">
        <f>DATE(2028,6,1) + TIME(0,0,0)</f>
        <v>46905</v>
      </c>
      <c r="C13050">
        <v>38.815670013000002</v>
      </c>
    </row>
    <row r="13051" spans="1:3" x14ac:dyDescent="0.25">
      <c r="A13051">
        <v>10409</v>
      </c>
      <c r="B13051" s="1">
        <f>DATE(2028,7,1) + TIME(0,0,0)</f>
        <v>46935</v>
      </c>
      <c r="C13051">
        <v>38.828742980999998</v>
      </c>
    </row>
    <row r="13052" spans="1:3" x14ac:dyDescent="0.25">
      <c r="A13052">
        <v>10440</v>
      </c>
      <c r="B13052" s="1">
        <f>DATE(2028,8,1) + TIME(0,0,0)</f>
        <v>46966</v>
      </c>
      <c r="C13052">
        <v>38.842205047999997</v>
      </c>
    </row>
    <row r="13053" spans="1:3" x14ac:dyDescent="0.25">
      <c r="A13053">
        <v>10471</v>
      </c>
      <c r="B13053" s="1">
        <f>DATE(2028,9,1) + TIME(0,0,0)</f>
        <v>46997</v>
      </c>
      <c r="C13053">
        <v>38.855628967000001</v>
      </c>
    </row>
    <row r="13054" spans="1:3" x14ac:dyDescent="0.25">
      <c r="A13054">
        <v>10501</v>
      </c>
      <c r="B13054" s="1">
        <f>DATE(2028,10,1) + TIME(0,0,0)</f>
        <v>47027</v>
      </c>
      <c r="C13054">
        <v>38.868579865000001</v>
      </c>
    </row>
    <row r="13055" spans="1:3" x14ac:dyDescent="0.25">
      <c r="A13055">
        <v>10532</v>
      </c>
      <c r="B13055" s="1">
        <f>DATE(2028,11,1) + TIME(0,0,0)</f>
        <v>47058</v>
      </c>
      <c r="C13055">
        <v>38.881919861</v>
      </c>
    </row>
    <row r="13056" spans="1:3" x14ac:dyDescent="0.25">
      <c r="A13056">
        <v>10562</v>
      </c>
      <c r="B13056" s="1">
        <f>DATE(2028,12,1) + TIME(0,0,0)</f>
        <v>47088</v>
      </c>
      <c r="C13056">
        <v>38.894790649000001</v>
      </c>
    </row>
    <row r="13057" spans="1:3" x14ac:dyDescent="0.25">
      <c r="A13057">
        <v>10593</v>
      </c>
      <c r="B13057" s="1">
        <f>DATE(2029,1,1) + TIME(0,0,0)</f>
        <v>47119</v>
      </c>
      <c r="C13057">
        <v>38.908050537000001</v>
      </c>
    </row>
    <row r="13058" spans="1:3" x14ac:dyDescent="0.25">
      <c r="A13058">
        <v>10624</v>
      </c>
      <c r="B13058" s="1">
        <f>DATE(2029,2,1) + TIME(0,0,0)</f>
        <v>47150</v>
      </c>
      <c r="C13058">
        <v>38.921268462999997</v>
      </c>
    </row>
    <row r="13059" spans="1:3" x14ac:dyDescent="0.25">
      <c r="A13059">
        <v>10652</v>
      </c>
      <c r="B13059" s="1">
        <f>DATE(2029,3,1) + TIME(0,0,0)</f>
        <v>47178</v>
      </c>
      <c r="C13059">
        <v>38.933174133000001</v>
      </c>
    </row>
    <row r="13060" spans="1:3" x14ac:dyDescent="0.25">
      <c r="A13060">
        <v>10683</v>
      </c>
      <c r="B13060" s="1">
        <f>DATE(2029,4,1) + TIME(0,0,0)</f>
        <v>47209</v>
      </c>
      <c r="C13060">
        <v>38.946311950999998</v>
      </c>
    </row>
    <row r="13061" spans="1:3" x14ac:dyDescent="0.25">
      <c r="A13061">
        <v>10713</v>
      </c>
      <c r="B13061" s="1">
        <f>DATE(2029,5,1) + TIME(0,0,0)</f>
        <v>47239</v>
      </c>
      <c r="C13061">
        <v>38.958992004000002</v>
      </c>
    </row>
    <row r="13062" spans="1:3" x14ac:dyDescent="0.25">
      <c r="A13062">
        <v>10744</v>
      </c>
      <c r="B13062" s="1">
        <f>DATE(2029,6,1) + TIME(0,0,0)</f>
        <v>47270</v>
      </c>
      <c r="C13062">
        <v>38.972053528000004</v>
      </c>
    </row>
    <row r="13063" spans="1:3" x14ac:dyDescent="0.25">
      <c r="A13063">
        <v>10774</v>
      </c>
      <c r="B13063" s="1">
        <f>DATE(2029,7,1) + TIME(0,0,0)</f>
        <v>47300</v>
      </c>
      <c r="C13063">
        <v>38.984657288000001</v>
      </c>
    </row>
    <row r="13064" spans="1:3" x14ac:dyDescent="0.25">
      <c r="A13064">
        <v>10805</v>
      </c>
      <c r="B13064" s="1">
        <f>DATE(2029,8,1) + TIME(0,0,0)</f>
        <v>47331</v>
      </c>
      <c r="C13064">
        <v>38.997642517000003</v>
      </c>
    </row>
    <row r="13065" spans="1:3" x14ac:dyDescent="0.25">
      <c r="A13065">
        <v>10836</v>
      </c>
      <c r="B13065" s="1">
        <f>DATE(2029,9,1) + TIME(0,0,0)</f>
        <v>47362</v>
      </c>
      <c r="C13065">
        <v>39.010589600000003</v>
      </c>
    </row>
    <row r="13066" spans="1:3" x14ac:dyDescent="0.25">
      <c r="A13066">
        <v>10866</v>
      </c>
      <c r="B13066" s="1">
        <f>DATE(2029,10,1) + TIME(0,0,0)</f>
        <v>47392</v>
      </c>
      <c r="C13066">
        <v>39.023082733000003</v>
      </c>
    </row>
    <row r="13067" spans="1:3" x14ac:dyDescent="0.25">
      <c r="A13067">
        <v>10897</v>
      </c>
      <c r="B13067" s="1">
        <f>DATE(2029,11,1) + TIME(0,0,0)</f>
        <v>47423</v>
      </c>
      <c r="C13067">
        <v>39.035953522</v>
      </c>
    </row>
    <row r="13068" spans="1:3" x14ac:dyDescent="0.25">
      <c r="A13068">
        <v>10927</v>
      </c>
      <c r="B13068" s="1">
        <f>DATE(2029,12,1) + TIME(0,0,0)</f>
        <v>47453</v>
      </c>
      <c r="C13068">
        <v>39.048374176000003</v>
      </c>
    </row>
    <row r="13069" spans="1:3" x14ac:dyDescent="0.25">
      <c r="A13069">
        <v>10958</v>
      </c>
      <c r="B13069" s="1">
        <f>DATE(2030,1,1) + TIME(0,0,0)</f>
        <v>47484</v>
      </c>
      <c r="C13069">
        <v>39.061168670999997</v>
      </c>
    </row>
    <row r="13070" spans="1:3" x14ac:dyDescent="0.25">
      <c r="A13070">
        <v>10989</v>
      </c>
      <c r="B13070" s="1">
        <f>DATE(2030,2,1) + TIME(0,0,0)</f>
        <v>47515</v>
      </c>
      <c r="C13070">
        <v>39.073925017999997</v>
      </c>
    </row>
    <row r="13071" spans="1:3" x14ac:dyDescent="0.25">
      <c r="A13071">
        <v>11017</v>
      </c>
      <c r="B13071" s="1">
        <f>DATE(2030,3,1) + TIME(0,0,0)</f>
        <v>47543</v>
      </c>
      <c r="C13071">
        <v>39.085418701000002</v>
      </c>
    </row>
    <row r="13072" spans="1:3" x14ac:dyDescent="0.25">
      <c r="A13072">
        <v>11048</v>
      </c>
      <c r="B13072" s="1">
        <f>DATE(2030,4,1) + TIME(0,0,0)</f>
        <v>47574</v>
      </c>
      <c r="C13072">
        <v>39.098102570000002</v>
      </c>
    </row>
    <row r="13073" spans="1:3" x14ac:dyDescent="0.25">
      <c r="A13073">
        <v>11078</v>
      </c>
      <c r="B13073" s="1">
        <f>DATE(2030,5,1) + TIME(0,0,0)</f>
        <v>47604</v>
      </c>
      <c r="C13073">
        <v>39.110343933000003</v>
      </c>
    </row>
    <row r="13074" spans="1:3" x14ac:dyDescent="0.25">
      <c r="A13074">
        <v>11109</v>
      </c>
      <c r="B13074" s="1">
        <f>DATE(2030,6,1) + TIME(0,0,0)</f>
        <v>47635</v>
      </c>
      <c r="C13074">
        <v>39.122959137000002</v>
      </c>
    </row>
    <row r="13075" spans="1:3" x14ac:dyDescent="0.25">
      <c r="A13075">
        <v>11139</v>
      </c>
      <c r="B13075" s="1">
        <f>DATE(2030,7,1) + TIME(0,0,0)</f>
        <v>47665</v>
      </c>
      <c r="C13075">
        <v>39.135131835999999</v>
      </c>
    </row>
    <row r="13076" spans="1:3" x14ac:dyDescent="0.25">
      <c r="A13076">
        <v>11170</v>
      </c>
      <c r="B13076" s="1">
        <f>DATE(2030,8,1) + TIME(0,0,0)</f>
        <v>47696</v>
      </c>
      <c r="C13076">
        <v>39.147674561000002</v>
      </c>
    </row>
    <row r="13077" spans="1:3" x14ac:dyDescent="0.25">
      <c r="A13077">
        <v>11201</v>
      </c>
      <c r="B13077" s="1">
        <f>DATE(2030,9,1) + TIME(0,0,0)</f>
        <v>47727</v>
      </c>
      <c r="C13077">
        <v>39.160179137999997</v>
      </c>
    </row>
    <row r="13078" spans="1:3" x14ac:dyDescent="0.25">
      <c r="A13078">
        <v>11231</v>
      </c>
      <c r="B13078" s="1">
        <f>DATE(2030,10,1) + TIME(0,0,0)</f>
        <v>47757</v>
      </c>
      <c r="C13078">
        <v>39.172248840000002</v>
      </c>
    </row>
    <row r="13079" spans="1:3" x14ac:dyDescent="0.25">
      <c r="A13079">
        <v>11262</v>
      </c>
      <c r="B13079" s="1">
        <f>DATE(2030,11,1) + TIME(0,0,0)</f>
        <v>47788</v>
      </c>
      <c r="C13079">
        <v>39.184684752999999</v>
      </c>
    </row>
    <row r="13080" spans="1:3" x14ac:dyDescent="0.25">
      <c r="A13080">
        <v>11292</v>
      </c>
      <c r="B13080" s="1">
        <f>DATE(2030,12,1) + TIME(0,0,0)</f>
        <v>47818</v>
      </c>
      <c r="C13080">
        <v>39.196685791</v>
      </c>
    </row>
    <row r="13081" spans="1:3" x14ac:dyDescent="0.25">
      <c r="A13081">
        <v>11323</v>
      </c>
      <c r="B13081" s="1">
        <f>DATE(2031,1,1) + TIME(0,0,0)</f>
        <v>47849</v>
      </c>
      <c r="C13081">
        <v>39.209053040000001</v>
      </c>
    </row>
    <row r="13082" spans="1:3" x14ac:dyDescent="0.25">
      <c r="A13082">
        <v>11354</v>
      </c>
      <c r="B13082" s="1">
        <f>DATE(2031,2,1) + TIME(0,0,0)</f>
        <v>47880</v>
      </c>
      <c r="C13082">
        <v>39.221385955999999</v>
      </c>
    </row>
    <row r="13083" spans="1:3" x14ac:dyDescent="0.25">
      <c r="A13083">
        <v>11382</v>
      </c>
      <c r="B13083" s="1">
        <f>DATE(2031,3,1) + TIME(0,0,0)</f>
        <v>47908</v>
      </c>
      <c r="C13083">
        <v>39.232494354000004</v>
      </c>
    </row>
    <row r="13084" spans="1:3" x14ac:dyDescent="0.25">
      <c r="A13084">
        <v>11413</v>
      </c>
      <c r="B13084" s="1">
        <f>DATE(2031,4,1) + TIME(0,0,0)</f>
        <v>47939</v>
      </c>
      <c r="C13084">
        <v>39.244762420999997</v>
      </c>
    </row>
    <row r="13085" spans="1:3" x14ac:dyDescent="0.25">
      <c r="A13085">
        <v>11443</v>
      </c>
      <c r="B13085" s="1">
        <f>DATE(2031,5,1) + TIME(0,0,0)</f>
        <v>47969</v>
      </c>
      <c r="C13085">
        <v>39.256599426000001</v>
      </c>
    </row>
    <row r="13086" spans="1:3" x14ac:dyDescent="0.25">
      <c r="A13086">
        <v>11474</v>
      </c>
      <c r="B13086" s="1">
        <f>DATE(2031,6,1) + TIME(0,0,0)</f>
        <v>48000</v>
      </c>
      <c r="C13086">
        <v>39.268798828000001</v>
      </c>
    </row>
    <row r="13087" spans="1:3" x14ac:dyDescent="0.25">
      <c r="A13087">
        <v>11504</v>
      </c>
      <c r="B13087" s="1">
        <f>DATE(2031,7,1) + TIME(0,0,0)</f>
        <v>48030</v>
      </c>
      <c r="C13087">
        <v>39.280570984000001</v>
      </c>
    </row>
    <row r="13088" spans="1:3" x14ac:dyDescent="0.25">
      <c r="A13088">
        <v>11535</v>
      </c>
      <c r="B13088" s="1">
        <f>DATE(2031,8,1) + TIME(0,0,0)</f>
        <v>48061</v>
      </c>
      <c r="C13088">
        <v>39.292701721</v>
      </c>
    </row>
    <row r="13089" spans="1:3" x14ac:dyDescent="0.25">
      <c r="A13089">
        <v>11566</v>
      </c>
      <c r="B13089" s="1">
        <f>DATE(2031,9,1) + TIME(0,0,0)</f>
        <v>48092</v>
      </c>
      <c r="C13089">
        <v>39.304798126000001</v>
      </c>
    </row>
    <row r="13090" spans="1:3" x14ac:dyDescent="0.25">
      <c r="A13090">
        <v>11596</v>
      </c>
      <c r="B13090" s="1">
        <f>DATE(2031,10,1) + TIME(0,0,0)</f>
        <v>48122</v>
      </c>
      <c r="C13090">
        <v>39.316474915000001</v>
      </c>
    </row>
    <row r="13091" spans="1:3" x14ac:dyDescent="0.25">
      <c r="A13091">
        <v>11627</v>
      </c>
      <c r="B13091" s="1">
        <f>DATE(2031,11,1) + TIME(0,0,0)</f>
        <v>48153</v>
      </c>
      <c r="C13091">
        <v>39.328502655000001</v>
      </c>
    </row>
    <row r="13092" spans="1:3" x14ac:dyDescent="0.25">
      <c r="A13092">
        <v>11657</v>
      </c>
      <c r="B13092" s="1">
        <f>DATE(2031,12,1) + TIME(0,0,0)</f>
        <v>48183</v>
      </c>
      <c r="C13092">
        <v>39.340114593999999</v>
      </c>
    </row>
    <row r="13093" spans="1:3" x14ac:dyDescent="0.25">
      <c r="A13093">
        <v>11688</v>
      </c>
      <c r="B13093" s="1">
        <f>DATE(2032,1,1) + TIME(0,0,0)</f>
        <v>48214</v>
      </c>
      <c r="C13093">
        <v>39.352077483999999</v>
      </c>
    </row>
    <row r="13094" spans="1:3" x14ac:dyDescent="0.25">
      <c r="A13094">
        <v>11719</v>
      </c>
      <c r="B13094" s="1">
        <f>DATE(2032,2,1) + TIME(0,0,0)</f>
        <v>48245</v>
      </c>
      <c r="C13094">
        <v>39.364013671999999</v>
      </c>
    </row>
    <row r="13095" spans="1:3" x14ac:dyDescent="0.25">
      <c r="A13095">
        <v>11748</v>
      </c>
      <c r="B13095" s="1">
        <f>DATE(2032,3,1) + TIME(0,0,0)</f>
        <v>48274</v>
      </c>
      <c r="C13095">
        <v>39.375148772999999</v>
      </c>
    </row>
    <row r="13096" spans="1:3" x14ac:dyDescent="0.25">
      <c r="A13096">
        <v>11779</v>
      </c>
      <c r="B13096" s="1">
        <f>DATE(2032,4,1) + TIME(0,0,0)</f>
        <v>48305</v>
      </c>
      <c r="C13096">
        <v>39.387020110999998</v>
      </c>
    </row>
    <row r="13097" spans="1:3" x14ac:dyDescent="0.25">
      <c r="A13097">
        <v>11809</v>
      </c>
      <c r="B13097" s="1">
        <f>DATE(2032,5,1) + TIME(0,0,0)</f>
        <v>48335</v>
      </c>
      <c r="C13097">
        <v>39.398479461999997</v>
      </c>
    </row>
    <row r="13098" spans="1:3" x14ac:dyDescent="0.25">
      <c r="A13098">
        <v>11840</v>
      </c>
      <c r="B13098" s="1">
        <f>DATE(2032,6,1) + TIME(0,0,0)</f>
        <v>48366</v>
      </c>
      <c r="C13098">
        <v>39.410289763999998</v>
      </c>
    </row>
    <row r="13099" spans="1:3" x14ac:dyDescent="0.25">
      <c r="A13099">
        <v>11870</v>
      </c>
      <c r="B13099" s="1">
        <f>DATE(2032,7,1) + TIME(0,0,0)</f>
        <v>48396</v>
      </c>
      <c r="C13099">
        <v>39.421688080000003</v>
      </c>
    </row>
    <row r="13100" spans="1:3" x14ac:dyDescent="0.25">
      <c r="A13100">
        <v>11901</v>
      </c>
      <c r="B13100" s="1">
        <f>DATE(2032,8,1) + TIME(0,0,0)</f>
        <v>48427</v>
      </c>
      <c r="C13100">
        <v>39.433441162000001</v>
      </c>
    </row>
    <row r="13101" spans="1:3" x14ac:dyDescent="0.25">
      <c r="A13101">
        <v>11932</v>
      </c>
      <c r="B13101" s="1">
        <f>DATE(2032,9,1) + TIME(0,0,0)</f>
        <v>48458</v>
      </c>
      <c r="C13101">
        <v>39.445163727000001</v>
      </c>
    </row>
    <row r="13102" spans="1:3" x14ac:dyDescent="0.25">
      <c r="A13102">
        <v>11962</v>
      </c>
      <c r="B13102" s="1">
        <f>DATE(2032,10,1) + TIME(0,0,0)</f>
        <v>48488</v>
      </c>
      <c r="C13102">
        <v>39.456478119000003</v>
      </c>
    </row>
    <row r="13103" spans="1:3" x14ac:dyDescent="0.25">
      <c r="A13103">
        <v>11993</v>
      </c>
      <c r="B13103" s="1">
        <f>DATE(2032,11,1) + TIME(0,0,0)</f>
        <v>48519</v>
      </c>
      <c r="C13103">
        <v>39.468143462999997</v>
      </c>
    </row>
    <row r="13104" spans="1:3" x14ac:dyDescent="0.25">
      <c r="A13104">
        <v>12023</v>
      </c>
      <c r="B13104" s="1">
        <f>DATE(2032,12,1) + TIME(0,0,0)</f>
        <v>48549</v>
      </c>
      <c r="C13104">
        <v>39.479404449</v>
      </c>
    </row>
    <row r="13105" spans="1:3" x14ac:dyDescent="0.25">
      <c r="A13105">
        <v>12054</v>
      </c>
      <c r="B13105" s="1">
        <f>DATE(2033,1,1) + TIME(0,0,0)</f>
        <v>48580</v>
      </c>
      <c r="C13105">
        <v>39.491008759000003</v>
      </c>
    </row>
    <row r="13106" spans="1:3" x14ac:dyDescent="0.25">
      <c r="A13106">
        <v>12085</v>
      </c>
      <c r="B13106" s="1">
        <f>DATE(2033,2,1) + TIME(0,0,0)</f>
        <v>48611</v>
      </c>
      <c r="C13106">
        <v>39.502586364999999</v>
      </c>
    </row>
    <row r="13107" spans="1:3" x14ac:dyDescent="0.25">
      <c r="A13107">
        <v>12113</v>
      </c>
      <c r="B13107" s="1">
        <f>DATE(2033,3,1) + TIME(0,0,0)</f>
        <v>48639</v>
      </c>
      <c r="C13107">
        <v>39.513023376</v>
      </c>
    </row>
    <row r="13108" spans="1:3" x14ac:dyDescent="0.25">
      <c r="A13108">
        <v>12144</v>
      </c>
      <c r="B13108" s="1">
        <f>DATE(2033,4,1) + TIME(0,0,0)</f>
        <v>48670</v>
      </c>
      <c r="C13108">
        <v>39.524543762</v>
      </c>
    </row>
    <row r="13109" spans="1:3" x14ac:dyDescent="0.25">
      <c r="A13109">
        <v>12174</v>
      </c>
      <c r="B13109" s="1">
        <f>DATE(2033,5,1) + TIME(0,0,0)</f>
        <v>48700</v>
      </c>
      <c r="C13109">
        <v>39.535671233999999</v>
      </c>
    </row>
    <row r="13110" spans="1:3" x14ac:dyDescent="0.25">
      <c r="A13110">
        <v>12205</v>
      </c>
      <c r="B13110" s="1">
        <f>DATE(2033,6,1) + TIME(0,0,0)</f>
        <v>48731</v>
      </c>
      <c r="C13110">
        <v>39.547138214</v>
      </c>
    </row>
    <row r="13111" spans="1:3" x14ac:dyDescent="0.25">
      <c r="A13111">
        <v>12235</v>
      </c>
      <c r="B13111" s="1">
        <f>DATE(2033,7,1) + TIME(0,0,0)</f>
        <v>48761</v>
      </c>
      <c r="C13111">
        <v>39.558212279999999</v>
      </c>
    </row>
    <row r="13112" spans="1:3" x14ac:dyDescent="0.25">
      <c r="A13112">
        <v>12266</v>
      </c>
      <c r="B13112" s="1">
        <f>DATE(2033,8,1) + TIME(0,0,0)</f>
        <v>48792</v>
      </c>
      <c r="C13112">
        <v>39.569625854000002</v>
      </c>
    </row>
    <row r="13113" spans="1:3" x14ac:dyDescent="0.25">
      <c r="A13113">
        <v>12297</v>
      </c>
      <c r="B13113" s="1">
        <f>DATE(2033,9,1) + TIME(0,0,0)</f>
        <v>48823</v>
      </c>
      <c r="C13113">
        <v>39.581012725999997</v>
      </c>
    </row>
    <row r="13114" spans="1:3" x14ac:dyDescent="0.25">
      <c r="A13114">
        <v>12327</v>
      </c>
      <c r="B13114" s="1">
        <f>DATE(2033,10,1) + TIME(0,0,0)</f>
        <v>48853</v>
      </c>
      <c r="C13114">
        <v>39.592006683000001</v>
      </c>
    </row>
    <row r="13115" spans="1:3" x14ac:dyDescent="0.25">
      <c r="A13115">
        <v>12358</v>
      </c>
      <c r="B13115" s="1">
        <f>DATE(2033,11,1) + TIME(0,0,0)</f>
        <v>48884</v>
      </c>
      <c r="C13115">
        <v>39.603340148999997</v>
      </c>
    </row>
    <row r="13116" spans="1:3" x14ac:dyDescent="0.25">
      <c r="A13116">
        <v>12388</v>
      </c>
      <c r="B13116" s="1">
        <f>DATE(2033,12,1) + TIME(0,0,0)</f>
        <v>48914</v>
      </c>
      <c r="C13116">
        <v>39.614280700999998</v>
      </c>
    </row>
    <row r="13117" spans="1:3" x14ac:dyDescent="0.25">
      <c r="A13117">
        <v>12419</v>
      </c>
      <c r="B13117" s="1">
        <f>DATE(2034,1,1) + TIME(0,0,0)</f>
        <v>48945</v>
      </c>
      <c r="C13117">
        <v>39.625556946000003</v>
      </c>
    </row>
    <row r="13118" spans="1:3" x14ac:dyDescent="0.25">
      <c r="A13118">
        <v>12450</v>
      </c>
      <c r="B13118" s="1">
        <f>DATE(2034,2,1) + TIME(0,0,0)</f>
        <v>48976</v>
      </c>
      <c r="C13118">
        <v>39.636810302999997</v>
      </c>
    </row>
    <row r="13119" spans="1:3" x14ac:dyDescent="0.25">
      <c r="A13119">
        <v>12478</v>
      </c>
      <c r="B13119" s="1">
        <f>DATE(2034,3,1) + TIME(0,0,0)</f>
        <v>49004</v>
      </c>
      <c r="C13119">
        <v>39.646949767999999</v>
      </c>
    </row>
    <row r="13120" spans="1:3" x14ac:dyDescent="0.25">
      <c r="A13120">
        <v>12509</v>
      </c>
      <c r="B13120" s="1">
        <f>DATE(2034,4,1) + TIME(0,0,0)</f>
        <v>49035</v>
      </c>
      <c r="C13120">
        <v>39.658149719000001</v>
      </c>
    </row>
    <row r="13121" spans="1:3" x14ac:dyDescent="0.25">
      <c r="A13121">
        <v>12539</v>
      </c>
      <c r="B13121" s="1">
        <f>DATE(2034,5,1) + TIME(0,0,0)</f>
        <v>49065</v>
      </c>
      <c r="C13121">
        <v>39.668964385999999</v>
      </c>
    </row>
    <row r="13122" spans="1:3" x14ac:dyDescent="0.25">
      <c r="A13122">
        <v>12570</v>
      </c>
      <c r="B13122" s="1">
        <f>DATE(2034,6,1) + TIME(0,0,0)</f>
        <v>49096</v>
      </c>
      <c r="C13122">
        <v>39.680110931000002</v>
      </c>
    </row>
    <row r="13123" spans="1:3" x14ac:dyDescent="0.25">
      <c r="A13123">
        <v>12600</v>
      </c>
      <c r="B13123" s="1">
        <f>DATE(2034,7,1) + TIME(0,0,0)</f>
        <v>49126</v>
      </c>
      <c r="C13123">
        <v>39.690872192</v>
      </c>
    </row>
    <row r="13124" spans="1:3" x14ac:dyDescent="0.25">
      <c r="A13124">
        <v>12631</v>
      </c>
      <c r="B13124" s="1">
        <f>DATE(2034,8,1) + TIME(0,0,0)</f>
        <v>49157</v>
      </c>
      <c r="C13124">
        <v>39.701969147</v>
      </c>
    </row>
    <row r="13125" spans="1:3" x14ac:dyDescent="0.25">
      <c r="A13125">
        <v>12662</v>
      </c>
      <c r="B13125" s="1">
        <f>DATE(2034,9,1) + TIME(0,0,0)</f>
        <v>49188</v>
      </c>
      <c r="C13125">
        <v>39.713035583</v>
      </c>
    </row>
    <row r="13126" spans="1:3" x14ac:dyDescent="0.25">
      <c r="A13126">
        <v>12692</v>
      </c>
      <c r="B13126" s="1">
        <f>DATE(2034,10,1) + TIME(0,0,0)</f>
        <v>49218</v>
      </c>
      <c r="C13126">
        <v>39.723724365000002</v>
      </c>
    </row>
    <row r="13127" spans="1:3" x14ac:dyDescent="0.25">
      <c r="A13127">
        <v>12723</v>
      </c>
      <c r="B13127" s="1">
        <f>DATE(2034,11,1) + TIME(0,0,0)</f>
        <v>49249</v>
      </c>
      <c r="C13127">
        <v>39.734741210999999</v>
      </c>
    </row>
    <row r="13128" spans="1:3" x14ac:dyDescent="0.25">
      <c r="A13128">
        <v>12753</v>
      </c>
      <c r="B13128" s="1">
        <f>DATE(2034,12,1) + TIME(0,0,0)</f>
        <v>49279</v>
      </c>
      <c r="C13128">
        <v>39.745376587000003</v>
      </c>
    </row>
    <row r="13129" spans="1:3" x14ac:dyDescent="0.25">
      <c r="A13129">
        <v>12784</v>
      </c>
      <c r="B13129" s="1">
        <f>DATE(2035,1,1) + TIME(0,0,0)</f>
        <v>49310</v>
      </c>
      <c r="C13129">
        <v>39.756340027</v>
      </c>
    </row>
    <row r="13130" spans="1:3" x14ac:dyDescent="0.25">
      <c r="A13130">
        <v>12815</v>
      </c>
      <c r="B13130" s="1">
        <f>DATE(2035,2,1) + TIME(0,0,0)</f>
        <v>49341</v>
      </c>
      <c r="C13130">
        <v>39.767280579000001</v>
      </c>
    </row>
    <row r="13131" spans="1:3" x14ac:dyDescent="0.25">
      <c r="A13131">
        <v>12843</v>
      </c>
      <c r="B13131" s="1">
        <f>DATE(2035,3,1) + TIME(0,0,0)</f>
        <v>49369</v>
      </c>
      <c r="C13131">
        <v>39.777137756000002</v>
      </c>
    </row>
    <row r="13132" spans="1:3" x14ac:dyDescent="0.25">
      <c r="A13132">
        <v>12874</v>
      </c>
      <c r="B13132" s="1">
        <f>DATE(2035,4,1) + TIME(0,0,0)</f>
        <v>49400</v>
      </c>
      <c r="C13132">
        <v>39.788028717000003</v>
      </c>
    </row>
    <row r="13133" spans="1:3" x14ac:dyDescent="0.25">
      <c r="A13133">
        <v>12904</v>
      </c>
      <c r="B13133" s="1">
        <f>DATE(2035,5,1) + TIME(0,0,0)</f>
        <v>49430</v>
      </c>
      <c r="C13133">
        <v>39.798542023000003</v>
      </c>
    </row>
    <row r="13134" spans="1:3" x14ac:dyDescent="0.25">
      <c r="A13134">
        <v>12935</v>
      </c>
      <c r="B13134" s="1">
        <f>DATE(2035,6,1) + TIME(0,0,0)</f>
        <v>49461</v>
      </c>
      <c r="C13134">
        <v>39.809379577999998</v>
      </c>
    </row>
    <row r="13135" spans="1:3" x14ac:dyDescent="0.25">
      <c r="A13135">
        <v>12965</v>
      </c>
      <c r="B13135" s="1">
        <f>DATE(2035,7,1) + TIME(0,0,0)</f>
        <v>49491</v>
      </c>
      <c r="C13135">
        <v>39.819843292000002</v>
      </c>
    </row>
    <row r="13136" spans="1:3" x14ac:dyDescent="0.25">
      <c r="A13136">
        <v>12996</v>
      </c>
      <c r="B13136" s="1">
        <f>DATE(2035,8,1) + TIME(0,0,0)</f>
        <v>49522</v>
      </c>
      <c r="C13136">
        <v>39.830631255999997</v>
      </c>
    </row>
    <row r="13137" spans="1:3" x14ac:dyDescent="0.25">
      <c r="A13137">
        <v>13027</v>
      </c>
      <c r="B13137" s="1">
        <f>DATE(2035,9,1) + TIME(0,0,0)</f>
        <v>49553</v>
      </c>
      <c r="C13137">
        <v>39.841392517000003</v>
      </c>
    </row>
    <row r="13138" spans="1:3" x14ac:dyDescent="0.25">
      <c r="A13138">
        <v>13057</v>
      </c>
      <c r="B13138" s="1">
        <f>DATE(2035,10,1) + TIME(0,0,0)</f>
        <v>49583</v>
      </c>
      <c r="C13138">
        <v>39.851783752000003</v>
      </c>
    </row>
    <row r="13139" spans="1:3" x14ac:dyDescent="0.25">
      <c r="A13139">
        <v>13088</v>
      </c>
      <c r="B13139" s="1">
        <f>DATE(2035,11,1) + TIME(0,0,0)</f>
        <v>49614</v>
      </c>
      <c r="C13139">
        <v>39.862495422000002</v>
      </c>
    </row>
    <row r="13140" spans="1:3" x14ac:dyDescent="0.25">
      <c r="A13140">
        <v>13118</v>
      </c>
      <c r="B13140" s="1">
        <f>DATE(2035,12,1) + TIME(0,0,0)</f>
        <v>49644</v>
      </c>
      <c r="C13140">
        <v>39.872837066999999</v>
      </c>
    </row>
    <row r="13141" spans="1:3" x14ac:dyDescent="0.25">
      <c r="A13141">
        <v>13149</v>
      </c>
      <c r="B13141" s="1">
        <f>DATE(2036,1,1) + TIME(0,0,0)</f>
        <v>49675</v>
      </c>
      <c r="C13141">
        <v>39.883499145999998</v>
      </c>
    </row>
    <row r="13142" spans="1:3" x14ac:dyDescent="0.25">
      <c r="A13142">
        <v>13180</v>
      </c>
      <c r="B13142" s="1">
        <f>DATE(2036,2,1) + TIME(0,0,0)</f>
        <v>49706</v>
      </c>
      <c r="C13142">
        <v>39.894138335999997</v>
      </c>
    </row>
    <row r="13143" spans="1:3" x14ac:dyDescent="0.25">
      <c r="A13143">
        <v>13209</v>
      </c>
      <c r="B13143" s="1">
        <f>DATE(2036,3,1) + TIME(0,0,0)</f>
        <v>49735</v>
      </c>
      <c r="C13143">
        <v>39.904064177999999</v>
      </c>
    </row>
    <row r="13144" spans="1:3" x14ac:dyDescent="0.25">
      <c r="A13144">
        <v>13240</v>
      </c>
      <c r="B13144" s="1">
        <f>DATE(2036,4,1) + TIME(0,0,0)</f>
        <v>49766</v>
      </c>
      <c r="C13144">
        <v>39.914649963000002</v>
      </c>
    </row>
    <row r="13145" spans="1:3" x14ac:dyDescent="0.25">
      <c r="A13145">
        <v>13270</v>
      </c>
      <c r="B13145" s="1">
        <f>DATE(2036,5,1) + TIME(0,0,0)</f>
        <v>49796</v>
      </c>
      <c r="C13145">
        <v>39.924873351999999</v>
      </c>
    </row>
    <row r="13146" spans="1:3" x14ac:dyDescent="0.25">
      <c r="A13146">
        <v>13301</v>
      </c>
      <c r="B13146" s="1">
        <f>DATE(2036,6,1) + TIME(0,0,0)</f>
        <v>49827</v>
      </c>
      <c r="C13146">
        <v>39.935409546000002</v>
      </c>
    </row>
    <row r="13147" spans="1:3" x14ac:dyDescent="0.25">
      <c r="A13147">
        <v>13331</v>
      </c>
      <c r="B13147" s="1">
        <f>DATE(2036,7,1) + TIME(0,0,0)</f>
        <v>49857</v>
      </c>
      <c r="C13147">
        <v>39.945587158000002</v>
      </c>
    </row>
    <row r="13148" spans="1:3" x14ac:dyDescent="0.25">
      <c r="A13148">
        <v>13362</v>
      </c>
      <c r="B13148" s="1">
        <f>DATE(2036,8,1) + TIME(0,0,0)</f>
        <v>49888</v>
      </c>
      <c r="C13148">
        <v>39.956073760999999</v>
      </c>
    </row>
    <row r="13149" spans="1:3" x14ac:dyDescent="0.25">
      <c r="A13149">
        <v>13393</v>
      </c>
      <c r="B13149" s="1">
        <f>DATE(2036,9,1) + TIME(0,0,0)</f>
        <v>49919</v>
      </c>
      <c r="C13149">
        <v>39.966537475999999</v>
      </c>
    </row>
    <row r="13150" spans="1:3" x14ac:dyDescent="0.25">
      <c r="A13150">
        <v>13423</v>
      </c>
      <c r="B13150" s="1">
        <f>DATE(2036,10,1) + TIME(0,0,0)</f>
        <v>49949</v>
      </c>
      <c r="C13150">
        <v>39.976642609000002</v>
      </c>
    </row>
    <row r="13151" spans="1:3" x14ac:dyDescent="0.25">
      <c r="A13151">
        <v>13454</v>
      </c>
      <c r="B13151" s="1">
        <f>DATE(2036,11,1) + TIME(0,0,0)</f>
        <v>49980</v>
      </c>
      <c r="C13151">
        <v>39.987056731999999</v>
      </c>
    </row>
    <row r="13152" spans="1:3" x14ac:dyDescent="0.25">
      <c r="A13152">
        <v>13484</v>
      </c>
      <c r="B13152" s="1">
        <f>DATE(2036,12,1) + TIME(0,0,0)</f>
        <v>50010</v>
      </c>
      <c r="C13152">
        <v>39.997112274000003</v>
      </c>
    </row>
    <row r="13153" spans="1:3" x14ac:dyDescent="0.25">
      <c r="A13153">
        <v>13515</v>
      </c>
      <c r="B13153" s="1">
        <f>DATE(2037,1,1) + TIME(0,0,0)</f>
        <v>50041</v>
      </c>
      <c r="C13153">
        <v>40.007480620999999</v>
      </c>
    </row>
    <row r="13154" spans="1:3" x14ac:dyDescent="0.25">
      <c r="A13154">
        <v>13546</v>
      </c>
      <c r="B13154" s="1">
        <f>DATE(2037,2,1) + TIME(0,0,0)</f>
        <v>50072</v>
      </c>
      <c r="C13154">
        <v>40.017826079999999</v>
      </c>
    </row>
    <row r="13155" spans="1:3" x14ac:dyDescent="0.25">
      <c r="A13155">
        <v>13574</v>
      </c>
      <c r="B13155" s="1">
        <f>DATE(2037,3,1) + TIME(0,0,0)</f>
        <v>50100</v>
      </c>
      <c r="C13155">
        <v>40.027145386000001</v>
      </c>
    </row>
    <row r="13156" spans="1:3" x14ac:dyDescent="0.25">
      <c r="A13156">
        <v>13605</v>
      </c>
      <c r="B13156" s="1">
        <f>DATE(2037,4,1) + TIME(0,0,0)</f>
        <v>50131</v>
      </c>
      <c r="C13156">
        <v>40.037441254000001</v>
      </c>
    </row>
    <row r="13157" spans="1:3" x14ac:dyDescent="0.25">
      <c r="A13157">
        <v>13635</v>
      </c>
      <c r="B13157" s="1">
        <f>DATE(2037,5,1) + TIME(0,0,0)</f>
        <v>50161</v>
      </c>
      <c r="C13157">
        <v>40.047386168999999</v>
      </c>
    </row>
    <row r="13158" spans="1:3" x14ac:dyDescent="0.25">
      <c r="A13158">
        <v>13666</v>
      </c>
      <c r="B13158" s="1">
        <f>DATE(2037,6,1) + TIME(0,0,0)</f>
        <v>50192</v>
      </c>
      <c r="C13158">
        <v>40.057636260999999</v>
      </c>
    </row>
    <row r="13159" spans="1:3" x14ac:dyDescent="0.25">
      <c r="A13159">
        <v>13696</v>
      </c>
      <c r="B13159" s="1">
        <f>DATE(2037,7,1) + TIME(0,0,0)</f>
        <v>50222</v>
      </c>
      <c r="C13159">
        <v>40.067531586000001</v>
      </c>
    </row>
    <row r="13160" spans="1:3" x14ac:dyDescent="0.25">
      <c r="A13160">
        <v>13727</v>
      </c>
      <c r="B13160" s="1">
        <f>DATE(2037,8,1) + TIME(0,0,0)</f>
        <v>50253</v>
      </c>
      <c r="C13160">
        <v>40.077735900999997</v>
      </c>
    </row>
    <row r="13161" spans="1:3" x14ac:dyDescent="0.25">
      <c r="A13161">
        <v>13758</v>
      </c>
      <c r="B13161" s="1">
        <f>DATE(2037,9,1) + TIME(0,0,0)</f>
        <v>50284</v>
      </c>
      <c r="C13161">
        <v>40.087917328000003</v>
      </c>
    </row>
    <row r="13162" spans="1:3" x14ac:dyDescent="0.25">
      <c r="A13162">
        <v>13788</v>
      </c>
      <c r="B13162" s="1">
        <f>DATE(2037,10,1) + TIME(0,0,0)</f>
        <v>50314</v>
      </c>
      <c r="C13162">
        <v>40.097743987999998</v>
      </c>
    </row>
    <row r="13163" spans="1:3" x14ac:dyDescent="0.25">
      <c r="A13163">
        <v>13819</v>
      </c>
      <c r="B13163" s="1">
        <f>DATE(2037,11,1) + TIME(0,0,0)</f>
        <v>50345</v>
      </c>
      <c r="C13163">
        <v>40.107879638999997</v>
      </c>
    </row>
    <row r="13164" spans="1:3" x14ac:dyDescent="0.25">
      <c r="A13164">
        <v>13849</v>
      </c>
      <c r="B13164" s="1">
        <f>DATE(2037,12,1) + TIME(0,0,0)</f>
        <v>50375</v>
      </c>
      <c r="C13164">
        <v>40.117664337000001</v>
      </c>
    </row>
    <row r="13165" spans="1:3" x14ac:dyDescent="0.25">
      <c r="A13165">
        <v>13880</v>
      </c>
      <c r="B13165" s="1">
        <f>DATE(2038,1,1) + TIME(0,0,0)</f>
        <v>50406</v>
      </c>
      <c r="C13165">
        <v>40.127750397</v>
      </c>
    </row>
    <row r="13166" spans="1:3" x14ac:dyDescent="0.25">
      <c r="A13166">
        <v>13911</v>
      </c>
      <c r="B13166" s="1">
        <f>DATE(2038,2,1) + TIME(0,0,0)</f>
        <v>50437</v>
      </c>
      <c r="C13166">
        <v>40.137817382999998</v>
      </c>
    </row>
    <row r="13167" spans="1:3" x14ac:dyDescent="0.25">
      <c r="A13167">
        <v>13939</v>
      </c>
      <c r="B13167" s="1">
        <f>DATE(2038,3,1) + TIME(0,0,0)</f>
        <v>50465</v>
      </c>
      <c r="C13167">
        <v>40.146888732999997</v>
      </c>
    </row>
    <row r="13168" spans="1:3" x14ac:dyDescent="0.25">
      <c r="A13168">
        <v>13970</v>
      </c>
      <c r="B13168" s="1">
        <f>DATE(2038,4,1) + TIME(0,0,0)</f>
        <v>50496</v>
      </c>
      <c r="C13168">
        <v>40.156909943000002</v>
      </c>
    </row>
    <row r="13169" spans="1:3" x14ac:dyDescent="0.25">
      <c r="A13169">
        <v>14000</v>
      </c>
      <c r="B13169" s="1">
        <f>DATE(2038,5,1) + TIME(0,0,0)</f>
        <v>50526</v>
      </c>
      <c r="C13169">
        <v>40.166587829999997</v>
      </c>
    </row>
    <row r="13170" spans="1:3" x14ac:dyDescent="0.25">
      <c r="A13170">
        <v>14031</v>
      </c>
      <c r="B13170" s="1">
        <f>DATE(2038,6,1) + TIME(0,0,0)</f>
        <v>50557</v>
      </c>
      <c r="C13170">
        <v>40.176563262999998</v>
      </c>
    </row>
    <row r="13171" spans="1:3" x14ac:dyDescent="0.25">
      <c r="A13171">
        <v>14061</v>
      </c>
      <c r="B13171" s="1">
        <f>DATE(2038,7,1) + TIME(0,0,0)</f>
        <v>50587</v>
      </c>
      <c r="C13171">
        <v>40.186195374</v>
      </c>
    </row>
    <row r="13172" spans="1:3" x14ac:dyDescent="0.25">
      <c r="A13172">
        <v>14092</v>
      </c>
      <c r="B13172" s="1">
        <f>DATE(2038,8,1) + TIME(0,0,0)</f>
        <v>50618</v>
      </c>
      <c r="C13172">
        <v>40.196128844999997</v>
      </c>
    </row>
    <row r="13173" spans="1:3" x14ac:dyDescent="0.25">
      <c r="A13173">
        <v>14123</v>
      </c>
      <c r="B13173" s="1">
        <f>DATE(2038,9,1) + TIME(0,0,0)</f>
        <v>50649</v>
      </c>
      <c r="C13173">
        <v>40.206039429</v>
      </c>
    </row>
    <row r="13174" spans="1:3" x14ac:dyDescent="0.25">
      <c r="A13174">
        <v>14153</v>
      </c>
      <c r="B13174" s="1">
        <f>DATE(2038,10,1) + TIME(0,0,0)</f>
        <v>50679</v>
      </c>
      <c r="C13174">
        <v>40.215610503999997</v>
      </c>
    </row>
    <row r="13175" spans="1:3" x14ac:dyDescent="0.25">
      <c r="A13175">
        <v>14184</v>
      </c>
      <c r="B13175" s="1">
        <f>DATE(2038,11,1) + TIME(0,0,0)</f>
        <v>50710</v>
      </c>
      <c r="C13175">
        <v>40.225475310999997</v>
      </c>
    </row>
    <row r="13176" spans="1:3" x14ac:dyDescent="0.25">
      <c r="A13176">
        <v>14214</v>
      </c>
      <c r="B13176" s="1">
        <f>DATE(2038,12,1) + TIME(0,0,0)</f>
        <v>50740</v>
      </c>
      <c r="C13176">
        <v>40.235004425</v>
      </c>
    </row>
    <row r="13177" spans="1:3" x14ac:dyDescent="0.25">
      <c r="A13177">
        <v>14245</v>
      </c>
      <c r="B13177" s="1">
        <f>DATE(2039,1,1) + TIME(0,0,0)</f>
        <v>50771</v>
      </c>
      <c r="C13177">
        <v>40.244827270999998</v>
      </c>
    </row>
    <row r="13178" spans="1:3" x14ac:dyDescent="0.25">
      <c r="A13178">
        <v>14276</v>
      </c>
      <c r="B13178" s="1">
        <f>DATE(2039,2,1) + TIME(0,0,0)</f>
        <v>50802</v>
      </c>
      <c r="C13178">
        <v>40.254627227999997</v>
      </c>
    </row>
    <row r="13179" spans="1:3" x14ac:dyDescent="0.25">
      <c r="A13179">
        <v>14304</v>
      </c>
      <c r="B13179" s="1">
        <f>DATE(2039,3,1) + TIME(0,0,0)</f>
        <v>50830</v>
      </c>
      <c r="C13179">
        <v>40.263462066999999</v>
      </c>
    </row>
    <row r="13180" spans="1:3" x14ac:dyDescent="0.25">
      <c r="A13180">
        <v>14335</v>
      </c>
      <c r="B13180" s="1">
        <f>DATE(2039,4,1) + TIME(0,0,0)</f>
        <v>50861</v>
      </c>
      <c r="C13180">
        <v>40.273220062</v>
      </c>
    </row>
    <row r="13181" spans="1:3" x14ac:dyDescent="0.25">
      <c r="A13181">
        <v>14365</v>
      </c>
      <c r="B13181" s="1">
        <f>DATE(2039,5,1) + TIME(0,0,0)</f>
        <v>50891</v>
      </c>
      <c r="C13181">
        <v>40.282646178999997</v>
      </c>
    </row>
    <row r="13182" spans="1:3" x14ac:dyDescent="0.25">
      <c r="A13182">
        <v>14396</v>
      </c>
      <c r="B13182" s="1">
        <f>DATE(2039,6,1) + TIME(0,0,0)</f>
        <v>50922</v>
      </c>
      <c r="C13182">
        <v>40.292362212999997</v>
      </c>
    </row>
    <row r="13183" spans="1:3" x14ac:dyDescent="0.25">
      <c r="A13183">
        <v>14426</v>
      </c>
      <c r="B13183" s="1">
        <f>DATE(2039,7,1) + TIME(0,0,0)</f>
        <v>50952</v>
      </c>
      <c r="C13183">
        <v>40.301746368000003</v>
      </c>
    </row>
    <row r="13184" spans="1:3" x14ac:dyDescent="0.25">
      <c r="A13184">
        <v>14457</v>
      </c>
      <c r="B13184" s="1">
        <f>DATE(2039,8,1) + TIME(0,0,0)</f>
        <v>50983</v>
      </c>
      <c r="C13184">
        <v>40.311424254999999</v>
      </c>
    </row>
    <row r="13185" spans="1:3" x14ac:dyDescent="0.25">
      <c r="A13185">
        <v>14488</v>
      </c>
      <c r="B13185" s="1">
        <f>DATE(2039,9,1) + TIME(0,0,0)</f>
        <v>51014</v>
      </c>
      <c r="C13185">
        <v>40.321079253999997</v>
      </c>
    </row>
    <row r="13186" spans="1:3" x14ac:dyDescent="0.25">
      <c r="A13186">
        <v>14518</v>
      </c>
      <c r="B13186" s="1">
        <f>DATE(2039,10,1) + TIME(0,0,0)</f>
        <v>51044</v>
      </c>
      <c r="C13186">
        <v>40.330398559999999</v>
      </c>
    </row>
    <row r="13187" spans="1:3" x14ac:dyDescent="0.25">
      <c r="A13187">
        <v>14549</v>
      </c>
      <c r="B13187" s="1">
        <f>DATE(2039,11,1) + TIME(0,0,0)</f>
        <v>51075</v>
      </c>
      <c r="C13187">
        <v>40.340011597</v>
      </c>
    </row>
    <row r="13188" spans="1:3" x14ac:dyDescent="0.25">
      <c r="A13188">
        <v>14579</v>
      </c>
      <c r="B13188" s="1">
        <f>DATE(2039,12,1) + TIME(0,0,0)</f>
        <v>51105</v>
      </c>
      <c r="C13188">
        <v>40.34929657</v>
      </c>
    </row>
    <row r="13189" spans="1:3" x14ac:dyDescent="0.25">
      <c r="A13189">
        <v>14610</v>
      </c>
      <c r="B13189" s="1">
        <f>DATE(2040,1,1) + TIME(0,0,0)</f>
        <v>51136</v>
      </c>
      <c r="C13189">
        <v>40.358867644999997</v>
      </c>
    </row>
    <row r="13190" spans="1:3" x14ac:dyDescent="0.25">
      <c r="A13190">
        <v>14641</v>
      </c>
      <c r="B13190" s="1">
        <f>DATE(2040,2,1) + TIME(0,0,0)</f>
        <v>51167</v>
      </c>
      <c r="C13190">
        <v>40.368419647000003</v>
      </c>
    </row>
    <row r="13191" spans="1:3" x14ac:dyDescent="0.25">
      <c r="A13191">
        <v>14670</v>
      </c>
      <c r="B13191" s="1">
        <f>DATE(2040,3,1) + TIME(0,0,0)</f>
        <v>51196</v>
      </c>
      <c r="C13191">
        <v>40.377334595000001</v>
      </c>
    </row>
    <row r="13192" spans="1:3" x14ac:dyDescent="0.25">
      <c r="A13192">
        <v>14701</v>
      </c>
      <c r="B13192" s="1">
        <f>DATE(2040,4,1) + TIME(0,0,0)</f>
        <v>51227</v>
      </c>
      <c r="C13192">
        <v>40.386844635000003</v>
      </c>
    </row>
    <row r="13193" spans="1:3" x14ac:dyDescent="0.25">
      <c r="A13193">
        <v>14731</v>
      </c>
      <c r="B13193" s="1">
        <f>DATE(2040,5,1) + TIME(0,0,0)</f>
        <v>51257</v>
      </c>
      <c r="C13193">
        <v>40.396030426000003</v>
      </c>
    </row>
    <row r="13194" spans="1:3" x14ac:dyDescent="0.25">
      <c r="A13194">
        <v>14762</v>
      </c>
      <c r="B13194" s="1">
        <f>DATE(2040,6,1) + TIME(0,0,0)</f>
        <v>51288</v>
      </c>
      <c r="C13194">
        <v>40.405498504999997</v>
      </c>
    </row>
    <row r="13195" spans="1:3" x14ac:dyDescent="0.25">
      <c r="A13195">
        <v>14792</v>
      </c>
      <c r="B13195" s="1">
        <f>DATE(2040,7,1) + TIME(0,0,0)</f>
        <v>51318</v>
      </c>
      <c r="C13195">
        <v>40.414638519</v>
      </c>
    </row>
    <row r="13196" spans="1:3" x14ac:dyDescent="0.25">
      <c r="A13196">
        <v>14823</v>
      </c>
      <c r="B13196" s="1">
        <f>DATE(2040,8,1) + TIME(0,0,0)</f>
        <v>51349</v>
      </c>
      <c r="C13196">
        <v>40.424060822000001</v>
      </c>
    </row>
    <row r="13197" spans="1:3" x14ac:dyDescent="0.25">
      <c r="A13197">
        <v>14854</v>
      </c>
      <c r="B13197" s="1">
        <f>DATE(2040,9,1) + TIME(0,0,0)</f>
        <v>51380</v>
      </c>
      <c r="C13197">
        <v>40.433464049999998</v>
      </c>
    </row>
    <row r="13198" spans="1:3" x14ac:dyDescent="0.25">
      <c r="A13198">
        <v>14884</v>
      </c>
      <c r="B13198" s="1">
        <f>DATE(2040,10,1) + TIME(0,0,0)</f>
        <v>51410</v>
      </c>
      <c r="C13198">
        <v>40.442543030000003</v>
      </c>
    </row>
    <row r="13199" spans="1:3" x14ac:dyDescent="0.25">
      <c r="A13199">
        <v>14915</v>
      </c>
      <c r="B13199" s="1">
        <f>DATE(2040,11,1) + TIME(0,0,0)</f>
        <v>51441</v>
      </c>
      <c r="C13199">
        <v>40.451900481999999</v>
      </c>
    </row>
    <row r="13200" spans="1:3" x14ac:dyDescent="0.25">
      <c r="A13200">
        <v>14945</v>
      </c>
      <c r="B13200" s="1">
        <f>DATE(2040,12,1) + TIME(0,0,0)</f>
        <v>51471</v>
      </c>
      <c r="C13200">
        <v>40.4609375</v>
      </c>
    </row>
    <row r="13201" spans="1:3" x14ac:dyDescent="0.25">
      <c r="A13201">
        <v>14976</v>
      </c>
      <c r="B13201" s="1">
        <f>DATE(2041,1,1) + TIME(0,0,0)</f>
        <v>51502</v>
      </c>
      <c r="C13201">
        <v>40.470256804999998</v>
      </c>
    </row>
    <row r="13202" spans="1:3" x14ac:dyDescent="0.25">
      <c r="A13202">
        <v>15007</v>
      </c>
      <c r="B13202" s="1">
        <f>DATE(2041,2,1) + TIME(0,0,0)</f>
        <v>51533</v>
      </c>
      <c r="C13202">
        <v>40.479557036999999</v>
      </c>
    </row>
    <row r="13203" spans="1:3" x14ac:dyDescent="0.25">
      <c r="A13203">
        <v>15035</v>
      </c>
      <c r="B13203" s="1">
        <f>DATE(2041,3,1) + TIME(0,0,0)</f>
        <v>51561</v>
      </c>
      <c r="C13203">
        <v>40.487937926999997</v>
      </c>
    </row>
    <row r="13204" spans="1:3" x14ac:dyDescent="0.25">
      <c r="A13204">
        <v>15066</v>
      </c>
      <c r="B13204" s="1">
        <f>DATE(2041,4,1) + TIME(0,0,0)</f>
        <v>51592</v>
      </c>
      <c r="C13204">
        <v>40.497200012</v>
      </c>
    </row>
    <row r="13205" spans="1:3" x14ac:dyDescent="0.25">
      <c r="A13205">
        <v>15096</v>
      </c>
      <c r="B13205" s="1">
        <f>DATE(2041,5,1) + TIME(0,0,0)</f>
        <v>51622</v>
      </c>
      <c r="C13205">
        <v>40.506141663000001</v>
      </c>
    </row>
    <row r="13206" spans="1:3" x14ac:dyDescent="0.25">
      <c r="A13206">
        <v>15127</v>
      </c>
      <c r="B13206" s="1">
        <f>DATE(2041,6,1) + TIME(0,0,0)</f>
        <v>51653</v>
      </c>
      <c r="C13206">
        <v>40.515365600999999</v>
      </c>
    </row>
    <row r="13207" spans="1:3" x14ac:dyDescent="0.25">
      <c r="A13207">
        <v>15157</v>
      </c>
      <c r="B13207" s="1">
        <f>DATE(2041,7,1) + TIME(0,0,0)</f>
        <v>51683</v>
      </c>
      <c r="C13207">
        <v>40.524269103999998</v>
      </c>
    </row>
    <row r="13208" spans="1:3" x14ac:dyDescent="0.25">
      <c r="A13208">
        <v>15188</v>
      </c>
      <c r="B13208" s="1">
        <f>DATE(2041,8,1) + TIME(0,0,0)</f>
        <v>51714</v>
      </c>
      <c r="C13208">
        <v>40.533454894999998</v>
      </c>
    </row>
    <row r="13209" spans="1:3" x14ac:dyDescent="0.25">
      <c r="A13209">
        <v>15219</v>
      </c>
      <c r="B13209" s="1">
        <f>DATE(2041,9,1) + TIME(0,0,0)</f>
        <v>51745</v>
      </c>
      <c r="C13209">
        <v>40.542621613000001</v>
      </c>
    </row>
    <row r="13210" spans="1:3" x14ac:dyDescent="0.25">
      <c r="A13210">
        <v>15249</v>
      </c>
      <c r="B13210" s="1">
        <f>DATE(2041,10,1) + TIME(0,0,0)</f>
        <v>51775</v>
      </c>
      <c r="C13210">
        <v>40.551475525000001</v>
      </c>
    </row>
    <row r="13211" spans="1:3" x14ac:dyDescent="0.25">
      <c r="A13211">
        <v>15280</v>
      </c>
      <c r="B13211" s="1">
        <f>DATE(2041,11,1) + TIME(0,0,0)</f>
        <v>51806</v>
      </c>
      <c r="C13211">
        <v>40.560604095000002</v>
      </c>
    </row>
    <row r="13212" spans="1:3" x14ac:dyDescent="0.25">
      <c r="A13212">
        <v>15310</v>
      </c>
      <c r="B13212" s="1">
        <f>DATE(2041,12,1) + TIME(0,0,0)</f>
        <v>51836</v>
      </c>
      <c r="C13212">
        <v>40.569419861</v>
      </c>
    </row>
    <row r="13213" spans="1:3" x14ac:dyDescent="0.25">
      <c r="A13213">
        <v>15341</v>
      </c>
      <c r="B13213" s="1">
        <f>DATE(2042,1,1) + TIME(0,0,0)</f>
        <v>51867</v>
      </c>
      <c r="C13213">
        <v>40.578514099000003</v>
      </c>
    </row>
    <row r="13214" spans="1:3" x14ac:dyDescent="0.25">
      <c r="A13214">
        <v>15372</v>
      </c>
      <c r="B13214" s="1">
        <f>DATE(2042,2,1) + TIME(0,0,0)</f>
        <v>51898</v>
      </c>
      <c r="C13214">
        <v>40.587589264000002</v>
      </c>
    </row>
    <row r="13215" spans="1:3" x14ac:dyDescent="0.25">
      <c r="A13215">
        <v>15400</v>
      </c>
      <c r="B13215" s="1">
        <f>DATE(2042,3,1) + TIME(0,0,0)</f>
        <v>51926</v>
      </c>
      <c r="C13215">
        <v>40.595771790000001</v>
      </c>
    </row>
    <row r="13216" spans="1:3" x14ac:dyDescent="0.25">
      <c r="A13216">
        <v>15431</v>
      </c>
      <c r="B13216" s="1">
        <f>DATE(2042,4,1) + TIME(0,0,0)</f>
        <v>51957</v>
      </c>
      <c r="C13216">
        <v>40.604816436999997</v>
      </c>
    </row>
    <row r="13217" spans="1:3" x14ac:dyDescent="0.25">
      <c r="A13217">
        <v>15461</v>
      </c>
      <c r="B13217" s="1">
        <f>DATE(2042,5,1) + TIME(0,0,0)</f>
        <v>51987</v>
      </c>
      <c r="C13217">
        <v>40.613548279</v>
      </c>
    </row>
    <row r="13218" spans="1:3" x14ac:dyDescent="0.25">
      <c r="A13218">
        <v>15492</v>
      </c>
      <c r="B13218" s="1">
        <f>DATE(2042,6,1) + TIME(0,0,0)</f>
        <v>52018</v>
      </c>
      <c r="C13218">
        <v>40.622554778999998</v>
      </c>
    </row>
    <row r="13219" spans="1:3" x14ac:dyDescent="0.25">
      <c r="A13219">
        <v>15522</v>
      </c>
      <c r="B13219" s="1">
        <f>DATE(2042,7,1) + TIME(0,0,0)</f>
        <v>52048</v>
      </c>
      <c r="C13219">
        <v>40.631256104000002</v>
      </c>
    </row>
    <row r="13220" spans="1:3" x14ac:dyDescent="0.25">
      <c r="A13220">
        <v>15553</v>
      </c>
      <c r="B13220" s="1">
        <f>DATE(2042,8,1) + TIME(0,0,0)</f>
        <v>52079</v>
      </c>
      <c r="C13220">
        <v>40.640228270999998</v>
      </c>
    </row>
    <row r="13221" spans="1:3" x14ac:dyDescent="0.25">
      <c r="A13221">
        <v>15584</v>
      </c>
      <c r="B13221" s="1">
        <f>DATE(2042,9,1) + TIME(0,0,0)</f>
        <v>52110</v>
      </c>
      <c r="C13221">
        <v>40.649185181</v>
      </c>
    </row>
    <row r="13222" spans="1:3" x14ac:dyDescent="0.25">
      <c r="A13222">
        <v>15614</v>
      </c>
      <c r="B13222" s="1">
        <f>DATE(2042,10,1) + TIME(0,0,0)</f>
        <v>52140</v>
      </c>
      <c r="C13222">
        <v>40.657836914000001</v>
      </c>
    </row>
    <row r="13223" spans="1:3" x14ac:dyDescent="0.25">
      <c r="A13223">
        <v>15645</v>
      </c>
      <c r="B13223" s="1">
        <f>DATE(2042,11,1) + TIME(0,0,0)</f>
        <v>52171</v>
      </c>
      <c r="C13223">
        <v>40.666759491000001</v>
      </c>
    </row>
    <row r="13224" spans="1:3" x14ac:dyDescent="0.25">
      <c r="A13224">
        <v>15675</v>
      </c>
      <c r="B13224" s="1">
        <f>DATE(2042,12,1) + TIME(0,0,0)</f>
        <v>52201</v>
      </c>
      <c r="C13224">
        <v>40.675380707000002</v>
      </c>
    </row>
    <row r="13225" spans="1:3" x14ac:dyDescent="0.25">
      <c r="A13225">
        <v>15706</v>
      </c>
      <c r="B13225" s="1">
        <f>DATE(2043,1,1) + TIME(0,0,0)</f>
        <v>52232</v>
      </c>
      <c r="C13225">
        <v>40.684268951</v>
      </c>
    </row>
    <row r="13226" spans="1:3" x14ac:dyDescent="0.25">
      <c r="A13226">
        <v>15737</v>
      </c>
      <c r="B13226" s="1">
        <f>DATE(2043,2,1) + TIME(0,0,0)</f>
        <v>52263</v>
      </c>
      <c r="C13226">
        <v>40.693145752</v>
      </c>
    </row>
    <row r="13227" spans="1:3" x14ac:dyDescent="0.25">
      <c r="A13227">
        <v>15765</v>
      </c>
      <c r="B13227" s="1">
        <f>DATE(2043,3,1) + TIME(0,0,0)</f>
        <v>52291</v>
      </c>
      <c r="C13227">
        <v>40.701145171999997</v>
      </c>
    </row>
    <row r="13228" spans="1:3" x14ac:dyDescent="0.25">
      <c r="A13228">
        <v>15796</v>
      </c>
      <c r="B13228" s="1">
        <f>DATE(2043,4,1) + TIME(0,0,0)</f>
        <v>52322</v>
      </c>
      <c r="C13228">
        <v>40.709987640000001</v>
      </c>
    </row>
    <row r="13229" spans="1:3" x14ac:dyDescent="0.25">
      <c r="A13229">
        <v>15826</v>
      </c>
      <c r="B13229" s="1">
        <f>DATE(2043,5,1) + TIME(0,0,0)</f>
        <v>52352</v>
      </c>
      <c r="C13229">
        <v>40.718528747999997</v>
      </c>
    </row>
    <row r="13230" spans="1:3" x14ac:dyDescent="0.25">
      <c r="A13230">
        <v>15857</v>
      </c>
      <c r="B13230" s="1">
        <f>DATE(2043,6,1) + TIME(0,0,0)</f>
        <v>52383</v>
      </c>
      <c r="C13230">
        <v>40.727340697999999</v>
      </c>
    </row>
    <row r="13231" spans="1:3" x14ac:dyDescent="0.25">
      <c r="A13231">
        <v>15887</v>
      </c>
      <c r="B13231" s="1">
        <f>DATE(2043,7,1) + TIME(0,0,0)</f>
        <v>52413</v>
      </c>
      <c r="C13231">
        <v>40.735851287999999</v>
      </c>
    </row>
    <row r="13232" spans="1:3" x14ac:dyDescent="0.25">
      <c r="A13232">
        <v>15918</v>
      </c>
      <c r="B13232" s="1">
        <f>DATE(2043,8,1) + TIME(0,0,0)</f>
        <v>52444</v>
      </c>
      <c r="C13232">
        <v>40.744632721000002</v>
      </c>
    </row>
    <row r="13233" spans="1:3" x14ac:dyDescent="0.25">
      <c r="A13233">
        <v>15949</v>
      </c>
      <c r="B13233" s="1">
        <f>DATE(2043,9,1) + TIME(0,0,0)</f>
        <v>52475</v>
      </c>
      <c r="C13233">
        <v>40.753395081000001</v>
      </c>
    </row>
    <row r="13234" spans="1:3" x14ac:dyDescent="0.25">
      <c r="A13234">
        <v>15979</v>
      </c>
      <c r="B13234" s="1">
        <f>DATE(2043,10,1) + TIME(0,0,0)</f>
        <v>52505</v>
      </c>
      <c r="C13234">
        <v>40.761863708</v>
      </c>
    </row>
    <row r="13235" spans="1:3" x14ac:dyDescent="0.25">
      <c r="A13235">
        <v>16010</v>
      </c>
      <c r="B13235" s="1">
        <f>DATE(2043,11,1) + TIME(0,0,0)</f>
        <v>52536</v>
      </c>
      <c r="C13235">
        <v>40.770595551</v>
      </c>
    </row>
    <row r="13236" spans="1:3" x14ac:dyDescent="0.25">
      <c r="A13236">
        <v>16040</v>
      </c>
      <c r="B13236" s="1">
        <f>DATE(2043,12,1) + TIME(0,0,0)</f>
        <v>52566</v>
      </c>
      <c r="C13236">
        <v>40.779029846</v>
      </c>
    </row>
    <row r="13237" spans="1:3" x14ac:dyDescent="0.25">
      <c r="A13237">
        <v>16071</v>
      </c>
      <c r="B13237" s="1">
        <f>DATE(2044,1,1) + TIME(0,0,0)</f>
        <v>52597</v>
      </c>
      <c r="C13237">
        <v>40.787731170999997</v>
      </c>
    </row>
    <row r="13238" spans="1:3" x14ac:dyDescent="0.25">
      <c r="A13238">
        <v>16102</v>
      </c>
      <c r="B13238" s="1">
        <f>DATE(2044,2,1) + TIME(0,0,0)</f>
        <v>52628</v>
      </c>
      <c r="C13238">
        <v>40.796421051000003</v>
      </c>
    </row>
    <row r="13239" spans="1:3" x14ac:dyDescent="0.25">
      <c r="A13239">
        <v>16131</v>
      </c>
      <c r="B13239" s="1">
        <f>DATE(2044,3,1) + TIME(0,0,0)</f>
        <v>52657</v>
      </c>
      <c r="C13239">
        <v>40.804531097000002</v>
      </c>
    </row>
    <row r="13240" spans="1:3" x14ac:dyDescent="0.25">
      <c r="A13240">
        <v>16162</v>
      </c>
      <c r="B13240" s="1">
        <f>DATE(2044,4,1) + TIME(0,0,0)</f>
        <v>52688</v>
      </c>
      <c r="C13240">
        <v>40.813186645999998</v>
      </c>
    </row>
    <row r="13241" spans="1:3" x14ac:dyDescent="0.25">
      <c r="A13241">
        <v>16192</v>
      </c>
      <c r="B13241" s="1">
        <f>DATE(2044,5,1) + TIME(0,0,0)</f>
        <v>52718</v>
      </c>
      <c r="C13241">
        <v>40.821548462000003</v>
      </c>
    </row>
    <row r="13242" spans="1:3" x14ac:dyDescent="0.25">
      <c r="A13242">
        <v>16223</v>
      </c>
      <c r="B13242" s="1">
        <f>DATE(2044,6,1) + TIME(0,0,0)</f>
        <v>52749</v>
      </c>
      <c r="C13242">
        <v>40.830177307</v>
      </c>
    </row>
    <row r="13243" spans="1:3" x14ac:dyDescent="0.25">
      <c r="A13243">
        <v>16253</v>
      </c>
      <c r="B13243" s="1">
        <f>DATE(2044,7,1) + TIME(0,0,0)</f>
        <v>52779</v>
      </c>
      <c r="C13243">
        <v>40.838508605999998</v>
      </c>
    </row>
    <row r="13244" spans="1:3" x14ac:dyDescent="0.25">
      <c r="A13244">
        <v>16284</v>
      </c>
      <c r="B13244" s="1">
        <f>DATE(2044,8,1) + TIME(0,0,0)</f>
        <v>52810</v>
      </c>
      <c r="C13244">
        <v>40.847103119000003</v>
      </c>
    </row>
    <row r="13245" spans="1:3" x14ac:dyDescent="0.25">
      <c r="A13245">
        <v>16315</v>
      </c>
      <c r="B13245" s="1">
        <f>DATE(2044,9,1) + TIME(0,0,0)</f>
        <v>52841</v>
      </c>
      <c r="C13245">
        <v>40.855682373</v>
      </c>
    </row>
    <row r="13246" spans="1:3" x14ac:dyDescent="0.25">
      <c r="A13246">
        <v>16345</v>
      </c>
      <c r="B13246" s="1">
        <f>DATE(2044,10,1) + TIME(0,0,0)</f>
        <v>52871</v>
      </c>
      <c r="C13246">
        <v>40.863971710000001</v>
      </c>
    </row>
    <row r="13247" spans="1:3" x14ac:dyDescent="0.25">
      <c r="A13247">
        <v>16376</v>
      </c>
      <c r="B13247" s="1">
        <f>DATE(2044,11,1) + TIME(0,0,0)</f>
        <v>52902</v>
      </c>
      <c r="C13247">
        <v>40.872520446999999</v>
      </c>
    </row>
    <row r="13248" spans="1:3" x14ac:dyDescent="0.25">
      <c r="A13248">
        <v>16406</v>
      </c>
      <c r="B13248" s="1">
        <f>DATE(2044,12,1) + TIME(0,0,0)</f>
        <v>52932</v>
      </c>
      <c r="C13248">
        <v>40.880779265999998</v>
      </c>
    </row>
    <row r="13249" spans="1:3" x14ac:dyDescent="0.25">
      <c r="A13249">
        <v>16437</v>
      </c>
      <c r="B13249" s="1">
        <f>DATE(2045,1,1) + TIME(0,0,0)</f>
        <v>52963</v>
      </c>
      <c r="C13249">
        <v>40.889297485</v>
      </c>
    </row>
    <row r="13250" spans="1:3" x14ac:dyDescent="0.25">
      <c r="A13250">
        <v>16468</v>
      </c>
      <c r="B13250" s="1">
        <f>DATE(2045,2,1) + TIME(0,0,0)</f>
        <v>52994</v>
      </c>
      <c r="C13250">
        <v>40.897804260000001</v>
      </c>
    </row>
    <row r="13251" spans="1:3" x14ac:dyDescent="0.25">
      <c r="A13251">
        <v>16496</v>
      </c>
      <c r="B13251" s="1">
        <f>DATE(2045,3,1) + TIME(0,0,0)</f>
        <v>53022</v>
      </c>
      <c r="C13251">
        <v>40.905471802000001</v>
      </c>
    </row>
    <row r="13252" spans="1:3" x14ac:dyDescent="0.25">
      <c r="A13252">
        <v>16527</v>
      </c>
      <c r="B13252" s="1">
        <f>DATE(2045,4,1) + TIME(0,0,0)</f>
        <v>53053</v>
      </c>
      <c r="C13252">
        <v>40.913944244</v>
      </c>
    </row>
    <row r="13253" spans="1:3" x14ac:dyDescent="0.25">
      <c r="A13253">
        <v>16557</v>
      </c>
      <c r="B13253" s="1">
        <f>DATE(2045,5,1) + TIME(0,0,0)</f>
        <v>53083</v>
      </c>
      <c r="C13253">
        <v>40.922130584999998</v>
      </c>
    </row>
    <row r="13254" spans="1:3" x14ac:dyDescent="0.25">
      <c r="A13254">
        <v>16588</v>
      </c>
      <c r="B13254" s="1">
        <f>DATE(2045,6,1) + TIME(0,0,0)</f>
        <v>53114</v>
      </c>
      <c r="C13254">
        <v>40.930576324</v>
      </c>
    </row>
    <row r="13255" spans="1:3" x14ac:dyDescent="0.25">
      <c r="A13255">
        <v>16618</v>
      </c>
      <c r="B13255" s="1">
        <f>DATE(2045,7,1) + TIME(0,0,0)</f>
        <v>53144</v>
      </c>
      <c r="C13255">
        <v>40.938732147000003</v>
      </c>
    </row>
    <row r="13256" spans="1:3" x14ac:dyDescent="0.25">
      <c r="A13256">
        <v>16649</v>
      </c>
      <c r="B13256" s="1">
        <f>DATE(2045,8,1) + TIME(0,0,0)</f>
        <v>53175</v>
      </c>
      <c r="C13256">
        <v>40.947147369</v>
      </c>
    </row>
    <row r="13257" spans="1:3" x14ac:dyDescent="0.25">
      <c r="A13257">
        <v>16680</v>
      </c>
      <c r="B13257" s="1">
        <f>DATE(2045,9,1) + TIME(0,0,0)</f>
        <v>53206</v>
      </c>
      <c r="C13257">
        <v>40.955547332999998</v>
      </c>
    </row>
    <row r="13258" spans="1:3" x14ac:dyDescent="0.25">
      <c r="A13258">
        <v>16710</v>
      </c>
      <c r="B13258" s="1">
        <f>DATE(2045,10,1) + TIME(0,0,0)</f>
        <v>53236</v>
      </c>
      <c r="C13258">
        <v>40.963665009000003</v>
      </c>
    </row>
    <row r="13259" spans="1:3" x14ac:dyDescent="0.25">
      <c r="A13259">
        <v>16741</v>
      </c>
      <c r="B13259" s="1">
        <f>DATE(2045,11,1) + TIME(0,0,0)</f>
        <v>53267</v>
      </c>
      <c r="C13259">
        <v>40.972034454000003</v>
      </c>
    </row>
    <row r="13260" spans="1:3" x14ac:dyDescent="0.25">
      <c r="A13260">
        <v>16771</v>
      </c>
      <c r="B13260" s="1">
        <f>DATE(2045,12,1) + TIME(0,0,0)</f>
        <v>53297</v>
      </c>
      <c r="C13260">
        <v>40.980121613000001</v>
      </c>
    </row>
    <row r="13261" spans="1:3" x14ac:dyDescent="0.25">
      <c r="A13261">
        <v>16802</v>
      </c>
      <c r="B13261" s="1">
        <f>DATE(2046,1,1) + TIME(0,0,0)</f>
        <v>53328</v>
      </c>
      <c r="C13261">
        <v>40.988464354999998</v>
      </c>
    </row>
    <row r="13262" spans="1:3" x14ac:dyDescent="0.25">
      <c r="A13262">
        <v>16833</v>
      </c>
      <c r="B13262" s="1">
        <f>DATE(2046,2,1) + TIME(0,0,0)</f>
        <v>53359</v>
      </c>
      <c r="C13262">
        <v>40.99679184</v>
      </c>
    </row>
    <row r="13263" spans="1:3" x14ac:dyDescent="0.25">
      <c r="A13263">
        <v>16861</v>
      </c>
      <c r="B13263" s="1">
        <f>DATE(2046,3,1) + TIME(0,0,0)</f>
        <v>53387</v>
      </c>
      <c r="C13263">
        <v>41.004299164000003</v>
      </c>
    </row>
    <row r="13264" spans="1:3" x14ac:dyDescent="0.25">
      <c r="A13264">
        <v>16892</v>
      </c>
      <c r="B13264" s="1">
        <f>DATE(2046,4,1) + TIME(0,0,0)</f>
        <v>53418</v>
      </c>
      <c r="C13264">
        <v>41.012599944999998</v>
      </c>
    </row>
    <row r="13265" spans="1:3" x14ac:dyDescent="0.25">
      <c r="A13265">
        <v>16922</v>
      </c>
      <c r="B13265" s="1">
        <f>DATE(2046,5,1) + TIME(0,0,0)</f>
        <v>53448</v>
      </c>
      <c r="C13265">
        <v>41.020618439000003</v>
      </c>
    </row>
    <row r="13266" spans="1:3" x14ac:dyDescent="0.25">
      <c r="A13266">
        <v>16953</v>
      </c>
      <c r="B13266" s="1">
        <f>DATE(2046,6,1) + TIME(0,0,0)</f>
        <v>53479</v>
      </c>
      <c r="C13266">
        <v>41.028888702000003</v>
      </c>
    </row>
    <row r="13267" spans="1:3" x14ac:dyDescent="0.25">
      <c r="A13267">
        <v>16983</v>
      </c>
      <c r="B13267" s="1">
        <f>DATE(2046,7,1) + TIME(0,0,0)</f>
        <v>53509</v>
      </c>
      <c r="C13267">
        <v>41.036880492999998</v>
      </c>
    </row>
    <row r="13268" spans="1:3" x14ac:dyDescent="0.25">
      <c r="A13268">
        <v>17014</v>
      </c>
      <c r="B13268" s="1">
        <f>DATE(2046,8,1) + TIME(0,0,0)</f>
        <v>53540</v>
      </c>
      <c r="C13268">
        <v>41.045124053999999</v>
      </c>
    </row>
    <row r="13269" spans="1:3" x14ac:dyDescent="0.25">
      <c r="A13269">
        <v>17045</v>
      </c>
      <c r="B13269" s="1">
        <f>DATE(2046,9,1) + TIME(0,0,0)</f>
        <v>53571</v>
      </c>
      <c r="C13269">
        <v>41.053352355999998</v>
      </c>
    </row>
    <row r="13270" spans="1:3" x14ac:dyDescent="0.25">
      <c r="A13270">
        <v>17075</v>
      </c>
      <c r="B13270" s="1">
        <f>DATE(2046,10,1) + TIME(0,0,0)</f>
        <v>53601</v>
      </c>
      <c r="C13270">
        <v>41.061306000000002</v>
      </c>
    </row>
    <row r="13271" spans="1:3" x14ac:dyDescent="0.25">
      <c r="A13271">
        <v>17106</v>
      </c>
      <c r="B13271" s="1">
        <f>DATE(2046,11,1) + TIME(0,0,0)</f>
        <v>53632</v>
      </c>
      <c r="C13271">
        <v>41.069507598999998</v>
      </c>
    </row>
    <row r="13272" spans="1:3" x14ac:dyDescent="0.25">
      <c r="A13272">
        <v>17136</v>
      </c>
      <c r="B13272" s="1">
        <f>DATE(2046,12,1) + TIME(0,0,0)</f>
        <v>53662</v>
      </c>
      <c r="C13272">
        <v>41.077430724999999</v>
      </c>
    </row>
    <row r="13273" spans="1:3" x14ac:dyDescent="0.25">
      <c r="A13273">
        <v>17167</v>
      </c>
      <c r="B13273" s="1">
        <f>DATE(2047,1,1) + TIME(0,0,0)</f>
        <v>53693</v>
      </c>
      <c r="C13273">
        <v>41.085605620999999</v>
      </c>
    </row>
    <row r="13274" spans="1:3" x14ac:dyDescent="0.25">
      <c r="A13274">
        <v>17198</v>
      </c>
      <c r="B13274" s="1">
        <f>DATE(2047,2,1) + TIME(0,0,0)</f>
        <v>53724</v>
      </c>
      <c r="C13274">
        <v>41.093765259000001</v>
      </c>
    </row>
    <row r="13275" spans="1:3" x14ac:dyDescent="0.25">
      <c r="A13275">
        <v>17226</v>
      </c>
      <c r="B13275" s="1">
        <f>DATE(2047,3,1) + TIME(0,0,0)</f>
        <v>53752</v>
      </c>
      <c r="C13275">
        <v>41.101123809999997</v>
      </c>
    </row>
    <row r="13276" spans="1:3" x14ac:dyDescent="0.25">
      <c r="A13276">
        <v>17257</v>
      </c>
      <c r="B13276" s="1">
        <f>DATE(2047,4,1) + TIME(0,0,0)</f>
        <v>53783</v>
      </c>
      <c r="C13276">
        <v>41.109256744</v>
      </c>
    </row>
    <row r="13277" spans="1:3" x14ac:dyDescent="0.25">
      <c r="A13277">
        <v>17287</v>
      </c>
      <c r="B13277" s="1">
        <f>DATE(2047,5,1) + TIME(0,0,0)</f>
        <v>53813</v>
      </c>
      <c r="C13277">
        <v>41.117118834999999</v>
      </c>
    </row>
    <row r="13278" spans="1:3" x14ac:dyDescent="0.25">
      <c r="A13278">
        <v>17318</v>
      </c>
      <c r="B13278" s="1">
        <f>DATE(2047,6,1) + TIME(0,0,0)</f>
        <v>53844</v>
      </c>
      <c r="C13278">
        <v>41.125225067000002</v>
      </c>
    </row>
    <row r="13279" spans="1:3" x14ac:dyDescent="0.25">
      <c r="A13279">
        <v>17348</v>
      </c>
      <c r="B13279" s="1">
        <f>DATE(2047,7,1) + TIME(0,0,0)</f>
        <v>53874</v>
      </c>
      <c r="C13279">
        <v>41.133056641000003</v>
      </c>
    </row>
    <row r="13280" spans="1:3" x14ac:dyDescent="0.25">
      <c r="A13280">
        <v>17379</v>
      </c>
      <c r="B13280" s="1">
        <f>DATE(2047,8,1) + TIME(0,0,0)</f>
        <v>53905</v>
      </c>
      <c r="C13280">
        <v>41.141136168999999</v>
      </c>
    </row>
    <row r="13281" spans="1:3" x14ac:dyDescent="0.25">
      <c r="A13281">
        <v>17410</v>
      </c>
      <c r="B13281" s="1">
        <f>DATE(2047,9,1) + TIME(0,0,0)</f>
        <v>53936</v>
      </c>
      <c r="C13281">
        <v>41.149204253999997</v>
      </c>
    </row>
    <row r="13282" spans="1:3" x14ac:dyDescent="0.25">
      <c r="A13282">
        <v>17440</v>
      </c>
      <c r="B13282" s="1">
        <f>DATE(2047,10,1) + TIME(0,0,0)</f>
        <v>53966</v>
      </c>
      <c r="C13282">
        <v>41.156997681</v>
      </c>
    </row>
    <row r="13283" spans="1:3" x14ac:dyDescent="0.25">
      <c r="A13283">
        <v>17471</v>
      </c>
      <c r="B13283" s="1">
        <f>DATE(2047,11,1) + TIME(0,0,0)</f>
        <v>53997</v>
      </c>
      <c r="C13283">
        <v>41.165039061999998</v>
      </c>
    </row>
    <row r="13284" spans="1:3" x14ac:dyDescent="0.25">
      <c r="A13284">
        <v>17501</v>
      </c>
      <c r="B13284" s="1">
        <f>DATE(2047,12,1) + TIME(0,0,0)</f>
        <v>54027</v>
      </c>
      <c r="C13284">
        <v>41.172805785999998</v>
      </c>
    </row>
    <row r="13285" spans="1:3" x14ac:dyDescent="0.25">
      <c r="A13285">
        <v>17532</v>
      </c>
      <c r="B13285" s="1">
        <f>DATE(2048,1,1) + TIME(0,0,0)</f>
        <v>54058</v>
      </c>
      <c r="C13285">
        <v>41.180820464999996</v>
      </c>
    </row>
    <row r="13286" spans="1:3" x14ac:dyDescent="0.25">
      <c r="A13286">
        <v>17563</v>
      </c>
      <c r="B13286" s="1">
        <f>DATE(2048,2,1) + TIME(0,0,0)</f>
        <v>54089</v>
      </c>
      <c r="C13286">
        <v>41.1888237</v>
      </c>
    </row>
    <row r="13287" spans="1:3" x14ac:dyDescent="0.25">
      <c r="A13287">
        <v>17592</v>
      </c>
      <c r="B13287" s="1">
        <f>DATE(2048,3,1) + TIME(0,0,0)</f>
        <v>54118</v>
      </c>
      <c r="C13287">
        <v>41.196296691999997</v>
      </c>
    </row>
    <row r="13288" spans="1:3" x14ac:dyDescent="0.25">
      <c r="A13288">
        <v>17623</v>
      </c>
      <c r="B13288" s="1">
        <f>DATE(2048,4,1) + TIME(0,0,0)</f>
        <v>54149</v>
      </c>
      <c r="C13288">
        <v>41.204269408999998</v>
      </c>
    </row>
    <row r="13289" spans="1:3" x14ac:dyDescent="0.25">
      <c r="A13289">
        <v>17653</v>
      </c>
      <c r="B13289" s="1">
        <f>DATE(2048,5,1) + TIME(0,0,0)</f>
        <v>54179</v>
      </c>
      <c r="C13289">
        <v>41.211975098000003</v>
      </c>
    </row>
    <row r="13290" spans="1:3" x14ac:dyDescent="0.25">
      <c r="A13290">
        <v>17684</v>
      </c>
      <c r="B13290" s="1">
        <f>DATE(2048,6,1) + TIME(0,0,0)</f>
        <v>54210</v>
      </c>
      <c r="C13290">
        <v>41.219924927000001</v>
      </c>
    </row>
    <row r="13291" spans="1:3" x14ac:dyDescent="0.25">
      <c r="A13291">
        <v>17714</v>
      </c>
      <c r="B13291" s="1">
        <f>DATE(2048,7,1) + TIME(0,0,0)</f>
        <v>54240</v>
      </c>
      <c r="C13291">
        <v>41.227607726999999</v>
      </c>
    </row>
    <row r="13292" spans="1:3" x14ac:dyDescent="0.25">
      <c r="A13292">
        <v>17745</v>
      </c>
      <c r="B13292" s="1">
        <f>DATE(2048,8,1) + TIME(0,0,0)</f>
        <v>54271</v>
      </c>
      <c r="C13292">
        <v>41.235530853</v>
      </c>
    </row>
    <row r="13293" spans="1:3" x14ac:dyDescent="0.25">
      <c r="A13293">
        <v>17776</v>
      </c>
      <c r="B13293" s="1">
        <f>DATE(2048,9,1) + TIME(0,0,0)</f>
        <v>54302</v>
      </c>
      <c r="C13293">
        <v>41.243442535</v>
      </c>
    </row>
    <row r="13294" spans="1:3" x14ac:dyDescent="0.25">
      <c r="A13294">
        <v>17806</v>
      </c>
      <c r="B13294" s="1">
        <f>DATE(2048,10,1) + TIME(0,0,0)</f>
        <v>54332</v>
      </c>
      <c r="C13294">
        <v>41.251083373999997</v>
      </c>
    </row>
    <row r="13295" spans="1:3" x14ac:dyDescent="0.25">
      <c r="A13295">
        <v>17837</v>
      </c>
      <c r="B13295" s="1">
        <f>DATE(2048,11,1) + TIME(0,0,0)</f>
        <v>54363</v>
      </c>
      <c r="C13295">
        <v>41.258968353</v>
      </c>
    </row>
    <row r="13296" spans="1:3" x14ac:dyDescent="0.25">
      <c r="A13296">
        <v>17867</v>
      </c>
      <c r="B13296" s="1">
        <f>DATE(2048,12,1) + TIME(0,0,0)</f>
        <v>54393</v>
      </c>
      <c r="C13296">
        <v>41.266586304</v>
      </c>
    </row>
    <row r="13297" spans="1:3" x14ac:dyDescent="0.25">
      <c r="A13297">
        <v>17898</v>
      </c>
      <c r="B13297" s="1">
        <f>DATE(2049,1,1) + TIME(0,0,0)</f>
        <v>54424</v>
      </c>
      <c r="C13297">
        <v>41.274448395</v>
      </c>
    </row>
    <row r="13298" spans="1:3" x14ac:dyDescent="0.25">
      <c r="A13298">
        <v>17929</v>
      </c>
      <c r="B13298" s="1">
        <f>DATE(2049,2,1) + TIME(0,0,0)</f>
        <v>54455</v>
      </c>
      <c r="C13298">
        <v>41.282295226999999</v>
      </c>
    </row>
    <row r="13299" spans="1:3" x14ac:dyDescent="0.25">
      <c r="A13299">
        <v>17957</v>
      </c>
      <c r="B13299" s="1">
        <f>DATE(2049,3,1) + TIME(0,0,0)</f>
        <v>54483</v>
      </c>
      <c r="C13299">
        <v>41.289371490000001</v>
      </c>
    </row>
    <row r="13300" spans="1:3" x14ac:dyDescent="0.25">
      <c r="A13300">
        <v>17988</v>
      </c>
      <c r="B13300" s="1">
        <f>DATE(2049,4,1) + TIME(0,0,0)</f>
        <v>54514</v>
      </c>
      <c r="C13300">
        <v>41.297195434999999</v>
      </c>
    </row>
    <row r="13301" spans="1:3" x14ac:dyDescent="0.25">
      <c r="A13301">
        <v>18018</v>
      </c>
      <c r="B13301" s="1">
        <f>DATE(2049,5,1) + TIME(0,0,0)</f>
        <v>54544</v>
      </c>
      <c r="C13301">
        <v>41.304752350000001</v>
      </c>
    </row>
    <row r="13302" spans="1:3" x14ac:dyDescent="0.25">
      <c r="A13302">
        <v>18049</v>
      </c>
      <c r="B13302" s="1">
        <f>DATE(2049,6,1) + TIME(0,0,0)</f>
        <v>54575</v>
      </c>
      <c r="C13302">
        <v>41.312549591</v>
      </c>
    </row>
    <row r="13303" spans="1:3" x14ac:dyDescent="0.25">
      <c r="A13303">
        <v>18079</v>
      </c>
      <c r="B13303" s="1">
        <f>DATE(2049,7,1) + TIME(0,0,0)</f>
        <v>54605</v>
      </c>
      <c r="C13303">
        <v>41.320083617999998</v>
      </c>
    </row>
    <row r="13304" spans="1:3" x14ac:dyDescent="0.25">
      <c r="A13304">
        <v>18110</v>
      </c>
      <c r="B13304" s="1">
        <f>DATE(2049,8,1) + TIME(0,0,0)</f>
        <v>54636</v>
      </c>
      <c r="C13304">
        <v>41.327854156000001</v>
      </c>
    </row>
    <row r="13305" spans="1:3" x14ac:dyDescent="0.25">
      <c r="A13305">
        <v>18141</v>
      </c>
      <c r="B13305" s="1">
        <f>DATE(2049,9,1) + TIME(0,0,0)</f>
        <v>54667</v>
      </c>
      <c r="C13305">
        <v>41.335613250999998</v>
      </c>
    </row>
    <row r="13306" spans="1:3" x14ac:dyDescent="0.25">
      <c r="A13306">
        <v>18171</v>
      </c>
      <c r="B13306" s="1">
        <f>DATE(2049,10,1) + TIME(0,0,0)</f>
        <v>54697</v>
      </c>
      <c r="C13306">
        <v>41.343112945999998</v>
      </c>
    </row>
    <row r="13307" spans="1:3" x14ac:dyDescent="0.25">
      <c r="A13307">
        <v>18202</v>
      </c>
      <c r="B13307" s="1">
        <f>DATE(2049,11,1) + TIME(0,0,0)</f>
        <v>54728</v>
      </c>
      <c r="C13307">
        <v>41.350845337000003</v>
      </c>
    </row>
    <row r="13308" spans="1:3" x14ac:dyDescent="0.25">
      <c r="A13308">
        <v>18232</v>
      </c>
      <c r="B13308" s="1">
        <f>DATE(2049,12,1) + TIME(0,0,0)</f>
        <v>54758</v>
      </c>
      <c r="C13308">
        <v>41.358318328999999</v>
      </c>
    </row>
    <row r="13309" spans="1:3" x14ac:dyDescent="0.25">
      <c r="A13309">
        <v>18263</v>
      </c>
      <c r="B13309" s="1">
        <f>DATE(2050,1,1) + TIME(0,0,0)</f>
        <v>54789</v>
      </c>
      <c r="C13309">
        <v>41.366027832</v>
      </c>
    </row>
    <row r="13311" spans="1:3" x14ac:dyDescent="0.25">
      <c r="A13311" t="s">
        <v>25</v>
      </c>
    </row>
    <row r="13313" spans="1:3" x14ac:dyDescent="0.25">
      <c r="A13313" t="s">
        <v>1</v>
      </c>
      <c r="B13313" t="s">
        <v>2</v>
      </c>
      <c r="C13313" t="s">
        <v>3</v>
      </c>
    </row>
    <row r="13314" spans="1:3" x14ac:dyDescent="0.25">
      <c r="A13314">
        <v>0</v>
      </c>
      <c r="B13314" s="1">
        <f>DATE(2000,1,1) + TIME(0,0,0)</f>
        <v>36526</v>
      </c>
      <c r="C13314">
        <v>0</v>
      </c>
    </row>
    <row r="13315" spans="1:3" x14ac:dyDescent="0.25">
      <c r="A13315">
        <v>31</v>
      </c>
      <c r="B13315" s="1">
        <f>DATE(2000,2,1) + TIME(0,0,0)</f>
        <v>36557</v>
      </c>
      <c r="C13315">
        <v>3.6649248600000002</v>
      </c>
    </row>
    <row r="13316" spans="1:3" x14ac:dyDescent="0.25">
      <c r="A13316">
        <v>60</v>
      </c>
      <c r="B13316" s="1">
        <f>DATE(2000,3,1) + TIME(0,0,0)</f>
        <v>36586</v>
      </c>
      <c r="C13316">
        <v>6.9635076522999997</v>
      </c>
    </row>
    <row r="13317" spans="1:3" x14ac:dyDescent="0.25">
      <c r="A13317">
        <v>91</v>
      </c>
      <c r="B13317" s="1">
        <f>DATE(2000,4,1) + TIME(0,0,0)</f>
        <v>36617</v>
      </c>
      <c r="C13317">
        <v>9.6413507462000005</v>
      </c>
    </row>
    <row r="13318" spans="1:3" x14ac:dyDescent="0.25">
      <c r="A13318">
        <v>121</v>
      </c>
      <c r="B13318" s="1">
        <f>DATE(2000,5,1) + TIME(0,0,0)</f>
        <v>36647</v>
      </c>
      <c r="C13318">
        <v>11.426205635000001</v>
      </c>
    </row>
    <row r="13319" spans="1:3" x14ac:dyDescent="0.25">
      <c r="A13319">
        <v>152</v>
      </c>
      <c r="B13319" s="1">
        <f>DATE(2000,6,1) + TIME(0,0,0)</f>
        <v>36678</v>
      </c>
      <c r="C13319">
        <v>12.844685555</v>
      </c>
    </row>
    <row r="13320" spans="1:3" x14ac:dyDescent="0.25">
      <c r="A13320">
        <v>182</v>
      </c>
      <c r="B13320" s="1">
        <f>DATE(2000,7,1) + TIME(0,0,0)</f>
        <v>36708</v>
      </c>
      <c r="C13320">
        <v>13.892727852</v>
      </c>
    </row>
    <row r="13321" spans="1:3" x14ac:dyDescent="0.25">
      <c r="A13321">
        <v>213</v>
      </c>
      <c r="B13321" s="1">
        <f>DATE(2000,8,1) + TIME(0,0,0)</f>
        <v>36739</v>
      </c>
      <c r="C13321">
        <v>14.833912849000001</v>
      </c>
    </row>
    <row r="13322" spans="1:3" x14ac:dyDescent="0.25">
      <c r="A13322">
        <v>244</v>
      </c>
      <c r="B13322" s="1">
        <f>DATE(2000,9,1) + TIME(0,0,0)</f>
        <v>36770</v>
      </c>
      <c r="C13322">
        <v>15.635165215000001</v>
      </c>
    </row>
    <row r="13323" spans="1:3" x14ac:dyDescent="0.25">
      <c r="A13323">
        <v>274</v>
      </c>
      <c r="B13323" s="1">
        <f>DATE(2000,10,1) + TIME(0,0,0)</f>
        <v>36800</v>
      </c>
      <c r="C13323">
        <v>16.254583359000002</v>
      </c>
    </row>
    <row r="13324" spans="1:3" x14ac:dyDescent="0.25">
      <c r="A13324">
        <v>305</v>
      </c>
      <c r="B13324" s="1">
        <f>DATE(2000,11,1) + TIME(0,0,0)</f>
        <v>36831</v>
      </c>
      <c r="C13324">
        <v>16.792005539000002</v>
      </c>
    </row>
    <row r="13325" spans="1:3" x14ac:dyDescent="0.25">
      <c r="A13325">
        <v>335</v>
      </c>
      <c r="B13325" s="1">
        <f>DATE(2000,12,1) + TIME(0,0,0)</f>
        <v>36861</v>
      </c>
      <c r="C13325">
        <v>17.231595992999999</v>
      </c>
    </row>
    <row r="13326" spans="1:3" x14ac:dyDescent="0.25">
      <c r="A13326">
        <v>366</v>
      </c>
      <c r="B13326" s="1">
        <f>DATE(2001,1,1) + TIME(0,0,0)</f>
        <v>36892</v>
      </c>
      <c r="C13326">
        <v>17.619117737</v>
      </c>
    </row>
    <row r="13327" spans="1:3" x14ac:dyDescent="0.25">
      <c r="A13327">
        <v>397</v>
      </c>
      <c r="B13327" s="1">
        <f>DATE(2001,2,1) + TIME(0,0,0)</f>
        <v>36923</v>
      </c>
      <c r="C13327">
        <v>17.955682755000002</v>
      </c>
    </row>
    <row r="13328" spans="1:3" x14ac:dyDescent="0.25">
      <c r="A13328">
        <v>425</v>
      </c>
      <c r="B13328" s="1">
        <f>DATE(2001,3,1) + TIME(0,0,0)</f>
        <v>36951</v>
      </c>
      <c r="C13328">
        <v>18.225866318000001</v>
      </c>
    </row>
    <row r="13329" spans="1:3" x14ac:dyDescent="0.25">
      <c r="A13329">
        <v>456</v>
      </c>
      <c r="B13329" s="1">
        <f>DATE(2001,4,1) + TIME(0,0,0)</f>
        <v>36982</v>
      </c>
      <c r="C13329">
        <v>18.490901947000001</v>
      </c>
    </row>
    <row r="13330" spans="1:3" x14ac:dyDescent="0.25">
      <c r="A13330">
        <v>486</v>
      </c>
      <c r="B13330" s="1">
        <f>DATE(2001,5,1) + TIME(0,0,0)</f>
        <v>37012</v>
      </c>
      <c r="C13330">
        <v>18.712680816999999</v>
      </c>
    </row>
    <row r="13331" spans="1:3" x14ac:dyDescent="0.25">
      <c r="A13331">
        <v>517</v>
      </c>
      <c r="B13331" s="1">
        <f>DATE(2001,6,1) + TIME(0,0,0)</f>
        <v>37043</v>
      </c>
      <c r="C13331">
        <v>18.912832259999998</v>
      </c>
    </row>
    <row r="13332" spans="1:3" x14ac:dyDescent="0.25">
      <c r="A13332">
        <v>547</v>
      </c>
      <c r="B13332" s="1">
        <f>DATE(2001,7,1) + TIME(0,0,0)</f>
        <v>37073</v>
      </c>
      <c r="C13332">
        <v>19.086135863999999</v>
      </c>
    </row>
    <row r="13333" spans="1:3" x14ac:dyDescent="0.25">
      <c r="A13333">
        <v>578</v>
      </c>
      <c r="B13333" s="1">
        <f>DATE(2001,8,1) + TIME(0,0,0)</f>
        <v>37104</v>
      </c>
      <c r="C13333">
        <v>19.248760223000001</v>
      </c>
    </row>
    <row r="13334" spans="1:3" x14ac:dyDescent="0.25">
      <c r="A13334">
        <v>609</v>
      </c>
      <c r="B13334" s="1">
        <f>DATE(2001,9,1) + TIME(0,0,0)</f>
        <v>37135</v>
      </c>
      <c r="C13334">
        <v>19.396156310999999</v>
      </c>
    </row>
    <row r="13335" spans="1:3" x14ac:dyDescent="0.25">
      <c r="A13335">
        <v>639</v>
      </c>
      <c r="B13335" s="1">
        <f>DATE(2001,10,1) + TIME(0,0,0)</f>
        <v>37165</v>
      </c>
      <c r="C13335">
        <v>19.526105880999999</v>
      </c>
    </row>
    <row r="13336" spans="1:3" x14ac:dyDescent="0.25">
      <c r="A13336">
        <v>670</v>
      </c>
      <c r="B13336" s="1">
        <f>DATE(2001,11,1) + TIME(0,0,0)</f>
        <v>37196</v>
      </c>
      <c r="C13336">
        <v>19.646850585999999</v>
      </c>
    </row>
    <row r="13337" spans="1:3" x14ac:dyDescent="0.25">
      <c r="A13337">
        <v>700</v>
      </c>
      <c r="B13337" s="1">
        <f>DATE(2001,12,1) + TIME(0,0,0)</f>
        <v>37226</v>
      </c>
      <c r="C13337">
        <v>19.749761581000001</v>
      </c>
    </row>
    <row r="13338" spans="1:3" x14ac:dyDescent="0.25">
      <c r="A13338">
        <v>731</v>
      </c>
      <c r="B13338" s="1">
        <f>DATE(2002,1,1) + TIME(0,0,0)</f>
        <v>37257</v>
      </c>
      <c r="C13338">
        <v>19.842336655</v>
      </c>
    </row>
    <row r="13339" spans="1:3" x14ac:dyDescent="0.25">
      <c r="A13339">
        <v>762</v>
      </c>
      <c r="B13339" s="1">
        <f>DATE(2002,2,1) + TIME(0,0,0)</f>
        <v>37288</v>
      </c>
      <c r="C13339">
        <v>19.921464919999998</v>
      </c>
    </row>
    <row r="13340" spans="1:3" x14ac:dyDescent="0.25">
      <c r="A13340">
        <v>790</v>
      </c>
      <c r="B13340" s="1">
        <f>DATE(2002,3,1) + TIME(0,0,0)</f>
        <v>37316</v>
      </c>
      <c r="C13340">
        <v>19.984300612999998</v>
      </c>
    </row>
    <row r="13341" spans="1:3" x14ac:dyDescent="0.25">
      <c r="A13341">
        <v>821</v>
      </c>
      <c r="B13341" s="1">
        <f>DATE(2002,4,1) + TIME(0,0,0)</f>
        <v>37347</v>
      </c>
      <c r="C13341">
        <v>20.045766830000002</v>
      </c>
    </row>
    <row r="13342" spans="1:3" x14ac:dyDescent="0.25">
      <c r="A13342">
        <v>851</v>
      </c>
      <c r="B13342" s="1">
        <f>DATE(2002,5,1) + TIME(0,0,0)</f>
        <v>37377</v>
      </c>
      <c r="C13342">
        <v>20.100112915</v>
      </c>
    </row>
    <row r="13343" spans="1:3" x14ac:dyDescent="0.25">
      <c r="A13343">
        <v>882</v>
      </c>
      <c r="B13343" s="1">
        <f>DATE(2002,6,1) + TIME(0,0,0)</f>
        <v>37408</v>
      </c>
      <c r="C13343">
        <v>20.152061461999999</v>
      </c>
    </row>
    <row r="13344" spans="1:3" x14ac:dyDescent="0.25">
      <c r="A13344">
        <v>912</v>
      </c>
      <c r="B13344" s="1">
        <f>DATE(2002,7,1) + TIME(0,0,0)</f>
        <v>37438</v>
      </c>
      <c r="C13344">
        <v>20.198257446</v>
      </c>
    </row>
    <row r="13345" spans="1:3" x14ac:dyDescent="0.25">
      <c r="A13345">
        <v>943</v>
      </c>
      <c r="B13345" s="1">
        <f>DATE(2002,8,1) + TIME(0,0,0)</f>
        <v>37469</v>
      </c>
      <c r="C13345">
        <v>20.242101669</v>
      </c>
    </row>
    <row r="13346" spans="1:3" x14ac:dyDescent="0.25">
      <c r="A13346">
        <v>974</v>
      </c>
      <c r="B13346" s="1">
        <f>DATE(2002,9,1) + TIME(0,0,0)</f>
        <v>37500</v>
      </c>
      <c r="C13346">
        <v>20.281509399000001</v>
      </c>
    </row>
    <row r="13347" spans="1:3" x14ac:dyDescent="0.25">
      <c r="A13347">
        <v>1004</v>
      </c>
      <c r="B13347" s="1">
        <f>DATE(2002,10,1) + TIME(0,0,0)</f>
        <v>37530</v>
      </c>
      <c r="C13347">
        <v>20.314495087000001</v>
      </c>
    </row>
    <row r="13348" spans="1:3" x14ac:dyDescent="0.25">
      <c r="A13348">
        <v>1035</v>
      </c>
      <c r="B13348" s="1">
        <f>DATE(2002,11,1) + TIME(0,0,0)</f>
        <v>37561</v>
      </c>
      <c r="C13348">
        <v>20.344207764</v>
      </c>
    </row>
    <row r="13349" spans="1:3" x14ac:dyDescent="0.25">
      <c r="A13349">
        <v>1065</v>
      </c>
      <c r="B13349" s="1">
        <f>DATE(2002,12,1) + TIME(0,0,0)</f>
        <v>37591</v>
      </c>
      <c r="C13349">
        <v>20.369832992999999</v>
      </c>
    </row>
    <row r="13350" spans="1:3" x14ac:dyDescent="0.25">
      <c r="A13350">
        <v>1096</v>
      </c>
      <c r="B13350" s="1">
        <f>DATE(2003,1,1) + TIME(0,0,0)</f>
        <v>37622</v>
      </c>
      <c r="C13350">
        <v>20.393943787000001</v>
      </c>
    </row>
    <row r="13351" spans="1:3" x14ac:dyDescent="0.25">
      <c r="A13351">
        <v>1127</v>
      </c>
      <c r="B13351" s="1">
        <f>DATE(2003,2,1) + TIME(0,0,0)</f>
        <v>37653</v>
      </c>
      <c r="C13351">
        <v>20.416309356999999</v>
      </c>
    </row>
    <row r="13352" spans="1:3" x14ac:dyDescent="0.25">
      <c r="A13352">
        <v>1155</v>
      </c>
      <c r="B13352" s="1">
        <f>DATE(2003,3,1) + TIME(0,0,0)</f>
        <v>37681</v>
      </c>
      <c r="C13352">
        <v>20.435312271000001</v>
      </c>
    </row>
    <row r="13353" spans="1:3" x14ac:dyDescent="0.25">
      <c r="A13353">
        <v>1186</v>
      </c>
      <c r="B13353" s="1">
        <f>DATE(2003,4,1) + TIME(0,0,0)</f>
        <v>37712</v>
      </c>
      <c r="C13353">
        <v>20.455196381</v>
      </c>
    </row>
    <row r="13354" spans="1:3" x14ac:dyDescent="0.25">
      <c r="A13354">
        <v>1216</v>
      </c>
      <c r="B13354" s="1">
        <f>DATE(2003,5,1) + TIME(0,0,0)</f>
        <v>37742</v>
      </c>
      <c r="C13354">
        <v>20.473365783999999</v>
      </c>
    </row>
    <row r="13355" spans="1:3" x14ac:dyDescent="0.25">
      <c r="A13355">
        <v>1247</v>
      </c>
      <c r="B13355" s="1">
        <f>DATE(2003,6,1) + TIME(0,0,0)</f>
        <v>37773</v>
      </c>
      <c r="C13355">
        <v>20.491056442000001</v>
      </c>
    </row>
    <row r="13356" spans="1:3" x14ac:dyDescent="0.25">
      <c r="A13356">
        <v>1277</v>
      </c>
      <c r="B13356" s="1">
        <f>DATE(2003,7,1) + TIME(0,0,0)</f>
        <v>37803</v>
      </c>
      <c r="C13356">
        <v>20.507202148000001</v>
      </c>
    </row>
    <row r="13357" spans="1:3" x14ac:dyDescent="0.25">
      <c r="A13357">
        <v>1308</v>
      </c>
      <c r="B13357" s="1">
        <f>DATE(2003,8,1) + TIME(0,0,0)</f>
        <v>37834</v>
      </c>
      <c r="C13357">
        <v>20.522964477999999</v>
      </c>
    </row>
    <row r="13358" spans="1:3" x14ac:dyDescent="0.25">
      <c r="A13358">
        <v>1339</v>
      </c>
      <c r="B13358" s="1">
        <f>DATE(2003,9,1) + TIME(0,0,0)</f>
        <v>37865</v>
      </c>
      <c r="C13358">
        <v>20.537870407</v>
      </c>
    </row>
    <row r="13359" spans="1:3" x14ac:dyDescent="0.25">
      <c r="A13359">
        <v>1369</v>
      </c>
      <c r="B13359" s="1">
        <f>DATE(2003,10,1) + TIME(0,0,0)</f>
        <v>37895</v>
      </c>
      <c r="C13359">
        <v>20.551546096999999</v>
      </c>
    </row>
    <row r="13360" spans="1:3" x14ac:dyDescent="0.25">
      <c r="A13360">
        <v>1400</v>
      </c>
      <c r="B13360" s="1">
        <f>DATE(2003,11,1) + TIME(0,0,0)</f>
        <v>37926</v>
      </c>
      <c r="C13360">
        <v>20.564956665</v>
      </c>
    </row>
    <row r="13361" spans="1:3" x14ac:dyDescent="0.25">
      <c r="A13361">
        <v>1430</v>
      </c>
      <c r="B13361" s="1">
        <f>DATE(2003,12,1) + TIME(0,0,0)</f>
        <v>37956</v>
      </c>
      <c r="C13361">
        <v>20.577285766999999</v>
      </c>
    </row>
    <row r="13362" spans="1:3" x14ac:dyDescent="0.25">
      <c r="A13362">
        <v>1461</v>
      </c>
      <c r="B13362" s="1">
        <f>DATE(2004,1,1) + TIME(0,0,0)</f>
        <v>37987</v>
      </c>
      <c r="C13362">
        <v>20.589391708000001</v>
      </c>
    </row>
    <row r="13363" spans="1:3" x14ac:dyDescent="0.25">
      <c r="A13363">
        <v>1492</v>
      </c>
      <c r="B13363" s="1">
        <f>DATE(2004,2,1) + TIME(0,0,0)</f>
        <v>38018</v>
      </c>
      <c r="C13363">
        <v>20.600881576999999</v>
      </c>
    </row>
    <row r="13364" spans="1:3" x14ac:dyDescent="0.25">
      <c r="A13364">
        <v>1521</v>
      </c>
      <c r="B13364" s="1">
        <f>DATE(2004,3,1) + TIME(0,0,0)</f>
        <v>38047</v>
      </c>
      <c r="C13364">
        <v>20.611070633000001</v>
      </c>
    </row>
    <row r="13365" spans="1:3" x14ac:dyDescent="0.25">
      <c r="A13365">
        <v>1552</v>
      </c>
      <c r="B13365" s="1">
        <f>DATE(2004,4,1) + TIME(0,0,0)</f>
        <v>38078</v>
      </c>
      <c r="C13365">
        <v>20.621381759999998</v>
      </c>
    </row>
    <row r="13366" spans="1:3" x14ac:dyDescent="0.25">
      <c r="A13366">
        <v>1582</v>
      </c>
      <c r="B13366" s="1">
        <f>DATE(2004,5,1) + TIME(0,0,0)</f>
        <v>38108</v>
      </c>
      <c r="C13366">
        <v>20.630809784</v>
      </c>
    </row>
    <row r="13367" spans="1:3" x14ac:dyDescent="0.25">
      <c r="A13367">
        <v>1613</v>
      </c>
      <c r="B13367" s="1">
        <f>DATE(2004,6,1) + TIME(0,0,0)</f>
        <v>38139</v>
      </c>
      <c r="C13367">
        <v>20.639997481999998</v>
      </c>
    </row>
    <row r="13368" spans="1:3" x14ac:dyDescent="0.25">
      <c r="A13368">
        <v>1643</v>
      </c>
      <c r="B13368" s="1">
        <f>DATE(2004,7,1) + TIME(0,0,0)</f>
        <v>38169</v>
      </c>
      <c r="C13368">
        <v>20.648363112999998</v>
      </c>
    </row>
    <row r="13369" spans="1:3" x14ac:dyDescent="0.25">
      <c r="A13369">
        <v>1674</v>
      </c>
      <c r="B13369" s="1">
        <f>DATE(2004,8,1) + TIME(0,0,0)</f>
        <v>38200</v>
      </c>
      <c r="C13369">
        <v>20.656478881999998</v>
      </c>
    </row>
    <row r="13370" spans="1:3" x14ac:dyDescent="0.25">
      <c r="A13370">
        <v>1705</v>
      </c>
      <c r="B13370" s="1">
        <f>DATE(2004,9,1) + TIME(0,0,0)</f>
        <v>38231</v>
      </c>
      <c r="C13370">
        <v>20.664089203</v>
      </c>
    </row>
    <row r="13371" spans="1:3" x14ac:dyDescent="0.25">
      <c r="A13371">
        <v>1735</v>
      </c>
      <c r="B13371" s="1">
        <f>DATE(2004,10,1) + TIME(0,0,0)</f>
        <v>38261</v>
      </c>
      <c r="C13371">
        <v>20.671014786000001</v>
      </c>
    </row>
    <row r="13372" spans="1:3" x14ac:dyDescent="0.25">
      <c r="A13372">
        <v>1766</v>
      </c>
      <c r="B13372" s="1">
        <f>DATE(2004,11,1) + TIME(0,0,0)</f>
        <v>38292</v>
      </c>
      <c r="C13372">
        <v>20.677762985000001</v>
      </c>
    </row>
    <row r="13373" spans="1:3" x14ac:dyDescent="0.25">
      <c r="A13373">
        <v>1796</v>
      </c>
      <c r="B13373" s="1">
        <f>DATE(2004,12,1) + TIME(0,0,0)</f>
        <v>38322</v>
      </c>
      <c r="C13373">
        <v>20.683935165000001</v>
      </c>
    </row>
    <row r="13374" spans="1:3" x14ac:dyDescent="0.25">
      <c r="A13374">
        <v>1827</v>
      </c>
      <c r="B13374" s="1">
        <f>DATE(2005,1,1) + TIME(0,0,0)</f>
        <v>38353</v>
      </c>
      <c r="C13374">
        <v>20.689979553000001</v>
      </c>
    </row>
    <row r="13375" spans="1:3" x14ac:dyDescent="0.25">
      <c r="A13375">
        <v>1858</v>
      </c>
      <c r="B13375" s="1">
        <f>DATE(2005,2,1) + TIME(0,0,0)</f>
        <v>38384</v>
      </c>
      <c r="C13375">
        <v>20.695714950999999</v>
      </c>
    </row>
    <row r="13376" spans="1:3" x14ac:dyDescent="0.25">
      <c r="A13376">
        <v>1886</v>
      </c>
      <c r="B13376" s="1">
        <f>DATE(2005,3,1) + TIME(0,0,0)</f>
        <v>38412</v>
      </c>
      <c r="C13376">
        <v>20.700654984</v>
      </c>
    </row>
    <row r="13377" spans="1:3" x14ac:dyDescent="0.25">
      <c r="A13377">
        <v>1917</v>
      </c>
      <c r="B13377" s="1">
        <f>DATE(2005,4,1) + TIME(0,0,0)</f>
        <v>38443</v>
      </c>
      <c r="C13377">
        <v>20.705879210999999</v>
      </c>
    </row>
    <row r="13378" spans="1:3" x14ac:dyDescent="0.25">
      <c r="A13378">
        <v>1947</v>
      </c>
      <c r="B13378" s="1">
        <f>DATE(2005,5,1) + TIME(0,0,0)</f>
        <v>38473</v>
      </c>
      <c r="C13378">
        <v>20.710708618000002</v>
      </c>
    </row>
    <row r="13379" spans="1:3" x14ac:dyDescent="0.25">
      <c r="A13379">
        <v>1978</v>
      </c>
      <c r="B13379" s="1">
        <f>DATE(2005,6,1) + TIME(0,0,0)</f>
        <v>38504</v>
      </c>
      <c r="C13379">
        <v>20.715482712</v>
      </c>
    </row>
    <row r="13380" spans="1:3" x14ac:dyDescent="0.25">
      <c r="A13380">
        <v>2008</v>
      </c>
      <c r="B13380" s="1">
        <f>DATE(2005,7,1) + TIME(0,0,0)</f>
        <v>38534</v>
      </c>
      <c r="C13380">
        <v>20.719907761000002</v>
      </c>
    </row>
    <row r="13381" spans="1:3" x14ac:dyDescent="0.25">
      <c r="A13381">
        <v>2039</v>
      </c>
      <c r="B13381" s="1">
        <f>DATE(2005,8,1) + TIME(0,0,0)</f>
        <v>38565</v>
      </c>
      <c r="C13381">
        <v>20.724290847999999</v>
      </c>
    </row>
    <row r="13382" spans="1:3" x14ac:dyDescent="0.25">
      <c r="A13382">
        <v>2070</v>
      </c>
      <c r="B13382" s="1">
        <f>DATE(2005,9,1) + TIME(0,0,0)</f>
        <v>38596</v>
      </c>
      <c r="C13382">
        <v>20.728496551999999</v>
      </c>
    </row>
    <row r="13383" spans="1:3" x14ac:dyDescent="0.25">
      <c r="A13383">
        <v>2100</v>
      </c>
      <c r="B13383" s="1">
        <f>DATE(2005,10,1) + TIME(0,0,0)</f>
        <v>38626</v>
      </c>
      <c r="C13383">
        <v>20.732402801999999</v>
      </c>
    </row>
    <row r="13384" spans="1:3" x14ac:dyDescent="0.25">
      <c r="A13384">
        <v>2131</v>
      </c>
      <c r="B13384" s="1">
        <f>DATE(2005,11,1) + TIME(0,0,0)</f>
        <v>38657</v>
      </c>
      <c r="C13384">
        <v>20.736280441000002</v>
      </c>
    </row>
    <row r="13385" spans="1:3" x14ac:dyDescent="0.25">
      <c r="A13385">
        <v>2161</v>
      </c>
      <c r="B13385" s="1">
        <f>DATE(2005,12,1) + TIME(0,0,0)</f>
        <v>38687</v>
      </c>
      <c r="C13385">
        <v>20.739889144999999</v>
      </c>
    </row>
    <row r="13386" spans="1:3" x14ac:dyDescent="0.25">
      <c r="A13386">
        <v>2192</v>
      </c>
      <c r="B13386" s="1">
        <f>DATE(2006,1,1) + TIME(0,0,0)</f>
        <v>38718</v>
      </c>
      <c r="C13386">
        <v>20.743473052999999</v>
      </c>
    </row>
    <row r="13387" spans="1:3" x14ac:dyDescent="0.25">
      <c r="A13387">
        <v>2223</v>
      </c>
      <c r="B13387" s="1">
        <f>DATE(2006,2,1) + TIME(0,0,0)</f>
        <v>38749</v>
      </c>
      <c r="C13387">
        <v>20.746921538999999</v>
      </c>
    </row>
    <row r="13388" spans="1:3" x14ac:dyDescent="0.25">
      <c r="A13388">
        <v>2251</v>
      </c>
      <c r="B13388" s="1">
        <f>DATE(2006,3,1) + TIME(0,0,0)</f>
        <v>38777</v>
      </c>
      <c r="C13388">
        <v>20.749923706000001</v>
      </c>
    </row>
    <row r="13389" spans="1:3" x14ac:dyDescent="0.25">
      <c r="A13389">
        <v>2282</v>
      </c>
      <c r="B13389" s="1">
        <f>DATE(2006,4,1) + TIME(0,0,0)</f>
        <v>38808</v>
      </c>
      <c r="C13389">
        <v>20.753129958999999</v>
      </c>
    </row>
    <row r="13390" spans="1:3" x14ac:dyDescent="0.25">
      <c r="A13390">
        <v>2312</v>
      </c>
      <c r="B13390" s="1">
        <f>DATE(2006,5,1) + TIME(0,0,0)</f>
        <v>38838</v>
      </c>
      <c r="C13390">
        <v>20.756120681999999</v>
      </c>
    </row>
    <row r="13391" spans="1:3" x14ac:dyDescent="0.25">
      <c r="A13391">
        <v>2343</v>
      </c>
      <c r="B13391" s="1">
        <f>DATE(2006,6,1) + TIME(0,0,0)</f>
        <v>38869</v>
      </c>
      <c r="C13391">
        <v>20.75909996</v>
      </c>
    </row>
    <row r="13392" spans="1:3" x14ac:dyDescent="0.25">
      <c r="A13392">
        <v>2373</v>
      </c>
      <c r="B13392" s="1">
        <f>DATE(2006,7,1) + TIME(0,0,0)</f>
        <v>38899</v>
      </c>
      <c r="C13392">
        <v>20.761880874999999</v>
      </c>
    </row>
    <row r="13393" spans="1:3" x14ac:dyDescent="0.25">
      <c r="A13393">
        <v>2404</v>
      </c>
      <c r="B13393" s="1">
        <f>DATE(2006,8,1) + TIME(0,0,0)</f>
        <v>38930</v>
      </c>
      <c r="C13393">
        <v>20.764654159999999</v>
      </c>
    </row>
    <row r="13394" spans="1:3" x14ac:dyDescent="0.25">
      <c r="A13394">
        <v>2435</v>
      </c>
      <c r="B13394" s="1">
        <f>DATE(2006,9,1) + TIME(0,0,0)</f>
        <v>38961</v>
      </c>
      <c r="C13394">
        <v>20.767330170000001</v>
      </c>
    </row>
    <row r="13395" spans="1:3" x14ac:dyDescent="0.25">
      <c r="A13395">
        <v>2465</v>
      </c>
      <c r="B13395" s="1">
        <f>DATE(2006,10,1) + TIME(0,0,0)</f>
        <v>38991</v>
      </c>
      <c r="C13395">
        <v>20.769830704</v>
      </c>
    </row>
    <row r="13396" spans="1:3" x14ac:dyDescent="0.25">
      <c r="A13396">
        <v>2496</v>
      </c>
      <c r="B13396" s="1">
        <f>DATE(2006,11,1) + TIME(0,0,0)</f>
        <v>39022</v>
      </c>
      <c r="C13396">
        <v>20.772329330000002</v>
      </c>
    </row>
    <row r="13397" spans="1:3" x14ac:dyDescent="0.25">
      <c r="A13397">
        <v>2526</v>
      </c>
      <c r="B13397" s="1">
        <f>DATE(2006,12,1) + TIME(0,0,0)</f>
        <v>39052</v>
      </c>
      <c r="C13397">
        <v>20.774667740000002</v>
      </c>
    </row>
    <row r="13398" spans="1:3" x14ac:dyDescent="0.25">
      <c r="A13398">
        <v>2557</v>
      </c>
      <c r="B13398" s="1">
        <f>DATE(2007,1,1) + TIME(0,0,0)</f>
        <v>39083</v>
      </c>
      <c r="C13398">
        <v>20.777004242</v>
      </c>
    </row>
    <row r="13399" spans="1:3" x14ac:dyDescent="0.25">
      <c r="A13399">
        <v>2588</v>
      </c>
      <c r="B13399" s="1">
        <f>DATE(2007,2,1) + TIME(0,0,0)</f>
        <v>39114</v>
      </c>
      <c r="C13399">
        <v>20.779266357000001</v>
      </c>
    </row>
    <row r="13400" spans="1:3" x14ac:dyDescent="0.25">
      <c r="A13400">
        <v>2616</v>
      </c>
      <c r="B13400" s="1">
        <f>DATE(2007,3,1) + TIME(0,0,0)</f>
        <v>39142</v>
      </c>
      <c r="C13400">
        <v>20.781244277999999</v>
      </c>
    </row>
    <row r="13401" spans="1:3" x14ac:dyDescent="0.25">
      <c r="A13401">
        <v>2647</v>
      </c>
      <c r="B13401" s="1">
        <f>DATE(2007,4,1) + TIME(0,0,0)</f>
        <v>39173</v>
      </c>
      <c r="C13401">
        <v>20.783370972</v>
      </c>
    </row>
    <row r="13402" spans="1:3" x14ac:dyDescent="0.25">
      <c r="A13402">
        <v>2677</v>
      </c>
      <c r="B13402" s="1">
        <f>DATE(2007,5,1) + TIME(0,0,0)</f>
        <v>39203</v>
      </c>
      <c r="C13402">
        <v>20.785364151</v>
      </c>
    </row>
    <row r="13403" spans="1:3" x14ac:dyDescent="0.25">
      <c r="A13403">
        <v>2708</v>
      </c>
      <c r="B13403" s="1">
        <f>DATE(2007,6,1) + TIME(0,0,0)</f>
        <v>39234</v>
      </c>
      <c r="C13403">
        <v>20.787363052</v>
      </c>
    </row>
    <row r="13404" spans="1:3" x14ac:dyDescent="0.25">
      <c r="A13404">
        <v>2738</v>
      </c>
      <c r="B13404" s="1">
        <f>DATE(2007,7,1) + TIME(0,0,0)</f>
        <v>39264</v>
      </c>
      <c r="C13404">
        <v>20.789237975999999</v>
      </c>
    </row>
    <row r="13405" spans="1:3" x14ac:dyDescent="0.25">
      <c r="A13405">
        <v>2769</v>
      </c>
      <c r="B13405" s="1">
        <f>DATE(2007,8,1) + TIME(0,0,0)</f>
        <v>39295</v>
      </c>
      <c r="C13405">
        <v>20.791120529000001</v>
      </c>
    </row>
    <row r="13406" spans="1:3" x14ac:dyDescent="0.25">
      <c r="A13406">
        <v>2800</v>
      </c>
      <c r="B13406" s="1">
        <f>DATE(2007,9,1) + TIME(0,0,0)</f>
        <v>39326</v>
      </c>
      <c r="C13406">
        <v>20.792947769000001</v>
      </c>
    </row>
    <row r="13407" spans="1:3" x14ac:dyDescent="0.25">
      <c r="A13407">
        <v>2830</v>
      </c>
      <c r="B13407" s="1">
        <f>DATE(2007,10,1) + TIME(0,0,0)</f>
        <v>39356</v>
      </c>
      <c r="C13407">
        <v>20.794668198</v>
      </c>
    </row>
    <row r="13408" spans="1:3" x14ac:dyDescent="0.25">
      <c r="A13408">
        <v>2861</v>
      </c>
      <c r="B13408" s="1">
        <f>DATE(2007,11,1) + TIME(0,0,0)</f>
        <v>39387</v>
      </c>
      <c r="C13408">
        <v>20.796394348</v>
      </c>
    </row>
    <row r="13409" spans="1:3" x14ac:dyDescent="0.25">
      <c r="A13409">
        <v>2891</v>
      </c>
      <c r="B13409" s="1">
        <f>DATE(2007,12,1) + TIME(0,0,0)</f>
        <v>39417</v>
      </c>
      <c r="C13409">
        <v>20.798021317</v>
      </c>
    </row>
    <row r="13410" spans="1:3" x14ac:dyDescent="0.25">
      <c r="A13410">
        <v>2922</v>
      </c>
      <c r="B13410" s="1">
        <f>DATE(2008,1,1) + TIME(0,0,0)</f>
        <v>39448</v>
      </c>
      <c r="C13410">
        <v>20.799655913999999</v>
      </c>
    </row>
    <row r="13411" spans="1:3" x14ac:dyDescent="0.25">
      <c r="A13411">
        <v>2953</v>
      </c>
      <c r="B13411" s="1">
        <f>DATE(2008,2,1) + TIME(0,0,0)</f>
        <v>39479</v>
      </c>
      <c r="C13411">
        <v>20.80124855</v>
      </c>
    </row>
    <row r="13412" spans="1:3" x14ac:dyDescent="0.25">
      <c r="A13412">
        <v>2982</v>
      </c>
      <c r="B13412" s="1">
        <f>DATE(2008,3,1) + TIME(0,0,0)</f>
        <v>39508</v>
      </c>
      <c r="C13412">
        <v>20.802701949999999</v>
      </c>
    </row>
    <row r="13413" spans="1:3" x14ac:dyDescent="0.25">
      <c r="A13413">
        <v>3013</v>
      </c>
      <c r="B13413" s="1">
        <f>DATE(2008,4,1) + TIME(0,0,0)</f>
        <v>39539</v>
      </c>
      <c r="C13413">
        <v>20.804216385</v>
      </c>
    </row>
    <row r="13414" spans="1:3" x14ac:dyDescent="0.25">
      <c r="A13414">
        <v>3043</v>
      </c>
      <c r="B13414" s="1">
        <f>DATE(2008,5,1) + TIME(0,0,0)</f>
        <v>39569</v>
      </c>
      <c r="C13414">
        <v>20.805646895999999</v>
      </c>
    </row>
    <row r="13415" spans="1:3" x14ac:dyDescent="0.25">
      <c r="A13415">
        <v>3074</v>
      </c>
      <c r="B13415" s="1">
        <f>DATE(2008,6,1) + TIME(0,0,0)</f>
        <v>39600</v>
      </c>
      <c r="C13415">
        <v>20.807088852</v>
      </c>
    </row>
    <row r="13416" spans="1:3" x14ac:dyDescent="0.25">
      <c r="A13416">
        <v>3104</v>
      </c>
      <c r="B13416" s="1">
        <f>DATE(2008,7,1) + TIME(0,0,0)</f>
        <v>39630</v>
      </c>
      <c r="C13416">
        <v>20.808450699000002</v>
      </c>
    </row>
    <row r="13417" spans="1:3" x14ac:dyDescent="0.25">
      <c r="A13417">
        <v>3135</v>
      </c>
      <c r="B13417" s="1">
        <f>DATE(2008,8,1) + TIME(0,0,0)</f>
        <v>39661</v>
      </c>
      <c r="C13417">
        <v>20.809827805000001</v>
      </c>
    </row>
    <row r="13418" spans="1:3" x14ac:dyDescent="0.25">
      <c r="A13418">
        <v>3166</v>
      </c>
      <c r="B13418" s="1">
        <f>DATE(2008,9,1) + TIME(0,0,0)</f>
        <v>39692</v>
      </c>
      <c r="C13418">
        <v>20.811170577999999</v>
      </c>
    </row>
    <row r="13419" spans="1:3" x14ac:dyDescent="0.25">
      <c r="A13419">
        <v>3196</v>
      </c>
      <c r="B13419" s="1">
        <f>DATE(2008,10,1) + TIME(0,0,0)</f>
        <v>39722</v>
      </c>
      <c r="C13419">
        <v>20.812442780000001</v>
      </c>
    </row>
    <row r="13420" spans="1:3" x14ac:dyDescent="0.25">
      <c r="A13420">
        <v>3227</v>
      </c>
      <c r="B13420" s="1">
        <f>DATE(2008,11,1) + TIME(0,0,0)</f>
        <v>39753</v>
      </c>
      <c r="C13420">
        <v>20.813728333</v>
      </c>
    </row>
    <row r="13421" spans="1:3" x14ac:dyDescent="0.25">
      <c r="A13421">
        <v>3257</v>
      </c>
      <c r="B13421" s="1">
        <f>DATE(2008,12,1) + TIME(0,0,0)</f>
        <v>39783</v>
      </c>
      <c r="C13421">
        <v>20.814945220999999</v>
      </c>
    </row>
    <row r="13422" spans="1:3" x14ac:dyDescent="0.25">
      <c r="A13422">
        <v>3288</v>
      </c>
      <c r="B13422" s="1">
        <f>DATE(2009,1,1) + TIME(0,0,0)</f>
        <v>39814</v>
      </c>
      <c r="C13422">
        <v>20.816177368000002</v>
      </c>
    </row>
    <row r="13423" spans="1:3" x14ac:dyDescent="0.25">
      <c r="A13423">
        <v>3319</v>
      </c>
      <c r="B13423" s="1">
        <f>DATE(2009,2,1) + TIME(0,0,0)</f>
        <v>39845</v>
      </c>
      <c r="C13423">
        <v>20.817380905</v>
      </c>
    </row>
    <row r="13424" spans="1:3" x14ac:dyDescent="0.25">
      <c r="A13424">
        <v>3347</v>
      </c>
      <c r="B13424" s="1">
        <f>DATE(2009,3,1) + TIME(0,0,0)</f>
        <v>39873</v>
      </c>
      <c r="C13424">
        <v>20.818447113000001</v>
      </c>
    </row>
    <row r="13425" spans="1:3" x14ac:dyDescent="0.25">
      <c r="A13425">
        <v>3378</v>
      </c>
      <c r="B13425" s="1">
        <f>DATE(2009,4,1) + TIME(0,0,0)</f>
        <v>39904</v>
      </c>
      <c r="C13425">
        <v>20.819602966000001</v>
      </c>
    </row>
    <row r="13426" spans="1:3" x14ac:dyDescent="0.25">
      <c r="A13426">
        <v>3408</v>
      </c>
      <c r="B13426" s="1">
        <f>DATE(2009,5,1) + TIME(0,0,0)</f>
        <v>39934</v>
      </c>
      <c r="C13426">
        <v>20.820699692000002</v>
      </c>
    </row>
    <row r="13427" spans="1:3" x14ac:dyDescent="0.25">
      <c r="A13427">
        <v>3439</v>
      </c>
      <c r="B13427" s="1">
        <f>DATE(2009,6,1) + TIME(0,0,0)</f>
        <v>39965</v>
      </c>
      <c r="C13427">
        <v>20.821811675999999</v>
      </c>
    </row>
    <row r="13428" spans="1:3" x14ac:dyDescent="0.25">
      <c r="A13428">
        <v>3469</v>
      </c>
      <c r="B13428" s="1">
        <f>DATE(2009,7,1) + TIME(0,0,0)</f>
        <v>39995</v>
      </c>
      <c r="C13428">
        <v>20.822864532000001</v>
      </c>
    </row>
    <row r="13429" spans="1:3" x14ac:dyDescent="0.25">
      <c r="A13429">
        <v>3500</v>
      </c>
      <c r="B13429" s="1">
        <f>DATE(2009,8,1) + TIME(0,0,0)</f>
        <v>40026</v>
      </c>
      <c r="C13429">
        <v>20.823932648</v>
      </c>
    </row>
    <row r="13430" spans="1:3" x14ac:dyDescent="0.25">
      <c r="A13430">
        <v>3531</v>
      </c>
      <c r="B13430" s="1">
        <f>DATE(2009,9,1) + TIME(0,0,0)</f>
        <v>40057</v>
      </c>
      <c r="C13430">
        <v>20.824979782</v>
      </c>
    </row>
    <row r="13431" spans="1:3" x14ac:dyDescent="0.25">
      <c r="A13431">
        <v>3561</v>
      </c>
      <c r="B13431" s="1">
        <f>DATE(2009,10,1) + TIME(0,0,0)</f>
        <v>40087</v>
      </c>
      <c r="C13431">
        <v>20.825973511000001</v>
      </c>
    </row>
    <row r="13432" spans="1:3" x14ac:dyDescent="0.25">
      <c r="A13432">
        <v>3592</v>
      </c>
      <c r="B13432" s="1">
        <f>DATE(2009,11,1) + TIME(0,0,0)</f>
        <v>40118</v>
      </c>
      <c r="C13432">
        <v>20.826980591000002</v>
      </c>
    </row>
    <row r="13433" spans="1:3" x14ac:dyDescent="0.25">
      <c r="A13433">
        <v>3622</v>
      </c>
      <c r="B13433" s="1">
        <f>DATE(2009,12,1) + TIME(0,0,0)</f>
        <v>40148</v>
      </c>
      <c r="C13433">
        <v>20.827939987000001</v>
      </c>
    </row>
    <row r="13434" spans="1:3" x14ac:dyDescent="0.25">
      <c r="A13434">
        <v>3653</v>
      </c>
      <c r="B13434" s="1">
        <f>DATE(2010,1,1) + TIME(0,0,0)</f>
        <v>40179</v>
      </c>
      <c r="C13434">
        <v>20.828910828000001</v>
      </c>
    </row>
    <row r="13435" spans="1:3" x14ac:dyDescent="0.25">
      <c r="A13435">
        <v>3684</v>
      </c>
      <c r="B13435" s="1">
        <f>DATE(2010,2,1) + TIME(0,0,0)</f>
        <v>40210</v>
      </c>
      <c r="C13435">
        <v>20.829866409000001</v>
      </c>
    </row>
    <row r="13436" spans="1:3" x14ac:dyDescent="0.25">
      <c r="A13436">
        <v>3712</v>
      </c>
      <c r="B13436" s="1">
        <f>DATE(2010,3,1) + TIME(0,0,0)</f>
        <v>40238</v>
      </c>
      <c r="C13436">
        <v>20.830713272000001</v>
      </c>
    </row>
    <row r="13437" spans="1:3" x14ac:dyDescent="0.25">
      <c r="A13437">
        <v>3743</v>
      </c>
      <c r="B13437" s="1">
        <f>DATE(2010,4,1) + TIME(0,0,0)</f>
        <v>40269</v>
      </c>
      <c r="C13437">
        <v>20.831636429</v>
      </c>
    </row>
    <row r="13438" spans="1:3" x14ac:dyDescent="0.25">
      <c r="A13438">
        <v>3773</v>
      </c>
      <c r="B13438" s="1">
        <f>DATE(2010,5,1) + TIME(0,0,0)</f>
        <v>40299</v>
      </c>
      <c r="C13438">
        <v>20.832515717</v>
      </c>
    </row>
    <row r="13439" spans="1:3" x14ac:dyDescent="0.25">
      <c r="A13439">
        <v>3804</v>
      </c>
      <c r="B13439" s="1">
        <f>DATE(2010,6,1) + TIME(0,0,0)</f>
        <v>40330</v>
      </c>
      <c r="C13439">
        <v>20.833408356</v>
      </c>
    </row>
    <row r="13440" spans="1:3" x14ac:dyDescent="0.25">
      <c r="A13440">
        <v>3834</v>
      </c>
      <c r="B13440" s="1">
        <f>DATE(2010,7,1) + TIME(0,0,0)</f>
        <v>40360</v>
      </c>
      <c r="C13440">
        <v>20.834259032999999</v>
      </c>
    </row>
    <row r="13441" spans="1:3" x14ac:dyDescent="0.25">
      <c r="A13441">
        <v>3865</v>
      </c>
      <c r="B13441" s="1">
        <f>DATE(2010,8,1) + TIME(0,0,0)</f>
        <v>40391</v>
      </c>
      <c r="C13441">
        <v>20.835123062000001</v>
      </c>
    </row>
    <row r="13442" spans="1:3" x14ac:dyDescent="0.25">
      <c r="A13442">
        <v>3896</v>
      </c>
      <c r="B13442" s="1">
        <f>DATE(2010,9,1) + TIME(0,0,0)</f>
        <v>40422</v>
      </c>
      <c r="C13442">
        <v>20.835975647000001</v>
      </c>
    </row>
    <row r="13443" spans="1:3" x14ac:dyDescent="0.25">
      <c r="A13443">
        <v>3926</v>
      </c>
      <c r="B13443" s="1">
        <f>DATE(2010,10,1) + TIME(0,0,0)</f>
        <v>40452</v>
      </c>
      <c r="C13443">
        <v>20.836786270000001</v>
      </c>
    </row>
    <row r="13444" spans="1:3" x14ac:dyDescent="0.25">
      <c r="A13444">
        <v>3957</v>
      </c>
      <c r="B13444" s="1">
        <f>DATE(2010,11,1) + TIME(0,0,0)</f>
        <v>40483</v>
      </c>
      <c r="C13444">
        <v>20.837614059</v>
      </c>
    </row>
    <row r="13445" spans="1:3" x14ac:dyDescent="0.25">
      <c r="A13445">
        <v>3987</v>
      </c>
      <c r="B13445" s="1">
        <f>DATE(2010,12,1) + TIME(0,0,0)</f>
        <v>40513</v>
      </c>
      <c r="C13445">
        <v>20.838401793999999</v>
      </c>
    </row>
    <row r="13446" spans="1:3" x14ac:dyDescent="0.25">
      <c r="A13446">
        <v>4018</v>
      </c>
      <c r="B13446" s="1">
        <f>DATE(2011,1,1) + TIME(0,0,0)</f>
        <v>40544</v>
      </c>
      <c r="C13446">
        <v>20.839204788</v>
      </c>
    </row>
    <row r="13447" spans="1:3" x14ac:dyDescent="0.25">
      <c r="A13447">
        <v>4049</v>
      </c>
      <c r="B13447" s="1">
        <f>DATE(2011,2,1) + TIME(0,0,0)</f>
        <v>40575</v>
      </c>
      <c r="C13447">
        <v>20.839996337999999</v>
      </c>
    </row>
    <row r="13448" spans="1:3" x14ac:dyDescent="0.25">
      <c r="A13448">
        <v>4077</v>
      </c>
      <c r="B13448" s="1">
        <f>DATE(2011,3,1) + TIME(0,0,0)</f>
        <v>40603</v>
      </c>
      <c r="C13448">
        <v>20.840702057000001</v>
      </c>
    </row>
    <row r="13449" spans="1:3" x14ac:dyDescent="0.25">
      <c r="A13449">
        <v>4108</v>
      </c>
      <c r="B13449" s="1">
        <f>DATE(2011,4,1) + TIME(0,0,0)</f>
        <v>40634</v>
      </c>
      <c r="C13449">
        <v>20.841474533</v>
      </c>
    </row>
    <row r="13450" spans="1:3" x14ac:dyDescent="0.25">
      <c r="A13450">
        <v>4138</v>
      </c>
      <c r="B13450" s="1">
        <f>DATE(2011,5,1) + TIME(0,0,0)</f>
        <v>40664</v>
      </c>
      <c r="C13450">
        <v>20.842210770000001</v>
      </c>
    </row>
    <row r="13451" spans="1:3" x14ac:dyDescent="0.25">
      <c r="A13451">
        <v>4169</v>
      </c>
      <c r="B13451" s="1">
        <f>DATE(2011,6,1) + TIME(0,0,0)</f>
        <v>40695</v>
      </c>
      <c r="C13451">
        <v>20.842964171999999</v>
      </c>
    </row>
    <row r="13452" spans="1:3" x14ac:dyDescent="0.25">
      <c r="A13452">
        <v>4199</v>
      </c>
      <c r="B13452" s="1">
        <f>DATE(2011,7,1) + TIME(0,0,0)</f>
        <v>40725</v>
      </c>
      <c r="C13452">
        <v>20.843683243000001</v>
      </c>
    </row>
    <row r="13453" spans="1:3" x14ac:dyDescent="0.25">
      <c r="A13453">
        <v>4230</v>
      </c>
      <c r="B13453" s="1">
        <f>DATE(2011,8,1) + TIME(0,0,0)</f>
        <v>40756</v>
      </c>
      <c r="C13453">
        <v>20.844417572000001</v>
      </c>
    </row>
    <row r="13454" spans="1:3" x14ac:dyDescent="0.25">
      <c r="A13454">
        <v>4261</v>
      </c>
      <c r="B13454" s="1">
        <f>DATE(2011,9,1) + TIME(0,0,0)</f>
        <v>40787</v>
      </c>
      <c r="C13454">
        <v>20.845144271999999</v>
      </c>
    </row>
    <row r="13455" spans="1:3" x14ac:dyDescent="0.25">
      <c r="A13455">
        <v>4291</v>
      </c>
      <c r="B13455" s="1">
        <f>DATE(2011,10,1) + TIME(0,0,0)</f>
        <v>40817</v>
      </c>
      <c r="C13455">
        <v>20.845838547</v>
      </c>
    </row>
    <row r="13456" spans="1:3" x14ac:dyDescent="0.25">
      <c r="A13456">
        <v>4322</v>
      </c>
      <c r="B13456" s="1">
        <f>DATE(2011,11,1) + TIME(0,0,0)</f>
        <v>40848</v>
      </c>
      <c r="C13456">
        <v>20.846548080000002</v>
      </c>
    </row>
    <row r="13457" spans="1:3" x14ac:dyDescent="0.25">
      <c r="A13457">
        <v>4352</v>
      </c>
      <c r="B13457" s="1">
        <f>DATE(2011,12,1) + TIME(0,0,0)</f>
        <v>40878</v>
      </c>
      <c r="C13457">
        <v>20.847229003999999</v>
      </c>
    </row>
    <row r="13458" spans="1:3" x14ac:dyDescent="0.25">
      <c r="A13458">
        <v>4383</v>
      </c>
      <c r="B13458" s="1">
        <f>DATE(2012,1,1) + TIME(0,0,0)</f>
        <v>40909</v>
      </c>
      <c r="C13458">
        <v>20.847923279</v>
      </c>
    </row>
    <row r="13459" spans="1:3" x14ac:dyDescent="0.25">
      <c r="A13459">
        <v>4414</v>
      </c>
      <c r="B13459" s="1">
        <f>DATE(2012,2,1) + TIME(0,0,0)</f>
        <v>40940</v>
      </c>
      <c r="C13459">
        <v>20.848611832</v>
      </c>
    </row>
    <row r="13460" spans="1:3" x14ac:dyDescent="0.25">
      <c r="A13460">
        <v>4443</v>
      </c>
      <c r="B13460" s="1">
        <f>DATE(2012,3,1) + TIME(0,0,0)</f>
        <v>40969</v>
      </c>
      <c r="C13460">
        <v>20.849248886000002</v>
      </c>
    </row>
    <row r="13461" spans="1:3" x14ac:dyDescent="0.25">
      <c r="A13461">
        <v>4474</v>
      </c>
      <c r="B13461" s="1">
        <f>DATE(2012,4,1) + TIME(0,0,0)</f>
        <v>41000</v>
      </c>
      <c r="C13461">
        <v>20.849924088000002</v>
      </c>
    </row>
    <row r="13462" spans="1:3" x14ac:dyDescent="0.25">
      <c r="A13462">
        <v>4504</v>
      </c>
      <c r="B13462" s="1">
        <f>DATE(2012,5,1) + TIME(0,0,0)</f>
        <v>41030</v>
      </c>
      <c r="C13462">
        <v>20.850570679</v>
      </c>
    </row>
    <row r="13463" spans="1:3" x14ac:dyDescent="0.25">
      <c r="A13463">
        <v>4535</v>
      </c>
      <c r="B13463" s="1">
        <f>DATE(2012,6,1) + TIME(0,0,0)</f>
        <v>41061</v>
      </c>
      <c r="C13463">
        <v>20.851232529000001</v>
      </c>
    </row>
    <row r="13464" spans="1:3" x14ac:dyDescent="0.25">
      <c r="A13464">
        <v>4565</v>
      </c>
      <c r="B13464" s="1">
        <f>DATE(2012,7,1) + TIME(0,0,0)</f>
        <v>41091</v>
      </c>
      <c r="C13464">
        <v>20.851869582999999</v>
      </c>
    </row>
    <row r="13465" spans="1:3" x14ac:dyDescent="0.25">
      <c r="A13465">
        <v>4596</v>
      </c>
      <c r="B13465" s="1">
        <f>DATE(2012,8,1) + TIME(0,0,0)</f>
        <v>41122</v>
      </c>
      <c r="C13465">
        <v>20.852519989000001</v>
      </c>
    </row>
    <row r="13466" spans="1:3" x14ac:dyDescent="0.25">
      <c r="A13466">
        <v>4627</v>
      </c>
      <c r="B13466" s="1">
        <f>DATE(2012,9,1) + TIME(0,0,0)</f>
        <v>41153</v>
      </c>
      <c r="C13466">
        <v>20.85316658</v>
      </c>
    </row>
    <row r="13467" spans="1:3" x14ac:dyDescent="0.25">
      <c r="A13467">
        <v>4657</v>
      </c>
      <c r="B13467" s="1">
        <f>DATE(2012,10,1) + TIME(0,0,0)</f>
        <v>41183</v>
      </c>
      <c r="C13467">
        <v>20.853786468999999</v>
      </c>
    </row>
    <row r="13468" spans="1:3" x14ac:dyDescent="0.25">
      <c r="A13468">
        <v>4688</v>
      </c>
      <c r="B13468" s="1">
        <f>DATE(2012,11,1) + TIME(0,0,0)</f>
        <v>41214</v>
      </c>
      <c r="C13468">
        <v>20.854421616</v>
      </c>
    </row>
    <row r="13469" spans="1:3" x14ac:dyDescent="0.25">
      <c r="A13469">
        <v>4718</v>
      </c>
      <c r="B13469" s="1">
        <f>DATE(2012,12,1) + TIME(0,0,0)</f>
        <v>41244</v>
      </c>
      <c r="C13469">
        <v>20.855031966999999</v>
      </c>
    </row>
    <row r="13470" spans="1:3" x14ac:dyDescent="0.25">
      <c r="A13470">
        <v>4749</v>
      </c>
      <c r="B13470" s="1">
        <f>DATE(2013,1,1) + TIME(0,0,0)</f>
        <v>41275</v>
      </c>
      <c r="C13470">
        <v>20.855657577999999</v>
      </c>
    </row>
    <row r="13471" spans="1:3" x14ac:dyDescent="0.25">
      <c r="A13471">
        <v>4780</v>
      </c>
      <c r="B13471" s="1">
        <f>DATE(2013,2,1) + TIME(0,0,0)</f>
        <v>41306</v>
      </c>
      <c r="C13471">
        <v>20.856279373</v>
      </c>
    </row>
    <row r="13472" spans="1:3" x14ac:dyDescent="0.25">
      <c r="A13472">
        <v>4808</v>
      </c>
      <c r="B13472" s="1">
        <f>DATE(2013,3,1) + TIME(0,0,0)</f>
        <v>41334</v>
      </c>
      <c r="C13472">
        <v>20.856836318999999</v>
      </c>
    </row>
    <row r="13473" spans="1:3" x14ac:dyDescent="0.25">
      <c r="A13473">
        <v>4839</v>
      </c>
      <c r="B13473" s="1">
        <f>DATE(2013,4,1) + TIME(0,0,0)</f>
        <v>41365</v>
      </c>
      <c r="C13473">
        <v>20.857450485000001</v>
      </c>
    </row>
    <row r="13474" spans="1:3" x14ac:dyDescent="0.25">
      <c r="A13474">
        <v>4869</v>
      </c>
      <c r="B13474" s="1">
        <f>DATE(2013,5,1) + TIME(0,0,0)</f>
        <v>41395</v>
      </c>
      <c r="C13474">
        <v>20.858039856000001</v>
      </c>
    </row>
    <row r="13475" spans="1:3" x14ac:dyDescent="0.25">
      <c r="A13475">
        <v>4900</v>
      </c>
      <c r="B13475" s="1">
        <f>DATE(2013,6,1) + TIME(0,0,0)</f>
        <v>41426</v>
      </c>
      <c r="C13475">
        <v>20.858644484999999</v>
      </c>
    </row>
    <row r="13476" spans="1:3" x14ac:dyDescent="0.25">
      <c r="A13476">
        <v>4930</v>
      </c>
      <c r="B13476" s="1">
        <f>DATE(2013,7,1) + TIME(0,0,0)</f>
        <v>41456</v>
      </c>
      <c r="C13476">
        <v>20.859226227000001</v>
      </c>
    </row>
    <row r="13477" spans="1:3" x14ac:dyDescent="0.25">
      <c r="A13477">
        <v>4961</v>
      </c>
      <c r="B13477" s="1">
        <f>DATE(2013,8,1) + TIME(0,0,0)</f>
        <v>41487</v>
      </c>
      <c r="C13477">
        <v>20.859825134000001</v>
      </c>
    </row>
    <row r="13478" spans="1:3" x14ac:dyDescent="0.25">
      <c r="A13478">
        <v>4992</v>
      </c>
      <c r="B13478" s="1">
        <f>DATE(2013,9,1) + TIME(0,0,0)</f>
        <v>41518</v>
      </c>
      <c r="C13478">
        <v>20.860420226999999</v>
      </c>
    </row>
    <row r="13479" spans="1:3" x14ac:dyDescent="0.25">
      <c r="A13479">
        <v>5022</v>
      </c>
      <c r="B13479" s="1">
        <f>DATE(2013,10,1) + TIME(0,0,0)</f>
        <v>41548</v>
      </c>
      <c r="C13479">
        <v>20.860992432</v>
      </c>
    </row>
    <row r="13480" spans="1:3" x14ac:dyDescent="0.25">
      <c r="A13480">
        <v>5053</v>
      </c>
      <c r="B13480" s="1">
        <f>DATE(2013,11,1) + TIME(0,0,0)</f>
        <v>41579</v>
      </c>
      <c r="C13480">
        <v>20.861579894999998</v>
      </c>
    </row>
    <row r="13481" spans="1:3" x14ac:dyDescent="0.25">
      <c r="A13481">
        <v>5083</v>
      </c>
      <c r="B13481" s="1">
        <f>DATE(2013,12,1) + TIME(0,0,0)</f>
        <v>41609</v>
      </c>
      <c r="C13481">
        <v>20.86214447</v>
      </c>
    </row>
    <row r="13482" spans="1:3" x14ac:dyDescent="0.25">
      <c r="A13482">
        <v>5114</v>
      </c>
      <c r="B13482" s="1">
        <f>DATE(2014,1,1) + TIME(0,0,0)</f>
        <v>41640</v>
      </c>
      <c r="C13482">
        <v>20.862726211999998</v>
      </c>
    </row>
    <row r="13483" spans="1:3" x14ac:dyDescent="0.25">
      <c r="A13483">
        <v>5145</v>
      </c>
      <c r="B13483" s="1">
        <f>DATE(2014,2,1) + TIME(0,0,0)</f>
        <v>41671</v>
      </c>
      <c r="C13483">
        <v>20.863306046000002</v>
      </c>
    </row>
    <row r="13484" spans="1:3" x14ac:dyDescent="0.25">
      <c r="A13484">
        <v>5173</v>
      </c>
      <c r="B13484" s="1">
        <f>DATE(2014,3,1) + TIME(0,0,0)</f>
        <v>41699</v>
      </c>
      <c r="C13484">
        <v>20.863826752000001</v>
      </c>
    </row>
    <row r="13485" spans="1:3" x14ac:dyDescent="0.25">
      <c r="A13485">
        <v>5204</v>
      </c>
      <c r="B13485" s="1">
        <f>DATE(2014,4,1) + TIME(0,0,0)</f>
        <v>41730</v>
      </c>
      <c r="C13485">
        <v>20.864400864</v>
      </c>
    </row>
    <row r="13486" spans="1:3" x14ac:dyDescent="0.25">
      <c r="A13486">
        <v>5234</v>
      </c>
      <c r="B13486" s="1">
        <f>DATE(2014,5,1) + TIME(0,0,0)</f>
        <v>41760</v>
      </c>
      <c r="C13486">
        <v>20.864952086999999</v>
      </c>
    </row>
    <row r="13487" spans="1:3" x14ac:dyDescent="0.25">
      <c r="A13487">
        <v>5265</v>
      </c>
      <c r="B13487" s="1">
        <f>DATE(2014,6,1) + TIME(0,0,0)</f>
        <v>41791</v>
      </c>
      <c r="C13487">
        <v>20.865522384999998</v>
      </c>
    </row>
    <row r="13488" spans="1:3" x14ac:dyDescent="0.25">
      <c r="A13488">
        <v>5295</v>
      </c>
      <c r="B13488" s="1">
        <f>DATE(2014,7,1) + TIME(0,0,0)</f>
        <v>41821</v>
      </c>
      <c r="C13488">
        <v>20.866069794000001</v>
      </c>
    </row>
    <row r="13489" spans="1:3" x14ac:dyDescent="0.25">
      <c r="A13489">
        <v>5326</v>
      </c>
      <c r="B13489" s="1">
        <f>DATE(2014,8,1) + TIME(0,0,0)</f>
        <v>41852</v>
      </c>
      <c r="C13489">
        <v>20.866634369</v>
      </c>
    </row>
    <row r="13490" spans="1:3" x14ac:dyDescent="0.25">
      <c r="A13490">
        <v>5357</v>
      </c>
      <c r="B13490" s="1">
        <f>DATE(2014,9,1) + TIME(0,0,0)</f>
        <v>41883</v>
      </c>
      <c r="C13490">
        <v>20.867195128999999</v>
      </c>
    </row>
    <row r="13491" spans="1:3" x14ac:dyDescent="0.25">
      <c r="A13491">
        <v>5387</v>
      </c>
      <c r="B13491" s="1">
        <f>DATE(2014,10,1) + TIME(0,0,0)</f>
        <v>41913</v>
      </c>
      <c r="C13491">
        <v>20.867736816000001</v>
      </c>
    </row>
    <row r="13492" spans="1:3" x14ac:dyDescent="0.25">
      <c r="A13492">
        <v>5418</v>
      </c>
      <c r="B13492" s="1">
        <f>DATE(2014,11,1) + TIME(0,0,0)</f>
        <v>41944</v>
      </c>
      <c r="C13492">
        <v>20.868293762</v>
      </c>
    </row>
    <row r="13493" spans="1:3" x14ac:dyDescent="0.25">
      <c r="A13493">
        <v>5448</v>
      </c>
      <c r="B13493" s="1">
        <f>DATE(2014,12,1) + TIME(0,0,0)</f>
        <v>41974</v>
      </c>
      <c r="C13493">
        <v>20.868831634999999</v>
      </c>
    </row>
    <row r="13494" spans="1:3" x14ac:dyDescent="0.25">
      <c r="A13494">
        <v>5479</v>
      </c>
      <c r="B13494" s="1">
        <f>DATE(2015,1,1) + TIME(0,0,0)</f>
        <v>42005</v>
      </c>
      <c r="C13494">
        <v>20.869384766</v>
      </c>
    </row>
    <row r="13495" spans="1:3" x14ac:dyDescent="0.25">
      <c r="A13495">
        <v>5510</v>
      </c>
      <c r="B13495" s="1">
        <f>DATE(2015,2,1) + TIME(0,0,0)</f>
        <v>42036</v>
      </c>
      <c r="C13495">
        <v>20.869937897</v>
      </c>
    </row>
    <row r="13496" spans="1:3" x14ac:dyDescent="0.25">
      <c r="A13496">
        <v>5538</v>
      </c>
      <c r="B13496" s="1">
        <f>DATE(2015,3,1) + TIME(0,0,0)</f>
        <v>42064</v>
      </c>
      <c r="C13496">
        <v>20.870433807000001</v>
      </c>
    </row>
    <row r="13497" spans="1:3" x14ac:dyDescent="0.25">
      <c r="A13497">
        <v>5569</v>
      </c>
      <c r="B13497" s="1">
        <f>DATE(2015,4,1) + TIME(0,0,0)</f>
        <v>42095</v>
      </c>
      <c r="C13497">
        <v>20.870981216000001</v>
      </c>
    </row>
    <row r="13498" spans="1:3" x14ac:dyDescent="0.25">
      <c r="A13498">
        <v>5599</v>
      </c>
      <c r="B13498" s="1">
        <f>DATE(2015,5,1) + TIME(0,0,0)</f>
        <v>42125</v>
      </c>
      <c r="C13498">
        <v>20.871511459000001</v>
      </c>
    </row>
    <row r="13499" spans="1:3" x14ac:dyDescent="0.25">
      <c r="A13499">
        <v>5630</v>
      </c>
      <c r="B13499" s="1">
        <f>DATE(2015,6,1) + TIME(0,0,0)</f>
        <v>42156</v>
      </c>
      <c r="C13499">
        <v>20.872056960999998</v>
      </c>
    </row>
    <row r="13500" spans="1:3" x14ac:dyDescent="0.25">
      <c r="A13500">
        <v>5660</v>
      </c>
      <c r="B13500" s="1">
        <f>DATE(2015,7,1) + TIME(0,0,0)</f>
        <v>42186</v>
      </c>
      <c r="C13500">
        <v>20.872581482000001</v>
      </c>
    </row>
    <row r="13501" spans="1:3" x14ac:dyDescent="0.25">
      <c r="A13501">
        <v>5691</v>
      </c>
      <c r="B13501" s="1">
        <f>DATE(2015,8,1) + TIME(0,0,0)</f>
        <v>42217</v>
      </c>
      <c r="C13501">
        <v>20.873123168999999</v>
      </c>
    </row>
    <row r="13502" spans="1:3" x14ac:dyDescent="0.25">
      <c r="A13502">
        <v>5722</v>
      </c>
      <c r="B13502" s="1">
        <f>DATE(2015,9,1) + TIME(0,0,0)</f>
        <v>42248</v>
      </c>
      <c r="C13502">
        <v>20.873664856000001</v>
      </c>
    </row>
    <row r="13503" spans="1:3" x14ac:dyDescent="0.25">
      <c r="A13503">
        <v>5752</v>
      </c>
      <c r="B13503" s="1">
        <f>DATE(2015,10,1) + TIME(0,0,0)</f>
        <v>42278</v>
      </c>
      <c r="C13503">
        <v>20.874185562000001</v>
      </c>
    </row>
    <row r="13504" spans="1:3" x14ac:dyDescent="0.25">
      <c r="A13504">
        <v>5783</v>
      </c>
      <c r="B13504" s="1">
        <f>DATE(2015,11,1) + TIME(0,0,0)</f>
        <v>42309</v>
      </c>
      <c r="C13504">
        <v>20.874723434</v>
      </c>
    </row>
    <row r="13505" spans="1:3" x14ac:dyDescent="0.25">
      <c r="A13505">
        <v>5813</v>
      </c>
      <c r="B13505" s="1">
        <f>DATE(2015,12,1) + TIME(0,0,0)</f>
        <v>42339</v>
      </c>
      <c r="C13505">
        <v>20.875242233000002</v>
      </c>
    </row>
    <row r="13506" spans="1:3" x14ac:dyDescent="0.25">
      <c r="A13506">
        <v>5844</v>
      </c>
      <c r="B13506" s="1">
        <f>DATE(2016,1,1) + TIME(0,0,0)</f>
        <v>42370</v>
      </c>
      <c r="C13506">
        <v>20.875778197999999</v>
      </c>
    </row>
    <row r="13507" spans="1:3" x14ac:dyDescent="0.25">
      <c r="A13507">
        <v>5875</v>
      </c>
      <c r="B13507" s="1">
        <f>DATE(2016,2,1) + TIME(0,0,0)</f>
        <v>42401</v>
      </c>
      <c r="C13507">
        <v>20.876312255999999</v>
      </c>
    </row>
    <row r="13508" spans="1:3" x14ac:dyDescent="0.25">
      <c r="A13508">
        <v>5904</v>
      </c>
      <c r="B13508" s="1">
        <f>DATE(2016,3,1) + TIME(0,0,0)</f>
        <v>42430</v>
      </c>
      <c r="C13508">
        <v>20.876810074000002</v>
      </c>
    </row>
    <row r="13509" spans="1:3" x14ac:dyDescent="0.25">
      <c r="A13509">
        <v>5935</v>
      </c>
      <c r="B13509" s="1">
        <f>DATE(2016,4,1) + TIME(0,0,0)</f>
        <v>42461</v>
      </c>
      <c r="C13509">
        <v>20.877342224</v>
      </c>
    </row>
    <row r="13510" spans="1:3" x14ac:dyDescent="0.25">
      <c r="A13510">
        <v>5965</v>
      </c>
      <c r="B13510" s="1">
        <f>DATE(2016,5,1) + TIME(0,0,0)</f>
        <v>42491</v>
      </c>
      <c r="C13510">
        <v>20.877855301</v>
      </c>
    </row>
    <row r="13511" spans="1:3" x14ac:dyDescent="0.25">
      <c r="A13511">
        <v>5996</v>
      </c>
      <c r="B13511" s="1">
        <f>DATE(2016,6,1) + TIME(0,0,0)</f>
        <v>42522</v>
      </c>
      <c r="C13511">
        <v>20.878385544</v>
      </c>
    </row>
    <row r="13512" spans="1:3" x14ac:dyDescent="0.25">
      <c r="A13512">
        <v>6026</v>
      </c>
      <c r="B13512" s="1">
        <f>DATE(2016,7,1) + TIME(0,0,0)</f>
        <v>42552</v>
      </c>
      <c r="C13512">
        <v>20.878896713</v>
      </c>
    </row>
    <row r="13513" spans="1:3" x14ac:dyDescent="0.25">
      <c r="A13513">
        <v>6057</v>
      </c>
      <c r="B13513" s="1">
        <f>DATE(2016,8,1) + TIME(0,0,0)</f>
        <v>42583</v>
      </c>
      <c r="C13513">
        <v>20.879425049000002</v>
      </c>
    </row>
    <row r="13514" spans="1:3" x14ac:dyDescent="0.25">
      <c r="A13514">
        <v>6088</v>
      </c>
      <c r="B13514" s="1">
        <f>DATE(2016,9,1) + TIME(0,0,0)</f>
        <v>42614</v>
      </c>
      <c r="C13514">
        <v>20.879951476999999</v>
      </c>
    </row>
    <row r="13515" spans="1:3" x14ac:dyDescent="0.25">
      <c r="A13515">
        <v>6118</v>
      </c>
      <c r="B13515" s="1">
        <f>DATE(2016,10,1) + TIME(0,0,0)</f>
        <v>42644</v>
      </c>
      <c r="C13515">
        <v>20.880460739</v>
      </c>
    </row>
    <row r="13516" spans="1:3" x14ac:dyDescent="0.25">
      <c r="A13516">
        <v>6149</v>
      </c>
      <c r="B13516" s="1">
        <f>DATE(2016,11,1) + TIME(0,0,0)</f>
        <v>42675</v>
      </c>
      <c r="C13516">
        <v>20.880985259999999</v>
      </c>
    </row>
    <row r="13517" spans="1:3" x14ac:dyDescent="0.25">
      <c r="A13517">
        <v>6179</v>
      </c>
      <c r="B13517" s="1">
        <f>DATE(2016,12,1) + TIME(0,0,0)</f>
        <v>42705</v>
      </c>
      <c r="C13517">
        <v>20.881492614999999</v>
      </c>
    </row>
    <row r="13518" spans="1:3" x14ac:dyDescent="0.25">
      <c r="A13518">
        <v>6210</v>
      </c>
      <c r="B13518" s="1">
        <f>DATE(2017,1,1) + TIME(0,0,0)</f>
        <v>42736</v>
      </c>
      <c r="C13518">
        <v>20.882017136000002</v>
      </c>
    </row>
    <row r="13519" spans="1:3" x14ac:dyDescent="0.25">
      <c r="A13519">
        <v>6241</v>
      </c>
      <c r="B13519" s="1">
        <f>DATE(2017,2,1) + TIME(0,0,0)</f>
        <v>42767</v>
      </c>
      <c r="C13519">
        <v>20.882539748999999</v>
      </c>
    </row>
    <row r="13520" spans="1:3" x14ac:dyDescent="0.25">
      <c r="A13520">
        <v>6269</v>
      </c>
      <c r="B13520" s="1">
        <f>DATE(2017,3,1) + TIME(0,0,0)</f>
        <v>42795</v>
      </c>
      <c r="C13520">
        <v>20.883010863999999</v>
      </c>
    </row>
    <row r="13521" spans="1:3" x14ac:dyDescent="0.25">
      <c r="A13521">
        <v>6300</v>
      </c>
      <c r="B13521" s="1">
        <f>DATE(2017,4,1) + TIME(0,0,0)</f>
        <v>42826</v>
      </c>
      <c r="C13521">
        <v>20.883531569999999</v>
      </c>
    </row>
    <row r="13522" spans="1:3" x14ac:dyDescent="0.25">
      <c r="A13522">
        <v>6330</v>
      </c>
      <c r="B13522" s="1">
        <f>DATE(2017,5,1) + TIME(0,0,0)</f>
        <v>42856</v>
      </c>
      <c r="C13522">
        <v>20.884035109999999</v>
      </c>
    </row>
    <row r="13523" spans="1:3" x14ac:dyDescent="0.25">
      <c r="A13523">
        <v>6361</v>
      </c>
      <c r="B13523" s="1">
        <f>DATE(2017,6,1) + TIME(0,0,0)</f>
        <v>42887</v>
      </c>
      <c r="C13523">
        <v>20.884553909000001</v>
      </c>
    </row>
    <row r="13524" spans="1:3" x14ac:dyDescent="0.25">
      <c r="A13524">
        <v>6391</v>
      </c>
      <c r="B13524" s="1">
        <f>DATE(2017,7,1) + TIME(0,0,0)</f>
        <v>42917</v>
      </c>
      <c r="C13524">
        <v>20.885057449000001</v>
      </c>
    </row>
    <row r="13525" spans="1:3" x14ac:dyDescent="0.25">
      <c r="A13525">
        <v>6422</v>
      </c>
      <c r="B13525" s="1">
        <f>DATE(2017,8,1) + TIME(0,0,0)</f>
        <v>42948</v>
      </c>
      <c r="C13525">
        <v>20.885574341000002</v>
      </c>
    </row>
    <row r="13526" spans="1:3" x14ac:dyDescent="0.25">
      <c r="A13526">
        <v>6453</v>
      </c>
      <c r="B13526" s="1">
        <f>DATE(2017,9,1) + TIME(0,0,0)</f>
        <v>42979</v>
      </c>
      <c r="C13526">
        <v>20.88609314</v>
      </c>
    </row>
    <row r="13527" spans="1:3" x14ac:dyDescent="0.25">
      <c r="A13527">
        <v>6483</v>
      </c>
      <c r="B13527" s="1">
        <f>DATE(2017,10,1) + TIME(0,0,0)</f>
        <v>43009</v>
      </c>
      <c r="C13527">
        <v>20.886592865000001</v>
      </c>
    </row>
    <row r="13528" spans="1:3" x14ac:dyDescent="0.25">
      <c r="A13528">
        <v>6514</v>
      </c>
      <c r="B13528" s="1">
        <f>DATE(2017,11,1) + TIME(0,0,0)</f>
        <v>43040</v>
      </c>
      <c r="C13528">
        <v>20.887109756000001</v>
      </c>
    </row>
    <row r="13529" spans="1:3" x14ac:dyDescent="0.25">
      <c r="A13529">
        <v>6544</v>
      </c>
      <c r="B13529" s="1">
        <f>DATE(2017,12,1) + TIME(0,0,0)</f>
        <v>43070</v>
      </c>
      <c r="C13529">
        <v>20.887609481999998</v>
      </c>
    </row>
    <row r="13530" spans="1:3" x14ac:dyDescent="0.25">
      <c r="A13530">
        <v>6575</v>
      </c>
      <c r="B13530" s="1">
        <f>DATE(2018,1,1) + TIME(0,0,0)</f>
        <v>43101</v>
      </c>
      <c r="C13530">
        <v>20.888124466000001</v>
      </c>
    </row>
    <row r="13531" spans="1:3" x14ac:dyDescent="0.25">
      <c r="A13531">
        <v>6606</v>
      </c>
      <c r="B13531" s="1">
        <f>DATE(2018,2,1) + TIME(0,0,0)</f>
        <v>43132</v>
      </c>
      <c r="C13531">
        <v>20.888639449999999</v>
      </c>
    </row>
    <row r="13532" spans="1:3" x14ac:dyDescent="0.25">
      <c r="A13532">
        <v>6634</v>
      </c>
      <c r="B13532" s="1">
        <f>DATE(2018,3,1) + TIME(0,0,0)</f>
        <v>43160</v>
      </c>
      <c r="C13532">
        <v>20.889102936</v>
      </c>
    </row>
    <row r="13533" spans="1:3" x14ac:dyDescent="0.25">
      <c r="A13533">
        <v>6665</v>
      </c>
      <c r="B13533" s="1">
        <f>DATE(2018,4,1) + TIME(0,0,0)</f>
        <v>43191</v>
      </c>
      <c r="C13533">
        <v>20.889616013000001</v>
      </c>
    </row>
    <row r="13534" spans="1:3" x14ac:dyDescent="0.25">
      <c r="A13534">
        <v>6695</v>
      </c>
      <c r="B13534" s="1">
        <f>DATE(2018,5,1) + TIME(0,0,0)</f>
        <v>43221</v>
      </c>
      <c r="C13534">
        <v>20.890113831000001</v>
      </c>
    </row>
    <row r="13535" spans="1:3" x14ac:dyDescent="0.25">
      <c r="A13535">
        <v>6726</v>
      </c>
      <c r="B13535" s="1">
        <f>DATE(2018,6,1) + TIME(0,0,0)</f>
        <v>43252</v>
      </c>
      <c r="C13535">
        <v>20.890625</v>
      </c>
    </row>
    <row r="13536" spans="1:3" x14ac:dyDescent="0.25">
      <c r="A13536">
        <v>6756</v>
      </c>
      <c r="B13536" s="1">
        <f>DATE(2018,7,1) + TIME(0,0,0)</f>
        <v>43282</v>
      </c>
      <c r="C13536">
        <v>20.891120911000002</v>
      </c>
    </row>
    <row r="13537" spans="1:3" x14ac:dyDescent="0.25">
      <c r="A13537">
        <v>6787</v>
      </c>
      <c r="B13537" s="1">
        <f>DATE(2018,8,1) + TIME(0,0,0)</f>
        <v>43313</v>
      </c>
      <c r="C13537">
        <v>20.891632080000001</v>
      </c>
    </row>
    <row r="13538" spans="1:3" x14ac:dyDescent="0.25">
      <c r="A13538">
        <v>6818</v>
      </c>
      <c r="B13538" s="1">
        <f>DATE(2018,9,1) + TIME(0,0,0)</f>
        <v>43344</v>
      </c>
      <c r="C13538">
        <v>20.89214325</v>
      </c>
    </row>
    <row r="13539" spans="1:3" x14ac:dyDescent="0.25">
      <c r="A13539">
        <v>6848</v>
      </c>
      <c r="B13539" s="1">
        <f>DATE(2018,10,1) + TIME(0,0,0)</f>
        <v>43374</v>
      </c>
      <c r="C13539">
        <v>20.892637253</v>
      </c>
    </row>
    <row r="13540" spans="1:3" x14ac:dyDescent="0.25">
      <c r="A13540">
        <v>6879</v>
      </c>
      <c r="B13540" s="1">
        <f>DATE(2018,11,1) + TIME(0,0,0)</f>
        <v>43405</v>
      </c>
      <c r="C13540">
        <v>20.893148421999999</v>
      </c>
    </row>
    <row r="13541" spans="1:3" x14ac:dyDescent="0.25">
      <c r="A13541">
        <v>6909</v>
      </c>
      <c r="B13541" s="1">
        <f>DATE(2018,12,1) + TIME(0,0,0)</f>
        <v>43435</v>
      </c>
      <c r="C13541">
        <v>20.893642426</v>
      </c>
    </row>
    <row r="13542" spans="1:3" x14ac:dyDescent="0.25">
      <c r="A13542">
        <v>6940</v>
      </c>
      <c r="B13542" s="1">
        <f>DATE(2019,1,1) + TIME(0,0,0)</f>
        <v>43466</v>
      </c>
      <c r="C13542">
        <v>20.894151688000001</v>
      </c>
    </row>
    <row r="13543" spans="1:3" x14ac:dyDescent="0.25">
      <c r="A13543">
        <v>6971</v>
      </c>
      <c r="B13543" s="1">
        <f>DATE(2019,2,1) + TIME(0,0,0)</f>
        <v>43497</v>
      </c>
      <c r="C13543">
        <v>20.894660949999999</v>
      </c>
    </row>
    <row r="13544" spans="1:3" x14ac:dyDescent="0.25">
      <c r="A13544">
        <v>6999</v>
      </c>
      <c r="B13544" s="1">
        <f>DATE(2019,3,1) + TIME(0,0,0)</f>
        <v>43525</v>
      </c>
      <c r="C13544">
        <v>20.895118712999999</v>
      </c>
    </row>
    <row r="13545" spans="1:3" x14ac:dyDescent="0.25">
      <c r="A13545">
        <v>7030</v>
      </c>
      <c r="B13545" s="1">
        <f>DATE(2019,4,1) + TIME(0,0,0)</f>
        <v>43556</v>
      </c>
      <c r="C13545">
        <v>20.895627975</v>
      </c>
    </row>
    <row r="13546" spans="1:3" x14ac:dyDescent="0.25">
      <c r="A13546">
        <v>7060</v>
      </c>
      <c r="B13546" s="1">
        <f>DATE(2019,5,1) + TIME(0,0,0)</f>
        <v>43586</v>
      </c>
      <c r="C13546">
        <v>20.896118164000001</v>
      </c>
    </row>
    <row r="13547" spans="1:3" x14ac:dyDescent="0.25">
      <c r="A13547">
        <v>7091</v>
      </c>
      <c r="B13547" s="1">
        <f>DATE(2019,6,1) + TIME(0,0,0)</f>
        <v>43617</v>
      </c>
      <c r="C13547">
        <v>20.896625519000001</v>
      </c>
    </row>
    <row r="13548" spans="1:3" x14ac:dyDescent="0.25">
      <c r="A13548">
        <v>7121</v>
      </c>
      <c r="B13548" s="1">
        <f>DATE(2019,7,1) + TIME(0,0,0)</f>
        <v>43647</v>
      </c>
      <c r="C13548">
        <v>20.897117614999999</v>
      </c>
    </row>
    <row r="13549" spans="1:3" x14ac:dyDescent="0.25">
      <c r="A13549">
        <v>7152</v>
      </c>
      <c r="B13549" s="1">
        <f>DATE(2019,8,1) + TIME(0,0,0)</f>
        <v>43678</v>
      </c>
      <c r="C13549">
        <v>20.897623062000001</v>
      </c>
    </row>
    <row r="13550" spans="1:3" x14ac:dyDescent="0.25">
      <c r="A13550">
        <v>7183</v>
      </c>
      <c r="B13550" s="1">
        <f>DATE(2019,9,1) + TIME(0,0,0)</f>
        <v>43709</v>
      </c>
      <c r="C13550">
        <v>20.898130417000001</v>
      </c>
    </row>
    <row r="13551" spans="1:3" x14ac:dyDescent="0.25">
      <c r="A13551">
        <v>7213</v>
      </c>
      <c r="B13551" s="1">
        <f>DATE(2019,10,1) + TIME(0,0,0)</f>
        <v>43739</v>
      </c>
      <c r="C13551">
        <v>20.898618698</v>
      </c>
    </row>
    <row r="13552" spans="1:3" x14ac:dyDescent="0.25">
      <c r="A13552">
        <v>7244</v>
      </c>
      <c r="B13552" s="1">
        <f>DATE(2019,11,1) + TIME(0,0,0)</f>
        <v>43770</v>
      </c>
      <c r="C13552">
        <v>20.899124145999998</v>
      </c>
    </row>
    <row r="13553" spans="1:3" x14ac:dyDescent="0.25">
      <c r="A13553">
        <v>7274</v>
      </c>
      <c r="B13553" s="1">
        <f>DATE(2019,12,1) + TIME(0,0,0)</f>
        <v>43800</v>
      </c>
      <c r="C13553">
        <v>20.899614333999999</v>
      </c>
    </row>
    <row r="13554" spans="1:3" x14ac:dyDescent="0.25">
      <c r="A13554">
        <v>7305</v>
      </c>
      <c r="B13554" s="1">
        <f>DATE(2020,1,1) + TIME(0,0,0)</f>
        <v>43831</v>
      </c>
      <c r="C13554">
        <v>20.900117873999999</v>
      </c>
    </row>
    <row r="13555" spans="1:3" x14ac:dyDescent="0.25">
      <c r="A13555">
        <v>7336</v>
      </c>
      <c r="B13555" s="1">
        <f>DATE(2020,2,1) + TIME(0,0,0)</f>
        <v>43862</v>
      </c>
      <c r="C13555">
        <v>20.900623322000001</v>
      </c>
    </row>
    <row r="13556" spans="1:3" x14ac:dyDescent="0.25">
      <c r="A13556">
        <v>7365</v>
      </c>
      <c r="B13556" s="1">
        <f>DATE(2020,3,1) + TIME(0,0,0)</f>
        <v>43891</v>
      </c>
      <c r="C13556">
        <v>20.901094437000001</v>
      </c>
    </row>
    <row r="13557" spans="1:3" x14ac:dyDescent="0.25">
      <c r="A13557">
        <v>7396</v>
      </c>
      <c r="B13557" s="1">
        <f>DATE(2020,4,1) + TIME(0,0,0)</f>
        <v>43922</v>
      </c>
      <c r="C13557">
        <v>20.901597977000002</v>
      </c>
    </row>
    <row r="13558" spans="1:3" x14ac:dyDescent="0.25">
      <c r="A13558">
        <v>7426</v>
      </c>
      <c r="B13558" s="1">
        <f>DATE(2020,5,1) + TIME(0,0,0)</f>
        <v>43952</v>
      </c>
      <c r="C13558">
        <v>20.902086258000001</v>
      </c>
    </row>
    <row r="13559" spans="1:3" x14ac:dyDescent="0.25">
      <c r="A13559">
        <v>7457</v>
      </c>
      <c r="B13559" s="1">
        <f>DATE(2020,6,1) + TIME(0,0,0)</f>
        <v>43983</v>
      </c>
      <c r="C13559">
        <v>20.902589798000001</v>
      </c>
    </row>
    <row r="13560" spans="1:3" x14ac:dyDescent="0.25">
      <c r="A13560">
        <v>7487</v>
      </c>
      <c r="B13560" s="1">
        <f>DATE(2020,7,1) + TIME(0,0,0)</f>
        <v>44013</v>
      </c>
      <c r="C13560">
        <v>20.903076171999999</v>
      </c>
    </row>
    <row r="13561" spans="1:3" x14ac:dyDescent="0.25">
      <c r="A13561">
        <v>7518</v>
      </c>
      <c r="B13561" s="1">
        <f>DATE(2020,8,1) + TIME(0,0,0)</f>
        <v>44044</v>
      </c>
      <c r="C13561">
        <v>20.903577805000001</v>
      </c>
    </row>
    <row r="13562" spans="1:3" x14ac:dyDescent="0.25">
      <c r="A13562">
        <v>7549</v>
      </c>
      <c r="B13562" s="1">
        <f>DATE(2020,9,1) + TIME(0,0,0)</f>
        <v>44075</v>
      </c>
      <c r="C13562">
        <v>20.904081345000002</v>
      </c>
    </row>
    <row r="13563" spans="1:3" x14ac:dyDescent="0.25">
      <c r="A13563">
        <v>7579</v>
      </c>
      <c r="B13563" s="1">
        <f>DATE(2020,10,1) + TIME(0,0,0)</f>
        <v>44105</v>
      </c>
      <c r="C13563">
        <v>20.904565811000001</v>
      </c>
    </row>
    <row r="13564" spans="1:3" x14ac:dyDescent="0.25">
      <c r="A13564">
        <v>7610</v>
      </c>
      <c r="B13564" s="1">
        <f>DATE(2020,11,1) + TIME(0,0,0)</f>
        <v>44136</v>
      </c>
      <c r="C13564">
        <v>20.905067444</v>
      </c>
    </row>
    <row r="13565" spans="1:3" x14ac:dyDescent="0.25">
      <c r="A13565">
        <v>7640</v>
      </c>
      <c r="B13565" s="1">
        <f>DATE(2020,12,1) + TIME(0,0,0)</f>
        <v>44166</v>
      </c>
      <c r="C13565">
        <v>20.905553818000001</v>
      </c>
    </row>
    <row r="13566" spans="1:3" x14ac:dyDescent="0.25">
      <c r="A13566">
        <v>7671</v>
      </c>
      <c r="B13566" s="1">
        <f>DATE(2021,1,1) + TIME(0,0,0)</f>
        <v>44197</v>
      </c>
      <c r="C13566">
        <v>20.906053542999999</v>
      </c>
    </row>
    <row r="13567" spans="1:3" x14ac:dyDescent="0.25">
      <c r="A13567">
        <v>7702</v>
      </c>
      <c r="B13567" s="1">
        <f>DATE(2021,2,1) + TIME(0,0,0)</f>
        <v>44228</v>
      </c>
      <c r="C13567">
        <v>20.906555176000001</v>
      </c>
    </row>
    <row r="13568" spans="1:3" x14ac:dyDescent="0.25">
      <c r="A13568">
        <v>7730</v>
      </c>
      <c r="B13568" s="1">
        <f>DATE(2021,3,1) + TIME(0,0,0)</f>
        <v>44256</v>
      </c>
      <c r="C13568">
        <v>20.907007217</v>
      </c>
    </row>
    <row r="13569" spans="1:3" x14ac:dyDescent="0.25">
      <c r="A13569">
        <v>7761</v>
      </c>
      <c r="B13569" s="1">
        <f>DATE(2021,4,1) + TIME(0,0,0)</f>
        <v>44287</v>
      </c>
      <c r="C13569">
        <v>20.907506943000001</v>
      </c>
    </row>
    <row r="13570" spans="1:3" x14ac:dyDescent="0.25">
      <c r="A13570">
        <v>7791</v>
      </c>
      <c r="B13570" s="1">
        <f>DATE(2021,5,1) + TIME(0,0,0)</f>
        <v>44317</v>
      </c>
      <c r="C13570">
        <v>20.907991409000001</v>
      </c>
    </row>
    <row r="13571" spans="1:3" x14ac:dyDescent="0.25">
      <c r="A13571">
        <v>7822</v>
      </c>
      <c r="B13571" s="1">
        <f>DATE(2021,6,1) + TIME(0,0,0)</f>
        <v>44348</v>
      </c>
      <c r="C13571">
        <v>20.908491134999998</v>
      </c>
    </row>
    <row r="13572" spans="1:3" x14ac:dyDescent="0.25">
      <c r="A13572">
        <v>7852</v>
      </c>
      <c r="B13572" s="1">
        <f>DATE(2021,7,1) + TIME(0,0,0)</f>
        <v>44378</v>
      </c>
      <c r="C13572">
        <v>20.908973694</v>
      </c>
    </row>
    <row r="13573" spans="1:3" x14ac:dyDescent="0.25">
      <c r="A13573">
        <v>7883</v>
      </c>
      <c r="B13573" s="1">
        <f>DATE(2021,8,1) + TIME(0,0,0)</f>
        <v>44409</v>
      </c>
      <c r="C13573">
        <v>20.909473419000001</v>
      </c>
    </row>
    <row r="13574" spans="1:3" x14ac:dyDescent="0.25">
      <c r="A13574">
        <v>7914</v>
      </c>
      <c r="B13574" s="1">
        <f>DATE(2021,9,1) + TIME(0,0,0)</f>
        <v>44440</v>
      </c>
      <c r="C13574">
        <v>20.909971237000001</v>
      </c>
    </row>
    <row r="13575" spans="1:3" x14ac:dyDescent="0.25">
      <c r="A13575">
        <v>7944</v>
      </c>
      <c r="B13575" s="1">
        <f>DATE(2021,10,1) + TIME(0,0,0)</f>
        <v>44470</v>
      </c>
      <c r="C13575">
        <v>20.910453795999999</v>
      </c>
    </row>
    <row r="13576" spans="1:3" x14ac:dyDescent="0.25">
      <c r="A13576">
        <v>7975</v>
      </c>
      <c r="B13576" s="1">
        <f>DATE(2021,11,1) + TIME(0,0,0)</f>
        <v>44501</v>
      </c>
      <c r="C13576">
        <v>20.910953522</v>
      </c>
    </row>
    <row r="13577" spans="1:3" x14ac:dyDescent="0.25">
      <c r="A13577">
        <v>8005</v>
      </c>
      <c r="B13577" s="1">
        <f>DATE(2021,12,1) + TIME(0,0,0)</f>
        <v>44531</v>
      </c>
      <c r="C13577">
        <v>20.911434174</v>
      </c>
    </row>
    <row r="13578" spans="1:3" x14ac:dyDescent="0.25">
      <c r="A13578">
        <v>8036</v>
      </c>
      <c r="B13578" s="1">
        <f>DATE(2022,1,1) + TIME(0,0,0)</f>
        <v>44562</v>
      </c>
      <c r="C13578">
        <v>20.911931992</v>
      </c>
    </row>
    <row r="13579" spans="1:3" x14ac:dyDescent="0.25">
      <c r="A13579">
        <v>8067</v>
      </c>
      <c r="B13579" s="1">
        <f>DATE(2022,2,1) + TIME(0,0,0)</f>
        <v>44593</v>
      </c>
      <c r="C13579">
        <v>20.912429809999999</v>
      </c>
    </row>
    <row r="13580" spans="1:3" x14ac:dyDescent="0.25">
      <c r="A13580">
        <v>8095</v>
      </c>
      <c r="B13580" s="1">
        <f>DATE(2022,3,1) + TIME(0,0,0)</f>
        <v>44621</v>
      </c>
      <c r="C13580">
        <v>20.912878035999999</v>
      </c>
    </row>
    <row r="13581" spans="1:3" x14ac:dyDescent="0.25">
      <c r="A13581">
        <v>8126</v>
      </c>
      <c r="B13581" s="1">
        <f>DATE(2022,4,1) + TIME(0,0,0)</f>
        <v>44652</v>
      </c>
      <c r="C13581">
        <v>20.913375854000002</v>
      </c>
    </row>
    <row r="13582" spans="1:3" x14ac:dyDescent="0.25">
      <c r="A13582">
        <v>8156</v>
      </c>
      <c r="B13582" s="1">
        <f>DATE(2022,5,1) + TIME(0,0,0)</f>
        <v>44682</v>
      </c>
      <c r="C13582">
        <v>20.913856505999998</v>
      </c>
    </row>
    <row r="13583" spans="1:3" x14ac:dyDescent="0.25">
      <c r="A13583">
        <v>8187</v>
      </c>
      <c r="B13583" s="1">
        <f>DATE(2022,6,1) + TIME(0,0,0)</f>
        <v>44713</v>
      </c>
      <c r="C13583">
        <v>20.914352417</v>
      </c>
    </row>
    <row r="13584" spans="1:3" x14ac:dyDescent="0.25">
      <c r="A13584">
        <v>8217</v>
      </c>
      <c r="B13584" s="1">
        <f>DATE(2022,7,1) + TIME(0,0,0)</f>
        <v>44743</v>
      </c>
      <c r="C13584">
        <v>20.914833069</v>
      </c>
    </row>
    <row r="13585" spans="1:3" x14ac:dyDescent="0.25">
      <c r="A13585">
        <v>8248</v>
      </c>
      <c r="B13585" s="1">
        <f>DATE(2022,8,1) + TIME(0,0,0)</f>
        <v>44774</v>
      </c>
      <c r="C13585">
        <v>20.915328979000002</v>
      </c>
    </row>
    <row r="13586" spans="1:3" x14ac:dyDescent="0.25">
      <c r="A13586">
        <v>8279</v>
      </c>
      <c r="B13586" s="1">
        <f>DATE(2022,9,1) + TIME(0,0,0)</f>
        <v>44805</v>
      </c>
      <c r="C13586">
        <v>20.91582489</v>
      </c>
    </row>
    <row r="13587" spans="1:3" x14ac:dyDescent="0.25">
      <c r="A13587">
        <v>8309</v>
      </c>
      <c r="B13587" s="1">
        <f>DATE(2022,10,1) + TIME(0,0,0)</f>
        <v>44835</v>
      </c>
      <c r="C13587">
        <v>20.916303634999998</v>
      </c>
    </row>
    <row r="13588" spans="1:3" x14ac:dyDescent="0.25">
      <c r="A13588">
        <v>8340</v>
      </c>
      <c r="B13588" s="1">
        <f>DATE(2022,11,1) + TIME(0,0,0)</f>
        <v>44866</v>
      </c>
      <c r="C13588">
        <v>20.916797637999998</v>
      </c>
    </row>
    <row r="13589" spans="1:3" x14ac:dyDescent="0.25">
      <c r="A13589">
        <v>8370</v>
      </c>
      <c r="B13589" s="1">
        <f>DATE(2022,12,1) + TIME(0,0,0)</f>
        <v>44896</v>
      </c>
      <c r="C13589">
        <v>20.917276382000001</v>
      </c>
    </row>
    <row r="13590" spans="1:3" x14ac:dyDescent="0.25">
      <c r="A13590">
        <v>8401</v>
      </c>
      <c r="B13590" s="1">
        <f>DATE(2023,1,1) + TIME(0,0,0)</f>
        <v>44927</v>
      </c>
      <c r="C13590">
        <v>20.917772292999999</v>
      </c>
    </row>
    <row r="13591" spans="1:3" x14ac:dyDescent="0.25">
      <c r="A13591">
        <v>8432</v>
      </c>
      <c r="B13591" s="1">
        <f>DATE(2023,2,1) + TIME(0,0,0)</f>
        <v>44958</v>
      </c>
      <c r="C13591">
        <v>20.918266295999999</v>
      </c>
    </row>
    <row r="13592" spans="1:3" x14ac:dyDescent="0.25">
      <c r="A13592">
        <v>8460</v>
      </c>
      <c r="B13592" s="1">
        <f>DATE(2023,3,1) + TIME(0,0,0)</f>
        <v>44986</v>
      </c>
      <c r="C13592">
        <v>20.918712616000001</v>
      </c>
    </row>
    <row r="13593" spans="1:3" x14ac:dyDescent="0.25">
      <c r="A13593">
        <v>8491</v>
      </c>
      <c r="B13593" s="1">
        <f>DATE(2023,4,1) + TIME(0,0,0)</f>
        <v>45017</v>
      </c>
      <c r="C13593">
        <v>20.919204711999999</v>
      </c>
    </row>
    <row r="13594" spans="1:3" x14ac:dyDescent="0.25">
      <c r="A13594">
        <v>8521</v>
      </c>
      <c r="B13594" s="1">
        <f>DATE(2023,5,1) + TIME(0,0,0)</f>
        <v>45047</v>
      </c>
      <c r="C13594">
        <v>20.919683456000001</v>
      </c>
    </row>
    <row r="13595" spans="1:3" x14ac:dyDescent="0.25">
      <c r="A13595">
        <v>8552</v>
      </c>
      <c r="B13595" s="1">
        <f>DATE(2023,6,1) + TIME(0,0,0)</f>
        <v>45078</v>
      </c>
      <c r="C13595">
        <v>20.920175552</v>
      </c>
    </row>
    <row r="13596" spans="1:3" x14ac:dyDescent="0.25">
      <c r="A13596">
        <v>8582</v>
      </c>
      <c r="B13596" s="1">
        <f>DATE(2023,7,1) + TIME(0,0,0)</f>
        <v>45108</v>
      </c>
      <c r="C13596">
        <v>20.920652390000001</v>
      </c>
    </row>
    <row r="13597" spans="1:3" x14ac:dyDescent="0.25">
      <c r="A13597">
        <v>8613</v>
      </c>
      <c r="B13597" s="1">
        <f>DATE(2023,8,1) + TIME(0,0,0)</f>
        <v>45139</v>
      </c>
      <c r="C13597">
        <v>20.921146393000001</v>
      </c>
    </row>
    <row r="13598" spans="1:3" x14ac:dyDescent="0.25">
      <c r="A13598">
        <v>8644</v>
      </c>
      <c r="B13598" s="1">
        <f>DATE(2023,9,1) + TIME(0,0,0)</f>
        <v>45170</v>
      </c>
      <c r="C13598">
        <v>20.921638488999999</v>
      </c>
    </row>
    <row r="13599" spans="1:3" x14ac:dyDescent="0.25">
      <c r="A13599">
        <v>8674</v>
      </c>
      <c r="B13599" s="1">
        <f>DATE(2023,10,1) + TIME(0,0,0)</f>
        <v>45200</v>
      </c>
      <c r="C13599">
        <v>20.922113418999999</v>
      </c>
    </row>
    <row r="13600" spans="1:3" x14ac:dyDescent="0.25">
      <c r="A13600">
        <v>8705</v>
      </c>
      <c r="B13600" s="1">
        <f>DATE(2023,11,1) + TIME(0,0,0)</f>
        <v>45231</v>
      </c>
      <c r="C13600">
        <v>20.922605515000001</v>
      </c>
    </row>
    <row r="13601" spans="1:3" x14ac:dyDescent="0.25">
      <c r="A13601">
        <v>8735</v>
      </c>
      <c r="B13601" s="1">
        <f>DATE(2023,12,1) + TIME(0,0,0)</f>
        <v>45261</v>
      </c>
      <c r="C13601">
        <v>20.923080444</v>
      </c>
    </row>
    <row r="13602" spans="1:3" x14ac:dyDescent="0.25">
      <c r="A13602">
        <v>8766</v>
      </c>
      <c r="B13602" s="1">
        <f>DATE(2024,1,1) + TIME(0,0,0)</f>
        <v>45292</v>
      </c>
      <c r="C13602">
        <v>20.923572539999999</v>
      </c>
    </row>
    <row r="13603" spans="1:3" x14ac:dyDescent="0.25">
      <c r="A13603">
        <v>8797</v>
      </c>
      <c r="B13603" s="1">
        <f>DATE(2024,2,1) + TIME(0,0,0)</f>
        <v>45323</v>
      </c>
      <c r="C13603">
        <v>20.924062728999999</v>
      </c>
    </row>
    <row r="13604" spans="1:3" x14ac:dyDescent="0.25">
      <c r="A13604">
        <v>8826</v>
      </c>
      <c r="B13604" s="1">
        <f>DATE(2024,3,1) + TIME(0,0,0)</f>
        <v>45352</v>
      </c>
      <c r="C13604">
        <v>20.924522400000001</v>
      </c>
    </row>
    <row r="13605" spans="1:3" x14ac:dyDescent="0.25">
      <c r="A13605">
        <v>8857</v>
      </c>
      <c r="B13605" s="1">
        <f>DATE(2024,4,1) + TIME(0,0,0)</f>
        <v>45383</v>
      </c>
      <c r="C13605">
        <v>20.925012589000001</v>
      </c>
    </row>
    <row r="13606" spans="1:3" x14ac:dyDescent="0.25">
      <c r="A13606">
        <v>8887</v>
      </c>
      <c r="B13606" s="1">
        <f>DATE(2024,5,1) + TIME(0,0,0)</f>
        <v>45413</v>
      </c>
      <c r="C13606">
        <v>20.925485610999999</v>
      </c>
    </row>
    <row r="13607" spans="1:3" x14ac:dyDescent="0.25">
      <c r="A13607">
        <v>8918</v>
      </c>
      <c r="B13607" s="1">
        <f>DATE(2024,6,1) + TIME(0,0,0)</f>
        <v>45444</v>
      </c>
      <c r="C13607">
        <v>20.9259758</v>
      </c>
    </row>
    <row r="13608" spans="1:3" x14ac:dyDescent="0.25">
      <c r="A13608">
        <v>8948</v>
      </c>
      <c r="B13608" s="1">
        <f>DATE(2024,7,1) + TIME(0,0,0)</f>
        <v>45474</v>
      </c>
      <c r="C13608">
        <v>20.926448822000001</v>
      </c>
    </row>
    <row r="13609" spans="1:3" x14ac:dyDescent="0.25">
      <c r="A13609">
        <v>8979</v>
      </c>
      <c r="B13609" s="1">
        <f>DATE(2024,8,1) + TIME(0,0,0)</f>
        <v>45505</v>
      </c>
      <c r="C13609">
        <v>20.926939011000002</v>
      </c>
    </row>
    <row r="13610" spans="1:3" x14ac:dyDescent="0.25">
      <c r="A13610">
        <v>9010</v>
      </c>
      <c r="B13610" s="1">
        <f>DATE(2024,9,1) + TIME(0,0,0)</f>
        <v>45536</v>
      </c>
      <c r="C13610">
        <v>20.927427292000001</v>
      </c>
    </row>
    <row r="13611" spans="1:3" x14ac:dyDescent="0.25">
      <c r="A13611">
        <v>9040</v>
      </c>
      <c r="B13611" s="1">
        <f>DATE(2024,10,1) + TIME(0,0,0)</f>
        <v>45566</v>
      </c>
      <c r="C13611">
        <v>20.927900313999999</v>
      </c>
    </row>
    <row r="13612" spans="1:3" x14ac:dyDescent="0.25">
      <c r="A13612">
        <v>9071</v>
      </c>
      <c r="B13612" s="1">
        <f>DATE(2024,11,1) + TIME(0,0,0)</f>
        <v>45597</v>
      </c>
      <c r="C13612">
        <v>20.928388596000001</v>
      </c>
    </row>
    <row r="13613" spans="1:3" x14ac:dyDescent="0.25">
      <c r="A13613">
        <v>9101</v>
      </c>
      <c r="B13613" s="1">
        <f>DATE(2024,12,1) + TIME(0,0,0)</f>
        <v>45627</v>
      </c>
      <c r="C13613">
        <v>20.928861617999999</v>
      </c>
    </row>
    <row r="13614" spans="1:3" x14ac:dyDescent="0.25">
      <c r="A13614">
        <v>9132</v>
      </c>
      <c r="B13614" s="1">
        <f>DATE(2025,1,1) + TIME(0,0,0)</f>
        <v>45658</v>
      </c>
      <c r="C13614">
        <v>20.929347992</v>
      </c>
    </row>
    <row r="13615" spans="1:3" x14ac:dyDescent="0.25">
      <c r="A13615">
        <v>9163</v>
      </c>
      <c r="B13615" s="1">
        <f>DATE(2025,2,1) + TIME(0,0,0)</f>
        <v>45689</v>
      </c>
      <c r="C13615">
        <v>20.929836272999999</v>
      </c>
    </row>
    <row r="13616" spans="1:3" x14ac:dyDescent="0.25">
      <c r="A13616">
        <v>9191</v>
      </c>
      <c r="B13616" s="1">
        <f>DATE(2025,3,1) + TIME(0,0,0)</f>
        <v>45717</v>
      </c>
      <c r="C13616">
        <v>20.930274962999999</v>
      </c>
    </row>
    <row r="13617" spans="1:3" x14ac:dyDescent="0.25">
      <c r="A13617">
        <v>9222</v>
      </c>
      <c r="B13617" s="1">
        <f>DATE(2025,4,1) + TIME(0,0,0)</f>
        <v>45748</v>
      </c>
      <c r="C13617">
        <v>20.930763245000001</v>
      </c>
    </row>
    <row r="13618" spans="1:3" x14ac:dyDescent="0.25">
      <c r="A13618">
        <v>9252</v>
      </c>
      <c r="B13618" s="1">
        <f>DATE(2025,5,1) + TIME(0,0,0)</f>
        <v>45778</v>
      </c>
      <c r="C13618">
        <v>20.931234360000001</v>
      </c>
    </row>
    <row r="13619" spans="1:3" x14ac:dyDescent="0.25">
      <c r="A13619">
        <v>9283</v>
      </c>
      <c r="B13619" s="1">
        <f>DATE(2025,6,1) + TIME(0,0,0)</f>
        <v>45809</v>
      </c>
      <c r="C13619">
        <v>20.931718826000001</v>
      </c>
    </row>
    <row r="13620" spans="1:3" x14ac:dyDescent="0.25">
      <c r="A13620">
        <v>9313</v>
      </c>
      <c r="B13620" s="1">
        <f>DATE(2025,7,1) + TIME(0,0,0)</f>
        <v>45839</v>
      </c>
      <c r="C13620">
        <v>20.932189941000001</v>
      </c>
    </row>
    <row r="13621" spans="1:3" x14ac:dyDescent="0.25">
      <c r="A13621">
        <v>9344</v>
      </c>
      <c r="B13621" s="1">
        <f>DATE(2025,8,1) + TIME(0,0,0)</f>
        <v>45870</v>
      </c>
      <c r="C13621">
        <v>20.932676314999998</v>
      </c>
    </row>
    <row r="13622" spans="1:3" x14ac:dyDescent="0.25">
      <c r="A13622">
        <v>9375</v>
      </c>
      <c r="B13622" s="1">
        <f>DATE(2025,9,1) + TIME(0,0,0)</f>
        <v>45901</v>
      </c>
      <c r="C13622">
        <v>20.933160782000002</v>
      </c>
    </row>
    <row r="13623" spans="1:3" x14ac:dyDescent="0.25">
      <c r="A13623">
        <v>9405</v>
      </c>
      <c r="B13623" s="1">
        <f>DATE(2025,10,1) + TIME(0,0,0)</f>
        <v>45931</v>
      </c>
      <c r="C13623">
        <v>20.93362999</v>
      </c>
    </row>
    <row r="13624" spans="1:3" x14ac:dyDescent="0.25">
      <c r="A13624">
        <v>9436</v>
      </c>
      <c r="B13624" s="1">
        <f>DATE(2025,11,1) + TIME(0,0,0)</f>
        <v>45962</v>
      </c>
      <c r="C13624">
        <v>20.934114456</v>
      </c>
    </row>
    <row r="13625" spans="1:3" x14ac:dyDescent="0.25">
      <c r="A13625">
        <v>9466</v>
      </c>
      <c r="B13625" s="1">
        <f>DATE(2025,12,1) + TIME(0,0,0)</f>
        <v>45992</v>
      </c>
      <c r="C13625">
        <v>20.934583664000002</v>
      </c>
    </row>
    <row r="13626" spans="1:3" x14ac:dyDescent="0.25">
      <c r="A13626">
        <v>9497</v>
      </c>
      <c r="B13626" s="1">
        <f>DATE(2026,1,1) + TIME(0,0,0)</f>
        <v>46023</v>
      </c>
      <c r="C13626">
        <v>20.935068130000001</v>
      </c>
    </row>
    <row r="13627" spans="1:3" x14ac:dyDescent="0.25">
      <c r="A13627">
        <v>9528</v>
      </c>
      <c r="B13627" s="1">
        <f>DATE(2026,2,1) + TIME(0,0,0)</f>
        <v>46054</v>
      </c>
      <c r="C13627">
        <v>20.935550689999999</v>
      </c>
    </row>
    <row r="13628" spans="1:3" x14ac:dyDescent="0.25">
      <c r="A13628">
        <v>9556</v>
      </c>
      <c r="B13628" s="1">
        <f>DATE(2026,3,1) + TIME(0,0,0)</f>
        <v>46082</v>
      </c>
      <c r="C13628">
        <v>20.935987473000001</v>
      </c>
    </row>
    <row r="13629" spans="1:3" x14ac:dyDescent="0.25">
      <c r="A13629">
        <v>9587</v>
      </c>
      <c r="B13629" s="1">
        <f>DATE(2026,4,1) + TIME(0,0,0)</f>
        <v>46113</v>
      </c>
      <c r="C13629">
        <v>20.936471939</v>
      </c>
    </row>
    <row r="13630" spans="1:3" x14ac:dyDescent="0.25">
      <c r="A13630">
        <v>9617</v>
      </c>
      <c r="B13630" s="1">
        <f>DATE(2026,5,1) + TIME(0,0,0)</f>
        <v>46143</v>
      </c>
      <c r="C13630">
        <v>20.936939240000001</v>
      </c>
    </row>
    <row r="13631" spans="1:3" x14ac:dyDescent="0.25">
      <c r="A13631">
        <v>9648</v>
      </c>
      <c r="B13631" s="1">
        <f>DATE(2026,6,1) + TIME(0,0,0)</f>
        <v>46174</v>
      </c>
      <c r="C13631">
        <v>20.937419891000001</v>
      </c>
    </row>
    <row r="13632" spans="1:3" x14ac:dyDescent="0.25">
      <c r="A13632">
        <v>9678</v>
      </c>
      <c r="B13632" s="1">
        <f>DATE(2026,7,1) + TIME(0,0,0)</f>
        <v>46204</v>
      </c>
      <c r="C13632">
        <v>20.937887192000002</v>
      </c>
    </row>
    <row r="13633" spans="1:3" x14ac:dyDescent="0.25">
      <c r="A13633">
        <v>9709</v>
      </c>
      <c r="B13633" s="1">
        <f>DATE(2026,8,1) + TIME(0,0,0)</f>
        <v>46235</v>
      </c>
      <c r="C13633">
        <v>20.938369751</v>
      </c>
    </row>
    <row r="13634" spans="1:3" x14ac:dyDescent="0.25">
      <c r="A13634">
        <v>9740</v>
      </c>
      <c r="B13634" s="1">
        <f>DATE(2026,9,1) + TIME(0,0,0)</f>
        <v>46266</v>
      </c>
      <c r="C13634">
        <v>20.938850403</v>
      </c>
    </row>
    <row r="13635" spans="1:3" x14ac:dyDescent="0.25">
      <c r="A13635">
        <v>9770</v>
      </c>
      <c r="B13635" s="1">
        <f>DATE(2026,10,1) + TIME(0,0,0)</f>
        <v>46296</v>
      </c>
      <c r="C13635">
        <v>20.939315795999999</v>
      </c>
    </row>
    <row r="13636" spans="1:3" x14ac:dyDescent="0.25">
      <c r="A13636">
        <v>9801</v>
      </c>
      <c r="B13636" s="1">
        <f>DATE(2026,11,1) + TIME(0,0,0)</f>
        <v>46327</v>
      </c>
      <c r="C13636">
        <v>20.939798355000001</v>
      </c>
    </row>
    <row r="13637" spans="1:3" x14ac:dyDescent="0.25">
      <c r="A13637">
        <v>9831</v>
      </c>
      <c r="B13637" s="1">
        <f>DATE(2026,12,1) + TIME(0,0,0)</f>
        <v>46357</v>
      </c>
      <c r="C13637">
        <v>20.940261841000002</v>
      </c>
    </row>
    <row r="13638" spans="1:3" x14ac:dyDescent="0.25">
      <c r="A13638">
        <v>9862</v>
      </c>
      <c r="B13638" s="1">
        <f>DATE(2027,1,1) + TIME(0,0,0)</f>
        <v>46388</v>
      </c>
      <c r="C13638">
        <v>20.940742492999998</v>
      </c>
    </row>
    <row r="13639" spans="1:3" x14ac:dyDescent="0.25">
      <c r="A13639">
        <v>9893</v>
      </c>
      <c r="B13639" s="1">
        <f>DATE(2027,2,1) + TIME(0,0,0)</f>
        <v>46419</v>
      </c>
      <c r="C13639">
        <v>20.941223144999999</v>
      </c>
    </row>
    <row r="13640" spans="1:3" x14ac:dyDescent="0.25">
      <c r="A13640">
        <v>9921</v>
      </c>
      <c r="B13640" s="1">
        <f>DATE(2027,3,1) + TIME(0,0,0)</f>
        <v>46447</v>
      </c>
      <c r="C13640">
        <v>20.941656113000001</v>
      </c>
    </row>
    <row r="13641" spans="1:3" x14ac:dyDescent="0.25">
      <c r="A13641">
        <v>9952</v>
      </c>
      <c r="B13641" s="1">
        <f>DATE(2027,4,1) + TIME(0,0,0)</f>
        <v>46478</v>
      </c>
      <c r="C13641">
        <v>20.942134856999999</v>
      </c>
    </row>
    <row r="13642" spans="1:3" x14ac:dyDescent="0.25">
      <c r="A13642">
        <v>9982</v>
      </c>
      <c r="B13642" s="1">
        <f>DATE(2027,5,1) + TIME(0,0,0)</f>
        <v>46508</v>
      </c>
      <c r="C13642">
        <v>20.942598343</v>
      </c>
    </row>
    <row r="13643" spans="1:3" x14ac:dyDescent="0.25">
      <c r="A13643">
        <v>10013</v>
      </c>
      <c r="B13643" s="1">
        <f>DATE(2027,6,1) + TIME(0,0,0)</f>
        <v>46539</v>
      </c>
      <c r="C13643">
        <v>20.943077086999999</v>
      </c>
    </row>
    <row r="13644" spans="1:3" x14ac:dyDescent="0.25">
      <c r="A13644">
        <v>10043</v>
      </c>
      <c r="B13644" s="1">
        <f>DATE(2027,7,1) + TIME(0,0,0)</f>
        <v>46569</v>
      </c>
      <c r="C13644">
        <v>20.943540573</v>
      </c>
    </row>
    <row r="13645" spans="1:3" x14ac:dyDescent="0.25">
      <c r="A13645">
        <v>10074</v>
      </c>
      <c r="B13645" s="1">
        <f>DATE(2027,8,1) + TIME(0,0,0)</f>
        <v>46600</v>
      </c>
      <c r="C13645">
        <v>20.944019317999999</v>
      </c>
    </row>
    <row r="13646" spans="1:3" x14ac:dyDescent="0.25">
      <c r="A13646">
        <v>10105</v>
      </c>
      <c r="B13646" s="1">
        <f>DATE(2027,9,1) + TIME(0,0,0)</f>
        <v>46631</v>
      </c>
      <c r="C13646">
        <v>20.944496155</v>
      </c>
    </row>
    <row r="13647" spans="1:3" x14ac:dyDescent="0.25">
      <c r="A13647">
        <v>10135</v>
      </c>
      <c r="B13647" s="1">
        <f>DATE(2027,10,1) + TIME(0,0,0)</f>
        <v>46661</v>
      </c>
      <c r="C13647">
        <v>20.944957732999999</v>
      </c>
    </row>
    <row r="13648" spans="1:3" x14ac:dyDescent="0.25">
      <c r="A13648">
        <v>10166</v>
      </c>
      <c r="B13648" s="1">
        <f>DATE(2027,11,1) + TIME(0,0,0)</f>
        <v>46692</v>
      </c>
      <c r="C13648">
        <v>20.945436478000001</v>
      </c>
    </row>
    <row r="13649" spans="1:3" x14ac:dyDescent="0.25">
      <c r="A13649">
        <v>10196</v>
      </c>
      <c r="B13649" s="1">
        <f>DATE(2027,12,1) + TIME(0,0,0)</f>
        <v>46722</v>
      </c>
      <c r="C13649">
        <v>20.945896148999999</v>
      </c>
    </row>
    <row r="13650" spans="1:3" x14ac:dyDescent="0.25">
      <c r="A13650">
        <v>10227</v>
      </c>
      <c r="B13650" s="1">
        <f>DATE(2028,1,1) + TIME(0,0,0)</f>
        <v>46753</v>
      </c>
      <c r="C13650">
        <v>20.946372986</v>
      </c>
    </row>
    <row r="13651" spans="1:3" x14ac:dyDescent="0.25">
      <c r="A13651">
        <v>10258</v>
      </c>
      <c r="B13651" s="1">
        <f>DATE(2028,2,1) + TIME(0,0,0)</f>
        <v>46784</v>
      </c>
      <c r="C13651">
        <v>20.946849823000001</v>
      </c>
    </row>
    <row r="13652" spans="1:3" x14ac:dyDescent="0.25">
      <c r="A13652">
        <v>10287</v>
      </c>
      <c r="B13652" s="1">
        <f>DATE(2028,3,1) + TIME(0,0,0)</f>
        <v>46813</v>
      </c>
      <c r="C13652">
        <v>20.947294235000001</v>
      </c>
    </row>
    <row r="13653" spans="1:3" x14ac:dyDescent="0.25">
      <c r="A13653">
        <v>10318</v>
      </c>
      <c r="B13653" s="1">
        <f>DATE(2028,4,1) + TIME(0,0,0)</f>
        <v>46844</v>
      </c>
      <c r="C13653">
        <v>20.947769165</v>
      </c>
    </row>
    <row r="13654" spans="1:3" x14ac:dyDescent="0.25">
      <c r="A13654">
        <v>10348</v>
      </c>
      <c r="B13654" s="1">
        <f>DATE(2028,5,1) + TIME(0,0,0)</f>
        <v>46874</v>
      </c>
      <c r="C13654">
        <v>20.948228835999998</v>
      </c>
    </row>
    <row r="13655" spans="1:3" x14ac:dyDescent="0.25">
      <c r="A13655">
        <v>10379</v>
      </c>
      <c r="B13655" s="1">
        <f>DATE(2028,6,1) + TIME(0,0,0)</f>
        <v>46905</v>
      </c>
      <c r="C13655">
        <v>20.948703766000001</v>
      </c>
    </row>
    <row r="13656" spans="1:3" x14ac:dyDescent="0.25">
      <c r="A13656">
        <v>10409</v>
      </c>
      <c r="B13656" s="1">
        <f>DATE(2028,7,1) + TIME(0,0,0)</f>
        <v>46935</v>
      </c>
      <c r="C13656">
        <v>20.949163436999999</v>
      </c>
    </row>
    <row r="13657" spans="1:3" x14ac:dyDescent="0.25">
      <c r="A13657">
        <v>10440</v>
      </c>
      <c r="B13657" s="1">
        <f>DATE(2028,8,1) + TIME(0,0,0)</f>
        <v>46966</v>
      </c>
      <c r="C13657">
        <v>20.949638366999999</v>
      </c>
    </row>
    <row r="13658" spans="1:3" x14ac:dyDescent="0.25">
      <c r="A13658">
        <v>10471</v>
      </c>
      <c r="B13658" s="1">
        <f>DATE(2028,9,1) + TIME(0,0,0)</f>
        <v>46997</v>
      </c>
      <c r="C13658">
        <v>20.950111389</v>
      </c>
    </row>
    <row r="13659" spans="1:3" x14ac:dyDescent="0.25">
      <c r="A13659">
        <v>10501</v>
      </c>
      <c r="B13659" s="1">
        <f>DATE(2028,10,1) + TIME(0,0,0)</f>
        <v>47027</v>
      </c>
      <c r="C13659">
        <v>20.950569153</v>
      </c>
    </row>
    <row r="13660" spans="1:3" x14ac:dyDescent="0.25">
      <c r="A13660">
        <v>10532</v>
      </c>
      <c r="B13660" s="1">
        <f>DATE(2028,11,1) + TIME(0,0,0)</f>
        <v>47058</v>
      </c>
      <c r="C13660">
        <v>20.951042175000001</v>
      </c>
    </row>
    <row r="13661" spans="1:3" x14ac:dyDescent="0.25">
      <c r="A13661">
        <v>10562</v>
      </c>
      <c r="B13661" s="1">
        <f>DATE(2028,12,1) + TIME(0,0,0)</f>
        <v>47088</v>
      </c>
      <c r="C13661">
        <v>20.951499939000001</v>
      </c>
    </row>
    <row r="13662" spans="1:3" x14ac:dyDescent="0.25">
      <c r="A13662">
        <v>10593</v>
      </c>
      <c r="B13662" s="1">
        <f>DATE(2029,1,1) + TIME(0,0,0)</f>
        <v>47119</v>
      </c>
      <c r="C13662">
        <v>20.951972960999999</v>
      </c>
    </row>
    <row r="13663" spans="1:3" x14ac:dyDescent="0.25">
      <c r="A13663">
        <v>10624</v>
      </c>
      <c r="B13663" s="1">
        <f>DATE(2029,2,1) + TIME(0,0,0)</f>
        <v>47150</v>
      </c>
      <c r="C13663">
        <v>20.952445984000001</v>
      </c>
    </row>
    <row r="13664" spans="1:3" x14ac:dyDescent="0.25">
      <c r="A13664">
        <v>10652</v>
      </c>
      <c r="B13664" s="1">
        <f>DATE(2029,3,1) + TIME(0,0,0)</f>
        <v>47178</v>
      </c>
      <c r="C13664">
        <v>20.952871323</v>
      </c>
    </row>
    <row r="13665" spans="1:3" x14ac:dyDescent="0.25">
      <c r="A13665">
        <v>10683</v>
      </c>
      <c r="B13665" s="1">
        <f>DATE(2029,4,1) + TIME(0,0,0)</f>
        <v>47209</v>
      </c>
      <c r="C13665">
        <v>20.953342438</v>
      </c>
    </row>
    <row r="13666" spans="1:3" x14ac:dyDescent="0.25">
      <c r="A13666">
        <v>10713</v>
      </c>
      <c r="B13666" s="1">
        <f>DATE(2029,5,1) + TIME(0,0,0)</f>
        <v>47239</v>
      </c>
      <c r="C13666">
        <v>20.953798293999998</v>
      </c>
    </row>
    <row r="13667" spans="1:3" x14ac:dyDescent="0.25">
      <c r="A13667">
        <v>10744</v>
      </c>
      <c r="B13667" s="1">
        <f>DATE(2029,6,1) + TIME(0,0,0)</f>
        <v>47270</v>
      </c>
      <c r="C13667">
        <v>20.954269408999998</v>
      </c>
    </row>
    <row r="13668" spans="1:3" x14ac:dyDescent="0.25">
      <c r="A13668">
        <v>10774</v>
      </c>
      <c r="B13668" s="1">
        <f>DATE(2029,7,1) + TIME(0,0,0)</f>
        <v>47300</v>
      </c>
      <c r="C13668">
        <v>20.954725266000001</v>
      </c>
    </row>
    <row r="13669" spans="1:3" x14ac:dyDescent="0.25">
      <c r="A13669">
        <v>10805</v>
      </c>
      <c r="B13669" s="1">
        <f>DATE(2029,8,1) + TIME(0,0,0)</f>
        <v>47331</v>
      </c>
      <c r="C13669">
        <v>20.955194472999999</v>
      </c>
    </row>
    <row r="13670" spans="1:3" x14ac:dyDescent="0.25">
      <c r="A13670">
        <v>10836</v>
      </c>
      <c r="B13670" s="1">
        <f>DATE(2029,9,1) + TIME(0,0,0)</f>
        <v>47362</v>
      </c>
      <c r="C13670">
        <v>20.955665587999999</v>
      </c>
    </row>
    <row r="13671" spans="1:3" x14ac:dyDescent="0.25">
      <c r="A13671">
        <v>10866</v>
      </c>
      <c r="B13671" s="1">
        <f>DATE(2029,10,1) + TIME(0,0,0)</f>
        <v>47392</v>
      </c>
      <c r="C13671">
        <v>20.956119536999999</v>
      </c>
    </row>
    <row r="13672" spans="1:3" x14ac:dyDescent="0.25">
      <c r="A13672">
        <v>10897</v>
      </c>
      <c r="B13672" s="1">
        <f>DATE(2029,11,1) + TIME(0,0,0)</f>
        <v>47423</v>
      </c>
      <c r="C13672">
        <v>20.956588745000001</v>
      </c>
    </row>
    <row r="13673" spans="1:3" x14ac:dyDescent="0.25">
      <c r="A13673">
        <v>10927</v>
      </c>
      <c r="B13673" s="1">
        <f>DATE(2029,12,1) + TIME(0,0,0)</f>
        <v>47453</v>
      </c>
      <c r="C13673">
        <v>20.957042693999998</v>
      </c>
    </row>
    <row r="13674" spans="1:3" x14ac:dyDescent="0.25">
      <c r="A13674">
        <v>10958</v>
      </c>
      <c r="B13674" s="1">
        <f>DATE(2030,1,1) + TIME(0,0,0)</f>
        <v>47484</v>
      </c>
      <c r="C13674">
        <v>20.957509994999999</v>
      </c>
    </row>
    <row r="13675" spans="1:3" x14ac:dyDescent="0.25">
      <c r="A13675">
        <v>10989</v>
      </c>
      <c r="B13675" s="1">
        <f>DATE(2030,2,1) + TIME(0,0,0)</f>
        <v>47515</v>
      </c>
      <c r="C13675">
        <v>20.957979202000001</v>
      </c>
    </row>
    <row r="13676" spans="1:3" x14ac:dyDescent="0.25">
      <c r="A13676">
        <v>11017</v>
      </c>
      <c r="B13676" s="1">
        <f>DATE(2030,3,1) + TIME(0,0,0)</f>
        <v>47543</v>
      </c>
      <c r="C13676">
        <v>20.958400726000001</v>
      </c>
    </row>
    <row r="13677" spans="1:3" x14ac:dyDescent="0.25">
      <c r="A13677">
        <v>11048</v>
      </c>
      <c r="B13677" s="1">
        <f>DATE(2030,4,1) + TIME(0,0,0)</f>
        <v>47574</v>
      </c>
      <c r="C13677">
        <v>20.958869933999999</v>
      </c>
    </row>
    <row r="13678" spans="1:3" x14ac:dyDescent="0.25">
      <c r="A13678">
        <v>11078</v>
      </c>
      <c r="B13678" s="1">
        <f>DATE(2030,5,1) + TIME(0,0,0)</f>
        <v>47604</v>
      </c>
      <c r="C13678">
        <v>20.959321975999998</v>
      </c>
    </row>
    <row r="13679" spans="1:3" x14ac:dyDescent="0.25">
      <c r="A13679">
        <v>11109</v>
      </c>
      <c r="B13679" s="1">
        <f>DATE(2030,6,1) + TIME(0,0,0)</f>
        <v>47635</v>
      </c>
      <c r="C13679">
        <v>20.959787369000001</v>
      </c>
    </row>
    <row r="13680" spans="1:3" x14ac:dyDescent="0.25">
      <c r="A13680">
        <v>11139</v>
      </c>
      <c r="B13680" s="1">
        <f>DATE(2030,7,1) + TIME(0,0,0)</f>
        <v>47665</v>
      </c>
      <c r="C13680">
        <v>20.96023941</v>
      </c>
    </row>
    <row r="13681" spans="1:3" x14ac:dyDescent="0.25">
      <c r="A13681">
        <v>11170</v>
      </c>
      <c r="B13681" s="1">
        <f>DATE(2030,8,1) + TIME(0,0,0)</f>
        <v>47696</v>
      </c>
      <c r="C13681">
        <v>20.960706711</v>
      </c>
    </row>
    <row r="13682" spans="1:3" x14ac:dyDescent="0.25">
      <c r="A13682">
        <v>11201</v>
      </c>
      <c r="B13682" s="1">
        <f>DATE(2030,9,1) + TIME(0,0,0)</f>
        <v>47727</v>
      </c>
      <c r="C13682">
        <v>20.961172103999999</v>
      </c>
    </row>
    <row r="13683" spans="1:3" x14ac:dyDescent="0.25">
      <c r="A13683">
        <v>11231</v>
      </c>
      <c r="B13683" s="1">
        <f>DATE(2030,10,1) + TIME(0,0,0)</f>
        <v>47757</v>
      </c>
      <c r="C13683">
        <v>20.961622238</v>
      </c>
    </row>
    <row r="13684" spans="1:3" x14ac:dyDescent="0.25">
      <c r="A13684">
        <v>11262</v>
      </c>
      <c r="B13684" s="1">
        <f>DATE(2030,11,1) + TIME(0,0,0)</f>
        <v>47788</v>
      </c>
      <c r="C13684">
        <v>20.962087630999999</v>
      </c>
    </row>
    <row r="13685" spans="1:3" x14ac:dyDescent="0.25">
      <c r="A13685">
        <v>11292</v>
      </c>
      <c r="B13685" s="1">
        <f>DATE(2030,12,1) + TIME(0,0,0)</f>
        <v>47818</v>
      </c>
      <c r="C13685">
        <v>20.962537766000001</v>
      </c>
    </row>
    <row r="13686" spans="1:3" x14ac:dyDescent="0.25">
      <c r="A13686">
        <v>11323</v>
      </c>
      <c r="B13686" s="1">
        <f>DATE(2031,1,1) + TIME(0,0,0)</f>
        <v>47849</v>
      </c>
      <c r="C13686">
        <v>20.963003158999999</v>
      </c>
    </row>
    <row r="13687" spans="1:3" x14ac:dyDescent="0.25">
      <c r="A13687">
        <v>11354</v>
      </c>
      <c r="B13687" s="1">
        <f>DATE(2031,2,1) + TIME(0,0,0)</f>
        <v>47880</v>
      </c>
      <c r="C13687">
        <v>20.963466644</v>
      </c>
    </row>
    <row r="13688" spans="1:3" x14ac:dyDescent="0.25">
      <c r="A13688">
        <v>11382</v>
      </c>
      <c r="B13688" s="1">
        <f>DATE(2031,3,1) + TIME(0,0,0)</f>
        <v>47908</v>
      </c>
      <c r="C13688">
        <v>20.963886260999999</v>
      </c>
    </row>
    <row r="13689" spans="1:3" x14ac:dyDescent="0.25">
      <c r="A13689">
        <v>11413</v>
      </c>
      <c r="B13689" s="1">
        <f>DATE(2031,4,1) + TIME(0,0,0)</f>
        <v>47939</v>
      </c>
      <c r="C13689">
        <v>20.964349747</v>
      </c>
    </row>
    <row r="13690" spans="1:3" x14ac:dyDescent="0.25">
      <c r="A13690">
        <v>11443</v>
      </c>
      <c r="B13690" s="1">
        <f>DATE(2031,5,1) + TIME(0,0,0)</f>
        <v>47969</v>
      </c>
      <c r="C13690">
        <v>20.964797974</v>
      </c>
    </row>
    <row r="13691" spans="1:3" x14ac:dyDescent="0.25">
      <c r="A13691">
        <v>11474</v>
      </c>
      <c r="B13691" s="1">
        <f>DATE(2031,6,1) + TIME(0,0,0)</f>
        <v>48000</v>
      </c>
      <c r="C13691">
        <v>20.965261459000001</v>
      </c>
    </row>
    <row r="13692" spans="1:3" x14ac:dyDescent="0.25">
      <c r="A13692">
        <v>11504</v>
      </c>
      <c r="B13692" s="1">
        <f>DATE(2031,7,1) + TIME(0,0,0)</f>
        <v>48030</v>
      </c>
      <c r="C13692">
        <v>20.965707778999999</v>
      </c>
    </row>
    <row r="13693" spans="1:3" x14ac:dyDescent="0.25">
      <c r="A13693">
        <v>11535</v>
      </c>
      <c r="B13693" s="1">
        <f>DATE(2031,8,1) + TIME(0,0,0)</f>
        <v>48061</v>
      </c>
      <c r="C13693">
        <v>20.966171265</v>
      </c>
    </row>
    <row r="13694" spans="1:3" x14ac:dyDescent="0.25">
      <c r="A13694">
        <v>11566</v>
      </c>
      <c r="B13694" s="1">
        <f>DATE(2031,9,1) + TIME(0,0,0)</f>
        <v>48092</v>
      </c>
      <c r="C13694">
        <v>20.966632842999999</v>
      </c>
    </row>
    <row r="13695" spans="1:3" x14ac:dyDescent="0.25">
      <c r="A13695">
        <v>11596</v>
      </c>
      <c r="B13695" s="1">
        <f>DATE(2031,10,1) + TIME(0,0,0)</f>
        <v>48122</v>
      </c>
      <c r="C13695">
        <v>20.967079163000001</v>
      </c>
    </row>
    <row r="13696" spans="1:3" x14ac:dyDescent="0.25">
      <c r="A13696">
        <v>11627</v>
      </c>
      <c r="B13696" s="1">
        <f>DATE(2031,11,1) + TIME(0,0,0)</f>
        <v>48153</v>
      </c>
      <c r="C13696">
        <v>20.967540741000001</v>
      </c>
    </row>
    <row r="13697" spans="1:3" x14ac:dyDescent="0.25">
      <c r="A13697">
        <v>11657</v>
      </c>
      <c r="B13697" s="1">
        <f>DATE(2031,12,1) + TIME(0,0,0)</f>
        <v>48183</v>
      </c>
      <c r="C13697">
        <v>20.967987060999999</v>
      </c>
    </row>
    <row r="13698" spans="1:3" x14ac:dyDescent="0.25">
      <c r="A13698">
        <v>11688</v>
      </c>
      <c r="B13698" s="1">
        <f>DATE(2032,1,1) + TIME(0,0,0)</f>
        <v>48214</v>
      </c>
      <c r="C13698">
        <v>20.968448639000002</v>
      </c>
    </row>
    <row r="13699" spans="1:3" x14ac:dyDescent="0.25">
      <c r="A13699">
        <v>11719</v>
      </c>
      <c r="B13699" s="1">
        <f>DATE(2032,2,1) + TIME(0,0,0)</f>
        <v>48245</v>
      </c>
      <c r="C13699">
        <v>20.96890831</v>
      </c>
    </row>
    <row r="13700" spans="1:3" x14ac:dyDescent="0.25">
      <c r="A13700">
        <v>11748</v>
      </c>
      <c r="B13700" s="1">
        <f>DATE(2032,3,1) + TIME(0,0,0)</f>
        <v>48274</v>
      </c>
      <c r="C13700">
        <v>20.969339371</v>
      </c>
    </row>
    <row r="13701" spans="1:3" x14ac:dyDescent="0.25">
      <c r="A13701">
        <v>11779</v>
      </c>
      <c r="B13701" s="1">
        <f>DATE(2032,4,1) + TIME(0,0,0)</f>
        <v>48305</v>
      </c>
      <c r="C13701">
        <v>20.969799041999998</v>
      </c>
    </row>
    <row r="13702" spans="1:3" x14ac:dyDescent="0.25">
      <c r="A13702">
        <v>11809</v>
      </c>
      <c r="B13702" s="1">
        <f>DATE(2032,5,1) + TIME(0,0,0)</f>
        <v>48335</v>
      </c>
      <c r="C13702">
        <v>20.970243453999998</v>
      </c>
    </row>
    <row r="13703" spans="1:3" x14ac:dyDescent="0.25">
      <c r="A13703">
        <v>11840</v>
      </c>
      <c r="B13703" s="1">
        <f>DATE(2032,6,1) + TIME(0,0,0)</f>
        <v>48366</v>
      </c>
      <c r="C13703">
        <v>20.970701217999999</v>
      </c>
    </row>
    <row r="13704" spans="1:3" x14ac:dyDescent="0.25">
      <c r="A13704">
        <v>11870</v>
      </c>
      <c r="B13704" s="1">
        <f>DATE(2032,7,1) + TIME(0,0,0)</f>
        <v>48396</v>
      </c>
      <c r="C13704">
        <v>20.971145629999999</v>
      </c>
    </row>
    <row r="13705" spans="1:3" x14ac:dyDescent="0.25">
      <c r="A13705">
        <v>11901</v>
      </c>
      <c r="B13705" s="1">
        <f>DATE(2032,8,1) + TIME(0,0,0)</f>
        <v>48427</v>
      </c>
      <c r="C13705">
        <v>20.971605301</v>
      </c>
    </row>
    <row r="13706" spans="1:3" x14ac:dyDescent="0.25">
      <c r="A13706">
        <v>11932</v>
      </c>
      <c r="B13706" s="1">
        <f>DATE(2032,9,1) + TIME(0,0,0)</f>
        <v>48458</v>
      </c>
      <c r="C13706">
        <v>20.972063065</v>
      </c>
    </row>
    <row r="13707" spans="1:3" x14ac:dyDescent="0.25">
      <c r="A13707">
        <v>11962</v>
      </c>
      <c r="B13707" s="1">
        <f>DATE(2032,10,1) + TIME(0,0,0)</f>
        <v>48488</v>
      </c>
      <c r="C13707">
        <v>20.972505568999999</v>
      </c>
    </row>
    <row r="13708" spans="1:3" x14ac:dyDescent="0.25">
      <c r="A13708">
        <v>11993</v>
      </c>
      <c r="B13708" s="1">
        <f>DATE(2032,11,1) + TIME(0,0,0)</f>
        <v>48519</v>
      </c>
      <c r="C13708">
        <v>20.972963332999999</v>
      </c>
    </row>
    <row r="13709" spans="1:3" x14ac:dyDescent="0.25">
      <c r="A13709">
        <v>12023</v>
      </c>
      <c r="B13709" s="1">
        <f>DATE(2032,12,1) + TIME(0,0,0)</f>
        <v>48549</v>
      </c>
      <c r="C13709">
        <v>20.973405838000001</v>
      </c>
    </row>
    <row r="13710" spans="1:3" x14ac:dyDescent="0.25">
      <c r="A13710">
        <v>12054</v>
      </c>
      <c r="B13710" s="1">
        <f>DATE(2033,1,1) + TIME(0,0,0)</f>
        <v>48580</v>
      </c>
      <c r="C13710">
        <v>20.973861694</v>
      </c>
    </row>
    <row r="13711" spans="1:3" x14ac:dyDescent="0.25">
      <c r="A13711">
        <v>12085</v>
      </c>
      <c r="B13711" s="1">
        <f>DATE(2033,2,1) + TIME(0,0,0)</f>
        <v>48611</v>
      </c>
      <c r="C13711">
        <v>20.974317550999999</v>
      </c>
    </row>
    <row r="13712" spans="1:3" x14ac:dyDescent="0.25">
      <c r="A13712">
        <v>12113</v>
      </c>
      <c r="B13712" s="1">
        <f>DATE(2033,3,1) + TIME(0,0,0)</f>
        <v>48639</v>
      </c>
      <c r="C13712">
        <v>20.974729537999998</v>
      </c>
    </row>
    <row r="13713" spans="1:3" x14ac:dyDescent="0.25">
      <c r="A13713">
        <v>12144</v>
      </c>
      <c r="B13713" s="1">
        <f>DATE(2033,4,1) + TIME(0,0,0)</f>
        <v>48670</v>
      </c>
      <c r="C13713">
        <v>20.975185394</v>
      </c>
    </row>
    <row r="13714" spans="1:3" x14ac:dyDescent="0.25">
      <c r="A13714">
        <v>12174</v>
      </c>
      <c r="B13714" s="1">
        <f>DATE(2033,5,1) + TIME(0,0,0)</f>
        <v>48700</v>
      </c>
      <c r="C13714">
        <v>20.975627898999999</v>
      </c>
    </row>
    <row r="13715" spans="1:3" x14ac:dyDescent="0.25">
      <c r="A13715">
        <v>12205</v>
      </c>
      <c r="B13715" s="1">
        <f>DATE(2033,6,1) + TIME(0,0,0)</f>
        <v>48731</v>
      </c>
      <c r="C13715">
        <v>20.976081848</v>
      </c>
    </row>
    <row r="13716" spans="1:3" x14ac:dyDescent="0.25">
      <c r="A13716">
        <v>12235</v>
      </c>
      <c r="B13716" s="1">
        <f>DATE(2033,7,1) + TIME(0,0,0)</f>
        <v>48761</v>
      </c>
      <c r="C13716">
        <v>20.976522446000001</v>
      </c>
    </row>
    <row r="13717" spans="1:3" x14ac:dyDescent="0.25">
      <c r="A13717">
        <v>12266</v>
      </c>
      <c r="B13717" s="1">
        <f>DATE(2033,8,1) + TIME(0,0,0)</f>
        <v>48792</v>
      </c>
      <c r="C13717">
        <v>20.976976395000001</v>
      </c>
    </row>
    <row r="13718" spans="1:3" x14ac:dyDescent="0.25">
      <c r="A13718">
        <v>12297</v>
      </c>
      <c r="B13718" s="1">
        <f>DATE(2033,9,1) + TIME(0,0,0)</f>
        <v>48823</v>
      </c>
      <c r="C13718">
        <v>20.977430343999998</v>
      </c>
    </row>
    <row r="13719" spans="1:3" x14ac:dyDescent="0.25">
      <c r="A13719">
        <v>12327</v>
      </c>
      <c r="B13719" s="1">
        <f>DATE(2033,10,1) + TIME(0,0,0)</f>
        <v>48853</v>
      </c>
      <c r="C13719">
        <v>20.977869034000001</v>
      </c>
    </row>
    <row r="13720" spans="1:3" x14ac:dyDescent="0.25">
      <c r="A13720">
        <v>12358</v>
      </c>
      <c r="B13720" s="1">
        <f>DATE(2033,11,1) + TIME(0,0,0)</f>
        <v>48884</v>
      </c>
      <c r="C13720">
        <v>20.978322983000002</v>
      </c>
    </row>
    <row r="13721" spans="1:3" x14ac:dyDescent="0.25">
      <c r="A13721">
        <v>12388</v>
      </c>
      <c r="B13721" s="1">
        <f>DATE(2033,12,1) + TIME(0,0,0)</f>
        <v>48914</v>
      </c>
      <c r="C13721">
        <v>20.978761673000001</v>
      </c>
    </row>
    <row r="13722" spans="1:3" x14ac:dyDescent="0.25">
      <c r="A13722">
        <v>12419</v>
      </c>
      <c r="B13722" s="1">
        <f>DATE(2034,1,1) + TIME(0,0,0)</f>
        <v>48945</v>
      </c>
      <c r="C13722">
        <v>20.979215622000002</v>
      </c>
    </row>
    <row r="13723" spans="1:3" x14ac:dyDescent="0.25">
      <c r="A13723">
        <v>12450</v>
      </c>
      <c r="B13723" s="1">
        <f>DATE(2034,2,1) + TIME(0,0,0)</f>
        <v>48976</v>
      </c>
      <c r="C13723">
        <v>20.979667664000001</v>
      </c>
    </row>
    <row r="13724" spans="1:3" x14ac:dyDescent="0.25">
      <c r="A13724">
        <v>12478</v>
      </c>
      <c r="B13724" s="1">
        <f>DATE(2034,3,1) + TIME(0,0,0)</f>
        <v>49004</v>
      </c>
      <c r="C13724">
        <v>20.980075836000001</v>
      </c>
    </row>
    <row r="13725" spans="1:3" x14ac:dyDescent="0.25">
      <c r="A13725">
        <v>12509</v>
      </c>
      <c r="B13725" s="1">
        <f>DATE(2034,4,1) + TIME(0,0,0)</f>
        <v>49035</v>
      </c>
      <c r="C13725">
        <v>20.980527878</v>
      </c>
    </row>
    <row r="13726" spans="1:3" x14ac:dyDescent="0.25">
      <c r="A13726">
        <v>12539</v>
      </c>
      <c r="B13726" s="1">
        <f>DATE(2034,5,1) + TIME(0,0,0)</f>
        <v>49065</v>
      </c>
      <c r="C13726">
        <v>20.980964661000002</v>
      </c>
    </row>
    <row r="13727" spans="1:3" x14ac:dyDescent="0.25">
      <c r="A13727">
        <v>12570</v>
      </c>
      <c r="B13727" s="1">
        <f>DATE(2034,6,1) + TIME(0,0,0)</f>
        <v>49096</v>
      </c>
      <c r="C13727">
        <v>20.981414794999999</v>
      </c>
    </row>
    <row r="13728" spans="1:3" x14ac:dyDescent="0.25">
      <c r="A13728">
        <v>12600</v>
      </c>
      <c r="B13728" s="1">
        <f>DATE(2034,7,1) + TIME(0,0,0)</f>
        <v>49126</v>
      </c>
      <c r="C13728">
        <v>20.981851578000001</v>
      </c>
    </row>
    <row r="13729" spans="1:3" x14ac:dyDescent="0.25">
      <c r="A13729">
        <v>12631</v>
      </c>
      <c r="B13729" s="1">
        <f>DATE(2034,8,1) + TIME(0,0,0)</f>
        <v>49157</v>
      </c>
      <c r="C13729">
        <v>20.982301712000002</v>
      </c>
    </row>
    <row r="13730" spans="1:3" x14ac:dyDescent="0.25">
      <c r="A13730">
        <v>12662</v>
      </c>
      <c r="B13730" s="1">
        <f>DATE(2034,9,1) + TIME(0,0,0)</f>
        <v>49188</v>
      </c>
      <c r="C13730">
        <v>20.982751845999999</v>
      </c>
    </row>
    <row r="13731" spans="1:3" x14ac:dyDescent="0.25">
      <c r="A13731">
        <v>12692</v>
      </c>
      <c r="B13731" s="1">
        <f>DATE(2034,10,1) + TIME(0,0,0)</f>
        <v>49218</v>
      </c>
      <c r="C13731">
        <v>20.983188629000001</v>
      </c>
    </row>
    <row r="13732" spans="1:3" x14ac:dyDescent="0.25">
      <c r="A13732">
        <v>12723</v>
      </c>
      <c r="B13732" s="1">
        <f>DATE(2034,11,1) + TIME(0,0,0)</f>
        <v>49249</v>
      </c>
      <c r="C13732">
        <v>20.983636856</v>
      </c>
    </row>
    <row r="13733" spans="1:3" x14ac:dyDescent="0.25">
      <c r="A13733">
        <v>12753</v>
      </c>
      <c r="B13733" s="1">
        <f>DATE(2034,12,1) + TIME(0,0,0)</f>
        <v>49279</v>
      </c>
      <c r="C13733">
        <v>20.984071732</v>
      </c>
    </row>
    <row r="13734" spans="1:3" x14ac:dyDescent="0.25">
      <c r="A13734">
        <v>12784</v>
      </c>
      <c r="B13734" s="1">
        <f>DATE(2035,1,1) + TIME(0,0,0)</f>
        <v>49310</v>
      </c>
      <c r="C13734">
        <v>20.984521866000001</v>
      </c>
    </row>
    <row r="13735" spans="1:3" x14ac:dyDescent="0.25">
      <c r="A13735">
        <v>12815</v>
      </c>
      <c r="B13735" s="1">
        <f>DATE(2035,2,1) + TIME(0,0,0)</f>
        <v>49341</v>
      </c>
      <c r="C13735">
        <v>20.984970093000001</v>
      </c>
    </row>
    <row r="13736" spans="1:3" x14ac:dyDescent="0.25">
      <c r="A13736">
        <v>12843</v>
      </c>
      <c r="B13736" s="1">
        <f>DATE(2035,3,1) + TIME(0,0,0)</f>
        <v>49369</v>
      </c>
      <c r="C13736">
        <v>20.985374450999998</v>
      </c>
    </row>
    <row r="13737" spans="1:3" x14ac:dyDescent="0.25">
      <c r="A13737">
        <v>12874</v>
      </c>
      <c r="B13737" s="1">
        <f>DATE(2035,4,1) + TIME(0,0,0)</f>
        <v>49400</v>
      </c>
      <c r="C13737">
        <v>20.985822678000002</v>
      </c>
    </row>
    <row r="13738" spans="1:3" x14ac:dyDescent="0.25">
      <c r="A13738">
        <v>12904</v>
      </c>
      <c r="B13738" s="1">
        <f>DATE(2035,5,1) + TIME(0,0,0)</f>
        <v>49430</v>
      </c>
      <c r="C13738">
        <v>20.986257553000002</v>
      </c>
    </row>
    <row r="13739" spans="1:3" x14ac:dyDescent="0.25">
      <c r="A13739">
        <v>12935</v>
      </c>
      <c r="B13739" s="1">
        <f>DATE(2035,6,1) + TIME(0,0,0)</f>
        <v>49461</v>
      </c>
      <c r="C13739">
        <v>20.986703873</v>
      </c>
    </row>
    <row r="13740" spans="1:3" x14ac:dyDescent="0.25">
      <c r="A13740">
        <v>12965</v>
      </c>
      <c r="B13740" s="1">
        <f>DATE(2035,7,1) + TIME(0,0,0)</f>
        <v>49491</v>
      </c>
      <c r="C13740">
        <v>20.987136841000002</v>
      </c>
    </row>
    <row r="13741" spans="1:3" x14ac:dyDescent="0.25">
      <c r="A13741">
        <v>12996</v>
      </c>
      <c r="B13741" s="1">
        <f>DATE(2035,8,1) + TIME(0,0,0)</f>
        <v>49522</v>
      </c>
      <c r="C13741">
        <v>20.98758316</v>
      </c>
    </row>
    <row r="13742" spans="1:3" x14ac:dyDescent="0.25">
      <c r="A13742">
        <v>13027</v>
      </c>
      <c r="B13742" s="1">
        <f>DATE(2035,9,1) + TIME(0,0,0)</f>
        <v>49553</v>
      </c>
      <c r="C13742">
        <v>20.988029480000002</v>
      </c>
    </row>
    <row r="13743" spans="1:3" x14ac:dyDescent="0.25">
      <c r="A13743">
        <v>13057</v>
      </c>
      <c r="B13743" s="1">
        <f>DATE(2035,10,1) + TIME(0,0,0)</f>
        <v>49583</v>
      </c>
      <c r="C13743">
        <v>20.988462448</v>
      </c>
    </row>
    <row r="13744" spans="1:3" x14ac:dyDescent="0.25">
      <c r="A13744">
        <v>13088</v>
      </c>
      <c r="B13744" s="1">
        <f>DATE(2035,11,1) + TIME(0,0,0)</f>
        <v>49614</v>
      </c>
      <c r="C13744">
        <v>20.988908768000002</v>
      </c>
    </row>
    <row r="13745" spans="1:3" x14ac:dyDescent="0.25">
      <c r="A13745">
        <v>13118</v>
      </c>
      <c r="B13745" s="1">
        <f>DATE(2035,12,1) + TIME(0,0,0)</f>
        <v>49644</v>
      </c>
      <c r="C13745">
        <v>20.989339827999999</v>
      </c>
    </row>
    <row r="13746" spans="1:3" x14ac:dyDescent="0.25">
      <c r="A13746">
        <v>13149</v>
      </c>
      <c r="B13746" s="1">
        <f>DATE(2036,1,1) + TIME(0,0,0)</f>
        <v>49675</v>
      </c>
      <c r="C13746">
        <v>20.989784240999999</v>
      </c>
    </row>
    <row r="13747" spans="1:3" x14ac:dyDescent="0.25">
      <c r="A13747">
        <v>13180</v>
      </c>
      <c r="B13747" s="1">
        <f>DATE(2036,2,1) + TIME(0,0,0)</f>
        <v>49706</v>
      </c>
      <c r="C13747">
        <v>20.990230560000001</v>
      </c>
    </row>
    <row r="13748" spans="1:3" x14ac:dyDescent="0.25">
      <c r="A13748">
        <v>13209</v>
      </c>
      <c r="B13748" s="1">
        <f>DATE(2036,3,1) + TIME(0,0,0)</f>
        <v>49735</v>
      </c>
      <c r="C13748">
        <v>20.990646362</v>
      </c>
    </row>
    <row r="13749" spans="1:3" x14ac:dyDescent="0.25">
      <c r="A13749">
        <v>13240</v>
      </c>
      <c r="B13749" s="1">
        <f>DATE(2036,4,1) + TIME(0,0,0)</f>
        <v>49766</v>
      </c>
      <c r="C13749">
        <v>20.991090775</v>
      </c>
    </row>
    <row r="13750" spans="1:3" x14ac:dyDescent="0.25">
      <c r="A13750">
        <v>13270</v>
      </c>
      <c r="B13750" s="1">
        <f>DATE(2036,5,1) + TIME(0,0,0)</f>
        <v>49796</v>
      </c>
      <c r="C13750">
        <v>20.991519927999999</v>
      </c>
    </row>
    <row r="13751" spans="1:3" x14ac:dyDescent="0.25">
      <c r="A13751">
        <v>13301</v>
      </c>
      <c r="B13751" s="1">
        <f>DATE(2036,6,1) + TIME(0,0,0)</f>
        <v>49827</v>
      </c>
      <c r="C13751">
        <v>20.991964339999999</v>
      </c>
    </row>
    <row r="13752" spans="1:3" x14ac:dyDescent="0.25">
      <c r="A13752">
        <v>13331</v>
      </c>
      <c r="B13752" s="1">
        <f>DATE(2036,7,1) + TIME(0,0,0)</f>
        <v>49857</v>
      </c>
      <c r="C13752">
        <v>20.992393494000002</v>
      </c>
    </row>
    <row r="13753" spans="1:3" x14ac:dyDescent="0.25">
      <c r="A13753">
        <v>13362</v>
      </c>
      <c r="B13753" s="1">
        <f>DATE(2036,8,1) + TIME(0,0,0)</f>
        <v>49888</v>
      </c>
      <c r="C13753">
        <v>20.992835999</v>
      </c>
    </row>
    <row r="13754" spans="1:3" x14ac:dyDescent="0.25">
      <c r="A13754">
        <v>13393</v>
      </c>
      <c r="B13754" s="1">
        <f>DATE(2036,9,1) + TIME(0,0,0)</f>
        <v>49919</v>
      </c>
      <c r="C13754">
        <v>20.993280411000001</v>
      </c>
    </row>
    <row r="13755" spans="1:3" x14ac:dyDescent="0.25">
      <c r="A13755">
        <v>13423</v>
      </c>
      <c r="B13755" s="1">
        <f>DATE(2036,10,1) + TIME(0,0,0)</f>
        <v>49949</v>
      </c>
      <c r="C13755">
        <v>20.993707657000002</v>
      </c>
    </row>
    <row r="13756" spans="1:3" x14ac:dyDescent="0.25">
      <c r="A13756">
        <v>13454</v>
      </c>
      <c r="B13756" s="1">
        <f>DATE(2036,11,1) + TIME(0,0,0)</f>
        <v>49980</v>
      </c>
      <c r="C13756">
        <v>20.994150162</v>
      </c>
    </row>
    <row r="13757" spans="1:3" x14ac:dyDescent="0.25">
      <c r="A13757">
        <v>13484</v>
      </c>
      <c r="B13757" s="1">
        <f>DATE(2036,12,1) + TIME(0,0,0)</f>
        <v>50010</v>
      </c>
      <c r="C13757">
        <v>20.994579314999999</v>
      </c>
    </row>
    <row r="13758" spans="1:3" x14ac:dyDescent="0.25">
      <c r="A13758">
        <v>13515</v>
      </c>
      <c r="B13758" s="1">
        <f>DATE(2037,1,1) + TIME(0,0,0)</f>
        <v>50041</v>
      </c>
      <c r="C13758">
        <v>20.995021820000002</v>
      </c>
    </row>
    <row r="13759" spans="1:3" x14ac:dyDescent="0.25">
      <c r="A13759">
        <v>13546</v>
      </c>
      <c r="B13759" s="1">
        <f>DATE(2037,2,1) + TIME(0,0,0)</f>
        <v>50072</v>
      </c>
      <c r="C13759">
        <v>20.995462417999999</v>
      </c>
    </row>
    <row r="13760" spans="1:3" x14ac:dyDescent="0.25">
      <c r="A13760">
        <v>13574</v>
      </c>
      <c r="B13760" s="1">
        <f>DATE(2037,3,1) + TIME(0,0,0)</f>
        <v>50100</v>
      </c>
      <c r="C13760">
        <v>20.995861052999999</v>
      </c>
    </row>
    <row r="13761" spans="1:3" x14ac:dyDescent="0.25">
      <c r="A13761">
        <v>13605</v>
      </c>
      <c r="B13761" s="1">
        <f>DATE(2037,4,1) + TIME(0,0,0)</f>
        <v>50131</v>
      </c>
      <c r="C13761">
        <v>20.996301651</v>
      </c>
    </row>
    <row r="13762" spans="1:3" x14ac:dyDescent="0.25">
      <c r="A13762">
        <v>13635</v>
      </c>
      <c r="B13762" s="1">
        <f>DATE(2037,5,1) + TIME(0,0,0)</f>
        <v>50161</v>
      </c>
      <c r="C13762">
        <v>20.996728897000001</v>
      </c>
    </row>
    <row r="13763" spans="1:3" x14ac:dyDescent="0.25">
      <c r="A13763">
        <v>13666</v>
      </c>
      <c r="B13763" s="1">
        <f>DATE(2037,6,1) + TIME(0,0,0)</f>
        <v>50192</v>
      </c>
      <c r="C13763">
        <v>20.997169495000001</v>
      </c>
    </row>
    <row r="13764" spans="1:3" x14ac:dyDescent="0.25">
      <c r="A13764">
        <v>13696</v>
      </c>
      <c r="B13764" s="1">
        <f>DATE(2037,7,1) + TIME(0,0,0)</f>
        <v>50222</v>
      </c>
      <c r="C13764">
        <v>20.997594833000001</v>
      </c>
    </row>
    <row r="13765" spans="1:3" x14ac:dyDescent="0.25">
      <c r="A13765">
        <v>13727</v>
      </c>
      <c r="B13765" s="1">
        <f>DATE(2037,8,1) + TIME(0,0,0)</f>
        <v>50253</v>
      </c>
      <c r="C13765">
        <v>20.998035431000002</v>
      </c>
    </row>
    <row r="13766" spans="1:3" x14ac:dyDescent="0.25">
      <c r="A13766">
        <v>13758</v>
      </c>
      <c r="B13766" s="1">
        <f>DATE(2037,9,1) + TIME(0,0,0)</f>
        <v>50284</v>
      </c>
      <c r="C13766">
        <v>20.998476027999999</v>
      </c>
    </row>
    <row r="13767" spans="1:3" x14ac:dyDescent="0.25">
      <c r="A13767">
        <v>13788</v>
      </c>
      <c r="B13767" s="1">
        <f>DATE(2037,10,1) + TIME(0,0,0)</f>
        <v>50314</v>
      </c>
      <c r="C13767">
        <v>20.998901366999998</v>
      </c>
    </row>
    <row r="13768" spans="1:3" x14ac:dyDescent="0.25">
      <c r="A13768">
        <v>13819</v>
      </c>
      <c r="B13768" s="1">
        <f>DATE(2037,11,1) + TIME(0,0,0)</f>
        <v>50345</v>
      </c>
      <c r="C13768">
        <v>20.999340057000001</v>
      </c>
    </row>
    <row r="13769" spans="1:3" x14ac:dyDescent="0.25">
      <c r="A13769">
        <v>13849</v>
      </c>
      <c r="B13769" s="1">
        <f>DATE(2037,12,1) + TIME(0,0,0)</f>
        <v>50375</v>
      </c>
      <c r="C13769">
        <v>20.999763488999999</v>
      </c>
    </row>
    <row r="13770" spans="1:3" x14ac:dyDescent="0.25">
      <c r="A13770">
        <v>13880</v>
      </c>
      <c r="B13770" s="1">
        <f>DATE(2038,1,1) + TIME(0,0,0)</f>
        <v>50406</v>
      </c>
      <c r="C13770">
        <v>21.000202178999999</v>
      </c>
    </row>
    <row r="13771" spans="1:3" x14ac:dyDescent="0.25">
      <c r="A13771">
        <v>13911</v>
      </c>
      <c r="B13771" s="1">
        <f>DATE(2038,2,1) + TIME(0,0,0)</f>
        <v>50437</v>
      </c>
      <c r="C13771">
        <v>21.000640869000001</v>
      </c>
    </row>
    <row r="13772" spans="1:3" x14ac:dyDescent="0.25">
      <c r="A13772">
        <v>13939</v>
      </c>
      <c r="B13772" s="1">
        <f>DATE(2038,3,1) + TIME(0,0,0)</f>
        <v>50465</v>
      </c>
      <c r="C13772">
        <v>21.001037598</v>
      </c>
    </row>
    <row r="13773" spans="1:3" x14ac:dyDescent="0.25">
      <c r="A13773">
        <v>13970</v>
      </c>
      <c r="B13773" s="1">
        <f>DATE(2038,4,1) + TIME(0,0,0)</f>
        <v>50496</v>
      </c>
      <c r="C13773">
        <v>21.001474380000001</v>
      </c>
    </row>
    <row r="13774" spans="1:3" x14ac:dyDescent="0.25">
      <c r="A13774">
        <v>14000</v>
      </c>
      <c r="B13774" s="1">
        <f>DATE(2038,5,1) + TIME(0,0,0)</f>
        <v>50526</v>
      </c>
      <c r="C13774">
        <v>21.001897811999999</v>
      </c>
    </row>
    <row r="13775" spans="1:3" x14ac:dyDescent="0.25">
      <c r="A13775">
        <v>14031</v>
      </c>
      <c r="B13775" s="1">
        <f>DATE(2038,6,1) + TIME(0,0,0)</f>
        <v>50557</v>
      </c>
      <c r="C13775">
        <v>21.002334595000001</v>
      </c>
    </row>
    <row r="13776" spans="1:3" x14ac:dyDescent="0.25">
      <c r="A13776">
        <v>14061</v>
      </c>
      <c r="B13776" s="1">
        <f>DATE(2038,7,1) + TIME(0,0,0)</f>
        <v>50587</v>
      </c>
      <c r="C13776">
        <v>21.002758025999999</v>
      </c>
    </row>
    <row r="13777" spans="1:3" x14ac:dyDescent="0.25">
      <c r="A13777">
        <v>14092</v>
      </c>
      <c r="B13777" s="1">
        <f>DATE(2038,8,1) + TIME(0,0,0)</f>
        <v>50618</v>
      </c>
      <c r="C13777">
        <v>21.003194809</v>
      </c>
    </row>
    <row r="13778" spans="1:3" x14ac:dyDescent="0.25">
      <c r="A13778">
        <v>14123</v>
      </c>
      <c r="B13778" s="1">
        <f>DATE(2038,9,1) + TIME(0,0,0)</f>
        <v>50649</v>
      </c>
      <c r="C13778">
        <v>21.003631592000001</v>
      </c>
    </row>
    <row r="13779" spans="1:3" x14ac:dyDescent="0.25">
      <c r="A13779">
        <v>14153</v>
      </c>
      <c r="B13779" s="1">
        <f>DATE(2038,10,1) + TIME(0,0,0)</f>
        <v>50679</v>
      </c>
      <c r="C13779">
        <v>21.004053116000001</v>
      </c>
    </row>
    <row r="13780" spans="1:3" x14ac:dyDescent="0.25">
      <c r="A13780">
        <v>14184</v>
      </c>
      <c r="B13780" s="1">
        <f>DATE(2038,11,1) + TIME(0,0,0)</f>
        <v>50710</v>
      </c>
      <c r="C13780">
        <v>21.004487991000001</v>
      </c>
    </row>
    <row r="13781" spans="1:3" x14ac:dyDescent="0.25">
      <c r="A13781">
        <v>14214</v>
      </c>
      <c r="B13781" s="1">
        <f>DATE(2038,12,1) + TIME(0,0,0)</f>
        <v>50740</v>
      </c>
      <c r="C13781">
        <v>21.004909515000001</v>
      </c>
    </row>
    <row r="13782" spans="1:3" x14ac:dyDescent="0.25">
      <c r="A13782">
        <v>14245</v>
      </c>
      <c r="B13782" s="1">
        <f>DATE(2039,1,1) + TIME(0,0,0)</f>
        <v>50771</v>
      </c>
      <c r="C13782">
        <v>21.005344391000001</v>
      </c>
    </row>
    <row r="13783" spans="1:3" x14ac:dyDescent="0.25">
      <c r="A13783">
        <v>14276</v>
      </c>
      <c r="B13783" s="1">
        <f>DATE(2039,2,1) + TIME(0,0,0)</f>
        <v>50802</v>
      </c>
      <c r="C13783">
        <v>21.005779266000001</v>
      </c>
    </row>
    <row r="13784" spans="1:3" x14ac:dyDescent="0.25">
      <c r="A13784">
        <v>14304</v>
      </c>
      <c r="B13784" s="1">
        <f>DATE(2039,3,1) + TIME(0,0,0)</f>
        <v>50830</v>
      </c>
      <c r="C13784">
        <v>21.00617218</v>
      </c>
    </row>
    <row r="13785" spans="1:3" x14ac:dyDescent="0.25">
      <c r="A13785">
        <v>14335</v>
      </c>
      <c r="B13785" s="1">
        <f>DATE(2039,4,1) + TIME(0,0,0)</f>
        <v>50861</v>
      </c>
      <c r="C13785">
        <v>21.006607056</v>
      </c>
    </row>
    <row r="13786" spans="1:3" x14ac:dyDescent="0.25">
      <c r="A13786">
        <v>14365</v>
      </c>
      <c r="B13786" s="1">
        <f>DATE(2039,5,1) + TIME(0,0,0)</f>
        <v>50891</v>
      </c>
      <c r="C13786">
        <v>21.007026671999999</v>
      </c>
    </row>
    <row r="13787" spans="1:3" x14ac:dyDescent="0.25">
      <c r="A13787">
        <v>14396</v>
      </c>
      <c r="B13787" s="1">
        <f>DATE(2039,6,1) + TIME(0,0,0)</f>
        <v>50922</v>
      </c>
      <c r="C13787">
        <v>21.007461547999998</v>
      </c>
    </row>
    <row r="13788" spans="1:3" x14ac:dyDescent="0.25">
      <c r="A13788">
        <v>14426</v>
      </c>
      <c r="B13788" s="1">
        <f>DATE(2039,7,1) + TIME(0,0,0)</f>
        <v>50952</v>
      </c>
      <c r="C13788">
        <v>21.007881165000001</v>
      </c>
    </row>
    <row r="13789" spans="1:3" x14ac:dyDescent="0.25">
      <c r="A13789">
        <v>14457</v>
      </c>
      <c r="B13789" s="1">
        <f>DATE(2039,8,1) + TIME(0,0,0)</f>
        <v>50983</v>
      </c>
      <c r="C13789">
        <v>21.008314132999999</v>
      </c>
    </row>
    <row r="13790" spans="1:3" x14ac:dyDescent="0.25">
      <c r="A13790">
        <v>14488</v>
      </c>
      <c r="B13790" s="1">
        <f>DATE(2039,9,1) + TIME(0,0,0)</f>
        <v>51014</v>
      </c>
      <c r="C13790">
        <v>21.008747101000001</v>
      </c>
    </row>
    <row r="13791" spans="1:3" x14ac:dyDescent="0.25">
      <c r="A13791">
        <v>14518</v>
      </c>
      <c r="B13791" s="1">
        <f>DATE(2039,10,1) + TIME(0,0,0)</f>
        <v>51044</v>
      </c>
      <c r="C13791">
        <v>21.009164810000001</v>
      </c>
    </row>
    <row r="13792" spans="1:3" x14ac:dyDescent="0.25">
      <c r="A13792">
        <v>14549</v>
      </c>
      <c r="B13792" s="1">
        <f>DATE(2039,11,1) + TIME(0,0,0)</f>
        <v>51075</v>
      </c>
      <c r="C13792">
        <v>21.009597778</v>
      </c>
    </row>
    <row r="13793" spans="1:3" x14ac:dyDescent="0.25">
      <c r="A13793">
        <v>14579</v>
      </c>
      <c r="B13793" s="1">
        <f>DATE(2039,12,1) + TIME(0,0,0)</f>
        <v>51105</v>
      </c>
      <c r="C13793">
        <v>21.010015488000001</v>
      </c>
    </row>
    <row r="13794" spans="1:3" x14ac:dyDescent="0.25">
      <c r="A13794">
        <v>14610</v>
      </c>
      <c r="B13794" s="1">
        <f>DATE(2040,1,1) + TIME(0,0,0)</f>
        <v>51136</v>
      </c>
      <c r="C13794">
        <v>21.010448455999999</v>
      </c>
    </row>
    <row r="13795" spans="1:3" x14ac:dyDescent="0.25">
      <c r="A13795">
        <v>14641</v>
      </c>
      <c r="B13795" s="1">
        <f>DATE(2040,2,1) + TIME(0,0,0)</f>
        <v>51167</v>
      </c>
      <c r="C13795">
        <v>21.010879516999999</v>
      </c>
    </row>
    <row r="13796" spans="1:3" x14ac:dyDescent="0.25">
      <c r="A13796">
        <v>14670</v>
      </c>
      <c r="B13796" s="1">
        <f>DATE(2040,3,1) + TIME(0,0,0)</f>
        <v>51196</v>
      </c>
      <c r="C13796">
        <v>21.011283875</v>
      </c>
    </row>
    <row r="13797" spans="1:3" x14ac:dyDescent="0.25">
      <c r="A13797">
        <v>14701</v>
      </c>
      <c r="B13797" s="1">
        <f>DATE(2040,4,1) + TIME(0,0,0)</f>
        <v>51227</v>
      </c>
      <c r="C13797">
        <v>21.011714935000001</v>
      </c>
    </row>
    <row r="13798" spans="1:3" x14ac:dyDescent="0.25">
      <c r="A13798">
        <v>14731</v>
      </c>
      <c r="B13798" s="1">
        <f>DATE(2040,5,1) + TIME(0,0,0)</f>
        <v>51257</v>
      </c>
      <c r="C13798">
        <v>21.012130737</v>
      </c>
    </row>
    <row r="13799" spans="1:3" x14ac:dyDescent="0.25">
      <c r="A13799">
        <v>14762</v>
      </c>
      <c r="B13799" s="1">
        <f>DATE(2040,6,1) + TIME(0,0,0)</f>
        <v>51288</v>
      </c>
      <c r="C13799">
        <v>21.012561798</v>
      </c>
    </row>
    <row r="13800" spans="1:3" x14ac:dyDescent="0.25">
      <c r="A13800">
        <v>14792</v>
      </c>
      <c r="B13800" s="1">
        <f>DATE(2040,7,1) + TIME(0,0,0)</f>
        <v>51318</v>
      </c>
      <c r="C13800">
        <v>21.012977599999999</v>
      </c>
    </row>
    <row r="13801" spans="1:3" x14ac:dyDescent="0.25">
      <c r="A13801">
        <v>14823</v>
      </c>
      <c r="B13801" s="1">
        <f>DATE(2040,8,1) + TIME(0,0,0)</f>
        <v>51349</v>
      </c>
      <c r="C13801">
        <v>21.013408661</v>
      </c>
    </row>
    <row r="13802" spans="1:3" x14ac:dyDescent="0.25">
      <c r="A13802">
        <v>14854</v>
      </c>
      <c r="B13802" s="1">
        <f>DATE(2040,9,1) + TIME(0,0,0)</f>
        <v>51380</v>
      </c>
      <c r="C13802">
        <v>21.013837813999999</v>
      </c>
    </row>
    <row r="13803" spans="1:3" x14ac:dyDescent="0.25">
      <c r="A13803">
        <v>14884</v>
      </c>
      <c r="B13803" s="1">
        <f>DATE(2040,10,1) + TIME(0,0,0)</f>
        <v>51410</v>
      </c>
      <c r="C13803">
        <v>21.014253616000001</v>
      </c>
    </row>
    <row r="13804" spans="1:3" x14ac:dyDescent="0.25">
      <c r="A13804">
        <v>14915</v>
      </c>
      <c r="B13804" s="1">
        <f>DATE(2040,11,1) + TIME(0,0,0)</f>
        <v>51441</v>
      </c>
      <c r="C13804">
        <v>21.01468277</v>
      </c>
    </row>
    <row r="13805" spans="1:3" x14ac:dyDescent="0.25">
      <c r="A13805">
        <v>14945</v>
      </c>
      <c r="B13805" s="1">
        <f>DATE(2040,12,1) + TIME(0,0,0)</f>
        <v>51471</v>
      </c>
      <c r="C13805">
        <v>21.015096664000001</v>
      </c>
    </row>
    <row r="13806" spans="1:3" x14ac:dyDescent="0.25">
      <c r="A13806">
        <v>14976</v>
      </c>
      <c r="B13806" s="1">
        <f>DATE(2041,1,1) + TIME(0,0,0)</f>
        <v>51502</v>
      </c>
      <c r="C13806">
        <v>21.015525818</v>
      </c>
    </row>
    <row r="13807" spans="1:3" x14ac:dyDescent="0.25">
      <c r="A13807">
        <v>15007</v>
      </c>
      <c r="B13807" s="1">
        <f>DATE(2041,2,1) + TIME(0,0,0)</f>
        <v>51533</v>
      </c>
      <c r="C13807">
        <v>21.015954970999999</v>
      </c>
    </row>
    <row r="13808" spans="1:3" x14ac:dyDescent="0.25">
      <c r="A13808">
        <v>15035</v>
      </c>
      <c r="B13808" s="1">
        <f>DATE(2041,3,1) + TIME(0,0,0)</f>
        <v>51561</v>
      </c>
      <c r="C13808">
        <v>21.016340255999999</v>
      </c>
    </row>
    <row r="13809" spans="1:3" x14ac:dyDescent="0.25">
      <c r="A13809">
        <v>15066</v>
      </c>
      <c r="B13809" s="1">
        <f>DATE(2041,4,1) + TIME(0,0,0)</f>
        <v>51592</v>
      </c>
      <c r="C13809">
        <v>21.016769408999998</v>
      </c>
    </row>
    <row r="13810" spans="1:3" x14ac:dyDescent="0.25">
      <c r="A13810">
        <v>15096</v>
      </c>
      <c r="B13810" s="1">
        <f>DATE(2041,5,1) + TIME(0,0,0)</f>
        <v>51622</v>
      </c>
      <c r="C13810">
        <v>21.017181396000002</v>
      </c>
    </row>
    <row r="13811" spans="1:3" x14ac:dyDescent="0.25">
      <c r="A13811">
        <v>15127</v>
      </c>
      <c r="B13811" s="1">
        <f>DATE(2041,6,1) + TIME(0,0,0)</f>
        <v>51653</v>
      </c>
      <c r="C13811">
        <v>21.017608642999999</v>
      </c>
    </row>
    <row r="13812" spans="1:3" x14ac:dyDescent="0.25">
      <c r="A13812">
        <v>15157</v>
      </c>
      <c r="B13812" s="1">
        <f>DATE(2041,7,1) + TIME(0,0,0)</f>
        <v>51683</v>
      </c>
      <c r="C13812">
        <v>21.018022537</v>
      </c>
    </row>
    <row r="13813" spans="1:3" x14ac:dyDescent="0.25">
      <c r="A13813">
        <v>15188</v>
      </c>
      <c r="B13813" s="1">
        <f>DATE(2041,8,1) + TIME(0,0,0)</f>
        <v>51714</v>
      </c>
      <c r="C13813">
        <v>21.018449783000001</v>
      </c>
    </row>
    <row r="13814" spans="1:3" x14ac:dyDescent="0.25">
      <c r="A13814">
        <v>15219</v>
      </c>
      <c r="B13814" s="1">
        <f>DATE(2041,9,1) + TIME(0,0,0)</f>
        <v>51745</v>
      </c>
      <c r="C13814">
        <v>21.018875122000001</v>
      </c>
    </row>
    <row r="13815" spans="1:3" x14ac:dyDescent="0.25">
      <c r="A13815">
        <v>15249</v>
      </c>
      <c r="B13815" s="1">
        <f>DATE(2041,10,1) + TIME(0,0,0)</f>
        <v>51775</v>
      </c>
      <c r="C13815">
        <v>21.019287109</v>
      </c>
    </row>
    <row r="13816" spans="1:3" x14ac:dyDescent="0.25">
      <c r="A13816">
        <v>15280</v>
      </c>
      <c r="B13816" s="1">
        <f>DATE(2041,11,1) + TIME(0,0,0)</f>
        <v>51806</v>
      </c>
      <c r="C13816">
        <v>21.019714355000001</v>
      </c>
    </row>
    <row r="13817" spans="1:3" x14ac:dyDescent="0.25">
      <c r="A13817">
        <v>15310</v>
      </c>
      <c r="B13817" s="1">
        <f>DATE(2041,12,1) + TIME(0,0,0)</f>
        <v>51836</v>
      </c>
      <c r="C13817">
        <v>21.020126343000001</v>
      </c>
    </row>
    <row r="13818" spans="1:3" x14ac:dyDescent="0.25">
      <c r="A13818">
        <v>15341</v>
      </c>
      <c r="B13818" s="1">
        <f>DATE(2042,1,1) + TIME(0,0,0)</f>
        <v>51867</v>
      </c>
      <c r="C13818">
        <v>21.020551682000001</v>
      </c>
    </row>
    <row r="13819" spans="1:3" x14ac:dyDescent="0.25">
      <c r="A13819">
        <v>15372</v>
      </c>
      <c r="B13819" s="1">
        <f>DATE(2042,2,1) + TIME(0,0,0)</f>
        <v>51898</v>
      </c>
      <c r="C13819">
        <v>21.020975112999999</v>
      </c>
    </row>
    <row r="13820" spans="1:3" x14ac:dyDescent="0.25">
      <c r="A13820">
        <v>15400</v>
      </c>
      <c r="B13820" s="1">
        <f>DATE(2042,3,1) + TIME(0,0,0)</f>
        <v>51926</v>
      </c>
      <c r="C13820">
        <v>21.021360396999999</v>
      </c>
    </row>
    <row r="13821" spans="1:3" x14ac:dyDescent="0.25">
      <c r="A13821">
        <v>15431</v>
      </c>
      <c r="B13821" s="1">
        <f>DATE(2042,4,1) + TIME(0,0,0)</f>
        <v>51957</v>
      </c>
      <c r="C13821">
        <v>21.021783829</v>
      </c>
    </row>
    <row r="13822" spans="1:3" x14ac:dyDescent="0.25">
      <c r="A13822">
        <v>15461</v>
      </c>
      <c r="B13822" s="1">
        <f>DATE(2042,5,1) + TIME(0,0,0)</f>
        <v>51987</v>
      </c>
      <c r="C13822">
        <v>21.022193908999999</v>
      </c>
    </row>
    <row r="13823" spans="1:3" x14ac:dyDescent="0.25">
      <c r="A13823">
        <v>15492</v>
      </c>
      <c r="B13823" s="1">
        <f>DATE(2042,6,1) + TIME(0,0,0)</f>
        <v>52018</v>
      </c>
      <c r="C13823">
        <v>21.022619247000002</v>
      </c>
    </row>
    <row r="13824" spans="1:3" x14ac:dyDescent="0.25">
      <c r="A13824">
        <v>15522</v>
      </c>
      <c r="B13824" s="1">
        <f>DATE(2042,7,1) + TIME(0,0,0)</f>
        <v>52048</v>
      </c>
      <c r="C13824">
        <v>21.023029327</v>
      </c>
    </row>
    <row r="13825" spans="1:3" x14ac:dyDescent="0.25">
      <c r="A13825">
        <v>15553</v>
      </c>
      <c r="B13825" s="1">
        <f>DATE(2042,8,1) + TIME(0,0,0)</f>
        <v>52079</v>
      </c>
      <c r="C13825">
        <v>21.023452759000001</v>
      </c>
    </row>
    <row r="13826" spans="1:3" x14ac:dyDescent="0.25">
      <c r="A13826">
        <v>15584</v>
      </c>
      <c r="B13826" s="1">
        <f>DATE(2042,9,1) + TIME(0,0,0)</f>
        <v>52110</v>
      </c>
      <c r="C13826">
        <v>21.023876189999999</v>
      </c>
    </row>
    <row r="13827" spans="1:3" x14ac:dyDescent="0.25">
      <c r="A13827">
        <v>15614</v>
      </c>
      <c r="B13827" s="1">
        <f>DATE(2042,10,1) + TIME(0,0,0)</f>
        <v>52140</v>
      </c>
      <c r="C13827">
        <v>21.024284363</v>
      </c>
    </row>
    <row r="13828" spans="1:3" x14ac:dyDescent="0.25">
      <c r="A13828">
        <v>15645</v>
      </c>
      <c r="B13828" s="1">
        <f>DATE(2042,11,1) + TIME(0,0,0)</f>
        <v>52171</v>
      </c>
      <c r="C13828">
        <v>21.024707794000001</v>
      </c>
    </row>
    <row r="13829" spans="1:3" x14ac:dyDescent="0.25">
      <c r="A13829">
        <v>15675</v>
      </c>
      <c r="B13829" s="1">
        <f>DATE(2042,12,1) + TIME(0,0,0)</f>
        <v>52201</v>
      </c>
      <c r="C13829">
        <v>21.025115967000001</v>
      </c>
    </row>
    <row r="13830" spans="1:3" x14ac:dyDescent="0.25">
      <c r="A13830">
        <v>15706</v>
      </c>
      <c r="B13830" s="1">
        <f>DATE(2043,1,1) + TIME(0,0,0)</f>
        <v>52232</v>
      </c>
      <c r="C13830">
        <v>21.025537491000001</v>
      </c>
    </row>
    <row r="13831" spans="1:3" x14ac:dyDescent="0.25">
      <c r="A13831">
        <v>15737</v>
      </c>
      <c r="B13831" s="1">
        <f>DATE(2043,2,1) + TIME(0,0,0)</f>
        <v>52263</v>
      </c>
      <c r="C13831">
        <v>21.025959015000002</v>
      </c>
    </row>
    <row r="13832" spans="1:3" x14ac:dyDescent="0.25">
      <c r="A13832">
        <v>15765</v>
      </c>
      <c r="B13832" s="1">
        <f>DATE(2043,3,1) + TIME(0,0,0)</f>
        <v>52291</v>
      </c>
      <c r="C13832">
        <v>21.026340484999999</v>
      </c>
    </row>
    <row r="13833" spans="1:3" x14ac:dyDescent="0.25">
      <c r="A13833">
        <v>15796</v>
      </c>
      <c r="B13833" s="1">
        <f>DATE(2043,4,1) + TIME(0,0,0)</f>
        <v>52322</v>
      </c>
      <c r="C13833">
        <v>21.026762008999999</v>
      </c>
    </row>
    <row r="13834" spans="1:3" x14ac:dyDescent="0.25">
      <c r="A13834">
        <v>15826</v>
      </c>
      <c r="B13834" s="1">
        <f>DATE(2043,5,1) + TIME(0,0,0)</f>
        <v>52352</v>
      </c>
      <c r="C13834">
        <v>21.027170180999999</v>
      </c>
    </row>
    <row r="13835" spans="1:3" x14ac:dyDescent="0.25">
      <c r="A13835">
        <v>15857</v>
      </c>
      <c r="B13835" s="1">
        <f>DATE(2043,6,1) + TIME(0,0,0)</f>
        <v>52383</v>
      </c>
      <c r="C13835">
        <v>21.027589798000001</v>
      </c>
    </row>
    <row r="13836" spans="1:3" x14ac:dyDescent="0.25">
      <c r="A13836">
        <v>15887</v>
      </c>
      <c r="B13836" s="1">
        <f>DATE(2043,7,1) + TIME(0,0,0)</f>
        <v>52413</v>
      </c>
      <c r="C13836">
        <v>21.027996063</v>
      </c>
    </row>
    <row r="13837" spans="1:3" x14ac:dyDescent="0.25">
      <c r="A13837">
        <v>15918</v>
      </c>
      <c r="B13837" s="1">
        <f>DATE(2043,8,1) + TIME(0,0,0)</f>
        <v>52444</v>
      </c>
      <c r="C13837">
        <v>21.028417587</v>
      </c>
    </row>
    <row r="13838" spans="1:3" x14ac:dyDescent="0.25">
      <c r="A13838">
        <v>15949</v>
      </c>
      <c r="B13838" s="1">
        <f>DATE(2043,9,1) + TIME(0,0,0)</f>
        <v>52475</v>
      </c>
      <c r="C13838">
        <v>21.028837203999998</v>
      </c>
    </row>
    <row r="13839" spans="1:3" x14ac:dyDescent="0.25">
      <c r="A13839">
        <v>15979</v>
      </c>
      <c r="B13839" s="1">
        <f>DATE(2043,10,1) + TIME(0,0,0)</f>
        <v>52505</v>
      </c>
      <c r="C13839">
        <v>21.029243469000001</v>
      </c>
    </row>
    <row r="13840" spans="1:3" x14ac:dyDescent="0.25">
      <c r="A13840">
        <v>16010</v>
      </c>
      <c r="B13840" s="1">
        <f>DATE(2043,11,1) + TIME(0,0,0)</f>
        <v>52536</v>
      </c>
      <c r="C13840">
        <v>21.029663085999999</v>
      </c>
    </row>
    <row r="13841" spans="1:3" x14ac:dyDescent="0.25">
      <c r="A13841">
        <v>16040</v>
      </c>
      <c r="B13841" s="1">
        <f>DATE(2043,12,1) + TIME(0,0,0)</f>
        <v>52566</v>
      </c>
      <c r="C13841">
        <v>21.030067444</v>
      </c>
    </row>
    <row r="13842" spans="1:3" x14ac:dyDescent="0.25">
      <c r="A13842">
        <v>16071</v>
      </c>
      <c r="B13842" s="1">
        <f>DATE(2044,1,1) + TIME(0,0,0)</f>
        <v>52597</v>
      </c>
      <c r="C13842">
        <v>21.030487060999999</v>
      </c>
    </row>
    <row r="13843" spans="1:3" x14ac:dyDescent="0.25">
      <c r="A13843">
        <v>16102</v>
      </c>
      <c r="B13843" s="1">
        <f>DATE(2044,2,1) + TIME(0,0,0)</f>
        <v>52628</v>
      </c>
      <c r="C13843">
        <v>21.030906677000001</v>
      </c>
    </row>
    <row r="13844" spans="1:3" x14ac:dyDescent="0.25">
      <c r="A13844">
        <v>16131</v>
      </c>
      <c r="B13844" s="1">
        <f>DATE(2044,3,1) + TIME(0,0,0)</f>
        <v>52657</v>
      </c>
      <c r="C13844">
        <v>21.031297683999998</v>
      </c>
    </row>
    <row r="13845" spans="1:3" x14ac:dyDescent="0.25">
      <c r="A13845">
        <v>16162</v>
      </c>
      <c r="B13845" s="1">
        <f>DATE(2044,4,1) + TIME(0,0,0)</f>
        <v>52688</v>
      </c>
      <c r="C13845">
        <v>21.031715392999999</v>
      </c>
    </row>
    <row r="13846" spans="1:3" x14ac:dyDescent="0.25">
      <c r="A13846">
        <v>16192</v>
      </c>
      <c r="B13846" s="1">
        <f>DATE(2044,5,1) + TIME(0,0,0)</f>
        <v>52718</v>
      </c>
      <c r="C13846">
        <v>21.032119751</v>
      </c>
    </row>
    <row r="13847" spans="1:3" x14ac:dyDescent="0.25">
      <c r="A13847">
        <v>16223</v>
      </c>
      <c r="B13847" s="1">
        <f>DATE(2044,6,1) + TIME(0,0,0)</f>
        <v>52749</v>
      </c>
      <c r="C13847">
        <v>21.03253746</v>
      </c>
    </row>
    <row r="13848" spans="1:3" x14ac:dyDescent="0.25">
      <c r="A13848">
        <v>16253</v>
      </c>
      <c r="B13848" s="1">
        <f>DATE(2044,7,1) + TIME(0,0,0)</f>
        <v>52779</v>
      </c>
      <c r="C13848">
        <v>21.032941818000001</v>
      </c>
    </row>
    <row r="13849" spans="1:3" x14ac:dyDescent="0.25">
      <c r="A13849">
        <v>16284</v>
      </c>
      <c r="B13849" s="1">
        <f>DATE(2044,8,1) + TIME(0,0,0)</f>
        <v>52810</v>
      </c>
      <c r="C13849">
        <v>21.03335762</v>
      </c>
    </row>
    <row r="13850" spans="1:3" x14ac:dyDescent="0.25">
      <c r="A13850">
        <v>16315</v>
      </c>
      <c r="B13850" s="1">
        <f>DATE(2044,9,1) + TIME(0,0,0)</f>
        <v>52841</v>
      </c>
      <c r="C13850">
        <v>21.033775330000001</v>
      </c>
    </row>
    <row r="13851" spans="1:3" x14ac:dyDescent="0.25">
      <c r="A13851">
        <v>16345</v>
      </c>
      <c r="B13851" s="1">
        <f>DATE(2044,10,1) + TIME(0,0,0)</f>
        <v>52871</v>
      </c>
      <c r="C13851">
        <v>21.03417778</v>
      </c>
    </row>
    <row r="13852" spans="1:3" x14ac:dyDescent="0.25">
      <c r="A13852">
        <v>16376</v>
      </c>
      <c r="B13852" s="1">
        <f>DATE(2044,11,1) + TIME(0,0,0)</f>
        <v>52902</v>
      </c>
      <c r="C13852">
        <v>21.034593581999999</v>
      </c>
    </row>
    <row r="13853" spans="1:3" x14ac:dyDescent="0.25">
      <c r="A13853">
        <v>16406</v>
      </c>
      <c r="B13853" s="1">
        <f>DATE(2044,12,1) + TIME(0,0,0)</f>
        <v>52932</v>
      </c>
      <c r="C13853">
        <v>21.034996032999999</v>
      </c>
    </row>
    <row r="13854" spans="1:3" x14ac:dyDescent="0.25">
      <c r="A13854">
        <v>16437</v>
      </c>
      <c r="B13854" s="1">
        <f>DATE(2045,1,1) + TIME(0,0,0)</f>
        <v>52963</v>
      </c>
      <c r="C13854">
        <v>21.035411835000001</v>
      </c>
    </row>
    <row r="13855" spans="1:3" x14ac:dyDescent="0.25">
      <c r="A13855">
        <v>16468</v>
      </c>
      <c r="B13855" s="1">
        <f>DATE(2045,2,1) + TIME(0,0,0)</f>
        <v>52994</v>
      </c>
      <c r="C13855">
        <v>21.035827637000001</v>
      </c>
    </row>
    <row r="13856" spans="1:3" x14ac:dyDescent="0.25">
      <c r="A13856">
        <v>16496</v>
      </c>
      <c r="B13856" s="1">
        <f>DATE(2045,3,1) + TIME(0,0,0)</f>
        <v>53022</v>
      </c>
      <c r="C13856">
        <v>21.036203384</v>
      </c>
    </row>
    <row r="13857" spans="1:3" x14ac:dyDescent="0.25">
      <c r="A13857">
        <v>16527</v>
      </c>
      <c r="B13857" s="1">
        <f>DATE(2045,4,1) + TIME(0,0,0)</f>
        <v>53053</v>
      </c>
      <c r="C13857">
        <v>21.036617279000001</v>
      </c>
    </row>
    <row r="13858" spans="1:3" x14ac:dyDescent="0.25">
      <c r="A13858">
        <v>16557</v>
      </c>
      <c r="B13858" s="1">
        <f>DATE(2045,5,1) + TIME(0,0,0)</f>
        <v>53083</v>
      </c>
      <c r="C13858">
        <v>21.037019730000001</v>
      </c>
    </row>
    <row r="13859" spans="1:3" x14ac:dyDescent="0.25">
      <c r="A13859">
        <v>16588</v>
      </c>
      <c r="B13859" s="1">
        <f>DATE(2045,6,1) + TIME(0,0,0)</f>
        <v>53114</v>
      </c>
      <c r="C13859">
        <v>21.037433623999998</v>
      </c>
    </row>
    <row r="13860" spans="1:3" x14ac:dyDescent="0.25">
      <c r="A13860">
        <v>16618</v>
      </c>
      <c r="B13860" s="1">
        <f>DATE(2045,7,1) + TIME(0,0,0)</f>
        <v>53144</v>
      </c>
      <c r="C13860">
        <v>21.037834167</v>
      </c>
    </row>
    <row r="13861" spans="1:3" x14ac:dyDescent="0.25">
      <c r="A13861">
        <v>16649</v>
      </c>
      <c r="B13861" s="1">
        <f>DATE(2045,8,1) + TIME(0,0,0)</f>
        <v>53175</v>
      </c>
      <c r="C13861">
        <v>21.038248062000001</v>
      </c>
    </row>
    <row r="13862" spans="1:3" x14ac:dyDescent="0.25">
      <c r="A13862">
        <v>16680</v>
      </c>
      <c r="B13862" s="1">
        <f>DATE(2045,9,1) + TIME(0,0,0)</f>
        <v>53206</v>
      </c>
      <c r="C13862">
        <v>21.038661956999999</v>
      </c>
    </row>
    <row r="13863" spans="1:3" x14ac:dyDescent="0.25">
      <c r="A13863">
        <v>16710</v>
      </c>
      <c r="B13863" s="1">
        <f>DATE(2045,10,1) + TIME(0,0,0)</f>
        <v>53236</v>
      </c>
      <c r="C13863">
        <v>21.0390625</v>
      </c>
    </row>
    <row r="13864" spans="1:3" x14ac:dyDescent="0.25">
      <c r="A13864">
        <v>16741</v>
      </c>
      <c r="B13864" s="1">
        <f>DATE(2045,11,1) + TIME(0,0,0)</f>
        <v>53267</v>
      </c>
      <c r="C13864">
        <v>21.039476395000001</v>
      </c>
    </row>
    <row r="13865" spans="1:3" x14ac:dyDescent="0.25">
      <c r="A13865">
        <v>16771</v>
      </c>
      <c r="B13865" s="1">
        <f>DATE(2045,12,1) + TIME(0,0,0)</f>
        <v>53297</v>
      </c>
      <c r="C13865">
        <v>21.039875031000001</v>
      </c>
    </row>
    <row r="13866" spans="1:3" x14ac:dyDescent="0.25">
      <c r="A13866">
        <v>16802</v>
      </c>
      <c r="B13866" s="1">
        <f>DATE(2046,1,1) + TIME(0,0,0)</f>
        <v>53328</v>
      </c>
      <c r="C13866">
        <v>21.040287018000001</v>
      </c>
    </row>
    <row r="13867" spans="1:3" x14ac:dyDescent="0.25">
      <c r="A13867">
        <v>16833</v>
      </c>
      <c r="B13867" s="1">
        <f>DATE(2046,2,1) + TIME(0,0,0)</f>
        <v>53359</v>
      </c>
      <c r="C13867">
        <v>21.040700911999998</v>
      </c>
    </row>
    <row r="13868" spans="1:3" x14ac:dyDescent="0.25">
      <c r="A13868">
        <v>16861</v>
      </c>
      <c r="B13868" s="1">
        <f>DATE(2046,3,1) + TIME(0,0,0)</f>
        <v>53387</v>
      </c>
      <c r="C13868">
        <v>21.041072844999999</v>
      </c>
    </row>
    <row r="13869" spans="1:3" x14ac:dyDescent="0.25">
      <c r="A13869">
        <v>16892</v>
      </c>
      <c r="B13869" s="1">
        <f>DATE(2046,4,1) + TIME(0,0,0)</f>
        <v>53418</v>
      </c>
      <c r="C13869">
        <v>21.041484832999998</v>
      </c>
    </row>
    <row r="13870" spans="1:3" x14ac:dyDescent="0.25">
      <c r="A13870">
        <v>16922</v>
      </c>
      <c r="B13870" s="1">
        <f>DATE(2046,5,1) + TIME(0,0,0)</f>
        <v>53448</v>
      </c>
      <c r="C13870">
        <v>21.041883468999998</v>
      </c>
    </row>
    <row r="13871" spans="1:3" x14ac:dyDescent="0.25">
      <c r="A13871">
        <v>16953</v>
      </c>
      <c r="B13871" s="1">
        <f>DATE(2046,6,1) + TIME(0,0,0)</f>
        <v>53479</v>
      </c>
      <c r="C13871">
        <v>21.042293549</v>
      </c>
    </row>
    <row r="13872" spans="1:3" x14ac:dyDescent="0.25">
      <c r="A13872">
        <v>16983</v>
      </c>
      <c r="B13872" s="1">
        <f>DATE(2046,7,1) + TIME(0,0,0)</f>
        <v>53509</v>
      </c>
      <c r="C13872">
        <v>21.042692184</v>
      </c>
    </row>
    <row r="13873" spans="1:3" x14ac:dyDescent="0.25">
      <c r="A13873">
        <v>17014</v>
      </c>
      <c r="B13873" s="1">
        <f>DATE(2046,8,1) + TIME(0,0,0)</f>
        <v>53540</v>
      </c>
      <c r="C13873">
        <v>21.043102264000002</v>
      </c>
    </row>
    <row r="13874" spans="1:3" x14ac:dyDescent="0.25">
      <c r="A13874">
        <v>17045</v>
      </c>
      <c r="B13874" s="1">
        <f>DATE(2046,9,1) + TIME(0,0,0)</f>
        <v>53571</v>
      </c>
      <c r="C13874">
        <v>21.043514252000001</v>
      </c>
    </row>
    <row r="13875" spans="1:3" x14ac:dyDescent="0.25">
      <c r="A13875">
        <v>17075</v>
      </c>
      <c r="B13875" s="1">
        <f>DATE(2046,10,1) + TIME(0,0,0)</f>
        <v>53601</v>
      </c>
      <c r="C13875">
        <v>21.04391098</v>
      </c>
    </row>
    <row r="13876" spans="1:3" x14ac:dyDescent="0.25">
      <c r="A13876">
        <v>17106</v>
      </c>
      <c r="B13876" s="1">
        <f>DATE(2046,11,1) + TIME(0,0,0)</f>
        <v>53632</v>
      </c>
      <c r="C13876">
        <v>21.044321060000001</v>
      </c>
    </row>
    <row r="13877" spans="1:3" x14ac:dyDescent="0.25">
      <c r="A13877">
        <v>17136</v>
      </c>
      <c r="B13877" s="1">
        <f>DATE(2046,12,1) + TIME(0,0,0)</f>
        <v>53662</v>
      </c>
      <c r="C13877">
        <v>21.044717789</v>
      </c>
    </row>
    <row r="13878" spans="1:3" x14ac:dyDescent="0.25">
      <c r="A13878">
        <v>17167</v>
      </c>
      <c r="B13878" s="1">
        <f>DATE(2047,1,1) + TIME(0,0,0)</f>
        <v>53693</v>
      </c>
      <c r="C13878">
        <v>21.045125961</v>
      </c>
    </row>
    <row r="13879" spans="1:3" x14ac:dyDescent="0.25">
      <c r="A13879">
        <v>17198</v>
      </c>
      <c r="B13879" s="1">
        <f>DATE(2047,2,1) + TIME(0,0,0)</f>
        <v>53724</v>
      </c>
      <c r="C13879">
        <v>21.045536040999998</v>
      </c>
    </row>
    <row r="13880" spans="1:3" x14ac:dyDescent="0.25">
      <c r="A13880">
        <v>17226</v>
      </c>
      <c r="B13880" s="1">
        <f>DATE(2047,3,1) + TIME(0,0,0)</f>
        <v>53752</v>
      </c>
      <c r="C13880">
        <v>21.045906067000001</v>
      </c>
    </row>
    <row r="13881" spans="1:3" x14ac:dyDescent="0.25">
      <c r="A13881">
        <v>17257</v>
      </c>
      <c r="B13881" s="1">
        <f>DATE(2047,4,1) + TIME(0,0,0)</f>
        <v>53783</v>
      </c>
      <c r="C13881">
        <v>21.046314240000001</v>
      </c>
    </row>
    <row r="13882" spans="1:3" x14ac:dyDescent="0.25">
      <c r="A13882">
        <v>17287</v>
      </c>
      <c r="B13882" s="1">
        <f>DATE(2047,5,1) + TIME(0,0,0)</f>
        <v>53813</v>
      </c>
      <c r="C13882">
        <v>21.046709061000001</v>
      </c>
    </row>
    <row r="13883" spans="1:3" x14ac:dyDescent="0.25">
      <c r="A13883">
        <v>17318</v>
      </c>
      <c r="B13883" s="1">
        <f>DATE(2047,6,1) + TIME(0,0,0)</f>
        <v>53844</v>
      </c>
      <c r="C13883">
        <v>21.047117233000002</v>
      </c>
    </row>
    <row r="13884" spans="1:3" x14ac:dyDescent="0.25">
      <c r="A13884">
        <v>17348</v>
      </c>
      <c r="B13884" s="1">
        <f>DATE(2047,7,1) + TIME(0,0,0)</f>
        <v>53874</v>
      </c>
      <c r="C13884">
        <v>21.047513962</v>
      </c>
    </row>
    <row r="13885" spans="1:3" x14ac:dyDescent="0.25">
      <c r="A13885">
        <v>17379</v>
      </c>
      <c r="B13885" s="1">
        <f>DATE(2047,8,1) + TIME(0,0,0)</f>
        <v>53905</v>
      </c>
      <c r="C13885">
        <v>21.047920226999999</v>
      </c>
    </row>
    <row r="13886" spans="1:3" x14ac:dyDescent="0.25">
      <c r="A13886">
        <v>17410</v>
      </c>
      <c r="B13886" s="1">
        <f>DATE(2047,9,1) + TIME(0,0,0)</f>
        <v>53936</v>
      </c>
      <c r="C13886">
        <v>21.048328399999999</v>
      </c>
    </row>
    <row r="13887" spans="1:3" x14ac:dyDescent="0.25">
      <c r="A13887">
        <v>17440</v>
      </c>
      <c r="B13887" s="1">
        <f>DATE(2047,10,1) + TIME(0,0,0)</f>
        <v>53966</v>
      </c>
      <c r="C13887">
        <v>21.048723220999999</v>
      </c>
    </row>
    <row r="13888" spans="1:3" x14ac:dyDescent="0.25">
      <c r="A13888">
        <v>17471</v>
      </c>
      <c r="B13888" s="1">
        <f>DATE(2047,11,1) + TIME(0,0,0)</f>
        <v>53997</v>
      </c>
      <c r="C13888">
        <v>21.049129485999998</v>
      </c>
    </row>
    <row r="13889" spans="1:3" x14ac:dyDescent="0.25">
      <c r="A13889">
        <v>17501</v>
      </c>
      <c r="B13889" s="1">
        <f>DATE(2047,12,1) + TIME(0,0,0)</f>
        <v>54027</v>
      </c>
      <c r="C13889">
        <v>21.049524306999999</v>
      </c>
    </row>
    <row r="13890" spans="1:3" x14ac:dyDescent="0.25">
      <c r="A13890">
        <v>17532</v>
      </c>
      <c r="B13890" s="1">
        <f>DATE(2048,1,1) + TIME(0,0,0)</f>
        <v>54058</v>
      </c>
      <c r="C13890">
        <v>21.049930573000001</v>
      </c>
    </row>
    <row r="13891" spans="1:3" x14ac:dyDescent="0.25">
      <c r="A13891">
        <v>17563</v>
      </c>
      <c r="B13891" s="1">
        <f>DATE(2048,2,1) + TIME(0,0,0)</f>
        <v>54089</v>
      </c>
      <c r="C13891">
        <v>21.050336838</v>
      </c>
    </row>
    <row r="13892" spans="1:3" x14ac:dyDescent="0.25">
      <c r="A13892">
        <v>17592</v>
      </c>
      <c r="B13892" s="1">
        <f>DATE(2048,3,1) + TIME(0,0,0)</f>
        <v>54118</v>
      </c>
      <c r="C13892">
        <v>21.050716399999999</v>
      </c>
    </row>
    <row r="13893" spans="1:3" x14ac:dyDescent="0.25">
      <c r="A13893">
        <v>17623</v>
      </c>
      <c r="B13893" s="1">
        <f>DATE(2048,4,1) + TIME(0,0,0)</f>
        <v>54149</v>
      </c>
      <c r="C13893">
        <v>21.051122665000001</v>
      </c>
    </row>
    <row r="13894" spans="1:3" x14ac:dyDescent="0.25">
      <c r="A13894">
        <v>17653</v>
      </c>
      <c r="B13894" s="1">
        <f>DATE(2048,5,1) + TIME(0,0,0)</f>
        <v>54179</v>
      </c>
      <c r="C13894">
        <v>21.051513671999999</v>
      </c>
    </row>
    <row r="13895" spans="1:3" x14ac:dyDescent="0.25">
      <c r="A13895">
        <v>17684</v>
      </c>
      <c r="B13895" s="1">
        <f>DATE(2048,6,1) + TIME(0,0,0)</f>
        <v>54210</v>
      </c>
      <c r="C13895">
        <v>21.051919937000001</v>
      </c>
    </row>
    <row r="13896" spans="1:3" x14ac:dyDescent="0.25">
      <c r="A13896">
        <v>17714</v>
      </c>
      <c r="B13896" s="1">
        <f>DATE(2048,7,1) + TIME(0,0,0)</f>
        <v>54240</v>
      </c>
      <c r="C13896">
        <v>21.052312851</v>
      </c>
    </row>
    <row r="13897" spans="1:3" x14ac:dyDescent="0.25">
      <c r="A13897">
        <v>17745</v>
      </c>
      <c r="B13897" s="1">
        <f>DATE(2048,8,1) + TIME(0,0,0)</f>
        <v>54271</v>
      </c>
      <c r="C13897">
        <v>21.052717209000001</v>
      </c>
    </row>
    <row r="13898" spans="1:3" x14ac:dyDescent="0.25">
      <c r="A13898">
        <v>17776</v>
      </c>
      <c r="B13898" s="1">
        <f>DATE(2048,9,1) + TIME(0,0,0)</f>
        <v>54302</v>
      </c>
      <c r="C13898">
        <v>21.053121567000002</v>
      </c>
    </row>
    <row r="13899" spans="1:3" x14ac:dyDescent="0.25">
      <c r="A13899">
        <v>17806</v>
      </c>
      <c r="B13899" s="1">
        <f>DATE(2048,10,1) + TIME(0,0,0)</f>
        <v>54332</v>
      </c>
      <c r="C13899">
        <v>21.053512572999999</v>
      </c>
    </row>
    <row r="13900" spans="1:3" x14ac:dyDescent="0.25">
      <c r="A13900">
        <v>17837</v>
      </c>
      <c r="B13900" s="1">
        <f>DATE(2048,11,1) + TIME(0,0,0)</f>
        <v>54363</v>
      </c>
      <c r="C13900">
        <v>21.053916931</v>
      </c>
    </row>
    <row r="13901" spans="1:3" x14ac:dyDescent="0.25">
      <c r="A13901">
        <v>17867</v>
      </c>
      <c r="B13901" s="1">
        <f>DATE(2048,12,1) + TIME(0,0,0)</f>
        <v>54393</v>
      </c>
      <c r="C13901">
        <v>21.054307938000001</v>
      </c>
    </row>
    <row r="13902" spans="1:3" x14ac:dyDescent="0.25">
      <c r="A13902">
        <v>17898</v>
      </c>
      <c r="B13902" s="1">
        <f>DATE(2049,1,1) + TIME(0,0,0)</f>
        <v>54424</v>
      </c>
      <c r="C13902">
        <v>21.054712296000002</v>
      </c>
    </row>
    <row r="13903" spans="1:3" x14ac:dyDescent="0.25">
      <c r="A13903">
        <v>17929</v>
      </c>
      <c r="B13903" s="1">
        <f>DATE(2049,2,1) + TIME(0,0,0)</f>
        <v>54455</v>
      </c>
      <c r="C13903">
        <v>21.055114746000001</v>
      </c>
    </row>
    <row r="13904" spans="1:3" x14ac:dyDescent="0.25">
      <c r="A13904">
        <v>17957</v>
      </c>
      <c r="B13904" s="1">
        <f>DATE(2049,3,1) + TIME(0,0,0)</f>
        <v>54483</v>
      </c>
      <c r="C13904">
        <v>21.055479049999999</v>
      </c>
    </row>
    <row r="13905" spans="1:3" x14ac:dyDescent="0.25">
      <c r="A13905">
        <v>17988</v>
      </c>
      <c r="B13905" s="1">
        <f>DATE(2049,4,1) + TIME(0,0,0)</f>
        <v>54514</v>
      </c>
      <c r="C13905">
        <v>21.055883408</v>
      </c>
    </row>
    <row r="13906" spans="1:3" x14ac:dyDescent="0.25">
      <c r="A13906">
        <v>18018</v>
      </c>
      <c r="B13906" s="1">
        <f>DATE(2049,5,1) + TIME(0,0,0)</f>
        <v>54544</v>
      </c>
      <c r="C13906">
        <v>21.056272506999999</v>
      </c>
    </row>
    <row r="13907" spans="1:3" x14ac:dyDescent="0.25">
      <c r="A13907">
        <v>18049</v>
      </c>
      <c r="B13907" s="1">
        <f>DATE(2049,6,1) + TIME(0,0,0)</f>
        <v>54575</v>
      </c>
      <c r="C13907">
        <v>21.056674956999998</v>
      </c>
    </row>
    <row r="13908" spans="1:3" x14ac:dyDescent="0.25">
      <c r="A13908">
        <v>18079</v>
      </c>
      <c r="B13908" s="1">
        <f>DATE(2049,7,1) + TIME(0,0,0)</f>
        <v>54605</v>
      </c>
      <c r="C13908">
        <v>21.057064056000002</v>
      </c>
    </row>
    <row r="13909" spans="1:3" x14ac:dyDescent="0.25">
      <c r="A13909">
        <v>18110</v>
      </c>
      <c r="B13909" s="1">
        <f>DATE(2049,8,1) + TIME(0,0,0)</f>
        <v>54636</v>
      </c>
      <c r="C13909">
        <v>21.057466507000001</v>
      </c>
    </row>
    <row r="13910" spans="1:3" x14ac:dyDescent="0.25">
      <c r="A13910">
        <v>18141</v>
      </c>
      <c r="B13910" s="1">
        <f>DATE(2049,9,1) + TIME(0,0,0)</f>
        <v>54667</v>
      </c>
      <c r="C13910">
        <v>21.057868958</v>
      </c>
    </row>
    <row r="13911" spans="1:3" x14ac:dyDescent="0.25">
      <c r="A13911">
        <v>18171</v>
      </c>
      <c r="B13911" s="1">
        <f>DATE(2049,10,1) + TIME(0,0,0)</f>
        <v>54697</v>
      </c>
      <c r="C13911">
        <v>21.058258057</v>
      </c>
    </row>
    <row r="13912" spans="1:3" x14ac:dyDescent="0.25">
      <c r="A13912">
        <v>18202</v>
      </c>
      <c r="B13912" s="1">
        <f>DATE(2049,11,1) + TIME(0,0,0)</f>
        <v>54728</v>
      </c>
      <c r="C13912">
        <v>21.058660506999999</v>
      </c>
    </row>
    <row r="13913" spans="1:3" x14ac:dyDescent="0.25">
      <c r="A13913">
        <v>18232</v>
      </c>
      <c r="B13913" s="1">
        <f>DATE(2049,12,1) + TIME(0,0,0)</f>
        <v>54758</v>
      </c>
      <c r="C13913">
        <v>21.059047699000001</v>
      </c>
    </row>
    <row r="13914" spans="1:3" x14ac:dyDescent="0.25">
      <c r="A13914">
        <v>18263</v>
      </c>
      <c r="B13914" s="1">
        <f>DATE(2050,1,1) + TIME(0,0,0)</f>
        <v>54789</v>
      </c>
      <c r="C13914">
        <v>21.05945015</v>
      </c>
    </row>
    <row r="13916" spans="1:3" x14ac:dyDescent="0.25">
      <c r="A13916" t="s">
        <v>26</v>
      </c>
    </row>
    <row r="13918" spans="1:3" x14ac:dyDescent="0.25">
      <c r="A13918" t="s">
        <v>1</v>
      </c>
      <c r="B13918" t="s">
        <v>2</v>
      </c>
      <c r="C13918" t="s">
        <v>3</v>
      </c>
    </row>
    <row r="13919" spans="1:3" x14ac:dyDescent="0.25">
      <c r="A13919">
        <v>0</v>
      </c>
      <c r="B13919" s="1">
        <f>DATE(2000,1,1) + TIME(0,0,0)</f>
        <v>36526</v>
      </c>
      <c r="C13919">
        <v>0</v>
      </c>
    </row>
    <row r="13920" spans="1:3" x14ac:dyDescent="0.25">
      <c r="A13920">
        <v>31</v>
      </c>
      <c r="B13920" s="1">
        <f>DATE(2000,2,1) + TIME(0,0,0)</f>
        <v>36557</v>
      </c>
      <c r="C13920">
        <v>3.5332858562</v>
      </c>
    </row>
    <row r="13921" spans="1:3" x14ac:dyDescent="0.25">
      <c r="A13921">
        <v>60</v>
      </c>
      <c r="B13921" s="1">
        <f>DATE(2000,3,1) + TIME(0,0,0)</f>
        <v>36586</v>
      </c>
      <c r="C13921">
        <v>7.2238183021999998</v>
      </c>
    </row>
    <row r="13922" spans="1:3" x14ac:dyDescent="0.25">
      <c r="A13922">
        <v>91</v>
      </c>
      <c r="B13922" s="1">
        <f>DATE(2000,4,1) + TIME(0,0,0)</f>
        <v>36617</v>
      </c>
      <c r="C13922">
        <v>11.043551445</v>
      </c>
    </row>
    <row r="13923" spans="1:3" x14ac:dyDescent="0.25">
      <c r="A13923">
        <v>121</v>
      </c>
      <c r="B13923" s="1">
        <f>DATE(2000,5,1) + TIME(0,0,0)</f>
        <v>36647</v>
      </c>
      <c r="C13923">
        <v>13.511300087</v>
      </c>
    </row>
    <row r="13924" spans="1:3" x14ac:dyDescent="0.25">
      <c r="A13924">
        <v>152</v>
      </c>
      <c r="B13924" s="1">
        <f>DATE(2000,6,1) + TIME(0,0,0)</f>
        <v>36678</v>
      </c>
      <c r="C13924">
        <v>15.221738815</v>
      </c>
    </row>
    <row r="13925" spans="1:3" x14ac:dyDescent="0.25">
      <c r="A13925">
        <v>182</v>
      </c>
      <c r="B13925" s="1">
        <f>DATE(2000,7,1) + TIME(0,0,0)</f>
        <v>36708</v>
      </c>
      <c r="C13925">
        <v>16.435514449999999</v>
      </c>
    </row>
    <row r="13926" spans="1:3" x14ac:dyDescent="0.25">
      <c r="A13926">
        <v>213</v>
      </c>
      <c r="B13926" s="1">
        <f>DATE(2000,8,1) + TIME(0,0,0)</f>
        <v>36739</v>
      </c>
      <c r="C13926">
        <v>17.396835327000002</v>
      </c>
    </row>
    <row r="13927" spans="1:3" x14ac:dyDescent="0.25">
      <c r="A13927">
        <v>244</v>
      </c>
      <c r="B13927" s="1">
        <f>DATE(2000,9,1) + TIME(0,0,0)</f>
        <v>36770</v>
      </c>
      <c r="C13927">
        <v>18.140411377</v>
      </c>
    </row>
    <row r="13928" spans="1:3" x14ac:dyDescent="0.25">
      <c r="A13928">
        <v>274</v>
      </c>
      <c r="B13928" s="1">
        <f>DATE(2000,10,1) + TIME(0,0,0)</f>
        <v>36800</v>
      </c>
      <c r="C13928">
        <v>18.744764327999999</v>
      </c>
    </row>
    <row r="13929" spans="1:3" x14ac:dyDescent="0.25">
      <c r="A13929">
        <v>305</v>
      </c>
      <c r="B13929" s="1">
        <f>DATE(2000,11,1) + TIME(0,0,0)</f>
        <v>36831</v>
      </c>
      <c r="C13929">
        <v>19.283411026</v>
      </c>
    </row>
    <row r="13930" spans="1:3" x14ac:dyDescent="0.25">
      <c r="A13930">
        <v>335</v>
      </c>
      <c r="B13930" s="1">
        <f>DATE(2000,12,1) + TIME(0,0,0)</f>
        <v>36861</v>
      </c>
      <c r="C13930">
        <v>19.746452332</v>
      </c>
    </row>
    <row r="13931" spans="1:3" x14ac:dyDescent="0.25">
      <c r="A13931">
        <v>366</v>
      </c>
      <c r="B13931" s="1">
        <f>DATE(2001,1,1) + TIME(0,0,0)</f>
        <v>36892</v>
      </c>
      <c r="C13931">
        <v>20.169315338000001</v>
      </c>
    </row>
    <row r="13932" spans="1:3" x14ac:dyDescent="0.25">
      <c r="A13932">
        <v>397</v>
      </c>
      <c r="B13932" s="1">
        <f>DATE(2001,2,1) + TIME(0,0,0)</f>
        <v>36923</v>
      </c>
      <c r="C13932">
        <v>20.540552138999999</v>
      </c>
    </row>
    <row r="13933" spans="1:3" x14ac:dyDescent="0.25">
      <c r="A13933">
        <v>425</v>
      </c>
      <c r="B13933" s="1">
        <f>DATE(2001,3,1) + TIME(0,0,0)</f>
        <v>36951</v>
      </c>
      <c r="C13933">
        <v>20.840379715000001</v>
      </c>
    </row>
    <row r="13934" spans="1:3" x14ac:dyDescent="0.25">
      <c r="A13934">
        <v>456</v>
      </c>
      <c r="B13934" s="1">
        <f>DATE(2001,4,1) + TIME(0,0,0)</f>
        <v>36982</v>
      </c>
      <c r="C13934">
        <v>21.140359878999998</v>
      </c>
    </row>
    <row r="13935" spans="1:3" x14ac:dyDescent="0.25">
      <c r="A13935">
        <v>486</v>
      </c>
      <c r="B13935" s="1">
        <f>DATE(2001,5,1) + TIME(0,0,0)</f>
        <v>37012</v>
      </c>
      <c r="C13935">
        <v>21.400493621999999</v>
      </c>
    </row>
    <row r="13936" spans="1:3" x14ac:dyDescent="0.25">
      <c r="A13936">
        <v>517</v>
      </c>
      <c r="B13936" s="1">
        <f>DATE(2001,6,1) + TIME(0,0,0)</f>
        <v>37043</v>
      </c>
      <c r="C13936">
        <v>21.641080855999999</v>
      </c>
    </row>
    <row r="13937" spans="1:3" x14ac:dyDescent="0.25">
      <c r="A13937">
        <v>547</v>
      </c>
      <c r="B13937" s="1">
        <f>DATE(2001,7,1) + TIME(0,0,0)</f>
        <v>37073</v>
      </c>
      <c r="C13937">
        <v>21.847841262999999</v>
      </c>
    </row>
    <row r="13938" spans="1:3" x14ac:dyDescent="0.25">
      <c r="A13938">
        <v>578</v>
      </c>
      <c r="B13938" s="1">
        <f>DATE(2001,8,1) + TIME(0,0,0)</f>
        <v>37104</v>
      </c>
      <c r="C13938">
        <v>22.035614014</v>
      </c>
    </row>
    <row r="13939" spans="1:3" x14ac:dyDescent="0.25">
      <c r="A13939">
        <v>609</v>
      </c>
      <c r="B13939" s="1">
        <f>DATE(2001,9,1) + TIME(0,0,0)</f>
        <v>37135</v>
      </c>
      <c r="C13939">
        <v>22.200738907000002</v>
      </c>
    </row>
    <row r="13940" spans="1:3" x14ac:dyDescent="0.25">
      <c r="A13940">
        <v>639</v>
      </c>
      <c r="B13940" s="1">
        <f>DATE(2001,10,1) + TIME(0,0,0)</f>
        <v>37165</v>
      </c>
      <c r="C13940">
        <v>22.342472076</v>
      </c>
    </row>
    <row r="13941" spans="1:3" x14ac:dyDescent="0.25">
      <c r="A13941">
        <v>670</v>
      </c>
      <c r="B13941" s="1">
        <f>DATE(2001,11,1) + TIME(0,0,0)</f>
        <v>37196</v>
      </c>
      <c r="C13941">
        <v>22.472883224</v>
      </c>
    </row>
    <row r="13942" spans="1:3" x14ac:dyDescent="0.25">
      <c r="A13942">
        <v>700</v>
      </c>
      <c r="B13942" s="1">
        <f>DATE(2001,12,1) + TIME(0,0,0)</f>
        <v>37226</v>
      </c>
      <c r="C13942">
        <v>22.586393355999999</v>
      </c>
    </row>
    <row r="13943" spans="1:3" x14ac:dyDescent="0.25">
      <c r="A13943">
        <v>731</v>
      </c>
      <c r="B13943" s="1">
        <f>DATE(2002,1,1) + TIME(0,0,0)</f>
        <v>37257</v>
      </c>
      <c r="C13943">
        <v>22.692205429000001</v>
      </c>
    </row>
    <row r="13944" spans="1:3" x14ac:dyDescent="0.25">
      <c r="A13944">
        <v>762</v>
      </c>
      <c r="B13944" s="1">
        <f>DATE(2002,2,1) + TIME(0,0,0)</f>
        <v>37288</v>
      </c>
      <c r="C13944">
        <v>22.787052155000001</v>
      </c>
    </row>
    <row r="13945" spans="1:3" x14ac:dyDescent="0.25">
      <c r="A13945">
        <v>790</v>
      </c>
      <c r="B13945" s="1">
        <f>DATE(2002,3,1) + TIME(0,0,0)</f>
        <v>37316</v>
      </c>
      <c r="C13945">
        <v>22.864164352</v>
      </c>
    </row>
    <row r="13946" spans="1:3" x14ac:dyDescent="0.25">
      <c r="A13946">
        <v>821</v>
      </c>
      <c r="B13946" s="1">
        <f>DATE(2002,4,1) + TIME(0,0,0)</f>
        <v>37347</v>
      </c>
      <c r="C13946">
        <v>22.940889359</v>
      </c>
    </row>
    <row r="13947" spans="1:3" x14ac:dyDescent="0.25">
      <c r="A13947">
        <v>851</v>
      </c>
      <c r="B13947" s="1">
        <f>DATE(2002,5,1) + TIME(0,0,0)</f>
        <v>37377</v>
      </c>
      <c r="C13947">
        <v>23.009124755999999</v>
      </c>
    </row>
    <row r="13948" spans="1:3" x14ac:dyDescent="0.25">
      <c r="A13948">
        <v>882</v>
      </c>
      <c r="B13948" s="1">
        <f>DATE(2002,6,1) + TIME(0,0,0)</f>
        <v>37408</v>
      </c>
      <c r="C13948">
        <v>23.074653625</v>
      </c>
    </row>
    <row r="13949" spans="1:3" x14ac:dyDescent="0.25">
      <c r="A13949">
        <v>912</v>
      </c>
      <c r="B13949" s="1">
        <f>DATE(2002,7,1) + TIME(0,0,0)</f>
        <v>37438</v>
      </c>
      <c r="C13949">
        <v>23.133300780999999</v>
      </c>
    </row>
    <row r="13950" spans="1:3" x14ac:dyDescent="0.25">
      <c r="A13950">
        <v>943</v>
      </c>
      <c r="B13950" s="1">
        <f>DATE(2002,8,1) + TIME(0,0,0)</f>
        <v>37469</v>
      </c>
      <c r="C13950">
        <v>23.189270019999999</v>
      </c>
    </row>
    <row r="13951" spans="1:3" x14ac:dyDescent="0.25">
      <c r="A13951">
        <v>974</v>
      </c>
      <c r="B13951" s="1">
        <f>DATE(2002,9,1) + TIME(0,0,0)</f>
        <v>37500</v>
      </c>
      <c r="C13951">
        <v>23.241098403999999</v>
      </c>
    </row>
    <row r="13952" spans="1:3" x14ac:dyDescent="0.25">
      <c r="A13952">
        <v>1004</v>
      </c>
      <c r="B13952" s="1">
        <f>DATE(2002,10,1) + TIME(0,0,0)</f>
        <v>37530</v>
      </c>
      <c r="C13952">
        <v>23.287982940999999</v>
      </c>
    </row>
    <row r="13953" spans="1:3" x14ac:dyDescent="0.25">
      <c r="A13953">
        <v>1035</v>
      </c>
      <c r="B13953" s="1">
        <f>DATE(2002,11,1) + TIME(0,0,0)</f>
        <v>37561</v>
      </c>
      <c r="C13953">
        <v>23.333545685000001</v>
      </c>
    </row>
    <row r="13954" spans="1:3" x14ac:dyDescent="0.25">
      <c r="A13954">
        <v>1065</v>
      </c>
      <c r="B13954" s="1">
        <f>DATE(2002,12,1) + TIME(0,0,0)</f>
        <v>37591</v>
      </c>
      <c r="C13954">
        <v>23.375015259000001</v>
      </c>
    </row>
    <row r="13955" spans="1:3" x14ac:dyDescent="0.25">
      <c r="A13955">
        <v>1096</v>
      </c>
      <c r="B13955" s="1">
        <f>DATE(2003,1,1) + TIME(0,0,0)</f>
        <v>37622</v>
      </c>
      <c r="C13955">
        <v>23.415651320999999</v>
      </c>
    </row>
    <row r="13956" spans="1:3" x14ac:dyDescent="0.25">
      <c r="A13956">
        <v>1127</v>
      </c>
      <c r="B13956" s="1">
        <f>DATE(2003,2,1) + TIME(0,0,0)</f>
        <v>37653</v>
      </c>
      <c r="C13956">
        <v>23.454401015999998</v>
      </c>
    </row>
    <row r="13957" spans="1:3" x14ac:dyDescent="0.25">
      <c r="A13957">
        <v>1155</v>
      </c>
      <c r="B13957" s="1">
        <f>DATE(2003,3,1) + TIME(0,0,0)</f>
        <v>37681</v>
      </c>
      <c r="C13957">
        <v>23.488031386999999</v>
      </c>
    </row>
    <row r="13958" spans="1:3" x14ac:dyDescent="0.25">
      <c r="A13958">
        <v>1186</v>
      </c>
      <c r="B13958" s="1">
        <f>DATE(2003,4,1) + TIME(0,0,0)</f>
        <v>37712</v>
      </c>
      <c r="C13958">
        <v>23.523946762000001</v>
      </c>
    </row>
    <row r="13959" spans="1:3" x14ac:dyDescent="0.25">
      <c r="A13959">
        <v>1216</v>
      </c>
      <c r="B13959" s="1">
        <f>DATE(2003,5,1) + TIME(0,0,0)</f>
        <v>37742</v>
      </c>
      <c r="C13959">
        <v>23.557493210000001</v>
      </c>
    </row>
    <row r="13960" spans="1:3" x14ac:dyDescent="0.25">
      <c r="A13960">
        <v>1247</v>
      </c>
      <c r="B13960" s="1">
        <f>DATE(2003,6,1) + TIME(0,0,0)</f>
        <v>37773</v>
      </c>
      <c r="C13960">
        <v>23.591026306</v>
      </c>
    </row>
    <row r="13961" spans="1:3" x14ac:dyDescent="0.25">
      <c r="A13961">
        <v>1277</v>
      </c>
      <c r="B13961" s="1">
        <f>DATE(2003,7,1) + TIME(0,0,0)</f>
        <v>37803</v>
      </c>
      <c r="C13961">
        <v>23.622491836999998</v>
      </c>
    </row>
    <row r="13962" spans="1:3" x14ac:dyDescent="0.25">
      <c r="A13962">
        <v>1308</v>
      </c>
      <c r="B13962" s="1">
        <f>DATE(2003,8,1) + TIME(0,0,0)</f>
        <v>37834</v>
      </c>
      <c r="C13962">
        <v>23.654096602999999</v>
      </c>
    </row>
    <row r="13963" spans="1:3" x14ac:dyDescent="0.25">
      <c r="A13963">
        <v>1339</v>
      </c>
      <c r="B13963" s="1">
        <f>DATE(2003,9,1) + TIME(0,0,0)</f>
        <v>37865</v>
      </c>
      <c r="C13963">
        <v>23.684871674</v>
      </c>
    </row>
    <row r="13964" spans="1:3" x14ac:dyDescent="0.25">
      <c r="A13964">
        <v>1369</v>
      </c>
      <c r="B13964" s="1">
        <f>DATE(2003,10,1) + TIME(0,0,0)</f>
        <v>37895</v>
      </c>
      <c r="C13964">
        <v>23.713941574</v>
      </c>
    </row>
    <row r="13965" spans="1:3" x14ac:dyDescent="0.25">
      <c r="A13965">
        <v>1400</v>
      </c>
      <c r="B13965" s="1">
        <f>DATE(2003,11,1) + TIME(0,0,0)</f>
        <v>37926</v>
      </c>
      <c r="C13965">
        <v>23.743320465</v>
      </c>
    </row>
    <row r="13966" spans="1:3" x14ac:dyDescent="0.25">
      <c r="A13966">
        <v>1430</v>
      </c>
      <c r="B13966" s="1">
        <f>DATE(2003,12,1) + TIME(0,0,0)</f>
        <v>37956</v>
      </c>
      <c r="C13966">
        <v>23.771177292000001</v>
      </c>
    </row>
    <row r="13967" spans="1:3" x14ac:dyDescent="0.25">
      <c r="A13967">
        <v>1461</v>
      </c>
      <c r="B13967" s="1">
        <f>DATE(2004,1,1) + TIME(0,0,0)</f>
        <v>37987</v>
      </c>
      <c r="C13967">
        <v>23.799404144</v>
      </c>
    </row>
    <row r="13968" spans="1:3" x14ac:dyDescent="0.25">
      <c r="A13968">
        <v>1492</v>
      </c>
      <c r="B13968" s="1">
        <f>DATE(2004,2,1) + TIME(0,0,0)</f>
        <v>38018</v>
      </c>
      <c r="C13968">
        <v>23.827083588000001</v>
      </c>
    </row>
    <row r="13969" spans="1:3" x14ac:dyDescent="0.25">
      <c r="A13969">
        <v>1521</v>
      </c>
      <c r="B13969" s="1">
        <f>DATE(2004,3,1) + TIME(0,0,0)</f>
        <v>38047</v>
      </c>
      <c r="C13969">
        <v>23.852573395</v>
      </c>
    </row>
    <row r="13970" spans="1:3" x14ac:dyDescent="0.25">
      <c r="A13970">
        <v>1552</v>
      </c>
      <c r="B13970" s="1">
        <f>DATE(2004,4,1) + TIME(0,0,0)</f>
        <v>38078</v>
      </c>
      <c r="C13970">
        <v>23.879451752000001</v>
      </c>
    </row>
    <row r="13971" spans="1:3" x14ac:dyDescent="0.25">
      <c r="A13971">
        <v>1582</v>
      </c>
      <c r="B13971" s="1">
        <f>DATE(2004,5,1) + TIME(0,0,0)</f>
        <v>38108</v>
      </c>
      <c r="C13971">
        <v>23.905130386</v>
      </c>
    </row>
    <row r="13972" spans="1:3" x14ac:dyDescent="0.25">
      <c r="A13972">
        <v>1613</v>
      </c>
      <c r="B13972" s="1">
        <f>DATE(2004,6,1) + TIME(0,0,0)</f>
        <v>38139</v>
      </c>
      <c r="C13972">
        <v>23.931344985999999</v>
      </c>
    </row>
    <row r="13973" spans="1:3" x14ac:dyDescent="0.25">
      <c r="A13973">
        <v>1643</v>
      </c>
      <c r="B13973" s="1">
        <f>DATE(2004,7,1) + TIME(0,0,0)</f>
        <v>38169</v>
      </c>
      <c r="C13973">
        <v>23.956411362000001</v>
      </c>
    </row>
    <row r="13974" spans="1:3" x14ac:dyDescent="0.25">
      <c r="A13974">
        <v>1674</v>
      </c>
      <c r="B13974" s="1">
        <f>DATE(2004,8,1) + TIME(0,0,0)</f>
        <v>38200</v>
      </c>
      <c r="C13974">
        <v>23.982013702</v>
      </c>
    </row>
    <row r="13975" spans="1:3" x14ac:dyDescent="0.25">
      <c r="A13975">
        <v>1705</v>
      </c>
      <c r="B13975" s="1">
        <f>DATE(2004,9,1) + TIME(0,0,0)</f>
        <v>38231</v>
      </c>
      <c r="C13975">
        <v>24.007324219000001</v>
      </c>
    </row>
    <row r="13976" spans="1:3" x14ac:dyDescent="0.25">
      <c r="A13976">
        <v>1735</v>
      </c>
      <c r="B13976" s="1">
        <f>DATE(2004,10,1) + TIME(0,0,0)</f>
        <v>38261</v>
      </c>
      <c r="C13976">
        <v>24.031545639000001</v>
      </c>
    </row>
    <row r="13977" spans="1:3" x14ac:dyDescent="0.25">
      <c r="A13977">
        <v>1766</v>
      </c>
      <c r="B13977" s="1">
        <f>DATE(2004,11,1) + TIME(0,0,0)</f>
        <v>38292</v>
      </c>
      <c r="C13977">
        <v>24.056299209999999</v>
      </c>
    </row>
    <row r="13978" spans="1:3" x14ac:dyDescent="0.25">
      <c r="A13978">
        <v>1796</v>
      </c>
      <c r="B13978" s="1">
        <f>DATE(2004,12,1) + TIME(0,0,0)</f>
        <v>38322</v>
      </c>
      <c r="C13978">
        <v>24.079988480000001</v>
      </c>
    </row>
    <row r="13979" spans="1:3" x14ac:dyDescent="0.25">
      <c r="A13979">
        <v>1827</v>
      </c>
      <c r="B13979" s="1">
        <f>DATE(2005,1,1) + TIME(0,0,0)</f>
        <v>38353</v>
      </c>
      <c r="C13979">
        <v>24.104187012000001</v>
      </c>
    </row>
    <row r="13980" spans="1:3" x14ac:dyDescent="0.25">
      <c r="A13980">
        <v>1858</v>
      </c>
      <c r="B13980" s="1">
        <f>DATE(2005,2,1) + TIME(0,0,0)</f>
        <v>38384</v>
      </c>
      <c r="C13980">
        <v>24.128091812000001</v>
      </c>
    </row>
    <row r="13981" spans="1:3" x14ac:dyDescent="0.25">
      <c r="A13981">
        <v>1886</v>
      </c>
      <c r="B13981" s="1">
        <f>DATE(2005,3,1) + TIME(0,0,0)</f>
        <v>38412</v>
      </c>
      <c r="C13981">
        <v>24.149427414000002</v>
      </c>
    </row>
    <row r="13982" spans="1:3" x14ac:dyDescent="0.25">
      <c r="A13982">
        <v>1917</v>
      </c>
      <c r="B13982" s="1">
        <f>DATE(2005,4,1) + TIME(0,0,0)</f>
        <v>38443</v>
      </c>
      <c r="C13982">
        <v>24.172767639</v>
      </c>
    </row>
    <row r="13983" spans="1:3" x14ac:dyDescent="0.25">
      <c r="A13983">
        <v>1947</v>
      </c>
      <c r="B13983" s="1">
        <f>DATE(2005,5,1) + TIME(0,0,0)</f>
        <v>38473</v>
      </c>
      <c r="C13983">
        <v>24.195075988999999</v>
      </c>
    </row>
    <row r="13984" spans="1:3" x14ac:dyDescent="0.25">
      <c r="A13984">
        <v>1978</v>
      </c>
      <c r="B13984" s="1">
        <f>DATE(2005,6,1) + TIME(0,0,0)</f>
        <v>38504</v>
      </c>
      <c r="C13984">
        <v>24.217842101999999</v>
      </c>
    </row>
    <row r="13985" spans="1:3" x14ac:dyDescent="0.25">
      <c r="A13985">
        <v>2008</v>
      </c>
      <c r="B13985" s="1">
        <f>DATE(2005,7,1) + TIME(0,0,0)</f>
        <v>38534</v>
      </c>
      <c r="C13985">
        <v>24.23960495</v>
      </c>
    </row>
    <row r="13986" spans="1:3" x14ac:dyDescent="0.25">
      <c r="A13986">
        <v>2039</v>
      </c>
      <c r="B13986" s="1">
        <f>DATE(2005,8,1) + TIME(0,0,0)</f>
        <v>38565</v>
      </c>
      <c r="C13986">
        <v>24.261817932</v>
      </c>
    </row>
    <row r="13987" spans="1:3" x14ac:dyDescent="0.25">
      <c r="A13987">
        <v>2070</v>
      </c>
      <c r="B13987" s="1">
        <f>DATE(2005,9,1) + TIME(0,0,0)</f>
        <v>38596</v>
      </c>
      <c r="C13987">
        <v>24.283756256</v>
      </c>
    </row>
    <row r="13988" spans="1:3" x14ac:dyDescent="0.25">
      <c r="A13988">
        <v>2100</v>
      </c>
      <c r="B13988" s="1">
        <f>DATE(2005,10,1) + TIME(0,0,0)</f>
        <v>38626</v>
      </c>
      <c r="C13988">
        <v>24.304731368999999</v>
      </c>
    </row>
    <row r="13989" spans="1:3" x14ac:dyDescent="0.25">
      <c r="A13989">
        <v>2131</v>
      </c>
      <c r="B13989" s="1">
        <f>DATE(2005,11,1) + TIME(0,0,0)</f>
        <v>38657</v>
      </c>
      <c r="C13989">
        <v>24.326145172</v>
      </c>
    </row>
    <row r="13990" spans="1:3" x14ac:dyDescent="0.25">
      <c r="A13990">
        <v>2161</v>
      </c>
      <c r="B13990" s="1">
        <f>DATE(2005,12,1) + TIME(0,0,0)</f>
        <v>38687</v>
      </c>
      <c r="C13990">
        <v>24.346620560000002</v>
      </c>
    </row>
    <row r="13991" spans="1:3" x14ac:dyDescent="0.25">
      <c r="A13991">
        <v>2192</v>
      </c>
      <c r="B13991" s="1">
        <f>DATE(2006,1,1) + TIME(0,0,0)</f>
        <v>38718</v>
      </c>
      <c r="C13991">
        <v>24.367534636999999</v>
      </c>
    </row>
    <row r="13992" spans="1:3" x14ac:dyDescent="0.25">
      <c r="A13992">
        <v>2223</v>
      </c>
      <c r="B13992" s="1">
        <f>DATE(2006,2,1) + TIME(0,0,0)</f>
        <v>38749</v>
      </c>
      <c r="C13992">
        <v>24.388206482000001</v>
      </c>
    </row>
    <row r="13993" spans="1:3" x14ac:dyDescent="0.25">
      <c r="A13993">
        <v>2251</v>
      </c>
      <c r="B13993" s="1">
        <f>DATE(2006,3,1) + TIME(0,0,0)</f>
        <v>38777</v>
      </c>
      <c r="C13993">
        <v>24.406675339</v>
      </c>
    </row>
    <row r="13994" spans="1:3" x14ac:dyDescent="0.25">
      <c r="A13994">
        <v>2282</v>
      </c>
      <c r="B13994" s="1">
        <f>DATE(2006,4,1) + TIME(0,0,0)</f>
        <v>38808</v>
      </c>
      <c r="C13994">
        <v>24.426904678</v>
      </c>
    </row>
    <row r="13995" spans="1:3" x14ac:dyDescent="0.25">
      <c r="A13995">
        <v>2312</v>
      </c>
      <c r="B13995" s="1">
        <f>DATE(2006,5,1) + TIME(0,0,0)</f>
        <v>38838</v>
      </c>
      <c r="C13995">
        <v>24.446271895999999</v>
      </c>
    </row>
    <row r="13996" spans="1:3" x14ac:dyDescent="0.25">
      <c r="A13996">
        <v>2343</v>
      </c>
      <c r="B13996" s="1">
        <f>DATE(2006,6,1) + TIME(0,0,0)</f>
        <v>38869</v>
      </c>
      <c r="C13996">
        <v>24.466070174999999</v>
      </c>
    </row>
    <row r="13997" spans="1:3" x14ac:dyDescent="0.25">
      <c r="A13997">
        <v>2373</v>
      </c>
      <c r="B13997" s="1">
        <f>DATE(2006,7,1) + TIME(0,0,0)</f>
        <v>38899</v>
      </c>
      <c r="C13997">
        <v>24.485027313</v>
      </c>
    </row>
    <row r="13998" spans="1:3" x14ac:dyDescent="0.25">
      <c r="A13998">
        <v>2404</v>
      </c>
      <c r="B13998" s="1">
        <f>DATE(2006,8,1) + TIME(0,0,0)</f>
        <v>38930</v>
      </c>
      <c r="C13998">
        <v>24.504411696999998</v>
      </c>
    </row>
    <row r="13999" spans="1:3" x14ac:dyDescent="0.25">
      <c r="A13999">
        <v>2435</v>
      </c>
      <c r="B13999" s="1">
        <f>DATE(2006,9,1) + TIME(0,0,0)</f>
        <v>38961</v>
      </c>
      <c r="C13999">
        <v>24.523588181000001</v>
      </c>
    </row>
    <row r="14000" spans="1:3" x14ac:dyDescent="0.25">
      <c r="A14000">
        <v>2465</v>
      </c>
      <c r="B14000" s="1">
        <f>DATE(2006,10,1) + TIME(0,0,0)</f>
        <v>38991</v>
      </c>
      <c r="C14000">
        <v>24.541954041</v>
      </c>
    </row>
    <row r="14001" spans="1:3" x14ac:dyDescent="0.25">
      <c r="A14001">
        <v>2496</v>
      </c>
      <c r="B14001" s="1">
        <f>DATE(2006,11,1) + TIME(0,0,0)</f>
        <v>39022</v>
      </c>
      <c r="C14001">
        <v>24.560733795000001</v>
      </c>
    </row>
    <row r="14002" spans="1:3" x14ac:dyDescent="0.25">
      <c r="A14002">
        <v>2526</v>
      </c>
      <c r="B14002" s="1">
        <f>DATE(2006,12,1) + TIME(0,0,0)</f>
        <v>39052</v>
      </c>
      <c r="C14002">
        <v>24.578720093000001</v>
      </c>
    </row>
    <row r="14003" spans="1:3" x14ac:dyDescent="0.25">
      <c r="A14003">
        <v>2557</v>
      </c>
      <c r="B14003" s="1">
        <f>DATE(2007,1,1) + TIME(0,0,0)</f>
        <v>39083</v>
      </c>
      <c r="C14003">
        <v>24.597114563000002</v>
      </c>
    </row>
    <row r="14004" spans="1:3" x14ac:dyDescent="0.25">
      <c r="A14004">
        <v>2588</v>
      </c>
      <c r="B14004" s="1">
        <f>DATE(2007,2,1) + TIME(0,0,0)</f>
        <v>39114</v>
      </c>
      <c r="C14004">
        <v>24.615316391</v>
      </c>
    </row>
    <row r="14005" spans="1:3" x14ac:dyDescent="0.25">
      <c r="A14005">
        <v>2616</v>
      </c>
      <c r="B14005" s="1">
        <f>DATE(2007,3,1) + TIME(0,0,0)</f>
        <v>39142</v>
      </c>
      <c r="C14005">
        <v>24.631595612000002</v>
      </c>
    </row>
    <row r="14006" spans="1:3" x14ac:dyDescent="0.25">
      <c r="A14006">
        <v>2647</v>
      </c>
      <c r="B14006" s="1">
        <f>DATE(2007,4,1) + TIME(0,0,0)</f>
        <v>39173</v>
      </c>
      <c r="C14006">
        <v>24.649433135999999</v>
      </c>
    </row>
    <row r="14007" spans="1:3" x14ac:dyDescent="0.25">
      <c r="A14007">
        <v>2677</v>
      </c>
      <c r="B14007" s="1">
        <f>DATE(2007,5,1) + TIME(0,0,0)</f>
        <v>39203</v>
      </c>
      <c r="C14007">
        <v>24.666515350000001</v>
      </c>
    </row>
    <row r="14008" spans="1:3" x14ac:dyDescent="0.25">
      <c r="A14008">
        <v>2708</v>
      </c>
      <c r="B14008" s="1">
        <f>DATE(2007,6,1) + TIME(0,0,0)</f>
        <v>39234</v>
      </c>
      <c r="C14008">
        <v>24.683988571</v>
      </c>
    </row>
    <row r="14009" spans="1:3" x14ac:dyDescent="0.25">
      <c r="A14009">
        <v>2738</v>
      </c>
      <c r="B14009" s="1">
        <f>DATE(2007,7,1) + TIME(0,0,0)</f>
        <v>39264</v>
      </c>
      <c r="C14009">
        <v>24.700729370000001</v>
      </c>
    </row>
    <row r="14010" spans="1:3" x14ac:dyDescent="0.25">
      <c r="A14010">
        <v>2769</v>
      </c>
      <c r="B14010" s="1">
        <f>DATE(2007,8,1) + TIME(0,0,0)</f>
        <v>39295</v>
      </c>
      <c r="C14010">
        <v>24.717866898</v>
      </c>
    </row>
    <row r="14011" spans="1:3" x14ac:dyDescent="0.25">
      <c r="A14011">
        <v>2800</v>
      </c>
      <c r="B14011" s="1">
        <f>DATE(2007,9,1) + TIME(0,0,0)</f>
        <v>39326</v>
      </c>
      <c r="C14011">
        <v>24.7348423</v>
      </c>
    </row>
    <row r="14012" spans="1:3" x14ac:dyDescent="0.25">
      <c r="A14012">
        <v>2830</v>
      </c>
      <c r="B14012" s="1">
        <f>DATE(2007,10,1) + TIME(0,0,0)</f>
        <v>39356</v>
      </c>
      <c r="C14012">
        <v>24.751123428</v>
      </c>
    </row>
    <row r="14013" spans="1:3" x14ac:dyDescent="0.25">
      <c r="A14013">
        <v>2861</v>
      </c>
      <c r="B14013" s="1">
        <f>DATE(2007,11,1) + TIME(0,0,0)</f>
        <v>39387</v>
      </c>
      <c r="C14013">
        <v>24.767799376999999</v>
      </c>
    </row>
    <row r="14014" spans="1:3" x14ac:dyDescent="0.25">
      <c r="A14014">
        <v>2891</v>
      </c>
      <c r="B14014" s="1">
        <f>DATE(2007,12,1) + TIME(0,0,0)</f>
        <v>39417</v>
      </c>
      <c r="C14014">
        <v>24.783800124999999</v>
      </c>
    </row>
    <row r="14015" spans="1:3" x14ac:dyDescent="0.25">
      <c r="A14015">
        <v>2922</v>
      </c>
      <c r="B14015" s="1">
        <f>DATE(2008,1,1) + TIME(0,0,0)</f>
        <v>39448</v>
      </c>
      <c r="C14015">
        <v>24.800201416</v>
      </c>
    </row>
    <row r="14016" spans="1:3" x14ac:dyDescent="0.25">
      <c r="A14016">
        <v>2953</v>
      </c>
      <c r="B14016" s="1">
        <f>DATE(2008,2,1) + TIME(0,0,0)</f>
        <v>39479</v>
      </c>
      <c r="C14016">
        <v>24.816465378</v>
      </c>
    </row>
    <row r="14017" spans="1:3" x14ac:dyDescent="0.25">
      <c r="A14017">
        <v>2982</v>
      </c>
      <c r="B14017" s="1">
        <f>DATE(2008,3,1) + TIME(0,0,0)</f>
        <v>39508</v>
      </c>
      <c r="C14017">
        <v>24.831567763999999</v>
      </c>
    </row>
    <row r="14018" spans="1:3" x14ac:dyDescent="0.25">
      <c r="A14018">
        <v>3013</v>
      </c>
      <c r="B14018" s="1">
        <f>DATE(2008,4,1) + TIME(0,0,0)</f>
        <v>39539</v>
      </c>
      <c r="C14018">
        <v>24.847589493000001</v>
      </c>
    </row>
    <row r="14019" spans="1:3" x14ac:dyDescent="0.25">
      <c r="A14019">
        <v>3043</v>
      </c>
      <c r="B14019" s="1">
        <f>DATE(2008,5,1) + TIME(0,0,0)</f>
        <v>39569</v>
      </c>
      <c r="C14019">
        <v>24.862979889000002</v>
      </c>
    </row>
    <row r="14020" spans="1:3" x14ac:dyDescent="0.25">
      <c r="A14020">
        <v>3074</v>
      </c>
      <c r="B14020" s="1">
        <f>DATE(2008,6,1) + TIME(0,0,0)</f>
        <v>39600</v>
      </c>
      <c r="C14020">
        <v>24.878761292</v>
      </c>
    </row>
    <row r="14021" spans="1:3" x14ac:dyDescent="0.25">
      <c r="A14021">
        <v>3104</v>
      </c>
      <c r="B14021" s="1">
        <f>DATE(2008,7,1) + TIME(0,0,0)</f>
        <v>39630</v>
      </c>
      <c r="C14021">
        <v>24.893915176</v>
      </c>
    </row>
    <row r="14022" spans="1:3" x14ac:dyDescent="0.25">
      <c r="A14022">
        <v>3135</v>
      </c>
      <c r="B14022" s="1">
        <f>DATE(2008,8,1) + TIME(0,0,0)</f>
        <v>39661</v>
      </c>
      <c r="C14022">
        <v>24.909461974999999</v>
      </c>
    </row>
    <row r="14023" spans="1:3" x14ac:dyDescent="0.25">
      <c r="A14023">
        <v>3166</v>
      </c>
      <c r="B14023" s="1">
        <f>DATE(2008,9,1) + TIME(0,0,0)</f>
        <v>39692</v>
      </c>
      <c r="C14023">
        <v>24.924901962</v>
      </c>
    </row>
    <row r="14024" spans="1:3" x14ac:dyDescent="0.25">
      <c r="A14024">
        <v>3196</v>
      </c>
      <c r="B14024" s="1">
        <f>DATE(2008,10,1) + TIME(0,0,0)</f>
        <v>39722</v>
      </c>
      <c r="C14024">
        <v>24.939744949000001</v>
      </c>
    </row>
    <row r="14025" spans="1:3" x14ac:dyDescent="0.25">
      <c r="A14025">
        <v>3227</v>
      </c>
      <c r="B14025" s="1">
        <f>DATE(2008,11,1) + TIME(0,0,0)</f>
        <v>39753</v>
      </c>
      <c r="C14025">
        <v>24.954988480000001</v>
      </c>
    </row>
    <row r="14026" spans="1:3" x14ac:dyDescent="0.25">
      <c r="A14026">
        <v>3257</v>
      </c>
      <c r="B14026" s="1">
        <f>DATE(2008,12,1) + TIME(0,0,0)</f>
        <v>39783</v>
      </c>
      <c r="C14026">
        <v>24.969655991</v>
      </c>
    </row>
    <row r="14027" spans="1:3" x14ac:dyDescent="0.25">
      <c r="A14027">
        <v>3288</v>
      </c>
      <c r="B14027" s="1">
        <f>DATE(2009,1,1) + TIME(0,0,0)</f>
        <v>39814</v>
      </c>
      <c r="C14027">
        <v>24.984733582</v>
      </c>
    </row>
    <row r="14028" spans="1:3" x14ac:dyDescent="0.25">
      <c r="A14028">
        <v>3319</v>
      </c>
      <c r="B14028" s="1">
        <f>DATE(2009,2,1) + TIME(0,0,0)</f>
        <v>39845</v>
      </c>
      <c r="C14028">
        <v>24.999738693000001</v>
      </c>
    </row>
    <row r="14029" spans="1:3" x14ac:dyDescent="0.25">
      <c r="A14029">
        <v>3347</v>
      </c>
      <c r="B14029" s="1">
        <f>DATE(2009,3,1) + TIME(0,0,0)</f>
        <v>39873</v>
      </c>
      <c r="C14029">
        <v>25.013237</v>
      </c>
    </row>
    <row r="14030" spans="1:3" x14ac:dyDescent="0.25">
      <c r="A14030">
        <v>3378</v>
      </c>
      <c r="B14030" s="1">
        <f>DATE(2009,4,1) + TIME(0,0,0)</f>
        <v>39904</v>
      </c>
      <c r="C14030">
        <v>25.028131484999999</v>
      </c>
    </row>
    <row r="14031" spans="1:3" x14ac:dyDescent="0.25">
      <c r="A14031">
        <v>3408</v>
      </c>
      <c r="B14031" s="1">
        <f>DATE(2009,5,1) + TIME(0,0,0)</f>
        <v>39934</v>
      </c>
      <c r="C14031">
        <v>25.042495727999999</v>
      </c>
    </row>
    <row r="14032" spans="1:3" x14ac:dyDescent="0.25">
      <c r="A14032">
        <v>3439</v>
      </c>
      <c r="B14032" s="1">
        <f>DATE(2009,6,1) + TIME(0,0,0)</f>
        <v>39965</v>
      </c>
      <c r="C14032">
        <v>25.057287215999999</v>
      </c>
    </row>
    <row r="14033" spans="1:3" x14ac:dyDescent="0.25">
      <c r="A14033">
        <v>3469</v>
      </c>
      <c r="B14033" s="1">
        <f>DATE(2009,7,1) + TIME(0,0,0)</f>
        <v>39995</v>
      </c>
      <c r="C14033">
        <v>25.071556091000001</v>
      </c>
    </row>
    <row r="14034" spans="1:3" x14ac:dyDescent="0.25">
      <c r="A14034">
        <v>3500</v>
      </c>
      <c r="B14034" s="1">
        <f>DATE(2009,8,1) + TIME(0,0,0)</f>
        <v>40026</v>
      </c>
      <c r="C14034">
        <v>25.086250305</v>
      </c>
    </row>
    <row r="14035" spans="1:3" x14ac:dyDescent="0.25">
      <c r="A14035">
        <v>3531</v>
      </c>
      <c r="B14035" s="1">
        <f>DATE(2009,9,1) + TIME(0,0,0)</f>
        <v>40057</v>
      </c>
      <c r="C14035">
        <v>25.100891112999999</v>
      </c>
    </row>
    <row r="14036" spans="1:3" x14ac:dyDescent="0.25">
      <c r="A14036">
        <v>3561</v>
      </c>
      <c r="B14036" s="1">
        <f>DATE(2009,10,1) + TIME(0,0,0)</f>
        <v>40087</v>
      </c>
      <c r="C14036">
        <v>25.115001677999999</v>
      </c>
    </row>
    <row r="14037" spans="1:3" x14ac:dyDescent="0.25">
      <c r="A14037">
        <v>3592</v>
      </c>
      <c r="B14037" s="1">
        <f>DATE(2009,11,1) + TIME(0,0,0)</f>
        <v>40118</v>
      </c>
      <c r="C14037">
        <v>25.129535675</v>
      </c>
    </row>
    <row r="14038" spans="1:3" x14ac:dyDescent="0.25">
      <c r="A14038">
        <v>3622</v>
      </c>
      <c r="B14038" s="1">
        <f>DATE(2009,12,1) + TIME(0,0,0)</f>
        <v>40148</v>
      </c>
      <c r="C14038">
        <v>25.143556595</v>
      </c>
    </row>
    <row r="14039" spans="1:3" x14ac:dyDescent="0.25">
      <c r="A14039">
        <v>3653</v>
      </c>
      <c r="B14039" s="1">
        <f>DATE(2010,1,1) + TIME(0,0,0)</f>
        <v>40179</v>
      </c>
      <c r="C14039">
        <v>25.158002852999999</v>
      </c>
    </row>
    <row r="14040" spans="1:3" x14ac:dyDescent="0.25">
      <c r="A14040">
        <v>3684</v>
      </c>
      <c r="B14040" s="1">
        <f>DATE(2010,2,1) + TIME(0,0,0)</f>
        <v>40210</v>
      </c>
      <c r="C14040">
        <v>25.172409058</v>
      </c>
    </row>
    <row r="14041" spans="1:3" x14ac:dyDescent="0.25">
      <c r="A14041">
        <v>3712</v>
      </c>
      <c r="B14041" s="1">
        <f>DATE(2010,3,1) + TIME(0,0,0)</f>
        <v>40238</v>
      </c>
      <c r="C14041">
        <v>25.185386657999999</v>
      </c>
    </row>
    <row r="14042" spans="1:3" x14ac:dyDescent="0.25">
      <c r="A14042">
        <v>3743</v>
      </c>
      <c r="B14042" s="1">
        <f>DATE(2010,4,1) + TIME(0,0,0)</f>
        <v>40269</v>
      </c>
      <c r="C14042">
        <v>25.19972229</v>
      </c>
    </row>
    <row r="14043" spans="1:3" x14ac:dyDescent="0.25">
      <c r="A14043">
        <v>3773</v>
      </c>
      <c r="B14043" s="1">
        <f>DATE(2010,5,1) + TIME(0,0,0)</f>
        <v>40299</v>
      </c>
      <c r="C14043">
        <v>25.213560103999999</v>
      </c>
    </row>
    <row r="14044" spans="1:3" x14ac:dyDescent="0.25">
      <c r="A14044">
        <v>3804</v>
      </c>
      <c r="B14044" s="1">
        <f>DATE(2010,6,1) + TIME(0,0,0)</f>
        <v>40330</v>
      </c>
      <c r="C14044">
        <v>25.227823257000001</v>
      </c>
    </row>
    <row r="14045" spans="1:3" x14ac:dyDescent="0.25">
      <c r="A14045">
        <v>3834</v>
      </c>
      <c r="B14045" s="1">
        <f>DATE(2010,7,1) + TIME(0,0,0)</f>
        <v>40360</v>
      </c>
      <c r="C14045">
        <v>25.241584778</v>
      </c>
    </row>
    <row r="14046" spans="1:3" x14ac:dyDescent="0.25">
      <c r="A14046">
        <v>3865</v>
      </c>
      <c r="B14046" s="1">
        <f>DATE(2010,8,1) + TIME(0,0,0)</f>
        <v>40391</v>
      </c>
      <c r="C14046">
        <v>25.255760193</v>
      </c>
    </row>
    <row r="14047" spans="1:3" x14ac:dyDescent="0.25">
      <c r="A14047">
        <v>3896</v>
      </c>
      <c r="B14047" s="1">
        <f>DATE(2010,9,1) + TIME(0,0,0)</f>
        <v>40422</v>
      </c>
      <c r="C14047">
        <v>25.269893646</v>
      </c>
    </row>
    <row r="14048" spans="1:3" x14ac:dyDescent="0.25">
      <c r="A14048">
        <v>3926</v>
      </c>
      <c r="B14048" s="1">
        <f>DATE(2010,10,1) + TIME(0,0,0)</f>
        <v>40452</v>
      </c>
      <c r="C14048">
        <v>25.283531189000001</v>
      </c>
    </row>
    <row r="14049" spans="1:3" x14ac:dyDescent="0.25">
      <c r="A14049">
        <v>3957</v>
      </c>
      <c r="B14049" s="1">
        <f>DATE(2010,11,1) + TIME(0,0,0)</f>
        <v>40483</v>
      </c>
      <c r="C14049">
        <v>25.297584533999999</v>
      </c>
    </row>
    <row r="14050" spans="1:3" x14ac:dyDescent="0.25">
      <c r="A14050">
        <v>3987</v>
      </c>
      <c r="B14050" s="1">
        <f>DATE(2010,12,1) + TIME(0,0,0)</f>
        <v>40513</v>
      </c>
      <c r="C14050">
        <v>25.311147689999999</v>
      </c>
    </row>
    <row r="14051" spans="1:3" x14ac:dyDescent="0.25">
      <c r="A14051">
        <v>4018</v>
      </c>
      <c r="B14051" s="1">
        <f>DATE(2011,1,1) + TIME(0,0,0)</f>
        <v>40544</v>
      </c>
      <c r="C14051">
        <v>25.325128554999999</v>
      </c>
    </row>
    <row r="14052" spans="1:3" x14ac:dyDescent="0.25">
      <c r="A14052">
        <v>4049</v>
      </c>
      <c r="B14052" s="1">
        <f>DATE(2011,2,1) + TIME(0,0,0)</f>
        <v>40575</v>
      </c>
      <c r="C14052">
        <v>25.339075089000001</v>
      </c>
    </row>
    <row r="14053" spans="1:3" x14ac:dyDescent="0.25">
      <c r="A14053">
        <v>4077</v>
      </c>
      <c r="B14053" s="1">
        <f>DATE(2011,3,1) + TIME(0,0,0)</f>
        <v>40603</v>
      </c>
      <c r="C14053">
        <v>25.351640701000001</v>
      </c>
    </row>
    <row r="14054" spans="1:3" x14ac:dyDescent="0.25">
      <c r="A14054">
        <v>4108</v>
      </c>
      <c r="B14054" s="1">
        <f>DATE(2011,4,1) + TIME(0,0,0)</f>
        <v>40634</v>
      </c>
      <c r="C14054">
        <v>25.365520477</v>
      </c>
    </row>
    <row r="14055" spans="1:3" x14ac:dyDescent="0.25">
      <c r="A14055">
        <v>4138</v>
      </c>
      <c r="B14055" s="1">
        <f>DATE(2011,5,1) + TIME(0,0,0)</f>
        <v>40664</v>
      </c>
      <c r="C14055">
        <v>25.378921509000001</v>
      </c>
    </row>
    <row r="14056" spans="1:3" x14ac:dyDescent="0.25">
      <c r="A14056">
        <v>4169</v>
      </c>
      <c r="B14056" s="1">
        <f>DATE(2011,6,1) + TIME(0,0,0)</f>
        <v>40695</v>
      </c>
      <c r="C14056">
        <v>25.392734527999998</v>
      </c>
    </row>
    <row r="14057" spans="1:3" x14ac:dyDescent="0.25">
      <c r="A14057">
        <v>4199</v>
      </c>
      <c r="B14057" s="1">
        <f>DATE(2011,7,1) + TIME(0,0,0)</f>
        <v>40725</v>
      </c>
      <c r="C14057">
        <v>25.406070709000002</v>
      </c>
    </row>
    <row r="14058" spans="1:3" x14ac:dyDescent="0.25">
      <c r="A14058">
        <v>4230</v>
      </c>
      <c r="B14058" s="1">
        <f>DATE(2011,8,1) + TIME(0,0,0)</f>
        <v>40756</v>
      </c>
      <c r="C14058">
        <v>25.419816970999999</v>
      </c>
    </row>
    <row r="14059" spans="1:3" x14ac:dyDescent="0.25">
      <c r="A14059">
        <v>4261</v>
      </c>
      <c r="B14059" s="1">
        <f>DATE(2011,9,1) + TIME(0,0,0)</f>
        <v>40787</v>
      </c>
      <c r="C14059">
        <v>25.433530807</v>
      </c>
    </row>
    <row r="14060" spans="1:3" x14ac:dyDescent="0.25">
      <c r="A14060">
        <v>4291</v>
      </c>
      <c r="B14060" s="1">
        <f>DATE(2011,10,1) + TIME(0,0,0)</f>
        <v>40817</v>
      </c>
      <c r="C14060">
        <v>25.446767807000001</v>
      </c>
    </row>
    <row r="14061" spans="1:3" x14ac:dyDescent="0.25">
      <c r="A14061">
        <v>4322</v>
      </c>
      <c r="B14061" s="1">
        <f>DATE(2011,11,1) + TIME(0,0,0)</f>
        <v>40848</v>
      </c>
      <c r="C14061">
        <v>25.460411071999999</v>
      </c>
    </row>
    <row r="14062" spans="1:3" x14ac:dyDescent="0.25">
      <c r="A14062">
        <v>4352</v>
      </c>
      <c r="B14062" s="1">
        <f>DATE(2011,12,1) + TIME(0,0,0)</f>
        <v>40878</v>
      </c>
      <c r="C14062">
        <v>25.473583220999998</v>
      </c>
    </row>
    <row r="14063" spans="1:3" x14ac:dyDescent="0.25">
      <c r="A14063">
        <v>4383</v>
      </c>
      <c r="B14063" s="1">
        <f>DATE(2012,1,1) + TIME(0,0,0)</f>
        <v>40909</v>
      </c>
      <c r="C14063">
        <v>25.487157822</v>
      </c>
    </row>
    <row r="14064" spans="1:3" x14ac:dyDescent="0.25">
      <c r="A14064">
        <v>4414</v>
      </c>
      <c r="B14064" s="1">
        <f>DATE(2012,2,1) + TIME(0,0,0)</f>
        <v>40940</v>
      </c>
      <c r="C14064">
        <v>25.500696181999999</v>
      </c>
    </row>
    <row r="14065" spans="1:3" x14ac:dyDescent="0.25">
      <c r="A14065">
        <v>4443</v>
      </c>
      <c r="B14065" s="1">
        <f>DATE(2012,3,1) + TIME(0,0,0)</f>
        <v>40969</v>
      </c>
      <c r="C14065">
        <v>25.513326644999999</v>
      </c>
    </row>
    <row r="14066" spans="1:3" x14ac:dyDescent="0.25">
      <c r="A14066">
        <v>4474</v>
      </c>
      <c r="B14066" s="1">
        <f>DATE(2012,4,1) + TIME(0,0,0)</f>
        <v>41000</v>
      </c>
      <c r="C14066">
        <v>25.526790619</v>
      </c>
    </row>
    <row r="14067" spans="1:3" x14ac:dyDescent="0.25">
      <c r="A14067">
        <v>4504</v>
      </c>
      <c r="B14067" s="1">
        <f>DATE(2012,5,1) + TIME(0,0,0)</f>
        <v>41030</v>
      </c>
      <c r="C14067">
        <v>25.539783478</v>
      </c>
    </row>
    <row r="14068" spans="1:3" x14ac:dyDescent="0.25">
      <c r="A14068">
        <v>4535</v>
      </c>
      <c r="B14068" s="1">
        <f>DATE(2012,6,1) + TIME(0,0,0)</f>
        <v>41061</v>
      </c>
      <c r="C14068">
        <v>25.553167342999998</v>
      </c>
    </row>
    <row r="14069" spans="1:3" x14ac:dyDescent="0.25">
      <c r="A14069">
        <v>4565</v>
      </c>
      <c r="B14069" s="1">
        <f>DATE(2012,7,1) + TIME(0,0,0)</f>
        <v>41091</v>
      </c>
      <c r="C14069">
        <v>25.566080093</v>
      </c>
    </row>
    <row r="14070" spans="1:3" x14ac:dyDescent="0.25">
      <c r="A14070">
        <v>4596</v>
      </c>
      <c r="B14070" s="1">
        <f>DATE(2012,8,1) + TIME(0,0,0)</f>
        <v>41122</v>
      </c>
      <c r="C14070">
        <v>25.579380035</v>
      </c>
    </row>
    <row r="14071" spans="1:3" x14ac:dyDescent="0.25">
      <c r="A14071">
        <v>4627</v>
      </c>
      <c r="B14071" s="1">
        <f>DATE(2012,9,1) + TIME(0,0,0)</f>
        <v>41153</v>
      </c>
      <c r="C14071">
        <v>25.592638015999999</v>
      </c>
    </row>
    <row r="14072" spans="1:3" x14ac:dyDescent="0.25">
      <c r="A14072">
        <v>4657</v>
      </c>
      <c r="B14072" s="1">
        <f>DATE(2012,10,1) + TIME(0,0,0)</f>
        <v>41183</v>
      </c>
      <c r="C14072">
        <v>25.605428696000001</v>
      </c>
    </row>
    <row r="14073" spans="1:3" x14ac:dyDescent="0.25">
      <c r="A14073">
        <v>4688</v>
      </c>
      <c r="B14073" s="1">
        <f>DATE(2012,11,1) + TIME(0,0,0)</f>
        <v>41214</v>
      </c>
      <c r="C14073">
        <v>25.618602753000001</v>
      </c>
    </row>
    <row r="14074" spans="1:3" x14ac:dyDescent="0.25">
      <c r="A14074">
        <v>4718</v>
      </c>
      <c r="B14074" s="1">
        <f>DATE(2012,12,1) + TIME(0,0,0)</f>
        <v>41244</v>
      </c>
      <c r="C14074">
        <v>25.631313324000001</v>
      </c>
    </row>
    <row r="14075" spans="1:3" x14ac:dyDescent="0.25">
      <c r="A14075">
        <v>4749</v>
      </c>
      <c r="B14075" s="1">
        <f>DATE(2013,1,1) + TIME(0,0,0)</f>
        <v>41275</v>
      </c>
      <c r="C14075">
        <v>25.64440918</v>
      </c>
    </row>
    <row r="14076" spans="1:3" x14ac:dyDescent="0.25">
      <c r="A14076">
        <v>4780</v>
      </c>
      <c r="B14076" s="1">
        <f>DATE(2013,2,1) + TIME(0,0,0)</f>
        <v>41306</v>
      </c>
      <c r="C14076">
        <v>25.657464981</v>
      </c>
    </row>
    <row r="14077" spans="1:3" x14ac:dyDescent="0.25">
      <c r="A14077">
        <v>4808</v>
      </c>
      <c r="B14077" s="1">
        <f>DATE(2013,3,1) + TIME(0,0,0)</f>
        <v>41334</v>
      </c>
      <c r="C14077">
        <v>25.669223785</v>
      </c>
    </row>
    <row r="14078" spans="1:3" x14ac:dyDescent="0.25">
      <c r="A14078">
        <v>4839</v>
      </c>
      <c r="B14078" s="1">
        <f>DATE(2013,4,1) + TIME(0,0,0)</f>
        <v>41365</v>
      </c>
      <c r="C14078">
        <v>25.682203293000001</v>
      </c>
    </row>
    <row r="14079" spans="1:3" x14ac:dyDescent="0.25">
      <c r="A14079">
        <v>4869</v>
      </c>
      <c r="B14079" s="1">
        <f>DATE(2013,5,1) + TIME(0,0,0)</f>
        <v>41395</v>
      </c>
      <c r="C14079">
        <v>25.694717406999999</v>
      </c>
    </row>
    <row r="14080" spans="1:3" x14ac:dyDescent="0.25">
      <c r="A14080">
        <v>4900</v>
      </c>
      <c r="B14080" s="1">
        <f>DATE(2013,6,1) + TIME(0,0,0)</f>
        <v>41426</v>
      </c>
      <c r="C14080">
        <v>25.707612991000001</v>
      </c>
    </row>
    <row r="14081" spans="1:3" x14ac:dyDescent="0.25">
      <c r="A14081">
        <v>4930</v>
      </c>
      <c r="B14081" s="1">
        <f>DATE(2013,7,1) + TIME(0,0,0)</f>
        <v>41456</v>
      </c>
      <c r="C14081">
        <v>25.720052719000002</v>
      </c>
    </row>
    <row r="14082" spans="1:3" x14ac:dyDescent="0.25">
      <c r="A14082">
        <v>4961</v>
      </c>
      <c r="B14082" s="1">
        <f>DATE(2013,8,1) + TIME(0,0,0)</f>
        <v>41487</v>
      </c>
      <c r="C14082">
        <v>25.732868195000002</v>
      </c>
    </row>
    <row r="14083" spans="1:3" x14ac:dyDescent="0.25">
      <c r="A14083">
        <v>4992</v>
      </c>
      <c r="B14083" s="1">
        <f>DATE(2013,9,1) + TIME(0,0,0)</f>
        <v>41518</v>
      </c>
      <c r="C14083">
        <v>25.745641708000001</v>
      </c>
    </row>
    <row r="14084" spans="1:3" x14ac:dyDescent="0.25">
      <c r="A14084">
        <v>5022</v>
      </c>
      <c r="B14084" s="1">
        <f>DATE(2013,10,1) + TIME(0,0,0)</f>
        <v>41548</v>
      </c>
      <c r="C14084">
        <v>25.757963181000001</v>
      </c>
    </row>
    <row r="14085" spans="1:3" x14ac:dyDescent="0.25">
      <c r="A14085">
        <v>5053</v>
      </c>
      <c r="B14085" s="1">
        <f>DATE(2013,11,1) + TIME(0,0,0)</f>
        <v>41579</v>
      </c>
      <c r="C14085">
        <v>25.770656586000001</v>
      </c>
    </row>
    <row r="14086" spans="1:3" x14ac:dyDescent="0.25">
      <c r="A14086">
        <v>5083</v>
      </c>
      <c r="B14086" s="1">
        <f>DATE(2013,12,1) + TIME(0,0,0)</f>
        <v>41609</v>
      </c>
      <c r="C14086">
        <v>25.782899857</v>
      </c>
    </row>
    <row r="14087" spans="1:3" x14ac:dyDescent="0.25">
      <c r="A14087">
        <v>5114</v>
      </c>
      <c r="B14087" s="1">
        <f>DATE(2014,1,1) + TIME(0,0,0)</f>
        <v>41640</v>
      </c>
      <c r="C14087">
        <v>25.795511246</v>
      </c>
    </row>
    <row r="14088" spans="1:3" x14ac:dyDescent="0.25">
      <c r="A14088">
        <v>5145</v>
      </c>
      <c r="B14088" s="1">
        <f>DATE(2014,2,1) + TIME(0,0,0)</f>
        <v>41671</v>
      </c>
      <c r="C14088">
        <v>25.808082581000001</v>
      </c>
    </row>
    <row r="14089" spans="1:3" x14ac:dyDescent="0.25">
      <c r="A14089">
        <v>5173</v>
      </c>
      <c r="B14089" s="1">
        <f>DATE(2014,3,1) + TIME(0,0,0)</f>
        <v>41699</v>
      </c>
      <c r="C14089">
        <v>25.819400786999999</v>
      </c>
    </row>
    <row r="14090" spans="1:3" x14ac:dyDescent="0.25">
      <c r="A14090">
        <v>5204</v>
      </c>
      <c r="B14090" s="1">
        <f>DATE(2014,4,1) + TIME(0,0,0)</f>
        <v>41730</v>
      </c>
      <c r="C14090">
        <v>25.831892014000001</v>
      </c>
    </row>
    <row r="14091" spans="1:3" x14ac:dyDescent="0.25">
      <c r="A14091">
        <v>5234</v>
      </c>
      <c r="B14091" s="1">
        <f>DATE(2014,5,1) + TIME(0,0,0)</f>
        <v>41760</v>
      </c>
      <c r="C14091">
        <v>25.843940735</v>
      </c>
    </row>
    <row r="14092" spans="1:3" x14ac:dyDescent="0.25">
      <c r="A14092">
        <v>5265</v>
      </c>
      <c r="B14092" s="1">
        <f>DATE(2014,6,1) + TIME(0,0,0)</f>
        <v>41791</v>
      </c>
      <c r="C14092">
        <v>25.856351852</v>
      </c>
    </row>
    <row r="14093" spans="1:3" x14ac:dyDescent="0.25">
      <c r="A14093">
        <v>5295</v>
      </c>
      <c r="B14093" s="1">
        <f>DATE(2014,7,1) + TIME(0,0,0)</f>
        <v>41821</v>
      </c>
      <c r="C14093">
        <v>25.868322372000002</v>
      </c>
    </row>
    <row r="14094" spans="1:3" x14ac:dyDescent="0.25">
      <c r="A14094">
        <v>5326</v>
      </c>
      <c r="B14094" s="1">
        <f>DATE(2014,8,1) + TIME(0,0,0)</f>
        <v>41852</v>
      </c>
      <c r="C14094">
        <v>25.880651474</v>
      </c>
    </row>
    <row r="14095" spans="1:3" x14ac:dyDescent="0.25">
      <c r="A14095">
        <v>5357</v>
      </c>
      <c r="B14095" s="1">
        <f>DATE(2014,9,1) + TIME(0,0,0)</f>
        <v>41883</v>
      </c>
      <c r="C14095">
        <v>25.892938613999998</v>
      </c>
    </row>
    <row r="14096" spans="1:3" x14ac:dyDescent="0.25">
      <c r="A14096">
        <v>5387</v>
      </c>
      <c r="B14096" s="1">
        <f>DATE(2014,10,1) + TIME(0,0,0)</f>
        <v>41913</v>
      </c>
      <c r="C14096">
        <v>25.904790878</v>
      </c>
    </row>
    <row r="14097" spans="1:3" x14ac:dyDescent="0.25">
      <c r="A14097">
        <v>5418</v>
      </c>
      <c r="B14097" s="1">
        <f>DATE(2014,11,1) + TIME(0,0,0)</f>
        <v>41944</v>
      </c>
      <c r="C14097">
        <v>25.916997909999999</v>
      </c>
    </row>
    <row r="14098" spans="1:3" x14ac:dyDescent="0.25">
      <c r="A14098">
        <v>5448</v>
      </c>
      <c r="B14098" s="1">
        <f>DATE(2014,12,1) + TIME(0,0,0)</f>
        <v>41974</v>
      </c>
      <c r="C14098">
        <v>25.928770064999998</v>
      </c>
    </row>
    <row r="14099" spans="1:3" x14ac:dyDescent="0.25">
      <c r="A14099">
        <v>5479</v>
      </c>
      <c r="B14099" s="1">
        <f>DATE(2015,1,1) + TIME(0,0,0)</f>
        <v>42005</v>
      </c>
      <c r="C14099">
        <v>25.940895081000001</v>
      </c>
    </row>
    <row r="14100" spans="1:3" x14ac:dyDescent="0.25">
      <c r="A14100">
        <v>5510</v>
      </c>
      <c r="B14100" s="1">
        <f>DATE(2015,2,1) + TIME(0,0,0)</f>
        <v>42036</v>
      </c>
      <c r="C14100">
        <v>25.952976227000001</v>
      </c>
    </row>
    <row r="14101" spans="1:3" x14ac:dyDescent="0.25">
      <c r="A14101">
        <v>5538</v>
      </c>
      <c r="B14101" s="1">
        <f>DATE(2015,3,1) + TIME(0,0,0)</f>
        <v>42064</v>
      </c>
      <c r="C14101">
        <v>25.963853835999998</v>
      </c>
    </row>
    <row r="14102" spans="1:3" x14ac:dyDescent="0.25">
      <c r="A14102">
        <v>5569</v>
      </c>
      <c r="B14102" s="1">
        <f>DATE(2015,4,1) + TIME(0,0,0)</f>
        <v>42095</v>
      </c>
      <c r="C14102">
        <v>25.975854873999999</v>
      </c>
    </row>
    <row r="14103" spans="1:3" x14ac:dyDescent="0.25">
      <c r="A14103">
        <v>5599</v>
      </c>
      <c r="B14103" s="1">
        <f>DATE(2015,5,1) + TIME(0,0,0)</f>
        <v>42125</v>
      </c>
      <c r="C14103">
        <v>25.987428664999999</v>
      </c>
    </row>
    <row r="14104" spans="1:3" x14ac:dyDescent="0.25">
      <c r="A14104">
        <v>5630</v>
      </c>
      <c r="B14104" s="1">
        <f>DATE(2015,6,1) + TIME(0,0,0)</f>
        <v>42156</v>
      </c>
      <c r="C14104">
        <v>25.999347687</v>
      </c>
    </row>
    <row r="14105" spans="1:3" x14ac:dyDescent="0.25">
      <c r="A14105">
        <v>5660</v>
      </c>
      <c r="B14105" s="1">
        <f>DATE(2015,7,1) + TIME(0,0,0)</f>
        <v>42186</v>
      </c>
      <c r="C14105">
        <v>26.010841370000001</v>
      </c>
    </row>
    <row r="14106" spans="1:3" x14ac:dyDescent="0.25">
      <c r="A14106">
        <v>5691</v>
      </c>
      <c r="B14106" s="1">
        <f>DATE(2015,8,1) + TIME(0,0,0)</f>
        <v>42217</v>
      </c>
      <c r="C14106">
        <v>26.022676468</v>
      </c>
    </row>
    <row r="14107" spans="1:3" x14ac:dyDescent="0.25">
      <c r="A14107">
        <v>5722</v>
      </c>
      <c r="B14107" s="1">
        <f>DATE(2015,9,1) + TIME(0,0,0)</f>
        <v>42248</v>
      </c>
      <c r="C14107">
        <v>26.034469604000002</v>
      </c>
    </row>
    <row r="14108" spans="1:3" x14ac:dyDescent="0.25">
      <c r="A14108">
        <v>5752</v>
      </c>
      <c r="B14108" s="1">
        <f>DATE(2015,10,1) + TIME(0,0,0)</f>
        <v>42278</v>
      </c>
      <c r="C14108">
        <v>26.045843124000001</v>
      </c>
    </row>
    <row r="14109" spans="1:3" x14ac:dyDescent="0.25">
      <c r="A14109">
        <v>5783</v>
      </c>
      <c r="B14109" s="1">
        <f>DATE(2015,11,1) + TIME(0,0,0)</f>
        <v>42309</v>
      </c>
      <c r="C14109">
        <v>26.057554244999999</v>
      </c>
    </row>
    <row r="14110" spans="1:3" x14ac:dyDescent="0.25">
      <c r="A14110">
        <v>5813</v>
      </c>
      <c r="B14110" s="1">
        <f>DATE(2015,12,1) + TIME(0,0,0)</f>
        <v>42339</v>
      </c>
      <c r="C14110">
        <v>26.068849564000001</v>
      </c>
    </row>
    <row r="14111" spans="1:3" x14ac:dyDescent="0.25">
      <c r="A14111">
        <v>5844</v>
      </c>
      <c r="B14111" s="1">
        <f>DATE(2016,1,1) + TIME(0,0,0)</f>
        <v>42370</v>
      </c>
      <c r="C14111">
        <v>26.080480575999999</v>
      </c>
    </row>
    <row r="14112" spans="1:3" x14ac:dyDescent="0.25">
      <c r="A14112">
        <v>5875</v>
      </c>
      <c r="B14112" s="1">
        <f>DATE(2016,2,1) + TIME(0,0,0)</f>
        <v>42401</v>
      </c>
      <c r="C14112">
        <v>26.092069626000001</v>
      </c>
    </row>
    <row r="14113" spans="1:3" x14ac:dyDescent="0.25">
      <c r="A14113">
        <v>5904</v>
      </c>
      <c r="B14113" s="1">
        <f>DATE(2016,3,1) + TIME(0,0,0)</f>
        <v>42430</v>
      </c>
      <c r="C14113">
        <v>26.102874755999999</v>
      </c>
    </row>
    <row r="14114" spans="1:3" x14ac:dyDescent="0.25">
      <c r="A14114">
        <v>5935</v>
      </c>
      <c r="B14114" s="1">
        <f>DATE(2016,4,1) + TIME(0,0,0)</f>
        <v>42461</v>
      </c>
      <c r="C14114">
        <v>26.114385604999999</v>
      </c>
    </row>
    <row r="14115" spans="1:3" x14ac:dyDescent="0.25">
      <c r="A14115">
        <v>5965</v>
      </c>
      <c r="B14115" s="1">
        <f>DATE(2016,5,1) + TIME(0,0,0)</f>
        <v>42491</v>
      </c>
      <c r="C14115">
        <v>26.125486374000001</v>
      </c>
    </row>
    <row r="14116" spans="1:3" x14ac:dyDescent="0.25">
      <c r="A14116">
        <v>5996</v>
      </c>
      <c r="B14116" s="1">
        <f>DATE(2016,6,1) + TIME(0,0,0)</f>
        <v>42522</v>
      </c>
      <c r="C14116">
        <v>26.136919022000001</v>
      </c>
    </row>
    <row r="14117" spans="1:3" x14ac:dyDescent="0.25">
      <c r="A14117">
        <v>6026</v>
      </c>
      <c r="B14117" s="1">
        <f>DATE(2016,7,1) + TIME(0,0,0)</f>
        <v>42552</v>
      </c>
      <c r="C14117">
        <v>26.147943497</v>
      </c>
    </row>
    <row r="14118" spans="1:3" x14ac:dyDescent="0.25">
      <c r="A14118">
        <v>6057</v>
      </c>
      <c r="B14118" s="1">
        <f>DATE(2016,8,1) + TIME(0,0,0)</f>
        <v>42583</v>
      </c>
      <c r="C14118">
        <v>26.159297942999999</v>
      </c>
    </row>
    <row r="14119" spans="1:3" x14ac:dyDescent="0.25">
      <c r="A14119">
        <v>6088</v>
      </c>
      <c r="B14119" s="1">
        <f>DATE(2016,9,1) + TIME(0,0,0)</f>
        <v>42614</v>
      </c>
      <c r="C14119">
        <v>26.170612335000001</v>
      </c>
    </row>
    <row r="14120" spans="1:3" x14ac:dyDescent="0.25">
      <c r="A14120">
        <v>6118</v>
      </c>
      <c r="B14120" s="1">
        <f>DATE(2016,10,1) + TIME(0,0,0)</f>
        <v>42644</v>
      </c>
      <c r="C14120">
        <v>26.181526183999999</v>
      </c>
    </row>
    <row r="14121" spans="1:3" x14ac:dyDescent="0.25">
      <c r="A14121">
        <v>6149</v>
      </c>
      <c r="B14121" s="1">
        <f>DATE(2016,11,1) + TIME(0,0,0)</f>
        <v>42675</v>
      </c>
      <c r="C14121">
        <v>26.192762375000001</v>
      </c>
    </row>
    <row r="14122" spans="1:3" x14ac:dyDescent="0.25">
      <c r="A14122">
        <v>6179</v>
      </c>
      <c r="B14122" s="1">
        <f>DATE(2016,12,1) + TIME(0,0,0)</f>
        <v>42705</v>
      </c>
      <c r="C14122">
        <v>26.203598022000001</v>
      </c>
    </row>
    <row r="14123" spans="1:3" x14ac:dyDescent="0.25">
      <c r="A14123">
        <v>6210</v>
      </c>
      <c r="B14123" s="1">
        <f>DATE(2017,1,1) + TIME(0,0,0)</f>
        <v>42736</v>
      </c>
      <c r="C14123">
        <v>26.214754105000001</v>
      </c>
    </row>
    <row r="14124" spans="1:3" x14ac:dyDescent="0.25">
      <c r="A14124">
        <v>6241</v>
      </c>
      <c r="B14124" s="1">
        <f>DATE(2017,2,1) + TIME(0,0,0)</f>
        <v>42767</v>
      </c>
      <c r="C14124">
        <v>26.225868224999999</v>
      </c>
    </row>
    <row r="14125" spans="1:3" x14ac:dyDescent="0.25">
      <c r="A14125">
        <v>6269</v>
      </c>
      <c r="B14125" s="1">
        <f>DATE(2017,3,1) + TIME(0,0,0)</f>
        <v>42795</v>
      </c>
      <c r="C14125">
        <v>26.235870361</v>
      </c>
    </row>
    <row r="14126" spans="1:3" x14ac:dyDescent="0.25">
      <c r="A14126">
        <v>6300</v>
      </c>
      <c r="B14126" s="1">
        <f>DATE(2017,4,1) + TIME(0,0,0)</f>
        <v>42826</v>
      </c>
      <c r="C14126">
        <v>26.246906281000001</v>
      </c>
    </row>
    <row r="14127" spans="1:3" x14ac:dyDescent="0.25">
      <c r="A14127">
        <v>6330</v>
      </c>
      <c r="B14127" s="1">
        <f>DATE(2017,5,1) + TIME(0,0,0)</f>
        <v>42856</v>
      </c>
      <c r="C14127">
        <v>26.257547378999998</v>
      </c>
    </row>
    <row r="14128" spans="1:3" x14ac:dyDescent="0.25">
      <c r="A14128">
        <v>6361</v>
      </c>
      <c r="B14128" s="1">
        <f>DATE(2017,6,1) + TIME(0,0,0)</f>
        <v>42887</v>
      </c>
      <c r="C14128">
        <v>26.268505095999998</v>
      </c>
    </row>
    <row r="14129" spans="1:3" x14ac:dyDescent="0.25">
      <c r="A14129">
        <v>6391</v>
      </c>
      <c r="B14129" s="1">
        <f>DATE(2017,7,1) + TIME(0,0,0)</f>
        <v>42917</v>
      </c>
      <c r="C14129">
        <v>26.279073714999999</v>
      </c>
    </row>
    <row r="14130" spans="1:3" x14ac:dyDescent="0.25">
      <c r="A14130">
        <v>6422</v>
      </c>
      <c r="B14130" s="1">
        <f>DATE(2017,8,1) + TIME(0,0,0)</f>
        <v>42948</v>
      </c>
      <c r="C14130">
        <v>26.289957047000001</v>
      </c>
    </row>
    <row r="14131" spans="1:3" x14ac:dyDescent="0.25">
      <c r="A14131">
        <v>6453</v>
      </c>
      <c r="B14131" s="1">
        <f>DATE(2017,9,1) + TIME(0,0,0)</f>
        <v>42979</v>
      </c>
      <c r="C14131">
        <v>26.300802230999999</v>
      </c>
    </row>
    <row r="14132" spans="1:3" x14ac:dyDescent="0.25">
      <c r="A14132">
        <v>6483</v>
      </c>
      <c r="B14132" s="1">
        <f>DATE(2017,10,1) + TIME(0,0,0)</f>
        <v>43009</v>
      </c>
      <c r="C14132">
        <v>26.311262130999999</v>
      </c>
    </row>
    <row r="14133" spans="1:3" x14ac:dyDescent="0.25">
      <c r="A14133">
        <v>6514</v>
      </c>
      <c r="B14133" s="1">
        <f>DATE(2017,11,1) + TIME(0,0,0)</f>
        <v>43040</v>
      </c>
      <c r="C14133">
        <v>26.322036743000002</v>
      </c>
    </row>
    <row r="14134" spans="1:3" x14ac:dyDescent="0.25">
      <c r="A14134">
        <v>6544</v>
      </c>
      <c r="B14134" s="1">
        <f>DATE(2017,12,1) + TIME(0,0,0)</f>
        <v>43070</v>
      </c>
      <c r="C14134">
        <v>26.332427978999998</v>
      </c>
    </row>
    <row r="14135" spans="1:3" x14ac:dyDescent="0.25">
      <c r="A14135">
        <v>6575</v>
      </c>
      <c r="B14135" s="1">
        <f>DATE(2018,1,1) + TIME(0,0,0)</f>
        <v>43101</v>
      </c>
      <c r="C14135">
        <v>26.343130112000001</v>
      </c>
    </row>
    <row r="14136" spans="1:3" x14ac:dyDescent="0.25">
      <c r="A14136">
        <v>6606</v>
      </c>
      <c r="B14136" s="1">
        <f>DATE(2018,2,1) + TIME(0,0,0)</f>
        <v>43132</v>
      </c>
      <c r="C14136">
        <v>26.353799819999999</v>
      </c>
    </row>
    <row r="14137" spans="1:3" x14ac:dyDescent="0.25">
      <c r="A14137">
        <v>6634</v>
      </c>
      <c r="B14137" s="1">
        <f>DATE(2018,3,1) + TIME(0,0,0)</f>
        <v>43160</v>
      </c>
      <c r="C14137">
        <v>26.363405228000001</v>
      </c>
    </row>
    <row r="14138" spans="1:3" x14ac:dyDescent="0.25">
      <c r="A14138">
        <v>6665</v>
      </c>
      <c r="B14138" s="1">
        <f>DATE(2018,4,1) + TIME(0,0,0)</f>
        <v>43191</v>
      </c>
      <c r="C14138">
        <v>26.374006270999999</v>
      </c>
    </row>
    <row r="14139" spans="1:3" x14ac:dyDescent="0.25">
      <c r="A14139">
        <v>6695</v>
      </c>
      <c r="B14139" s="1">
        <f>DATE(2018,5,1) + TIME(0,0,0)</f>
        <v>43221</v>
      </c>
      <c r="C14139">
        <v>26.384231567</v>
      </c>
    </row>
    <row r="14140" spans="1:3" x14ac:dyDescent="0.25">
      <c r="A14140">
        <v>6726</v>
      </c>
      <c r="B14140" s="1">
        <f>DATE(2018,6,1) + TIME(0,0,0)</f>
        <v>43252</v>
      </c>
      <c r="C14140">
        <v>26.394765853999999</v>
      </c>
    </row>
    <row r="14141" spans="1:3" x14ac:dyDescent="0.25">
      <c r="A14141">
        <v>6756</v>
      </c>
      <c r="B14141" s="1">
        <f>DATE(2018,7,1) + TIME(0,0,0)</f>
        <v>43282</v>
      </c>
      <c r="C14141">
        <v>26.404928207000001</v>
      </c>
    </row>
    <row r="14142" spans="1:3" x14ac:dyDescent="0.25">
      <c r="A14142">
        <v>6787</v>
      </c>
      <c r="B14142" s="1">
        <f>DATE(2018,8,1) + TIME(0,0,0)</f>
        <v>43313</v>
      </c>
      <c r="C14142">
        <v>26.415395737000001</v>
      </c>
    </row>
    <row r="14143" spans="1:3" x14ac:dyDescent="0.25">
      <c r="A14143">
        <v>6818</v>
      </c>
      <c r="B14143" s="1">
        <f>DATE(2018,9,1) + TIME(0,0,0)</f>
        <v>43344</v>
      </c>
      <c r="C14143">
        <v>26.425828933999998</v>
      </c>
    </row>
    <row r="14144" spans="1:3" x14ac:dyDescent="0.25">
      <c r="A14144">
        <v>6848</v>
      </c>
      <c r="B14144" s="1">
        <f>DATE(2018,10,1) + TIME(0,0,0)</f>
        <v>43374</v>
      </c>
      <c r="C14144">
        <v>26.435894011999999</v>
      </c>
    </row>
    <row r="14145" spans="1:3" x14ac:dyDescent="0.25">
      <c r="A14145">
        <v>6879</v>
      </c>
      <c r="B14145" s="1">
        <f>DATE(2018,11,1) + TIME(0,0,0)</f>
        <v>43405</v>
      </c>
      <c r="C14145">
        <v>26.446262359999999</v>
      </c>
    </row>
    <row r="14146" spans="1:3" x14ac:dyDescent="0.25">
      <c r="A14146">
        <v>6909</v>
      </c>
      <c r="B14146" s="1">
        <f>DATE(2018,12,1) + TIME(0,0,0)</f>
        <v>43435</v>
      </c>
      <c r="C14146">
        <v>26.456266403000001</v>
      </c>
    </row>
    <row r="14147" spans="1:3" x14ac:dyDescent="0.25">
      <c r="A14147">
        <v>6940</v>
      </c>
      <c r="B14147" s="1">
        <f>DATE(2019,1,1) + TIME(0,0,0)</f>
        <v>43466</v>
      </c>
      <c r="C14147">
        <v>26.466571808000001</v>
      </c>
    </row>
    <row r="14148" spans="1:3" x14ac:dyDescent="0.25">
      <c r="A14148">
        <v>6971</v>
      </c>
      <c r="B14148" s="1">
        <f>DATE(2019,2,1) + TIME(0,0,0)</f>
        <v>43497</v>
      </c>
      <c r="C14148">
        <v>26.47684288</v>
      </c>
    </row>
    <row r="14149" spans="1:3" x14ac:dyDescent="0.25">
      <c r="A14149">
        <v>6999</v>
      </c>
      <c r="B14149" s="1">
        <f>DATE(2019,3,1) + TIME(0,0,0)</f>
        <v>43525</v>
      </c>
      <c r="C14149">
        <v>26.486095427999999</v>
      </c>
    </row>
    <row r="14150" spans="1:3" x14ac:dyDescent="0.25">
      <c r="A14150">
        <v>7030</v>
      </c>
      <c r="B14150" s="1">
        <f>DATE(2019,4,1) + TIME(0,0,0)</f>
        <v>43556</v>
      </c>
      <c r="C14150">
        <v>26.496307373</v>
      </c>
    </row>
    <row r="14151" spans="1:3" x14ac:dyDescent="0.25">
      <c r="A14151">
        <v>7060</v>
      </c>
      <c r="B14151" s="1">
        <f>DATE(2019,5,1) + TIME(0,0,0)</f>
        <v>43586</v>
      </c>
      <c r="C14151">
        <v>26.506160735999998</v>
      </c>
    </row>
    <row r="14152" spans="1:3" x14ac:dyDescent="0.25">
      <c r="A14152">
        <v>7091</v>
      </c>
      <c r="B14152" s="1">
        <f>DATE(2019,6,1) + TIME(0,0,0)</f>
        <v>43617</v>
      </c>
      <c r="C14152">
        <v>26.516309738</v>
      </c>
    </row>
    <row r="14153" spans="1:3" x14ac:dyDescent="0.25">
      <c r="A14153">
        <v>7121</v>
      </c>
      <c r="B14153" s="1">
        <f>DATE(2019,7,1) + TIME(0,0,0)</f>
        <v>43647</v>
      </c>
      <c r="C14153">
        <v>26.526103973000001</v>
      </c>
    </row>
    <row r="14154" spans="1:3" x14ac:dyDescent="0.25">
      <c r="A14154">
        <v>7152</v>
      </c>
      <c r="B14154" s="1">
        <f>DATE(2019,8,1) + TIME(0,0,0)</f>
        <v>43678</v>
      </c>
      <c r="C14154">
        <v>26.536193848</v>
      </c>
    </row>
    <row r="14155" spans="1:3" x14ac:dyDescent="0.25">
      <c r="A14155">
        <v>7183</v>
      </c>
      <c r="B14155" s="1">
        <f>DATE(2019,9,1) + TIME(0,0,0)</f>
        <v>43709</v>
      </c>
      <c r="C14155">
        <v>26.546253203999999</v>
      </c>
    </row>
    <row r="14156" spans="1:3" x14ac:dyDescent="0.25">
      <c r="A14156">
        <v>7213</v>
      </c>
      <c r="B14156" s="1">
        <f>DATE(2019,10,1) + TIME(0,0,0)</f>
        <v>43739</v>
      </c>
      <c r="C14156">
        <v>26.555959701999999</v>
      </c>
    </row>
    <row r="14157" spans="1:3" x14ac:dyDescent="0.25">
      <c r="A14157">
        <v>7244</v>
      </c>
      <c r="B14157" s="1">
        <f>DATE(2019,11,1) + TIME(0,0,0)</f>
        <v>43770</v>
      </c>
      <c r="C14157">
        <v>26.565959929999998</v>
      </c>
    </row>
    <row r="14158" spans="1:3" x14ac:dyDescent="0.25">
      <c r="A14158">
        <v>7274</v>
      </c>
      <c r="B14158" s="1">
        <f>DATE(2019,12,1) + TIME(0,0,0)</f>
        <v>43800</v>
      </c>
      <c r="C14158">
        <v>26.575611115000001</v>
      </c>
    </row>
    <row r="14159" spans="1:3" x14ac:dyDescent="0.25">
      <c r="A14159">
        <v>7305</v>
      </c>
      <c r="B14159" s="1">
        <f>DATE(2020,1,1) + TIME(0,0,0)</f>
        <v>43831</v>
      </c>
      <c r="C14159">
        <v>26.585552216</v>
      </c>
    </row>
    <row r="14160" spans="1:3" x14ac:dyDescent="0.25">
      <c r="A14160">
        <v>7336</v>
      </c>
      <c r="B14160" s="1">
        <f>DATE(2020,2,1) + TIME(0,0,0)</f>
        <v>43862</v>
      </c>
      <c r="C14160">
        <v>26.595464706000001</v>
      </c>
    </row>
    <row r="14161" spans="1:3" x14ac:dyDescent="0.25">
      <c r="A14161">
        <v>7365</v>
      </c>
      <c r="B14161" s="1">
        <f>DATE(2020,3,1) + TIME(0,0,0)</f>
        <v>43891</v>
      </c>
      <c r="C14161">
        <v>26.604711533</v>
      </c>
    </row>
    <row r="14162" spans="1:3" x14ac:dyDescent="0.25">
      <c r="A14162">
        <v>7396</v>
      </c>
      <c r="B14162" s="1">
        <f>DATE(2020,4,1) + TIME(0,0,0)</f>
        <v>43922</v>
      </c>
      <c r="C14162">
        <v>26.61456871</v>
      </c>
    </row>
    <row r="14163" spans="1:3" x14ac:dyDescent="0.25">
      <c r="A14163">
        <v>7426</v>
      </c>
      <c r="B14163" s="1">
        <f>DATE(2020,5,1) + TIME(0,0,0)</f>
        <v>43952</v>
      </c>
      <c r="C14163">
        <v>26.624078750999999</v>
      </c>
    </row>
    <row r="14164" spans="1:3" x14ac:dyDescent="0.25">
      <c r="A14164">
        <v>7457</v>
      </c>
      <c r="B14164" s="1">
        <f>DATE(2020,6,1) + TIME(0,0,0)</f>
        <v>43983</v>
      </c>
      <c r="C14164">
        <v>26.633878708000001</v>
      </c>
    </row>
    <row r="14165" spans="1:3" x14ac:dyDescent="0.25">
      <c r="A14165">
        <v>7487</v>
      </c>
      <c r="B14165" s="1">
        <f>DATE(2020,7,1) + TIME(0,0,0)</f>
        <v>44013</v>
      </c>
      <c r="C14165">
        <v>26.643335342</v>
      </c>
    </row>
    <row r="14166" spans="1:3" x14ac:dyDescent="0.25">
      <c r="A14166">
        <v>7518</v>
      </c>
      <c r="B14166" s="1">
        <f>DATE(2020,8,1) + TIME(0,0,0)</f>
        <v>44044</v>
      </c>
      <c r="C14166">
        <v>26.653079987000002</v>
      </c>
    </row>
    <row r="14167" spans="1:3" x14ac:dyDescent="0.25">
      <c r="A14167">
        <v>7549</v>
      </c>
      <c r="B14167" s="1">
        <f>DATE(2020,9,1) + TIME(0,0,0)</f>
        <v>44075</v>
      </c>
      <c r="C14167">
        <v>26.662796020999998</v>
      </c>
    </row>
    <row r="14168" spans="1:3" x14ac:dyDescent="0.25">
      <c r="A14168">
        <v>7579</v>
      </c>
      <c r="B14168" s="1">
        <f>DATE(2020,10,1) + TIME(0,0,0)</f>
        <v>44105</v>
      </c>
      <c r="C14168">
        <v>26.672172545999999</v>
      </c>
    </row>
    <row r="14169" spans="1:3" x14ac:dyDescent="0.25">
      <c r="A14169">
        <v>7610</v>
      </c>
      <c r="B14169" s="1">
        <f>DATE(2020,11,1) + TIME(0,0,0)</f>
        <v>44136</v>
      </c>
      <c r="C14169">
        <v>26.681835175</v>
      </c>
    </row>
    <row r="14170" spans="1:3" x14ac:dyDescent="0.25">
      <c r="A14170">
        <v>7640</v>
      </c>
      <c r="B14170" s="1">
        <f>DATE(2020,12,1) + TIME(0,0,0)</f>
        <v>44166</v>
      </c>
      <c r="C14170">
        <v>26.691160201999999</v>
      </c>
    </row>
    <row r="14171" spans="1:3" x14ac:dyDescent="0.25">
      <c r="A14171">
        <v>7671</v>
      </c>
      <c r="B14171" s="1">
        <f>DATE(2021,1,1) + TIME(0,0,0)</f>
        <v>44197</v>
      </c>
      <c r="C14171">
        <v>26.700767516999999</v>
      </c>
    </row>
    <row r="14172" spans="1:3" x14ac:dyDescent="0.25">
      <c r="A14172">
        <v>7702</v>
      </c>
      <c r="B14172" s="1">
        <f>DATE(2021,2,1) + TIME(0,0,0)</f>
        <v>44228</v>
      </c>
      <c r="C14172">
        <v>26.710348129</v>
      </c>
    </row>
    <row r="14173" spans="1:3" x14ac:dyDescent="0.25">
      <c r="A14173">
        <v>7730</v>
      </c>
      <c r="B14173" s="1">
        <f>DATE(2021,3,1) + TIME(0,0,0)</f>
        <v>44256</v>
      </c>
      <c r="C14173">
        <v>26.718980789</v>
      </c>
    </row>
    <row r="14174" spans="1:3" x14ac:dyDescent="0.25">
      <c r="A14174">
        <v>7761</v>
      </c>
      <c r="B14174" s="1">
        <f>DATE(2021,4,1) + TIME(0,0,0)</f>
        <v>44287</v>
      </c>
      <c r="C14174">
        <v>26.728509902999999</v>
      </c>
    </row>
    <row r="14175" spans="1:3" x14ac:dyDescent="0.25">
      <c r="A14175">
        <v>7791</v>
      </c>
      <c r="B14175" s="1">
        <f>DATE(2021,5,1) + TIME(0,0,0)</f>
        <v>44317</v>
      </c>
      <c r="C14175">
        <v>26.737709044999999</v>
      </c>
    </row>
    <row r="14176" spans="1:3" x14ac:dyDescent="0.25">
      <c r="A14176">
        <v>7822</v>
      </c>
      <c r="B14176" s="1">
        <f>DATE(2021,6,1) + TIME(0,0,0)</f>
        <v>44348</v>
      </c>
      <c r="C14176">
        <v>26.747186661000001</v>
      </c>
    </row>
    <row r="14177" spans="1:3" x14ac:dyDescent="0.25">
      <c r="A14177">
        <v>7852</v>
      </c>
      <c r="B14177" s="1">
        <f>DATE(2021,7,1) + TIME(0,0,0)</f>
        <v>44378</v>
      </c>
      <c r="C14177">
        <v>26.756334304999999</v>
      </c>
    </row>
    <row r="14178" spans="1:3" x14ac:dyDescent="0.25">
      <c r="A14178">
        <v>7883</v>
      </c>
      <c r="B14178" s="1">
        <f>DATE(2021,8,1) + TIME(0,0,0)</f>
        <v>44409</v>
      </c>
      <c r="C14178">
        <v>26.765762329000001</v>
      </c>
    </row>
    <row r="14179" spans="1:3" x14ac:dyDescent="0.25">
      <c r="A14179">
        <v>7914</v>
      </c>
      <c r="B14179" s="1">
        <f>DATE(2021,9,1) + TIME(0,0,0)</f>
        <v>44440</v>
      </c>
      <c r="C14179">
        <v>26.775163651</v>
      </c>
    </row>
    <row r="14180" spans="1:3" x14ac:dyDescent="0.25">
      <c r="A14180">
        <v>7944</v>
      </c>
      <c r="B14180" s="1">
        <f>DATE(2021,10,1) + TIME(0,0,0)</f>
        <v>44470</v>
      </c>
      <c r="C14180">
        <v>26.784236908</v>
      </c>
    </row>
    <row r="14181" spans="1:3" x14ac:dyDescent="0.25">
      <c r="A14181">
        <v>7975</v>
      </c>
      <c r="B14181" s="1">
        <f>DATE(2021,11,1) + TIME(0,0,0)</f>
        <v>44501</v>
      </c>
      <c r="C14181">
        <v>26.793588637999999</v>
      </c>
    </row>
    <row r="14182" spans="1:3" x14ac:dyDescent="0.25">
      <c r="A14182">
        <v>8005</v>
      </c>
      <c r="B14182" s="1">
        <f>DATE(2021,12,1) + TIME(0,0,0)</f>
        <v>44531</v>
      </c>
      <c r="C14182">
        <v>26.802614212000002</v>
      </c>
    </row>
    <row r="14183" spans="1:3" x14ac:dyDescent="0.25">
      <c r="A14183">
        <v>8036</v>
      </c>
      <c r="B14183" s="1">
        <f>DATE(2022,1,1) + TIME(0,0,0)</f>
        <v>44562</v>
      </c>
      <c r="C14183">
        <v>26.811916351000001</v>
      </c>
    </row>
    <row r="14184" spans="1:3" x14ac:dyDescent="0.25">
      <c r="A14184">
        <v>8067</v>
      </c>
      <c r="B14184" s="1">
        <f>DATE(2022,2,1) + TIME(0,0,0)</f>
        <v>44593</v>
      </c>
      <c r="C14184">
        <v>26.821191788</v>
      </c>
    </row>
    <row r="14185" spans="1:3" x14ac:dyDescent="0.25">
      <c r="A14185">
        <v>8095</v>
      </c>
      <c r="B14185" s="1">
        <f>DATE(2022,3,1) + TIME(0,0,0)</f>
        <v>44621</v>
      </c>
      <c r="C14185">
        <v>26.829549789000001</v>
      </c>
    </row>
    <row r="14186" spans="1:3" x14ac:dyDescent="0.25">
      <c r="A14186">
        <v>8126</v>
      </c>
      <c r="B14186" s="1">
        <f>DATE(2022,4,1) + TIME(0,0,0)</f>
        <v>44652</v>
      </c>
      <c r="C14186">
        <v>26.838779449</v>
      </c>
    </row>
    <row r="14187" spans="1:3" x14ac:dyDescent="0.25">
      <c r="A14187">
        <v>8156</v>
      </c>
      <c r="B14187" s="1">
        <f>DATE(2022,5,1) + TIME(0,0,0)</f>
        <v>44682</v>
      </c>
      <c r="C14187">
        <v>26.847686767999999</v>
      </c>
    </row>
    <row r="14188" spans="1:3" x14ac:dyDescent="0.25">
      <c r="A14188">
        <v>8187</v>
      </c>
      <c r="B14188" s="1">
        <f>DATE(2022,6,1) + TIME(0,0,0)</f>
        <v>44713</v>
      </c>
      <c r="C14188">
        <v>26.856868744</v>
      </c>
    </row>
    <row r="14189" spans="1:3" x14ac:dyDescent="0.25">
      <c r="A14189">
        <v>8217</v>
      </c>
      <c r="B14189" s="1">
        <f>DATE(2022,7,1) + TIME(0,0,0)</f>
        <v>44743</v>
      </c>
      <c r="C14189">
        <v>26.865730286000002</v>
      </c>
    </row>
    <row r="14190" spans="1:3" x14ac:dyDescent="0.25">
      <c r="A14190">
        <v>8248</v>
      </c>
      <c r="B14190" s="1">
        <f>DATE(2022,8,1) + TIME(0,0,0)</f>
        <v>44774</v>
      </c>
      <c r="C14190">
        <v>26.874864578</v>
      </c>
    </row>
    <row r="14191" spans="1:3" x14ac:dyDescent="0.25">
      <c r="A14191">
        <v>8279</v>
      </c>
      <c r="B14191" s="1">
        <f>DATE(2022,9,1) + TIME(0,0,0)</f>
        <v>44805</v>
      </c>
      <c r="C14191">
        <v>26.883974075000001</v>
      </c>
    </row>
    <row r="14192" spans="1:3" x14ac:dyDescent="0.25">
      <c r="A14192">
        <v>8309</v>
      </c>
      <c r="B14192" s="1">
        <f>DATE(2022,10,1) + TIME(0,0,0)</f>
        <v>44835</v>
      </c>
      <c r="C14192">
        <v>26.892766952999999</v>
      </c>
    </row>
    <row r="14193" spans="1:3" x14ac:dyDescent="0.25">
      <c r="A14193">
        <v>8340</v>
      </c>
      <c r="B14193" s="1">
        <f>DATE(2022,11,1) + TIME(0,0,0)</f>
        <v>44866</v>
      </c>
      <c r="C14193">
        <v>26.901830672999999</v>
      </c>
    </row>
    <row r="14194" spans="1:3" x14ac:dyDescent="0.25">
      <c r="A14194">
        <v>8370</v>
      </c>
      <c r="B14194" s="1">
        <f>DATE(2022,12,1) + TIME(0,0,0)</f>
        <v>44896</v>
      </c>
      <c r="C14194">
        <v>26.910577774</v>
      </c>
    </row>
    <row r="14195" spans="1:3" x14ac:dyDescent="0.25">
      <c r="A14195">
        <v>8401</v>
      </c>
      <c r="B14195" s="1">
        <f>DATE(2023,1,1) + TIME(0,0,0)</f>
        <v>44927</v>
      </c>
      <c r="C14195">
        <v>26.919595718</v>
      </c>
    </row>
    <row r="14196" spans="1:3" x14ac:dyDescent="0.25">
      <c r="A14196">
        <v>8432</v>
      </c>
      <c r="B14196" s="1">
        <f>DATE(2023,2,1) + TIME(0,0,0)</f>
        <v>44958</v>
      </c>
      <c r="C14196">
        <v>26.928588866999998</v>
      </c>
    </row>
    <row r="14197" spans="1:3" x14ac:dyDescent="0.25">
      <c r="A14197">
        <v>8460</v>
      </c>
      <c r="B14197" s="1">
        <f>DATE(2023,3,1) + TIME(0,0,0)</f>
        <v>44986</v>
      </c>
      <c r="C14197">
        <v>26.936691283999998</v>
      </c>
    </row>
    <row r="14198" spans="1:3" x14ac:dyDescent="0.25">
      <c r="A14198">
        <v>8491</v>
      </c>
      <c r="B14198" s="1">
        <f>DATE(2023,4,1) + TIME(0,0,0)</f>
        <v>45017</v>
      </c>
      <c r="C14198">
        <v>26.945640564000001</v>
      </c>
    </row>
    <row r="14199" spans="1:3" x14ac:dyDescent="0.25">
      <c r="A14199">
        <v>8521</v>
      </c>
      <c r="B14199" s="1">
        <f>DATE(2023,5,1) + TIME(0,0,0)</f>
        <v>45047</v>
      </c>
      <c r="C14199">
        <v>26.954278945999999</v>
      </c>
    </row>
    <row r="14200" spans="1:3" x14ac:dyDescent="0.25">
      <c r="A14200">
        <v>8552</v>
      </c>
      <c r="B14200" s="1">
        <f>DATE(2023,6,1) + TIME(0,0,0)</f>
        <v>45078</v>
      </c>
      <c r="C14200">
        <v>26.963184356999999</v>
      </c>
    </row>
    <row r="14201" spans="1:3" x14ac:dyDescent="0.25">
      <c r="A14201">
        <v>8582</v>
      </c>
      <c r="B14201" s="1">
        <f>DATE(2023,7,1) + TIME(0,0,0)</f>
        <v>45108</v>
      </c>
      <c r="C14201">
        <v>26.971778870000001</v>
      </c>
    </row>
    <row r="14202" spans="1:3" x14ac:dyDescent="0.25">
      <c r="A14202">
        <v>8613</v>
      </c>
      <c r="B14202" s="1">
        <f>DATE(2023,8,1) + TIME(0,0,0)</f>
        <v>45139</v>
      </c>
      <c r="C14202">
        <v>26.980638504000002</v>
      </c>
    </row>
    <row r="14203" spans="1:3" x14ac:dyDescent="0.25">
      <c r="A14203">
        <v>8644</v>
      </c>
      <c r="B14203" s="1">
        <f>DATE(2023,9,1) + TIME(0,0,0)</f>
        <v>45170</v>
      </c>
      <c r="C14203">
        <v>26.989475250000002</v>
      </c>
    </row>
    <row r="14204" spans="1:3" x14ac:dyDescent="0.25">
      <c r="A14204">
        <v>8674</v>
      </c>
      <c r="B14204" s="1">
        <f>DATE(2023,10,1) + TIME(0,0,0)</f>
        <v>45200</v>
      </c>
      <c r="C14204">
        <v>26.998006821000001</v>
      </c>
    </row>
    <row r="14205" spans="1:3" x14ac:dyDescent="0.25">
      <c r="A14205">
        <v>8705</v>
      </c>
      <c r="B14205" s="1">
        <f>DATE(2023,11,1) + TIME(0,0,0)</f>
        <v>45231</v>
      </c>
      <c r="C14205">
        <v>27.006799697999998</v>
      </c>
    </row>
    <row r="14206" spans="1:3" x14ac:dyDescent="0.25">
      <c r="A14206">
        <v>8735</v>
      </c>
      <c r="B14206" s="1">
        <f>DATE(2023,12,1) + TIME(0,0,0)</f>
        <v>45261</v>
      </c>
      <c r="C14206">
        <v>27.015289307</v>
      </c>
    </row>
    <row r="14207" spans="1:3" x14ac:dyDescent="0.25">
      <c r="A14207">
        <v>8766</v>
      </c>
      <c r="B14207" s="1">
        <f>DATE(2024,1,1) + TIME(0,0,0)</f>
        <v>45292</v>
      </c>
      <c r="C14207">
        <v>27.024038314999999</v>
      </c>
    </row>
    <row r="14208" spans="1:3" x14ac:dyDescent="0.25">
      <c r="A14208">
        <v>8797</v>
      </c>
      <c r="B14208" s="1">
        <f>DATE(2024,2,1) + TIME(0,0,0)</f>
        <v>45323</v>
      </c>
      <c r="C14208">
        <v>27.032766341999999</v>
      </c>
    </row>
    <row r="14209" spans="1:3" x14ac:dyDescent="0.25">
      <c r="A14209">
        <v>8826</v>
      </c>
      <c r="B14209" s="1">
        <f>DATE(2024,3,1) + TIME(0,0,0)</f>
        <v>45352</v>
      </c>
      <c r="C14209">
        <v>27.040910720999999</v>
      </c>
    </row>
    <row r="14210" spans="1:3" x14ac:dyDescent="0.25">
      <c r="A14210">
        <v>8857</v>
      </c>
      <c r="B14210" s="1">
        <f>DATE(2024,4,1) + TIME(0,0,0)</f>
        <v>45383</v>
      </c>
      <c r="C14210">
        <v>27.049596785999999</v>
      </c>
    </row>
    <row r="14211" spans="1:3" x14ac:dyDescent="0.25">
      <c r="A14211">
        <v>8887</v>
      </c>
      <c r="B14211" s="1">
        <f>DATE(2024,5,1) + TIME(0,0,0)</f>
        <v>45413</v>
      </c>
      <c r="C14211">
        <v>27.057981491</v>
      </c>
    </row>
    <row r="14212" spans="1:3" x14ac:dyDescent="0.25">
      <c r="A14212">
        <v>8918</v>
      </c>
      <c r="B14212" s="1">
        <f>DATE(2024,6,1) + TIME(0,0,0)</f>
        <v>45444</v>
      </c>
      <c r="C14212">
        <v>27.066625595000001</v>
      </c>
    </row>
    <row r="14213" spans="1:3" x14ac:dyDescent="0.25">
      <c r="A14213">
        <v>8948</v>
      </c>
      <c r="B14213" s="1">
        <f>DATE(2024,7,1) + TIME(0,0,0)</f>
        <v>45474</v>
      </c>
      <c r="C14213">
        <v>27.074968338000001</v>
      </c>
    </row>
    <row r="14214" spans="1:3" x14ac:dyDescent="0.25">
      <c r="A14214">
        <v>8979</v>
      </c>
      <c r="B14214" s="1">
        <f>DATE(2024,8,1) + TIME(0,0,0)</f>
        <v>45505</v>
      </c>
      <c r="C14214">
        <v>27.083570479999999</v>
      </c>
    </row>
    <row r="14215" spans="1:3" x14ac:dyDescent="0.25">
      <c r="A14215">
        <v>9010</v>
      </c>
      <c r="B14215" s="1">
        <f>DATE(2024,9,1) + TIME(0,0,0)</f>
        <v>45536</v>
      </c>
      <c r="C14215">
        <v>27.092149733999999</v>
      </c>
    </row>
    <row r="14216" spans="1:3" x14ac:dyDescent="0.25">
      <c r="A14216">
        <v>9040</v>
      </c>
      <c r="B14216" s="1">
        <f>DATE(2024,10,1) + TIME(0,0,0)</f>
        <v>45566</v>
      </c>
      <c r="C14216">
        <v>27.100433349999999</v>
      </c>
    </row>
    <row r="14217" spans="1:3" x14ac:dyDescent="0.25">
      <c r="A14217">
        <v>9071</v>
      </c>
      <c r="B14217" s="1">
        <f>DATE(2024,11,1) + TIME(0,0,0)</f>
        <v>45597</v>
      </c>
      <c r="C14217">
        <v>27.108972549000001</v>
      </c>
    </row>
    <row r="14218" spans="1:3" x14ac:dyDescent="0.25">
      <c r="A14218">
        <v>9101</v>
      </c>
      <c r="B14218" s="1">
        <f>DATE(2024,12,1) + TIME(0,0,0)</f>
        <v>45627</v>
      </c>
      <c r="C14218">
        <v>27.117216110000001</v>
      </c>
    </row>
    <row r="14219" spans="1:3" x14ac:dyDescent="0.25">
      <c r="A14219">
        <v>9132</v>
      </c>
      <c r="B14219" s="1">
        <f>DATE(2025,1,1) + TIME(0,0,0)</f>
        <v>45658</v>
      </c>
      <c r="C14219">
        <v>27.125713348000001</v>
      </c>
    </row>
    <row r="14220" spans="1:3" x14ac:dyDescent="0.25">
      <c r="A14220">
        <v>9163</v>
      </c>
      <c r="B14220" s="1">
        <f>DATE(2025,2,1) + TIME(0,0,0)</f>
        <v>45689</v>
      </c>
      <c r="C14220">
        <v>27.134189606</v>
      </c>
    </row>
    <row r="14221" spans="1:3" x14ac:dyDescent="0.25">
      <c r="A14221">
        <v>9191</v>
      </c>
      <c r="B14221" s="1">
        <f>DATE(2025,3,1) + TIME(0,0,0)</f>
        <v>45717</v>
      </c>
      <c r="C14221">
        <v>27.141828536999999</v>
      </c>
    </row>
    <row r="14222" spans="1:3" x14ac:dyDescent="0.25">
      <c r="A14222">
        <v>9222</v>
      </c>
      <c r="B14222" s="1">
        <f>DATE(2025,4,1) + TIME(0,0,0)</f>
        <v>45748</v>
      </c>
      <c r="C14222">
        <v>27.150266646999999</v>
      </c>
    </row>
    <row r="14223" spans="1:3" x14ac:dyDescent="0.25">
      <c r="A14223">
        <v>9252</v>
      </c>
      <c r="B14223" s="1">
        <f>DATE(2025,5,1) + TIME(0,0,0)</f>
        <v>45778</v>
      </c>
      <c r="C14223">
        <v>27.158411026</v>
      </c>
    </row>
    <row r="14224" spans="1:3" x14ac:dyDescent="0.25">
      <c r="A14224">
        <v>9283</v>
      </c>
      <c r="B14224" s="1">
        <f>DATE(2025,6,1) + TIME(0,0,0)</f>
        <v>45809</v>
      </c>
      <c r="C14224">
        <v>27.166809082</v>
      </c>
    </row>
    <row r="14225" spans="1:3" x14ac:dyDescent="0.25">
      <c r="A14225">
        <v>9313</v>
      </c>
      <c r="B14225" s="1">
        <f>DATE(2025,7,1) + TIME(0,0,0)</f>
        <v>45839</v>
      </c>
      <c r="C14225">
        <v>27.174915314</v>
      </c>
    </row>
    <row r="14226" spans="1:3" x14ac:dyDescent="0.25">
      <c r="A14226">
        <v>9344</v>
      </c>
      <c r="B14226" s="1">
        <f>DATE(2025,8,1) + TIME(0,0,0)</f>
        <v>45870</v>
      </c>
      <c r="C14226">
        <v>27.183273315000001</v>
      </c>
    </row>
    <row r="14227" spans="1:3" x14ac:dyDescent="0.25">
      <c r="A14227">
        <v>9375</v>
      </c>
      <c r="B14227" s="1">
        <f>DATE(2025,9,1) + TIME(0,0,0)</f>
        <v>45901</v>
      </c>
      <c r="C14227">
        <v>27.191608428999999</v>
      </c>
    </row>
    <row r="14228" spans="1:3" x14ac:dyDescent="0.25">
      <c r="A14228">
        <v>9405</v>
      </c>
      <c r="B14228" s="1">
        <f>DATE(2025,10,1) + TIME(0,0,0)</f>
        <v>45931</v>
      </c>
      <c r="C14228">
        <v>27.199657439999999</v>
      </c>
    </row>
    <row r="14229" spans="1:3" x14ac:dyDescent="0.25">
      <c r="A14229">
        <v>9436</v>
      </c>
      <c r="B14229" s="1">
        <f>DATE(2025,11,1) + TIME(0,0,0)</f>
        <v>45962</v>
      </c>
      <c r="C14229">
        <v>27.207956314</v>
      </c>
    </row>
    <row r="14230" spans="1:3" x14ac:dyDescent="0.25">
      <c r="A14230">
        <v>9466</v>
      </c>
      <c r="B14230" s="1">
        <f>DATE(2025,12,1) + TIME(0,0,0)</f>
        <v>45992</v>
      </c>
      <c r="C14230">
        <v>27.215967178</v>
      </c>
    </row>
    <row r="14231" spans="1:3" x14ac:dyDescent="0.25">
      <c r="A14231">
        <v>9497</v>
      </c>
      <c r="B14231" s="1">
        <f>DATE(2026,1,1) + TIME(0,0,0)</f>
        <v>46023</v>
      </c>
      <c r="C14231">
        <v>27.224224091</v>
      </c>
    </row>
    <row r="14232" spans="1:3" x14ac:dyDescent="0.25">
      <c r="A14232">
        <v>9528</v>
      </c>
      <c r="B14232" s="1">
        <f>DATE(2026,2,1) + TIME(0,0,0)</f>
        <v>46054</v>
      </c>
      <c r="C14232">
        <v>27.232461928999999</v>
      </c>
    </row>
    <row r="14233" spans="1:3" x14ac:dyDescent="0.25">
      <c r="A14233">
        <v>9556</v>
      </c>
      <c r="B14233" s="1">
        <f>DATE(2026,3,1) + TIME(0,0,0)</f>
        <v>46082</v>
      </c>
      <c r="C14233">
        <v>27.239887238000001</v>
      </c>
    </row>
    <row r="14234" spans="1:3" x14ac:dyDescent="0.25">
      <c r="A14234">
        <v>9587</v>
      </c>
      <c r="B14234" s="1">
        <f>DATE(2026,4,1) + TIME(0,0,0)</f>
        <v>46113</v>
      </c>
      <c r="C14234">
        <v>27.248086928999999</v>
      </c>
    </row>
    <row r="14235" spans="1:3" x14ac:dyDescent="0.25">
      <c r="A14235">
        <v>9617</v>
      </c>
      <c r="B14235" s="1">
        <f>DATE(2026,5,1) + TIME(0,0,0)</f>
        <v>46143</v>
      </c>
      <c r="C14235">
        <v>27.256004333</v>
      </c>
    </row>
    <row r="14236" spans="1:3" x14ac:dyDescent="0.25">
      <c r="A14236">
        <v>9648</v>
      </c>
      <c r="B14236" s="1">
        <f>DATE(2026,6,1) + TIME(0,0,0)</f>
        <v>46174</v>
      </c>
      <c r="C14236">
        <v>27.264165878</v>
      </c>
    </row>
    <row r="14237" spans="1:3" x14ac:dyDescent="0.25">
      <c r="A14237">
        <v>9678</v>
      </c>
      <c r="B14237" s="1">
        <f>DATE(2026,7,1) + TIME(0,0,0)</f>
        <v>46204</v>
      </c>
      <c r="C14237">
        <v>27.272047043000001</v>
      </c>
    </row>
    <row r="14238" spans="1:3" x14ac:dyDescent="0.25">
      <c r="A14238">
        <v>9709</v>
      </c>
      <c r="B14238" s="1">
        <f>DATE(2026,8,1) + TIME(0,0,0)</f>
        <v>46235</v>
      </c>
      <c r="C14238">
        <v>27.280170440999999</v>
      </c>
    </row>
    <row r="14239" spans="1:3" x14ac:dyDescent="0.25">
      <c r="A14239">
        <v>9740</v>
      </c>
      <c r="B14239" s="1">
        <f>DATE(2026,9,1) + TIME(0,0,0)</f>
        <v>46266</v>
      </c>
      <c r="C14239">
        <v>27.288274765000001</v>
      </c>
    </row>
    <row r="14240" spans="1:3" x14ac:dyDescent="0.25">
      <c r="A14240">
        <v>9770</v>
      </c>
      <c r="B14240" s="1">
        <f>DATE(2026,10,1) + TIME(0,0,0)</f>
        <v>46296</v>
      </c>
      <c r="C14240">
        <v>27.296100616</v>
      </c>
    </row>
    <row r="14241" spans="1:3" x14ac:dyDescent="0.25">
      <c r="A14241">
        <v>9801</v>
      </c>
      <c r="B14241" s="1">
        <f>DATE(2026,11,1) + TIME(0,0,0)</f>
        <v>46327</v>
      </c>
      <c r="C14241">
        <v>27.304166794</v>
      </c>
    </row>
    <row r="14242" spans="1:3" x14ac:dyDescent="0.25">
      <c r="A14242">
        <v>9831</v>
      </c>
      <c r="B14242" s="1">
        <f>DATE(2026,12,1) + TIME(0,0,0)</f>
        <v>46357</v>
      </c>
      <c r="C14242">
        <v>27.311956406</v>
      </c>
    </row>
    <row r="14243" spans="1:3" x14ac:dyDescent="0.25">
      <c r="A14243">
        <v>9862</v>
      </c>
      <c r="B14243" s="1">
        <f>DATE(2027,1,1) + TIME(0,0,0)</f>
        <v>46388</v>
      </c>
      <c r="C14243">
        <v>27.319986343</v>
      </c>
    </row>
    <row r="14244" spans="1:3" x14ac:dyDescent="0.25">
      <c r="A14244">
        <v>9893</v>
      </c>
      <c r="B14244" s="1">
        <f>DATE(2027,2,1) + TIME(0,0,0)</f>
        <v>46419</v>
      </c>
      <c r="C14244">
        <v>27.327997207999999</v>
      </c>
    </row>
    <row r="14245" spans="1:3" x14ac:dyDescent="0.25">
      <c r="A14245">
        <v>9921</v>
      </c>
      <c r="B14245" s="1">
        <f>DATE(2027,3,1) + TIME(0,0,0)</f>
        <v>46447</v>
      </c>
      <c r="C14245">
        <v>27.335216522</v>
      </c>
    </row>
    <row r="14246" spans="1:3" x14ac:dyDescent="0.25">
      <c r="A14246">
        <v>9952</v>
      </c>
      <c r="B14246" s="1">
        <f>DATE(2027,4,1) + TIME(0,0,0)</f>
        <v>46478</v>
      </c>
      <c r="C14246">
        <v>27.343193054</v>
      </c>
    </row>
    <row r="14247" spans="1:3" x14ac:dyDescent="0.25">
      <c r="A14247">
        <v>9982</v>
      </c>
      <c r="B14247" s="1">
        <f>DATE(2027,5,1) + TIME(0,0,0)</f>
        <v>46508</v>
      </c>
      <c r="C14247">
        <v>27.350893021000001</v>
      </c>
    </row>
    <row r="14248" spans="1:3" x14ac:dyDescent="0.25">
      <c r="A14248">
        <v>10013</v>
      </c>
      <c r="B14248" s="1">
        <f>DATE(2027,6,1) + TIME(0,0,0)</f>
        <v>46539</v>
      </c>
      <c r="C14248">
        <v>27.358833313000002</v>
      </c>
    </row>
    <row r="14249" spans="1:3" x14ac:dyDescent="0.25">
      <c r="A14249">
        <v>10043</v>
      </c>
      <c r="B14249" s="1">
        <f>DATE(2027,7,1) + TIME(0,0,0)</f>
        <v>46569</v>
      </c>
      <c r="C14249">
        <v>27.366498947</v>
      </c>
    </row>
    <row r="14250" spans="1:3" x14ac:dyDescent="0.25">
      <c r="A14250">
        <v>10074</v>
      </c>
      <c r="B14250" s="1">
        <f>DATE(2027,8,1) + TIME(0,0,0)</f>
        <v>46600</v>
      </c>
      <c r="C14250">
        <v>27.374403000000001</v>
      </c>
    </row>
    <row r="14251" spans="1:3" x14ac:dyDescent="0.25">
      <c r="A14251">
        <v>10105</v>
      </c>
      <c r="B14251" s="1">
        <f>DATE(2027,9,1) + TIME(0,0,0)</f>
        <v>46631</v>
      </c>
      <c r="C14251">
        <v>27.382287979000001</v>
      </c>
    </row>
    <row r="14252" spans="1:3" x14ac:dyDescent="0.25">
      <c r="A14252">
        <v>10135</v>
      </c>
      <c r="B14252" s="1">
        <f>DATE(2027,10,1) + TIME(0,0,0)</f>
        <v>46661</v>
      </c>
      <c r="C14252">
        <v>27.389902115000002</v>
      </c>
    </row>
    <row r="14253" spans="1:3" x14ac:dyDescent="0.25">
      <c r="A14253">
        <v>10166</v>
      </c>
      <c r="B14253" s="1">
        <f>DATE(2027,11,1) + TIME(0,0,0)</f>
        <v>46692</v>
      </c>
      <c r="C14253">
        <v>27.397752762</v>
      </c>
    </row>
    <row r="14254" spans="1:3" x14ac:dyDescent="0.25">
      <c r="A14254">
        <v>10196</v>
      </c>
      <c r="B14254" s="1">
        <f>DATE(2027,12,1) + TIME(0,0,0)</f>
        <v>46722</v>
      </c>
      <c r="C14254">
        <v>27.405334473</v>
      </c>
    </row>
    <row r="14255" spans="1:3" x14ac:dyDescent="0.25">
      <c r="A14255">
        <v>10227</v>
      </c>
      <c r="B14255" s="1">
        <f>DATE(2028,1,1) + TIME(0,0,0)</f>
        <v>46753</v>
      </c>
      <c r="C14255">
        <v>27.413148880000001</v>
      </c>
    </row>
    <row r="14256" spans="1:3" x14ac:dyDescent="0.25">
      <c r="A14256">
        <v>10258</v>
      </c>
      <c r="B14256" s="1">
        <f>DATE(2028,2,1) + TIME(0,0,0)</f>
        <v>46784</v>
      </c>
      <c r="C14256">
        <v>27.420946121</v>
      </c>
    </row>
    <row r="14257" spans="1:3" x14ac:dyDescent="0.25">
      <c r="A14257">
        <v>10287</v>
      </c>
      <c r="B14257" s="1">
        <f>DATE(2028,3,1) + TIME(0,0,0)</f>
        <v>46813</v>
      </c>
      <c r="C14257">
        <v>27.428224564000001</v>
      </c>
    </row>
    <row r="14258" spans="1:3" x14ac:dyDescent="0.25">
      <c r="A14258">
        <v>10318</v>
      </c>
      <c r="B14258" s="1">
        <f>DATE(2028,4,1) + TIME(0,0,0)</f>
        <v>46844</v>
      </c>
      <c r="C14258">
        <v>27.435985564999999</v>
      </c>
    </row>
    <row r="14259" spans="1:3" x14ac:dyDescent="0.25">
      <c r="A14259">
        <v>10348</v>
      </c>
      <c r="B14259" s="1">
        <f>DATE(2028,5,1) + TIME(0,0,0)</f>
        <v>46874</v>
      </c>
      <c r="C14259">
        <v>27.443481445</v>
      </c>
    </row>
    <row r="14260" spans="1:3" x14ac:dyDescent="0.25">
      <c r="A14260">
        <v>10379</v>
      </c>
      <c r="B14260" s="1">
        <f>DATE(2028,6,1) + TIME(0,0,0)</f>
        <v>46905</v>
      </c>
      <c r="C14260">
        <v>27.451208115</v>
      </c>
    </row>
    <row r="14261" spans="1:3" x14ac:dyDescent="0.25">
      <c r="A14261">
        <v>10409</v>
      </c>
      <c r="B14261" s="1">
        <f>DATE(2028,7,1) + TIME(0,0,0)</f>
        <v>46935</v>
      </c>
      <c r="C14261">
        <v>27.458667755</v>
      </c>
    </row>
    <row r="14262" spans="1:3" x14ac:dyDescent="0.25">
      <c r="A14262">
        <v>10440</v>
      </c>
      <c r="B14262" s="1">
        <f>DATE(2028,8,1) + TIME(0,0,0)</f>
        <v>46966</v>
      </c>
      <c r="C14262">
        <v>27.466358185000001</v>
      </c>
    </row>
    <row r="14263" spans="1:3" x14ac:dyDescent="0.25">
      <c r="A14263">
        <v>10471</v>
      </c>
      <c r="B14263" s="1">
        <f>DATE(2028,9,1) + TIME(0,0,0)</f>
        <v>46997</v>
      </c>
      <c r="C14263">
        <v>27.474031448000002</v>
      </c>
    </row>
    <row r="14264" spans="1:3" x14ac:dyDescent="0.25">
      <c r="A14264">
        <v>10501</v>
      </c>
      <c r="B14264" s="1">
        <f>DATE(2028,10,1) + TIME(0,0,0)</f>
        <v>47027</v>
      </c>
      <c r="C14264">
        <v>27.481439590000001</v>
      </c>
    </row>
    <row r="14265" spans="1:3" x14ac:dyDescent="0.25">
      <c r="A14265">
        <v>10532</v>
      </c>
      <c r="B14265" s="1">
        <f>DATE(2028,11,1) + TIME(0,0,0)</f>
        <v>47058</v>
      </c>
      <c r="C14265">
        <v>27.489078522</v>
      </c>
    </row>
    <row r="14266" spans="1:3" x14ac:dyDescent="0.25">
      <c r="A14266">
        <v>10562</v>
      </c>
      <c r="B14266" s="1">
        <f>DATE(2028,12,1) + TIME(0,0,0)</f>
        <v>47088</v>
      </c>
      <c r="C14266">
        <v>27.496452332</v>
      </c>
    </row>
    <row r="14267" spans="1:3" x14ac:dyDescent="0.25">
      <c r="A14267">
        <v>10593</v>
      </c>
      <c r="B14267" s="1">
        <f>DATE(2029,1,1) + TIME(0,0,0)</f>
        <v>47119</v>
      </c>
      <c r="C14267">
        <v>27.504056931000001</v>
      </c>
    </row>
    <row r="14268" spans="1:3" x14ac:dyDescent="0.25">
      <c r="A14268">
        <v>10624</v>
      </c>
      <c r="B14268" s="1">
        <f>DATE(2029,2,1) + TIME(0,0,0)</f>
        <v>47150</v>
      </c>
      <c r="C14268">
        <v>27.511642456000001</v>
      </c>
    </row>
    <row r="14269" spans="1:3" x14ac:dyDescent="0.25">
      <c r="A14269">
        <v>10652</v>
      </c>
      <c r="B14269" s="1">
        <f>DATE(2029,3,1) + TIME(0,0,0)</f>
        <v>47178</v>
      </c>
      <c r="C14269">
        <v>27.518482208000002</v>
      </c>
    </row>
    <row r="14270" spans="1:3" x14ac:dyDescent="0.25">
      <c r="A14270">
        <v>10683</v>
      </c>
      <c r="B14270" s="1">
        <f>DATE(2029,4,1) + TIME(0,0,0)</f>
        <v>47209</v>
      </c>
      <c r="C14270">
        <v>27.526035309000001</v>
      </c>
    </row>
    <row r="14271" spans="1:3" x14ac:dyDescent="0.25">
      <c r="A14271">
        <v>10713</v>
      </c>
      <c r="B14271" s="1">
        <f>DATE(2029,5,1) + TIME(0,0,0)</f>
        <v>47239</v>
      </c>
      <c r="C14271">
        <v>27.533330917000001</v>
      </c>
    </row>
    <row r="14272" spans="1:3" x14ac:dyDescent="0.25">
      <c r="A14272">
        <v>10744</v>
      </c>
      <c r="B14272" s="1">
        <f>DATE(2029,6,1) + TIME(0,0,0)</f>
        <v>47270</v>
      </c>
      <c r="C14272">
        <v>27.540853500000001</v>
      </c>
    </row>
    <row r="14273" spans="1:3" x14ac:dyDescent="0.25">
      <c r="A14273">
        <v>10774</v>
      </c>
      <c r="B14273" s="1">
        <f>DATE(2029,7,1) + TIME(0,0,0)</f>
        <v>47300</v>
      </c>
      <c r="C14273">
        <v>27.548116684</v>
      </c>
    </row>
    <row r="14274" spans="1:3" x14ac:dyDescent="0.25">
      <c r="A14274">
        <v>10805</v>
      </c>
      <c r="B14274" s="1">
        <f>DATE(2029,8,1) + TIME(0,0,0)</f>
        <v>47331</v>
      </c>
      <c r="C14274">
        <v>27.555608749000001</v>
      </c>
    </row>
    <row r="14275" spans="1:3" x14ac:dyDescent="0.25">
      <c r="A14275">
        <v>10836</v>
      </c>
      <c r="B14275" s="1">
        <f>DATE(2029,9,1) + TIME(0,0,0)</f>
        <v>47362</v>
      </c>
      <c r="C14275">
        <v>27.563083648999999</v>
      </c>
    </row>
    <row r="14276" spans="1:3" x14ac:dyDescent="0.25">
      <c r="A14276">
        <v>10866</v>
      </c>
      <c r="B14276" s="1">
        <f>DATE(2029,10,1) + TIME(0,0,0)</f>
        <v>47392</v>
      </c>
      <c r="C14276">
        <v>27.570301056000002</v>
      </c>
    </row>
    <row r="14277" spans="1:3" x14ac:dyDescent="0.25">
      <c r="A14277">
        <v>10897</v>
      </c>
      <c r="B14277" s="1">
        <f>DATE(2029,11,1) + TIME(0,0,0)</f>
        <v>47423</v>
      </c>
      <c r="C14277">
        <v>27.577745438000001</v>
      </c>
    </row>
    <row r="14278" spans="1:3" x14ac:dyDescent="0.25">
      <c r="A14278">
        <v>10927</v>
      </c>
      <c r="B14278" s="1">
        <f>DATE(2029,12,1) + TIME(0,0,0)</f>
        <v>47453</v>
      </c>
      <c r="C14278">
        <v>27.584936142</v>
      </c>
    </row>
    <row r="14279" spans="1:3" x14ac:dyDescent="0.25">
      <c r="A14279">
        <v>10958</v>
      </c>
      <c r="B14279" s="1">
        <f>DATE(2030,1,1) + TIME(0,0,0)</f>
        <v>47484</v>
      </c>
      <c r="C14279">
        <v>27.592350006</v>
      </c>
    </row>
    <row r="14280" spans="1:3" x14ac:dyDescent="0.25">
      <c r="A14280">
        <v>10989</v>
      </c>
      <c r="B14280" s="1">
        <f>DATE(2030,2,1) + TIME(0,0,0)</f>
        <v>47515</v>
      </c>
      <c r="C14280">
        <v>27.599748610999999</v>
      </c>
    </row>
    <row r="14281" spans="1:3" x14ac:dyDescent="0.25">
      <c r="A14281">
        <v>11017</v>
      </c>
      <c r="B14281" s="1">
        <f>DATE(2030,3,1) + TIME(0,0,0)</f>
        <v>47543</v>
      </c>
      <c r="C14281">
        <v>27.606418609999999</v>
      </c>
    </row>
    <row r="14282" spans="1:3" x14ac:dyDescent="0.25">
      <c r="A14282">
        <v>11048</v>
      </c>
      <c r="B14282" s="1">
        <f>DATE(2030,4,1) + TIME(0,0,0)</f>
        <v>47574</v>
      </c>
      <c r="C14282">
        <v>27.613790512000001</v>
      </c>
    </row>
    <row r="14283" spans="1:3" x14ac:dyDescent="0.25">
      <c r="A14283">
        <v>11078</v>
      </c>
      <c r="B14283" s="1">
        <f>DATE(2030,5,1) + TIME(0,0,0)</f>
        <v>47604</v>
      </c>
      <c r="C14283">
        <v>27.620908737000001</v>
      </c>
    </row>
    <row r="14284" spans="1:3" x14ac:dyDescent="0.25">
      <c r="A14284">
        <v>11109</v>
      </c>
      <c r="B14284" s="1">
        <f>DATE(2030,6,1) + TIME(0,0,0)</f>
        <v>47635</v>
      </c>
      <c r="C14284">
        <v>27.628252028999999</v>
      </c>
    </row>
    <row r="14285" spans="1:3" x14ac:dyDescent="0.25">
      <c r="A14285">
        <v>11139</v>
      </c>
      <c r="B14285" s="1">
        <f>DATE(2030,7,1) + TIME(0,0,0)</f>
        <v>47665</v>
      </c>
      <c r="C14285">
        <v>27.635343551999998</v>
      </c>
    </row>
    <row r="14286" spans="1:3" x14ac:dyDescent="0.25">
      <c r="A14286">
        <v>11170</v>
      </c>
      <c r="B14286" s="1">
        <f>DATE(2030,8,1) + TIME(0,0,0)</f>
        <v>47696</v>
      </c>
      <c r="C14286">
        <v>27.642656326000001</v>
      </c>
    </row>
    <row r="14287" spans="1:3" x14ac:dyDescent="0.25">
      <c r="A14287">
        <v>11201</v>
      </c>
      <c r="B14287" s="1">
        <f>DATE(2030,9,1) + TIME(0,0,0)</f>
        <v>47727</v>
      </c>
      <c r="C14287">
        <v>27.649957657000002</v>
      </c>
    </row>
    <row r="14288" spans="1:3" x14ac:dyDescent="0.25">
      <c r="A14288">
        <v>11231</v>
      </c>
      <c r="B14288" s="1">
        <f>DATE(2030,10,1) + TIME(0,0,0)</f>
        <v>47757</v>
      </c>
      <c r="C14288">
        <v>27.657007217</v>
      </c>
    </row>
    <row r="14289" spans="1:3" x14ac:dyDescent="0.25">
      <c r="A14289">
        <v>11262</v>
      </c>
      <c r="B14289" s="1">
        <f>DATE(2030,11,1) + TIME(0,0,0)</f>
        <v>47788</v>
      </c>
      <c r="C14289">
        <v>27.664279938</v>
      </c>
    </row>
    <row r="14290" spans="1:3" x14ac:dyDescent="0.25">
      <c r="A14290">
        <v>11292</v>
      </c>
      <c r="B14290" s="1">
        <f>DATE(2030,12,1) + TIME(0,0,0)</f>
        <v>47818</v>
      </c>
      <c r="C14290">
        <v>27.671304703000001</v>
      </c>
    </row>
    <row r="14291" spans="1:3" x14ac:dyDescent="0.25">
      <c r="A14291">
        <v>11323</v>
      </c>
      <c r="B14291" s="1">
        <f>DATE(2031,1,1) + TIME(0,0,0)</f>
        <v>47849</v>
      </c>
      <c r="C14291">
        <v>27.678548812999999</v>
      </c>
    </row>
    <row r="14292" spans="1:3" x14ac:dyDescent="0.25">
      <c r="A14292">
        <v>11354</v>
      </c>
      <c r="B14292" s="1">
        <f>DATE(2031,2,1) + TIME(0,0,0)</f>
        <v>47880</v>
      </c>
      <c r="C14292">
        <v>27.685779572000001</v>
      </c>
    </row>
    <row r="14293" spans="1:3" x14ac:dyDescent="0.25">
      <c r="A14293">
        <v>11382</v>
      </c>
      <c r="B14293" s="1">
        <f>DATE(2031,3,1) + TIME(0,0,0)</f>
        <v>47908</v>
      </c>
      <c r="C14293">
        <v>27.692298889</v>
      </c>
    </row>
    <row r="14294" spans="1:3" x14ac:dyDescent="0.25">
      <c r="A14294">
        <v>11413</v>
      </c>
      <c r="B14294" s="1">
        <f>DATE(2031,4,1) + TIME(0,0,0)</f>
        <v>47939</v>
      </c>
      <c r="C14294">
        <v>27.699502944999999</v>
      </c>
    </row>
    <row r="14295" spans="1:3" x14ac:dyDescent="0.25">
      <c r="A14295">
        <v>11443</v>
      </c>
      <c r="B14295" s="1">
        <f>DATE(2031,5,1) + TIME(0,0,0)</f>
        <v>47969</v>
      </c>
      <c r="C14295">
        <v>27.706462859999998</v>
      </c>
    </row>
    <row r="14296" spans="1:3" x14ac:dyDescent="0.25">
      <c r="A14296">
        <v>11474</v>
      </c>
      <c r="B14296" s="1">
        <f>DATE(2031,6,1) + TIME(0,0,0)</f>
        <v>48000</v>
      </c>
      <c r="C14296">
        <v>27.713640213000001</v>
      </c>
    </row>
    <row r="14297" spans="1:3" x14ac:dyDescent="0.25">
      <c r="A14297">
        <v>11504</v>
      </c>
      <c r="B14297" s="1">
        <f>DATE(2031,7,1) + TIME(0,0,0)</f>
        <v>48030</v>
      </c>
      <c r="C14297">
        <v>27.720575332999999</v>
      </c>
    </row>
    <row r="14298" spans="1:3" x14ac:dyDescent="0.25">
      <c r="A14298">
        <v>11535</v>
      </c>
      <c r="B14298" s="1">
        <f>DATE(2031,8,1) + TIME(0,0,0)</f>
        <v>48061</v>
      </c>
      <c r="C14298">
        <v>27.727725982999999</v>
      </c>
    </row>
    <row r="14299" spans="1:3" x14ac:dyDescent="0.25">
      <c r="A14299">
        <v>11566</v>
      </c>
      <c r="B14299" s="1">
        <f>DATE(2031,9,1) + TIME(0,0,0)</f>
        <v>48092</v>
      </c>
      <c r="C14299">
        <v>27.734865189000001</v>
      </c>
    </row>
    <row r="14300" spans="1:3" x14ac:dyDescent="0.25">
      <c r="A14300">
        <v>11596</v>
      </c>
      <c r="B14300" s="1">
        <f>DATE(2031,10,1) + TIME(0,0,0)</f>
        <v>48122</v>
      </c>
      <c r="C14300">
        <v>27.741760253999999</v>
      </c>
    </row>
    <row r="14301" spans="1:3" x14ac:dyDescent="0.25">
      <c r="A14301">
        <v>11627</v>
      </c>
      <c r="B14301" s="1">
        <f>DATE(2031,11,1) + TIME(0,0,0)</f>
        <v>48153</v>
      </c>
      <c r="C14301">
        <v>27.748872757000001</v>
      </c>
    </row>
    <row r="14302" spans="1:3" x14ac:dyDescent="0.25">
      <c r="A14302">
        <v>11657</v>
      </c>
      <c r="B14302" s="1">
        <f>DATE(2031,12,1) + TIME(0,0,0)</f>
        <v>48183</v>
      </c>
      <c r="C14302">
        <v>27.755743027000001</v>
      </c>
    </row>
    <row r="14303" spans="1:3" x14ac:dyDescent="0.25">
      <c r="A14303">
        <v>11688</v>
      </c>
      <c r="B14303" s="1">
        <f>DATE(2032,1,1) + TIME(0,0,0)</f>
        <v>48214</v>
      </c>
      <c r="C14303">
        <v>27.762828827</v>
      </c>
    </row>
    <row r="14304" spans="1:3" x14ac:dyDescent="0.25">
      <c r="A14304">
        <v>11719</v>
      </c>
      <c r="B14304" s="1">
        <f>DATE(2032,2,1) + TIME(0,0,0)</f>
        <v>48245</v>
      </c>
      <c r="C14304">
        <v>27.769903183</v>
      </c>
    </row>
    <row r="14305" spans="1:3" x14ac:dyDescent="0.25">
      <c r="A14305">
        <v>11748</v>
      </c>
      <c r="B14305" s="1">
        <f>DATE(2032,3,1) + TIME(0,0,0)</f>
        <v>48274</v>
      </c>
      <c r="C14305">
        <v>27.776508330999999</v>
      </c>
    </row>
    <row r="14306" spans="1:3" x14ac:dyDescent="0.25">
      <c r="A14306">
        <v>11779</v>
      </c>
      <c r="B14306" s="1">
        <f>DATE(2032,4,1) + TIME(0,0,0)</f>
        <v>48305</v>
      </c>
      <c r="C14306">
        <v>27.783555983999999</v>
      </c>
    </row>
    <row r="14307" spans="1:3" x14ac:dyDescent="0.25">
      <c r="A14307">
        <v>11809</v>
      </c>
      <c r="B14307" s="1">
        <f>DATE(2032,5,1) + TIME(0,0,0)</f>
        <v>48335</v>
      </c>
      <c r="C14307">
        <v>27.790365219000002</v>
      </c>
    </row>
    <row r="14308" spans="1:3" x14ac:dyDescent="0.25">
      <c r="A14308">
        <v>11840</v>
      </c>
      <c r="B14308" s="1">
        <f>DATE(2032,6,1) + TIME(0,0,0)</f>
        <v>48366</v>
      </c>
      <c r="C14308">
        <v>27.797388077000001</v>
      </c>
    </row>
    <row r="14309" spans="1:3" x14ac:dyDescent="0.25">
      <c r="A14309">
        <v>11870</v>
      </c>
      <c r="B14309" s="1">
        <f>DATE(2032,7,1) + TIME(0,0,0)</f>
        <v>48396</v>
      </c>
      <c r="C14309">
        <v>27.804172516000001</v>
      </c>
    </row>
    <row r="14310" spans="1:3" x14ac:dyDescent="0.25">
      <c r="A14310">
        <v>11901</v>
      </c>
      <c r="B14310" s="1">
        <f>DATE(2032,8,1) + TIME(0,0,0)</f>
        <v>48427</v>
      </c>
      <c r="C14310">
        <v>27.811170577999999</v>
      </c>
    </row>
    <row r="14311" spans="1:3" x14ac:dyDescent="0.25">
      <c r="A14311">
        <v>11932</v>
      </c>
      <c r="B14311" s="1">
        <f>DATE(2032,9,1) + TIME(0,0,0)</f>
        <v>48458</v>
      </c>
      <c r="C14311">
        <v>27.818155289</v>
      </c>
    </row>
    <row r="14312" spans="1:3" x14ac:dyDescent="0.25">
      <c r="A14312">
        <v>11962</v>
      </c>
      <c r="B14312" s="1">
        <f>DATE(2032,10,1) + TIME(0,0,0)</f>
        <v>48488</v>
      </c>
      <c r="C14312">
        <v>27.824903488</v>
      </c>
    </row>
    <row r="14313" spans="1:3" x14ac:dyDescent="0.25">
      <c r="A14313">
        <v>11993</v>
      </c>
      <c r="B14313" s="1">
        <f>DATE(2032,11,1) + TIME(0,0,0)</f>
        <v>48519</v>
      </c>
      <c r="C14313">
        <v>27.831863403</v>
      </c>
    </row>
    <row r="14314" spans="1:3" x14ac:dyDescent="0.25">
      <c r="A14314">
        <v>12023</v>
      </c>
      <c r="B14314" s="1">
        <f>DATE(2032,12,1) + TIME(0,0,0)</f>
        <v>48549</v>
      </c>
      <c r="C14314">
        <v>27.838586806999999</v>
      </c>
    </row>
    <row r="14315" spans="1:3" x14ac:dyDescent="0.25">
      <c r="A14315">
        <v>12054</v>
      </c>
      <c r="B14315" s="1">
        <f>DATE(2033,1,1) + TIME(0,0,0)</f>
        <v>48580</v>
      </c>
      <c r="C14315">
        <v>27.845521927</v>
      </c>
    </row>
    <row r="14316" spans="1:3" x14ac:dyDescent="0.25">
      <c r="A14316">
        <v>12085</v>
      </c>
      <c r="B14316" s="1">
        <f>DATE(2033,2,1) + TIME(0,0,0)</f>
        <v>48611</v>
      </c>
      <c r="C14316">
        <v>27.852443695000002</v>
      </c>
    </row>
    <row r="14317" spans="1:3" x14ac:dyDescent="0.25">
      <c r="A14317">
        <v>12113</v>
      </c>
      <c r="B14317" s="1">
        <f>DATE(2033,3,1) + TIME(0,0,0)</f>
        <v>48639</v>
      </c>
      <c r="C14317">
        <v>27.858686447</v>
      </c>
    </row>
    <row r="14318" spans="1:3" x14ac:dyDescent="0.25">
      <c r="A14318">
        <v>12144</v>
      </c>
      <c r="B14318" s="1">
        <f>DATE(2033,4,1) + TIME(0,0,0)</f>
        <v>48670</v>
      </c>
      <c r="C14318">
        <v>27.865585327000002</v>
      </c>
    </row>
    <row r="14319" spans="1:3" x14ac:dyDescent="0.25">
      <c r="A14319">
        <v>12174</v>
      </c>
      <c r="B14319" s="1">
        <f>DATE(2033,5,1) + TIME(0,0,0)</f>
        <v>48700</v>
      </c>
      <c r="C14319">
        <v>27.872249603</v>
      </c>
    </row>
    <row r="14320" spans="1:3" x14ac:dyDescent="0.25">
      <c r="A14320">
        <v>12205</v>
      </c>
      <c r="B14320" s="1">
        <f>DATE(2033,6,1) + TIME(0,0,0)</f>
        <v>48731</v>
      </c>
      <c r="C14320">
        <v>27.879123688</v>
      </c>
    </row>
    <row r="14321" spans="1:3" x14ac:dyDescent="0.25">
      <c r="A14321">
        <v>12235</v>
      </c>
      <c r="B14321" s="1">
        <f>DATE(2033,7,1) + TIME(0,0,0)</f>
        <v>48761</v>
      </c>
      <c r="C14321">
        <v>27.885763168</v>
      </c>
    </row>
    <row r="14322" spans="1:3" x14ac:dyDescent="0.25">
      <c r="A14322">
        <v>12266</v>
      </c>
      <c r="B14322" s="1">
        <f>DATE(2033,8,1) + TIME(0,0,0)</f>
        <v>48792</v>
      </c>
      <c r="C14322">
        <v>27.892614365</v>
      </c>
    </row>
    <row r="14323" spans="1:3" x14ac:dyDescent="0.25">
      <c r="A14323">
        <v>12297</v>
      </c>
      <c r="B14323" s="1">
        <f>DATE(2033,9,1) + TIME(0,0,0)</f>
        <v>48823</v>
      </c>
      <c r="C14323">
        <v>27.899450302000002</v>
      </c>
    </row>
    <row r="14324" spans="1:3" x14ac:dyDescent="0.25">
      <c r="A14324">
        <v>12327</v>
      </c>
      <c r="B14324" s="1">
        <f>DATE(2033,10,1) + TIME(0,0,0)</f>
        <v>48853</v>
      </c>
      <c r="C14324">
        <v>27.90605545</v>
      </c>
    </row>
    <row r="14325" spans="1:3" x14ac:dyDescent="0.25">
      <c r="A14325">
        <v>12358</v>
      </c>
      <c r="B14325" s="1">
        <f>DATE(2033,11,1) + TIME(0,0,0)</f>
        <v>48884</v>
      </c>
      <c r="C14325">
        <v>27.912868499999998</v>
      </c>
    </row>
    <row r="14326" spans="1:3" x14ac:dyDescent="0.25">
      <c r="A14326">
        <v>12388</v>
      </c>
      <c r="B14326" s="1">
        <f>DATE(2033,12,1) + TIME(0,0,0)</f>
        <v>48914</v>
      </c>
      <c r="C14326">
        <v>27.919448852999999</v>
      </c>
    </row>
    <row r="14327" spans="1:3" x14ac:dyDescent="0.25">
      <c r="A14327">
        <v>12419</v>
      </c>
      <c r="B14327" s="1">
        <f>DATE(2034,1,1) + TIME(0,0,0)</f>
        <v>48945</v>
      </c>
      <c r="C14327">
        <v>27.926239014</v>
      </c>
    </row>
    <row r="14328" spans="1:3" x14ac:dyDescent="0.25">
      <c r="A14328">
        <v>12450</v>
      </c>
      <c r="B14328" s="1">
        <f>DATE(2034,2,1) + TIME(0,0,0)</f>
        <v>48976</v>
      </c>
      <c r="C14328">
        <v>27.933013916</v>
      </c>
    </row>
    <row r="14329" spans="1:3" x14ac:dyDescent="0.25">
      <c r="A14329">
        <v>12478</v>
      </c>
      <c r="B14329" s="1">
        <f>DATE(2034,3,1) + TIME(0,0,0)</f>
        <v>49004</v>
      </c>
      <c r="C14329">
        <v>27.939125060999999</v>
      </c>
    </row>
    <row r="14330" spans="1:3" x14ac:dyDescent="0.25">
      <c r="A14330">
        <v>12509</v>
      </c>
      <c r="B14330" s="1">
        <f>DATE(2034,4,1) + TIME(0,0,0)</f>
        <v>49035</v>
      </c>
      <c r="C14330">
        <v>27.945877074999999</v>
      </c>
    </row>
    <row r="14331" spans="1:3" x14ac:dyDescent="0.25">
      <c r="A14331">
        <v>12539</v>
      </c>
      <c r="B14331" s="1">
        <f>DATE(2034,5,1) + TIME(0,0,0)</f>
        <v>49065</v>
      </c>
      <c r="C14331">
        <v>27.952398299999999</v>
      </c>
    </row>
    <row r="14332" spans="1:3" x14ac:dyDescent="0.25">
      <c r="A14332">
        <v>12570</v>
      </c>
      <c r="B14332" s="1">
        <f>DATE(2034,6,1) + TIME(0,0,0)</f>
        <v>49096</v>
      </c>
      <c r="C14332">
        <v>27.959127425999998</v>
      </c>
    </row>
    <row r="14333" spans="1:3" x14ac:dyDescent="0.25">
      <c r="A14333">
        <v>12600</v>
      </c>
      <c r="B14333" s="1">
        <f>DATE(2034,7,1) + TIME(0,0,0)</f>
        <v>49126</v>
      </c>
      <c r="C14333">
        <v>27.965625762999998</v>
      </c>
    </row>
    <row r="14334" spans="1:3" x14ac:dyDescent="0.25">
      <c r="A14334">
        <v>12631</v>
      </c>
      <c r="B14334" s="1">
        <f>DATE(2034,8,1) + TIME(0,0,0)</f>
        <v>49157</v>
      </c>
      <c r="C14334">
        <v>27.972330093</v>
      </c>
    </row>
    <row r="14335" spans="1:3" x14ac:dyDescent="0.25">
      <c r="A14335">
        <v>12662</v>
      </c>
      <c r="B14335" s="1">
        <f>DATE(2034,9,1) + TIME(0,0,0)</f>
        <v>49188</v>
      </c>
      <c r="C14335">
        <v>27.979021071999998</v>
      </c>
    </row>
    <row r="14336" spans="1:3" x14ac:dyDescent="0.25">
      <c r="A14336">
        <v>12692</v>
      </c>
      <c r="B14336" s="1">
        <f>DATE(2034,10,1) + TIME(0,0,0)</f>
        <v>49218</v>
      </c>
      <c r="C14336">
        <v>27.985485077</v>
      </c>
    </row>
    <row r="14337" spans="1:3" x14ac:dyDescent="0.25">
      <c r="A14337">
        <v>12723</v>
      </c>
      <c r="B14337" s="1">
        <f>DATE(2034,11,1) + TIME(0,0,0)</f>
        <v>49249</v>
      </c>
      <c r="C14337">
        <v>27.99215126</v>
      </c>
    </row>
    <row r="14338" spans="1:3" x14ac:dyDescent="0.25">
      <c r="A14338">
        <v>12753</v>
      </c>
      <c r="B14338" s="1">
        <f>DATE(2034,12,1) + TIME(0,0,0)</f>
        <v>49279</v>
      </c>
      <c r="C14338">
        <v>27.998590469</v>
      </c>
    </row>
    <row r="14339" spans="1:3" x14ac:dyDescent="0.25">
      <c r="A14339">
        <v>12784</v>
      </c>
      <c r="B14339" s="1">
        <f>DATE(2035,1,1) + TIME(0,0,0)</f>
        <v>49310</v>
      </c>
      <c r="C14339">
        <v>28.005233765</v>
      </c>
    </row>
    <row r="14340" spans="1:3" x14ac:dyDescent="0.25">
      <c r="A14340">
        <v>12815</v>
      </c>
      <c r="B14340" s="1">
        <f>DATE(2035,2,1) + TIME(0,0,0)</f>
        <v>49341</v>
      </c>
      <c r="C14340">
        <v>28.011863708</v>
      </c>
    </row>
    <row r="14341" spans="1:3" x14ac:dyDescent="0.25">
      <c r="A14341">
        <v>12843</v>
      </c>
      <c r="B14341" s="1">
        <f>DATE(2035,3,1) + TIME(0,0,0)</f>
        <v>49369</v>
      </c>
      <c r="C14341">
        <v>28.017841339</v>
      </c>
    </row>
    <row r="14342" spans="1:3" x14ac:dyDescent="0.25">
      <c r="A14342">
        <v>12874</v>
      </c>
      <c r="B14342" s="1">
        <f>DATE(2035,4,1) + TIME(0,0,0)</f>
        <v>49400</v>
      </c>
      <c r="C14342">
        <v>28.024448395</v>
      </c>
    </row>
    <row r="14343" spans="1:3" x14ac:dyDescent="0.25">
      <c r="A14343">
        <v>12904</v>
      </c>
      <c r="B14343" s="1">
        <f>DATE(2035,5,1) + TIME(0,0,0)</f>
        <v>49430</v>
      </c>
      <c r="C14343">
        <v>28.030830383000001</v>
      </c>
    </row>
    <row r="14344" spans="1:3" x14ac:dyDescent="0.25">
      <c r="A14344">
        <v>12935</v>
      </c>
      <c r="B14344" s="1">
        <f>DATE(2035,6,1) + TIME(0,0,0)</f>
        <v>49461</v>
      </c>
      <c r="C14344">
        <v>28.037412643</v>
      </c>
    </row>
    <row r="14345" spans="1:3" x14ac:dyDescent="0.25">
      <c r="A14345">
        <v>12965</v>
      </c>
      <c r="B14345" s="1">
        <f>DATE(2035,7,1) + TIME(0,0,0)</f>
        <v>49491</v>
      </c>
      <c r="C14345">
        <v>28.043771744000001</v>
      </c>
    </row>
    <row r="14346" spans="1:3" x14ac:dyDescent="0.25">
      <c r="A14346">
        <v>12996</v>
      </c>
      <c r="B14346" s="1">
        <f>DATE(2035,8,1) + TIME(0,0,0)</f>
        <v>49522</v>
      </c>
      <c r="C14346">
        <v>28.050331115999999</v>
      </c>
    </row>
    <row r="14347" spans="1:3" x14ac:dyDescent="0.25">
      <c r="A14347">
        <v>13027</v>
      </c>
      <c r="B14347" s="1">
        <f>DATE(2035,9,1) + TIME(0,0,0)</f>
        <v>49553</v>
      </c>
      <c r="C14347">
        <v>28.056877136000001</v>
      </c>
    </row>
    <row r="14348" spans="1:3" x14ac:dyDescent="0.25">
      <c r="A14348">
        <v>13057</v>
      </c>
      <c r="B14348" s="1">
        <f>DATE(2035,10,1) + TIME(0,0,0)</f>
        <v>49583</v>
      </c>
      <c r="C14348">
        <v>28.063201904</v>
      </c>
    </row>
    <row r="14349" spans="1:3" x14ac:dyDescent="0.25">
      <c r="A14349">
        <v>13088</v>
      </c>
      <c r="B14349" s="1">
        <f>DATE(2035,11,1) + TIME(0,0,0)</f>
        <v>49614</v>
      </c>
      <c r="C14349">
        <v>28.069725037000001</v>
      </c>
    </row>
    <row r="14350" spans="1:3" x14ac:dyDescent="0.25">
      <c r="A14350">
        <v>13118</v>
      </c>
      <c r="B14350" s="1">
        <f>DATE(2035,12,1) + TIME(0,0,0)</f>
        <v>49644</v>
      </c>
      <c r="C14350">
        <v>28.076026917</v>
      </c>
    </row>
    <row r="14351" spans="1:3" x14ac:dyDescent="0.25">
      <c r="A14351">
        <v>13149</v>
      </c>
      <c r="B14351" s="1">
        <f>DATE(2036,1,1) + TIME(0,0,0)</f>
        <v>49675</v>
      </c>
      <c r="C14351">
        <v>28.082527161000002</v>
      </c>
    </row>
    <row r="14352" spans="1:3" x14ac:dyDescent="0.25">
      <c r="A14352">
        <v>13180</v>
      </c>
      <c r="B14352" s="1">
        <f>DATE(2036,2,1) + TIME(0,0,0)</f>
        <v>49706</v>
      </c>
      <c r="C14352">
        <v>28.089014053</v>
      </c>
    </row>
    <row r="14353" spans="1:3" x14ac:dyDescent="0.25">
      <c r="A14353">
        <v>13209</v>
      </c>
      <c r="B14353" s="1">
        <f>DATE(2036,3,1) + TIME(0,0,0)</f>
        <v>49735</v>
      </c>
      <c r="C14353">
        <v>28.0950737</v>
      </c>
    </row>
    <row r="14354" spans="1:3" x14ac:dyDescent="0.25">
      <c r="A14354">
        <v>13240</v>
      </c>
      <c r="B14354" s="1">
        <f>DATE(2036,4,1) + TIME(0,0,0)</f>
        <v>49766</v>
      </c>
      <c r="C14354">
        <v>28.101537703999998</v>
      </c>
    </row>
    <row r="14355" spans="1:3" x14ac:dyDescent="0.25">
      <c r="A14355">
        <v>13270</v>
      </c>
      <c r="B14355" s="1">
        <f>DATE(2036,5,1) + TIME(0,0,0)</f>
        <v>49796</v>
      </c>
      <c r="C14355">
        <v>28.107784271</v>
      </c>
    </row>
    <row r="14356" spans="1:3" x14ac:dyDescent="0.25">
      <c r="A14356">
        <v>13301</v>
      </c>
      <c r="B14356" s="1">
        <f>DATE(2036,6,1) + TIME(0,0,0)</f>
        <v>49827</v>
      </c>
      <c r="C14356">
        <v>28.114225388000001</v>
      </c>
    </row>
    <row r="14357" spans="1:3" x14ac:dyDescent="0.25">
      <c r="A14357">
        <v>13331</v>
      </c>
      <c r="B14357" s="1">
        <f>DATE(2036,7,1) + TIME(0,0,0)</f>
        <v>49857</v>
      </c>
      <c r="C14357">
        <v>28.120449065999999</v>
      </c>
    </row>
    <row r="14358" spans="1:3" x14ac:dyDescent="0.25">
      <c r="A14358">
        <v>13362</v>
      </c>
      <c r="B14358" s="1">
        <f>DATE(2036,8,1) + TIME(0,0,0)</f>
        <v>49888</v>
      </c>
      <c r="C14358">
        <v>28.126867294</v>
      </c>
    </row>
    <row r="14359" spans="1:3" x14ac:dyDescent="0.25">
      <c r="A14359">
        <v>13393</v>
      </c>
      <c r="B14359" s="1">
        <f>DATE(2036,9,1) + TIME(0,0,0)</f>
        <v>49919</v>
      </c>
      <c r="C14359">
        <v>28.133275986000001</v>
      </c>
    </row>
    <row r="14360" spans="1:3" x14ac:dyDescent="0.25">
      <c r="A14360">
        <v>13423</v>
      </c>
      <c r="B14360" s="1">
        <f>DATE(2036,10,1) + TIME(0,0,0)</f>
        <v>49949</v>
      </c>
      <c r="C14360">
        <v>28.139465332</v>
      </c>
    </row>
    <row r="14361" spans="1:3" x14ac:dyDescent="0.25">
      <c r="A14361">
        <v>13454</v>
      </c>
      <c r="B14361" s="1">
        <f>DATE(2036,11,1) + TIME(0,0,0)</f>
        <v>49980</v>
      </c>
      <c r="C14361">
        <v>28.145851135000001</v>
      </c>
    </row>
    <row r="14362" spans="1:3" x14ac:dyDescent="0.25">
      <c r="A14362">
        <v>13484</v>
      </c>
      <c r="B14362" s="1">
        <f>DATE(2036,12,1) + TIME(0,0,0)</f>
        <v>50010</v>
      </c>
      <c r="C14362">
        <v>28.152019501000002</v>
      </c>
    </row>
    <row r="14363" spans="1:3" x14ac:dyDescent="0.25">
      <c r="A14363">
        <v>13515</v>
      </c>
      <c r="B14363" s="1">
        <f>DATE(2037,1,1) + TIME(0,0,0)</f>
        <v>50041</v>
      </c>
      <c r="C14363">
        <v>28.158382415999998</v>
      </c>
    </row>
    <row r="14364" spans="1:3" x14ac:dyDescent="0.25">
      <c r="A14364">
        <v>13546</v>
      </c>
      <c r="B14364" s="1">
        <f>DATE(2037,2,1) + TIME(0,0,0)</f>
        <v>50072</v>
      </c>
      <c r="C14364">
        <v>28.164733887000001</v>
      </c>
    </row>
    <row r="14365" spans="1:3" x14ac:dyDescent="0.25">
      <c r="A14365">
        <v>13574</v>
      </c>
      <c r="B14365" s="1">
        <f>DATE(2037,3,1) + TIME(0,0,0)</f>
        <v>50100</v>
      </c>
      <c r="C14365">
        <v>28.170459746999999</v>
      </c>
    </row>
    <row r="14366" spans="1:3" x14ac:dyDescent="0.25">
      <c r="A14366">
        <v>13605</v>
      </c>
      <c r="B14366" s="1">
        <f>DATE(2037,4,1) + TIME(0,0,0)</f>
        <v>50131</v>
      </c>
      <c r="C14366">
        <v>28.176790236999999</v>
      </c>
    </row>
    <row r="14367" spans="1:3" x14ac:dyDescent="0.25">
      <c r="A14367">
        <v>13635</v>
      </c>
      <c r="B14367" s="1">
        <f>DATE(2037,5,1) + TIME(0,0,0)</f>
        <v>50161</v>
      </c>
      <c r="C14367">
        <v>28.182905197</v>
      </c>
    </row>
    <row r="14368" spans="1:3" x14ac:dyDescent="0.25">
      <c r="A14368">
        <v>13666</v>
      </c>
      <c r="B14368" s="1">
        <f>DATE(2037,6,1) + TIME(0,0,0)</f>
        <v>50192</v>
      </c>
      <c r="C14368">
        <v>28.189212799</v>
      </c>
    </row>
    <row r="14369" spans="1:3" x14ac:dyDescent="0.25">
      <c r="A14369">
        <v>13696</v>
      </c>
      <c r="B14369" s="1">
        <f>DATE(2037,7,1) + TIME(0,0,0)</f>
        <v>50222</v>
      </c>
      <c r="C14369">
        <v>28.195304871000001</v>
      </c>
    </row>
    <row r="14370" spans="1:3" x14ac:dyDescent="0.25">
      <c r="A14370">
        <v>13727</v>
      </c>
      <c r="B14370" s="1">
        <f>DATE(2037,8,1) + TIME(0,0,0)</f>
        <v>50253</v>
      </c>
      <c r="C14370">
        <v>28.201591491999999</v>
      </c>
    </row>
    <row r="14371" spans="1:3" x14ac:dyDescent="0.25">
      <c r="A14371">
        <v>13758</v>
      </c>
      <c r="B14371" s="1">
        <f>DATE(2037,9,1) + TIME(0,0,0)</f>
        <v>50284</v>
      </c>
      <c r="C14371">
        <v>28.207866669000001</v>
      </c>
    </row>
    <row r="14372" spans="1:3" x14ac:dyDescent="0.25">
      <c r="A14372">
        <v>13788</v>
      </c>
      <c r="B14372" s="1">
        <f>DATE(2037,10,1) + TIME(0,0,0)</f>
        <v>50314</v>
      </c>
      <c r="C14372">
        <v>28.213928223</v>
      </c>
    </row>
    <row r="14373" spans="1:3" x14ac:dyDescent="0.25">
      <c r="A14373">
        <v>13819</v>
      </c>
      <c r="B14373" s="1">
        <f>DATE(2037,11,1) + TIME(0,0,0)</f>
        <v>50345</v>
      </c>
      <c r="C14373">
        <v>28.220180510999999</v>
      </c>
    </row>
    <row r="14374" spans="1:3" x14ac:dyDescent="0.25">
      <c r="A14374">
        <v>13849</v>
      </c>
      <c r="B14374" s="1">
        <f>DATE(2037,12,1) + TIME(0,0,0)</f>
        <v>50375</v>
      </c>
      <c r="C14374">
        <v>28.226222992</v>
      </c>
    </row>
    <row r="14375" spans="1:3" x14ac:dyDescent="0.25">
      <c r="A14375">
        <v>13880</v>
      </c>
      <c r="B14375" s="1">
        <f>DATE(2038,1,1) + TIME(0,0,0)</f>
        <v>50406</v>
      </c>
      <c r="C14375">
        <v>28.232454300000001</v>
      </c>
    </row>
    <row r="14376" spans="1:3" x14ac:dyDescent="0.25">
      <c r="A14376">
        <v>13911</v>
      </c>
      <c r="B14376" s="1">
        <f>DATE(2038,2,1) + TIME(0,0,0)</f>
        <v>50437</v>
      </c>
      <c r="C14376">
        <v>28.238674163999999</v>
      </c>
    </row>
    <row r="14377" spans="1:3" x14ac:dyDescent="0.25">
      <c r="A14377">
        <v>13939</v>
      </c>
      <c r="B14377" s="1">
        <f>DATE(2038,3,1) + TIME(0,0,0)</f>
        <v>50465</v>
      </c>
      <c r="C14377">
        <v>28.244283675999998</v>
      </c>
    </row>
    <row r="14378" spans="1:3" x14ac:dyDescent="0.25">
      <c r="A14378">
        <v>13970</v>
      </c>
      <c r="B14378" s="1">
        <f>DATE(2038,4,1) + TIME(0,0,0)</f>
        <v>50496</v>
      </c>
      <c r="C14378">
        <v>28.250484467</v>
      </c>
    </row>
    <row r="14379" spans="1:3" x14ac:dyDescent="0.25">
      <c r="A14379">
        <v>14000</v>
      </c>
      <c r="B14379" s="1">
        <f>DATE(2038,5,1) + TIME(0,0,0)</f>
        <v>50526</v>
      </c>
      <c r="C14379">
        <v>28.256475449</v>
      </c>
    </row>
    <row r="14380" spans="1:3" x14ac:dyDescent="0.25">
      <c r="A14380">
        <v>14031</v>
      </c>
      <c r="B14380" s="1">
        <f>DATE(2038,6,1) + TIME(0,0,0)</f>
        <v>50557</v>
      </c>
      <c r="C14380">
        <v>28.262653351000001</v>
      </c>
    </row>
    <row r="14381" spans="1:3" x14ac:dyDescent="0.25">
      <c r="A14381">
        <v>14061</v>
      </c>
      <c r="B14381" s="1">
        <f>DATE(2038,7,1) + TIME(0,0,0)</f>
        <v>50587</v>
      </c>
      <c r="C14381">
        <v>28.268623351999999</v>
      </c>
    </row>
    <row r="14382" spans="1:3" x14ac:dyDescent="0.25">
      <c r="A14382">
        <v>14092</v>
      </c>
      <c r="B14382" s="1">
        <f>DATE(2038,8,1) + TIME(0,0,0)</f>
        <v>50618</v>
      </c>
      <c r="C14382">
        <v>28.274782180999999</v>
      </c>
    </row>
    <row r="14383" spans="1:3" x14ac:dyDescent="0.25">
      <c r="A14383">
        <v>14123</v>
      </c>
      <c r="B14383" s="1">
        <f>DATE(2038,9,1) + TIME(0,0,0)</f>
        <v>50649</v>
      </c>
      <c r="C14383">
        <v>28.280929565000001</v>
      </c>
    </row>
    <row r="14384" spans="1:3" x14ac:dyDescent="0.25">
      <c r="A14384">
        <v>14153</v>
      </c>
      <c r="B14384" s="1">
        <f>DATE(2038,10,1) + TIME(0,0,0)</f>
        <v>50679</v>
      </c>
      <c r="C14384">
        <v>28.286869049</v>
      </c>
    </row>
    <row r="14385" spans="1:3" x14ac:dyDescent="0.25">
      <c r="A14385">
        <v>14184</v>
      </c>
      <c r="B14385" s="1">
        <f>DATE(2038,11,1) + TIME(0,0,0)</f>
        <v>50710</v>
      </c>
      <c r="C14385">
        <v>28.292995453</v>
      </c>
    </row>
    <row r="14386" spans="1:3" x14ac:dyDescent="0.25">
      <c r="A14386">
        <v>14214</v>
      </c>
      <c r="B14386" s="1">
        <f>DATE(2038,12,1) + TIME(0,0,0)</f>
        <v>50740</v>
      </c>
      <c r="C14386">
        <v>28.298913956</v>
      </c>
    </row>
    <row r="14387" spans="1:3" x14ac:dyDescent="0.25">
      <c r="A14387">
        <v>14245</v>
      </c>
      <c r="B14387" s="1">
        <f>DATE(2039,1,1) + TIME(0,0,0)</f>
        <v>50771</v>
      </c>
      <c r="C14387">
        <v>28.305021285999999</v>
      </c>
    </row>
    <row r="14388" spans="1:3" x14ac:dyDescent="0.25">
      <c r="A14388">
        <v>14276</v>
      </c>
      <c r="B14388" s="1">
        <f>DATE(2039,2,1) + TIME(0,0,0)</f>
        <v>50802</v>
      </c>
      <c r="C14388">
        <v>28.311117171999999</v>
      </c>
    </row>
    <row r="14389" spans="1:3" x14ac:dyDescent="0.25">
      <c r="A14389">
        <v>14304</v>
      </c>
      <c r="B14389" s="1">
        <f>DATE(2039,3,1) + TIME(0,0,0)</f>
        <v>50830</v>
      </c>
      <c r="C14389">
        <v>28.316614151</v>
      </c>
    </row>
    <row r="14390" spans="1:3" x14ac:dyDescent="0.25">
      <c r="A14390">
        <v>14335</v>
      </c>
      <c r="B14390" s="1">
        <f>DATE(2039,4,1) + TIME(0,0,0)</f>
        <v>50861</v>
      </c>
      <c r="C14390">
        <v>28.322689056000002</v>
      </c>
    </row>
    <row r="14391" spans="1:3" x14ac:dyDescent="0.25">
      <c r="A14391">
        <v>14365</v>
      </c>
      <c r="B14391" s="1">
        <f>DATE(2039,5,1) + TIME(0,0,0)</f>
        <v>50891</v>
      </c>
      <c r="C14391">
        <v>28.328559875</v>
      </c>
    </row>
    <row r="14392" spans="1:3" x14ac:dyDescent="0.25">
      <c r="A14392">
        <v>14396</v>
      </c>
      <c r="B14392" s="1">
        <f>DATE(2039,6,1) + TIME(0,0,0)</f>
        <v>50922</v>
      </c>
      <c r="C14392">
        <v>28.334615707000001</v>
      </c>
    </row>
    <row r="14393" spans="1:3" x14ac:dyDescent="0.25">
      <c r="A14393">
        <v>14426</v>
      </c>
      <c r="B14393" s="1">
        <f>DATE(2039,7,1) + TIME(0,0,0)</f>
        <v>50952</v>
      </c>
      <c r="C14393">
        <v>28.340467452999999</v>
      </c>
    </row>
    <row r="14394" spans="1:3" x14ac:dyDescent="0.25">
      <c r="A14394">
        <v>14457</v>
      </c>
      <c r="B14394" s="1">
        <f>DATE(2039,8,1) + TIME(0,0,0)</f>
        <v>50983</v>
      </c>
      <c r="C14394">
        <v>28.346502304000001</v>
      </c>
    </row>
    <row r="14395" spans="1:3" x14ac:dyDescent="0.25">
      <c r="A14395">
        <v>14488</v>
      </c>
      <c r="B14395" s="1">
        <f>DATE(2039,9,1) + TIME(0,0,0)</f>
        <v>51014</v>
      </c>
      <c r="C14395">
        <v>28.352527618</v>
      </c>
    </row>
    <row r="14396" spans="1:3" x14ac:dyDescent="0.25">
      <c r="A14396">
        <v>14518</v>
      </c>
      <c r="B14396" s="1">
        <f>DATE(2039,10,1) + TIME(0,0,0)</f>
        <v>51044</v>
      </c>
      <c r="C14396">
        <v>28.358350754</v>
      </c>
    </row>
    <row r="14397" spans="1:3" x14ac:dyDescent="0.25">
      <c r="A14397">
        <v>14549</v>
      </c>
      <c r="B14397" s="1">
        <f>DATE(2039,11,1) + TIME(0,0,0)</f>
        <v>51075</v>
      </c>
      <c r="C14397">
        <v>28.364355087</v>
      </c>
    </row>
    <row r="14398" spans="1:3" x14ac:dyDescent="0.25">
      <c r="A14398">
        <v>14579</v>
      </c>
      <c r="B14398" s="1">
        <f>DATE(2039,12,1) + TIME(0,0,0)</f>
        <v>51105</v>
      </c>
      <c r="C14398">
        <v>28.370159148999999</v>
      </c>
    </row>
    <row r="14399" spans="1:3" x14ac:dyDescent="0.25">
      <c r="A14399">
        <v>14610</v>
      </c>
      <c r="B14399" s="1">
        <f>DATE(2040,1,1) + TIME(0,0,0)</f>
        <v>51136</v>
      </c>
      <c r="C14399">
        <v>28.376144408999998</v>
      </c>
    </row>
    <row r="14400" spans="1:3" x14ac:dyDescent="0.25">
      <c r="A14400">
        <v>14641</v>
      </c>
      <c r="B14400" s="1">
        <f>DATE(2040,2,1) + TIME(0,0,0)</f>
        <v>51167</v>
      </c>
      <c r="C14400">
        <v>28.382120132000001</v>
      </c>
    </row>
    <row r="14401" spans="1:3" x14ac:dyDescent="0.25">
      <c r="A14401">
        <v>14670</v>
      </c>
      <c r="B14401" s="1">
        <f>DATE(2040,3,1) + TIME(0,0,0)</f>
        <v>51196</v>
      </c>
      <c r="C14401">
        <v>28.387702942000001</v>
      </c>
    </row>
    <row r="14402" spans="1:3" x14ac:dyDescent="0.25">
      <c r="A14402">
        <v>14701</v>
      </c>
      <c r="B14402" s="1">
        <f>DATE(2040,4,1) + TIME(0,0,0)</f>
        <v>51227</v>
      </c>
      <c r="C14402">
        <v>28.393659591999999</v>
      </c>
    </row>
    <row r="14403" spans="1:3" x14ac:dyDescent="0.25">
      <c r="A14403">
        <v>14731</v>
      </c>
      <c r="B14403" s="1">
        <f>DATE(2040,5,1) + TIME(0,0,0)</f>
        <v>51257</v>
      </c>
      <c r="C14403">
        <v>28.399414062000002</v>
      </c>
    </row>
    <row r="14404" spans="1:3" x14ac:dyDescent="0.25">
      <c r="A14404">
        <v>14762</v>
      </c>
      <c r="B14404" s="1">
        <f>DATE(2040,6,1) + TIME(0,0,0)</f>
        <v>51288</v>
      </c>
      <c r="C14404">
        <v>28.405351638999999</v>
      </c>
    </row>
    <row r="14405" spans="1:3" x14ac:dyDescent="0.25">
      <c r="A14405">
        <v>14792</v>
      </c>
      <c r="B14405" s="1">
        <f>DATE(2040,7,1) + TIME(0,0,0)</f>
        <v>51318</v>
      </c>
      <c r="C14405">
        <v>28.411087036000001</v>
      </c>
    </row>
    <row r="14406" spans="1:3" x14ac:dyDescent="0.25">
      <c r="A14406">
        <v>14823</v>
      </c>
      <c r="B14406" s="1">
        <f>DATE(2040,8,1) + TIME(0,0,0)</f>
        <v>51349</v>
      </c>
      <c r="C14406">
        <v>28.417005539000002</v>
      </c>
    </row>
    <row r="14407" spans="1:3" x14ac:dyDescent="0.25">
      <c r="A14407">
        <v>14854</v>
      </c>
      <c r="B14407" s="1">
        <f>DATE(2040,9,1) + TIME(0,0,0)</f>
        <v>51380</v>
      </c>
      <c r="C14407">
        <v>28.422914505000001</v>
      </c>
    </row>
    <row r="14408" spans="1:3" x14ac:dyDescent="0.25">
      <c r="A14408">
        <v>14884</v>
      </c>
      <c r="B14408" s="1">
        <f>DATE(2040,10,1) + TIME(0,0,0)</f>
        <v>51410</v>
      </c>
      <c r="C14408">
        <v>28.428623199</v>
      </c>
    </row>
    <row r="14409" spans="1:3" x14ac:dyDescent="0.25">
      <c r="A14409">
        <v>14915</v>
      </c>
      <c r="B14409" s="1">
        <f>DATE(2040,11,1) + TIME(0,0,0)</f>
        <v>51441</v>
      </c>
      <c r="C14409">
        <v>28.434511185000002</v>
      </c>
    </row>
    <row r="14410" spans="1:3" x14ac:dyDescent="0.25">
      <c r="A14410">
        <v>14945</v>
      </c>
      <c r="B14410" s="1">
        <f>DATE(2040,12,1) + TIME(0,0,0)</f>
        <v>51471</v>
      </c>
      <c r="C14410">
        <v>28.440200806</v>
      </c>
    </row>
    <row r="14411" spans="1:3" x14ac:dyDescent="0.25">
      <c r="A14411">
        <v>14976</v>
      </c>
      <c r="B14411" s="1">
        <f>DATE(2041,1,1) + TIME(0,0,0)</f>
        <v>51502</v>
      </c>
      <c r="C14411">
        <v>28.446071624999998</v>
      </c>
    </row>
    <row r="14412" spans="1:3" x14ac:dyDescent="0.25">
      <c r="A14412">
        <v>15007</v>
      </c>
      <c r="B14412" s="1">
        <f>DATE(2041,2,1) + TIME(0,0,0)</f>
        <v>51533</v>
      </c>
      <c r="C14412">
        <v>28.451930999999998</v>
      </c>
    </row>
    <row r="14413" spans="1:3" x14ac:dyDescent="0.25">
      <c r="A14413">
        <v>15035</v>
      </c>
      <c r="B14413" s="1">
        <f>DATE(2041,3,1) + TIME(0,0,0)</f>
        <v>51561</v>
      </c>
      <c r="C14413">
        <v>28.457216262999999</v>
      </c>
    </row>
    <row r="14414" spans="1:3" x14ac:dyDescent="0.25">
      <c r="A14414">
        <v>15066</v>
      </c>
      <c r="B14414" s="1">
        <f>DATE(2041,4,1) + TIME(0,0,0)</f>
        <v>51592</v>
      </c>
      <c r="C14414">
        <v>28.463058472</v>
      </c>
    </row>
    <row r="14415" spans="1:3" x14ac:dyDescent="0.25">
      <c r="A14415">
        <v>15096</v>
      </c>
      <c r="B14415" s="1">
        <f>DATE(2041,5,1) + TIME(0,0,0)</f>
        <v>51622</v>
      </c>
      <c r="C14415">
        <v>28.468704224</v>
      </c>
    </row>
    <row r="14416" spans="1:3" x14ac:dyDescent="0.25">
      <c r="A14416">
        <v>15127</v>
      </c>
      <c r="B14416" s="1">
        <f>DATE(2041,6,1) + TIME(0,0,0)</f>
        <v>51653</v>
      </c>
      <c r="C14416">
        <v>28.474527359</v>
      </c>
    </row>
    <row r="14417" spans="1:3" x14ac:dyDescent="0.25">
      <c r="A14417">
        <v>15157</v>
      </c>
      <c r="B14417" s="1">
        <f>DATE(2041,7,1) + TIME(0,0,0)</f>
        <v>51683</v>
      </c>
      <c r="C14417">
        <v>28.480154036999998</v>
      </c>
    </row>
    <row r="14418" spans="1:3" x14ac:dyDescent="0.25">
      <c r="A14418">
        <v>15188</v>
      </c>
      <c r="B14418" s="1">
        <f>DATE(2041,8,1) + TIME(0,0,0)</f>
        <v>51714</v>
      </c>
      <c r="C14418">
        <v>28.485958099000001</v>
      </c>
    </row>
    <row r="14419" spans="1:3" x14ac:dyDescent="0.25">
      <c r="A14419">
        <v>15219</v>
      </c>
      <c r="B14419" s="1">
        <f>DATE(2041,9,1) + TIME(0,0,0)</f>
        <v>51745</v>
      </c>
      <c r="C14419">
        <v>28.491752625</v>
      </c>
    </row>
    <row r="14420" spans="1:3" x14ac:dyDescent="0.25">
      <c r="A14420">
        <v>15249</v>
      </c>
      <c r="B14420" s="1">
        <f>DATE(2041,10,1) + TIME(0,0,0)</f>
        <v>51775</v>
      </c>
      <c r="C14420">
        <v>28.497352599999999</v>
      </c>
    </row>
    <row r="14421" spans="1:3" x14ac:dyDescent="0.25">
      <c r="A14421">
        <v>15280</v>
      </c>
      <c r="B14421" s="1">
        <f>DATE(2041,11,1) + TIME(0,0,0)</f>
        <v>51806</v>
      </c>
      <c r="C14421">
        <v>28.503129958999999</v>
      </c>
    </row>
    <row r="14422" spans="1:3" x14ac:dyDescent="0.25">
      <c r="A14422">
        <v>15310</v>
      </c>
      <c r="B14422" s="1">
        <f>DATE(2041,12,1) + TIME(0,0,0)</f>
        <v>51836</v>
      </c>
      <c r="C14422">
        <v>28.508710861000001</v>
      </c>
    </row>
    <row r="14423" spans="1:3" x14ac:dyDescent="0.25">
      <c r="A14423">
        <v>15341</v>
      </c>
      <c r="B14423" s="1">
        <f>DATE(2042,1,1) + TIME(0,0,0)</f>
        <v>51867</v>
      </c>
      <c r="C14423">
        <v>28.514469147</v>
      </c>
    </row>
    <row r="14424" spans="1:3" x14ac:dyDescent="0.25">
      <c r="A14424">
        <v>15372</v>
      </c>
      <c r="B14424" s="1">
        <f>DATE(2042,2,1) + TIME(0,0,0)</f>
        <v>51898</v>
      </c>
      <c r="C14424">
        <v>28.520219803</v>
      </c>
    </row>
    <row r="14425" spans="1:3" x14ac:dyDescent="0.25">
      <c r="A14425">
        <v>15400</v>
      </c>
      <c r="B14425" s="1">
        <f>DATE(2042,3,1) + TIME(0,0,0)</f>
        <v>51926</v>
      </c>
      <c r="C14425">
        <v>28.525403976</v>
      </c>
    </row>
    <row r="14426" spans="1:3" x14ac:dyDescent="0.25">
      <c r="A14426">
        <v>15431</v>
      </c>
      <c r="B14426" s="1">
        <f>DATE(2042,4,1) + TIME(0,0,0)</f>
        <v>51957</v>
      </c>
      <c r="C14426">
        <v>28.531135558999999</v>
      </c>
    </row>
    <row r="14427" spans="1:3" x14ac:dyDescent="0.25">
      <c r="A14427">
        <v>15461</v>
      </c>
      <c r="B14427" s="1">
        <f>DATE(2042,5,1) + TIME(0,0,0)</f>
        <v>51987</v>
      </c>
      <c r="C14427">
        <v>28.536672591999999</v>
      </c>
    </row>
    <row r="14428" spans="1:3" x14ac:dyDescent="0.25">
      <c r="A14428">
        <v>15492</v>
      </c>
      <c r="B14428" s="1">
        <f>DATE(2042,6,1) + TIME(0,0,0)</f>
        <v>52018</v>
      </c>
      <c r="C14428">
        <v>28.542387008999999</v>
      </c>
    </row>
    <row r="14429" spans="1:3" x14ac:dyDescent="0.25">
      <c r="A14429">
        <v>15522</v>
      </c>
      <c r="B14429" s="1">
        <f>DATE(2042,7,1) + TIME(0,0,0)</f>
        <v>52048</v>
      </c>
      <c r="C14429">
        <v>28.547906875999999</v>
      </c>
    </row>
    <row r="14430" spans="1:3" x14ac:dyDescent="0.25">
      <c r="A14430">
        <v>15553</v>
      </c>
      <c r="B14430" s="1">
        <f>DATE(2042,8,1) + TIME(0,0,0)</f>
        <v>52079</v>
      </c>
      <c r="C14430">
        <v>28.553602218999998</v>
      </c>
    </row>
    <row r="14431" spans="1:3" x14ac:dyDescent="0.25">
      <c r="A14431">
        <v>15584</v>
      </c>
      <c r="B14431" s="1">
        <f>DATE(2042,9,1) + TIME(0,0,0)</f>
        <v>52110</v>
      </c>
      <c r="C14431">
        <v>28.559288025000001</v>
      </c>
    </row>
    <row r="14432" spans="1:3" x14ac:dyDescent="0.25">
      <c r="A14432">
        <v>15614</v>
      </c>
      <c r="B14432" s="1">
        <f>DATE(2042,10,1) + TIME(0,0,0)</f>
        <v>52140</v>
      </c>
      <c r="C14432">
        <v>28.564783095999999</v>
      </c>
    </row>
    <row r="14433" spans="1:3" x14ac:dyDescent="0.25">
      <c r="A14433">
        <v>15645</v>
      </c>
      <c r="B14433" s="1">
        <f>DATE(2042,11,1) + TIME(0,0,0)</f>
        <v>52171</v>
      </c>
      <c r="C14433">
        <v>28.570449829000001</v>
      </c>
    </row>
    <row r="14434" spans="1:3" x14ac:dyDescent="0.25">
      <c r="A14434">
        <v>15675</v>
      </c>
      <c r="B14434" s="1">
        <f>DATE(2042,12,1) + TIME(0,0,0)</f>
        <v>52201</v>
      </c>
      <c r="C14434">
        <v>28.575927734</v>
      </c>
    </row>
    <row r="14435" spans="1:3" x14ac:dyDescent="0.25">
      <c r="A14435">
        <v>15706</v>
      </c>
      <c r="B14435" s="1">
        <f>DATE(2043,1,1) + TIME(0,0,0)</f>
        <v>52232</v>
      </c>
      <c r="C14435">
        <v>28.581577300999999</v>
      </c>
    </row>
    <row r="14436" spans="1:3" x14ac:dyDescent="0.25">
      <c r="A14436">
        <v>15737</v>
      </c>
      <c r="B14436" s="1">
        <f>DATE(2043,2,1) + TIME(0,0,0)</f>
        <v>52263</v>
      </c>
      <c r="C14436">
        <v>28.587219237999999</v>
      </c>
    </row>
    <row r="14437" spans="1:3" x14ac:dyDescent="0.25">
      <c r="A14437">
        <v>15765</v>
      </c>
      <c r="B14437" s="1">
        <f>DATE(2043,3,1) + TIME(0,0,0)</f>
        <v>52291</v>
      </c>
      <c r="C14437">
        <v>28.592308043999999</v>
      </c>
    </row>
    <row r="14438" spans="1:3" x14ac:dyDescent="0.25">
      <c r="A14438">
        <v>15796</v>
      </c>
      <c r="B14438" s="1">
        <f>DATE(2043,4,1) + TIME(0,0,0)</f>
        <v>52322</v>
      </c>
      <c r="C14438">
        <v>28.597932816</v>
      </c>
    </row>
    <row r="14439" spans="1:3" x14ac:dyDescent="0.25">
      <c r="A14439">
        <v>15826</v>
      </c>
      <c r="B14439" s="1">
        <f>DATE(2043,5,1) + TIME(0,0,0)</f>
        <v>52352</v>
      </c>
      <c r="C14439">
        <v>28.603366852000001</v>
      </c>
    </row>
    <row r="14440" spans="1:3" x14ac:dyDescent="0.25">
      <c r="A14440">
        <v>15857</v>
      </c>
      <c r="B14440" s="1">
        <f>DATE(2043,6,1) + TIME(0,0,0)</f>
        <v>52383</v>
      </c>
      <c r="C14440">
        <v>28.608974456999999</v>
      </c>
    </row>
    <row r="14441" spans="1:3" x14ac:dyDescent="0.25">
      <c r="A14441">
        <v>15887</v>
      </c>
      <c r="B14441" s="1">
        <f>DATE(2043,7,1) + TIME(0,0,0)</f>
        <v>52413</v>
      </c>
      <c r="C14441">
        <v>28.614391327</v>
      </c>
    </row>
    <row r="14442" spans="1:3" x14ac:dyDescent="0.25">
      <c r="A14442">
        <v>15918</v>
      </c>
      <c r="B14442" s="1">
        <f>DATE(2043,8,1) + TIME(0,0,0)</f>
        <v>52444</v>
      </c>
      <c r="C14442">
        <v>28.619979858000001</v>
      </c>
    </row>
    <row r="14443" spans="1:3" x14ac:dyDescent="0.25">
      <c r="A14443">
        <v>15949</v>
      </c>
      <c r="B14443" s="1">
        <f>DATE(2043,9,1) + TIME(0,0,0)</f>
        <v>52475</v>
      </c>
      <c r="C14443">
        <v>28.625560759999999</v>
      </c>
    </row>
    <row r="14444" spans="1:3" x14ac:dyDescent="0.25">
      <c r="A14444">
        <v>15979</v>
      </c>
      <c r="B14444" s="1">
        <f>DATE(2043,10,1) + TIME(0,0,0)</f>
        <v>52505</v>
      </c>
      <c r="C14444">
        <v>28.630952834999999</v>
      </c>
    </row>
    <row r="14445" spans="1:3" x14ac:dyDescent="0.25">
      <c r="A14445">
        <v>16010</v>
      </c>
      <c r="B14445" s="1">
        <f>DATE(2043,11,1) + TIME(0,0,0)</f>
        <v>52536</v>
      </c>
      <c r="C14445">
        <v>28.636516571000001</v>
      </c>
    </row>
    <row r="14446" spans="1:3" x14ac:dyDescent="0.25">
      <c r="A14446">
        <v>16040</v>
      </c>
      <c r="B14446" s="1">
        <f>DATE(2043,12,1) + TIME(0,0,0)</f>
        <v>52566</v>
      </c>
      <c r="C14446">
        <v>28.641893387</v>
      </c>
    </row>
    <row r="14447" spans="1:3" x14ac:dyDescent="0.25">
      <c r="A14447">
        <v>16071</v>
      </c>
      <c r="B14447" s="1">
        <f>DATE(2044,1,1) + TIME(0,0,0)</f>
        <v>52597</v>
      </c>
      <c r="C14447">
        <v>28.647438049000002</v>
      </c>
    </row>
    <row r="14448" spans="1:3" x14ac:dyDescent="0.25">
      <c r="A14448">
        <v>16102</v>
      </c>
      <c r="B14448" s="1">
        <f>DATE(2044,2,1) + TIME(0,0,0)</f>
        <v>52628</v>
      </c>
      <c r="C14448">
        <v>28.652976989999999</v>
      </c>
    </row>
    <row r="14449" spans="1:3" x14ac:dyDescent="0.25">
      <c r="A14449">
        <v>16131</v>
      </c>
      <c r="B14449" s="1">
        <f>DATE(2044,3,1) + TIME(0,0,0)</f>
        <v>52657</v>
      </c>
      <c r="C14449">
        <v>28.658147811999999</v>
      </c>
    </row>
    <row r="14450" spans="1:3" x14ac:dyDescent="0.25">
      <c r="A14450">
        <v>16162</v>
      </c>
      <c r="B14450" s="1">
        <f>DATE(2044,4,1) + TIME(0,0,0)</f>
        <v>52688</v>
      </c>
      <c r="C14450">
        <v>28.663669586000001</v>
      </c>
    </row>
    <row r="14451" spans="1:3" x14ac:dyDescent="0.25">
      <c r="A14451">
        <v>16192</v>
      </c>
      <c r="B14451" s="1">
        <f>DATE(2044,5,1) + TIME(0,0,0)</f>
        <v>52718</v>
      </c>
      <c r="C14451">
        <v>28.669004439999998</v>
      </c>
    </row>
    <row r="14452" spans="1:3" x14ac:dyDescent="0.25">
      <c r="A14452">
        <v>16223</v>
      </c>
      <c r="B14452" s="1">
        <f>DATE(2044,6,1) + TIME(0,0,0)</f>
        <v>52749</v>
      </c>
      <c r="C14452">
        <v>28.674507140999999</v>
      </c>
    </row>
    <row r="14453" spans="1:3" x14ac:dyDescent="0.25">
      <c r="A14453">
        <v>16253</v>
      </c>
      <c r="B14453" s="1">
        <f>DATE(2044,7,1) + TIME(0,0,0)</f>
        <v>52779</v>
      </c>
      <c r="C14453">
        <v>28.679824829000001</v>
      </c>
    </row>
    <row r="14454" spans="1:3" x14ac:dyDescent="0.25">
      <c r="A14454">
        <v>16284</v>
      </c>
      <c r="B14454" s="1">
        <f>DATE(2044,8,1) + TIME(0,0,0)</f>
        <v>52810</v>
      </c>
      <c r="C14454">
        <v>28.685312271000001</v>
      </c>
    </row>
    <row r="14455" spans="1:3" x14ac:dyDescent="0.25">
      <c r="A14455">
        <v>16315</v>
      </c>
      <c r="B14455" s="1">
        <f>DATE(2044,9,1) + TIME(0,0,0)</f>
        <v>52841</v>
      </c>
      <c r="C14455">
        <v>28.690790176</v>
      </c>
    </row>
    <row r="14456" spans="1:3" x14ac:dyDescent="0.25">
      <c r="A14456">
        <v>16345</v>
      </c>
      <c r="B14456" s="1">
        <f>DATE(2044,10,1) + TIME(0,0,0)</f>
        <v>52871</v>
      </c>
      <c r="C14456">
        <v>28.696084976000002</v>
      </c>
    </row>
    <row r="14457" spans="1:3" x14ac:dyDescent="0.25">
      <c r="A14457">
        <v>16376</v>
      </c>
      <c r="B14457" s="1">
        <f>DATE(2044,11,1) + TIME(0,0,0)</f>
        <v>52902</v>
      </c>
      <c r="C14457">
        <v>28.701545715000002</v>
      </c>
    </row>
    <row r="14458" spans="1:3" x14ac:dyDescent="0.25">
      <c r="A14458">
        <v>16406</v>
      </c>
      <c r="B14458" s="1">
        <f>DATE(2044,12,1) + TIME(0,0,0)</f>
        <v>52932</v>
      </c>
      <c r="C14458">
        <v>28.706823349</v>
      </c>
    </row>
    <row r="14459" spans="1:3" x14ac:dyDescent="0.25">
      <c r="A14459">
        <v>16437</v>
      </c>
      <c r="B14459" s="1">
        <f>DATE(2045,1,1) + TIME(0,0,0)</f>
        <v>52963</v>
      </c>
      <c r="C14459">
        <v>28.712266922000001</v>
      </c>
    </row>
    <row r="14460" spans="1:3" x14ac:dyDescent="0.25">
      <c r="A14460">
        <v>16468</v>
      </c>
      <c r="B14460" s="1">
        <f>DATE(2045,2,1) + TIME(0,0,0)</f>
        <v>52994</v>
      </c>
      <c r="C14460">
        <v>28.717704773000001</v>
      </c>
    </row>
    <row r="14461" spans="1:3" x14ac:dyDescent="0.25">
      <c r="A14461">
        <v>16496</v>
      </c>
      <c r="B14461" s="1">
        <f>DATE(2045,3,1) + TIME(0,0,0)</f>
        <v>53022</v>
      </c>
      <c r="C14461">
        <v>28.722606659</v>
      </c>
    </row>
    <row r="14462" spans="1:3" x14ac:dyDescent="0.25">
      <c r="A14462">
        <v>16527</v>
      </c>
      <c r="B14462" s="1">
        <f>DATE(2045,4,1) + TIME(0,0,0)</f>
        <v>53053</v>
      </c>
      <c r="C14462">
        <v>28.728027344000001</v>
      </c>
    </row>
    <row r="14463" spans="1:3" x14ac:dyDescent="0.25">
      <c r="A14463">
        <v>16557</v>
      </c>
      <c r="B14463" s="1">
        <f>DATE(2045,5,1) + TIME(0,0,0)</f>
        <v>53083</v>
      </c>
      <c r="C14463">
        <v>28.733264923</v>
      </c>
    </row>
    <row r="14464" spans="1:3" x14ac:dyDescent="0.25">
      <c r="A14464">
        <v>16588</v>
      </c>
      <c r="B14464" s="1">
        <f>DATE(2045,6,1) + TIME(0,0,0)</f>
        <v>53114</v>
      </c>
      <c r="C14464">
        <v>28.738668442000002</v>
      </c>
    </row>
    <row r="14465" spans="1:3" x14ac:dyDescent="0.25">
      <c r="A14465">
        <v>16618</v>
      </c>
      <c r="B14465" s="1">
        <f>DATE(2045,7,1) + TIME(0,0,0)</f>
        <v>53144</v>
      </c>
      <c r="C14465">
        <v>28.743890761999999</v>
      </c>
    </row>
    <row r="14466" spans="1:3" x14ac:dyDescent="0.25">
      <c r="A14466">
        <v>16649</v>
      </c>
      <c r="B14466" s="1">
        <f>DATE(2045,8,1) + TIME(0,0,0)</f>
        <v>53175</v>
      </c>
      <c r="C14466">
        <v>28.749279022</v>
      </c>
    </row>
    <row r="14467" spans="1:3" x14ac:dyDescent="0.25">
      <c r="A14467">
        <v>16680</v>
      </c>
      <c r="B14467" s="1">
        <f>DATE(2045,9,1) + TIME(0,0,0)</f>
        <v>53206</v>
      </c>
      <c r="C14467">
        <v>28.754657744999999</v>
      </c>
    </row>
    <row r="14468" spans="1:3" x14ac:dyDescent="0.25">
      <c r="A14468">
        <v>16710</v>
      </c>
      <c r="B14468" s="1">
        <f>DATE(2045,10,1) + TIME(0,0,0)</f>
        <v>53236</v>
      </c>
      <c r="C14468">
        <v>28.759855269999999</v>
      </c>
    </row>
    <row r="14469" spans="1:3" x14ac:dyDescent="0.25">
      <c r="A14469">
        <v>16741</v>
      </c>
      <c r="B14469" s="1">
        <f>DATE(2045,11,1) + TIME(0,0,0)</f>
        <v>53267</v>
      </c>
      <c r="C14469">
        <v>28.765218735000001</v>
      </c>
    </row>
    <row r="14470" spans="1:3" x14ac:dyDescent="0.25">
      <c r="A14470">
        <v>16771</v>
      </c>
      <c r="B14470" s="1">
        <f>DATE(2045,12,1) + TIME(0,0,0)</f>
        <v>53297</v>
      </c>
      <c r="C14470">
        <v>28.770399093999998</v>
      </c>
    </row>
    <row r="14471" spans="1:3" x14ac:dyDescent="0.25">
      <c r="A14471">
        <v>16802</v>
      </c>
      <c r="B14471" s="1">
        <f>DATE(2046,1,1) + TIME(0,0,0)</f>
        <v>53328</v>
      </c>
      <c r="C14471">
        <v>28.775745392000001</v>
      </c>
    </row>
    <row r="14472" spans="1:3" x14ac:dyDescent="0.25">
      <c r="A14472">
        <v>16833</v>
      </c>
      <c r="B14472" s="1">
        <f>DATE(2046,2,1) + TIME(0,0,0)</f>
        <v>53359</v>
      </c>
      <c r="C14472">
        <v>28.781084061000001</v>
      </c>
    </row>
    <row r="14473" spans="1:3" x14ac:dyDescent="0.25">
      <c r="A14473">
        <v>16861</v>
      </c>
      <c r="B14473" s="1">
        <f>DATE(2046,3,1) + TIME(0,0,0)</f>
        <v>53387</v>
      </c>
      <c r="C14473">
        <v>28.785898208999999</v>
      </c>
    </row>
    <row r="14474" spans="1:3" x14ac:dyDescent="0.25">
      <c r="A14474">
        <v>16892</v>
      </c>
      <c r="B14474" s="1">
        <f>DATE(2046,4,1) + TIME(0,0,0)</f>
        <v>53418</v>
      </c>
      <c r="C14474">
        <v>28.791221619000002</v>
      </c>
    </row>
    <row r="14475" spans="1:3" x14ac:dyDescent="0.25">
      <c r="A14475">
        <v>16922</v>
      </c>
      <c r="B14475" s="1">
        <f>DATE(2046,5,1) + TIME(0,0,0)</f>
        <v>53448</v>
      </c>
      <c r="C14475">
        <v>28.796363831000001</v>
      </c>
    </row>
    <row r="14476" spans="1:3" x14ac:dyDescent="0.25">
      <c r="A14476">
        <v>16953</v>
      </c>
      <c r="B14476" s="1">
        <f>DATE(2046,6,1) + TIME(0,0,0)</f>
        <v>53479</v>
      </c>
      <c r="C14476">
        <v>28.801670074</v>
      </c>
    </row>
    <row r="14477" spans="1:3" x14ac:dyDescent="0.25">
      <c r="A14477">
        <v>16983</v>
      </c>
      <c r="B14477" s="1">
        <f>DATE(2046,7,1) + TIME(0,0,0)</f>
        <v>53509</v>
      </c>
      <c r="C14477">
        <v>28.806798935</v>
      </c>
    </row>
    <row r="14478" spans="1:3" x14ac:dyDescent="0.25">
      <c r="A14478">
        <v>17014</v>
      </c>
      <c r="B14478" s="1">
        <f>DATE(2046,8,1) + TIME(0,0,0)</f>
        <v>53540</v>
      </c>
      <c r="C14478">
        <v>28.812088013</v>
      </c>
    </row>
    <row r="14479" spans="1:3" x14ac:dyDescent="0.25">
      <c r="A14479">
        <v>17045</v>
      </c>
      <c r="B14479" s="1">
        <f>DATE(2046,9,1) + TIME(0,0,0)</f>
        <v>53571</v>
      </c>
      <c r="C14479">
        <v>28.817371368</v>
      </c>
    </row>
    <row r="14480" spans="1:3" x14ac:dyDescent="0.25">
      <c r="A14480">
        <v>17075</v>
      </c>
      <c r="B14480" s="1">
        <f>DATE(2046,10,1) + TIME(0,0,0)</f>
        <v>53601</v>
      </c>
      <c r="C14480">
        <v>28.822475433000001</v>
      </c>
    </row>
    <row r="14481" spans="1:3" x14ac:dyDescent="0.25">
      <c r="A14481">
        <v>17106</v>
      </c>
      <c r="B14481" s="1">
        <f>DATE(2046,11,1) + TIME(0,0,0)</f>
        <v>53632</v>
      </c>
      <c r="C14481">
        <v>28.827741623000001</v>
      </c>
    </row>
    <row r="14482" spans="1:3" x14ac:dyDescent="0.25">
      <c r="A14482">
        <v>17136</v>
      </c>
      <c r="B14482" s="1">
        <f>DATE(2046,12,1) + TIME(0,0,0)</f>
        <v>53662</v>
      </c>
      <c r="C14482">
        <v>28.832830429000001</v>
      </c>
    </row>
    <row r="14483" spans="1:3" x14ac:dyDescent="0.25">
      <c r="A14483">
        <v>17167</v>
      </c>
      <c r="B14483" s="1">
        <f>DATE(2047,1,1) + TIME(0,0,0)</f>
        <v>53693</v>
      </c>
      <c r="C14483">
        <v>28.83808136</v>
      </c>
    </row>
    <row r="14484" spans="1:3" x14ac:dyDescent="0.25">
      <c r="A14484">
        <v>17198</v>
      </c>
      <c r="B14484" s="1">
        <f>DATE(2047,2,1) + TIME(0,0,0)</f>
        <v>53724</v>
      </c>
      <c r="C14484">
        <v>28.843322753999999</v>
      </c>
    </row>
    <row r="14485" spans="1:3" x14ac:dyDescent="0.25">
      <c r="A14485">
        <v>17226</v>
      </c>
      <c r="B14485" s="1">
        <f>DATE(2047,3,1) + TIME(0,0,0)</f>
        <v>53752</v>
      </c>
      <c r="C14485">
        <v>28.848051071</v>
      </c>
    </row>
    <row r="14486" spans="1:3" x14ac:dyDescent="0.25">
      <c r="A14486">
        <v>17257</v>
      </c>
      <c r="B14486" s="1">
        <f>DATE(2047,4,1) + TIME(0,0,0)</f>
        <v>53783</v>
      </c>
      <c r="C14486">
        <v>28.853279113999999</v>
      </c>
    </row>
    <row r="14487" spans="1:3" x14ac:dyDescent="0.25">
      <c r="A14487">
        <v>17287</v>
      </c>
      <c r="B14487" s="1">
        <f>DATE(2047,5,1) + TIME(0,0,0)</f>
        <v>53813</v>
      </c>
      <c r="C14487">
        <v>28.858329773000001</v>
      </c>
    </row>
    <row r="14488" spans="1:3" x14ac:dyDescent="0.25">
      <c r="A14488">
        <v>17318</v>
      </c>
      <c r="B14488" s="1">
        <f>DATE(2047,6,1) + TIME(0,0,0)</f>
        <v>53844</v>
      </c>
      <c r="C14488">
        <v>28.863542556999999</v>
      </c>
    </row>
    <row r="14489" spans="1:3" x14ac:dyDescent="0.25">
      <c r="A14489">
        <v>17348</v>
      </c>
      <c r="B14489" s="1">
        <f>DATE(2047,7,1) + TIME(0,0,0)</f>
        <v>53874</v>
      </c>
      <c r="C14489">
        <v>28.868577956999999</v>
      </c>
    </row>
    <row r="14490" spans="1:3" x14ac:dyDescent="0.25">
      <c r="A14490">
        <v>17379</v>
      </c>
      <c r="B14490" s="1">
        <f>DATE(2047,8,1) + TIME(0,0,0)</f>
        <v>53905</v>
      </c>
      <c r="C14490">
        <v>28.873773575000001</v>
      </c>
    </row>
    <row r="14491" spans="1:3" x14ac:dyDescent="0.25">
      <c r="A14491">
        <v>17410</v>
      </c>
      <c r="B14491" s="1">
        <f>DATE(2047,9,1) + TIME(0,0,0)</f>
        <v>53936</v>
      </c>
      <c r="C14491">
        <v>28.878961563000001</v>
      </c>
    </row>
    <row r="14492" spans="1:3" x14ac:dyDescent="0.25">
      <c r="A14492">
        <v>17440</v>
      </c>
      <c r="B14492" s="1">
        <f>DATE(2047,10,1) + TIME(0,0,0)</f>
        <v>53966</v>
      </c>
      <c r="C14492">
        <v>28.883975982999999</v>
      </c>
    </row>
    <row r="14493" spans="1:3" x14ac:dyDescent="0.25">
      <c r="A14493">
        <v>17471</v>
      </c>
      <c r="B14493" s="1">
        <f>DATE(2047,11,1) + TIME(0,0,0)</f>
        <v>53997</v>
      </c>
      <c r="C14493">
        <v>28.889148712000001</v>
      </c>
    </row>
    <row r="14494" spans="1:3" x14ac:dyDescent="0.25">
      <c r="A14494">
        <v>17501</v>
      </c>
      <c r="B14494" s="1">
        <f>DATE(2047,12,1) + TIME(0,0,0)</f>
        <v>54027</v>
      </c>
      <c r="C14494">
        <v>28.894147873000001</v>
      </c>
    </row>
    <row r="14495" spans="1:3" x14ac:dyDescent="0.25">
      <c r="A14495">
        <v>17532</v>
      </c>
      <c r="B14495" s="1">
        <f>DATE(2048,1,1) + TIME(0,0,0)</f>
        <v>54058</v>
      </c>
      <c r="C14495">
        <v>28.899305343999998</v>
      </c>
    </row>
    <row r="14496" spans="1:3" x14ac:dyDescent="0.25">
      <c r="A14496">
        <v>17563</v>
      </c>
      <c r="B14496" s="1">
        <f>DATE(2048,2,1) + TIME(0,0,0)</f>
        <v>54089</v>
      </c>
      <c r="C14496">
        <v>28.904455185</v>
      </c>
    </row>
    <row r="14497" spans="1:3" x14ac:dyDescent="0.25">
      <c r="A14497">
        <v>17592</v>
      </c>
      <c r="B14497" s="1">
        <f>DATE(2048,3,1) + TIME(0,0,0)</f>
        <v>54118</v>
      </c>
      <c r="C14497">
        <v>28.909265518000002</v>
      </c>
    </row>
    <row r="14498" spans="1:3" x14ac:dyDescent="0.25">
      <c r="A14498">
        <v>17623</v>
      </c>
      <c r="B14498" s="1">
        <f>DATE(2048,4,1) + TIME(0,0,0)</f>
        <v>54149</v>
      </c>
      <c r="C14498">
        <v>28.914400100999998</v>
      </c>
    </row>
    <row r="14499" spans="1:3" x14ac:dyDescent="0.25">
      <c r="A14499">
        <v>17653</v>
      </c>
      <c r="B14499" s="1">
        <f>DATE(2048,5,1) + TIME(0,0,0)</f>
        <v>54179</v>
      </c>
      <c r="C14499">
        <v>28.919363021999999</v>
      </c>
    </row>
    <row r="14500" spans="1:3" x14ac:dyDescent="0.25">
      <c r="A14500">
        <v>17684</v>
      </c>
      <c r="B14500" s="1">
        <f>DATE(2048,6,1) + TIME(0,0,0)</f>
        <v>54210</v>
      </c>
      <c r="C14500">
        <v>28.924482346000001</v>
      </c>
    </row>
    <row r="14501" spans="1:3" x14ac:dyDescent="0.25">
      <c r="A14501">
        <v>17714</v>
      </c>
      <c r="B14501" s="1">
        <f>DATE(2048,7,1) + TIME(0,0,0)</f>
        <v>54240</v>
      </c>
      <c r="C14501">
        <v>28.929430008000001</v>
      </c>
    </row>
    <row r="14502" spans="1:3" x14ac:dyDescent="0.25">
      <c r="A14502">
        <v>17745</v>
      </c>
      <c r="B14502" s="1">
        <f>DATE(2048,8,1) + TIME(0,0,0)</f>
        <v>54271</v>
      </c>
      <c r="C14502">
        <v>28.934534072999998</v>
      </c>
    </row>
    <row r="14503" spans="1:3" x14ac:dyDescent="0.25">
      <c r="A14503">
        <v>17776</v>
      </c>
      <c r="B14503" s="1">
        <f>DATE(2048,9,1) + TIME(0,0,0)</f>
        <v>54302</v>
      </c>
      <c r="C14503">
        <v>28.939632415999998</v>
      </c>
    </row>
    <row r="14504" spans="1:3" x14ac:dyDescent="0.25">
      <c r="A14504">
        <v>17806</v>
      </c>
      <c r="B14504" s="1">
        <f>DATE(2048,10,1) + TIME(0,0,0)</f>
        <v>54332</v>
      </c>
      <c r="C14504">
        <v>28.944557190000001</v>
      </c>
    </row>
    <row r="14505" spans="1:3" x14ac:dyDescent="0.25">
      <c r="A14505">
        <v>17837</v>
      </c>
      <c r="B14505" s="1">
        <f>DATE(2048,11,1) + TIME(0,0,0)</f>
        <v>54363</v>
      </c>
      <c r="C14505">
        <v>28.949640274</v>
      </c>
    </row>
    <row r="14506" spans="1:3" x14ac:dyDescent="0.25">
      <c r="A14506">
        <v>17867</v>
      </c>
      <c r="B14506" s="1">
        <f>DATE(2048,12,1) + TIME(0,0,0)</f>
        <v>54393</v>
      </c>
      <c r="C14506">
        <v>28.954551696999999</v>
      </c>
    </row>
    <row r="14507" spans="1:3" x14ac:dyDescent="0.25">
      <c r="A14507">
        <v>17898</v>
      </c>
      <c r="B14507" s="1">
        <f>DATE(2049,1,1) + TIME(0,0,0)</f>
        <v>54424</v>
      </c>
      <c r="C14507">
        <v>28.959619522000001</v>
      </c>
    </row>
    <row r="14508" spans="1:3" x14ac:dyDescent="0.25">
      <c r="A14508">
        <v>17929</v>
      </c>
      <c r="B14508" s="1">
        <f>DATE(2049,2,1) + TIME(0,0,0)</f>
        <v>54455</v>
      </c>
      <c r="C14508">
        <v>28.964679717999999</v>
      </c>
    </row>
    <row r="14509" spans="1:3" x14ac:dyDescent="0.25">
      <c r="A14509">
        <v>17957</v>
      </c>
      <c r="B14509" s="1">
        <f>DATE(2049,3,1) + TIME(0,0,0)</f>
        <v>54483</v>
      </c>
      <c r="C14509">
        <v>28.969244003</v>
      </c>
    </row>
    <row r="14510" spans="1:3" x14ac:dyDescent="0.25">
      <c r="A14510">
        <v>17988</v>
      </c>
      <c r="B14510" s="1">
        <f>DATE(2049,4,1) + TIME(0,0,0)</f>
        <v>54514</v>
      </c>
      <c r="C14510">
        <v>28.974290847999999</v>
      </c>
    </row>
    <row r="14511" spans="1:3" x14ac:dyDescent="0.25">
      <c r="A14511">
        <v>18018</v>
      </c>
      <c r="B14511" s="1">
        <f>DATE(2049,5,1) + TIME(0,0,0)</f>
        <v>54544</v>
      </c>
      <c r="C14511">
        <v>28.979166030999998</v>
      </c>
    </row>
    <row r="14512" spans="1:3" x14ac:dyDescent="0.25">
      <c r="A14512">
        <v>18049</v>
      </c>
      <c r="B14512" s="1">
        <f>DATE(2049,6,1) + TIME(0,0,0)</f>
        <v>54575</v>
      </c>
      <c r="C14512">
        <v>28.984197617</v>
      </c>
    </row>
    <row r="14513" spans="1:3" x14ac:dyDescent="0.25">
      <c r="A14513">
        <v>18079</v>
      </c>
      <c r="B14513" s="1">
        <f>DATE(2049,7,1) + TIME(0,0,0)</f>
        <v>54605</v>
      </c>
      <c r="C14513">
        <v>28.989061356000001</v>
      </c>
    </row>
    <row r="14514" spans="1:3" x14ac:dyDescent="0.25">
      <c r="A14514">
        <v>18110</v>
      </c>
      <c r="B14514" s="1">
        <f>DATE(2049,8,1) + TIME(0,0,0)</f>
        <v>54636</v>
      </c>
      <c r="C14514">
        <v>28.994077682</v>
      </c>
    </row>
    <row r="14515" spans="1:3" x14ac:dyDescent="0.25">
      <c r="A14515">
        <v>18141</v>
      </c>
      <c r="B14515" s="1">
        <f>DATE(2049,9,1) + TIME(0,0,0)</f>
        <v>54667</v>
      </c>
      <c r="C14515">
        <v>28.999086380000001</v>
      </c>
    </row>
    <row r="14516" spans="1:3" x14ac:dyDescent="0.25">
      <c r="A14516">
        <v>18171</v>
      </c>
      <c r="B14516" s="1">
        <f>DATE(2049,10,1) + TIME(0,0,0)</f>
        <v>54697</v>
      </c>
      <c r="C14516">
        <v>29.003929138</v>
      </c>
    </row>
    <row r="14517" spans="1:3" x14ac:dyDescent="0.25">
      <c r="A14517">
        <v>18202</v>
      </c>
      <c r="B14517" s="1">
        <f>DATE(2049,11,1) + TIME(0,0,0)</f>
        <v>54728</v>
      </c>
      <c r="C14517">
        <v>29.008924484000001</v>
      </c>
    </row>
    <row r="14518" spans="1:3" x14ac:dyDescent="0.25">
      <c r="A14518">
        <v>18232</v>
      </c>
      <c r="B14518" s="1">
        <f>DATE(2049,12,1) + TIME(0,0,0)</f>
        <v>54758</v>
      </c>
      <c r="C14518">
        <v>29.013750076000001</v>
      </c>
    </row>
    <row r="14519" spans="1:3" x14ac:dyDescent="0.25">
      <c r="A14519">
        <v>18263</v>
      </c>
      <c r="B14519" s="1">
        <f>DATE(2050,1,1) + TIME(0,0,0)</f>
        <v>54789</v>
      </c>
      <c r="C14519">
        <v>29.018732070999999</v>
      </c>
    </row>
    <row r="14521" spans="1:3" x14ac:dyDescent="0.25">
      <c r="A14521" t="s">
        <v>27</v>
      </c>
    </row>
    <row r="14523" spans="1:3" x14ac:dyDescent="0.25">
      <c r="A14523" t="s">
        <v>1</v>
      </c>
      <c r="B14523" t="s">
        <v>2</v>
      </c>
      <c r="C14523" t="s">
        <v>3</v>
      </c>
    </row>
    <row r="14524" spans="1:3" x14ac:dyDescent="0.25">
      <c r="A14524">
        <v>0</v>
      </c>
      <c r="B14524" s="1">
        <f>DATE(2000,1,1) + TIME(0,0,0)</f>
        <v>36526</v>
      </c>
      <c r="C14524">
        <v>0</v>
      </c>
    </row>
    <row r="14525" spans="1:3" x14ac:dyDescent="0.25">
      <c r="A14525">
        <v>31</v>
      </c>
      <c r="B14525" s="1">
        <f>DATE(2000,2,1) + TIME(0,0,0)</f>
        <v>36557</v>
      </c>
      <c r="C14525">
        <v>4.3243751526</v>
      </c>
    </row>
    <row r="14526" spans="1:3" x14ac:dyDescent="0.25">
      <c r="A14526">
        <v>60</v>
      </c>
      <c r="B14526" s="1">
        <f>DATE(2000,3,1) + TIME(0,0,0)</f>
        <v>36586</v>
      </c>
      <c r="C14526">
        <v>7.5055155753999996</v>
      </c>
    </row>
    <row r="14527" spans="1:3" x14ac:dyDescent="0.25">
      <c r="A14527">
        <v>91</v>
      </c>
      <c r="B14527" s="1">
        <f>DATE(2000,4,1) + TIME(0,0,0)</f>
        <v>36617</v>
      </c>
      <c r="C14527">
        <v>11.083604813000001</v>
      </c>
    </row>
    <row r="14528" spans="1:3" x14ac:dyDescent="0.25">
      <c r="A14528">
        <v>121</v>
      </c>
      <c r="B14528" s="1">
        <f>DATE(2000,5,1) + TIME(0,0,0)</f>
        <v>36647</v>
      </c>
      <c r="C14528">
        <v>13.997235298</v>
      </c>
    </row>
    <row r="14529" spans="1:3" x14ac:dyDescent="0.25">
      <c r="A14529">
        <v>152</v>
      </c>
      <c r="B14529" s="1">
        <f>DATE(2000,6,1) + TIME(0,0,0)</f>
        <v>36678</v>
      </c>
      <c r="C14529">
        <v>16.018712997000002</v>
      </c>
    </row>
    <row r="14530" spans="1:3" x14ac:dyDescent="0.25">
      <c r="A14530">
        <v>182</v>
      </c>
      <c r="B14530" s="1">
        <f>DATE(2000,7,1) + TIME(0,0,0)</f>
        <v>36708</v>
      </c>
      <c r="C14530">
        <v>17.522626877</v>
      </c>
    </row>
    <row r="14531" spans="1:3" x14ac:dyDescent="0.25">
      <c r="A14531">
        <v>213</v>
      </c>
      <c r="B14531" s="1">
        <f>DATE(2000,8,1) + TIME(0,0,0)</f>
        <v>36739</v>
      </c>
      <c r="C14531">
        <v>18.791320801000001</v>
      </c>
    </row>
    <row r="14532" spans="1:3" x14ac:dyDescent="0.25">
      <c r="A14532">
        <v>244</v>
      </c>
      <c r="B14532" s="1">
        <f>DATE(2000,9,1) + TIME(0,0,0)</f>
        <v>36770</v>
      </c>
      <c r="C14532">
        <v>19.917798995999998</v>
      </c>
    </row>
    <row r="14533" spans="1:3" x14ac:dyDescent="0.25">
      <c r="A14533">
        <v>274</v>
      </c>
      <c r="B14533" s="1">
        <f>DATE(2000,10,1) + TIME(0,0,0)</f>
        <v>36800</v>
      </c>
      <c r="C14533">
        <v>20.854991912999999</v>
      </c>
    </row>
    <row r="14534" spans="1:3" x14ac:dyDescent="0.25">
      <c r="A14534">
        <v>305</v>
      </c>
      <c r="B14534" s="1">
        <f>DATE(2000,11,1) + TIME(0,0,0)</f>
        <v>36831</v>
      </c>
      <c r="C14534">
        <v>21.697208405000001</v>
      </c>
    </row>
    <row r="14535" spans="1:3" x14ac:dyDescent="0.25">
      <c r="A14535">
        <v>335</v>
      </c>
      <c r="B14535" s="1">
        <f>DATE(2000,12,1) + TIME(0,0,0)</f>
        <v>36861</v>
      </c>
      <c r="C14535">
        <v>22.423002242999999</v>
      </c>
    </row>
    <row r="14536" spans="1:3" x14ac:dyDescent="0.25">
      <c r="A14536">
        <v>366</v>
      </c>
      <c r="B14536" s="1">
        <f>DATE(2001,1,1) + TIME(0,0,0)</f>
        <v>36892</v>
      </c>
      <c r="C14536">
        <v>23.106416702000001</v>
      </c>
    </row>
    <row r="14537" spans="1:3" x14ac:dyDescent="0.25">
      <c r="A14537">
        <v>397</v>
      </c>
      <c r="B14537" s="1">
        <f>DATE(2001,2,1) + TIME(0,0,0)</f>
        <v>36923</v>
      </c>
      <c r="C14537">
        <v>23.731599807999999</v>
      </c>
    </row>
    <row r="14538" spans="1:3" x14ac:dyDescent="0.25">
      <c r="A14538">
        <v>425</v>
      </c>
      <c r="B14538" s="1">
        <f>DATE(2001,3,1) + TIME(0,0,0)</f>
        <v>36951</v>
      </c>
      <c r="C14538">
        <v>24.246667861999999</v>
      </c>
    </row>
    <row r="14539" spans="1:3" x14ac:dyDescent="0.25">
      <c r="A14539">
        <v>456</v>
      </c>
      <c r="B14539" s="1">
        <f>DATE(2001,4,1) + TIME(0,0,0)</f>
        <v>36982</v>
      </c>
      <c r="C14539">
        <v>24.767997741999999</v>
      </c>
    </row>
    <row r="14540" spans="1:3" x14ac:dyDescent="0.25">
      <c r="A14540">
        <v>486</v>
      </c>
      <c r="B14540" s="1">
        <f>DATE(2001,5,1) + TIME(0,0,0)</f>
        <v>37012</v>
      </c>
      <c r="C14540">
        <v>25.227096558</v>
      </c>
    </row>
    <row r="14541" spans="1:3" x14ac:dyDescent="0.25">
      <c r="A14541">
        <v>517</v>
      </c>
      <c r="B14541" s="1">
        <f>DATE(2001,6,1) + TIME(0,0,0)</f>
        <v>37043</v>
      </c>
      <c r="C14541">
        <v>25.652700423999999</v>
      </c>
    </row>
    <row r="14542" spans="1:3" x14ac:dyDescent="0.25">
      <c r="A14542">
        <v>547</v>
      </c>
      <c r="B14542" s="1">
        <f>DATE(2001,7,1) + TIME(0,0,0)</f>
        <v>37073</v>
      </c>
      <c r="C14542">
        <v>26.018455504999999</v>
      </c>
    </row>
    <row r="14543" spans="1:3" x14ac:dyDescent="0.25">
      <c r="A14543">
        <v>578</v>
      </c>
      <c r="B14543" s="1">
        <f>DATE(2001,8,1) + TIME(0,0,0)</f>
        <v>37104</v>
      </c>
      <c r="C14543">
        <v>26.354019165</v>
      </c>
    </row>
    <row r="14544" spans="1:3" x14ac:dyDescent="0.25">
      <c r="A14544">
        <v>609</v>
      </c>
      <c r="B14544" s="1">
        <f>DATE(2001,9,1) + TIME(0,0,0)</f>
        <v>37135</v>
      </c>
      <c r="C14544">
        <v>26.655702591000001</v>
      </c>
    </row>
    <row r="14545" spans="1:3" x14ac:dyDescent="0.25">
      <c r="A14545">
        <v>639</v>
      </c>
      <c r="B14545" s="1">
        <f>DATE(2001,10,1) + TIME(0,0,0)</f>
        <v>37165</v>
      </c>
      <c r="C14545">
        <v>26.920759200999999</v>
      </c>
    </row>
    <row r="14546" spans="1:3" x14ac:dyDescent="0.25">
      <c r="A14546">
        <v>670</v>
      </c>
      <c r="B14546" s="1">
        <f>DATE(2001,11,1) + TIME(0,0,0)</f>
        <v>37196</v>
      </c>
      <c r="C14546">
        <v>27.174243926999999</v>
      </c>
    </row>
    <row r="14547" spans="1:3" x14ac:dyDescent="0.25">
      <c r="A14547">
        <v>700</v>
      </c>
      <c r="B14547" s="1">
        <f>DATE(2001,12,1) + TIME(0,0,0)</f>
        <v>37226</v>
      </c>
      <c r="C14547">
        <v>27.404495238999999</v>
      </c>
    </row>
    <row r="14548" spans="1:3" x14ac:dyDescent="0.25">
      <c r="A14548">
        <v>731</v>
      </c>
      <c r="B14548" s="1">
        <f>DATE(2002,1,1) + TIME(0,0,0)</f>
        <v>37257</v>
      </c>
      <c r="C14548">
        <v>27.629745483000001</v>
      </c>
    </row>
    <row r="14549" spans="1:3" x14ac:dyDescent="0.25">
      <c r="A14549">
        <v>762</v>
      </c>
      <c r="B14549" s="1">
        <f>DATE(2002,2,1) + TIME(0,0,0)</f>
        <v>37288</v>
      </c>
      <c r="C14549">
        <v>27.843841553000001</v>
      </c>
    </row>
    <row r="14550" spans="1:3" x14ac:dyDescent="0.25">
      <c r="A14550">
        <v>790</v>
      </c>
      <c r="B14550" s="1">
        <f>DATE(2002,3,1) + TIME(0,0,0)</f>
        <v>37316</v>
      </c>
      <c r="C14550">
        <v>28.028388976999999</v>
      </c>
    </row>
    <row r="14551" spans="1:3" x14ac:dyDescent="0.25">
      <c r="A14551">
        <v>821</v>
      </c>
      <c r="B14551" s="1">
        <f>DATE(2002,4,1) + TIME(0,0,0)</f>
        <v>37347</v>
      </c>
      <c r="C14551">
        <v>28.223554611000001</v>
      </c>
    </row>
    <row r="14552" spans="1:3" x14ac:dyDescent="0.25">
      <c r="A14552">
        <v>851</v>
      </c>
      <c r="B14552" s="1">
        <f>DATE(2002,5,1) + TIME(0,0,0)</f>
        <v>37377</v>
      </c>
      <c r="C14552">
        <v>28.403642653999999</v>
      </c>
    </row>
    <row r="14553" spans="1:3" x14ac:dyDescent="0.25">
      <c r="A14553">
        <v>882</v>
      </c>
      <c r="B14553" s="1">
        <f>DATE(2002,6,1) + TIME(0,0,0)</f>
        <v>37408</v>
      </c>
      <c r="C14553">
        <v>28.581110000999999</v>
      </c>
    </row>
    <row r="14554" spans="1:3" x14ac:dyDescent="0.25">
      <c r="A14554">
        <v>912</v>
      </c>
      <c r="B14554" s="1">
        <f>DATE(2002,7,1) + TIME(0,0,0)</f>
        <v>37438</v>
      </c>
      <c r="C14554">
        <v>28.744747161999999</v>
      </c>
    </row>
    <row r="14555" spans="1:3" x14ac:dyDescent="0.25">
      <c r="A14555">
        <v>943</v>
      </c>
      <c r="B14555" s="1">
        <f>DATE(2002,8,1) + TIME(0,0,0)</f>
        <v>37469</v>
      </c>
      <c r="C14555">
        <v>28.905778885</v>
      </c>
    </row>
    <row r="14556" spans="1:3" x14ac:dyDescent="0.25">
      <c r="A14556">
        <v>974</v>
      </c>
      <c r="B14556" s="1">
        <f>DATE(2002,9,1) + TIME(0,0,0)</f>
        <v>37500</v>
      </c>
      <c r="C14556">
        <v>29.059177398999999</v>
      </c>
    </row>
    <row r="14557" spans="1:3" x14ac:dyDescent="0.25">
      <c r="A14557">
        <v>1004</v>
      </c>
      <c r="B14557" s="1">
        <f>DATE(2002,10,1) + TIME(0,0,0)</f>
        <v>37530</v>
      </c>
      <c r="C14557">
        <v>29.200704575</v>
      </c>
    </row>
    <row r="14558" spans="1:3" x14ac:dyDescent="0.25">
      <c r="A14558">
        <v>1035</v>
      </c>
      <c r="B14558" s="1">
        <f>DATE(2002,11,1) + TIME(0,0,0)</f>
        <v>37561</v>
      </c>
      <c r="C14558">
        <v>29.340085983000002</v>
      </c>
    </row>
    <row r="14559" spans="1:3" x14ac:dyDescent="0.25">
      <c r="A14559">
        <v>1065</v>
      </c>
      <c r="B14559" s="1">
        <f>DATE(2002,12,1) + TIME(0,0,0)</f>
        <v>37591</v>
      </c>
      <c r="C14559">
        <v>29.468528748000001</v>
      </c>
    </row>
    <row r="14560" spans="1:3" x14ac:dyDescent="0.25">
      <c r="A14560">
        <v>1096</v>
      </c>
      <c r="B14560" s="1">
        <f>DATE(2003,1,1) + TIME(0,0,0)</f>
        <v>37622</v>
      </c>
      <c r="C14560">
        <v>29.594753265000001</v>
      </c>
    </row>
    <row r="14561" spans="1:3" x14ac:dyDescent="0.25">
      <c r="A14561">
        <v>1127</v>
      </c>
      <c r="B14561" s="1">
        <f>DATE(2003,2,1) + TIME(0,0,0)</f>
        <v>37653</v>
      </c>
      <c r="C14561">
        <v>29.714551925999999</v>
      </c>
    </row>
    <row r="14562" spans="1:3" x14ac:dyDescent="0.25">
      <c r="A14562">
        <v>1155</v>
      </c>
      <c r="B14562" s="1">
        <f>DATE(2003,3,1) + TIME(0,0,0)</f>
        <v>37681</v>
      </c>
      <c r="C14562">
        <v>29.818113326999999</v>
      </c>
    </row>
    <row r="14563" spans="1:3" x14ac:dyDescent="0.25">
      <c r="A14563">
        <v>1186</v>
      </c>
      <c r="B14563" s="1">
        <f>DATE(2003,4,1) + TIME(0,0,0)</f>
        <v>37712</v>
      </c>
      <c r="C14563">
        <v>29.928001404</v>
      </c>
    </row>
    <row r="14564" spans="1:3" x14ac:dyDescent="0.25">
      <c r="A14564">
        <v>1216</v>
      </c>
      <c r="B14564" s="1">
        <f>DATE(2003,5,1) + TIME(0,0,0)</f>
        <v>37742</v>
      </c>
      <c r="C14564">
        <v>30.029735564999999</v>
      </c>
    </row>
    <row r="14565" spans="1:3" x14ac:dyDescent="0.25">
      <c r="A14565">
        <v>1247</v>
      </c>
      <c r="B14565" s="1">
        <f>DATE(2003,6,1) + TIME(0,0,0)</f>
        <v>37773</v>
      </c>
      <c r="C14565">
        <v>30.130443573000001</v>
      </c>
    </row>
    <row r="14566" spans="1:3" x14ac:dyDescent="0.25">
      <c r="A14566">
        <v>1277</v>
      </c>
      <c r="B14566" s="1">
        <f>DATE(2003,7,1) + TIME(0,0,0)</f>
        <v>37803</v>
      </c>
      <c r="C14566">
        <v>30.223945617999998</v>
      </c>
    </row>
    <row r="14567" spans="1:3" x14ac:dyDescent="0.25">
      <c r="A14567">
        <v>1308</v>
      </c>
      <c r="B14567" s="1">
        <f>DATE(2003,8,1) + TIME(0,0,0)</f>
        <v>37834</v>
      </c>
      <c r="C14567">
        <v>30.316757202000002</v>
      </c>
    </row>
    <row r="14568" spans="1:3" x14ac:dyDescent="0.25">
      <c r="A14568">
        <v>1339</v>
      </c>
      <c r="B14568" s="1">
        <f>DATE(2003,9,1) + TIME(0,0,0)</f>
        <v>37865</v>
      </c>
      <c r="C14568">
        <v>30.405963898</v>
      </c>
    </row>
    <row r="14569" spans="1:3" x14ac:dyDescent="0.25">
      <c r="A14569">
        <v>1369</v>
      </c>
      <c r="B14569" s="1">
        <f>DATE(2003,10,1) + TIME(0,0,0)</f>
        <v>37895</v>
      </c>
      <c r="C14569">
        <v>30.489656448000002</v>
      </c>
    </row>
    <row r="14570" spans="1:3" x14ac:dyDescent="0.25">
      <c r="A14570">
        <v>1400</v>
      </c>
      <c r="B14570" s="1">
        <f>DATE(2003,11,1) + TIME(0,0,0)</f>
        <v>37926</v>
      </c>
      <c r="C14570">
        <v>30.573575974000001</v>
      </c>
    </row>
    <row r="14571" spans="1:3" x14ac:dyDescent="0.25">
      <c r="A14571">
        <v>1430</v>
      </c>
      <c r="B14571" s="1">
        <f>DATE(2003,12,1) + TIME(0,0,0)</f>
        <v>37956</v>
      </c>
      <c r="C14571">
        <v>30.652584076</v>
      </c>
    </row>
    <row r="14572" spans="1:3" x14ac:dyDescent="0.25">
      <c r="A14572">
        <v>1461</v>
      </c>
      <c r="B14572" s="1">
        <f>DATE(2004,1,1) + TIME(0,0,0)</f>
        <v>37987</v>
      </c>
      <c r="C14572">
        <v>30.731832504</v>
      </c>
    </row>
    <row r="14573" spans="1:3" x14ac:dyDescent="0.25">
      <c r="A14573">
        <v>1492</v>
      </c>
      <c r="B14573" s="1">
        <f>DATE(2004,2,1) + TIME(0,0,0)</f>
        <v>38018</v>
      </c>
      <c r="C14573">
        <v>30.808753967000001</v>
      </c>
    </row>
    <row r="14574" spans="1:3" x14ac:dyDescent="0.25">
      <c r="A14574">
        <v>1521</v>
      </c>
      <c r="B14574" s="1">
        <f>DATE(2004,3,1) + TIME(0,0,0)</f>
        <v>38047</v>
      </c>
      <c r="C14574">
        <v>30.878774643</v>
      </c>
    </row>
    <row r="14575" spans="1:3" x14ac:dyDescent="0.25">
      <c r="A14575">
        <v>1552</v>
      </c>
      <c r="B14575" s="1">
        <f>DATE(2004,4,1) + TIME(0,0,0)</f>
        <v>38078</v>
      </c>
      <c r="C14575">
        <v>30.951730728000001</v>
      </c>
    </row>
    <row r="14576" spans="1:3" x14ac:dyDescent="0.25">
      <c r="A14576">
        <v>1582</v>
      </c>
      <c r="B14576" s="1">
        <f>DATE(2004,5,1) + TIME(0,0,0)</f>
        <v>38108</v>
      </c>
      <c r="C14576">
        <v>31.020662307999999</v>
      </c>
    </row>
    <row r="14577" spans="1:3" x14ac:dyDescent="0.25">
      <c r="A14577">
        <v>1613</v>
      </c>
      <c r="B14577" s="1">
        <f>DATE(2004,6,1) + TIME(0,0,0)</f>
        <v>38139</v>
      </c>
      <c r="C14577">
        <v>31.090415955000001</v>
      </c>
    </row>
    <row r="14578" spans="1:3" x14ac:dyDescent="0.25">
      <c r="A14578">
        <v>1643</v>
      </c>
      <c r="B14578" s="1">
        <f>DATE(2004,7,1) + TIME(0,0,0)</f>
        <v>38169</v>
      </c>
      <c r="C14578">
        <v>31.156637192000002</v>
      </c>
    </row>
    <row r="14579" spans="1:3" x14ac:dyDescent="0.25">
      <c r="A14579">
        <v>1674</v>
      </c>
      <c r="B14579" s="1">
        <f>DATE(2004,8,1) + TIME(0,0,0)</f>
        <v>38200</v>
      </c>
      <c r="C14579">
        <v>31.223836898999998</v>
      </c>
    </row>
    <row r="14580" spans="1:3" x14ac:dyDescent="0.25">
      <c r="A14580">
        <v>1705</v>
      </c>
      <c r="B14580" s="1">
        <f>DATE(2004,9,1) + TIME(0,0,0)</f>
        <v>38231</v>
      </c>
      <c r="C14580">
        <v>31.289869308</v>
      </c>
    </row>
    <row r="14581" spans="1:3" x14ac:dyDescent="0.25">
      <c r="A14581">
        <v>1735</v>
      </c>
      <c r="B14581" s="1">
        <f>DATE(2004,10,1) + TIME(0,0,0)</f>
        <v>38261</v>
      </c>
      <c r="C14581">
        <v>31.352718353</v>
      </c>
    </row>
    <row r="14582" spans="1:3" x14ac:dyDescent="0.25">
      <c r="A14582">
        <v>1766</v>
      </c>
      <c r="B14582" s="1">
        <f>DATE(2004,11,1) + TIME(0,0,0)</f>
        <v>38292</v>
      </c>
      <c r="C14582">
        <v>31.416637421000001</v>
      </c>
    </row>
    <row r="14583" spans="1:3" x14ac:dyDescent="0.25">
      <c r="A14583">
        <v>1796</v>
      </c>
      <c r="B14583" s="1">
        <f>DATE(2004,12,1) + TIME(0,0,0)</f>
        <v>38322</v>
      </c>
      <c r="C14583">
        <v>31.477552414000002</v>
      </c>
    </row>
    <row r="14584" spans="1:3" x14ac:dyDescent="0.25">
      <c r="A14584">
        <v>1827</v>
      </c>
      <c r="B14584" s="1">
        <f>DATE(2005,1,1) + TIME(0,0,0)</f>
        <v>38353</v>
      </c>
      <c r="C14584">
        <v>31.539587020999999</v>
      </c>
    </row>
    <row r="14585" spans="1:3" x14ac:dyDescent="0.25">
      <c r="A14585">
        <v>1858</v>
      </c>
      <c r="B14585" s="1">
        <f>DATE(2005,2,1) + TIME(0,0,0)</f>
        <v>38384</v>
      </c>
      <c r="C14585">
        <v>31.600776671999999</v>
      </c>
    </row>
    <row r="14586" spans="1:3" x14ac:dyDescent="0.25">
      <c r="A14586">
        <v>1886</v>
      </c>
      <c r="B14586" s="1">
        <f>DATE(2005,3,1) + TIME(0,0,0)</f>
        <v>38412</v>
      </c>
      <c r="C14586">
        <v>31.655351638999999</v>
      </c>
    </row>
    <row r="14587" spans="1:3" x14ac:dyDescent="0.25">
      <c r="A14587">
        <v>1917</v>
      </c>
      <c r="B14587" s="1">
        <f>DATE(2005,4,1) + TIME(0,0,0)</f>
        <v>38443</v>
      </c>
      <c r="C14587">
        <v>31.715055465999999</v>
      </c>
    </row>
    <row r="14588" spans="1:3" x14ac:dyDescent="0.25">
      <c r="A14588">
        <v>1947</v>
      </c>
      <c r="B14588" s="1">
        <f>DATE(2005,5,1) + TIME(0,0,0)</f>
        <v>38473</v>
      </c>
      <c r="C14588">
        <v>31.772161484000002</v>
      </c>
    </row>
    <row r="14589" spans="1:3" x14ac:dyDescent="0.25">
      <c r="A14589">
        <v>1978</v>
      </c>
      <c r="B14589" s="1">
        <f>DATE(2005,6,1) + TIME(0,0,0)</f>
        <v>38504</v>
      </c>
      <c r="C14589">
        <v>31.830524445000002</v>
      </c>
    </row>
    <row r="14590" spans="1:3" x14ac:dyDescent="0.25">
      <c r="A14590">
        <v>2008</v>
      </c>
      <c r="B14590" s="1">
        <f>DATE(2005,7,1) + TIME(0,0,0)</f>
        <v>38534</v>
      </c>
      <c r="C14590">
        <v>31.886390685999999</v>
      </c>
    </row>
    <row r="14591" spans="1:3" x14ac:dyDescent="0.25">
      <c r="A14591">
        <v>2039</v>
      </c>
      <c r="B14591" s="1">
        <f>DATE(2005,8,1) + TIME(0,0,0)</f>
        <v>38565</v>
      </c>
      <c r="C14591">
        <v>31.943504333</v>
      </c>
    </row>
    <row r="14592" spans="1:3" x14ac:dyDescent="0.25">
      <c r="A14592">
        <v>2070</v>
      </c>
      <c r="B14592" s="1">
        <f>DATE(2005,9,1) + TIME(0,0,0)</f>
        <v>38596</v>
      </c>
      <c r="C14592">
        <v>31.999940872</v>
      </c>
    </row>
    <row r="14593" spans="1:3" x14ac:dyDescent="0.25">
      <c r="A14593">
        <v>2100</v>
      </c>
      <c r="B14593" s="1">
        <f>DATE(2005,10,1) + TIME(0,0,0)</f>
        <v>38626</v>
      </c>
      <c r="C14593">
        <v>32.053924561000002</v>
      </c>
    </row>
    <row r="14594" spans="1:3" x14ac:dyDescent="0.25">
      <c r="A14594">
        <v>2131</v>
      </c>
      <c r="B14594" s="1">
        <f>DATE(2005,11,1) + TIME(0,0,0)</f>
        <v>38657</v>
      </c>
      <c r="C14594">
        <v>32.109077454000001</v>
      </c>
    </row>
    <row r="14595" spans="1:3" x14ac:dyDescent="0.25">
      <c r="A14595">
        <v>2161</v>
      </c>
      <c r="B14595" s="1">
        <f>DATE(2005,12,1) + TIME(0,0,0)</f>
        <v>38687</v>
      </c>
      <c r="C14595">
        <v>32.161846161</v>
      </c>
    </row>
    <row r="14596" spans="1:3" x14ac:dyDescent="0.25">
      <c r="A14596">
        <v>2192</v>
      </c>
      <c r="B14596" s="1">
        <f>DATE(2006,1,1) + TIME(0,0,0)</f>
        <v>38718</v>
      </c>
      <c r="C14596">
        <v>32.215774535999998</v>
      </c>
    </row>
    <row r="14597" spans="1:3" x14ac:dyDescent="0.25">
      <c r="A14597">
        <v>2223</v>
      </c>
      <c r="B14597" s="1">
        <f>DATE(2006,2,1) + TIME(0,0,0)</f>
        <v>38749</v>
      </c>
      <c r="C14597">
        <v>32.269119263</v>
      </c>
    </row>
    <row r="14598" spans="1:3" x14ac:dyDescent="0.25">
      <c r="A14598">
        <v>2251</v>
      </c>
      <c r="B14598" s="1">
        <f>DATE(2006,3,1) + TIME(0,0,0)</f>
        <v>38777</v>
      </c>
      <c r="C14598">
        <v>32.316814422999997</v>
      </c>
    </row>
    <row r="14599" spans="1:3" x14ac:dyDescent="0.25">
      <c r="A14599">
        <v>2282</v>
      </c>
      <c r="B14599" s="1">
        <f>DATE(2006,4,1) + TIME(0,0,0)</f>
        <v>38808</v>
      </c>
      <c r="C14599">
        <v>32.369094849</v>
      </c>
    </row>
    <row r="14600" spans="1:3" x14ac:dyDescent="0.25">
      <c r="A14600">
        <v>2312</v>
      </c>
      <c r="B14600" s="1">
        <f>DATE(2006,5,1) + TIME(0,0,0)</f>
        <v>38838</v>
      </c>
      <c r="C14600">
        <v>32.419162749999998</v>
      </c>
    </row>
    <row r="14601" spans="1:3" x14ac:dyDescent="0.25">
      <c r="A14601">
        <v>2343</v>
      </c>
      <c r="B14601" s="1">
        <f>DATE(2006,6,1) + TIME(0,0,0)</f>
        <v>38869</v>
      </c>
      <c r="C14601">
        <v>32.470371245999999</v>
      </c>
    </row>
    <row r="14602" spans="1:3" x14ac:dyDescent="0.25">
      <c r="A14602">
        <v>2373</v>
      </c>
      <c r="B14602" s="1">
        <f>DATE(2006,7,1) + TIME(0,0,0)</f>
        <v>38899</v>
      </c>
      <c r="C14602">
        <v>32.519412994</v>
      </c>
    </row>
    <row r="14603" spans="1:3" x14ac:dyDescent="0.25">
      <c r="A14603">
        <v>2404</v>
      </c>
      <c r="B14603" s="1">
        <f>DATE(2006,8,1) + TIME(0,0,0)</f>
        <v>38930</v>
      </c>
      <c r="C14603">
        <v>32.569576263000002</v>
      </c>
    </row>
    <row r="14604" spans="1:3" x14ac:dyDescent="0.25">
      <c r="A14604">
        <v>2435</v>
      </c>
      <c r="B14604" s="1">
        <f>DATE(2006,9,1) + TIME(0,0,0)</f>
        <v>38961</v>
      </c>
      <c r="C14604">
        <v>32.619235992</v>
      </c>
    </row>
    <row r="14605" spans="1:3" x14ac:dyDescent="0.25">
      <c r="A14605">
        <v>2465</v>
      </c>
      <c r="B14605" s="1">
        <f>DATE(2006,10,1) + TIME(0,0,0)</f>
        <v>38991</v>
      </c>
      <c r="C14605">
        <v>32.666862488</v>
      </c>
    </row>
    <row r="14606" spans="1:3" x14ac:dyDescent="0.25">
      <c r="A14606">
        <v>2496</v>
      </c>
      <c r="B14606" s="1">
        <f>DATE(2006,11,1) + TIME(0,0,0)</f>
        <v>39022</v>
      </c>
      <c r="C14606">
        <v>32.715656281000001</v>
      </c>
    </row>
    <row r="14607" spans="1:3" x14ac:dyDescent="0.25">
      <c r="A14607">
        <v>2526</v>
      </c>
      <c r="B14607" s="1">
        <f>DATE(2006,12,1) + TIME(0,0,0)</f>
        <v>39052</v>
      </c>
      <c r="C14607">
        <v>32.762477875000002</v>
      </c>
    </row>
    <row r="14608" spans="1:3" x14ac:dyDescent="0.25">
      <c r="A14608">
        <v>2557</v>
      </c>
      <c r="B14608" s="1">
        <f>DATE(2007,1,1) + TIME(0,0,0)</f>
        <v>39083</v>
      </c>
      <c r="C14608">
        <v>32.810440063000001</v>
      </c>
    </row>
    <row r="14609" spans="1:3" x14ac:dyDescent="0.25">
      <c r="A14609">
        <v>2588</v>
      </c>
      <c r="B14609" s="1">
        <f>DATE(2007,2,1) + TIME(0,0,0)</f>
        <v>39114</v>
      </c>
      <c r="C14609">
        <v>32.857971190999997</v>
      </c>
    </row>
    <row r="14610" spans="1:3" x14ac:dyDescent="0.25">
      <c r="A14610">
        <v>2616</v>
      </c>
      <c r="B14610" s="1">
        <f>DATE(2007,3,1) + TIME(0,0,0)</f>
        <v>39142</v>
      </c>
      <c r="C14610">
        <v>32.900524138999998</v>
      </c>
    </row>
    <row r="14611" spans="1:3" x14ac:dyDescent="0.25">
      <c r="A14611">
        <v>2647</v>
      </c>
      <c r="B14611" s="1">
        <f>DATE(2007,4,1) + TIME(0,0,0)</f>
        <v>39173</v>
      </c>
      <c r="C14611">
        <v>32.947216034</v>
      </c>
    </row>
    <row r="14612" spans="1:3" x14ac:dyDescent="0.25">
      <c r="A14612">
        <v>2677</v>
      </c>
      <c r="B14612" s="1">
        <f>DATE(2007,5,1) + TIME(0,0,0)</f>
        <v>39203</v>
      </c>
      <c r="C14612">
        <v>32.991973877</v>
      </c>
    </row>
    <row r="14613" spans="1:3" x14ac:dyDescent="0.25">
      <c r="A14613">
        <v>2708</v>
      </c>
      <c r="B14613" s="1">
        <f>DATE(2007,6,1) + TIME(0,0,0)</f>
        <v>39234</v>
      </c>
      <c r="C14613">
        <v>33.037780761999997</v>
      </c>
    </row>
    <row r="14614" spans="1:3" x14ac:dyDescent="0.25">
      <c r="A14614">
        <v>2738</v>
      </c>
      <c r="B14614" s="1">
        <f>DATE(2007,7,1) + TIME(0,0,0)</f>
        <v>39264</v>
      </c>
      <c r="C14614">
        <v>33.081687926999997</v>
      </c>
    </row>
    <row r="14615" spans="1:3" x14ac:dyDescent="0.25">
      <c r="A14615">
        <v>2769</v>
      </c>
      <c r="B14615" s="1">
        <f>DATE(2007,8,1) + TIME(0,0,0)</f>
        <v>39295</v>
      </c>
      <c r="C14615">
        <v>33.126617432000003</v>
      </c>
    </row>
    <row r="14616" spans="1:3" x14ac:dyDescent="0.25">
      <c r="A14616">
        <v>2800</v>
      </c>
      <c r="B14616" s="1">
        <f>DATE(2007,9,1) + TIME(0,0,0)</f>
        <v>39326</v>
      </c>
      <c r="C14616">
        <v>33.171104431000003</v>
      </c>
    </row>
    <row r="14617" spans="1:3" x14ac:dyDescent="0.25">
      <c r="A14617">
        <v>2830</v>
      </c>
      <c r="B14617" s="1">
        <f>DATE(2007,10,1) + TIME(0,0,0)</f>
        <v>39356</v>
      </c>
      <c r="C14617">
        <v>33.213745117000002</v>
      </c>
    </row>
    <row r="14618" spans="1:3" x14ac:dyDescent="0.25">
      <c r="A14618">
        <v>2861</v>
      </c>
      <c r="B14618" s="1">
        <f>DATE(2007,11,1) + TIME(0,0,0)</f>
        <v>39387</v>
      </c>
      <c r="C14618">
        <v>33.257377624999997</v>
      </c>
    </row>
    <row r="14619" spans="1:3" x14ac:dyDescent="0.25">
      <c r="A14619">
        <v>2891</v>
      </c>
      <c r="B14619" s="1">
        <f>DATE(2007,12,1) + TIME(0,0,0)</f>
        <v>39417</v>
      </c>
      <c r="C14619">
        <v>33.299190521</v>
      </c>
    </row>
    <row r="14620" spans="1:3" x14ac:dyDescent="0.25">
      <c r="A14620">
        <v>2922</v>
      </c>
      <c r="B14620" s="1">
        <f>DATE(2008,1,1) + TIME(0,0,0)</f>
        <v>39448</v>
      </c>
      <c r="C14620">
        <v>33.342006683000001</v>
      </c>
    </row>
    <row r="14621" spans="1:3" x14ac:dyDescent="0.25">
      <c r="A14621">
        <v>2953</v>
      </c>
      <c r="B14621" s="1">
        <f>DATE(2008,2,1) + TIME(0,0,0)</f>
        <v>39479</v>
      </c>
      <c r="C14621">
        <v>33.384395599000001</v>
      </c>
    </row>
    <row r="14622" spans="1:3" x14ac:dyDescent="0.25">
      <c r="A14622">
        <v>2982</v>
      </c>
      <c r="B14622" s="1">
        <f>DATE(2008,3,1) + TIME(0,0,0)</f>
        <v>39508</v>
      </c>
      <c r="C14622">
        <v>33.423683167</v>
      </c>
    </row>
    <row r="14623" spans="1:3" x14ac:dyDescent="0.25">
      <c r="A14623">
        <v>3013</v>
      </c>
      <c r="B14623" s="1">
        <f>DATE(2008,4,1) + TIME(0,0,0)</f>
        <v>39539</v>
      </c>
      <c r="C14623">
        <v>33.465290070000002</v>
      </c>
    </row>
    <row r="14624" spans="1:3" x14ac:dyDescent="0.25">
      <c r="A14624">
        <v>3043</v>
      </c>
      <c r="B14624" s="1">
        <f>DATE(2008,5,1) + TIME(0,0,0)</f>
        <v>39569</v>
      </c>
      <c r="C14624">
        <v>33.505176544000001</v>
      </c>
    </row>
    <row r="14625" spans="1:3" x14ac:dyDescent="0.25">
      <c r="A14625">
        <v>3074</v>
      </c>
      <c r="B14625" s="1">
        <f>DATE(2008,6,1) + TIME(0,0,0)</f>
        <v>39600</v>
      </c>
      <c r="C14625">
        <v>33.545997620000001</v>
      </c>
    </row>
    <row r="14626" spans="1:3" x14ac:dyDescent="0.25">
      <c r="A14626">
        <v>3104</v>
      </c>
      <c r="B14626" s="1">
        <f>DATE(2008,7,1) + TIME(0,0,0)</f>
        <v>39630</v>
      </c>
      <c r="C14626">
        <v>33.585124968999999</v>
      </c>
    </row>
    <row r="14627" spans="1:3" x14ac:dyDescent="0.25">
      <c r="A14627">
        <v>3135</v>
      </c>
      <c r="B14627" s="1">
        <f>DATE(2008,8,1) + TIME(0,0,0)</f>
        <v>39661</v>
      </c>
      <c r="C14627">
        <v>33.625194550000003</v>
      </c>
    </row>
    <row r="14628" spans="1:3" x14ac:dyDescent="0.25">
      <c r="A14628">
        <v>3166</v>
      </c>
      <c r="B14628" s="1">
        <f>DATE(2008,9,1) + TIME(0,0,0)</f>
        <v>39692</v>
      </c>
      <c r="C14628">
        <v>33.664871216000002</v>
      </c>
    </row>
    <row r="14629" spans="1:3" x14ac:dyDescent="0.25">
      <c r="A14629">
        <v>3196</v>
      </c>
      <c r="B14629" s="1">
        <f>DATE(2008,10,1) + TIME(0,0,0)</f>
        <v>39722</v>
      </c>
      <c r="C14629">
        <v>33.702926636000001</v>
      </c>
    </row>
    <row r="14630" spans="1:3" x14ac:dyDescent="0.25">
      <c r="A14630">
        <v>3227</v>
      </c>
      <c r="B14630" s="1">
        <f>DATE(2008,11,1) + TIME(0,0,0)</f>
        <v>39753</v>
      </c>
      <c r="C14630">
        <v>33.741905211999999</v>
      </c>
    </row>
    <row r="14631" spans="1:3" x14ac:dyDescent="0.25">
      <c r="A14631">
        <v>3257</v>
      </c>
      <c r="B14631" s="1">
        <f>DATE(2008,12,1) + TIME(0,0,0)</f>
        <v>39783</v>
      </c>
      <c r="C14631">
        <v>33.779296875</v>
      </c>
    </row>
    <row r="14632" spans="1:3" x14ac:dyDescent="0.25">
      <c r="A14632">
        <v>3288</v>
      </c>
      <c r="B14632" s="1">
        <f>DATE(2009,1,1) + TIME(0,0,0)</f>
        <v>39814</v>
      </c>
      <c r="C14632">
        <v>33.817607879999997</v>
      </c>
    </row>
    <row r="14633" spans="1:3" x14ac:dyDescent="0.25">
      <c r="A14633">
        <v>3319</v>
      </c>
      <c r="B14633" s="1">
        <f>DATE(2009,2,1) + TIME(0,0,0)</f>
        <v>39845</v>
      </c>
      <c r="C14633">
        <v>33.855594635000003</v>
      </c>
    </row>
    <row r="14634" spans="1:3" x14ac:dyDescent="0.25">
      <c r="A14634">
        <v>3347</v>
      </c>
      <c r="B14634" s="1">
        <f>DATE(2009,3,1) + TIME(0,0,0)</f>
        <v>39873</v>
      </c>
      <c r="C14634">
        <v>33.889633179</v>
      </c>
    </row>
    <row r="14635" spans="1:3" x14ac:dyDescent="0.25">
      <c r="A14635">
        <v>3378</v>
      </c>
      <c r="B14635" s="1">
        <f>DATE(2009,4,1) + TIME(0,0,0)</f>
        <v>39904</v>
      </c>
      <c r="C14635">
        <v>33.927017212000003</v>
      </c>
    </row>
    <row r="14636" spans="1:3" x14ac:dyDescent="0.25">
      <c r="A14636">
        <v>3408</v>
      </c>
      <c r="B14636" s="1">
        <f>DATE(2009,5,1) + TIME(0,0,0)</f>
        <v>39934</v>
      </c>
      <c r="C14636">
        <v>33.962902069000002</v>
      </c>
    </row>
    <row r="14637" spans="1:3" x14ac:dyDescent="0.25">
      <c r="A14637">
        <v>3439</v>
      </c>
      <c r="B14637" s="1">
        <f>DATE(2009,6,1) + TIME(0,0,0)</f>
        <v>39965</v>
      </c>
      <c r="C14637">
        <v>33.99968338</v>
      </c>
    </row>
    <row r="14638" spans="1:3" x14ac:dyDescent="0.25">
      <c r="A14638">
        <v>3469</v>
      </c>
      <c r="B14638" s="1">
        <f>DATE(2009,7,1) + TIME(0,0,0)</f>
        <v>39995</v>
      </c>
      <c r="C14638">
        <v>34.034992217999999</v>
      </c>
    </row>
    <row r="14639" spans="1:3" x14ac:dyDescent="0.25">
      <c r="A14639">
        <v>3500</v>
      </c>
      <c r="B14639" s="1">
        <f>DATE(2009,8,1) + TIME(0,0,0)</f>
        <v>40026</v>
      </c>
      <c r="C14639">
        <v>34.071155548</v>
      </c>
    </row>
    <row r="14640" spans="1:3" x14ac:dyDescent="0.25">
      <c r="A14640">
        <v>3531</v>
      </c>
      <c r="B14640" s="1">
        <f>DATE(2009,9,1) + TIME(0,0,0)</f>
        <v>40057</v>
      </c>
      <c r="C14640">
        <v>34.107006073000001</v>
      </c>
    </row>
    <row r="14641" spans="1:3" x14ac:dyDescent="0.25">
      <c r="A14641">
        <v>3561</v>
      </c>
      <c r="B14641" s="1">
        <f>DATE(2009,10,1) + TIME(0,0,0)</f>
        <v>40087</v>
      </c>
      <c r="C14641">
        <v>34.141399384000003</v>
      </c>
    </row>
    <row r="14642" spans="1:3" x14ac:dyDescent="0.25">
      <c r="A14642">
        <v>3592</v>
      </c>
      <c r="B14642" s="1">
        <f>DATE(2009,11,1) + TIME(0,0,0)</f>
        <v>40118</v>
      </c>
      <c r="C14642">
        <v>34.176631927000003</v>
      </c>
    </row>
    <row r="14643" spans="1:3" x14ac:dyDescent="0.25">
      <c r="A14643">
        <v>3622</v>
      </c>
      <c r="B14643" s="1">
        <f>DATE(2009,12,1) + TIME(0,0,0)</f>
        <v>40148</v>
      </c>
      <c r="C14643">
        <v>34.210453033</v>
      </c>
    </row>
    <row r="14644" spans="1:3" x14ac:dyDescent="0.25">
      <c r="A14644">
        <v>3653</v>
      </c>
      <c r="B14644" s="1">
        <f>DATE(2010,1,1) + TIME(0,0,0)</f>
        <v>40179</v>
      </c>
      <c r="C14644">
        <v>34.245128631999997</v>
      </c>
    </row>
    <row r="14645" spans="1:3" x14ac:dyDescent="0.25">
      <c r="A14645">
        <v>3684</v>
      </c>
      <c r="B14645" s="1">
        <f>DATE(2010,2,1) + TIME(0,0,0)</f>
        <v>40210</v>
      </c>
      <c r="C14645">
        <v>34.279537200999997</v>
      </c>
    </row>
    <row r="14646" spans="1:3" x14ac:dyDescent="0.25">
      <c r="A14646">
        <v>3712</v>
      </c>
      <c r="B14646" s="1">
        <f>DATE(2010,3,1) + TIME(0,0,0)</f>
        <v>40238</v>
      </c>
      <c r="C14646">
        <v>34.310394287000001</v>
      </c>
    </row>
    <row r="14647" spans="1:3" x14ac:dyDescent="0.25">
      <c r="A14647">
        <v>3743</v>
      </c>
      <c r="B14647" s="1">
        <f>DATE(2010,4,1) + TIME(0,0,0)</f>
        <v>40269</v>
      </c>
      <c r="C14647">
        <v>34.344310759999999</v>
      </c>
    </row>
    <row r="14648" spans="1:3" x14ac:dyDescent="0.25">
      <c r="A14648">
        <v>3773</v>
      </c>
      <c r="B14648" s="1">
        <f>DATE(2010,5,1) + TIME(0,0,0)</f>
        <v>40299</v>
      </c>
      <c r="C14648">
        <v>34.376895904999998</v>
      </c>
    </row>
    <row r="14649" spans="1:3" x14ac:dyDescent="0.25">
      <c r="A14649">
        <v>3804</v>
      </c>
      <c r="B14649" s="1">
        <f>DATE(2010,6,1) + TIME(0,0,0)</f>
        <v>40330</v>
      </c>
      <c r="C14649">
        <v>34.410327911000003</v>
      </c>
    </row>
    <row r="14650" spans="1:3" x14ac:dyDescent="0.25">
      <c r="A14650">
        <v>3834</v>
      </c>
      <c r="B14650" s="1">
        <f>DATE(2010,7,1) + TIME(0,0,0)</f>
        <v>40360</v>
      </c>
      <c r="C14650">
        <v>34.442455291999998</v>
      </c>
    </row>
    <row r="14651" spans="1:3" x14ac:dyDescent="0.25">
      <c r="A14651">
        <v>3865</v>
      </c>
      <c r="B14651" s="1">
        <f>DATE(2010,8,1) + TIME(0,0,0)</f>
        <v>40391</v>
      </c>
      <c r="C14651">
        <v>34.475421906000001</v>
      </c>
    </row>
    <row r="14652" spans="1:3" x14ac:dyDescent="0.25">
      <c r="A14652">
        <v>3896</v>
      </c>
      <c r="B14652" s="1">
        <f>DATE(2010,9,1) + TIME(0,0,0)</f>
        <v>40422</v>
      </c>
      <c r="C14652">
        <v>34.508159636999999</v>
      </c>
    </row>
    <row r="14653" spans="1:3" x14ac:dyDescent="0.25">
      <c r="A14653">
        <v>3926</v>
      </c>
      <c r="B14653" s="1">
        <f>DATE(2010,10,1) + TIME(0,0,0)</f>
        <v>40452</v>
      </c>
      <c r="C14653">
        <v>34.539634704999997</v>
      </c>
    </row>
    <row r="14654" spans="1:3" x14ac:dyDescent="0.25">
      <c r="A14654">
        <v>3957</v>
      </c>
      <c r="B14654" s="1">
        <f>DATE(2010,11,1) + TIME(0,0,0)</f>
        <v>40483</v>
      </c>
      <c r="C14654">
        <v>34.571949005</v>
      </c>
    </row>
    <row r="14655" spans="1:3" x14ac:dyDescent="0.25">
      <c r="A14655">
        <v>3987</v>
      </c>
      <c r="B14655" s="1">
        <f>DATE(2010,12,1) + TIME(0,0,0)</f>
        <v>40513</v>
      </c>
      <c r="C14655">
        <v>34.603019713999998</v>
      </c>
    </row>
    <row r="14656" spans="1:3" x14ac:dyDescent="0.25">
      <c r="A14656">
        <v>4018</v>
      </c>
      <c r="B14656" s="1">
        <f>DATE(2011,1,1) + TIME(0,0,0)</f>
        <v>40544</v>
      </c>
      <c r="C14656">
        <v>34.634941101000003</v>
      </c>
    </row>
    <row r="14657" spans="1:3" x14ac:dyDescent="0.25">
      <c r="A14657">
        <v>4049</v>
      </c>
      <c r="B14657" s="1">
        <f>DATE(2011,2,1) + TIME(0,0,0)</f>
        <v>40575</v>
      </c>
      <c r="C14657">
        <v>34.666660309000001</v>
      </c>
    </row>
    <row r="14658" spans="1:3" x14ac:dyDescent="0.25">
      <c r="A14658">
        <v>4077</v>
      </c>
      <c r="B14658" s="1">
        <f>DATE(2011,3,1) + TIME(0,0,0)</f>
        <v>40603</v>
      </c>
      <c r="C14658">
        <v>34.695137023999997</v>
      </c>
    </row>
    <row r="14659" spans="1:3" x14ac:dyDescent="0.25">
      <c r="A14659">
        <v>4108</v>
      </c>
      <c r="B14659" s="1">
        <f>DATE(2011,4,1) + TIME(0,0,0)</f>
        <v>40634</v>
      </c>
      <c r="C14659">
        <v>34.726482390999998</v>
      </c>
    </row>
    <row r="14660" spans="1:3" x14ac:dyDescent="0.25">
      <c r="A14660">
        <v>4138</v>
      </c>
      <c r="B14660" s="1">
        <f>DATE(2011,5,1) + TIME(0,0,0)</f>
        <v>40664</v>
      </c>
      <c r="C14660">
        <v>34.756614685000002</v>
      </c>
    </row>
    <row r="14661" spans="1:3" x14ac:dyDescent="0.25">
      <c r="A14661">
        <v>4169</v>
      </c>
      <c r="B14661" s="1">
        <f>DATE(2011,6,1) + TIME(0,0,0)</f>
        <v>40695</v>
      </c>
      <c r="C14661">
        <v>34.787563323999997</v>
      </c>
    </row>
    <row r="14662" spans="1:3" x14ac:dyDescent="0.25">
      <c r="A14662">
        <v>4199</v>
      </c>
      <c r="B14662" s="1">
        <f>DATE(2011,7,1) + TIME(0,0,0)</f>
        <v>40725</v>
      </c>
      <c r="C14662">
        <v>34.817321776999997</v>
      </c>
    </row>
    <row r="14663" spans="1:3" x14ac:dyDescent="0.25">
      <c r="A14663">
        <v>4230</v>
      </c>
      <c r="B14663" s="1">
        <f>DATE(2011,8,1) + TIME(0,0,0)</f>
        <v>40756</v>
      </c>
      <c r="C14663">
        <v>34.847900391000003</v>
      </c>
    </row>
    <row r="14664" spans="1:3" x14ac:dyDescent="0.25">
      <c r="A14664">
        <v>4261</v>
      </c>
      <c r="B14664" s="1">
        <f>DATE(2011,9,1) + TIME(0,0,0)</f>
        <v>40787</v>
      </c>
      <c r="C14664">
        <v>34.878288269000002</v>
      </c>
    </row>
    <row r="14665" spans="1:3" x14ac:dyDescent="0.25">
      <c r="A14665">
        <v>4291</v>
      </c>
      <c r="B14665" s="1">
        <f>DATE(2011,10,1) + TIME(0,0,0)</f>
        <v>40817</v>
      </c>
      <c r="C14665">
        <v>34.907539368000002</v>
      </c>
    </row>
    <row r="14666" spans="1:3" x14ac:dyDescent="0.25">
      <c r="A14666">
        <v>4322</v>
      </c>
      <c r="B14666" s="1">
        <f>DATE(2011,11,1) + TIME(0,0,0)</f>
        <v>40848</v>
      </c>
      <c r="C14666">
        <v>34.937583922999998</v>
      </c>
    </row>
    <row r="14667" spans="1:3" x14ac:dyDescent="0.25">
      <c r="A14667">
        <v>4352</v>
      </c>
      <c r="B14667" s="1">
        <f>DATE(2011,12,1) + TIME(0,0,0)</f>
        <v>40878</v>
      </c>
      <c r="C14667">
        <v>34.966506957999997</v>
      </c>
    </row>
    <row r="14668" spans="1:3" x14ac:dyDescent="0.25">
      <c r="A14668">
        <v>4383</v>
      </c>
      <c r="B14668" s="1">
        <f>DATE(2012,1,1) + TIME(0,0,0)</f>
        <v>40909</v>
      </c>
      <c r="C14668">
        <v>34.996231078999998</v>
      </c>
    </row>
    <row r="14669" spans="1:3" x14ac:dyDescent="0.25">
      <c r="A14669">
        <v>4414</v>
      </c>
      <c r="B14669" s="1">
        <f>DATE(2012,2,1) + TIME(0,0,0)</f>
        <v>40940</v>
      </c>
      <c r="C14669">
        <v>35.025779724000003</v>
      </c>
    </row>
    <row r="14670" spans="1:3" x14ac:dyDescent="0.25">
      <c r="A14670">
        <v>4443</v>
      </c>
      <c r="B14670" s="1">
        <f>DATE(2012,3,1) + TIME(0,0,0)</f>
        <v>40969</v>
      </c>
      <c r="C14670">
        <v>35.053279877000001</v>
      </c>
    </row>
    <row r="14671" spans="1:3" x14ac:dyDescent="0.25">
      <c r="A14671">
        <v>4474</v>
      </c>
      <c r="B14671" s="1">
        <f>DATE(2012,4,1) + TIME(0,0,0)</f>
        <v>41000</v>
      </c>
      <c r="C14671">
        <v>35.082523346000002</v>
      </c>
    </row>
    <row r="14672" spans="1:3" x14ac:dyDescent="0.25">
      <c r="A14672">
        <v>4504</v>
      </c>
      <c r="B14672" s="1">
        <f>DATE(2012,5,1) + TIME(0,0,0)</f>
        <v>41030</v>
      </c>
      <c r="C14672">
        <v>35.110671996999997</v>
      </c>
    </row>
    <row r="14673" spans="1:3" x14ac:dyDescent="0.25">
      <c r="A14673">
        <v>4535</v>
      </c>
      <c r="B14673" s="1">
        <f>DATE(2012,6,1) + TIME(0,0,0)</f>
        <v>41061</v>
      </c>
      <c r="C14673">
        <v>35.139606475999997</v>
      </c>
    </row>
    <row r="14674" spans="1:3" x14ac:dyDescent="0.25">
      <c r="A14674">
        <v>4565</v>
      </c>
      <c r="B14674" s="1">
        <f>DATE(2012,7,1) + TIME(0,0,0)</f>
        <v>41091</v>
      </c>
      <c r="C14674">
        <v>35.167461394999997</v>
      </c>
    </row>
    <row r="14675" spans="1:3" x14ac:dyDescent="0.25">
      <c r="A14675">
        <v>4596</v>
      </c>
      <c r="B14675" s="1">
        <f>DATE(2012,8,1) + TIME(0,0,0)</f>
        <v>41122</v>
      </c>
      <c r="C14675">
        <v>35.196090697999999</v>
      </c>
    </row>
    <row r="14676" spans="1:3" x14ac:dyDescent="0.25">
      <c r="A14676">
        <v>4627</v>
      </c>
      <c r="B14676" s="1">
        <f>DATE(2012,9,1) + TIME(0,0,0)</f>
        <v>41153</v>
      </c>
      <c r="C14676">
        <v>35.224571228000002</v>
      </c>
    </row>
    <row r="14677" spans="1:3" x14ac:dyDescent="0.25">
      <c r="A14677">
        <v>4657</v>
      </c>
      <c r="B14677" s="1">
        <f>DATE(2012,10,1) + TIME(0,0,0)</f>
        <v>41183</v>
      </c>
      <c r="C14677">
        <v>35.251991271999998</v>
      </c>
    </row>
    <row r="14678" spans="1:3" x14ac:dyDescent="0.25">
      <c r="A14678">
        <v>4688</v>
      </c>
      <c r="B14678" s="1">
        <f>DATE(2012,11,1) + TIME(0,0,0)</f>
        <v>41214</v>
      </c>
      <c r="C14678">
        <v>35.280181884999998</v>
      </c>
    </row>
    <row r="14679" spans="1:3" x14ac:dyDescent="0.25">
      <c r="A14679">
        <v>4718</v>
      </c>
      <c r="B14679" s="1">
        <f>DATE(2012,12,1) + TIME(0,0,0)</f>
        <v>41244</v>
      </c>
      <c r="C14679">
        <v>35.307319640999999</v>
      </c>
    </row>
    <row r="14680" spans="1:3" x14ac:dyDescent="0.25">
      <c r="A14680">
        <v>4749</v>
      </c>
      <c r="B14680" s="1">
        <f>DATE(2013,1,1) + TIME(0,0,0)</f>
        <v>41275</v>
      </c>
      <c r="C14680">
        <v>35.335220337000003</v>
      </c>
    </row>
    <row r="14681" spans="1:3" x14ac:dyDescent="0.25">
      <c r="A14681">
        <v>4780</v>
      </c>
      <c r="B14681" s="1">
        <f>DATE(2013,2,1) + TIME(0,0,0)</f>
        <v>41306</v>
      </c>
      <c r="C14681">
        <v>35.362976074000002</v>
      </c>
    </row>
    <row r="14682" spans="1:3" x14ac:dyDescent="0.25">
      <c r="A14682">
        <v>4808</v>
      </c>
      <c r="B14682" s="1">
        <f>DATE(2013,3,1) + TIME(0,0,0)</f>
        <v>41334</v>
      </c>
      <c r="C14682">
        <v>35.387924194</v>
      </c>
    </row>
    <row r="14683" spans="1:3" x14ac:dyDescent="0.25">
      <c r="A14683">
        <v>4839</v>
      </c>
      <c r="B14683" s="1">
        <f>DATE(2013,4,1) + TIME(0,0,0)</f>
        <v>41365</v>
      </c>
      <c r="C14683">
        <v>35.415401459000002</v>
      </c>
    </row>
    <row r="14684" spans="1:3" x14ac:dyDescent="0.25">
      <c r="A14684">
        <v>4869</v>
      </c>
      <c r="B14684" s="1">
        <f>DATE(2013,5,1) + TIME(0,0,0)</f>
        <v>41395</v>
      </c>
      <c r="C14684">
        <v>35.441856383999998</v>
      </c>
    </row>
    <row r="14685" spans="1:3" x14ac:dyDescent="0.25">
      <c r="A14685">
        <v>4900</v>
      </c>
      <c r="B14685" s="1">
        <f>DATE(2013,6,1) + TIME(0,0,0)</f>
        <v>41426</v>
      </c>
      <c r="C14685">
        <v>35.469051360999998</v>
      </c>
    </row>
    <row r="14686" spans="1:3" x14ac:dyDescent="0.25">
      <c r="A14686">
        <v>4930</v>
      </c>
      <c r="B14686" s="1">
        <f>DATE(2013,7,1) + TIME(0,0,0)</f>
        <v>41456</v>
      </c>
      <c r="C14686">
        <v>35.495231627999999</v>
      </c>
    </row>
    <row r="14687" spans="1:3" x14ac:dyDescent="0.25">
      <c r="A14687">
        <v>4961</v>
      </c>
      <c r="B14687" s="1">
        <f>DATE(2013,8,1) + TIME(0,0,0)</f>
        <v>41487</v>
      </c>
      <c r="C14687">
        <v>35.522148131999998</v>
      </c>
    </row>
    <row r="14688" spans="1:3" x14ac:dyDescent="0.25">
      <c r="A14688">
        <v>4992</v>
      </c>
      <c r="B14688" s="1">
        <f>DATE(2013,9,1) + TIME(0,0,0)</f>
        <v>41518</v>
      </c>
      <c r="C14688">
        <v>35.548927307</v>
      </c>
    </row>
    <row r="14689" spans="1:3" x14ac:dyDescent="0.25">
      <c r="A14689">
        <v>5022</v>
      </c>
      <c r="B14689" s="1">
        <f>DATE(2013,10,1) + TIME(0,0,0)</f>
        <v>41548</v>
      </c>
      <c r="C14689">
        <v>35.574714661000002</v>
      </c>
    </row>
    <row r="14690" spans="1:3" x14ac:dyDescent="0.25">
      <c r="A14690">
        <v>5053</v>
      </c>
      <c r="B14690" s="1">
        <f>DATE(2013,11,1) + TIME(0,0,0)</f>
        <v>41579</v>
      </c>
      <c r="C14690">
        <v>35.601230620999999</v>
      </c>
    </row>
    <row r="14691" spans="1:3" x14ac:dyDescent="0.25">
      <c r="A14691">
        <v>5083</v>
      </c>
      <c r="B14691" s="1">
        <f>DATE(2013,12,1) + TIME(0,0,0)</f>
        <v>41609</v>
      </c>
      <c r="C14691">
        <v>35.626766205000003</v>
      </c>
    </row>
    <row r="14692" spans="1:3" x14ac:dyDescent="0.25">
      <c r="A14692">
        <v>5114</v>
      </c>
      <c r="B14692" s="1">
        <f>DATE(2014,1,1) + TIME(0,0,0)</f>
        <v>41640</v>
      </c>
      <c r="C14692">
        <v>35.653022765999999</v>
      </c>
    </row>
    <row r="14693" spans="1:3" x14ac:dyDescent="0.25">
      <c r="A14693">
        <v>5145</v>
      </c>
      <c r="B14693" s="1">
        <f>DATE(2014,2,1) + TIME(0,0,0)</f>
        <v>41671</v>
      </c>
      <c r="C14693">
        <v>35.679153442</v>
      </c>
    </row>
    <row r="14694" spans="1:3" x14ac:dyDescent="0.25">
      <c r="A14694">
        <v>5173</v>
      </c>
      <c r="B14694" s="1">
        <f>DATE(2014,3,1) + TIME(0,0,0)</f>
        <v>41699</v>
      </c>
      <c r="C14694">
        <v>35.702640533</v>
      </c>
    </row>
    <row r="14695" spans="1:3" x14ac:dyDescent="0.25">
      <c r="A14695">
        <v>5204</v>
      </c>
      <c r="B14695" s="1">
        <f>DATE(2014,4,1) + TIME(0,0,0)</f>
        <v>41730</v>
      </c>
      <c r="C14695">
        <v>35.728519439999999</v>
      </c>
    </row>
    <row r="14696" spans="1:3" x14ac:dyDescent="0.25">
      <c r="A14696">
        <v>5234</v>
      </c>
      <c r="B14696" s="1">
        <f>DATE(2014,5,1) + TIME(0,0,0)</f>
        <v>41760</v>
      </c>
      <c r="C14696">
        <v>35.753448486000003</v>
      </c>
    </row>
    <row r="14697" spans="1:3" x14ac:dyDescent="0.25">
      <c r="A14697">
        <v>5265</v>
      </c>
      <c r="B14697" s="1">
        <f>DATE(2014,6,1) + TIME(0,0,0)</f>
        <v>41791</v>
      </c>
      <c r="C14697">
        <v>35.779090881000002</v>
      </c>
    </row>
    <row r="14698" spans="1:3" x14ac:dyDescent="0.25">
      <c r="A14698">
        <v>5295</v>
      </c>
      <c r="B14698" s="1">
        <f>DATE(2014,7,1) + TIME(0,0,0)</f>
        <v>41821</v>
      </c>
      <c r="C14698">
        <v>35.803791046000001</v>
      </c>
    </row>
    <row r="14699" spans="1:3" x14ac:dyDescent="0.25">
      <c r="A14699">
        <v>5326</v>
      </c>
      <c r="B14699" s="1">
        <f>DATE(2014,8,1) + TIME(0,0,0)</f>
        <v>41852</v>
      </c>
      <c r="C14699">
        <v>35.829204558999997</v>
      </c>
    </row>
    <row r="14700" spans="1:3" x14ac:dyDescent="0.25">
      <c r="A14700">
        <v>5357</v>
      </c>
      <c r="B14700" s="1">
        <f>DATE(2014,9,1) + TIME(0,0,0)</f>
        <v>41883</v>
      </c>
      <c r="C14700">
        <v>35.854503631999997</v>
      </c>
    </row>
    <row r="14701" spans="1:3" x14ac:dyDescent="0.25">
      <c r="A14701">
        <v>5387</v>
      </c>
      <c r="B14701" s="1">
        <f>DATE(2014,10,1) + TIME(0,0,0)</f>
        <v>41913</v>
      </c>
      <c r="C14701">
        <v>35.878875731999997</v>
      </c>
    </row>
    <row r="14702" spans="1:3" x14ac:dyDescent="0.25">
      <c r="A14702">
        <v>5418</v>
      </c>
      <c r="B14702" s="1">
        <f>DATE(2014,11,1) + TIME(0,0,0)</f>
        <v>41944</v>
      </c>
      <c r="C14702">
        <v>35.903953551999997</v>
      </c>
    </row>
    <row r="14703" spans="1:3" x14ac:dyDescent="0.25">
      <c r="A14703">
        <v>5448</v>
      </c>
      <c r="B14703" s="1">
        <f>DATE(2014,12,1) + TIME(0,0,0)</f>
        <v>41974</v>
      </c>
      <c r="C14703">
        <v>35.928115845000001</v>
      </c>
    </row>
    <row r="14704" spans="1:3" x14ac:dyDescent="0.25">
      <c r="A14704">
        <v>5479</v>
      </c>
      <c r="B14704" s="1">
        <f>DATE(2015,1,1) + TIME(0,0,0)</f>
        <v>42005</v>
      </c>
      <c r="C14704">
        <v>35.952972412000001</v>
      </c>
    </row>
    <row r="14705" spans="1:3" x14ac:dyDescent="0.25">
      <c r="A14705">
        <v>5510</v>
      </c>
      <c r="B14705" s="1">
        <f>DATE(2015,2,1) + TIME(0,0,0)</f>
        <v>42036</v>
      </c>
      <c r="C14705">
        <v>35.977722168</v>
      </c>
    </row>
    <row r="14706" spans="1:3" x14ac:dyDescent="0.25">
      <c r="A14706">
        <v>5538</v>
      </c>
      <c r="B14706" s="1">
        <f>DATE(2015,3,1) + TIME(0,0,0)</f>
        <v>42064</v>
      </c>
      <c r="C14706">
        <v>35.999980927000003</v>
      </c>
    </row>
    <row r="14707" spans="1:3" x14ac:dyDescent="0.25">
      <c r="A14707">
        <v>5569</v>
      </c>
      <c r="B14707" s="1">
        <f>DATE(2015,4,1) + TIME(0,0,0)</f>
        <v>42095</v>
      </c>
      <c r="C14707">
        <v>36.024524689000003</v>
      </c>
    </row>
    <row r="14708" spans="1:3" x14ac:dyDescent="0.25">
      <c r="A14708">
        <v>5599</v>
      </c>
      <c r="B14708" s="1">
        <f>DATE(2015,5,1) + TIME(0,0,0)</f>
        <v>42125</v>
      </c>
      <c r="C14708">
        <v>36.048179626</v>
      </c>
    </row>
    <row r="14709" spans="1:3" x14ac:dyDescent="0.25">
      <c r="A14709">
        <v>5630</v>
      </c>
      <c r="B14709" s="1">
        <f>DATE(2015,6,1) + TIME(0,0,0)</f>
        <v>42156</v>
      </c>
      <c r="C14709">
        <v>36.072517394999998</v>
      </c>
    </row>
    <row r="14710" spans="1:3" x14ac:dyDescent="0.25">
      <c r="A14710">
        <v>5660</v>
      </c>
      <c r="B14710" s="1">
        <f>DATE(2015,7,1) + TIME(0,0,0)</f>
        <v>42186</v>
      </c>
      <c r="C14710">
        <v>36.095973968999999</v>
      </c>
    </row>
    <row r="14711" spans="1:3" x14ac:dyDescent="0.25">
      <c r="A14711">
        <v>5691</v>
      </c>
      <c r="B14711" s="1">
        <f>DATE(2015,8,1) + TIME(0,0,0)</f>
        <v>42217</v>
      </c>
      <c r="C14711">
        <v>36.120113373000002</v>
      </c>
    </row>
    <row r="14712" spans="1:3" x14ac:dyDescent="0.25">
      <c r="A14712">
        <v>5722</v>
      </c>
      <c r="B14712" s="1">
        <f>DATE(2015,9,1) + TIME(0,0,0)</f>
        <v>42248</v>
      </c>
      <c r="C14712">
        <v>36.144149779999999</v>
      </c>
    </row>
    <row r="14713" spans="1:3" x14ac:dyDescent="0.25">
      <c r="A14713">
        <v>5752</v>
      </c>
      <c r="B14713" s="1">
        <f>DATE(2015,10,1) + TIME(0,0,0)</f>
        <v>42278</v>
      </c>
      <c r="C14713">
        <v>36.167320251</v>
      </c>
    </row>
    <row r="14714" spans="1:3" x14ac:dyDescent="0.25">
      <c r="A14714">
        <v>5783</v>
      </c>
      <c r="B14714" s="1">
        <f>DATE(2015,11,1) + TIME(0,0,0)</f>
        <v>42309</v>
      </c>
      <c r="C14714">
        <v>36.191162108999997</v>
      </c>
    </row>
    <row r="14715" spans="1:3" x14ac:dyDescent="0.25">
      <c r="A14715">
        <v>5813</v>
      </c>
      <c r="B14715" s="1">
        <f>DATE(2015,12,1) + TIME(0,0,0)</f>
        <v>42339</v>
      </c>
      <c r="C14715">
        <v>36.21414566</v>
      </c>
    </row>
    <row r="14716" spans="1:3" x14ac:dyDescent="0.25">
      <c r="A14716">
        <v>5844</v>
      </c>
      <c r="B14716" s="1">
        <f>DATE(2016,1,1) + TIME(0,0,0)</f>
        <v>42370</v>
      </c>
      <c r="C14716">
        <v>36.237800598</v>
      </c>
    </row>
    <row r="14717" spans="1:3" x14ac:dyDescent="0.25">
      <c r="A14717">
        <v>5875</v>
      </c>
      <c r="B14717" s="1">
        <f>DATE(2016,2,1) + TIME(0,0,0)</f>
        <v>42401</v>
      </c>
      <c r="C14717">
        <v>36.261360168000003</v>
      </c>
    </row>
    <row r="14718" spans="1:3" x14ac:dyDescent="0.25">
      <c r="A14718">
        <v>5904</v>
      </c>
      <c r="B14718" s="1">
        <f>DATE(2016,3,1) + TIME(0,0,0)</f>
        <v>42430</v>
      </c>
      <c r="C14718">
        <v>36.283313751000001</v>
      </c>
    </row>
    <row r="14719" spans="1:3" x14ac:dyDescent="0.25">
      <c r="A14719">
        <v>5935</v>
      </c>
      <c r="B14719" s="1">
        <f>DATE(2016,4,1) + TIME(0,0,0)</f>
        <v>42461</v>
      </c>
      <c r="C14719">
        <v>36.306690216</v>
      </c>
    </row>
    <row r="14720" spans="1:3" x14ac:dyDescent="0.25">
      <c r="A14720">
        <v>5965</v>
      </c>
      <c r="B14720" s="1">
        <f>DATE(2016,5,1) + TIME(0,0,0)</f>
        <v>42491</v>
      </c>
      <c r="C14720">
        <v>36.329227447999997</v>
      </c>
    </row>
    <row r="14721" spans="1:3" x14ac:dyDescent="0.25">
      <c r="A14721">
        <v>5996</v>
      </c>
      <c r="B14721" s="1">
        <f>DATE(2016,6,1) + TIME(0,0,0)</f>
        <v>42522</v>
      </c>
      <c r="C14721">
        <v>36.352424622000001</v>
      </c>
    </row>
    <row r="14722" spans="1:3" x14ac:dyDescent="0.25">
      <c r="A14722">
        <v>6026</v>
      </c>
      <c r="B14722" s="1">
        <f>DATE(2016,7,1) + TIME(0,0,0)</f>
        <v>42552</v>
      </c>
      <c r="C14722">
        <v>36.374786377</v>
      </c>
    </row>
    <row r="14723" spans="1:3" x14ac:dyDescent="0.25">
      <c r="A14723">
        <v>6057</v>
      </c>
      <c r="B14723" s="1">
        <f>DATE(2016,8,1) + TIME(0,0,0)</f>
        <v>42583</v>
      </c>
      <c r="C14723">
        <v>36.397808075</v>
      </c>
    </row>
    <row r="14724" spans="1:3" x14ac:dyDescent="0.25">
      <c r="A14724">
        <v>6088</v>
      </c>
      <c r="B14724" s="1">
        <f>DATE(2016,9,1) + TIME(0,0,0)</f>
        <v>42614</v>
      </c>
      <c r="C14724">
        <v>36.420738219999997</v>
      </c>
    </row>
    <row r="14725" spans="1:3" x14ac:dyDescent="0.25">
      <c r="A14725">
        <v>6118</v>
      </c>
      <c r="B14725" s="1">
        <f>DATE(2016,10,1) + TIME(0,0,0)</f>
        <v>42644</v>
      </c>
      <c r="C14725">
        <v>36.442848206000001</v>
      </c>
    </row>
    <row r="14726" spans="1:3" x14ac:dyDescent="0.25">
      <c r="A14726">
        <v>6149</v>
      </c>
      <c r="B14726" s="1">
        <f>DATE(2016,11,1) + TIME(0,0,0)</f>
        <v>42675</v>
      </c>
      <c r="C14726">
        <v>36.465610503999997</v>
      </c>
    </row>
    <row r="14727" spans="1:3" x14ac:dyDescent="0.25">
      <c r="A14727">
        <v>6179</v>
      </c>
      <c r="B14727" s="1">
        <f>DATE(2016,12,1) + TIME(0,0,0)</f>
        <v>42705</v>
      </c>
      <c r="C14727">
        <v>36.487556458</v>
      </c>
    </row>
    <row r="14728" spans="1:3" x14ac:dyDescent="0.25">
      <c r="A14728">
        <v>6210</v>
      </c>
      <c r="B14728" s="1">
        <f>DATE(2017,1,1) + TIME(0,0,0)</f>
        <v>42736</v>
      </c>
      <c r="C14728">
        <v>36.510147095000001</v>
      </c>
    </row>
    <row r="14729" spans="1:3" x14ac:dyDescent="0.25">
      <c r="A14729">
        <v>6241</v>
      </c>
      <c r="B14729" s="1">
        <f>DATE(2017,2,1) + TIME(0,0,0)</f>
        <v>42767</v>
      </c>
      <c r="C14729">
        <v>36.532657622999999</v>
      </c>
    </row>
    <row r="14730" spans="1:3" x14ac:dyDescent="0.25">
      <c r="A14730">
        <v>6269</v>
      </c>
      <c r="B14730" s="1">
        <f>DATE(2017,3,1) + TIME(0,0,0)</f>
        <v>42795</v>
      </c>
      <c r="C14730">
        <v>36.552917479999998</v>
      </c>
    </row>
    <row r="14731" spans="1:3" x14ac:dyDescent="0.25">
      <c r="A14731">
        <v>6300</v>
      </c>
      <c r="B14731" s="1">
        <f>DATE(2017,4,1) + TIME(0,0,0)</f>
        <v>42826</v>
      </c>
      <c r="C14731">
        <v>36.575263976999999</v>
      </c>
    </row>
    <row r="14732" spans="1:3" x14ac:dyDescent="0.25">
      <c r="A14732">
        <v>6330</v>
      </c>
      <c r="B14732" s="1">
        <f>DATE(2017,5,1) + TIME(0,0,0)</f>
        <v>42856</v>
      </c>
      <c r="C14732">
        <v>36.596817016999999</v>
      </c>
    </row>
    <row r="14733" spans="1:3" x14ac:dyDescent="0.25">
      <c r="A14733">
        <v>6361</v>
      </c>
      <c r="B14733" s="1">
        <f>DATE(2017,6,1) + TIME(0,0,0)</f>
        <v>42887</v>
      </c>
      <c r="C14733">
        <v>36.619007111000002</v>
      </c>
    </row>
    <row r="14734" spans="1:3" x14ac:dyDescent="0.25">
      <c r="A14734">
        <v>6391</v>
      </c>
      <c r="B14734" s="1">
        <f>DATE(2017,7,1) + TIME(0,0,0)</f>
        <v>42917</v>
      </c>
      <c r="C14734">
        <v>36.640403747999997</v>
      </c>
    </row>
    <row r="14735" spans="1:3" x14ac:dyDescent="0.25">
      <c r="A14735">
        <v>6422</v>
      </c>
      <c r="B14735" s="1">
        <f>DATE(2017,8,1) + TIME(0,0,0)</f>
        <v>42948</v>
      </c>
      <c r="C14735">
        <v>36.662433624000002</v>
      </c>
    </row>
    <row r="14736" spans="1:3" x14ac:dyDescent="0.25">
      <c r="A14736">
        <v>6453</v>
      </c>
      <c r="B14736" s="1">
        <f>DATE(2017,9,1) + TIME(0,0,0)</f>
        <v>42979</v>
      </c>
      <c r="C14736">
        <v>36.684383392000001</v>
      </c>
    </row>
    <row r="14737" spans="1:3" x14ac:dyDescent="0.25">
      <c r="A14737">
        <v>6483</v>
      </c>
      <c r="B14737" s="1">
        <f>DATE(2017,10,1) + TIME(0,0,0)</f>
        <v>43009</v>
      </c>
      <c r="C14737">
        <v>36.705547332999998</v>
      </c>
    </row>
    <row r="14738" spans="1:3" x14ac:dyDescent="0.25">
      <c r="A14738">
        <v>6514</v>
      </c>
      <c r="B14738" s="1">
        <f>DATE(2017,11,1) + TIME(0,0,0)</f>
        <v>43040</v>
      </c>
      <c r="C14738">
        <v>36.727344512999998</v>
      </c>
    </row>
    <row r="14739" spans="1:3" x14ac:dyDescent="0.25">
      <c r="A14739">
        <v>6544</v>
      </c>
      <c r="B14739" s="1">
        <f>DATE(2017,12,1) + TIME(0,0,0)</f>
        <v>43070</v>
      </c>
      <c r="C14739">
        <v>36.74835968</v>
      </c>
    </row>
    <row r="14740" spans="1:3" x14ac:dyDescent="0.25">
      <c r="A14740">
        <v>6575</v>
      </c>
      <c r="B14740" s="1">
        <f>DATE(2018,1,1) + TIME(0,0,0)</f>
        <v>43101</v>
      </c>
      <c r="C14740">
        <v>36.770000457999998</v>
      </c>
    </row>
    <row r="14741" spans="1:3" x14ac:dyDescent="0.25">
      <c r="A14741">
        <v>6606</v>
      </c>
      <c r="B14741" s="1">
        <f>DATE(2018,2,1) + TIME(0,0,0)</f>
        <v>43132</v>
      </c>
      <c r="C14741">
        <v>36.791564940999997</v>
      </c>
    </row>
    <row r="14742" spans="1:3" x14ac:dyDescent="0.25">
      <c r="A14742">
        <v>6634</v>
      </c>
      <c r="B14742" s="1">
        <f>DATE(2018,3,1) + TIME(0,0,0)</f>
        <v>43160</v>
      </c>
      <c r="C14742">
        <v>36.810974121000001</v>
      </c>
    </row>
    <row r="14743" spans="1:3" x14ac:dyDescent="0.25">
      <c r="A14743">
        <v>6665</v>
      </c>
      <c r="B14743" s="1">
        <f>DATE(2018,4,1) + TIME(0,0,0)</f>
        <v>43191</v>
      </c>
      <c r="C14743">
        <v>36.832393646</v>
      </c>
    </row>
    <row r="14744" spans="1:3" x14ac:dyDescent="0.25">
      <c r="A14744">
        <v>6695</v>
      </c>
      <c r="B14744" s="1">
        <f>DATE(2018,5,1) + TIME(0,0,0)</f>
        <v>43221</v>
      </c>
      <c r="C14744">
        <v>36.853046417000002</v>
      </c>
    </row>
    <row r="14745" spans="1:3" x14ac:dyDescent="0.25">
      <c r="A14745">
        <v>6726</v>
      </c>
      <c r="B14745" s="1">
        <f>DATE(2018,6,1) + TIME(0,0,0)</f>
        <v>43252</v>
      </c>
      <c r="C14745">
        <v>36.874317169000001</v>
      </c>
    </row>
    <row r="14746" spans="1:3" x14ac:dyDescent="0.25">
      <c r="A14746">
        <v>6756</v>
      </c>
      <c r="B14746" s="1">
        <f>DATE(2018,7,1) + TIME(0,0,0)</f>
        <v>43282</v>
      </c>
      <c r="C14746">
        <v>36.894828795999999</v>
      </c>
    </row>
    <row r="14747" spans="1:3" x14ac:dyDescent="0.25">
      <c r="A14747">
        <v>6787</v>
      </c>
      <c r="B14747" s="1">
        <f>DATE(2018,8,1) + TIME(0,0,0)</f>
        <v>43313</v>
      </c>
      <c r="C14747">
        <v>36.915950774999999</v>
      </c>
    </row>
    <row r="14748" spans="1:3" x14ac:dyDescent="0.25">
      <c r="A14748">
        <v>6818</v>
      </c>
      <c r="B14748" s="1">
        <f>DATE(2018,9,1) + TIME(0,0,0)</f>
        <v>43344</v>
      </c>
      <c r="C14748">
        <v>36.937000275000003</v>
      </c>
    </row>
    <row r="14749" spans="1:3" x14ac:dyDescent="0.25">
      <c r="A14749">
        <v>6848</v>
      </c>
      <c r="B14749" s="1">
        <f>DATE(2018,10,1) + TIME(0,0,0)</f>
        <v>43374</v>
      </c>
      <c r="C14749">
        <v>36.957302093999999</v>
      </c>
    </row>
    <row r="14750" spans="1:3" x14ac:dyDescent="0.25">
      <c r="A14750">
        <v>6879</v>
      </c>
      <c r="B14750" s="1">
        <f>DATE(2018,11,1) + TIME(0,0,0)</f>
        <v>43405</v>
      </c>
      <c r="C14750">
        <v>36.978210449000002</v>
      </c>
    </row>
    <row r="14751" spans="1:3" x14ac:dyDescent="0.25">
      <c r="A14751">
        <v>6909</v>
      </c>
      <c r="B14751" s="1">
        <f>DATE(2018,12,1) + TIME(0,0,0)</f>
        <v>43435</v>
      </c>
      <c r="C14751">
        <v>36.998371124000002</v>
      </c>
    </row>
    <row r="14752" spans="1:3" x14ac:dyDescent="0.25">
      <c r="A14752">
        <v>6940</v>
      </c>
      <c r="B14752" s="1">
        <f>DATE(2019,1,1) + TIME(0,0,0)</f>
        <v>43466</v>
      </c>
      <c r="C14752">
        <v>37.019138335999997</v>
      </c>
    </row>
    <row r="14753" spans="1:3" x14ac:dyDescent="0.25">
      <c r="A14753">
        <v>6971</v>
      </c>
      <c r="B14753" s="1">
        <f>DATE(2019,2,1) + TIME(0,0,0)</f>
        <v>43497</v>
      </c>
      <c r="C14753">
        <v>37.039829253999997</v>
      </c>
    </row>
    <row r="14754" spans="1:3" x14ac:dyDescent="0.25">
      <c r="A14754">
        <v>6999</v>
      </c>
      <c r="B14754" s="1">
        <f>DATE(2019,3,1) + TIME(0,0,0)</f>
        <v>43525</v>
      </c>
      <c r="C14754">
        <v>37.058464049999998</v>
      </c>
    </row>
    <row r="14755" spans="1:3" x14ac:dyDescent="0.25">
      <c r="A14755">
        <v>7030</v>
      </c>
      <c r="B14755" s="1">
        <f>DATE(2019,4,1) + TIME(0,0,0)</f>
        <v>43556</v>
      </c>
      <c r="C14755">
        <v>37.079032898000001</v>
      </c>
    </row>
    <row r="14756" spans="1:3" x14ac:dyDescent="0.25">
      <c r="A14756">
        <v>7060</v>
      </c>
      <c r="B14756" s="1">
        <f>DATE(2019,5,1) + TIME(0,0,0)</f>
        <v>43586</v>
      </c>
      <c r="C14756">
        <v>37.098876953000001</v>
      </c>
    </row>
    <row r="14757" spans="1:3" x14ac:dyDescent="0.25">
      <c r="A14757">
        <v>7091</v>
      </c>
      <c r="B14757" s="1">
        <f>DATE(2019,6,1) + TIME(0,0,0)</f>
        <v>43617</v>
      </c>
      <c r="C14757">
        <v>37.119312286000003</v>
      </c>
    </row>
    <row r="14758" spans="1:3" x14ac:dyDescent="0.25">
      <c r="A14758">
        <v>7121</v>
      </c>
      <c r="B14758" s="1">
        <f>DATE(2019,7,1) + TIME(0,0,0)</f>
        <v>43647</v>
      </c>
      <c r="C14758">
        <v>37.139019011999999</v>
      </c>
    </row>
    <row r="14759" spans="1:3" x14ac:dyDescent="0.25">
      <c r="A14759">
        <v>7152</v>
      </c>
      <c r="B14759" s="1">
        <f>DATE(2019,8,1) + TIME(0,0,0)</f>
        <v>43678</v>
      </c>
      <c r="C14759">
        <v>37.159309387</v>
      </c>
    </row>
    <row r="14760" spans="1:3" x14ac:dyDescent="0.25">
      <c r="A14760">
        <v>7183</v>
      </c>
      <c r="B14760" s="1">
        <f>DATE(2019,9,1) + TIME(0,0,0)</f>
        <v>43709</v>
      </c>
      <c r="C14760">
        <v>37.179527282999999</v>
      </c>
    </row>
    <row r="14761" spans="1:3" x14ac:dyDescent="0.25">
      <c r="A14761">
        <v>7213</v>
      </c>
      <c r="B14761" s="1">
        <f>DATE(2019,10,1) + TIME(0,0,0)</f>
        <v>43739</v>
      </c>
      <c r="C14761">
        <v>37.199024199999997</v>
      </c>
    </row>
    <row r="14762" spans="1:3" x14ac:dyDescent="0.25">
      <c r="A14762">
        <v>7244</v>
      </c>
      <c r="B14762" s="1">
        <f>DATE(2019,11,1) + TIME(0,0,0)</f>
        <v>43770</v>
      </c>
      <c r="C14762">
        <v>37.219100951999998</v>
      </c>
    </row>
    <row r="14763" spans="1:3" x14ac:dyDescent="0.25">
      <c r="A14763">
        <v>7274</v>
      </c>
      <c r="B14763" s="1">
        <f>DATE(2019,12,1) + TIME(0,0,0)</f>
        <v>43800</v>
      </c>
      <c r="C14763">
        <v>37.238464354999998</v>
      </c>
    </row>
    <row r="14764" spans="1:3" x14ac:dyDescent="0.25">
      <c r="A14764">
        <v>7305</v>
      </c>
      <c r="B14764" s="1">
        <f>DATE(2020,1,1) + TIME(0,0,0)</f>
        <v>43831</v>
      </c>
      <c r="C14764">
        <v>37.258399963000002</v>
      </c>
    </row>
    <row r="14765" spans="1:3" x14ac:dyDescent="0.25">
      <c r="A14765">
        <v>7336</v>
      </c>
      <c r="B14765" s="1">
        <f>DATE(2020,2,1) + TIME(0,0,0)</f>
        <v>43862</v>
      </c>
      <c r="C14765">
        <v>37.278270720999998</v>
      </c>
    </row>
    <row r="14766" spans="1:3" x14ac:dyDescent="0.25">
      <c r="A14766">
        <v>7365</v>
      </c>
      <c r="B14766" s="1">
        <f>DATE(2020,3,1) + TIME(0,0,0)</f>
        <v>43891</v>
      </c>
      <c r="C14766">
        <v>37.296798705999997</v>
      </c>
    </row>
    <row r="14767" spans="1:3" x14ac:dyDescent="0.25">
      <c r="A14767">
        <v>7396</v>
      </c>
      <c r="B14767" s="1">
        <f>DATE(2020,4,1) + TIME(0,0,0)</f>
        <v>43922</v>
      </c>
      <c r="C14767">
        <v>37.316551208</v>
      </c>
    </row>
    <row r="14768" spans="1:3" x14ac:dyDescent="0.25">
      <c r="A14768">
        <v>7426</v>
      </c>
      <c r="B14768" s="1">
        <f>DATE(2020,5,1) + TIME(0,0,0)</f>
        <v>43952</v>
      </c>
      <c r="C14768">
        <v>37.335605620999999</v>
      </c>
    </row>
    <row r="14769" spans="1:3" x14ac:dyDescent="0.25">
      <c r="A14769">
        <v>7457</v>
      </c>
      <c r="B14769" s="1">
        <f>DATE(2020,6,1) + TIME(0,0,0)</f>
        <v>43983</v>
      </c>
      <c r="C14769">
        <v>37.355228424000003</v>
      </c>
    </row>
    <row r="14770" spans="1:3" x14ac:dyDescent="0.25">
      <c r="A14770">
        <v>7487</v>
      </c>
      <c r="B14770" s="1">
        <f>DATE(2020,7,1) + TIME(0,0,0)</f>
        <v>44013</v>
      </c>
      <c r="C14770">
        <v>37.374153137</v>
      </c>
    </row>
    <row r="14771" spans="1:3" x14ac:dyDescent="0.25">
      <c r="A14771">
        <v>7518</v>
      </c>
      <c r="B14771" s="1">
        <f>DATE(2020,8,1) + TIME(0,0,0)</f>
        <v>44044</v>
      </c>
      <c r="C14771">
        <v>37.393642426</v>
      </c>
    </row>
    <row r="14772" spans="1:3" x14ac:dyDescent="0.25">
      <c r="A14772">
        <v>7549</v>
      </c>
      <c r="B14772" s="1">
        <f>DATE(2020,9,1) + TIME(0,0,0)</f>
        <v>44075</v>
      </c>
      <c r="C14772">
        <v>37.413063049000002</v>
      </c>
    </row>
    <row r="14773" spans="1:3" x14ac:dyDescent="0.25">
      <c r="A14773">
        <v>7579</v>
      </c>
      <c r="B14773" s="1">
        <f>DATE(2020,10,1) + TIME(0,0,0)</f>
        <v>44105</v>
      </c>
      <c r="C14773">
        <v>37.431800842000001</v>
      </c>
    </row>
    <row r="14774" spans="1:3" x14ac:dyDescent="0.25">
      <c r="A14774">
        <v>7610</v>
      </c>
      <c r="B14774" s="1">
        <f>DATE(2020,11,1) + TIME(0,0,0)</f>
        <v>44136</v>
      </c>
      <c r="C14774">
        <v>37.451107024999999</v>
      </c>
    </row>
    <row r="14775" spans="1:3" x14ac:dyDescent="0.25">
      <c r="A14775">
        <v>7640</v>
      </c>
      <c r="B14775" s="1">
        <f>DATE(2020,12,1) + TIME(0,0,0)</f>
        <v>44166</v>
      </c>
      <c r="C14775">
        <v>37.469734191999997</v>
      </c>
    </row>
    <row r="14776" spans="1:3" x14ac:dyDescent="0.25">
      <c r="A14776">
        <v>7671</v>
      </c>
      <c r="B14776" s="1">
        <f>DATE(2021,1,1) + TIME(0,0,0)</f>
        <v>44197</v>
      </c>
      <c r="C14776">
        <v>37.488925934000001</v>
      </c>
    </row>
    <row r="14777" spans="1:3" x14ac:dyDescent="0.25">
      <c r="A14777">
        <v>7702</v>
      </c>
      <c r="B14777" s="1">
        <f>DATE(2021,2,1) + TIME(0,0,0)</f>
        <v>44228</v>
      </c>
      <c r="C14777">
        <v>37.508045197000001</v>
      </c>
    </row>
    <row r="14778" spans="1:3" x14ac:dyDescent="0.25">
      <c r="A14778">
        <v>7730</v>
      </c>
      <c r="B14778" s="1">
        <f>DATE(2021,3,1) + TIME(0,0,0)</f>
        <v>44256</v>
      </c>
      <c r="C14778">
        <v>37.525260924999998</v>
      </c>
    </row>
    <row r="14779" spans="1:3" x14ac:dyDescent="0.25">
      <c r="A14779">
        <v>7761</v>
      </c>
      <c r="B14779" s="1">
        <f>DATE(2021,4,1) + TIME(0,0,0)</f>
        <v>44287</v>
      </c>
      <c r="C14779">
        <v>37.544261931999998</v>
      </c>
    </row>
    <row r="14780" spans="1:3" x14ac:dyDescent="0.25">
      <c r="A14780">
        <v>7791</v>
      </c>
      <c r="B14780" s="1">
        <f>DATE(2021,5,1) + TIME(0,0,0)</f>
        <v>44317</v>
      </c>
      <c r="C14780">
        <v>37.562595367</v>
      </c>
    </row>
    <row r="14781" spans="1:3" x14ac:dyDescent="0.25">
      <c r="A14781">
        <v>7822</v>
      </c>
      <c r="B14781" s="1">
        <f>DATE(2021,6,1) + TIME(0,0,0)</f>
        <v>44348</v>
      </c>
      <c r="C14781">
        <v>37.581478119000003</v>
      </c>
    </row>
    <row r="14782" spans="1:3" x14ac:dyDescent="0.25">
      <c r="A14782">
        <v>7852</v>
      </c>
      <c r="B14782" s="1">
        <f>DATE(2021,7,1) + TIME(0,0,0)</f>
        <v>44378</v>
      </c>
      <c r="C14782">
        <v>37.599693297999998</v>
      </c>
    </row>
    <row r="14783" spans="1:3" x14ac:dyDescent="0.25">
      <c r="A14783">
        <v>7883</v>
      </c>
      <c r="B14783" s="1">
        <f>DATE(2021,8,1) + TIME(0,0,0)</f>
        <v>44409</v>
      </c>
      <c r="C14783">
        <v>37.618450164999999</v>
      </c>
    </row>
    <row r="14784" spans="1:3" x14ac:dyDescent="0.25">
      <c r="A14784">
        <v>7914</v>
      </c>
      <c r="B14784" s="1">
        <f>DATE(2021,9,1) + TIME(0,0,0)</f>
        <v>44440</v>
      </c>
      <c r="C14784">
        <v>37.637149811</v>
      </c>
    </row>
    <row r="14785" spans="1:3" x14ac:dyDescent="0.25">
      <c r="A14785">
        <v>7944</v>
      </c>
      <c r="B14785" s="1">
        <f>DATE(2021,10,1) + TIME(0,0,0)</f>
        <v>44470</v>
      </c>
      <c r="C14785">
        <v>37.655185699</v>
      </c>
    </row>
    <row r="14786" spans="1:3" x14ac:dyDescent="0.25">
      <c r="A14786">
        <v>7975</v>
      </c>
      <c r="B14786" s="1">
        <f>DATE(2021,11,1) + TIME(0,0,0)</f>
        <v>44501</v>
      </c>
      <c r="C14786">
        <v>37.673767089999998</v>
      </c>
    </row>
    <row r="14787" spans="1:3" x14ac:dyDescent="0.25">
      <c r="A14787">
        <v>8005</v>
      </c>
      <c r="B14787" s="1">
        <f>DATE(2021,12,1) + TIME(0,0,0)</f>
        <v>44531</v>
      </c>
      <c r="C14787">
        <v>37.691692351999997</v>
      </c>
    </row>
    <row r="14788" spans="1:3" x14ac:dyDescent="0.25">
      <c r="A14788">
        <v>8036</v>
      </c>
      <c r="B14788" s="1">
        <f>DATE(2022,1,1) + TIME(0,0,0)</f>
        <v>44562</v>
      </c>
      <c r="C14788">
        <v>37.710159302000001</v>
      </c>
    </row>
    <row r="14789" spans="1:3" x14ac:dyDescent="0.25">
      <c r="A14789">
        <v>8067</v>
      </c>
      <c r="B14789" s="1">
        <f>DATE(2022,2,1) + TIME(0,0,0)</f>
        <v>44593</v>
      </c>
      <c r="C14789">
        <v>37.728565216</v>
      </c>
    </row>
    <row r="14790" spans="1:3" x14ac:dyDescent="0.25">
      <c r="A14790">
        <v>8095</v>
      </c>
      <c r="B14790" s="1">
        <f>DATE(2022,3,1) + TIME(0,0,0)</f>
        <v>44621</v>
      </c>
      <c r="C14790">
        <v>37.745143890000001</v>
      </c>
    </row>
    <row r="14791" spans="1:3" x14ac:dyDescent="0.25">
      <c r="A14791">
        <v>8126</v>
      </c>
      <c r="B14791" s="1">
        <f>DATE(2022,4,1) + TIME(0,0,0)</f>
        <v>44652</v>
      </c>
      <c r="C14791">
        <v>37.763446807999998</v>
      </c>
    </row>
    <row r="14792" spans="1:3" x14ac:dyDescent="0.25">
      <c r="A14792">
        <v>8156</v>
      </c>
      <c r="B14792" s="1">
        <f>DATE(2022,5,1) + TIME(0,0,0)</f>
        <v>44682</v>
      </c>
      <c r="C14792">
        <v>37.781101227000001</v>
      </c>
    </row>
    <row r="14793" spans="1:3" x14ac:dyDescent="0.25">
      <c r="A14793">
        <v>8187</v>
      </c>
      <c r="B14793" s="1">
        <f>DATE(2022,6,1) + TIME(0,0,0)</f>
        <v>44713</v>
      </c>
      <c r="C14793">
        <v>37.799293517999999</v>
      </c>
    </row>
    <row r="14794" spans="1:3" x14ac:dyDescent="0.25">
      <c r="A14794">
        <v>8217</v>
      </c>
      <c r="B14794" s="1">
        <f>DATE(2022,7,1) + TIME(0,0,0)</f>
        <v>44743</v>
      </c>
      <c r="C14794">
        <v>37.816848755000002</v>
      </c>
    </row>
    <row r="14795" spans="1:3" x14ac:dyDescent="0.25">
      <c r="A14795">
        <v>8248</v>
      </c>
      <c r="B14795" s="1">
        <f>DATE(2022,8,1) + TIME(0,0,0)</f>
        <v>44774</v>
      </c>
      <c r="C14795">
        <v>37.834934234999999</v>
      </c>
    </row>
    <row r="14796" spans="1:3" x14ac:dyDescent="0.25">
      <c r="A14796">
        <v>8279</v>
      </c>
      <c r="B14796" s="1">
        <f>DATE(2022,9,1) + TIME(0,0,0)</f>
        <v>44805</v>
      </c>
      <c r="C14796">
        <v>37.852970122999999</v>
      </c>
    </row>
    <row r="14797" spans="1:3" x14ac:dyDescent="0.25">
      <c r="A14797">
        <v>8309</v>
      </c>
      <c r="B14797" s="1">
        <f>DATE(2022,10,1) + TIME(0,0,0)</f>
        <v>44835</v>
      </c>
      <c r="C14797">
        <v>37.870368958</v>
      </c>
    </row>
    <row r="14798" spans="1:3" x14ac:dyDescent="0.25">
      <c r="A14798">
        <v>8340</v>
      </c>
      <c r="B14798" s="1">
        <f>DATE(2022,11,1) + TIME(0,0,0)</f>
        <v>44866</v>
      </c>
      <c r="C14798">
        <v>37.888301849000001</v>
      </c>
    </row>
    <row r="14799" spans="1:3" x14ac:dyDescent="0.25">
      <c r="A14799">
        <v>8370</v>
      </c>
      <c r="B14799" s="1">
        <f>DATE(2022,12,1) + TIME(0,0,0)</f>
        <v>44896</v>
      </c>
      <c r="C14799">
        <v>37.905601501</v>
      </c>
    </row>
    <row r="14800" spans="1:3" x14ac:dyDescent="0.25">
      <c r="A14800">
        <v>8401</v>
      </c>
      <c r="B14800" s="1">
        <f>DATE(2023,1,1) + TIME(0,0,0)</f>
        <v>44927</v>
      </c>
      <c r="C14800">
        <v>37.923431395999998</v>
      </c>
    </row>
    <row r="14801" spans="1:3" x14ac:dyDescent="0.25">
      <c r="A14801">
        <v>8432</v>
      </c>
      <c r="B14801" s="1">
        <f>DATE(2023,2,1) + TIME(0,0,0)</f>
        <v>44958</v>
      </c>
      <c r="C14801">
        <v>37.941207886000001</v>
      </c>
    </row>
    <row r="14802" spans="1:3" x14ac:dyDescent="0.25">
      <c r="A14802">
        <v>8460</v>
      </c>
      <c r="B14802" s="1">
        <f>DATE(2023,3,1) + TIME(0,0,0)</f>
        <v>44986</v>
      </c>
      <c r="C14802">
        <v>37.957221984999997</v>
      </c>
    </row>
    <row r="14803" spans="1:3" x14ac:dyDescent="0.25">
      <c r="A14803">
        <v>8491</v>
      </c>
      <c r="B14803" s="1">
        <f>DATE(2023,4,1) + TIME(0,0,0)</f>
        <v>45017</v>
      </c>
      <c r="C14803">
        <v>37.974899292000003</v>
      </c>
    </row>
    <row r="14804" spans="1:3" x14ac:dyDescent="0.25">
      <c r="A14804">
        <v>8521</v>
      </c>
      <c r="B14804" s="1">
        <f>DATE(2023,5,1) + TIME(0,0,0)</f>
        <v>45047</v>
      </c>
      <c r="C14804">
        <v>37.991962432999998</v>
      </c>
    </row>
    <row r="14805" spans="1:3" x14ac:dyDescent="0.25">
      <c r="A14805">
        <v>8552</v>
      </c>
      <c r="B14805" s="1">
        <f>DATE(2023,6,1) + TIME(0,0,0)</f>
        <v>45078</v>
      </c>
      <c r="C14805">
        <v>38.009544372999997</v>
      </c>
    </row>
    <row r="14806" spans="1:3" x14ac:dyDescent="0.25">
      <c r="A14806">
        <v>8582</v>
      </c>
      <c r="B14806" s="1">
        <f>DATE(2023,7,1) + TIME(0,0,0)</f>
        <v>45108</v>
      </c>
      <c r="C14806">
        <v>38.026512146000002</v>
      </c>
    </row>
    <row r="14807" spans="1:3" x14ac:dyDescent="0.25">
      <c r="A14807">
        <v>8613</v>
      </c>
      <c r="B14807" s="1">
        <f>DATE(2023,8,1) + TIME(0,0,0)</f>
        <v>45139</v>
      </c>
      <c r="C14807">
        <v>38.043994904000002</v>
      </c>
    </row>
    <row r="14808" spans="1:3" x14ac:dyDescent="0.25">
      <c r="A14808">
        <v>8644</v>
      </c>
      <c r="B14808" s="1">
        <f>DATE(2023,9,1) + TIME(0,0,0)</f>
        <v>45170</v>
      </c>
      <c r="C14808">
        <v>38.061431884999998</v>
      </c>
    </row>
    <row r="14809" spans="1:3" x14ac:dyDescent="0.25">
      <c r="A14809">
        <v>8674</v>
      </c>
      <c r="B14809" s="1">
        <f>DATE(2023,10,1) + TIME(0,0,0)</f>
        <v>45200</v>
      </c>
      <c r="C14809">
        <v>38.078254700000002</v>
      </c>
    </row>
    <row r="14810" spans="1:3" x14ac:dyDescent="0.25">
      <c r="A14810">
        <v>8705</v>
      </c>
      <c r="B14810" s="1">
        <f>DATE(2023,11,1) + TIME(0,0,0)</f>
        <v>45231</v>
      </c>
      <c r="C14810">
        <v>38.095596313000001</v>
      </c>
    </row>
    <row r="14811" spans="1:3" x14ac:dyDescent="0.25">
      <c r="A14811">
        <v>8735</v>
      </c>
      <c r="B14811" s="1">
        <f>DATE(2023,12,1) + TIME(0,0,0)</f>
        <v>45261</v>
      </c>
      <c r="C14811">
        <v>38.112331390000001</v>
      </c>
    </row>
    <row r="14812" spans="1:3" x14ac:dyDescent="0.25">
      <c r="A14812">
        <v>8766</v>
      </c>
      <c r="B14812" s="1">
        <f>DATE(2024,1,1) + TIME(0,0,0)</f>
        <v>45292</v>
      </c>
      <c r="C14812">
        <v>38.129577636999997</v>
      </c>
    </row>
    <row r="14813" spans="1:3" x14ac:dyDescent="0.25">
      <c r="A14813">
        <v>8797</v>
      </c>
      <c r="B14813" s="1">
        <f>DATE(2024,2,1) + TIME(0,0,0)</f>
        <v>45323</v>
      </c>
      <c r="C14813">
        <v>38.146774292000003</v>
      </c>
    </row>
    <row r="14814" spans="1:3" x14ac:dyDescent="0.25">
      <c r="A14814">
        <v>8826</v>
      </c>
      <c r="B14814" s="1">
        <f>DATE(2024,3,1) + TIME(0,0,0)</f>
        <v>45352</v>
      </c>
      <c r="C14814">
        <v>38.162822722999998</v>
      </c>
    </row>
    <row r="14815" spans="1:3" x14ac:dyDescent="0.25">
      <c r="A14815">
        <v>8857</v>
      </c>
      <c r="B14815" s="1">
        <f>DATE(2024,4,1) + TIME(0,0,0)</f>
        <v>45383</v>
      </c>
      <c r="C14815">
        <v>38.179927825999997</v>
      </c>
    </row>
    <row r="14816" spans="1:3" x14ac:dyDescent="0.25">
      <c r="A14816">
        <v>8887</v>
      </c>
      <c r="B14816" s="1">
        <f>DATE(2024,5,1) + TIME(0,0,0)</f>
        <v>45413</v>
      </c>
      <c r="C14816">
        <v>38.196441649999997</v>
      </c>
    </row>
    <row r="14817" spans="1:3" x14ac:dyDescent="0.25">
      <c r="A14817">
        <v>8918</v>
      </c>
      <c r="B14817" s="1">
        <f>DATE(2024,6,1) + TIME(0,0,0)</f>
        <v>45444</v>
      </c>
      <c r="C14817">
        <v>38.213459014999998</v>
      </c>
    </row>
    <row r="14818" spans="1:3" x14ac:dyDescent="0.25">
      <c r="A14818">
        <v>8948</v>
      </c>
      <c r="B14818" s="1">
        <f>DATE(2024,7,1) + TIME(0,0,0)</f>
        <v>45474</v>
      </c>
      <c r="C14818">
        <v>38.229885101000001</v>
      </c>
    </row>
    <row r="14819" spans="1:3" x14ac:dyDescent="0.25">
      <c r="A14819">
        <v>8979</v>
      </c>
      <c r="B14819" s="1">
        <f>DATE(2024,8,1) + TIME(0,0,0)</f>
        <v>45505</v>
      </c>
      <c r="C14819">
        <v>38.246810912999997</v>
      </c>
    </row>
    <row r="14820" spans="1:3" x14ac:dyDescent="0.25">
      <c r="A14820">
        <v>9010</v>
      </c>
      <c r="B14820" s="1">
        <f>DATE(2024,9,1) + TIME(0,0,0)</f>
        <v>45536</v>
      </c>
      <c r="C14820">
        <v>38.263694762999997</v>
      </c>
    </row>
    <row r="14821" spans="1:3" x14ac:dyDescent="0.25">
      <c r="A14821">
        <v>9040</v>
      </c>
      <c r="B14821" s="1">
        <f>DATE(2024,10,1) + TIME(0,0,0)</f>
        <v>45566</v>
      </c>
      <c r="C14821">
        <v>38.279991150000001</v>
      </c>
    </row>
    <row r="14822" spans="1:3" x14ac:dyDescent="0.25">
      <c r="A14822">
        <v>9071</v>
      </c>
      <c r="B14822" s="1">
        <f>DATE(2024,11,1) + TIME(0,0,0)</f>
        <v>45597</v>
      </c>
      <c r="C14822">
        <v>38.296787262000002</v>
      </c>
    </row>
    <row r="14823" spans="1:3" x14ac:dyDescent="0.25">
      <c r="A14823">
        <v>9101</v>
      </c>
      <c r="B14823" s="1">
        <f>DATE(2024,12,1) + TIME(0,0,0)</f>
        <v>45627</v>
      </c>
      <c r="C14823">
        <v>38.312999724999997</v>
      </c>
    </row>
    <row r="14824" spans="1:3" x14ac:dyDescent="0.25">
      <c r="A14824">
        <v>9132</v>
      </c>
      <c r="B14824" s="1">
        <f>DATE(2025,1,1) + TIME(0,0,0)</f>
        <v>45658</v>
      </c>
      <c r="C14824">
        <v>38.329708099000001</v>
      </c>
    </row>
    <row r="14825" spans="1:3" x14ac:dyDescent="0.25">
      <c r="A14825">
        <v>9163</v>
      </c>
      <c r="B14825" s="1">
        <f>DATE(2025,2,1) + TIME(0,0,0)</f>
        <v>45689</v>
      </c>
      <c r="C14825">
        <v>38.346374511999997</v>
      </c>
    </row>
    <row r="14826" spans="1:3" x14ac:dyDescent="0.25">
      <c r="A14826">
        <v>9191</v>
      </c>
      <c r="B14826" s="1">
        <f>DATE(2025,3,1) + TIME(0,0,0)</f>
        <v>45717</v>
      </c>
      <c r="C14826">
        <v>38.361389160000002</v>
      </c>
    </row>
    <row r="14827" spans="1:3" x14ac:dyDescent="0.25">
      <c r="A14827">
        <v>9222</v>
      </c>
      <c r="B14827" s="1">
        <f>DATE(2025,4,1) + TIME(0,0,0)</f>
        <v>45748</v>
      </c>
      <c r="C14827">
        <v>38.377971649000003</v>
      </c>
    </row>
    <row r="14828" spans="1:3" x14ac:dyDescent="0.25">
      <c r="A14828">
        <v>9252</v>
      </c>
      <c r="B14828" s="1">
        <f>DATE(2025,5,1) + TIME(0,0,0)</f>
        <v>45778</v>
      </c>
      <c r="C14828">
        <v>38.393974303999997</v>
      </c>
    </row>
    <row r="14829" spans="1:3" x14ac:dyDescent="0.25">
      <c r="A14829">
        <v>9283</v>
      </c>
      <c r="B14829" s="1">
        <f>DATE(2025,6,1) + TIME(0,0,0)</f>
        <v>45809</v>
      </c>
      <c r="C14829">
        <v>38.410469055</v>
      </c>
    </row>
    <row r="14830" spans="1:3" x14ac:dyDescent="0.25">
      <c r="A14830">
        <v>9313</v>
      </c>
      <c r="B14830" s="1">
        <f>DATE(2025,7,1) + TIME(0,0,0)</f>
        <v>45839</v>
      </c>
      <c r="C14830">
        <v>38.426391602000002</v>
      </c>
    </row>
    <row r="14831" spans="1:3" x14ac:dyDescent="0.25">
      <c r="A14831">
        <v>9344</v>
      </c>
      <c r="B14831" s="1">
        <f>DATE(2025,8,1) + TIME(0,0,0)</f>
        <v>45870</v>
      </c>
      <c r="C14831">
        <v>38.442802428999997</v>
      </c>
    </row>
    <row r="14832" spans="1:3" x14ac:dyDescent="0.25">
      <c r="A14832">
        <v>9375</v>
      </c>
      <c r="B14832" s="1">
        <f>DATE(2025,9,1) + TIME(0,0,0)</f>
        <v>45901</v>
      </c>
      <c r="C14832">
        <v>38.459167479999998</v>
      </c>
    </row>
    <row r="14833" spans="1:3" x14ac:dyDescent="0.25">
      <c r="A14833">
        <v>9405</v>
      </c>
      <c r="B14833" s="1">
        <f>DATE(2025,10,1) + TIME(0,0,0)</f>
        <v>45931</v>
      </c>
      <c r="C14833">
        <v>38.474967956999997</v>
      </c>
    </row>
    <row r="14834" spans="1:3" x14ac:dyDescent="0.25">
      <c r="A14834">
        <v>9436</v>
      </c>
      <c r="B14834" s="1">
        <f>DATE(2025,11,1) + TIME(0,0,0)</f>
        <v>45962</v>
      </c>
      <c r="C14834">
        <v>38.491249084000003</v>
      </c>
    </row>
    <row r="14835" spans="1:3" x14ac:dyDescent="0.25">
      <c r="A14835">
        <v>9466</v>
      </c>
      <c r="B14835" s="1">
        <f>DATE(2025,12,1) + TIME(0,0,0)</f>
        <v>45992</v>
      </c>
      <c r="C14835">
        <v>38.506969452</v>
      </c>
    </row>
    <row r="14836" spans="1:3" x14ac:dyDescent="0.25">
      <c r="A14836">
        <v>9497</v>
      </c>
      <c r="B14836" s="1">
        <f>DATE(2026,1,1) + TIME(0,0,0)</f>
        <v>46023</v>
      </c>
      <c r="C14836">
        <v>38.523166656000001</v>
      </c>
    </row>
    <row r="14837" spans="1:3" x14ac:dyDescent="0.25">
      <c r="A14837">
        <v>9528</v>
      </c>
      <c r="B14837" s="1">
        <f>DATE(2026,2,1) + TIME(0,0,0)</f>
        <v>46054</v>
      </c>
      <c r="C14837">
        <v>38.539325714</v>
      </c>
    </row>
    <row r="14838" spans="1:3" x14ac:dyDescent="0.25">
      <c r="A14838">
        <v>9556</v>
      </c>
      <c r="B14838" s="1">
        <f>DATE(2026,3,1) + TIME(0,0,0)</f>
        <v>46082</v>
      </c>
      <c r="C14838">
        <v>38.553886413999997</v>
      </c>
    </row>
    <row r="14839" spans="1:3" x14ac:dyDescent="0.25">
      <c r="A14839">
        <v>9587</v>
      </c>
      <c r="B14839" s="1">
        <f>DATE(2026,4,1) + TIME(0,0,0)</f>
        <v>46113</v>
      </c>
      <c r="C14839">
        <v>38.569961548000002</v>
      </c>
    </row>
    <row r="14840" spans="1:3" x14ac:dyDescent="0.25">
      <c r="A14840">
        <v>9617</v>
      </c>
      <c r="B14840" s="1">
        <f>DATE(2026,5,1) + TIME(0,0,0)</f>
        <v>46143</v>
      </c>
      <c r="C14840">
        <v>38.585483551000003</v>
      </c>
    </row>
    <row r="14841" spans="1:3" x14ac:dyDescent="0.25">
      <c r="A14841">
        <v>9648</v>
      </c>
      <c r="B14841" s="1">
        <f>DATE(2026,6,1) + TIME(0,0,0)</f>
        <v>46174</v>
      </c>
      <c r="C14841">
        <v>38.601482390999998</v>
      </c>
    </row>
    <row r="14842" spans="1:3" x14ac:dyDescent="0.25">
      <c r="A14842">
        <v>9678</v>
      </c>
      <c r="B14842" s="1">
        <f>DATE(2026,7,1) + TIME(0,0,0)</f>
        <v>46204</v>
      </c>
      <c r="C14842">
        <v>38.616924286</v>
      </c>
    </row>
    <row r="14843" spans="1:3" x14ac:dyDescent="0.25">
      <c r="A14843">
        <v>9709</v>
      </c>
      <c r="B14843" s="1">
        <f>DATE(2026,8,1) + TIME(0,0,0)</f>
        <v>46235</v>
      </c>
      <c r="C14843">
        <v>38.632843018000003</v>
      </c>
    </row>
    <row r="14844" spans="1:3" x14ac:dyDescent="0.25">
      <c r="A14844">
        <v>9740</v>
      </c>
      <c r="B14844" s="1">
        <f>DATE(2026,9,1) + TIME(0,0,0)</f>
        <v>46266</v>
      </c>
      <c r="C14844">
        <v>38.648719788000001</v>
      </c>
    </row>
    <row r="14845" spans="1:3" x14ac:dyDescent="0.25">
      <c r="A14845">
        <v>9770</v>
      </c>
      <c r="B14845" s="1">
        <f>DATE(2026,10,1) + TIME(0,0,0)</f>
        <v>46296</v>
      </c>
      <c r="C14845">
        <v>38.664047240999999</v>
      </c>
    </row>
    <row r="14846" spans="1:3" x14ac:dyDescent="0.25">
      <c r="A14846">
        <v>9801</v>
      </c>
      <c r="B14846" s="1">
        <f>DATE(2026,11,1) + TIME(0,0,0)</f>
        <v>46327</v>
      </c>
      <c r="C14846">
        <v>38.679847717000001</v>
      </c>
    </row>
    <row r="14847" spans="1:3" x14ac:dyDescent="0.25">
      <c r="A14847">
        <v>9831</v>
      </c>
      <c r="B14847" s="1">
        <f>DATE(2026,12,1) + TIME(0,0,0)</f>
        <v>46357</v>
      </c>
      <c r="C14847">
        <v>38.695098877</v>
      </c>
    </row>
    <row r="14848" spans="1:3" x14ac:dyDescent="0.25">
      <c r="A14848">
        <v>9862</v>
      </c>
      <c r="B14848" s="1">
        <f>DATE(2027,1,1) + TIME(0,0,0)</f>
        <v>46388</v>
      </c>
      <c r="C14848">
        <v>38.710819244</v>
      </c>
    </row>
    <row r="14849" spans="1:3" x14ac:dyDescent="0.25">
      <c r="A14849">
        <v>9893</v>
      </c>
      <c r="B14849" s="1">
        <f>DATE(2027,2,1) + TIME(0,0,0)</f>
        <v>46419</v>
      </c>
      <c r="C14849">
        <v>38.726501464999998</v>
      </c>
    </row>
    <row r="14850" spans="1:3" x14ac:dyDescent="0.25">
      <c r="A14850">
        <v>9921</v>
      </c>
      <c r="B14850" s="1">
        <f>DATE(2027,3,1) + TIME(0,0,0)</f>
        <v>46447</v>
      </c>
      <c r="C14850">
        <v>38.740634917999998</v>
      </c>
    </row>
    <row r="14851" spans="1:3" x14ac:dyDescent="0.25">
      <c r="A14851">
        <v>9952</v>
      </c>
      <c r="B14851" s="1">
        <f>DATE(2027,4,1) + TIME(0,0,0)</f>
        <v>46478</v>
      </c>
      <c r="C14851">
        <v>38.756240845000001</v>
      </c>
    </row>
    <row r="14852" spans="1:3" x14ac:dyDescent="0.25">
      <c r="A14852">
        <v>9982</v>
      </c>
      <c r="B14852" s="1">
        <f>DATE(2027,5,1) + TIME(0,0,0)</f>
        <v>46508</v>
      </c>
      <c r="C14852">
        <v>38.771308898999997</v>
      </c>
    </row>
    <row r="14853" spans="1:3" x14ac:dyDescent="0.25">
      <c r="A14853">
        <v>10013</v>
      </c>
      <c r="B14853" s="1">
        <f>DATE(2027,6,1) + TIME(0,0,0)</f>
        <v>46539</v>
      </c>
      <c r="C14853">
        <v>38.786842346</v>
      </c>
    </row>
    <row r="14854" spans="1:3" x14ac:dyDescent="0.25">
      <c r="A14854">
        <v>10043</v>
      </c>
      <c r="B14854" s="1">
        <f>DATE(2027,7,1) + TIME(0,0,0)</f>
        <v>46569</v>
      </c>
      <c r="C14854">
        <v>38.801837921000001</v>
      </c>
    </row>
    <row r="14855" spans="1:3" x14ac:dyDescent="0.25">
      <c r="A14855">
        <v>10074</v>
      </c>
      <c r="B14855" s="1">
        <f>DATE(2027,8,1) + TIME(0,0,0)</f>
        <v>46600</v>
      </c>
      <c r="C14855">
        <v>38.817295074</v>
      </c>
    </row>
    <row r="14856" spans="1:3" x14ac:dyDescent="0.25">
      <c r="A14856">
        <v>10105</v>
      </c>
      <c r="B14856" s="1">
        <f>DATE(2027,9,1) + TIME(0,0,0)</f>
        <v>46631</v>
      </c>
      <c r="C14856">
        <v>38.832710265999999</v>
      </c>
    </row>
    <row r="14857" spans="1:3" x14ac:dyDescent="0.25">
      <c r="A14857">
        <v>10135</v>
      </c>
      <c r="B14857" s="1">
        <f>DATE(2027,10,1) + TIME(0,0,0)</f>
        <v>46661</v>
      </c>
      <c r="C14857">
        <v>38.847591399999999</v>
      </c>
    </row>
    <row r="14858" spans="1:3" x14ac:dyDescent="0.25">
      <c r="A14858">
        <v>10166</v>
      </c>
      <c r="B14858" s="1">
        <f>DATE(2027,11,1) + TIME(0,0,0)</f>
        <v>46692</v>
      </c>
      <c r="C14858">
        <v>38.862934113000001</v>
      </c>
    </row>
    <row r="14859" spans="1:3" x14ac:dyDescent="0.25">
      <c r="A14859">
        <v>10196</v>
      </c>
      <c r="B14859" s="1">
        <f>DATE(2027,12,1) + TIME(0,0,0)</f>
        <v>46722</v>
      </c>
      <c r="C14859">
        <v>38.877738952999998</v>
      </c>
    </row>
    <row r="14860" spans="1:3" x14ac:dyDescent="0.25">
      <c r="A14860">
        <v>10227</v>
      </c>
      <c r="B14860" s="1">
        <f>DATE(2028,1,1) + TIME(0,0,0)</f>
        <v>46753</v>
      </c>
      <c r="C14860">
        <v>38.893005371000001</v>
      </c>
    </row>
    <row r="14861" spans="1:3" x14ac:dyDescent="0.25">
      <c r="A14861">
        <v>10258</v>
      </c>
      <c r="B14861" s="1">
        <f>DATE(2028,2,1) + TIME(0,0,0)</f>
        <v>46784</v>
      </c>
      <c r="C14861">
        <v>38.908229828000003</v>
      </c>
    </row>
    <row r="14862" spans="1:3" x14ac:dyDescent="0.25">
      <c r="A14862">
        <v>10287</v>
      </c>
      <c r="B14862" s="1">
        <f>DATE(2028,3,1) + TIME(0,0,0)</f>
        <v>46813</v>
      </c>
      <c r="C14862">
        <v>38.922439574999999</v>
      </c>
    </row>
    <row r="14863" spans="1:3" x14ac:dyDescent="0.25">
      <c r="A14863">
        <v>10318</v>
      </c>
      <c r="B14863" s="1">
        <f>DATE(2028,4,1) + TIME(0,0,0)</f>
        <v>46844</v>
      </c>
      <c r="C14863">
        <v>38.937595367</v>
      </c>
    </row>
    <row r="14864" spans="1:3" x14ac:dyDescent="0.25">
      <c r="A14864">
        <v>10348</v>
      </c>
      <c r="B14864" s="1">
        <f>DATE(2028,5,1) + TIME(0,0,0)</f>
        <v>46874</v>
      </c>
      <c r="C14864">
        <v>38.952224731000001</v>
      </c>
    </row>
    <row r="14865" spans="1:3" x14ac:dyDescent="0.25">
      <c r="A14865">
        <v>10379</v>
      </c>
      <c r="B14865" s="1">
        <f>DATE(2028,6,1) + TIME(0,0,0)</f>
        <v>46905</v>
      </c>
      <c r="C14865">
        <v>38.967304230000003</v>
      </c>
    </row>
    <row r="14866" spans="1:3" x14ac:dyDescent="0.25">
      <c r="A14866">
        <v>10409</v>
      </c>
      <c r="B14866" s="1">
        <f>DATE(2028,7,1) + TIME(0,0,0)</f>
        <v>46935</v>
      </c>
      <c r="C14866">
        <v>38.981864928999997</v>
      </c>
    </row>
    <row r="14867" spans="1:3" x14ac:dyDescent="0.25">
      <c r="A14867">
        <v>10440</v>
      </c>
      <c r="B14867" s="1">
        <f>DATE(2028,8,1) + TIME(0,0,0)</f>
        <v>46966</v>
      </c>
      <c r="C14867">
        <v>38.996871947999999</v>
      </c>
    </row>
    <row r="14868" spans="1:3" x14ac:dyDescent="0.25">
      <c r="A14868">
        <v>10471</v>
      </c>
      <c r="B14868" s="1">
        <f>DATE(2028,9,1) + TIME(0,0,0)</f>
        <v>46997</v>
      </c>
      <c r="C14868">
        <v>39.011844635000003</v>
      </c>
    </row>
    <row r="14869" spans="1:3" x14ac:dyDescent="0.25">
      <c r="A14869">
        <v>10501</v>
      </c>
      <c r="B14869" s="1">
        <f>DATE(2028,10,1) + TIME(0,0,0)</f>
        <v>47027</v>
      </c>
      <c r="C14869">
        <v>39.026302338000001</v>
      </c>
    </row>
    <row r="14870" spans="1:3" x14ac:dyDescent="0.25">
      <c r="A14870">
        <v>10532</v>
      </c>
      <c r="B14870" s="1">
        <f>DATE(2028,11,1) + TIME(0,0,0)</f>
        <v>47058</v>
      </c>
      <c r="C14870">
        <v>39.041206359999997</v>
      </c>
    </row>
    <row r="14871" spans="1:3" x14ac:dyDescent="0.25">
      <c r="A14871">
        <v>10562</v>
      </c>
      <c r="B14871" s="1">
        <f>DATE(2028,12,1) + TIME(0,0,0)</f>
        <v>47088</v>
      </c>
      <c r="C14871">
        <v>39.055591583000002</v>
      </c>
    </row>
    <row r="14872" spans="1:3" x14ac:dyDescent="0.25">
      <c r="A14872">
        <v>10593</v>
      </c>
      <c r="B14872" s="1">
        <f>DATE(2029,1,1) + TIME(0,0,0)</f>
        <v>47119</v>
      </c>
      <c r="C14872">
        <v>39.070426941000001</v>
      </c>
    </row>
    <row r="14873" spans="1:3" x14ac:dyDescent="0.25">
      <c r="A14873">
        <v>10624</v>
      </c>
      <c r="B14873" s="1">
        <f>DATE(2029,2,1) + TIME(0,0,0)</f>
        <v>47150</v>
      </c>
      <c r="C14873">
        <v>39.085224152000002</v>
      </c>
    </row>
    <row r="14874" spans="1:3" x14ac:dyDescent="0.25">
      <c r="A14874">
        <v>10652</v>
      </c>
      <c r="B14874" s="1">
        <f>DATE(2029,3,1) + TIME(0,0,0)</f>
        <v>47178</v>
      </c>
      <c r="C14874">
        <v>39.098560333000002</v>
      </c>
    </row>
    <row r="14875" spans="1:3" x14ac:dyDescent="0.25">
      <c r="A14875">
        <v>10683</v>
      </c>
      <c r="B14875" s="1">
        <f>DATE(2029,4,1) + TIME(0,0,0)</f>
        <v>47209</v>
      </c>
      <c r="C14875">
        <v>39.113288879000002</v>
      </c>
    </row>
    <row r="14876" spans="1:3" x14ac:dyDescent="0.25">
      <c r="A14876">
        <v>10713</v>
      </c>
      <c r="B14876" s="1">
        <f>DATE(2029,5,1) + TIME(0,0,0)</f>
        <v>47239</v>
      </c>
      <c r="C14876">
        <v>39.127510071000003</v>
      </c>
    </row>
    <row r="14877" spans="1:3" x14ac:dyDescent="0.25">
      <c r="A14877">
        <v>10744</v>
      </c>
      <c r="B14877" s="1">
        <f>DATE(2029,6,1) + TIME(0,0,0)</f>
        <v>47270</v>
      </c>
      <c r="C14877">
        <v>39.142173767000003</v>
      </c>
    </row>
    <row r="14878" spans="1:3" x14ac:dyDescent="0.25">
      <c r="A14878">
        <v>10774</v>
      </c>
      <c r="B14878" s="1">
        <f>DATE(2029,7,1) + TIME(0,0,0)</f>
        <v>47300</v>
      </c>
      <c r="C14878">
        <v>39.156330109000002</v>
      </c>
    </row>
    <row r="14879" spans="1:3" x14ac:dyDescent="0.25">
      <c r="A14879">
        <v>10805</v>
      </c>
      <c r="B14879" s="1">
        <f>DATE(2029,8,1) + TIME(0,0,0)</f>
        <v>47331</v>
      </c>
      <c r="C14879">
        <v>39.170925140000001</v>
      </c>
    </row>
    <row r="14880" spans="1:3" x14ac:dyDescent="0.25">
      <c r="A14880">
        <v>10836</v>
      </c>
      <c r="B14880" s="1">
        <f>DATE(2029,9,1) + TIME(0,0,0)</f>
        <v>47362</v>
      </c>
      <c r="C14880">
        <v>39.185485839999998</v>
      </c>
    </row>
    <row r="14881" spans="1:3" x14ac:dyDescent="0.25">
      <c r="A14881">
        <v>10866</v>
      </c>
      <c r="B14881" s="1">
        <f>DATE(2029,10,1) + TIME(0,0,0)</f>
        <v>47392</v>
      </c>
      <c r="C14881">
        <v>39.199546814000001</v>
      </c>
    </row>
    <row r="14882" spans="1:3" x14ac:dyDescent="0.25">
      <c r="A14882">
        <v>10897</v>
      </c>
      <c r="B14882" s="1">
        <f>DATE(2029,11,1) + TIME(0,0,0)</f>
        <v>47423</v>
      </c>
      <c r="C14882">
        <v>39.214038848999998</v>
      </c>
    </row>
    <row r="14883" spans="1:3" x14ac:dyDescent="0.25">
      <c r="A14883">
        <v>10927</v>
      </c>
      <c r="B14883" s="1">
        <f>DATE(2029,12,1) + TIME(0,0,0)</f>
        <v>47453</v>
      </c>
      <c r="C14883">
        <v>39.228031158</v>
      </c>
    </row>
    <row r="14884" spans="1:3" x14ac:dyDescent="0.25">
      <c r="A14884">
        <v>10958</v>
      </c>
      <c r="B14884" s="1">
        <f>DATE(2030,1,1) + TIME(0,0,0)</f>
        <v>47484</v>
      </c>
      <c r="C14884">
        <v>39.242458343999999</v>
      </c>
    </row>
    <row r="14885" spans="1:3" x14ac:dyDescent="0.25">
      <c r="A14885">
        <v>10989</v>
      </c>
      <c r="B14885" s="1">
        <f>DATE(2030,2,1) + TIME(0,0,0)</f>
        <v>47515</v>
      </c>
      <c r="C14885">
        <v>39.256851196</v>
      </c>
    </row>
    <row r="14886" spans="1:3" x14ac:dyDescent="0.25">
      <c r="A14886">
        <v>11017</v>
      </c>
      <c r="B14886" s="1">
        <f>DATE(2030,3,1) + TIME(0,0,0)</f>
        <v>47543</v>
      </c>
      <c r="C14886">
        <v>39.269821167000003</v>
      </c>
    </row>
    <row r="14887" spans="1:3" x14ac:dyDescent="0.25">
      <c r="A14887">
        <v>11048</v>
      </c>
      <c r="B14887" s="1">
        <f>DATE(2030,4,1) + TIME(0,0,0)</f>
        <v>47574</v>
      </c>
      <c r="C14887">
        <v>39.284149169999999</v>
      </c>
    </row>
    <row r="14888" spans="1:3" x14ac:dyDescent="0.25">
      <c r="A14888">
        <v>11078</v>
      </c>
      <c r="B14888" s="1">
        <f>DATE(2030,5,1) + TIME(0,0,0)</f>
        <v>47604</v>
      </c>
      <c r="C14888">
        <v>39.297985077</v>
      </c>
    </row>
    <row r="14889" spans="1:3" x14ac:dyDescent="0.25">
      <c r="A14889">
        <v>11109</v>
      </c>
      <c r="B14889" s="1">
        <f>DATE(2030,6,1) + TIME(0,0,0)</f>
        <v>47635</v>
      </c>
      <c r="C14889">
        <v>39.312244415000002</v>
      </c>
    </row>
    <row r="14890" spans="1:3" x14ac:dyDescent="0.25">
      <c r="A14890">
        <v>11139</v>
      </c>
      <c r="B14890" s="1">
        <f>DATE(2030,7,1) + TIME(0,0,0)</f>
        <v>47665</v>
      </c>
      <c r="C14890">
        <v>39.326015472000002</v>
      </c>
    </row>
    <row r="14891" spans="1:3" x14ac:dyDescent="0.25">
      <c r="A14891">
        <v>11170</v>
      </c>
      <c r="B14891" s="1">
        <f>DATE(2030,8,1) + TIME(0,0,0)</f>
        <v>47696</v>
      </c>
      <c r="C14891">
        <v>39.340209960999999</v>
      </c>
    </row>
    <row r="14892" spans="1:3" x14ac:dyDescent="0.25">
      <c r="A14892">
        <v>11201</v>
      </c>
      <c r="B14892" s="1">
        <f>DATE(2030,9,1) + TIME(0,0,0)</f>
        <v>47727</v>
      </c>
      <c r="C14892">
        <v>39.354370117000002</v>
      </c>
    </row>
    <row r="14893" spans="1:3" x14ac:dyDescent="0.25">
      <c r="A14893">
        <v>11231</v>
      </c>
      <c r="B14893" s="1">
        <f>DATE(2030,10,1) + TIME(0,0,0)</f>
        <v>47757</v>
      </c>
      <c r="C14893">
        <v>39.368041992000002</v>
      </c>
    </row>
    <row r="14894" spans="1:3" x14ac:dyDescent="0.25">
      <c r="A14894">
        <v>11262</v>
      </c>
      <c r="B14894" s="1">
        <f>DATE(2030,11,1) + TIME(0,0,0)</f>
        <v>47788</v>
      </c>
      <c r="C14894">
        <v>39.382137299</v>
      </c>
    </row>
    <row r="14895" spans="1:3" x14ac:dyDescent="0.25">
      <c r="A14895">
        <v>11292</v>
      </c>
      <c r="B14895" s="1">
        <f>DATE(2030,12,1) + TIME(0,0,0)</f>
        <v>47818</v>
      </c>
      <c r="C14895">
        <v>39.395748138000002</v>
      </c>
    </row>
    <row r="14896" spans="1:3" x14ac:dyDescent="0.25">
      <c r="A14896">
        <v>11323</v>
      </c>
      <c r="B14896" s="1">
        <f>DATE(2031,1,1) + TIME(0,0,0)</f>
        <v>47849</v>
      </c>
      <c r="C14896">
        <v>39.409778594999999</v>
      </c>
    </row>
    <row r="14897" spans="1:3" x14ac:dyDescent="0.25">
      <c r="A14897">
        <v>11354</v>
      </c>
      <c r="B14897" s="1">
        <f>DATE(2031,2,1) + TIME(0,0,0)</f>
        <v>47880</v>
      </c>
      <c r="C14897">
        <v>39.423774719000001</v>
      </c>
    </row>
    <row r="14898" spans="1:3" x14ac:dyDescent="0.25">
      <c r="A14898">
        <v>11382</v>
      </c>
      <c r="B14898" s="1">
        <f>DATE(2031,3,1) + TIME(0,0,0)</f>
        <v>47908</v>
      </c>
      <c r="C14898">
        <v>39.436386108000001</v>
      </c>
    </row>
    <row r="14899" spans="1:3" x14ac:dyDescent="0.25">
      <c r="A14899">
        <v>11413</v>
      </c>
      <c r="B14899" s="1">
        <f>DATE(2031,4,1) + TIME(0,0,0)</f>
        <v>47939</v>
      </c>
      <c r="C14899">
        <v>39.450321197999997</v>
      </c>
    </row>
    <row r="14900" spans="1:3" x14ac:dyDescent="0.25">
      <c r="A14900">
        <v>11443</v>
      </c>
      <c r="B14900" s="1">
        <f>DATE(2031,5,1) + TIME(0,0,0)</f>
        <v>47969</v>
      </c>
      <c r="C14900">
        <v>39.463768004999999</v>
      </c>
    </row>
    <row r="14901" spans="1:3" x14ac:dyDescent="0.25">
      <c r="A14901">
        <v>11474</v>
      </c>
      <c r="B14901" s="1">
        <f>DATE(2031,6,1) + TIME(0,0,0)</f>
        <v>48000</v>
      </c>
      <c r="C14901">
        <v>39.477630615000002</v>
      </c>
    </row>
    <row r="14902" spans="1:3" x14ac:dyDescent="0.25">
      <c r="A14902">
        <v>11504</v>
      </c>
      <c r="B14902" s="1">
        <f>DATE(2031,7,1) + TIME(0,0,0)</f>
        <v>48030</v>
      </c>
      <c r="C14902">
        <v>39.491016387999998</v>
      </c>
    </row>
    <row r="14903" spans="1:3" x14ac:dyDescent="0.25">
      <c r="A14903">
        <v>11535</v>
      </c>
      <c r="B14903" s="1">
        <f>DATE(2031,8,1) + TIME(0,0,0)</f>
        <v>48061</v>
      </c>
      <c r="C14903">
        <v>39.504810333000002</v>
      </c>
    </row>
    <row r="14904" spans="1:3" x14ac:dyDescent="0.25">
      <c r="A14904">
        <v>11566</v>
      </c>
      <c r="B14904" s="1">
        <f>DATE(2031,9,1) + TIME(0,0,0)</f>
        <v>48092</v>
      </c>
      <c r="C14904">
        <v>39.518569946</v>
      </c>
    </row>
    <row r="14905" spans="1:3" x14ac:dyDescent="0.25">
      <c r="A14905">
        <v>11596</v>
      </c>
      <c r="B14905" s="1">
        <f>DATE(2031,10,1) + TIME(0,0,0)</f>
        <v>48122</v>
      </c>
      <c r="C14905">
        <v>39.531856537000003</v>
      </c>
    </row>
    <row r="14906" spans="1:3" x14ac:dyDescent="0.25">
      <c r="A14906">
        <v>11627</v>
      </c>
      <c r="B14906" s="1">
        <f>DATE(2031,11,1) + TIME(0,0,0)</f>
        <v>48153</v>
      </c>
      <c r="C14906">
        <v>39.545555114999999</v>
      </c>
    </row>
    <row r="14907" spans="1:3" x14ac:dyDescent="0.25">
      <c r="A14907">
        <v>11657</v>
      </c>
      <c r="B14907" s="1">
        <f>DATE(2031,12,1) + TIME(0,0,0)</f>
        <v>48183</v>
      </c>
      <c r="C14907">
        <v>39.558776854999998</v>
      </c>
    </row>
    <row r="14908" spans="1:3" x14ac:dyDescent="0.25">
      <c r="A14908">
        <v>11688</v>
      </c>
      <c r="B14908" s="1">
        <f>DATE(2032,1,1) + TIME(0,0,0)</f>
        <v>48214</v>
      </c>
      <c r="C14908">
        <v>39.572410583</v>
      </c>
    </row>
    <row r="14909" spans="1:3" x14ac:dyDescent="0.25">
      <c r="A14909">
        <v>11719</v>
      </c>
      <c r="B14909" s="1">
        <f>DATE(2032,2,1) + TIME(0,0,0)</f>
        <v>48245</v>
      </c>
      <c r="C14909">
        <v>39.586009979000004</v>
      </c>
    </row>
    <row r="14910" spans="1:3" x14ac:dyDescent="0.25">
      <c r="A14910">
        <v>11748</v>
      </c>
      <c r="B14910" s="1">
        <f>DATE(2032,3,1) + TIME(0,0,0)</f>
        <v>48274</v>
      </c>
      <c r="C14910">
        <v>39.598705291999998</v>
      </c>
    </row>
    <row r="14911" spans="1:3" x14ac:dyDescent="0.25">
      <c r="A14911">
        <v>11779</v>
      </c>
      <c r="B14911" s="1">
        <f>DATE(2032,4,1) + TIME(0,0,0)</f>
        <v>48305</v>
      </c>
      <c r="C14911">
        <v>39.612239838000001</v>
      </c>
    </row>
    <row r="14912" spans="1:3" x14ac:dyDescent="0.25">
      <c r="A14912">
        <v>11809</v>
      </c>
      <c r="B14912" s="1">
        <f>DATE(2032,5,1) + TIME(0,0,0)</f>
        <v>48335</v>
      </c>
      <c r="C14912">
        <v>39.625312805</v>
      </c>
    </row>
    <row r="14913" spans="1:3" x14ac:dyDescent="0.25">
      <c r="A14913">
        <v>11840</v>
      </c>
      <c r="B14913" s="1">
        <f>DATE(2032,6,1) + TIME(0,0,0)</f>
        <v>48366</v>
      </c>
      <c r="C14913">
        <v>39.638786316000001</v>
      </c>
    </row>
    <row r="14914" spans="1:3" x14ac:dyDescent="0.25">
      <c r="A14914">
        <v>11870</v>
      </c>
      <c r="B14914" s="1">
        <f>DATE(2032,7,1) + TIME(0,0,0)</f>
        <v>48396</v>
      </c>
      <c r="C14914">
        <v>39.651798247999999</v>
      </c>
    </row>
    <row r="14915" spans="1:3" x14ac:dyDescent="0.25">
      <c r="A14915">
        <v>11901</v>
      </c>
      <c r="B14915" s="1">
        <f>DATE(2032,8,1) + TIME(0,0,0)</f>
        <v>48427</v>
      </c>
      <c r="C14915">
        <v>39.665210723999998</v>
      </c>
    </row>
    <row r="14916" spans="1:3" x14ac:dyDescent="0.25">
      <c r="A14916">
        <v>11932</v>
      </c>
      <c r="B14916" s="1">
        <f>DATE(2032,9,1) + TIME(0,0,0)</f>
        <v>48458</v>
      </c>
      <c r="C14916">
        <v>39.678588867000002</v>
      </c>
    </row>
    <row r="14917" spans="1:3" x14ac:dyDescent="0.25">
      <c r="A14917">
        <v>11962</v>
      </c>
      <c r="B14917" s="1">
        <f>DATE(2032,10,1) + TIME(0,0,0)</f>
        <v>48488</v>
      </c>
      <c r="C14917">
        <v>39.691509246999999</v>
      </c>
    </row>
    <row r="14918" spans="1:3" x14ac:dyDescent="0.25">
      <c r="A14918">
        <v>11993</v>
      </c>
      <c r="B14918" s="1">
        <f>DATE(2032,11,1) + TIME(0,0,0)</f>
        <v>48519</v>
      </c>
      <c r="C14918">
        <v>39.704830170000001</v>
      </c>
    </row>
    <row r="14919" spans="1:3" x14ac:dyDescent="0.25">
      <c r="A14919">
        <v>12023</v>
      </c>
      <c r="B14919" s="1">
        <f>DATE(2032,12,1) + TIME(0,0,0)</f>
        <v>48549</v>
      </c>
      <c r="C14919">
        <v>39.717689514</v>
      </c>
    </row>
    <row r="14920" spans="1:3" x14ac:dyDescent="0.25">
      <c r="A14920">
        <v>12054</v>
      </c>
      <c r="B14920" s="1">
        <f>DATE(2033,1,1) + TIME(0,0,0)</f>
        <v>48580</v>
      </c>
      <c r="C14920">
        <v>39.730949402</v>
      </c>
    </row>
    <row r="14921" spans="1:3" x14ac:dyDescent="0.25">
      <c r="A14921">
        <v>12085</v>
      </c>
      <c r="B14921" s="1">
        <f>DATE(2033,2,1) + TIME(0,0,0)</f>
        <v>48611</v>
      </c>
      <c r="C14921">
        <v>39.744174956999998</v>
      </c>
    </row>
    <row r="14922" spans="1:3" x14ac:dyDescent="0.25">
      <c r="A14922">
        <v>12113</v>
      </c>
      <c r="B14922" s="1">
        <f>DATE(2033,3,1) + TIME(0,0,0)</f>
        <v>48639</v>
      </c>
      <c r="C14922">
        <v>39.756095885999997</v>
      </c>
    </row>
    <row r="14923" spans="1:3" x14ac:dyDescent="0.25">
      <c r="A14923">
        <v>12144</v>
      </c>
      <c r="B14923" s="1">
        <f>DATE(2033,4,1) + TIME(0,0,0)</f>
        <v>48670</v>
      </c>
      <c r="C14923">
        <v>39.769264221</v>
      </c>
    </row>
    <row r="14924" spans="1:3" x14ac:dyDescent="0.25">
      <c r="A14924">
        <v>12174</v>
      </c>
      <c r="B14924" s="1">
        <f>DATE(2033,5,1) + TIME(0,0,0)</f>
        <v>48700</v>
      </c>
      <c r="C14924">
        <v>39.781978606999999</v>
      </c>
    </row>
    <row r="14925" spans="1:3" x14ac:dyDescent="0.25">
      <c r="A14925">
        <v>12205</v>
      </c>
      <c r="B14925" s="1">
        <f>DATE(2033,6,1) + TIME(0,0,0)</f>
        <v>48731</v>
      </c>
      <c r="C14925">
        <v>39.795089722</v>
      </c>
    </row>
    <row r="14926" spans="1:3" x14ac:dyDescent="0.25">
      <c r="A14926">
        <v>12235</v>
      </c>
      <c r="B14926" s="1">
        <f>DATE(2033,7,1) + TIME(0,0,0)</f>
        <v>48761</v>
      </c>
      <c r="C14926">
        <v>39.807743072999997</v>
      </c>
    </row>
    <row r="14927" spans="1:3" x14ac:dyDescent="0.25">
      <c r="A14927">
        <v>12266</v>
      </c>
      <c r="B14927" s="1">
        <f>DATE(2033,8,1) + TIME(0,0,0)</f>
        <v>48792</v>
      </c>
      <c r="C14927">
        <v>39.820793152</v>
      </c>
    </row>
    <row r="14928" spans="1:3" x14ac:dyDescent="0.25">
      <c r="A14928">
        <v>12297</v>
      </c>
      <c r="B14928" s="1">
        <f>DATE(2033,9,1) + TIME(0,0,0)</f>
        <v>48823</v>
      </c>
      <c r="C14928">
        <v>39.833808898999997</v>
      </c>
    </row>
    <row r="14929" spans="1:3" x14ac:dyDescent="0.25">
      <c r="A14929">
        <v>12327</v>
      </c>
      <c r="B14929" s="1">
        <f>DATE(2033,10,1) + TIME(0,0,0)</f>
        <v>48853</v>
      </c>
      <c r="C14929">
        <v>39.846378326</v>
      </c>
    </row>
    <row r="14930" spans="1:3" x14ac:dyDescent="0.25">
      <c r="A14930">
        <v>12358</v>
      </c>
      <c r="B14930" s="1">
        <f>DATE(2033,11,1) + TIME(0,0,0)</f>
        <v>48884</v>
      </c>
      <c r="C14930">
        <v>39.859336853000002</v>
      </c>
    </row>
    <row r="14931" spans="1:3" x14ac:dyDescent="0.25">
      <c r="A14931">
        <v>12388</v>
      </c>
      <c r="B14931" s="1">
        <f>DATE(2033,12,1) + TIME(0,0,0)</f>
        <v>48914</v>
      </c>
      <c r="C14931">
        <v>39.871845245000003</v>
      </c>
    </row>
    <row r="14932" spans="1:3" x14ac:dyDescent="0.25">
      <c r="A14932">
        <v>12419</v>
      </c>
      <c r="B14932" s="1">
        <f>DATE(2034,1,1) + TIME(0,0,0)</f>
        <v>48945</v>
      </c>
      <c r="C14932">
        <v>39.884746552000003</v>
      </c>
    </row>
    <row r="14933" spans="1:3" x14ac:dyDescent="0.25">
      <c r="A14933">
        <v>12450</v>
      </c>
      <c r="B14933" s="1">
        <f>DATE(2034,2,1) + TIME(0,0,0)</f>
        <v>48976</v>
      </c>
      <c r="C14933">
        <v>39.897613524999997</v>
      </c>
    </row>
    <row r="14934" spans="1:3" x14ac:dyDescent="0.25">
      <c r="A14934">
        <v>12478</v>
      </c>
      <c r="B14934" s="1">
        <f>DATE(2034,3,1) + TIME(0,0,0)</f>
        <v>49004</v>
      </c>
      <c r="C14934">
        <v>39.909210205000001</v>
      </c>
    </row>
    <row r="14935" spans="1:3" x14ac:dyDescent="0.25">
      <c r="A14935">
        <v>12509</v>
      </c>
      <c r="B14935" s="1">
        <f>DATE(2034,4,1) + TIME(0,0,0)</f>
        <v>49035</v>
      </c>
      <c r="C14935">
        <v>39.922019958</v>
      </c>
    </row>
    <row r="14936" spans="1:3" x14ac:dyDescent="0.25">
      <c r="A14936">
        <v>12539</v>
      </c>
      <c r="B14936" s="1">
        <f>DATE(2034,5,1) + TIME(0,0,0)</f>
        <v>49065</v>
      </c>
      <c r="C14936">
        <v>39.934387207</v>
      </c>
    </row>
    <row r="14937" spans="1:3" x14ac:dyDescent="0.25">
      <c r="A14937">
        <v>12570</v>
      </c>
      <c r="B14937" s="1">
        <f>DATE(2034,6,1) + TIME(0,0,0)</f>
        <v>49096</v>
      </c>
      <c r="C14937">
        <v>39.947139739999997</v>
      </c>
    </row>
    <row r="14938" spans="1:3" x14ac:dyDescent="0.25">
      <c r="A14938">
        <v>12600</v>
      </c>
      <c r="B14938" s="1">
        <f>DATE(2034,7,1) + TIME(0,0,0)</f>
        <v>49126</v>
      </c>
      <c r="C14938">
        <v>39.959449767999999</v>
      </c>
    </row>
    <row r="14939" spans="1:3" x14ac:dyDescent="0.25">
      <c r="A14939">
        <v>12631</v>
      </c>
      <c r="B14939" s="1">
        <f>DATE(2034,8,1) + TIME(0,0,0)</f>
        <v>49157</v>
      </c>
      <c r="C14939">
        <v>39.972141266000001</v>
      </c>
    </row>
    <row r="14940" spans="1:3" x14ac:dyDescent="0.25">
      <c r="A14940">
        <v>12662</v>
      </c>
      <c r="B14940" s="1">
        <f>DATE(2034,9,1) + TIME(0,0,0)</f>
        <v>49188</v>
      </c>
      <c r="C14940">
        <v>39.984802246000001</v>
      </c>
    </row>
    <row r="14941" spans="1:3" x14ac:dyDescent="0.25">
      <c r="A14941">
        <v>12692</v>
      </c>
      <c r="B14941" s="1">
        <f>DATE(2034,10,1) + TIME(0,0,0)</f>
        <v>49218</v>
      </c>
      <c r="C14941">
        <v>39.997028350999997</v>
      </c>
    </row>
    <row r="14942" spans="1:3" x14ac:dyDescent="0.25">
      <c r="A14942">
        <v>12723</v>
      </c>
      <c r="B14942" s="1">
        <f>DATE(2034,11,1) + TIME(0,0,0)</f>
        <v>49249</v>
      </c>
      <c r="C14942">
        <v>40.009632111000002</v>
      </c>
    </row>
    <row r="14943" spans="1:3" x14ac:dyDescent="0.25">
      <c r="A14943">
        <v>12753</v>
      </c>
      <c r="B14943" s="1">
        <f>DATE(2034,12,1) + TIME(0,0,0)</f>
        <v>49279</v>
      </c>
      <c r="C14943">
        <v>40.021800995</v>
      </c>
    </row>
    <row r="14944" spans="1:3" x14ac:dyDescent="0.25">
      <c r="A14944">
        <v>12784</v>
      </c>
      <c r="B14944" s="1">
        <f>DATE(2035,1,1) + TIME(0,0,0)</f>
        <v>49310</v>
      </c>
      <c r="C14944">
        <v>40.034347533999998</v>
      </c>
    </row>
    <row r="14945" spans="1:3" x14ac:dyDescent="0.25">
      <c r="A14945">
        <v>12815</v>
      </c>
      <c r="B14945" s="1">
        <f>DATE(2035,2,1) + TIME(0,0,0)</f>
        <v>49341</v>
      </c>
      <c r="C14945">
        <v>40.046863555999998</v>
      </c>
    </row>
    <row r="14946" spans="1:3" x14ac:dyDescent="0.25">
      <c r="A14946">
        <v>12843</v>
      </c>
      <c r="B14946" s="1">
        <f>DATE(2035,3,1) + TIME(0,0,0)</f>
        <v>49369</v>
      </c>
      <c r="C14946">
        <v>40.058143616000002</v>
      </c>
    </row>
    <row r="14947" spans="1:3" x14ac:dyDescent="0.25">
      <c r="A14947">
        <v>12874</v>
      </c>
      <c r="B14947" s="1">
        <f>DATE(2035,4,1) + TIME(0,0,0)</f>
        <v>49400</v>
      </c>
      <c r="C14947">
        <v>40.070602417000003</v>
      </c>
    </row>
    <row r="14948" spans="1:3" x14ac:dyDescent="0.25">
      <c r="A14948">
        <v>12904</v>
      </c>
      <c r="B14948" s="1">
        <f>DATE(2035,5,1) + TIME(0,0,0)</f>
        <v>49430</v>
      </c>
      <c r="C14948">
        <v>40.082633971999996</v>
      </c>
    </row>
    <row r="14949" spans="1:3" x14ac:dyDescent="0.25">
      <c r="A14949">
        <v>12935</v>
      </c>
      <c r="B14949" s="1">
        <f>DATE(2035,6,1) + TIME(0,0,0)</f>
        <v>49461</v>
      </c>
      <c r="C14949">
        <v>40.095035553000002</v>
      </c>
    </row>
    <row r="14950" spans="1:3" x14ac:dyDescent="0.25">
      <c r="A14950">
        <v>12965</v>
      </c>
      <c r="B14950" s="1">
        <f>DATE(2035,7,1) + TIME(0,0,0)</f>
        <v>49491</v>
      </c>
      <c r="C14950">
        <v>40.107009888</v>
      </c>
    </row>
    <row r="14951" spans="1:3" x14ac:dyDescent="0.25">
      <c r="A14951">
        <v>12996</v>
      </c>
      <c r="B14951" s="1">
        <f>DATE(2035,8,1) + TIME(0,0,0)</f>
        <v>49522</v>
      </c>
      <c r="C14951">
        <v>40.119354248</v>
      </c>
    </row>
    <row r="14952" spans="1:3" x14ac:dyDescent="0.25">
      <c r="A14952">
        <v>13027</v>
      </c>
      <c r="B14952" s="1">
        <f>DATE(2035,9,1) + TIME(0,0,0)</f>
        <v>49553</v>
      </c>
      <c r="C14952">
        <v>40.131671906000001</v>
      </c>
    </row>
    <row r="14953" spans="1:3" x14ac:dyDescent="0.25">
      <c r="A14953">
        <v>13057</v>
      </c>
      <c r="B14953" s="1">
        <f>DATE(2035,10,1) + TIME(0,0,0)</f>
        <v>49583</v>
      </c>
      <c r="C14953">
        <v>40.143562316999997</v>
      </c>
    </row>
    <row r="14954" spans="1:3" x14ac:dyDescent="0.25">
      <c r="A14954">
        <v>13088</v>
      </c>
      <c r="B14954" s="1">
        <f>DATE(2035,11,1) + TIME(0,0,0)</f>
        <v>49614</v>
      </c>
      <c r="C14954">
        <v>40.155822753999999</v>
      </c>
    </row>
    <row r="14955" spans="1:3" x14ac:dyDescent="0.25">
      <c r="A14955">
        <v>13118</v>
      </c>
      <c r="B14955" s="1">
        <f>DATE(2035,12,1) + TIME(0,0,0)</f>
        <v>49644</v>
      </c>
      <c r="C14955">
        <v>40.167655945</v>
      </c>
    </row>
    <row r="14956" spans="1:3" x14ac:dyDescent="0.25">
      <c r="A14956">
        <v>13149</v>
      </c>
      <c r="B14956" s="1">
        <f>DATE(2036,1,1) + TIME(0,0,0)</f>
        <v>49675</v>
      </c>
      <c r="C14956">
        <v>40.179859161000003</v>
      </c>
    </row>
    <row r="14957" spans="1:3" x14ac:dyDescent="0.25">
      <c r="A14957">
        <v>13180</v>
      </c>
      <c r="B14957" s="1">
        <f>DATE(2036,2,1) + TIME(0,0,0)</f>
        <v>49706</v>
      </c>
      <c r="C14957">
        <v>40.19203186</v>
      </c>
    </row>
    <row r="14958" spans="1:3" x14ac:dyDescent="0.25">
      <c r="A14958">
        <v>13209</v>
      </c>
      <c r="B14958" s="1">
        <f>DATE(2036,3,1) + TIME(0,0,0)</f>
        <v>49735</v>
      </c>
      <c r="C14958">
        <v>40.203392029</v>
      </c>
    </row>
    <row r="14959" spans="1:3" x14ac:dyDescent="0.25">
      <c r="A14959">
        <v>13240</v>
      </c>
      <c r="B14959" s="1">
        <f>DATE(2036,4,1) + TIME(0,0,0)</f>
        <v>49766</v>
      </c>
      <c r="C14959">
        <v>40.215507506999998</v>
      </c>
    </row>
    <row r="14960" spans="1:3" x14ac:dyDescent="0.25">
      <c r="A14960">
        <v>13270</v>
      </c>
      <c r="B14960" s="1">
        <f>DATE(2036,5,1) + TIME(0,0,0)</f>
        <v>49796</v>
      </c>
      <c r="C14960">
        <v>40.227207184000001</v>
      </c>
    </row>
    <row r="14961" spans="1:3" x14ac:dyDescent="0.25">
      <c r="A14961">
        <v>13301</v>
      </c>
      <c r="B14961" s="1">
        <f>DATE(2036,6,1) + TIME(0,0,0)</f>
        <v>49827</v>
      </c>
      <c r="C14961">
        <v>40.239265441999997</v>
      </c>
    </row>
    <row r="14962" spans="1:3" x14ac:dyDescent="0.25">
      <c r="A14962">
        <v>13331</v>
      </c>
      <c r="B14962" s="1">
        <f>DATE(2036,7,1) + TIME(0,0,0)</f>
        <v>49857</v>
      </c>
      <c r="C14962">
        <v>40.250911713000001</v>
      </c>
    </row>
    <row r="14963" spans="1:3" x14ac:dyDescent="0.25">
      <c r="A14963">
        <v>13362</v>
      </c>
      <c r="B14963" s="1">
        <f>DATE(2036,8,1) + TIME(0,0,0)</f>
        <v>49888</v>
      </c>
      <c r="C14963">
        <v>40.262912749999998</v>
      </c>
    </row>
    <row r="14964" spans="1:3" x14ac:dyDescent="0.25">
      <c r="A14964">
        <v>13393</v>
      </c>
      <c r="B14964" s="1">
        <f>DATE(2036,9,1) + TIME(0,0,0)</f>
        <v>49919</v>
      </c>
      <c r="C14964">
        <v>40.274890900000003</v>
      </c>
    </row>
    <row r="14965" spans="1:3" x14ac:dyDescent="0.25">
      <c r="A14965">
        <v>13423</v>
      </c>
      <c r="B14965" s="1">
        <f>DATE(2036,10,1) + TIME(0,0,0)</f>
        <v>49949</v>
      </c>
      <c r="C14965">
        <v>40.286453246999997</v>
      </c>
    </row>
    <row r="14966" spans="1:3" x14ac:dyDescent="0.25">
      <c r="A14966">
        <v>13454</v>
      </c>
      <c r="B14966" s="1">
        <f>DATE(2036,11,1) + TIME(0,0,0)</f>
        <v>49980</v>
      </c>
      <c r="C14966">
        <v>40.298370361000003</v>
      </c>
    </row>
    <row r="14967" spans="1:3" x14ac:dyDescent="0.25">
      <c r="A14967">
        <v>13484</v>
      </c>
      <c r="B14967" s="1">
        <f>DATE(2036,12,1) + TIME(0,0,0)</f>
        <v>50010</v>
      </c>
      <c r="C14967">
        <v>40.309883118000002</v>
      </c>
    </row>
    <row r="14968" spans="1:3" x14ac:dyDescent="0.25">
      <c r="A14968">
        <v>13515</v>
      </c>
      <c r="B14968" s="1">
        <f>DATE(2037,1,1) + TIME(0,0,0)</f>
        <v>50041</v>
      </c>
      <c r="C14968">
        <v>40.321746826000002</v>
      </c>
    </row>
    <row r="14969" spans="1:3" x14ac:dyDescent="0.25">
      <c r="A14969">
        <v>13546</v>
      </c>
      <c r="B14969" s="1">
        <f>DATE(2037,2,1) + TIME(0,0,0)</f>
        <v>50072</v>
      </c>
      <c r="C14969">
        <v>40.333583832000002</v>
      </c>
    </row>
    <row r="14970" spans="1:3" x14ac:dyDescent="0.25">
      <c r="A14970">
        <v>13574</v>
      </c>
      <c r="B14970" s="1">
        <f>DATE(2037,3,1) + TIME(0,0,0)</f>
        <v>50100</v>
      </c>
      <c r="C14970">
        <v>40.344253539999997</v>
      </c>
    </row>
    <row r="14971" spans="1:3" x14ac:dyDescent="0.25">
      <c r="A14971">
        <v>13605</v>
      </c>
      <c r="B14971" s="1">
        <f>DATE(2037,4,1) + TIME(0,0,0)</f>
        <v>50131</v>
      </c>
      <c r="C14971">
        <v>40.356037139999998</v>
      </c>
    </row>
    <row r="14972" spans="1:3" x14ac:dyDescent="0.25">
      <c r="A14972">
        <v>13635</v>
      </c>
      <c r="B14972" s="1">
        <f>DATE(2037,5,1) + TIME(0,0,0)</f>
        <v>50161</v>
      </c>
      <c r="C14972">
        <v>40.367416382000002</v>
      </c>
    </row>
    <row r="14973" spans="1:3" x14ac:dyDescent="0.25">
      <c r="A14973">
        <v>13666</v>
      </c>
      <c r="B14973" s="1">
        <f>DATE(2037,6,1) + TIME(0,0,0)</f>
        <v>50192</v>
      </c>
      <c r="C14973">
        <v>40.379146575999997</v>
      </c>
    </row>
    <row r="14974" spans="1:3" x14ac:dyDescent="0.25">
      <c r="A14974">
        <v>13696</v>
      </c>
      <c r="B14974" s="1">
        <f>DATE(2037,7,1) + TIME(0,0,0)</f>
        <v>50222</v>
      </c>
      <c r="C14974">
        <v>40.390472412000001</v>
      </c>
    </row>
    <row r="14975" spans="1:3" x14ac:dyDescent="0.25">
      <c r="A14975">
        <v>13727</v>
      </c>
      <c r="B14975" s="1">
        <f>DATE(2037,8,1) + TIME(0,0,0)</f>
        <v>50253</v>
      </c>
      <c r="C14975">
        <v>40.402149199999997</v>
      </c>
    </row>
    <row r="14976" spans="1:3" x14ac:dyDescent="0.25">
      <c r="A14976">
        <v>13758</v>
      </c>
      <c r="B14976" s="1">
        <f>DATE(2037,9,1) + TIME(0,0,0)</f>
        <v>50284</v>
      </c>
      <c r="C14976">
        <v>40.413799286</v>
      </c>
    </row>
    <row r="14977" spans="1:3" x14ac:dyDescent="0.25">
      <c r="A14977">
        <v>13788</v>
      </c>
      <c r="B14977" s="1">
        <f>DATE(2037,10,1) + TIME(0,0,0)</f>
        <v>50314</v>
      </c>
      <c r="C14977">
        <v>40.425048828000001</v>
      </c>
    </row>
    <row r="14978" spans="1:3" x14ac:dyDescent="0.25">
      <c r="A14978">
        <v>13819</v>
      </c>
      <c r="B14978" s="1">
        <f>DATE(2037,11,1) + TIME(0,0,0)</f>
        <v>50345</v>
      </c>
      <c r="C14978">
        <v>40.436649322999997</v>
      </c>
    </row>
    <row r="14979" spans="1:3" x14ac:dyDescent="0.25">
      <c r="A14979">
        <v>13849</v>
      </c>
      <c r="B14979" s="1">
        <f>DATE(2037,12,1) + TIME(0,0,0)</f>
        <v>50375</v>
      </c>
      <c r="C14979">
        <v>40.447849273999999</v>
      </c>
    </row>
    <row r="14980" spans="1:3" x14ac:dyDescent="0.25">
      <c r="A14980">
        <v>13880</v>
      </c>
      <c r="B14980" s="1">
        <f>DATE(2038,1,1) + TIME(0,0,0)</f>
        <v>50406</v>
      </c>
      <c r="C14980">
        <v>40.459392547999997</v>
      </c>
    </row>
    <row r="14981" spans="1:3" x14ac:dyDescent="0.25">
      <c r="A14981">
        <v>13911</v>
      </c>
      <c r="B14981" s="1">
        <f>DATE(2038,2,1) + TIME(0,0,0)</f>
        <v>50437</v>
      </c>
      <c r="C14981">
        <v>40.470912933000001</v>
      </c>
    </row>
    <row r="14982" spans="1:3" x14ac:dyDescent="0.25">
      <c r="A14982">
        <v>13939</v>
      </c>
      <c r="B14982" s="1">
        <f>DATE(2038,3,1) + TIME(0,0,0)</f>
        <v>50465</v>
      </c>
      <c r="C14982">
        <v>40.481296538999999</v>
      </c>
    </row>
    <row r="14983" spans="1:3" x14ac:dyDescent="0.25">
      <c r="A14983">
        <v>13970</v>
      </c>
      <c r="B14983" s="1">
        <f>DATE(2038,4,1) + TIME(0,0,0)</f>
        <v>50496</v>
      </c>
      <c r="C14983">
        <v>40.492767334</v>
      </c>
    </row>
    <row r="14984" spans="1:3" x14ac:dyDescent="0.25">
      <c r="A14984">
        <v>14000</v>
      </c>
      <c r="B14984" s="1">
        <f>DATE(2038,5,1) + TIME(0,0,0)</f>
        <v>50526</v>
      </c>
      <c r="C14984">
        <v>40.503845214999998</v>
      </c>
    </row>
    <row r="14985" spans="1:3" x14ac:dyDescent="0.25">
      <c r="A14985">
        <v>14031</v>
      </c>
      <c r="B14985" s="1">
        <f>DATE(2038,6,1) + TIME(0,0,0)</f>
        <v>50557</v>
      </c>
      <c r="C14985">
        <v>40.515266418000003</v>
      </c>
    </row>
    <row r="14986" spans="1:3" x14ac:dyDescent="0.25">
      <c r="A14986">
        <v>14061</v>
      </c>
      <c r="B14986" s="1">
        <f>DATE(2038,7,1) + TIME(0,0,0)</f>
        <v>50587</v>
      </c>
      <c r="C14986">
        <v>40.526294708000002</v>
      </c>
    </row>
    <row r="14987" spans="1:3" x14ac:dyDescent="0.25">
      <c r="A14987">
        <v>14092</v>
      </c>
      <c r="B14987" s="1">
        <f>DATE(2038,8,1) + TIME(0,0,0)</f>
        <v>50618</v>
      </c>
      <c r="C14987">
        <v>40.537662505999997</v>
      </c>
    </row>
    <row r="14988" spans="1:3" x14ac:dyDescent="0.25">
      <c r="A14988">
        <v>14123</v>
      </c>
      <c r="B14988" s="1">
        <f>DATE(2038,9,1) + TIME(0,0,0)</f>
        <v>50649</v>
      </c>
      <c r="C14988">
        <v>40.549007416000002</v>
      </c>
    </row>
    <row r="14989" spans="1:3" x14ac:dyDescent="0.25">
      <c r="A14989">
        <v>14153</v>
      </c>
      <c r="B14989" s="1">
        <f>DATE(2038,10,1) + TIME(0,0,0)</f>
        <v>50679</v>
      </c>
      <c r="C14989">
        <v>40.559963226000001</v>
      </c>
    </row>
    <row r="14990" spans="1:3" x14ac:dyDescent="0.25">
      <c r="A14990">
        <v>14184</v>
      </c>
      <c r="B14990" s="1">
        <f>DATE(2038,11,1) + TIME(0,0,0)</f>
        <v>50710</v>
      </c>
      <c r="C14990">
        <v>40.571258544999999</v>
      </c>
    </row>
    <row r="14991" spans="1:3" x14ac:dyDescent="0.25">
      <c r="A14991">
        <v>14214</v>
      </c>
      <c r="B14991" s="1">
        <f>DATE(2038,12,1) + TIME(0,0,0)</f>
        <v>50740</v>
      </c>
      <c r="C14991">
        <v>40.582164763999998</v>
      </c>
    </row>
    <row r="14992" spans="1:3" x14ac:dyDescent="0.25">
      <c r="A14992">
        <v>14245</v>
      </c>
      <c r="B14992" s="1">
        <f>DATE(2039,1,1) + TIME(0,0,0)</f>
        <v>50771</v>
      </c>
      <c r="C14992">
        <v>40.593410491999997</v>
      </c>
    </row>
    <row r="14993" spans="1:3" x14ac:dyDescent="0.25">
      <c r="A14993">
        <v>14276</v>
      </c>
      <c r="B14993" s="1">
        <f>DATE(2039,2,1) + TIME(0,0,0)</f>
        <v>50802</v>
      </c>
      <c r="C14993">
        <v>40.604629516999999</v>
      </c>
    </row>
    <row r="14994" spans="1:3" x14ac:dyDescent="0.25">
      <c r="A14994">
        <v>14304</v>
      </c>
      <c r="B14994" s="1">
        <f>DATE(2039,3,1) + TIME(0,0,0)</f>
        <v>50830</v>
      </c>
      <c r="C14994">
        <v>40.614742278999998</v>
      </c>
    </row>
    <row r="14995" spans="1:3" x14ac:dyDescent="0.25">
      <c r="A14995">
        <v>14335</v>
      </c>
      <c r="B14995" s="1">
        <f>DATE(2039,4,1) + TIME(0,0,0)</f>
        <v>50861</v>
      </c>
      <c r="C14995">
        <v>40.625911713000001</v>
      </c>
    </row>
    <row r="14996" spans="1:3" x14ac:dyDescent="0.25">
      <c r="A14996">
        <v>14365</v>
      </c>
      <c r="B14996" s="1">
        <f>DATE(2039,5,1) + TIME(0,0,0)</f>
        <v>50891</v>
      </c>
      <c r="C14996">
        <v>40.636695862000003</v>
      </c>
    </row>
    <row r="14997" spans="1:3" x14ac:dyDescent="0.25">
      <c r="A14997">
        <v>14396</v>
      </c>
      <c r="B14997" s="1">
        <f>DATE(2039,6,1) + TIME(0,0,0)</f>
        <v>50922</v>
      </c>
      <c r="C14997">
        <v>40.647819519000002</v>
      </c>
    </row>
    <row r="14998" spans="1:3" x14ac:dyDescent="0.25">
      <c r="A14998">
        <v>14426</v>
      </c>
      <c r="B14998" s="1">
        <f>DATE(2039,7,1) + TIME(0,0,0)</f>
        <v>50952</v>
      </c>
      <c r="C14998">
        <v>40.658557891999997</v>
      </c>
    </row>
    <row r="14999" spans="1:3" x14ac:dyDescent="0.25">
      <c r="A14999">
        <v>14457</v>
      </c>
      <c r="B14999" s="1">
        <f>DATE(2039,8,1) + TIME(0,0,0)</f>
        <v>50983</v>
      </c>
      <c r="C14999">
        <v>40.669628142999997</v>
      </c>
    </row>
    <row r="15000" spans="1:3" x14ac:dyDescent="0.25">
      <c r="A15000">
        <v>14488</v>
      </c>
      <c r="B15000" s="1">
        <f>DATE(2039,9,1) + TIME(0,0,0)</f>
        <v>51014</v>
      </c>
      <c r="C15000">
        <v>40.680679321</v>
      </c>
    </row>
    <row r="15001" spans="1:3" x14ac:dyDescent="0.25">
      <c r="A15001">
        <v>14518</v>
      </c>
      <c r="B15001" s="1">
        <f>DATE(2039,10,1) + TIME(0,0,0)</f>
        <v>51044</v>
      </c>
      <c r="C15001">
        <v>40.691345214999998</v>
      </c>
    </row>
    <row r="15002" spans="1:3" x14ac:dyDescent="0.25">
      <c r="A15002">
        <v>14549</v>
      </c>
      <c r="B15002" s="1">
        <f>DATE(2039,11,1) + TIME(0,0,0)</f>
        <v>51075</v>
      </c>
      <c r="C15002">
        <v>40.702346802000001</v>
      </c>
    </row>
    <row r="15003" spans="1:3" x14ac:dyDescent="0.25">
      <c r="A15003">
        <v>14579</v>
      </c>
      <c r="B15003" s="1">
        <f>DATE(2039,12,1) + TIME(0,0,0)</f>
        <v>51105</v>
      </c>
      <c r="C15003">
        <v>40.712970734000002</v>
      </c>
    </row>
    <row r="15004" spans="1:3" x14ac:dyDescent="0.25">
      <c r="A15004">
        <v>14610</v>
      </c>
      <c r="B15004" s="1">
        <f>DATE(2040,1,1) + TIME(0,0,0)</f>
        <v>51136</v>
      </c>
      <c r="C15004">
        <v>40.723922729000002</v>
      </c>
    </row>
    <row r="15005" spans="1:3" x14ac:dyDescent="0.25">
      <c r="A15005">
        <v>14641</v>
      </c>
      <c r="B15005" s="1">
        <f>DATE(2040,2,1) + TIME(0,0,0)</f>
        <v>51167</v>
      </c>
      <c r="C15005">
        <v>40.734851837000001</v>
      </c>
    </row>
    <row r="15006" spans="1:3" x14ac:dyDescent="0.25">
      <c r="A15006">
        <v>14670</v>
      </c>
      <c r="B15006" s="1">
        <f>DATE(2040,3,1) + TIME(0,0,0)</f>
        <v>51196</v>
      </c>
      <c r="C15006">
        <v>40.745056151999997</v>
      </c>
    </row>
    <row r="15007" spans="1:3" x14ac:dyDescent="0.25">
      <c r="A15007">
        <v>14701</v>
      </c>
      <c r="B15007" s="1">
        <f>DATE(2040,4,1) + TIME(0,0,0)</f>
        <v>51227</v>
      </c>
      <c r="C15007">
        <v>40.755935669000003</v>
      </c>
    </row>
    <row r="15008" spans="1:3" x14ac:dyDescent="0.25">
      <c r="A15008">
        <v>14731</v>
      </c>
      <c r="B15008" s="1">
        <f>DATE(2040,5,1) + TIME(0,0,0)</f>
        <v>51257</v>
      </c>
      <c r="C15008">
        <v>40.766445160000004</v>
      </c>
    </row>
    <row r="15009" spans="1:3" x14ac:dyDescent="0.25">
      <c r="A15009">
        <v>14762</v>
      </c>
      <c r="B15009" s="1">
        <f>DATE(2040,6,1) + TIME(0,0,0)</f>
        <v>51288</v>
      </c>
      <c r="C15009">
        <v>40.777278899999999</v>
      </c>
    </row>
    <row r="15010" spans="1:3" x14ac:dyDescent="0.25">
      <c r="A15010">
        <v>14792</v>
      </c>
      <c r="B15010" s="1">
        <f>DATE(2040,7,1) + TIME(0,0,0)</f>
        <v>51318</v>
      </c>
      <c r="C15010">
        <v>40.787742614999999</v>
      </c>
    </row>
    <row r="15011" spans="1:3" x14ac:dyDescent="0.25">
      <c r="A15011">
        <v>14823</v>
      </c>
      <c r="B15011" s="1">
        <f>DATE(2040,8,1) + TIME(0,0,0)</f>
        <v>51349</v>
      </c>
      <c r="C15011">
        <v>40.798526764000002</v>
      </c>
    </row>
    <row r="15012" spans="1:3" x14ac:dyDescent="0.25">
      <c r="A15012">
        <v>14854</v>
      </c>
      <c r="B15012" s="1">
        <f>DATE(2040,9,1) + TIME(0,0,0)</f>
        <v>51380</v>
      </c>
      <c r="C15012">
        <v>40.809288025000001</v>
      </c>
    </row>
    <row r="15013" spans="1:3" x14ac:dyDescent="0.25">
      <c r="A15013">
        <v>14884</v>
      </c>
      <c r="B15013" s="1">
        <f>DATE(2040,10,1) + TIME(0,0,0)</f>
        <v>51410</v>
      </c>
      <c r="C15013">
        <v>40.819679260000001</v>
      </c>
    </row>
    <row r="15014" spans="1:3" x14ac:dyDescent="0.25">
      <c r="A15014">
        <v>14915</v>
      </c>
      <c r="B15014" s="1">
        <f>DATE(2040,11,1) + TIME(0,0,0)</f>
        <v>51441</v>
      </c>
      <c r="C15014">
        <v>40.830394745</v>
      </c>
    </row>
    <row r="15015" spans="1:3" x14ac:dyDescent="0.25">
      <c r="A15015">
        <v>14945</v>
      </c>
      <c r="B15015" s="1">
        <f>DATE(2040,12,1) + TIME(0,0,0)</f>
        <v>51471</v>
      </c>
      <c r="C15015">
        <v>40.840740203999999</v>
      </c>
    </row>
    <row r="15016" spans="1:3" x14ac:dyDescent="0.25">
      <c r="A15016">
        <v>14976</v>
      </c>
      <c r="B15016" s="1">
        <f>DATE(2041,1,1) + TIME(0,0,0)</f>
        <v>51502</v>
      </c>
      <c r="C15016">
        <v>40.851406097000002</v>
      </c>
    </row>
    <row r="15017" spans="1:3" x14ac:dyDescent="0.25">
      <c r="A15017">
        <v>15007</v>
      </c>
      <c r="B15017" s="1">
        <f>DATE(2041,2,1) + TIME(0,0,0)</f>
        <v>51533</v>
      </c>
      <c r="C15017">
        <v>40.862049102999997</v>
      </c>
    </row>
    <row r="15018" spans="1:3" x14ac:dyDescent="0.25">
      <c r="A15018">
        <v>15035</v>
      </c>
      <c r="B15018" s="1">
        <f>DATE(2041,3,1) + TIME(0,0,0)</f>
        <v>51561</v>
      </c>
      <c r="C15018">
        <v>40.871643065999997</v>
      </c>
    </row>
    <row r="15019" spans="1:3" x14ac:dyDescent="0.25">
      <c r="A15019">
        <v>15066</v>
      </c>
      <c r="B15019" s="1">
        <f>DATE(2041,4,1) + TIME(0,0,0)</f>
        <v>51592</v>
      </c>
      <c r="C15019">
        <v>40.882244110000002</v>
      </c>
    </row>
    <row r="15020" spans="1:3" x14ac:dyDescent="0.25">
      <c r="A15020">
        <v>15096</v>
      </c>
      <c r="B15020" s="1">
        <f>DATE(2041,5,1) + TIME(0,0,0)</f>
        <v>51622</v>
      </c>
      <c r="C15020">
        <v>40.892478943</v>
      </c>
    </row>
    <row r="15021" spans="1:3" x14ac:dyDescent="0.25">
      <c r="A15021">
        <v>15127</v>
      </c>
      <c r="B15021" s="1">
        <f>DATE(2041,6,1) + TIME(0,0,0)</f>
        <v>51653</v>
      </c>
      <c r="C15021">
        <v>40.903034210000001</v>
      </c>
    </row>
    <row r="15022" spans="1:3" x14ac:dyDescent="0.25">
      <c r="A15022">
        <v>15157</v>
      </c>
      <c r="B15022" s="1">
        <f>DATE(2041,7,1) + TIME(0,0,0)</f>
        <v>51683</v>
      </c>
      <c r="C15022">
        <v>40.913227081000002</v>
      </c>
    </row>
    <row r="15023" spans="1:3" x14ac:dyDescent="0.25">
      <c r="A15023">
        <v>15188</v>
      </c>
      <c r="B15023" s="1">
        <f>DATE(2041,8,1) + TIME(0,0,0)</f>
        <v>51714</v>
      </c>
      <c r="C15023">
        <v>40.923740387000002</v>
      </c>
    </row>
    <row r="15024" spans="1:3" x14ac:dyDescent="0.25">
      <c r="A15024">
        <v>15219</v>
      </c>
      <c r="B15024" s="1">
        <f>DATE(2041,9,1) + TIME(0,0,0)</f>
        <v>51745</v>
      </c>
      <c r="C15024">
        <v>40.934226989999999</v>
      </c>
    </row>
    <row r="15025" spans="1:3" x14ac:dyDescent="0.25">
      <c r="A15025">
        <v>15249</v>
      </c>
      <c r="B15025" s="1">
        <f>DATE(2041,10,1) + TIME(0,0,0)</f>
        <v>51775</v>
      </c>
      <c r="C15025">
        <v>40.944358825999998</v>
      </c>
    </row>
    <row r="15026" spans="1:3" x14ac:dyDescent="0.25">
      <c r="A15026">
        <v>15280</v>
      </c>
      <c r="B15026" s="1">
        <f>DATE(2041,11,1) + TIME(0,0,0)</f>
        <v>51806</v>
      </c>
      <c r="C15026">
        <v>40.954803466999998</v>
      </c>
    </row>
    <row r="15027" spans="1:3" x14ac:dyDescent="0.25">
      <c r="A15027">
        <v>15310</v>
      </c>
      <c r="B15027" s="1">
        <f>DATE(2041,12,1) + TIME(0,0,0)</f>
        <v>51836</v>
      </c>
      <c r="C15027">
        <v>40.964893341</v>
      </c>
    </row>
    <row r="15028" spans="1:3" x14ac:dyDescent="0.25">
      <c r="A15028">
        <v>15341</v>
      </c>
      <c r="B15028" s="1">
        <f>DATE(2042,1,1) + TIME(0,0,0)</f>
        <v>51867</v>
      </c>
      <c r="C15028">
        <v>40.975296020999998</v>
      </c>
    </row>
    <row r="15029" spans="1:3" x14ac:dyDescent="0.25">
      <c r="A15029">
        <v>15372</v>
      </c>
      <c r="B15029" s="1">
        <f>DATE(2042,2,1) + TIME(0,0,0)</f>
        <v>51898</v>
      </c>
      <c r="C15029">
        <v>40.985679626</v>
      </c>
    </row>
    <row r="15030" spans="1:3" x14ac:dyDescent="0.25">
      <c r="A15030">
        <v>15400</v>
      </c>
      <c r="B15030" s="1">
        <f>DATE(2042,3,1) + TIME(0,0,0)</f>
        <v>51926</v>
      </c>
      <c r="C15030">
        <v>40.995037078999999</v>
      </c>
    </row>
    <row r="15031" spans="1:3" x14ac:dyDescent="0.25">
      <c r="A15031">
        <v>15431</v>
      </c>
      <c r="B15031" s="1">
        <f>DATE(2042,4,1) + TIME(0,0,0)</f>
        <v>51957</v>
      </c>
      <c r="C15031">
        <v>41.005378723</v>
      </c>
    </row>
    <row r="15032" spans="1:3" x14ac:dyDescent="0.25">
      <c r="A15032">
        <v>15461</v>
      </c>
      <c r="B15032" s="1">
        <f>DATE(2042,5,1) + TIME(0,0,0)</f>
        <v>51987</v>
      </c>
      <c r="C15032">
        <v>41.015365600999999</v>
      </c>
    </row>
    <row r="15033" spans="1:3" x14ac:dyDescent="0.25">
      <c r="A15033">
        <v>15492</v>
      </c>
      <c r="B15033" s="1">
        <f>DATE(2042,6,1) + TIME(0,0,0)</f>
        <v>52018</v>
      </c>
      <c r="C15033">
        <v>41.025669098000002</v>
      </c>
    </row>
    <row r="15034" spans="1:3" x14ac:dyDescent="0.25">
      <c r="A15034">
        <v>15522</v>
      </c>
      <c r="B15034" s="1">
        <f>DATE(2042,7,1) + TIME(0,0,0)</f>
        <v>52048</v>
      </c>
      <c r="C15034">
        <v>41.035614013999997</v>
      </c>
    </row>
    <row r="15035" spans="1:3" x14ac:dyDescent="0.25">
      <c r="A15035">
        <v>15553</v>
      </c>
      <c r="B15035" s="1">
        <f>DATE(2042,8,1) + TIME(0,0,0)</f>
        <v>52079</v>
      </c>
      <c r="C15035">
        <v>41.045875549000002</v>
      </c>
    </row>
    <row r="15036" spans="1:3" x14ac:dyDescent="0.25">
      <c r="A15036">
        <v>15584</v>
      </c>
      <c r="B15036" s="1">
        <f>DATE(2042,9,1) + TIME(0,0,0)</f>
        <v>52110</v>
      </c>
      <c r="C15036">
        <v>41.056114196999999</v>
      </c>
    </row>
    <row r="15037" spans="1:3" x14ac:dyDescent="0.25">
      <c r="A15037">
        <v>15614</v>
      </c>
      <c r="B15037" s="1">
        <f>DATE(2042,10,1) + TIME(0,0,0)</f>
        <v>52140</v>
      </c>
      <c r="C15037">
        <v>41.066001892000003</v>
      </c>
    </row>
    <row r="15038" spans="1:3" x14ac:dyDescent="0.25">
      <c r="A15038">
        <v>15645</v>
      </c>
      <c r="B15038" s="1">
        <f>DATE(2042,11,1) + TIME(0,0,0)</f>
        <v>52171</v>
      </c>
      <c r="C15038">
        <v>41.076198578000003</v>
      </c>
    </row>
    <row r="15039" spans="1:3" x14ac:dyDescent="0.25">
      <c r="A15039">
        <v>15675</v>
      </c>
      <c r="B15039" s="1">
        <f>DATE(2042,12,1) + TIME(0,0,0)</f>
        <v>52201</v>
      </c>
      <c r="C15039">
        <v>41.086048126000001</v>
      </c>
    </row>
    <row r="15040" spans="1:3" x14ac:dyDescent="0.25">
      <c r="A15040">
        <v>15706</v>
      </c>
      <c r="B15040" s="1">
        <f>DATE(2043,1,1) + TIME(0,0,0)</f>
        <v>52232</v>
      </c>
      <c r="C15040">
        <v>41.096202849999997</v>
      </c>
    </row>
    <row r="15041" spans="1:3" x14ac:dyDescent="0.25">
      <c r="A15041">
        <v>15737</v>
      </c>
      <c r="B15041" s="1">
        <f>DATE(2043,2,1) + TIME(0,0,0)</f>
        <v>52263</v>
      </c>
      <c r="C15041">
        <v>41.106338501000003</v>
      </c>
    </row>
    <row r="15042" spans="1:3" x14ac:dyDescent="0.25">
      <c r="A15042">
        <v>15765</v>
      </c>
      <c r="B15042" s="1">
        <f>DATE(2043,3,1) + TIME(0,0,0)</f>
        <v>52291</v>
      </c>
      <c r="C15042">
        <v>41.115474700999997</v>
      </c>
    </row>
    <row r="15043" spans="1:3" x14ac:dyDescent="0.25">
      <c r="A15043">
        <v>15796</v>
      </c>
      <c r="B15043" s="1">
        <f>DATE(2043,4,1) + TIME(0,0,0)</f>
        <v>52322</v>
      </c>
      <c r="C15043">
        <v>41.125572204999997</v>
      </c>
    </row>
    <row r="15044" spans="1:3" x14ac:dyDescent="0.25">
      <c r="A15044">
        <v>15826</v>
      </c>
      <c r="B15044" s="1">
        <f>DATE(2043,5,1) + TIME(0,0,0)</f>
        <v>52352</v>
      </c>
      <c r="C15044">
        <v>41.135326384999999</v>
      </c>
    </row>
    <row r="15045" spans="1:3" x14ac:dyDescent="0.25">
      <c r="A15045">
        <v>15857</v>
      </c>
      <c r="B15045" s="1">
        <f>DATE(2043,6,1) + TIME(0,0,0)</f>
        <v>52383</v>
      </c>
      <c r="C15045">
        <v>41.145381927000003</v>
      </c>
    </row>
    <row r="15046" spans="1:3" x14ac:dyDescent="0.25">
      <c r="A15046">
        <v>15887</v>
      </c>
      <c r="B15046" s="1">
        <f>DATE(2043,7,1) + TIME(0,0,0)</f>
        <v>52413</v>
      </c>
      <c r="C15046">
        <v>41.155094147</v>
      </c>
    </row>
    <row r="15047" spans="1:3" x14ac:dyDescent="0.25">
      <c r="A15047">
        <v>15918</v>
      </c>
      <c r="B15047" s="1">
        <f>DATE(2043,8,1) + TIME(0,0,0)</f>
        <v>52444</v>
      </c>
      <c r="C15047">
        <v>41.165111541999998</v>
      </c>
    </row>
    <row r="15048" spans="1:3" x14ac:dyDescent="0.25">
      <c r="A15048">
        <v>15949</v>
      </c>
      <c r="B15048" s="1">
        <f>DATE(2043,9,1) + TIME(0,0,0)</f>
        <v>52475</v>
      </c>
      <c r="C15048">
        <v>41.175109863000003</v>
      </c>
    </row>
    <row r="15049" spans="1:3" x14ac:dyDescent="0.25">
      <c r="A15049">
        <v>15979</v>
      </c>
      <c r="B15049" s="1">
        <f>DATE(2043,10,1) + TIME(0,0,0)</f>
        <v>52505</v>
      </c>
      <c r="C15049">
        <v>41.184764862000002</v>
      </c>
    </row>
    <row r="15050" spans="1:3" x14ac:dyDescent="0.25">
      <c r="A15050">
        <v>16010</v>
      </c>
      <c r="B15050" s="1">
        <f>DATE(2043,11,1) + TIME(0,0,0)</f>
        <v>52536</v>
      </c>
      <c r="C15050">
        <v>41.194721221999998</v>
      </c>
    </row>
    <row r="15051" spans="1:3" x14ac:dyDescent="0.25">
      <c r="A15051">
        <v>16040</v>
      </c>
      <c r="B15051" s="1">
        <f>DATE(2043,12,1) + TIME(0,0,0)</f>
        <v>52566</v>
      </c>
      <c r="C15051">
        <v>41.204338073999999</v>
      </c>
    </row>
    <row r="15052" spans="1:3" x14ac:dyDescent="0.25">
      <c r="A15052">
        <v>16071</v>
      </c>
      <c r="B15052" s="1">
        <f>DATE(2044,1,1) + TIME(0,0,0)</f>
        <v>52597</v>
      </c>
      <c r="C15052">
        <v>41.214256286999998</v>
      </c>
    </row>
    <row r="15053" spans="1:3" x14ac:dyDescent="0.25">
      <c r="A15053">
        <v>16102</v>
      </c>
      <c r="B15053" s="1">
        <f>DATE(2044,2,1) + TIME(0,0,0)</f>
        <v>52628</v>
      </c>
      <c r="C15053">
        <v>41.224155426000003</v>
      </c>
    </row>
    <row r="15054" spans="1:3" x14ac:dyDescent="0.25">
      <c r="A15054">
        <v>16131</v>
      </c>
      <c r="B15054" s="1">
        <f>DATE(2044,3,1) + TIME(0,0,0)</f>
        <v>52657</v>
      </c>
      <c r="C15054">
        <v>41.233398438000002</v>
      </c>
    </row>
    <row r="15055" spans="1:3" x14ac:dyDescent="0.25">
      <c r="A15055">
        <v>16162</v>
      </c>
      <c r="B15055" s="1">
        <f>DATE(2044,4,1) + TIME(0,0,0)</f>
        <v>52688</v>
      </c>
      <c r="C15055">
        <v>41.243259430000002</v>
      </c>
    </row>
    <row r="15056" spans="1:3" x14ac:dyDescent="0.25">
      <c r="A15056">
        <v>16192</v>
      </c>
      <c r="B15056" s="1">
        <f>DATE(2044,5,1) + TIME(0,0,0)</f>
        <v>52718</v>
      </c>
      <c r="C15056">
        <v>41.252784728999998</v>
      </c>
    </row>
    <row r="15057" spans="1:3" x14ac:dyDescent="0.25">
      <c r="A15057">
        <v>16223</v>
      </c>
      <c r="B15057" s="1">
        <f>DATE(2044,6,1) + TIME(0,0,0)</f>
        <v>52749</v>
      </c>
      <c r="C15057">
        <v>41.262607574</v>
      </c>
    </row>
    <row r="15058" spans="1:3" x14ac:dyDescent="0.25">
      <c r="A15058">
        <v>16253</v>
      </c>
      <c r="B15058" s="1">
        <f>DATE(2044,7,1) + TIME(0,0,0)</f>
        <v>52779</v>
      </c>
      <c r="C15058">
        <v>41.272094727000002</v>
      </c>
    </row>
    <row r="15059" spans="1:3" x14ac:dyDescent="0.25">
      <c r="A15059">
        <v>16284</v>
      </c>
      <c r="B15059" s="1">
        <f>DATE(2044,8,1) + TIME(0,0,0)</f>
        <v>52810</v>
      </c>
      <c r="C15059">
        <v>41.281879425</v>
      </c>
    </row>
    <row r="15060" spans="1:3" x14ac:dyDescent="0.25">
      <c r="A15060">
        <v>16315</v>
      </c>
      <c r="B15060" s="1">
        <f>DATE(2044,9,1) + TIME(0,0,0)</f>
        <v>52841</v>
      </c>
      <c r="C15060">
        <v>41.29164505</v>
      </c>
    </row>
    <row r="15061" spans="1:3" x14ac:dyDescent="0.25">
      <c r="A15061">
        <v>16345</v>
      </c>
      <c r="B15061" s="1">
        <f>DATE(2044,10,1) + TIME(0,0,0)</f>
        <v>52871</v>
      </c>
      <c r="C15061">
        <v>41.301078795999999</v>
      </c>
    </row>
    <row r="15062" spans="1:3" x14ac:dyDescent="0.25">
      <c r="A15062">
        <v>16376</v>
      </c>
      <c r="B15062" s="1">
        <f>DATE(2044,11,1) + TIME(0,0,0)</f>
        <v>52902</v>
      </c>
      <c r="C15062">
        <v>41.310806274000001</v>
      </c>
    </row>
    <row r="15063" spans="1:3" x14ac:dyDescent="0.25">
      <c r="A15063">
        <v>16406</v>
      </c>
      <c r="B15063" s="1">
        <f>DATE(2044,12,1) + TIME(0,0,0)</f>
        <v>52932</v>
      </c>
      <c r="C15063">
        <v>41.320201873999999</v>
      </c>
    </row>
    <row r="15064" spans="1:3" x14ac:dyDescent="0.25">
      <c r="A15064">
        <v>16437</v>
      </c>
      <c r="B15064" s="1">
        <f>DATE(2045,1,1) + TIME(0,0,0)</f>
        <v>52963</v>
      </c>
      <c r="C15064">
        <v>41.329891205000003</v>
      </c>
    </row>
    <row r="15065" spans="1:3" x14ac:dyDescent="0.25">
      <c r="A15065">
        <v>16468</v>
      </c>
      <c r="B15065" s="1">
        <f>DATE(2045,2,1) + TIME(0,0,0)</f>
        <v>52994</v>
      </c>
      <c r="C15065">
        <v>41.339565276999998</v>
      </c>
    </row>
    <row r="15066" spans="1:3" x14ac:dyDescent="0.25">
      <c r="A15066">
        <v>16496</v>
      </c>
      <c r="B15066" s="1">
        <f>DATE(2045,3,1) + TIME(0,0,0)</f>
        <v>53022</v>
      </c>
      <c r="C15066">
        <v>41.348285675</v>
      </c>
    </row>
    <row r="15067" spans="1:3" x14ac:dyDescent="0.25">
      <c r="A15067">
        <v>16527</v>
      </c>
      <c r="B15067" s="1">
        <f>DATE(2045,4,1) + TIME(0,0,0)</f>
        <v>53053</v>
      </c>
      <c r="C15067">
        <v>41.357921599999997</v>
      </c>
    </row>
    <row r="15068" spans="1:3" x14ac:dyDescent="0.25">
      <c r="A15068">
        <v>16557</v>
      </c>
      <c r="B15068" s="1">
        <f>DATE(2045,5,1) + TIME(0,0,0)</f>
        <v>53083</v>
      </c>
      <c r="C15068">
        <v>41.367229461999997</v>
      </c>
    </row>
    <row r="15069" spans="1:3" x14ac:dyDescent="0.25">
      <c r="A15069">
        <v>16588</v>
      </c>
      <c r="B15069" s="1">
        <f>DATE(2045,6,1) + TIME(0,0,0)</f>
        <v>53114</v>
      </c>
      <c r="C15069">
        <v>41.376827239999997</v>
      </c>
    </row>
    <row r="15070" spans="1:3" x14ac:dyDescent="0.25">
      <c r="A15070">
        <v>16618</v>
      </c>
      <c r="B15070" s="1">
        <f>DATE(2045,7,1) + TIME(0,0,0)</f>
        <v>53144</v>
      </c>
      <c r="C15070">
        <v>41.386100769000002</v>
      </c>
    </row>
    <row r="15071" spans="1:3" x14ac:dyDescent="0.25">
      <c r="A15071">
        <v>16649</v>
      </c>
      <c r="B15071" s="1">
        <f>DATE(2045,8,1) + TIME(0,0,0)</f>
        <v>53175</v>
      </c>
      <c r="C15071">
        <v>41.395664214999996</v>
      </c>
    </row>
    <row r="15072" spans="1:3" x14ac:dyDescent="0.25">
      <c r="A15072">
        <v>16680</v>
      </c>
      <c r="B15072" s="1">
        <f>DATE(2045,9,1) + TIME(0,0,0)</f>
        <v>53206</v>
      </c>
      <c r="C15072">
        <v>41.405208588000001</v>
      </c>
    </row>
    <row r="15073" spans="1:3" x14ac:dyDescent="0.25">
      <c r="A15073">
        <v>16710</v>
      </c>
      <c r="B15073" s="1">
        <f>DATE(2045,10,1) + TIME(0,0,0)</f>
        <v>53236</v>
      </c>
      <c r="C15073">
        <v>41.414428710999999</v>
      </c>
    </row>
    <row r="15074" spans="1:3" x14ac:dyDescent="0.25">
      <c r="A15074">
        <v>16741</v>
      </c>
      <c r="B15074" s="1">
        <f>DATE(2045,11,1) + TIME(0,0,0)</f>
        <v>53267</v>
      </c>
      <c r="C15074">
        <v>41.423934936999999</v>
      </c>
    </row>
    <row r="15075" spans="1:3" x14ac:dyDescent="0.25">
      <c r="A15075">
        <v>16771</v>
      </c>
      <c r="B15075" s="1">
        <f>DATE(2045,12,1) + TIME(0,0,0)</f>
        <v>53297</v>
      </c>
      <c r="C15075">
        <v>41.433120727999999</v>
      </c>
    </row>
    <row r="15076" spans="1:3" x14ac:dyDescent="0.25">
      <c r="A15076">
        <v>16802</v>
      </c>
      <c r="B15076" s="1">
        <f>DATE(2046,1,1) + TIME(0,0,0)</f>
        <v>53328</v>
      </c>
      <c r="C15076">
        <v>41.442592621000003</v>
      </c>
    </row>
    <row r="15077" spans="1:3" x14ac:dyDescent="0.25">
      <c r="A15077">
        <v>16833</v>
      </c>
      <c r="B15077" s="1">
        <f>DATE(2046,2,1) + TIME(0,0,0)</f>
        <v>53359</v>
      </c>
      <c r="C15077">
        <v>41.452049254999999</v>
      </c>
    </row>
    <row r="15078" spans="1:3" x14ac:dyDescent="0.25">
      <c r="A15078">
        <v>16861</v>
      </c>
      <c r="B15078" s="1">
        <f>DATE(2046,3,1) + TIME(0,0,0)</f>
        <v>53387</v>
      </c>
      <c r="C15078">
        <v>41.460571289000001</v>
      </c>
    </row>
    <row r="15079" spans="1:3" x14ac:dyDescent="0.25">
      <c r="A15079">
        <v>16892</v>
      </c>
      <c r="B15079" s="1">
        <f>DATE(2046,4,1) + TIME(0,0,0)</f>
        <v>53418</v>
      </c>
      <c r="C15079">
        <v>41.469989777000002</v>
      </c>
    </row>
    <row r="15080" spans="1:3" x14ac:dyDescent="0.25">
      <c r="A15080">
        <v>16922</v>
      </c>
      <c r="B15080" s="1">
        <f>DATE(2046,5,1) + TIME(0,0,0)</f>
        <v>53448</v>
      </c>
      <c r="C15080">
        <v>41.479091644</v>
      </c>
    </row>
    <row r="15081" spans="1:3" x14ac:dyDescent="0.25">
      <c r="A15081">
        <v>16953</v>
      </c>
      <c r="B15081" s="1">
        <f>DATE(2046,6,1) + TIME(0,0,0)</f>
        <v>53479</v>
      </c>
      <c r="C15081">
        <v>41.488475800000003</v>
      </c>
    </row>
    <row r="15082" spans="1:3" x14ac:dyDescent="0.25">
      <c r="A15082">
        <v>16983</v>
      </c>
      <c r="B15082" s="1">
        <f>DATE(2046,7,1) + TIME(0,0,0)</f>
        <v>53509</v>
      </c>
      <c r="C15082">
        <v>41.497539519999997</v>
      </c>
    </row>
    <row r="15083" spans="1:3" x14ac:dyDescent="0.25">
      <c r="A15083">
        <v>17014</v>
      </c>
      <c r="B15083" s="1">
        <f>DATE(2046,8,1) + TIME(0,0,0)</f>
        <v>53540</v>
      </c>
      <c r="C15083">
        <v>41.506889342999997</v>
      </c>
    </row>
    <row r="15084" spans="1:3" x14ac:dyDescent="0.25">
      <c r="A15084">
        <v>17045</v>
      </c>
      <c r="B15084" s="1">
        <f>DATE(2046,9,1) + TIME(0,0,0)</f>
        <v>53571</v>
      </c>
      <c r="C15084">
        <v>41.516220093000001</v>
      </c>
    </row>
    <row r="15085" spans="1:3" x14ac:dyDescent="0.25">
      <c r="A15085">
        <v>17075</v>
      </c>
      <c r="B15085" s="1">
        <f>DATE(2046,10,1) + TIME(0,0,0)</f>
        <v>53601</v>
      </c>
      <c r="C15085">
        <v>41.525234222000002</v>
      </c>
    </row>
    <row r="15086" spans="1:3" x14ac:dyDescent="0.25">
      <c r="A15086">
        <v>17106</v>
      </c>
      <c r="B15086" s="1">
        <f>DATE(2046,11,1) + TIME(0,0,0)</f>
        <v>53632</v>
      </c>
      <c r="C15086">
        <v>41.53453064</v>
      </c>
    </row>
    <row r="15087" spans="1:3" x14ac:dyDescent="0.25">
      <c r="A15087">
        <v>17136</v>
      </c>
      <c r="B15087" s="1">
        <f>DATE(2046,12,1) + TIME(0,0,0)</f>
        <v>53662</v>
      </c>
      <c r="C15087">
        <v>41.543510437000002</v>
      </c>
    </row>
    <row r="15088" spans="1:3" x14ac:dyDescent="0.25">
      <c r="A15088">
        <v>17167</v>
      </c>
      <c r="B15088" s="1">
        <f>DATE(2047,1,1) + TIME(0,0,0)</f>
        <v>53693</v>
      </c>
      <c r="C15088">
        <v>41.552772521999998</v>
      </c>
    </row>
    <row r="15089" spans="1:3" x14ac:dyDescent="0.25">
      <c r="A15089">
        <v>17198</v>
      </c>
      <c r="B15089" s="1">
        <f>DATE(2047,2,1) + TIME(0,0,0)</f>
        <v>53724</v>
      </c>
      <c r="C15089">
        <v>41.562019348</v>
      </c>
    </row>
    <row r="15090" spans="1:3" x14ac:dyDescent="0.25">
      <c r="A15090">
        <v>17226</v>
      </c>
      <c r="B15090" s="1">
        <f>DATE(2047,3,1) + TIME(0,0,0)</f>
        <v>53752</v>
      </c>
      <c r="C15090">
        <v>41.570350646999998</v>
      </c>
    </row>
    <row r="15091" spans="1:3" x14ac:dyDescent="0.25">
      <c r="A15091">
        <v>17257</v>
      </c>
      <c r="B15091" s="1">
        <f>DATE(2047,4,1) + TIME(0,0,0)</f>
        <v>53783</v>
      </c>
      <c r="C15091">
        <v>41.579563141000001</v>
      </c>
    </row>
    <row r="15092" spans="1:3" x14ac:dyDescent="0.25">
      <c r="A15092">
        <v>17287</v>
      </c>
      <c r="B15092" s="1">
        <f>DATE(2047,5,1) + TIME(0,0,0)</f>
        <v>53813</v>
      </c>
      <c r="C15092">
        <v>41.588459014999998</v>
      </c>
    </row>
    <row r="15093" spans="1:3" x14ac:dyDescent="0.25">
      <c r="A15093">
        <v>17318</v>
      </c>
      <c r="B15093" s="1">
        <f>DATE(2047,6,1) + TIME(0,0,0)</f>
        <v>53844</v>
      </c>
      <c r="C15093">
        <v>41.597637177000003</v>
      </c>
    </row>
    <row r="15094" spans="1:3" x14ac:dyDescent="0.25">
      <c r="A15094">
        <v>17348</v>
      </c>
      <c r="B15094" s="1">
        <f>DATE(2047,7,1) + TIME(0,0,0)</f>
        <v>53874</v>
      </c>
      <c r="C15094">
        <v>41.606498717999997</v>
      </c>
    </row>
    <row r="15095" spans="1:3" x14ac:dyDescent="0.25">
      <c r="A15095">
        <v>17379</v>
      </c>
      <c r="B15095" s="1">
        <f>DATE(2047,8,1) + TIME(0,0,0)</f>
        <v>53905</v>
      </c>
      <c r="C15095">
        <v>41.615642547999997</v>
      </c>
    </row>
    <row r="15096" spans="1:3" x14ac:dyDescent="0.25">
      <c r="A15096">
        <v>17410</v>
      </c>
      <c r="B15096" s="1">
        <f>DATE(2047,9,1) + TIME(0,0,0)</f>
        <v>53936</v>
      </c>
      <c r="C15096">
        <v>41.624767302999999</v>
      </c>
    </row>
    <row r="15097" spans="1:3" x14ac:dyDescent="0.25">
      <c r="A15097">
        <v>17440</v>
      </c>
      <c r="B15097" s="1">
        <f>DATE(2047,10,1) + TIME(0,0,0)</f>
        <v>53966</v>
      </c>
      <c r="C15097">
        <v>41.633579253999997</v>
      </c>
    </row>
    <row r="15098" spans="1:3" x14ac:dyDescent="0.25">
      <c r="A15098">
        <v>17471</v>
      </c>
      <c r="B15098" s="1">
        <f>DATE(2047,11,1) + TIME(0,0,0)</f>
        <v>53997</v>
      </c>
      <c r="C15098">
        <v>41.642669677999997</v>
      </c>
    </row>
    <row r="15099" spans="1:3" x14ac:dyDescent="0.25">
      <c r="A15099">
        <v>17501</v>
      </c>
      <c r="B15099" s="1">
        <f>DATE(2047,12,1) + TIME(0,0,0)</f>
        <v>54027</v>
      </c>
      <c r="C15099">
        <v>41.651451111</v>
      </c>
    </row>
    <row r="15100" spans="1:3" x14ac:dyDescent="0.25">
      <c r="A15100">
        <v>17532</v>
      </c>
      <c r="B15100" s="1">
        <f>DATE(2048,1,1) + TIME(0,0,0)</f>
        <v>54058</v>
      </c>
      <c r="C15100">
        <v>41.660507201999998</v>
      </c>
    </row>
    <row r="15101" spans="1:3" x14ac:dyDescent="0.25">
      <c r="A15101">
        <v>17563</v>
      </c>
      <c r="B15101" s="1">
        <f>DATE(2048,2,1) + TIME(0,0,0)</f>
        <v>54089</v>
      </c>
      <c r="C15101">
        <v>41.669544219999999</v>
      </c>
    </row>
    <row r="15102" spans="1:3" x14ac:dyDescent="0.25">
      <c r="A15102">
        <v>17592</v>
      </c>
      <c r="B15102" s="1">
        <f>DATE(2048,3,1) + TIME(0,0,0)</f>
        <v>54118</v>
      </c>
      <c r="C15102">
        <v>41.677986144999998</v>
      </c>
    </row>
    <row r="15103" spans="1:3" x14ac:dyDescent="0.25">
      <c r="A15103">
        <v>17623</v>
      </c>
      <c r="B15103" s="1">
        <f>DATE(2048,4,1) + TIME(0,0,0)</f>
        <v>54149</v>
      </c>
      <c r="C15103">
        <v>41.686992644999997</v>
      </c>
    </row>
    <row r="15104" spans="1:3" x14ac:dyDescent="0.25">
      <c r="A15104">
        <v>17653</v>
      </c>
      <c r="B15104" s="1">
        <f>DATE(2048,5,1) + TIME(0,0,0)</f>
        <v>54179</v>
      </c>
      <c r="C15104">
        <v>41.695690155000001</v>
      </c>
    </row>
    <row r="15105" spans="1:3" x14ac:dyDescent="0.25">
      <c r="A15105">
        <v>17684</v>
      </c>
      <c r="B15105" s="1">
        <f>DATE(2048,6,1) + TIME(0,0,0)</f>
        <v>54210</v>
      </c>
      <c r="C15105">
        <v>41.704662323000001</v>
      </c>
    </row>
    <row r="15106" spans="1:3" x14ac:dyDescent="0.25">
      <c r="A15106">
        <v>17714</v>
      </c>
      <c r="B15106" s="1">
        <f>DATE(2048,7,1) + TIME(0,0,0)</f>
        <v>54240</v>
      </c>
      <c r="C15106">
        <v>41.713325500000003</v>
      </c>
    </row>
    <row r="15107" spans="1:3" x14ac:dyDescent="0.25">
      <c r="A15107">
        <v>17745</v>
      </c>
      <c r="B15107" s="1">
        <f>DATE(2048,8,1) + TIME(0,0,0)</f>
        <v>54271</v>
      </c>
      <c r="C15107">
        <v>41.722263335999997</v>
      </c>
    </row>
    <row r="15108" spans="1:3" x14ac:dyDescent="0.25">
      <c r="A15108">
        <v>17776</v>
      </c>
      <c r="B15108" s="1">
        <f>DATE(2048,9,1) + TIME(0,0,0)</f>
        <v>54302</v>
      </c>
      <c r="C15108">
        <v>41.731185912999997</v>
      </c>
    </row>
    <row r="15109" spans="1:3" x14ac:dyDescent="0.25">
      <c r="A15109">
        <v>17806</v>
      </c>
      <c r="B15109" s="1">
        <f>DATE(2048,10,1) + TIME(0,0,0)</f>
        <v>54332</v>
      </c>
      <c r="C15109">
        <v>41.739803314</v>
      </c>
    </row>
    <row r="15110" spans="1:3" x14ac:dyDescent="0.25">
      <c r="A15110">
        <v>17837</v>
      </c>
      <c r="B15110" s="1">
        <f>DATE(2048,11,1) + TIME(0,0,0)</f>
        <v>54363</v>
      </c>
      <c r="C15110">
        <v>41.748691559000001</v>
      </c>
    </row>
    <row r="15111" spans="1:3" x14ac:dyDescent="0.25">
      <c r="A15111">
        <v>17867</v>
      </c>
      <c r="B15111" s="1">
        <f>DATE(2048,12,1) + TIME(0,0,0)</f>
        <v>54393</v>
      </c>
      <c r="C15111">
        <v>41.757274627999998</v>
      </c>
    </row>
    <row r="15112" spans="1:3" x14ac:dyDescent="0.25">
      <c r="A15112">
        <v>17898</v>
      </c>
      <c r="B15112" s="1">
        <f>DATE(2049,1,1) + TIME(0,0,0)</f>
        <v>54424</v>
      </c>
      <c r="C15112">
        <v>41.766128539999997</v>
      </c>
    </row>
    <row r="15113" spans="1:3" x14ac:dyDescent="0.25">
      <c r="A15113">
        <v>17929</v>
      </c>
      <c r="B15113" s="1">
        <f>DATE(2049,2,1) + TIME(0,0,0)</f>
        <v>54455</v>
      </c>
      <c r="C15113">
        <v>41.774963378999999</v>
      </c>
    </row>
    <row r="15114" spans="1:3" x14ac:dyDescent="0.25">
      <c r="A15114">
        <v>17957</v>
      </c>
      <c r="B15114" s="1">
        <f>DATE(2049,3,1) + TIME(0,0,0)</f>
        <v>54483</v>
      </c>
      <c r="C15114">
        <v>41.782932281000001</v>
      </c>
    </row>
    <row r="15115" spans="1:3" x14ac:dyDescent="0.25">
      <c r="A15115">
        <v>17988</v>
      </c>
      <c r="B15115" s="1">
        <f>DATE(2049,4,1) + TIME(0,0,0)</f>
        <v>54514</v>
      </c>
      <c r="C15115">
        <v>41.791736602999997</v>
      </c>
    </row>
    <row r="15116" spans="1:3" x14ac:dyDescent="0.25">
      <c r="A15116">
        <v>18018</v>
      </c>
      <c r="B15116" s="1">
        <f>DATE(2049,5,1) + TIME(0,0,0)</f>
        <v>54544</v>
      </c>
      <c r="C15116">
        <v>41.800239562999998</v>
      </c>
    </row>
    <row r="15117" spans="1:3" x14ac:dyDescent="0.25">
      <c r="A15117">
        <v>18049</v>
      </c>
      <c r="B15117" s="1">
        <f>DATE(2049,6,1) + TIME(0,0,0)</f>
        <v>54575</v>
      </c>
      <c r="C15117">
        <v>41.809013366999999</v>
      </c>
    </row>
    <row r="15118" spans="1:3" x14ac:dyDescent="0.25">
      <c r="A15118">
        <v>18079</v>
      </c>
      <c r="B15118" s="1">
        <f>DATE(2049,7,1) + TIME(0,0,0)</f>
        <v>54605</v>
      </c>
      <c r="C15118">
        <v>41.817485808999997</v>
      </c>
    </row>
    <row r="15119" spans="1:3" x14ac:dyDescent="0.25">
      <c r="A15119">
        <v>18110</v>
      </c>
      <c r="B15119" s="1">
        <f>DATE(2049,8,1) + TIME(0,0,0)</f>
        <v>54636</v>
      </c>
      <c r="C15119">
        <v>41.826221466</v>
      </c>
    </row>
    <row r="15120" spans="1:3" x14ac:dyDescent="0.25">
      <c r="A15120">
        <v>18141</v>
      </c>
      <c r="B15120" s="1">
        <f>DATE(2049,9,1) + TIME(0,0,0)</f>
        <v>54667</v>
      </c>
      <c r="C15120">
        <v>41.834941864000001</v>
      </c>
    </row>
    <row r="15121" spans="1:3" x14ac:dyDescent="0.25">
      <c r="A15121">
        <v>18171</v>
      </c>
      <c r="B15121" s="1">
        <f>DATE(2049,10,1) + TIME(0,0,0)</f>
        <v>54697</v>
      </c>
      <c r="C15121">
        <v>41.843364716000004</v>
      </c>
    </row>
    <row r="15122" spans="1:3" x14ac:dyDescent="0.25">
      <c r="A15122">
        <v>18202</v>
      </c>
      <c r="B15122" s="1">
        <f>DATE(2049,11,1) + TIME(0,0,0)</f>
        <v>54728</v>
      </c>
      <c r="C15122">
        <v>41.852054596000002</v>
      </c>
    </row>
    <row r="15123" spans="1:3" x14ac:dyDescent="0.25">
      <c r="A15123">
        <v>18232</v>
      </c>
      <c r="B15123" s="1">
        <f>DATE(2049,12,1) + TIME(0,0,0)</f>
        <v>54758</v>
      </c>
      <c r="C15123">
        <v>41.860443115000002</v>
      </c>
    </row>
    <row r="15124" spans="1:3" x14ac:dyDescent="0.25">
      <c r="A15124">
        <v>18263</v>
      </c>
      <c r="B15124" s="1">
        <f>DATE(2050,1,1) + TIME(0,0,0)</f>
        <v>54789</v>
      </c>
      <c r="C15124">
        <v>41.869098663000003</v>
      </c>
    </row>
    <row r="15126" spans="1:3" x14ac:dyDescent="0.25">
      <c r="A15126" t="s">
        <v>28</v>
      </c>
    </row>
    <row r="15128" spans="1:3" x14ac:dyDescent="0.25">
      <c r="A15128" t="s">
        <v>1</v>
      </c>
      <c r="B15128" t="s">
        <v>2</v>
      </c>
      <c r="C15128" t="s">
        <v>3</v>
      </c>
    </row>
    <row r="15129" spans="1:3" x14ac:dyDescent="0.25">
      <c r="A15129">
        <v>0</v>
      </c>
      <c r="B15129" s="1">
        <f>DATE(2000,1,1) + TIME(0,0,0)</f>
        <v>36526</v>
      </c>
      <c r="C15129">
        <v>0</v>
      </c>
    </row>
    <row r="15130" spans="1:3" x14ac:dyDescent="0.25">
      <c r="A15130">
        <v>31</v>
      </c>
      <c r="B15130" s="1">
        <f>DATE(2000,2,1) + TIME(0,0,0)</f>
        <v>36557</v>
      </c>
      <c r="C15130">
        <v>3.6163671016999999</v>
      </c>
    </row>
    <row r="15131" spans="1:3" x14ac:dyDescent="0.25">
      <c r="A15131">
        <v>60</v>
      </c>
      <c r="B15131" s="1">
        <f>DATE(2000,3,1) + TIME(0,0,0)</f>
        <v>36586</v>
      </c>
      <c r="C15131">
        <v>7.0613875389</v>
      </c>
    </row>
    <row r="15132" spans="1:3" x14ac:dyDescent="0.25">
      <c r="A15132">
        <v>91</v>
      </c>
      <c r="B15132" s="1">
        <f>DATE(2000,4,1) + TIME(0,0,0)</f>
        <v>36617</v>
      </c>
      <c r="C15132">
        <v>9.4956989287999995</v>
      </c>
    </row>
    <row r="15133" spans="1:3" x14ac:dyDescent="0.25">
      <c r="A15133">
        <v>121</v>
      </c>
      <c r="B15133" s="1">
        <f>DATE(2000,5,1) + TIME(0,0,0)</f>
        <v>36647</v>
      </c>
      <c r="C15133">
        <v>11.064629555</v>
      </c>
    </row>
    <row r="15134" spans="1:3" x14ac:dyDescent="0.25">
      <c r="A15134">
        <v>152</v>
      </c>
      <c r="B15134" s="1">
        <f>DATE(2000,6,1) + TIME(0,0,0)</f>
        <v>36678</v>
      </c>
      <c r="C15134">
        <v>12.217362403999999</v>
      </c>
    </row>
    <row r="15135" spans="1:3" x14ac:dyDescent="0.25">
      <c r="A15135">
        <v>182</v>
      </c>
      <c r="B15135" s="1">
        <f>DATE(2000,7,1) + TIME(0,0,0)</f>
        <v>36708</v>
      </c>
      <c r="C15135">
        <v>13.162825584</v>
      </c>
    </row>
    <row r="15136" spans="1:3" x14ac:dyDescent="0.25">
      <c r="A15136">
        <v>213</v>
      </c>
      <c r="B15136" s="1">
        <f>DATE(2000,8,1) + TIME(0,0,0)</f>
        <v>36739</v>
      </c>
      <c r="C15136">
        <v>14.026501656000001</v>
      </c>
    </row>
    <row r="15137" spans="1:3" x14ac:dyDescent="0.25">
      <c r="A15137">
        <v>244</v>
      </c>
      <c r="B15137" s="1">
        <f>DATE(2000,9,1) + TIME(0,0,0)</f>
        <v>36770</v>
      </c>
      <c r="C15137">
        <v>14.816567421</v>
      </c>
    </row>
    <row r="15138" spans="1:3" x14ac:dyDescent="0.25">
      <c r="A15138">
        <v>274</v>
      </c>
      <c r="B15138" s="1">
        <f>DATE(2000,10,1) + TIME(0,0,0)</f>
        <v>36800</v>
      </c>
      <c r="C15138">
        <v>15.475351334000001</v>
      </c>
    </row>
    <row r="15139" spans="1:3" x14ac:dyDescent="0.25">
      <c r="A15139">
        <v>305</v>
      </c>
      <c r="B15139" s="1">
        <f>DATE(2000,11,1) + TIME(0,0,0)</f>
        <v>36831</v>
      </c>
      <c r="C15139">
        <v>16.006128311000001</v>
      </c>
    </row>
    <row r="15140" spans="1:3" x14ac:dyDescent="0.25">
      <c r="A15140">
        <v>335</v>
      </c>
      <c r="B15140" s="1">
        <f>DATE(2000,12,1) + TIME(0,0,0)</f>
        <v>36861</v>
      </c>
      <c r="C15140">
        <v>16.433376312</v>
      </c>
    </row>
    <row r="15141" spans="1:3" x14ac:dyDescent="0.25">
      <c r="A15141">
        <v>366</v>
      </c>
      <c r="B15141" s="1">
        <f>DATE(2001,1,1) + TIME(0,0,0)</f>
        <v>36892</v>
      </c>
      <c r="C15141">
        <v>16.799728393999999</v>
      </c>
    </row>
    <row r="15142" spans="1:3" x14ac:dyDescent="0.25">
      <c r="A15142">
        <v>397</v>
      </c>
      <c r="B15142" s="1">
        <f>DATE(2001,2,1) + TIME(0,0,0)</f>
        <v>36923</v>
      </c>
      <c r="C15142">
        <v>17.101692199999999</v>
      </c>
    </row>
    <row r="15143" spans="1:3" x14ac:dyDescent="0.25">
      <c r="A15143">
        <v>425</v>
      </c>
      <c r="B15143" s="1">
        <f>DATE(2001,3,1) + TIME(0,0,0)</f>
        <v>36951</v>
      </c>
      <c r="C15143">
        <v>17.327821732</v>
      </c>
    </row>
    <row r="15144" spans="1:3" x14ac:dyDescent="0.25">
      <c r="A15144">
        <v>456</v>
      </c>
      <c r="B15144" s="1">
        <f>DATE(2001,4,1) + TIME(0,0,0)</f>
        <v>36982</v>
      </c>
      <c r="C15144">
        <v>17.538442612000001</v>
      </c>
    </row>
    <row r="15145" spans="1:3" x14ac:dyDescent="0.25">
      <c r="A15145">
        <v>486</v>
      </c>
      <c r="B15145" s="1">
        <f>DATE(2001,5,1) + TIME(0,0,0)</f>
        <v>37012</v>
      </c>
      <c r="C15145">
        <v>17.709314345999999</v>
      </c>
    </row>
    <row r="15146" spans="1:3" x14ac:dyDescent="0.25">
      <c r="A15146">
        <v>517</v>
      </c>
      <c r="B15146" s="1">
        <f>DATE(2001,6,1) + TIME(0,0,0)</f>
        <v>37043</v>
      </c>
      <c r="C15146">
        <v>17.858028411999999</v>
      </c>
    </row>
    <row r="15147" spans="1:3" x14ac:dyDescent="0.25">
      <c r="A15147">
        <v>547</v>
      </c>
      <c r="B15147" s="1">
        <f>DATE(2001,7,1) + TIME(0,0,0)</f>
        <v>37073</v>
      </c>
      <c r="C15147">
        <v>17.981143951</v>
      </c>
    </row>
    <row r="15148" spans="1:3" x14ac:dyDescent="0.25">
      <c r="A15148">
        <v>578</v>
      </c>
      <c r="B15148" s="1">
        <f>DATE(2001,8,1) + TIME(0,0,0)</f>
        <v>37104</v>
      </c>
      <c r="C15148">
        <v>18.090448380000002</v>
      </c>
    </row>
    <row r="15149" spans="1:3" x14ac:dyDescent="0.25">
      <c r="A15149">
        <v>609</v>
      </c>
      <c r="B15149" s="1">
        <f>DATE(2001,9,1) + TIME(0,0,0)</f>
        <v>37135</v>
      </c>
      <c r="C15149">
        <v>18.187322617</v>
      </c>
    </row>
    <row r="15150" spans="1:3" x14ac:dyDescent="0.25">
      <c r="A15150">
        <v>639</v>
      </c>
      <c r="B15150" s="1">
        <f>DATE(2001,10,1) + TIME(0,0,0)</f>
        <v>37165</v>
      </c>
      <c r="C15150">
        <v>18.272102356000001</v>
      </c>
    </row>
    <row r="15151" spans="1:3" x14ac:dyDescent="0.25">
      <c r="A15151">
        <v>670</v>
      </c>
      <c r="B15151" s="1">
        <f>DATE(2001,11,1) + TIME(0,0,0)</f>
        <v>37196</v>
      </c>
      <c r="C15151">
        <v>18.352138519</v>
      </c>
    </row>
    <row r="15152" spans="1:3" x14ac:dyDescent="0.25">
      <c r="A15152">
        <v>700</v>
      </c>
      <c r="B15152" s="1">
        <f>DATE(2001,12,1) + TIME(0,0,0)</f>
        <v>37226</v>
      </c>
      <c r="C15152">
        <v>18.423089981</v>
      </c>
    </row>
    <row r="15153" spans="1:3" x14ac:dyDescent="0.25">
      <c r="A15153">
        <v>731</v>
      </c>
      <c r="B15153" s="1">
        <f>DATE(2002,1,1) + TIME(0,0,0)</f>
        <v>37257</v>
      </c>
      <c r="C15153">
        <v>18.490238189999999</v>
      </c>
    </row>
    <row r="15154" spans="1:3" x14ac:dyDescent="0.25">
      <c r="A15154">
        <v>762</v>
      </c>
      <c r="B15154" s="1">
        <f>DATE(2002,2,1) + TIME(0,0,0)</f>
        <v>37288</v>
      </c>
      <c r="C15154">
        <v>18.551589966000002</v>
      </c>
    </row>
    <row r="15155" spans="1:3" x14ac:dyDescent="0.25">
      <c r="A15155">
        <v>790</v>
      </c>
      <c r="B15155" s="1">
        <f>DATE(2002,3,1) + TIME(0,0,0)</f>
        <v>37316</v>
      </c>
      <c r="C15155">
        <v>18.603059769000001</v>
      </c>
    </row>
    <row r="15156" spans="1:3" x14ac:dyDescent="0.25">
      <c r="A15156">
        <v>821</v>
      </c>
      <c r="B15156" s="1">
        <f>DATE(2002,4,1) + TIME(0,0,0)</f>
        <v>37347</v>
      </c>
      <c r="C15156">
        <v>18.656970978</v>
      </c>
    </row>
    <row r="15157" spans="1:3" x14ac:dyDescent="0.25">
      <c r="A15157">
        <v>851</v>
      </c>
      <c r="B15157" s="1">
        <f>DATE(2002,5,1) + TIME(0,0,0)</f>
        <v>37377</v>
      </c>
      <c r="C15157">
        <v>18.706476211999998</v>
      </c>
    </row>
    <row r="15158" spans="1:3" x14ac:dyDescent="0.25">
      <c r="A15158">
        <v>882</v>
      </c>
      <c r="B15158" s="1">
        <f>DATE(2002,6,1) + TIME(0,0,0)</f>
        <v>37408</v>
      </c>
      <c r="C15158">
        <v>18.755548477000001</v>
      </c>
    </row>
    <row r="15159" spans="1:3" x14ac:dyDescent="0.25">
      <c r="A15159">
        <v>912</v>
      </c>
      <c r="B15159" s="1">
        <f>DATE(2002,7,1) + TIME(0,0,0)</f>
        <v>37438</v>
      </c>
      <c r="C15159">
        <v>18.801004410000001</v>
      </c>
    </row>
    <row r="15160" spans="1:3" x14ac:dyDescent="0.25">
      <c r="A15160">
        <v>943</v>
      </c>
      <c r="B15160" s="1">
        <f>DATE(2002,8,1) + TIME(0,0,0)</f>
        <v>37469</v>
      </c>
      <c r="C15160">
        <v>18.845630646</v>
      </c>
    </row>
    <row r="15161" spans="1:3" x14ac:dyDescent="0.25">
      <c r="A15161">
        <v>974</v>
      </c>
      <c r="B15161" s="1">
        <f>DATE(2002,9,1) + TIME(0,0,0)</f>
        <v>37500</v>
      </c>
      <c r="C15161">
        <v>18.888311386000002</v>
      </c>
    </row>
    <row r="15162" spans="1:3" x14ac:dyDescent="0.25">
      <c r="A15162">
        <v>1004</v>
      </c>
      <c r="B15162" s="1">
        <f>DATE(2002,10,1) + TIME(0,0,0)</f>
        <v>37530</v>
      </c>
      <c r="C15162">
        <v>18.928436279</v>
      </c>
    </row>
    <row r="15163" spans="1:3" x14ac:dyDescent="0.25">
      <c r="A15163">
        <v>1035</v>
      </c>
      <c r="B15163" s="1">
        <f>DATE(2002,11,1) + TIME(0,0,0)</f>
        <v>37561</v>
      </c>
      <c r="C15163">
        <v>18.970035552999999</v>
      </c>
    </row>
    <row r="15164" spans="1:3" x14ac:dyDescent="0.25">
      <c r="A15164">
        <v>1065</v>
      </c>
      <c r="B15164" s="1">
        <f>DATE(2002,12,1) + TIME(0,0,0)</f>
        <v>37591</v>
      </c>
      <c r="C15164">
        <v>19.019414902000001</v>
      </c>
    </row>
    <row r="15165" spans="1:3" x14ac:dyDescent="0.25">
      <c r="A15165">
        <v>1096</v>
      </c>
      <c r="B15165" s="1">
        <f>DATE(2003,1,1) + TIME(0,0,0)</f>
        <v>37622</v>
      </c>
      <c r="C15165">
        <v>19.076871872000002</v>
      </c>
    </row>
    <row r="15166" spans="1:3" x14ac:dyDescent="0.25">
      <c r="A15166">
        <v>1127</v>
      </c>
      <c r="B15166" s="1">
        <f>DATE(2003,2,1) + TIME(0,0,0)</f>
        <v>37653</v>
      </c>
      <c r="C15166">
        <v>19.141334533999999</v>
      </c>
    </row>
    <row r="15167" spans="1:3" x14ac:dyDescent="0.25">
      <c r="A15167">
        <v>1155</v>
      </c>
      <c r="B15167" s="1">
        <f>DATE(2003,3,1) + TIME(0,0,0)</f>
        <v>37681</v>
      </c>
      <c r="C15167">
        <v>19.202264786000001</v>
      </c>
    </row>
    <row r="15168" spans="1:3" x14ac:dyDescent="0.25">
      <c r="A15168">
        <v>1186</v>
      </c>
      <c r="B15168" s="1">
        <f>DATE(2003,4,1) + TIME(0,0,0)</f>
        <v>37712</v>
      </c>
      <c r="C15168">
        <v>19.270677567</v>
      </c>
    </row>
    <row r="15169" spans="1:3" x14ac:dyDescent="0.25">
      <c r="A15169">
        <v>1216</v>
      </c>
      <c r="B15169" s="1">
        <f>DATE(2003,5,1) + TIME(0,0,0)</f>
        <v>37742</v>
      </c>
      <c r="C15169">
        <v>19.337299346999998</v>
      </c>
    </row>
    <row r="15170" spans="1:3" x14ac:dyDescent="0.25">
      <c r="A15170">
        <v>1247</v>
      </c>
      <c r="B15170" s="1">
        <f>DATE(2003,6,1) + TIME(0,0,0)</f>
        <v>37773</v>
      </c>
      <c r="C15170">
        <v>19.406389235999999</v>
      </c>
    </row>
    <row r="15171" spans="1:3" x14ac:dyDescent="0.25">
      <c r="A15171">
        <v>1277</v>
      </c>
      <c r="B15171" s="1">
        <f>DATE(2003,7,1) + TIME(0,0,0)</f>
        <v>37803</v>
      </c>
      <c r="C15171">
        <v>19.473350525000001</v>
      </c>
    </row>
    <row r="15172" spans="1:3" x14ac:dyDescent="0.25">
      <c r="A15172">
        <v>1308</v>
      </c>
      <c r="B15172" s="1">
        <f>DATE(2003,8,1) + TIME(0,0,0)</f>
        <v>37834</v>
      </c>
      <c r="C15172">
        <v>19.542484283</v>
      </c>
    </row>
    <row r="15173" spans="1:3" x14ac:dyDescent="0.25">
      <c r="A15173">
        <v>1339</v>
      </c>
      <c r="B15173" s="1">
        <f>DATE(2003,9,1) + TIME(0,0,0)</f>
        <v>37865</v>
      </c>
      <c r="C15173">
        <v>19.611339568999998</v>
      </c>
    </row>
    <row r="15174" spans="1:3" x14ac:dyDescent="0.25">
      <c r="A15174">
        <v>1369</v>
      </c>
      <c r="B15174" s="1">
        <f>DATE(2003,10,1) + TIME(0,0,0)</f>
        <v>37895</v>
      </c>
      <c r="C15174">
        <v>19.677490234</v>
      </c>
    </row>
    <row r="15175" spans="1:3" x14ac:dyDescent="0.25">
      <c r="A15175">
        <v>1400</v>
      </c>
      <c r="B15175" s="1">
        <f>DATE(2003,11,1) + TIME(0,0,0)</f>
        <v>37926</v>
      </c>
      <c r="C15175">
        <v>19.745098114000001</v>
      </c>
    </row>
    <row r="15176" spans="1:3" x14ac:dyDescent="0.25">
      <c r="A15176">
        <v>1430</v>
      </c>
      <c r="B15176" s="1">
        <f>DATE(2003,12,1) + TIME(0,0,0)</f>
        <v>37956</v>
      </c>
      <c r="C15176">
        <v>19.809570312000002</v>
      </c>
    </row>
    <row r="15177" spans="1:3" x14ac:dyDescent="0.25">
      <c r="A15177">
        <v>1461</v>
      </c>
      <c r="B15177" s="1">
        <f>DATE(2004,1,1) + TIME(0,0,0)</f>
        <v>37987</v>
      </c>
      <c r="C15177">
        <v>19.874992371000001</v>
      </c>
    </row>
    <row r="15178" spans="1:3" x14ac:dyDescent="0.25">
      <c r="A15178">
        <v>1492</v>
      </c>
      <c r="B15178" s="1">
        <f>DATE(2004,2,1) + TIME(0,0,0)</f>
        <v>38018</v>
      </c>
      <c r="C15178">
        <v>19.939010620000001</v>
      </c>
    </row>
    <row r="15179" spans="1:3" x14ac:dyDescent="0.25">
      <c r="A15179">
        <v>1521</v>
      </c>
      <c r="B15179" s="1">
        <f>DATE(2004,3,1) + TIME(0,0,0)</f>
        <v>38047</v>
      </c>
      <c r="C15179">
        <v>19.997497558999999</v>
      </c>
    </row>
    <row r="15180" spans="1:3" x14ac:dyDescent="0.25">
      <c r="A15180">
        <v>1552</v>
      </c>
      <c r="B15180" s="1">
        <f>DATE(2004,4,1) + TIME(0,0,0)</f>
        <v>38078</v>
      </c>
      <c r="C15180">
        <v>20.058408737000001</v>
      </c>
    </row>
    <row r="15181" spans="1:3" x14ac:dyDescent="0.25">
      <c r="A15181">
        <v>1582</v>
      </c>
      <c r="B15181" s="1">
        <f>DATE(2004,5,1) + TIME(0,0,0)</f>
        <v>38108</v>
      </c>
      <c r="C15181">
        <v>20.115694046000002</v>
      </c>
    </row>
    <row r="15182" spans="1:3" x14ac:dyDescent="0.25">
      <c r="A15182">
        <v>1613</v>
      </c>
      <c r="B15182" s="1">
        <f>DATE(2004,6,1) + TIME(0,0,0)</f>
        <v>38139</v>
      </c>
      <c r="C15182">
        <v>20.173131943000001</v>
      </c>
    </row>
    <row r="15183" spans="1:3" x14ac:dyDescent="0.25">
      <c r="A15183">
        <v>1643</v>
      </c>
      <c r="B15183" s="1">
        <f>DATE(2004,7,1) + TIME(0,0,0)</f>
        <v>38169</v>
      </c>
      <c r="C15183">
        <v>20.227003098000001</v>
      </c>
    </row>
    <row r="15184" spans="1:3" x14ac:dyDescent="0.25">
      <c r="A15184">
        <v>1674</v>
      </c>
      <c r="B15184" s="1">
        <f>DATE(2004,8,1) + TIME(0,0,0)</f>
        <v>38200</v>
      </c>
      <c r="C15184">
        <v>20.280921935999999</v>
      </c>
    </row>
    <row r="15185" spans="1:3" x14ac:dyDescent="0.25">
      <c r="A15185">
        <v>1705</v>
      </c>
      <c r="B15185" s="1">
        <f>DATE(2004,9,1) + TIME(0,0,0)</f>
        <v>38231</v>
      </c>
      <c r="C15185">
        <v>20.333105087</v>
      </c>
    </row>
    <row r="15186" spans="1:3" x14ac:dyDescent="0.25">
      <c r="A15186">
        <v>1735</v>
      </c>
      <c r="B15186" s="1">
        <f>DATE(2004,10,1) + TIME(0,0,0)</f>
        <v>38261</v>
      </c>
      <c r="C15186">
        <v>20.382011414000001</v>
      </c>
    </row>
    <row r="15187" spans="1:3" x14ac:dyDescent="0.25">
      <c r="A15187">
        <v>1766</v>
      </c>
      <c r="B15187" s="1">
        <f>DATE(2004,11,1) + TIME(0,0,0)</f>
        <v>38292</v>
      </c>
      <c r="C15187">
        <v>20.430971146000001</v>
      </c>
    </row>
    <row r="15188" spans="1:3" x14ac:dyDescent="0.25">
      <c r="A15188">
        <v>1796</v>
      </c>
      <c r="B15188" s="1">
        <f>DATE(2004,12,1) + TIME(0,0,0)</f>
        <v>38322</v>
      </c>
      <c r="C15188">
        <v>20.476898193</v>
      </c>
    </row>
    <row r="15189" spans="1:3" x14ac:dyDescent="0.25">
      <c r="A15189">
        <v>1827</v>
      </c>
      <c r="B15189" s="1">
        <f>DATE(2005,1,1) + TIME(0,0,0)</f>
        <v>38353</v>
      </c>
      <c r="C15189">
        <v>20.52293396</v>
      </c>
    </row>
    <row r="15190" spans="1:3" x14ac:dyDescent="0.25">
      <c r="A15190">
        <v>1858</v>
      </c>
      <c r="B15190" s="1">
        <f>DATE(2005,2,1) + TIME(0,0,0)</f>
        <v>38384</v>
      </c>
      <c r="C15190">
        <v>20.567604065000001</v>
      </c>
    </row>
    <row r="15191" spans="1:3" x14ac:dyDescent="0.25">
      <c r="A15191">
        <v>1886</v>
      </c>
      <c r="B15191" s="1">
        <f>DATE(2005,3,1) + TIME(0,0,0)</f>
        <v>38412</v>
      </c>
      <c r="C15191">
        <v>20.606847763000001</v>
      </c>
    </row>
    <row r="15192" spans="1:3" x14ac:dyDescent="0.25">
      <c r="A15192">
        <v>1917</v>
      </c>
      <c r="B15192" s="1">
        <f>DATE(2005,4,1) + TIME(0,0,0)</f>
        <v>38443</v>
      </c>
      <c r="C15192">
        <v>20.649147033999999</v>
      </c>
    </row>
    <row r="15193" spans="1:3" x14ac:dyDescent="0.25">
      <c r="A15193">
        <v>1947</v>
      </c>
      <c r="B15193" s="1">
        <f>DATE(2005,5,1) + TIME(0,0,0)</f>
        <v>38473</v>
      </c>
      <c r="C15193">
        <v>20.689002990999999</v>
      </c>
    </row>
    <row r="15194" spans="1:3" x14ac:dyDescent="0.25">
      <c r="A15194">
        <v>1978</v>
      </c>
      <c r="B15194" s="1">
        <f>DATE(2005,6,1) + TIME(0,0,0)</f>
        <v>38504</v>
      </c>
      <c r="C15194">
        <v>20.729143143000002</v>
      </c>
    </row>
    <row r="15195" spans="1:3" x14ac:dyDescent="0.25">
      <c r="A15195">
        <v>2008</v>
      </c>
      <c r="B15195" s="1">
        <f>DATE(2005,7,1) + TIME(0,0,0)</f>
        <v>38534</v>
      </c>
      <c r="C15195">
        <v>20.767141341999999</v>
      </c>
    </row>
    <row r="15196" spans="1:3" x14ac:dyDescent="0.25">
      <c r="A15196">
        <v>2039</v>
      </c>
      <c r="B15196" s="1">
        <f>DATE(2005,8,1) + TIME(0,0,0)</f>
        <v>38565</v>
      </c>
      <c r="C15196">
        <v>20.805679321</v>
      </c>
    </row>
    <row r="15197" spans="1:3" x14ac:dyDescent="0.25">
      <c r="A15197">
        <v>2070</v>
      </c>
      <c r="B15197" s="1">
        <f>DATE(2005,9,1) + TIME(0,0,0)</f>
        <v>38596</v>
      </c>
      <c r="C15197">
        <v>20.843532562</v>
      </c>
    </row>
    <row r="15198" spans="1:3" x14ac:dyDescent="0.25">
      <c r="A15198">
        <v>2100</v>
      </c>
      <c r="B15198" s="1">
        <f>DATE(2005,10,1) + TIME(0,0,0)</f>
        <v>38626</v>
      </c>
      <c r="C15198">
        <v>20.879558563</v>
      </c>
    </row>
    <row r="15199" spans="1:3" x14ac:dyDescent="0.25">
      <c r="A15199">
        <v>2131</v>
      </c>
      <c r="B15199" s="1">
        <f>DATE(2005,11,1) + TIME(0,0,0)</f>
        <v>38657</v>
      </c>
      <c r="C15199">
        <v>20.916185379000002</v>
      </c>
    </row>
    <row r="15200" spans="1:3" x14ac:dyDescent="0.25">
      <c r="A15200">
        <v>2161</v>
      </c>
      <c r="B15200" s="1">
        <f>DATE(2005,12,1) + TIME(0,0,0)</f>
        <v>38687</v>
      </c>
      <c r="C15200">
        <v>20.951047896999999</v>
      </c>
    </row>
    <row r="15201" spans="1:3" x14ac:dyDescent="0.25">
      <c r="A15201">
        <v>2192</v>
      </c>
      <c r="B15201" s="1">
        <f>DATE(2006,1,1) + TIME(0,0,0)</f>
        <v>38718</v>
      </c>
      <c r="C15201">
        <v>20.986457824999999</v>
      </c>
    </row>
    <row r="15202" spans="1:3" x14ac:dyDescent="0.25">
      <c r="A15202">
        <v>2223</v>
      </c>
      <c r="B15202" s="1">
        <f>DATE(2006,2,1) + TIME(0,0,0)</f>
        <v>38749</v>
      </c>
      <c r="C15202">
        <v>21.021228789999999</v>
      </c>
    </row>
    <row r="15203" spans="1:3" x14ac:dyDescent="0.25">
      <c r="A15203">
        <v>2251</v>
      </c>
      <c r="B15203" s="1">
        <f>DATE(2006,3,1) + TIME(0,0,0)</f>
        <v>38777</v>
      </c>
      <c r="C15203">
        <v>21.05214119</v>
      </c>
    </row>
    <row r="15204" spans="1:3" x14ac:dyDescent="0.25">
      <c r="A15204">
        <v>2282</v>
      </c>
      <c r="B15204" s="1">
        <f>DATE(2006,4,1) + TIME(0,0,0)</f>
        <v>38808</v>
      </c>
      <c r="C15204">
        <v>21.086107254000002</v>
      </c>
    </row>
    <row r="15205" spans="1:3" x14ac:dyDescent="0.25">
      <c r="A15205">
        <v>2312</v>
      </c>
      <c r="B15205" s="1">
        <f>DATE(2006,5,1) + TIME(0,0,0)</f>
        <v>38838</v>
      </c>
      <c r="C15205">
        <v>21.118656158</v>
      </c>
    </row>
    <row r="15206" spans="1:3" x14ac:dyDescent="0.25">
      <c r="A15206">
        <v>2343</v>
      </c>
      <c r="B15206" s="1">
        <f>DATE(2006,6,1) + TIME(0,0,0)</f>
        <v>38869</v>
      </c>
      <c r="C15206">
        <v>21.151935577</v>
      </c>
    </row>
    <row r="15207" spans="1:3" x14ac:dyDescent="0.25">
      <c r="A15207">
        <v>2373</v>
      </c>
      <c r="B15207" s="1">
        <f>DATE(2006,7,1) + TIME(0,0,0)</f>
        <v>38899</v>
      </c>
      <c r="C15207">
        <v>21.183803558000001</v>
      </c>
    </row>
    <row r="15208" spans="1:3" x14ac:dyDescent="0.25">
      <c r="A15208">
        <v>2404</v>
      </c>
      <c r="B15208" s="1">
        <f>DATE(2006,8,1) + TIME(0,0,0)</f>
        <v>38930</v>
      </c>
      <c r="C15208">
        <v>21.216394424000001</v>
      </c>
    </row>
    <row r="15209" spans="1:3" x14ac:dyDescent="0.25">
      <c r="A15209">
        <v>2435</v>
      </c>
      <c r="B15209" s="1">
        <f>DATE(2006,9,1) + TIME(0,0,0)</f>
        <v>38961</v>
      </c>
      <c r="C15209">
        <v>21.248659134</v>
      </c>
    </row>
    <row r="15210" spans="1:3" x14ac:dyDescent="0.25">
      <c r="A15210">
        <v>2465</v>
      </c>
      <c r="B15210" s="1">
        <f>DATE(2006,10,1) + TIME(0,0,0)</f>
        <v>38991</v>
      </c>
      <c r="C15210">
        <v>21.279592514000001</v>
      </c>
    </row>
    <row r="15211" spans="1:3" x14ac:dyDescent="0.25">
      <c r="A15211">
        <v>2496</v>
      </c>
      <c r="B15211" s="1">
        <f>DATE(2006,11,1) + TIME(0,0,0)</f>
        <v>39022</v>
      </c>
      <c r="C15211">
        <v>21.311275481999999</v>
      </c>
    </row>
    <row r="15212" spans="1:3" x14ac:dyDescent="0.25">
      <c r="A15212">
        <v>2526</v>
      </c>
      <c r="B15212" s="1">
        <f>DATE(2006,12,1) + TIME(0,0,0)</f>
        <v>39052</v>
      </c>
      <c r="C15212">
        <v>21.341686248999999</v>
      </c>
    </row>
    <row r="15213" spans="1:3" x14ac:dyDescent="0.25">
      <c r="A15213">
        <v>2557</v>
      </c>
      <c r="B15213" s="1">
        <f>DATE(2007,1,1) + TIME(0,0,0)</f>
        <v>39083</v>
      </c>
      <c r="C15213">
        <v>21.372869492</v>
      </c>
    </row>
    <row r="15214" spans="1:3" x14ac:dyDescent="0.25">
      <c r="A15214">
        <v>2588</v>
      </c>
      <c r="B15214" s="1">
        <f>DATE(2007,2,1) + TIME(0,0,0)</f>
        <v>39114</v>
      </c>
      <c r="C15214">
        <v>21.403821945000001</v>
      </c>
    </row>
    <row r="15215" spans="1:3" x14ac:dyDescent="0.25">
      <c r="A15215">
        <v>2616</v>
      </c>
      <c r="B15215" s="1">
        <f>DATE(2007,3,1) + TIME(0,0,0)</f>
        <v>39142</v>
      </c>
      <c r="C15215">
        <v>21.431591034</v>
      </c>
    </row>
    <row r="15216" spans="1:3" x14ac:dyDescent="0.25">
      <c r="A15216">
        <v>2647</v>
      </c>
      <c r="B15216" s="1">
        <f>DATE(2007,4,1) + TIME(0,0,0)</f>
        <v>39173</v>
      </c>
      <c r="C15216">
        <v>21.462139130000001</v>
      </c>
    </row>
    <row r="15217" spans="1:3" x14ac:dyDescent="0.25">
      <c r="A15217">
        <v>2677</v>
      </c>
      <c r="B15217" s="1">
        <f>DATE(2007,5,1) + TIME(0,0,0)</f>
        <v>39203</v>
      </c>
      <c r="C15217">
        <v>21.491510390999998</v>
      </c>
    </row>
    <row r="15218" spans="1:3" x14ac:dyDescent="0.25">
      <c r="A15218">
        <v>2708</v>
      </c>
      <c r="B15218" s="1">
        <f>DATE(2007,6,1) + TIME(0,0,0)</f>
        <v>39234</v>
      </c>
      <c r="C15218">
        <v>21.521663665999998</v>
      </c>
    </row>
    <row r="15219" spans="1:3" x14ac:dyDescent="0.25">
      <c r="A15219">
        <v>2738</v>
      </c>
      <c r="B15219" s="1">
        <f>DATE(2007,7,1) + TIME(0,0,0)</f>
        <v>39264</v>
      </c>
      <c r="C15219">
        <v>21.550664902000001</v>
      </c>
    </row>
    <row r="15220" spans="1:3" x14ac:dyDescent="0.25">
      <c r="A15220">
        <v>2769</v>
      </c>
      <c r="B15220" s="1">
        <f>DATE(2007,8,1) + TIME(0,0,0)</f>
        <v>39295</v>
      </c>
      <c r="C15220">
        <v>21.580444335999999</v>
      </c>
    </row>
    <row r="15221" spans="1:3" x14ac:dyDescent="0.25">
      <c r="A15221">
        <v>2800</v>
      </c>
      <c r="B15221" s="1">
        <f>DATE(2007,9,1) + TIME(0,0,0)</f>
        <v>39326</v>
      </c>
      <c r="C15221">
        <v>21.610031127999999</v>
      </c>
    </row>
    <row r="15222" spans="1:3" x14ac:dyDescent="0.25">
      <c r="A15222">
        <v>2830</v>
      </c>
      <c r="B15222" s="1">
        <f>DATE(2007,10,1) + TIME(0,0,0)</f>
        <v>39356</v>
      </c>
      <c r="C15222">
        <v>21.638475417999999</v>
      </c>
    </row>
    <row r="15223" spans="1:3" x14ac:dyDescent="0.25">
      <c r="A15223">
        <v>2861</v>
      </c>
      <c r="B15223" s="1">
        <f>DATE(2007,11,1) + TIME(0,0,0)</f>
        <v>39387</v>
      </c>
      <c r="C15223">
        <v>21.667669296</v>
      </c>
    </row>
    <row r="15224" spans="1:3" x14ac:dyDescent="0.25">
      <c r="A15224">
        <v>2891</v>
      </c>
      <c r="B15224" s="1">
        <f>DATE(2007,12,1) + TIME(0,0,0)</f>
        <v>39417</v>
      </c>
      <c r="C15224">
        <v>21.695631027000001</v>
      </c>
    </row>
    <row r="15225" spans="1:3" x14ac:dyDescent="0.25">
      <c r="A15225">
        <v>2922</v>
      </c>
      <c r="B15225" s="1">
        <f>DATE(2008,1,1) + TIME(0,0,0)</f>
        <v>39448</v>
      </c>
      <c r="C15225">
        <v>21.724227904999999</v>
      </c>
    </row>
    <row r="15226" spans="1:3" x14ac:dyDescent="0.25">
      <c r="A15226">
        <v>2953</v>
      </c>
      <c r="B15226" s="1">
        <f>DATE(2008,2,1) + TIME(0,0,0)</f>
        <v>39479</v>
      </c>
      <c r="C15226">
        <v>21.752500533999999</v>
      </c>
    </row>
    <row r="15227" spans="1:3" x14ac:dyDescent="0.25">
      <c r="A15227">
        <v>2982</v>
      </c>
      <c r="B15227" s="1">
        <f>DATE(2008,3,1) + TIME(0,0,0)</f>
        <v>39508</v>
      </c>
      <c r="C15227">
        <v>21.77870369</v>
      </c>
    </row>
    <row r="15228" spans="1:3" x14ac:dyDescent="0.25">
      <c r="A15228">
        <v>3013</v>
      </c>
      <c r="B15228" s="1">
        <f>DATE(2008,4,1) + TIME(0,0,0)</f>
        <v>39539</v>
      </c>
      <c r="C15228">
        <v>21.806116104000001</v>
      </c>
    </row>
    <row r="15229" spans="1:3" x14ac:dyDescent="0.25">
      <c r="A15229">
        <v>3043</v>
      </c>
      <c r="B15229" s="1">
        <f>DATE(2008,5,1) + TIME(0,0,0)</f>
        <v>39569</v>
      </c>
      <c r="C15229">
        <v>21.833162307999999</v>
      </c>
    </row>
    <row r="15230" spans="1:3" x14ac:dyDescent="0.25">
      <c r="A15230">
        <v>3074</v>
      </c>
      <c r="B15230" s="1">
        <f>DATE(2008,6,1) + TIME(0,0,0)</f>
        <v>39600</v>
      </c>
      <c r="C15230">
        <v>21.859630585000001</v>
      </c>
    </row>
    <row r="15231" spans="1:3" x14ac:dyDescent="0.25">
      <c r="A15231">
        <v>3104</v>
      </c>
      <c r="B15231" s="1">
        <f>DATE(2008,7,1) + TIME(0,0,0)</f>
        <v>39630</v>
      </c>
      <c r="C15231">
        <v>21.885091782</v>
      </c>
    </row>
    <row r="15232" spans="1:3" x14ac:dyDescent="0.25">
      <c r="A15232">
        <v>3135</v>
      </c>
      <c r="B15232" s="1">
        <f>DATE(2008,8,1) + TIME(0,0,0)</f>
        <v>39661</v>
      </c>
      <c r="C15232">
        <v>21.911155700999998</v>
      </c>
    </row>
    <row r="15233" spans="1:3" x14ac:dyDescent="0.25">
      <c r="A15233">
        <v>3166</v>
      </c>
      <c r="B15233" s="1">
        <f>DATE(2008,9,1) + TIME(0,0,0)</f>
        <v>39692</v>
      </c>
      <c r="C15233">
        <v>21.936866760000001</v>
      </c>
    </row>
    <row r="15234" spans="1:3" x14ac:dyDescent="0.25">
      <c r="A15234">
        <v>3196</v>
      </c>
      <c r="B15234" s="1">
        <f>DATE(2008,10,1) + TIME(0,0,0)</f>
        <v>39722</v>
      </c>
      <c r="C15234">
        <v>21.961692809999999</v>
      </c>
    </row>
    <row r="15235" spans="1:3" x14ac:dyDescent="0.25">
      <c r="A15235">
        <v>3227</v>
      </c>
      <c r="B15235" s="1">
        <f>DATE(2008,11,1) + TIME(0,0,0)</f>
        <v>39753</v>
      </c>
      <c r="C15235">
        <v>21.986070633000001</v>
      </c>
    </row>
    <row r="15236" spans="1:3" x14ac:dyDescent="0.25">
      <c r="A15236">
        <v>3257</v>
      </c>
      <c r="B15236" s="1">
        <f>DATE(2008,12,1) + TIME(0,0,0)</f>
        <v>39783</v>
      </c>
      <c r="C15236">
        <v>22.012758255000001</v>
      </c>
    </row>
    <row r="15237" spans="1:3" x14ac:dyDescent="0.25">
      <c r="A15237">
        <v>3288</v>
      </c>
      <c r="B15237" s="1">
        <f>DATE(2009,1,1) + TIME(0,0,0)</f>
        <v>39814</v>
      </c>
      <c r="C15237">
        <v>22.037479400999999</v>
      </c>
    </row>
    <row r="15238" spans="1:3" x14ac:dyDescent="0.25">
      <c r="A15238">
        <v>3319</v>
      </c>
      <c r="B15238" s="1">
        <f>DATE(2009,2,1) + TIME(0,0,0)</f>
        <v>39845</v>
      </c>
      <c r="C15238">
        <v>22.060407639000001</v>
      </c>
    </row>
    <row r="15239" spans="1:3" x14ac:dyDescent="0.25">
      <c r="A15239">
        <v>3347</v>
      </c>
      <c r="B15239" s="1">
        <f>DATE(2009,3,1) + TIME(0,0,0)</f>
        <v>39873</v>
      </c>
      <c r="C15239">
        <v>22.081104279000002</v>
      </c>
    </row>
    <row r="15240" spans="1:3" x14ac:dyDescent="0.25">
      <c r="A15240">
        <v>3378</v>
      </c>
      <c r="B15240" s="1">
        <f>DATE(2009,4,1) + TIME(0,0,0)</f>
        <v>39904</v>
      </c>
      <c r="C15240">
        <v>22.104215622000002</v>
      </c>
    </row>
    <row r="15241" spans="1:3" x14ac:dyDescent="0.25">
      <c r="A15241">
        <v>3408</v>
      </c>
      <c r="B15241" s="1">
        <f>DATE(2009,5,1) + TIME(0,0,0)</f>
        <v>39934</v>
      </c>
      <c r="C15241">
        <v>22.126464844000001</v>
      </c>
    </row>
    <row r="15242" spans="1:3" x14ac:dyDescent="0.25">
      <c r="A15242">
        <v>3439</v>
      </c>
      <c r="B15242" s="1">
        <f>DATE(2009,6,1) + TIME(0,0,0)</f>
        <v>39965</v>
      </c>
      <c r="C15242">
        <v>22.149192809999999</v>
      </c>
    </row>
    <row r="15243" spans="1:3" x14ac:dyDescent="0.25">
      <c r="A15243">
        <v>3469</v>
      </c>
      <c r="B15243" s="1">
        <f>DATE(2009,7,1) + TIME(0,0,0)</f>
        <v>39995</v>
      </c>
      <c r="C15243">
        <v>22.171159744000001</v>
      </c>
    </row>
    <row r="15244" spans="1:3" x14ac:dyDescent="0.25">
      <c r="A15244">
        <v>3500</v>
      </c>
      <c r="B15244" s="1">
        <f>DATE(2009,8,1) + TIME(0,0,0)</f>
        <v>40026</v>
      </c>
      <c r="C15244">
        <v>22.193277359</v>
      </c>
    </row>
    <row r="15245" spans="1:3" x14ac:dyDescent="0.25">
      <c r="A15245">
        <v>3531</v>
      </c>
      <c r="B15245" s="1">
        <f>DATE(2009,9,1) + TIME(0,0,0)</f>
        <v>40057</v>
      </c>
      <c r="C15245">
        <v>22.215530395999998</v>
      </c>
    </row>
    <row r="15246" spans="1:3" x14ac:dyDescent="0.25">
      <c r="A15246">
        <v>3561</v>
      </c>
      <c r="B15246" s="1">
        <f>DATE(2009,10,1) + TIME(0,0,0)</f>
        <v>40087</v>
      </c>
      <c r="C15246">
        <v>22.236631393</v>
      </c>
    </row>
    <row r="15247" spans="1:3" x14ac:dyDescent="0.25">
      <c r="A15247">
        <v>3592</v>
      </c>
      <c r="B15247" s="1">
        <f>DATE(2009,11,1) + TIME(0,0,0)</f>
        <v>40118</v>
      </c>
      <c r="C15247">
        <v>22.258243561</v>
      </c>
    </row>
    <row r="15248" spans="1:3" x14ac:dyDescent="0.25">
      <c r="A15248">
        <v>3622</v>
      </c>
      <c r="B15248" s="1">
        <f>DATE(2009,12,1) + TIME(0,0,0)</f>
        <v>40148</v>
      </c>
      <c r="C15248">
        <v>22.279085159000001</v>
      </c>
    </row>
    <row r="15249" spans="1:3" x14ac:dyDescent="0.25">
      <c r="A15249">
        <v>3653</v>
      </c>
      <c r="B15249" s="1">
        <f>DATE(2010,1,1) + TIME(0,0,0)</f>
        <v>40179</v>
      </c>
      <c r="C15249">
        <v>22.300436019999999</v>
      </c>
    </row>
    <row r="15250" spans="1:3" x14ac:dyDescent="0.25">
      <c r="A15250">
        <v>3684</v>
      </c>
      <c r="B15250" s="1">
        <f>DATE(2010,2,1) + TIME(0,0,0)</f>
        <v>40210</v>
      </c>
      <c r="C15250">
        <v>22.321664810000001</v>
      </c>
    </row>
    <row r="15251" spans="1:3" x14ac:dyDescent="0.25">
      <c r="A15251">
        <v>3712</v>
      </c>
      <c r="B15251" s="1">
        <f>DATE(2010,3,1) + TIME(0,0,0)</f>
        <v>40238</v>
      </c>
      <c r="C15251">
        <v>22.340755463000001</v>
      </c>
    </row>
    <row r="15252" spans="1:3" x14ac:dyDescent="0.25">
      <c r="A15252">
        <v>3743</v>
      </c>
      <c r="B15252" s="1">
        <f>DATE(2010,4,1) + TIME(0,0,0)</f>
        <v>40269</v>
      </c>
      <c r="C15252">
        <v>22.361791611000001</v>
      </c>
    </row>
    <row r="15253" spans="1:3" x14ac:dyDescent="0.25">
      <c r="A15253">
        <v>3773</v>
      </c>
      <c r="B15253" s="1">
        <f>DATE(2010,5,1) + TIME(0,0,0)</f>
        <v>40299</v>
      </c>
      <c r="C15253">
        <v>22.382059096999999</v>
      </c>
    </row>
    <row r="15254" spans="1:3" x14ac:dyDescent="0.25">
      <c r="A15254">
        <v>3804</v>
      </c>
      <c r="B15254" s="1">
        <f>DATE(2010,6,1) + TIME(0,0,0)</f>
        <v>40330</v>
      </c>
      <c r="C15254">
        <v>22.402906418000001</v>
      </c>
    </row>
    <row r="15255" spans="1:3" x14ac:dyDescent="0.25">
      <c r="A15255">
        <v>3834</v>
      </c>
      <c r="B15255" s="1">
        <f>DATE(2010,7,1) + TIME(0,0,0)</f>
        <v>40360</v>
      </c>
      <c r="C15255">
        <v>22.422975539999999</v>
      </c>
    </row>
    <row r="15256" spans="1:3" x14ac:dyDescent="0.25">
      <c r="A15256">
        <v>3865</v>
      </c>
      <c r="B15256" s="1">
        <f>DATE(2010,8,1) + TIME(0,0,0)</f>
        <v>40391</v>
      </c>
      <c r="C15256">
        <v>22.443616866999999</v>
      </c>
    </row>
    <row r="15257" spans="1:3" x14ac:dyDescent="0.25">
      <c r="A15257">
        <v>3896</v>
      </c>
      <c r="B15257" s="1">
        <f>DATE(2010,9,1) + TIME(0,0,0)</f>
        <v>40422</v>
      </c>
      <c r="C15257">
        <v>22.464164734000001</v>
      </c>
    </row>
    <row r="15258" spans="1:3" x14ac:dyDescent="0.25">
      <c r="A15258">
        <v>3926</v>
      </c>
      <c r="B15258" s="1">
        <f>DATE(2010,10,1) + TIME(0,0,0)</f>
        <v>40452</v>
      </c>
      <c r="C15258">
        <v>22.483959198000001</v>
      </c>
    </row>
    <row r="15259" spans="1:3" x14ac:dyDescent="0.25">
      <c r="A15259">
        <v>3957</v>
      </c>
      <c r="B15259" s="1">
        <f>DATE(2010,11,1) + TIME(0,0,0)</f>
        <v>40483</v>
      </c>
      <c r="C15259">
        <v>22.504325866999999</v>
      </c>
    </row>
    <row r="15260" spans="1:3" x14ac:dyDescent="0.25">
      <c r="A15260">
        <v>3987</v>
      </c>
      <c r="B15260" s="1">
        <f>DATE(2010,12,1) + TIME(0,0,0)</f>
        <v>40513</v>
      </c>
      <c r="C15260">
        <v>22.523950577000001</v>
      </c>
    </row>
    <row r="15261" spans="1:3" x14ac:dyDescent="0.25">
      <c r="A15261">
        <v>4018</v>
      </c>
      <c r="B15261" s="1">
        <f>DATE(2011,1,1) + TIME(0,0,0)</f>
        <v>40544</v>
      </c>
      <c r="C15261">
        <v>22.544143677000001</v>
      </c>
    </row>
    <row r="15262" spans="1:3" x14ac:dyDescent="0.25">
      <c r="A15262">
        <v>4049</v>
      </c>
      <c r="B15262" s="1">
        <f>DATE(2011,2,1) + TIME(0,0,0)</f>
        <v>40575</v>
      </c>
      <c r="C15262">
        <v>22.564249039</v>
      </c>
    </row>
    <row r="15263" spans="1:3" x14ac:dyDescent="0.25">
      <c r="A15263">
        <v>4077</v>
      </c>
      <c r="B15263" s="1">
        <f>DATE(2011,3,1) + TIME(0,0,0)</f>
        <v>40603</v>
      </c>
      <c r="C15263">
        <v>22.582332610999998</v>
      </c>
    </row>
    <row r="15264" spans="1:3" x14ac:dyDescent="0.25">
      <c r="A15264">
        <v>4108</v>
      </c>
      <c r="B15264" s="1">
        <f>DATE(2011,4,1) + TIME(0,0,0)</f>
        <v>40634</v>
      </c>
      <c r="C15264">
        <v>22.602272033999999</v>
      </c>
    </row>
    <row r="15265" spans="1:3" x14ac:dyDescent="0.25">
      <c r="A15265">
        <v>4138</v>
      </c>
      <c r="B15265" s="1">
        <f>DATE(2011,5,1) + TIME(0,0,0)</f>
        <v>40664</v>
      </c>
      <c r="C15265">
        <v>22.621486663999999</v>
      </c>
    </row>
    <row r="15266" spans="1:3" x14ac:dyDescent="0.25">
      <c r="A15266">
        <v>4169</v>
      </c>
      <c r="B15266" s="1">
        <f>DATE(2011,6,1) + TIME(0,0,0)</f>
        <v>40695</v>
      </c>
      <c r="C15266">
        <v>22.641256332000001</v>
      </c>
    </row>
    <row r="15267" spans="1:3" x14ac:dyDescent="0.25">
      <c r="A15267">
        <v>4199</v>
      </c>
      <c r="B15267" s="1">
        <f>DATE(2011,7,1) + TIME(0,0,0)</f>
        <v>40725</v>
      </c>
      <c r="C15267">
        <v>22.660308837999999</v>
      </c>
    </row>
    <row r="15268" spans="1:3" x14ac:dyDescent="0.25">
      <c r="A15268">
        <v>4230</v>
      </c>
      <c r="B15268" s="1">
        <f>DATE(2011,8,1) + TIME(0,0,0)</f>
        <v>40756</v>
      </c>
      <c r="C15268">
        <v>22.679912566999999</v>
      </c>
    </row>
    <row r="15269" spans="1:3" x14ac:dyDescent="0.25">
      <c r="A15269">
        <v>4261</v>
      </c>
      <c r="B15269" s="1">
        <f>DATE(2011,9,1) + TIME(0,0,0)</f>
        <v>40787</v>
      </c>
      <c r="C15269">
        <v>22.699430465999999</v>
      </c>
    </row>
    <row r="15270" spans="1:3" x14ac:dyDescent="0.25">
      <c r="A15270">
        <v>4291</v>
      </c>
      <c r="B15270" s="1">
        <f>DATE(2011,10,1) + TIME(0,0,0)</f>
        <v>40817</v>
      </c>
      <c r="C15270">
        <v>22.718238831000001</v>
      </c>
    </row>
    <row r="15271" spans="1:3" x14ac:dyDescent="0.25">
      <c r="A15271">
        <v>4322</v>
      </c>
      <c r="B15271" s="1">
        <f>DATE(2011,11,1) + TIME(0,0,0)</f>
        <v>40848</v>
      </c>
      <c r="C15271">
        <v>22.737590789999999</v>
      </c>
    </row>
    <row r="15272" spans="1:3" x14ac:dyDescent="0.25">
      <c r="A15272">
        <v>4352</v>
      </c>
      <c r="B15272" s="1">
        <f>DATE(2011,12,1) + TIME(0,0,0)</f>
        <v>40878</v>
      </c>
      <c r="C15272">
        <v>22.756237030000001</v>
      </c>
    </row>
    <row r="15273" spans="1:3" x14ac:dyDescent="0.25">
      <c r="A15273">
        <v>4383</v>
      </c>
      <c r="B15273" s="1">
        <f>DATE(2012,1,1) + TIME(0,0,0)</f>
        <v>40909</v>
      </c>
      <c r="C15273">
        <v>22.775424956999998</v>
      </c>
    </row>
    <row r="15274" spans="1:3" x14ac:dyDescent="0.25">
      <c r="A15274">
        <v>4414</v>
      </c>
      <c r="B15274" s="1">
        <f>DATE(2012,2,1) + TIME(0,0,0)</f>
        <v>40940</v>
      </c>
      <c r="C15274">
        <v>22.794527054</v>
      </c>
    </row>
    <row r="15275" spans="1:3" x14ac:dyDescent="0.25">
      <c r="A15275">
        <v>4443</v>
      </c>
      <c r="B15275" s="1">
        <f>DATE(2012,3,1) + TIME(0,0,0)</f>
        <v>40969</v>
      </c>
      <c r="C15275">
        <v>22.812324524000001</v>
      </c>
    </row>
    <row r="15276" spans="1:3" x14ac:dyDescent="0.25">
      <c r="A15276">
        <v>4474</v>
      </c>
      <c r="B15276" s="1">
        <f>DATE(2012,4,1) + TIME(0,0,0)</f>
        <v>41000</v>
      </c>
      <c r="C15276">
        <v>22.831266403000001</v>
      </c>
    </row>
    <row r="15277" spans="1:3" x14ac:dyDescent="0.25">
      <c r="A15277">
        <v>4504</v>
      </c>
      <c r="B15277" s="1">
        <f>DATE(2012,5,1) + TIME(0,0,0)</f>
        <v>41030</v>
      </c>
      <c r="C15277">
        <v>22.849519730000001</v>
      </c>
    </row>
    <row r="15278" spans="1:3" x14ac:dyDescent="0.25">
      <c r="A15278">
        <v>4535</v>
      </c>
      <c r="B15278" s="1">
        <f>DATE(2012,6,1) + TIME(0,0,0)</f>
        <v>41061</v>
      </c>
      <c r="C15278">
        <v>22.868299484000001</v>
      </c>
    </row>
    <row r="15279" spans="1:3" x14ac:dyDescent="0.25">
      <c r="A15279">
        <v>4565</v>
      </c>
      <c r="B15279" s="1">
        <f>DATE(2012,7,1) + TIME(0,0,0)</f>
        <v>41091</v>
      </c>
      <c r="C15279">
        <v>22.886396408</v>
      </c>
    </row>
    <row r="15280" spans="1:3" x14ac:dyDescent="0.25">
      <c r="A15280">
        <v>4596</v>
      </c>
      <c r="B15280" s="1">
        <f>DATE(2012,8,1) + TIME(0,0,0)</f>
        <v>41122</v>
      </c>
      <c r="C15280">
        <v>22.905017853</v>
      </c>
    </row>
    <row r="15281" spans="1:3" x14ac:dyDescent="0.25">
      <c r="A15281">
        <v>4627</v>
      </c>
      <c r="B15281" s="1">
        <f>DATE(2012,9,1) + TIME(0,0,0)</f>
        <v>41153</v>
      </c>
      <c r="C15281">
        <v>22.923557281000001</v>
      </c>
    </row>
    <row r="15282" spans="1:3" x14ac:dyDescent="0.25">
      <c r="A15282">
        <v>4657</v>
      </c>
      <c r="B15282" s="1">
        <f>DATE(2012,10,1) + TIME(0,0,0)</f>
        <v>41183</v>
      </c>
      <c r="C15282">
        <v>22.941421509000001</v>
      </c>
    </row>
    <row r="15283" spans="1:3" x14ac:dyDescent="0.25">
      <c r="A15283">
        <v>4688</v>
      </c>
      <c r="B15283" s="1">
        <f>DATE(2012,11,1) + TIME(0,0,0)</f>
        <v>41214</v>
      </c>
      <c r="C15283">
        <v>22.959802627999998</v>
      </c>
    </row>
    <row r="15284" spans="1:3" x14ac:dyDescent="0.25">
      <c r="A15284">
        <v>4718</v>
      </c>
      <c r="B15284" s="1">
        <f>DATE(2012,12,1) + TIME(0,0,0)</f>
        <v>41244</v>
      </c>
      <c r="C15284">
        <v>22.977516174000002</v>
      </c>
    </row>
    <row r="15285" spans="1:3" x14ac:dyDescent="0.25">
      <c r="A15285">
        <v>4749</v>
      </c>
      <c r="B15285" s="1">
        <f>DATE(2013,1,1) + TIME(0,0,0)</f>
        <v>41275</v>
      </c>
      <c r="C15285">
        <v>22.995740891000001</v>
      </c>
    </row>
    <row r="15286" spans="1:3" x14ac:dyDescent="0.25">
      <c r="A15286">
        <v>4780</v>
      </c>
      <c r="B15286" s="1">
        <f>DATE(2013,2,1) + TIME(0,0,0)</f>
        <v>41306</v>
      </c>
      <c r="C15286">
        <v>23.013887404999998</v>
      </c>
    </row>
    <row r="15287" spans="1:3" x14ac:dyDescent="0.25">
      <c r="A15287">
        <v>4808</v>
      </c>
      <c r="B15287" s="1">
        <f>DATE(2013,3,1) + TIME(0,0,0)</f>
        <v>41334</v>
      </c>
      <c r="C15287">
        <v>23.030212402</v>
      </c>
    </row>
    <row r="15288" spans="1:3" x14ac:dyDescent="0.25">
      <c r="A15288">
        <v>4839</v>
      </c>
      <c r="B15288" s="1">
        <f>DATE(2013,4,1) + TIME(0,0,0)</f>
        <v>41365</v>
      </c>
      <c r="C15288">
        <v>23.048210143999999</v>
      </c>
    </row>
    <row r="15289" spans="1:3" x14ac:dyDescent="0.25">
      <c r="A15289">
        <v>4869</v>
      </c>
      <c r="B15289" s="1">
        <f>DATE(2013,5,1) + TIME(0,0,0)</f>
        <v>41395</v>
      </c>
      <c r="C15289">
        <v>23.065553664999999</v>
      </c>
    </row>
    <row r="15290" spans="1:3" x14ac:dyDescent="0.25">
      <c r="A15290">
        <v>4900</v>
      </c>
      <c r="B15290" s="1">
        <f>DATE(2013,6,1) + TIME(0,0,0)</f>
        <v>41426</v>
      </c>
      <c r="C15290">
        <v>23.083398818999999</v>
      </c>
    </row>
    <row r="15291" spans="1:3" x14ac:dyDescent="0.25">
      <c r="A15291">
        <v>4930</v>
      </c>
      <c r="B15291" s="1">
        <f>DATE(2013,7,1) + TIME(0,0,0)</f>
        <v>41456</v>
      </c>
      <c r="C15291">
        <v>23.100597382</v>
      </c>
    </row>
    <row r="15292" spans="1:3" x14ac:dyDescent="0.25">
      <c r="A15292">
        <v>4961</v>
      </c>
      <c r="B15292" s="1">
        <f>DATE(2013,8,1) + TIME(0,0,0)</f>
        <v>41487</v>
      </c>
      <c r="C15292">
        <v>23.118295669999998</v>
      </c>
    </row>
    <row r="15293" spans="1:3" x14ac:dyDescent="0.25">
      <c r="A15293">
        <v>4992</v>
      </c>
      <c r="B15293" s="1">
        <f>DATE(2013,9,1) + TIME(0,0,0)</f>
        <v>41518</v>
      </c>
      <c r="C15293">
        <v>23.135917664000001</v>
      </c>
    </row>
    <row r="15294" spans="1:3" x14ac:dyDescent="0.25">
      <c r="A15294">
        <v>5022</v>
      </c>
      <c r="B15294" s="1">
        <f>DATE(2013,10,1) + TIME(0,0,0)</f>
        <v>41548</v>
      </c>
      <c r="C15294">
        <v>23.152898788000002</v>
      </c>
    </row>
    <row r="15295" spans="1:3" x14ac:dyDescent="0.25">
      <c r="A15295">
        <v>5053</v>
      </c>
      <c r="B15295" s="1">
        <f>DATE(2013,11,1) + TIME(0,0,0)</f>
        <v>41579</v>
      </c>
      <c r="C15295">
        <v>23.170373916999999</v>
      </c>
    </row>
    <row r="15296" spans="1:3" x14ac:dyDescent="0.25">
      <c r="A15296">
        <v>5083</v>
      </c>
      <c r="B15296" s="1">
        <f>DATE(2013,12,1) + TIME(0,0,0)</f>
        <v>41609</v>
      </c>
      <c r="C15296">
        <v>23.187215805000001</v>
      </c>
    </row>
    <row r="15297" spans="1:3" x14ac:dyDescent="0.25">
      <c r="A15297">
        <v>5114</v>
      </c>
      <c r="B15297" s="1">
        <f>DATE(2014,1,1) + TIME(0,0,0)</f>
        <v>41640</v>
      </c>
      <c r="C15297">
        <v>23.204547882</v>
      </c>
    </row>
    <row r="15298" spans="1:3" x14ac:dyDescent="0.25">
      <c r="A15298">
        <v>5145</v>
      </c>
      <c r="B15298" s="1">
        <f>DATE(2014,2,1) + TIME(0,0,0)</f>
        <v>41671</v>
      </c>
      <c r="C15298">
        <v>23.221805573000001</v>
      </c>
    </row>
    <row r="15299" spans="1:3" x14ac:dyDescent="0.25">
      <c r="A15299">
        <v>5173</v>
      </c>
      <c r="B15299" s="1">
        <f>DATE(2014,3,1) + TIME(0,0,0)</f>
        <v>41699</v>
      </c>
      <c r="C15299">
        <v>23.237331390000001</v>
      </c>
    </row>
    <row r="15300" spans="1:3" x14ac:dyDescent="0.25">
      <c r="A15300">
        <v>5204</v>
      </c>
      <c r="B15300" s="1">
        <f>DATE(2014,4,1) + TIME(0,0,0)</f>
        <v>41730</v>
      </c>
      <c r="C15300">
        <v>23.254459381</v>
      </c>
    </row>
    <row r="15301" spans="1:3" x14ac:dyDescent="0.25">
      <c r="A15301">
        <v>5234</v>
      </c>
      <c r="B15301" s="1">
        <f>DATE(2014,5,1) + TIME(0,0,0)</f>
        <v>41760</v>
      </c>
      <c r="C15301">
        <v>23.270973206000001</v>
      </c>
    </row>
    <row r="15302" spans="1:3" x14ac:dyDescent="0.25">
      <c r="A15302">
        <v>5265</v>
      </c>
      <c r="B15302" s="1">
        <f>DATE(2014,6,1) + TIME(0,0,0)</f>
        <v>41791</v>
      </c>
      <c r="C15302">
        <v>23.287973403999999</v>
      </c>
    </row>
    <row r="15303" spans="1:3" x14ac:dyDescent="0.25">
      <c r="A15303">
        <v>5295</v>
      </c>
      <c r="B15303" s="1">
        <f>DATE(2014,7,1) + TIME(0,0,0)</f>
        <v>41821</v>
      </c>
      <c r="C15303">
        <v>23.304353714000001</v>
      </c>
    </row>
    <row r="15304" spans="1:3" x14ac:dyDescent="0.25">
      <c r="A15304">
        <v>5326</v>
      </c>
      <c r="B15304" s="1">
        <f>DATE(2014,8,1) + TIME(0,0,0)</f>
        <v>41852</v>
      </c>
      <c r="C15304">
        <v>23.321208953999999</v>
      </c>
    </row>
    <row r="15305" spans="1:3" x14ac:dyDescent="0.25">
      <c r="A15305">
        <v>5357</v>
      </c>
      <c r="B15305" s="1">
        <f>DATE(2014,9,1) + TIME(0,0,0)</f>
        <v>41883</v>
      </c>
      <c r="C15305">
        <v>23.337997436999999</v>
      </c>
    </row>
    <row r="15306" spans="1:3" x14ac:dyDescent="0.25">
      <c r="A15306">
        <v>5387</v>
      </c>
      <c r="B15306" s="1">
        <f>DATE(2014,10,1) + TIME(0,0,0)</f>
        <v>41913</v>
      </c>
      <c r="C15306">
        <v>23.354192734000002</v>
      </c>
    </row>
    <row r="15307" spans="1:3" x14ac:dyDescent="0.25">
      <c r="A15307">
        <v>5418</v>
      </c>
      <c r="B15307" s="1">
        <f>DATE(2014,11,1) + TIME(0,0,0)</f>
        <v>41944</v>
      </c>
      <c r="C15307">
        <v>23.370864868000002</v>
      </c>
    </row>
    <row r="15308" spans="1:3" x14ac:dyDescent="0.25">
      <c r="A15308">
        <v>5448</v>
      </c>
      <c r="B15308" s="1">
        <f>DATE(2014,12,1) + TIME(0,0,0)</f>
        <v>41974</v>
      </c>
      <c r="C15308">
        <v>23.386941910000001</v>
      </c>
    </row>
    <row r="15309" spans="1:3" x14ac:dyDescent="0.25">
      <c r="A15309">
        <v>5479</v>
      </c>
      <c r="B15309" s="1">
        <f>DATE(2015,1,1) + TIME(0,0,0)</f>
        <v>42005</v>
      </c>
      <c r="C15309">
        <v>23.403493880999999</v>
      </c>
    </row>
    <row r="15310" spans="1:3" x14ac:dyDescent="0.25">
      <c r="A15310">
        <v>5510</v>
      </c>
      <c r="B15310" s="1">
        <f>DATE(2015,2,1) + TIME(0,0,0)</f>
        <v>42036</v>
      </c>
      <c r="C15310">
        <v>23.419984818</v>
      </c>
    </row>
    <row r="15311" spans="1:3" x14ac:dyDescent="0.25">
      <c r="A15311">
        <v>5538</v>
      </c>
      <c r="B15311" s="1">
        <f>DATE(2015,3,1) + TIME(0,0,0)</f>
        <v>42064</v>
      </c>
      <c r="C15311">
        <v>23.434825897</v>
      </c>
    </row>
    <row r="15312" spans="1:3" x14ac:dyDescent="0.25">
      <c r="A15312">
        <v>5569</v>
      </c>
      <c r="B15312" s="1">
        <f>DATE(2015,4,1) + TIME(0,0,0)</f>
        <v>42095</v>
      </c>
      <c r="C15312">
        <v>23.451202392999999</v>
      </c>
    </row>
    <row r="15313" spans="1:3" x14ac:dyDescent="0.25">
      <c r="A15313">
        <v>5599</v>
      </c>
      <c r="B15313" s="1">
        <f>DATE(2015,5,1) + TIME(0,0,0)</f>
        <v>42125</v>
      </c>
      <c r="C15313">
        <v>23.466981887999999</v>
      </c>
    </row>
    <row r="15314" spans="1:3" x14ac:dyDescent="0.25">
      <c r="A15314">
        <v>5630</v>
      </c>
      <c r="B15314" s="1">
        <f>DATE(2015,6,1) + TIME(0,0,0)</f>
        <v>42156</v>
      </c>
      <c r="C15314">
        <v>23.483236312999999</v>
      </c>
    </row>
    <row r="15315" spans="1:3" x14ac:dyDescent="0.25">
      <c r="A15315">
        <v>5660</v>
      </c>
      <c r="B15315" s="1">
        <f>DATE(2015,7,1) + TIME(0,0,0)</f>
        <v>42186</v>
      </c>
      <c r="C15315">
        <v>23.498908997000001</v>
      </c>
    </row>
    <row r="15316" spans="1:3" x14ac:dyDescent="0.25">
      <c r="A15316">
        <v>5691</v>
      </c>
      <c r="B15316" s="1">
        <f>DATE(2015,8,1) + TIME(0,0,0)</f>
        <v>42217</v>
      </c>
      <c r="C15316">
        <v>23.515048981</v>
      </c>
    </row>
    <row r="15317" spans="1:3" x14ac:dyDescent="0.25">
      <c r="A15317">
        <v>5722</v>
      </c>
      <c r="B15317" s="1">
        <f>DATE(2015,9,1) + TIME(0,0,0)</f>
        <v>42248</v>
      </c>
      <c r="C15317">
        <v>23.531131744</v>
      </c>
    </row>
    <row r="15318" spans="1:3" x14ac:dyDescent="0.25">
      <c r="A15318">
        <v>5752</v>
      </c>
      <c r="B15318" s="1">
        <f>DATE(2015,10,1) + TIME(0,0,0)</f>
        <v>42278</v>
      </c>
      <c r="C15318">
        <v>23.546640396000001</v>
      </c>
    </row>
    <row r="15319" spans="1:3" x14ac:dyDescent="0.25">
      <c r="A15319">
        <v>5783</v>
      </c>
      <c r="B15319" s="1">
        <f>DATE(2015,11,1) + TIME(0,0,0)</f>
        <v>42309</v>
      </c>
      <c r="C15319">
        <v>23.562608719</v>
      </c>
    </row>
    <row r="15320" spans="1:3" x14ac:dyDescent="0.25">
      <c r="A15320">
        <v>5813</v>
      </c>
      <c r="B15320" s="1">
        <f>DATE(2015,12,1) + TIME(0,0,0)</f>
        <v>42339</v>
      </c>
      <c r="C15320">
        <v>23.578008652000001</v>
      </c>
    </row>
    <row r="15321" spans="1:3" x14ac:dyDescent="0.25">
      <c r="A15321">
        <v>5844</v>
      </c>
      <c r="B15321" s="1">
        <f>DATE(2016,1,1) + TIME(0,0,0)</f>
        <v>42370</v>
      </c>
      <c r="C15321">
        <v>23.593864441000001</v>
      </c>
    </row>
    <row r="15322" spans="1:3" x14ac:dyDescent="0.25">
      <c r="A15322">
        <v>5875</v>
      </c>
      <c r="B15322" s="1">
        <f>DATE(2016,2,1) + TIME(0,0,0)</f>
        <v>42401</v>
      </c>
      <c r="C15322">
        <v>23.609666824000001</v>
      </c>
    </row>
    <row r="15323" spans="1:3" x14ac:dyDescent="0.25">
      <c r="A15323">
        <v>5904</v>
      </c>
      <c r="B15323" s="1">
        <f>DATE(2016,3,1) + TIME(0,0,0)</f>
        <v>42430</v>
      </c>
      <c r="C15323">
        <v>23.624397278</v>
      </c>
    </row>
    <row r="15324" spans="1:3" x14ac:dyDescent="0.25">
      <c r="A15324">
        <v>5935</v>
      </c>
      <c r="B15324" s="1">
        <f>DATE(2016,4,1) + TIME(0,0,0)</f>
        <v>42461</v>
      </c>
      <c r="C15324">
        <v>23.640089034999999</v>
      </c>
    </row>
    <row r="15325" spans="1:3" x14ac:dyDescent="0.25">
      <c r="A15325">
        <v>5965</v>
      </c>
      <c r="B15325" s="1">
        <f>DATE(2016,5,1) + TIME(0,0,0)</f>
        <v>42491</v>
      </c>
      <c r="C15325">
        <v>23.655221939</v>
      </c>
    </row>
    <row r="15326" spans="1:3" x14ac:dyDescent="0.25">
      <c r="A15326">
        <v>5996</v>
      </c>
      <c r="B15326" s="1">
        <f>DATE(2016,6,1) + TIME(0,0,0)</f>
        <v>42522</v>
      </c>
      <c r="C15326">
        <v>23.670804977</v>
      </c>
    </row>
    <row r="15327" spans="1:3" x14ac:dyDescent="0.25">
      <c r="A15327">
        <v>6026</v>
      </c>
      <c r="B15327" s="1">
        <f>DATE(2016,7,1) + TIME(0,0,0)</f>
        <v>42552</v>
      </c>
      <c r="C15327">
        <v>23.685834884999998</v>
      </c>
    </row>
    <row r="15328" spans="1:3" x14ac:dyDescent="0.25">
      <c r="A15328">
        <v>6057</v>
      </c>
      <c r="B15328" s="1">
        <f>DATE(2016,8,1) + TIME(0,0,0)</f>
        <v>42583</v>
      </c>
      <c r="C15328">
        <v>23.701311110999999</v>
      </c>
    </row>
    <row r="15329" spans="1:3" x14ac:dyDescent="0.25">
      <c r="A15329">
        <v>6088</v>
      </c>
      <c r="B15329" s="1">
        <f>DATE(2016,9,1) + TIME(0,0,0)</f>
        <v>42614</v>
      </c>
      <c r="C15329">
        <v>23.716732024999999</v>
      </c>
    </row>
    <row r="15330" spans="1:3" x14ac:dyDescent="0.25">
      <c r="A15330">
        <v>6118</v>
      </c>
      <c r="B15330" s="1">
        <f>DATE(2016,10,1) + TIME(0,0,0)</f>
        <v>42644</v>
      </c>
      <c r="C15330">
        <v>23.73160553</v>
      </c>
    </row>
    <row r="15331" spans="1:3" x14ac:dyDescent="0.25">
      <c r="A15331">
        <v>6149</v>
      </c>
      <c r="B15331" s="1">
        <f>DATE(2016,11,1) + TIME(0,0,0)</f>
        <v>42675</v>
      </c>
      <c r="C15331">
        <v>23.746921538999999</v>
      </c>
    </row>
    <row r="15332" spans="1:3" x14ac:dyDescent="0.25">
      <c r="A15332">
        <v>6179</v>
      </c>
      <c r="B15332" s="1">
        <f>DATE(2016,12,1) + TIME(0,0,0)</f>
        <v>42705</v>
      </c>
      <c r="C15332">
        <v>23.761693953999998</v>
      </c>
    </row>
    <row r="15333" spans="1:3" x14ac:dyDescent="0.25">
      <c r="A15333">
        <v>6210</v>
      </c>
      <c r="B15333" s="1">
        <f>DATE(2017,1,1) + TIME(0,0,0)</f>
        <v>42736</v>
      </c>
      <c r="C15333">
        <v>23.776905060000001</v>
      </c>
    </row>
    <row r="15334" spans="1:3" x14ac:dyDescent="0.25">
      <c r="A15334">
        <v>6241</v>
      </c>
      <c r="B15334" s="1">
        <f>DATE(2017,2,1) + TIME(0,0,0)</f>
        <v>42767</v>
      </c>
      <c r="C15334">
        <v>23.792064666999998</v>
      </c>
    </row>
    <row r="15335" spans="1:3" x14ac:dyDescent="0.25">
      <c r="A15335">
        <v>6269</v>
      </c>
      <c r="B15335" s="1">
        <f>DATE(2017,3,1) + TIME(0,0,0)</f>
        <v>42795</v>
      </c>
      <c r="C15335">
        <v>23.805711746</v>
      </c>
    </row>
    <row r="15336" spans="1:3" x14ac:dyDescent="0.25">
      <c r="A15336">
        <v>6300</v>
      </c>
      <c r="B15336" s="1">
        <f>DATE(2017,4,1) + TIME(0,0,0)</f>
        <v>42826</v>
      </c>
      <c r="C15336">
        <v>23.820770264</v>
      </c>
    </row>
    <row r="15337" spans="1:3" x14ac:dyDescent="0.25">
      <c r="A15337">
        <v>6330</v>
      </c>
      <c r="B15337" s="1">
        <f>DATE(2017,5,1) + TIME(0,0,0)</f>
        <v>42856</v>
      </c>
      <c r="C15337">
        <v>23.835294724000001</v>
      </c>
    </row>
    <row r="15338" spans="1:3" x14ac:dyDescent="0.25">
      <c r="A15338">
        <v>6361</v>
      </c>
      <c r="B15338" s="1">
        <f>DATE(2017,6,1) + TIME(0,0,0)</f>
        <v>42887</v>
      </c>
      <c r="C15338">
        <v>23.850250244000001</v>
      </c>
    </row>
    <row r="15339" spans="1:3" x14ac:dyDescent="0.25">
      <c r="A15339">
        <v>6391</v>
      </c>
      <c r="B15339" s="1">
        <f>DATE(2017,7,1) + TIME(0,0,0)</f>
        <v>42917</v>
      </c>
      <c r="C15339">
        <v>23.864677429</v>
      </c>
    </row>
    <row r="15340" spans="1:3" x14ac:dyDescent="0.25">
      <c r="A15340">
        <v>6422</v>
      </c>
      <c r="B15340" s="1">
        <f>DATE(2017,8,1) + TIME(0,0,0)</f>
        <v>42948</v>
      </c>
      <c r="C15340">
        <v>23.879533768000002</v>
      </c>
    </row>
    <row r="15341" spans="1:3" x14ac:dyDescent="0.25">
      <c r="A15341">
        <v>6453</v>
      </c>
      <c r="B15341" s="1">
        <f>DATE(2017,9,1) + TIME(0,0,0)</f>
        <v>42979</v>
      </c>
      <c r="C15341">
        <v>23.894340515</v>
      </c>
    </row>
    <row r="15342" spans="1:3" x14ac:dyDescent="0.25">
      <c r="A15342">
        <v>6483</v>
      </c>
      <c r="B15342" s="1">
        <f>DATE(2017,10,1) + TIME(0,0,0)</f>
        <v>43009</v>
      </c>
      <c r="C15342">
        <v>23.908620834000001</v>
      </c>
    </row>
    <row r="15343" spans="1:3" x14ac:dyDescent="0.25">
      <c r="A15343">
        <v>6514</v>
      </c>
      <c r="B15343" s="1">
        <f>DATE(2017,11,1) + TIME(0,0,0)</f>
        <v>43040</v>
      </c>
      <c r="C15343">
        <v>23.923326492000001</v>
      </c>
    </row>
    <row r="15344" spans="1:3" x14ac:dyDescent="0.25">
      <c r="A15344">
        <v>6544</v>
      </c>
      <c r="B15344" s="1">
        <f>DATE(2017,12,1) + TIME(0,0,0)</f>
        <v>43070</v>
      </c>
      <c r="C15344">
        <v>23.937503814999999</v>
      </c>
    </row>
    <row r="15345" spans="1:3" x14ac:dyDescent="0.25">
      <c r="A15345">
        <v>6575</v>
      </c>
      <c r="B15345" s="1">
        <f>DATE(2018,1,1) + TIME(0,0,0)</f>
        <v>43101</v>
      </c>
      <c r="C15345">
        <v>23.952096939</v>
      </c>
    </row>
    <row r="15346" spans="1:3" x14ac:dyDescent="0.25">
      <c r="A15346">
        <v>6606</v>
      </c>
      <c r="B15346" s="1">
        <f>DATE(2018,2,1) + TIME(0,0,0)</f>
        <v>43132</v>
      </c>
      <c r="C15346">
        <v>23.966640472000002</v>
      </c>
    </row>
    <row r="15347" spans="1:3" x14ac:dyDescent="0.25">
      <c r="A15347">
        <v>6634</v>
      </c>
      <c r="B15347" s="1">
        <f>DATE(2018,3,1) + TIME(0,0,0)</f>
        <v>43160</v>
      </c>
      <c r="C15347">
        <v>23.979732512999998</v>
      </c>
    </row>
    <row r="15348" spans="1:3" x14ac:dyDescent="0.25">
      <c r="A15348">
        <v>6665</v>
      </c>
      <c r="B15348" s="1">
        <f>DATE(2018,4,1) + TIME(0,0,0)</f>
        <v>43191</v>
      </c>
      <c r="C15348">
        <v>23.994178772000001</v>
      </c>
    </row>
    <row r="15349" spans="1:3" x14ac:dyDescent="0.25">
      <c r="A15349">
        <v>6695</v>
      </c>
      <c r="B15349" s="1">
        <f>DATE(2018,5,1) + TIME(0,0,0)</f>
        <v>43221</v>
      </c>
      <c r="C15349">
        <v>24.008113860999998</v>
      </c>
    </row>
    <row r="15350" spans="1:3" x14ac:dyDescent="0.25">
      <c r="A15350">
        <v>6726</v>
      </c>
      <c r="B15350" s="1">
        <f>DATE(2018,6,1) + TIME(0,0,0)</f>
        <v>43252</v>
      </c>
      <c r="C15350">
        <v>24.022464752000001</v>
      </c>
    </row>
    <row r="15351" spans="1:3" x14ac:dyDescent="0.25">
      <c r="A15351">
        <v>6756</v>
      </c>
      <c r="B15351" s="1">
        <f>DATE(2018,7,1) + TIME(0,0,0)</f>
        <v>43282</v>
      </c>
      <c r="C15351">
        <v>24.036308289000001</v>
      </c>
    </row>
    <row r="15352" spans="1:3" x14ac:dyDescent="0.25">
      <c r="A15352">
        <v>6787</v>
      </c>
      <c r="B15352" s="1">
        <f>DATE(2018,8,1) + TIME(0,0,0)</f>
        <v>43313</v>
      </c>
      <c r="C15352">
        <v>24.050565720000002</v>
      </c>
    </row>
    <row r="15353" spans="1:3" x14ac:dyDescent="0.25">
      <c r="A15353">
        <v>6818</v>
      </c>
      <c r="B15353" s="1">
        <f>DATE(2018,9,1) + TIME(0,0,0)</f>
        <v>43344</v>
      </c>
      <c r="C15353">
        <v>24.064775467</v>
      </c>
    </row>
    <row r="15354" spans="1:3" x14ac:dyDescent="0.25">
      <c r="A15354">
        <v>6848</v>
      </c>
      <c r="B15354" s="1">
        <f>DATE(2018,10,1) + TIME(0,0,0)</f>
        <v>43374</v>
      </c>
      <c r="C15354">
        <v>24.078479767000001</v>
      </c>
    </row>
    <row r="15355" spans="1:3" x14ac:dyDescent="0.25">
      <c r="A15355">
        <v>6879</v>
      </c>
      <c r="B15355" s="1">
        <f>DATE(2018,11,1) + TIME(0,0,0)</f>
        <v>43405</v>
      </c>
      <c r="C15355">
        <v>24.092596054000001</v>
      </c>
    </row>
    <row r="15356" spans="1:3" x14ac:dyDescent="0.25">
      <c r="A15356">
        <v>6909</v>
      </c>
      <c r="B15356" s="1">
        <f>DATE(2018,12,1) + TIME(0,0,0)</f>
        <v>43435</v>
      </c>
      <c r="C15356">
        <v>24.106210708999999</v>
      </c>
    </row>
    <row r="15357" spans="1:3" x14ac:dyDescent="0.25">
      <c r="A15357">
        <v>6940</v>
      </c>
      <c r="B15357" s="1">
        <f>DATE(2019,1,1) + TIME(0,0,0)</f>
        <v>43466</v>
      </c>
      <c r="C15357">
        <v>24.12023735</v>
      </c>
    </row>
    <row r="15358" spans="1:3" x14ac:dyDescent="0.25">
      <c r="A15358">
        <v>6971</v>
      </c>
      <c r="B15358" s="1">
        <f>DATE(2019,2,1) + TIME(0,0,0)</f>
        <v>43497</v>
      </c>
      <c r="C15358">
        <v>24.134216308999999</v>
      </c>
    </row>
    <row r="15359" spans="1:3" x14ac:dyDescent="0.25">
      <c r="A15359">
        <v>6999</v>
      </c>
      <c r="B15359" s="1">
        <f>DATE(2019,3,1) + TIME(0,0,0)</f>
        <v>43525</v>
      </c>
      <c r="C15359">
        <v>24.146806717</v>
      </c>
    </row>
    <row r="15360" spans="1:3" x14ac:dyDescent="0.25">
      <c r="A15360">
        <v>7030</v>
      </c>
      <c r="B15360" s="1">
        <f>DATE(2019,4,1) + TIME(0,0,0)</f>
        <v>43556</v>
      </c>
      <c r="C15360">
        <v>24.160701752000001</v>
      </c>
    </row>
    <row r="15361" spans="1:3" x14ac:dyDescent="0.25">
      <c r="A15361">
        <v>7060</v>
      </c>
      <c r="B15361" s="1">
        <f>DATE(2019,5,1) + TIME(0,0,0)</f>
        <v>43586</v>
      </c>
      <c r="C15361">
        <v>24.174108505</v>
      </c>
    </row>
    <row r="15362" spans="1:3" x14ac:dyDescent="0.25">
      <c r="A15362">
        <v>7091</v>
      </c>
      <c r="B15362" s="1">
        <f>DATE(2019,6,1) + TIME(0,0,0)</f>
        <v>43617</v>
      </c>
      <c r="C15362">
        <v>24.187919616999999</v>
      </c>
    </row>
    <row r="15363" spans="1:3" x14ac:dyDescent="0.25">
      <c r="A15363">
        <v>7121</v>
      </c>
      <c r="B15363" s="1">
        <f>DATE(2019,7,1) + TIME(0,0,0)</f>
        <v>43647</v>
      </c>
      <c r="C15363">
        <v>24.201246262000002</v>
      </c>
    </row>
    <row r="15364" spans="1:3" x14ac:dyDescent="0.25">
      <c r="A15364">
        <v>7152</v>
      </c>
      <c r="B15364" s="1">
        <f>DATE(2019,8,1) + TIME(0,0,0)</f>
        <v>43678</v>
      </c>
      <c r="C15364">
        <v>24.214979172</v>
      </c>
    </row>
    <row r="15365" spans="1:3" x14ac:dyDescent="0.25">
      <c r="A15365">
        <v>7183</v>
      </c>
      <c r="B15365" s="1">
        <f>DATE(2019,9,1) + TIME(0,0,0)</f>
        <v>43709</v>
      </c>
      <c r="C15365">
        <v>24.228675842000001</v>
      </c>
    </row>
    <row r="15366" spans="1:3" x14ac:dyDescent="0.25">
      <c r="A15366">
        <v>7213</v>
      </c>
      <c r="B15366" s="1">
        <f>DATE(2019,10,1) + TIME(0,0,0)</f>
        <v>43739</v>
      </c>
      <c r="C15366">
        <v>24.241895675999999</v>
      </c>
    </row>
    <row r="15367" spans="1:3" x14ac:dyDescent="0.25">
      <c r="A15367">
        <v>7244</v>
      </c>
      <c r="B15367" s="1">
        <f>DATE(2019,11,1) + TIME(0,0,0)</f>
        <v>43770</v>
      </c>
      <c r="C15367">
        <v>24.255517959999999</v>
      </c>
    </row>
    <row r="15368" spans="1:3" x14ac:dyDescent="0.25">
      <c r="A15368">
        <v>7274</v>
      </c>
      <c r="B15368" s="1">
        <f>DATE(2019,12,1) + TIME(0,0,0)</f>
        <v>43800</v>
      </c>
      <c r="C15368">
        <v>24.268665314</v>
      </c>
    </row>
    <row r="15369" spans="1:3" x14ac:dyDescent="0.25">
      <c r="A15369">
        <v>7305</v>
      </c>
      <c r="B15369" s="1">
        <f>DATE(2020,1,1) + TIME(0,0,0)</f>
        <v>43831</v>
      </c>
      <c r="C15369">
        <v>24.282213210999998</v>
      </c>
    </row>
    <row r="15370" spans="1:3" x14ac:dyDescent="0.25">
      <c r="A15370">
        <v>7336</v>
      </c>
      <c r="B15370" s="1">
        <f>DATE(2020,2,1) + TIME(0,0,0)</f>
        <v>43862</v>
      </c>
      <c r="C15370">
        <v>24.295721054000001</v>
      </c>
    </row>
    <row r="15371" spans="1:3" x14ac:dyDescent="0.25">
      <c r="A15371">
        <v>7365</v>
      </c>
      <c r="B15371" s="1">
        <f>DATE(2020,3,1) + TIME(0,0,0)</f>
        <v>43891</v>
      </c>
      <c r="C15371">
        <v>24.308324813999999</v>
      </c>
    </row>
    <row r="15372" spans="1:3" x14ac:dyDescent="0.25">
      <c r="A15372">
        <v>7396</v>
      </c>
      <c r="B15372" s="1">
        <f>DATE(2020,4,1) + TIME(0,0,0)</f>
        <v>43922</v>
      </c>
      <c r="C15372">
        <v>24.32175827</v>
      </c>
    </row>
    <row r="15373" spans="1:3" x14ac:dyDescent="0.25">
      <c r="A15373">
        <v>7426</v>
      </c>
      <c r="B15373" s="1">
        <f>DATE(2020,5,1) + TIME(0,0,0)</f>
        <v>43952</v>
      </c>
      <c r="C15373">
        <v>24.334722519</v>
      </c>
    </row>
    <row r="15374" spans="1:3" x14ac:dyDescent="0.25">
      <c r="A15374">
        <v>7457</v>
      </c>
      <c r="B15374" s="1">
        <f>DATE(2020,6,1) + TIME(0,0,0)</f>
        <v>43983</v>
      </c>
      <c r="C15374">
        <v>24.348079681000002</v>
      </c>
    </row>
    <row r="15375" spans="1:3" x14ac:dyDescent="0.25">
      <c r="A15375">
        <v>7487</v>
      </c>
      <c r="B15375" s="1">
        <f>DATE(2020,7,1) + TIME(0,0,0)</f>
        <v>44013</v>
      </c>
      <c r="C15375">
        <v>24.360967636000002</v>
      </c>
    </row>
    <row r="15376" spans="1:3" x14ac:dyDescent="0.25">
      <c r="A15376">
        <v>7518</v>
      </c>
      <c r="B15376" s="1">
        <f>DATE(2020,8,1) + TIME(0,0,0)</f>
        <v>44044</v>
      </c>
      <c r="C15376">
        <v>24.374248505000001</v>
      </c>
    </row>
    <row r="15377" spans="1:3" x14ac:dyDescent="0.25">
      <c r="A15377">
        <v>7549</v>
      </c>
      <c r="B15377" s="1">
        <f>DATE(2020,9,1) + TIME(0,0,0)</f>
        <v>44075</v>
      </c>
      <c r="C15377">
        <v>24.387491226000002</v>
      </c>
    </row>
    <row r="15378" spans="1:3" x14ac:dyDescent="0.25">
      <c r="A15378">
        <v>7579</v>
      </c>
      <c r="B15378" s="1">
        <f>DATE(2020,10,1) + TIME(0,0,0)</f>
        <v>44105</v>
      </c>
      <c r="C15378">
        <v>24.400268555</v>
      </c>
    </row>
    <row r="15379" spans="1:3" x14ac:dyDescent="0.25">
      <c r="A15379">
        <v>7610</v>
      </c>
      <c r="B15379" s="1">
        <f>DATE(2020,11,1) + TIME(0,0,0)</f>
        <v>44136</v>
      </c>
      <c r="C15379">
        <v>24.413433075</v>
      </c>
    </row>
    <row r="15380" spans="1:3" x14ac:dyDescent="0.25">
      <c r="A15380">
        <v>7640</v>
      </c>
      <c r="B15380" s="1">
        <f>DATE(2020,12,1) + TIME(0,0,0)</f>
        <v>44166</v>
      </c>
      <c r="C15380">
        <v>24.426136017000001</v>
      </c>
    </row>
    <row r="15381" spans="1:3" x14ac:dyDescent="0.25">
      <c r="A15381">
        <v>7671</v>
      </c>
      <c r="B15381" s="1">
        <f>DATE(2021,1,1) + TIME(0,0,0)</f>
        <v>44197</v>
      </c>
      <c r="C15381">
        <v>24.439224243000002</v>
      </c>
    </row>
    <row r="15382" spans="1:3" x14ac:dyDescent="0.25">
      <c r="A15382">
        <v>7702</v>
      </c>
      <c r="B15382" s="1">
        <f>DATE(2021,2,1) + TIME(0,0,0)</f>
        <v>44228</v>
      </c>
      <c r="C15382">
        <v>24.452274323000001</v>
      </c>
    </row>
    <row r="15383" spans="1:3" x14ac:dyDescent="0.25">
      <c r="A15383">
        <v>7730</v>
      </c>
      <c r="B15383" s="1">
        <f>DATE(2021,3,1) + TIME(0,0,0)</f>
        <v>44256</v>
      </c>
      <c r="C15383">
        <v>24.464027405</v>
      </c>
    </row>
    <row r="15384" spans="1:3" x14ac:dyDescent="0.25">
      <c r="A15384">
        <v>7761</v>
      </c>
      <c r="B15384" s="1">
        <f>DATE(2021,4,1) + TIME(0,0,0)</f>
        <v>44287</v>
      </c>
      <c r="C15384">
        <v>24.477003098000001</v>
      </c>
    </row>
    <row r="15385" spans="1:3" x14ac:dyDescent="0.25">
      <c r="A15385">
        <v>7791</v>
      </c>
      <c r="B15385" s="1">
        <f>DATE(2021,5,1) + TIME(0,0,0)</f>
        <v>44317</v>
      </c>
      <c r="C15385">
        <v>24.489524841000001</v>
      </c>
    </row>
    <row r="15386" spans="1:3" x14ac:dyDescent="0.25">
      <c r="A15386">
        <v>7822</v>
      </c>
      <c r="B15386" s="1">
        <f>DATE(2021,6,1) + TIME(0,0,0)</f>
        <v>44348</v>
      </c>
      <c r="C15386">
        <v>24.502426147000001</v>
      </c>
    </row>
    <row r="15387" spans="1:3" x14ac:dyDescent="0.25">
      <c r="A15387">
        <v>7852</v>
      </c>
      <c r="B15387" s="1">
        <f>DATE(2021,7,1) + TIME(0,0,0)</f>
        <v>44378</v>
      </c>
      <c r="C15387">
        <v>24.514875411999999</v>
      </c>
    </row>
    <row r="15388" spans="1:3" x14ac:dyDescent="0.25">
      <c r="A15388">
        <v>7883</v>
      </c>
      <c r="B15388" s="1">
        <f>DATE(2021,8,1) + TIME(0,0,0)</f>
        <v>44409</v>
      </c>
      <c r="C15388">
        <v>24.527702332</v>
      </c>
    </row>
    <row r="15389" spans="1:3" x14ac:dyDescent="0.25">
      <c r="A15389">
        <v>7914</v>
      </c>
      <c r="B15389" s="1">
        <f>DATE(2021,9,1) + TIME(0,0,0)</f>
        <v>44440</v>
      </c>
      <c r="C15389">
        <v>24.540493010999999</v>
      </c>
    </row>
    <row r="15390" spans="1:3" x14ac:dyDescent="0.25">
      <c r="A15390">
        <v>7944</v>
      </c>
      <c r="B15390" s="1">
        <f>DATE(2021,10,1) + TIME(0,0,0)</f>
        <v>44470</v>
      </c>
      <c r="C15390">
        <v>24.552835464000001</v>
      </c>
    </row>
    <row r="15391" spans="1:3" x14ac:dyDescent="0.25">
      <c r="A15391">
        <v>7975</v>
      </c>
      <c r="B15391" s="1">
        <f>DATE(2021,11,1) + TIME(0,0,0)</f>
        <v>44501</v>
      </c>
      <c r="C15391">
        <v>24.565553664999999</v>
      </c>
    </row>
    <row r="15392" spans="1:3" x14ac:dyDescent="0.25">
      <c r="A15392">
        <v>8005</v>
      </c>
      <c r="B15392" s="1">
        <f>DATE(2021,12,1) + TIME(0,0,0)</f>
        <v>44531</v>
      </c>
      <c r="C15392">
        <v>24.577825546</v>
      </c>
    </row>
    <row r="15393" spans="1:3" x14ac:dyDescent="0.25">
      <c r="A15393">
        <v>8036</v>
      </c>
      <c r="B15393" s="1">
        <f>DATE(2022,1,1) + TIME(0,0,0)</f>
        <v>44562</v>
      </c>
      <c r="C15393">
        <v>24.590471268000002</v>
      </c>
    </row>
    <row r="15394" spans="1:3" x14ac:dyDescent="0.25">
      <c r="A15394">
        <v>8067</v>
      </c>
      <c r="B15394" s="1">
        <f>DATE(2022,2,1) + TIME(0,0,0)</f>
        <v>44593</v>
      </c>
      <c r="C15394">
        <v>24.60308075</v>
      </c>
    </row>
    <row r="15395" spans="1:3" x14ac:dyDescent="0.25">
      <c r="A15395">
        <v>8095</v>
      </c>
      <c r="B15395" s="1">
        <f>DATE(2022,3,1) + TIME(0,0,0)</f>
        <v>44621</v>
      </c>
      <c r="C15395">
        <v>24.614437103</v>
      </c>
    </row>
    <row r="15396" spans="1:3" x14ac:dyDescent="0.25">
      <c r="A15396">
        <v>8126</v>
      </c>
      <c r="B15396" s="1">
        <f>DATE(2022,4,1) + TIME(0,0,0)</f>
        <v>44652</v>
      </c>
      <c r="C15396">
        <v>24.626977921000002</v>
      </c>
    </row>
    <row r="15397" spans="1:3" x14ac:dyDescent="0.25">
      <c r="A15397">
        <v>8156</v>
      </c>
      <c r="B15397" s="1">
        <f>DATE(2022,5,1) + TIME(0,0,0)</f>
        <v>44682</v>
      </c>
      <c r="C15397">
        <v>24.639080048</v>
      </c>
    </row>
    <row r="15398" spans="1:3" x14ac:dyDescent="0.25">
      <c r="A15398">
        <v>8187</v>
      </c>
      <c r="B15398" s="1">
        <f>DATE(2022,6,1) + TIME(0,0,0)</f>
        <v>44713</v>
      </c>
      <c r="C15398">
        <v>24.651548386000002</v>
      </c>
    </row>
    <row r="15399" spans="1:3" x14ac:dyDescent="0.25">
      <c r="A15399">
        <v>8217</v>
      </c>
      <c r="B15399" s="1">
        <f>DATE(2022,7,1) + TIME(0,0,0)</f>
        <v>44743</v>
      </c>
      <c r="C15399">
        <v>24.663583755000001</v>
      </c>
    </row>
    <row r="15400" spans="1:3" x14ac:dyDescent="0.25">
      <c r="A15400">
        <v>8248</v>
      </c>
      <c r="B15400" s="1">
        <f>DATE(2022,8,1) + TIME(0,0,0)</f>
        <v>44774</v>
      </c>
      <c r="C15400">
        <v>24.675983428999999</v>
      </c>
    </row>
    <row r="15401" spans="1:3" x14ac:dyDescent="0.25">
      <c r="A15401">
        <v>8279</v>
      </c>
      <c r="B15401" s="1">
        <f>DATE(2022,9,1) + TIME(0,0,0)</f>
        <v>44805</v>
      </c>
      <c r="C15401">
        <v>24.688348770000001</v>
      </c>
    </row>
    <row r="15402" spans="1:3" x14ac:dyDescent="0.25">
      <c r="A15402">
        <v>8309</v>
      </c>
      <c r="B15402" s="1">
        <f>DATE(2022,10,1) + TIME(0,0,0)</f>
        <v>44835</v>
      </c>
      <c r="C15402">
        <v>24.700281143000002</v>
      </c>
    </row>
    <row r="15403" spans="1:3" x14ac:dyDescent="0.25">
      <c r="A15403">
        <v>8340</v>
      </c>
      <c r="B15403" s="1">
        <f>DATE(2022,11,1) + TIME(0,0,0)</f>
        <v>44866</v>
      </c>
      <c r="C15403">
        <v>24.71257782</v>
      </c>
    </row>
    <row r="15404" spans="1:3" x14ac:dyDescent="0.25">
      <c r="A15404">
        <v>8370</v>
      </c>
      <c r="B15404" s="1">
        <f>DATE(2022,12,1) + TIME(0,0,0)</f>
        <v>44896</v>
      </c>
      <c r="C15404">
        <v>24.724443436000001</v>
      </c>
    </row>
    <row r="15405" spans="1:3" x14ac:dyDescent="0.25">
      <c r="A15405">
        <v>8401</v>
      </c>
      <c r="B15405" s="1">
        <f>DATE(2023,1,1) + TIME(0,0,0)</f>
        <v>44927</v>
      </c>
      <c r="C15405">
        <v>24.736671447999999</v>
      </c>
    </row>
    <row r="15406" spans="1:3" x14ac:dyDescent="0.25">
      <c r="A15406">
        <v>8432</v>
      </c>
      <c r="B15406" s="1">
        <f>DATE(2023,2,1) + TIME(0,0,0)</f>
        <v>44958</v>
      </c>
      <c r="C15406">
        <v>24.748865127999998</v>
      </c>
    </row>
    <row r="15407" spans="1:3" x14ac:dyDescent="0.25">
      <c r="A15407">
        <v>8460</v>
      </c>
      <c r="B15407" s="1">
        <f>DATE(2023,3,1) + TIME(0,0,0)</f>
        <v>44986</v>
      </c>
      <c r="C15407">
        <v>24.759847641</v>
      </c>
    </row>
    <row r="15408" spans="1:3" x14ac:dyDescent="0.25">
      <c r="A15408">
        <v>8491</v>
      </c>
      <c r="B15408" s="1">
        <f>DATE(2023,4,1) + TIME(0,0,0)</f>
        <v>45017</v>
      </c>
      <c r="C15408">
        <v>24.771976470999999</v>
      </c>
    </row>
    <row r="15409" spans="1:3" x14ac:dyDescent="0.25">
      <c r="A15409">
        <v>8521</v>
      </c>
      <c r="B15409" s="1">
        <f>DATE(2023,5,1) + TIME(0,0,0)</f>
        <v>45047</v>
      </c>
      <c r="C15409">
        <v>24.783679962000001</v>
      </c>
    </row>
    <row r="15410" spans="1:3" x14ac:dyDescent="0.25">
      <c r="A15410">
        <v>8552</v>
      </c>
      <c r="B15410" s="1">
        <f>DATE(2023,6,1) + TIME(0,0,0)</f>
        <v>45078</v>
      </c>
      <c r="C15410">
        <v>24.795740127999998</v>
      </c>
    </row>
    <row r="15411" spans="1:3" x14ac:dyDescent="0.25">
      <c r="A15411">
        <v>8582</v>
      </c>
      <c r="B15411" s="1">
        <f>DATE(2023,7,1) + TIME(0,0,0)</f>
        <v>45108</v>
      </c>
      <c r="C15411">
        <v>24.807378769</v>
      </c>
    </row>
    <row r="15412" spans="1:3" x14ac:dyDescent="0.25">
      <c r="A15412">
        <v>8613</v>
      </c>
      <c r="B15412" s="1">
        <f>DATE(2023,8,1) + TIME(0,0,0)</f>
        <v>45139</v>
      </c>
      <c r="C15412">
        <v>24.819372177000002</v>
      </c>
    </row>
    <row r="15413" spans="1:3" x14ac:dyDescent="0.25">
      <c r="A15413">
        <v>8644</v>
      </c>
      <c r="B15413" s="1">
        <f>DATE(2023,9,1) + TIME(0,0,0)</f>
        <v>45170</v>
      </c>
      <c r="C15413">
        <v>24.83133316</v>
      </c>
    </row>
    <row r="15414" spans="1:3" x14ac:dyDescent="0.25">
      <c r="A15414">
        <v>8674</v>
      </c>
      <c r="B15414" s="1">
        <f>DATE(2023,10,1) + TIME(0,0,0)</f>
        <v>45200</v>
      </c>
      <c r="C15414">
        <v>24.842876434000001</v>
      </c>
    </row>
    <row r="15415" spans="1:3" x14ac:dyDescent="0.25">
      <c r="A15415">
        <v>8705</v>
      </c>
      <c r="B15415" s="1">
        <f>DATE(2023,11,1) + TIME(0,0,0)</f>
        <v>45231</v>
      </c>
      <c r="C15415">
        <v>24.85477066</v>
      </c>
    </row>
    <row r="15416" spans="1:3" x14ac:dyDescent="0.25">
      <c r="A15416">
        <v>8735</v>
      </c>
      <c r="B15416" s="1">
        <f>DATE(2023,12,1) + TIME(0,0,0)</f>
        <v>45261</v>
      </c>
      <c r="C15416">
        <v>24.866249084</v>
      </c>
    </row>
    <row r="15417" spans="1:3" x14ac:dyDescent="0.25">
      <c r="A15417">
        <v>8766</v>
      </c>
      <c r="B15417" s="1">
        <f>DATE(2024,1,1) + TIME(0,0,0)</f>
        <v>45292</v>
      </c>
      <c r="C15417">
        <v>24.878078461000001</v>
      </c>
    </row>
    <row r="15418" spans="1:3" x14ac:dyDescent="0.25">
      <c r="A15418">
        <v>8797</v>
      </c>
      <c r="B15418" s="1">
        <f>DATE(2024,2,1) + TIME(0,0,0)</f>
        <v>45323</v>
      </c>
      <c r="C15418">
        <v>24.889875411999999</v>
      </c>
    </row>
    <row r="15419" spans="1:3" x14ac:dyDescent="0.25">
      <c r="A15419">
        <v>8826</v>
      </c>
      <c r="B15419" s="1">
        <f>DATE(2024,3,1) + TIME(0,0,0)</f>
        <v>45352</v>
      </c>
      <c r="C15419">
        <v>24.900880814000001</v>
      </c>
    </row>
    <row r="15420" spans="1:3" x14ac:dyDescent="0.25">
      <c r="A15420">
        <v>8857</v>
      </c>
      <c r="B15420" s="1">
        <f>DATE(2024,4,1) + TIME(0,0,0)</f>
        <v>45383</v>
      </c>
      <c r="C15420">
        <v>24.912612915</v>
      </c>
    </row>
    <row r="15421" spans="1:3" x14ac:dyDescent="0.25">
      <c r="A15421">
        <v>8887</v>
      </c>
      <c r="B15421" s="1">
        <f>DATE(2024,5,1) + TIME(0,0,0)</f>
        <v>45413</v>
      </c>
      <c r="C15421">
        <v>24.923936844</v>
      </c>
    </row>
    <row r="15422" spans="1:3" x14ac:dyDescent="0.25">
      <c r="A15422">
        <v>8918</v>
      </c>
      <c r="B15422" s="1">
        <f>DATE(2024,6,1) + TIME(0,0,0)</f>
        <v>45444</v>
      </c>
      <c r="C15422">
        <v>24.935604094999999</v>
      </c>
    </row>
    <row r="15423" spans="1:3" x14ac:dyDescent="0.25">
      <c r="A15423">
        <v>8948</v>
      </c>
      <c r="B15423" s="1">
        <f>DATE(2024,7,1) + TIME(0,0,0)</f>
        <v>45474</v>
      </c>
      <c r="C15423">
        <v>24.946866989</v>
      </c>
    </row>
    <row r="15424" spans="1:3" x14ac:dyDescent="0.25">
      <c r="A15424">
        <v>8979</v>
      </c>
      <c r="B15424" s="1">
        <f>DATE(2024,8,1) + TIME(0,0,0)</f>
        <v>45505</v>
      </c>
      <c r="C15424">
        <v>24.958471297999999</v>
      </c>
    </row>
    <row r="15425" spans="1:3" x14ac:dyDescent="0.25">
      <c r="A15425">
        <v>9010</v>
      </c>
      <c r="B15425" s="1">
        <f>DATE(2024,9,1) + TIME(0,0,0)</f>
        <v>45536</v>
      </c>
      <c r="C15425">
        <v>24.970045089999999</v>
      </c>
    </row>
    <row r="15426" spans="1:3" x14ac:dyDescent="0.25">
      <c r="A15426">
        <v>9040</v>
      </c>
      <c r="B15426" s="1">
        <f>DATE(2024,10,1) + TIME(0,0,0)</f>
        <v>45566</v>
      </c>
      <c r="C15426">
        <v>24.981216431</v>
      </c>
    </row>
    <row r="15427" spans="1:3" x14ac:dyDescent="0.25">
      <c r="A15427">
        <v>9071</v>
      </c>
      <c r="B15427" s="1">
        <f>DATE(2024,11,1) + TIME(0,0,0)</f>
        <v>45597</v>
      </c>
      <c r="C15427">
        <v>24.99272728</v>
      </c>
    </row>
    <row r="15428" spans="1:3" x14ac:dyDescent="0.25">
      <c r="A15428">
        <v>9101</v>
      </c>
      <c r="B15428" s="1">
        <f>DATE(2024,12,1) + TIME(0,0,0)</f>
        <v>45627</v>
      </c>
      <c r="C15428">
        <v>25.003837584999999</v>
      </c>
    </row>
    <row r="15429" spans="1:3" x14ac:dyDescent="0.25">
      <c r="A15429">
        <v>9132</v>
      </c>
      <c r="B15429" s="1">
        <f>DATE(2025,1,1) + TIME(0,0,0)</f>
        <v>45658</v>
      </c>
      <c r="C15429">
        <v>25.015287399000002</v>
      </c>
    </row>
    <row r="15430" spans="1:3" x14ac:dyDescent="0.25">
      <c r="A15430">
        <v>9163</v>
      </c>
      <c r="B15430" s="1">
        <f>DATE(2025,2,1) + TIME(0,0,0)</f>
        <v>45689</v>
      </c>
      <c r="C15430">
        <v>25.026704788</v>
      </c>
    </row>
    <row r="15431" spans="1:3" x14ac:dyDescent="0.25">
      <c r="A15431">
        <v>9191</v>
      </c>
      <c r="B15431" s="1">
        <f>DATE(2025,3,1) + TIME(0,0,0)</f>
        <v>45717</v>
      </c>
      <c r="C15431">
        <v>25.036991119</v>
      </c>
    </row>
    <row r="15432" spans="1:3" x14ac:dyDescent="0.25">
      <c r="A15432">
        <v>9222</v>
      </c>
      <c r="B15432" s="1">
        <f>DATE(2025,4,1) + TIME(0,0,0)</f>
        <v>45748</v>
      </c>
      <c r="C15432">
        <v>25.048351287999999</v>
      </c>
    </row>
    <row r="15433" spans="1:3" x14ac:dyDescent="0.25">
      <c r="A15433">
        <v>9252</v>
      </c>
      <c r="B15433" s="1">
        <f>DATE(2025,5,1) + TIME(0,0,0)</f>
        <v>45778</v>
      </c>
      <c r="C15433">
        <v>25.059314728</v>
      </c>
    </row>
    <row r="15434" spans="1:3" x14ac:dyDescent="0.25">
      <c r="A15434">
        <v>9283</v>
      </c>
      <c r="B15434" s="1">
        <f>DATE(2025,6,1) + TIME(0,0,0)</f>
        <v>45809</v>
      </c>
      <c r="C15434">
        <v>25.070613860999998</v>
      </c>
    </row>
    <row r="15435" spans="1:3" x14ac:dyDescent="0.25">
      <c r="A15435">
        <v>9313</v>
      </c>
      <c r="B15435" s="1">
        <f>DATE(2025,7,1) + TIME(0,0,0)</f>
        <v>45839</v>
      </c>
      <c r="C15435">
        <v>25.081520081000001</v>
      </c>
    </row>
    <row r="15436" spans="1:3" x14ac:dyDescent="0.25">
      <c r="A15436">
        <v>9344</v>
      </c>
      <c r="B15436" s="1">
        <f>DATE(2025,8,1) + TIME(0,0,0)</f>
        <v>45870</v>
      </c>
      <c r="C15436">
        <v>25.092758179</v>
      </c>
    </row>
    <row r="15437" spans="1:3" x14ac:dyDescent="0.25">
      <c r="A15437">
        <v>9375</v>
      </c>
      <c r="B15437" s="1">
        <f>DATE(2025,9,1) + TIME(0,0,0)</f>
        <v>45901</v>
      </c>
      <c r="C15437">
        <v>25.103967666999999</v>
      </c>
    </row>
    <row r="15438" spans="1:3" x14ac:dyDescent="0.25">
      <c r="A15438">
        <v>9405</v>
      </c>
      <c r="B15438" s="1">
        <f>DATE(2025,10,1) + TIME(0,0,0)</f>
        <v>45931</v>
      </c>
      <c r="C15438">
        <v>25.114788054999998</v>
      </c>
    </row>
    <row r="15439" spans="1:3" x14ac:dyDescent="0.25">
      <c r="A15439">
        <v>9436</v>
      </c>
      <c r="B15439" s="1">
        <f>DATE(2025,11,1) + TIME(0,0,0)</f>
        <v>45962</v>
      </c>
      <c r="C15439">
        <v>25.125938416</v>
      </c>
    </row>
    <row r="15440" spans="1:3" x14ac:dyDescent="0.25">
      <c r="A15440">
        <v>9466</v>
      </c>
      <c r="B15440" s="1">
        <f>DATE(2025,12,1) + TIME(0,0,0)</f>
        <v>45992</v>
      </c>
      <c r="C15440">
        <v>25.136703490999999</v>
      </c>
    </row>
    <row r="15441" spans="1:3" x14ac:dyDescent="0.25">
      <c r="A15441">
        <v>9497</v>
      </c>
      <c r="B15441" s="1">
        <f>DATE(2026,1,1) + TIME(0,0,0)</f>
        <v>46023</v>
      </c>
      <c r="C15441">
        <v>25.147796630999999</v>
      </c>
    </row>
    <row r="15442" spans="1:3" x14ac:dyDescent="0.25">
      <c r="A15442">
        <v>9528</v>
      </c>
      <c r="B15442" s="1">
        <f>DATE(2026,2,1) + TIME(0,0,0)</f>
        <v>46054</v>
      </c>
      <c r="C15442">
        <v>25.158859252999999</v>
      </c>
    </row>
    <row r="15443" spans="1:3" x14ac:dyDescent="0.25">
      <c r="A15443">
        <v>9556</v>
      </c>
      <c r="B15443" s="1">
        <f>DATE(2026,3,1) + TIME(0,0,0)</f>
        <v>46082</v>
      </c>
      <c r="C15443">
        <v>25.168828963999999</v>
      </c>
    </row>
    <row r="15444" spans="1:3" x14ac:dyDescent="0.25">
      <c r="A15444">
        <v>9587</v>
      </c>
      <c r="B15444" s="1">
        <f>DATE(2026,4,1) + TIME(0,0,0)</f>
        <v>46113</v>
      </c>
      <c r="C15444">
        <v>25.179838181000001</v>
      </c>
    </row>
    <row r="15445" spans="1:3" x14ac:dyDescent="0.25">
      <c r="A15445">
        <v>9617</v>
      </c>
      <c r="B15445" s="1">
        <f>DATE(2026,5,1) + TIME(0,0,0)</f>
        <v>46143</v>
      </c>
      <c r="C15445">
        <v>25.19046402</v>
      </c>
    </row>
    <row r="15446" spans="1:3" x14ac:dyDescent="0.25">
      <c r="A15446">
        <v>9648</v>
      </c>
      <c r="B15446" s="1">
        <f>DATE(2026,6,1) + TIME(0,0,0)</f>
        <v>46174</v>
      </c>
      <c r="C15446">
        <v>25.201416016</v>
      </c>
    </row>
    <row r="15447" spans="1:3" x14ac:dyDescent="0.25">
      <c r="A15447">
        <v>9678</v>
      </c>
      <c r="B15447" s="1">
        <f>DATE(2026,7,1) + TIME(0,0,0)</f>
        <v>46204</v>
      </c>
      <c r="C15447">
        <v>25.211988449</v>
      </c>
    </row>
    <row r="15448" spans="1:3" x14ac:dyDescent="0.25">
      <c r="A15448">
        <v>9709</v>
      </c>
      <c r="B15448" s="1">
        <f>DATE(2026,8,1) + TIME(0,0,0)</f>
        <v>46235</v>
      </c>
      <c r="C15448">
        <v>25.222887039</v>
      </c>
    </row>
    <row r="15449" spans="1:3" x14ac:dyDescent="0.25">
      <c r="A15449">
        <v>9740</v>
      </c>
      <c r="B15449" s="1">
        <f>DATE(2026,9,1) + TIME(0,0,0)</f>
        <v>46266</v>
      </c>
      <c r="C15449">
        <v>25.233755112000001</v>
      </c>
    </row>
    <row r="15450" spans="1:3" x14ac:dyDescent="0.25">
      <c r="A15450">
        <v>9770</v>
      </c>
      <c r="B15450" s="1">
        <f>DATE(2026,10,1) + TIME(0,0,0)</f>
        <v>46296</v>
      </c>
      <c r="C15450">
        <v>25.244247436999999</v>
      </c>
    </row>
    <row r="15451" spans="1:3" x14ac:dyDescent="0.25">
      <c r="A15451">
        <v>9801</v>
      </c>
      <c r="B15451" s="1">
        <f>DATE(2026,11,1) + TIME(0,0,0)</f>
        <v>46327</v>
      </c>
      <c r="C15451">
        <v>25.255062103</v>
      </c>
    </row>
    <row r="15452" spans="1:3" x14ac:dyDescent="0.25">
      <c r="A15452">
        <v>9831</v>
      </c>
      <c r="B15452" s="1">
        <f>DATE(2026,12,1) + TIME(0,0,0)</f>
        <v>46357</v>
      </c>
      <c r="C15452">
        <v>25.26550293</v>
      </c>
    </row>
    <row r="15453" spans="1:3" x14ac:dyDescent="0.25">
      <c r="A15453">
        <v>9862</v>
      </c>
      <c r="B15453" s="1">
        <f>DATE(2027,1,1) + TIME(0,0,0)</f>
        <v>46388</v>
      </c>
      <c r="C15453">
        <v>25.276264190999999</v>
      </c>
    </row>
    <row r="15454" spans="1:3" x14ac:dyDescent="0.25">
      <c r="A15454">
        <v>9893</v>
      </c>
      <c r="B15454" s="1">
        <f>DATE(2027,2,1) + TIME(0,0,0)</f>
        <v>46419</v>
      </c>
      <c r="C15454">
        <v>25.286996841000001</v>
      </c>
    </row>
    <row r="15455" spans="1:3" x14ac:dyDescent="0.25">
      <c r="A15455">
        <v>9921</v>
      </c>
      <c r="B15455" s="1">
        <f>DATE(2027,3,1) + TIME(0,0,0)</f>
        <v>46447</v>
      </c>
      <c r="C15455">
        <v>25.296669005999998</v>
      </c>
    </row>
    <row r="15456" spans="1:3" x14ac:dyDescent="0.25">
      <c r="A15456">
        <v>9952</v>
      </c>
      <c r="B15456" s="1">
        <f>DATE(2027,4,1) + TIME(0,0,0)</f>
        <v>46478</v>
      </c>
      <c r="C15456">
        <v>25.307352066</v>
      </c>
    </row>
    <row r="15457" spans="1:3" x14ac:dyDescent="0.25">
      <c r="A15457">
        <v>9982</v>
      </c>
      <c r="B15457" s="1">
        <f>DATE(2027,5,1) + TIME(0,0,0)</f>
        <v>46508</v>
      </c>
      <c r="C15457">
        <v>25.317665099999999</v>
      </c>
    </row>
    <row r="15458" spans="1:3" x14ac:dyDescent="0.25">
      <c r="A15458">
        <v>10013</v>
      </c>
      <c r="B15458" s="1">
        <f>DATE(2027,6,1) + TIME(0,0,0)</f>
        <v>46539</v>
      </c>
      <c r="C15458">
        <v>25.328294754000002</v>
      </c>
    </row>
    <row r="15459" spans="1:3" x14ac:dyDescent="0.25">
      <c r="A15459">
        <v>10043</v>
      </c>
      <c r="B15459" s="1">
        <f>DATE(2027,7,1) + TIME(0,0,0)</f>
        <v>46569</v>
      </c>
      <c r="C15459">
        <v>25.33855629</v>
      </c>
    </row>
    <row r="15460" spans="1:3" x14ac:dyDescent="0.25">
      <c r="A15460">
        <v>10074</v>
      </c>
      <c r="B15460" s="1">
        <f>DATE(2027,8,1) + TIME(0,0,0)</f>
        <v>46600</v>
      </c>
      <c r="C15460">
        <v>25.349136352999999</v>
      </c>
    </row>
    <row r="15461" spans="1:3" x14ac:dyDescent="0.25">
      <c r="A15461">
        <v>10105</v>
      </c>
      <c r="B15461" s="1">
        <f>DATE(2027,9,1) + TIME(0,0,0)</f>
        <v>46631</v>
      </c>
      <c r="C15461">
        <v>25.359689713000002</v>
      </c>
    </row>
    <row r="15462" spans="1:3" x14ac:dyDescent="0.25">
      <c r="A15462">
        <v>10135</v>
      </c>
      <c r="B15462" s="1">
        <f>DATE(2027,10,1) + TIME(0,0,0)</f>
        <v>46661</v>
      </c>
      <c r="C15462">
        <v>25.369876862000002</v>
      </c>
    </row>
    <row r="15463" spans="1:3" x14ac:dyDescent="0.25">
      <c r="A15463">
        <v>10166</v>
      </c>
      <c r="B15463" s="1">
        <f>DATE(2027,11,1) + TIME(0,0,0)</f>
        <v>46692</v>
      </c>
      <c r="C15463">
        <v>25.380378723</v>
      </c>
    </row>
    <row r="15464" spans="1:3" x14ac:dyDescent="0.25">
      <c r="A15464">
        <v>10196</v>
      </c>
      <c r="B15464" s="1">
        <f>DATE(2027,12,1) + TIME(0,0,0)</f>
        <v>46722</v>
      </c>
      <c r="C15464">
        <v>25.390518188000001</v>
      </c>
    </row>
    <row r="15465" spans="1:3" x14ac:dyDescent="0.25">
      <c r="A15465">
        <v>10227</v>
      </c>
      <c r="B15465" s="1">
        <f>DATE(2028,1,1) + TIME(0,0,0)</f>
        <v>46753</v>
      </c>
      <c r="C15465">
        <v>25.400970459</v>
      </c>
    </row>
    <row r="15466" spans="1:3" x14ac:dyDescent="0.25">
      <c r="A15466">
        <v>10258</v>
      </c>
      <c r="B15466" s="1">
        <f>DATE(2028,2,1) + TIME(0,0,0)</f>
        <v>46784</v>
      </c>
      <c r="C15466">
        <v>25.411397934</v>
      </c>
    </row>
    <row r="15467" spans="1:3" x14ac:dyDescent="0.25">
      <c r="A15467">
        <v>10287</v>
      </c>
      <c r="B15467" s="1">
        <f>DATE(2028,3,1) + TIME(0,0,0)</f>
        <v>46813</v>
      </c>
      <c r="C15467">
        <v>25.421129227000002</v>
      </c>
    </row>
    <row r="15468" spans="1:3" x14ac:dyDescent="0.25">
      <c r="A15468">
        <v>10318</v>
      </c>
      <c r="B15468" s="1">
        <f>DATE(2028,4,1) + TIME(0,0,0)</f>
        <v>46844</v>
      </c>
      <c r="C15468">
        <v>25.431507110999998</v>
      </c>
    </row>
    <row r="15469" spans="1:3" x14ac:dyDescent="0.25">
      <c r="A15469">
        <v>10348</v>
      </c>
      <c r="B15469" s="1">
        <f>DATE(2028,5,1) + TIME(0,0,0)</f>
        <v>46874</v>
      </c>
      <c r="C15469">
        <v>25.44152832</v>
      </c>
    </row>
    <row r="15470" spans="1:3" x14ac:dyDescent="0.25">
      <c r="A15470">
        <v>10379</v>
      </c>
      <c r="B15470" s="1">
        <f>DATE(2028,6,1) + TIME(0,0,0)</f>
        <v>46905</v>
      </c>
      <c r="C15470">
        <v>25.451858520999998</v>
      </c>
    </row>
    <row r="15471" spans="1:3" x14ac:dyDescent="0.25">
      <c r="A15471">
        <v>10409</v>
      </c>
      <c r="B15471" s="1">
        <f>DATE(2028,7,1) + TIME(0,0,0)</f>
        <v>46935</v>
      </c>
      <c r="C15471">
        <v>25.461832047000001</v>
      </c>
    </row>
    <row r="15472" spans="1:3" x14ac:dyDescent="0.25">
      <c r="A15472">
        <v>10440</v>
      </c>
      <c r="B15472" s="1">
        <f>DATE(2028,8,1) + TIME(0,0,0)</f>
        <v>46966</v>
      </c>
      <c r="C15472">
        <v>25.472112656</v>
      </c>
    </row>
    <row r="15473" spans="1:3" x14ac:dyDescent="0.25">
      <c r="A15473">
        <v>10471</v>
      </c>
      <c r="B15473" s="1">
        <f>DATE(2028,9,1) + TIME(0,0,0)</f>
        <v>46997</v>
      </c>
      <c r="C15473">
        <v>25.482372284</v>
      </c>
    </row>
    <row r="15474" spans="1:3" x14ac:dyDescent="0.25">
      <c r="A15474">
        <v>10501</v>
      </c>
      <c r="B15474" s="1">
        <f>DATE(2028,10,1) + TIME(0,0,0)</f>
        <v>47027</v>
      </c>
      <c r="C15474">
        <v>25.492277144999999</v>
      </c>
    </row>
    <row r="15475" spans="1:3" x14ac:dyDescent="0.25">
      <c r="A15475">
        <v>10532</v>
      </c>
      <c r="B15475" s="1">
        <f>DATE(2028,11,1) + TIME(0,0,0)</f>
        <v>47058</v>
      </c>
      <c r="C15475">
        <v>25.502487183</v>
      </c>
    </row>
    <row r="15476" spans="1:3" x14ac:dyDescent="0.25">
      <c r="A15476">
        <v>10562</v>
      </c>
      <c r="B15476" s="1">
        <f>DATE(2028,12,1) + TIME(0,0,0)</f>
        <v>47088</v>
      </c>
      <c r="C15476">
        <v>25.512346268000002</v>
      </c>
    </row>
    <row r="15477" spans="1:3" x14ac:dyDescent="0.25">
      <c r="A15477">
        <v>10593</v>
      </c>
      <c r="B15477" s="1">
        <f>DATE(2029,1,1) + TIME(0,0,0)</f>
        <v>47119</v>
      </c>
      <c r="C15477">
        <v>25.522512436</v>
      </c>
    </row>
    <row r="15478" spans="1:3" x14ac:dyDescent="0.25">
      <c r="A15478">
        <v>10624</v>
      </c>
      <c r="B15478" s="1">
        <f>DATE(2029,2,1) + TIME(0,0,0)</f>
        <v>47150</v>
      </c>
      <c r="C15478">
        <v>25.532653808999999</v>
      </c>
    </row>
    <row r="15479" spans="1:3" x14ac:dyDescent="0.25">
      <c r="A15479">
        <v>10652</v>
      </c>
      <c r="B15479" s="1">
        <f>DATE(2029,3,1) + TIME(0,0,0)</f>
        <v>47178</v>
      </c>
      <c r="C15479">
        <v>25.541793822999999</v>
      </c>
    </row>
    <row r="15480" spans="1:3" x14ac:dyDescent="0.25">
      <c r="A15480">
        <v>10683</v>
      </c>
      <c r="B15480" s="1">
        <f>DATE(2029,4,1) + TIME(0,0,0)</f>
        <v>47209</v>
      </c>
      <c r="C15480">
        <v>25.551889419999998</v>
      </c>
    </row>
    <row r="15481" spans="1:3" x14ac:dyDescent="0.25">
      <c r="A15481">
        <v>10713</v>
      </c>
      <c r="B15481" s="1">
        <f>DATE(2029,5,1) + TIME(0,0,0)</f>
        <v>47239</v>
      </c>
      <c r="C15481">
        <v>25.561639786000001</v>
      </c>
    </row>
    <row r="15482" spans="1:3" x14ac:dyDescent="0.25">
      <c r="A15482">
        <v>10744</v>
      </c>
      <c r="B15482" s="1">
        <f>DATE(2029,6,1) + TIME(0,0,0)</f>
        <v>47270</v>
      </c>
      <c r="C15482">
        <v>25.571691513000001</v>
      </c>
    </row>
    <row r="15483" spans="1:3" x14ac:dyDescent="0.25">
      <c r="A15483">
        <v>10774</v>
      </c>
      <c r="B15483" s="1">
        <f>DATE(2029,7,1) + TIME(0,0,0)</f>
        <v>47300</v>
      </c>
      <c r="C15483">
        <v>25.581399917999999</v>
      </c>
    </row>
    <row r="15484" spans="1:3" x14ac:dyDescent="0.25">
      <c r="A15484">
        <v>10805</v>
      </c>
      <c r="B15484" s="1">
        <f>DATE(2029,8,1) + TIME(0,0,0)</f>
        <v>47331</v>
      </c>
      <c r="C15484">
        <v>25.591407776</v>
      </c>
    </row>
    <row r="15485" spans="1:3" x14ac:dyDescent="0.25">
      <c r="A15485">
        <v>10836</v>
      </c>
      <c r="B15485" s="1">
        <f>DATE(2029,9,1) + TIME(0,0,0)</f>
        <v>47362</v>
      </c>
      <c r="C15485">
        <v>25.601392745999998</v>
      </c>
    </row>
    <row r="15486" spans="1:3" x14ac:dyDescent="0.25">
      <c r="A15486">
        <v>10866</v>
      </c>
      <c r="B15486" s="1">
        <f>DATE(2029,10,1) + TIME(0,0,0)</f>
        <v>47392</v>
      </c>
      <c r="C15486">
        <v>25.611034393000001</v>
      </c>
    </row>
    <row r="15487" spans="1:3" x14ac:dyDescent="0.25">
      <c r="A15487">
        <v>10897</v>
      </c>
      <c r="B15487" s="1">
        <f>DATE(2029,11,1) + TIME(0,0,0)</f>
        <v>47423</v>
      </c>
      <c r="C15487">
        <v>25.620977402000001</v>
      </c>
    </row>
    <row r="15488" spans="1:3" x14ac:dyDescent="0.25">
      <c r="A15488">
        <v>10927</v>
      </c>
      <c r="B15488" s="1">
        <f>DATE(2029,12,1) + TIME(0,0,0)</f>
        <v>47453</v>
      </c>
      <c r="C15488">
        <v>25.630577086999999</v>
      </c>
    </row>
    <row r="15489" spans="1:3" x14ac:dyDescent="0.25">
      <c r="A15489">
        <v>10958</v>
      </c>
      <c r="B15489" s="1">
        <f>DATE(2030,1,1) + TIME(0,0,0)</f>
        <v>47484</v>
      </c>
      <c r="C15489">
        <v>25.640476227000001</v>
      </c>
    </row>
    <row r="15490" spans="1:3" x14ac:dyDescent="0.25">
      <c r="A15490">
        <v>10989</v>
      </c>
      <c r="B15490" s="1">
        <f>DATE(2030,2,1) + TIME(0,0,0)</f>
        <v>47515</v>
      </c>
      <c r="C15490">
        <v>25.650354385</v>
      </c>
    </row>
    <row r="15491" spans="1:3" x14ac:dyDescent="0.25">
      <c r="A15491">
        <v>11017</v>
      </c>
      <c r="B15491" s="1">
        <f>DATE(2030,3,1) + TIME(0,0,0)</f>
        <v>47543</v>
      </c>
      <c r="C15491">
        <v>25.659257888999999</v>
      </c>
    </row>
    <row r="15492" spans="1:3" x14ac:dyDescent="0.25">
      <c r="A15492">
        <v>11048</v>
      </c>
      <c r="B15492" s="1">
        <f>DATE(2030,4,1) + TIME(0,0,0)</f>
        <v>47574</v>
      </c>
      <c r="C15492">
        <v>25.669094086000001</v>
      </c>
    </row>
    <row r="15493" spans="1:3" x14ac:dyDescent="0.25">
      <c r="A15493">
        <v>11078</v>
      </c>
      <c r="B15493" s="1">
        <f>DATE(2030,5,1) + TIME(0,0,0)</f>
        <v>47604</v>
      </c>
      <c r="C15493">
        <v>25.678592682000001</v>
      </c>
    </row>
    <row r="15494" spans="1:3" x14ac:dyDescent="0.25">
      <c r="A15494">
        <v>11109</v>
      </c>
      <c r="B15494" s="1">
        <f>DATE(2030,6,1) + TIME(0,0,0)</f>
        <v>47635</v>
      </c>
      <c r="C15494">
        <v>25.688386916999999</v>
      </c>
    </row>
    <row r="15495" spans="1:3" x14ac:dyDescent="0.25">
      <c r="A15495">
        <v>11139</v>
      </c>
      <c r="B15495" s="1">
        <f>DATE(2030,7,1) + TIME(0,0,0)</f>
        <v>47665</v>
      </c>
      <c r="C15495">
        <v>25.697845459</v>
      </c>
    </row>
    <row r="15496" spans="1:3" x14ac:dyDescent="0.25">
      <c r="A15496">
        <v>11170</v>
      </c>
      <c r="B15496" s="1">
        <f>DATE(2030,8,1) + TIME(0,0,0)</f>
        <v>47696</v>
      </c>
      <c r="C15496">
        <v>25.707599640000002</v>
      </c>
    </row>
    <row r="15497" spans="1:3" x14ac:dyDescent="0.25">
      <c r="A15497">
        <v>11201</v>
      </c>
      <c r="B15497" s="1">
        <f>DATE(2030,9,1) + TIME(0,0,0)</f>
        <v>47727</v>
      </c>
      <c r="C15497">
        <v>25.717330933</v>
      </c>
    </row>
    <row r="15498" spans="1:3" x14ac:dyDescent="0.25">
      <c r="A15498">
        <v>11231</v>
      </c>
      <c r="B15498" s="1">
        <f>DATE(2030,10,1) + TIME(0,0,0)</f>
        <v>47757</v>
      </c>
      <c r="C15498">
        <v>25.726730347</v>
      </c>
    </row>
    <row r="15499" spans="1:3" x14ac:dyDescent="0.25">
      <c r="A15499">
        <v>11262</v>
      </c>
      <c r="B15499" s="1">
        <f>DATE(2030,11,1) + TIME(0,0,0)</f>
        <v>47788</v>
      </c>
      <c r="C15499">
        <v>25.736423492</v>
      </c>
    </row>
    <row r="15500" spans="1:3" x14ac:dyDescent="0.25">
      <c r="A15500">
        <v>11292</v>
      </c>
      <c r="B15500" s="1">
        <f>DATE(2030,12,1) + TIME(0,0,0)</f>
        <v>47818</v>
      </c>
      <c r="C15500">
        <v>25.745782852000001</v>
      </c>
    </row>
    <row r="15501" spans="1:3" x14ac:dyDescent="0.25">
      <c r="A15501">
        <v>11323</v>
      </c>
      <c r="B15501" s="1">
        <f>DATE(2031,1,1) + TIME(0,0,0)</f>
        <v>47849</v>
      </c>
      <c r="C15501">
        <v>25.755435943999998</v>
      </c>
    </row>
    <row r="15502" spans="1:3" x14ac:dyDescent="0.25">
      <c r="A15502">
        <v>11354</v>
      </c>
      <c r="B15502" s="1">
        <f>DATE(2031,2,1) + TIME(0,0,0)</f>
        <v>47880</v>
      </c>
      <c r="C15502">
        <v>25.765068054</v>
      </c>
    </row>
    <row r="15503" spans="1:3" x14ac:dyDescent="0.25">
      <c r="A15503">
        <v>11382</v>
      </c>
      <c r="B15503" s="1">
        <f>DATE(2031,3,1) + TIME(0,0,0)</f>
        <v>47908</v>
      </c>
      <c r="C15503">
        <v>25.773750305</v>
      </c>
    </row>
    <row r="15504" spans="1:3" x14ac:dyDescent="0.25">
      <c r="A15504">
        <v>11413</v>
      </c>
      <c r="B15504" s="1">
        <f>DATE(2031,4,1) + TIME(0,0,0)</f>
        <v>47939</v>
      </c>
      <c r="C15504">
        <v>25.783344269000001</v>
      </c>
    </row>
    <row r="15505" spans="1:3" x14ac:dyDescent="0.25">
      <c r="A15505">
        <v>11443</v>
      </c>
      <c r="B15505" s="1">
        <f>DATE(2031,5,1) + TIME(0,0,0)</f>
        <v>47969</v>
      </c>
      <c r="C15505">
        <v>25.792610168</v>
      </c>
    </row>
    <row r="15506" spans="1:3" x14ac:dyDescent="0.25">
      <c r="A15506">
        <v>11474</v>
      </c>
      <c r="B15506" s="1">
        <f>DATE(2031,6,1) + TIME(0,0,0)</f>
        <v>48000</v>
      </c>
      <c r="C15506">
        <v>25.802165984999998</v>
      </c>
    </row>
    <row r="15507" spans="1:3" x14ac:dyDescent="0.25">
      <c r="A15507">
        <v>11504</v>
      </c>
      <c r="B15507" s="1">
        <f>DATE(2031,7,1) + TIME(0,0,0)</f>
        <v>48030</v>
      </c>
      <c r="C15507">
        <v>25.811393738</v>
      </c>
    </row>
    <row r="15508" spans="1:3" x14ac:dyDescent="0.25">
      <c r="A15508">
        <v>11535</v>
      </c>
      <c r="B15508" s="1">
        <f>DATE(2031,8,1) + TIME(0,0,0)</f>
        <v>48061</v>
      </c>
      <c r="C15508">
        <v>25.820911407000001</v>
      </c>
    </row>
    <row r="15509" spans="1:3" x14ac:dyDescent="0.25">
      <c r="A15509">
        <v>11566</v>
      </c>
      <c r="B15509" s="1">
        <f>DATE(2031,9,1) + TIME(0,0,0)</f>
        <v>48092</v>
      </c>
      <c r="C15509">
        <v>25.830408095999999</v>
      </c>
    </row>
    <row r="15510" spans="1:3" x14ac:dyDescent="0.25">
      <c r="A15510">
        <v>11596</v>
      </c>
      <c r="B15510" s="1">
        <f>DATE(2031,10,1) + TIME(0,0,0)</f>
        <v>48122</v>
      </c>
      <c r="C15510">
        <v>25.839582443000001</v>
      </c>
    </row>
    <row r="15511" spans="1:3" x14ac:dyDescent="0.25">
      <c r="A15511">
        <v>11627</v>
      </c>
      <c r="B15511" s="1">
        <f>DATE(2031,11,1) + TIME(0,0,0)</f>
        <v>48153</v>
      </c>
      <c r="C15511">
        <v>25.849042892</v>
      </c>
    </row>
    <row r="15512" spans="1:3" x14ac:dyDescent="0.25">
      <c r="A15512">
        <v>11657</v>
      </c>
      <c r="B15512" s="1">
        <f>DATE(2031,12,1) + TIME(0,0,0)</f>
        <v>48183</v>
      </c>
      <c r="C15512">
        <v>25.858182907</v>
      </c>
    </row>
    <row r="15513" spans="1:3" x14ac:dyDescent="0.25">
      <c r="A15513">
        <v>11688</v>
      </c>
      <c r="B15513" s="1">
        <f>DATE(2032,1,1) + TIME(0,0,0)</f>
        <v>48214</v>
      </c>
      <c r="C15513">
        <v>25.867609024</v>
      </c>
    </row>
    <row r="15514" spans="1:3" x14ac:dyDescent="0.25">
      <c r="A15514">
        <v>11719</v>
      </c>
      <c r="B15514" s="1">
        <f>DATE(2032,2,1) + TIME(0,0,0)</f>
        <v>48245</v>
      </c>
      <c r="C15514">
        <v>25.877021790000001</v>
      </c>
    </row>
    <row r="15515" spans="1:3" x14ac:dyDescent="0.25">
      <c r="A15515">
        <v>11748</v>
      </c>
      <c r="B15515" s="1">
        <f>DATE(2032,3,1) + TIME(0,0,0)</f>
        <v>48274</v>
      </c>
      <c r="C15515">
        <v>25.885810851999999</v>
      </c>
    </row>
    <row r="15516" spans="1:3" x14ac:dyDescent="0.25">
      <c r="A15516">
        <v>11779</v>
      </c>
      <c r="B15516" s="1">
        <f>DATE(2032,4,1) + TIME(0,0,0)</f>
        <v>48305</v>
      </c>
      <c r="C15516">
        <v>25.895191192999999</v>
      </c>
    </row>
    <row r="15517" spans="1:3" x14ac:dyDescent="0.25">
      <c r="A15517">
        <v>11809</v>
      </c>
      <c r="B15517" s="1">
        <f>DATE(2032,5,1) + TIME(0,0,0)</f>
        <v>48335</v>
      </c>
      <c r="C15517">
        <v>25.904254912999999</v>
      </c>
    </row>
    <row r="15518" spans="1:3" x14ac:dyDescent="0.25">
      <c r="A15518">
        <v>11840</v>
      </c>
      <c r="B15518" s="1">
        <f>DATE(2032,6,1) + TIME(0,0,0)</f>
        <v>48366</v>
      </c>
      <c r="C15518">
        <v>25.913606644000001</v>
      </c>
    </row>
    <row r="15519" spans="1:3" x14ac:dyDescent="0.25">
      <c r="A15519">
        <v>11870</v>
      </c>
      <c r="B15519" s="1">
        <f>DATE(2032,7,1) + TIME(0,0,0)</f>
        <v>48396</v>
      </c>
      <c r="C15519">
        <v>25.922641754000001</v>
      </c>
    </row>
    <row r="15520" spans="1:3" x14ac:dyDescent="0.25">
      <c r="A15520">
        <v>11901</v>
      </c>
      <c r="B15520" s="1">
        <f>DATE(2032,8,1) + TIME(0,0,0)</f>
        <v>48427</v>
      </c>
      <c r="C15520">
        <v>25.931961059999999</v>
      </c>
    </row>
    <row r="15521" spans="1:3" x14ac:dyDescent="0.25">
      <c r="A15521">
        <v>11932</v>
      </c>
      <c r="B15521" s="1">
        <f>DATE(2032,9,1) + TIME(0,0,0)</f>
        <v>48458</v>
      </c>
      <c r="C15521">
        <v>25.941267014000001</v>
      </c>
    </row>
    <row r="15522" spans="1:3" x14ac:dyDescent="0.25">
      <c r="A15522">
        <v>11962</v>
      </c>
      <c r="B15522" s="1">
        <f>DATE(2032,10,1) + TIME(0,0,0)</f>
        <v>48488</v>
      </c>
      <c r="C15522">
        <v>25.950258255000001</v>
      </c>
    </row>
    <row r="15523" spans="1:3" x14ac:dyDescent="0.25">
      <c r="A15523">
        <v>11993</v>
      </c>
      <c r="B15523" s="1">
        <f>DATE(2032,11,1) + TIME(0,0,0)</f>
        <v>48519</v>
      </c>
      <c r="C15523">
        <v>25.959533691000001</v>
      </c>
    </row>
    <row r="15524" spans="1:3" x14ac:dyDescent="0.25">
      <c r="A15524">
        <v>12023</v>
      </c>
      <c r="B15524" s="1">
        <f>DATE(2032,12,1) + TIME(0,0,0)</f>
        <v>48549</v>
      </c>
      <c r="C15524">
        <v>25.968496323</v>
      </c>
    </row>
    <row r="15525" spans="1:3" x14ac:dyDescent="0.25">
      <c r="A15525">
        <v>12054</v>
      </c>
      <c r="B15525" s="1">
        <f>DATE(2033,1,1) + TIME(0,0,0)</f>
        <v>48580</v>
      </c>
      <c r="C15525">
        <v>25.977741241</v>
      </c>
    </row>
    <row r="15526" spans="1:3" x14ac:dyDescent="0.25">
      <c r="A15526">
        <v>12085</v>
      </c>
      <c r="B15526" s="1">
        <f>DATE(2033,2,1) + TIME(0,0,0)</f>
        <v>48611</v>
      </c>
      <c r="C15526">
        <v>25.986972809000001</v>
      </c>
    </row>
    <row r="15527" spans="1:3" x14ac:dyDescent="0.25">
      <c r="A15527">
        <v>12113</v>
      </c>
      <c r="B15527" s="1">
        <f>DATE(2033,3,1) + TIME(0,0,0)</f>
        <v>48639</v>
      </c>
      <c r="C15527">
        <v>25.995296478</v>
      </c>
    </row>
    <row r="15528" spans="1:3" x14ac:dyDescent="0.25">
      <c r="A15528">
        <v>12144</v>
      </c>
      <c r="B15528" s="1">
        <f>DATE(2033,4,1) + TIME(0,0,0)</f>
        <v>48670</v>
      </c>
      <c r="C15528">
        <v>26.004497528000002</v>
      </c>
    </row>
    <row r="15529" spans="1:3" x14ac:dyDescent="0.25">
      <c r="A15529">
        <v>12174</v>
      </c>
      <c r="B15529" s="1">
        <f>DATE(2033,5,1) + TIME(0,0,0)</f>
        <v>48700</v>
      </c>
      <c r="C15529">
        <v>26.013387680000001</v>
      </c>
    </row>
    <row r="15530" spans="1:3" x14ac:dyDescent="0.25">
      <c r="A15530">
        <v>12205</v>
      </c>
      <c r="B15530" s="1">
        <f>DATE(2033,6,1) + TIME(0,0,0)</f>
        <v>48731</v>
      </c>
      <c r="C15530">
        <v>26.022558212</v>
      </c>
    </row>
    <row r="15531" spans="1:3" x14ac:dyDescent="0.25">
      <c r="A15531">
        <v>12235</v>
      </c>
      <c r="B15531" s="1">
        <f>DATE(2033,7,1) + TIME(0,0,0)</f>
        <v>48761</v>
      </c>
      <c r="C15531">
        <v>26.031419754000002</v>
      </c>
    </row>
    <row r="15532" spans="1:3" x14ac:dyDescent="0.25">
      <c r="A15532">
        <v>12266</v>
      </c>
      <c r="B15532" s="1">
        <f>DATE(2033,8,1) + TIME(0,0,0)</f>
        <v>48792</v>
      </c>
      <c r="C15532">
        <v>26.040561675999999</v>
      </c>
    </row>
    <row r="15533" spans="1:3" x14ac:dyDescent="0.25">
      <c r="A15533">
        <v>12297</v>
      </c>
      <c r="B15533" s="1">
        <f>DATE(2033,9,1) + TIME(0,0,0)</f>
        <v>48823</v>
      </c>
      <c r="C15533">
        <v>26.049686432000001</v>
      </c>
    </row>
    <row r="15534" spans="1:3" x14ac:dyDescent="0.25">
      <c r="A15534">
        <v>12327</v>
      </c>
      <c r="B15534" s="1">
        <f>DATE(2033,10,1) + TIME(0,0,0)</f>
        <v>48853</v>
      </c>
      <c r="C15534">
        <v>26.058504105000001</v>
      </c>
    </row>
    <row r="15535" spans="1:3" x14ac:dyDescent="0.25">
      <c r="A15535">
        <v>12358</v>
      </c>
      <c r="B15535" s="1">
        <f>DATE(2033,11,1) + TIME(0,0,0)</f>
        <v>48884</v>
      </c>
      <c r="C15535">
        <v>26.067600250000002</v>
      </c>
    </row>
    <row r="15536" spans="1:3" x14ac:dyDescent="0.25">
      <c r="A15536">
        <v>12388</v>
      </c>
      <c r="B15536" s="1">
        <f>DATE(2033,12,1) + TIME(0,0,0)</f>
        <v>48914</v>
      </c>
      <c r="C15536">
        <v>26.076387404999998</v>
      </c>
    </row>
    <row r="15537" spans="1:3" x14ac:dyDescent="0.25">
      <c r="A15537">
        <v>12419</v>
      </c>
      <c r="B15537" s="1">
        <f>DATE(2034,1,1) + TIME(0,0,0)</f>
        <v>48945</v>
      </c>
      <c r="C15537">
        <v>26.085453033</v>
      </c>
    </row>
    <row r="15538" spans="1:3" x14ac:dyDescent="0.25">
      <c r="A15538">
        <v>12450</v>
      </c>
      <c r="B15538" s="1">
        <f>DATE(2034,2,1) + TIME(0,0,0)</f>
        <v>48976</v>
      </c>
      <c r="C15538">
        <v>26.094503403000001</v>
      </c>
    </row>
    <row r="15539" spans="1:3" x14ac:dyDescent="0.25">
      <c r="A15539">
        <v>12478</v>
      </c>
      <c r="B15539" s="1">
        <f>DATE(2034,3,1) + TIME(0,0,0)</f>
        <v>49004</v>
      </c>
      <c r="C15539">
        <v>26.102664948000001</v>
      </c>
    </row>
    <row r="15540" spans="1:3" x14ac:dyDescent="0.25">
      <c r="A15540">
        <v>12509</v>
      </c>
      <c r="B15540" s="1">
        <f>DATE(2034,4,1) + TIME(0,0,0)</f>
        <v>49035</v>
      </c>
      <c r="C15540">
        <v>26.111686707</v>
      </c>
    </row>
    <row r="15541" spans="1:3" x14ac:dyDescent="0.25">
      <c r="A15541">
        <v>12539</v>
      </c>
      <c r="B15541" s="1">
        <f>DATE(2034,5,1) + TIME(0,0,0)</f>
        <v>49065</v>
      </c>
      <c r="C15541">
        <v>26.120403289999999</v>
      </c>
    </row>
    <row r="15542" spans="1:3" x14ac:dyDescent="0.25">
      <c r="A15542">
        <v>12570</v>
      </c>
      <c r="B15542" s="1">
        <f>DATE(2034,6,1) + TIME(0,0,0)</f>
        <v>49096</v>
      </c>
      <c r="C15542">
        <v>26.129394530999999</v>
      </c>
    </row>
    <row r="15543" spans="1:3" x14ac:dyDescent="0.25">
      <c r="A15543">
        <v>12600</v>
      </c>
      <c r="B15543" s="1">
        <f>DATE(2034,7,1) + TIME(0,0,0)</f>
        <v>49126</v>
      </c>
      <c r="C15543">
        <v>26.138082504</v>
      </c>
    </row>
    <row r="15544" spans="1:3" x14ac:dyDescent="0.25">
      <c r="A15544">
        <v>12631</v>
      </c>
      <c r="B15544" s="1">
        <f>DATE(2034,8,1) + TIME(0,0,0)</f>
        <v>49157</v>
      </c>
      <c r="C15544">
        <v>26.147043228000001</v>
      </c>
    </row>
    <row r="15545" spans="1:3" x14ac:dyDescent="0.25">
      <c r="A15545">
        <v>12662</v>
      </c>
      <c r="B15545" s="1">
        <f>DATE(2034,9,1) + TIME(0,0,0)</f>
        <v>49188</v>
      </c>
      <c r="C15545">
        <v>26.155990600999999</v>
      </c>
    </row>
    <row r="15546" spans="1:3" x14ac:dyDescent="0.25">
      <c r="A15546">
        <v>12692</v>
      </c>
      <c r="B15546" s="1">
        <f>DATE(2034,10,1) + TIME(0,0,0)</f>
        <v>49218</v>
      </c>
      <c r="C15546">
        <v>26.164634705000001</v>
      </c>
    </row>
    <row r="15547" spans="1:3" x14ac:dyDescent="0.25">
      <c r="A15547">
        <v>12723</v>
      </c>
      <c r="B15547" s="1">
        <f>DATE(2034,11,1) + TIME(0,0,0)</f>
        <v>49249</v>
      </c>
      <c r="C15547">
        <v>26.173551559</v>
      </c>
    </row>
    <row r="15548" spans="1:3" x14ac:dyDescent="0.25">
      <c r="A15548">
        <v>12753</v>
      </c>
      <c r="B15548" s="1">
        <f>DATE(2034,12,1) + TIME(0,0,0)</f>
        <v>49279</v>
      </c>
      <c r="C15548">
        <v>26.182167053000001</v>
      </c>
    </row>
    <row r="15549" spans="1:3" x14ac:dyDescent="0.25">
      <c r="A15549">
        <v>12784</v>
      </c>
      <c r="B15549" s="1">
        <f>DATE(2035,1,1) + TIME(0,0,0)</f>
        <v>49310</v>
      </c>
      <c r="C15549">
        <v>26.191055297999998</v>
      </c>
    </row>
    <row r="15550" spans="1:3" x14ac:dyDescent="0.25">
      <c r="A15550">
        <v>12815</v>
      </c>
      <c r="B15550" s="1">
        <f>DATE(2035,2,1) + TIME(0,0,0)</f>
        <v>49341</v>
      </c>
      <c r="C15550">
        <v>26.199928283999999</v>
      </c>
    </row>
    <row r="15551" spans="1:3" x14ac:dyDescent="0.25">
      <c r="A15551">
        <v>12843</v>
      </c>
      <c r="B15551" s="1">
        <f>DATE(2035,3,1) + TIME(0,0,0)</f>
        <v>49369</v>
      </c>
      <c r="C15551">
        <v>26.207929611000001</v>
      </c>
    </row>
    <row r="15552" spans="1:3" x14ac:dyDescent="0.25">
      <c r="A15552">
        <v>12874</v>
      </c>
      <c r="B15552" s="1">
        <f>DATE(2035,4,1) + TIME(0,0,0)</f>
        <v>49400</v>
      </c>
      <c r="C15552">
        <v>26.216775894000001</v>
      </c>
    </row>
    <row r="15553" spans="1:3" x14ac:dyDescent="0.25">
      <c r="A15553">
        <v>12904</v>
      </c>
      <c r="B15553" s="1">
        <f>DATE(2035,5,1) + TIME(0,0,0)</f>
        <v>49430</v>
      </c>
      <c r="C15553">
        <v>26.225320816</v>
      </c>
    </row>
    <row r="15554" spans="1:3" x14ac:dyDescent="0.25">
      <c r="A15554">
        <v>12935</v>
      </c>
      <c r="B15554" s="1">
        <f>DATE(2035,6,1) + TIME(0,0,0)</f>
        <v>49461</v>
      </c>
      <c r="C15554">
        <v>26.234136581000001</v>
      </c>
    </row>
    <row r="15555" spans="1:3" x14ac:dyDescent="0.25">
      <c r="A15555">
        <v>12965</v>
      </c>
      <c r="B15555" s="1">
        <f>DATE(2035,7,1) + TIME(0,0,0)</f>
        <v>49491</v>
      </c>
      <c r="C15555">
        <v>26.2426548</v>
      </c>
    </row>
    <row r="15556" spans="1:3" x14ac:dyDescent="0.25">
      <c r="A15556">
        <v>12996</v>
      </c>
      <c r="B15556" s="1">
        <f>DATE(2035,8,1) + TIME(0,0,0)</f>
        <v>49522</v>
      </c>
      <c r="C15556">
        <v>26.251441956000001</v>
      </c>
    </row>
    <row r="15557" spans="1:3" x14ac:dyDescent="0.25">
      <c r="A15557">
        <v>13027</v>
      </c>
      <c r="B15557" s="1">
        <f>DATE(2035,9,1) + TIME(0,0,0)</f>
        <v>49553</v>
      </c>
      <c r="C15557">
        <v>26.260213852</v>
      </c>
    </row>
    <row r="15558" spans="1:3" x14ac:dyDescent="0.25">
      <c r="A15558">
        <v>13057</v>
      </c>
      <c r="B15558" s="1">
        <f>DATE(2035,10,1) + TIME(0,0,0)</f>
        <v>49583</v>
      </c>
      <c r="C15558">
        <v>26.268690109000001</v>
      </c>
    </row>
    <row r="15559" spans="1:3" x14ac:dyDescent="0.25">
      <c r="A15559">
        <v>13088</v>
      </c>
      <c r="B15559" s="1">
        <f>DATE(2035,11,1) + TIME(0,0,0)</f>
        <v>49614</v>
      </c>
      <c r="C15559">
        <v>26.277433394999999</v>
      </c>
    </row>
    <row r="15560" spans="1:3" x14ac:dyDescent="0.25">
      <c r="A15560">
        <v>13118</v>
      </c>
      <c r="B15560" s="1">
        <f>DATE(2035,12,1) + TIME(0,0,0)</f>
        <v>49644</v>
      </c>
      <c r="C15560">
        <v>26.285881042</v>
      </c>
    </row>
    <row r="15561" spans="1:3" x14ac:dyDescent="0.25">
      <c r="A15561">
        <v>13149</v>
      </c>
      <c r="B15561" s="1">
        <f>DATE(2036,1,1) + TIME(0,0,0)</f>
        <v>49675</v>
      </c>
      <c r="C15561">
        <v>26.294597626000002</v>
      </c>
    </row>
    <row r="15562" spans="1:3" x14ac:dyDescent="0.25">
      <c r="A15562">
        <v>13180</v>
      </c>
      <c r="B15562" s="1">
        <f>DATE(2036,2,1) + TIME(0,0,0)</f>
        <v>49706</v>
      </c>
      <c r="C15562">
        <v>26.303298949999999</v>
      </c>
    </row>
    <row r="15563" spans="1:3" x14ac:dyDescent="0.25">
      <c r="A15563">
        <v>13209</v>
      </c>
      <c r="B15563" s="1">
        <f>DATE(2036,3,1) + TIME(0,0,0)</f>
        <v>49735</v>
      </c>
      <c r="C15563">
        <v>26.311426163</v>
      </c>
    </row>
    <row r="15564" spans="1:3" x14ac:dyDescent="0.25">
      <c r="A15564">
        <v>13240</v>
      </c>
      <c r="B15564" s="1">
        <f>DATE(2036,4,1) + TIME(0,0,0)</f>
        <v>49766</v>
      </c>
      <c r="C15564">
        <v>26.320100784000001</v>
      </c>
    </row>
    <row r="15565" spans="1:3" x14ac:dyDescent="0.25">
      <c r="A15565">
        <v>13270</v>
      </c>
      <c r="B15565" s="1">
        <f>DATE(2036,5,1) + TIME(0,0,0)</f>
        <v>49796</v>
      </c>
      <c r="C15565">
        <v>26.328481673999999</v>
      </c>
    </row>
    <row r="15566" spans="1:3" x14ac:dyDescent="0.25">
      <c r="A15566">
        <v>13301</v>
      </c>
      <c r="B15566" s="1">
        <f>DATE(2036,6,1) + TIME(0,0,0)</f>
        <v>49827</v>
      </c>
      <c r="C15566">
        <v>26.337129593</v>
      </c>
    </row>
    <row r="15567" spans="1:3" x14ac:dyDescent="0.25">
      <c r="A15567">
        <v>13331</v>
      </c>
      <c r="B15567" s="1">
        <f>DATE(2036,7,1) + TIME(0,0,0)</f>
        <v>49857</v>
      </c>
      <c r="C15567">
        <v>26.345483779999999</v>
      </c>
    </row>
    <row r="15568" spans="1:3" x14ac:dyDescent="0.25">
      <c r="A15568">
        <v>13362</v>
      </c>
      <c r="B15568" s="1">
        <f>DATE(2036,8,1) + TIME(0,0,0)</f>
        <v>49888</v>
      </c>
      <c r="C15568">
        <v>26.354104996</v>
      </c>
    </row>
    <row r="15569" spans="1:3" x14ac:dyDescent="0.25">
      <c r="A15569">
        <v>13393</v>
      </c>
      <c r="B15569" s="1">
        <f>DATE(2036,9,1) + TIME(0,0,0)</f>
        <v>49919</v>
      </c>
      <c r="C15569">
        <v>26.362710953000001</v>
      </c>
    </row>
    <row r="15570" spans="1:3" x14ac:dyDescent="0.25">
      <c r="A15570">
        <v>13423</v>
      </c>
      <c r="B15570" s="1">
        <f>DATE(2036,10,1) + TIME(0,0,0)</f>
        <v>49949</v>
      </c>
      <c r="C15570">
        <v>26.371025084999999</v>
      </c>
    </row>
    <row r="15571" spans="1:3" x14ac:dyDescent="0.25">
      <c r="A15571">
        <v>13454</v>
      </c>
      <c r="B15571" s="1">
        <f>DATE(2036,11,1) + TIME(0,0,0)</f>
        <v>49980</v>
      </c>
      <c r="C15571">
        <v>26.379606247000002</v>
      </c>
    </row>
    <row r="15572" spans="1:3" x14ac:dyDescent="0.25">
      <c r="A15572">
        <v>13484</v>
      </c>
      <c r="B15572" s="1">
        <f>DATE(2036,12,1) + TIME(0,0,0)</f>
        <v>50010</v>
      </c>
      <c r="C15572">
        <v>26.387895583999999</v>
      </c>
    </row>
    <row r="15573" spans="1:3" x14ac:dyDescent="0.25">
      <c r="A15573">
        <v>13515</v>
      </c>
      <c r="B15573" s="1">
        <f>DATE(2037,1,1) + TIME(0,0,0)</f>
        <v>50041</v>
      </c>
      <c r="C15573">
        <v>26.396448135</v>
      </c>
    </row>
    <row r="15574" spans="1:3" x14ac:dyDescent="0.25">
      <c r="A15574">
        <v>13546</v>
      </c>
      <c r="B15574" s="1">
        <f>DATE(2037,2,1) + TIME(0,0,0)</f>
        <v>50072</v>
      </c>
      <c r="C15574">
        <v>26.404989242999999</v>
      </c>
    </row>
    <row r="15575" spans="1:3" x14ac:dyDescent="0.25">
      <c r="A15575">
        <v>13574</v>
      </c>
      <c r="B15575" s="1">
        <f>DATE(2037,3,1) + TIME(0,0,0)</f>
        <v>50100</v>
      </c>
      <c r="C15575">
        <v>26.412691116000001</v>
      </c>
    </row>
    <row r="15576" spans="1:3" x14ac:dyDescent="0.25">
      <c r="A15576">
        <v>13605</v>
      </c>
      <c r="B15576" s="1">
        <f>DATE(2037,4,1) + TIME(0,0,0)</f>
        <v>50131</v>
      </c>
      <c r="C15576">
        <v>26.421203612999999</v>
      </c>
    </row>
    <row r="15577" spans="1:3" x14ac:dyDescent="0.25">
      <c r="A15577">
        <v>13635</v>
      </c>
      <c r="B15577" s="1">
        <f>DATE(2037,5,1) + TIME(0,0,0)</f>
        <v>50161</v>
      </c>
      <c r="C15577">
        <v>26.429431914999999</v>
      </c>
    </row>
    <row r="15578" spans="1:3" x14ac:dyDescent="0.25">
      <c r="A15578">
        <v>13666</v>
      </c>
      <c r="B15578" s="1">
        <f>DATE(2037,6,1) + TIME(0,0,0)</f>
        <v>50192</v>
      </c>
      <c r="C15578">
        <v>26.437919616999999</v>
      </c>
    </row>
    <row r="15579" spans="1:3" x14ac:dyDescent="0.25">
      <c r="A15579">
        <v>13696</v>
      </c>
      <c r="B15579" s="1">
        <f>DATE(2037,7,1) + TIME(0,0,0)</f>
        <v>50222</v>
      </c>
      <c r="C15579">
        <v>26.446123123</v>
      </c>
    </row>
    <row r="15580" spans="1:3" x14ac:dyDescent="0.25">
      <c r="A15580">
        <v>13727</v>
      </c>
      <c r="B15580" s="1">
        <f>DATE(2037,8,1) + TIME(0,0,0)</f>
        <v>50253</v>
      </c>
      <c r="C15580">
        <v>26.454586029000001</v>
      </c>
    </row>
    <row r="15581" spans="1:3" x14ac:dyDescent="0.25">
      <c r="A15581">
        <v>13758</v>
      </c>
      <c r="B15581" s="1">
        <f>DATE(2037,9,1) + TIME(0,0,0)</f>
        <v>50284</v>
      </c>
      <c r="C15581">
        <v>26.463035583</v>
      </c>
    </row>
    <row r="15582" spans="1:3" x14ac:dyDescent="0.25">
      <c r="A15582">
        <v>13788</v>
      </c>
      <c r="B15582" s="1">
        <f>DATE(2037,10,1) + TIME(0,0,0)</f>
        <v>50314</v>
      </c>
      <c r="C15582">
        <v>26.471200942999999</v>
      </c>
    </row>
    <row r="15583" spans="1:3" x14ac:dyDescent="0.25">
      <c r="A15583">
        <v>13819</v>
      </c>
      <c r="B15583" s="1">
        <f>DATE(2037,11,1) + TIME(0,0,0)</f>
        <v>50345</v>
      </c>
      <c r="C15583">
        <v>26.479623794999998</v>
      </c>
    </row>
    <row r="15584" spans="1:3" x14ac:dyDescent="0.25">
      <c r="A15584">
        <v>13849</v>
      </c>
      <c r="B15584" s="1">
        <f>DATE(2037,12,1) + TIME(0,0,0)</f>
        <v>50375</v>
      </c>
      <c r="C15584">
        <v>26.487764359</v>
      </c>
    </row>
    <row r="15585" spans="1:3" x14ac:dyDescent="0.25">
      <c r="A15585">
        <v>13880</v>
      </c>
      <c r="B15585" s="1">
        <f>DATE(2038,1,1) + TIME(0,0,0)</f>
        <v>50406</v>
      </c>
      <c r="C15585">
        <v>26.496162415000001</v>
      </c>
    </row>
    <row r="15586" spans="1:3" x14ac:dyDescent="0.25">
      <c r="A15586">
        <v>13911</v>
      </c>
      <c r="B15586" s="1">
        <f>DATE(2038,2,1) + TIME(0,0,0)</f>
        <v>50437</v>
      </c>
      <c r="C15586">
        <v>26.504549025999999</v>
      </c>
    </row>
    <row r="15587" spans="1:3" x14ac:dyDescent="0.25">
      <c r="A15587">
        <v>13939</v>
      </c>
      <c r="B15587" s="1">
        <f>DATE(2038,3,1) + TIME(0,0,0)</f>
        <v>50465</v>
      </c>
      <c r="C15587">
        <v>26.512111663999999</v>
      </c>
    </row>
    <row r="15588" spans="1:3" x14ac:dyDescent="0.25">
      <c r="A15588">
        <v>13970</v>
      </c>
      <c r="B15588" s="1">
        <f>DATE(2038,4,1) + TIME(0,0,0)</f>
        <v>50496</v>
      </c>
      <c r="C15588">
        <v>26.52047348</v>
      </c>
    </row>
    <row r="15589" spans="1:3" x14ac:dyDescent="0.25">
      <c r="A15589">
        <v>14000</v>
      </c>
      <c r="B15589" s="1">
        <f>DATE(2038,5,1) + TIME(0,0,0)</f>
        <v>50526</v>
      </c>
      <c r="C15589">
        <v>26.528553008999999</v>
      </c>
    </row>
    <row r="15590" spans="1:3" x14ac:dyDescent="0.25">
      <c r="A15590">
        <v>14031</v>
      </c>
      <c r="B15590" s="1">
        <f>DATE(2038,6,1) + TIME(0,0,0)</f>
        <v>50557</v>
      </c>
      <c r="C15590">
        <v>26.536890029999999</v>
      </c>
    </row>
    <row r="15591" spans="1:3" x14ac:dyDescent="0.25">
      <c r="A15591">
        <v>14061</v>
      </c>
      <c r="B15591" s="1">
        <f>DATE(2038,7,1) + TIME(0,0,0)</f>
        <v>50587</v>
      </c>
      <c r="C15591">
        <v>26.544944763</v>
      </c>
    </row>
    <row r="15592" spans="1:3" x14ac:dyDescent="0.25">
      <c r="A15592">
        <v>14092</v>
      </c>
      <c r="B15592" s="1">
        <f>DATE(2038,8,1) + TIME(0,0,0)</f>
        <v>50618</v>
      </c>
      <c r="C15592">
        <v>26.553255081</v>
      </c>
    </row>
    <row r="15593" spans="1:3" x14ac:dyDescent="0.25">
      <c r="A15593">
        <v>14123</v>
      </c>
      <c r="B15593" s="1">
        <f>DATE(2038,9,1) + TIME(0,0,0)</f>
        <v>50649</v>
      </c>
      <c r="C15593">
        <v>26.561552047999999</v>
      </c>
    </row>
    <row r="15594" spans="1:3" x14ac:dyDescent="0.25">
      <c r="A15594">
        <v>14153</v>
      </c>
      <c r="B15594" s="1">
        <f>DATE(2038,10,1) + TIME(0,0,0)</f>
        <v>50679</v>
      </c>
      <c r="C15594">
        <v>26.569570541000001</v>
      </c>
    </row>
    <row r="15595" spans="1:3" x14ac:dyDescent="0.25">
      <c r="A15595">
        <v>14184</v>
      </c>
      <c r="B15595" s="1">
        <f>DATE(2038,11,1) + TIME(0,0,0)</f>
        <v>50710</v>
      </c>
      <c r="C15595">
        <v>26.57784462</v>
      </c>
    </row>
    <row r="15596" spans="1:3" x14ac:dyDescent="0.25">
      <c r="A15596">
        <v>14214</v>
      </c>
      <c r="B15596" s="1">
        <f>DATE(2038,12,1) + TIME(0,0,0)</f>
        <v>50740</v>
      </c>
      <c r="C15596">
        <v>26.585838318</v>
      </c>
    </row>
    <row r="15597" spans="1:3" x14ac:dyDescent="0.25">
      <c r="A15597">
        <v>14245</v>
      </c>
      <c r="B15597" s="1">
        <f>DATE(2039,1,1) + TIME(0,0,0)</f>
        <v>50771</v>
      </c>
      <c r="C15597">
        <v>26.594085693</v>
      </c>
    </row>
    <row r="15598" spans="1:3" x14ac:dyDescent="0.25">
      <c r="A15598">
        <v>14276</v>
      </c>
      <c r="B15598" s="1">
        <f>DATE(2039,2,1) + TIME(0,0,0)</f>
        <v>50802</v>
      </c>
      <c r="C15598">
        <v>26.602321624999998</v>
      </c>
    </row>
    <row r="15599" spans="1:3" x14ac:dyDescent="0.25">
      <c r="A15599">
        <v>14304</v>
      </c>
      <c r="B15599" s="1">
        <f>DATE(2039,3,1) + TIME(0,0,0)</f>
        <v>50830</v>
      </c>
      <c r="C15599">
        <v>26.609746933</v>
      </c>
    </row>
    <row r="15600" spans="1:3" x14ac:dyDescent="0.25">
      <c r="A15600">
        <v>14335</v>
      </c>
      <c r="B15600" s="1">
        <f>DATE(2039,4,1) + TIME(0,0,0)</f>
        <v>50861</v>
      </c>
      <c r="C15600">
        <v>26.617958069</v>
      </c>
    </row>
    <row r="15601" spans="1:3" x14ac:dyDescent="0.25">
      <c r="A15601">
        <v>14365</v>
      </c>
      <c r="B15601" s="1">
        <f>DATE(2039,5,1) + TIME(0,0,0)</f>
        <v>50891</v>
      </c>
      <c r="C15601">
        <v>26.625890731999998</v>
      </c>
    </row>
    <row r="15602" spans="1:3" x14ac:dyDescent="0.25">
      <c r="A15602">
        <v>14396</v>
      </c>
      <c r="B15602" s="1">
        <f>DATE(2039,6,1) + TIME(0,0,0)</f>
        <v>50922</v>
      </c>
      <c r="C15602">
        <v>26.634075164999999</v>
      </c>
    </row>
    <row r="15603" spans="1:3" x14ac:dyDescent="0.25">
      <c r="A15603">
        <v>14426</v>
      </c>
      <c r="B15603" s="1">
        <f>DATE(2039,7,1) + TIME(0,0,0)</f>
        <v>50952</v>
      </c>
      <c r="C15603">
        <v>26.641981125000001</v>
      </c>
    </row>
    <row r="15604" spans="1:3" x14ac:dyDescent="0.25">
      <c r="A15604">
        <v>14457</v>
      </c>
      <c r="B15604" s="1">
        <f>DATE(2039,8,1) + TIME(0,0,0)</f>
        <v>50983</v>
      </c>
      <c r="C15604">
        <v>26.650138855000002</v>
      </c>
    </row>
    <row r="15605" spans="1:3" x14ac:dyDescent="0.25">
      <c r="A15605">
        <v>14488</v>
      </c>
      <c r="B15605" s="1">
        <f>DATE(2039,9,1) + TIME(0,0,0)</f>
        <v>51014</v>
      </c>
      <c r="C15605">
        <v>26.658283233999999</v>
      </c>
    </row>
    <row r="15606" spans="1:3" x14ac:dyDescent="0.25">
      <c r="A15606">
        <v>14518</v>
      </c>
      <c r="B15606" s="1">
        <f>DATE(2039,10,1) + TIME(0,0,0)</f>
        <v>51044</v>
      </c>
      <c r="C15606">
        <v>26.666151047</v>
      </c>
    </row>
    <row r="15607" spans="1:3" x14ac:dyDescent="0.25">
      <c r="A15607">
        <v>14549</v>
      </c>
      <c r="B15607" s="1">
        <f>DATE(2039,11,1) + TIME(0,0,0)</f>
        <v>51075</v>
      </c>
      <c r="C15607">
        <v>26.674268723000001</v>
      </c>
    </row>
    <row r="15608" spans="1:3" x14ac:dyDescent="0.25">
      <c r="A15608">
        <v>14579</v>
      </c>
      <c r="B15608" s="1">
        <f>DATE(2039,12,1) + TIME(0,0,0)</f>
        <v>51105</v>
      </c>
      <c r="C15608">
        <v>26.68211174</v>
      </c>
    </row>
    <row r="15609" spans="1:3" x14ac:dyDescent="0.25">
      <c r="A15609">
        <v>14610</v>
      </c>
      <c r="B15609" s="1">
        <f>DATE(2040,1,1) + TIME(0,0,0)</f>
        <v>51136</v>
      </c>
      <c r="C15609">
        <v>26.690202713000001</v>
      </c>
    </row>
    <row r="15610" spans="1:3" x14ac:dyDescent="0.25">
      <c r="A15610">
        <v>14641</v>
      </c>
      <c r="B15610" s="1">
        <f>DATE(2040,2,1) + TIME(0,0,0)</f>
        <v>51167</v>
      </c>
      <c r="C15610">
        <v>26.698282242000001</v>
      </c>
    </row>
    <row r="15611" spans="1:3" x14ac:dyDescent="0.25">
      <c r="A15611">
        <v>14670</v>
      </c>
      <c r="B15611" s="1">
        <f>DATE(2040,3,1) + TIME(0,0,0)</f>
        <v>51196</v>
      </c>
      <c r="C15611">
        <v>26.705823897999998</v>
      </c>
    </row>
    <row r="15612" spans="1:3" x14ac:dyDescent="0.25">
      <c r="A15612">
        <v>14701</v>
      </c>
      <c r="B15612" s="1">
        <f>DATE(2040,4,1) + TIME(0,0,0)</f>
        <v>51227</v>
      </c>
      <c r="C15612">
        <v>26.713871002000001</v>
      </c>
    </row>
    <row r="15613" spans="1:3" x14ac:dyDescent="0.25">
      <c r="A15613">
        <v>14731</v>
      </c>
      <c r="B15613" s="1">
        <f>DATE(2040,5,1) + TIME(0,0,0)</f>
        <v>51257</v>
      </c>
      <c r="C15613">
        <v>26.721645355</v>
      </c>
    </row>
    <row r="15614" spans="1:3" x14ac:dyDescent="0.25">
      <c r="A15614">
        <v>14762</v>
      </c>
      <c r="B15614" s="1">
        <f>DATE(2040,6,1) + TIME(0,0,0)</f>
        <v>51288</v>
      </c>
      <c r="C15614">
        <v>26.729661942</v>
      </c>
    </row>
    <row r="15615" spans="1:3" x14ac:dyDescent="0.25">
      <c r="A15615">
        <v>14792</v>
      </c>
      <c r="B15615" s="1">
        <f>DATE(2040,7,1) + TIME(0,0,0)</f>
        <v>51318</v>
      </c>
      <c r="C15615">
        <v>26.737407684000001</v>
      </c>
    </row>
    <row r="15616" spans="1:3" x14ac:dyDescent="0.25">
      <c r="A15616">
        <v>14823</v>
      </c>
      <c r="B15616" s="1">
        <f>DATE(2040,8,1) + TIME(0,0,0)</f>
        <v>51349</v>
      </c>
      <c r="C15616">
        <v>26.745399474999999</v>
      </c>
    </row>
    <row r="15617" spans="1:3" x14ac:dyDescent="0.25">
      <c r="A15617">
        <v>14854</v>
      </c>
      <c r="B15617" s="1">
        <f>DATE(2040,9,1) + TIME(0,0,0)</f>
        <v>51380</v>
      </c>
      <c r="C15617">
        <v>26.753376007</v>
      </c>
    </row>
    <row r="15618" spans="1:3" x14ac:dyDescent="0.25">
      <c r="A15618">
        <v>14884</v>
      </c>
      <c r="B15618" s="1">
        <f>DATE(2040,10,1) + TIME(0,0,0)</f>
        <v>51410</v>
      </c>
      <c r="C15618">
        <v>26.761085510000001</v>
      </c>
    </row>
    <row r="15619" spans="1:3" x14ac:dyDescent="0.25">
      <c r="A15619">
        <v>14915</v>
      </c>
      <c r="B15619" s="1">
        <f>DATE(2040,11,1) + TIME(0,0,0)</f>
        <v>51441</v>
      </c>
      <c r="C15619">
        <v>26.769037247</v>
      </c>
    </row>
    <row r="15620" spans="1:3" x14ac:dyDescent="0.25">
      <c r="A15620">
        <v>14945</v>
      </c>
      <c r="B15620" s="1">
        <f>DATE(2040,12,1) + TIME(0,0,0)</f>
        <v>51471</v>
      </c>
      <c r="C15620">
        <v>26.776721953999999</v>
      </c>
    </row>
    <row r="15621" spans="1:3" x14ac:dyDescent="0.25">
      <c r="A15621">
        <v>14976</v>
      </c>
      <c r="B15621" s="1">
        <f>DATE(2041,1,1) + TIME(0,0,0)</f>
        <v>51502</v>
      </c>
      <c r="C15621">
        <v>26.784648895</v>
      </c>
    </row>
    <row r="15622" spans="1:3" x14ac:dyDescent="0.25">
      <c r="A15622">
        <v>15007</v>
      </c>
      <c r="B15622" s="1">
        <f>DATE(2041,2,1) + TIME(0,0,0)</f>
        <v>51533</v>
      </c>
      <c r="C15622">
        <v>26.792564391999999</v>
      </c>
    </row>
    <row r="15623" spans="1:3" x14ac:dyDescent="0.25">
      <c r="A15623">
        <v>15035</v>
      </c>
      <c r="B15623" s="1">
        <f>DATE(2041,3,1) + TIME(0,0,0)</f>
        <v>51561</v>
      </c>
      <c r="C15623">
        <v>26.799703598000001</v>
      </c>
    </row>
    <row r="15624" spans="1:3" x14ac:dyDescent="0.25">
      <c r="A15624">
        <v>15066</v>
      </c>
      <c r="B15624" s="1">
        <f>DATE(2041,4,1) + TIME(0,0,0)</f>
        <v>51592</v>
      </c>
      <c r="C15624">
        <v>26.807598114000001</v>
      </c>
    </row>
    <row r="15625" spans="1:3" x14ac:dyDescent="0.25">
      <c r="A15625">
        <v>15096</v>
      </c>
      <c r="B15625" s="1">
        <f>DATE(2041,5,1) + TIME(0,0,0)</f>
        <v>51622</v>
      </c>
      <c r="C15625">
        <v>26.815223694</v>
      </c>
    </row>
    <row r="15626" spans="1:3" x14ac:dyDescent="0.25">
      <c r="A15626">
        <v>15127</v>
      </c>
      <c r="B15626" s="1">
        <f>DATE(2041,6,1) + TIME(0,0,0)</f>
        <v>51653</v>
      </c>
      <c r="C15626">
        <v>26.823093413999999</v>
      </c>
    </row>
    <row r="15627" spans="1:3" x14ac:dyDescent="0.25">
      <c r="A15627">
        <v>15157</v>
      </c>
      <c r="B15627" s="1">
        <f>DATE(2041,7,1) + TIME(0,0,0)</f>
        <v>51683</v>
      </c>
      <c r="C15627">
        <v>26.830698012999999</v>
      </c>
    </row>
    <row r="15628" spans="1:3" x14ac:dyDescent="0.25">
      <c r="A15628">
        <v>15188</v>
      </c>
      <c r="B15628" s="1">
        <f>DATE(2041,8,1) + TIME(0,0,0)</f>
        <v>51714</v>
      </c>
      <c r="C15628">
        <v>26.838542938</v>
      </c>
    </row>
    <row r="15629" spans="1:3" x14ac:dyDescent="0.25">
      <c r="A15629">
        <v>15219</v>
      </c>
      <c r="B15629" s="1">
        <f>DATE(2041,9,1) + TIME(0,0,0)</f>
        <v>51745</v>
      </c>
      <c r="C15629">
        <v>26.846376418999998</v>
      </c>
    </row>
    <row r="15630" spans="1:3" x14ac:dyDescent="0.25">
      <c r="A15630">
        <v>15249</v>
      </c>
      <c r="B15630" s="1">
        <f>DATE(2041,10,1) + TIME(0,0,0)</f>
        <v>51775</v>
      </c>
      <c r="C15630">
        <v>26.853946686</v>
      </c>
    </row>
    <row r="15631" spans="1:3" x14ac:dyDescent="0.25">
      <c r="A15631">
        <v>15280</v>
      </c>
      <c r="B15631" s="1">
        <f>DATE(2041,11,1) + TIME(0,0,0)</f>
        <v>51806</v>
      </c>
      <c r="C15631">
        <v>26.861757277999999</v>
      </c>
    </row>
    <row r="15632" spans="1:3" x14ac:dyDescent="0.25">
      <c r="A15632">
        <v>15310</v>
      </c>
      <c r="B15632" s="1">
        <f>DATE(2041,12,1) + TIME(0,0,0)</f>
        <v>51836</v>
      </c>
      <c r="C15632">
        <v>26.869306563999999</v>
      </c>
    </row>
    <row r="15633" spans="1:3" x14ac:dyDescent="0.25">
      <c r="A15633">
        <v>15341</v>
      </c>
      <c r="B15633" s="1">
        <f>DATE(2042,1,1) + TIME(0,0,0)</f>
        <v>51867</v>
      </c>
      <c r="C15633">
        <v>26.877094269000001</v>
      </c>
    </row>
    <row r="15634" spans="1:3" x14ac:dyDescent="0.25">
      <c r="A15634">
        <v>15372</v>
      </c>
      <c r="B15634" s="1">
        <f>DATE(2042,2,1) + TIME(0,0,0)</f>
        <v>51898</v>
      </c>
      <c r="C15634">
        <v>26.884870529000001</v>
      </c>
    </row>
    <row r="15635" spans="1:3" x14ac:dyDescent="0.25">
      <c r="A15635">
        <v>15400</v>
      </c>
      <c r="B15635" s="1">
        <f>DATE(2042,3,1) + TIME(0,0,0)</f>
        <v>51926</v>
      </c>
      <c r="C15635">
        <v>26.891883849999999</v>
      </c>
    </row>
    <row r="15636" spans="1:3" x14ac:dyDescent="0.25">
      <c r="A15636">
        <v>15431</v>
      </c>
      <c r="B15636" s="1">
        <f>DATE(2042,4,1) + TIME(0,0,0)</f>
        <v>51957</v>
      </c>
      <c r="C15636">
        <v>26.899637221999999</v>
      </c>
    </row>
    <row r="15637" spans="1:3" x14ac:dyDescent="0.25">
      <c r="A15637">
        <v>15461</v>
      </c>
      <c r="B15637" s="1">
        <f>DATE(2042,5,1) + TIME(0,0,0)</f>
        <v>51987</v>
      </c>
      <c r="C15637">
        <v>26.907131195000002</v>
      </c>
    </row>
    <row r="15638" spans="1:3" x14ac:dyDescent="0.25">
      <c r="A15638">
        <v>15492</v>
      </c>
      <c r="B15638" s="1">
        <f>DATE(2042,6,1) + TIME(0,0,0)</f>
        <v>52018</v>
      </c>
      <c r="C15638">
        <v>26.914861679000001</v>
      </c>
    </row>
    <row r="15639" spans="1:3" x14ac:dyDescent="0.25">
      <c r="A15639">
        <v>15522</v>
      </c>
      <c r="B15639" s="1">
        <f>DATE(2042,7,1) + TIME(0,0,0)</f>
        <v>52048</v>
      </c>
      <c r="C15639">
        <v>26.922332764</v>
      </c>
    </row>
    <row r="15640" spans="1:3" x14ac:dyDescent="0.25">
      <c r="A15640">
        <v>15553</v>
      </c>
      <c r="B15640" s="1">
        <f>DATE(2042,8,1) + TIME(0,0,0)</f>
        <v>52079</v>
      </c>
      <c r="C15640">
        <v>26.930042267000001</v>
      </c>
    </row>
    <row r="15641" spans="1:3" x14ac:dyDescent="0.25">
      <c r="A15641">
        <v>15584</v>
      </c>
      <c r="B15641" s="1">
        <f>DATE(2042,9,1) + TIME(0,0,0)</f>
        <v>52110</v>
      </c>
      <c r="C15641">
        <v>26.937740326</v>
      </c>
    </row>
    <row r="15642" spans="1:3" x14ac:dyDescent="0.25">
      <c r="A15642">
        <v>15614</v>
      </c>
      <c r="B15642" s="1">
        <f>DATE(2042,10,1) + TIME(0,0,0)</f>
        <v>52140</v>
      </c>
      <c r="C15642">
        <v>26.945177078</v>
      </c>
    </row>
    <row r="15643" spans="1:3" x14ac:dyDescent="0.25">
      <c r="A15643">
        <v>15645</v>
      </c>
      <c r="B15643" s="1">
        <f>DATE(2042,11,1) + TIME(0,0,0)</f>
        <v>52171</v>
      </c>
      <c r="C15643">
        <v>26.952852248999999</v>
      </c>
    </row>
    <row r="15644" spans="1:3" x14ac:dyDescent="0.25">
      <c r="A15644">
        <v>15675</v>
      </c>
      <c r="B15644" s="1">
        <f>DATE(2042,12,1) + TIME(0,0,0)</f>
        <v>52201</v>
      </c>
      <c r="C15644">
        <v>26.960269927999999</v>
      </c>
    </row>
    <row r="15645" spans="1:3" x14ac:dyDescent="0.25">
      <c r="A15645">
        <v>15706</v>
      </c>
      <c r="B15645" s="1">
        <f>DATE(2043,1,1) + TIME(0,0,0)</f>
        <v>52232</v>
      </c>
      <c r="C15645">
        <v>26.967922211000001</v>
      </c>
    </row>
    <row r="15646" spans="1:3" x14ac:dyDescent="0.25">
      <c r="A15646">
        <v>15737</v>
      </c>
      <c r="B15646" s="1">
        <f>DATE(2043,2,1) + TIME(0,0,0)</f>
        <v>52263</v>
      </c>
      <c r="C15646">
        <v>26.975564957</v>
      </c>
    </row>
    <row r="15647" spans="1:3" x14ac:dyDescent="0.25">
      <c r="A15647">
        <v>15765</v>
      </c>
      <c r="B15647" s="1">
        <f>DATE(2043,3,1) + TIME(0,0,0)</f>
        <v>52291</v>
      </c>
      <c r="C15647">
        <v>26.982456206999998</v>
      </c>
    </row>
    <row r="15648" spans="1:3" x14ac:dyDescent="0.25">
      <c r="A15648">
        <v>15796</v>
      </c>
      <c r="B15648" s="1">
        <f>DATE(2043,4,1) + TIME(0,0,0)</f>
        <v>52322</v>
      </c>
      <c r="C15648">
        <v>26.990076065</v>
      </c>
    </row>
    <row r="15649" spans="1:3" x14ac:dyDescent="0.25">
      <c r="A15649">
        <v>15826</v>
      </c>
      <c r="B15649" s="1">
        <f>DATE(2043,5,1) + TIME(0,0,0)</f>
        <v>52352</v>
      </c>
      <c r="C15649">
        <v>26.997440338000001</v>
      </c>
    </row>
    <row r="15650" spans="1:3" x14ac:dyDescent="0.25">
      <c r="A15650">
        <v>15857</v>
      </c>
      <c r="B15650" s="1">
        <f>DATE(2043,6,1) + TIME(0,0,0)</f>
        <v>52383</v>
      </c>
      <c r="C15650">
        <v>27.005039215</v>
      </c>
    </row>
    <row r="15651" spans="1:3" x14ac:dyDescent="0.25">
      <c r="A15651">
        <v>15887</v>
      </c>
      <c r="B15651" s="1">
        <f>DATE(2043,7,1) + TIME(0,0,0)</f>
        <v>52413</v>
      </c>
      <c r="C15651">
        <v>27.0123806</v>
      </c>
    </row>
    <row r="15652" spans="1:3" x14ac:dyDescent="0.25">
      <c r="A15652">
        <v>15918</v>
      </c>
      <c r="B15652" s="1">
        <f>DATE(2043,8,1) + TIME(0,0,0)</f>
        <v>52444</v>
      </c>
      <c r="C15652">
        <v>27.019958496000001</v>
      </c>
    </row>
    <row r="15653" spans="1:3" x14ac:dyDescent="0.25">
      <c r="A15653">
        <v>15949</v>
      </c>
      <c r="B15653" s="1">
        <f>DATE(2043,9,1) + TIME(0,0,0)</f>
        <v>52475</v>
      </c>
      <c r="C15653">
        <v>27.027523040999998</v>
      </c>
    </row>
    <row r="15654" spans="1:3" x14ac:dyDescent="0.25">
      <c r="A15654">
        <v>15979</v>
      </c>
      <c r="B15654" s="1">
        <f>DATE(2043,10,1) + TIME(0,0,0)</f>
        <v>52505</v>
      </c>
      <c r="C15654">
        <v>27.034833908</v>
      </c>
    </row>
    <row r="15655" spans="1:3" x14ac:dyDescent="0.25">
      <c r="A15655">
        <v>16010</v>
      </c>
      <c r="B15655" s="1">
        <f>DATE(2043,11,1) + TIME(0,0,0)</f>
        <v>52536</v>
      </c>
      <c r="C15655">
        <v>27.042377471999998</v>
      </c>
    </row>
    <row r="15656" spans="1:3" x14ac:dyDescent="0.25">
      <c r="A15656">
        <v>16040</v>
      </c>
      <c r="B15656" s="1">
        <f>DATE(2043,12,1) + TIME(0,0,0)</f>
        <v>52566</v>
      </c>
      <c r="C15656">
        <v>27.049667358000001</v>
      </c>
    </row>
    <row r="15657" spans="1:3" x14ac:dyDescent="0.25">
      <c r="A15657">
        <v>16071</v>
      </c>
      <c r="B15657" s="1">
        <f>DATE(2044,1,1) + TIME(0,0,0)</f>
        <v>52597</v>
      </c>
      <c r="C15657">
        <v>27.057189941000001</v>
      </c>
    </row>
    <row r="15658" spans="1:3" x14ac:dyDescent="0.25">
      <c r="A15658">
        <v>16102</v>
      </c>
      <c r="B15658" s="1">
        <f>DATE(2044,2,1) + TIME(0,0,0)</f>
        <v>52628</v>
      </c>
      <c r="C15658">
        <v>27.064701079999999</v>
      </c>
    </row>
    <row r="15659" spans="1:3" x14ac:dyDescent="0.25">
      <c r="A15659">
        <v>16131</v>
      </c>
      <c r="B15659" s="1">
        <f>DATE(2044,3,1) + TIME(0,0,0)</f>
        <v>52657</v>
      </c>
      <c r="C15659">
        <v>27.071718216000001</v>
      </c>
    </row>
    <row r="15660" spans="1:3" x14ac:dyDescent="0.25">
      <c r="A15660">
        <v>16162</v>
      </c>
      <c r="B15660" s="1">
        <f>DATE(2044,4,1) + TIME(0,0,0)</f>
        <v>52688</v>
      </c>
      <c r="C15660">
        <v>27.079208374</v>
      </c>
    </row>
    <row r="15661" spans="1:3" x14ac:dyDescent="0.25">
      <c r="A15661">
        <v>16192</v>
      </c>
      <c r="B15661" s="1">
        <f>DATE(2044,5,1) + TIME(0,0,0)</f>
        <v>52718</v>
      </c>
      <c r="C15661">
        <v>27.086446762000001</v>
      </c>
    </row>
    <row r="15662" spans="1:3" x14ac:dyDescent="0.25">
      <c r="A15662">
        <v>16223</v>
      </c>
      <c r="B15662" s="1">
        <f>DATE(2044,6,1) + TIME(0,0,0)</f>
        <v>52749</v>
      </c>
      <c r="C15662">
        <v>27.093914032000001</v>
      </c>
    </row>
    <row r="15663" spans="1:3" x14ac:dyDescent="0.25">
      <c r="A15663">
        <v>16253</v>
      </c>
      <c r="B15663" s="1">
        <f>DATE(2044,7,1) + TIME(0,0,0)</f>
        <v>52779</v>
      </c>
      <c r="C15663">
        <v>27.101131439</v>
      </c>
    </row>
    <row r="15664" spans="1:3" x14ac:dyDescent="0.25">
      <c r="A15664">
        <v>16284</v>
      </c>
      <c r="B15664" s="1">
        <f>DATE(2044,8,1) + TIME(0,0,0)</f>
        <v>52810</v>
      </c>
      <c r="C15664">
        <v>27.108579636000002</v>
      </c>
    </row>
    <row r="15665" spans="1:3" x14ac:dyDescent="0.25">
      <c r="A15665">
        <v>16315</v>
      </c>
      <c r="B15665" s="1">
        <f>DATE(2044,9,1) + TIME(0,0,0)</f>
        <v>52841</v>
      </c>
      <c r="C15665">
        <v>27.116016387999998</v>
      </c>
    </row>
    <row r="15666" spans="1:3" x14ac:dyDescent="0.25">
      <c r="A15666">
        <v>16345</v>
      </c>
      <c r="B15666" s="1">
        <f>DATE(2044,10,1) + TIME(0,0,0)</f>
        <v>52871</v>
      </c>
      <c r="C15666">
        <v>27.123203277999998</v>
      </c>
    </row>
    <row r="15667" spans="1:3" x14ac:dyDescent="0.25">
      <c r="A15667">
        <v>16376</v>
      </c>
      <c r="B15667" s="1">
        <f>DATE(2044,11,1) + TIME(0,0,0)</f>
        <v>52902</v>
      </c>
      <c r="C15667">
        <v>27.130619049</v>
      </c>
    </row>
    <row r="15668" spans="1:3" x14ac:dyDescent="0.25">
      <c r="A15668">
        <v>16406</v>
      </c>
      <c r="B15668" s="1">
        <f>DATE(2044,12,1) + TIME(0,0,0)</f>
        <v>52932</v>
      </c>
      <c r="C15668">
        <v>27.137784958000001</v>
      </c>
    </row>
    <row r="15669" spans="1:3" x14ac:dyDescent="0.25">
      <c r="A15669">
        <v>16437</v>
      </c>
      <c r="B15669" s="1">
        <f>DATE(2045,1,1) + TIME(0,0,0)</f>
        <v>52963</v>
      </c>
      <c r="C15669">
        <v>27.145179749</v>
      </c>
    </row>
    <row r="15670" spans="1:3" x14ac:dyDescent="0.25">
      <c r="A15670">
        <v>16468</v>
      </c>
      <c r="B15670" s="1">
        <f>DATE(2045,2,1) + TIME(0,0,0)</f>
        <v>52994</v>
      </c>
      <c r="C15670">
        <v>27.152565001999999</v>
      </c>
    </row>
    <row r="15671" spans="1:3" x14ac:dyDescent="0.25">
      <c r="A15671">
        <v>16496</v>
      </c>
      <c r="B15671" s="1">
        <f>DATE(2045,3,1) + TIME(0,0,0)</f>
        <v>53022</v>
      </c>
      <c r="C15671">
        <v>27.159225463999999</v>
      </c>
    </row>
    <row r="15672" spans="1:3" x14ac:dyDescent="0.25">
      <c r="A15672">
        <v>16527</v>
      </c>
      <c r="B15672" s="1">
        <f>DATE(2045,4,1) + TIME(0,0,0)</f>
        <v>53053</v>
      </c>
      <c r="C15672">
        <v>27.166587830000001</v>
      </c>
    </row>
    <row r="15673" spans="1:3" x14ac:dyDescent="0.25">
      <c r="A15673">
        <v>16557</v>
      </c>
      <c r="B15673" s="1">
        <f>DATE(2045,5,1) + TIME(0,0,0)</f>
        <v>53083</v>
      </c>
      <c r="C15673">
        <v>27.173704146999999</v>
      </c>
    </row>
    <row r="15674" spans="1:3" x14ac:dyDescent="0.25">
      <c r="A15674">
        <v>16588</v>
      </c>
      <c r="B15674" s="1">
        <f>DATE(2045,6,1) + TIME(0,0,0)</f>
        <v>53114</v>
      </c>
      <c r="C15674">
        <v>27.18104744</v>
      </c>
    </row>
    <row r="15675" spans="1:3" x14ac:dyDescent="0.25">
      <c r="A15675">
        <v>16618</v>
      </c>
      <c r="B15675" s="1">
        <f>DATE(2045,7,1) + TIME(0,0,0)</f>
        <v>53144</v>
      </c>
      <c r="C15675">
        <v>27.188144684000001</v>
      </c>
    </row>
    <row r="15676" spans="1:3" x14ac:dyDescent="0.25">
      <c r="A15676">
        <v>16649</v>
      </c>
      <c r="B15676" s="1">
        <f>DATE(2045,8,1) + TIME(0,0,0)</f>
        <v>53175</v>
      </c>
      <c r="C15676">
        <v>27.195466995</v>
      </c>
    </row>
    <row r="15677" spans="1:3" x14ac:dyDescent="0.25">
      <c r="A15677">
        <v>16680</v>
      </c>
      <c r="B15677" s="1">
        <f>DATE(2045,9,1) + TIME(0,0,0)</f>
        <v>53206</v>
      </c>
      <c r="C15677">
        <v>27.202777863000001</v>
      </c>
    </row>
    <row r="15678" spans="1:3" x14ac:dyDescent="0.25">
      <c r="A15678">
        <v>16710</v>
      </c>
      <c r="B15678" s="1">
        <f>DATE(2045,10,1) + TIME(0,0,0)</f>
        <v>53236</v>
      </c>
      <c r="C15678">
        <v>27.209844588999999</v>
      </c>
    </row>
    <row r="15679" spans="1:3" x14ac:dyDescent="0.25">
      <c r="A15679">
        <v>16741</v>
      </c>
      <c r="B15679" s="1">
        <f>DATE(2045,11,1) + TIME(0,0,0)</f>
        <v>53267</v>
      </c>
      <c r="C15679">
        <v>27.217136383</v>
      </c>
    </row>
    <row r="15680" spans="1:3" x14ac:dyDescent="0.25">
      <c r="A15680">
        <v>16771</v>
      </c>
      <c r="B15680" s="1">
        <f>DATE(2045,12,1) + TIME(0,0,0)</f>
        <v>53297</v>
      </c>
      <c r="C15680">
        <v>27.224182128999999</v>
      </c>
    </row>
    <row r="15681" spans="1:3" x14ac:dyDescent="0.25">
      <c r="A15681">
        <v>16802</v>
      </c>
      <c r="B15681" s="1">
        <f>DATE(2046,1,1) + TIME(0,0,0)</f>
        <v>53328</v>
      </c>
      <c r="C15681">
        <v>27.231454848999999</v>
      </c>
    </row>
    <row r="15682" spans="1:3" x14ac:dyDescent="0.25">
      <c r="A15682">
        <v>16833</v>
      </c>
      <c r="B15682" s="1">
        <f>DATE(2046,2,1) + TIME(0,0,0)</f>
        <v>53359</v>
      </c>
      <c r="C15682">
        <v>27.238714217999998</v>
      </c>
    </row>
    <row r="15683" spans="1:3" x14ac:dyDescent="0.25">
      <c r="A15683">
        <v>16861</v>
      </c>
      <c r="B15683" s="1">
        <f>DATE(2046,3,1) + TIME(0,0,0)</f>
        <v>53387</v>
      </c>
      <c r="C15683">
        <v>27.245264053</v>
      </c>
    </row>
    <row r="15684" spans="1:3" x14ac:dyDescent="0.25">
      <c r="A15684">
        <v>16892</v>
      </c>
      <c r="B15684" s="1">
        <f>DATE(2046,4,1) + TIME(0,0,0)</f>
        <v>53418</v>
      </c>
      <c r="C15684">
        <v>27.252504348999999</v>
      </c>
    </row>
    <row r="15685" spans="1:3" x14ac:dyDescent="0.25">
      <c r="A15685">
        <v>16922</v>
      </c>
      <c r="B15685" s="1">
        <f>DATE(2046,5,1) + TIME(0,0,0)</f>
        <v>53448</v>
      </c>
      <c r="C15685">
        <v>27.259502411</v>
      </c>
    </row>
    <row r="15686" spans="1:3" x14ac:dyDescent="0.25">
      <c r="A15686">
        <v>16953</v>
      </c>
      <c r="B15686" s="1">
        <f>DATE(2046,6,1) + TIME(0,0,0)</f>
        <v>53479</v>
      </c>
      <c r="C15686">
        <v>27.266723633000002</v>
      </c>
    </row>
    <row r="15687" spans="1:3" x14ac:dyDescent="0.25">
      <c r="A15687">
        <v>16983</v>
      </c>
      <c r="B15687" s="1">
        <f>DATE(2046,7,1) + TIME(0,0,0)</f>
        <v>53509</v>
      </c>
      <c r="C15687">
        <v>27.273700714</v>
      </c>
    </row>
    <row r="15688" spans="1:3" x14ac:dyDescent="0.25">
      <c r="A15688">
        <v>17014</v>
      </c>
      <c r="B15688" s="1">
        <f>DATE(2046,8,1) + TIME(0,0,0)</f>
        <v>53540</v>
      </c>
      <c r="C15688">
        <v>27.280900955</v>
      </c>
    </row>
    <row r="15689" spans="1:3" x14ac:dyDescent="0.25">
      <c r="A15689">
        <v>17045</v>
      </c>
      <c r="B15689" s="1">
        <f>DATE(2046,9,1) + TIME(0,0,0)</f>
        <v>53571</v>
      </c>
      <c r="C15689">
        <v>27.288091659999999</v>
      </c>
    </row>
    <row r="15690" spans="1:3" x14ac:dyDescent="0.25">
      <c r="A15690">
        <v>17075</v>
      </c>
      <c r="B15690" s="1">
        <f>DATE(2046,10,1) + TIME(0,0,0)</f>
        <v>53601</v>
      </c>
      <c r="C15690">
        <v>27.295040131</v>
      </c>
    </row>
    <row r="15691" spans="1:3" x14ac:dyDescent="0.25">
      <c r="A15691">
        <v>17106</v>
      </c>
      <c r="B15691" s="1">
        <f>DATE(2046,11,1) + TIME(0,0,0)</f>
        <v>53632</v>
      </c>
      <c r="C15691">
        <v>27.302211760999999</v>
      </c>
    </row>
    <row r="15692" spans="1:3" x14ac:dyDescent="0.25">
      <c r="A15692">
        <v>17136</v>
      </c>
      <c r="B15692" s="1">
        <f>DATE(2046,12,1) + TIME(0,0,0)</f>
        <v>53662</v>
      </c>
      <c r="C15692">
        <v>27.309141158999999</v>
      </c>
    </row>
    <row r="15693" spans="1:3" x14ac:dyDescent="0.25">
      <c r="A15693">
        <v>17167</v>
      </c>
      <c r="B15693" s="1">
        <f>DATE(2047,1,1) + TIME(0,0,0)</f>
        <v>53693</v>
      </c>
      <c r="C15693">
        <v>27.316291808999999</v>
      </c>
    </row>
    <row r="15694" spans="1:3" x14ac:dyDescent="0.25">
      <c r="A15694">
        <v>17198</v>
      </c>
      <c r="B15694" s="1">
        <f>DATE(2047,2,1) + TIME(0,0,0)</f>
        <v>53724</v>
      </c>
      <c r="C15694">
        <v>27.323431015000001</v>
      </c>
    </row>
    <row r="15695" spans="1:3" x14ac:dyDescent="0.25">
      <c r="A15695">
        <v>17226</v>
      </c>
      <c r="B15695" s="1">
        <f>DATE(2047,3,1) + TIME(0,0,0)</f>
        <v>53752</v>
      </c>
      <c r="C15695">
        <v>27.329872130999998</v>
      </c>
    </row>
    <row r="15696" spans="1:3" x14ac:dyDescent="0.25">
      <c r="A15696">
        <v>17257</v>
      </c>
      <c r="B15696" s="1">
        <f>DATE(2047,4,1) + TIME(0,0,0)</f>
        <v>53783</v>
      </c>
      <c r="C15696">
        <v>27.336992263999999</v>
      </c>
    </row>
    <row r="15697" spans="1:3" x14ac:dyDescent="0.25">
      <c r="A15697">
        <v>17287</v>
      </c>
      <c r="B15697" s="1">
        <f>DATE(2047,5,1) + TIME(0,0,0)</f>
        <v>53813</v>
      </c>
      <c r="C15697">
        <v>27.343873978000001</v>
      </c>
    </row>
    <row r="15698" spans="1:3" x14ac:dyDescent="0.25">
      <c r="A15698">
        <v>17318</v>
      </c>
      <c r="B15698" s="1">
        <f>DATE(2047,6,1) + TIME(0,0,0)</f>
        <v>53844</v>
      </c>
      <c r="C15698">
        <v>27.350975037000001</v>
      </c>
    </row>
    <row r="15699" spans="1:3" x14ac:dyDescent="0.25">
      <c r="A15699">
        <v>17348</v>
      </c>
      <c r="B15699" s="1">
        <f>DATE(2047,7,1) + TIME(0,0,0)</f>
        <v>53874</v>
      </c>
      <c r="C15699">
        <v>27.357837676999999</v>
      </c>
    </row>
    <row r="15700" spans="1:3" x14ac:dyDescent="0.25">
      <c r="A15700">
        <v>17379</v>
      </c>
      <c r="B15700" s="1">
        <f>DATE(2047,8,1) + TIME(0,0,0)</f>
        <v>53905</v>
      </c>
      <c r="C15700">
        <v>27.364919661999998</v>
      </c>
    </row>
    <row r="15701" spans="1:3" x14ac:dyDescent="0.25">
      <c r="A15701">
        <v>17410</v>
      </c>
      <c r="B15701" s="1">
        <f>DATE(2047,9,1) + TIME(0,0,0)</f>
        <v>53936</v>
      </c>
      <c r="C15701">
        <v>27.371992111000001</v>
      </c>
    </row>
    <row r="15702" spans="1:3" x14ac:dyDescent="0.25">
      <c r="A15702">
        <v>17440</v>
      </c>
      <c r="B15702" s="1">
        <f>DATE(2047,10,1) + TIME(0,0,0)</f>
        <v>53966</v>
      </c>
      <c r="C15702">
        <v>27.378826141000001</v>
      </c>
    </row>
    <row r="15703" spans="1:3" x14ac:dyDescent="0.25">
      <c r="A15703">
        <v>17471</v>
      </c>
      <c r="B15703" s="1">
        <f>DATE(2047,11,1) + TIME(0,0,0)</f>
        <v>53997</v>
      </c>
      <c r="C15703">
        <v>27.385877609000001</v>
      </c>
    </row>
    <row r="15704" spans="1:3" x14ac:dyDescent="0.25">
      <c r="A15704">
        <v>17501</v>
      </c>
      <c r="B15704" s="1">
        <f>DATE(2047,12,1) + TIME(0,0,0)</f>
        <v>54027</v>
      </c>
      <c r="C15704">
        <v>27.392692566000001</v>
      </c>
    </row>
    <row r="15705" spans="1:3" x14ac:dyDescent="0.25">
      <c r="A15705">
        <v>17532</v>
      </c>
      <c r="B15705" s="1">
        <f>DATE(2048,1,1) + TIME(0,0,0)</f>
        <v>54058</v>
      </c>
      <c r="C15705">
        <v>27.39972496</v>
      </c>
    </row>
    <row r="15706" spans="1:3" x14ac:dyDescent="0.25">
      <c r="A15706">
        <v>17563</v>
      </c>
      <c r="B15706" s="1">
        <f>DATE(2048,2,1) + TIME(0,0,0)</f>
        <v>54089</v>
      </c>
      <c r="C15706">
        <v>27.406745911000002</v>
      </c>
    </row>
    <row r="15707" spans="1:3" x14ac:dyDescent="0.25">
      <c r="A15707">
        <v>17592</v>
      </c>
      <c r="B15707" s="1">
        <f>DATE(2048,3,1) + TIME(0,0,0)</f>
        <v>54118</v>
      </c>
      <c r="C15707">
        <v>27.413307190000001</v>
      </c>
    </row>
    <row r="15708" spans="1:3" x14ac:dyDescent="0.25">
      <c r="A15708">
        <v>17623</v>
      </c>
      <c r="B15708" s="1">
        <f>DATE(2048,4,1) + TIME(0,0,0)</f>
        <v>54149</v>
      </c>
      <c r="C15708">
        <v>27.420310974</v>
      </c>
    </row>
    <row r="15709" spans="1:3" x14ac:dyDescent="0.25">
      <c r="A15709">
        <v>17653</v>
      </c>
      <c r="B15709" s="1">
        <f>DATE(2048,5,1) + TIME(0,0,0)</f>
        <v>54179</v>
      </c>
      <c r="C15709">
        <v>27.427078247000001</v>
      </c>
    </row>
    <row r="15710" spans="1:3" x14ac:dyDescent="0.25">
      <c r="A15710">
        <v>17684</v>
      </c>
      <c r="B15710" s="1">
        <f>DATE(2048,6,1) + TIME(0,0,0)</f>
        <v>54210</v>
      </c>
      <c r="C15710">
        <v>27.43406105</v>
      </c>
    </row>
    <row r="15711" spans="1:3" x14ac:dyDescent="0.25">
      <c r="A15711">
        <v>17714</v>
      </c>
      <c r="B15711" s="1">
        <f>DATE(2048,7,1) + TIME(0,0,0)</f>
        <v>54240</v>
      </c>
      <c r="C15711">
        <v>27.440811156999999</v>
      </c>
    </row>
    <row r="15712" spans="1:3" x14ac:dyDescent="0.25">
      <c r="A15712">
        <v>17745</v>
      </c>
      <c r="B15712" s="1">
        <f>DATE(2048,8,1) + TIME(0,0,0)</f>
        <v>54271</v>
      </c>
      <c r="C15712">
        <v>27.447774887000001</v>
      </c>
    </row>
    <row r="15713" spans="1:3" x14ac:dyDescent="0.25">
      <c r="A15713">
        <v>17776</v>
      </c>
      <c r="B15713" s="1">
        <f>DATE(2048,9,1) + TIME(0,0,0)</f>
        <v>54302</v>
      </c>
      <c r="C15713">
        <v>27.45472908</v>
      </c>
    </row>
    <row r="15714" spans="1:3" x14ac:dyDescent="0.25">
      <c r="A15714">
        <v>17806</v>
      </c>
      <c r="B15714" s="1">
        <f>DATE(2048,10,1) + TIME(0,0,0)</f>
        <v>54332</v>
      </c>
      <c r="C15714">
        <v>27.461450577000001</v>
      </c>
    </row>
    <row r="15715" spans="1:3" x14ac:dyDescent="0.25">
      <c r="A15715">
        <v>17837</v>
      </c>
      <c r="B15715" s="1">
        <f>DATE(2048,11,1) + TIME(0,0,0)</f>
        <v>54363</v>
      </c>
      <c r="C15715">
        <v>27.468385695999999</v>
      </c>
    </row>
    <row r="15716" spans="1:3" x14ac:dyDescent="0.25">
      <c r="A15716">
        <v>17867</v>
      </c>
      <c r="B15716" s="1">
        <f>DATE(2048,12,1) + TIME(0,0,0)</f>
        <v>54393</v>
      </c>
      <c r="C15716">
        <v>27.475090027</v>
      </c>
    </row>
    <row r="15717" spans="1:3" x14ac:dyDescent="0.25">
      <c r="A15717">
        <v>17898</v>
      </c>
      <c r="B15717" s="1">
        <f>DATE(2049,1,1) + TIME(0,0,0)</f>
        <v>54424</v>
      </c>
      <c r="C15717">
        <v>27.482006073000001</v>
      </c>
    </row>
    <row r="15718" spans="1:3" x14ac:dyDescent="0.25">
      <c r="A15718">
        <v>17929</v>
      </c>
      <c r="B15718" s="1">
        <f>DATE(2049,2,1) + TIME(0,0,0)</f>
        <v>54455</v>
      </c>
      <c r="C15718">
        <v>27.488914489999999</v>
      </c>
    </row>
    <row r="15719" spans="1:3" x14ac:dyDescent="0.25">
      <c r="A15719">
        <v>17957</v>
      </c>
      <c r="B15719" s="1">
        <f>DATE(2049,3,1) + TIME(0,0,0)</f>
        <v>54483</v>
      </c>
      <c r="C15719">
        <v>27.495145797999999</v>
      </c>
    </row>
    <row r="15720" spans="1:3" x14ac:dyDescent="0.25">
      <c r="A15720">
        <v>17988</v>
      </c>
      <c r="B15720" s="1">
        <f>DATE(2049,4,1) + TIME(0,0,0)</f>
        <v>54514</v>
      </c>
      <c r="C15720">
        <v>27.502035141</v>
      </c>
    </row>
    <row r="15721" spans="1:3" x14ac:dyDescent="0.25">
      <c r="A15721">
        <v>18018</v>
      </c>
      <c r="B15721" s="1">
        <f>DATE(2049,5,1) + TIME(0,0,0)</f>
        <v>54544</v>
      </c>
      <c r="C15721">
        <v>27.508693695000002</v>
      </c>
    </row>
    <row r="15722" spans="1:3" x14ac:dyDescent="0.25">
      <c r="A15722">
        <v>18049</v>
      </c>
      <c r="B15722" s="1">
        <f>DATE(2049,6,1) + TIME(0,0,0)</f>
        <v>54575</v>
      </c>
      <c r="C15722">
        <v>27.515565872</v>
      </c>
    </row>
    <row r="15723" spans="1:3" x14ac:dyDescent="0.25">
      <c r="A15723">
        <v>18079</v>
      </c>
      <c r="B15723" s="1">
        <f>DATE(2049,7,1) + TIME(0,0,0)</f>
        <v>54605</v>
      </c>
      <c r="C15723">
        <v>27.522207259999998</v>
      </c>
    </row>
    <row r="15724" spans="1:3" x14ac:dyDescent="0.25">
      <c r="A15724">
        <v>18110</v>
      </c>
      <c r="B15724" s="1">
        <f>DATE(2049,8,1) + TIME(0,0,0)</f>
        <v>54636</v>
      </c>
      <c r="C15724">
        <v>27.529062271000001</v>
      </c>
    </row>
    <row r="15725" spans="1:3" x14ac:dyDescent="0.25">
      <c r="A15725">
        <v>18141</v>
      </c>
      <c r="B15725" s="1">
        <f>DATE(2049,9,1) + TIME(0,0,0)</f>
        <v>54667</v>
      </c>
      <c r="C15725">
        <v>27.535905838000001</v>
      </c>
    </row>
    <row r="15726" spans="1:3" x14ac:dyDescent="0.25">
      <c r="A15726">
        <v>18171</v>
      </c>
      <c r="B15726" s="1">
        <f>DATE(2049,10,1) + TIME(0,0,0)</f>
        <v>54697</v>
      </c>
      <c r="C15726">
        <v>27.542522429999998</v>
      </c>
    </row>
    <row r="15727" spans="1:3" x14ac:dyDescent="0.25">
      <c r="A15727">
        <v>18202</v>
      </c>
      <c r="B15727" s="1">
        <f>DATE(2049,11,1) + TIME(0,0,0)</f>
        <v>54728</v>
      </c>
      <c r="C15727">
        <v>27.549348831</v>
      </c>
    </row>
    <row r="15728" spans="1:3" x14ac:dyDescent="0.25">
      <c r="A15728">
        <v>18232</v>
      </c>
      <c r="B15728" s="1">
        <f>DATE(2049,12,1) + TIME(0,0,0)</f>
        <v>54758</v>
      </c>
      <c r="C15728">
        <v>27.555946349999999</v>
      </c>
    </row>
    <row r="15729" spans="1:3" x14ac:dyDescent="0.25">
      <c r="A15729">
        <v>18263</v>
      </c>
      <c r="B15729" s="1">
        <f>DATE(2050,1,1) + TIME(0,0,0)</f>
        <v>54789</v>
      </c>
      <c r="C15729">
        <v>27.562753677</v>
      </c>
    </row>
    <row r="15731" spans="1:3" x14ac:dyDescent="0.25">
      <c r="A15731" t="s">
        <v>29</v>
      </c>
    </row>
    <row r="15733" spans="1:3" x14ac:dyDescent="0.25">
      <c r="A15733" t="s">
        <v>1</v>
      </c>
      <c r="B15733" t="s">
        <v>2</v>
      </c>
      <c r="C15733" t="s">
        <v>3</v>
      </c>
    </row>
    <row r="15734" spans="1:3" x14ac:dyDescent="0.25">
      <c r="A15734">
        <v>0</v>
      </c>
      <c r="B15734" s="1">
        <f>DATE(2000,1,1) + TIME(0,0,0)</f>
        <v>36526</v>
      </c>
      <c r="C15734">
        <v>0</v>
      </c>
    </row>
    <row r="15735" spans="1:3" x14ac:dyDescent="0.25">
      <c r="A15735">
        <v>31</v>
      </c>
      <c r="B15735" s="1">
        <f>DATE(2000,2,1) + TIME(0,0,0)</f>
        <v>36557</v>
      </c>
      <c r="C15735">
        <v>5.5985908508</v>
      </c>
    </row>
    <row r="15736" spans="1:3" x14ac:dyDescent="0.25">
      <c r="A15736">
        <v>60</v>
      </c>
      <c r="B15736" s="1">
        <f>DATE(2000,3,1) + TIME(0,0,0)</f>
        <v>36586</v>
      </c>
      <c r="C15736">
        <v>10.081029892</v>
      </c>
    </row>
    <row r="15737" spans="1:3" x14ac:dyDescent="0.25">
      <c r="A15737">
        <v>91</v>
      </c>
      <c r="B15737" s="1">
        <f>DATE(2000,4,1) + TIME(0,0,0)</f>
        <v>36617</v>
      </c>
      <c r="C15737">
        <v>13.351912498000001</v>
      </c>
    </row>
    <row r="15738" spans="1:3" x14ac:dyDescent="0.25">
      <c r="A15738">
        <v>121</v>
      </c>
      <c r="B15738" s="1">
        <f>DATE(2000,5,1) + TIME(0,0,0)</f>
        <v>36647</v>
      </c>
      <c r="C15738">
        <v>15.54771328</v>
      </c>
    </row>
    <row r="15739" spans="1:3" x14ac:dyDescent="0.25">
      <c r="A15739">
        <v>152</v>
      </c>
      <c r="B15739" s="1">
        <f>DATE(2000,6,1) + TIME(0,0,0)</f>
        <v>36678</v>
      </c>
      <c r="C15739">
        <v>16.987310409999999</v>
      </c>
    </row>
    <row r="15740" spans="1:3" x14ac:dyDescent="0.25">
      <c r="A15740">
        <v>182</v>
      </c>
      <c r="B15740" s="1">
        <f>DATE(2000,7,1) + TIME(0,0,0)</f>
        <v>36708</v>
      </c>
      <c r="C15740">
        <v>17.971460342</v>
      </c>
    </row>
    <row r="15741" spans="1:3" x14ac:dyDescent="0.25">
      <c r="A15741">
        <v>213</v>
      </c>
      <c r="B15741" s="1">
        <f>DATE(2000,8,1) + TIME(0,0,0)</f>
        <v>36739</v>
      </c>
      <c r="C15741">
        <v>18.733846664000001</v>
      </c>
    </row>
    <row r="15742" spans="1:3" x14ac:dyDescent="0.25">
      <c r="A15742">
        <v>244</v>
      </c>
      <c r="B15742" s="1">
        <f>DATE(2000,9,1) + TIME(0,0,0)</f>
        <v>36770</v>
      </c>
      <c r="C15742">
        <v>19.381200790000001</v>
      </c>
    </row>
    <row r="15743" spans="1:3" x14ac:dyDescent="0.25">
      <c r="A15743">
        <v>274</v>
      </c>
      <c r="B15743" s="1">
        <f>DATE(2000,10,1) + TIME(0,0,0)</f>
        <v>36800</v>
      </c>
      <c r="C15743">
        <v>19.938932419</v>
      </c>
    </row>
    <row r="15744" spans="1:3" x14ac:dyDescent="0.25">
      <c r="A15744">
        <v>305</v>
      </c>
      <c r="B15744" s="1">
        <f>DATE(2000,11,1) + TIME(0,0,0)</f>
        <v>36831</v>
      </c>
      <c r="C15744">
        <v>20.478395462000002</v>
      </c>
    </row>
    <row r="15745" spans="1:3" x14ac:dyDescent="0.25">
      <c r="A15745">
        <v>335</v>
      </c>
      <c r="B15745" s="1">
        <f>DATE(2000,12,1) + TIME(0,0,0)</f>
        <v>36861</v>
      </c>
      <c r="C15745">
        <v>20.984601974</v>
      </c>
    </row>
    <row r="15746" spans="1:3" x14ac:dyDescent="0.25">
      <c r="A15746">
        <v>366</v>
      </c>
      <c r="B15746" s="1">
        <f>DATE(2001,1,1) + TIME(0,0,0)</f>
        <v>36892</v>
      </c>
      <c r="C15746">
        <v>21.491876602000001</v>
      </c>
    </row>
    <row r="15747" spans="1:3" x14ac:dyDescent="0.25">
      <c r="A15747">
        <v>397</v>
      </c>
      <c r="B15747" s="1">
        <f>DATE(2001,2,1) + TIME(0,0,0)</f>
        <v>36923</v>
      </c>
      <c r="C15747">
        <v>21.961328506000001</v>
      </c>
    </row>
    <row r="15748" spans="1:3" x14ac:dyDescent="0.25">
      <c r="A15748">
        <v>425</v>
      </c>
      <c r="B15748" s="1">
        <f>DATE(2001,3,1) + TIME(0,0,0)</f>
        <v>36951</v>
      </c>
      <c r="C15748">
        <v>22.355495453</v>
      </c>
    </row>
    <row r="15749" spans="1:3" x14ac:dyDescent="0.25">
      <c r="A15749">
        <v>456</v>
      </c>
      <c r="B15749" s="1">
        <f>DATE(2001,4,1) + TIME(0,0,0)</f>
        <v>36982</v>
      </c>
      <c r="C15749">
        <v>22.763839722</v>
      </c>
    </row>
    <row r="15750" spans="1:3" x14ac:dyDescent="0.25">
      <c r="A15750">
        <v>486</v>
      </c>
      <c r="B15750" s="1">
        <f>DATE(2001,5,1) + TIME(0,0,0)</f>
        <v>37012</v>
      </c>
      <c r="C15750">
        <v>23.128948212000001</v>
      </c>
    </row>
    <row r="15751" spans="1:3" x14ac:dyDescent="0.25">
      <c r="A15751">
        <v>517</v>
      </c>
      <c r="B15751" s="1">
        <f>DATE(2001,6,1) + TIME(0,0,0)</f>
        <v>37043</v>
      </c>
      <c r="C15751">
        <v>23.475360869999999</v>
      </c>
    </row>
    <row r="15752" spans="1:3" x14ac:dyDescent="0.25">
      <c r="A15752">
        <v>547</v>
      </c>
      <c r="B15752" s="1">
        <f>DATE(2001,7,1) + TIME(0,0,0)</f>
        <v>37073</v>
      </c>
      <c r="C15752">
        <v>23.782173156999999</v>
      </c>
    </row>
    <row r="15753" spans="1:3" x14ac:dyDescent="0.25">
      <c r="A15753">
        <v>578</v>
      </c>
      <c r="B15753" s="1">
        <f>DATE(2001,8,1) + TIME(0,0,0)</f>
        <v>37104</v>
      </c>
      <c r="C15753">
        <v>24.073757172000001</v>
      </c>
    </row>
    <row r="15754" spans="1:3" x14ac:dyDescent="0.25">
      <c r="A15754">
        <v>609</v>
      </c>
      <c r="B15754" s="1">
        <f>DATE(2001,9,1) + TIME(0,0,0)</f>
        <v>37135</v>
      </c>
      <c r="C15754">
        <v>24.342317581</v>
      </c>
    </row>
    <row r="15755" spans="1:3" x14ac:dyDescent="0.25">
      <c r="A15755">
        <v>639</v>
      </c>
      <c r="B15755" s="1">
        <f>DATE(2001,10,1) + TIME(0,0,0)</f>
        <v>37165</v>
      </c>
      <c r="C15755">
        <v>24.584377288999999</v>
      </c>
    </row>
    <row r="15756" spans="1:3" x14ac:dyDescent="0.25">
      <c r="A15756">
        <v>670</v>
      </c>
      <c r="B15756" s="1">
        <f>DATE(2001,11,1) + TIME(0,0,0)</f>
        <v>37196</v>
      </c>
      <c r="C15756">
        <v>24.819501877</v>
      </c>
    </row>
    <row r="15757" spans="1:3" x14ac:dyDescent="0.25">
      <c r="A15757">
        <v>700</v>
      </c>
      <c r="B15757" s="1">
        <f>DATE(2001,12,1) + TIME(0,0,0)</f>
        <v>37226</v>
      </c>
      <c r="C15757">
        <v>25.033605575999999</v>
      </c>
    </row>
    <row r="15758" spans="1:3" x14ac:dyDescent="0.25">
      <c r="A15758">
        <v>731</v>
      </c>
      <c r="B15758" s="1">
        <f>DATE(2002,1,1) + TIME(0,0,0)</f>
        <v>37257</v>
      </c>
      <c r="C15758">
        <v>25.241729736</v>
      </c>
    </row>
    <row r="15759" spans="1:3" x14ac:dyDescent="0.25">
      <c r="A15759">
        <v>762</v>
      </c>
      <c r="B15759" s="1">
        <f>DATE(2002,2,1) + TIME(0,0,0)</f>
        <v>37288</v>
      </c>
      <c r="C15759">
        <v>25.436277390000001</v>
      </c>
    </row>
    <row r="15760" spans="1:3" x14ac:dyDescent="0.25">
      <c r="A15760">
        <v>790</v>
      </c>
      <c r="B15760" s="1">
        <f>DATE(2002,3,1) + TIME(0,0,0)</f>
        <v>37316</v>
      </c>
      <c r="C15760">
        <v>25.600641250999999</v>
      </c>
    </row>
    <row r="15761" spans="1:3" x14ac:dyDescent="0.25">
      <c r="A15761">
        <v>821</v>
      </c>
      <c r="B15761" s="1">
        <f>DATE(2002,4,1) + TIME(0,0,0)</f>
        <v>37347</v>
      </c>
      <c r="C15761">
        <v>25.770608901999999</v>
      </c>
    </row>
    <row r="15762" spans="1:3" x14ac:dyDescent="0.25">
      <c r="A15762">
        <v>851</v>
      </c>
      <c r="B15762" s="1">
        <f>DATE(2002,5,1) + TIME(0,0,0)</f>
        <v>37377</v>
      </c>
      <c r="C15762">
        <v>25.924108505</v>
      </c>
    </row>
    <row r="15763" spans="1:3" x14ac:dyDescent="0.25">
      <c r="A15763">
        <v>882</v>
      </c>
      <c r="B15763" s="1">
        <f>DATE(2002,6,1) + TIME(0,0,0)</f>
        <v>37408</v>
      </c>
      <c r="C15763">
        <v>26.072681426999999</v>
      </c>
    </row>
    <row r="15764" spans="1:3" x14ac:dyDescent="0.25">
      <c r="A15764">
        <v>912</v>
      </c>
      <c r="B15764" s="1">
        <f>DATE(2002,7,1) + TIME(0,0,0)</f>
        <v>37438</v>
      </c>
      <c r="C15764">
        <v>26.207799910999999</v>
      </c>
    </row>
    <row r="15765" spans="1:3" x14ac:dyDescent="0.25">
      <c r="A15765">
        <v>943</v>
      </c>
      <c r="B15765" s="1">
        <f>DATE(2002,8,1) + TIME(0,0,0)</f>
        <v>37469</v>
      </c>
      <c r="C15765">
        <v>26.339206696000002</v>
      </c>
    </row>
    <row r="15766" spans="1:3" x14ac:dyDescent="0.25">
      <c r="A15766">
        <v>974</v>
      </c>
      <c r="B15766" s="1">
        <f>DATE(2002,9,1) + TIME(0,0,0)</f>
        <v>37500</v>
      </c>
      <c r="C15766">
        <v>26.462396622</v>
      </c>
    </row>
    <row r="15767" spans="1:3" x14ac:dyDescent="0.25">
      <c r="A15767">
        <v>1004</v>
      </c>
      <c r="B15767" s="1">
        <f>DATE(2002,10,1) + TIME(0,0,0)</f>
        <v>37530</v>
      </c>
      <c r="C15767">
        <v>26.574102402000001</v>
      </c>
    </row>
    <row r="15768" spans="1:3" x14ac:dyDescent="0.25">
      <c r="A15768">
        <v>1035</v>
      </c>
      <c r="B15768" s="1">
        <f>DATE(2002,11,1) + TIME(0,0,0)</f>
        <v>37561</v>
      </c>
      <c r="C15768">
        <v>26.681797027999998</v>
      </c>
    </row>
    <row r="15769" spans="1:3" x14ac:dyDescent="0.25">
      <c r="A15769">
        <v>1065</v>
      </c>
      <c r="B15769" s="1">
        <f>DATE(2002,12,1) + TIME(0,0,0)</f>
        <v>37591</v>
      </c>
      <c r="C15769">
        <v>26.777437209999999</v>
      </c>
    </row>
    <row r="15770" spans="1:3" x14ac:dyDescent="0.25">
      <c r="A15770">
        <v>1096</v>
      </c>
      <c r="B15770" s="1">
        <f>DATE(2003,1,1) + TIME(0,0,0)</f>
        <v>37622</v>
      </c>
      <c r="C15770">
        <v>26.868387221999999</v>
      </c>
    </row>
    <row r="15771" spans="1:3" x14ac:dyDescent="0.25">
      <c r="A15771">
        <v>1127</v>
      </c>
      <c r="B15771" s="1">
        <f>DATE(2003,2,1) + TIME(0,0,0)</f>
        <v>37653</v>
      </c>
      <c r="C15771">
        <v>26.95362854</v>
      </c>
    </row>
    <row r="15772" spans="1:3" x14ac:dyDescent="0.25">
      <c r="A15772">
        <v>1155</v>
      </c>
      <c r="B15772" s="1">
        <f>DATE(2003,3,1) + TIME(0,0,0)</f>
        <v>37681</v>
      </c>
      <c r="C15772">
        <v>27.027044296</v>
      </c>
    </row>
    <row r="15773" spans="1:3" x14ac:dyDescent="0.25">
      <c r="A15773">
        <v>1186</v>
      </c>
      <c r="B15773" s="1">
        <f>DATE(2003,4,1) + TIME(0,0,0)</f>
        <v>37712</v>
      </c>
      <c r="C15773">
        <v>27.104906081999999</v>
      </c>
    </row>
    <row r="15774" spans="1:3" x14ac:dyDescent="0.25">
      <c r="A15774">
        <v>1216</v>
      </c>
      <c r="B15774" s="1">
        <f>DATE(2003,5,1) + TIME(0,0,0)</f>
        <v>37742</v>
      </c>
      <c r="C15774">
        <v>27.177053451999999</v>
      </c>
    </row>
    <row r="15775" spans="1:3" x14ac:dyDescent="0.25">
      <c r="A15775">
        <v>1247</v>
      </c>
      <c r="B15775" s="1">
        <f>DATE(2003,6,1) + TIME(0,0,0)</f>
        <v>37773</v>
      </c>
      <c r="C15775">
        <v>27.248441696</v>
      </c>
    </row>
    <row r="15776" spans="1:3" x14ac:dyDescent="0.25">
      <c r="A15776">
        <v>1277</v>
      </c>
      <c r="B15776" s="1">
        <f>DATE(2003,7,1) + TIME(0,0,0)</f>
        <v>37803</v>
      </c>
      <c r="C15776">
        <v>27.314815521</v>
      </c>
    </row>
    <row r="15777" spans="1:3" x14ac:dyDescent="0.25">
      <c r="A15777">
        <v>1308</v>
      </c>
      <c r="B15777" s="1">
        <f>DATE(2003,8,1) + TIME(0,0,0)</f>
        <v>37834</v>
      </c>
      <c r="C15777">
        <v>27.380912780999999</v>
      </c>
    </row>
    <row r="15778" spans="1:3" x14ac:dyDescent="0.25">
      <c r="A15778">
        <v>1339</v>
      </c>
      <c r="B15778" s="1">
        <f>DATE(2003,9,1) + TIME(0,0,0)</f>
        <v>37865</v>
      </c>
      <c r="C15778">
        <v>27.444707869999998</v>
      </c>
    </row>
    <row r="15779" spans="1:3" x14ac:dyDescent="0.25">
      <c r="A15779">
        <v>1369</v>
      </c>
      <c r="B15779" s="1">
        <f>DATE(2003,10,1) + TIME(0,0,0)</f>
        <v>37895</v>
      </c>
      <c r="C15779">
        <v>27.504980087</v>
      </c>
    </row>
    <row r="15780" spans="1:3" x14ac:dyDescent="0.25">
      <c r="A15780">
        <v>1400</v>
      </c>
      <c r="B15780" s="1">
        <f>DATE(2003,11,1) + TIME(0,0,0)</f>
        <v>37926</v>
      </c>
      <c r="C15780">
        <v>27.565618515000001</v>
      </c>
    </row>
    <row r="15781" spans="1:3" x14ac:dyDescent="0.25">
      <c r="A15781">
        <v>1430</v>
      </c>
      <c r="B15781" s="1">
        <f>DATE(2003,12,1) + TIME(0,0,0)</f>
        <v>37956</v>
      </c>
      <c r="C15781">
        <v>27.622581482000001</v>
      </c>
    </row>
    <row r="15782" spans="1:3" x14ac:dyDescent="0.25">
      <c r="A15782">
        <v>1461</v>
      </c>
      <c r="B15782" s="1">
        <f>DATE(2004,1,1) + TIME(0,0,0)</f>
        <v>37987</v>
      </c>
      <c r="C15782">
        <v>27.679719925000001</v>
      </c>
    </row>
    <row r="15783" spans="1:3" x14ac:dyDescent="0.25">
      <c r="A15783">
        <v>1492</v>
      </c>
      <c r="B15783" s="1">
        <f>DATE(2004,2,1) + TIME(0,0,0)</f>
        <v>38018</v>
      </c>
      <c r="C15783">
        <v>27.735210419000001</v>
      </c>
    </row>
    <row r="15784" spans="1:3" x14ac:dyDescent="0.25">
      <c r="A15784">
        <v>1521</v>
      </c>
      <c r="B15784" s="1">
        <f>DATE(2004,3,1) + TIME(0,0,0)</f>
        <v>38047</v>
      </c>
      <c r="C15784">
        <v>27.785711288000002</v>
      </c>
    </row>
    <row r="15785" spans="1:3" x14ac:dyDescent="0.25">
      <c r="A15785">
        <v>1552</v>
      </c>
      <c r="B15785" s="1">
        <f>DATE(2004,4,1) + TIME(0,0,0)</f>
        <v>38078</v>
      </c>
      <c r="C15785">
        <v>27.838253021</v>
      </c>
    </row>
    <row r="15786" spans="1:3" x14ac:dyDescent="0.25">
      <c r="A15786">
        <v>1582</v>
      </c>
      <c r="B15786" s="1">
        <f>DATE(2004,5,1) + TIME(0,0,0)</f>
        <v>38108</v>
      </c>
      <c r="C15786">
        <v>27.887714385999999</v>
      </c>
    </row>
    <row r="15787" spans="1:3" x14ac:dyDescent="0.25">
      <c r="A15787">
        <v>1613</v>
      </c>
      <c r="B15787" s="1">
        <f>DATE(2004,6,1) + TIME(0,0,0)</f>
        <v>38139</v>
      </c>
      <c r="C15787">
        <v>27.937444686999999</v>
      </c>
    </row>
    <row r="15788" spans="1:3" x14ac:dyDescent="0.25">
      <c r="A15788">
        <v>1643</v>
      </c>
      <c r="B15788" s="1">
        <f>DATE(2004,7,1) + TIME(0,0,0)</f>
        <v>38169</v>
      </c>
      <c r="C15788">
        <v>27.984294891000001</v>
      </c>
    </row>
    <row r="15789" spans="1:3" x14ac:dyDescent="0.25">
      <c r="A15789">
        <v>1674</v>
      </c>
      <c r="B15789" s="1">
        <f>DATE(2004,8,1) + TIME(0,0,0)</f>
        <v>38200</v>
      </c>
      <c r="C15789">
        <v>28.031478881999998</v>
      </c>
    </row>
    <row r="15790" spans="1:3" x14ac:dyDescent="0.25">
      <c r="A15790">
        <v>1705</v>
      </c>
      <c r="B15790" s="1">
        <f>DATE(2004,9,1) + TIME(0,0,0)</f>
        <v>38231</v>
      </c>
      <c r="C15790">
        <v>28.077634810999999</v>
      </c>
    </row>
    <row r="15791" spans="1:3" x14ac:dyDescent="0.25">
      <c r="A15791">
        <v>1735</v>
      </c>
      <c r="B15791" s="1">
        <f>DATE(2004,10,1) + TIME(0,0,0)</f>
        <v>38261</v>
      </c>
      <c r="C15791">
        <v>28.121349335000001</v>
      </c>
    </row>
    <row r="15792" spans="1:3" x14ac:dyDescent="0.25">
      <c r="A15792">
        <v>1766</v>
      </c>
      <c r="B15792" s="1">
        <f>DATE(2004,11,1) + TIME(0,0,0)</f>
        <v>38292</v>
      </c>
      <c r="C15792">
        <v>28.165567398</v>
      </c>
    </row>
    <row r="15793" spans="1:3" x14ac:dyDescent="0.25">
      <c r="A15793">
        <v>1796</v>
      </c>
      <c r="B15793" s="1">
        <f>DATE(2004,12,1) + TIME(0,0,0)</f>
        <v>38322</v>
      </c>
      <c r="C15793">
        <v>28.207458496000001</v>
      </c>
    </row>
    <row r="15794" spans="1:3" x14ac:dyDescent="0.25">
      <c r="A15794">
        <v>1827</v>
      </c>
      <c r="B15794" s="1">
        <f>DATE(2005,1,1) + TIME(0,0,0)</f>
        <v>38353</v>
      </c>
      <c r="C15794">
        <v>28.249832153</v>
      </c>
    </row>
    <row r="15795" spans="1:3" x14ac:dyDescent="0.25">
      <c r="A15795">
        <v>1858</v>
      </c>
      <c r="B15795" s="1">
        <f>DATE(2005,2,1) + TIME(0,0,0)</f>
        <v>38384</v>
      </c>
      <c r="C15795">
        <v>28.291294098000002</v>
      </c>
    </row>
    <row r="15796" spans="1:3" x14ac:dyDescent="0.25">
      <c r="A15796">
        <v>1886</v>
      </c>
      <c r="B15796" s="1">
        <f>DATE(2005,3,1) + TIME(0,0,0)</f>
        <v>38412</v>
      </c>
      <c r="C15796">
        <v>28.327981949000002</v>
      </c>
    </row>
    <row r="15797" spans="1:3" x14ac:dyDescent="0.25">
      <c r="A15797">
        <v>1917</v>
      </c>
      <c r="B15797" s="1">
        <f>DATE(2005,4,1) + TIME(0,0,0)</f>
        <v>38443</v>
      </c>
      <c r="C15797">
        <v>28.367792130000002</v>
      </c>
    </row>
    <row r="15798" spans="1:3" x14ac:dyDescent="0.25">
      <c r="A15798">
        <v>1947</v>
      </c>
      <c r="B15798" s="1">
        <f>DATE(2005,5,1) + TIME(0,0,0)</f>
        <v>38473</v>
      </c>
      <c r="C15798">
        <v>28.405529022</v>
      </c>
    </row>
    <row r="15799" spans="1:3" x14ac:dyDescent="0.25">
      <c r="A15799">
        <v>1978</v>
      </c>
      <c r="B15799" s="1">
        <f>DATE(2005,6,1) + TIME(0,0,0)</f>
        <v>38504</v>
      </c>
      <c r="C15799">
        <v>28.443641663000001</v>
      </c>
    </row>
    <row r="15800" spans="1:3" x14ac:dyDescent="0.25">
      <c r="A15800">
        <v>2008</v>
      </c>
      <c r="B15800" s="1">
        <f>DATE(2005,7,1) + TIME(0,0,0)</f>
        <v>38534</v>
      </c>
      <c r="C15800">
        <v>28.479520797999999</v>
      </c>
    </row>
    <row r="15801" spans="1:3" x14ac:dyDescent="0.25">
      <c r="A15801">
        <v>2039</v>
      </c>
      <c r="B15801" s="1">
        <f>DATE(2005,8,1) + TIME(0,0,0)</f>
        <v>38565</v>
      </c>
      <c r="C15801">
        <v>28.515731811999999</v>
      </c>
    </row>
    <row r="15802" spans="1:3" x14ac:dyDescent="0.25">
      <c r="A15802">
        <v>2070</v>
      </c>
      <c r="B15802" s="1">
        <f>DATE(2005,9,1) + TIME(0,0,0)</f>
        <v>38596</v>
      </c>
      <c r="C15802">
        <v>28.551158905000001</v>
      </c>
    </row>
    <row r="15803" spans="1:3" x14ac:dyDescent="0.25">
      <c r="A15803">
        <v>2100</v>
      </c>
      <c r="B15803" s="1">
        <f>DATE(2005,10,1) + TIME(0,0,0)</f>
        <v>38626</v>
      </c>
      <c r="C15803">
        <v>28.584835051999999</v>
      </c>
    </row>
    <row r="15804" spans="1:3" x14ac:dyDescent="0.25">
      <c r="A15804">
        <v>2131</v>
      </c>
      <c r="B15804" s="1">
        <f>DATE(2005,11,1) + TIME(0,0,0)</f>
        <v>38657</v>
      </c>
      <c r="C15804">
        <v>28.619173050000001</v>
      </c>
    </row>
    <row r="15805" spans="1:3" x14ac:dyDescent="0.25">
      <c r="A15805">
        <v>2161</v>
      </c>
      <c r="B15805" s="1">
        <f>DATE(2005,12,1) + TIME(0,0,0)</f>
        <v>38687</v>
      </c>
      <c r="C15805">
        <v>28.652000427000001</v>
      </c>
    </row>
    <row r="15806" spans="1:3" x14ac:dyDescent="0.25">
      <c r="A15806">
        <v>2192</v>
      </c>
      <c r="B15806" s="1">
        <f>DATE(2006,1,1) + TIME(0,0,0)</f>
        <v>38718</v>
      </c>
      <c r="C15806">
        <v>28.685512543000002</v>
      </c>
    </row>
    <row r="15807" spans="1:3" x14ac:dyDescent="0.25">
      <c r="A15807">
        <v>2223</v>
      </c>
      <c r="B15807" s="1">
        <f>DATE(2006,2,1) + TIME(0,0,0)</f>
        <v>38749</v>
      </c>
      <c r="C15807">
        <v>28.718608855999999</v>
      </c>
    </row>
    <row r="15808" spans="1:3" x14ac:dyDescent="0.25">
      <c r="A15808">
        <v>2251</v>
      </c>
      <c r="B15808" s="1">
        <f>DATE(2006,3,1) + TIME(0,0,0)</f>
        <v>38777</v>
      </c>
      <c r="C15808">
        <v>28.748146057</v>
      </c>
    </row>
    <row r="15809" spans="1:3" x14ac:dyDescent="0.25">
      <c r="A15809">
        <v>2282</v>
      </c>
      <c r="B15809" s="1">
        <f>DATE(2006,4,1) + TIME(0,0,0)</f>
        <v>38808</v>
      </c>
      <c r="C15809">
        <v>28.780450820999999</v>
      </c>
    </row>
    <row r="15810" spans="1:3" x14ac:dyDescent="0.25">
      <c r="A15810">
        <v>2312</v>
      </c>
      <c r="B15810" s="1">
        <f>DATE(2006,5,1) + TIME(0,0,0)</f>
        <v>38838</v>
      </c>
      <c r="C15810">
        <v>28.811311721999999</v>
      </c>
    </row>
    <row r="15811" spans="1:3" x14ac:dyDescent="0.25">
      <c r="A15811">
        <v>2343</v>
      </c>
      <c r="B15811" s="1">
        <f>DATE(2006,6,1) + TIME(0,0,0)</f>
        <v>38869</v>
      </c>
      <c r="C15811">
        <v>28.842773437999998</v>
      </c>
    </row>
    <row r="15812" spans="1:3" x14ac:dyDescent="0.25">
      <c r="A15812">
        <v>2373</v>
      </c>
      <c r="B15812" s="1">
        <f>DATE(2006,7,1) + TIME(0,0,0)</f>
        <v>38899</v>
      </c>
      <c r="C15812">
        <v>28.872774123999999</v>
      </c>
    </row>
    <row r="15813" spans="1:3" x14ac:dyDescent="0.25">
      <c r="A15813">
        <v>2404</v>
      </c>
      <c r="B15813" s="1">
        <f>DATE(2006,8,1) + TIME(0,0,0)</f>
        <v>38930</v>
      </c>
      <c r="C15813">
        <v>28.903270720999998</v>
      </c>
    </row>
    <row r="15814" spans="1:3" x14ac:dyDescent="0.25">
      <c r="A15814">
        <v>2435</v>
      </c>
      <c r="B15814" s="1">
        <f>DATE(2006,9,1) + TIME(0,0,0)</f>
        <v>38961</v>
      </c>
      <c r="C15814">
        <v>28.933216094999999</v>
      </c>
    </row>
    <row r="15815" spans="1:3" x14ac:dyDescent="0.25">
      <c r="A15815">
        <v>2465</v>
      </c>
      <c r="B15815" s="1">
        <f>DATE(2006,10,1) + TIME(0,0,0)</f>
        <v>38991</v>
      </c>
      <c r="C15815">
        <v>28.96163559</v>
      </c>
    </row>
    <row r="15816" spans="1:3" x14ac:dyDescent="0.25">
      <c r="A15816">
        <v>2496</v>
      </c>
      <c r="B15816" s="1">
        <f>DATE(2006,11,1) + TIME(0,0,0)</f>
        <v>39022</v>
      </c>
      <c r="C15816">
        <v>28.990417480000001</v>
      </c>
    </row>
    <row r="15817" spans="1:3" x14ac:dyDescent="0.25">
      <c r="A15817">
        <v>2526</v>
      </c>
      <c r="B15817" s="1">
        <f>DATE(2006,12,1) + TIME(0,0,0)</f>
        <v>39052</v>
      </c>
      <c r="C15817">
        <v>29.017742157000001</v>
      </c>
    </row>
    <row r="15818" spans="1:3" x14ac:dyDescent="0.25">
      <c r="A15818">
        <v>2557</v>
      </c>
      <c r="B15818" s="1">
        <f>DATE(2007,1,1) + TIME(0,0,0)</f>
        <v>39083</v>
      </c>
      <c r="C15818">
        <v>29.045499801999998</v>
      </c>
    </row>
    <row r="15819" spans="1:3" x14ac:dyDescent="0.25">
      <c r="A15819">
        <v>2588</v>
      </c>
      <c r="B15819" s="1">
        <f>DATE(2007,2,1) + TIME(0,0,0)</f>
        <v>39114</v>
      </c>
      <c r="C15819">
        <v>29.072826384999999</v>
      </c>
    </row>
    <row r="15820" spans="1:3" x14ac:dyDescent="0.25">
      <c r="A15820">
        <v>2616</v>
      </c>
      <c r="B15820" s="1">
        <f>DATE(2007,3,1) + TIME(0,0,0)</f>
        <v>39142</v>
      </c>
      <c r="C15820">
        <v>29.09703064</v>
      </c>
    </row>
    <row r="15821" spans="1:3" x14ac:dyDescent="0.25">
      <c r="A15821">
        <v>2647</v>
      </c>
      <c r="B15821" s="1">
        <f>DATE(2007,4,1) + TIME(0,0,0)</f>
        <v>39173</v>
      </c>
      <c r="C15821">
        <v>29.123275756999998</v>
      </c>
    </row>
    <row r="15822" spans="1:3" x14ac:dyDescent="0.25">
      <c r="A15822">
        <v>2677</v>
      </c>
      <c r="B15822" s="1">
        <f>DATE(2007,5,1) + TIME(0,0,0)</f>
        <v>39203</v>
      </c>
      <c r="C15822">
        <v>29.148143768000001</v>
      </c>
    </row>
    <row r="15823" spans="1:3" x14ac:dyDescent="0.25">
      <c r="A15823">
        <v>2708</v>
      </c>
      <c r="B15823" s="1">
        <f>DATE(2007,6,1) + TIME(0,0,0)</f>
        <v>39234</v>
      </c>
      <c r="C15823">
        <v>29.173299789000001</v>
      </c>
    </row>
    <row r="15824" spans="1:3" x14ac:dyDescent="0.25">
      <c r="A15824">
        <v>2738</v>
      </c>
      <c r="B15824" s="1">
        <f>DATE(2007,7,1) + TIME(0,0,0)</f>
        <v>39264</v>
      </c>
      <c r="C15824">
        <v>29.197120667</v>
      </c>
    </row>
    <row r="15825" spans="1:3" x14ac:dyDescent="0.25">
      <c r="A15825">
        <v>2769</v>
      </c>
      <c r="B15825" s="1">
        <f>DATE(2007,8,1) + TIME(0,0,0)</f>
        <v>39295</v>
      </c>
      <c r="C15825">
        <v>29.221193314000001</v>
      </c>
    </row>
    <row r="15826" spans="1:3" x14ac:dyDescent="0.25">
      <c r="A15826">
        <v>2800</v>
      </c>
      <c r="B15826" s="1">
        <f>DATE(2007,9,1) + TIME(0,0,0)</f>
        <v>39326</v>
      </c>
      <c r="C15826">
        <v>29.244705199999999</v>
      </c>
    </row>
    <row r="15827" spans="1:3" x14ac:dyDescent="0.25">
      <c r="A15827">
        <v>2830</v>
      </c>
      <c r="B15827" s="1">
        <f>DATE(2007,10,1) + TIME(0,0,0)</f>
        <v>39356</v>
      </c>
      <c r="C15827">
        <v>29.266942977999999</v>
      </c>
    </row>
    <row r="15828" spans="1:3" x14ac:dyDescent="0.25">
      <c r="A15828">
        <v>2861</v>
      </c>
      <c r="B15828" s="1">
        <f>DATE(2007,11,1) + TIME(0,0,0)</f>
        <v>39387</v>
      </c>
      <c r="C15828">
        <v>29.289377213000002</v>
      </c>
    </row>
    <row r="15829" spans="1:3" x14ac:dyDescent="0.25">
      <c r="A15829">
        <v>2891</v>
      </c>
      <c r="B15829" s="1">
        <f>DATE(2007,12,1) + TIME(0,0,0)</f>
        <v>39417</v>
      </c>
      <c r="C15829">
        <v>29.310640334999999</v>
      </c>
    </row>
    <row r="15830" spans="1:3" x14ac:dyDescent="0.25">
      <c r="A15830">
        <v>2922</v>
      </c>
      <c r="B15830" s="1">
        <f>DATE(2008,1,1) + TIME(0,0,0)</f>
        <v>39448</v>
      </c>
      <c r="C15830">
        <v>29.332214355000001</v>
      </c>
    </row>
    <row r="15831" spans="1:3" x14ac:dyDescent="0.25">
      <c r="A15831">
        <v>2953</v>
      </c>
      <c r="B15831" s="1">
        <f>DATE(2008,2,1) + TIME(0,0,0)</f>
        <v>39479</v>
      </c>
      <c r="C15831">
        <v>29.353374480999999</v>
      </c>
    </row>
    <row r="15832" spans="1:3" x14ac:dyDescent="0.25">
      <c r="A15832">
        <v>2982</v>
      </c>
      <c r="B15832" s="1">
        <f>DATE(2008,3,1) + TIME(0,0,0)</f>
        <v>39508</v>
      </c>
      <c r="C15832">
        <v>29.372753143000001</v>
      </c>
    </row>
    <row r="15833" spans="1:3" x14ac:dyDescent="0.25">
      <c r="A15833">
        <v>3013</v>
      </c>
      <c r="B15833" s="1">
        <f>DATE(2008,4,1) + TIME(0,0,0)</f>
        <v>39539</v>
      </c>
      <c r="C15833">
        <v>29.393033980999999</v>
      </c>
    </row>
    <row r="15834" spans="1:3" x14ac:dyDescent="0.25">
      <c r="A15834">
        <v>3043</v>
      </c>
      <c r="B15834" s="1">
        <f>DATE(2008,5,1) + TIME(0,0,0)</f>
        <v>39569</v>
      </c>
      <c r="C15834">
        <v>29.412252425999998</v>
      </c>
    </row>
    <row r="15835" spans="1:3" x14ac:dyDescent="0.25">
      <c r="A15835">
        <v>3074</v>
      </c>
      <c r="B15835" s="1">
        <f>DATE(2008,6,1) + TIME(0,0,0)</f>
        <v>39600</v>
      </c>
      <c r="C15835">
        <v>29.431707381999999</v>
      </c>
    </row>
    <row r="15836" spans="1:3" x14ac:dyDescent="0.25">
      <c r="A15836">
        <v>3104</v>
      </c>
      <c r="B15836" s="1">
        <f>DATE(2008,7,1) + TIME(0,0,0)</f>
        <v>39630</v>
      </c>
      <c r="C15836">
        <v>29.450176239000001</v>
      </c>
    </row>
    <row r="15837" spans="1:3" x14ac:dyDescent="0.25">
      <c r="A15837">
        <v>3135</v>
      </c>
      <c r="B15837" s="1">
        <f>DATE(2008,8,1) + TIME(0,0,0)</f>
        <v>39661</v>
      </c>
      <c r="C15837">
        <v>29.468910217000001</v>
      </c>
    </row>
    <row r="15838" spans="1:3" x14ac:dyDescent="0.25">
      <c r="A15838">
        <v>3166</v>
      </c>
      <c r="B15838" s="1">
        <f>DATE(2008,9,1) + TIME(0,0,0)</f>
        <v>39692</v>
      </c>
      <c r="C15838">
        <v>29.487318039000002</v>
      </c>
    </row>
    <row r="15839" spans="1:3" x14ac:dyDescent="0.25">
      <c r="A15839">
        <v>3196</v>
      </c>
      <c r="B15839" s="1">
        <f>DATE(2008,10,1) + TIME(0,0,0)</f>
        <v>39722</v>
      </c>
      <c r="C15839">
        <v>29.504840851000001</v>
      </c>
    </row>
    <row r="15840" spans="1:3" x14ac:dyDescent="0.25">
      <c r="A15840">
        <v>3227</v>
      </c>
      <c r="B15840" s="1">
        <f>DATE(2008,11,1) + TIME(0,0,0)</f>
        <v>39753</v>
      </c>
      <c r="C15840">
        <v>29.522661208999999</v>
      </c>
    </row>
    <row r="15841" spans="1:3" x14ac:dyDescent="0.25">
      <c r="A15841">
        <v>3257</v>
      </c>
      <c r="B15841" s="1">
        <f>DATE(2008,12,1) + TIME(0,0,0)</f>
        <v>39783</v>
      </c>
      <c r="C15841">
        <v>29.539674759</v>
      </c>
    </row>
    <row r="15842" spans="1:3" x14ac:dyDescent="0.25">
      <c r="A15842">
        <v>3288</v>
      </c>
      <c r="B15842" s="1">
        <f>DATE(2009,1,1) + TIME(0,0,0)</f>
        <v>39814</v>
      </c>
      <c r="C15842">
        <v>29.556968689000001</v>
      </c>
    </row>
    <row r="15843" spans="1:3" x14ac:dyDescent="0.25">
      <c r="A15843">
        <v>3319</v>
      </c>
      <c r="B15843" s="1">
        <f>DATE(2009,2,1) + TIME(0,0,0)</f>
        <v>39845</v>
      </c>
      <c r="C15843">
        <v>29.573986052999999</v>
      </c>
    </row>
    <row r="15844" spans="1:3" x14ac:dyDescent="0.25">
      <c r="A15844">
        <v>3347</v>
      </c>
      <c r="B15844" s="1">
        <f>DATE(2009,3,1) + TIME(0,0,0)</f>
        <v>39873</v>
      </c>
      <c r="C15844">
        <v>29.589130401999999</v>
      </c>
    </row>
    <row r="15845" spans="1:3" x14ac:dyDescent="0.25">
      <c r="A15845">
        <v>3378</v>
      </c>
      <c r="B15845" s="1">
        <f>DATE(2009,4,1) + TIME(0,0,0)</f>
        <v>39904</v>
      </c>
      <c r="C15845">
        <v>29.605690001999999</v>
      </c>
    </row>
    <row r="15846" spans="1:3" x14ac:dyDescent="0.25">
      <c r="A15846">
        <v>3408</v>
      </c>
      <c r="B15846" s="1">
        <f>DATE(2009,5,1) + TIME(0,0,0)</f>
        <v>39934</v>
      </c>
      <c r="C15846">
        <v>29.621519089</v>
      </c>
    </row>
    <row r="15847" spans="1:3" x14ac:dyDescent="0.25">
      <c r="A15847">
        <v>3439</v>
      </c>
      <c r="B15847" s="1">
        <f>DATE(2009,6,1) + TIME(0,0,0)</f>
        <v>39965</v>
      </c>
      <c r="C15847">
        <v>29.637674332</v>
      </c>
    </row>
    <row r="15848" spans="1:3" x14ac:dyDescent="0.25">
      <c r="A15848">
        <v>3469</v>
      </c>
      <c r="B15848" s="1">
        <f>DATE(2009,7,1) + TIME(0,0,0)</f>
        <v>39995</v>
      </c>
      <c r="C15848">
        <v>29.653123856000001</v>
      </c>
    </row>
    <row r="15849" spans="1:3" x14ac:dyDescent="0.25">
      <c r="A15849">
        <v>3500</v>
      </c>
      <c r="B15849" s="1">
        <f>DATE(2009,8,1) + TIME(0,0,0)</f>
        <v>40026</v>
      </c>
      <c r="C15849">
        <v>29.668901442999999</v>
      </c>
    </row>
    <row r="15850" spans="1:3" x14ac:dyDescent="0.25">
      <c r="A15850">
        <v>3531</v>
      </c>
      <c r="B15850" s="1">
        <f>DATE(2009,9,1) + TIME(0,0,0)</f>
        <v>40057</v>
      </c>
      <c r="C15850">
        <v>29.684499741</v>
      </c>
    </row>
    <row r="15851" spans="1:3" x14ac:dyDescent="0.25">
      <c r="A15851">
        <v>3561</v>
      </c>
      <c r="B15851" s="1">
        <f>DATE(2009,10,1) + TIME(0,0,0)</f>
        <v>40087</v>
      </c>
      <c r="C15851">
        <v>29.699426651</v>
      </c>
    </row>
    <row r="15852" spans="1:3" x14ac:dyDescent="0.25">
      <c r="A15852">
        <v>3592</v>
      </c>
      <c r="B15852" s="1">
        <f>DATE(2009,11,1) + TIME(0,0,0)</f>
        <v>40118</v>
      </c>
      <c r="C15852">
        <v>29.714683532999999</v>
      </c>
    </row>
    <row r="15853" spans="1:3" x14ac:dyDescent="0.25">
      <c r="A15853">
        <v>3622</v>
      </c>
      <c r="B15853" s="1">
        <f>DATE(2009,12,1) + TIME(0,0,0)</f>
        <v>40148</v>
      </c>
      <c r="C15853">
        <v>29.729293822999999</v>
      </c>
    </row>
    <row r="15854" spans="1:3" x14ac:dyDescent="0.25">
      <c r="A15854">
        <v>3653</v>
      </c>
      <c r="B15854" s="1">
        <f>DATE(2010,1,1) + TIME(0,0,0)</f>
        <v>40179</v>
      </c>
      <c r="C15854">
        <v>29.744234084999999</v>
      </c>
    </row>
    <row r="15855" spans="1:3" x14ac:dyDescent="0.25">
      <c r="A15855">
        <v>3684</v>
      </c>
      <c r="B15855" s="1">
        <f>DATE(2010,2,1) + TIME(0,0,0)</f>
        <v>40210</v>
      </c>
      <c r="C15855">
        <v>29.759023666000001</v>
      </c>
    </row>
    <row r="15856" spans="1:3" x14ac:dyDescent="0.25">
      <c r="A15856">
        <v>3712</v>
      </c>
      <c r="B15856" s="1">
        <f>DATE(2010,3,1) + TIME(0,0,0)</f>
        <v>40238</v>
      </c>
      <c r="C15856">
        <v>29.772253035999999</v>
      </c>
    </row>
    <row r="15857" spans="1:3" x14ac:dyDescent="0.25">
      <c r="A15857">
        <v>3743</v>
      </c>
      <c r="B15857" s="1">
        <f>DATE(2010,4,1) + TIME(0,0,0)</f>
        <v>40269</v>
      </c>
      <c r="C15857">
        <v>29.786762238000001</v>
      </c>
    </row>
    <row r="15858" spans="1:3" x14ac:dyDescent="0.25">
      <c r="A15858">
        <v>3773</v>
      </c>
      <c r="B15858" s="1">
        <f>DATE(2010,5,1) + TIME(0,0,0)</f>
        <v>40299</v>
      </c>
      <c r="C15858">
        <v>29.800670623999999</v>
      </c>
    </row>
    <row r="15859" spans="1:3" x14ac:dyDescent="0.25">
      <c r="A15859">
        <v>3804</v>
      </c>
      <c r="B15859" s="1">
        <f>DATE(2010,6,1) + TIME(0,0,0)</f>
        <v>40330</v>
      </c>
      <c r="C15859">
        <v>29.814908980999999</v>
      </c>
    </row>
    <row r="15860" spans="1:3" x14ac:dyDescent="0.25">
      <c r="A15860">
        <v>3834</v>
      </c>
      <c r="B15860" s="1">
        <f>DATE(2010,7,1) + TIME(0,0,0)</f>
        <v>40360</v>
      </c>
      <c r="C15860">
        <v>29.828563689999999</v>
      </c>
    </row>
    <row r="15861" spans="1:3" x14ac:dyDescent="0.25">
      <c r="A15861">
        <v>3865</v>
      </c>
      <c r="B15861" s="1">
        <f>DATE(2010,8,1) + TIME(0,0,0)</f>
        <v>40391</v>
      </c>
      <c r="C15861">
        <v>29.842542647999998</v>
      </c>
    </row>
    <row r="15862" spans="1:3" x14ac:dyDescent="0.25">
      <c r="A15862">
        <v>3896</v>
      </c>
      <c r="B15862" s="1">
        <f>DATE(2010,9,1) + TIME(0,0,0)</f>
        <v>40422</v>
      </c>
      <c r="C15862">
        <v>29.856393814</v>
      </c>
    </row>
    <row r="15863" spans="1:3" x14ac:dyDescent="0.25">
      <c r="A15863">
        <v>3926</v>
      </c>
      <c r="B15863" s="1">
        <f>DATE(2010,10,1) + TIME(0,0,0)</f>
        <v>40452</v>
      </c>
      <c r="C15863">
        <v>29.869676590000001</v>
      </c>
    </row>
    <row r="15864" spans="1:3" x14ac:dyDescent="0.25">
      <c r="A15864">
        <v>3957</v>
      </c>
      <c r="B15864" s="1">
        <f>DATE(2010,11,1) + TIME(0,0,0)</f>
        <v>40483</v>
      </c>
      <c r="C15864">
        <v>29.883281707999998</v>
      </c>
    </row>
    <row r="15865" spans="1:3" x14ac:dyDescent="0.25">
      <c r="A15865">
        <v>3987</v>
      </c>
      <c r="B15865" s="1">
        <f>DATE(2010,12,1) + TIME(0,0,0)</f>
        <v>40513</v>
      </c>
      <c r="C15865">
        <v>29.896333693999999</v>
      </c>
    </row>
    <row r="15866" spans="1:3" x14ac:dyDescent="0.25">
      <c r="A15866">
        <v>4018</v>
      </c>
      <c r="B15866" s="1">
        <f>DATE(2011,1,1) + TIME(0,0,0)</f>
        <v>40544</v>
      </c>
      <c r="C15866">
        <v>29.909704208000001</v>
      </c>
    </row>
    <row r="15867" spans="1:3" x14ac:dyDescent="0.25">
      <c r="A15867">
        <v>4049</v>
      </c>
      <c r="B15867" s="1">
        <f>DATE(2011,2,1) + TIME(0,0,0)</f>
        <v>40575</v>
      </c>
      <c r="C15867">
        <v>29.922962189</v>
      </c>
    </row>
    <row r="15868" spans="1:3" x14ac:dyDescent="0.25">
      <c r="A15868">
        <v>4077</v>
      </c>
      <c r="B15868" s="1">
        <f>DATE(2011,3,1) + TIME(0,0,0)</f>
        <v>40603</v>
      </c>
      <c r="C15868">
        <v>29.934858322</v>
      </c>
    </row>
    <row r="15869" spans="1:3" x14ac:dyDescent="0.25">
      <c r="A15869">
        <v>4108</v>
      </c>
      <c r="B15869" s="1">
        <f>DATE(2011,4,1) + TIME(0,0,0)</f>
        <v>40634</v>
      </c>
      <c r="C15869">
        <v>29.947940826</v>
      </c>
    </row>
    <row r="15870" spans="1:3" x14ac:dyDescent="0.25">
      <c r="A15870">
        <v>4138</v>
      </c>
      <c r="B15870" s="1">
        <f>DATE(2011,5,1) + TIME(0,0,0)</f>
        <v>40664</v>
      </c>
      <c r="C15870">
        <v>29.960521698000001</v>
      </c>
    </row>
    <row r="15871" spans="1:3" x14ac:dyDescent="0.25">
      <c r="A15871">
        <v>4169</v>
      </c>
      <c r="B15871" s="1">
        <f>DATE(2011,6,1) + TIME(0,0,0)</f>
        <v>40695</v>
      </c>
      <c r="C15871">
        <v>29.973434447999999</v>
      </c>
    </row>
    <row r="15872" spans="1:3" x14ac:dyDescent="0.25">
      <c r="A15872">
        <v>4199</v>
      </c>
      <c r="B15872" s="1">
        <f>DATE(2011,7,1) + TIME(0,0,0)</f>
        <v>40725</v>
      </c>
      <c r="C15872">
        <v>29.985847473</v>
      </c>
    </row>
    <row r="15873" spans="1:3" x14ac:dyDescent="0.25">
      <c r="A15873">
        <v>4230</v>
      </c>
      <c r="B15873" s="1">
        <f>DATE(2011,8,1) + TIME(0,0,0)</f>
        <v>40756</v>
      </c>
      <c r="C15873">
        <v>29.998590469</v>
      </c>
    </row>
    <row r="15874" spans="1:3" x14ac:dyDescent="0.25">
      <c r="A15874">
        <v>4261</v>
      </c>
      <c r="B15874" s="1">
        <f>DATE(2011,9,1) + TIME(0,0,0)</f>
        <v>40787</v>
      </c>
      <c r="C15874">
        <v>30.011243820000001</v>
      </c>
    </row>
    <row r="15875" spans="1:3" x14ac:dyDescent="0.25">
      <c r="A15875">
        <v>4291</v>
      </c>
      <c r="B15875" s="1">
        <f>DATE(2011,10,1) + TIME(0,0,0)</f>
        <v>40817</v>
      </c>
      <c r="C15875">
        <v>30.023408889999999</v>
      </c>
    </row>
    <row r="15876" spans="1:3" x14ac:dyDescent="0.25">
      <c r="A15876">
        <v>4322</v>
      </c>
      <c r="B15876" s="1">
        <f>DATE(2011,11,1) + TIME(0,0,0)</f>
        <v>40848</v>
      </c>
      <c r="C15876">
        <v>30.035892487000002</v>
      </c>
    </row>
    <row r="15877" spans="1:3" x14ac:dyDescent="0.25">
      <c r="A15877">
        <v>4352</v>
      </c>
      <c r="B15877" s="1">
        <f>DATE(2011,12,1) + TIME(0,0,0)</f>
        <v>40878</v>
      </c>
      <c r="C15877">
        <v>30.047891617000001</v>
      </c>
    </row>
    <row r="15878" spans="1:3" x14ac:dyDescent="0.25">
      <c r="A15878">
        <v>4383</v>
      </c>
      <c r="B15878" s="1">
        <f>DATE(2012,1,1) + TIME(0,0,0)</f>
        <v>40909</v>
      </c>
      <c r="C15878">
        <v>30.060205459999999</v>
      </c>
    </row>
    <row r="15879" spans="1:3" x14ac:dyDescent="0.25">
      <c r="A15879">
        <v>4414</v>
      </c>
      <c r="B15879" s="1">
        <f>DATE(2012,2,1) + TIME(0,0,0)</f>
        <v>40940</v>
      </c>
      <c r="C15879">
        <v>30.072435379000002</v>
      </c>
    </row>
    <row r="15880" spans="1:3" x14ac:dyDescent="0.25">
      <c r="A15880">
        <v>4443</v>
      </c>
      <c r="B15880" s="1">
        <f>DATE(2012,3,1) + TIME(0,0,0)</f>
        <v>40969</v>
      </c>
      <c r="C15880">
        <v>30.083797454999999</v>
      </c>
    </row>
    <row r="15881" spans="1:3" x14ac:dyDescent="0.25">
      <c r="A15881">
        <v>4474</v>
      </c>
      <c r="B15881" s="1">
        <f>DATE(2012,4,1) + TIME(0,0,0)</f>
        <v>41000</v>
      </c>
      <c r="C15881">
        <v>30.095863342000001</v>
      </c>
    </row>
    <row r="15882" spans="1:3" x14ac:dyDescent="0.25">
      <c r="A15882">
        <v>4504</v>
      </c>
      <c r="B15882" s="1">
        <f>DATE(2012,5,1) + TIME(0,0,0)</f>
        <v>41030</v>
      </c>
      <c r="C15882">
        <v>30.107461928999999</v>
      </c>
    </row>
    <row r="15883" spans="1:3" x14ac:dyDescent="0.25">
      <c r="A15883">
        <v>4535</v>
      </c>
      <c r="B15883" s="1">
        <f>DATE(2012,6,1) + TIME(0,0,0)</f>
        <v>41061</v>
      </c>
      <c r="C15883">
        <v>30.119363785000001</v>
      </c>
    </row>
    <row r="15884" spans="1:3" x14ac:dyDescent="0.25">
      <c r="A15884">
        <v>4565</v>
      </c>
      <c r="B15884" s="1">
        <f>DATE(2012,7,1) + TIME(0,0,0)</f>
        <v>41091</v>
      </c>
      <c r="C15884">
        <v>30.130804061999999</v>
      </c>
    </row>
    <row r="15885" spans="1:3" x14ac:dyDescent="0.25">
      <c r="A15885">
        <v>4596</v>
      </c>
      <c r="B15885" s="1">
        <f>DATE(2012,8,1) + TIME(0,0,0)</f>
        <v>41122</v>
      </c>
      <c r="C15885">
        <v>30.142547607000001</v>
      </c>
    </row>
    <row r="15886" spans="1:3" x14ac:dyDescent="0.25">
      <c r="A15886">
        <v>4627</v>
      </c>
      <c r="B15886" s="1">
        <f>DATE(2012,9,1) + TIME(0,0,0)</f>
        <v>41153</v>
      </c>
      <c r="C15886">
        <v>30.154211044</v>
      </c>
    </row>
    <row r="15887" spans="1:3" x14ac:dyDescent="0.25">
      <c r="A15887">
        <v>4657</v>
      </c>
      <c r="B15887" s="1">
        <f>DATE(2012,10,1) + TIME(0,0,0)</f>
        <v>41183</v>
      </c>
      <c r="C15887">
        <v>30.165420531999999</v>
      </c>
    </row>
    <row r="15888" spans="1:3" x14ac:dyDescent="0.25">
      <c r="A15888">
        <v>4688</v>
      </c>
      <c r="B15888" s="1">
        <f>DATE(2012,11,1) + TIME(0,0,0)</f>
        <v>41214</v>
      </c>
      <c r="C15888">
        <v>30.176929474000001</v>
      </c>
    </row>
    <row r="15889" spans="1:3" x14ac:dyDescent="0.25">
      <c r="A15889">
        <v>4718</v>
      </c>
      <c r="B15889" s="1">
        <f>DATE(2012,12,1) + TIME(0,0,0)</f>
        <v>41244</v>
      </c>
      <c r="C15889">
        <v>30.187992095999999</v>
      </c>
    </row>
    <row r="15890" spans="1:3" x14ac:dyDescent="0.25">
      <c r="A15890">
        <v>4749</v>
      </c>
      <c r="B15890" s="1">
        <f>DATE(2013,1,1) + TIME(0,0,0)</f>
        <v>41275</v>
      </c>
      <c r="C15890">
        <v>30.199348449999999</v>
      </c>
    </row>
    <row r="15891" spans="1:3" x14ac:dyDescent="0.25">
      <c r="A15891">
        <v>4780</v>
      </c>
      <c r="B15891" s="1">
        <f>DATE(2013,2,1) + TIME(0,0,0)</f>
        <v>41306</v>
      </c>
      <c r="C15891">
        <v>30.210628509999999</v>
      </c>
    </row>
    <row r="15892" spans="1:3" x14ac:dyDescent="0.25">
      <c r="A15892">
        <v>4808</v>
      </c>
      <c r="B15892" s="1">
        <f>DATE(2013,3,1) + TIME(0,0,0)</f>
        <v>41334</v>
      </c>
      <c r="C15892">
        <v>30.220752716</v>
      </c>
    </row>
    <row r="15893" spans="1:3" x14ac:dyDescent="0.25">
      <c r="A15893">
        <v>4839</v>
      </c>
      <c r="B15893" s="1">
        <f>DATE(2013,4,1) + TIME(0,0,0)</f>
        <v>41365</v>
      </c>
      <c r="C15893">
        <v>30.231889724999998</v>
      </c>
    </row>
    <row r="15894" spans="1:3" x14ac:dyDescent="0.25">
      <c r="A15894">
        <v>4869</v>
      </c>
      <c r="B15894" s="1">
        <f>DATE(2013,5,1) + TIME(0,0,0)</f>
        <v>41395</v>
      </c>
      <c r="C15894">
        <v>30.242597580000002</v>
      </c>
    </row>
    <row r="15895" spans="1:3" x14ac:dyDescent="0.25">
      <c r="A15895">
        <v>4900</v>
      </c>
      <c r="B15895" s="1">
        <f>DATE(2013,6,1) + TIME(0,0,0)</f>
        <v>41426</v>
      </c>
      <c r="C15895">
        <v>30.25358963</v>
      </c>
    </row>
    <row r="15896" spans="1:3" x14ac:dyDescent="0.25">
      <c r="A15896">
        <v>4930</v>
      </c>
      <c r="B15896" s="1">
        <f>DATE(2013,7,1) + TIME(0,0,0)</f>
        <v>41456</v>
      </c>
      <c r="C15896">
        <v>30.264160155999999</v>
      </c>
    </row>
    <row r="15897" spans="1:3" x14ac:dyDescent="0.25">
      <c r="A15897">
        <v>4961</v>
      </c>
      <c r="B15897" s="1">
        <f>DATE(2013,8,1) + TIME(0,0,0)</f>
        <v>41487</v>
      </c>
      <c r="C15897">
        <v>30.275012969999999</v>
      </c>
    </row>
    <row r="15898" spans="1:3" x14ac:dyDescent="0.25">
      <c r="A15898">
        <v>4992</v>
      </c>
      <c r="B15898" s="1">
        <f>DATE(2013,9,1) + TIME(0,0,0)</f>
        <v>41518</v>
      </c>
      <c r="C15898">
        <v>30.285795212</v>
      </c>
    </row>
    <row r="15899" spans="1:3" x14ac:dyDescent="0.25">
      <c r="A15899">
        <v>5022</v>
      </c>
      <c r="B15899" s="1">
        <f>DATE(2013,10,1) + TIME(0,0,0)</f>
        <v>41548</v>
      </c>
      <c r="C15899">
        <v>30.296165466000001</v>
      </c>
    </row>
    <row r="15900" spans="1:3" x14ac:dyDescent="0.25">
      <c r="A15900">
        <v>5053</v>
      </c>
      <c r="B15900" s="1">
        <f>DATE(2013,11,1) + TIME(0,0,0)</f>
        <v>41579</v>
      </c>
      <c r="C15900">
        <v>30.306810379000002</v>
      </c>
    </row>
    <row r="15901" spans="1:3" x14ac:dyDescent="0.25">
      <c r="A15901">
        <v>5083</v>
      </c>
      <c r="B15901" s="1">
        <f>DATE(2013,12,1) + TIME(0,0,0)</f>
        <v>41609</v>
      </c>
      <c r="C15901">
        <v>30.317049025999999</v>
      </c>
    </row>
    <row r="15902" spans="1:3" x14ac:dyDescent="0.25">
      <c r="A15902">
        <v>5114</v>
      </c>
      <c r="B15902" s="1">
        <f>DATE(2014,1,1) + TIME(0,0,0)</f>
        <v>41640</v>
      </c>
      <c r="C15902">
        <v>30.327564240000001</v>
      </c>
    </row>
    <row r="15903" spans="1:3" x14ac:dyDescent="0.25">
      <c r="A15903">
        <v>5145</v>
      </c>
      <c r="B15903" s="1">
        <f>DATE(2014,2,1) + TIME(0,0,0)</f>
        <v>41671</v>
      </c>
      <c r="C15903">
        <v>30.338010787999998</v>
      </c>
    </row>
    <row r="15904" spans="1:3" x14ac:dyDescent="0.25">
      <c r="A15904">
        <v>5173</v>
      </c>
      <c r="B15904" s="1">
        <f>DATE(2014,3,1) + TIME(0,0,0)</f>
        <v>41699</v>
      </c>
      <c r="C15904">
        <v>30.347393036</v>
      </c>
    </row>
    <row r="15905" spans="1:3" x14ac:dyDescent="0.25">
      <c r="A15905">
        <v>5204</v>
      </c>
      <c r="B15905" s="1">
        <f>DATE(2014,4,1) + TIME(0,0,0)</f>
        <v>41730</v>
      </c>
      <c r="C15905">
        <v>30.357725143</v>
      </c>
    </row>
    <row r="15906" spans="1:3" x14ac:dyDescent="0.25">
      <c r="A15906">
        <v>5234</v>
      </c>
      <c r="B15906" s="1">
        <f>DATE(2014,5,1) + TIME(0,0,0)</f>
        <v>41760</v>
      </c>
      <c r="C15906">
        <v>30.367666244999999</v>
      </c>
    </row>
    <row r="15907" spans="1:3" x14ac:dyDescent="0.25">
      <c r="A15907">
        <v>5265</v>
      </c>
      <c r="B15907" s="1">
        <f>DATE(2014,6,1) + TIME(0,0,0)</f>
        <v>41791</v>
      </c>
      <c r="C15907">
        <v>30.377880095999998</v>
      </c>
    </row>
    <row r="15908" spans="1:3" x14ac:dyDescent="0.25">
      <c r="A15908">
        <v>5295</v>
      </c>
      <c r="B15908" s="1">
        <f>DATE(2014,7,1) + TIME(0,0,0)</f>
        <v>41821</v>
      </c>
      <c r="C15908">
        <v>30.38769722</v>
      </c>
    </row>
    <row r="15909" spans="1:3" x14ac:dyDescent="0.25">
      <c r="A15909">
        <v>5326</v>
      </c>
      <c r="B15909" s="1">
        <f>DATE(2014,8,1) + TIME(0,0,0)</f>
        <v>41852</v>
      </c>
      <c r="C15909">
        <v>30.397779464999999</v>
      </c>
    </row>
    <row r="15910" spans="1:3" x14ac:dyDescent="0.25">
      <c r="A15910">
        <v>5357</v>
      </c>
      <c r="B15910" s="1">
        <f>DATE(2014,9,1) + TIME(0,0,0)</f>
        <v>41883</v>
      </c>
      <c r="C15910">
        <v>30.407798766999999</v>
      </c>
    </row>
    <row r="15911" spans="1:3" x14ac:dyDescent="0.25">
      <c r="A15911">
        <v>5387</v>
      </c>
      <c r="B15911" s="1">
        <f>DATE(2014,10,1) + TIME(0,0,0)</f>
        <v>41913</v>
      </c>
      <c r="C15911">
        <v>30.41742897</v>
      </c>
    </row>
    <row r="15912" spans="1:3" x14ac:dyDescent="0.25">
      <c r="A15912">
        <v>5418</v>
      </c>
      <c r="B15912" s="1">
        <f>DATE(2014,11,1) + TIME(0,0,0)</f>
        <v>41944</v>
      </c>
      <c r="C15912">
        <v>30.427314758000001</v>
      </c>
    </row>
    <row r="15913" spans="1:3" x14ac:dyDescent="0.25">
      <c r="A15913">
        <v>5448</v>
      </c>
      <c r="B15913" s="1">
        <f>DATE(2014,12,1) + TIME(0,0,0)</f>
        <v>41974</v>
      </c>
      <c r="C15913">
        <v>30.436819076999999</v>
      </c>
    </row>
    <row r="15914" spans="1:3" x14ac:dyDescent="0.25">
      <c r="A15914">
        <v>5479</v>
      </c>
      <c r="B15914" s="1">
        <f>DATE(2015,1,1) + TIME(0,0,0)</f>
        <v>42005</v>
      </c>
      <c r="C15914">
        <v>30.446575164999999</v>
      </c>
    </row>
    <row r="15915" spans="1:3" x14ac:dyDescent="0.25">
      <c r="A15915">
        <v>5510</v>
      </c>
      <c r="B15915" s="1">
        <f>DATE(2015,2,1) + TIME(0,0,0)</f>
        <v>42036</v>
      </c>
      <c r="C15915">
        <v>30.456268310999999</v>
      </c>
    </row>
    <row r="15916" spans="1:3" x14ac:dyDescent="0.25">
      <c r="A15916">
        <v>5538</v>
      </c>
      <c r="B15916" s="1">
        <f>DATE(2015,3,1) + TIME(0,0,0)</f>
        <v>42064</v>
      </c>
      <c r="C15916">
        <v>30.464971542000001</v>
      </c>
    </row>
    <row r="15917" spans="1:3" x14ac:dyDescent="0.25">
      <c r="A15917">
        <v>5569</v>
      </c>
      <c r="B15917" s="1">
        <f>DATE(2015,4,1) + TIME(0,0,0)</f>
        <v>42095</v>
      </c>
      <c r="C15917">
        <v>30.474550247</v>
      </c>
    </row>
    <row r="15918" spans="1:3" x14ac:dyDescent="0.25">
      <c r="A15918">
        <v>5599</v>
      </c>
      <c r="B15918" s="1">
        <f>DATE(2015,5,1) + TIME(0,0,0)</f>
        <v>42125</v>
      </c>
      <c r="C15918">
        <v>30.483766555999999</v>
      </c>
    </row>
    <row r="15919" spans="1:3" x14ac:dyDescent="0.25">
      <c r="A15919">
        <v>5630</v>
      </c>
      <c r="B15919" s="1">
        <f>DATE(2015,6,1) + TIME(0,0,0)</f>
        <v>42156</v>
      </c>
      <c r="C15919">
        <v>30.493236541999998</v>
      </c>
    </row>
    <row r="15920" spans="1:3" x14ac:dyDescent="0.25">
      <c r="A15920">
        <v>5660</v>
      </c>
      <c r="B15920" s="1">
        <f>DATE(2015,7,1) + TIME(0,0,0)</f>
        <v>42186</v>
      </c>
      <c r="C15920">
        <v>30.502347946</v>
      </c>
    </row>
    <row r="15921" spans="1:3" x14ac:dyDescent="0.25">
      <c r="A15921">
        <v>5691</v>
      </c>
      <c r="B15921" s="1">
        <f>DATE(2015,8,1) + TIME(0,0,0)</f>
        <v>42217</v>
      </c>
      <c r="C15921">
        <v>30.511713027999999</v>
      </c>
    </row>
    <row r="15922" spans="1:3" x14ac:dyDescent="0.25">
      <c r="A15922">
        <v>5722</v>
      </c>
      <c r="B15922" s="1">
        <f>DATE(2015,9,1) + TIME(0,0,0)</f>
        <v>42248</v>
      </c>
      <c r="C15922">
        <v>30.521024703999998</v>
      </c>
    </row>
    <row r="15923" spans="1:3" x14ac:dyDescent="0.25">
      <c r="A15923">
        <v>5752</v>
      </c>
      <c r="B15923" s="1">
        <f>DATE(2015,10,1) + TIME(0,0,0)</f>
        <v>42278</v>
      </c>
      <c r="C15923">
        <v>30.529987335000001</v>
      </c>
    </row>
    <row r="15924" spans="1:3" x14ac:dyDescent="0.25">
      <c r="A15924">
        <v>5783</v>
      </c>
      <c r="B15924" s="1">
        <f>DATE(2015,11,1) + TIME(0,0,0)</f>
        <v>42309</v>
      </c>
      <c r="C15924">
        <v>30.539197922</v>
      </c>
    </row>
    <row r="15925" spans="1:3" x14ac:dyDescent="0.25">
      <c r="A15925">
        <v>5813</v>
      </c>
      <c r="B15925" s="1">
        <f>DATE(2015,12,1) + TIME(0,0,0)</f>
        <v>42339</v>
      </c>
      <c r="C15925">
        <v>30.548063278000001</v>
      </c>
    </row>
    <row r="15926" spans="1:3" x14ac:dyDescent="0.25">
      <c r="A15926">
        <v>5844</v>
      </c>
      <c r="B15926" s="1">
        <f>DATE(2016,1,1) + TIME(0,0,0)</f>
        <v>42370</v>
      </c>
      <c r="C15926">
        <v>30.557176590000001</v>
      </c>
    </row>
    <row r="15927" spans="1:3" x14ac:dyDescent="0.25">
      <c r="A15927">
        <v>5875</v>
      </c>
      <c r="B15927" s="1">
        <f>DATE(2016,2,1) + TIME(0,0,0)</f>
        <v>42401</v>
      </c>
      <c r="C15927">
        <v>30.566242217999999</v>
      </c>
    </row>
    <row r="15928" spans="1:3" x14ac:dyDescent="0.25">
      <c r="A15928">
        <v>5904</v>
      </c>
      <c r="B15928" s="1">
        <f>DATE(2016,3,1) + TIME(0,0,0)</f>
        <v>42430</v>
      </c>
      <c r="C15928">
        <v>30.574678421000002</v>
      </c>
    </row>
    <row r="15929" spans="1:3" x14ac:dyDescent="0.25">
      <c r="A15929">
        <v>5935</v>
      </c>
      <c r="B15929" s="1">
        <f>DATE(2016,4,1) + TIME(0,0,0)</f>
        <v>42461</v>
      </c>
      <c r="C15929">
        <v>30.583650589000001</v>
      </c>
    </row>
    <row r="15930" spans="1:3" x14ac:dyDescent="0.25">
      <c r="A15930">
        <v>5965</v>
      </c>
      <c r="B15930" s="1">
        <f>DATE(2016,5,1) + TIME(0,0,0)</f>
        <v>42491</v>
      </c>
      <c r="C15930">
        <v>30.592290878</v>
      </c>
    </row>
    <row r="15931" spans="1:3" x14ac:dyDescent="0.25">
      <c r="A15931">
        <v>5996</v>
      </c>
      <c r="B15931" s="1">
        <f>DATE(2016,6,1) + TIME(0,0,0)</f>
        <v>42522</v>
      </c>
      <c r="C15931">
        <v>30.601175307999998</v>
      </c>
    </row>
    <row r="15932" spans="1:3" x14ac:dyDescent="0.25">
      <c r="A15932">
        <v>6026</v>
      </c>
      <c r="B15932" s="1">
        <f>DATE(2016,7,1) + TIME(0,0,0)</f>
        <v>42552</v>
      </c>
      <c r="C15932">
        <v>30.609729767000001</v>
      </c>
    </row>
    <row r="15933" spans="1:3" x14ac:dyDescent="0.25">
      <c r="A15933">
        <v>6057</v>
      </c>
      <c r="B15933" s="1">
        <f>DATE(2016,8,1) + TIME(0,0,0)</f>
        <v>42583</v>
      </c>
      <c r="C15933">
        <v>30.618526459000002</v>
      </c>
    </row>
    <row r="15934" spans="1:3" x14ac:dyDescent="0.25">
      <c r="A15934">
        <v>6088</v>
      </c>
      <c r="B15934" s="1">
        <f>DATE(2016,9,1) + TIME(0,0,0)</f>
        <v>42614</v>
      </c>
      <c r="C15934">
        <v>30.627281189000001</v>
      </c>
    </row>
    <row r="15935" spans="1:3" x14ac:dyDescent="0.25">
      <c r="A15935">
        <v>6118</v>
      </c>
      <c r="B15935" s="1">
        <f>DATE(2016,10,1) + TIME(0,0,0)</f>
        <v>42644</v>
      </c>
      <c r="C15935">
        <v>30.635713577000001</v>
      </c>
    </row>
    <row r="15936" spans="1:3" x14ac:dyDescent="0.25">
      <c r="A15936">
        <v>6149</v>
      </c>
      <c r="B15936" s="1">
        <f>DATE(2016,11,1) + TIME(0,0,0)</f>
        <v>42675</v>
      </c>
      <c r="C15936">
        <v>30.644388199000002</v>
      </c>
    </row>
    <row r="15937" spans="1:3" x14ac:dyDescent="0.25">
      <c r="A15937">
        <v>6179</v>
      </c>
      <c r="B15937" s="1">
        <f>DATE(2016,12,1) + TIME(0,0,0)</f>
        <v>42705</v>
      </c>
      <c r="C15937">
        <v>30.652744293000001</v>
      </c>
    </row>
    <row r="15938" spans="1:3" x14ac:dyDescent="0.25">
      <c r="A15938">
        <v>6210</v>
      </c>
      <c r="B15938" s="1">
        <f>DATE(2017,1,1) + TIME(0,0,0)</f>
        <v>42736</v>
      </c>
      <c r="C15938">
        <v>30.661340714000001</v>
      </c>
    </row>
    <row r="15939" spans="1:3" x14ac:dyDescent="0.25">
      <c r="A15939">
        <v>6241</v>
      </c>
      <c r="B15939" s="1">
        <f>DATE(2017,2,1) + TIME(0,0,0)</f>
        <v>42767</v>
      </c>
      <c r="C15939">
        <v>30.669900894000001</v>
      </c>
    </row>
    <row r="15940" spans="1:3" x14ac:dyDescent="0.25">
      <c r="A15940">
        <v>6269</v>
      </c>
      <c r="B15940" s="1">
        <f>DATE(2017,3,1) + TIME(0,0,0)</f>
        <v>42795</v>
      </c>
      <c r="C15940">
        <v>30.677598953</v>
      </c>
    </row>
    <row r="15941" spans="1:3" x14ac:dyDescent="0.25">
      <c r="A15941">
        <v>6300</v>
      </c>
      <c r="B15941" s="1">
        <f>DATE(2017,4,1) + TIME(0,0,0)</f>
        <v>42826</v>
      </c>
      <c r="C15941">
        <v>30.686086655</v>
      </c>
    </row>
    <row r="15942" spans="1:3" x14ac:dyDescent="0.25">
      <c r="A15942">
        <v>6330</v>
      </c>
      <c r="B15942" s="1">
        <f>DATE(2017,5,1) + TIME(0,0,0)</f>
        <v>42856</v>
      </c>
      <c r="C15942">
        <v>30.694267273000001</v>
      </c>
    </row>
    <row r="15943" spans="1:3" x14ac:dyDescent="0.25">
      <c r="A15943">
        <v>6361</v>
      </c>
      <c r="B15943" s="1">
        <f>DATE(2017,6,1) + TIME(0,0,0)</f>
        <v>42887</v>
      </c>
      <c r="C15943">
        <v>30.702688216999999</v>
      </c>
    </row>
    <row r="15944" spans="1:3" x14ac:dyDescent="0.25">
      <c r="A15944">
        <v>6391</v>
      </c>
      <c r="B15944" s="1">
        <f>DATE(2017,7,1) + TIME(0,0,0)</f>
        <v>42917</v>
      </c>
      <c r="C15944">
        <v>30.710803985999998</v>
      </c>
    </row>
    <row r="15945" spans="1:3" x14ac:dyDescent="0.25">
      <c r="A15945">
        <v>6422</v>
      </c>
      <c r="B15945" s="1">
        <f>DATE(2017,8,1) + TIME(0,0,0)</f>
        <v>42948</v>
      </c>
      <c r="C15945">
        <v>30.719158173</v>
      </c>
    </row>
    <row r="15946" spans="1:3" x14ac:dyDescent="0.25">
      <c r="A15946">
        <v>6453</v>
      </c>
      <c r="B15946" s="1">
        <f>DATE(2017,9,1) + TIME(0,0,0)</f>
        <v>42979</v>
      </c>
      <c r="C15946">
        <v>30.727481842</v>
      </c>
    </row>
    <row r="15947" spans="1:3" x14ac:dyDescent="0.25">
      <c r="A15947">
        <v>6483</v>
      </c>
      <c r="B15947" s="1">
        <f>DATE(2017,10,1) + TIME(0,0,0)</f>
        <v>43009</v>
      </c>
      <c r="C15947">
        <v>30.735506057999999</v>
      </c>
    </row>
    <row r="15948" spans="1:3" x14ac:dyDescent="0.25">
      <c r="A15948">
        <v>6514</v>
      </c>
      <c r="B15948" s="1">
        <f>DATE(2017,11,1) + TIME(0,0,0)</f>
        <v>43040</v>
      </c>
      <c r="C15948">
        <v>30.743766784999998</v>
      </c>
    </row>
    <row r="15949" spans="1:3" x14ac:dyDescent="0.25">
      <c r="A15949">
        <v>6544</v>
      </c>
      <c r="B15949" s="1">
        <f>DATE(2017,12,1) + TIME(0,0,0)</f>
        <v>43070</v>
      </c>
      <c r="C15949">
        <v>30.751733779999999</v>
      </c>
    </row>
    <row r="15950" spans="1:3" x14ac:dyDescent="0.25">
      <c r="A15950">
        <v>6575</v>
      </c>
      <c r="B15950" s="1">
        <f>DATE(2018,1,1) + TIME(0,0,0)</f>
        <v>43101</v>
      </c>
      <c r="C15950">
        <v>30.759939194000001</v>
      </c>
    </row>
    <row r="15951" spans="1:3" x14ac:dyDescent="0.25">
      <c r="A15951">
        <v>6606</v>
      </c>
      <c r="B15951" s="1">
        <f>DATE(2018,2,1) + TIME(0,0,0)</f>
        <v>43132</v>
      </c>
      <c r="C15951">
        <v>30.768114090000001</v>
      </c>
    </row>
    <row r="15952" spans="1:3" x14ac:dyDescent="0.25">
      <c r="A15952">
        <v>6634</v>
      </c>
      <c r="B15952" s="1">
        <f>DATE(2018,3,1) + TIME(0,0,0)</f>
        <v>43160</v>
      </c>
      <c r="C15952">
        <v>30.775476456</v>
      </c>
    </row>
    <row r="15953" spans="1:3" x14ac:dyDescent="0.25">
      <c r="A15953">
        <v>6665</v>
      </c>
      <c r="B15953" s="1">
        <f>DATE(2018,4,1) + TIME(0,0,0)</f>
        <v>43191</v>
      </c>
      <c r="C15953">
        <v>30.783599853999998</v>
      </c>
    </row>
    <row r="15954" spans="1:3" x14ac:dyDescent="0.25">
      <c r="A15954">
        <v>6695</v>
      </c>
      <c r="B15954" s="1">
        <f>DATE(2018,5,1) + TIME(0,0,0)</f>
        <v>43221</v>
      </c>
      <c r="C15954">
        <v>30.791439056000002</v>
      </c>
    </row>
    <row r="15955" spans="1:3" x14ac:dyDescent="0.25">
      <c r="A15955">
        <v>6726</v>
      </c>
      <c r="B15955" s="1">
        <f>DATE(2018,6,1) + TIME(0,0,0)</f>
        <v>43252</v>
      </c>
      <c r="C15955">
        <v>30.799514770999998</v>
      </c>
    </row>
    <row r="15956" spans="1:3" x14ac:dyDescent="0.25">
      <c r="A15956">
        <v>6756</v>
      </c>
      <c r="B15956" s="1">
        <f>DATE(2018,7,1) + TIME(0,0,0)</f>
        <v>43282</v>
      </c>
      <c r="C15956">
        <v>30.80730629</v>
      </c>
    </row>
    <row r="15957" spans="1:3" x14ac:dyDescent="0.25">
      <c r="A15957">
        <v>6787</v>
      </c>
      <c r="B15957" s="1">
        <f>DATE(2018,8,1) + TIME(0,0,0)</f>
        <v>43313</v>
      </c>
      <c r="C15957">
        <v>30.815334320000002</v>
      </c>
    </row>
    <row r="15958" spans="1:3" x14ac:dyDescent="0.25">
      <c r="A15958">
        <v>6818</v>
      </c>
      <c r="B15958" s="1">
        <f>DATE(2018,9,1) + TIME(0,0,0)</f>
        <v>43344</v>
      </c>
      <c r="C15958">
        <v>30.823339462</v>
      </c>
    </row>
    <row r="15959" spans="1:3" x14ac:dyDescent="0.25">
      <c r="A15959">
        <v>6848</v>
      </c>
      <c r="B15959" s="1">
        <f>DATE(2018,10,1) + TIME(0,0,0)</f>
        <v>43374</v>
      </c>
      <c r="C15959">
        <v>30.831066132</v>
      </c>
    </row>
    <row r="15960" spans="1:3" x14ac:dyDescent="0.25">
      <c r="A15960">
        <v>6879</v>
      </c>
      <c r="B15960" s="1">
        <f>DATE(2018,11,1) + TIME(0,0,0)</f>
        <v>43405</v>
      </c>
      <c r="C15960">
        <v>30.839029312000001</v>
      </c>
    </row>
    <row r="15961" spans="1:3" x14ac:dyDescent="0.25">
      <c r="A15961">
        <v>6909</v>
      </c>
      <c r="B15961" s="1">
        <f>DATE(2018,12,1) + TIME(0,0,0)</f>
        <v>43435</v>
      </c>
      <c r="C15961">
        <v>30.846715927000002</v>
      </c>
    </row>
    <row r="15962" spans="1:3" x14ac:dyDescent="0.25">
      <c r="A15962">
        <v>6940</v>
      </c>
      <c r="B15962" s="1">
        <f>DATE(2019,1,1) + TIME(0,0,0)</f>
        <v>43466</v>
      </c>
      <c r="C15962">
        <v>30.854639053</v>
      </c>
    </row>
    <row r="15963" spans="1:3" x14ac:dyDescent="0.25">
      <c r="A15963">
        <v>6971</v>
      </c>
      <c r="B15963" s="1">
        <f>DATE(2019,2,1) + TIME(0,0,0)</f>
        <v>43497</v>
      </c>
      <c r="C15963">
        <v>30.862543106</v>
      </c>
    </row>
    <row r="15964" spans="1:3" x14ac:dyDescent="0.25">
      <c r="A15964">
        <v>6999</v>
      </c>
      <c r="B15964" s="1">
        <f>DATE(2019,3,1) + TIME(0,0,0)</f>
        <v>43525</v>
      </c>
      <c r="C15964">
        <v>30.869665145999999</v>
      </c>
    </row>
    <row r="15965" spans="1:3" x14ac:dyDescent="0.25">
      <c r="A15965">
        <v>7030</v>
      </c>
      <c r="B15965" s="1">
        <f>DATE(2019,4,1) + TIME(0,0,0)</f>
        <v>43556</v>
      </c>
      <c r="C15965">
        <v>30.877532959</v>
      </c>
    </row>
    <row r="15966" spans="1:3" x14ac:dyDescent="0.25">
      <c r="A15966">
        <v>7060</v>
      </c>
      <c r="B15966" s="1">
        <f>DATE(2019,5,1) + TIME(0,0,0)</f>
        <v>43586</v>
      </c>
      <c r="C15966">
        <v>30.885128021</v>
      </c>
    </row>
    <row r="15967" spans="1:3" x14ac:dyDescent="0.25">
      <c r="A15967">
        <v>7091</v>
      </c>
      <c r="B15967" s="1">
        <f>DATE(2019,6,1) + TIME(0,0,0)</f>
        <v>43617</v>
      </c>
      <c r="C15967">
        <v>30.892959595000001</v>
      </c>
    </row>
    <row r="15968" spans="1:3" x14ac:dyDescent="0.25">
      <c r="A15968">
        <v>7121</v>
      </c>
      <c r="B15968" s="1">
        <f>DATE(2019,7,1) + TIME(0,0,0)</f>
        <v>43647</v>
      </c>
      <c r="C15968">
        <v>30.900522232</v>
      </c>
    </row>
    <row r="15969" spans="1:3" x14ac:dyDescent="0.25">
      <c r="A15969">
        <v>7152</v>
      </c>
      <c r="B15969" s="1">
        <f>DATE(2019,8,1) + TIME(0,0,0)</f>
        <v>43678</v>
      </c>
      <c r="C15969">
        <v>30.908321381</v>
      </c>
    </row>
    <row r="15970" spans="1:3" x14ac:dyDescent="0.25">
      <c r="A15970">
        <v>7183</v>
      </c>
      <c r="B15970" s="1">
        <f>DATE(2019,9,1) + TIME(0,0,0)</f>
        <v>43709</v>
      </c>
      <c r="C15970">
        <v>30.916101456</v>
      </c>
    </row>
    <row r="15971" spans="1:3" x14ac:dyDescent="0.25">
      <c r="A15971">
        <v>7213</v>
      </c>
      <c r="B15971" s="1">
        <f>DATE(2019,10,1) + TIME(0,0,0)</f>
        <v>43739</v>
      </c>
      <c r="C15971">
        <v>30.923616409000001</v>
      </c>
    </row>
    <row r="15972" spans="1:3" x14ac:dyDescent="0.25">
      <c r="A15972">
        <v>7244</v>
      </c>
      <c r="B15972" s="1">
        <f>DATE(2019,11,1) + TIME(0,0,0)</f>
        <v>43770</v>
      </c>
      <c r="C15972">
        <v>30.931365967000001</v>
      </c>
    </row>
    <row r="15973" spans="1:3" x14ac:dyDescent="0.25">
      <c r="A15973">
        <v>7274</v>
      </c>
      <c r="B15973" s="1">
        <f>DATE(2019,12,1) + TIME(0,0,0)</f>
        <v>43800</v>
      </c>
      <c r="C15973">
        <v>30.938850403</v>
      </c>
    </row>
    <row r="15974" spans="1:3" x14ac:dyDescent="0.25">
      <c r="A15974">
        <v>7305</v>
      </c>
      <c r="B15974" s="1">
        <f>DATE(2020,1,1) + TIME(0,0,0)</f>
        <v>43831</v>
      </c>
      <c r="C15974">
        <v>30.946569443000001</v>
      </c>
    </row>
    <row r="15975" spans="1:3" x14ac:dyDescent="0.25">
      <c r="A15975">
        <v>7336</v>
      </c>
      <c r="B15975" s="1">
        <f>DATE(2020,2,1) + TIME(0,0,0)</f>
        <v>43862</v>
      </c>
      <c r="C15975">
        <v>30.954271317</v>
      </c>
    </row>
    <row r="15976" spans="1:3" x14ac:dyDescent="0.25">
      <c r="A15976">
        <v>7365</v>
      </c>
      <c r="B15976" s="1">
        <f>DATE(2020,3,1) + TIME(0,0,0)</f>
        <v>43891</v>
      </c>
      <c r="C15976">
        <v>30.961465835999999</v>
      </c>
    </row>
    <row r="15977" spans="1:3" x14ac:dyDescent="0.25">
      <c r="A15977">
        <v>7396</v>
      </c>
      <c r="B15977" s="1">
        <f>DATE(2020,4,1) + TIME(0,0,0)</f>
        <v>43922</v>
      </c>
      <c r="C15977">
        <v>30.969139099</v>
      </c>
    </row>
    <row r="15978" spans="1:3" x14ac:dyDescent="0.25">
      <c r="A15978">
        <v>7426</v>
      </c>
      <c r="B15978" s="1">
        <f>DATE(2020,5,1) + TIME(0,0,0)</f>
        <v>43952</v>
      </c>
      <c r="C15978">
        <v>30.976552963</v>
      </c>
    </row>
    <row r="15979" spans="1:3" x14ac:dyDescent="0.25">
      <c r="A15979">
        <v>7457</v>
      </c>
      <c r="B15979" s="1">
        <f>DATE(2020,6,1) + TIME(0,0,0)</f>
        <v>43983</v>
      </c>
      <c r="C15979">
        <v>30.984201430999999</v>
      </c>
    </row>
    <row r="15980" spans="1:3" x14ac:dyDescent="0.25">
      <c r="A15980">
        <v>7487</v>
      </c>
      <c r="B15980" s="1">
        <f>DATE(2020,7,1) + TIME(0,0,0)</f>
        <v>44013</v>
      </c>
      <c r="C15980">
        <v>30.991588592999999</v>
      </c>
    </row>
    <row r="15981" spans="1:3" x14ac:dyDescent="0.25">
      <c r="A15981">
        <v>7518</v>
      </c>
      <c r="B15981" s="1">
        <f>DATE(2020,8,1) + TIME(0,0,0)</f>
        <v>44044</v>
      </c>
      <c r="C15981">
        <v>30.999210357999999</v>
      </c>
    </row>
    <row r="15982" spans="1:3" x14ac:dyDescent="0.25">
      <c r="A15982">
        <v>7549</v>
      </c>
      <c r="B15982" s="1">
        <f>DATE(2020,9,1) + TIME(0,0,0)</f>
        <v>44075</v>
      </c>
      <c r="C15982">
        <v>31.006818770999999</v>
      </c>
    </row>
    <row r="15983" spans="1:3" x14ac:dyDescent="0.25">
      <c r="A15983">
        <v>7579</v>
      </c>
      <c r="B15983" s="1">
        <f>DATE(2020,10,1) + TIME(0,0,0)</f>
        <v>44105</v>
      </c>
      <c r="C15983">
        <v>31.014169692999999</v>
      </c>
    </row>
    <row r="15984" spans="1:3" x14ac:dyDescent="0.25">
      <c r="A15984">
        <v>7610</v>
      </c>
      <c r="B15984" s="1">
        <f>DATE(2020,11,1) + TIME(0,0,0)</f>
        <v>44136</v>
      </c>
      <c r="C15984">
        <v>31.021755218999999</v>
      </c>
    </row>
    <row r="15985" spans="1:3" x14ac:dyDescent="0.25">
      <c r="A15985">
        <v>7640</v>
      </c>
      <c r="B15985" s="1">
        <f>DATE(2020,12,1) + TIME(0,0,0)</f>
        <v>44166</v>
      </c>
      <c r="C15985">
        <v>31.029085159000001</v>
      </c>
    </row>
    <row r="15986" spans="1:3" x14ac:dyDescent="0.25">
      <c r="A15986">
        <v>7671</v>
      </c>
      <c r="B15986" s="1">
        <f>DATE(2021,1,1) + TIME(0,0,0)</f>
        <v>44197</v>
      </c>
      <c r="C15986">
        <v>31.036647797000001</v>
      </c>
    </row>
    <row r="15987" spans="1:3" x14ac:dyDescent="0.25">
      <c r="A15987">
        <v>7702</v>
      </c>
      <c r="B15987" s="1">
        <f>DATE(2021,2,1) + TIME(0,0,0)</f>
        <v>44228</v>
      </c>
      <c r="C15987">
        <v>31.044198990000002</v>
      </c>
    </row>
    <row r="15988" spans="1:3" x14ac:dyDescent="0.25">
      <c r="A15988">
        <v>7730</v>
      </c>
      <c r="B15988" s="1">
        <f>DATE(2021,3,1) + TIME(0,0,0)</f>
        <v>44256</v>
      </c>
      <c r="C15988">
        <v>31.051008224</v>
      </c>
    </row>
    <row r="15989" spans="1:3" x14ac:dyDescent="0.25">
      <c r="A15989">
        <v>7761</v>
      </c>
      <c r="B15989" s="1">
        <f>DATE(2021,4,1) + TIME(0,0,0)</f>
        <v>44287</v>
      </c>
      <c r="C15989">
        <v>31.058536530000001</v>
      </c>
    </row>
    <row r="15990" spans="1:3" x14ac:dyDescent="0.25">
      <c r="A15990">
        <v>7791</v>
      </c>
      <c r="B15990" s="1">
        <f>DATE(2021,5,1) + TIME(0,0,0)</f>
        <v>44317</v>
      </c>
      <c r="C15990">
        <v>31.065813065</v>
      </c>
    </row>
    <row r="15991" spans="1:3" x14ac:dyDescent="0.25">
      <c r="A15991">
        <v>7822</v>
      </c>
      <c r="B15991" s="1">
        <f>DATE(2021,6,1) + TIME(0,0,0)</f>
        <v>44348</v>
      </c>
      <c r="C15991">
        <v>31.073320388999999</v>
      </c>
    </row>
    <row r="15992" spans="1:3" x14ac:dyDescent="0.25">
      <c r="A15992">
        <v>7852</v>
      </c>
      <c r="B15992" s="1">
        <f>DATE(2021,7,1) + TIME(0,0,0)</f>
        <v>44378</v>
      </c>
      <c r="C15992">
        <v>31.080575942999999</v>
      </c>
    </row>
    <row r="15993" spans="1:3" x14ac:dyDescent="0.25">
      <c r="A15993">
        <v>7883</v>
      </c>
      <c r="B15993" s="1">
        <f>DATE(2021,8,1) + TIME(0,0,0)</f>
        <v>44409</v>
      </c>
      <c r="C15993">
        <v>31.088062286</v>
      </c>
    </row>
    <row r="15994" spans="1:3" x14ac:dyDescent="0.25">
      <c r="A15994">
        <v>7914</v>
      </c>
      <c r="B15994" s="1">
        <f>DATE(2021,9,1) + TIME(0,0,0)</f>
        <v>44440</v>
      </c>
      <c r="C15994">
        <v>31.095541000000001</v>
      </c>
    </row>
    <row r="15995" spans="1:3" x14ac:dyDescent="0.25">
      <c r="A15995">
        <v>7944</v>
      </c>
      <c r="B15995" s="1">
        <f>DATE(2021,10,1) + TIME(0,0,0)</f>
        <v>44470</v>
      </c>
      <c r="C15995">
        <v>31.102767944</v>
      </c>
    </row>
    <row r="15996" spans="1:3" x14ac:dyDescent="0.25">
      <c r="A15996">
        <v>7975</v>
      </c>
      <c r="B15996" s="1">
        <f>DATE(2021,11,1) + TIME(0,0,0)</f>
        <v>44501</v>
      </c>
      <c r="C15996">
        <v>31.110227585000001</v>
      </c>
    </row>
    <row r="15997" spans="1:3" x14ac:dyDescent="0.25">
      <c r="A15997">
        <v>8005</v>
      </c>
      <c r="B15997" s="1">
        <f>DATE(2021,12,1) + TIME(0,0,0)</f>
        <v>44531</v>
      </c>
      <c r="C15997">
        <v>31.117437363000001</v>
      </c>
    </row>
    <row r="15998" spans="1:3" x14ac:dyDescent="0.25">
      <c r="A15998">
        <v>8036</v>
      </c>
      <c r="B15998" s="1">
        <f>DATE(2022,1,1) + TIME(0,0,0)</f>
        <v>44562</v>
      </c>
      <c r="C15998">
        <v>31.124879837000002</v>
      </c>
    </row>
    <row r="15999" spans="1:3" x14ac:dyDescent="0.25">
      <c r="A15999">
        <v>8067</v>
      </c>
      <c r="B15999" s="1">
        <f>DATE(2022,2,1) + TIME(0,0,0)</f>
        <v>44593</v>
      </c>
      <c r="C15999">
        <v>31.132314682000001</v>
      </c>
    </row>
    <row r="16000" spans="1:3" x14ac:dyDescent="0.25">
      <c r="A16000">
        <v>8095</v>
      </c>
      <c r="B16000" s="1">
        <f>DATE(2022,3,1) + TIME(0,0,0)</f>
        <v>44621</v>
      </c>
      <c r="C16000">
        <v>31.13902092</v>
      </c>
    </row>
    <row r="16001" spans="1:3" x14ac:dyDescent="0.25">
      <c r="A16001">
        <v>8126</v>
      </c>
      <c r="B16001" s="1">
        <f>DATE(2022,4,1) + TIME(0,0,0)</f>
        <v>44652</v>
      </c>
      <c r="C16001">
        <v>31.146438599</v>
      </c>
    </row>
    <row r="16002" spans="1:3" x14ac:dyDescent="0.25">
      <c r="A16002">
        <v>8156</v>
      </c>
      <c r="B16002" s="1">
        <f>DATE(2022,5,1) + TIME(0,0,0)</f>
        <v>44682</v>
      </c>
      <c r="C16002">
        <v>31.153610229000002</v>
      </c>
    </row>
    <row r="16003" spans="1:3" x14ac:dyDescent="0.25">
      <c r="A16003">
        <v>8187</v>
      </c>
      <c r="B16003" s="1">
        <f>DATE(2022,6,1) + TIME(0,0,0)</f>
        <v>44713</v>
      </c>
      <c r="C16003">
        <v>31.161010741999998</v>
      </c>
    </row>
    <row r="16004" spans="1:3" x14ac:dyDescent="0.25">
      <c r="A16004">
        <v>8217</v>
      </c>
      <c r="B16004" s="1">
        <f>DATE(2022,7,1) + TIME(0,0,0)</f>
        <v>44743</v>
      </c>
      <c r="C16004">
        <v>31.168165207000001</v>
      </c>
    </row>
    <row r="16005" spans="1:3" x14ac:dyDescent="0.25">
      <c r="A16005">
        <v>8248</v>
      </c>
      <c r="B16005" s="1">
        <f>DATE(2022,8,1) + TIME(0,0,0)</f>
        <v>44774</v>
      </c>
      <c r="C16005">
        <v>31.175550461</v>
      </c>
    </row>
    <row r="16006" spans="1:3" x14ac:dyDescent="0.25">
      <c r="A16006">
        <v>8279</v>
      </c>
      <c r="B16006" s="1">
        <f>DATE(2022,9,1) + TIME(0,0,0)</f>
        <v>44805</v>
      </c>
      <c r="C16006">
        <v>31.182928085</v>
      </c>
    </row>
    <row r="16007" spans="1:3" x14ac:dyDescent="0.25">
      <c r="A16007">
        <v>8309</v>
      </c>
      <c r="B16007" s="1">
        <f>DATE(2022,10,1) + TIME(0,0,0)</f>
        <v>44835</v>
      </c>
      <c r="C16007">
        <v>31.190059661999999</v>
      </c>
    </row>
    <row r="16008" spans="1:3" x14ac:dyDescent="0.25">
      <c r="A16008">
        <v>8340</v>
      </c>
      <c r="B16008" s="1">
        <f>DATE(2022,11,1) + TIME(0,0,0)</f>
        <v>44866</v>
      </c>
      <c r="C16008">
        <v>31.19742012</v>
      </c>
    </row>
    <row r="16009" spans="1:3" x14ac:dyDescent="0.25">
      <c r="A16009">
        <v>8370</v>
      </c>
      <c r="B16009" s="1">
        <f>DATE(2022,12,1) + TIME(0,0,0)</f>
        <v>44896</v>
      </c>
      <c r="C16009">
        <v>31.204534531</v>
      </c>
    </row>
    <row r="16010" spans="1:3" x14ac:dyDescent="0.25">
      <c r="A16010">
        <v>8401</v>
      </c>
      <c r="B16010" s="1">
        <f>DATE(2023,1,1) + TIME(0,0,0)</f>
        <v>44927</v>
      </c>
      <c r="C16010">
        <v>31.21187973</v>
      </c>
    </row>
    <row r="16011" spans="1:3" x14ac:dyDescent="0.25">
      <c r="A16011">
        <v>8432</v>
      </c>
      <c r="B16011" s="1">
        <f>DATE(2023,2,1) + TIME(0,0,0)</f>
        <v>44958</v>
      </c>
      <c r="C16011">
        <v>31.219215392999999</v>
      </c>
    </row>
    <row r="16012" spans="1:3" x14ac:dyDescent="0.25">
      <c r="A16012">
        <v>8460</v>
      </c>
      <c r="B16012" s="1">
        <f>DATE(2023,3,1) + TIME(0,0,0)</f>
        <v>44986</v>
      </c>
      <c r="C16012">
        <v>31.225833893000001</v>
      </c>
    </row>
    <row r="16013" spans="1:3" x14ac:dyDescent="0.25">
      <c r="A16013">
        <v>8491</v>
      </c>
      <c r="B16013" s="1">
        <f>DATE(2023,4,1) + TIME(0,0,0)</f>
        <v>45017</v>
      </c>
      <c r="C16013">
        <v>31.233152390000001</v>
      </c>
    </row>
    <row r="16014" spans="1:3" x14ac:dyDescent="0.25">
      <c r="A16014">
        <v>8521</v>
      </c>
      <c r="B16014" s="1">
        <f>DATE(2023,5,1) + TIME(0,0,0)</f>
        <v>45047</v>
      </c>
      <c r="C16014">
        <v>31.240228652999999</v>
      </c>
    </row>
    <row r="16015" spans="1:3" x14ac:dyDescent="0.25">
      <c r="A16015">
        <v>8552</v>
      </c>
      <c r="B16015" s="1">
        <f>DATE(2023,6,1) + TIME(0,0,0)</f>
        <v>45078</v>
      </c>
      <c r="C16015">
        <v>31.247529984</v>
      </c>
    </row>
    <row r="16016" spans="1:3" x14ac:dyDescent="0.25">
      <c r="A16016">
        <v>8582</v>
      </c>
      <c r="B16016" s="1">
        <f>DATE(2023,7,1) + TIME(0,0,0)</f>
        <v>45108</v>
      </c>
      <c r="C16016">
        <v>31.254589080999999</v>
      </c>
    </row>
    <row r="16017" spans="1:3" x14ac:dyDescent="0.25">
      <c r="A16017">
        <v>8613</v>
      </c>
      <c r="B16017" s="1">
        <f>DATE(2023,8,1) + TIME(0,0,0)</f>
        <v>45139</v>
      </c>
      <c r="C16017">
        <v>31.261875152999998</v>
      </c>
    </row>
    <row r="16018" spans="1:3" x14ac:dyDescent="0.25">
      <c r="A16018">
        <v>8644</v>
      </c>
      <c r="B16018" s="1">
        <f>DATE(2023,9,1) + TIME(0,0,0)</f>
        <v>45170</v>
      </c>
      <c r="C16018">
        <v>31.269151688000001</v>
      </c>
    </row>
    <row r="16019" spans="1:3" x14ac:dyDescent="0.25">
      <c r="A16019">
        <v>8674</v>
      </c>
      <c r="B16019" s="1">
        <f>DATE(2023,10,1) + TIME(0,0,0)</f>
        <v>45200</v>
      </c>
      <c r="C16019">
        <v>31.276185988999998</v>
      </c>
    </row>
    <row r="16020" spans="1:3" x14ac:dyDescent="0.25">
      <c r="A16020">
        <v>8705</v>
      </c>
      <c r="B16020" s="1">
        <f>DATE(2023,11,1) + TIME(0,0,0)</f>
        <v>45231</v>
      </c>
      <c r="C16020">
        <v>31.283445358000002</v>
      </c>
    </row>
    <row r="16021" spans="1:3" x14ac:dyDescent="0.25">
      <c r="A16021">
        <v>8735</v>
      </c>
      <c r="B16021" s="1">
        <f>DATE(2023,12,1) + TIME(0,0,0)</f>
        <v>45261</v>
      </c>
      <c r="C16021">
        <v>31.290460586999998</v>
      </c>
    </row>
    <row r="16022" spans="1:3" x14ac:dyDescent="0.25">
      <c r="A16022">
        <v>8766</v>
      </c>
      <c r="B16022" s="1">
        <f>DATE(2024,1,1) + TIME(0,0,0)</f>
        <v>45292</v>
      </c>
      <c r="C16022">
        <v>31.297698974999999</v>
      </c>
    </row>
    <row r="16023" spans="1:3" x14ac:dyDescent="0.25">
      <c r="A16023">
        <v>8797</v>
      </c>
      <c r="B16023" s="1">
        <f>DATE(2024,2,1) + TIME(0,0,0)</f>
        <v>45323</v>
      </c>
      <c r="C16023">
        <v>31.304925918999999</v>
      </c>
    </row>
    <row r="16024" spans="1:3" x14ac:dyDescent="0.25">
      <c r="A16024">
        <v>8826</v>
      </c>
      <c r="B16024" s="1">
        <f>DATE(2024,3,1) + TIME(0,0,0)</f>
        <v>45352</v>
      </c>
      <c r="C16024">
        <v>31.311676025000001</v>
      </c>
    </row>
    <row r="16025" spans="1:3" x14ac:dyDescent="0.25">
      <c r="A16025">
        <v>8857</v>
      </c>
      <c r="B16025" s="1">
        <f>DATE(2024,4,1) + TIME(0,0,0)</f>
        <v>45383</v>
      </c>
      <c r="C16025">
        <v>31.318881989000001</v>
      </c>
    </row>
    <row r="16026" spans="1:3" x14ac:dyDescent="0.25">
      <c r="A16026">
        <v>8887</v>
      </c>
      <c r="B16026" s="1">
        <f>DATE(2024,5,1) + TIME(0,0,0)</f>
        <v>45413</v>
      </c>
      <c r="C16026">
        <v>31.325843810999999</v>
      </c>
    </row>
    <row r="16027" spans="1:3" x14ac:dyDescent="0.25">
      <c r="A16027">
        <v>8918</v>
      </c>
      <c r="B16027" s="1">
        <f>DATE(2024,6,1) + TIME(0,0,0)</f>
        <v>45444</v>
      </c>
      <c r="C16027">
        <v>31.333028793</v>
      </c>
    </row>
    <row r="16028" spans="1:3" x14ac:dyDescent="0.25">
      <c r="A16028">
        <v>8948</v>
      </c>
      <c r="B16028" s="1">
        <f>DATE(2024,7,1) + TIME(0,0,0)</f>
        <v>45474</v>
      </c>
      <c r="C16028">
        <v>31.339971542000001</v>
      </c>
    </row>
    <row r="16029" spans="1:3" x14ac:dyDescent="0.25">
      <c r="A16029">
        <v>8979</v>
      </c>
      <c r="B16029" s="1">
        <f>DATE(2024,8,1) + TIME(0,0,0)</f>
        <v>45505</v>
      </c>
      <c r="C16029">
        <v>31.347135544</v>
      </c>
    </row>
    <row r="16030" spans="1:3" x14ac:dyDescent="0.25">
      <c r="A16030">
        <v>9010</v>
      </c>
      <c r="B16030" s="1">
        <f>DATE(2024,9,1) + TIME(0,0,0)</f>
        <v>45536</v>
      </c>
      <c r="C16030">
        <v>31.354290009</v>
      </c>
    </row>
    <row r="16031" spans="1:3" x14ac:dyDescent="0.25">
      <c r="A16031">
        <v>9040</v>
      </c>
      <c r="B16031" s="1">
        <f>DATE(2024,10,1) + TIME(0,0,0)</f>
        <v>45566</v>
      </c>
      <c r="C16031">
        <v>31.361204146999999</v>
      </c>
    </row>
    <row r="16032" spans="1:3" x14ac:dyDescent="0.25">
      <c r="A16032">
        <v>9071</v>
      </c>
      <c r="B16032" s="1">
        <f>DATE(2024,11,1) + TIME(0,0,0)</f>
        <v>45597</v>
      </c>
      <c r="C16032">
        <v>31.368339539000001</v>
      </c>
    </row>
    <row r="16033" spans="1:3" x14ac:dyDescent="0.25">
      <c r="A16033">
        <v>9101</v>
      </c>
      <c r="B16033" s="1">
        <f>DATE(2024,12,1) + TIME(0,0,0)</f>
        <v>45627</v>
      </c>
      <c r="C16033">
        <v>31.375234603999999</v>
      </c>
    </row>
    <row r="16034" spans="1:3" x14ac:dyDescent="0.25">
      <c r="A16034">
        <v>9132</v>
      </c>
      <c r="B16034" s="1">
        <f>DATE(2025,1,1) + TIME(0,0,0)</f>
        <v>45658</v>
      </c>
      <c r="C16034">
        <v>31.382350922000001</v>
      </c>
    </row>
    <row r="16035" spans="1:3" x14ac:dyDescent="0.25">
      <c r="A16035">
        <v>9163</v>
      </c>
      <c r="B16035" s="1">
        <f>DATE(2025,2,1) + TIME(0,0,0)</f>
        <v>45689</v>
      </c>
      <c r="C16035">
        <v>31.389457703000001</v>
      </c>
    </row>
    <row r="16036" spans="1:3" x14ac:dyDescent="0.25">
      <c r="A16036">
        <v>9191</v>
      </c>
      <c r="B16036" s="1">
        <f>DATE(2025,3,1) + TIME(0,0,0)</f>
        <v>45717</v>
      </c>
      <c r="C16036">
        <v>31.395868301</v>
      </c>
    </row>
    <row r="16037" spans="1:3" x14ac:dyDescent="0.25">
      <c r="A16037">
        <v>9222</v>
      </c>
      <c r="B16037" s="1">
        <f>DATE(2025,4,1) + TIME(0,0,0)</f>
        <v>45748</v>
      </c>
      <c r="C16037">
        <v>31.402957915999998</v>
      </c>
    </row>
    <row r="16038" spans="1:3" x14ac:dyDescent="0.25">
      <c r="A16038">
        <v>9252</v>
      </c>
      <c r="B16038" s="1">
        <f>DATE(2025,5,1) + TIME(0,0,0)</f>
        <v>45778</v>
      </c>
      <c r="C16038">
        <v>31.409811019999999</v>
      </c>
    </row>
    <row r="16039" spans="1:3" x14ac:dyDescent="0.25">
      <c r="A16039">
        <v>9283</v>
      </c>
      <c r="B16039" s="1">
        <f>DATE(2025,6,1) + TIME(0,0,0)</f>
        <v>45809</v>
      </c>
      <c r="C16039">
        <v>31.416881561</v>
      </c>
    </row>
    <row r="16040" spans="1:3" x14ac:dyDescent="0.25">
      <c r="A16040">
        <v>9313</v>
      </c>
      <c r="B16040" s="1">
        <f>DATE(2025,7,1) + TIME(0,0,0)</f>
        <v>45839</v>
      </c>
      <c r="C16040">
        <v>31.423717498999999</v>
      </c>
    </row>
    <row r="16041" spans="1:3" x14ac:dyDescent="0.25">
      <c r="A16041">
        <v>9344</v>
      </c>
      <c r="B16041" s="1">
        <f>DATE(2025,8,1) + TIME(0,0,0)</f>
        <v>45870</v>
      </c>
      <c r="C16041">
        <v>31.430770874</v>
      </c>
    </row>
    <row r="16042" spans="1:3" x14ac:dyDescent="0.25">
      <c r="A16042">
        <v>9375</v>
      </c>
      <c r="B16042" s="1">
        <f>DATE(2025,9,1) + TIME(0,0,0)</f>
        <v>45901</v>
      </c>
      <c r="C16042">
        <v>31.43781662</v>
      </c>
    </row>
    <row r="16043" spans="1:3" x14ac:dyDescent="0.25">
      <c r="A16043">
        <v>9405</v>
      </c>
      <c r="B16043" s="1">
        <f>DATE(2025,10,1) + TIME(0,0,0)</f>
        <v>45931</v>
      </c>
      <c r="C16043">
        <v>31.444625854000002</v>
      </c>
    </row>
    <row r="16044" spans="1:3" x14ac:dyDescent="0.25">
      <c r="A16044">
        <v>9436</v>
      </c>
      <c r="B16044" s="1">
        <f>DATE(2025,11,1) + TIME(0,0,0)</f>
        <v>45962</v>
      </c>
      <c r="C16044">
        <v>31.451654434000002</v>
      </c>
    </row>
    <row r="16045" spans="1:3" x14ac:dyDescent="0.25">
      <c r="A16045">
        <v>9466</v>
      </c>
      <c r="B16045" s="1">
        <f>DATE(2025,12,1) + TIME(0,0,0)</f>
        <v>45992</v>
      </c>
      <c r="C16045">
        <v>31.458446503000001</v>
      </c>
    </row>
    <row r="16046" spans="1:3" x14ac:dyDescent="0.25">
      <c r="A16046">
        <v>9497</v>
      </c>
      <c r="B16046" s="1">
        <f>DATE(2026,1,1) + TIME(0,0,0)</f>
        <v>46023</v>
      </c>
      <c r="C16046">
        <v>31.465457915999998</v>
      </c>
    </row>
    <row r="16047" spans="1:3" x14ac:dyDescent="0.25">
      <c r="A16047">
        <v>9528</v>
      </c>
      <c r="B16047" s="1">
        <f>DATE(2026,2,1) + TIME(0,0,0)</f>
        <v>46054</v>
      </c>
      <c r="C16047">
        <v>31.472459792999999</v>
      </c>
    </row>
    <row r="16048" spans="1:3" x14ac:dyDescent="0.25">
      <c r="A16048">
        <v>9556</v>
      </c>
      <c r="B16048" s="1">
        <f>DATE(2026,3,1) + TIME(0,0,0)</f>
        <v>46082</v>
      </c>
      <c r="C16048">
        <v>31.478778839</v>
      </c>
    </row>
    <row r="16049" spans="1:3" x14ac:dyDescent="0.25">
      <c r="A16049">
        <v>9587</v>
      </c>
      <c r="B16049" s="1">
        <f>DATE(2026,4,1) + TIME(0,0,0)</f>
        <v>46113</v>
      </c>
      <c r="C16049">
        <v>31.485763550000001</v>
      </c>
    </row>
    <row r="16050" spans="1:3" x14ac:dyDescent="0.25">
      <c r="A16050">
        <v>9617</v>
      </c>
      <c r="B16050" s="1">
        <f>DATE(2026,5,1) + TIME(0,0,0)</f>
        <v>46143</v>
      </c>
      <c r="C16050">
        <v>31.492517470999999</v>
      </c>
    </row>
    <row r="16051" spans="1:3" x14ac:dyDescent="0.25">
      <c r="A16051">
        <v>9648</v>
      </c>
      <c r="B16051" s="1">
        <f>DATE(2026,6,1) + TIME(0,0,0)</f>
        <v>46174</v>
      </c>
      <c r="C16051">
        <v>31.499485016000001</v>
      </c>
    </row>
    <row r="16052" spans="1:3" x14ac:dyDescent="0.25">
      <c r="A16052">
        <v>9678</v>
      </c>
      <c r="B16052" s="1">
        <f>DATE(2026,7,1) + TIME(0,0,0)</f>
        <v>46204</v>
      </c>
      <c r="C16052">
        <v>31.506221771</v>
      </c>
    </row>
    <row r="16053" spans="1:3" x14ac:dyDescent="0.25">
      <c r="A16053">
        <v>9709</v>
      </c>
      <c r="B16053" s="1">
        <f>DATE(2026,8,1) + TIME(0,0,0)</f>
        <v>46235</v>
      </c>
      <c r="C16053">
        <v>31.513174057000001</v>
      </c>
    </row>
    <row r="16054" spans="1:3" x14ac:dyDescent="0.25">
      <c r="A16054">
        <v>9740</v>
      </c>
      <c r="B16054" s="1">
        <f>DATE(2026,9,1) + TIME(0,0,0)</f>
        <v>46266</v>
      </c>
      <c r="C16054">
        <v>31.520118712999999</v>
      </c>
    </row>
    <row r="16055" spans="1:3" x14ac:dyDescent="0.25">
      <c r="A16055">
        <v>9770</v>
      </c>
      <c r="B16055" s="1">
        <f>DATE(2026,10,1) + TIME(0,0,0)</f>
        <v>46296</v>
      </c>
      <c r="C16055">
        <v>31.526830672999999</v>
      </c>
    </row>
    <row r="16056" spans="1:3" x14ac:dyDescent="0.25">
      <c r="A16056">
        <v>9801</v>
      </c>
      <c r="B16056" s="1">
        <f>DATE(2026,11,1) + TIME(0,0,0)</f>
        <v>46327</v>
      </c>
      <c r="C16056">
        <v>31.533758163000002</v>
      </c>
    </row>
    <row r="16057" spans="1:3" x14ac:dyDescent="0.25">
      <c r="A16057">
        <v>9831</v>
      </c>
      <c r="B16057" s="1">
        <f>DATE(2026,12,1) + TIME(0,0,0)</f>
        <v>46357</v>
      </c>
      <c r="C16057">
        <v>31.540454865000001</v>
      </c>
    </row>
    <row r="16058" spans="1:3" x14ac:dyDescent="0.25">
      <c r="A16058">
        <v>9862</v>
      </c>
      <c r="B16058" s="1">
        <f>DATE(2027,1,1) + TIME(0,0,0)</f>
        <v>46388</v>
      </c>
      <c r="C16058">
        <v>31.547365189000001</v>
      </c>
    </row>
    <row r="16059" spans="1:3" x14ac:dyDescent="0.25">
      <c r="A16059">
        <v>9893</v>
      </c>
      <c r="B16059" s="1">
        <f>DATE(2027,2,1) + TIME(0,0,0)</f>
        <v>46419</v>
      </c>
      <c r="C16059">
        <v>31.554267883000001</v>
      </c>
    </row>
    <row r="16060" spans="1:3" x14ac:dyDescent="0.25">
      <c r="A16060">
        <v>9921</v>
      </c>
      <c r="B16060" s="1">
        <f>DATE(2027,3,1) + TIME(0,0,0)</f>
        <v>46447</v>
      </c>
      <c r="C16060">
        <v>31.560493469000001</v>
      </c>
    </row>
    <row r="16061" spans="1:3" x14ac:dyDescent="0.25">
      <c r="A16061">
        <v>9952</v>
      </c>
      <c r="B16061" s="1">
        <f>DATE(2027,4,1) + TIME(0,0,0)</f>
        <v>46478</v>
      </c>
      <c r="C16061">
        <v>31.567378997999999</v>
      </c>
    </row>
    <row r="16062" spans="1:3" x14ac:dyDescent="0.25">
      <c r="A16062">
        <v>9982</v>
      </c>
      <c r="B16062" s="1">
        <f>DATE(2027,5,1) + TIME(0,0,0)</f>
        <v>46508</v>
      </c>
      <c r="C16062">
        <v>31.574033737000001</v>
      </c>
    </row>
    <row r="16063" spans="1:3" x14ac:dyDescent="0.25">
      <c r="A16063">
        <v>10013</v>
      </c>
      <c r="B16063" s="1">
        <f>DATE(2027,6,1) + TIME(0,0,0)</f>
        <v>46539</v>
      </c>
      <c r="C16063">
        <v>31.580902099999999</v>
      </c>
    </row>
    <row r="16064" spans="1:3" x14ac:dyDescent="0.25">
      <c r="A16064">
        <v>10043</v>
      </c>
      <c r="B16064" s="1">
        <f>DATE(2027,7,1) + TIME(0,0,0)</f>
        <v>46569</v>
      </c>
      <c r="C16064">
        <v>31.58754158</v>
      </c>
    </row>
    <row r="16065" spans="1:3" x14ac:dyDescent="0.25">
      <c r="A16065">
        <v>10074</v>
      </c>
      <c r="B16065" s="1">
        <f>DATE(2027,8,1) + TIME(0,0,0)</f>
        <v>46600</v>
      </c>
      <c r="C16065">
        <v>31.594392775999999</v>
      </c>
    </row>
    <row r="16066" spans="1:3" x14ac:dyDescent="0.25">
      <c r="A16066">
        <v>10105</v>
      </c>
      <c r="B16066" s="1">
        <f>DATE(2027,9,1) + TIME(0,0,0)</f>
        <v>46631</v>
      </c>
      <c r="C16066">
        <v>31.601234435999999</v>
      </c>
    </row>
    <row r="16067" spans="1:3" x14ac:dyDescent="0.25">
      <c r="A16067">
        <v>10135</v>
      </c>
      <c r="B16067" s="1">
        <f>DATE(2027,10,1) + TIME(0,0,0)</f>
        <v>46661</v>
      </c>
      <c r="C16067">
        <v>31.607847214</v>
      </c>
    </row>
    <row r="16068" spans="1:3" x14ac:dyDescent="0.25">
      <c r="A16068">
        <v>10166</v>
      </c>
      <c r="B16068" s="1">
        <f>DATE(2027,11,1) + TIME(0,0,0)</f>
        <v>46692</v>
      </c>
      <c r="C16068">
        <v>31.614671706999999</v>
      </c>
    </row>
    <row r="16069" spans="1:3" x14ac:dyDescent="0.25">
      <c r="A16069">
        <v>10196</v>
      </c>
      <c r="B16069" s="1">
        <f>DATE(2027,12,1) + TIME(0,0,0)</f>
        <v>46722</v>
      </c>
      <c r="C16069">
        <v>31.621267319000001</v>
      </c>
    </row>
    <row r="16070" spans="1:3" x14ac:dyDescent="0.25">
      <c r="A16070">
        <v>10227</v>
      </c>
      <c r="B16070" s="1">
        <f>DATE(2028,1,1) + TIME(0,0,0)</f>
        <v>46753</v>
      </c>
      <c r="C16070">
        <v>31.628072739</v>
      </c>
    </row>
    <row r="16071" spans="1:3" x14ac:dyDescent="0.25">
      <c r="A16071">
        <v>10258</v>
      </c>
      <c r="B16071" s="1">
        <f>DATE(2028,2,1) + TIME(0,0,0)</f>
        <v>46784</v>
      </c>
      <c r="C16071">
        <v>31.634872436999999</v>
      </c>
    </row>
    <row r="16072" spans="1:3" x14ac:dyDescent="0.25">
      <c r="A16072">
        <v>10287</v>
      </c>
      <c r="B16072" s="1">
        <f>DATE(2028,3,1) + TIME(0,0,0)</f>
        <v>46813</v>
      </c>
      <c r="C16072">
        <v>31.641223907000001</v>
      </c>
    </row>
    <row r="16073" spans="1:3" x14ac:dyDescent="0.25">
      <c r="A16073">
        <v>10318</v>
      </c>
      <c r="B16073" s="1">
        <f>DATE(2028,4,1) + TIME(0,0,0)</f>
        <v>46844</v>
      </c>
      <c r="C16073">
        <v>31.648004532000002</v>
      </c>
    </row>
    <row r="16074" spans="1:3" x14ac:dyDescent="0.25">
      <c r="A16074">
        <v>10348</v>
      </c>
      <c r="B16074" s="1">
        <f>DATE(2028,5,1) + TIME(0,0,0)</f>
        <v>46874</v>
      </c>
      <c r="C16074">
        <v>31.654560089</v>
      </c>
    </row>
    <row r="16075" spans="1:3" x14ac:dyDescent="0.25">
      <c r="A16075">
        <v>10379</v>
      </c>
      <c r="B16075" s="1">
        <f>DATE(2028,6,1) + TIME(0,0,0)</f>
        <v>46905</v>
      </c>
      <c r="C16075">
        <v>31.661327362000002</v>
      </c>
    </row>
    <row r="16076" spans="1:3" x14ac:dyDescent="0.25">
      <c r="A16076">
        <v>10409</v>
      </c>
      <c r="B16076" s="1">
        <f>DATE(2028,7,1) + TIME(0,0,0)</f>
        <v>46935</v>
      </c>
      <c r="C16076">
        <v>31.667869568</v>
      </c>
    </row>
    <row r="16077" spans="1:3" x14ac:dyDescent="0.25">
      <c r="A16077">
        <v>10440</v>
      </c>
      <c r="B16077" s="1">
        <f>DATE(2028,8,1) + TIME(0,0,0)</f>
        <v>46966</v>
      </c>
      <c r="C16077">
        <v>31.674623488999998</v>
      </c>
    </row>
    <row r="16078" spans="1:3" x14ac:dyDescent="0.25">
      <c r="A16078">
        <v>10471</v>
      </c>
      <c r="B16078" s="1">
        <f>DATE(2028,9,1) + TIME(0,0,0)</f>
        <v>46997</v>
      </c>
      <c r="C16078">
        <v>31.681369781000001</v>
      </c>
    </row>
    <row r="16079" spans="1:3" x14ac:dyDescent="0.25">
      <c r="A16079">
        <v>10501</v>
      </c>
      <c r="B16079" s="1">
        <f>DATE(2028,10,1) + TIME(0,0,0)</f>
        <v>47027</v>
      </c>
      <c r="C16079">
        <v>31.687892913999999</v>
      </c>
    </row>
    <row r="16080" spans="1:3" x14ac:dyDescent="0.25">
      <c r="A16080">
        <v>10532</v>
      </c>
      <c r="B16080" s="1">
        <f>DATE(2028,11,1) + TIME(0,0,0)</f>
        <v>47058</v>
      </c>
      <c r="C16080">
        <v>31.694627762</v>
      </c>
    </row>
    <row r="16081" spans="1:3" x14ac:dyDescent="0.25">
      <c r="A16081">
        <v>10562</v>
      </c>
      <c r="B16081" s="1">
        <f>DATE(2028,12,1) + TIME(0,0,0)</f>
        <v>47088</v>
      </c>
      <c r="C16081">
        <v>31.701139449999999</v>
      </c>
    </row>
    <row r="16082" spans="1:3" x14ac:dyDescent="0.25">
      <c r="A16082">
        <v>10593</v>
      </c>
      <c r="B16082" s="1">
        <f>DATE(2029,1,1) + TIME(0,0,0)</f>
        <v>47119</v>
      </c>
      <c r="C16082">
        <v>31.707862853999998</v>
      </c>
    </row>
    <row r="16083" spans="1:3" x14ac:dyDescent="0.25">
      <c r="A16083">
        <v>10624</v>
      </c>
      <c r="B16083" s="1">
        <f>DATE(2029,2,1) + TIME(0,0,0)</f>
        <v>47150</v>
      </c>
      <c r="C16083">
        <v>31.714578628999998</v>
      </c>
    </row>
    <row r="16084" spans="1:3" x14ac:dyDescent="0.25">
      <c r="A16084">
        <v>10652</v>
      </c>
      <c r="B16084" s="1">
        <f>DATE(2029,3,1) + TIME(0,0,0)</f>
        <v>47178</v>
      </c>
      <c r="C16084">
        <v>31.720642089999998</v>
      </c>
    </row>
    <row r="16085" spans="1:3" x14ac:dyDescent="0.25">
      <c r="A16085">
        <v>10683</v>
      </c>
      <c r="B16085" s="1">
        <f>DATE(2029,4,1) + TIME(0,0,0)</f>
        <v>47209</v>
      </c>
      <c r="C16085">
        <v>31.727348328000001</v>
      </c>
    </row>
    <row r="16086" spans="1:3" x14ac:dyDescent="0.25">
      <c r="A16086">
        <v>10713</v>
      </c>
      <c r="B16086" s="1">
        <f>DATE(2029,5,1) + TIME(0,0,0)</f>
        <v>47239</v>
      </c>
      <c r="C16086">
        <v>31.733831406</v>
      </c>
    </row>
    <row r="16087" spans="1:3" x14ac:dyDescent="0.25">
      <c r="A16087">
        <v>10744</v>
      </c>
      <c r="B16087" s="1">
        <f>DATE(2029,6,1) + TIME(0,0,0)</f>
        <v>47270</v>
      </c>
      <c r="C16087">
        <v>31.740528106999999</v>
      </c>
    </row>
    <row r="16088" spans="1:3" x14ac:dyDescent="0.25">
      <c r="A16088">
        <v>10774</v>
      </c>
      <c r="B16088" s="1">
        <f>DATE(2029,7,1) + TIME(0,0,0)</f>
        <v>47300</v>
      </c>
      <c r="C16088">
        <v>31.747001648000001</v>
      </c>
    </row>
    <row r="16089" spans="1:3" x14ac:dyDescent="0.25">
      <c r="A16089">
        <v>10805</v>
      </c>
      <c r="B16089" s="1">
        <f>DATE(2029,8,1) + TIME(0,0,0)</f>
        <v>47331</v>
      </c>
      <c r="C16089">
        <v>31.753686904999999</v>
      </c>
    </row>
    <row r="16090" spans="1:3" x14ac:dyDescent="0.25">
      <c r="A16090">
        <v>10836</v>
      </c>
      <c r="B16090" s="1">
        <f>DATE(2029,9,1) + TIME(0,0,0)</f>
        <v>47362</v>
      </c>
      <c r="C16090">
        <v>31.760366439999999</v>
      </c>
    </row>
    <row r="16091" spans="1:3" x14ac:dyDescent="0.25">
      <c r="A16091">
        <v>10866</v>
      </c>
      <c r="B16091" s="1">
        <f>DATE(2029,10,1) + TIME(0,0,0)</f>
        <v>47392</v>
      </c>
      <c r="C16091">
        <v>31.766826630000001</v>
      </c>
    </row>
    <row r="16092" spans="1:3" x14ac:dyDescent="0.25">
      <c r="A16092">
        <v>10897</v>
      </c>
      <c r="B16092" s="1">
        <f>DATE(2029,11,1) + TIME(0,0,0)</f>
        <v>47423</v>
      </c>
      <c r="C16092">
        <v>31.773496628</v>
      </c>
    </row>
    <row r="16093" spans="1:3" x14ac:dyDescent="0.25">
      <c r="A16093">
        <v>10927</v>
      </c>
      <c r="B16093" s="1">
        <f>DATE(2029,12,1) + TIME(0,0,0)</f>
        <v>47453</v>
      </c>
      <c r="C16093">
        <v>31.779945374</v>
      </c>
    </row>
    <row r="16094" spans="1:3" x14ac:dyDescent="0.25">
      <c r="A16094">
        <v>10958</v>
      </c>
      <c r="B16094" s="1">
        <f>DATE(2030,1,1) + TIME(0,0,0)</f>
        <v>47484</v>
      </c>
      <c r="C16094">
        <v>31.786605835</v>
      </c>
    </row>
    <row r="16095" spans="1:3" x14ac:dyDescent="0.25">
      <c r="A16095">
        <v>10989</v>
      </c>
      <c r="B16095" s="1">
        <f>DATE(2030,2,1) + TIME(0,0,0)</f>
        <v>47515</v>
      </c>
      <c r="C16095">
        <v>31.793260574000001</v>
      </c>
    </row>
    <row r="16096" spans="1:3" x14ac:dyDescent="0.25">
      <c r="A16096">
        <v>11017</v>
      </c>
      <c r="B16096" s="1">
        <f>DATE(2030,3,1) + TIME(0,0,0)</f>
        <v>47543</v>
      </c>
      <c r="C16096">
        <v>31.799266814999999</v>
      </c>
    </row>
    <row r="16097" spans="1:3" x14ac:dyDescent="0.25">
      <c r="A16097">
        <v>11048</v>
      </c>
      <c r="B16097" s="1">
        <f>DATE(2030,4,1) + TIME(0,0,0)</f>
        <v>47574</v>
      </c>
      <c r="C16097">
        <v>31.805912018000001</v>
      </c>
    </row>
    <row r="16098" spans="1:3" x14ac:dyDescent="0.25">
      <c r="A16098">
        <v>11078</v>
      </c>
      <c r="B16098" s="1">
        <f>DATE(2030,5,1) + TIME(0,0,0)</f>
        <v>47604</v>
      </c>
      <c r="C16098">
        <v>31.812337875000001</v>
      </c>
    </row>
    <row r="16099" spans="1:3" x14ac:dyDescent="0.25">
      <c r="A16099">
        <v>11109</v>
      </c>
      <c r="B16099" s="1">
        <f>DATE(2030,6,1) + TIME(0,0,0)</f>
        <v>47635</v>
      </c>
      <c r="C16099">
        <v>31.818973540999998</v>
      </c>
    </row>
    <row r="16100" spans="1:3" x14ac:dyDescent="0.25">
      <c r="A16100">
        <v>11139</v>
      </c>
      <c r="B16100" s="1">
        <f>DATE(2030,7,1) + TIME(0,0,0)</f>
        <v>47665</v>
      </c>
      <c r="C16100">
        <v>31.825391768999999</v>
      </c>
    </row>
    <row r="16101" spans="1:3" x14ac:dyDescent="0.25">
      <c r="A16101">
        <v>11170</v>
      </c>
      <c r="B16101" s="1">
        <f>DATE(2030,8,1) + TIME(0,0,0)</f>
        <v>47696</v>
      </c>
      <c r="C16101">
        <v>31.832015990999999</v>
      </c>
    </row>
    <row r="16102" spans="1:3" x14ac:dyDescent="0.25">
      <c r="A16102">
        <v>11201</v>
      </c>
      <c r="B16102" s="1">
        <f>DATE(2030,9,1) + TIME(0,0,0)</f>
        <v>47727</v>
      </c>
      <c r="C16102">
        <v>31.838638306</v>
      </c>
    </row>
    <row r="16103" spans="1:3" x14ac:dyDescent="0.25">
      <c r="A16103">
        <v>11231</v>
      </c>
      <c r="B16103" s="1">
        <f>DATE(2030,10,1) + TIME(0,0,0)</f>
        <v>47757</v>
      </c>
      <c r="C16103">
        <v>31.845041275</v>
      </c>
    </row>
    <row r="16104" spans="1:3" x14ac:dyDescent="0.25">
      <c r="A16104">
        <v>11262</v>
      </c>
      <c r="B16104" s="1">
        <f>DATE(2030,11,1) + TIME(0,0,0)</f>
        <v>47788</v>
      </c>
      <c r="C16104">
        <v>31.851652144999999</v>
      </c>
    </row>
    <row r="16105" spans="1:3" x14ac:dyDescent="0.25">
      <c r="A16105">
        <v>11292</v>
      </c>
      <c r="B16105" s="1">
        <f>DATE(2030,12,1) + TIME(0,0,0)</f>
        <v>47818</v>
      </c>
      <c r="C16105">
        <v>31.858045577999999</v>
      </c>
    </row>
    <row r="16106" spans="1:3" x14ac:dyDescent="0.25">
      <c r="A16106">
        <v>11323</v>
      </c>
      <c r="B16106" s="1">
        <f>DATE(2031,1,1) + TIME(0,0,0)</f>
        <v>47849</v>
      </c>
      <c r="C16106">
        <v>31.864646912000001</v>
      </c>
    </row>
    <row r="16107" spans="1:3" x14ac:dyDescent="0.25">
      <c r="A16107">
        <v>11354</v>
      </c>
      <c r="B16107" s="1">
        <f>DATE(2031,2,1) + TIME(0,0,0)</f>
        <v>47880</v>
      </c>
      <c r="C16107">
        <v>31.871242522999999</v>
      </c>
    </row>
    <row r="16108" spans="1:3" x14ac:dyDescent="0.25">
      <c r="A16108">
        <v>11382</v>
      </c>
      <c r="B16108" s="1">
        <f>DATE(2031,3,1) + TIME(0,0,0)</f>
        <v>47908</v>
      </c>
      <c r="C16108">
        <v>31.877197266</v>
      </c>
    </row>
    <row r="16109" spans="1:3" x14ac:dyDescent="0.25">
      <c r="A16109">
        <v>11413</v>
      </c>
      <c r="B16109" s="1">
        <f>DATE(2031,4,1) + TIME(0,0,0)</f>
        <v>47939</v>
      </c>
      <c r="C16109">
        <v>31.883783340000001</v>
      </c>
    </row>
    <row r="16110" spans="1:3" x14ac:dyDescent="0.25">
      <c r="A16110">
        <v>11443</v>
      </c>
      <c r="B16110" s="1">
        <f>DATE(2031,5,1) + TIME(0,0,0)</f>
        <v>47969</v>
      </c>
      <c r="C16110">
        <v>31.890153885</v>
      </c>
    </row>
    <row r="16111" spans="1:3" x14ac:dyDescent="0.25">
      <c r="A16111">
        <v>11474</v>
      </c>
      <c r="B16111" s="1">
        <f>DATE(2031,6,1) + TIME(0,0,0)</f>
        <v>48000</v>
      </c>
      <c r="C16111">
        <v>31.896730423000001</v>
      </c>
    </row>
    <row r="16112" spans="1:3" x14ac:dyDescent="0.25">
      <c r="A16112">
        <v>11504</v>
      </c>
      <c r="B16112" s="1">
        <f>DATE(2031,7,1) + TIME(0,0,0)</f>
        <v>48030</v>
      </c>
      <c r="C16112">
        <v>31.903091431</v>
      </c>
    </row>
    <row r="16113" spans="1:3" x14ac:dyDescent="0.25">
      <c r="A16113">
        <v>11535</v>
      </c>
      <c r="B16113" s="1">
        <f>DATE(2031,8,1) + TIME(0,0,0)</f>
        <v>48061</v>
      </c>
      <c r="C16113">
        <v>31.909658432000001</v>
      </c>
    </row>
    <row r="16114" spans="1:3" x14ac:dyDescent="0.25">
      <c r="A16114">
        <v>11566</v>
      </c>
      <c r="B16114" s="1">
        <f>DATE(2031,9,1) + TIME(0,0,0)</f>
        <v>48092</v>
      </c>
      <c r="C16114">
        <v>31.916219711</v>
      </c>
    </row>
    <row r="16115" spans="1:3" x14ac:dyDescent="0.25">
      <c r="A16115">
        <v>11596</v>
      </c>
      <c r="B16115" s="1">
        <f>DATE(2031,10,1) + TIME(0,0,0)</f>
        <v>48122</v>
      </c>
      <c r="C16115">
        <v>31.922563553</v>
      </c>
    </row>
    <row r="16116" spans="1:3" x14ac:dyDescent="0.25">
      <c r="A16116">
        <v>11627</v>
      </c>
      <c r="B16116" s="1">
        <f>DATE(2031,11,1) + TIME(0,0,0)</f>
        <v>48153</v>
      </c>
      <c r="C16116">
        <v>31.929115294999999</v>
      </c>
    </row>
    <row r="16117" spans="1:3" x14ac:dyDescent="0.25">
      <c r="A16117">
        <v>11657</v>
      </c>
      <c r="B16117" s="1">
        <f>DATE(2031,12,1) + TIME(0,0,0)</f>
        <v>48183</v>
      </c>
      <c r="C16117">
        <v>31.935449599999998</v>
      </c>
    </row>
    <row r="16118" spans="1:3" x14ac:dyDescent="0.25">
      <c r="A16118">
        <v>11688</v>
      </c>
      <c r="B16118" s="1">
        <f>DATE(2032,1,1) + TIME(0,0,0)</f>
        <v>48214</v>
      </c>
      <c r="C16118">
        <v>31.941989898999999</v>
      </c>
    </row>
    <row r="16119" spans="1:3" x14ac:dyDescent="0.25">
      <c r="A16119">
        <v>11719</v>
      </c>
      <c r="B16119" s="1">
        <f>DATE(2032,2,1) + TIME(0,0,0)</f>
        <v>48245</v>
      </c>
      <c r="C16119">
        <v>31.948526382000001</v>
      </c>
    </row>
    <row r="16120" spans="1:3" x14ac:dyDescent="0.25">
      <c r="A16120">
        <v>11748</v>
      </c>
      <c r="B16120" s="1">
        <f>DATE(2032,3,1) + TIME(0,0,0)</f>
        <v>48274</v>
      </c>
      <c r="C16120">
        <v>31.954633713</v>
      </c>
    </row>
    <row r="16121" spans="1:3" x14ac:dyDescent="0.25">
      <c r="A16121">
        <v>11779</v>
      </c>
      <c r="B16121" s="1">
        <f>DATE(2032,4,1) + TIME(0,0,0)</f>
        <v>48305</v>
      </c>
      <c r="C16121">
        <v>31.961158751999999</v>
      </c>
    </row>
    <row r="16122" spans="1:3" x14ac:dyDescent="0.25">
      <c r="A16122">
        <v>11809</v>
      </c>
      <c r="B16122" s="1">
        <f>DATE(2032,5,1) + TIME(0,0,0)</f>
        <v>48335</v>
      </c>
      <c r="C16122">
        <v>31.967466353999999</v>
      </c>
    </row>
    <row r="16123" spans="1:3" x14ac:dyDescent="0.25">
      <c r="A16123">
        <v>11840</v>
      </c>
      <c r="B16123" s="1">
        <f>DATE(2032,6,1) + TIME(0,0,0)</f>
        <v>48366</v>
      </c>
      <c r="C16123">
        <v>31.97397995</v>
      </c>
    </row>
    <row r="16124" spans="1:3" x14ac:dyDescent="0.25">
      <c r="A16124">
        <v>11870</v>
      </c>
      <c r="B16124" s="1">
        <f>DATE(2032,7,1) + TIME(0,0,0)</f>
        <v>48396</v>
      </c>
      <c r="C16124">
        <v>31.980278015</v>
      </c>
    </row>
    <row r="16125" spans="1:3" x14ac:dyDescent="0.25">
      <c r="A16125">
        <v>11901</v>
      </c>
      <c r="B16125" s="1">
        <f>DATE(2032,8,1) + TIME(0,0,0)</f>
        <v>48427</v>
      </c>
      <c r="C16125">
        <v>31.986780166999999</v>
      </c>
    </row>
    <row r="16126" spans="1:3" x14ac:dyDescent="0.25">
      <c r="A16126">
        <v>11932</v>
      </c>
      <c r="B16126" s="1">
        <f>DATE(2032,9,1) + TIME(0,0,0)</f>
        <v>48458</v>
      </c>
      <c r="C16126">
        <v>31.993276596000001</v>
      </c>
    </row>
    <row r="16127" spans="1:3" x14ac:dyDescent="0.25">
      <c r="A16127">
        <v>11962</v>
      </c>
      <c r="B16127" s="1">
        <f>DATE(2032,10,1) + TIME(0,0,0)</f>
        <v>48488</v>
      </c>
      <c r="C16127">
        <v>31.999557495000001</v>
      </c>
    </row>
    <row r="16128" spans="1:3" x14ac:dyDescent="0.25">
      <c r="A16128">
        <v>11993</v>
      </c>
      <c r="B16128" s="1">
        <f>DATE(2032,11,1) + TIME(0,0,0)</f>
        <v>48519</v>
      </c>
      <c r="C16128">
        <v>32.006042479999998</v>
      </c>
    </row>
    <row r="16129" spans="1:3" x14ac:dyDescent="0.25">
      <c r="A16129">
        <v>12023</v>
      </c>
      <c r="B16129" s="1">
        <f>DATE(2032,12,1) + TIME(0,0,0)</f>
        <v>48549</v>
      </c>
      <c r="C16129">
        <v>32.012310028000002</v>
      </c>
    </row>
    <row r="16130" spans="1:3" x14ac:dyDescent="0.25">
      <c r="A16130">
        <v>12054</v>
      </c>
      <c r="B16130" s="1">
        <f>DATE(2033,1,1) + TIME(0,0,0)</f>
        <v>48580</v>
      </c>
      <c r="C16130">
        <v>32.018783569</v>
      </c>
    </row>
    <row r="16131" spans="1:3" x14ac:dyDescent="0.25">
      <c r="A16131">
        <v>12085</v>
      </c>
      <c r="B16131" s="1">
        <f>DATE(2033,2,1) + TIME(0,0,0)</f>
        <v>48611</v>
      </c>
      <c r="C16131">
        <v>32.025249481000003</v>
      </c>
    </row>
    <row r="16132" spans="1:3" x14ac:dyDescent="0.25">
      <c r="A16132">
        <v>12113</v>
      </c>
      <c r="B16132" s="1">
        <f>DATE(2033,3,1) + TIME(0,0,0)</f>
        <v>48639</v>
      </c>
      <c r="C16132">
        <v>32.031085967999999</v>
      </c>
    </row>
    <row r="16133" spans="1:3" x14ac:dyDescent="0.25">
      <c r="A16133">
        <v>12144</v>
      </c>
      <c r="B16133" s="1">
        <f>DATE(2033,4,1) + TIME(0,0,0)</f>
        <v>48670</v>
      </c>
      <c r="C16133">
        <v>32.037540436</v>
      </c>
    </row>
    <row r="16134" spans="1:3" x14ac:dyDescent="0.25">
      <c r="A16134">
        <v>12174</v>
      </c>
      <c r="B16134" s="1">
        <f>DATE(2033,5,1) + TIME(0,0,0)</f>
        <v>48700</v>
      </c>
      <c r="C16134">
        <v>32.043781281000001</v>
      </c>
    </row>
    <row r="16135" spans="1:3" x14ac:dyDescent="0.25">
      <c r="A16135">
        <v>12205</v>
      </c>
      <c r="B16135" s="1">
        <f>DATE(2033,6,1) + TIME(0,0,0)</f>
        <v>48731</v>
      </c>
      <c r="C16135">
        <v>32.050224303999997</v>
      </c>
    </row>
    <row r="16136" spans="1:3" x14ac:dyDescent="0.25">
      <c r="A16136">
        <v>12235</v>
      </c>
      <c r="B16136" s="1">
        <f>DATE(2033,7,1) + TIME(0,0,0)</f>
        <v>48761</v>
      </c>
      <c r="C16136">
        <v>32.056453705000003</v>
      </c>
    </row>
    <row r="16137" spans="1:3" x14ac:dyDescent="0.25">
      <c r="A16137">
        <v>12266</v>
      </c>
      <c r="B16137" s="1">
        <f>DATE(2033,8,1) + TIME(0,0,0)</f>
        <v>48792</v>
      </c>
      <c r="C16137">
        <v>32.062885283999996</v>
      </c>
    </row>
    <row r="16138" spans="1:3" x14ac:dyDescent="0.25">
      <c r="A16138">
        <v>12297</v>
      </c>
      <c r="B16138" s="1">
        <f>DATE(2033,9,1) + TIME(0,0,0)</f>
        <v>48823</v>
      </c>
      <c r="C16138">
        <v>32.069309234999999</v>
      </c>
    </row>
    <row r="16139" spans="1:3" x14ac:dyDescent="0.25">
      <c r="A16139">
        <v>12327</v>
      </c>
      <c r="B16139" s="1">
        <f>DATE(2033,10,1) + TIME(0,0,0)</f>
        <v>48853</v>
      </c>
      <c r="C16139">
        <v>32.075519561999997</v>
      </c>
    </row>
    <row r="16140" spans="1:3" x14ac:dyDescent="0.25">
      <c r="A16140">
        <v>12358</v>
      </c>
      <c r="B16140" s="1">
        <f>DATE(2033,11,1) + TIME(0,0,0)</f>
        <v>48884</v>
      </c>
      <c r="C16140">
        <v>32.081932068</v>
      </c>
    </row>
    <row r="16141" spans="1:3" x14ac:dyDescent="0.25">
      <c r="A16141">
        <v>12388</v>
      </c>
      <c r="B16141" s="1">
        <f>DATE(2033,12,1) + TIME(0,0,0)</f>
        <v>48914</v>
      </c>
      <c r="C16141">
        <v>32.088130950999997</v>
      </c>
    </row>
    <row r="16142" spans="1:3" x14ac:dyDescent="0.25">
      <c r="A16142">
        <v>12419</v>
      </c>
      <c r="B16142" s="1">
        <f>DATE(2034,1,1) + TIME(0,0,0)</f>
        <v>48945</v>
      </c>
      <c r="C16142">
        <v>32.094528197999999</v>
      </c>
    </row>
    <row r="16143" spans="1:3" x14ac:dyDescent="0.25">
      <c r="A16143">
        <v>12450</v>
      </c>
      <c r="B16143" s="1">
        <f>DATE(2034,2,1) + TIME(0,0,0)</f>
        <v>48976</v>
      </c>
      <c r="C16143">
        <v>32.100921630999999</v>
      </c>
    </row>
    <row r="16144" spans="1:3" x14ac:dyDescent="0.25">
      <c r="A16144">
        <v>12478</v>
      </c>
      <c r="B16144" s="1">
        <f>DATE(2034,3,1) + TIME(0,0,0)</f>
        <v>49004</v>
      </c>
      <c r="C16144">
        <v>32.106689453000001</v>
      </c>
    </row>
    <row r="16145" spans="1:3" x14ac:dyDescent="0.25">
      <c r="A16145">
        <v>12509</v>
      </c>
      <c r="B16145" s="1">
        <f>DATE(2034,4,1) + TIME(0,0,0)</f>
        <v>49035</v>
      </c>
      <c r="C16145">
        <v>32.113067627</v>
      </c>
    </row>
    <row r="16146" spans="1:3" x14ac:dyDescent="0.25">
      <c r="A16146">
        <v>12539</v>
      </c>
      <c r="B16146" s="1">
        <f>DATE(2034,5,1) + TIME(0,0,0)</f>
        <v>49065</v>
      </c>
      <c r="C16146">
        <v>32.119235992</v>
      </c>
    </row>
    <row r="16147" spans="1:3" x14ac:dyDescent="0.25">
      <c r="A16147">
        <v>12570</v>
      </c>
      <c r="B16147" s="1">
        <f>DATE(2034,6,1) + TIME(0,0,0)</f>
        <v>49096</v>
      </c>
      <c r="C16147">
        <v>32.125602721999996</v>
      </c>
    </row>
    <row r="16148" spans="1:3" x14ac:dyDescent="0.25">
      <c r="A16148">
        <v>12600</v>
      </c>
      <c r="B16148" s="1">
        <f>DATE(2034,7,1) + TIME(0,0,0)</f>
        <v>49126</v>
      </c>
      <c r="C16148">
        <v>32.131759643999999</v>
      </c>
    </row>
    <row r="16149" spans="1:3" x14ac:dyDescent="0.25">
      <c r="A16149">
        <v>12631</v>
      </c>
      <c r="B16149" s="1">
        <f>DATE(2034,8,1) + TIME(0,0,0)</f>
        <v>49157</v>
      </c>
      <c r="C16149">
        <v>32.138111115000001</v>
      </c>
    </row>
    <row r="16150" spans="1:3" x14ac:dyDescent="0.25">
      <c r="A16150">
        <v>12662</v>
      </c>
      <c r="B16150" s="1">
        <f>DATE(2034,9,1) + TIME(0,0,0)</f>
        <v>49188</v>
      </c>
      <c r="C16150">
        <v>32.144458770999996</v>
      </c>
    </row>
    <row r="16151" spans="1:3" x14ac:dyDescent="0.25">
      <c r="A16151">
        <v>12692</v>
      </c>
      <c r="B16151" s="1">
        <f>DATE(2034,10,1) + TIME(0,0,0)</f>
        <v>49218</v>
      </c>
      <c r="C16151">
        <v>32.150596618999998</v>
      </c>
    </row>
    <row r="16152" spans="1:3" x14ac:dyDescent="0.25">
      <c r="A16152">
        <v>12723</v>
      </c>
      <c r="B16152" s="1">
        <f>DATE(2034,11,1) + TIME(0,0,0)</f>
        <v>49249</v>
      </c>
      <c r="C16152">
        <v>32.156929015999999</v>
      </c>
    </row>
    <row r="16153" spans="1:3" x14ac:dyDescent="0.25">
      <c r="A16153">
        <v>12753</v>
      </c>
      <c r="B16153" s="1">
        <f>DATE(2034,12,1) + TIME(0,0,0)</f>
        <v>49279</v>
      </c>
      <c r="C16153">
        <v>32.163051605</v>
      </c>
    </row>
    <row r="16154" spans="1:3" x14ac:dyDescent="0.25">
      <c r="A16154">
        <v>12784</v>
      </c>
      <c r="B16154" s="1">
        <f>DATE(2035,1,1) + TIME(0,0,0)</f>
        <v>49310</v>
      </c>
      <c r="C16154">
        <v>32.169372559000003</v>
      </c>
    </row>
    <row r="16155" spans="1:3" x14ac:dyDescent="0.25">
      <c r="A16155">
        <v>12815</v>
      </c>
      <c r="B16155" s="1">
        <f>DATE(2035,2,1) + TIME(0,0,0)</f>
        <v>49341</v>
      </c>
      <c r="C16155">
        <v>32.175685883</v>
      </c>
    </row>
    <row r="16156" spans="1:3" x14ac:dyDescent="0.25">
      <c r="A16156">
        <v>12843</v>
      </c>
      <c r="B16156" s="1">
        <f>DATE(2035,3,1) + TIME(0,0,0)</f>
        <v>49369</v>
      </c>
      <c r="C16156">
        <v>32.181381225999999</v>
      </c>
    </row>
    <row r="16157" spans="1:3" x14ac:dyDescent="0.25">
      <c r="A16157">
        <v>12874</v>
      </c>
      <c r="B16157" s="1">
        <f>DATE(2035,4,1) + TIME(0,0,0)</f>
        <v>49400</v>
      </c>
      <c r="C16157">
        <v>32.187679291000002</v>
      </c>
    </row>
    <row r="16158" spans="1:3" x14ac:dyDescent="0.25">
      <c r="A16158">
        <v>12904</v>
      </c>
      <c r="B16158" s="1">
        <f>DATE(2035,5,1) + TIME(0,0,0)</f>
        <v>49430</v>
      </c>
      <c r="C16158">
        <v>32.193771362</v>
      </c>
    </row>
    <row r="16159" spans="1:3" x14ac:dyDescent="0.25">
      <c r="A16159">
        <v>12935</v>
      </c>
      <c r="B16159" s="1">
        <f>DATE(2035,6,1) + TIME(0,0,0)</f>
        <v>49461</v>
      </c>
      <c r="C16159">
        <v>32.200057983000001</v>
      </c>
    </row>
    <row r="16160" spans="1:3" x14ac:dyDescent="0.25">
      <c r="A16160">
        <v>12965</v>
      </c>
      <c r="B16160" s="1">
        <f>DATE(2035,7,1) + TIME(0,0,0)</f>
        <v>49491</v>
      </c>
      <c r="C16160">
        <v>32.206134796000001</v>
      </c>
    </row>
    <row r="16161" spans="1:3" x14ac:dyDescent="0.25">
      <c r="A16161">
        <v>12996</v>
      </c>
      <c r="B16161" s="1">
        <f>DATE(2035,8,1) + TIME(0,0,0)</f>
        <v>49522</v>
      </c>
      <c r="C16161">
        <v>32.212406158</v>
      </c>
    </row>
    <row r="16162" spans="1:3" x14ac:dyDescent="0.25">
      <c r="A16162">
        <v>13027</v>
      </c>
      <c r="B16162" s="1">
        <f>DATE(2035,9,1) + TIME(0,0,0)</f>
        <v>49553</v>
      </c>
      <c r="C16162">
        <v>32.218673705999997</v>
      </c>
    </row>
    <row r="16163" spans="1:3" x14ac:dyDescent="0.25">
      <c r="A16163">
        <v>13057</v>
      </c>
      <c r="B16163" s="1">
        <f>DATE(2035,10,1) + TIME(0,0,0)</f>
        <v>49583</v>
      </c>
      <c r="C16163">
        <v>32.224727631</v>
      </c>
    </row>
    <row r="16164" spans="1:3" x14ac:dyDescent="0.25">
      <c r="A16164">
        <v>13088</v>
      </c>
      <c r="B16164" s="1">
        <f>DATE(2035,11,1) + TIME(0,0,0)</f>
        <v>49614</v>
      </c>
      <c r="C16164">
        <v>32.230979918999999</v>
      </c>
    </row>
    <row r="16165" spans="1:3" x14ac:dyDescent="0.25">
      <c r="A16165">
        <v>13118</v>
      </c>
      <c r="B16165" s="1">
        <f>DATE(2035,12,1) + TIME(0,0,0)</f>
        <v>49644</v>
      </c>
      <c r="C16165">
        <v>32.237022400000001</v>
      </c>
    </row>
    <row r="16166" spans="1:3" x14ac:dyDescent="0.25">
      <c r="A16166">
        <v>13149</v>
      </c>
      <c r="B16166" s="1">
        <f>DATE(2036,1,1) + TIME(0,0,0)</f>
        <v>49675</v>
      </c>
      <c r="C16166">
        <v>32.243259430000002</v>
      </c>
    </row>
    <row r="16167" spans="1:3" x14ac:dyDescent="0.25">
      <c r="A16167">
        <v>13180</v>
      </c>
      <c r="B16167" s="1">
        <f>DATE(2036,2,1) + TIME(0,0,0)</f>
        <v>49706</v>
      </c>
      <c r="C16167">
        <v>32.249492644999997</v>
      </c>
    </row>
    <row r="16168" spans="1:3" x14ac:dyDescent="0.25">
      <c r="A16168">
        <v>13209</v>
      </c>
      <c r="B16168" s="1">
        <f>DATE(2036,3,1) + TIME(0,0,0)</f>
        <v>49735</v>
      </c>
      <c r="C16168">
        <v>32.255313872999999</v>
      </c>
    </row>
    <row r="16169" spans="1:3" x14ac:dyDescent="0.25">
      <c r="A16169">
        <v>13240</v>
      </c>
      <c r="B16169" s="1">
        <f>DATE(2036,4,1) + TIME(0,0,0)</f>
        <v>49766</v>
      </c>
      <c r="C16169">
        <v>32.261528015000003</v>
      </c>
    </row>
    <row r="16170" spans="1:3" x14ac:dyDescent="0.25">
      <c r="A16170">
        <v>13270</v>
      </c>
      <c r="B16170" s="1">
        <f>DATE(2036,5,1) + TIME(0,0,0)</f>
        <v>49796</v>
      </c>
      <c r="C16170">
        <v>32.267539978000002</v>
      </c>
    </row>
    <row r="16171" spans="1:3" x14ac:dyDescent="0.25">
      <c r="A16171">
        <v>13301</v>
      </c>
      <c r="B16171" s="1">
        <f>DATE(2036,6,1) + TIME(0,0,0)</f>
        <v>49827</v>
      </c>
      <c r="C16171">
        <v>32.273738860999998</v>
      </c>
    </row>
    <row r="16172" spans="1:3" x14ac:dyDescent="0.25">
      <c r="A16172">
        <v>13331</v>
      </c>
      <c r="B16172" s="1">
        <f>DATE(2036,7,1) + TIME(0,0,0)</f>
        <v>49857</v>
      </c>
      <c r="C16172">
        <v>32.279735565000003</v>
      </c>
    </row>
    <row r="16173" spans="1:3" x14ac:dyDescent="0.25">
      <c r="A16173">
        <v>13362</v>
      </c>
      <c r="B16173" s="1">
        <f>DATE(2036,8,1) + TIME(0,0,0)</f>
        <v>49888</v>
      </c>
      <c r="C16173">
        <v>32.285923003999997</v>
      </c>
    </row>
    <row r="16174" spans="1:3" x14ac:dyDescent="0.25">
      <c r="A16174">
        <v>13393</v>
      </c>
      <c r="B16174" s="1">
        <f>DATE(2036,9,1) + TIME(0,0,0)</f>
        <v>49919</v>
      </c>
      <c r="C16174">
        <v>32.292102814000003</v>
      </c>
    </row>
    <row r="16175" spans="1:3" x14ac:dyDescent="0.25">
      <c r="A16175">
        <v>13423</v>
      </c>
      <c r="B16175" s="1">
        <f>DATE(2036,10,1) + TIME(0,0,0)</f>
        <v>49949</v>
      </c>
      <c r="C16175">
        <v>32.298080444</v>
      </c>
    </row>
    <row r="16176" spans="1:3" x14ac:dyDescent="0.25">
      <c r="A16176">
        <v>13454</v>
      </c>
      <c r="B16176" s="1">
        <f>DATE(2036,11,1) + TIME(0,0,0)</f>
        <v>49980</v>
      </c>
      <c r="C16176">
        <v>32.304244994999998</v>
      </c>
    </row>
    <row r="16177" spans="1:3" x14ac:dyDescent="0.25">
      <c r="A16177">
        <v>13484</v>
      </c>
      <c r="B16177" s="1">
        <f>DATE(2036,12,1) + TIME(0,0,0)</f>
        <v>50010</v>
      </c>
      <c r="C16177">
        <v>32.310203551999997</v>
      </c>
    </row>
    <row r="16178" spans="1:3" x14ac:dyDescent="0.25">
      <c r="A16178">
        <v>13515</v>
      </c>
      <c r="B16178" s="1">
        <f>DATE(2037,1,1) + TIME(0,0,0)</f>
        <v>50041</v>
      </c>
      <c r="C16178">
        <v>32.316356659</v>
      </c>
    </row>
    <row r="16179" spans="1:3" x14ac:dyDescent="0.25">
      <c r="A16179">
        <v>13546</v>
      </c>
      <c r="B16179" s="1">
        <f>DATE(2037,2,1) + TIME(0,0,0)</f>
        <v>50072</v>
      </c>
      <c r="C16179">
        <v>32.322502135999997</v>
      </c>
    </row>
    <row r="16180" spans="1:3" x14ac:dyDescent="0.25">
      <c r="A16180">
        <v>13574</v>
      </c>
      <c r="B16180" s="1">
        <f>DATE(2037,3,1) + TIME(0,0,0)</f>
        <v>50100</v>
      </c>
      <c r="C16180">
        <v>32.328044890999998</v>
      </c>
    </row>
    <row r="16181" spans="1:3" x14ac:dyDescent="0.25">
      <c r="A16181">
        <v>13605</v>
      </c>
      <c r="B16181" s="1">
        <f>DATE(2037,4,1) + TIME(0,0,0)</f>
        <v>50131</v>
      </c>
      <c r="C16181">
        <v>32.334175109999997</v>
      </c>
    </row>
    <row r="16182" spans="1:3" x14ac:dyDescent="0.25">
      <c r="A16182">
        <v>13635</v>
      </c>
      <c r="B16182" s="1">
        <f>DATE(2037,5,1) + TIME(0,0,0)</f>
        <v>50161</v>
      </c>
      <c r="C16182">
        <v>32.340099334999998</v>
      </c>
    </row>
    <row r="16183" spans="1:3" x14ac:dyDescent="0.25">
      <c r="A16183">
        <v>13666</v>
      </c>
      <c r="B16183" s="1">
        <f>DATE(2037,6,1) + TIME(0,0,0)</f>
        <v>50192</v>
      </c>
      <c r="C16183">
        <v>32.346214293999999</v>
      </c>
    </row>
    <row r="16184" spans="1:3" x14ac:dyDescent="0.25">
      <c r="A16184">
        <v>13696</v>
      </c>
      <c r="B16184" s="1">
        <f>DATE(2037,7,1) + TIME(0,0,0)</f>
        <v>50222</v>
      </c>
      <c r="C16184">
        <v>32.352127074999999</v>
      </c>
    </row>
    <row r="16185" spans="1:3" x14ac:dyDescent="0.25">
      <c r="A16185">
        <v>13727</v>
      </c>
      <c r="B16185" s="1">
        <f>DATE(2037,8,1) + TIME(0,0,0)</f>
        <v>50253</v>
      </c>
      <c r="C16185">
        <v>32.358226776000002</v>
      </c>
    </row>
    <row r="16186" spans="1:3" x14ac:dyDescent="0.25">
      <c r="A16186">
        <v>13758</v>
      </c>
      <c r="B16186" s="1">
        <f>DATE(2037,9,1) + TIME(0,0,0)</f>
        <v>50284</v>
      </c>
      <c r="C16186">
        <v>32.364322661999999</v>
      </c>
    </row>
    <row r="16187" spans="1:3" x14ac:dyDescent="0.25">
      <c r="A16187">
        <v>13788</v>
      </c>
      <c r="B16187" s="1">
        <f>DATE(2037,10,1) + TIME(0,0,0)</f>
        <v>50314</v>
      </c>
      <c r="C16187">
        <v>32.370212555000002</v>
      </c>
    </row>
    <row r="16188" spans="1:3" x14ac:dyDescent="0.25">
      <c r="A16188">
        <v>13819</v>
      </c>
      <c r="B16188" s="1">
        <f>DATE(2037,11,1) + TIME(0,0,0)</f>
        <v>50345</v>
      </c>
      <c r="C16188">
        <v>32.376289368000002</v>
      </c>
    </row>
    <row r="16189" spans="1:3" x14ac:dyDescent="0.25">
      <c r="A16189">
        <v>13849</v>
      </c>
      <c r="B16189" s="1">
        <f>DATE(2037,12,1) + TIME(0,0,0)</f>
        <v>50375</v>
      </c>
      <c r="C16189">
        <v>32.382164001</v>
      </c>
    </row>
    <row r="16190" spans="1:3" x14ac:dyDescent="0.25">
      <c r="A16190">
        <v>13880</v>
      </c>
      <c r="B16190" s="1">
        <f>DATE(2038,1,1) + TIME(0,0,0)</f>
        <v>50406</v>
      </c>
      <c r="C16190">
        <v>32.388229369999998</v>
      </c>
    </row>
    <row r="16191" spans="1:3" x14ac:dyDescent="0.25">
      <c r="A16191">
        <v>13911</v>
      </c>
      <c r="B16191" s="1">
        <f>DATE(2038,2,1) + TIME(0,0,0)</f>
        <v>50437</v>
      </c>
      <c r="C16191">
        <v>32.394287108999997</v>
      </c>
    </row>
    <row r="16192" spans="1:3" x14ac:dyDescent="0.25">
      <c r="A16192">
        <v>13939</v>
      </c>
      <c r="B16192" s="1">
        <f>DATE(2038,3,1) + TIME(0,0,0)</f>
        <v>50465</v>
      </c>
      <c r="C16192">
        <v>32.399749755999999</v>
      </c>
    </row>
    <row r="16193" spans="1:3" x14ac:dyDescent="0.25">
      <c r="A16193">
        <v>13970</v>
      </c>
      <c r="B16193" s="1">
        <f>DATE(2038,4,1) + TIME(0,0,0)</f>
        <v>50496</v>
      </c>
      <c r="C16193">
        <v>32.405792236000003</v>
      </c>
    </row>
    <row r="16194" spans="1:3" x14ac:dyDescent="0.25">
      <c r="A16194">
        <v>14000</v>
      </c>
      <c r="B16194" s="1">
        <f>DATE(2038,5,1) + TIME(0,0,0)</f>
        <v>50526</v>
      </c>
      <c r="C16194">
        <v>32.411632537999999</v>
      </c>
    </row>
    <row r="16195" spans="1:3" x14ac:dyDescent="0.25">
      <c r="A16195">
        <v>14031</v>
      </c>
      <c r="B16195" s="1">
        <f>DATE(2038,6,1) + TIME(0,0,0)</f>
        <v>50557</v>
      </c>
      <c r="C16195">
        <v>32.417659759999999</v>
      </c>
    </row>
    <row r="16196" spans="1:3" x14ac:dyDescent="0.25">
      <c r="A16196">
        <v>14061</v>
      </c>
      <c r="B16196" s="1">
        <f>DATE(2038,7,1) + TIME(0,0,0)</f>
        <v>50587</v>
      </c>
      <c r="C16196">
        <v>32.423488616999997</v>
      </c>
    </row>
    <row r="16197" spans="1:3" x14ac:dyDescent="0.25">
      <c r="A16197">
        <v>14092</v>
      </c>
      <c r="B16197" s="1">
        <f>DATE(2038,8,1) + TIME(0,0,0)</f>
        <v>50618</v>
      </c>
      <c r="C16197">
        <v>32.429500580000003</v>
      </c>
    </row>
    <row r="16198" spans="1:3" x14ac:dyDescent="0.25">
      <c r="A16198">
        <v>14123</v>
      </c>
      <c r="B16198" s="1">
        <f>DATE(2038,9,1) + TIME(0,0,0)</f>
        <v>50649</v>
      </c>
      <c r="C16198">
        <v>32.435504913000003</v>
      </c>
    </row>
    <row r="16199" spans="1:3" x14ac:dyDescent="0.25">
      <c r="A16199">
        <v>14153</v>
      </c>
      <c r="B16199" s="1">
        <f>DATE(2038,10,1) + TIME(0,0,0)</f>
        <v>50679</v>
      </c>
      <c r="C16199">
        <v>32.441310883</v>
      </c>
    </row>
    <row r="16200" spans="1:3" x14ac:dyDescent="0.25">
      <c r="A16200">
        <v>14184</v>
      </c>
      <c r="B16200" s="1">
        <f>DATE(2038,11,1) + TIME(0,0,0)</f>
        <v>50710</v>
      </c>
      <c r="C16200">
        <v>32.447299956999998</v>
      </c>
    </row>
    <row r="16201" spans="1:3" x14ac:dyDescent="0.25">
      <c r="A16201">
        <v>14214</v>
      </c>
      <c r="B16201" s="1">
        <f>DATE(2038,12,1) + TIME(0,0,0)</f>
        <v>50740</v>
      </c>
      <c r="C16201">
        <v>32.453090668000002</v>
      </c>
    </row>
    <row r="16202" spans="1:3" x14ac:dyDescent="0.25">
      <c r="A16202">
        <v>14245</v>
      </c>
      <c r="B16202" s="1">
        <f>DATE(2039,1,1) + TIME(0,0,0)</f>
        <v>50771</v>
      </c>
      <c r="C16202">
        <v>32.459068297999998</v>
      </c>
    </row>
    <row r="16203" spans="1:3" x14ac:dyDescent="0.25">
      <c r="A16203">
        <v>14276</v>
      </c>
      <c r="B16203" s="1">
        <f>DATE(2039,2,1) + TIME(0,0,0)</f>
        <v>50802</v>
      </c>
      <c r="C16203">
        <v>32.465038300000003</v>
      </c>
    </row>
    <row r="16204" spans="1:3" x14ac:dyDescent="0.25">
      <c r="A16204">
        <v>14304</v>
      </c>
      <c r="B16204" s="1">
        <f>DATE(2039,3,1) + TIME(0,0,0)</f>
        <v>50830</v>
      </c>
      <c r="C16204">
        <v>32.470420836999999</v>
      </c>
    </row>
    <row r="16205" spans="1:3" x14ac:dyDescent="0.25">
      <c r="A16205">
        <v>14335</v>
      </c>
      <c r="B16205" s="1">
        <f>DATE(2039,4,1) + TIME(0,0,0)</f>
        <v>50861</v>
      </c>
      <c r="C16205">
        <v>32.476375580000003</v>
      </c>
    </row>
    <row r="16206" spans="1:3" x14ac:dyDescent="0.25">
      <c r="A16206">
        <v>14365</v>
      </c>
      <c r="B16206" s="1">
        <f>DATE(2039,5,1) + TIME(0,0,0)</f>
        <v>50891</v>
      </c>
      <c r="C16206">
        <v>32.482131957999997</v>
      </c>
    </row>
    <row r="16207" spans="1:3" x14ac:dyDescent="0.25">
      <c r="A16207">
        <v>14396</v>
      </c>
      <c r="B16207" s="1">
        <f>DATE(2039,6,1) + TIME(0,0,0)</f>
        <v>50922</v>
      </c>
      <c r="C16207">
        <v>32.488071441999999</v>
      </c>
    </row>
    <row r="16208" spans="1:3" x14ac:dyDescent="0.25">
      <c r="A16208">
        <v>14426</v>
      </c>
      <c r="B16208" s="1">
        <f>DATE(2039,7,1) + TIME(0,0,0)</f>
        <v>50952</v>
      </c>
      <c r="C16208">
        <v>32.493812560999999</v>
      </c>
    </row>
    <row r="16209" spans="1:3" x14ac:dyDescent="0.25">
      <c r="A16209">
        <v>14457</v>
      </c>
      <c r="B16209" s="1">
        <f>DATE(2039,8,1) + TIME(0,0,0)</f>
        <v>50983</v>
      </c>
      <c r="C16209">
        <v>32.499740600999999</v>
      </c>
    </row>
    <row r="16210" spans="1:3" x14ac:dyDescent="0.25">
      <c r="A16210">
        <v>14488</v>
      </c>
      <c r="B16210" s="1">
        <f>DATE(2039,9,1) + TIME(0,0,0)</f>
        <v>51014</v>
      </c>
      <c r="C16210">
        <v>32.505657196000001</v>
      </c>
    </row>
    <row r="16211" spans="1:3" x14ac:dyDescent="0.25">
      <c r="A16211">
        <v>14518</v>
      </c>
      <c r="B16211" s="1">
        <f>DATE(2039,10,1) + TIME(0,0,0)</f>
        <v>51044</v>
      </c>
      <c r="C16211">
        <v>32.511379241999997</v>
      </c>
    </row>
    <row r="16212" spans="1:3" x14ac:dyDescent="0.25">
      <c r="A16212">
        <v>14549</v>
      </c>
      <c r="B16212" s="1">
        <f>DATE(2039,11,1) + TIME(0,0,0)</f>
        <v>51075</v>
      </c>
      <c r="C16212">
        <v>32.517280579000001</v>
      </c>
    </row>
    <row r="16213" spans="1:3" x14ac:dyDescent="0.25">
      <c r="A16213">
        <v>14579</v>
      </c>
      <c r="B16213" s="1">
        <f>DATE(2039,12,1) + TIME(0,0,0)</f>
        <v>51105</v>
      </c>
      <c r="C16213">
        <v>32.522987366000002</v>
      </c>
    </row>
    <row r="16214" spans="1:3" x14ac:dyDescent="0.25">
      <c r="A16214">
        <v>14610</v>
      </c>
      <c r="B16214" s="1">
        <f>DATE(2040,1,1) + TIME(0,0,0)</f>
        <v>51136</v>
      </c>
      <c r="C16214">
        <v>32.528877258000001</v>
      </c>
    </row>
    <row r="16215" spans="1:3" x14ac:dyDescent="0.25">
      <c r="A16215">
        <v>14641</v>
      </c>
      <c r="B16215" s="1">
        <f>DATE(2040,2,1) + TIME(0,0,0)</f>
        <v>51167</v>
      </c>
      <c r="C16215">
        <v>32.534759520999998</v>
      </c>
    </row>
    <row r="16216" spans="1:3" x14ac:dyDescent="0.25">
      <c r="A16216">
        <v>14670</v>
      </c>
      <c r="B16216" s="1">
        <f>DATE(2040,3,1) + TIME(0,0,0)</f>
        <v>51196</v>
      </c>
      <c r="C16216">
        <v>32.540252686000002</v>
      </c>
    </row>
    <row r="16217" spans="1:3" x14ac:dyDescent="0.25">
      <c r="A16217">
        <v>14701</v>
      </c>
      <c r="B16217" s="1">
        <f>DATE(2040,4,1) + TIME(0,0,0)</f>
        <v>51227</v>
      </c>
      <c r="C16217">
        <v>32.546119689999998</v>
      </c>
    </row>
    <row r="16218" spans="1:3" x14ac:dyDescent="0.25">
      <c r="A16218">
        <v>14731</v>
      </c>
      <c r="B16218" s="1">
        <f>DATE(2040,5,1) + TIME(0,0,0)</f>
        <v>51257</v>
      </c>
      <c r="C16218">
        <v>32.551792145</v>
      </c>
    </row>
    <row r="16219" spans="1:3" x14ac:dyDescent="0.25">
      <c r="A16219">
        <v>14762</v>
      </c>
      <c r="B16219" s="1">
        <f>DATE(2040,6,1) + TIME(0,0,0)</f>
        <v>51288</v>
      </c>
      <c r="C16219">
        <v>32.557647705000001</v>
      </c>
    </row>
    <row r="16220" spans="1:3" x14ac:dyDescent="0.25">
      <c r="A16220">
        <v>14792</v>
      </c>
      <c r="B16220" s="1">
        <f>DATE(2040,7,1) + TIME(0,0,0)</f>
        <v>51318</v>
      </c>
      <c r="C16220">
        <v>32.563304901000002</v>
      </c>
    </row>
    <row r="16221" spans="1:3" x14ac:dyDescent="0.25">
      <c r="A16221">
        <v>14823</v>
      </c>
      <c r="B16221" s="1">
        <f>DATE(2040,8,1) + TIME(0,0,0)</f>
        <v>51349</v>
      </c>
      <c r="C16221">
        <v>32.569141387999998</v>
      </c>
    </row>
    <row r="16222" spans="1:3" x14ac:dyDescent="0.25">
      <c r="A16222">
        <v>14854</v>
      </c>
      <c r="B16222" s="1">
        <f>DATE(2040,9,1) + TIME(0,0,0)</f>
        <v>51380</v>
      </c>
      <c r="C16222">
        <v>32.574974060000002</v>
      </c>
    </row>
    <row r="16223" spans="1:3" x14ac:dyDescent="0.25">
      <c r="A16223">
        <v>14884</v>
      </c>
      <c r="B16223" s="1">
        <f>DATE(2040,10,1) + TIME(0,0,0)</f>
        <v>51410</v>
      </c>
      <c r="C16223">
        <v>32.580612183</v>
      </c>
    </row>
    <row r="16224" spans="1:3" x14ac:dyDescent="0.25">
      <c r="A16224">
        <v>14915</v>
      </c>
      <c r="B16224" s="1">
        <f>DATE(2040,11,1) + TIME(0,0,0)</f>
        <v>51441</v>
      </c>
      <c r="C16224">
        <v>32.586429596000002</v>
      </c>
    </row>
    <row r="16225" spans="1:3" x14ac:dyDescent="0.25">
      <c r="A16225">
        <v>14945</v>
      </c>
      <c r="B16225" s="1">
        <f>DATE(2040,12,1) + TIME(0,0,0)</f>
        <v>51471</v>
      </c>
      <c r="C16225">
        <v>32.592052459999998</v>
      </c>
    </row>
    <row r="16226" spans="1:3" x14ac:dyDescent="0.25">
      <c r="A16226">
        <v>14976</v>
      </c>
      <c r="B16226" s="1">
        <f>DATE(2041,1,1) + TIME(0,0,0)</f>
        <v>51502</v>
      </c>
      <c r="C16226">
        <v>32.597854613999999</v>
      </c>
    </row>
    <row r="16227" spans="1:3" x14ac:dyDescent="0.25">
      <c r="A16227">
        <v>15007</v>
      </c>
      <c r="B16227" s="1">
        <f>DATE(2041,2,1) + TIME(0,0,0)</f>
        <v>51533</v>
      </c>
      <c r="C16227">
        <v>32.603649138999998</v>
      </c>
    </row>
    <row r="16228" spans="1:3" x14ac:dyDescent="0.25">
      <c r="A16228">
        <v>15035</v>
      </c>
      <c r="B16228" s="1">
        <f>DATE(2041,3,1) + TIME(0,0,0)</f>
        <v>51561</v>
      </c>
      <c r="C16228">
        <v>32.608879088999998</v>
      </c>
    </row>
    <row r="16229" spans="1:3" x14ac:dyDescent="0.25">
      <c r="A16229">
        <v>15066</v>
      </c>
      <c r="B16229" s="1">
        <f>DATE(2041,4,1) + TIME(0,0,0)</f>
        <v>51592</v>
      </c>
      <c r="C16229">
        <v>32.614662170000003</v>
      </c>
    </row>
    <row r="16230" spans="1:3" x14ac:dyDescent="0.25">
      <c r="A16230">
        <v>15096</v>
      </c>
      <c r="B16230" s="1">
        <f>DATE(2041,5,1) + TIME(0,0,0)</f>
        <v>51622</v>
      </c>
      <c r="C16230">
        <v>32.620250702</v>
      </c>
    </row>
    <row r="16231" spans="1:3" x14ac:dyDescent="0.25">
      <c r="A16231">
        <v>15127</v>
      </c>
      <c r="B16231" s="1">
        <f>DATE(2041,6,1) + TIME(0,0,0)</f>
        <v>51653</v>
      </c>
      <c r="C16231">
        <v>32.626018524000003</v>
      </c>
    </row>
    <row r="16232" spans="1:3" x14ac:dyDescent="0.25">
      <c r="A16232">
        <v>15157</v>
      </c>
      <c r="B16232" s="1">
        <f>DATE(2041,7,1) + TIME(0,0,0)</f>
        <v>51683</v>
      </c>
      <c r="C16232">
        <v>32.631591796999999</v>
      </c>
    </row>
    <row r="16233" spans="1:3" x14ac:dyDescent="0.25">
      <c r="A16233">
        <v>15188</v>
      </c>
      <c r="B16233" s="1">
        <f>DATE(2041,8,1) + TIME(0,0,0)</f>
        <v>51714</v>
      </c>
      <c r="C16233">
        <v>32.637348175</v>
      </c>
    </row>
    <row r="16234" spans="1:3" x14ac:dyDescent="0.25">
      <c r="A16234">
        <v>15219</v>
      </c>
      <c r="B16234" s="1">
        <f>DATE(2041,9,1) + TIME(0,0,0)</f>
        <v>51745</v>
      </c>
      <c r="C16234">
        <v>32.643093108999999</v>
      </c>
    </row>
    <row r="16235" spans="1:3" x14ac:dyDescent="0.25">
      <c r="A16235">
        <v>15249</v>
      </c>
      <c r="B16235" s="1">
        <f>DATE(2041,10,1) + TIME(0,0,0)</f>
        <v>51775</v>
      </c>
      <c r="C16235">
        <v>32.648647308000001</v>
      </c>
    </row>
    <row r="16236" spans="1:3" x14ac:dyDescent="0.25">
      <c r="A16236">
        <v>15280</v>
      </c>
      <c r="B16236" s="1">
        <f>DATE(2041,11,1) + TIME(0,0,0)</f>
        <v>51806</v>
      </c>
      <c r="C16236">
        <v>32.654380797999998</v>
      </c>
    </row>
    <row r="16237" spans="1:3" x14ac:dyDescent="0.25">
      <c r="A16237">
        <v>15310</v>
      </c>
      <c r="B16237" s="1">
        <f>DATE(2041,12,1) + TIME(0,0,0)</f>
        <v>51836</v>
      </c>
      <c r="C16237">
        <v>32.659923552999999</v>
      </c>
    </row>
    <row r="16238" spans="1:3" x14ac:dyDescent="0.25">
      <c r="A16238">
        <v>15341</v>
      </c>
      <c r="B16238" s="1">
        <f>DATE(2042,1,1) + TIME(0,0,0)</f>
        <v>51867</v>
      </c>
      <c r="C16238">
        <v>32.665641784999998</v>
      </c>
    </row>
    <row r="16239" spans="1:3" x14ac:dyDescent="0.25">
      <c r="A16239">
        <v>15372</v>
      </c>
      <c r="B16239" s="1">
        <f>DATE(2042,2,1) + TIME(0,0,0)</f>
        <v>51898</v>
      </c>
      <c r="C16239">
        <v>32.671352386000002</v>
      </c>
    </row>
    <row r="16240" spans="1:3" x14ac:dyDescent="0.25">
      <c r="A16240">
        <v>15400</v>
      </c>
      <c r="B16240" s="1">
        <f>DATE(2042,3,1) + TIME(0,0,0)</f>
        <v>51926</v>
      </c>
      <c r="C16240">
        <v>32.676506042</v>
      </c>
    </row>
    <row r="16241" spans="1:3" x14ac:dyDescent="0.25">
      <c r="A16241">
        <v>15431</v>
      </c>
      <c r="B16241" s="1">
        <f>DATE(2042,4,1) + TIME(0,0,0)</f>
        <v>51957</v>
      </c>
      <c r="C16241">
        <v>32.682205199999999</v>
      </c>
    </row>
    <row r="16242" spans="1:3" x14ac:dyDescent="0.25">
      <c r="A16242">
        <v>15461</v>
      </c>
      <c r="B16242" s="1">
        <f>DATE(2042,5,1) + TIME(0,0,0)</f>
        <v>51987</v>
      </c>
      <c r="C16242">
        <v>32.687709808000001</v>
      </c>
    </row>
    <row r="16243" spans="1:3" x14ac:dyDescent="0.25">
      <c r="A16243">
        <v>15492</v>
      </c>
      <c r="B16243" s="1">
        <f>DATE(2042,6,1) + TIME(0,0,0)</f>
        <v>52018</v>
      </c>
      <c r="C16243">
        <v>32.693393706999998</v>
      </c>
    </row>
    <row r="16244" spans="1:3" x14ac:dyDescent="0.25">
      <c r="A16244">
        <v>15522</v>
      </c>
      <c r="B16244" s="1">
        <f>DATE(2042,7,1) + TIME(0,0,0)</f>
        <v>52048</v>
      </c>
      <c r="C16244">
        <v>32.698890685999999</v>
      </c>
    </row>
    <row r="16245" spans="1:3" x14ac:dyDescent="0.25">
      <c r="A16245">
        <v>15553</v>
      </c>
      <c r="B16245" s="1">
        <f>DATE(2042,8,1) + TIME(0,0,0)</f>
        <v>52079</v>
      </c>
      <c r="C16245">
        <v>32.704559326000002</v>
      </c>
    </row>
    <row r="16246" spans="1:3" x14ac:dyDescent="0.25">
      <c r="A16246">
        <v>15584</v>
      </c>
      <c r="B16246" s="1">
        <f>DATE(2042,9,1) + TIME(0,0,0)</f>
        <v>52110</v>
      </c>
      <c r="C16246">
        <v>32.710224152000002</v>
      </c>
    </row>
    <row r="16247" spans="1:3" x14ac:dyDescent="0.25">
      <c r="A16247">
        <v>15614</v>
      </c>
      <c r="B16247" s="1">
        <f>DATE(2042,10,1) + TIME(0,0,0)</f>
        <v>52140</v>
      </c>
      <c r="C16247">
        <v>32.715698242000002</v>
      </c>
    </row>
    <row r="16248" spans="1:3" x14ac:dyDescent="0.25">
      <c r="A16248">
        <v>15645</v>
      </c>
      <c r="B16248" s="1">
        <f>DATE(2042,11,1) + TIME(0,0,0)</f>
        <v>52171</v>
      </c>
      <c r="C16248">
        <v>32.721347809000001</v>
      </c>
    </row>
    <row r="16249" spans="1:3" x14ac:dyDescent="0.25">
      <c r="A16249">
        <v>15675</v>
      </c>
      <c r="B16249" s="1">
        <f>DATE(2042,12,1) + TIME(0,0,0)</f>
        <v>52201</v>
      </c>
      <c r="C16249">
        <v>32.726806641000003</v>
      </c>
    </row>
    <row r="16250" spans="1:3" x14ac:dyDescent="0.25">
      <c r="A16250">
        <v>15706</v>
      </c>
      <c r="B16250" s="1">
        <f>DATE(2043,1,1) + TIME(0,0,0)</f>
        <v>52232</v>
      </c>
      <c r="C16250">
        <v>32.732444762999997</v>
      </c>
    </row>
    <row r="16251" spans="1:3" x14ac:dyDescent="0.25">
      <c r="A16251">
        <v>15737</v>
      </c>
      <c r="B16251" s="1">
        <f>DATE(2043,2,1) + TIME(0,0,0)</f>
        <v>52263</v>
      </c>
      <c r="C16251">
        <v>32.738071441999999</v>
      </c>
    </row>
    <row r="16252" spans="1:3" x14ac:dyDescent="0.25">
      <c r="A16252">
        <v>15765</v>
      </c>
      <c r="B16252" s="1">
        <f>DATE(2043,3,1) + TIME(0,0,0)</f>
        <v>52291</v>
      </c>
      <c r="C16252">
        <v>32.743148804</v>
      </c>
    </row>
    <row r="16253" spans="1:3" x14ac:dyDescent="0.25">
      <c r="A16253">
        <v>15796</v>
      </c>
      <c r="B16253" s="1">
        <f>DATE(2043,4,1) + TIME(0,0,0)</f>
        <v>52322</v>
      </c>
      <c r="C16253">
        <v>32.748764037999997</v>
      </c>
    </row>
    <row r="16254" spans="1:3" x14ac:dyDescent="0.25">
      <c r="A16254">
        <v>15826</v>
      </c>
      <c r="B16254" s="1">
        <f>DATE(2043,5,1) + TIME(0,0,0)</f>
        <v>52352</v>
      </c>
      <c r="C16254">
        <v>32.754192351999997</v>
      </c>
    </row>
    <row r="16255" spans="1:3" x14ac:dyDescent="0.25">
      <c r="A16255">
        <v>15857</v>
      </c>
      <c r="B16255" s="1">
        <f>DATE(2043,6,1) + TIME(0,0,0)</f>
        <v>52383</v>
      </c>
      <c r="C16255">
        <v>32.759796143000003</v>
      </c>
    </row>
    <row r="16256" spans="1:3" x14ac:dyDescent="0.25">
      <c r="A16256">
        <v>15887</v>
      </c>
      <c r="B16256" s="1">
        <f>DATE(2043,7,1) + TIME(0,0,0)</f>
        <v>52413</v>
      </c>
      <c r="C16256">
        <v>32.765209198000001</v>
      </c>
    </row>
    <row r="16257" spans="1:3" x14ac:dyDescent="0.25">
      <c r="A16257">
        <v>15918</v>
      </c>
      <c r="B16257" s="1">
        <f>DATE(2043,8,1) + TIME(0,0,0)</f>
        <v>52444</v>
      </c>
      <c r="C16257">
        <v>32.770797729000002</v>
      </c>
    </row>
    <row r="16258" spans="1:3" x14ac:dyDescent="0.25">
      <c r="A16258">
        <v>15949</v>
      </c>
      <c r="B16258" s="1">
        <f>DATE(2043,9,1) + TIME(0,0,0)</f>
        <v>52475</v>
      </c>
      <c r="C16258">
        <v>32.776378631999997</v>
      </c>
    </row>
    <row r="16259" spans="1:3" x14ac:dyDescent="0.25">
      <c r="A16259">
        <v>15979</v>
      </c>
      <c r="B16259" s="1">
        <f>DATE(2043,10,1) + TIME(0,0,0)</f>
        <v>52505</v>
      </c>
      <c r="C16259">
        <v>32.781772613999998</v>
      </c>
    </row>
    <row r="16260" spans="1:3" x14ac:dyDescent="0.25">
      <c r="A16260">
        <v>16010</v>
      </c>
      <c r="B16260" s="1">
        <f>DATE(2043,11,1) + TIME(0,0,0)</f>
        <v>52536</v>
      </c>
      <c r="C16260">
        <v>32.787342072000001</v>
      </c>
    </row>
    <row r="16261" spans="1:3" x14ac:dyDescent="0.25">
      <c r="A16261">
        <v>16040</v>
      </c>
      <c r="B16261" s="1">
        <f>DATE(2043,12,1) + TIME(0,0,0)</f>
        <v>52566</v>
      </c>
      <c r="C16261">
        <v>32.792724608999997</v>
      </c>
    </row>
    <row r="16262" spans="1:3" x14ac:dyDescent="0.25">
      <c r="A16262">
        <v>16071</v>
      </c>
      <c r="B16262" s="1">
        <f>DATE(2044,1,1) + TIME(0,0,0)</f>
        <v>52597</v>
      </c>
      <c r="C16262">
        <v>32.798278809000003</v>
      </c>
    </row>
    <row r="16263" spans="1:3" x14ac:dyDescent="0.25">
      <c r="A16263">
        <v>16102</v>
      </c>
      <c r="B16263" s="1">
        <f>DATE(2044,2,1) + TIME(0,0,0)</f>
        <v>52628</v>
      </c>
      <c r="C16263">
        <v>32.803825377999999</v>
      </c>
    </row>
    <row r="16264" spans="1:3" x14ac:dyDescent="0.25">
      <c r="A16264">
        <v>16131</v>
      </c>
      <c r="B16264" s="1">
        <f>DATE(2044,3,1) + TIME(0,0,0)</f>
        <v>52657</v>
      </c>
      <c r="C16264">
        <v>32.809009551999999</v>
      </c>
    </row>
    <row r="16265" spans="1:3" x14ac:dyDescent="0.25">
      <c r="A16265">
        <v>16162</v>
      </c>
      <c r="B16265" s="1">
        <f>DATE(2044,4,1) + TIME(0,0,0)</f>
        <v>52688</v>
      </c>
      <c r="C16265">
        <v>32.814540862999998</v>
      </c>
    </row>
    <row r="16266" spans="1:3" x14ac:dyDescent="0.25">
      <c r="A16266">
        <v>16192</v>
      </c>
      <c r="B16266" s="1">
        <f>DATE(2044,5,1) + TIME(0,0,0)</f>
        <v>52718</v>
      </c>
      <c r="C16266">
        <v>32.819889068999998</v>
      </c>
    </row>
    <row r="16267" spans="1:3" x14ac:dyDescent="0.25">
      <c r="A16267">
        <v>16223</v>
      </c>
      <c r="B16267" s="1">
        <f>DATE(2044,6,1) + TIME(0,0,0)</f>
        <v>52749</v>
      </c>
      <c r="C16267">
        <v>32.825412749999998</v>
      </c>
    </row>
    <row r="16268" spans="1:3" x14ac:dyDescent="0.25">
      <c r="A16268">
        <v>16253</v>
      </c>
      <c r="B16268" s="1">
        <f>DATE(2044,7,1) + TIME(0,0,0)</f>
        <v>52779</v>
      </c>
      <c r="C16268">
        <v>32.830745696999998</v>
      </c>
    </row>
    <row r="16269" spans="1:3" x14ac:dyDescent="0.25">
      <c r="A16269">
        <v>16284</v>
      </c>
      <c r="B16269" s="1">
        <f>DATE(2044,8,1) + TIME(0,0,0)</f>
        <v>52810</v>
      </c>
      <c r="C16269">
        <v>32.83625412</v>
      </c>
    </row>
    <row r="16270" spans="1:3" x14ac:dyDescent="0.25">
      <c r="A16270">
        <v>16315</v>
      </c>
      <c r="B16270" s="1">
        <f>DATE(2044,9,1) + TIME(0,0,0)</f>
        <v>52841</v>
      </c>
      <c r="C16270">
        <v>32.841754913000003</v>
      </c>
    </row>
    <row r="16271" spans="1:3" x14ac:dyDescent="0.25">
      <c r="A16271">
        <v>16345</v>
      </c>
      <c r="B16271" s="1">
        <f>DATE(2044,10,1) + TIME(0,0,0)</f>
        <v>52871</v>
      </c>
      <c r="C16271">
        <v>32.847068786999998</v>
      </c>
    </row>
    <row r="16272" spans="1:3" x14ac:dyDescent="0.25">
      <c r="A16272">
        <v>16376</v>
      </c>
      <c r="B16272" s="1">
        <f>DATE(2044,11,1) + TIME(0,0,0)</f>
        <v>52902</v>
      </c>
      <c r="C16272">
        <v>32.852558135999999</v>
      </c>
    </row>
    <row r="16273" spans="1:3" x14ac:dyDescent="0.25">
      <c r="A16273">
        <v>16406</v>
      </c>
      <c r="B16273" s="1">
        <f>DATE(2044,12,1) + TIME(0,0,0)</f>
        <v>52932</v>
      </c>
      <c r="C16273">
        <v>32.857860565000003</v>
      </c>
    </row>
    <row r="16274" spans="1:3" x14ac:dyDescent="0.25">
      <c r="A16274">
        <v>16437</v>
      </c>
      <c r="B16274" s="1">
        <f>DATE(2045,1,1) + TIME(0,0,0)</f>
        <v>52963</v>
      </c>
      <c r="C16274">
        <v>32.863334655999999</v>
      </c>
    </row>
    <row r="16275" spans="1:3" x14ac:dyDescent="0.25">
      <c r="A16275">
        <v>16468</v>
      </c>
      <c r="B16275" s="1">
        <f>DATE(2045,2,1) + TIME(0,0,0)</f>
        <v>52994</v>
      </c>
      <c r="C16275">
        <v>32.868801116999997</v>
      </c>
    </row>
    <row r="16276" spans="1:3" x14ac:dyDescent="0.25">
      <c r="A16276">
        <v>16496</v>
      </c>
      <c r="B16276" s="1">
        <f>DATE(2045,3,1) + TIME(0,0,0)</f>
        <v>53022</v>
      </c>
      <c r="C16276">
        <v>32.873733520999998</v>
      </c>
    </row>
    <row r="16277" spans="1:3" x14ac:dyDescent="0.25">
      <c r="A16277">
        <v>16527</v>
      </c>
      <c r="B16277" s="1">
        <f>DATE(2045,4,1) + TIME(0,0,0)</f>
        <v>53053</v>
      </c>
      <c r="C16277">
        <v>32.879184723000002</v>
      </c>
    </row>
    <row r="16278" spans="1:3" x14ac:dyDescent="0.25">
      <c r="A16278">
        <v>16557</v>
      </c>
      <c r="B16278" s="1">
        <f>DATE(2045,5,1) + TIME(0,0,0)</f>
        <v>53083</v>
      </c>
      <c r="C16278">
        <v>32.884456634999999</v>
      </c>
    </row>
    <row r="16279" spans="1:3" x14ac:dyDescent="0.25">
      <c r="A16279">
        <v>16588</v>
      </c>
      <c r="B16279" s="1">
        <f>DATE(2045,6,1) + TIME(0,0,0)</f>
        <v>53114</v>
      </c>
      <c r="C16279">
        <v>32.889896393000001</v>
      </c>
    </row>
    <row r="16280" spans="1:3" x14ac:dyDescent="0.25">
      <c r="A16280">
        <v>16618</v>
      </c>
      <c r="B16280" s="1">
        <f>DATE(2045,7,1) + TIME(0,0,0)</f>
        <v>53144</v>
      </c>
      <c r="C16280">
        <v>32.89515686</v>
      </c>
    </row>
    <row r="16281" spans="1:3" x14ac:dyDescent="0.25">
      <c r="A16281">
        <v>16649</v>
      </c>
      <c r="B16281" s="1">
        <f>DATE(2045,8,1) + TIME(0,0,0)</f>
        <v>53175</v>
      </c>
      <c r="C16281">
        <v>32.900581359999997</v>
      </c>
    </row>
    <row r="16282" spans="1:3" x14ac:dyDescent="0.25">
      <c r="A16282">
        <v>16680</v>
      </c>
      <c r="B16282" s="1">
        <f>DATE(2045,9,1) + TIME(0,0,0)</f>
        <v>53206</v>
      </c>
      <c r="C16282">
        <v>32.906002045000001</v>
      </c>
    </row>
    <row r="16283" spans="1:3" x14ac:dyDescent="0.25">
      <c r="A16283">
        <v>16710</v>
      </c>
      <c r="B16283" s="1">
        <f>DATE(2045,10,1) + TIME(0,0,0)</f>
        <v>53236</v>
      </c>
      <c r="C16283">
        <v>32.911243439000003</v>
      </c>
    </row>
    <row r="16284" spans="1:3" x14ac:dyDescent="0.25">
      <c r="A16284">
        <v>16741</v>
      </c>
      <c r="B16284" s="1">
        <f>DATE(2045,11,1) + TIME(0,0,0)</f>
        <v>53267</v>
      </c>
      <c r="C16284">
        <v>32.916648864999999</v>
      </c>
    </row>
    <row r="16285" spans="1:3" x14ac:dyDescent="0.25">
      <c r="A16285">
        <v>16771</v>
      </c>
      <c r="B16285" s="1">
        <f>DATE(2045,12,1) + TIME(0,0,0)</f>
        <v>53297</v>
      </c>
      <c r="C16285">
        <v>32.921875</v>
      </c>
    </row>
    <row r="16286" spans="1:3" x14ac:dyDescent="0.25">
      <c r="A16286">
        <v>16802</v>
      </c>
      <c r="B16286" s="1">
        <f>DATE(2046,1,1) + TIME(0,0,0)</f>
        <v>53328</v>
      </c>
      <c r="C16286">
        <v>32.927268982000001</v>
      </c>
    </row>
    <row r="16287" spans="1:3" x14ac:dyDescent="0.25">
      <c r="A16287">
        <v>16833</v>
      </c>
      <c r="B16287" s="1">
        <f>DATE(2046,2,1) + TIME(0,0,0)</f>
        <v>53359</v>
      </c>
      <c r="C16287">
        <v>32.93265152</v>
      </c>
    </row>
    <row r="16288" spans="1:3" x14ac:dyDescent="0.25">
      <c r="A16288">
        <v>16861</v>
      </c>
      <c r="B16288" s="1">
        <f>DATE(2046,3,1) + TIME(0,0,0)</f>
        <v>53387</v>
      </c>
      <c r="C16288">
        <v>32.937511444000002</v>
      </c>
    </row>
    <row r="16289" spans="1:3" x14ac:dyDescent="0.25">
      <c r="A16289">
        <v>16892</v>
      </c>
      <c r="B16289" s="1">
        <f>DATE(2046,4,1) + TIME(0,0,0)</f>
        <v>53418</v>
      </c>
      <c r="C16289">
        <v>32.942882537999999</v>
      </c>
    </row>
    <row r="16290" spans="1:3" x14ac:dyDescent="0.25">
      <c r="A16290">
        <v>16922</v>
      </c>
      <c r="B16290" s="1">
        <f>DATE(2046,5,1) + TIME(0,0,0)</f>
        <v>53448</v>
      </c>
      <c r="C16290">
        <v>32.948074341000002</v>
      </c>
    </row>
    <row r="16291" spans="1:3" x14ac:dyDescent="0.25">
      <c r="A16291">
        <v>16953</v>
      </c>
      <c r="B16291" s="1">
        <f>DATE(2046,6,1) + TIME(0,0,0)</f>
        <v>53479</v>
      </c>
      <c r="C16291">
        <v>32.953433990000001</v>
      </c>
    </row>
    <row r="16292" spans="1:3" x14ac:dyDescent="0.25">
      <c r="A16292">
        <v>16983</v>
      </c>
      <c r="B16292" s="1">
        <f>DATE(2046,7,1) + TIME(0,0,0)</f>
        <v>53509</v>
      </c>
      <c r="C16292">
        <v>32.958610534999998</v>
      </c>
    </row>
    <row r="16293" spans="1:3" x14ac:dyDescent="0.25">
      <c r="A16293">
        <v>17014</v>
      </c>
      <c r="B16293" s="1">
        <f>DATE(2046,8,1) + TIME(0,0,0)</f>
        <v>53540</v>
      </c>
      <c r="C16293">
        <v>32.963954926</v>
      </c>
    </row>
    <row r="16294" spans="1:3" x14ac:dyDescent="0.25">
      <c r="A16294">
        <v>17045</v>
      </c>
      <c r="B16294" s="1">
        <f>DATE(2046,9,1) + TIME(0,0,0)</f>
        <v>53571</v>
      </c>
      <c r="C16294">
        <v>32.969291687000002</v>
      </c>
    </row>
    <row r="16295" spans="1:3" x14ac:dyDescent="0.25">
      <c r="A16295">
        <v>17075</v>
      </c>
      <c r="B16295" s="1">
        <f>DATE(2046,10,1) + TIME(0,0,0)</f>
        <v>53601</v>
      </c>
      <c r="C16295">
        <v>32.974449157999999</v>
      </c>
    </row>
    <row r="16296" spans="1:3" x14ac:dyDescent="0.25">
      <c r="A16296">
        <v>17106</v>
      </c>
      <c r="B16296" s="1">
        <f>DATE(2046,11,1) + TIME(0,0,0)</f>
        <v>53632</v>
      </c>
      <c r="C16296">
        <v>32.97977066</v>
      </c>
    </row>
    <row r="16297" spans="1:3" x14ac:dyDescent="0.25">
      <c r="A16297">
        <v>17136</v>
      </c>
      <c r="B16297" s="1">
        <f>DATE(2046,12,1) + TIME(0,0,0)</f>
        <v>53662</v>
      </c>
      <c r="C16297">
        <v>32.984912872000002</v>
      </c>
    </row>
    <row r="16298" spans="1:3" x14ac:dyDescent="0.25">
      <c r="A16298">
        <v>17167</v>
      </c>
      <c r="B16298" s="1">
        <f>DATE(2047,1,1) + TIME(0,0,0)</f>
        <v>53693</v>
      </c>
      <c r="C16298">
        <v>32.990222930999998</v>
      </c>
    </row>
    <row r="16299" spans="1:3" x14ac:dyDescent="0.25">
      <c r="A16299">
        <v>17198</v>
      </c>
      <c r="B16299" s="1">
        <f>DATE(2047,2,1) + TIME(0,0,0)</f>
        <v>53724</v>
      </c>
      <c r="C16299">
        <v>32.995521545000003</v>
      </c>
    </row>
    <row r="16300" spans="1:3" x14ac:dyDescent="0.25">
      <c r="A16300">
        <v>17226</v>
      </c>
      <c r="B16300" s="1">
        <f>DATE(2047,3,1) + TIME(0,0,0)</f>
        <v>53752</v>
      </c>
      <c r="C16300">
        <v>33.000305175999998</v>
      </c>
    </row>
    <row r="16301" spans="1:3" x14ac:dyDescent="0.25">
      <c r="A16301">
        <v>17257</v>
      </c>
      <c r="B16301" s="1">
        <f>DATE(2047,4,1) + TIME(0,0,0)</f>
        <v>53783</v>
      </c>
      <c r="C16301">
        <v>33.005588531000001</v>
      </c>
    </row>
    <row r="16302" spans="1:3" x14ac:dyDescent="0.25">
      <c r="A16302">
        <v>17287</v>
      </c>
      <c r="B16302" s="1">
        <f>DATE(2047,5,1) + TIME(0,0,0)</f>
        <v>53813</v>
      </c>
      <c r="C16302">
        <v>33.010700225999997</v>
      </c>
    </row>
    <row r="16303" spans="1:3" x14ac:dyDescent="0.25">
      <c r="A16303">
        <v>17318</v>
      </c>
      <c r="B16303" s="1">
        <f>DATE(2047,6,1) + TIME(0,0,0)</f>
        <v>53844</v>
      </c>
      <c r="C16303">
        <v>33.015972136999999</v>
      </c>
    </row>
    <row r="16304" spans="1:3" x14ac:dyDescent="0.25">
      <c r="A16304">
        <v>17348</v>
      </c>
      <c r="B16304" s="1">
        <f>DATE(2047,7,1) + TIME(0,0,0)</f>
        <v>53874</v>
      </c>
      <c r="C16304">
        <v>33.021068573000001</v>
      </c>
    </row>
    <row r="16305" spans="1:3" x14ac:dyDescent="0.25">
      <c r="A16305">
        <v>17379</v>
      </c>
      <c r="B16305" s="1">
        <f>DATE(2047,8,1) + TIME(0,0,0)</f>
        <v>53905</v>
      </c>
      <c r="C16305">
        <v>33.026325225999997</v>
      </c>
    </row>
    <row r="16306" spans="1:3" x14ac:dyDescent="0.25">
      <c r="A16306">
        <v>17410</v>
      </c>
      <c r="B16306" s="1">
        <f>DATE(2047,9,1) + TIME(0,0,0)</f>
        <v>53936</v>
      </c>
      <c r="C16306">
        <v>33.031574249000002</v>
      </c>
    </row>
    <row r="16307" spans="1:3" x14ac:dyDescent="0.25">
      <c r="A16307">
        <v>17440</v>
      </c>
      <c r="B16307" s="1">
        <f>DATE(2047,10,1) + TIME(0,0,0)</f>
        <v>53966</v>
      </c>
      <c r="C16307">
        <v>33.036651611000003</v>
      </c>
    </row>
    <row r="16308" spans="1:3" x14ac:dyDescent="0.25">
      <c r="A16308">
        <v>17471</v>
      </c>
      <c r="B16308" s="1">
        <f>DATE(2047,11,1) + TIME(0,0,0)</f>
        <v>53997</v>
      </c>
      <c r="C16308">
        <v>33.041889191000003</v>
      </c>
    </row>
    <row r="16309" spans="1:3" x14ac:dyDescent="0.25">
      <c r="A16309">
        <v>17501</v>
      </c>
      <c r="B16309" s="1">
        <f>DATE(2047,12,1) + TIME(0,0,0)</f>
        <v>54027</v>
      </c>
      <c r="C16309">
        <v>33.046947479000004</v>
      </c>
    </row>
    <row r="16310" spans="1:3" x14ac:dyDescent="0.25">
      <c r="A16310">
        <v>17532</v>
      </c>
      <c r="B16310" s="1">
        <f>DATE(2048,1,1) + TIME(0,0,0)</f>
        <v>54058</v>
      </c>
      <c r="C16310">
        <v>33.052169800000001</v>
      </c>
    </row>
    <row r="16311" spans="1:3" x14ac:dyDescent="0.25">
      <c r="A16311">
        <v>17563</v>
      </c>
      <c r="B16311" s="1">
        <f>DATE(2048,2,1) + TIME(0,0,0)</f>
        <v>54089</v>
      </c>
      <c r="C16311">
        <v>33.057388306</v>
      </c>
    </row>
    <row r="16312" spans="1:3" x14ac:dyDescent="0.25">
      <c r="A16312">
        <v>17592</v>
      </c>
      <c r="B16312" s="1">
        <f>DATE(2048,3,1) + TIME(0,0,0)</f>
        <v>54118</v>
      </c>
      <c r="C16312">
        <v>33.062259674000003</v>
      </c>
    </row>
    <row r="16313" spans="1:3" x14ac:dyDescent="0.25">
      <c r="A16313">
        <v>17623</v>
      </c>
      <c r="B16313" s="1">
        <f>DATE(2048,4,1) + TIME(0,0,0)</f>
        <v>54149</v>
      </c>
      <c r="C16313">
        <v>33.067462921000001</v>
      </c>
    </row>
    <row r="16314" spans="1:3" x14ac:dyDescent="0.25">
      <c r="A16314">
        <v>17653</v>
      </c>
      <c r="B16314" s="1">
        <f>DATE(2048,5,1) + TIME(0,0,0)</f>
        <v>54179</v>
      </c>
      <c r="C16314">
        <v>33.072490692000002</v>
      </c>
    </row>
    <row r="16315" spans="1:3" x14ac:dyDescent="0.25">
      <c r="A16315">
        <v>17684</v>
      </c>
      <c r="B16315" s="1">
        <f>DATE(2048,6,1) + TIME(0,0,0)</f>
        <v>54210</v>
      </c>
      <c r="C16315">
        <v>33.077678679999998</v>
      </c>
    </row>
    <row r="16316" spans="1:3" x14ac:dyDescent="0.25">
      <c r="A16316">
        <v>17714</v>
      </c>
      <c r="B16316" s="1">
        <f>DATE(2048,7,1) + TIME(0,0,0)</f>
        <v>54240</v>
      </c>
      <c r="C16316">
        <v>33.082695006999998</v>
      </c>
    </row>
    <row r="16317" spans="1:3" x14ac:dyDescent="0.25">
      <c r="A16317">
        <v>17745</v>
      </c>
      <c r="B16317" s="1">
        <f>DATE(2048,8,1) + TIME(0,0,0)</f>
        <v>54271</v>
      </c>
      <c r="C16317">
        <v>33.087867737000003</v>
      </c>
    </row>
    <row r="16318" spans="1:3" x14ac:dyDescent="0.25">
      <c r="A16318">
        <v>17776</v>
      </c>
      <c r="B16318" s="1">
        <f>DATE(2048,9,1) + TIME(0,0,0)</f>
        <v>54302</v>
      </c>
      <c r="C16318">
        <v>33.093036652000002</v>
      </c>
    </row>
    <row r="16319" spans="1:3" x14ac:dyDescent="0.25">
      <c r="A16319">
        <v>17806</v>
      </c>
      <c r="B16319" s="1">
        <f>DATE(2048,10,1) + TIME(0,0,0)</f>
        <v>54332</v>
      </c>
      <c r="C16319">
        <v>33.098033905000001</v>
      </c>
    </row>
    <row r="16320" spans="1:3" x14ac:dyDescent="0.25">
      <c r="A16320">
        <v>17837</v>
      </c>
      <c r="B16320" s="1">
        <f>DATE(2048,11,1) + TIME(0,0,0)</f>
        <v>54363</v>
      </c>
      <c r="C16320">
        <v>33.103187560999999</v>
      </c>
    </row>
    <row r="16321" spans="1:3" x14ac:dyDescent="0.25">
      <c r="A16321">
        <v>17867</v>
      </c>
      <c r="B16321" s="1">
        <f>DATE(2048,12,1) + TIME(0,0,0)</f>
        <v>54393</v>
      </c>
      <c r="C16321">
        <v>33.108169556</v>
      </c>
    </row>
    <row r="16322" spans="1:3" x14ac:dyDescent="0.25">
      <c r="A16322">
        <v>17898</v>
      </c>
      <c r="B16322" s="1">
        <f>DATE(2049,1,1) + TIME(0,0,0)</f>
        <v>54424</v>
      </c>
      <c r="C16322">
        <v>33.113311768000003</v>
      </c>
    </row>
    <row r="16323" spans="1:3" x14ac:dyDescent="0.25">
      <c r="A16323">
        <v>17929</v>
      </c>
      <c r="B16323" s="1">
        <f>DATE(2049,2,1) + TIME(0,0,0)</f>
        <v>54455</v>
      </c>
      <c r="C16323">
        <v>33.118446349999999</v>
      </c>
    </row>
    <row r="16324" spans="1:3" x14ac:dyDescent="0.25">
      <c r="A16324">
        <v>17957</v>
      </c>
      <c r="B16324" s="1">
        <f>DATE(2049,3,1) + TIME(0,0,0)</f>
        <v>54483</v>
      </c>
      <c r="C16324">
        <v>33.123077393000003</v>
      </c>
    </row>
    <row r="16325" spans="1:3" x14ac:dyDescent="0.25">
      <c r="A16325">
        <v>17988</v>
      </c>
      <c r="B16325" s="1">
        <f>DATE(2049,4,1) + TIME(0,0,0)</f>
        <v>54514</v>
      </c>
      <c r="C16325">
        <v>33.128196715999998</v>
      </c>
    </row>
    <row r="16326" spans="1:3" x14ac:dyDescent="0.25">
      <c r="A16326">
        <v>18018</v>
      </c>
      <c r="B16326" s="1">
        <f>DATE(2049,5,1) + TIME(0,0,0)</f>
        <v>54544</v>
      </c>
      <c r="C16326">
        <v>33.133148192999997</v>
      </c>
    </row>
    <row r="16327" spans="1:3" x14ac:dyDescent="0.25">
      <c r="A16327">
        <v>18049</v>
      </c>
      <c r="B16327" s="1">
        <f>DATE(2049,6,1) + TIME(0,0,0)</f>
        <v>54575</v>
      </c>
      <c r="C16327">
        <v>33.138256073000001</v>
      </c>
    </row>
    <row r="16328" spans="1:3" x14ac:dyDescent="0.25">
      <c r="A16328">
        <v>18079</v>
      </c>
      <c r="B16328" s="1">
        <f>DATE(2049,7,1) + TIME(0,0,0)</f>
        <v>54605</v>
      </c>
      <c r="C16328">
        <v>33.143196105999998</v>
      </c>
    </row>
    <row r="16329" spans="1:3" x14ac:dyDescent="0.25">
      <c r="A16329">
        <v>18110</v>
      </c>
      <c r="B16329" s="1">
        <f>DATE(2049,8,1) + TIME(0,0,0)</f>
        <v>54636</v>
      </c>
      <c r="C16329">
        <v>33.148288727000001</v>
      </c>
    </row>
    <row r="16330" spans="1:3" x14ac:dyDescent="0.25">
      <c r="A16330">
        <v>18141</v>
      </c>
      <c r="B16330" s="1">
        <f>DATE(2049,9,1) + TIME(0,0,0)</f>
        <v>54667</v>
      </c>
      <c r="C16330">
        <v>33.153377532999997</v>
      </c>
    </row>
    <row r="16331" spans="1:3" x14ac:dyDescent="0.25">
      <c r="A16331">
        <v>18171</v>
      </c>
      <c r="B16331" s="1">
        <f>DATE(2049,10,1) + TIME(0,0,0)</f>
        <v>54697</v>
      </c>
      <c r="C16331">
        <v>33.158298492</v>
      </c>
    </row>
    <row r="16332" spans="1:3" x14ac:dyDescent="0.25">
      <c r="A16332">
        <v>18202</v>
      </c>
      <c r="B16332" s="1">
        <f>DATE(2049,11,1) + TIME(0,0,0)</f>
        <v>54728</v>
      </c>
      <c r="C16332">
        <v>33.163372039999999</v>
      </c>
    </row>
    <row r="16333" spans="1:3" x14ac:dyDescent="0.25">
      <c r="A16333">
        <v>18232</v>
      </c>
      <c r="B16333" s="1">
        <f>DATE(2049,12,1) + TIME(0,0,0)</f>
        <v>54758</v>
      </c>
      <c r="C16333">
        <v>33.168277740000001</v>
      </c>
    </row>
    <row r="16334" spans="1:3" x14ac:dyDescent="0.25">
      <c r="A16334">
        <v>18263</v>
      </c>
      <c r="B16334" s="1">
        <f>DATE(2050,1,1) + TIME(0,0,0)</f>
        <v>54789</v>
      </c>
      <c r="C16334">
        <v>33.173339843999997</v>
      </c>
    </row>
    <row r="16336" spans="1:3" x14ac:dyDescent="0.25">
      <c r="A16336" t="s">
        <v>30</v>
      </c>
    </row>
    <row r="16338" spans="1:3" x14ac:dyDescent="0.25">
      <c r="A16338" t="s">
        <v>1</v>
      </c>
      <c r="B16338" t="s">
        <v>2</v>
      </c>
      <c r="C16338" t="s">
        <v>3</v>
      </c>
    </row>
    <row r="16339" spans="1:3" x14ac:dyDescent="0.25">
      <c r="A16339">
        <v>0</v>
      </c>
      <c r="B16339" s="1">
        <f>DATE(2000,1,1) + TIME(0,0,0)</f>
        <v>36526</v>
      </c>
      <c r="C16339">
        <v>0</v>
      </c>
    </row>
    <row r="16340" spans="1:3" x14ac:dyDescent="0.25">
      <c r="A16340">
        <v>31</v>
      </c>
      <c r="B16340" s="1">
        <f>DATE(2000,2,1) + TIME(0,0,0)</f>
        <v>36557</v>
      </c>
      <c r="C16340">
        <v>4.5988159179999997</v>
      </c>
    </row>
    <row r="16341" spans="1:3" x14ac:dyDescent="0.25">
      <c r="A16341">
        <v>60</v>
      </c>
      <c r="B16341" s="1">
        <f>DATE(2000,3,1) + TIME(0,0,0)</f>
        <v>36586</v>
      </c>
      <c r="C16341">
        <v>8.5732831955000002</v>
      </c>
    </row>
    <row r="16342" spans="1:3" x14ac:dyDescent="0.25">
      <c r="A16342">
        <v>91</v>
      </c>
      <c r="B16342" s="1">
        <f>DATE(2000,4,1) + TIME(0,0,0)</f>
        <v>36617</v>
      </c>
      <c r="C16342">
        <v>10.884912491</v>
      </c>
    </row>
    <row r="16343" spans="1:3" x14ac:dyDescent="0.25">
      <c r="A16343">
        <v>121</v>
      </c>
      <c r="B16343" s="1">
        <f>DATE(2000,5,1) + TIME(0,0,0)</f>
        <v>36647</v>
      </c>
      <c r="C16343">
        <v>12.159276962</v>
      </c>
    </row>
    <row r="16344" spans="1:3" x14ac:dyDescent="0.25">
      <c r="A16344">
        <v>152</v>
      </c>
      <c r="B16344" s="1">
        <f>DATE(2000,6,1) + TIME(0,0,0)</f>
        <v>36678</v>
      </c>
      <c r="C16344">
        <v>13.209726334000001</v>
      </c>
    </row>
    <row r="16345" spans="1:3" x14ac:dyDescent="0.25">
      <c r="A16345">
        <v>182</v>
      </c>
      <c r="B16345" s="1">
        <f>DATE(2000,7,1) + TIME(0,0,0)</f>
        <v>36708</v>
      </c>
      <c r="C16345">
        <v>14.071635246</v>
      </c>
    </row>
    <row r="16346" spans="1:3" x14ac:dyDescent="0.25">
      <c r="A16346">
        <v>213</v>
      </c>
      <c r="B16346" s="1">
        <f>DATE(2000,8,1) + TIME(0,0,0)</f>
        <v>36739</v>
      </c>
      <c r="C16346">
        <v>14.806180954</v>
      </c>
    </row>
    <row r="16347" spans="1:3" x14ac:dyDescent="0.25">
      <c r="A16347">
        <v>244</v>
      </c>
      <c r="B16347" s="1">
        <f>DATE(2000,9,1) + TIME(0,0,0)</f>
        <v>36770</v>
      </c>
      <c r="C16347">
        <v>15.413821220000001</v>
      </c>
    </row>
    <row r="16348" spans="1:3" x14ac:dyDescent="0.25">
      <c r="A16348">
        <v>274</v>
      </c>
      <c r="B16348" s="1">
        <f>DATE(2000,10,1) + TIME(0,0,0)</f>
        <v>36800</v>
      </c>
      <c r="C16348">
        <v>15.909627914</v>
      </c>
    </row>
    <row r="16349" spans="1:3" x14ac:dyDescent="0.25">
      <c r="A16349">
        <v>305</v>
      </c>
      <c r="B16349" s="1">
        <f>DATE(2000,11,1) + TIME(0,0,0)</f>
        <v>36831</v>
      </c>
      <c r="C16349">
        <v>16.361623764000001</v>
      </c>
    </row>
    <row r="16350" spans="1:3" x14ac:dyDescent="0.25">
      <c r="A16350">
        <v>335</v>
      </c>
      <c r="B16350" s="1">
        <f>DATE(2000,12,1) + TIME(0,0,0)</f>
        <v>36861</v>
      </c>
      <c r="C16350">
        <v>16.756908416999998</v>
      </c>
    </row>
    <row r="16351" spans="1:3" x14ac:dyDescent="0.25">
      <c r="A16351">
        <v>366</v>
      </c>
      <c r="B16351" s="1">
        <f>DATE(2001,1,1) + TIME(0,0,0)</f>
        <v>36892</v>
      </c>
      <c r="C16351">
        <v>17.129550934000001</v>
      </c>
    </row>
    <row r="16352" spans="1:3" x14ac:dyDescent="0.25">
      <c r="A16352">
        <v>397</v>
      </c>
      <c r="B16352" s="1">
        <f>DATE(2001,2,1) + TIME(0,0,0)</f>
        <v>36923</v>
      </c>
      <c r="C16352">
        <v>17.468584061000001</v>
      </c>
    </row>
    <row r="16353" spans="1:3" x14ac:dyDescent="0.25">
      <c r="A16353">
        <v>425</v>
      </c>
      <c r="B16353" s="1">
        <f>DATE(2001,3,1) + TIME(0,0,0)</f>
        <v>36951</v>
      </c>
      <c r="C16353">
        <v>17.737602234000001</v>
      </c>
    </row>
    <row r="16354" spans="1:3" x14ac:dyDescent="0.25">
      <c r="A16354">
        <v>456</v>
      </c>
      <c r="B16354" s="1">
        <f>DATE(2001,4,1) + TIME(0,0,0)</f>
        <v>36982</v>
      </c>
      <c r="C16354">
        <v>17.993843079000001</v>
      </c>
    </row>
    <row r="16355" spans="1:3" x14ac:dyDescent="0.25">
      <c r="A16355">
        <v>486</v>
      </c>
      <c r="B16355" s="1">
        <f>DATE(2001,5,1) + TIME(0,0,0)</f>
        <v>37012</v>
      </c>
      <c r="C16355">
        <v>18.212068557999999</v>
      </c>
    </row>
    <row r="16356" spans="1:3" x14ac:dyDescent="0.25">
      <c r="A16356">
        <v>517</v>
      </c>
      <c r="B16356" s="1">
        <f>DATE(2001,6,1) + TIME(0,0,0)</f>
        <v>37043</v>
      </c>
      <c r="C16356">
        <v>18.411548615000001</v>
      </c>
    </row>
    <row r="16357" spans="1:3" x14ac:dyDescent="0.25">
      <c r="A16357">
        <v>547</v>
      </c>
      <c r="B16357" s="1">
        <f>DATE(2001,7,1) + TIME(0,0,0)</f>
        <v>37073</v>
      </c>
      <c r="C16357">
        <v>18.582597733</v>
      </c>
    </row>
    <row r="16358" spans="1:3" x14ac:dyDescent="0.25">
      <c r="A16358">
        <v>578</v>
      </c>
      <c r="B16358" s="1">
        <f>DATE(2001,8,1) + TIME(0,0,0)</f>
        <v>37104</v>
      </c>
      <c r="C16358">
        <v>18.740066528</v>
      </c>
    </row>
    <row r="16359" spans="1:3" x14ac:dyDescent="0.25">
      <c r="A16359">
        <v>609</v>
      </c>
      <c r="B16359" s="1">
        <f>DATE(2001,9,1) + TIME(0,0,0)</f>
        <v>37135</v>
      </c>
      <c r="C16359">
        <v>18.881195068</v>
      </c>
    </row>
    <row r="16360" spans="1:3" x14ac:dyDescent="0.25">
      <c r="A16360">
        <v>639</v>
      </c>
      <c r="B16360" s="1">
        <f>DATE(2001,10,1) + TIME(0,0,0)</f>
        <v>37165</v>
      </c>
      <c r="C16360">
        <v>19.005899428999999</v>
      </c>
    </row>
    <row r="16361" spans="1:3" x14ac:dyDescent="0.25">
      <c r="A16361">
        <v>670</v>
      </c>
      <c r="B16361" s="1">
        <f>DATE(2001,11,1) + TIME(0,0,0)</f>
        <v>37196</v>
      </c>
      <c r="C16361">
        <v>19.124612807999998</v>
      </c>
    </row>
    <row r="16362" spans="1:3" x14ac:dyDescent="0.25">
      <c r="A16362">
        <v>700</v>
      </c>
      <c r="B16362" s="1">
        <f>DATE(2001,12,1) + TIME(0,0,0)</f>
        <v>37226</v>
      </c>
      <c r="C16362">
        <v>19.230144501000002</v>
      </c>
    </row>
    <row r="16363" spans="1:3" x14ac:dyDescent="0.25">
      <c r="A16363">
        <v>731</v>
      </c>
      <c r="B16363" s="1">
        <f>DATE(2002,1,1) + TIME(0,0,0)</f>
        <v>37257</v>
      </c>
      <c r="C16363">
        <v>19.330259323</v>
      </c>
    </row>
    <row r="16364" spans="1:3" x14ac:dyDescent="0.25">
      <c r="A16364">
        <v>762</v>
      </c>
      <c r="B16364" s="1">
        <f>DATE(2002,2,1) + TIME(0,0,0)</f>
        <v>37288</v>
      </c>
      <c r="C16364">
        <v>19.422470093000001</v>
      </c>
    </row>
    <row r="16365" spans="1:3" x14ac:dyDescent="0.25">
      <c r="A16365">
        <v>790</v>
      </c>
      <c r="B16365" s="1">
        <f>DATE(2002,3,1) + TIME(0,0,0)</f>
        <v>37316</v>
      </c>
      <c r="C16365">
        <v>19.49937439</v>
      </c>
    </row>
    <row r="16366" spans="1:3" x14ac:dyDescent="0.25">
      <c r="A16366">
        <v>821</v>
      </c>
      <c r="B16366" s="1">
        <f>DATE(2002,4,1) + TIME(0,0,0)</f>
        <v>37347</v>
      </c>
      <c r="C16366">
        <v>19.577920914</v>
      </c>
    </row>
    <row r="16367" spans="1:3" x14ac:dyDescent="0.25">
      <c r="A16367">
        <v>851</v>
      </c>
      <c r="B16367" s="1">
        <f>DATE(2002,5,1) + TIME(0,0,0)</f>
        <v>37377</v>
      </c>
      <c r="C16367">
        <v>19.648786545</v>
      </c>
    </row>
    <row r="16368" spans="1:3" x14ac:dyDescent="0.25">
      <c r="A16368">
        <v>882</v>
      </c>
      <c r="B16368" s="1">
        <f>DATE(2002,6,1) + TIME(0,0,0)</f>
        <v>37408</v>
      </c>
      <c r="C16368">
        <v>19.717685699</v>
      </c>
    </row>
    <row r="16369" spans="1:3" x14ac:dyDescent="0.25">
      <c r="A16369">
        <v>912</v>
      </c>
      <c r="B16369" s="1">
        <f>DATE(2002,7,1) + TIME(0,0,0)</f>
        <v>37438</v>
      </c>
      <c r="C16369">
        <v>19.780717849999998</v>
      </c>
    </row>
    <row r="16370" spans="1:3" x14ac:dyDescent="0.25">
      <c r="A16370">
        <v>943</v>
      </c>
      <c r="B16370" s="1">
        <f>DATE(2002,8,1) + TIME(0,0,0)</f>
        <v>37469</v>
      </c>
      <c r="C16370">
        <v>19.841856003</v>
      </c>
    </row>
    <row r="16371" spans="1:3" x14ac:dyDescent="0.25">
      <c r="A16371">
        <v>974</v>
      </c>
      <c r="B16371" s="1">
        <f>DATE(2002,9,1) + TIME(0,0,0)</f>
        <v>37500</v>
      </c>
      <c r="C16371">
        <v>19.899225234999999</v>
      </c>
    </row>
    <row r="16372" spans="1:3" x14ac:dyDescent="0.25">
      <c r="A16372">
        <v>1004</v>
      </c>
      <c r="B16372" s="1">
        <f>DATE(2002,10,1) + TIME(0,0,0)</f>
        <v>37530</v>
      </c>
      <c r="C16372">
        <v>19.951566696</v>
      </c>
    </row>
    <row r="16373" spans="1:3" x14ac:dyDescent="0.25">
      <c r="A16373">
        <v>1035</v>
      </c>
      <c r="B16373" s="1">
        <f>DATE(2002,11,1) + TIME(0,0,0)</f>
        <v>37561</v>
      </c>
      <c r="C16373">
        <v>20.002738953000001</v>
      </c>
    </row>
    <row r="16374" spans="1:3" x14ac:dyDescent="0.25">
      <c r="A16374">
        <v>1065</v>
      </c>
      <c r="B16374" s="1">
        <f>DATE(2002,12,1) + TIME(0,0,0)</f>
        <v>37591</v>
      </c>
      <c r="C16374">
        <v>20.049728393999999</v>
      </c>
    </row>
    <row r="16375" spans="1:3" x14ac:dyDescent="0.25">
      <c r="A16375">
        <v>1096</v>
      </c>
      <c r="B16375" s="1">
        <f>DATE(2003,1,1) + TIME(0,0,0)</f>
        <v>37622</v>
      </c>
      <c r="C16375">
        <v>20.095899582000001</v>
      </c>
    </row>
    <row r="16376" spans="1:3" x14ac:dyDescent="0.25">
      <c r="A16376">
        <v>1127</v>
      </c>
      <c r="B16376" s="1">
        <f>DATE(2003,2,1) + TIME(0,0,0)</f>
        <v>37653</v>
      </c>
      <c r="C16376">
        <v>20.139827728</v>
      </c>
    </row>
    <row r="16377" spans="1:3" x14ac:dyDescent="0.25">
      <c r="A16377">
        <v>1155</v>
      </c>
      <c r="B16377" s="1">
        <f>DATE(2003,3,1) + TIME(0,0,0)</f>
        <v>37681</v>
      </c>
      <c r="C16377">
        <v>20.177694321000001</v>
      </c>
    </row>
    <row r="16378" spans="1:3" x14ac:dyDescent="0.25">
      <c r="A16378">
        <v>1186</v>
      </c>
      <c r="B16378" s="1">
        <f>DATE(2003,4,1) + TIME(0,0,0)</f>
        <v>37712</v>
      </c>
      <c r="C16378">
        <v>20.217716217</v>
      </c>
    </row>
    <row r="16379" spans="1:3" x14ac:dyDescent="0.25">
      <c r="A16379">
        <v>1216</v>
      </c>
      <c r="B16379" s="1">
        <f>DATE(2003,5,1) + TIME(0,0,0)</f>
        <v>37742</v>
      </c>
      <c r="C16379">
        <v>20.254608154</v>
      </c>
    </row>
    <row r="16380" spans="1:3" x14ac:dyDescent="0.25">
      <c r="A16380">
        <v>1247</v>
      </c>
      <c r="B16380" s="1">
        <f>DATE(2003,6,1) + TIME(0,0,0)</f>
        <v>37773</v>
      </c>
      <c r="C16380">
        <v>20.290878295999999</v>
      </c>
    </row>
    <row r="16381" spans="1:3" x14ac:dyDescent="0.25">
      <c r="A16381">
        <v>1277</v>
      </c>
      <c r="B16381" s="1">
        <f>DATE(2003,7,1) + TIME(0,0,0)</f>
        <v>37803</v>
      </c>
      <c r="C16381">
        <v>20.32421875</v>
      </c>
    </row>
    <row r="16382" spans="1:3" x14ac:dyDescent="0.25">
      <c r="A16382">
        <v>1308</v>
      </c>
      <c r="B16382" s="1">
        <f>DATE(2003,8,1) + TIME(0,0,0)</f>
        <v>37834</v>
      </c>
      <c r="C16382">
        <v>20.356880188000002</v>
      </c>
    </row>
    <row r="16383" spans="1:3" x14ac:dyDescent="0.25">
      <c r="A16383">
        <v>1339</v>
      </c>
      <c r="B16383" s="1">
        <f>DATE(2003,9,1) + TIME(0,0,0)</f>
        <v>37865</v>
      </c>
      <c r="C16383">
        <v>20.387712479000001</v>
      </c>
    </row>
    <row r="16384" spans="1:3" x14ac:dyDescent="0.25">
      <c r="A16384">
        <v>1369</v>
      </c>
      <c r="B16384" s="1">
        <f>DATE(2003,10,1) + TIME(0,0,0)</f>
        <v>37895</v>
      </c>
      <c r="C16384">
        <v>20.415586472000001</v>
      </c>
    </row>
    <row r="16385" spans="1:3" x14ac:dyDescent="0.25">
      <c r="A16385">
        <v>1400</v>
      </c>
      <c r="B16385" s="1">
        <f>DATE(2003,11,1) + TIME(0,0,0)</f>
        <v>37926</v>
      </c>
      <c r="C16385">
        <v>20.442331314</v>
      </c>
    </row>
    <row r="16386" spans="1:3" x14ac:dyDescent="0.25">
      <c r="A16386">
        <v>1430</v>
      </c>
      <c r="B16386" s="1">
        <f>DATE(2003,12,1) + TIME(0,0,0)</f>
        <v>37956</v>
      </c>
      <c r="C16386">
        <v>20.466415404999999</v>
      </c>
    </row>
    <row r="16387" spans="1:3" x14ac:dyDescent="0.25">
      <c r="A16387">
        <v>1461</v>
      </c>
      <c r="B16387" s="1">
        <f>DATE(2004,1,1) + TIME(0,0,0)</f>
        <v>37987</v>
      </c>
      <c r="C16387">
        <v>20.489471435999999</v>
      </c>
    </row>
    <row r="16388" spans="1:3" x14ac:dyDescent="0.25">
      <c r="A16388">
        <v>1492</v>
      </c>
      <c r="B16388" s="1">
        <f>DATE(2004,2,1) + TIME(0,0,0)</f>
        <v>38018</v>
      </c>
      <c r="C16388">
        <v>20.510513306</v>
      </c>
    </row>
    <row r="16389" spans="1:3" x14ac:dyDescent="0.25">
      <c r="A16389">
        <v>1521</v>
      </c>
      <c r="B16389" s="1">
        <f>DATE(2004,3,1) + TIME(0,0,0)</f>
        <v>38047</v>
      </c>
      <c r="C16389">
        <v>20.528661727999999</v>
      </c>
    </row>
    <row r="16390" spans="1:3" x14ac:dyDescent="0.25">
      <c r="A16390">
        <v>1552</v>
      </c>
      <c r="B16390" s="1">
        <f>DATE(2004,4,1) + TIME(0,0,0)</f>
        <v>38078</v>
      </c>
      <c r="C16390">
        <v>20.546615600999999</v>
      </c>
    </row>
    <row r="16391" spans="1:3" x14ac:dyDescent="0.25">
      <c r="A16391">
        <v>1582</v>
      </c>
      <c r="B16391" s="1">
        <f>DATE(2004,5,1) + TIME(0,0,0)</f>
        <v>38108</v>
      </c>
      <c r="C16391">
        <v>20.562688827999999</v>
      </c>
    </row>
    <row r="16392" spans="1:3" x14ac:dyDescent="0.25">
      <c r="A16392">
        <v>1613</v>
      </c>
      <c r="B16392" s="1">
        <f>DATE(2004,6,1) + TIME(0,0,0)</f>
        <v>38139</v>
      </c>
      <c r="C16392">
        <v>20.578062057</v>
      </c>
    </row>
    <row r="16393" spans="1:3" x14ac:dyDescent="0.25">
      <c r="A16393">
        <v>1643</v>
      </c>
      <c r="B16393" s="1">
        <f>DATE(2004,7,1) + TIME(0,0,0)</f>
        <v>38169</v>
      </c>
      <c r="C16393">
        <v>20.591897964000001</v>
      </c>
    </row>
    <row r="16394" spans="1:3" x14ac:dyDescent="0.25">
      <c r="A16394">
        <v>1674</v>
      </c>
      <c r="B16394" s="1">
        <f>DATE(2004,8,1) + TIME(0,0,0)</f>
        <v>38200</v>
      </c>
      <c r="C16394">
        <v>20.605283737000001</v>
      </c>
    </row>
    <row r="16395" spans="1:3" x14ac:dyDescent="0.25">
      <c r="A16395">
        <v>1705</v>
      </c>
      <c r="B16395" s="1">
        <f>DATE(2004,9,1) + TIME(0,0,0)</f>
        <v>38231</v>
      </c>
      <c r="C16395">
        <v>20.617855072000001</v>
      </c>
    </row>
    <row r="16396" spans="1:3" x14ac:dyDescent="0.25">
      <c r="A16396">
        <v>1735</v>
      </c>
      <c r="B16396" s="1">
        <f>DATE(2004,10,1) + TIME(0,0,0)</f>
        <v>38261</v>
      </c>
      <c r="C16396">
        <v>20.629314423</v>
      </c>
    </row>
    <row r="16397" spans="1:3" x14ac:dyDescent="0.25">
      <c r="A16397">
        <v>1766</v>
      </c>
      <c r="B16397" s="1">
        <f>DATE(2004,11,1) + TIME(0,0,0)</f>
        <v>38292</v>
      </c>
      <c r="C16397">
        <v>20.640476227000001</v>
      </c>
    </row>
    <row r="16398" spans="1:3" x14ac:dyDescent="0.25">
      <c r="A16398">
        <v>1796</v>
      </c>
      <c r="B16398" s="1">
        <f>DATE(2004,12,1) + TIME(0,0,0)</f>
        <v>38322</v>
      </c>
      <c r="C16398">
        <v>20.650648116999999</v>
      </c>
    </row>
    <row r="16399" spans="1:3" x14ac:dyDescent="0.25">
      <c r="A16399">
        <v>1827</v>
      </c>
      <c r="B16399" s="1">
        <f>DATE(2005,1,1) + TIME(0,0,0)</f>
        <v>38353</v>
      </c>
      <c r="C16399">
        <v>20.660533905000001</v>
      </c>
    </row>
    <row r="16400" spans="1:3" x14ac:dyDescent="0.25">
      <c r="A16400">
        <v>1858</v>
      </c>
      <c r="B16400" s="1">
        <f>DATE(2005,2,1) + TIME(0,0,0)</f>
        <v>38384</v>
      </c>
      <c r="C16400">
        <v>20.669904709000001</v>
      </c>
    </row>
    <row r="16401" spans="1:3" x14ac:dyDescent="0.25">
      <c r="A16401">
        <v>1886</v>
      </c>
      <c r="B16401" s="1">
        <f>DATE(2005,3,1) + TIME(0,0,0)</f>
        <v>38412</v>
      </c>
      <c r="C16401">
        <v>20.678001404</v>
      </c>
    </row>
    <row r="16402" spans="1:3" x14ac:dyDescent="0.25">
      <c r="A16402">
        <v>1917</v>
      </c>
      <c r="B16402" s="1">
        <f>DATE(2005,4,1) + TIME(0,0,0)</f>
        <v>38443</v>
      </c>
      <c r="C16402">
        <v>20.686613083000001</v>
      </c>
    </row>
    <row r="16403" spans="1:3" x14ac:dyDescent="0.25">
      <c r="A16403">
        <v>1947</v>
      </c>
      <c r="B16403" s="1">
        <f>DATE(2005,5,1) + TIME(0,0,0)</f>
        <v>38473</v>
      </c>
      <c r="C16403">
        <v>20.694652557000001</v>
      </c>
    </row>
    <row r="16404" spans="1:3" x14ac:dyDescent="0.25">
      <c r="A16404">
        <v>1978</v>
      </c>
      <c r="B16404" s="1">
        <f>DATE(2005,6,1) + TIME(0,0,0)</f>
        <v>38504</v>
      </c>
      <c r="C16404">
        <v>20.702713013</v>
      </c>
    </row>
    <row r="16405" spans="1:3" x14ac:dyDescent="0.25">
      <c r="A16405">
        <v>2008</v>
      </c>
      <c r="B16405" s="1">
        <f>DATE(2005,7,1) + TIME(0,0,0)</f>
        <v>38534</v>
      </c>
      <c r="C16405">
        <v>20.710294724000001</v>
      </c>
    </row>
    <row r="16406" spans="1:3" x14ac:dyDescent="0.25">
      <c r="A16406">
        <v>2039</v>
      </c>
      <c r="B16406" s="1">
        <f>DATE(2005,8,1) + TIME(0,0,0)</f>
        <v>38565</v>
      </c>
      <c r="C16406">
        <v>20.717908859000001</v>
      </c>
    </row>
    <row r="16407" spans="1:3" x14ac:dyDescent="0.25">
      <c r="A16407">
        <v>2070</v>
      </c>
      <c r="B16407" s="1">
        <f>DATE(2005,9,1) + TIME(0,0,0)</f>
        <v>38596</v>
      </c>
      <c r="C16407">
        <v>20.725305556999999</v>
      </c>
    </row>
    <row r="16408" spans="1:3" x14ac:dyDescent="0.25">
      <c r="A16408">
        <v>2100</v>
      </c>
      <c r="B16408" s="1">
        <f>DATE(2005,10,1) + TIME(0,0,0)</f>
        <v>38626</v>
      </c>
      <c r="C16408">
        <v>20.732257842999999</v>
      </c>
    </row>
    <row r="16409" spans="1:3" x14ac:dyDescent="0.25">
      <c r="A16409">
        <v>2131</v>
      </c>
      <c r="B16409" s="1">
        <f>DATE(2005,11,1) + TIME(0,0,0)</f>
        <v>38657</v>
      </c>
      <c r="C16409">
        <v>20.739231109999999</v>
      </c>
    </row>
    <row r="16410" spans="1:3" x14ac:dyDescent="0.25">
      <c r="A16410">
        <v>2161</v>
      </c>
      <c r="B16410" s="1">
        <f>DATE(2005,12,1) + TIME(0,0,0)</f>
        <v>38687</v>
      </c>
      <c r="C16410">
        <v>20.745780945</v>
      </c>
    </row>
    <row r="16411" spans="1:3" x14ac:dyDescent="0.25">
      <c r="A16411">
        <v>2192</v>
      </c>
      <c r="B16411" s="1">
        <f>DATE(2006,1,1) + TIME(0,0,0)</f>
        <v>38718</v>
      </c>
      <c r="C16411">
        <v>20.752346038999999</v>
      </c>
    </row>
    <row r="16412" spans="1:3" x14ac:dyDescent="0.25">
      <c r="A16412">
        <v>2223</v>
      </c>
      <c r="B16412" s="1">
        <f>DATE(2006,2,1) + TIME(0,0,0)</f>
        <v>38749</v>
      </c>
      <c r="C16412">
        <v>20.758703231999998</v>
      </c>
    </row>
    <row r="16413" spans="1:3" x14ac:dyDescent="0.25">
      <c r="A16413">
        <v>2251</v>
      </c>
      <c r="B16413" s="1">
        <f>DATE(2006,3,1) + TIME(0,0,0)</f>
        <v>38777</v>
      </c>
      <c r="C16413">
        <v>20.764270782000001</v>
      </c>
    </row>
    <row r="16414" spans="1:3" x14ac:dyDescent="0.25">
      <c r="A16414">
        <v>2282</v>
      </c>
      <c r="B16414" s="1">
        <f>DATE(2006,4,1) + TIME(0,0,0)</f>
        <v>38808</v>
      </c>
      <c r="C16414">
        <v>20.770242691</v>
      </c>
    </row>
    <row r="16415" spans="1:3" x14ac:dyDescent="0.25">
      <c r="A16415">
        <v>2312</v>
      </c>
      <c r="B16415" s="1">
        <f>DATE(2006,5,1) + TIME(0,0,0)</f>
        <v>38838</v>
      </c>
      <c r="C16415">
        <v>20.775829314999999</v>
      </c>
    </row>
    <row r="16416" spans="1:3" x14ac:dyDescent="0.25">
      <c r="A16416">
        <v>2343</v>
      </c>
      <c r="B16416" s="1">
        <f>DATE(2006,6,1) + TIME(0,0,0)</f>
        <v>38869</v>
      </c>
      <c r="C16416">
        <v>20.781406402999998</v>
      </c>
    </row>
    <row r="16417" spans="1:3" x14ac:dyDescent="0.25">
      <c r="A16417">
        <v>2373</v>
      </c>
      <c r="B16417" s="1">
        <f>DATE(2006,7,1) + TIME(0,0,0)</f>
        <v>38899</v>
      </c>
      <c r="C16417">
        <v>20.786613463999998</v>
      </c>
    </row>
    <row r="16418" spans="1:3" x14ac:dyDescent="0.25">
      <c r="A16418">
        <v>2404</v>
      </c>
      <c r="B16418" s="1">
        <f>DATE(2006,8,1) + TIME(0,0,0)</f>
        <v>38930</v>
      </c>
      <c r="C16418">
        <v>20.791803359999999</v>
      </c>
    </row>
    <row r="16419" spans="1:3" x14ac:dyDescent="0.25">
      <c r="A16419">
        <v>2435</v>
      </c>
      <c r="B16419" s="1">
        <f>DATE(2006,9,1) + TIME(0,0,0)</f>
        <v>38961</v>
      </c>
      <c r="C16419">
        <v>20.796806334999999</v>
      </c>
    </row>
    <row r="16420" spans="1:3" x14ac:dyDescent="0.25">
      <c r="A16420">
        <v>2465</v>
      </c>
      <c r="B16420" s="1">
        <f>DATE(2006,10,1) + TIME(0,0,0)</f>
        <v>38991</v>
      </c>
      <c r="C16420">
        <v>20.801473617999999</v>
      </c>
    </row>
    <row r="16421" spans="1:3" x14ac:dyDescent="0.25">
      <c r="A16421">
        <v>2496</v>
      </c>
      <c r="B16421" s="1">
        <f>DATE(2006,11,1) + TIME(0,0,0)</f>
        <v>39022</v>
      </c>
      <c r="C16421">
        <v>20.806121825999998</v>
      </c>
    </row>
    <row r="16422" spans="1:3" x14ac:dyDescent="0.25">
      <c r="A16422">
        <v>2526</v>
      </c>
      <c r="B16422" s="1">
        <f>DATE(2006,12,1) + TIME(0,0,0)</f>
        <v>39052</v>
      </c>
      <c r="C16422">
        <v>20.810451508</v>
      </c>
    </row>
    <row r="16423" spans="1:3" x14ac:dyDescent="0.25">
      <c r="A16423">
        <v>2557</v>
      </c>
      <c r="B16423" s="1">
        <f>DATE(2007,1,1) + TIME(0,0,0)</f>
        <v>39083</v>
      </c>
      <c r="C16423">
        <v>20.814748764000001</v>
      </c>
    </row>
    <row r="16424" spans="1:3" x14ac:dyDescent="0.25">
      <c r="A16424">
        <v>2588</v>
      </c>
      <c r="B16424" s="1">
        <f>DATE(2007,2,1) + TIME(0,0,0)</f>
        <v>39114</v>
      </c>
      <c r="C16424">
        <v>20.81886673</v>
      </c>
    </row>
    <row r="16425" spans="1:3" x14ac:dyDescent="0.25">
      <c r="A16425">
        <v>2616</v>
      </c>
      <c r="B16425" s="1">
        <f>DATE(2007,3,1) + TIME(0,0,0)</f>
        <v>39142</v>
      </c>
      <c r="C16425">
        <v>20.822435379000002</v>
      </c>
    </row>
    <row r="16426" spans="1:3" x14ac:dyDescent="0.25">
      <c r="A16426">
        <v>2647</v>
      </c>
      <c r="B16426" s="1">
        <f>DATE(2007,4,1) + TIME(0,0,0)</f>
        <v>39173</v>
      </c>
      <c r="C16426">
        <v>20.826217651</v>
      </c>
    </row>
    <row r="16427" spans="1:3" x14ac:dyDescent="0.25">
      <c r="A16427">
        <v>2677</v>
      </c>
      <c r="B16427" s="1">
        <f>DATE(2007,5,1) + TIME(0,0,0)</f>
        <v>39203</v>
      </c>
      <c r="C16427">
        <v>20.829715729</v>
      </c>
    </row>
    <row r="16428" spans="1:3" x14ac:dyDescent="0.25">
      <c r="A16428">
        <v>2708</v>
      </c>
      <c r="B16428" s="1">
        <f>DATE(2007,6,1) + TIME(0,0,0)</f>
        <v>39234</v>
      </c>
      <c r="C16428">
        <v>20.833164215</v>
      </c>
    </row>
    <row r="16429" spans="1:3" x14ac:dyDescent="0.25">
      <c r="A16429">
        <v>2738</v>
      </c>
      <c r="B16429" s="1">
        <f>DATE(2007,7,1) + TIME(0,0,0)</f>
        <v>39264</v>
      </c>
      <c r="C16429">
        <v>20.836343764999999</v>
      </c>
    </row>
    <row r="16430" spans="1:3" x14ac:dyDescent="0.25">
      <c r="A16430">
        <v>2769</v>
      </c>
      <c r="B16430" s="1">
        <f>DATE(2007,8,1) + TIME(0,0,0)</f>
        <v>39295</v>
      </c>
      <c r="C16430">
        <v>20.839475631999999</v>
      </c>
    </row>
    <row r="16431" spans="1:3" x14ac:dyDescent="0.25">
      <c r="A16431">
        <v>2800</v>
      </c>
      <c r="B16431" s="1">
        <f>DATE(2007,9,1) + TIME(0,0,0)</f>
        <v>39326</v>
      </c>
      <c r="C16431">
        <v>20.842460632000002</v>
      </c>
    </row>
    <row r="16432" spans="1:3" x14ac:dyDescent="0.25">
      <c r="A16432">
        <v>2830</v>
      </c>
      <c r="B16432" s="1">
        <f>DATE(2007,10,1) + TIME(0,0,0)</f>
        <v>39356</v>
      </c>
      <c r="C16432">
        <v>20.845214844000001</v>
      </c>
    </row>
    <row r="16433" spans="1:3" x14ac:dyDescent="0.25">
      <c r="A16433">
        <v>2861</v>
      </c>
      <c r="B16433" s="1">
        <f>DATE(2007,11,1) + TIME(0,0,0)</f>
        <v>39387</v>
      </c>
      <c r="C16433">
        <v>20.84793663</v>
      </c>
    </row>
    <row r="16434" spans="1:3" x14ac:dyDescent="0.25">
      <c r="A16434">
        <v>2891</v>
      </c>
      <c r="B16434" s="1">
        <f>DATE(2007,12,1) + TIME(0,0,0)</f>
        <v>39417</v>
      </c>
      <c r="C16434">
        <v>20.850454330000002</v>
      </c>
    </row>
    <row r="16435" spans="1:3" x14ac:dyDescent="0.25">
      <c r="A16435">
        <v>2922</v>
      </c>
      <c r="B16435" s="1">
        <f>DATE(2008,1,1) + TIME(0,0,0)</f>
        <v>39448</v>
      </c>
      <c r="C16435">
        <v>20.852943419999999</v>
      </c>
    </row>
    <row r="16436" spans="1:3" x14ac:dyDescent="0.25">
      <c r="A16436">
        <v>2953</v>
      </c>
      <c r="B16436" s="1">
        <f>DATE(2008,2,1) + TIME(0,0,0)</f>
        <v>39479</v>
      </c>
      <c r="C16436">
        <v>20.855329514000001</v>
      </c>
    </row>
    <row r="16437" spans="1:3" x14ac:dyDescent="0.25">
      <c r="A16437">
        <v>2982</v>
      </c>
      <c r="B16437" s="1">
        <f>DATE(2008,3,1) + TIME(0,0,0)</f>
        <v>39508</v>
      </c>
      <c r="C16437">
        <v>20.857467651</v>
      </c>
    </row>
    <row r="16438" spans="1:3" x14ac:dyDescent="0.25">
      <c r="A16438">
        <v>3013</v>
      </c>
      <c r="B16438" s="1">
        <f>DATE(2008,4,1) + TIME(0,0,0)</f>
        <v>39539</v>
      </c>
      <c r="C16438">
        <v>20.859653473000002</v>
      </c>
    </row>
    <row r="16439" spans="1:3" x14ac:dyDescent="0.25">
      <c r="A16439">
        <v>3043</v>
      </c>
      <c r="B16439" s="1">
        <f>DATE(2008,5,1) + TIME(0,0,0)</f>
        <v>39569</v>
      </c>
      <c r="C16439">
        <v>20.861669540000001</v>
      </c>
    </row>
    <row r="16440" spans="1:3" x14ac:dyDescent="0.25">
      <c r="A16440">
        <v>3074</v>
      </c>
      <c r="B16440" s="1">
        <f>DATE(2008,6,1) + TIME(0,0,0)</f>
        <v>39600</v>
      </c>
      <c r="C16440">
        <v>20.863655090000002</v>
      </c>
    </row>
    <row r="16441" spans="1:3" x14ac:dyDescent="0.25">
      <c r="A16441">
        <v>3104</v>
      </c>
      <c r="B16441" s="1">
        <f>DATE(2008,7,1) + TIME(0,0,0)</f>
        <v>39630</v>
      </c>
      <c r="C16441">
        <v>20.865482329999999</v>
      </c>
    </row>
    <row r="16442" spans="1:3" x14ac:dyDescent="0.25">
      <c r="A16442">
        <v>3135</v>
      </c>
      <c r="B16442" s="1">
        <f>DATE(2008,8,1) + TIME(0,0,0)</f>
        <v>39661</v>
      </c>
      <c r="C16442">
        <v>20.867280959999999</v>
      </c>
    </row>
    <row r="16443" spans="1:3" x14ac:dyDescent="0.25">
      <c r="A16443">
        <v>3166</v>
      </c>
      <c r="B16443" s="1">
        <f>DATE(2008,9,1) + TIME(0,0,0)</f>
        <v>39692</v>
      </c>
      <c r="C16443">
        <v>20.868991852000001</v>
      </c>
    </row>
    <row r="16444" spans="1:3" x14ac:dyDescent="0.25">
      <c r="A16444">
        <v>3196</v>
      </c>
      <c r="B16444" s="1">
        <f>DATE(2008,10,1) + TIME(0,0,0)</f>
        <v>39722</v>
      </c>
      <c r="C16444">
        <v>20.870569229000001</v>
      </c>
    </row>
    <row r="16445" spans="1:3" x14ac:dyDescent="0.25">
      <c r="A16445">
        <v>3227</v>
      </c>
      <c r="B16445" s="1">
        <f>DATE(2008,11,1) + TIME(0,0,0)</f>
        <v>39753</v>
      </c>
      <c r="C16445">
        <v>20.872121811</v>
      </c>
    </row>
    <row r="16446" spans="1:3" x14ac:dyDescent="0.25">
      <c r="A16446">
        <v>3257</v>
      </c>
      <c r="B16446" s="1">
        <f>DATE(2008,12,1) + TIME(0,0,0)</f>
        <v>39783</v>
      </c>
      <c r="C16446">
        <v>20.87355423</v>
      </c>
    </row>
    <row r="16447" spans="1:3" x14ac:dyDescent="0.25">
      <c r="A16447">
        <v>3288</v>
      </c>
      <c r="B16447" s="1">
        <f>DATE(2009,1,1) + TIME(0,0,0)</f>
        <v>39814</v>
      </c>
      <c r="C16447">
        <v>20.874967574999999</v>
      </c>
    </row>
    <row r="16448" spans="1:3" x14ac:dyDescent="0.25">
      <c r="A16448">
        <v>3319</v>
      </c>
      <c r="B16448" s="1">
        <f>DATE(2009,2,1) + TIME(0,0,0)</f>
        <v>39845</v>
      </c>
      <c r="C16448">
        <v>20.876316071000002</v>
      </c>
    </row>
    <row r="16449" spans="1:3" x14ac:dyDescent="0.25">
      <c r="A16449">
        <v>3347</v>
      </c>
      <c r="B16449" s="1">
        <f>DATE(2009,3,1) + TIME(0,0,0)</f>
        <v>39873</v>
      </c>
      <c r="C16449">
        <v>20.877481460999999</v>
      </c>
    </row>
    <row r="16450" spans="1:3" x14ac:dyDescent="0.25">
      <c r="A16450">
        <v>3378</v>
      </c>
      <c r="B16450" s="1">
        <f>DATE(2009,4,1) + TIME(0,0,0)</f>
        <v>39904</v>
      </c>
      <c r="C16450">
        <v>20.878717422000001</v>
      </c>
    </row>
    <row r="16451" spans="1:3" x14ac:dyDescent="0.25">
      <c r="A16451">
        <v>3408</v>
      </c>
      <c r="B16451" s="1">
        <f>DATE(2009,5,1) + TIME(0,0,0)</f>
        <v>39934</v>
      </c>
      <c r="C16451">
        <v>20.879863739000001</v>
      </c>
    </row>
    <row r="16452" spans="1:3" x14ac:dyDescent="0.25">
      <c r="A16452">
        <v>3439</v>
      </c>
      <c r="B16452" s="1">
        <f>DATE(2009,6,1) + TIME(0,0,0)</f>
        <v>39965</v>
      </c>
      <c r="C16452">
        <v>20.880996704000001</v>
      </c>
    </row>
    <row r="16453" spans="1:3" x14ac:dyDescent="0.25">
      <c r="A16453">
        <v>3469</v>
      </c>
      <c r="B16453" s="1">
        <f>DATE(2009,7,1) + TIME(0,0,0)</f>
        <v>39995</v>
      </c>
      <c r="C16453">
        <v>20.882047653000001</v>
      </c>
    </row>
    <row r="16454" spans="1:3" x14ac:dyDescent="0.25">
      <c r="A16454">
        <v>3500</v>
      </c>
      <c r="B16454" s="1">
        <f>DATE(2009,8,1) + TIME(0,0,0)</f>
        <v>40026</v>
      </c>
      <c r="C16454">
        <v>20.883089066</v>
      </c>
    </row>
    <row r="16455" spans="1:3" x14ac:dyDescent="0.25">
      <c r="A16455">
        <v>3531</v>
      </c>
      <c r="B16455" s="1">
        <f>DATE(2009,9,1) + TIME(0,0,0)</f>
        <v>40057</v>
      </c>
      <c r="C16455">
        <v>20.884086609000001</v>
      </c>
    </row>
    <row r="16456" spans="1:3" x14ac:dyDescent="0.25">
      <c r="A16456">
        <v>3561</v>
      </c>
      <c r="B16456" s="1">
        <f>DATE(2009,10,1) + TIME(0,0,0)</f>
        <v>40087</v>
      </c>
      <c r="C16456">
        <v>20.885015488000001</v>
      </c>
    </row>
    <row r="16457" spans="1:3" x14ac:dyDescent="0.25">
      <c r="A16457">
        <v>3592</v>
      </c>
      <c r="B16457" s="1">
        <f>DATE(2009,11,1) + TIME(0,0,0)</f>
        <v>40118</v>
      </c>
      <c r="C16457">
        <v>20.885938643999999</v>
      </c>
    </row>
    <row r="16458" spans="1:3" x14ac:dyDescent="0.25">
      <c r="A16458">
        <v>3622</v>
      </c>
      <c r="B16458" s="1">
        <f>DATE(2009,12,1) + TIME(0,0,0)</f>
        <v>40148</v>
      </c>
      <c r="C16458">
        <v>20.886796951000001</v>
      </c>
    </row>
    <row r="16459" spans="1:3" x14ac:dyDescent="0.25">
      <c r="A16459">
        <v>3653</v>
      </c>
      <c r="B16459" s="1">
        <f>DATE(2010,1,1) + TIME(0,0,0)</f>
        <v>40179</v>
      </c>
      <c r="C16459">
        <v>20.887649536000001</v>
      </c>
    </row>
    <row r="16460" spans="1:3" x14ac:dyDescent="0.25">
      <c r="A16460">
        <v>3684</v>
      </c>
      <c r="B16460" s="1">
        <f>DATE(2010,2,1) + TIME(0,0,0)</f>
        <v>40210</v>
      </c>
      <c r="C16460">
        <v>20.888471602999999</v>
      </c>
    </row>
    <row r="16461" spans="1:3" x14ac:dyDescent="0.25">
      <c r="A16461">
        <v>3712</v>
      </c>
      <c r="B16461" s="1">
        <f>DATE(2010,3,1) + TIME(0,0,0)</f>
        <v>40238</v>
      </c>
      <c r="C16461">
        <v>20.889186858999999</v>
      </c>
    </row>
    <row r="16462" spans="1:3" x14ac:dyDescent="0.25">
      <c r="A16462">
        <v>3743</v>
      </c>
      <c r="B16462" s="1">
        <f>DATE(2010,4,1) + TIME(0,0,0)</f>
        <v>40269</v>
      </c>
      <c r="C16462">
        <v>20.889953612999999</v>
      </c>
    </row>
    <row r="16463" spans="1:3" x14ac:dyDescent="0.25">
      <c r="A16463">
        <v>3773</v>
      </c>
      <c r="B16463" s="1">
        <f>DATE(2010,5,1) + TIME(0,0,0)</f>
        <v>40299</v>
      </c>
      <c r="C16463">
        <v>20.890668868999999</v>
      </c>
    </row>
    <row r="16464" spans="1:3" x14ac:dyDescent="0.25">
      <c r="A16464">
        <v>3804</v>
      </c>
      <c r="B16464" s="1">
        <f>DATE(2010,6,1) + TIME(0,0,0)</f>
        <v>40330</v>
      </c>
      <c r="C16464">
        <v>20.891382217</v>
      </c>
    </row>
    <row r="16465" spans="1:3" x14ac:dyDescent="0.25">
      <c r="A16465">
        <v>3834</v>
      </c>
      <c r="B16465" s="1">
        <f>DATE(2010,7,1) + TIME(0,0,0)</f>
        <v>40360</v>
      </c>
      <c r="C16465">
        <v>20.892047882</v>
      </c>
    </row>
    <row r="16466" spans="1:3" x14ac:dyDescent="0.25">
      <c r="A16466">
        <v>3865</v>
      </c>
      <c r="B16466" s="1">
        <f>DATE(2010,8,1) + TIME(0,0,0)</f>
        <v>40391</v>
      </c>
      <c r="C16466">
        <v>20.892715454000001</v>
      </c>
    </row>
    <row r="16467" spans="1:3" x14ac:dyDescent="0.25">
      <c r="A16467">
        <v>3896</v>
      </c>
      <c r="B16467" s="1">
        <f>DATE(2010,9,1) + TIME(0,0,0)</f>
        <v>40422</v>
      </c>
      <c r="C16467">
        <v>20.893360137999998</v>
      </c>
    </row>
    <row r="16468" spans="1:3" x14ac:dyDescent="0.25">
      <c r="A16468">
        <v>3926</v>
      </c>
      <c r="B16468" s="1">
        <f>DATE(2010,10,1) + TIME(0,0,0)</f>
        <v>40452</v>
      </c>
      <c r="C16468">
        <v>20.893964767</v>
      </c>
    </row>
    <row r="16469" spans="1:3" x14ac:dyDescent="0.25">
      <c r="A16469">
        <v>3957</v>
      </c>
      <c r="B16469" s="1">
        <f>DATE(2010,11,1) + TIME(0,0,0)</f>
        <v>40483</v>
      </c>
      <c r="C16469">
        <v>20.894569397000001</v>
      </c>
    </row>
    <row r="16470" spans="1:3" x14ac:dyDescent="0.25">
      <c r="A16470">
        <v>3987</v>
      </c>
      <c r="B16470" s="1">
        <f>DATE(2010,12,1) + TIME(0,0,0)</f>
        <v>40513</v>
      </c>
      <c r="C16470">
        <v>20.895135880000002</v>
      </c>
    </row>
    <row r="16471" spans="1:3" x14ac:dyDescent="0.25">
      <c r="A16471">
        <v>4018</v>
      </c>
      <c r="B16471" s="1">
        <f>DATE(2011,1,1) + TIME(0,0,0)</f>
        <v>40544</v>
      </c>
      <c r="C16471">
        <v>20.895706177000001</v>
      </c>
    </row>
    <row r="16472" spans="1:3" x14ac:dyDescent="0.25">
      <c r="A16472">
        <v>4049</v>
      </c>
      <c r="B16472" s="1">
        <f>DATE(2011,2,1) + TIME(0,0,0)</f>
        <v>40575</v>
      </c>
      <c r="C16472">
        <v>20.896257401</v>
      </c>
    </row>
    <row r="16473" spans="1:3" x14ac:dyDescent="0.25">
      <c r="A16473">
        <v>4077</v>
      </c>
      <c r="B16473" s="1">
        <f>DATE(2011,3,1) + TIME(0,0,0)</f>
        <v>40603</v>
      </c>
      <c r="C16473">
        <v>20.896743774000001</v>
      </c>
    </row>
    <row r="16474" spans="1:3" x14ac:dyDescent="0.25">
      <c r="A16474">
        <v>4108</v>
      </c>
      <c r="B16474" s="1">
        <f>DATE(2011,4,1) + TIME(0,0,0)</f>
        <v>40634</v>
      </c>
      <c r="C16474">
        <v>20.897266387999998</v>
      </c>
    </row>
    <row r="16475" spans="1:3" x14ac:dyDescent="0.25">
      <c r="A16475">
        <v>4138</v>
      </c>
      <c r="B16475" s="1">
        <f>DATE(2011,5,1) + TIME(0,0,0)</f>
        <v>40664</v>
      </c>
      <c r="C16475">
        <v>20.897758484000001</v>
      </c>
    </row>
    <row r="16476" spans="1:3" x14ac:dyDescent="0.25">
      <c r="A16476">
        <v>4169</v>
      </c>
      <c r="B16476" s="1">
        <f>DATE(2011,6,1) + TIME(0,0,0)</f>
        <v>40695</v>
      </c>
      <c r="C16476">
        <v>20.898254394999999</v>
      </c>
    </row>
    <row r="16477" spans="1:3" x14ac:dyDescent="0.25">
      <c r="A16477">
        <v>4199</v>
      </c>
      <c r="B16477" s="1">
        <f>DATE(2011,7,1) + TIME(0,0,0)</f>
        <v>40725</v>
      </c>
      <c r="C16477">
        <v>20.898721694999999</v>
      </c>
    </row>
    <row r="16478" spans="1:3" x14ac:dyDescent="0.25">
      <c r="A16478">
        <v>4230</v>
      </c>
      <c r="B16478" s="1">
        <f>DATE(2011,8,1) + TIME(0,0,0)</f>
        <v>40756</v>
      </c>
      <c r="C16478">
        <v>20.899192809999999</v>
      </c>
    </row>
    <row r="16479" spans="1:3" x14ac:dyDescent="0.25">
      <c r="A16479">
        <v>4261</v>
      </c>
      <c r="B16479" s="1">
        <f>DATE(2011,9,1) + TIME(0,0,0)</f>
        <v>40787</v>
      </c>
      <c r="C16479">
        <v>20.899652481</v>
      </c>
    </row>
    <row r="16480" spans="1:3" x14ac:dyDescent="0.25">
      <c r="A16480">
        <v>4291</v>
      </c>
      <c r="B16480" s="1">
        <f>DATE(2011,10,1) + TIME(0,0,0)</f>
        <v>40817</v>
      </c>
      <c r="C16480">
        <v>20.900087357</v>
      </c>
    </row>
    <row r="16481" spans="1:3" x14ac:dyDescent="0.25">
      <c r="A16481">
        <v>4322</v>
      </c>
      <c r="B16481" s="1">
        <f>DATE(2011,11,1) + TIME(0,0,0)</f>
        <v>40848</v>
      </c>
      <c r="C16481">
        <v>20.900526047</v>
      </c>
    </row>
    <row r="16482" spans="1:3" x14ac:dyDescent="0.25">
      <c r="A16482">
        <v>4352</v>
      </c>
      <c r="B16482" s="1">
        <f>DATE(2011,12,1) + TIME(0,0,0)</f>
        <v>40878</v>
      </c>
      <c r="C16482">
        <v>20.900939941000001</v>
      </c>
    </row>
    <row r="16483" spans="1:3" x14ac:dyDescent="0.25">
      <c r="A16483">
        <v>4383</v>
      </c>
      <c r="B16483" s="1">
        <f>DATE(2012,1,1) + TIME(0,0,0)</f>
        <v>40909</v>
      </c>
      <c r="C16483">
        <v>20.901359557999999</v>
      </c>
    </row>
    <row r="16484" spans="1:3" x14ac:dyDescent="0.25">
      <c r="A16484">
        <v>4414</v>
      </c>
      <c r="B16484" s="1">
        <f>DATE(2012,2,1) + TIME(0,0,0)</f>
        <v>40940</v>
      </c>
      <c r="C16484">
        <v>20.901769638000001</v>
      </c>
    </row>
    <row r="16485" spans="1:3" x14ac:dyDescent="0.25">
      <c r="A16485">
        <v>4443</v>
      </c>
      <c r="B16485" s="1">
        <f>DATE(2012,3,1) + TIME(0,0,0)</f>
        <v>40969</v>
      </c>
      <c r="C16485">
        <v>20.902143477999999</v>
      </c>
    </row>
    <row r="16486" spans="1:3" x14ac:dyDescent="0.25">
      <c r="A16486">
        <v>4474</v>
      </c>
      <c r="B16486" s="1">
        <f>DATE(2012,4,1) + TIME(0,0,0)</f>
        <v>41000</v>
      </c>
      <c r="C16486">
        <v>20.902536391999998</v>
      </c>
    </row>
    <row r="16487" spans="1:3" x14ac:dyDescent="0.25">
      <c r="A16487">
        <v>4504</v>
      </c>
      <c r="B16487" s="1">
        <f>DATE(2012,5,1) + TIME(0,0,0)</f>
        <v>41030</v>
      </c>
      <c r="C16487">
        <v>20.902910233</v>
      </c>
    </row>
    <row r="16488" spans="1:3" x14ac:dyDescent="0.25">
      <c r="A16488">
        <v>4535</v>
      </c>
      <c r="B16488" s="1">
        <f>DATE(2012,6,1) + TIME(0,0,0)</f>
        <v>41061</v>
      </c>
      <c r="C16488">
        <v>20.90328598</v>
      </c>
    </row>
    <row r="16489" spans="1:3" x14ac:dyDescent="0.25">
      <c r="A16489">
        <v>4565</v>
      </c>
      <c r="B16489" s="1">
        <f>DATE(2012,7,1) + TIME(0,0,0)</f>
        <v>41091</v>
      </c>
      <c r="C16489">
        <v>20.903644562</v>
      </c>
    </row>
    <row r="16490" spans="1:3" x14ac:dyDescent="0.25">
      <c r="A16490">
        <v>4596</v>
      </c>
      <c r="B16490" s="1">
        <f>DATE(2012,8,1) + TIME(0,0,0)</f>
        <v>41122</v>
      </c>
      <c r="C16490">
        <v>20.904006958</v>
      </c>
    </row>
    <row r="16491" spans="1:3" x14ac:dyDescent="0.25">
      <c r="A16491">
        <v>4627</v>
      </c>
      <c r="B16491" s="1">
        <f>DATE(2012,9,1) + TIME(0,0,0)</f>
        <v>41153</v>
      </c>
      <c r="C16491">
        <v>20.904361725000001</v>
      </c>
    </row>
    <row r="16492" spans="1:3" x14ac:dyDescent="0.25">
      <c r="A16492">
        <v>4657</v>
      </c>
      <c r="B16492" s="1">
        <f>DATE(2012,10,1) + TIME(0,0,0)</f>
        <v>41183</v>
      </c>
      <c r="C16492">
        <v>20.904697418000001</v>
      </c>
    </row>
    <row r="16493" spans="1:3" x14ac:dyDescent="0.25">
      <c r="A16493">
        <v>4688</v>
      </c>
      <c r="B16493" s="1">
        <f>DATE(2012,11,1) + TIME(0,0,0)</f>
        <v>41214</v>
      </c>
      <c r="C16493">
        <v>20.905038833999999</v>
      </c>
    </row>
    <row r="16494" spans="1:3" x14ac:dyDescent="0.25">
      <c r="A16494">
        <v>4718</v>
      </c>
      <c r="B16494" s="1">
        <f>DATE(2012,12,1) + TIME(0,0,0)</f>
        <v>41244</v>
      </c>
      <c r="C16494">
        <v>20.905361176</v>
      </c>
    </row>
    <row r="16495" spans="1:3" x14ac:dyDescent="0.25">
      <c r="A16495">
        <v>4749</v>
      </c>
      <c r="B16495" s="1">
        <f>DATE(2013,1,1) + TIME(0,0,0)</f>
        <v>41275</v>
      </c>
      <c r="C16495">
        <v>20.905689240000001</v>
      </c>
    </row>
    <row r="16496" spans="1:3" x14ac:dyDescent="0.25">
      <c r="A16496">
        <v>4780</v>
      </c>
      <c r="B16496" s="1">
        <f>DATE(2013,2,1) + TIME(0,0,0)</f>
        <v>41306</v>
      </c>
      <c r="C16496">
        <v>20.906011581000001</v>
      </c>
    </row>
    <row r="16497" spans="1:3" x14ac:dyDescent="0.25">
      <c r="A16497">
        <v>4808</v>
      </c>
      <c r="B16497" s="1">
        <f>DATE(2013,3,1) + TIME(0,0,0)</f>
        <v>41334</v>
      </c>
      <c r="C16497">
        <v>20.906295776</v>
      </c>
    </row>
    <row r="16498" spans="1:3" x14ac:dyDescent="0.25">
      <c r="A16498">
        <v>4839</v>
      </c>
      <c r="B16498" s="1">
        <f>DATE(2013,4,1) + TIME(0,0,0)</f>
        <v>41365</v>
      </c>
      <c r="C16498">
        <v>20.906604767000001</v>
      </c>
    </row>
    <row r="16499" spans="1:3" x14ac:dyDescent="0.25">
      <c r="A16499">
        <v>4869</v>
      </c>
      <c r="B16499" s="1">
        <f>DATE(2013,5,1) + TIME(0,0,0)</f>
        <v>41395</v>
      </c>
      <c r="C16499">
        <v>20.906900405999998</v>
      </c>
    </row>
    <row r="16500" spans="1:3" x14ac:dyDescent="0.25">
      <c r="A16500">
        <v>4900</v>
      </c>
      <c r="B16500" s="1">
        <f>DATE(2013,6,1) + TIME(0,0,0)</f>
        <v>41426</v>
      </c>
      <c r="C16500">
        <v>20.907197952000001</v>
      </c>
    </row>
    <row r="16501" spans="1:3" x14ac:dyDescent="0.25">
      <c r="A16501">
        <v>4930</v>
      </c>
      <c r="B16501" s="1">
        <f>DATE(2013,7,1) + TIME(0,0,0)</f>
        <v>41456</v>
      </c>
      <c r="C16501">
        <v>20.907482147</v>
      </c>
    </row>
    <row r="16502" spans="1:3" x14ac:dyDescent="0.25">
      <c r="A16502">
        <v>4961</v>
      </c>
      <c r="B16502" s="1">
        <f>DATE(2013,8,1) + TIME(0,0,0)</f>
        <v>41487</v>
      </c>
      <c r="C16502">
        <v>20.907770157000002</v>
      </c>
    </row>
    <row r="16503" spans="1:3" x14ac:dyDescent="0.25">
      <c r="A16503">
        <v>4992</v>
      </c>
      <c r="B16503" s="1">
        <f>DATE(2013,9,1) + TIME(0,0,0)</f>
        <v>41518</v>
      </c>
      <c r="C16503">
        <v>20.908052443999999</v>
      </c>
    </row>
    <row r="16504" spans="1:3" x14ac:dyDescent="0.25">
      <c r="A16504">
        <v>5022</v>
      </c>
      <c r="B16504" s="1">
        <f>DATE(2013,10,1) + TIME(0,0,0)</f>
        <v>41548</v>
      </c>
      <c r="C16504">
        <v>20.908321381</v>
      </c>
    </row>
    <row r="16505" spans="1:3" x14ac:dyDescent="0.25">
      <c r="A16505">
        <v>5053</v>
      </c>
      <c r="B16505" s="1">
        <f>DATE(2013,11,1) + TIME(0,0,0)</f>
        <v>41579</v>
      </c>
      <c r="C16505">
        <v>20.908594131000001</v>
      </c>
    </row>
    <row r="16506" spans="1:3" x14ac:dyDescent="0.25">
      <c r="A16506">
        <v>5083</v>
      </c>
      <c r="B16506" s="1">
        <f>DATE(2013,12,1) + TIME(0,0,0)</f>
        <v>41609</v>
      </c>
      <c r="C16506">
        <v>20.908855438</v>
      </c>
    </row>
    <row r="16507" spans="1:3" x14ac:dyDescent="0.25">
      <c r="A16507">
        <v>5114</v>
      </c>
      <c r="B16507" s="1">
        <f>DATE(2014,1,1) + TIME(0,0,0)</f>
        <v>41640</v>
      </c>
      <c r="C16507">
        <v>20.909118652</v>
      </c>
    </row>
    <row r="16508" spans="1:3" x14ac:dyDescent="0.25">
      <c r="A16508">
        <v>5145</v>
      </c>
      <c r="B16508" s="1">
        <f>DATE(2014,2,1) + TIME(0,0,0)</f>
        <v>41671</v>
      </c>
      <c r="C16508">
        <v>20.909379958999999</v>
      </c>
    </row>
    <row r="16509" spans="1:3" x14ac:dyDescent="0.25">
      <c r="A16509">
        <v>5173</v>
      </c>
      <c r="B16509" s="1">
        <f>DATE(2014,3,1) + TIME(0,0,0)</f>
        <v>41699</v>
      </c>
      <c r="C16509">
        <v>20.909610747999999</v>
      </c>
    </row>
    <row r="16510" spans="1:3" x14ac:dyDescent="0.25">
      <c r="A16510">
        <v>5204</v>
      </c>
      <c r="B16510" s="1">
        <f>DATE(2014,4,1) + TIME(0,0,0)</f>
        <v>41730</v>
      </c>
      <c r="C16510">
        <v>20.909862518000001</v>
      </c>
    </row>
    <row r="16511" spans="1:3" x14ac:dyDescent="0.25">
      <c r="A16511">
        <v>5234</v>
      </c>
      <c r="B16511" s="1">
        <f>DATE(2014,5,1) + TIME(0,0,0)</f>
        <v>41760</v>
      </c>
      <c r="C16511">
        <v>20.910102844000001</v>
      </c>
    </row>
    <row r="16512" spans="1:3" x14ac:dyDescent="0.25">
      <c r="A16512">
        <v>5265</v>
      </c>
      <c r="B16512" s="1">
        <f>DATE(2014,6,1) + TIME(0,0,0)</f>
        <v>41791</v>
      </c>
      <c r="C16512">
        <v>20.910348891999998</v>
      </c>
    </row>
    <row r="16513" spans="1:3" x14ac:dyDescent="0.25">
      <c r="A16513">
        <v>5295</v>
      </c>
      <c r="B16513" s="1">
        <f>DATE(2014,7,1) + TIME(0,0,0)</f>
        <v>41821</v>
      </c>
      <c r="C16513">
        <v>20.910581589</v>
      </c>
    </row>
    <row r="16514" spans="1:3" x14ac:dyDescent="0.25">
      <c r="A16514">
        <v>5326</v>
      </c>
      <c r="B16514" s="1">
        <f>DATE(2014,8,1) + TIME(0,0,0)</f>
        <v>41852</v>
      </c>
      <c r="C16514">
        <v>20.910820007000002</v>
      </c>
    </row>
    <row r="16515" spans="1:3" x14ac:dyDescent="0.25">
      <c r="A16515">
        <v>5357</v>
      </c>
      <c r="B16515" s="1">
        <f>DATE(2014,9,1) + TIME(0,0,0)</f>
        <v>41883</v>
      </c>
      <c r="C16515">
        <v>20.911054611000001</v>
      </c>
    </row>
    <row r="16516" spans="1:3" x14ac:dyDescent="0.25">
      <c r="A16516">
        <v>5387</v>
      </c>
      <c r="B16516" s="1">
        <f>DATE(2014,10,1) + TIME(0,0,0)</f>
        <v>41913</v>
      </c>
      <c r="C16516">
        <v>20.911277771000002</v>
      </c>
    </row>
    <row r="16517" spans="1:3" x14ac:dyDescent="0.25">
      <c r="A16517">
        <v>5418</v>
      </c>
      <c r="B16517" s="1">
        <f>DATE(2014,11,1) + TIME(0,0,0)</f>
        <v>41944</v>
      </c>
      <c r="C16517">
        <v>20.911506653</v>
      </c>
    </row>
    <row r="16518" spans="1:3" x14ac:dyDescent="0.25">
      <c r="A16518">
        <v>5448</v>
      </c>
      <c r="B16518" s="1">
        <f>DATE(2014,12,1) + TIME(0,0,0)</f>
        <v>41974</v>
      </c>
      <c r="C16518">
        <v>20.911725998000001</v>
      </c>
    </row>
    <row r="16519" spans="1:3" x14ac:dyDescent="0.25">
      <c r="A16519">
        <v>5479</v>
      </c>
      <c r="B16519" s="1">
        <f>DATE(2015,1,1) + TIME(0,0,0)</f>
        <v>42005</v>
      </c>
      <c r="C16519">
        <v>20.911949157999999</v>
      </c>
    </row>
    <row r="16520" spans="1:3" x14ac:dyDescent="0.25">
      <c r="A16520">
        <v>5510</v>
      </c>
      <c r="B16520" s="1">
        <f>DATE(2015,2,1) + TIME(0,0,0)</f>
        <v>42036</v>
      </c>
      <c r="C16520">
        <v>20.912168503</v>
      </c>
    </row>
    <row r="16521" spans="1:3" x14ac:dyDescent="0.25">
      <c r="A16521">
        <v>5538</v>
      </c>
      <c r="B16521" s="1">
        <f>DATE(2015,3,1) + TIME(0,0,0)</f>
        <v>42064</v>
      </c>
      <c r="C16521">
        <v>20.912364960000001</v>
      </c>
    </row>
    <row r="16522" spans="1:3" x14ac:dyDescent="0.25">
      <c r="A16522">
        <v>5569</v>
      </c>
      <c r="B16522" s="1">
        <f>DATE(2015,4,1) + TIME(0,0,0)</f>
        <v>42095</v>
      </c>
      <c r="C16522">
        <v>20.91258049</v>
      </c>
    </row>
    <row r="16523" spans="1:3" x14ac:dyDescent="0.25">
      <c r="A16523">
        <v>5599</v>
      </c>
      <c r="B16523" s="1">
        <f>DATE(2015,5,1) + TIME(0,0,0)</f>
        <v>42125</v>
      </c>
      <c r="C16523">
        <v>20.912786484000002</v>
      </c>
    </row>
    <row r="16524" spans="1:3" x14ac:dyDescent="0.25">
      <c r="A16524">
        <v>5630</v>
      </c>
      <c r="B16524" s="1">
        <f>DATE(2015,6,1) + TIME(0,0,0)</f>
        <v>42156</v>
      </c>
      <c r="C16524">
        <v>20.912998199</v>
      </c>
    </row>
    <row r="16525" spans="1:3" x14ac:dyDescent="0.25">
      <c r="A16525">
        <v>5660</v>
      </c>
      <c r="B16525" s="1">
        <f>DATE(2015,7,1) + TIME(0,0,0)</f>
        <v>42186</v>
      </c>
      <c r="C16525">
        <v>20.913200377999999</v>
      </c>
    </row>
    <row r="16526" spans="1:3" x14ac:dyDescent="0.25">
      <c r="A16526">
        <v>5691</v>
      </c>
      <c r="B16526" s="1">
        <f>DATE(2015,8,1) + TIME(0,0,0)</f>
        <v>42217</v>
      </c>
      <c r="C16526">
        <v>20.913406372000001</v>
      </c>
    </row>
    <row r="16527" spans="1:3" x14ac:dyDescent="0.25">
      <c r="A16527">
        <v>5722</v>
      </c>
      <c r="B16527" s="1">
        <f>DATE(2015,9,1) + TIME(0,0,0)</f>
        <v>42248</v>
      </c>
      <c r="C16527">
        <v>20.913610458000001</v>
      </c>
    </row>
    <row r="16528" spans="1:3" x14ac:dyDescent="0.25">
      <c r="A16528">
        <v>5752</v>
      </c>
      <c r="B16528" s="1">
        <f>DATE(2015,10,1) + TIME(0,0,0)</f>
        <v>42278</v>
      </c>
      <c r="C16528">
        <v>20.913806914999999</v>
      </c>
    </row>
    <row r="16529" spans="1:3" x14ac:dyDescent="0.25">
      <c r="A16529">
        <v>5783</v>
      </c>
      <c r="B16529" s="1">
        <f>DATE(2015,11,1) + TIME(0,0,0)</f>
        <v>42309</v>
      </c>
      <c r="C16529">
        <v>20.914007186999999</v>
      </c>
    </row>
    <row r="16530" spans="1:3" x14ac:dyDescent="0.25">
      <c r="A16530">
        <v>5813</v>
      </c>
      <c r="B16530" s="1">
        <f>DATE(2015,12,1) + TIME(0,0,0)</f>
        <v>42339</v>
      </c>
      <c r="C16530">
        <v>20.914201735999999</v>
      </c>
    </row>
    <row r="16531" spans="1:3" x14ac:dyDescent="0.25">
      <c r="A16531">
        <v>5844</v>
      </c>
      <c r="B16531" s="1">
        <f>DATE(2016,1,1) + TIME(0,0,0)</f>
        <v>42370</v>
      </c>
      <c r="C16531">
        <v>20.914398193</v>
      </c>
    </row>
    <row r="16532" spans="1:3" x14ac:dyDescent="0.25">
      <c r="A16532">
        <v>5875</v>
      </c>
      <c r="B16532" s="1">
        <f>DATE(2016,2,1) + TIME(0,0,0)</f>
        <v>42401</v>
      </c>
      <c r="C16532">
        <v>20.914594650000002</v>
      </c>
    </row>
    <row r="16533" spans="1:3" x14ac:dyDescent="0.25">
      <c r="A16533">
        <v>5904</v>
      </c>
      <c r="B16533" s="1">
        <f>DATE(2016,3,1) + TIME(0,0,0)</f>
        <v>42430</v>
      </c>
      <c r="C16533">
        <v>20.914775848000001</v>
      </c>
    </row>
    <row r="16534" spans="1:3" x14ac:dyDescent="0.25">
      <c r="A16534">
        <v>5935</v>
      </c>
      <c r="B16534" s="1">
        <f>DATE(2016,4,1) + TIME(0,0,0)</f>
        <v>42461</v>
      </c>
      <c r="C16534">
        <v>20.914970398000001</v>
      </c>
    </row>
    <row r="16535" spans="1:3" x14ac:dyDescent="0.25">
      <c r="A16535">
        <v>5965</v>
      </c>
      <c r="B16535" s="1">
        <f>DATE(2016,5,1) + TIME(0,0,0)</f>
        <v>42491</v>
      </c>
      <c r="C16535">
        <v>20.915155411000001</v>
      </c>
    </row>
    <row r="16536" spans="1:3" x14ac:dyDescent="0.25">
      <c r="A16536">
        <v>5996</v>
      </c>
      <c r="B16536" s="1">
        <f>DATE(2016,6,1) + TIME(0,0,0)</f>
        <v>42522</v>
      </c>
      <c r="C16536">
        <v>20.915346146000001</v>
      </c>
    </row>
    <row r="16537" spans="1:3" x14ac:dyDescent="0.25">
      <c r="A16537">
        <v>6026</v>
      </c>
      <c r="B16537" s="1">
        <f>DATE(2016,7,1) + TIME(0,0,0)</f>
        <v>42552</v>
      </c>
      <c r="C16537">
        <v>20.915529250999999</v>
      </c>
    </row>
    <row r="16538" spans="1:3" x14ac:dyDescent="0.25">
      <c r="A16538">
        <v>6057</v>
      </c>
      <c r="B16538" s="1">
        <f>DATE(2016,8,1) + TIME(0,0,0)</f>
        <v>42583</v>
      </c>
      <c r="C16538">
        <v>20.915716171</v>
      </c>
    </row>
    <row r="16539" spans="1:3" x14ac:dyDescent="0.25">
      <c r="A16539">
        <v>6088</v>
      </c>
      <c r="B16539" s="1">
        <f>DATE(2016,9,1) + TIME(0,0,0)</f>
        <v>42614</v>
      </c>
      <c r="C16539">
        <v>20.915903091000001</v>
      </c>
    </row>
    <row r="16540" spans="1:3" x14ac:dyDescent="0.25">
      <c r="A16540">
        <v>6118</v>
      </c>
      <c r="B16540" s="1">
        <f>DATE(2016,10,1) + TIME(0,0,0)</f>
        <v>42644</v>
      </c>
      <c r="C16540">
        <v>20.916084290000001</v>
      </c>
    </row>
    <row r="16541" spans="1:3" x14ac:dyDescent="0.25">
      <c r="A16541">
        <v>6149</v>
      </c>
      <c r="B16541" s="1">
        <f>DATE(2016,11,1) + TIME(0,0,0)</f>
        <v>42675</v>
      </c>
      <c r="C16541">
        <v>20.916269302</v>
      </c>
    </row>
    <row r="16542" spans="1:3" x14ac:dyDescent="0.25">
      <c r="A16542">
        <v>6179</v>
      </c>
      <c r="B16542" s="1">
        <f>DATE(2016,12,1) + TIME(0,0,0)</f>
        <v>42705</v>
      </c>
      <c r="C16542">
        <v>20.916446686</v>
      </c>
    </row>
    <row r="16543" spans="1:3" x14ac:dyDescent="0.25">
      <c r="A16543">
        <v>6210</v>
      </c>
      <c r="B16543" s="1">
        <f>DATE(2017,1,1) + TIME(0,0,0)</f>
        <v>42736</v>
      </c>
      <c r="C16543">
        <v>20.916629790999998</v>
      </c>
    </row>
    <row r="16544" spans="1:3" x14ac:dyDescent="0.25">
      <c r="A16544">
        <v>6241</v>
      </c>
      <c r="B16544" s="1">
        <f>DATE(2017,2,1) + TIME(0,0,0)</f>
        <v>42767</v>
      </c>
      <c r="C16544">
        <v>20.916812897</v>
      </c>
    </row>
    <row r="16545" spans="1:3" x14ac:dyDescent="0.25">
      <c r="A16545">
        <v>6269</v>
      </c>
      <c r="B16545" s="1">
        <f>DATE(2017,3,1) + TIME(0,0,0)</f>
        <v>42795</v>
      </c>
      <c r="C16545">
        <v>20.916976929</v>
      </c>
    </row>
    <row r="16546" spans="1:3" x14ac:dyDescent="0.25">
      <c r="A16546">
        <v>6300</v>
      </c>
      <c r="B16546" s="1">
        <f>DATE(2017,4,1) + TIME(0,0,0)</f>
        <v>42826</v>
      </c>
      <c r="C16546">
        <v>20.917156218999999</v>
      </c>
    </row>
    <row r="16547" spans="1:3" x14ac:dyDescent="0.25">
      <c r="A16547">
        <v>6330</v>
      </c>
      <c r="B16547" s="1">
        <f>DATE(2017,5,1) + TIME(0,0,0)</f>
        <v>42856</v>
      </c>
      <c r="C16547">
        <v>20.917331696000002</v>
      </c>
    </row>
    <row r="16548" spans="1:3" x14ac:dyDescent="0.25">
      <c r="A16548">
        <v>6361</v>
      </c>
      <c r="B16548" s="1">
        <f>DATE(2017,6,1) + TIME(0,0,0)</f>
        <v>42887</v>
      </c>
      <c r="C16548">
        <v>20.917510986</v>
      </c>
    </row>
    <row r="16549" spans="1:3" x14ac:dyDescent="0.25">
      <c r="A16549">
        <v>6391</v>
      </c>
      <c r="B16549" s="1">
        <f>DATE(2017,7,1) + TIME(0,0,0)</f>
        <v>42917</v>
      </c>
      <c r="C16549">
        <v>20.917684555000001</v>
      </c>
    </row>
    <row r="16550" spans="1:3" x14ac:dyDescent="0.25">
      <c r="A16550">
        <v>6422</v>
      </c>
      <c r="B16550" s="1">
        <f>DATE(2017,8,1) + TIME(0,0,0)</f>
        <v>42948</v>
      </c>
      <c r="C16550">
        <v>20.917861938000001</v>
      </c>
    </row>
    <row r="16551" spans="1:3" x14ac:dyDescent="0.25">
      <c r="A16551">
        <v>6453</v>
      </c>
      <c r="B16551" s="1">
        <f>DATE(2017,9,1) + TIME(0,0,0)</f>
        <v>42979</v>
      </c>
      <c r="C16551">
        <v>20.918039321999998</v>
      </c>
    </row>
    <row r="16552" spans="1:3" x14ac:dyDescent="0.25">
      <c r="A16552">
        <v>6483</v>
      </c>
      <c r="B16552" s="1">
        <f>DATE(2017,10,1) + TIME(0,0,0)</f>
        <v>43009</v>
      </c>
      <c r="C16552">
        <v>20.918210983000002</v>
      </c>
    </row>
    <row r="16553" spans="1:3" x14ac:dyDescent="0.25">
      <c r="A16553">
        <v>6514</v>
      </c>
      <c r="B16553" s="1">
        <f>DATE(2017,11,1) + TIME(0,0,0)</f>
        <v>43040</v>
      </c>
      <c r="C16553">
        <v>20.918388366999999</v>
      </c>
    </row>
    <row r="16554" spans="1:3" x14ac:dyDescent="0.25">
      <c r="A16554">
        <v>6544</v>
      </c>
      <c r="B16554" s="1">
        <f>DATE(2017,12,1) + TIME(0,0,0)</f>
        <v>43070</v>
      </c>
      <c r="C16554">
        <v>20.918560028000002</v>
      </c>
    </row>
    <row r="16555" spans="1:3" x14ac:dyDescent="0.25">
      <c r="A16555">
        <v>6575</v>
      </c>
      <c r="B16555" s="1">
        <f>DATE(2018,1,1) + TIME(0,0,0)</f>
        <v>43101</v>
      </c>
      <c r="C16555">
        <v>20.918735504000001</v>
      </c>
    </row>
    <row r="16556" spans="1:3" x14ac:dyDescent="0.25">
      <c r="A16556">
        <v>6606</v>
      </c>
      <c r="B16556" s="1">
        <f>DATE(2018,2,1) + TIME(0,0,0)</f>
        <v>43132</v>
      </c>
      <c r="C16556">
        <v>20.91891098</v>
      </c>
    </row>
    <row r="16557" spans="1:3" x14ac:dyDescent="0.25">
      <c r="A16557">
        <v>6634</v>
      </c>
      <c r="B16557" s="1">
        <f>DATE(2018,3,1) + TIME(0,0,0)</f>
        <v>43160</v>
      </c>
      <c r="C16557">
        <v>20.919069289999999</v>
      </c>
    </row>
    <row r="16558" spans="1:3" x14ac:dyDescent="0.25">
      <c r="A16558">
        <v>6665</v>
      </c>
      <c r="B16558" s="1">
        <f>DATE(2018,4,1) + TIME(0,0,0)</f>
        <v>43191</v>
      </c>
      <c r="C16558">
        <v>20.919244765999998</v>
      </c>
    </row>
    <row r="16559" spans="1:3" x14ac:dyDescent="0.25">
      <c r="A16559">
        <v>6695</v>
      </c>
      <c r="B16559" s="1">
        <f>DATE(2018,5,1) + TIME(0,0,0)</f>
        <v>43221</v>
      </c>
      <c r="C16559">
        <v>20.91941452</v>
      </c>
    </row>
    <row r="16560" spans="1:3" x14ac:dyDescent="0.25">
      <c r="A16560">
        <v>6726</v>
      </c>
      <c r="B16560" s="1">
        <f>DATE(2018,6,1) + TIME(0,0,0)</f>
        <v>43252</v>
      </c>
      <c r="C16560">
        <v>20.919588089000001</v>
      </c>
    </row>
    <row r="16561" spans="1:3" x14ac:dyDescent="0.25">
      <c r="A16561">
        <v>6756</v>
      </c>
      <c r="B16561" s="1">
        <f>DATE(2018,7,1) + TIME(0,0,0)</f>
        <v>43282</v>
      </c>
      <c r="C16561">
        <v>20.919757842999999</v>
      </c>
    </row>
    <row r="16562" spans="1:3" x14ac:dyDescent="0.25">
      <c r="A16562">
        <v>6787</v>
      </c>
      <c r="B16562" s="1">
        <f>DATE(2018,8,1) + TIME(0,0,0)</f>
        <v>43313</v>
      </c>
      <c r="C16562">
        <v>20.919931412</v>
      </c>
    </row>
    <row r="16563" spans="1:3" x14ac:dyDescent="0.25">
      <c r="A16563">
        <v>6818</v>
      </c>
      <c r="B16563" s="1">
        <f>DATE(2018,9,1) + TIME(0,0,0)</f>
        <v>43344</v>
      </c>
      <c r="C16563">
        <v>20.920104980000001</v>
      </c>
    </row>
    <row r="16564" spans="1:3" x14ac:dyDescent="0.25">
      <c r="A16564">
        <v>6848</v>
      </c>
      <c r="B16564" s="1">
        <f>DATE(2018,10,1) + TIME(0,0,0)</f>
        <v>43374</v>
      </c>
      <c r="C16564">
        <v>20.920274733999999</v>
      </c>
    </row>
    <row r="16565" spans="1:3" x14ac:dyDescent="0.25">
      <c r="A16565">
        <v>6879</v>
      </c>
      <c r="B16565" s="1">
        <f>DATE(2018,11,1) + TIME(0,0,0)</f>
        <v>43405</v>
      </c>
      <c r="C16565">
        <v>20.920448303000001</v>
      </c>
    </row>
    <row r="16566" spans="1:3" x14ac:dyDescent="0.25">
      <c r="A16566">
        <v>6909</v>
      </c>
      <c r="B16566" s="1">
        <f>DATE(2018,12,1) + TIME(0,0,0)</f>
        <v>43435</v>
      </c>
      <c r="C16566">
        <v>20.920616150000001</v>
      </c>
    </row>
    <row r="16567" spans="1:3" x14ac:dyDescent="0.25">
      <c r="A16567">
        <v>6940</v>
      </c>
      <c r="B16567" s="1">
        <f>DATE(2019,1,1) + TIME(0,0,0)</f>
        <v>43466</v>
      </c>
      <c r="C16567">
        <v>20.920789718999998</v>
      </c>
    </row>
    <row r="16568" spans="1:3" x14ac:dyDescent="0.25">
      <c r="A16568">
        <v>6971</v>
      </c>
      <c r="B16568" s="1">
        <f>DATE(2019,2,1) + TIME(0,0,0)</f>
        <v>43497</v>
      </c>
      <c r="C16568">
        <v>20.920965195000001</v>
      </c>
    </row>
    <row r="16569" spans="1:3" x14ac:dyDescent="0.25">
      <c r="A16569">
        <v>6999</v>
      </c>
      <c r="B16569" s="1">
        <f>DATE(2019,3,1) + TIME(0,0,0)</f>
        <v>43525</v>
      </c>
      <c r="C16569">
        <v>20.921121596999999</v>
      </c>
    </row>
    <row r="16570" spans="1:3" x14ac:dyDescent="0.25">
      <c r="A16570">
        <v>7030</v>
      </c>
      <c r="B16570" s="1">
        <f>DATE(2019,4,1) + TIME(0,0,0)</f>
        <v>43556</v>
      </c>
      <c r="C16570">
        <v>20.921295166</v>
      </c>
    </row>
    <row r="16571" spans="1:3" x14ac:dyDescent="0.25">
      <c r="A16571">
        <v>7060</v>
      </c>
      <c r="B16571" s="1">
        <f>DATE(2019,5,1) + TIME(0,0,0)</f>
        <v>43586</v>
      </c>
      <c r="C16571">
        <v>20.921463013</v>
      </c>
    </row>
    <row r="16572" spans="1:3" x14ac:dyDescent="0.25">
      <c r="A16572">
        <v>7091</v>
      </c>
      <c r="B16572" s="1">
        <f>DATE(2019,6,1) + TIME(0,0,0)</f>
        <v>43617</v>
      </c>
      <c r="C16572">
        <v>20.921636581000001</v>
      </c>
    </row>
    <row r="16573" spans="1:3" x14ac:dyDescent="0.25">
      <c r="A16573">
        <v>7121</v>
      </c>
      <c r="B16573" s="1">
        <f>DATE(2019,7,1) + TIME(0,0,0)</f>
        <v>43647</v>
      </c>
      <c r="C16573">
        <v>20.921806334999999</v>
      </c>
    </row>
    <row r="16574" spans="1:3" x14ac:dyDescent="0.25">
      <c r="A16574">
        <v>7152</v>
      </c>
      <c r="B16574" s="1">
        <f>DATE(2019,8,1) + TIME(0,0,0)</f>
        <v>43678</v>
      </c>
      <c r="C16574">
        <v>20.921979904000001</v>
      </c>
    </row>
    <row r="16575" spans="1:3" x14ac:dyDescent="0.25">
      <c r="A16575">
        <v>7183</v>
      </c>
      <c r="B16575" s="1">
        <f>DATE(2019,9,1) + TIME(0,0,0)</f>
        <v>43709</v>
      </c>
      <c r="C16575">
        <v>20.922153473000002</v>
      </c>
    </row>
    <row r="16576" spans="1:3" x14ac:dyDescent="0.25">
      <c r="A16576">
        <v>7213</v>
      </c>
      <c r="B16576" s="1">
        <f>DATE(2019,10,1) + TIME(0,0,0)</f>
        <v>43739</v>
      </c>
      <c r="C16576">
        <v>20.922323227</v>
      </c>
    </row>
    <row r="16577" spans="1:3" x14ac:dyDescent="0.25">
      <c r="A16577">
        <v>7244</v>
      </c>
      <c r="B16577" s="1">
        <f>DATE(2019,11,1) + TIME(0,0,0)</f>
        <v>43770</v>
      </c>
      <c r="C16577">
        <v>20.922496796000001</v>
      </c>
    </row>
    <row r="16578" spans="1:3" x14ac:dyDescent="0.25">
      <c r="A16578">
        <v>7274</v>
      </c>
      <c r="B16578" s="1">
        <f>DATE(2019,12,1) + TIME(0,0,0)</f>
        <v>43800</v>
      </c>
      <c r="C16578">
        <v>20.922666549999999</v>
      </c>
    </row>
    <row r="16579" spans="1:3" x14ac:dyDescent="0.25">
      <c r="A16579">
        <v>7305</v>
      </c>
      <c r="B16579" s="1">
        <f>DATE(2020,1,1) + TIME(0,0,0)</f>
        <v>43831</v>
      </c>
      <c r="C16579">
        <v>20.922842026000001</v>
      </c>
    </row>
    <row r="16580" spans="1:3" x14ac:dyDescent="0.25">
      <c r="A16580">
        <v>7336</v>
      </c>
      <c r="B16580" s="1">
        <f>DATE(2020,2,1) + TIME(0,0,0)</f>
        <v>43862</v>
      </c>
      <c r="C16580">
        <v>20.923017502</v>
      </c>
    </row>
    <row r="16581" spans="1:3" x14ac:dyDescent="0.25">
      <c r="A16581">
        <v>7365</v>
      </c>
      <c r="B16581" s="1">
        <f>DATE(2020,3,1) + TIME(0,0,0)</f>
        <v>43891</v>
      </c>
      <c r="C16581">
        <v>20.923181534000001</v>
      </c>
    </row>
    <row r="16582" spans="1:3" x14ac:dyDescent="0.25">
      <c r="A16582">
        <v>7396</v>
      </c>
      <c r="B16582" s="1">
        <f>DATE(2020,4,1) + TIME(0,0,0)</f>
        <v>43922</v>
      </c>
      <c r="C16582">
        <v>20.92335701</v>
      </c>
    </row>
    <row r="16583" spans="1:3" x14ac:dyDescent="0.25">
      <c r="A16583">
        <v>7426</v>
      </c>
      <c r="B16583" s="1">
        <f>DATE(2020,5,1) + TIME(0,0,0)</f>
        <v>43952</v>
      </c>
      <c r="C16583">
        <v>20.923526764000002</v>
      </c>
    </row>
    <row r="16584" spans="1:3" x14ac:dyDescent="0.25">
      <c r="A16584">
        <v>7457</v>
      </c>
      <c r="B16584" s="1">
        <f>DATE(2020,6,1) + TIME(0,0,0)</f>
        <v>43983</v>
      </c>
      <c r="C16584">
        <v>20.923702240000001</v>
      </c>
    </row>
    <row r="16585" spans="1:3" x14ac:dyDescent="0.25">
      <c r="A16585">
        <v>7487</v>
      </c>
      <c r="B16585" s="1">
        <f>DATE(2020,7,1) + TIME(0,0,0)</f>
        <v>44013</v>
      </c>
      <c r="C16585">
        <v>20.923873901</v>
      </c>
    </row>
    <row r="16586" spans="1:3" x14ac:dyDescent="0.25">
      <c r="A16586">
        <v>7518</v>
      </c>
      <c r="B16586" s="1">
        <f>DATE(2020,8,1) + TIME(0,0,0)</f>
        <v>44044</v>
      </c>
      <c r="C16586">
        <v>20.924051285000001</v>
      </c>
    </row>
    <row r="16587" spans="1:3" x14ac:dyDescent="0.25">
      <c r="A16587">
        <v>7549</v>
      </c>
      <c r="B16587" s="1">
        <f>DATE(2020,9,1) + TIME(0,0,0)</f>
        <v>44075</v>
      </c>
      <c r="C16587">
        <v>20.924226761</v>
      </c>
    </row>
    <row r="16588" spans="1:3" x14ac:dyDescent="0.25">
      <c r="A16588">
        <v>7579</v>
      </c>
      <c r="B16588" s="1">
        <f>DATE(2020,10,1) + TIME(0,0,0)</f>
        <v>44105</v>
      </c>
      <c r="C16588">
        <v>20.924398421999999</v>
      </c>
    </row>
    <row r="16589" spans="1:3" x14ac:dyDescent="0.25">
      <c r="A16589">
        <v>7610</v>
      </c>
      <c r="B16589" s="1">
        <f>DATE(2020,11,1) + TIME(0,0,0)</f>
        <v>44136</v>
      </c>
      <c r="C16589">
        <v>20.924575806</v>
      </c>
    </row>
    <row r="16590" spans="1:3" x14ac:dyDescent="0.25">
      <c r="A16590">
        <v>7640</v>
      </c>
      <c r="B16590" s="1">
        <f>DATE(2020,12,1) + TIME(0,0,0)</f>
        <v>44166</v>
      </c>
      <c r="C16590">
        <v>20.924747467</v>
      </c>
    </row>
    <row r="16591" spans="1:3" x14ac:dyDescent="0.25">
      <c r="A16591">
        <v>7671</v>
      </c>
      <c r="B16591" s="1">
        <f>DATE(2021,1,1) + TIME(0,0,0)</f>
        <v>44197</v>
      </c>
      <c r="C16591">
        <v>20.924926758000002</v>
      </c>
    </row>
    <row r="16592" spans="1:3" x14ac:dyDescent="0.25">
      <c r="A16592">
        <v>7702</v>
      </c>
      <c r="B16592" s="1">
        <f>DATE(2021,2,1) + TIME(0,0,0)</f>
        <v>44228</v>
      </c>
      <c r="C16592">
        <v>20.925104140999998</v>
      </c>
    </row>
    <row r="16593" spans="1:3" x14ac:dyDescent="0.25">
      <c r="A16593">
        <v>7730</v>
      </c>
      <c r="B16593" s="1">
        <f>DATE(2021,3,1) + TIME(0,0,0)</f>
        <v>44256</v>
      </c>
      <c r="C16593">
        <v>20.925266266000001</v>
      </c>
    </row>
    <row r="16594" spans="1:3" x14ac:dyDescent="0.25">
      <c r="A16594">
        <v>7761</v>
      </c>
      <c r="B16594" s="1">
        <f>DATE(2021,4,1) + TIME(0,0,0)</f>
        <v>44287</v>
      </c>
      <c r="C16594">
        <v>20.925445557</v>
      </c>
    </row>
    <row r="16595" spans="1:3" x14ac:dyDescent="0.25">
      <c r="A16595">
        <v>7791</v>
      </c>
      <c r="B16595" s="1">
        <f>DATE(2021,5,1) + TIME(0,0,0)</f>
        <v>44317</v>
      </c>
      <c r="C16595">
        <v>20.925619125000001</v>
      </c>
    </row>
    <row r="16596" spans="1:3" x14ac:dyDescent="0.25">
      <c r="A16596">
        <v>7822</v>
      </c>
      <c r="B16596" s="1">
        <f>DATE(2021,6,1) + TIME(0,0,0)</f>
        <v>44348</v>
      </c>
      <c r="C16596">
        <v>20.925798415999999</v>
      </c>
    </row>
    <row r="16597" spans="1:3" x14ac:dyDescent="0.25">
      <c r="A16597">
        <v>7852</v>
      </c>
      <c r="B16597" s="1">
        <f>DATE(2021,7,1) + TIME(0,0,0)</f>
        <v>44378</v>
      </c>
      <c r="C16597">
        <v>20.925973891999998</v>
      </c>
    </row>
    <row r="16598" spans="1:3" x14ac:dyDescent="0.25">
      <c r="A16598">
        <v>7883</v>
      </c>
      <c r="B16598" s="1">
        <f>DATE(2021,8,1) + TIME(0,0,0)</f>
        <v>44409</v>
      </c>
      <c r="C16598">
        <v>20.926153183</v>
      </c>
    </row>
    <row r="16599" spans="1:3" x14ac:dyDescent="0.25">
      <c r="A16599">
        <v>7914</v>
      </c>
      <c r="B16599" s="1">
        <f>DATE(2021,9,1) + TIME(0,0,0)</f>
        <v>44440</v>
      </c>
      <c r="C16599">
        <v>20.926334381</v>
      </c>
    </row>
    <row r="16600" spans="1:3" x14ac:dyDescent="0.25">
      <c r="A16600">
        <v>7944</v>
      </c>
      <c r="B16600" s="1">
        <f>DATE(2021,10,1) + TIME(0,0,0)</f>
        <v>44470</v>
      </c>
      <c r="C16600">
        <v>20.926509856999999</v>
      </c>
    </row>
    <row r="16601" spans="1:3" x14ac:dyDescent="0.25">
      <c r="A16601">
        <v>7975</v>
      </c>
      <c r="B16601" s="1">
        <f>DATE(2021,11,1) + TIME(0,0,0)</f>
        <v>44501</v>
      </c>
      <c r="C16601">
        <v>20.926691054999999</v>
      </c>
    </row>
    <row r="16602" spans="1:3" x14ac:dyDescent="0.25">
      <c r="A16602">
        <v>8005</v>
      </c>
      <c r="B16602" s="1">
        <f>DATE(2021,12,1) + TIME(0,0,0)</f>
        <v>44531</v>
      </c>
      <c r="C16602">
        <v>20.926868439</v>
      </c>
    </row>
    <row r="16603" spans="1:3" x14ac:dyDescent="0.25">
      <c r="A16603">
        <v>8036</v>
      </c>
      <c r="B16603" s="1">
        <f>DATE(2022,1,1) + TIME(0,0,0)</f>
        <v>44562</v>
      </c>
      <c r="C16603">
        <v>20.927049637</v>
      </c>
    </row>
    <row r="16604" spans="1:3" x14ac:dyDescent="0.25">
      <c r="A16604">
        <v>8067</v>
      </c>
      <c r="B16604" s="1">
        <f>DATE(2022,2,1) + TIME(0,0,0)</f>
        <v>44593</v>
      </c>
      <c r="C16604">
        <v>20.927232742000001</v>
      </c>
    </row>
    <row r="16605" spans="1:3" x14ac:dyDescent="0.25">
      <c r="A16605">
        <v>8095</v>
      </c>
      <c r="B16605" s="1">
        <f>DATE(2022,3,1) + TIME(0,0,0)</f>
        <v>44621</v>
      </c>
      <c r="C16605">
        <v>20.927398682</v>
      </c>
    </row>
    <row r="16606" spans="1:3" x14ac:dyDescent="0.25">
      <c r="A16606">
        <v>8126</v>
      </c>
      <c r="B16606" s="1">
        <f>DATE(2022,4,1) + TIME(0,0,0)</f>
        <v>44652</v>
      </c>
      <c r="C16606">
        <v>20.927581787000001</v>
      </c>
    </row>
    <row r="16607" spans="1:3" x14ac:dyDescent="0.25">
      <c r="A16607">
        <v>8156</v>
      </c>
      <c r="B16607" s="1">
        <f>DATE(2022,5,1) + TIME(0,0,0)</f>
        <v>44682</v>
      </c>
      <c r="C16607">
        <v>20.927759171000002</v>
      </c>
    </row>
    <row r="16608" spans="1:3" x14ac:dyDescent="0.25">
      <c r="A16608">
        <v>8187</v>
      </c>
      <c r="B16608" s="1">
        <f>DATE(2022,6,1) + TIME(0,0,0)</f>
        <v>44713</v>
      </c>
      <c r="C16608">
        <v>20.927944183000001</v>
      </c>
    </row>
    <row r="16609" spans="1:3" x14ac:dyDescent="0.25">
      <c r="A16609">
        <v>8217</v>
      </c>
      <c r="B16609" s="1">
        <f>DATE(2022,7,1) + TIME(0,0,0)</f>
        <v>44743</v>
      </c>
      <c r="C16609">
        <v>20.928123474</v>
      </c>
    </row>
    <row r="16610" spans="1:3" x14ac:dyDescent="0.25">
      <c r="A16610">
        <v>8248</v>
      </c>
      <c r="B16610" s="1">
        <f>DATE(2022,8,1) + TIME(0,0,0)</f>
        <v>44774</v>
      </c>
      <c r="C16610">
        <v>20.928308486999999</v>
      </c>
    </row>
    <row r="16611" spans="1:3" x14ac:dyDescent="0.25">
      <c r="A16611">
        <v>8279</v>
      </c>
      <c r="B16611" s="1">
        <f>DATE(2022,9,1) + TIME(0,0,0)</f>
        <v>44805</v>
      </c>
      <c r="C16611">
        <v>20.928493499999998</v>
      </c>
    </row>
    <row r="16612" spans="1:3" x14ac:dyDescent="0.25">
      <c r="A16612">
        <v>8309</v>
      </c>
      <c r="B16612" s="1">
        <f>DATE(2022,10,1) + TIME(0,0,0)</f>
        <v>44835</v>
      </c>
      <c r="C16612">
        <v>20.928672791</v>
      </c>
    </row>
    <row r="16613" spans="1:3" x14ac:dyDescent="0.25">
      <c r="A16613">
        <v>8340</v>
      </c>
      <c r="B16613" s="1">
        <f>DATE(2022,11,1) + TIME(0,0,0)</f>
        <v>44866</v>
      </c>
      <c r="C16613">
        <v>20.928859711000001</v>
      </c>
    </row>
    <row r="16614" spans="1:3" x14ac:dyDescent="0.25">
      <c r="A16614">
        <v>8370</v>
      </c>
      <c r="B16614" s="1">
        <f>DATE(2022,12,1) + TIME(0,0,0)</f>
        <v>44896</v>
      </c>
      <c r="C16614">
        <v>20.929040909000001</v>
      </c>
    </row>
    <row r="16615" spans="1:3" x14ac:dyDescent="0.25">
      <c r="A16615">
        <v>8401</v>
      </c>
      <c r="B16615" s="1">
        <f>DATE(2023,1,1) + TIME(0,0,0)</f>
        <v>44927</v>
      </c>
      <c r="C16615">
        <v>20.929227828999998</v>
      </c>
    </row>
    <row r="16616" spans="1:3" x14ac:dyDescent="0.25">
      <c r="A16616">
        <v>8432</v>
      </c>
      <c r="B16616" s="1">
        <f>DATE(2023,2,1) + TIME(0,0,0)</f>
        <v>44958</v>
      </c>
      <c r="C16616">
        <v>20.929414748999999</v>
      </c>
    </row>
    <row r="16617" spans="1:3" x14ac:dyDescent="0.25">
      <c r="A16617">
        <v>8460</v>
      </c>
      <c r="B16617" s="1">
        <f>DATE(2023,3,1) + TIME(0,0,0)</f>
        <v>44986</v>
      </c>
      <c r="C16617">
        <v>20.929584503000001</v>
      </c>
    </row>
    <row r="16618" spans="1:3" x14ac:dyDescent="0.25">
      <c r="A16618">
        <v>8491</v>
      </c>
      <c r="B16618" s="1">
        <f>DATE(2023,4,1) + TIME(0,0,0)</f>
        <v>45017</v>
      </c>
      <c r="C16618">
        <v>20.929773331</v>
      </c>
    </row>
    <row r="16619" spans="1:3" x14ac:dyDescent="0.25">
      <c r="A16619">
        <v>8521</v>
      </c>
      <c r="B16619" s="1">
        <f>DATE(2023,5,1) + TIME(0,0,0)</f>
        <v>45047</v>
      </c>
      <c r="C16619">
        <v>20.929956436000001</v>
      </c>
    </row>
    <row r="16620" spans="1:3" x14ac:dyDescent="0.25">
      <c r="A16620">
        <v>8552</v>
      </c>
      <c r="B16620" s="1">
        <f>DATE(2023,6,1) + TIME(0,0,0)</f>
        <v>45078</v>
      </c>
      <c r="C16620">
        <v>20.930145264</v>
      </c>
    </row>
    <row r="16621" spans="1:3" x14ac:dyDescent="0.25">
      <c r="A16621">
        <v>8582</v>
      </c>
      <c r="B16621" s="1">
        <f>DATE(2023,7,1) + TIME(0,0,0)</f>
        <v>45108</v>
      </c>
      <c r="C16621">
        <v>20.930330275999999</v>
      </c>
    </row>
    <row r="16622" spans="1:3" x14ac:dyDescent="0.25">
      <c r="A16622">
        <v>8613</v>
      </c>
      <c r="B16622" s="1">
        <f>DATE(2023,8,1) + TIME(0,0,0)</f>
        <v>45139</v>
      </c>
      <c r="C16622">
        <v>20.930519103999998</v>
      </c>
    </row>
    <row r="16623" spans="1:3" x14ac:dyDescent="0.25">
      <c r="A16623">
        <v>8644</v>
      </c>
      <c r="B16623" s="1">
        <f>DATE(2023,9,1) + TIME(0,0,0)</f>
        <v>45170</v>
      </c>
      <c r="C16623">
        <v>20.930709838999999</v>
      </c>
    </row>
    <row r="16624" spans="1:3" x14ac:dyDescent="0.25">
      <c r="A16624">
        <v>8674</v>
      </c>
      <c r="B16624" s="1">
        <f>DATE(2023,10,1) + TIME(0,0,0)</f>
        <v>45200</v>
      </c>
      <c r="C16624">
        <v>20.930894852000002</v>
      </c>
    </row>
    <row r="16625" spans="1:3" x14ac:dyDescent="0.25">
      <c r="A16625">
        <v>8705</v>
      </c>
      <c r="B16625" s="1">
        <f>DATE(2023,11,1) + TIME(0,0,0)</f>
        <v>45231</v>
      </c>
      <c r="C16625">
        <v>20.931087494</v>
      </c>
    </row>
    <row r="16626" spans="1:3" x14ac:dyDescent="0.25">
      <c r="A16626">
        <v>8735</v>
      </c>
      <c r="B16626" s="1">
        <f>DATE(2023,12,1) + TIME(0,0,0)</f>
        <v>45261</v>
      </c>
      <c r="C16626">
        <v>20.931272506999999</v>
      </c>
    </row>
    <row r="16627" spans="1:3" x14ac:dyDescent="0.25">
      <c r="A16627">
        <v>8766</v>
      </c>
      <c r="B16627" s="1">
        <f>DATE(2024,1,1) + TIME(0,0,0)</f>
        <v>45292</v>
      </c>
      <c r="C16627">
        <v>20.931465149000001</v>
      </c>
    </row>
    <row r="16628" spans="1:3" x14ac:dyDescent="0.25">
      <c r="A16628">
        <v>8797</v>
      </c>
      <c r="B16628" s="1">
        <f>DATE(2024,2,1) + TIME(0,0,0)</f>
        <v>45323</v>
      </c>
      <c r="C16628">
        <v>20.931657790999999</v>
      </c>
    </row>
    <row r="16629" spans="1:3" x14ac:dyDescent="0.25">
      <c r="A16629">
        <v>8826</v>
      </c>
      <c r="B16629" s="1">
        <f>DATE(2024,3,1) + TIME(0,0,0)</f>
        <v>45352</v>
      </c>
      <c r="C16629">
        <v>20.931837082000001</v>
      </c>
    </row>
    <row r="16630" spans="1:3" x14ac:dyDescent="0.25">
      <c r="A16630">
        <v>8857</v>
      </c>
      <c r="B16630" s="1">
        <f>DATE(2024,4,1) + TIME(0,0,0)</f>
        <v>45383</v>
      </c>
      <c r="C16630">
        <v>20.932031631000001</v>
      </c>
    </row>
    <row r="16631" spans="1:3" x14ac:dyDescent="0.25">
      <c r="A16631">
        <v>8887</v>
      </c>
      <c r="B16631" s="1">
        <f>DATE(2024,5,1) + TIME(0,0,0)</f>
        <v>45413</v>
      </c>
      <c r="C16631">
        <v>20.932218551999998</v>
      </c>
    </row>
    <row r="16632" spans="1:3" x14ac:dyDescent="0.25">
      <c r="A16632">
        <v>8918</v>
      </c>
      <c r="B16632" s="1">
        <f>DATE(2024,6,1) + TIME(0,0,0)</f>
        <v>45444</v>
      </c>
      <c r="C16632">
        <v>20.932413101000002</v>
      </c>
    </row>
    <row r="16633" spans="1:3" x14ac:dyDescent="0.25">
      <c r="A16633">
        <v>8948</v>
      </c>
      <c r="B16633" s="1">
        <f>DATE(2024,7,1) + TIME(0,0,0)</f>
        <v>45474</v>
      </c>
      <c r="C16633">
        <v>20.932601929</v>
      </c>
    </row>
    <row r="16634" spans="1:3" x14ac:dyDescent="0.25">
      <c r="A16634">
        <v>8979</v>
      </c>
      <c r="B16634" s="1">
        <f>DATE(2024,8,1) + TIME(0,0,0)</f>
        <v>45505</v>
      </c>
      <c r="C16634">
        <v>20.932796478</v>
      </c>
    </row>
    <row r="16635" spans="1:3" x14ac:dyDescent="0.25">
      <c r="A16635">
        <v>9010</v>
      </c>
      <c r="B16635" s="1">
        <f>DATE(2024,9,1) + TIME(0,0,0)</f>
        <v>45536</v>
      </c>
      <c r="C16635">
        <v>20.932992935000001</v>
      </c>
    </row>
    <row r="16636" spans="1:3" x14ac:dyDescent="0.25">
      <c r="A16636">
        <v>9040</v>
      </c>
      <c r="B16636" s="1">
        <f>DATE(2024,10,1) + TIME(0,0,0)</f>
        <v>45566</v>
      </c>
      <c r="C16636">
        <v>20.933181763</v>
      </c>
    </row>
    <row r="16637" spans="1:3" x14ac:dyDescent="0.25">
      <c r="A16637">
        <v>9071</v>
      </c>
      <c r="B16637" s="1">
        <f>DATE(2024,11,1) + TIME(0,0,0)</f>
        <v>45597</v>
      </c>
      <c r="C16637">
        <v>20.933378220000002</v>
      </c>
    </row>
    <row r="16638" spans="1:3" x14ac:dyDescent="0.25">
      <c r="A16638">
        <v>9101</v>
      </c>
      <c r="B16638" s="1">
        <f>DATE(2024,12,1) + TIME(0,0,0)</f>
        <v>45627</v>
      </c>
      <c r="C16638">
        <v>20.933568953999998</v>
      </c>
    </row>
    <row r="16639" spans="1:3" x14ac:dyDescent="0.25">
      <c r="A16639">
        <v>9132</v>
      </c>
      <c r="B16639" s="1">
        <f>DATE(2025,1,1) + TIME(0,0,0)</f>
        <v>45658</v>
      </c>
      <c r="C16639">
        <v>20.933765411</v>
      </c>
    </row>
    <row r="16640" spans="1:3" x14ac:dyDescent="0.25">
      <c r="A16640">
        <v>9163</v>
      </c>
      <c r="B16640" s="1">
        <f>DATE(2025,2,1) + TIME(0,0,0)</f>
        <v>45689</v>
      </c>
      <c r="C16640">
        <v>20.933963775999999</v>
      </c>
    </row>
    <row r="16641" spans="1:3" x14ac:dyDescent="0.25">
      <c r="A16641">
        <v>9191</v>
      </c>
      <c r="B16641" s="1">
        <f>DATE(2025,3,1) + TIME(0,0,0)</f>
        <v>45717</v>
      </c>
      <c r="C16641">
        <v>20.934143066000001</v>
      </c>
    </row>
    <row r="16642" spans="1:3" x14ac:dyDescent="0.25">
      <c r="A16642">
        <v>9222</v>
      </c>
      <c r="B16642" s="1">
        <f>DATE(2025,4,1) + TIME(0,0,0)</f>
        <v>45748</v>
      </c>
      <c r="C16642">
        <v>20.934341431</v>
      </c>
    </row>
    <row r="16643" spans="1:3" x14ac:dyDescent="0.25">
      <c r="A16643">
        <v>9252</v>
      </c>
      <c r="B16643" s="1">
        <f>DATE(2025,5,1) + TIME(0,0,0)</f>
        <v>45778</v>
      </c>
      <c r="C16643">
        <v>20.934534072999998</v>
      </c>
    </row>
    <row r="16644" spans="1:3" x14ac:dyDescent="0.25">
      <c r="A16644">
        <v>9283</v>
      </c>
      <c r="B16644" s="1">
        <f>DATE(2025,6,1) + TIME(0,0,0)</f>
        <v>45809</v>
      </c>
      <c r="C16644">
        <v>20.934732437000001</v>
      </c>
    </row>
    <row r="16645" spans="1:3" x14ac:dyDescent="0.25">
      <c r="A16645">
        <v>9313</v>
      </c>
      <c r="B16645" s="1">
        <f>DATE(2025,7,1) + TIME(0,0,0)</f>
        <v>45839</v>
      </c>
      <c r="C16645">
        <v>20.934925078999999</v>
      </c>
    </row>
    <row r="16646" spans="1:3" x14ac:dyDescent="0.25">
      <c r="A16646">
        <v>9344</v>
      </c>
      <c r="B16646" s="1">
        <f>DATE(2025,8,1) + TIME(0,0,0)</f>
        <v>45870</v>
      </c>
      <c r="C16646">
        <v>20.935125351</v>
      </c>
    </row>
    <row r="16647" spans="1:3" x14ac:dyDescent="0.25">
      <c r="A16647">
        <v>9375</v>
      </c>
      <c r="B16647" s="1">
        <f>DATE(2025,9,1) + TIME(0,0,0)</f>
        <v>45901</v>
      </c>
      <c r="C16647">
        <v>20.935325623000001</v>
      </c>
    </row>
    <row r="16648" spans="1:3" x14ac:dyDescent="0.25">
      <c r="A16648">
        <v>9405</v>
      </c>
      <c r="B16648" s="1">
        <f>DATE(2025,10,1) + TIME(0,0,0)</f>
        <v>45931</v>
      </c>
      <c r="C16648">
        <v>20.935520172</v>
      </c>
    </row>
    <row r="16649" spans="1:3" x14ac:dyDescent="0.25">
      <c r="A16649">
        <v>9436</v>
      </c>
      <c r="B16649" s="1">
        <f>DATE(2025,11,1) + TIME(0,0,0)</f>
        <v>45962</v>
      </c>
      <c r="C16649">
        <v>20.935720444000001</v>
      </c>
    </row>
    <row r="16650" spans="1:3" x14ac:dyDescent="0.25">
      <c r="A16650">
        <v>9466</v>
      </c>
      <c r="B16650" s="1">
        <f>DATE(2025,12,1) + TIME(0,0,0)</f>
        <v>45992</v>
      </c>
      <c r="C16650">
        <v>20.935916900999999</v>
      </c>
    </row>
    <row r="16651" spans="1:3" x14ac:dyDescent="0.25">
      <c r="A16651">
        <v>9497</v>
      </c>
      <c r="B16651" s="1">
        <f>DATE(2026,1,1) + TIME(0,0,0)</f>
        <v>46023</v>
      </c>
      <c r="C16651">
        <v>20.936117171999999</v>
      </c>
    </row>
    <row r="16652" spans="1:3" x14ac:dyDescent="0.25">
      <c r="A16652">
        <v>9528</v>
      </c>
      <c r="B16652" s="1">
        <f>DATE(2026,2,1) + TIME(0,0,0)</f>
        <v>46054</v>
      </c>
      <c r="C16652">
        <v>20.936319351000002</v>
      </c>
    </row>
    <row r="16653" spans="1:3" x14ac:dyDescent="0.25">
      <c r="A16653">
        <v>9556</v>
      </c>
      <c r="B16653" s="1">
        <f>DATE(2026,3,1) + TIME(0,0,0)</f>
        <v>46082</v>
      </c>
      <c r="C16653">
        <v>20.936502457</v>
      </c>
    </row>
    <row r="16654" spans="1:3" x14ac:dyDescent="0.25">
      <c r="A16654">
        <v>9587</v>
      </c>
      <c r="B16654" s="1">
        <f>DATE(2026,4,1) + TIME(0,0,0)</f>
        <v>46113</v>
      </c>
      <c r="C16654">
        <v>20.936706543</v>
      </c>
    </row>
    <row r="16655" spans="1:3" x14ac:dyDescent="0.25">
      <c r="A16655">
        <v>9617</v>
      </c>
      <c r="B16655" s="1">
        <f>DATE(2026,5,1) + TIME(0,0,0)</f>
        <v>46143</v>
      </c>
      <c r="C16655">
        <v>20.936903000000001</v>
      </c>
    </row>
    <row r="16656" spans="1:3" x14ac:dyDescent="0.25">
      <c r="A16656">
        <v>9648</v>
      </c>
      <c r="B16656" s="1">
        <f>DATE(2026,6,1) + TIME(0,0,0)</f>
        <v>46174</v>
      </c>
      <c r="C16656">
        <v>20.937107086000001</v>
      </c>
    </row>
    <row r="16657" spans="1:3" x14ac:dyDescent="0.25">
      <c r="A16657">
        <v>9678</v>
      </c>
      <c r="B16657" s="1">
        <f>DATE(2026,7,1) + TIME(0,0,0)</f>
        <v>46204</v>
      </c>
      <c r="C16657">
        <v>20.937303542999999</v>
      </c>
    </row>
    <row r="16658" spans="1:3" x14ac:dyDescent="0.25">
      <c r="A16658">
        <v>9709</v>
      </c>
      <c r="B16658" s="1">
        <f>DATE(2026,8,1) + TIME(0,0,0)</f>
        <v>46235</v>
      </c>
      <c r="C16658">
        <v>20.937507628999999</v>
      </c>
    </row>
    <row r="16659" spans="1:3" x14ac:dyDescent="0.25">
      <c r="A16659">
        <v>9740</v>
      </c>
      <c r="B16659" s="1">
        <f>DATE(2026,9,1) + TIME(0,0,0)</f>
        <v>46266</v>
      </c>
      <c r="C16659">
        <v>20.937711715999999</v>
      </c>
    </row>
    <row r="16660" spans="1:3" x14ac:dyDescent="0.25">
      <c r="A16660">
        <v>9770</v>
      </c>
      <c r="B16660" s="1">
        <f>DATE(2026,10,1) + TIME(0,0,0)</f>
        <v>46296</v>
      </c>
      <c r="C16660">
        <v>20.937911987</v>
      </c>
    </row>
    <row r="16661" spans="1:3" x14ac:dyDescent="0.25">
      <c r="A16661">
        <v>9801</v>
      </c>
      <c r="B16661" s="1">
        <f>DATE(2026,11,1) + TIME(0,0,0)</f>
        <v>46327</v>
      </c>
      <c r="C16661">
        <v>20.938116074</v>
      </c>
    </row>
    <row r="16662" spans="1:3" x14ac:dyDescent="0.25">
      <c r="A16662">
        <v>9831</v>
      </c>
      <c r="B16662" s="1">
        <f>DATE(2026,12,1) + TIME(0,0,0)</f>
        <v>46357</v>
      </c>
      <c r="C16662">
        <v>20.938316345</v>
      </c>
    </row>
    <row r="16663" spans="1:3" x14ac:dyDescent="0.25">
      <c r="A16663">
        <v>9862</v>
      </c>
      <c r="B16663" s="1">
        <f>DATE(2027,1,1) + TIME(0,0,0)</f>
        <v>46388</v>
      </c>
      <c r="C16663">
        <v>20.938522338999999</v>
      </c>
    </row>
    <row r="16664" spans="1:3" x14ac:dyDescent="0.25">
      <c r="A16664">
        <v>9893</v>
      </c>
      <c r="B16664" s="1">
        <f>DATE(2027,2,1) + TIME(0,0,0)</f>
        <v>46419</v>
      </c>
      <c r="C16664">
        <v>20.938728333</v>
      </c>
    </row>
    <row r="16665" spans="1:3" x14ac:dyDescent="0.25">
      <c r="A16665">
        <v>9921</v>
      </c>
      <c r="B16665" s="1">
        <f>DATE(2027,3,1) + TIME(0,0,0)</f>
        <v>46447</v>
      </c>
      <c r="C16665">
        <v>20.938915253000001</v>
      </c>
    </row>
    <row r="16666" spans="1:3" x14ac:dyDescent="0.25">
      <c r="A16666">
        <v>9952</v>
      </c>
      <c r="B16666" s="1">
        <f>DATE(2027,4,1) + TIME(0,0,0)</f>
        <v>46478</v>
      </c>
      <c r="C16666">
        <v>20.939121245999999</v>
      </c>
    </row>
    <row r="16667" spans="1:3" x14ac:dyDescent="0.25">
      <c r="A16667">
        <v>9982</v>
      </c>
      <c r="B16667" s="1">
        <f>DATE(2027,5,1) + TIME(0,0,0)</f>
        <v>46508</v>
      </c>
      <c r="C16667">
        <v>20.939321518</v>
      </c>
    </row>
    <row r="16668" spans="1:3" x14ac:dyDescent="0.25">
      <c r="A16668">
        <v>10013</v>
      </c>
      <c r="B16668" s="1">
        <f>DATE(2027,6,1) + TIME(0,0,0)</f>
        <v>46539</v>
      </c>
      <c r="C16668">
        <v>20.939529418999999</v>
      </c>
    </row>
    <row r="16669" spans="1:3" x14ac:dyDescent="0.25">
      <c r="A16669">
        <v>10043</v>
      </c>
      <c r="B16669" s="1">
        <f>DATE(2027,7,1) + TIME(0,0,0)</f>
        <v>46569</v>
      </c>
      <c r="C16669">
        <v>20.939731598000002</v>
      </c>
    </row>
    <row r="16670" spans="1:3" x14ac:dyDescent="0.25">
      <c r="A16670">
        <v>10074</v>
      </c>
      <c r="B16670" s="1">
        <f>DATE(2027,8,1) + TIME(0,0,0)</f>
        <v>46600</v>
      </c>
      <c r="C16670">
        <v>20.939939499000001</v>
      </c>
    </row>
    <row r="16671" spans="1:3" x14ac:dyDescent="0.25">
      <c r="A16671">
        <v>10105</v>
      </c>
      <c r="B16671" s="1">
        <f>DATE(2027,9,1) + TIME(0,0,0)</f>
        <v>46631</v>
      </c>
      <c r="C16671">
        <v>20.940147400000001</v>
      </c>
    </row>
    <row r="16672" spans="1:3" x14ac:dyDescent="0.25">
      <c r="A16672">
        <v>10135</v>
      </c>
      <c r="B16672" s="1">
        <f>DATE(2027,10,1) + TIME(0,0,0)</f>
        <v>46661</v>
      </c>
      <c r="C16672">
        <v>20.940349578999999</v>
      </c>
    </row>
    <row r="16673" spans="1:3" x14ac:dyDescent="0.25">
      <c r="A16673">
        <v>10166</v>
      </c>
      <c r="B16673" s="1">
        <f>DATE(2027,11,1) + TIME(0,0,0)</f>
        <v>46692</v>
      </c>
      <c r="C16673">
        <v>20.940559387</v>
      </c>
    </row>
    <row r="16674" spans="1:3" x14ac:dyDescent="0.25">
      <c r="A16674">
        <v>10196</v>
      </c>
      <c r="B16674" s="1">
        <f>DATE(2027,12,1) + TIME(0,0,0)</f>
        <v>46722</v>
      </c>
      <c r="C16674">
        <v>20.940761565999999</v>
      </c>
    </row>
    <row r="16675" spans="1:3" x14ac:dyDescent="0.25">
      <c r="A16675">
        <v>10227</v>
      </c>
      <c r="B16675" s="1">
        <f>DATE(2028,1,1) + TIME(0,0,0)</f>
        <v>46753</v>
      </c>
      <c r="C16675">
        <v>20.940971375</v>
      </c>
    </row>
    <row r="16676" spans="1:3" x14ac:dyDescent="0.25">
      <c r="A16676">
        <v>10258</v>
      </c>
      <c r="B16676" s="1">
        <f>DATE(2028,2,1) + TIME(0,0,0)</f>
        <v>46784</v>
      </c>
      <c r="C16676">
        <v>20.941181183000001</v>
      </c>
    </row>
    <row r="16677" spans="1:3" x14ac:dyDescent="0.25">
      <c r="A16677">
        <v>10287</v>
      </c>
      <c r="B16677" s="1">
        <f>DATE(2028,3,1) + TIME(0,0,0)</f>
        <v>46813</v>
      </c>
      <c r="C16677">
        <v>20.941379547</v>
      </c>
    </row>
    <row r="16678" spans="1:3" x14ac:dyDescent="0.25">
      <c r="A16678">
        <v>10318</v>
      </c>
      <c r="B16678" s="1">
        <f>DATE(2028,4,1) + TIME(0,0,0)</f>
        <v>46844</v>
      </c>
      <c r="C16678">
        <v>20.941589355000001</v>
      </c>
    </row>
    <row r="16679" spans="1:3" x14ac:dyDescent="0.25">
      <c r="A16679">
        <v>10348</v>
      </c>
      <c r="B16679" s="1">
        <f>DATE(2028,5,1) + TIME(0,0,0)</f>
        <v>46874</v>
      </c>
      <c r="C16679">
        <v>20.941793442000002</v>
      </c>
    </row>
    <row r="16680" spans="1:3" x14ac:dyDescent="0.25">
      <c r="A16680">
        <v>10379</v>
      </c>
      <c r="B16680" s="1">
        <f>DATE(2028,6,1) + TIME(0,0,0)</f>
        <v>46905</v>
      </c>
      <c r="C16680">
        <v>20.942005157000001</v>
      </c>
    </row>
    <row r="16681" spans="1:3" x14ac:dyDescent="0.25">
      <c r="A16681">
        <v>10409</v>
      </c>
      <c r="B16681" s="1">
        <f>DATE(2028,7,1) + TIME(0,0,0)</f>
        <v>46935</v>
      </c>
      <c r="C16681">
        <v>20.942209244000001</v>
      </c>
    </row>
    <row r="16682" spans="1:3" x14ac:dyDescent="0.25">
      <c r="A16682">
        <v>10440</v>
      </c>
      <c r="B16682" s="1">
        <f>DATE(2028,8,1) + TIME(0,0,0)</f>
        <v>46966</v>
      </c>
      <c r="C16682">
        <v>20.942420959</v>
      </c>
    </row>
    <row r="16683" spans="1:3" x14ac:dyDescent="0.25">
      <c r="A16683">
        <v>10471</v>
      </c>
      <c r="B16683" s="1">
        <f>DATE(2028,9,1) + TIME(0,0,0)</f>
        <v>46997</v>
      </c>
      <c r="C16683">
        <v>20.942632674999999</v>
      </c>
    </row>
    <row r="16684" spans="1:3" x14ac:dyDescent="0.25">
      <c r="A16684">
        <v>10501</v>
      </c>
      <c r="B16684" s="1">
        <f>DATE(2028,10,1) + TIME(0,0,0)</f>
        <v>47027</v>
      </c>
      <c r="C16684">
        <v>20.942838669</v>
      </c>
    </row>
    <row r="16685" spans="1:3" x14ac:dyDescent="0.25">
      <c r="A16685">
        <v>10532</v>
      </c>
      <c r="B16685" s="1">
        <f>DATE(2028,11,1) + TIME(0,0,0)</f>
        <v>47058</v>
      </c>
      <c r="C16685">
        <v>20.943050384999999</v>
      </c>
    </row>
    <row r="16686" spans="1:3" x14ac:dyDescent="0.25">
      <c r="A16686">
        <v>10562</v>
      </c>
      <c r="B16686" s="1">
        <f>DATE(2028,12,1) + TIME(0,0,0)</f>
        <v>47088</v>
      </c>
      <c r="C16686">
        <v>20.943256378000001</v>
      </c>
    </row>
    <row r="16687" spans="1:3" x14ac:dyDescent="0.25">
      <c r="A16687">
        <v>10593</v>
      </c>
      <c r="B16687" s="1">
        <f>DATE(2029,1,1) + TIME(0,0,0)</f>
        <v>47119</v>
      </c>
      <c r="C16687">
        <v>20.943470001000001</v>
      </c>
    </row>
    <row r="16688" spans="1:3" x14ac:dyDescent="0.25">
      <c r="A16688">
        <v>10624</v>
      </c>
      <c r="B16688" s="1">
        <f>DATE(2029,2,1) + TIME(0,0,0)</f>
        <v>47150</v>
      </c>
      <c r="C16688">
        <v>20.943683623999998</v>
      </c>
    </row>
    <row r="16689" spans="1:3" x14ac:dyDescent="0.25">
      <c r="A16689">
        <v>10652</v>
      </c>
      <c r="B16689" s="1">
        <f>DATE(2029,3,1) + TIME(0,0,0)</f>
        <v>47178</v>
      </c>
      <c r="C16689">
        <v>20.943876266</v>
      </c>
    </row>
    <row r="16690" spans="1:3" x14ac:dyDescent="0.25">
      <c r="A16690">
        <v>10683</v>
      </c>
      <c r="B16690" s="1">
        <f>DATE(2029,4,1) + TIME(0,0,0)</f>
        <v>47209</v>
      </c>
      <c r="C16690">
        <v>20.944089890000001</v>
      </c>
    </row>
    <row r="16691" spans="1:3" x14ac:dyDescent="0.25">
      <c r="A16691">
        <v>10713</v>
      </c>
      <c r="B16691" s="1">
        <f>DATE(2029,5,1) + TIME(0,0,0)</f>
        <v>47239</v>
      </c>
      <c r="C16691">
        <v>20.944297791</v>
      </c>
    </row>
    <row r="16692" spans="1:3" x14ac:dyDescent="0.25">
      <c r="A16692">
        <v>10744</v>
      </c>
      <c r="B16692" s="1">
        <f>DATE(2029,6,1) + TIME(0,0,0)</f>
        <v>47270</v>
      </c>
      <c r="C16692">
        <v>20.944511414000001</v>
      </c>
    </row>
    <row r="16693" spans="1:3" x14ac:dyDescent="0.25">
      <c r="A16693">
        <v>10774</v>
      </c>
      <c r="B16693" s="1">
        <f>DATE(2029,7,1) + TIME(0,0,0)</f>
        <v>47300</v>
      </c>
      <c r="C16693">
        <v>20.944719315</v>
      </c>
    </row>
    <row r="16694" spans="1:3" x14ac:dyDescent="0.25">
      <c r="A16694">
        <v>10805</v>
      </c>
      <c r="B16694" s="1">
        <f>DATE(2029,8,1) + TIME(0,0,0)</f>
        <v>47331</v>
      </c>
      <c r="C16694">
        <v>20.944932938000001</v>
      </c>
    </row>
    <row r="16695" spans="1:3" x14ac:dyDescent="0.25">
      <c r="A16695">
        <v>10836</v>
      </c>
      <c r="B16695" s="1">
        <f>DATE(2029,9,1) + TIME(0,0,0)</f>
        <v>47362</v>
      </c>
      <c r="C16695">
        <v>20.945148467999999</v>
      </c>
    </row>
    <row r="16696" spans="1:3" x14ac:dyDescent="0.25">
      <c r="A16696">
        <v>10866</v>
      </c>
      <c r="B16696" s="1">
        <f>DATE(2029,10,1) + TIME(0,0,0)</f>
        <v>47392</v>
      </c>
      <c r="C16696">
        <v>20.945356368999999</v>
      </c>
    </row>
    <row r="16697" spans="1:3" x14ac:dyDescent="0.25">
      <c r="A16697">
        <v>10897</v>
      </c>
      <c r="B16697" s="1">
        <f>DATE(2029,11,1) + TIME(0,0,0)</f>
        <v>47423</v>
      </c>
      <c r="C16697">
        <v>20.945571899000001</v>
      </c>
    </row>
    <row r="16698" spans="1:3" x14ac:dyDescent="0.25">
      <c r="A16698">
        <v>10927</v>
      </c>
      <c r="B16698" s="1">
        <f>DATE(2029,12,1) + TIME(0,0,0)</f>
        <v>47453</v>
      </c>
      <c r="C16698">
        <v>20.945781707999998</v>
      </c>
    </row>
    <row r="16699" spans="1:3" x14ac:dyDescent="0.25">
      <c r="A16699">
        <v>10958</v>
      </c>
      <c r="B16699" s="1">
        <f>DATE(2030,1,1) + TIME(0,0,0)</f>
        <v>47484</v>
      </c>
      <c r="C16699">
        <v>20.945997238</v>
      </c>
    </row>
    <row r="16700" spans="1:3" x14ac:dyDescent="0.25">
      <c r="A16700">
        <v>10989</v>
      </c>
      <c r="B16700" s="1">
        <f>DATE(2030,2,1) + TIME(0,0,0)</f>
        <v>47515</v>
      </c>
      <c r="C16700">
        <v>20.946212768999999</v>
      </c>
    </row>
    <row r="16701" spans="1:3" x14ac:dyDescent="0.25">
      <c r="A16701">
        <v>11017</v>
      </c>
      <c r="B16701" s="1">
        <f>DATE(2030,3,1) + TIME(0,0,0)</f>
        <v>47543</v>
      </c>
      <c r="C16701">
        <v>20.946407317999999</v>
      </c>
    </row>
    <row r="16702" spans="1:3" x14ac:dyDescent="0.25">
      <c r="A16702">
        <v>11048</v>
      </c>
      <c r="B16702" s="1">
        <f>DATE(2030,4,1) + TIME(0,0,0)</f>
        <v>47574</v>
      </c>
      <c r="C16702">
        <v>20.946624755999999</v>
      </c>
    </row>
    <row r="16703" spans="1:3" x14ac:dyDescent="0.25">
      <c r="A16703">
        <v>11078</v>
      </c>
      <c r="B16703" s="1">
        <f>DATE(2030,5,1) + TIME(0,0,0)</f>
        <v>47604</v>
      </c>
      <c r="C16703">
        <v>20.946834564</v>
      </c>
    </row>
    <row r="16704" spans="1:3" x14ac:dyDescent="0.25">
      <c r="A16704">
        <v>11109</v>
      </c>
      <c r="B16704" s="1">
        <f>DATE(2030,6,1) + TIME(0,0,0)</f>
        <v>47635</v>
      </c>
      <c r="C16704">
        <v>20.947050095000002</v>
      </c>
    </row>
    <row r="16705" spans="1:3" x14ac:dyDescent="0.25">
      <c r="A16705">
        <v>11139</v>
      </c>
      <c r="B16705" s="1">
        <f>DATE(2030,7,1) + TIME(0,0,0)</f>
        <v>47665</v>
      </c>
      <c r="C16705">
        <v>20.947261810000001</v>
      </c>
    </row>
    <row r="16706" spans="1:3" x14ac:dyDescent="0.25">
      <c r="A16706">
        <v>11170</v>
      </c>
      <c r="B16706" s="1">
        <f>DATE(2030,8,1) + TIME(0,0,0)</f>
        <v>47696</v>
      </c>
      <c r="C16706">
        <v>20.947477340999999</v>
      </c>
    </row>
    <row r="16707" spans="1:3" x14ac:dyDescent="0.25">
      <c r="A16707">
        <v>11201</v>
      </c>
      <c r="B16707" s="1">
        <f>DATE(2030,9,1) + TIME(0,0,0)</f>
        <v>47727</v>
      </c>
      <c r="C16707">
        <v>20.947694777999999</v>
      </c>
    </row>
    <row r="16708" spans="1:3" x14ac:dyDescent="0.25">
      <c r="A16708">
        <v>11231</v>
      </c>
      <c r="B16708" s="1">
        <f>DATE(2030,10,1) + TIME(0,0,0)</f>
        <v>47757</v>
      </c>
      <c r="C16708">
        <v>20.947906494000001</v>
      </c>
    </row>
    <row r="16709" spans="1:3" x14ac:dyDescent="0.25">
      <c r="A16709">
        <v>11262</v>
      </c>
      <c r="B16709" s="1">
        <f>DATE(2030,11,1) + TIME(0,0,0)</f>
        <v>47788</v>
      </c>
      <c r="C16709">
        <v>20.948123932000001</v>
      </c>
    </row>
    <row r="16710" spans="1:3" x14ac:dyDescent="0.25">
      <c r="A16710">
        <v>11292</v>
      </c>
      <c r="B16710" s="1">
        <f>DATE(2030,12,1) + TIME(0,0,0)</f>
        <v>47818</v>
      </c>
      <c r="C16710">
        <v>20.948335648</v>
      </c>
    </row>
    <row r="16711" spans="1:3" x14ac:dyDescent="0.25">
      <c r="A16711">
        <v>11323</v>
      </c>
      <c r="B16711" s="1">
        <f>DATE(2031,1,1) + TIME(0,0,0)</f>
        <v>47849</v>
      </c>
      <c r="C16711">
        <v>20.948553085</v>
      </c>
    </row>
    <row r="16712" spans="1:3" x14ac:dyDescent="0.25">
      <c r="A16712">
        <v>11354</v>
      </c>
      <c r="B16712" s="1">
        <f>DATE(2031,2,1) + TIME(0,0,0)</f>
        <v>47880</v>
      </c>
      <c r="C16712">
        <v>20.948770523</v>
      </c>
    </row>
    <row r="16713" spans="1:3" x14ac:dyDescent="0.25">
      <c r="A16713">
        <v>11382</v>
      </c>
      <c r="B16713" s="1">
        <f>DATE(2031,3,1) + TIME(0,0,0)</f>
        <v>47908</v>
      </c>
      <c r="C16713">
        <v>20.948968886999999</v>
      </c>
    </row>
    <row r="16714" spans="1:3" x14ac:dyDescent="0.25">
      <c r="A16714">
        <v>11413</v>
      </c>
      <c r="B16714" s="1">
        <f>DATE(2031,4,1) + TIME(0,0,0)</f>
        <v>47939</v>
      </c>
      <c r="C16714">
        <v>20.949188232000001</v>
      </c>
    </row>
    <row r="16715" spans="1:3" x14ac:dyDescent="0.25">
      <c r="A16715">
        <v>11443</v>
      </c>
      <c r="B16715" s="1">
        <f>DATE(2031,5,1) + TIME(0,0,0)</f>
        <v>47969</v>
      </c>
      <c r="C16715">
        <v>20.949399948</v>
      </c>
    </row>
    <row r="16716" spans="1:3" x14ac:dyDescent="0.25">
      <c r="A16716">
        <v>11474</v>
      </c>
      <c r="B16716" s="1">
        <f>DATE(2031,6,1) + TIME(0,0,0)</f>
        <v>48000</v>
      </c>
      <c r="C16716">
        <v>20.949617386</v>
      </c>
    </row>
    <row r="16717" spans="1:3" x14ac:dyDescent="0.25">
      <c r="A16717">
        <v>11504</v>
      </c>
      <c r="B16717" s="1">
        <f>DATE(2031,7,1) + TIME(0,0,0)</f>
        <v>48030</v>
      </c>
      <c r="C16717">
        <v>20.949831009</v>
      </c>
    </row>
    <row r="16718" spans="1:3" x14ac:dyDescent="0.25">
      <c r="A16718">
        <v>11535</v>
      </c>
      <c r="B16718" s="1">
        <f>DATE(2031,8,1) + TIME(0,0,0)</f>
        <v>48061</v>
      </c>
      <c r="C16718">
        <v>20.950050353999998</v>
      </c>
    </row>
    <row r="16719" spans="1:3" x14ac:dyDescent="0.25">
      <c r="A16719">
        <v>11566</v>
      </c>
      <c r="B16719" s="1">
        <f>DATE(2031,9,1) + TIME(0,0,0)</f>
        <v>48092</v>
      </c>
      <c r="C16719">
        <v>20.950269699</v>
      </c>
    </row>
    <row r="16720" spans="1:3" x14ac:dyDescent="0.25">
      <c r="A16720">
        <v>11596</v>
      </c>
      <c r="B16720" s="1">
        <f>DATE(2031,10,1) + TIME(0,0,0)</f>
        <v>48122</v>
      </c>
      <c r="C16720">
        <v>20.950481414999999</v>
      </c>
    </row>
    <row r="16721" spans="1:3" x14ac:dyDescent="0.25">
      <c r="A16721">
        <v>11627</v>
      </c>
      <c r="B16721" s="1">
        <f>DATE(2031,11,1) + TIME(0,0,0)</f>
        <v>48153</v>
      </c>
      <c r="C16721">
        <v>20.95070076</v>
      </c>
    </row>
    <row r="16722" spans="1:3" x14ac:dyDescent="0.25">
      <c r="A16722">
        <v>11657</v>
      </c>
      <c r="B16722" s="1">
        <f>DATE(2031,12,1) + TIME(0,0,0)</f>
        <v>48183</v>
      </c>
      <c r="C16722">
        <v>20.950914383000001</v>
      </c>
    </row>
    <row r="16723" spans="1:3" x14ac:dyDescent="0.25">
      <c r="A16723">
        <v>11688</v>
      </c>
      <c r="B16723" s="1">
        <f>DATE(2032,1,1) + TIME(0,0,0)</f>
        <v>48214</v>
      </c>
      <c r="C16723">
        <v>20.951133727999999</v>
      </c>
    </row>
    <row r="16724" spans="1:3" x14ac:dyDescent="0.25">
      <c r="A16724">
        <v>11719</v>
      </c>
      <c r="B16724" s="1">
        <f>DATE(2032,2,1) + TIME(0,0,0)</f>
        <v>48245</v>
      </c>
      <c r="C16724">
        <v>20.951354980000001</v>
      </c>
    </row>
    <row r="16725" spans="1:3" x14ac:dyDescent="0.25">
      <c r="A16725">
        <v>11748</v>
      </c>
      <c r="B16725" s="1">
        <f>DATE(2032,3,1) + TIME(0,0,0)</f>
        <v>48274</v>
      </c>
      <c r="C16725">
        <v>20.951560974</v>
      </c>
    </row>
    <row r="16726" spans="1:3" x14ac:dyDescent="0.25">
      <c r="A16726">
        <v>11779</v>
      </c>
      <c r="B16726" s="1">
        <f>DATE(2032,4,1) + TIME(0,0,0)</f>
        <v>48305</v>
      </c>
      <c r="C16726">
        <v>20.951780319000001</v>
      </c>
    </row>
    <row r="16727" spans="1:3" x14ac:dyDescent="0.25">
      <c r="A16727">
        <v>11809</v>
      </c>
      <c r="B16727" s="1">
        <f>DATE(2032,5,1) + TIME(0,0,0)</f>
        <v>48335</v>
      </c>
      <c r="C16727">
        <v>20.951993942000001</v>
      </c>
    </row>
    <row r="16728" spans="1:3" x14ac:dyDescent="0.25">
      <c r="A16728">
        <v>11840</v>
      </c>
      <c r="B16728" s="1">
        <f>DATE(2032,6,1) + TIME(0,0,0)</f>
        <v>48366</v>
      </c>
      <c r="C16728">
        <v>20.952215195000001</v>
      </c>
    </row>
    <row r="16729" spans="1:3" x14ac:dyDescent="0.25">
      <c r="A16729">
        <v>11870</v>
      </c>
      <c r="B16729" s="1">
        <f>DATE(2032,7,1) + TIME(0,0,0)</f>
        <v>48396</v>
      </c>
      <c r="C16729">
        <v>20.952428818000001</v>
      </c>
    </row>
    <row r="16730" spans="1:3" x14ac:dyDescent="0.25">
      <c r="A16730">
        <v>11901</v>
      </c>
      <c r="B16730" s="1">
        <f>DATE(2032,8,1) + TIME(0,0,0)</f>
        <v>48427</v>
      </c>
      <c r="C16730">
        <v>20.952650070000001</v>
      </c>
    </row>
    <row r="16731" spans="1:3" x14ac:dyDescent="0.25">
      <c r="A16731">
        <v>11932</v>
      </c>
      <c r="B16731" s="1">
        <f>DATE(2032,9,1) + TIME(0,0,0)</f>
        <v>48458</v>
      </c>
      <c r="C16731">
        <v>20.952871323</v>
      </c>
    </row>
    <row r="16732" spans="1:3" x14ac:dyDescent="0.25">
      <c r="A16732">
        <v>11962</v>
      </c>
      <c r="B16732" s="1">
        <f>DATE(2032,10,1) + TIME(0,0,0)</f>
        <v>48488</v>
      </c>
      <c r="C16732">
        <v>20.953084946000001</v>
      </c>
    </row>
    <row r="16733" spans="1:3" x14ac:dyDescent="0.25">
      <c r="A16733">
        <v>11993</v>
      </c>
      <c r="B16733" s="1">
        <f>DATE(2032,11,1) + TIME(0,0,0)</f>
        <v>48519</v>
      </c>
      <c r="C16733">
        <v>20.953306198</v>
      </c>
    </row>
    <row r="16734" spans="1:3" x14ac:dyDescent="0.25">
      <c r="A16734">
        <v>12023</v>
      </c>
      <c r="B16734" s="1">
        <f>DATE(2032,12,1) + TIME(0,0,0)</f>
        <v>48549</v>
      </c>
      <c r="C16734">
        <v>20.953519821</v>
      </c>
    </row>
    <row r="16735" spans="1:3" x14ac:dyDescent="0.25">
      <c r="A16735">
        <v>12054</v>
      </c>
      <c r="B16735" s="1">
        <f>DATE(2033,1,1) + TIME(0,0,0)</f>
        <v>48580</v>
      </c>
      <c r="C16735">
        <v>20.953741074</v>
      </c>
    </row>
    <row r="16736" spans="1:3" x14ac:dyDescent="0.25">
      <c r="A16736">
        <v>12085</v>
      </c>
      <c r="B16736" s="1">
        <f>DATE(2033,2,1) + TIME(0,0,0)</f>
        <v>48611</v>
      </c>
      <c r="C16736">
        <v>20.953962325999999</v>
      </c>
    </row>
    <row r="16737" spans="1:3" x14ac:dyDescent="0.25">
      <c r="A16737">
        <v>12113</v>
      </c>
      <c r="B16737" s="1">
        <f>DATE(2033,3,1) + TIME(0,0,0)</f>
        <v>48639</v>
      </c>
      <c r="C16737">
        <v>20.954162598</v>
      </c>
    </row>
    <row r="16738" spans="1:3" x14ac:dyDescent="0.25">
      <c r="A16738">
        <v>12144</v>
      </c>
      <c r="B16738" s="1">
        <f>DATE(2033,4,1) + TIME(0,0,0)</f>
        <v>48670</v>
      </c>
      <c r="C16738">
        <v>20.954385757000001</v>
      </c>
    </row>
    <row r="16739" spans="1:3" x14ac:dyDescent="0.25">
      <c r="A16739">
        <v>12174</v>
      </c>
      <c r="B16739" s="1">
        <f>DATE(2033,5,1) + TIME(0,0,0)</f>
        <v>48700</v>
      </c>
      <c r="C16739">
        <v>20.954599380000001</v>
      </c>
    </row>
    <row r="16740" spans="1:3" x14ac:dyDescent="0.25">
      <c r="A16740">
        <v>12205</v>
      </c>
      <c r="B16740" s="1">
        <f>DATE(2033,6,1) + TIME(0,0,0)</f>
        <v>48731</v>
      </c>
      <c r="C16740">
        <v>20.954822539999999</v>
      </c>
    </row>
    <row r="16741" spans="1:3" x14ac:dyDescent="0.25">
      <c r="A16741">
        <v>12235</v>
      </c>
      <c r="B16741" s="1">
        <f>DATE(2033,7,1) + TIME(0,0,0)</f>
        <v>48761</v>
      </c>
      <c r="C16741">
        <v>20.955036162999999</v>
      </c>
    </row>
    <row r="16742" spans="1:3" x14ac:dyDescent="0.25">
      <c r="A16742">
        <v>12266</v>
      </c>
      <c r="B16742" s="1">
        <f>DATE(2033,8,1) + TIME(0,0,0)</f>
        <v>48792</v>
      </c>
      <c r="C16742">
        <v>20.955259323</v>
      </c>
    </row>
    <row r="16743" spans="1:3" x14ac:dyDescent="0.25">
      <c r="A16743">
        <v>12297</v>
      </c>
      <c r="B16743" s="1">
        <f>DATE(2033,9,1) + TIME(0,0,0)</f>
        <v>48823</v>
      </c>
      <c r="C16743">
        <v>20.955480575999999</v>
      </c>
    </row>
    <row r="16744" spans="1:3" x14ac:dyDescent="0.25">
      <c r="A16744">
        <v>12327</v>
      </c>
      <c r="B16744" s="1">
        <f>DATE(2033,10,1) + TIME(0,0,0)</f>
        <v>48853</v>
      </c>
      <c r="C16744">
        <v>20.955696106000001</v>
      </c>
    </row>
    <row r="16745" spans="1:3" x14ac:dyDescent="0.25">
      <c r="A16745">
        <v>12358</v>
      </c>
      <c r="B16745" s="1">
        <f>DATE(2033,11,1) + TIME(0,0,0)</f>
        <v>48884</v>
      </c>
      <c r="C16745">
        <v>20.955919265999999</v>
      </c>
    </row>
    <row r="16746" spans="1:3" x14ac:dyDescent="0.25">
      <c r="A16746">
        <v>12388</v>
      </c>
      <c r="B16746" s="1">
        <f>DATE(2033,12,1) + TIME(0,0,0)</f>
        <v>48914</v>
      </c>
      <c r="C16746">
        <v>20.956134796000001</v>
      </c>
    </row>
    <row r="16747" spans="1:3" x14ac:dyDescent="0.25">
      <c r="A16747">
        <v>12419</v>
      </c>
      <c r="B16747" s="1">
        <f>DATE(2034,1,1) + TIME(0,0,0)</f>
        <v>48945</v>
      </c>
      <c r="C16747">
        <v>20.956357956000002</v>
      </c>
    </row>
    <row r="16748" spans="1:3" x14ac:dyDescent="0.25">
      <c r="A16748">
        <v>12450</v>
      </c>
      <c r="B16748" s="1">
        <f>DATE(2034,2,1) + TIME(0,0,0)</f>
        <v>48976</v>
      </c>
      <c r="C16748">
        <v>20.956579208000001</v>
      </c>
    </row>
    <row r="16749" spans="1:3" x14ac:dyDescent="0.25">
      <c r="A16749">
        <v>12478</v>
      </c>
      <c r="B16749" s="1">
        <f>DATE(2034,3,1) + TIME(0,0,0)</f>
        <v>49004</v>
      </c>
      <c r="C16749">
        <v>20.956781386999999</v>
      </c>
    </row>
    <row r="16750" spans="1:3" x14ac:dyDescent="0.25">
      <c r="A16750">
        <v>12509</v>
      </c>
      <c r="B16750" s="1">
        <f>DATE(2034,4,1) + TIME(0,0,0)</f>
        <v>49035</v>
      </c>
      <c r="C16750">
        <v>20.957004547</v>
      </c>
    </row>
    <row r="16751" spans="1:3" x14ac:dyDescent="0.25">
      <c r="A16751">
        <v>12539</v>
      </c>
      <c r="B16751" s="1">
        <f>DATE(2034,5,1) + TIME(0,0,0)</f>
        <v>49065</v>
      </c>
      <c r="C16751">
        <v>20.957220077999999</v>
      </c>
    </row>
    <row r="16752" spans="1:3" x14ac:dyDescent="0.25">
      <c r="A16752">
        <v>12570</v>
      </c>
      <c r="B16752" s="1">
        <f>DATE(2034,6,1) + TIME(0,0,0)</f>
        <v>49096</v>
      </c>
      <c r="C16752">
        <v>20.957443237</v>
      </c>
    </row>
    <row r="16753" spans="1:3" x14ac:dyDescent="0.25">
      <c r="A16753">
        <v>12600</v>
      </c>
      <c r="B16753" s="1">
        <f>DATE(2034,7,1) + TIME(0,0,0)</f>
        <v>49126</v>
      </c>
      <c r="C16753">
        <v>20.957658768000002</v>
      </c>
    </row>
    <row r="16754" spans="1:3" x14ac:dyDescent="0.25">
      <c r="A16754">
        <v>12631</v>
      </c>
      <c r="B16754" s="1">
        <f>DATE(2034,8,1) + TIME(0,0,0)</f>
        <v>49157</v>
      </c>
      <c r="C16754">
        <v>20.957881926999999</v>
      </c>
    </row>
    <row r="16755" spans="1:3" x14ac:dyDescent="0.25">
      <c r="A16755">
        <v>12662</v>
      </c>
      <c r="B16755" s="1">
        <f>DATE(2034,9,1) + TIME(0,0,0)</f>
        <v>49188</v>
      </c>
      <c r="C16755">
        <v>20.958105087</v>
      </c>
    </row>
    <row r="16756" spans="1:3" x14ac:dyDescent="0.25">
      <c r="A16756">
        <v>12692</v>
      </c>
      <c r="B16756" s="1">
        <f>DATE(2034,10,1) + TIME(0,0,0)</f>
        <v>49218</v>
      </c>
      <c r="C16756">
        <v>20.958320617999998</v>
      </c>
    </row>
    <row r="16757" spans="1:3" x14ac:dyDescent="0.25">
      <c r="A16757">
        <v>12723</v>
      </c>
      <c r="B16757" s="1">
        <f>DATE(2034,11,1) + TIME(0,0,0)</f>
        <v>49249</v>
      </c>
      <c r="C16757">
        <v>20.958543776999999</v>
      </c>
    </row>
    <row r="16758" spans="1:3" x14ac:dyDescent="0.25">
      <c r="A16758">
        <v>12753</v>
      </c>
      <c r="B16758" s="1">
        <f>DATE(2034,12,1) + TIME(0,0,0)</f>
        <v>49279</v>
      </c>
      <c r="C16758">
        <v>20.958761214999999</v>
      </c>
    </row>
    <row r="16759" spans="1:3" x14ac:dyDescent="0.25">
      <c r="A16759">
        <v>12784</v>
      </c>
      <c r="B16759" s="1">
        <f>DATE(2035,1,1) + TIME(0,0,0)</f>
        <v>49310</v>
      </c>
      <c r="C16759">
        <v>20.958984375</v>
      </c>
    </row>
    <row r="16760" spans="1:3" x14ac:dyDescent="0.25">
      <c r="A16760">
        <v>12815</v>
      </c>
      <c r="B16760" s="1">
        <f>DATE(2035,2,1) + TIME(0,0,0)</f>
        <v>49341</v>
      </c>
      <c r="C16760">
        <v>20.959207535000001</v>
      </c>
    </row>
    <row r="16761" spans="1:3" x14ac:dyDescent="0.25">
      <c r="A16761">
        <v>12843</v>
      </c>
      <c r="B16761" s="1">
        <f>DATE(2035,3,1) + TIME(0,0,0)</f>
        <v>49369</v>
      </c>
      <c r="C16761">
        <v>20.959409714</v>
      </c>
    </row>
    <row r="16762" spans="1:3" x14ac:dyDescent="0.25">
      <c r="A16762">
        <v>12874</v>
      </c>
      <c r="B16762" s="1">
        <f>DATE(2035,4,1) + TIME(0,0,0)</f>
        <v>49400</v>
      </c>
      <c r="C16762">
        <v>20.959632874</v>
      </c>
    </row>
    <row r="16763" spans="1:3" x14ac:dyDescent="0.25">
      <c r="A16763">
        <v>12904</v>
      </c>
      <c r="B16763" s="1">
        <f>DATE(2035,5,1) + TIME(0,0,0)</f>
        <v>49430</v>
      </c>
      <c r="C16763">
        <v>20.959850311</v>
      </c>
    </row>
    <row r="16764" spans="1:3" x14ac:dyDescent="0.25">
      <c r="A16764">
        <v>12935</v>
      </c>
      <c r="B16764" s="1">
        <f>DATE(2035,6,1) + TIME(0,0,0)</f>
        <v>49461</v>
      </c>
      <c r="C16764">
        <v>20.960073471000001</v>
      </c>
    </row>
    <row r="16765" spans="1:3" x14ac:dyDescent="0.25">
      <c r="A16765">
        <v>12965</v>
      </c>
      <c r="B16765" s="1">
        <f>DATE(2035,7,1) + TIME(0,0,0)</f>
        <v>49491</v>
      </c>
      <c r="C16765">
        <v>20.960289001</v>
      </c>
    </row>
    <row r="16766" spans="1:3" x14ac:dyDescent="0.25">
      <c r="A16766">
        <v>12996</v>
      </c>
      <c r="B16766" s="1">
        <f>DATE(2035,8,1) + TIME(0,0,0)</f>
        <v>49522</v>
      </c>
      <c r="C16766">
        <v>20.960514068999998</v>
      </c>
    </row>
    <row r="16767" spans="1:3" x14ac:dyDescent="0.25">
      <c r="A16767">
        <v>13027</v>
      </c>
      <c r="B16767" s="1">
        <f>DATE(2035,9,1) + TIME(0,0,0)</f>
        <v>49553</v>
      </c>
      <c r="C16767">
        <v>20.960737227999999</v>
      </c>
    </row>
    <row r="16768" spans="1:3" x14ac:dyDescent="0.25">
      <c r="A16768">
        <v>13057</v>
      </c>
      <c r="B16768" s="1">
        <f>DATE(2035,10,1) + TIME(0,0,0)</f>
        <v>49583</v>
      </c>
      <c r="C16768">
        <v>20.960954665999999</v>
      </c>
    </row>
    <row r="16769" spans="1:3" x14ac:dyDescent="0.25">
      <c r="A16769">
        <v>13088</v>
      </c>
      <c r="B16769" s="1">
        <f>DATE(2035,11,1) + TIME(0,0,0)</f>
        <v>49614</v>
      </c>
      <c r="C16769">
        <v>20.961177826</v>
      </c>
    </row>
    <row r="16770" spans="1:3" x14ac:dyDescent="0.25">
      <c r="A16770">
        <v>13118</v>
      </c>
      <c r="B16770" s="1">
        <f>DATE(2035,12,1) + TIME(0,0,0)</f>
        <v>49644</v>
      </c>
      <c r="C16770">
        <v>20.961395264</v>
      </c>
    </row>
    <row r="16771" spans="1:3" x14ac:dyDescent="0.25">
      <c r="A16771">
        <v>13149</v>
      </c>
      <c r="B16771" s="1">
        <f>DATE(2036,1,1) + TIME(0,0,0)</f>
        <v>49675</v>
      </c>
      <c r="C16771">
        <v>20.961618423000001</v>
      </c>
    </row>
    <row r="16772" spans="1:3" x14ac:dyDescent="0.25">
      <c r="A16772">
        <v>13180</v>
      </c>
      <c r="B16772" s="1">
        <f>DATE(2036,2,1) + TIME(0,0,0)</f>
        <v>49706</v>
      </c>
      <c r="C16772">
        <v>20.961841583000002</v>
      </c>
    </row>
    <row r="16773" spans="1:3" x14ac:dyDescent="0.25">
      <c r="A16773">
        <v>13209</v>
      </c>
      <c r="B16773" s="1">
        <f>DATE(2036,3,1) + TIME(0,0,0)</f>
        <v>49735</v>
      </c>
      <c r="C16773">
        <v>20.962051391999999</v>
      </c>
    </row>
    <row r="16774" spans="1:3" x14ac:dyDescent="0.25">
      <c r="A16774">
        <v>13240</v>
      </c>
      <c r="B16774" s="1">
        <f>DATE(2036,4,1) + TIME(0,0,0)</f>
        <v>49766</v>
      </c>
      <c r="C16774">
        <v>20.962276459000002</v>
      </c>
    </row>
    <row r="16775" spans="1:3" x14ac:dyDescent="0.25">
      <c r="A16775">
        <v>13270</v>
      </c>
      <c r="B16775" s="1">
        <f>DATE(2036,5,1) + TIME(0,0,0)</f>
        <v>49796</v>
      </c>
      <c r="C16775">
        <v>20.962491989</v>
      </c>
    </row>
    <row r="16776" spans="1:3" x14ac:dyDescent="0.25">
      <c r="A16776">
        <v>13301</v>
      </c>
      <c r="B16776" s="1">
        <f>DATE(2036,6,1) + TIME(0,0,0)</f>
        <v>49827</v>
      </c>
      <c r="C16776">
        <v>20.962717055999999</v>
      </c>
    </row>
    <row r="16777" spans="1:3" x14ac:dyDescent="0.25">
      <c r="A16777">
        <v>13331</v>
      </c>
      <c r="B16777" s="1">
        <f>DATE(2036,7,1) + TIME(0,0,0)</f>
        <v>49857</v>
      </c>
      <c r="C16777">
        <v>20.962934493999999</v>
      </c>
    </row>
    <row r="16778" spans="1:3" x14ac:dyDescent="0.25">
      <c r="A16778">
        <v>13362</v>
      </c>
      <c r="B16778" s="1">
        <f>DATE(2036,8,1) + TIME(0,0,0)</f>
        <v>49888</v>
      </c>
      <c r="C16778">
        <v>20.963157654</v>
      </c>
    </row>
    <row r="16779" spans="1:3" x14ac:dyDescent="0.25">
      <c r="A16779">
        <v>13393</v>
      </c>
      <c r="B16779" s="1">
        <f>DATE(2036,9,1) + TIME(0,0,0)</f>
        <v>49919</v>
      </c>
      <c r="C16779">
        <v>20.963382720999999</v>
      </c>
    </row>
    <row r="16780" spans="1:3" x14ac:dyDescent="0.25">
      <c r="A16780">
        <v>13423</v>
      </c>
      <c r="B16780" s="1">
        <f>DATE(2036,10,1) + TIME(0,0,0)</f>
        <v>49949</v>
      </c>
      <c r="C16780">
        <v>20.963598251000001</v>
      </c>
    </row>
    <row r="16781" spans="1:3" x14ac:dyDescent="0.25">
      <c r="A16781">
        <v>13454</v>
      </c>
      <c r="B16781" s="1">
        <f>DATE(2036,11,1) + TIME(0,0,0)</f>
        <v>49980</v>
      </c>
      <c r="C16781">
        <v>20.963823317999999</v>
      </c>
    </row>
    <row r="16782" spans="1:3" x14ac:dyDescent="0.25">
      <c r="A16782">
        <v>13484</v>
      </c>
      <c r="B16782" s="1">
        <f>DATE(2036,12,1) + TIME(0,0,0)</f>
        <v>50010</v>
      </c>
      <c r="C16782">
        <v>20.964040755999999</v>
      </c>
    </row>
    <row r="16783" spans="1:3" x14ac:dyDescent="0.25">
      <c r="A16783">
        <v>13515</v>
      </c>
      <c r="B16783" s="1">
        <f>DATE(2037,1,1) + TIME(0,0,0)</f>
        <v>50041</v>
      </c>
      <c r="C16783">
        <v>20.964263916</v>
      </c>
    </row>
    <row r="16784" spans="1:3" x14ac:dyDescent="0.25">
      <c r="A16784">
        <v>13546</v>
      </c>
      <c r="B16784" s="1">
        <f>DATE(2037,2,1) + TIME(0,0,0)</f>
        <v>50072</v>
      </c>
      <c r="C16784">
        <v>20.964488982999999</v>
      </c>
    </row>
    <row r="16785" spans="1:3" x14ac:dyDescent="0.25">
      <c r="A16785">
        <v>13574</v>
      </c>
      <c r="B16785" s="1">
        <f>DATE(2037,3,1) + TIME(0,0,0)</f>
        <v>50100</v>
      </c>
      <c r="C16785">
        <v>20.964691162000001</v>
      </c>
    </row>
    <row r="16786" spans="1:3" x14ac:dyDescent="0.25">
      <c r="A16786">
        <v>13605</v>
      </c>
      <c r="B16786" s="1">
        <f>DATE(2037,4,1) + TIME(0,0,0)</f>
        <v>50131</v>
      </c>
      <c r="C16786">
        <v>20.964916229</v>
      </c>
    </row>
    <row r="16787" spans="1:3" x14ac:dyDescent="0.25">
      <c r="A16787">
        <v>13635</v>
      </c>
      <c r="B16787" s="1">
        <f>DATE(2037,5,1) + TIME(0,0,0)</f>
        <v>50161</v>
      </c>
      <c r="C16787">
        <v>20.965131759999998</v>
      </c>
    </row>
    <row r="16788" spans="1:3" x14ac:dyDescent="0.25">
      <c r="A16788">
        <v>13666</v>
      </c>
      <c r="B16788" s="1">
        <f>DATE(2037,6,1) + TIME(0,0,0)</f>
        <v>50192</v>
      </c>
      <c r="C16788">
        <v>20.965356827000001</v>
      </c>
    </row>
    <row r="16789" spans="1:3" x14ac:dyDescent="0.25">
      <c r="A16789">
        <v>13696</v>
      </c>
      <c r="B16789" s="1">
        <f>DATE(2037,7,1) + TIME(0,0,0)</f>
        <v>50222</v>
      </c>
      <c r="C16789">
        <v>20.965574265000001</v>
      </c>
    </row>
    <row r="16790" spans="1:3" x14ac:dyDescent="0.25">
      <c r="A16790">
        <v>13727</v>
      </c>
      <c r="B16790" s="1">
        <f>DATE(2037,8,1) + TIME(0,0,0)</f>
        <v>50253</v>
      </c>
      <c r="C16790">
        <v>20.965797424000002</v>
      </c>
    </row>
    <row r="16791" spans="1:3" x14ac:dyDescent="0.25">
      <c r="A16791">
        <v>13758</v>
      </c>
      <c r="B16791" s="1">
        <f>DATE(2037,9,1) + TIME(0,0,0)</f>
        <v>50284</v>
      </c>
      <c r="C16791">
        <v>20.966022491</v>
      </c>
    </row>
    <row r="16792" spans="1:3" x14ac:dyDescent="0.25">
      <c r="A16792">
        <v>13788</v>
      </c>
      <c r="B16792" s="1">
        <f>DATE(2037,10,1) + TIME(0,0,0)</f>
        <v>50314</v>
      </c>
      <c r="C16792">
        <v>20.966239929</v>
      </c>
    </row>
    <row r="16793" spans="1:3" x14ac:dyDescent="0.25">
      <c r="A16793">
        <v>13819</v>
      </c>
      <c r="B16793" s="1">
        <f>DATE(2037,11,1) + TIME(0,0,0)</f>
        <v>50345</v>
      </c>
      <c r="C16793">
        <v>20.966463089000001</v>
      </c>
    </row>
    <row r="16794" spans="1:3" x14ac:dyDescent="0.25">
      <c r="A16794">
        <v>13849</v>
      </c>
      <c r="B16794" s="1">
        <f>DATE(2037,12,1) + TIME(0,0,0)</f>
        <v>50375</v>
      </c>
      <c r="C16794">
        <v>20.966680527000001</v>
      </c>
    </row>
    <row r="16795" spans="1:3" x14ac:dyDescent="0.25">
      <c r="A16795">
        <v>13880</v>
      </c>
      <c r="B16795" s="1">
        <f>DATE(2038,1,1) + TIME(0,0,0)</f>
        <v>50406</v>
      </c>
      <c r="C16795">
        <v>20.966905594</v>
      </c>
    </row>
    <row r="16796" spans="1:3" x14ac:dyDescent="0.25">
      <c r="A16796">
        <v>13911</v>
      </c>
      <c r="B16796" s="1">
        <f>DATE(2038,2,1) + TIME(0,0,0)</f>
        <v>50437</v>
      </c>
      <c r="C16796">
        <v>20.967128754000001</v>
      </c>
    </row>
    <row r="16797" spans="1:3" x14ac:dyDescent="0.25">
      <c r="A16797">
        <v>13939</v>
      </c>
      <c r="B16797" s="1">
        <f>DATE(2038,3,1) + TIME(0,0,0)</f>
        <v>50465</v>
      </c>
      <c r="C16797">
        <v>20.967330933</v>
      </c>
    </row>
    <row r="16798" spans="1:3" x14ac:dyDescent="0.25">
      <c r="A16798">
        <v>13970</v>
      </c>
      <c r="B16798" s="1">
        <f>DATE(2038,4,1) + TIME(0,0,0)</f>
        <v>50496</v>
      </c>
      <c r="C16798">
        <v>20.967555999999998</v>
      </c>
    </row>
    <row r="16799" spans="1:3" x14ac:dyDescent="0.25">
      <c r="A16799">
        <v>14000</v>
      </c>
      <c r="B16799" s="1">
        <f>DATE(2038,5,1) + TIME(0,0,0)</f>
        <v>50526</v>
      </c>
      <c r="C16799">
        <v>20.967773437999998</v>
      </c>
    </row>
    <row r="16800" spans="1:3" x14ac:dyDescent="0.25">
      <c r="A16800">
        <v>14031</v>
      </c>
      <c r="B16800" s="1">
        <f>DATE(2038,6,1) + TIME(0,0,0)</f>
        <v>50557</v>
      </c>
      <c r="C16800">
        <v>20.967996596999999</v>
      </c>
    </row>
    <row r="16801" spans="1:3" x14ac:dyDescent="0.25">
      <c r="A16801">
        <v>14061</v>
      </c>
      <c r="B16801" s="1">
        <f>DATE(2038,7,1) + TIME(0,0,0)</f>
        <v>50587</v>
      </c>
      <c r="C16801">
        <v>20.968214034999999</v>
      </c>
    </row>
    <row r="16802" spans="1:3" x14ac:dyDescent="0.25">
      <c r="A16802">
        <v>14092</v>
      </c>
      <c r="B16802" s="1">
        <f>DATE(2038,8,1) + TIME(0,0,0)</f>
        <v>50618</v>
      </c>
      <c r="C16802">
        <v>20.968437195</v>
      </c>
    </row>
    <row r="16803" spans="1:3" x14ac:dyDescent="0.25">
      <c r="A16803">
        <v>14123</v>
      </c>
      <c r="B16803" s="1">
        <f>DATE(2038,9,1) + TIME(0,0,0)</f>
        <v>50649</v>
      </c>
      <c r="C16803">
        <v>20.968662261999999</v>
      </c>
    </row>
    <row r="16804" spans="1:3" x14ac:dyDescent="0.25">
      <c r="A16804">
        <v>14153</v>
      </c>
      <c r="B16804" s="1">
        <f>DATE(2038,10,1) + TIME(0,0,0)</f>
        <v>50679</v>
      </c>
      <c r="C16804">
        <v>20.968879699999999</v>
      </c>
    </row>
    <row r="16805" spans="1:3" x14ac:dyDescent="0.25">
      <c r="A16805">
        <v>14184</v>
      </c>
      <c r="B16805" s="1">
        <f>DATE(2038,11,1) + TIME(0,0,0)</f>
        <v>50710</v>
      </c>
      <c r="C16805">
        <v>20.969102858999999</v>
      </c>
    </row>
    <row r="16806" spans="1:3" x14ac:dyDescent="0.25">
      <c r="A16806">
        <v>14214</v>
      </c>
      <c r="B16806" s="1">
        <f>DATE(2038,12,1) + TIME(0,0,0)</f>
        <v>50740</v>
      </c>
      <c r="C16806">
        <v>20.969320296999999</v>
      </c>
    </row>
    <row r="16807" spans="1:3" x14ac:dyDescent="0.25">
      <c r="A16807">
        <v>14245</v>
      </c>
      <c r="B16807" s="1">
        <f>DATE(2039,1,1) + TIME(0,0,0)</f>
        <v>50771</v>
      </c>
      <c r="C16807">
        <v>20.969543457</v>
      </c>
    </row>
    <row r="16808" spans="1:3" x14ac:dyDescent="0.25">
      <c r="A16808">
        <v>14276</v>
      </c>
      <c r="B16808" s="1">
        <f>DATE(2039,2,1) + TIME(0,0,0)</f>
        <v>50802</v>
      </c>
      <c r="C16808">
        <v>20.969768523999999</v>
      </c>
    </row>
    <row r="16809" spans="1:3" x14ac:dyDescent="0.25">
      <c r="A16809">
        <v>14304</v>
      </c>
      <c r="B16809" s="1">
        <f>DATE(2039,3,1) + TIME(0,0,0)</f>
        <v>50830</v>
      </c>
      <c r="C16809">
        <v>20.969970703000001</v>
      </c>
    </row>
    <row r="16810" spans="1:3" x14ac:dyDescent="0.25">
      <c r="A16810">
        <v>14335</v>
      </c>
      <c r="B16810" s="1">
        <f>DATE(2039,4,1) + TIME(0,0,0)</f>
        <v>50861</v>
      </c>
      <c r="C16810">
        <v>20.970193862999999</v>
      </c>
    </row>
    <row r="16811" spans="1:3" x14ac:dyDescent="0.25">
      <c r="A16811">
        <v>14365</v>
      </c>
      <c r="B16811" s="1">
        <f>DATE(2039,5,1) + TIME(0,0,0)</f>
        <v>50891</v>
      </c>
      <c r="C16811">
        <v>20.970411300999999</v>
      </c>
    </row>
    <row r="16812" spans="1:3" x14ac:dyDescent="0.25">
      <c r="A16812">
        <v>14396</v>
      </c>
      <c r="B16812" s="1">
        <f>DATE(2039,6,1) + TIME(0,0,0)</f>
        <v>50922</v>
      </c>
      <c r="C16812">
        <v>20.970634459999999</v>
      </c>
    </row>
    <row r="16813" spans="1:3" x14ac:dyDescent="0.25">
      <c r="A16813">
        <v>14426</v>
      </c>
      <c r="B16813" s="1">
        <f>DATE(2039,7,1) + TIME(0,0,0)</f>
        <v>50952</v>
      </c>
      <c r="C16813">
        <v>20.970851897999999</v>
      </c>
    </row>
    <row r="16814" spans="1:3" x14ac:dyDescent="0.25">
      <c r="A16814">
        <v>14457</v>
      </c>
      <c r="B16814" s="1">
        <f>DATE(2039,8,1) + TIME(0,0,0)</f>
        <v>50983</v>
      </c>
      <c r="C16814">
        <v>20.971075058</v>
      </c>
    </row>
    <row r="16815" spans="1:3" x14ac:dyDescent="0.25">
      <c r="A16815">
        <v>14488</v>
      </c>
      <c r="B16815" s="1">
        <f>DATE(2039,9,1) + TIME(0,0,0)</f>
        <v>51014</v>
      </c>
      <c r="C16815">
        <v>20.971300124999999</v>
      </c>
    </row>
    <row r="16816" spans="1:3" x14ac:dyDescent="0.25">
      <c r="A16816">
        <v>14518</v>
      </c>
      <c r="B16816" s="1">
        <f>DATE(2039,10,1) + TIME(0,0,0)</f>
        <v>51044</v>
      </c>
      <c r="C16816">
        <v>20.971515656000001</v>
      </c>
    </row>
    <row r="16817" spans="1:3" x14ac:dyDescent="0.25">
      <c r="A16817">
        <v>14549</v>
      </c>
      <c r="B16817" s="1">
        <f>DATE(2039,11,1) + TIME(0,0,0)</f>
        <v>51075</v>
      </c>
      <c r="C16817">
        <v>20.971740723</v>
      </c>
    </row>
    <row r="16818" spans="1:3" x14ac:dyDescent="0.25">
      <c r="A16818">
        <v>14579</v>
      </c>
      <c r="B16818" s="1">
        <f>DATE(2039,12,1) + TIME(0,0,0)</f>
        <v>51105</v>
      </c>
      <c r="C16818">
        <v>20.971956252999998</v>
      </c>
    </row>
    <row r="16819" spans="1:3" x14ac:dyDescent="0.25">
      <c r="A16819">
        <v>14610</v>
      </c>
      <c r="B16819" s="1">
        <f>DATE(2040,1,1) + TIME(0,0,0)</f>
        <v>51136</v>
      </c>
      <c r="C16819">
        <v>20.972179412999999</v>
      </c>
    </row>
    <row r="16820" spans="1:3" x14ac:dyDescent="0.25">
      <c r="A16820">
        <v>14641</v>
      </c>
      <c r="B16820" s="1">
        <f>DATE(2040,2,1) + TIME(0,0,0)</f>
        <v>51167</v>
      </c>
      <c r="C16820">
        <v>20.972404480000002</v>
      </c>
    </row>
    <row r="16821" spans="1:3" x14ac:dyDescent="0.25">
      <c r="A16821">
        <v>14670</v>
      </c>
      <c r="B16821" s="1">
        <f>DATE(2040,3,1) + TIME(0,0,0)</f>
        <v>51196</v>
      </c>
      <c r="C16821">
        <v>20.972612381000001</v>
      </c>
    </row>
    <row r="16822" spans="1:3" x14ac:dyDescent="0.25">
      <c r="A16822">
        <v>14701</v>
      </c>
      <c r="B16822" s="1">
        <f>DATE(2040,4,1) + TIME(0,0,0)</f>
        <v>51227</v>
      </c>
      <c r="C16822">
        <v>20.972835540999998</v>
      </c>
    </row>
    <row r="16823" spans="1:3" x14ac:dyDescent="0.25">
      <c r="A16823">
        <v>14731</v>
      </c>
      <c r="B16823" s="1">
        <f>DATE(2040,5,1) + TIME(0,0,0)</f>
        <v>51257</v>
      </c>
      <c r="C16823">
        <v>20.973052978999998</v>
      </c>
    </row>
    <row r="16824" spans="1:3" x14ac:dyDescent="0.25">
      <c r="A16824">
        <v>14762</v>
      </c>
      <c r="B16824" s="1">
        <f>DATE(2040,6,1) + TIME(0,0,0)</f>
        <v>51288</v>
      </c>
      <c r="C16824">
        <v>20.973276137999999</v>
      </c>
    </row>
    <row r="16825" spans="1:3" x14ac:dyDescent="0.25">
      <c r="A16825">
        <v>14792</v>
      </c>
      <c r="B16825" s="1">
        <f>DATE(2040,7,1) + TIME(0,0,0)</f>
        <v>51318</v>
      </c>
      <c r="C16825">
        <v>20.973491669000001</v>
      </c>
    </row>
    <row r="16826" spans="1:3" x14ac:dyDescent="0.25">
      <c r="A16826">
        <v>14823</v>
      </c>
      <c r="B16826" s="1">
        <f>DATE(2040,8,1) + TIME(0,0,0)</f>
        <v>51349</v>
      </c>
      <c r="C16826">
        <v>20.973716736</v>
      </c>
    </row>
    <row r="16827" spans="1:3" x14ac:dyDescent="0.25">
      <c r="A16827">
        <v>14854</v>
      </c>
      <c r="B16827" s="1">
        <f>DATE(2040,9,1) + TIME(0,0,0)</f>
        <v>51380</v>
      </c>
      <c r="C16827">
        <v>20.973939896000001</v>
      </c>
    </row>
    <row r="16828" spans="1:3" x14ac:dyDescent="0.25">
      <c r="A16828">
        <v>14884</v>
      </c>
      <c r="B16828" s="1">
        <f>DATE(2040,10,1) + TIME(0,0,0)</f>
        <v>51410</v>
      </c>
      <c r="C16828">
        <v>20.974155425999999</v>
      </c>
    </row>
    <row r="16829" spans="1:3" x14ac:dyDescent="0.25">
      <c r="A16829">
        <v>14915</v>
      </c>
      <c r="B16829" s="1">
        <f>DATE(2040,11,1) + TIME(0,0,0)</f>
        <v>51441</v>
      </c>
      <c r="C16829">
        <v>20.974378586</v>
      </c>
    </row>
    <row r="16830" spans="1:3" x14ac:dyDescent="0.25">
      <c r="A16830">
        <v>14945</v>
      </c>
      <c r="B16830" s="1">
        <f>DATE(2040,12,1) + TIME(0,0,0)</f>
        <v>51471</v>
      </c>
      <c r="C16830">
        <v>20.974594115999999</v>
      </c>
    </row>
    <row r="16831" spans="1:3" x14ac:dyDescent="0.25">
      <c r="A16831">
        <v>14976</v>
      </c>
      <c r="B16831" s="1">
        <f>DATE(2041,1,1) + TIME(0,0,0)</f>
        <v>51502</v>
      </c>
      <c r="C16831">
        <v>20.974817276</v>
      </c>
    </row>
    <row r="16832" spans="1:3" x14ac:dyDescent="0.25">
      <c r="A16832">
        <v>15007</v>
      </c>
      <c r="B16832" s="1">
        <f>DATE(2041,2,1) + TIME(0,0,0)</f>
        <v>51533</v>
      </c>
      <c r="C16832">
        <v>20.975040436</v>
      </c>
    </row>
    <row r="16833" spans="1:3" x14ac:dyDescent="0.25">
      <c r="A16833">
        <v>15035</v>
      </c>
      <c r="B16833" s="1">
        <f>DATE(2041,3,1) + TIME(0,0,0)</f>
        <v>51561</v>
      </c>
      <c r="C16833">
        <v>20.975242614999999</v>
      </c>
    </row>
    <row r="16834" spans="1:3" x14ac:dyDescent="0.25">
      <c r="A16834">
        <v>15066</v>
      </c>
      <c r="B16834" s="1">
        <f>DATE(2041,4,1) + TIME(0,0,0)</f>
        <v>51592</v>
      </c>
      <c r="C16834">
        <v>20.975465775</v>
      </c>
    </row>
    <row r="16835" spans="1:3" x14ac:dyDescent="0.25">
      <c r="A16835">
        <v>15096</v>
      </c>
      <c r="B16835" s="1">
        <f>DATE(2041,5,1) + TIME(0,0,0)</f>
        <v>51622</v>
      </c>
      <c r="C16835">
        <v>20.975681304999998</v>
      </c>
    </row>
    <row r="16836" spans="1:3" x14ac:dyDescent="0.25">
      <c r="A16836">
        <v>15127</v>
      </c>
      <c r="B16836" s="1">
        <f>DATE(2041,6,1) + TIME(0,0,0)</f>
        <v>51653</v>
      </c>
      <c r="C16836">
        <v>20.975904464999999</v>
      </c>
    </row>
    <row r="16837" spans="1:3" x14ac:dyDescent="0.25">
      <c r="A16837">
        <v>15157</v>
      </c>
      <c r="B16837" s="1">
        <f>DATE(2041,7,1) + TIME(0,0,0)</f>
        <v>51683</v>
      </c>
      <c r="C16837">
        <v>20.976119995000001</v>
      </c>
    </row>
    <row r="16838" spans="1:3" x14ac:dyDescent="0.25">
      <c r="A16838">
        <v>15188</v>
      </c>
      <c r="B16838" s="1">
        <f>DATE(2041,8,1) + TIME(0,0,0)</f>
        <v>51714</v>
      </c>
      <c r="C16838">
        <v>20.976343154999999</v>
      </c>
    </row>
    <row r="16839" spans="1:3" x14ac:dyDescent="0.25">
      <c r="A16839">
        <v>15219</v>
      </c>
      <c r="B16839" s="1">
        <f>DATE(2041,9,1) + TIME(0,0,0)</f>
        <v>51745</v>
      </c>
      <c r="C16839">
        <v>20.976564407000001</v>
      </c>
    </row>
    <row r="16840" spans="1:3" x14ac:dyDescent="0.25">
      <c r="A16840">
        <v>15249</v>
      </c>
      <c r="B16840" s="1">
        <f>DATE(2041,10,1) + TIME(0,0,0)</f>
        <v>51775</v>
      </c>
      <c r="C16840">
        <v>20.976779938</v>
      </c>
    </row>
    <row r="16841" spans="1:3" x14ac:dyDescent="0.25">
      <c r="A16841">
        <v>15280</v>
      </c>
      <c r="B16841" s="1">
        <f>DATE(2041,11,1) + TIME(0,0,0)</f>
        <v>51806</v>
      </c>
      <c r="C16841">
        <v>20.977003098000001</v>
      </c>
    </row>
    <row r="16842" spans="1:3" x14ac:dyDescent="0.25">
      <c r="A16842">
        <v>15310</v>
      </c>
      <c r="B16842" s="1">
        <f>DATE(2041,12,1) + TIME(0,0,0)</f>
        <v>51836</v>
      </c>
      <c r="C16842">
        <v>20.977218627999999</v>
      </c>
    </row>
    <row r="16843" spans="1:3" x14ac:dyDescent="0.25">
      <c r="A16843">
        <v>15341</v>
      </c>
      <c r="B16843" s="1">
        <f>DATE(2042,1,1) + TIME(0,0,0)</f>
        <v>51867</v>
      </c>
      <c r="C16843">
        <v>20.977441788</v>
      </c>
    </row>
    <row r="16844" spans="1:3" x14ac:dyDescent="0.25">
      <c r="A16844">
        <v>15372</v>
      </c>
      <c r="B16844" s="1">
        <f>DATE(2042,2,1) + TIME(0,0,0)</f>
        <v>51898</v>
      </c>
      <c r="C16844">
        <v>20.977663039999999</v>
      </c>
    </row>
    <row r="16845" spans="1:3" x14ac:dyDescent="0.25">
      <c r="A16845">
        <v>15400</v>
      </c>
      <c r="B16845" s="1">
        <f>DATE(2042,3,1) + TIME(0,0,0)</f>
        <v>51926</v>
      </c>
      <c r="C16845">
        <v>20.977865219000002</v>
      </c>
    </row>
    <row r="16846" spans="1:3" x14ac:dyDescent="0.25">
      <c r="A16846">
        <v>15431</v>
      </c>
      <c r="B16846" s="1">
        <f>DATE(2042,4,1) + TIME(0,0,0)</f>
        <v>51957</v>
      </c>
      <c r="C16846">
        <v>20.978086472000001</v>
      </c>
    </row>
    <row r="16847" spans="1:3" x14ac:dyDescent="0.25">
      <c r="A16847">
        <v>15461</v>
      </c>
      <c r="B16847" s="1">
        <f>DATE(2042,5,1) + TIME(0,0,0)</f>
        <v>51987</v>
      </c>
      <c r="C16847">
        <v>20.978302002</v>
      </c>
    </row>
    <row r="16848" spans="1:3" x14ac:dyDescent="0.25">
      <c r="A16848">
        <v>15492</v>
      </c>
      <c r="B16848" s="1">
        <f>DATE(2042,6,1) + TIME(0,0,0)</f>
        <v>52018</v>
      </c>
      <c r="C16848">
        <v>20.978523253999999</v>
      </c>
    </row>
    <row r="16849" spans="1:3" x14ac:dyDescent="0.25">
      <c r="A16849">
        <v>15522</v>
      </c>
      <c r="B16849" s="1">
        <f>DATE(2042,7,1) + TIME(0,0,0)</f>
        <v>52048</v>
      </c>
      <c r="C16849">
        <v>20.978738785000001</v>
      </c>
    </row>
    <row r="16850" spans="1:3" x14ac:dyDescent="0.25">
      <c r="A16850">
        <v>15553</v>
      </c>
      <c r="B16850" s="1">
        <f>DATE(2042,8,1) + TIME(0,0,0)</f>
        <v>52079</v>
      </c>
      <c r="C16850">
        <v>20.978960037</v>
      </c>
    </row>
    <row r="16851" spans="1:3" x14ac:dyDescent="0.25">
      <c r="A16851">
        <v>15584</v>
      </c>
      <c r="B16851" s="1">
        <f>DATE(2042,9,1) + TIME(0,0,0)</f>
        <v>52110</v>
      </c>
      <c r="C16851">
        <v>20.979183197000001</v>
      </c>
    </row>
    <row r="16852" spans="1:3" x14ac:dyDescent="0.25">
      <c r="A16852">
        <v>15614</v>
      </c>
      <c r="B16852" s="1">
        <f>DATE(2042,10,1) + TIME(0,0,0)</f>
        <v>52140</v>
      </c>
      <c r="C16852">
        <v>20.979396820000002</v>
      </c>
    </row>
    <row r="16853" spans="1:3" x14ac:dyDescent="0.25">
      <c r="A16853">
        <v>15645</v>
      </c>
      <c r="B16853" s="1">
        <f>DATE(2042,11,1) + TIME(0,0,0)</f>
        <v>52171</v>
      </c>
      <c r="C16853">
        <v>20.979618073000001</v>
      </c>
    </row>
    <row r="16854" spans="1:3" x14ac:dyDescent="0.25">
      <c r="A16854">
        <v>15675</v>
      </c>
      <c r="B16854" s="1">
        <f>DATE(2042,12,1) + TIME(0,0,0)</f>
        <v>52201</v>
      </c>
      <c r="C16854">
        <v>20.979833602999999</v>
      </c>
    </row>
    <row r="16855" spans="1:3" x14ac:dyDescent="0.25">
      <c r="A16855">
        <v>15706</v>
      </c>
      <c r="B16855" s="1">
        <f>DATE(2043,1,1) + TIME(0,0,0)</f>
        <v>52232</v>
      </c>
      <c r="C16855">
        <v>20.980054854999999</v>
      </c>
    </row>
    <row r="16856" spans="1:3" x14ac:dyDescent="0.25">
      <c r="A16856">
        <v>15737</v>
      </c>
      <c r="B16856" s="1">
        <f>DATE(2043,2,1) + TIME(0,0,0)</f>
        <v>52263</v>
      </c>
      <c r="C16856">
        <v>20.980276108000002</v>
      </c>
    </row>
    <row r="16857" spans="1:3" x14ac:dyDescent="0.25">
      <c r="A16857">
        <v>15765</v>
      </c>
      <c r="B16857" s="1">
        <f>DATE(2043,3,1) + TIME(0,0,0)</f>
        <v>52291</v>
      </c>
      <c r="C16857">
        <v>20.980476378999999</v>
      </c>
    </row>
    <row r="16858" spans="1:3" x14ac:dyDescent="0.25">
      <c r="A16858">
        <v>15796</v>
      </c>
      <c r="B16858" s="1">
        <f>DATE(2043,4,1) + TIME(0,0,0)</f>
        <v>52322</v>
      </c>
      <c r="C16858">
        <v>20.980697631999998</v>
      </c>
    </row>
    <row r="16859" spans="1:3" x14ac:dyDescent="0.25">
      <c r="A16859">
        <v>15826</v>
      </c>
      <c r="B16859" s="1">
        <f>DATE(2043,5,1) + TIME(0,0,0)</f>
        <v>52352</v>
      </c>
      <c r="C16859">
        <v>20.980911254999999</v>
      </c>
    </row>
    <row r="16860" spans="1:3" x14ac:dyDescent="0.25">
      <c r="A16860">
        <v>15857</v>
      </c>
      <c r="B16860" s="1">
        <f>DATE(2043,6,1) + TIME(0,0,0)</f>
        <v>52383</v>
      </c>
      <c r="C16860">
        <v>20.981132507000002</v>
      </c>
    </row>
    <row r="16861" spans="1:3" x14ac:dyDescent="0.25">
      <c r="A16861">
        <v>15887</v>
      </c>
      <c r="B16861" s="1">
        <f>DATE(2043,7,1) + TIME(0,0,0)</f>
        <v>52413</v>
      </c>
      <c r="C16861">
        <v>20.981348038</v>
      </c>
    </row>
    <row r="16862" spans="1:3" x14ac:dyDescent="0.25">
      <c r="A16862">
        <v>15918</v>
      </c>
      <c r="B16862" s="1">
        <f>DATE(2043,8,1) + TIME(0,0,0)</f>
        <v>52444</v>
      </c>
      <c r="C16862">
        <v>20.981569289999999</v>
      </c>
    </row>
    <row r="16863" spans="1:3" x14ac:dyDescent="0.25">
      <c r="A16863">
        <v>15949</v>
      </c>
      <c r="B16863" s="1">
        <f>DATE(2043,9,1) + TIME(0,0,0)</f>
        <v>52475</v>
      </c>
      <c r="C16863">
        <v>20.981788635000001</v>
      </c>
    </row>
    <row r="16864" spans="1:3" x14ac:dyDescent="0.25">
      <c r="A16864">
        <v>15979</v>
      </c>
      <c r="B16864" s="1">
        <f>DATE(2043,10,1) + TIME(0,0,0)</f>
        <v>52505</v>
      </c>
      <c r="C16864">
        <v>20.982002258000001</v>
      </c>
    </row>
    <row r="16865" spans="1:3" x14ac:dyDescent="0.25">
      <c r="A16865">
        <v>16010</v>
      </c>
      <c r="B16865" s="1">
        <f>DATE(2043,11,1) + TIME(0,0,0)</f>
        <v>52536</v>
      </c>
      <c r="C16865">
        <v>20.982223511000001</v>
      </c>
    </row>
    <row r="16866" spans="1:3" x14ac:dyDescent="0.25">
      <c r="A16866">
        <v>16040</v>
      </c>
      <c r="B16866" s="1">
        <f>DATE(2043,12,1) + TIME(0,0,0)</f>
        <v>52566</v>
      </c>
      <c r="C16866">
        <v>20.982437134000001</v>
      </c>
    </row>
    <row r="16867" spans="1:3" x14ac:dyDescent="0.25">
      <c r="A16867">
        <v>16071</v>
      </c>
      <c r="B16867" s="1">
        <f>DATE(2044,1,1) + TIME(0,0,0)</f>
        <v>52597</v>
      </c>
      <c r="C16867">
        <v>20.982658386000001</v>
      </c>
    </row>
    <row r="16868" spans="1:3" x14ac:dyDescent="0.25">
      <c r="A16868">
        <v>16102</v>
      </c>
      <c r="B16868" s="1">
        <f>DATE(2044,2,1) + TIME(0,0,0)</f>
        <v>52628</v>
      </c>
      <c r="C16868">
        <v>20.982877730999999</v>
      </c>
    </row>
    <row r="16869" spans="1:3" x14ac:dyDescent="0.25">
      <c r="A16869">
        <v>16131</v>
      </c>
      <c r="B16869" s="1">
        <f>DATE(2044,3,1) + TIME(0,0,0)</f>
        <v>52657</v>
      </c>
      <c r="C16869">
        <v>20.983085632000002</v>
      </c>
    </row>
    <row r="16870" spans="1:3" x14ac:dyDescent="0.25">
      <c r="A16870">
        <v>16162</v>
      </c>
      <c r="B16870" s="1">
        <f>DATE(2044,4,1) + TIME(0,0,0)</f>
        <v>52688</v>
      </c>
      <c r="C16870">
        <v>20.983304977</v>
      </c>
    </row>
    <row r="16871" spans="1:3" x14ac:dyDescent="0.25">
      <c r="A16871">
        <v>16192</v>
      </c>
      <c r="B16871" s="1">
        <f>DATE(2044,5,1) + TIME(0,0,0)</f>
        <v>52718</v>
      </c>
      <c r="C16871">
        <v>20.9835186</v>
      </c>
    </row>
    <row r="16872" spans="1:3" x14ac:dyDescent="0.25">
      <c r="A16872">
        <v>16223</v>
      </c>
      <c r="B16872" s="1">
        <f>DATE(2044,6,1) + TIME(0,0,0)</f>
        <v>52749</v>
      </c>
      <c r="C16872">
        <v>20.983737946000002</v>
      </c>
    </row>
    <row r="16873" spans="1:3" x14ac:dyDescent="0.25">
      <c r="A16873">
        <v>16253</v>
      </c>
      <c r="B16873" s="1">
        <f>DATE(2044,7,1) + TIME(0,0,0)</f>
        <v>52779</v>
      </c>
      <c r="C16873">
        <v>20.983951568999998</v>
      </c>
    </row>
    <row r="16874" spans="1:3" x14ac:dyDescent="0.25">
      <c r="A16874">
        <v>16284</v>
      </c>
      <c r="B16874" s="1">
        <f>DATE(2044,8,1) + TIME(0,0,0)</f>
        <v>52810</v>
      </c>
      <c r="C16874">
        <v>20.984170914</v>
      </c>
    </row>
    <row r="16875" spans="1:3" x14ac:dyDescent="0.25">
      <c r="A16875">
        <v>16315</v>
      </c>
      <c r="B16875" s="1">
        <f>DATE(2044,9,1) + TIME(0,0,0)</f>
        <v>52841</v>
      </c>
      <c r="C16875">
        <v>20.984390259000001</v>
      </c>
    </row>
    <row r="16876" spans="1:3" x14ac:dyDescent="0.25">
      <c r="A16876">
        <v>16345</v>
      </c>
      <c r="B16876" s="1">
        <f>DATE(2044,10,1) + TIME(0,0,0)</f>
        <v>52871</v>
      </c>
      <c r="C16876">
        <v>20.984603881999998</v>
      </c>
    </row>
    <row r="16877" spans="1:3" x14ac:dyDescent="0.25">
      <c r="A16877">
        <v>16376</v>
      </c>
      <c r="B16877" s="1">
        <f>DATE(2044,11,1) + TIME(0,0,0)</f>
        <v>52902</v>
      </c>
      <c r="C16877">
        <v>20.984823227</v>
      </c>
    </row>
    <row r="16878" spans="1:3" x14ac:dyDescent="0.25">
      <c r="A16878">
        <v>16406</v>
      </c>
      <c r="B16878" s="1">
        <f>DATE(2044,12,1) + TIME(0,0,0)</f>
        <v>52932</v>
      </c>
      <c r="C16878">
        <v>20.98503685</v>
      </c>
    </row>
    <row r="16879" spans="1:3" x14ac:dyDescent="0.25">
      <c r="A16879">
        <v>16437</v>
      </c>
      <c r="B16879" s="1">
        <f>DATE(2045,1,1) + TIME(0,0,0)</f>
        <v>52963</v>
      </c>
      <c r="C16879">
        <v>20.985256195000002</v>
      </c>
    </row>
    <row r="16880" spans="1:3" x14ac:dyDescent="0.25">
      <c r="A16880">
        <v>16468</v>
      </c>
      <c r="B16880" s="1">
        <f>DATE(2045,2,1) + TIME(0,0,0)</f>
        <v>52994</v>
      </c>
      <c r="C16880">
        <v>20.985475539999999</v>
      </c>
    </row>
    <row r="16881" spans="1:3" x14ac:dyDescent="0.25">
      <c r="A16881">
        <v>16496</v>
      </c>
      <c r="B16881" s="1">
        <f>DATE(2045,3,1) + TIME(0,0,0)</f>
        <v>53022</v>
      </c>
      <c r="C16881">
        <v>20.985671997000001</v>
      </c>
    </row>
    <row r="16882" spans="1:3" x14ac:dyDescent="0.25">
      <c r="A16882">
        <v>16527</v>
      </c>
      <c r="B16882" s="1">
        <f>DATE(2045,4,1) + TIME(0,0,0)</f>
        <v>53053</v>
      </c>
      <c r="C16882">
        <v>20.985891341999999</v>
      </c>
    </row>
    <row r="16883" spans="1:3" x14ac:dyDescent="0.25">
      <c r="A16883">
        <v>16557</v>
      </c>
      <c r="B16883" s="1">
        <f>DATE(2045,5,1) + TIME(0,0,0)</f>
        <v>53083</v>
      </c>
      <c r="C16883">
        <v>20.986104964999999</v>
      </c>
    </row>
    <row r="16884" spans="1:3" x14ac:dyDescent="0.25">
      <c r="A16884">
        <v>16588</v>
      </c>
      <c r="B16884" s="1">
        <f>DATE(2045,6,1) + TIME(0,0,0)</f>
        <v>53114</v>
      </c>
      <c r="C16884">
        <v>20.986322402999999</v>
      </c>
    </row>
    <row r="16885" spans="1:3" x14ac:dyDescent="0.25">
      <c r="A16885">
        <v>16618</v>
      </c>
      <c r="B16885" s="1">
        <f>DATE(2045,7,1) + TIME(0,0,0)</f>
        <v>53144</v>
      </c>
      <c r="C16885">
        <v>20.986534119000002</v>
      </c>
    </row>
    <row r="16886" spans="1:3" x14ac:dyDescent="0.25">
      <c r="A16886">
        <v>16649</v>
      </c>
      <c r="B16886" s="1">
        <f>DATE(2045,8,1) + TIME(0,0,0)</f>
        <v>53175</v>
      </c>
      <c r="C16886">
        <v>20.986753464</v>
      </c>
    </row>
    <row r="16887" spans="1:3" x14ac:dyDescent="0.25">
      <c r="A16887">
        <v>16680</v>
      </c>
      <c r="B16887" s="1">
        <f>DATE(2045,9,1) + TIME(0,0,0)</f>
        <v>53206</v>
      </c>
      <c r="C16887">
        <v>20.986972809000001</v>
      </c>
    </row>
    <row r="16888" spans="1:3" x14ac:dyDescent="0.25">
      <c r="A16888">
        <v>16710</v>
      </c>
      <c r="B16888" s="1">
        <f>DATE(2045,10,1) + TIME(0,0,0)</f>
        <v>53236</v>
      </c>
      <c r="C16888">
        <v>20.987184525</v>
      </c>
    </row>
    <row r="16889" spans="1:3" x14ac:dyDescent="0.25">
      <c r="A16889">
        <v>16741</v>
      </c>
      <c r="B16889" s="1">
        <f>DATE(2045,11,1) + TIME(0,0,0)</f>
        <v>53267</v>
      </c>
      <c r="C16889">
        <v>20.987401962</v>
      </c>
    </row>
    <row r="16890" spans="1:3" x14ac:dyDescent="0.25">
      <c r="A16890">
        <v>16771</v>
      </c>
      <c r="B16890" s="1">
        <f>DATE(2045,12,1) + TIME(0,0,0)</f>
        <v>53297</v>
      </c>
      <c r="C16890">
        <v>20.987613677999999</v>
      </c>
    </row>
    <row r="16891" spans="1:3" x14ac:dyDescent="0.25">
      <c r="A16891">
        <v>16802</v>
      </c>
      <c r="B16891" s="1">
        <f>DATE(2046,1,1) + TIME(0,0,0)</f>
        <v>53328</v>
      </c>
      <c r="C16891">
        <v>20.987833023</v>
      </c>
    </row>
    <row r="16892" spans="1:3" x14ac:dyDescent="0.25">
      <c r="A16892">
        <v>16833</v>
      </c>
      <c r="B16892" s="1">
        <f>DATE(2046,2,1) + TIME(0,0,0)</f>
        <v>53359</v>
      </c>
      <c r="C16892">
        <v>20.988050461</v>
      </c>
    </row>
    <row r="16893" spans="1:3" x14ac:dyDescent="0.25">
      <c r="A16893">
        <v>16861</v>
      </c>
      <c r="B16893" s="1">
        <f>DATE(2046,3,1) + TIME(0,0,0)</f>
        <v>53387</v>
      </c>
      <c r="C16893">
        <v>20.988246918000002</v>
      </c>
    </row>
    <row r="16894" spans="1:3" x14ac:dyDescent="0.25">
      <c r="A16894">
        <v>16892</v>
      </c>
      <c r="B16894" s="1">
        <f>DATE(2046,4,1) + TIME(0,0,0)</f>
        <v>53418</v>
      </c>
      <c r="C16894">
        <v>20.988464355000001</v>
      </c>
    </row>
    <row r="16895" spans="1:3" x14ac:dyDescent="0.25">
      <c r="A16895">
        <v>16922</v>
      </c>
      <c r="B16895" s="1">
        <f>DATE(2046,5,1) + TIME(0,0,0)</f>
        <v>53448</v>
      </c>
      <c r="C16895">
        <v>20.988676071</v>
      </c>
    </row>
    <row r="16896" spans="1:3" x14ac:dyDescent="0.25">
      <c r="A16896">
        <v>16953</v>
      </c>
      <c r="B16896" s="1">
        <f>DATE(2046,6,1) + TIME(0,0,0)</f>
        <v>53479</v>
      </c>
      <c r="C16896">
        <v>20.988893509</v>
      </c>
    </row>
    <row r="16897" spans="1:3" x14ac:dyDescent="0.25">
      <c r="A16897">
        <v>16983</v>
      </c>
      <c r="B16897" s="1">
        <f>DATE(2046,7,1) + TIME(0,0,0)</f>
        <v>53509</v>
      </c>
      <c r="C16897">
        <v>20.989105224999999</v>
      </c>
    </row>
    <row r="16898" spans="1:3" x14ac:dyDescent="0.25">
      <c r="A16898">
        <v>17014</v>
      </c>
      <c r="B16898" s="1">
        <f>DATE(2046,8,1) + TIME(0,0,0)</f>
        <v>53540</v>
      </c>
      <c r="C16898">
        <v>20.989322661999999</v>
      </c>
    </row>
    <row r="16899" spans="1:3" x14ac:dyDescent="0.25">
      <c r="A16899">
        <v>17045</v>
      </c>
      <c r="B16899" s="1">
        <f>DATE(2046,9,1) + TIME(0,0,0)</f>
        <v>53571</v>
      </c>
      <c r="C16899">
        <v>20.989540099999999</v>
      </c>
    </row>
    <row r="16900" spans="1:3" x14ac:dyDescent="0.25">
      <c r="A16900">
        <v>17075</v>
      </c>
      <c r="B16900" s="1">
        <f>DATE(2046,10,1) + TIME(0,0,0)</f>
        <v>53601</v>
      </c>
      <c r="C16900">
        <v>20.989749908</v>
      </c>
    </row>
    <row r="16901" spans="1:3" x14ac:dyDescent="0.25">
      <c r="A16901">
        <v>17106</v>
      </c>
      <c r="B16901" s="1">
        <f>DATE(2046,11,1) + TIME(0,0,0)</f>
        <v>53632</v>
      </c>
      <c r="C16901">
        <v>20.989967346</v>
      </c>
    </row>
    <row r="16902" spans="1:3" x14ac:dyDescent="0.25">
      <c r="A16902">
        <v>17136</v>
      </c>
      <c r="B16902" s="1">
        <f>DATE(2046,12,1) + TIME(0,0,0)</f>
        <v>53662</v>
      </c>
      <c r="C16902">
        <v>20.990177155000001</v>
      </c>
    </row>
    <row r="16903" spans="1:3" x14ac:dyDescent="0.25">
      <c r="A16903">
        <v>17167</v>
      </c>
      <c r="B16903" s="1">
        <f>DATE(2047,1,1) + TIME(0,0,0)</f>
        <v>53693</v>
      </c>
      <c r="C16903">
        <v>20.990394592000001</v>
      </c>
    </row>
    <row r="16904" spans="1:3" x14ac:dyDescent="0.25">
      <c r="A16904">
        <v>17198</v>
      </c>
      <c r="B16904" s="1">
        <f>DATE(2047,2,1) + TIME(0,0,0)</f>
        <v>53724</v>
      </c>
      <c r="C16904">
        <v>20.990610123</v>
      </c>
    </row>
    <row r="16905" spans="1:3" x14ac:dyDescent="0.25">
      <c r="A16905">
        <v>17226</v>
      </c>
      <c r="B16905" s="1">
        <f>DATE(2047,3,1) + TIME(0,0,0)</f>
        <v>53752</v>
      </c>
      <c r="C16905">
        <v>20.990806580000001</v>
      </c>
    </row>
    <row r="16906" spans="1:3" x14ac:dyDescent="0.25">
      <c r="A16906">
        <v>17257</v>
      </c>
      <c r="B16906" s="1">
        <f>DATE(2047,4,1) + TIME(0,0,0)</f>
        <v>53783</v>
      </c>
      <c r="C16906">
        <v>20.991024017000001</v>
      </c>
    </row>
    <row r="16907" spans="1:3" x14ac:dyDescent="0.25">
      <c r="A16907">
        <v>17287</v>
      </c>
      <c r="B16907" s="1">
        <f>DATE(2047,5,1) + TIME(0,0,0)</f>
        <v>53813</v>
      </c>
      <c r="C16907">
        <v>20.991233825999998</v>
      </c>
    </row>
    <row r="16908" spans="1:3" x14ac:dyDescent="0.25">
      <c r="A16908">
        <v>17318</v>
      </c>
      <c r="B16908" s="1">
        <f>DATE(2047,6,1) + TIME(0,0,0)</f>
        <v>53844</v>
      </c>
      <c r="C16908">
        <v>20.991449356</v>
      </c>
    </row>
    <row r="16909" spans="1:3" x14ac:dyDescent="0.25">
      <c r="A16909">
        <v>17348</v>
      </c>
      <c r="B16909" s="1">
        <f>DATE(2047,7,1) + TIME(0,0,0)</f>
        <v>53874</v>
      </c>
      <c r="C16909">
        <v>20.991659164000001</v>
      </c>
    </row>
    <row r="16910" spans="1:3" x14ac:dyDescent="0.25">
      <c r="A16910">
        <v>17379</v>
      </c>
      <c r="B16910" s="1">
        <f>DATE(2047,8,1) + TIME(0,0,0)</f>
        <v>53905</v>
      </c>
      <c r="C16910">
        <v>20.991874695</v>
      </c>
    </row>
    <row r="16911" spans="1:3" x14ac:dyDescent="0.25">
      <c r="A16911">
        <v>17410</v>
      </c>
      <c r="B16911" s="1">
        <f>DATE(2047,9,1) + TIME(0,0,0)</f>
        <v>53936</v>
      </c>
      <c r="C16911">
        <v>20.992092133</v>
      </c>
    </row>
    <row r="16912" spans="1:3" x14ac:dyDescent="0.25">
      <c r="A16912">
        <v>17440</v>
      </c>
      <c r="B16912" s="1">
        <f>DATE(2047,10,1) + TIME(0,0,0)</f>
        <v>53966</v>
      </c>
      <c r="C16912">
        <v>20.992300033999999</v>
      </c>
    </row>
    <row r="16913" spans="1:3" x14ac:dyDescent="0.25">
      <c r="A16913">
        <v>17471</v>
      </c>
      <c r="B16913" s="1">
        <f>DATE(2047,11,1) + TIME(0,0,0)</f>
        <v>53997</v>
      </c>
      <c r="C16913">
        <v>20.992515564000001</v>
      </c>
    </row>
    <row r="16914" spans="1:3" x14ac:dyDescent="0.25">
      <c r="A16914">
        <v>17501</v>
      </c>
      <c r="B16914" s="1">
        <f>DATE(2047,12,1) + TIME(0,0,0)</f>
        <v>54027</v>
      </c>
      <c r="C16914">
        <v>20.992725371999999</v>
      </c>
    </row>
    <row r="16915" spans="1:3" x14ac:dyDescent="0.25">
      <c r="A16915">
        <v>17532</v>
      </c>
      <c r="B16915" s="1">
        <f>DATE(2048,1,1) + TIME(0,0,0)</f>
        <v>54058</v>
      </c>
      <c r="C16915">
        <v>20.992940903000001</v>
      </c>
    </row>
    <row r="16916" spans="1:3" x14ac:dyDescent="0.25">
      <c r="A16916">
        <v>17563</v>
      </c>
      <c r="B16916" s="1">
        <f>DATE(2048,2,1) + TIME(0,0,0)</f>
        <v>54089</v>
      </c>
      <c r="C16916">
        <v>20.993156432999999</v>
      </c>
    </row>
    <row r="16917" spans="1:3" x14ac:dyDescent="0.25">
      <c r="A16917">
        <v>17592</v>
      </c>
      <c r="B16917" s="1">
        <f>DATE(2048,3,1) + TIME(0,0,0)</f>
        <v>54118</v>
      </c>
      <c r="C16917">
        <v>20.993356705</v>
      </c>
    </row>
    <row r="16918" spans="1:3" x14ac:dyDescent="0.25">
      <c r="A16918">
        <v>17623</v>
      </c>
      <c r="B16918" s="1">
        <f>DATE(2048,4,1) + TIME(0,0,0)</f>
        <v>54149</v>
      </c>
      <c r="C16918">
        <v>20.993572234999998</v>
      </c>
    </row>
    <row r="16919" spans="1:3" x14ac:dyDescent="0.25">
      <c r="A16919">
        <v>17653</v>
      </c>
      <c r="B16919" s="1">
        <f>DATE(2048,5,1) + TIME(0,0,0)</f>
        <v>54179</v>
      </c>
      <c r="C16919">
        <v>20.993780136000002</v>
      </c>
    </row>
    <row r="16920" spans="1:3" x14ac:dyDescent="0.25">
      <c r="A16920">
        <v>17684</v>
      </c>
      <c r="B16920" s="1">
        <f>DATE(2048,6,1) + TIME(0,0,0)</f>
        <v>54210</v>
      </c>
      <c r="C16920">
        <v>20.993995667</v>
      </c>
    </row>
    <row r="16921" spans="1:3" x14ac:dyDescent="0.25">
      <c r="A16921">
        <v>17714</v>
      </c>
      <c r="B16921" s="1">
        <f>DATE(2048,7,1) + TIME(0,0,0)</f>
        <v>54240</v>
      </c>
      <c r="C16921">
        <v>20.994203568</v>
      </c>
    </row>
    <row r="16922" spans="1:3" x14ac:dyDescent="0.25">
      <c r="A16922">
        <v>17745</v>
      </c>
      <c r="B16922" s="1">
        <f>DATE(2048,8,1) + TIME(0,0,0)</f>
        <v>54271</v>
      </c>
      <c r="C16922">
        <v>20.994419098000002</v>
      </c>
    </row>
    <row r="16923" spans="1:3" x14ac:dyDescent="0.25">
      <c r="A16923">
        <v>17776</v>
      </c>
      <c r="B16923" s="1">
        <f>DATE(2048,9,1) + TIME(0,0,0)</f>
        <v>54302</v>
      </c>
      <c r="C16923">
        <v>20.994632720999999</v>
      </c>
    </row>
    <row r="16924" spans="1:3" x14ac:dyDescent="0.25">
      <c r="A16924">
        <v>17806</v>
      </c>
      <c r="B16924" s="1">
        <f>DATE(2048,10,1) + TIME(0,0,0)</f>
        <v>54332</v>
      </c>
      <c r="C16924">
        <v>20.994840622000002</v>
      </c>
    </row>
    <row r="16925" spans="1:3" x14ac:dyDescent="0.25">
      <c r="A16925">
        <v>17837</v>
      </c>
      <c r="B16925" s="1">
        <f>DATE(2048,11,1) + TIME(0,0,0)</f>
        <v>54363</v>
      </c>
      <c r="C16925">
        <v>20.995056152</v>
      </c>
    </row>
    <row r="16926" spans="1:3" x14ac:dyDescent="0.25">
      <c r="A16926">
        <v>17867</v>
      </c>
      <c r="B16926" s="1">
        <f>DATE(2048,12,1) + TIME(0,0,0)</f>
        <v>54393</v>
      </c>
      <c r="C16926">
        <v>20.995264053</v>
      </c>
    </row>
    <row r="16927" spans="1:3" x14ac:dyDescent="0.25">
      <c r="A16927">
        <v>17898</v>
      </c>
      <c r="B16927" s="1">
        <f>DATE(2049,1,1) + TIME(0,0,0)</f>
        <v>54424</v>
      </c>
      <c r="C16927">
        <v>20.995477676</v>
      </c>
    </row>
    <row r="16928" spans="1:3" x14ac:dyDescent="0.25">
      <c r="A16928">
        <v>17929</v>
      </c>
      <c r="B16928" s="1">
        <f>DATE(2049,2,1) + TIME(0,0,0)</f>
        <v>54455</v>
      </c>
      <c r="C16928">
        <v>20.995691299000001</v>
      </c>
    </row>
    <row r="16929" spans="1:3" x14ac:dyDescent="0.25">
      <c r="A16929">
        <v>17957</v>
      </c>
      <c r="B16929" s="1">
        <f>DATE(2049,3,1) + TIME(0,0,0)</f>
        <v>54483</v>
      </c>
      <c r="C16929">
        <v>20.995883941999999</v>
      </c>
    </row>
    <row r="16930" spans="1:3" x14ac:dyDescent="0.25">
      <c r="A16930">
        <v>17988</v>
      </c>
      <c r="B16930" s="1">
        <f>DATE(2049,4,1) + TIME(0,0,0)</f>
        <v>54514</v>
      </c>
      <c r="C16930">
        <v>20.996099472000001</v>
      </c>
    </row>
    <row r="16931" spans="1:3" x14ac:dyDescent="0.25">
      <c r="A16931">
        <v>18018</v>
      </c>
      <c r="B16931" s="1">
        <f>DATE(2049,5,1) + TIME(0,0,0)</f>
        <v>54544</v>
      </c>
      <c r="C16931">
        <v>20.996305465999999</v>
      </c>
    </row>
    <row r="16932" spans="1:3" x14ac:dyDescent="0.25">
      <c r="A16932">
        <v>18049</v>
      </c>
      <c r="B16932" s="1">
        <f>DATE(2049,6,1) + TIME(0,0,0)</f>
        <v>54575</v>
      </c>
      <c r="C16932">
        <v>20.996519089</v>
      </c>
    </row>
    <row r="16933" spans="1:3" x14ac:dyDescent="0.25">
      <c r="A16933">
        <v>18079</v>
      </c>
      <c r="B16933" s="1">
        <f>DATE(2049,7,1) + TIME(0,0,0)</f>
        <v>54605</v>
      </c>
      <c r="C16933">
        <v>20.996725082000001</v>
      </c>
    </row>
    <row r="16934" spans="1:3" x14ac:dyDescent="0.25">
      <c r="A16934">
        <v>18110</v>
      </c>
      <c r="B16934" s="1">
        <f>DATE(2049,8,1) + TIME(0,0,0)</f>
        <v>54636</v>
      </c>
      <c r="C16934">
        <v>20.996938705000002</v>
      </c>
    </row>
    <row r="16935" spans="1:3" x14ac:dyDescent="0.25">
      <c r="A16935">
        <v>18141</v>
      </c>
      <c r="B16935" s="1">
        <f>DATE(2049,9,1) + TIME(0,0,0)</f>
        <v>54667</v>
      </c>
      <c r="C16935">
        <v>20.997152327999999</v>
      </c>
    </row>
    <row r="16936" spans="1:3" x14ac:dyDescent="0.25">
      <c r="A16936">
        <v>18171</v>
      </c>
      <c r="B16936" s="1">
        <f>DATE(2049,10,1) + TIME(0,0,0)</f>
        <v>54697</v>
      </c>
      <c r="C16936">
        <v>20.997358322</v>
      </c>
    </row>
    <row r="16937" spans="1:3" x14ac:dyDescent="0.25">
      <c r="A16937">
        <v>18202</v>
      </c>
      <c r="B16937" s="1">
        <f>DATE(2049,11,1) + TIME(0,0,0)</f>
        <v>54728</v>
      </c>
      <c r="C16937">
        <v>20.997571945000001</v>
      </c>
    </row>
    <row r="16938" spans="1:3" x14ac:dyDescent="0.25">
      <c r="A16938">
        <v>18232</v>
      </c>
      <c r="B16938" s="1">
        <f>DATE(2049,12,1) + TIME(0,0,0)</f>
        <v>54758</v>
      </c>
      <c r="C16938">
        <v>20.997777938999999</v>
      </c>
    </row>
    <row r="16939" spans="1:3" x14ac:dyDescent="0.25">
      <c r="A16939">
        <v>18263</v>
      </c>
      <c r="B16939" s="1">
        <f>DATE(2050,1,1) + TIME(0,0,0)</f>
        <v>54789</v>
      </c>
      <c r="C16939">
        <v>20.997989655000001</v>
      </c>
    </row>
    <row r="16941" spans="1:3" x14ac:dyDescent="0.25">
      <c r="A16941" t="s">
        <v>31</v>
      </c>
    </row>
    <row r="16943" spans="1:3" x14ac:dyDescent="0.25">
      <c r="A16943" t="s">
        <v>1</v>
      </c>
      <c r="B16943" t="s">
        <v>2</v>
      </c>
      <c r="C16943" t="s">
        <v>3</v>
      </c>
    </row>
    <row r="16944" spans="1:3" x14ac:dyDescent="0.25">
      <c r="A16944">
        <v>0</v>
      </c>
      <c r="B16944" s="1">
        <f>DATE(2000,1,1) + TIME(0,0,0)</f>
        <v>36526</v>
      </c>
      <c r="C16944">
        <v>0</v>
      </c>
    </row>
    <row r="16945" spans="1:3" x14ac:dyDescent="0.25">
      <c r="A16945">
        <v>31</v>
      </c>
      <c r="B16945" s="1">
        <f>DATE(2000,2,1) + TIME(0,0,0)</f>
        <v>36557</v>
      </c>
      <c r="C16945">
        <v>4.7297935486</v>
      </c>
    </row>
    <row r="16946" spans="1:3" x14ac:dyDescent="0.25">
      <c r="A16946">
        <v>60</v>
      </c>
      <c r="B16946" s="1">
        <f>DATE(2000,3,1) + TIME(0,0,0)</f>
        <v>36586</v>
      </c>
      <c r="C16946">
        <v>8.7571392058999997</v>
      </c>
    </row>
    <row r="16947" spans="1:3" x14ac:dyDescent="0.25">
      <c r="A16947">
        <v>91</v>
      </c>
      <c r="B16947" s="1">
        <f>DATE(2000,4,1) + TIME(0,0,0)</f>
        <v>36617</v>
      </c>
      <c r="C16947">
        <v>11.895002365</v>
      </c>
    </row>
    <row r="16948" spans="1:3" x14ac:dyDescent="0.25">
      <c r="A16948">
        <v>121</v>
      </c>
      <c r="B16948" s="1">
        <f>DATE(2000,5,1) + TIME(0,0,0)</f>
        <v>36647</v>
      </c>
      <c r="C16948">
        <v>13.905433655</v>
      </c>
    </row>
    <row r="16949" spans="1:3" x14ac:dyDescent="0.25">
      <c r="A16949">
        <v>152</v>
      </c>
      <c r="B16949" s="1">
        <f>DATE(2000,6,1) + TIME(0,0,0)</f>
        <v>36678</v>
      </c>
      <c r="C16949">
        <v>15.528961182</v>
      </c>
    </row>
    <row r="16950" spans="1:3" x14ac:dyDescent="0.25">
      <c r="A16950">
        <v>182</v>
      </c>
      <c r="B16950" s="1">
        <f>DATE(2000,7,1) + TIME(0,0,0)</f>
        <v>36708</v>
      </c>
      <c r="C16950">
        <v>16.726345062</v>
      </c>
    </row>
    <row r="16951" spans="1:3" x14ac:dyDescent="0.25">
      <c r="A16951">
        <v>213</v>
      </c>
      <c r="B16951" s="1">
        <f>DATE(2000,8,1) + TIME(0,0,0)</f>
        <v>36739</v>
      </c>
      <c r="C16951">
        <v>17.702087402</v>
      </c>
    </row>
    <row r="16952" spans="1:3" x14ac:dyDescent="0.25">
      <c r="A16952">
        <v>244</v>
      </c>
      <c r="B16952" s="1">
        <f>DATE(2000,9,1) + TIME(0,0,0)</f>
        <v>36770</v>
      </c>
      <c r="C16952">
        <v>18.443674088000002</v>
      </c>
    </row>
    <row r="16953" spans="1:3" x14ac:dyDescent="0.25">
      <c r="A16953">
        <v>274</v>
      </c>
      <c r="B16953" s="1">
        <f>DATE(2000,10,1) + TIME(0,0,0)</f>
        <v>36800</v>
      </c>
      <c r="C16953">
        <v>18.996078490999999</v>
      </c>
    </row>
    <row r="16954" spans="1:3" x14ac:dyDescent="0.25">
      <c r="A16954">
        <v>305</v>
      </c>
      <c r="B16954" s="1">
        <f>DATE(2000,11,1) + TIME(0,0,0)</f>
        <v>36831</v>
      </c>
      <c r="C16954">
        <v>19.46534729</v>
      </c>
    </row>
    <row r="16955" spans="1:3" x14ac:dyDescent="0.25">
      <c r="A16955">
        <v>335</v>
      </c>
      <c r="B16955" s="1">
        <f>DATE(2000,12,1) + TIME(0,0,0)</f>
        <v>36861</v>
      </c>
      <c r="C16955">
        <v>19.849689483999999</v>
      </c>
    </row>
    <row r="16956" spans="1:3" x14ac:dyDescent="0.25">
      <c r="A16956">
        <v>366</v>
      </c>
      <c r="B16956" s="1">
        <f>DATE(2001,1,1) + TIME(0,0,0)</f>
        <v>36892</v>
      </c>
      <c r="C16956">
        <v>20.200683594000001</v>
      </c>
    </row>
    <row r="16957" spans="1:3" x14ac:dyDescent="0.25">
      <c r="A16957">
        <v>397</v>
      </c>
      <c r="B16957" s="1">
        <f>DATE(2001,2,1) + TIME(0,0,0)</f>
        <v>36923</v>
      </c>
      <c r="C16957">
        <v>20.505662917999999</v>
      </c>
    </row>
    <row r="16958" spans="1:3" x14ac:dyDescent="0.25">
      <c r="A16958">
        <v>425</v>
      </c>
      <c r="B16958" s="1">
        <f>DATE(2001,3,1) + TIME(0,0,0)</f>
        <v>36951</v>
      </c>
      <c r="C16958">
        <v>20.733131408999999</v>
      </c>
    </row>
    <row r="16959" spans="1:3" x14ac:dyDescent="0.25">
      <c r="A16959">
        <v>456</v>
      </c>
      <c r="B16959" s="1">
        <f>DATE(2001,4,1) + TIME(0,0,0)</f>
        <v>36982</v>
      </c>
      <c r="C16959">
        <v>20.949966431</v>
      </c>
    </row>
    <row r="16960" spans="1:3" x14ac:dyDescent="0.25">
      <c r="A16960">
        <v>486</v>
      </c>
      <c r="B16960" s="1">
        <f>DATE(2001,5,1) + TIME(0,0,0)</f>
        <v>37012</v>
      </c>
      <c r="C16960">
        <v>21.129922867000001</v>
      </c>
    </row>
    <row r="16961" spans="1:3" x14ac:dyDescent="0.25">
      <c r="A16961">
        <v>517</v>
      </c>
      <c r="B16961" s="1">
        <f>DATE(2001,6,1) + TIME(0,0,0)</f>
        <v>37043</v>
      </c>
      <c r="C16961">
        <v>21.293710708999999</v>
      </c>
    </row>
    <row r="16962" spans="1:3" x14ac:dyDescent="0.25">
      <c r="A16962">
        <v>547</v>
      </c>
      <c r="B16962" s="1">
        <f>DATE(2001,7,1) + TIME(0,0,0)</f>
        <v>37073</v>
      </c>
      <c r="C16962">
        <v>21.434169769</v>
      </c>
    </row>
    <row r="16963" spans="1:3" x14ac:dyDescent="0.25">
      <c r="A16963">
        <v>578</v>
      </c>
      <c r="B16963" s="1">
        <f>DATE(2001,8,1) + TIME(0,0,0)</f>
        <v>37104</v>
      </c>
      <c r="C16963">
        <v>21.562604904000001</v>
      </c>
    </row>
    <row r="16964" spans="1:3" x14ac:dyDescent="0.25">
      <c r="A16964">
        <v>609</v>
      </c>
      <c r="B16964" s="1">
        <f>DATE(2001,9,1) + TIME(0,0,0)</f>
        <v>37135</v>
      </c>
      <c r="C16964">
        <v>21.675426482999999</v>
      </c>
    </row>
    <row r="16965" spans="1:3" x14ac:dyDescent="0.25">
      <c r="A16965">
        <v>639</v>
      </c>
      <c r="B16965" s="1">
        <f>DATE(2001,10,1) + TIME(0,0,0)</f>
        <v>37165</v>
      </c>
      <c r="C16965">
        <v>21.771604537999998</v>
      </c>
    </row>
    <row r="16966" spans="1:3" x14ac:dyDescent="0.25">
      <c r="A16966">
        <v>670</v>
      </c>
      <c r="B16966" s="1">
        <f>DATE(2001,11,1) + TIME(0,0,0)</f>
        <v>37196</v>
      </c>
      <c r="C16966">
        <v>21.861160278</v>
      </c>
    </row>
    <row r="16967" spans="1:3" x14ac:dyDescent="0.25">
      <c r="A16967">
        <v>700</v>
      </c>
      <c r="B16967" s="1">
        <f>DATE(2001,12,1) + TIME(0,0,0)</f>
        <v>37226</v>
      </c>
      <c r="C16967">
        <v>21.937870025999999</v>
      </c>
    </row>
    <row r="16968" spans="1:3" x14ac:dyDescent="0.25">
      <c r="A16968">
        <v>731</v>
      </c>
      <c r="B16968" s="1">
        <f>DATE(2002,1,1) + TIME(0,0,0)</f>
        <v>37257</v>
      </c>
      <c r="C16968">
        <v>22.007549286</v>
      </c>
    </row>
    <row r="16969" spans="1:3" x14ac:dyDescent="0.25">
      <c r="A16969">
        <v>762</v>
      </c>
      <c r="B16969" s="1">
        <f>DATE(2002,2,1) + TIME(0,0,0)</f>
        <v>37288</v>
      </c>
      <c r="C16969">
        <v>22.068883895999999</v>
      </c>
    </row>
    <row r="16970" spans="1:3" x14ac:dyDescent="0.25">
      <c r="A16970">
        <v>790</v>
      </c>
      <c r="B16970" s="1">
        <f>DATE(2002,3,1) + TIME(0,0,0)</f>
        <v>37316</v>
      </c>
      <c r="C16970">
        <v>22.118040085000001</v>
      </c>
    </row>
    <row r="16971" spans="1:3" x14ac:dyDescent="0.25">
      <c r="A16971">
        <v>821</v>
      </c>
      <c r="B16971" s="1">
        <f>DATE(2002,4,1) + TIME(0,0,0)</f>
        <v>37347</v>
      </c>
      <c r="C16971">
        <v>22.166131972999999</v>
      </c>
    </row>
    <row r="16972" spans="1:3" x14ac:dyDescent="0.25">
      <c r="A16972">
        <v>851</v>
      </c>
      <c r="B16972" s="1">
        <f>DATE(2002,5,1) + TIME(0,0,0)</f>
        <v>37377</v>
      </c>
      <c r="C16972">
        <v>22.206687927000001</v>
      </c>
    </row>
    <row r="16973" spans="1:3" x14ac:dyDescent="0.25">
      <c r="A16973">
        <v>882</v>
      </c>
      <c r="B16973" s="1">
        <f>DATE(2002,6,1) + TIME(0,0,0)</f>
        <v>37408</v>
      </c>
      <c r="C16973">
        <v>22.2435112</v>
      </c>
    </row>
    <row r="16974" spans="1:3" x14ac:dyDescent="0.25">
      <c r="A16974">
        <v>912</v>
      </c>
      <c r="B16974" s="1">
        <f>DATE(2002,7,1) + TIME(0,0,0)</f>
        <v>37438</v>
      </c>
      <c r="C16974">
        <v>22.275529860999999</v>
      </c>
    </row>
    <row r="16975" spans="1:3" x14ac:dyDescent="0.25">
      <c r="A16975">
        <v>943</v>
      </c>
      <c r="B16975" s="1">
        <f>DATE(2002,8,1) + TIME(0,0,0)</f>
        <v>37469</v>
      </c>
      <c r="C16975">
        <v>22.305480957</v>
      </c>
    </row>
    <row r="16976" spans="1:3" x14ac:dyDescent="0.25">
      <c r="A16976">
        <v>974</v>
      </c>
      <c r="B16976" s="1">
        <f>DATE(2002,9,1) + TIME(0,0,0)</f>
        <v>37500</v>
      </c>
      <c r="C16976">
        <v>22.333267211999999</v>
      </c>
    </row>
    <row r="16977" spans="1:3" x14ac:dyDescent="0.25">
      <c r="A16977">
        <v>1004</v>
      </c>
      <c r="B16977" s="1">
        <f>DATE(2002,10,1) + TIME(0,0,0)</f>
        <v>37530</v>
      </c>
      <c r="C16977">
        <v>22.358337402</v>
      </c>
    </row>
    <row r="16978" spans="1:3" x14ac:dyDescent="0.25">
      <c r="A16978">
        <v>1035</v>
      </c>
      <c r="B16978" s="1">
        <f>DATE(2002,11,1) + TIME(0,0,0)</f>
        <v>37561</v>
      </c>
      <c r="C16978">
        <v>22.382211685000001</v>
      </c>
    </row>
    <row r="16979" spans="1:3" x14ac:dyDescent="0.25">
      <c r="A16979">
        <v>1065</v>
      </c>
      <c r="B16979" s="1">
        <f>DATE(2002,12,1) + TIME(0,0,0)</f>
        <v>37591</v>
      </c>
      <c r="C16979">
        <v>22.403615951999999</v>
      </c>
    </row>
    <row r="16980" spans="1:3" x14ac:dyDescent="0.25">
      <c r="A16980">
        <v>1096</v>
      </c>
      <c r="B16980" s="1">
        <f>DATE(2003,1,1) + TIME(0,0,0)</f>
        <v>37622</v>
      </c>
      <c r="C16980">
        <v>22.424180983999999</v>
      </c>
    </row>
    <row r="16981" spans="1:3" x14ac:dyDescent="0.25">
      <c r="A16981">
        <v>1127</v>
      </c>
      <c r="B16981" s="1">
        <f>DATE(2003,2,1) + TIME(0,0,0)</f>
        <v>37653</v>
      </c>
      <c r="C16981">
        <v>22.443302155000001</v>
      </c>
    </row>
    <row r="16982" spans="1:3" x14ac:dyDescent="0.25">
      <c r="A16982">
        <v>1155</v>
      </c>
      <c r="B16982" s="1">
        <f>DATE(2003,3,1) + TIME(0,0,0)</f>
        <v>37681</v>
      </c>
      <c r="C16982">
        <v>22.459461212000001</v>
      </c>
    </row>
    <row r="16983" spans="1:3" x14ac:dyDescent="0.25">
      <c r="A16983">
        <v>1186</v>
      </c>
      <c r="B16983" s="1">
        <f>DATE(2003,4,1) + TIME(0,0,0)</f>
        <v>37712</v>
      </c>
      <c r="C16983">
        <v>22.476255417000001</v>
      </c>
    </row>
    <row r="16984" spans="1:3" x14ac:dyDescent="0.25">
      <c r="A16984">
        <v>1216</v>
      </c>
      <c r="B16984" s="1">
        <f>DATE(2003,5,1) + TIME(0,0,0)</f>
        <v>37742</v>
      </c>
      <c r="C16984">
        <v>22.491518021000001</v>
      </c>
    </row>
    <row r="16985" spans="1:3" x14ac:dyDescent="0.25">
      <c r="A16985">
        <v>1247</v>
      </c>
      <c r="B16985" s="1">
        <f>DATE(2003,6,1) + TIME(0,0,0)</f>
        <v>37773</v>
      </c>
      <c r="C16985">
        <v>22.506353378</v>
      </c>
    </row>
    <row r="16986" spans="1:3" x14ac:dyDescent="0.25">
      <c r="A16986">
        <v>1277</v>
      </c>
      <c r="B16986" s="1">
        <f>DATE(2003,7,1) + TIME(0,0,0)</f>
        <v>37803</v>
      </c>
      <c r="C16986">
        <v>22.519878386999999</v>
      </c>
    </row>
    <row r="16987" spans="1:3" x14ac:dyDescent="0.25">
      <c r="A16987">
        <v>1308</v>
      </c>
      <c r="B16987" s="1">
        <f>DATE(2003,8,1) + TIME(0,0,0)</f>
        <v>37834</v>
      </c>
      <c r="C16987">
        <v>22.533052443999999</v>
      </c>
    </row>
    <row r="16988" spans="1:3" x14ac:dyDescent="0.25">
      <c r="A16988">
        <v>1339</v>
      </c>
      <c r="B16988" s="1">
        <f>DATE(2003,9,1) + TIME(0,0,0)</f>
        <v>37865</v>
      </c>
      <c r="C16988">
        <v>22.545448303000001</v>
      </c>
    </row>
    <row r="16989" spans="1:3" x14ac:dyDescent="0.25">
      <c r="A16989">
        <v>1369</v>
      </c>
      <c r="B16989" s="1">
        <f>DATE(2003,10,1) + TIME(0,0,0)</f>
        <v>37895</v>
      </c>
      <c r="C16989">
        <v>22.556701660000002</v>
      </c>
    </row>
    <row r="16990" spans="1:3" x14ac:dyDescent="0.25">
      <c r="A16990">
        <v>1400</v>
      </c>
      <c r="B16990" s="1">
        <f>DATE(2003,11,1) + TIME(0,0,0)</f>
        <v>37926</v>
      </c>
      <c r="C16990">
        <v>22.567575455</v>
      </c>
    </row>
    <row r="16991" spans="1:3" x14ac:dyDescent="0.25">
      <c r="A16991">
        <v>1430</v>
      </c>
      <c r="B16991" s="1">
        <f>DATE(2003,12,1) + TIME(0,0,0)</f>
        <v>37956</v>
      </c>
      <c r="C16991">
        <v>22.577390671</v>
      </c>
    </row>
    <row r="16992" spans="1:3" x14ac:dyDescent="0.25">
      <c r="A16992">
        <v>1461</v>
      </c>
      <c r="B16992" s="1">
        <f>DATE(2004,1,1) + TIME(0,0,0)</f>
        <v>37987</v>
      </c>
      <c r="C16992">
        <v>22.586805343999998</v>
      </c>
    </row>
    <row r="16993" spans="1:3" x14ac:dyDescent="0.25">
      <c r="A16993">
        <v>1492</v>
      </c>
      <c r="B16993" s="1">
        <f>DATE(2004,2,1) + TIME(0,0,0)</f>
        <v>38018</v>
      </c>
      <c r="C16993">
        <v>22.59539032</v>
      </c>
    </row>
    <row r="16994" spans="1:3" x14ac:dyDescent="0.25">
      <c r="A16994">
        <v>1521</v>
      </c>
      <c r="B16994" s="1">
        <f>DATE(2004,3,1) + TIME(0,0,0)</f>
        <v>38047</v>
      </c>
      <c r="C16994">
        <v>22.602788924999999</v>
      </c>
    </row>
    <row r="16995" spans="1:3" x14ac:dyDescent="0.25">
      <c r="A16995">
        <v>1552</v>
      </c>
      <c r="B16995" s="1">
        <f>DATE(2004,4,1) + TIME(0,0,0)</f>
        <v>38078</v>
      </c>
      <c r="C16995">
        <v>22.610124588000001</v>
      </c>
    </row>
    <row r="16996" spans="1:3" x14ac:dyDescent="0.25">
      <c r="A16996">
        <v>1582</v>
      </c>
      <c r="B16996" s="1">
        <f>DATE(2004,5,1) + TIME(0,0,0)</f>
        <v>38108</v>
      </c>
      <c r="C16996">
        <v>22.616727828999998</v>
      </c>
    </row>
    <row r="16997" spans="1:3" x14ac:dyDescent="0.25">
      <c r="A16997">
        <v>1613</v>
      </c>
      <c r="B16997" s="1">
        <f>DATE(2004,6,1) + TIME(0,0,0)</f>
        <v>38139</v>
      </c>
      <c r="C16997">
        <v>22.623088837000001</v>
      </c>
    </row>
    <row r="16998" spans="1:3" x14ac:dyDescent="0.25">
      <c r="A16998">
        <v>1643</v>
      </c>
      <c r="B16998" s="1">
        <f>DATE(2004,7,1) + TIME(0,0,0)</f>
        <v>38169</v>
      </c>
      <c r="C16998">
        <v>22.628841399999999</v>
      </c>
    </row>
    <row r="16999" spans="1:3" x14ac:dyDescent="0.25">
      <c r="A16999">
        <v>1674</v>
      </c>
      <c r="B16999" s="1">
        <f>DATE(2004,8,1) + TIME(0,0,0)</f>
        <v>38200</v>
      </c>
      <c r="C16999">
        <v>22.634407043</v>
      </c>
    </row>
    <row r="17000" spans="1:3" x14ac:dyDescent="0.25">
      <c r="A17000">
        <v>1705</v>
      </c>
      <c r="B17000" s="1">
        <f>DATE(2004,9,1) + TIME(0,0,0)</f>
        <v>38231</v>
      </c>
      <c r="C17000">
        <v>22.639617919999999</v>
      </c>
    </row>
    <row r="17001" spans="1:3" x14ac:dyDescent="0.25">
      <c r="A17001">
        <v>1735</v>
      </c>
      <c r="B17001" s="1">
        <f>DATE(2004,10,1) + TIME(0,0,0)</f>
        <v>38261</v>
      </c>
      <c r="C17001">
        <v>22.644351959000002</v>
      </c>
    </row>
    <row r="17002" spans="1:3" x14ac:dyDescent="0.25">
      <c r="A17002">
        <v>1766</v>
      </c>
      <c r="B17002" s="1">
        <f>DATE(2004,11,1) + TIME(0,0,0)</f>
        <v>38292</v>
      </c>
      <c r="C17002">
        <v>22.648923874000001</v>
      </c>
    </row>
    <row r="17003" spans="1:3" x14ac:dyDescent="0.25">
      <c r="A17003">
        <v>1796</v>
      </c>
      <c r="B17003" s="1">
        <f>DATE(2004,12,1) + TIME(0,0,0)</f>
        <v>38322</v>
      </c>
      <c r="C17003">
        <v>22.653051376000001</v>
      </c>
    </row>
    <row r="17004" spans="1:3" x14ac:dyDescent="0.25">
      <c r="A17004">
        <v>1827</v>
      </c>
      <c r="B17004" s="1">
        <f>DATE(2005,1,1) + TIME(0,0,0)</f>
        <v>38353</v>
      </c>
      <c r="C17004">
        <v>22.657030106000001</v>
      </c>
    </row>
    <row r="17005" spans="1:3" x14ac:dyDescent="0.25">
      <c r="A17005">
        <v>1858</v>
      </c>
      <c r="B17005" s="1">
        <f>DATE(2005,2,1) + TIME(0,0,0)</f>
        <v>38384</v>
      </c>
      <c r="C17005">
        <v>22.660737991000001</v>
      </c>
    </row>
    <row r="17006" spans="1:3" x14ac:dyDescent="0.25">
      <c r="A17006">
        <v>1886</v>
      </c>
      <c r="B17006" s="1">
        <f>DATE(2005,3,1) + TIME(0,0,0)</f>
        <v>38412</v>
      </c>
      <c r="C17006">
        <v>22.663873672000001</v>
      </c>
    </row>
    <row r="17007" spans="1:3" x14ac:dyDescent="0.25">
      <c r="A17007">
        <v>1917</v>
      </c>
      <c r="B17007" s="1">
        <f>DATE(2005,4,1) + TIME(0,0,0)</f>
        <v>38443</v>
      </c>
      <c r="C17007">
        <v>22.667127609000001</v>
      </c>
    </row>
    <row r="17008" spans="1:3" x14ac:dyDescent="0.25">
      <c r="A17008">
        <v>1947</v>
      </c>
      <c r="B17008" s="1">
        <f>DATE(2005,5,1) + TIME(0,0,0)</f>
        <v>38473</v>
      </c>
      <c r="C17008">
        <v>22.67007637</v>
      </c>
    </row>
    <row r="17009" spans="1:3" x14ac:dyDescent="0.25">
      <c r="A17009">
        <v>1978</v>
      </c>
      <c r="B17009" s="1">
        <f>DATE(2005,6,1) + TIME(0,0,0)</f>
        <v>38504</v>
      </c>
      <c r="C17009">
        <v>22.672929763999999</v>
      </c>
    </row>
    <row r="17010" spans="1:3" x14ac:dyDescent="0.25">
      <c r="A17010">
        <v>2008</v>
      </c>
      <c r="B17010" s="1">
        <f>DATE(2005,7,1) + TIME(0,0,0)</f>
        <v>38534</v>
      </c>
      <c r="C17010">
        <v>22.675519943000001</v>
      </c>
    </row>
    <row r="17011" spans="1:3" x14ac:dyDescent="0.25">
      <c r="A17011">
        <v>2039</v>
      </c>
      <c r="B17011" s="1">
        <f>DATE(2005,8,1) + TIME(0,0,0)</f>
        <v>38565</v>
      </c>
      <c r="C17011">
        <v>22.678031920999999</v>
      </c>
    </row>
    <row r="17012" spans="1:3" x14ac:dyDescent="0.25">
      <c r="A17012">
        <v>2070</v>
      </c>
      <c r="B17012" s="1">
        <f>DATE(2005,9,1) + TIME(0,0,0)</f>
        <v>38596</v>
      </c>
      <c r="C17012">
        <v>22.680389404</v>
      </c>
    </row>
    <row r="17013" spans="1:3" x14ac:dyDescent="0.25">
      <c r="A17013">
        <v>2100</v>
      </c>
      <c r="B17013" s="1">
        <f>DATE(2005,10,1) + TIME(0,0,0)</f>
        <v>38626</v>
      </c>
      <c r="C17013">
        <v>22.682535172000001</v>
      </c>
    </row>
    <row r="17014" spans="1:3" x14ac:dyDescent="0.25">
      <c r="A17014">
        <v>2131</v>
      </c>
      <c r="B17014" s="1">
        <f>DATE(2005,11,1) + TIME(0,0,0)</f>
        <v>38657</v>
      </c>
      <c r="C17014">
        <v>22.684621811</v>
      </c>
    </row>
    <row r="17015" spans="1:3" x14ac:dyDescent="0.25">
      <c r="A17015">
        <v>2161</v>
      </c>
      <c r="B17015" s="1">
        <f>DATE(2005,12,1) + TIME(0,0,0)</f>
        <v>38687</v>
      </c>
      <c r="C17015">
        <v>22.686525345</v>
      </c>
    </row>
    <row r="17016" spans="1:3" x14ac:dyDescent="0.25">
      <c r="A17016">
        <v>2192</v>
      </c>
      <c r="B17016" s="1">
        <f>DATE(2006,1,1) + TIME(0,0,0)</f>
        <v>38718</v>
      </c>
      <c r="C17016">
        <v>22.688381195000002</v>
      </c>
    </row>
    <row r="17017" spans="1:3" x14ac:dyDescent="0.25">
      <c r="A17017">
        <v>2223</v>
      </c>
      <c r="B17017" s="1">
        <f>DATE(2006,2,1) + TIME(0,0,0)</f>
        <v>38749</v>
      </c>
      <c r="C17017">
        <v>22.690134048000001</v>
      </c>
    </row>
    <row r="17018" spans="1:3" x14ac:dyDescent="0.25">
      <c r="A17018">
        <v>2251</v>
      </c>
      <c r="B17018" s="1">
        <f>DATE(2006,3,1) + TIME(0,0,0)</f>
        <v>38777</v>
      </c>
      <c r="C17018">
        <v>22.691635131999998</v>
      </c>
    </row>
    <row r="17019" spans="1:3" x14ac:dyDescent="0.25">
      <c r="A17019">
        <v>2282</v>
      </c>
      <c r="B17019" s="1">
        <f>DATE(2006,4,1) + TIME(0,0,0)</f>
        <v>38808</v>
      </c>
      <c r="C17019">
        <v>22.693212508999999</v>
      </c>
    </row>
    <row r="17020" spans="1:3" x14ac:dyDescent="0.25">
      <c r="A17020">
        <v>2312</v>
      </c>
      <c r="B17020" s="1">
        <f>DATE(2006,5,1) + TIME(0,0,0)</f>
        <v>38838</v>
      </c>
      <c r="C17020">
        <v>22.694660187</v>
      </c>
    </row>
    <row r="17021" spans="1:3" x14ac:dyDescent="0.25">
      <c r="A17021">
        <v>2343</v>
      </c>
      <c r="B17021" s="1">
        <f>DATE(2006,6,1) + TIME(0,0,0)</f>
        <v>38869</v>
      </c>
      <c r="C17021">
        <v>22.696081160999999</v>
      </c>
    </row>
    <row r="17022" spans="1:3" x14ac:dyDescent="0.25">
      <c r="A17022">
        <v>2373</v>
      </c>
      <c r="B17022" s="1">
        <f>DATE(2006,7,1) + TIME(0,0,0)</f>
        <v>38899</v>
      </c>
      <c r="C17022">
        <v>22.697387695</v>
      </c>
    </row>
    <row r="17023" spans="1:3" x14ac:dyDescent="0.25">
      <c r="A17023">
        <v>2404</v>
      </c>
      <c r="B17023" s="1">
        <f>DATE(2006,8,1) + TIME(0,0,0)</f>
        <v>38930</v>
      </c>
      <c r="C17023">
        <v>22.698675156</v>
      </c>
    </row>
    <row r="17024" spans="1:3" x14ac:dyDescent="0.25">
      <c r="A17024">
        <v>2435</v>
      </c>
      <c r="B17024" s="1">
        <f>DATE(2006,9,1) + TIME(0,0,0)</f>
        <v>38961</v>
      </c>
      <c r="C17024">
        <v>22.699897765999999</v>
      </c>
    </row>
    <row r="17025" spans="1:3" x14ac:dyDescent="0.25">
      <c r="A17025">
        <v>2465</v>
      </c>
      <c r="B17025" s="1">
        <f>DATE(2006,10,1) + TIME(0,0,0)</f>
        <v>38991</v>
      </c>
      <c r="C17025">
        <v>22.701028824000002</v>
      </c>
    </row>
    <row r="17026" spans="1:3" x14ac:dyDescent="0.25">
      <c r="A17026">
        <v>2496</v>
      </c>
      <c r="B17026" s="1">
        <f>DATE(2006,11,1) + TIME(0,0,0)</f>
        <v>39022</v>
      </c>
      <c r="C17026">
        <v>22.702144622999999</v>
      </c>
    </row>
    <row r="17027" spans="1:3" x14ac:dyDescent="0.25">
      <c r="A17027">
        <v>2526</v>
      </c>
      <c r="B17027" s="1">
        <f>DATE(2006,12,1) + TIME(0,0,0)</f>
        <v>39052</v>
      </c>
      <c r="C17027">
        <v>22.703178405999999</v>
      </c>
    </row>
    <row r="17028" spans="1:3" x14ac:dyDescent="0.25">
      <c r="A17028">
        <v>2557</v>
      </c>
      <c r="B17028" s="1">
        <f>DATE(2007,1,1) + TIME(0,0,0)</f>
        <v>39083</v>
      </c>
      <c r="C17028">
        <v>22.704200745000001</v>
      </c>
    </row>
    <row r="17029" spans="1:3" x14ac:dyDescent="0.25">
      <c r="A17029">
        <v>2588</v>
      </c>
      <c r="B17029" s="1">
        <f>DATE(2007,2,1) + TIME(0,0,0)</f>
        <v>39114</v>
      </c>
      <c r="C17029">
        <v>22.705181121999999</v>
      </c>
    </row>
    <row r="17030" spans="1:3" x14ac:dyDescent="0.25">
      <c r="A17030">
        <v>2616</v>
      </c>
      <c r="B17030" s="1">
        <f>DATE(2007,3,1) + TIME(0,0,0)</f>
        <v>39142</v>
      </c>
      <c r="C17030">
        <v>22.706031799000002</v>
      </c>
    </row>
    <row r="17031" spans="1:3" x14ac:dyDescent="0.25">
      <c r="A17031">
        <v>2647</v>
      </c>
      <c r="B17031" s="1">
        <f>DATE(2007,4,1) + TIME(0,0,0)</f>
        <v>39173</v>
      </c>
      <c r="C17031">
        <v>22.706937790000001</v>
      </c>
    </row>
    <row r="17032" spans="1:3" x14ac:dyDescent="0.25">
      <c r="A17032">
        <v>2677</v>
      </c>
      <c r="B17032" s="1">
        <f>DATE(2007,5,1) + TIME(0,0,0)</f>
        <v>39203</v>
      </c>
      <c r="C17032">
        <v>22.707778931</v>
      </c>
    </row>
    <row r="17033" spans="1:3" x14ac:dyDescent="0.25">
      <c r="A17033">
        <v>2708</v>
      </c>
      <c r="B17033" s="1">
        <f>DATE(2007,6,1) + TIME(0,0,0)</f>
        <v>39234</v>
      </c>
      <c r="C17033">
        <v>22.708612442</v>
      </c>
    </row>
    <row r="17034" spans="1:3" x14ac:dyDescent="0.25">
      <c r="A17034">
        <v>2738</v>
      </c>
      <c r="B17034" s="1">
        <f>DATE(2007,7,1) + TIME(0,0,0)</f>
        <v>39264</v>
      </c>
      <c r="C17034">
        <v>22.709388733000001</v>
      </c>
    </row>
    <row r="17035" spans="1:3" x14ac:dyDescent="0.25">
      <c r="A17035">
        <v>2769</v>
      </c>
      <c r="B17035" s="1">
        <f>DATE(2007,8,1) + TIME(0,0,0)</f>
        <v>39295</v>
      </c>
      <c r="C17035">
        <v>22.710157393999999</v>
      </c>
    </row>
    <row r="17036" spans="1:3" x14ac:dyDescent="0.25">
      <c r="A17036">
        <v>2800</v>
      </c>
      <c r="B17036" s="1">
        <f>DATE(2007,9,1) + TIME(0,0,0)</f>
        <v>39326</v>
      </c>
      <c r="C17036">
        <v>22.710895537999999</v>
      </c>
    </row>
    <row r="17037" spans="1:3" x14ac:dyDescent="0.25">
      <c r="A17037">
        <v>2830</v>
      </c>
      <c r="B17037" s="1">
        <f>DATE(2007,10,1) + TIME(0,0,0)</f>
        <v>39356</v>
      </c>
      <c r="C17037">
        <v>22.711582184000001</v>
      </c>
    </row>
    <row r="17038" spans="1:3" x14ac:dyDescent="0.25">
      <c r="A17038">
        <v>2861</v>
      </c>
      <c r="B17038" s="1">
        <f>DATE(2007,11,1) + TIME(0,0,0)</f>
        <v>39387</v>
      </c>
      <c r="C17038">
        <v>22.712263106999998</v>
      </c>
    </row>
    <row r="17039" spans="1:3" x14ac:dyDescent="0.25">
      <c r="A17039">
        <v>2891</v>
      </c>
      <c r="B17039" s="1">
        <f>DATE(2007,12,1) + TIME(0,0,0)</f>
        <v>39417</v>
      </c>
      <c r="C17039">
        <v>22.712896347000001</v>
      </c>
    </row>
    <row r="17040" spans="1:3" x14ac:dyDescent="0.25">
      <c r="A17040">
        <v>2922</v>
      </c>
      <c r="B17040" s="1">
        <f>DATE(2008,1,1) + TIME(0,0,0)</f>
        <v>39448</v>
      </c>
      <c r="C17040">
        <v>22.713525772000001</v>
      </c>
    </row>
    <row r="17041" spans="1:3" x14ac:dyDescent="0.25">
      <c r="A17041">
        <v>2953</v>
      </c>
      <c r="B17041" s="1">
        <f>DATE(2008,2,1) + TIME(0,0,0)</f>
        <v>39479</v>
      </c>
      <c r="C17041">
        <v>22.714128494000001</v>
      </c>
    </row>
    <row r="17042" spans="1:3" x14ac:dyDescent="0.25">
      <c r="A17042">
        <v>2982</v>
      </c>
      <c r="B17042" s="1">
        <f>DATE(2008,3,1) + TIME(0,0,0)</f>
        <v>39508</v>
      </c>
      <c r="C17042">
        <v>22.714672089</v>
      </c>
    </row>
    <row r="17043" spans="1:3" x14ac:dyDescent="0.25">
      <c r="A17043">
        <v>3013</v>
      </c>
      <c r="B17043" s="1">
        <f>DATE(2008,4,1) + TIME(0,0,0)</f>
        <v>39539</v>
      </c>
      <c r="C17043">
        <v>22.715230942000002</v>
      </c>
    </row>
    <row r="17044" spans="1:3" x14ac:dyDescent="0.25">
      <c r="A17044">
        <v>3043</v>
      </c>
      <c r="B17044" s="1">
        <f>DATE(2008,5,1) + TIME(0,0,0)</f>
        <v>39569</v>
      </c>
      <c r="C17044">
        <v>22.715751648000001</v>
      </c>
    </row>
    <row r="17045" spans="1:3" x14ac:dyDescent="0.25">
      <c r="A17045">
        <v>3074</v>
      </c>
      <c r="B17045" s="1">
        <f>DATE(2008,6,1) + TIME(0,0,0)</f>
        <v>39600</v>
      </c>
      <c r="C17045">
        <v>22.716270446999999</v>
      </c>
    </row>
    <row r="17046" spans="1:3" x14ac:dyDescent="0.25">
      <c r="A17046">
        <v>3104</v>
      </c>
      <c r="B17046" s="1">
        <f>DATE(2008,7,1) + TIME(0,0,0)</f>
        <v>39630</v>
      </c>
      <c r="C17046">
        <v>22.716753006000001</v>
      </c>
    </row>
    <row r="17047" spans="1:3" x14ac:dyDescent="0.25">
      <c r="A17047">
        <v>3135</v>
      </c>
      <c r="B17047" s="1">
        <f>DATE(2008,8,1) + TIME(0,0,0)</f>
        <v>39661</v>
      </c>
      <c r="C17047">
        <v>22.717233658000001</v>
      </c>
    </row>
    <row r="17048" spans="1:3" x14ac:dyDescent="0.25">
      <c r="A17048">
        <v>3166</v>
      </c>
      <c r="B17048" s="1">
        <f>DATE(2008,9,1) + TIME(0,0,0)</f>
        <v>39692</v>
      </c>
      <c r="C17048">
        <v>22.717695236000001</v>
      </c>
    </row>
    <row r="17049" spans="1:3" x14ac:dyDescent="0.25">
      <c r="A17049">
        <v>3196</v>
      </c>
      <c r="B17049" s="1">
        <f>DATE(2008,10,1) + TIME(0,0,0)</f>
        <v>39722</v>
      </c>
      <c r="C17049">
        <v>22.718128203999999</v>
      </c>
    </row>
    <row r="17050" spans="1:3" x14ac:dyDescent="0.25">
      <c r="A17050">
        <v>3227</v>
      </c>
      <c r="B17050" s="1">
        <f>DATE(2008,11,1) + TIME(0,0,0)</f>
        <v>39753</v>
      </c>
      <c r="C17050">
        <v>22.718557358000002</v>
      </c>
    </row>
    <row r="17051" spans="1:3" x14ac:dyDescent="0.25">
      <c r="A17051">
        <v>3257</v>
      </c>
      <c r="B17051" s="1">
        <f>DATE(2008,12,1) + TIME(0,0,0)</f>
        <v>39783</v>
      </c>
      <c r="C17051">
        <v>22.718959808000001</v>
      </c>
    </row>
    <row r="17052" spans="1:3" x14ac:dyDescent="0.25">
      <c r="A17052">
        <v>3288</v>
      </c>
      <c r="B17052" s="1">
        <f>DATE(2009,1,1) + TIME(0,0,0)</f>
        <v>39814</v>
      </c>
      <c r="C17052">
        <v>22.719362259</v>
      </c>
    </row>
    <row r="17053" spans="1:3" x14ac:dyDescent="0.25">
      <c r="A17053">
        <v>3319</v>
      </c>
      <c r="B17053" s="1">
        <f>DATE(2009,2,1) + TIME(0,0,0)</f>
        <v>39845</v>
      </c>
      <c r="C17053">
        <v>22.719749450999998</v>
      </c>
    </row>
    <row r="17054" spans="1:3" x14ac:dyDescent="0.25">
      <c r="A17054">
        <v>3347</v>
      </c>
      <c r="B17054" s="1">
        <f>DATE(2009,3,1) + TIME(0,0,0)</f>
        <v>39873</v>
      </c>
      <c r="C17054">
        <v>22.720087051</v>
      </c>
    </row>
    <row r="17055" spans="1:3" x14ac:dyDescent="0.25">
      <c r="A17055">
        <v>3378</v>
      </c>
      <c r="B17055" s="1">
        <f>DATE(2009,4,1) + TIME(0,0,0)</f>
        <v>39904</v>
      </c>
      <c r="C17055">
        <v>22.720451355000002</v>
      </c>
    </row>
    <row r="17056" spans="1:3" x14ac:dyDescent="0.25">
      <c r="A17056">
        <v>3408</v>
      </c>
      <c r="B17056" s="1">
        <f>DATE(2009,5,1) + TIME(0,0,0)</f>
        <v>39934</v>
      </c>
      <c r="C17056">
        <v>22.720790863000001</v>
      </c>
    </row>
    <row r="17057" spans="1:3" x14ac:dyDescent="0.25">
      <c r="A17057">
        <v>3439</v>
      </c>
      <c r="B17057" s="1">
        <f>DATE(2009,6,1) + TIME(0,0,0)</f>
        <v>39965</v>
      </c>
      <c r="C17057">
        <v>22.721132277999999</v>
      </c>
    </row>
    <row r="17058" spans="1:3" x14ac:dyDescent="0.25">
      <c r="A17058">
        <v>3469</v>
      </c>
      <c r="B17058" s="1">
        <f>DATE(2009,7,1) + TIME(0,0,0)</f>
        <v>39995</v>
      </c>
      <c r="C17058">
        <v>22.721452713000001</v>
      </c>
    </row>
    <row r="17059" spans="1:3" x14ac:dyDescent="0.25">
      <c r="A17059">
        <v>3500</v>
      </c>
      <c r="B17059" s="1">
        <f>DATE(2009,8,1) + TIME(0,0,0)</f>
        <v>40026</v>
      </c>
      <c r="C17059">
        <v>22.721773148</v>
      </c>
    </row>
    <row r="17060" spans="1:3" x14ac:dyDescent="0.25">
      <c r="A17060">
        <v>3531</v>
      </c>
      <c r="B17060" s="1">
        <f>DATE(2009,9,1) + TIME(0,0,0)</f>
        <v>40057</v>
      </c>
      <c r="C17060">
        <v>22.722084044999999</v>
      </c>
    </row>
    <row r="17061" spans="1:3" x14ac:dyDescent="0.25">
      <c r="A17061">
        <v>3561</v>
      </c>
      <c r="B17061" s="1">
        <f>DATE(2009,10,1) + TIME(0,0,0)</f>
        <v>40087</v>
      </c>
      <c r="C17061">
        <v>22.72237587</v>
      </c>
    </row>
    <row r="17062" spans="1:3" x14ac:dyDescent="0.25">
      <c r="A17062">
        <v>3592</v>
      </c>
      <c r="B17062" s="1">
        <f>DATE(2009,11,1) + TIME(0,0,0)</f>
        <v>40118</v>
      </c>
      <c r="C17062">
        <v>22.722669601</v>
      </c>
    </row>
    <row r="17063" spans="1:3" x14ac:dyDescent="0.25">
      <c r="A17063">
        <v>3622</v>
      </c>
      <c r="B17063" s="1">
        <f>DATE(2009,12,1) + TIME(0,0,0)</f>
        <v>40148</v>
      </c>
      <c r="C17063">
        <v>22.722946167</v>
      </c>
    </row>
    <row r="17064" spans="1:3" x14ac:dyDescent="0.25">
      <c r="A17064">
        <v>3653</v>
      </c>
      <c r="B17064" s="1">
        <f>DATE(2010,1,1) + TIME(0,0,0)</f>
        <v>40179</v>
      </c>
      <c r="C17064">
        <v>22.723222733</v>
      </c>
    </row>
    <row r="17065" spans="1:3" x14ac:dyDescent="0.25">
      <c r="A17065">
        <v>3684</v>
      </c>
      <c r="B17065" s="1">
        <f>DATE(2010,2,1) + TIME(0,0,0)</f>
        <v>40210</v>
      </c>
      <c r="C17065">
        <v>22.723493575999999</v>
      </c>
    </row>
    <row r="17066" spans="1:3" x14ac:dyDescent="0.25">
      <c r="A17066">
        <v>3712</v>
      </c>
      <c r="B17066" s="1">
        <f>DATE(2010,3,1) + TIME(0,0,0)</f>
        <v>40238</v>
      </c>
      <c r="C17066">
        <v>22.723731995000001</v>
      </c>
    </row>
    <row r="17067" spans="1:3" x14ac:dyDescent="0.25">
      <c r="A17067">
        <v>3743</v>
      </c>
      <c r="B17067" s="1">
        <f>DATE(2010,4,1) + TIME(0,0,0)</f>
        <v>40269</v>
      </c>
      <c r="C17067">
        <v>22.723989487000001</v>
      </c>
    </row>
    <row r="17068" spans="1:3" x14ac:dyDescent="0.25">
      <c r="A17068">
        <v>3773</v>
      </c>
      <c r="B17068" s="1">
        <f>DATE(2010,5,1) + TIME(0,0,0)</f>
        <v>40299</v>
      </c>
      <c r="C17068">
        <v>22.724231719999999</v>
      </c>
    </row>
    <row r="17069" spans="1:3" x14ac:dyDescent="0.25">
      <c r="A17069">
        <v>3804</v>
      </c>
      <c r="B17069" s="1">
        <f>DATE(2010,6,1) + TIME(0,0,0)</f>
        <v>40330</v>
      </c>
      <c r="C17069">
        <v>22.724477768</v>
      </c>
    </row>
    <row r="17070" spans="1:3" x14ac:dyDescent="0.25">
      <c r="A17070">
        <v>3834</v>
      </c>
      <c r="B17070" s="1">
        <f>DATE(2010,7,1) + TIME(0,0,0)</f>
        <v>40360</v>
      </c>
      <c r="C17070">
        <v>22.724708557</v>
      </c>
    </row>
    <row r="17071" spans="1:3" x14ac:dyDescent="0.25">
      <c r="A17071">
        <v>3865</v>
      </c>
      <c r="B17071" s="1">
        <f>DATE(2010,8,1) + TIME(0,0,0)</f>
        <v>40391</v>
      </c>
      <c r="C17071">
        <v>22.724943160999999</v>
      </c>
    </row>
    <row r="17072" spans="1:3" x14ac:dyDescent="0.25">
      <c r="A17072">
        <v>3896</v>
      </c>
      <c r="B17072" s="1">
        <f>DATE(2010,9,1) + TIME(0,0,0)</f>
        <v>40422</v>
      </c>
      <c r="C17072">
        <v>22.725170134999999</v>
      </c>
    </row>
    <row r="17073" spans="1:3" x14ac:dyDescent="0.25">
      <c r="A17073">
        <v>3926</v>
      </c>
      <c r="B17073" s="1">
        <f>DATE(2010,10,1) + TIME(0,0,0)</f>
        <v>40452</v>
      </c>
      <c r="C17073">
        <v>22.725387572999999</v>
      </c>
    </row>
    <row r="17074" spans="1:3" x14ac:dyDescent="0.25">
      <c r="A17074">
        <v>3957</v>
      </c>
      <c r="B17074" s="1">
        <f>DATE(2010,11,1) + TIME(0,0,0)</f>
        <v>40483</v>
      </c>
      <c r="C17074">
        <v>22.725605010999999</v>
      </c>
    </row>
    <row r="17075" spans="1:3" x14ac:dyDescent="0.25">
      <c r="A17075">
        <v>3987</v>
      </c>
      <c r="B17075" s="1">
        <f>DATE(2010,12,1) + TIME(0,0,0)</f>
        <v>40513</v>
      </c>
      <c r="C17075">
        <v>22.725812911999999</v>
      </c>
    </row>
    <row r="17076" spans="1:3" x14ac:dyDescent="0.25">
      <c r="A17076">
        <v>4018</v>
      </c>
      <c r="B17076" s="1">
        <f>DATE(2011,1,1) + TIME(0,0,0)</f>
        <v>40544</v>
      </c>
      <c r="C17076">
        <v>22.72602272</v>
      </c>
    </row>
    <row r="17077" spans="1:3" x14ac:dyDescent="0.25">
      <c r="A17077">
        <v>4049</v>
      </c>
      <c r="B17077" s="1">
        <f>DATE(2011,2,1) + TIME(0,0,0)</f>
        <v>40575</v>
      </c>
      <c r="C17077">
        <v>22.726226807</v>
      </c>
    </row>
    <row r="17078" spans="1:3" x14ac:dyDescent="0.25">
      <c r="A17078">
        <v>4077</v>
      </c>
      <c r="B17078" s="1">
        <f>DATE(2011,3,1) + TIME(0,0,0)</f>
        <v>40603</v>
      </c>
      <c r="C17078">
        <v>22.726409912000001</v>
      </c>
    </row>
    <row r="17079" spans="1:3" x14ac:dyDescent="0.25">
      <c r="A17079">
        <v>4108</v>
      </c>
      <c r="B17079" s="1">
        <f>DATE(2011,4,1) + TIME(0,0,0)</f>
        <v>40634</v>
      </c>
      <c r="C17079">
        <v>22.726606368999999</v>
      </c>
    </row>
    <row r="17080" spans="1:3" x14ac:dyDescent="0.25">
      <c r="A17080">
        <v>4138</v>
      </c>
      <c r="B17080" s="1">
        <f>DATE(2011,5,1) + TIME(0,0,0)</f>
        <v>40664</v>
      </c>
      <c r="C17080">
        <v>22.726793289</v>
      </c>
    </row>
    <row r="17081" spans="1:3" x14ac:dyDescent="0.25">
      <c r="A17081">
        <v>4169</v>
      </c>
      <c r="B17081" s="1">
        <f>DATE(2011,6,1) + TIME(0,0,0)</f>
        <v>40695</v>
      </c>
      <c r="C17081">
        <v>22.726984024</v>
      </c>
    </row>
    <row r="17082" spans="1:3" x14ac:dyDescent="0.25">
      <c r="A17082">
        <v>4199</v>
      </c>
      <c r="B17082" s="1">
        <f>DATE(2011,7,1) + TIME(0,0,0)</f>
        <v>40725</v>
      </c>
      <c r="C17082">
        <v>22.727163314999999</v>
      </c>
    </row>
    <row r="17083" spans="1:3" x14ac:dyDescent="0.25">
      <c r="A17083">
        <v>4230</v>
      </c>
      <c r="B17083" s="1">
        <f>DATE(2011,8,1) + TIME(0,0,0)</f>
        <v>40756</v>
      </c>
      <c r="C17083">
        <v>22.72734642</v>
      </c>
    </row>
    <row r="17084" spans="1:3" x14ac:dyDescent="0.25">
      <c r="A17084">
        <v>4261</v>
      </c>
      <c r="B17084" s="1">
        <f>DATE(2011,9,1) + TIME(0,0,0)</f>
        <v>40787</v>
      </c>
      <c r="C17084">
        <v>22.727525710999998</v>
      </c>
    </row>
    <row r="17085" spans="1:3" x14ac:dyDescent="0.25">
      <c r="A17085">
        <v>4291</v>
      </c>
      <c r="B17085" s="1">
        <f>DATE(2011,10,1) + TIME(0,0,0)</f>
        <v>40817</v>
      </c>
      <c r="C17085">
        <v>22.727695465</v>
      </c>
    </row>
    <row r="17086" spans="1:3" x14ac:dyDescent="0.25">
      <c r="A17086">
        <v>4322</v>
      </c>
      <c r="B17086" s="1">
        <f>DATE(2011,11,1) + TIME(0,0,0)</f>
        <v>40848</v>
      </c>
      <c r="C17086">
        <v>22.727869034000001</v>
      </c>
    </row>
    <row r="17087" spans="1:3" x14ac:dyDescent="0.25">
      <c r="A17087">
        <v>4352</v>
      </c>
      <c r="B17087" s="1">
        <f>DATE(2011,12,1) + TIME(0,0,0)</f>
        <v>40878</v>
      </c>
      <c r="C17087">
        <v>22.728034973</v>
      </c>
    </row>
    <row r="17088" spans="1:3" x14ac:dyDescent="0.25">
      <c r="A17088">
        <v>4383</v>
      </c>
      <c r="B17088" s="1">
        <f>DATE(2012,1,1) + TIME(0,0,0)</f>
        <v>40909</v>
      </c>
      <c r="C17088">
        <v>22.728200911999998</v>
      </c>
    </row>
    <row r="17089" spans="1:3" x14ac:dyDescent="0.25">
      <c r="A17089">
        <v>4414</v>
      </c>
      <c r="B17089" s="1">
        <f>DATE(2012,2,1) + TIME(0,0,0)</f>
        <v>40940</v>
      </c>
      <c r="C17089">
        <v>22.728366852000001</v>
      </c>
    </row>
    <row r="17090" spans="1:3" x14ac:dyDescent="0.25">
      <c r="A17090">
        <v>4443</v>
      </c>
      <c r="B17090" s="1">
        <f>DATE(2012,3,1) + TIME(0,0,0)</f>
        <v>40969</v>
      </c>
      <c r="C17090">
        <v>22.728517532000001</v>
      </c>
    </row>
    <row r="17091" spans="1:3" x14ac:dyDescent="0.25">
      <c r="A17091">
        <v>4474</v>
      </c>
      <c r="B17091" s="1">
        <f>DATE(2012,4,1) + TIME(0,0,0)</f>
        <v>41000</v>
      </c>
      <c r="C17091">
        <v>22.728677749999999</v>
      </c>
    </row>
    <row r="17092" spans="1:3" x14ac:dyDescent="0.25">
      <c r="A17092">
        <v>4504</v>
      </c>
      <c r="B17092" s="1">
        <f>DATE(2012,5,1) + TIME(0,0,0)</f>
        <v>41030</v>
      </c>
      <c r="C17092">
        <v>22.72882843</v>
      </c>
    </row>
    <row r="17093" spans="1:3" x14ac:dyDescent="0.25">
      <c r="A17093">
        <v>4535</v>
      </c>
      <c r="B17093" s="1">
        <f>DATE(2012,6,1) + TIME(0,0,0)</f>
        <v>41061</v>
      </c>
      <c r="C17093">
        <v>22.728982925</v>
      </c>
    </row>
    <row r="17094" spans="1:3" x14ac:dyDescent="0.25">
      <c r="A17094">
        <v>4565</v>
      </c>
      <c r="B17094" s="1">
        <f>DATE(2012,7,1) + TIME(0,0,0)</f>
        <v>41091</v>
      </c>
      <c r="C17094">
        <v>22.729131699</v>
      </c>
    </row>
    <row r="17095" spans="1:3" x14ac:dyDescent="0.25">
      <c r="A17095">
        <v>4596</v>
      </c>
      <c r="B17095" s="1">
        <f>DATE(2012,8,1) + TIME(0,0,0)</f>
        <v>41122</v>
      </c>
      <c r="C17095">
        <v>22.729280471999999</v>
      </c>
    </row>
    <row r="17096" spans="1:3" x14ac:dyDescent="0.25">
      <c r="A17096">
        <v>4627</v>
      </c>
      <c r="B17096" s="1">
        <f>DATE(2012,9,1) + TIME(0,0,0)</f>
        <v>41153</v>
      </c>
      <c r="C17096">
        <v>22.729429244999999</v>
      </c>
    </row>
    <row r="17097" spans="1:3" x14ac:dyDescent="0.25">
      <c r="A17097">
        <v>4657</v>
      </c>
      <c r="B17097" s="1">
        <f>DATE(2012,10,1) + TIME(0,0,0)</f>
        <v>41183</v>
      </c>
      <c r="C17097">
        <v>22.729570388999999</v>
      </c>
    </row>
    <row r="17098" spans="1:3" x14ac:dyDescent="0.25">
      <c r="A17098">
        <v>4688</v>
      </c>
      <c r="B17098" s="1">
        <f>DATE(2012,11,1) + TIME(0,0,0)</f>
        <v>41214</v>
      </c>
      <c r="C17098">
        <v>22.729713440000001</v>
      </c>
    </row>
    <row r="17099" spans="1:3" x14ac:dyDescent="0.25">
      <c r="A17099">
        <v>4718</v>
      </c>
      <c r="B17099" s="1">
        <f>DATE(2012,12,1) + TIME(0,0,0)</f>
        <v>41244</v>
      </c>
      <c r="C17099">
        <v>22.729850768999999</v>
      </c>
    </row>
    <row r="17100" spans="1:3" x14ac:dyDescent="0.25">
      <c r="A17100">
        <v>4749</v>
      </c>
      <c r="B17100" s="1">
        <f>DATE(2013,1,1) + TIME(0,0,0)</f>
        <v>41275</v>
      </c>
      <c r="C17100">
        <v>22.729991912999999</v>
      </c>
    </row>
    <row r="17101" spans="1:3" x14ac:dyDescent="0.25">
      <c r="A17101">
        <v>4780</v>
      </c>
      <c r="B17101" s="1">
        <f>DATE(2013,2,1) + TIME(0,0,0)</f>
        <v>41306</v>
      </c>
      <c r="C17101">
        <v>22.730129242</v>
      </c>
    </row>
    <row r="17102" spans="1:3" x14ac:dyDescent="0.25">
      <c r="A17102">
        <v>4808</v>
      </c>
      <c r="B17102" s="1">
        <f>DATE(2013,3,1) + TIME(0,0,0)</f>
        <v>41334</v>
      </c>
      <c r="C17102">
        <v>22.730253220000002</v>
      </c>
    </row>
    <row r="17103" spans="1:3" x14ac:dyDescent="0.25">
      <c r="A17103">
        <v>4839</v>
      </c>
      <c r="B17103" s="1">
        <f>DATE(2013,4,1) + TIME(0,0,0)</f>
        <v>41365</v>
      </c>
      <c r="C17103">
        <v>22.730388641000001</v>
      </c>
    </row>
    <row r="17104" spans="1:3" x14ac:dyDescent="0.25">
      <c r="A17104">
        <v>4869</v>
      </c>
      <c r="B17104" s="1">
        <f>DATE(2013,5,1) + TIME(0,0,0)</f>
        <v>41395</v>
      </c>
      <c r="C17104">
        <v>22.730516433999998</v>
      </c>
    </row>
    <row r="17105" spans="1:3" x14ac:dyDescent="0.25">
      <c r="A17105">
        <v>4900</v>
      </c>
      <c r="B17105" s="1">
        <f>DATE(2013,6,1) + TIME(0,0,0)</f>
        <v>41426</v>
      </c>
      <c r="C17105">
        <v>22.730648040999998</v>
      </c>
    </row>
    <row r="17106" spans="1:3" x14ac:dyDescent="0.25">
      <c r="A17106">
        <v>4930</v>
      </c>
      <c r="B17106" s="1">
        <f>DATE(2013,7,1) + TIME(0,0,0)</f>
        <v>41456</v>
      </c>
      <c r="C17106">
        <v>22.730773926000001</v>
      </c>
    </row>
    <row r="17107" spans="1:3" x14ac:dyDescent="0.25">
      <c r="A17107">
        <v>4961</v>
      </c>
      <c r="B17107" s="1">
        <f>DATE(2013,8,1) + TIME(0,0,0)</f>
        <v>41487</v>
      </c>
      <c r="C17107">
        <v>22.730903625</v>
      </c>
    </row>
    <row r="17108" spans="1:3" x14ac:dyDescent="0.25">
      <c r="A17108">
        <v>4992</v>
      </c>
      <c r="B17108" s="1">
        <f>DATE(2013,9,1) + TIME(0,0,0)</f>
        <v>41518</v>
      </c>
      <c r="C17108">
        <v>22.731031418000001</v>
      </c>
    </row>
    <row r="17109" spans="1:3" x14ac:dyDescent="0.25">
      <c r="A17109">
        <v>5022</v>
      </c>
      <c r="B17109" s="1">
        <f>DATE(2013,10,1) + TIME(0,0,0)</f>
        <v>41548</v>
      </c>
      <c r="C17109">
        <v>22.731151580999999</v>
      </c>
    </row>
    <row r="17110" spans="1:3" x14ac:dyDescent="0.25">
      <c r="A17110">
        <v>5053</v>
      </c>
      <c r="B17110" s="1">
        <f>DATE(2013,11,1) + TIME(0,0,0)</f>
        <v>41579</v>
      </c>
      <c r="C17110">
        <v>22.731277466000002</v>
      </c>
    </row>
    <row r="17111" spans="1:3" x14ac:dyDescent="0.25">
      <c r="A17111">
        <v>5083</v>
      </c>
      <c r="B17111" s="1">
        <f>DATE(2013,12,1) + TIME(0,0,0)</f>
        <v>41609</v>
      </c>
      <c r="C17111">
        <v>22.731395720999998</v>
      </c>
    </row>
    <row r="17112" spans="1:3" x14ac:dyDescent="0.25">
      <c r="A17112">
        <v>5114</v>
      </c>
      <c r="B17112" s="1">
        <f>DATE(2014,1,1) + TIME(0,0,0)</f>
        <v>41640</v>
      </c>
      <c r="C17112">
        <v>22.731517791999998</v>
      </c>
    </row>
    <row r="17113" spans="1:3" x14ac:dyDescent="0.25">
      <c r="A17113">
        <v>5145</v>
      </c>
      <c r="B17113" s="1">
        <f>DATE(2014,2,1) + TIME(0,0,0)</f>
        <v>41671</v>
      </c>
      <c r="C17113">
        <v>22.731637955</v>
      </c>
    </row>
    <row r="17114" spans="1:3" x14ac:dyDescent="0.25">
      <c r="A17114">
        <v>5173</v>
      </c>
      <c r="B17114" s="1">
        <f>DATE(2014,3,1) + TIME(0,0,0)</f>
        <v>41699</v>
      </c>
      <c r="C17114">
        <v>22.731746674</v>
      </c>
    </row>
    <row r="17115" spans="1:3" x14ac:dyDescent="0.25">
      <c r="A17115">
        <v>5204</v>
      </c>
      <c r="B17115" s="1">
        <f>DATE(2014,4,1) + TIME(0,0,0)</f>
        <v>41730</v>
      </c>
      <c r="C17115">
        <v>22.731864929</v>
      </c>
    </row>
    <row r="17116" spans="1:3" x14ac:dyDescent="0.25">
      <c r="A17116">
        <v>5234</v>
      </c>
      <c r="B17116" s="1">
        <f>DATE(2014,5,1) + TIME(0,0,0)</f>
        <v>41760</v>
      </c>
      <c r="C17116">
        <v>22.731977463</v>
      </c>
    </row>
    <row r="17117" spans="1:3" x14ac:dyDescent="0.25">
      <c r="A17117">
        <v>5265</v>
      </c>
      <c r="B17117" s="1">
        <f>DATE(2014,6,1) + TIME(0,0,0)</f>
        <v>41791</v>
      </c>
      <c r="C17117">
        <v>22.732093810999999</v>
      </c>
    </row>
    <row r="17118" spans="1:3" x14ac:dyDescent="0.25">
      <c r="A17118">
        <v>5295</v>
      </c>
      <c r="B17118" s="1">
        <f>DATE(2014,7,1) + TIME(0,0,0)</f>
        <v>41821</v>
      </c>
      <c r="C17118">
        <v>22.732206345000002</v>
      </c>
    </row>
    <row r="17119" spans="1:3" x14ac:dyDescent="0.25">
      <c r="A17119">
        <v>5326</v>
      </c>
      <c r="B17119" s="1">
        <f>DATE(2014,8,1) + TIME(0,0,0)</f>
        <v>41852</v>
      </c>
      <c r="C17119">
        <v>22.732320785999999</v>
      </c>
    </row>
    <row r="17120" spans="1:3" x14ac:dyDescent="0.25">
      <c r="A17120">
        <v>5357</v>
      </c>
      <c r="B17120" s="1">
        <f>DATE(2014,9,1) + TIME(0,0,0)</f>
        <v>41883</v>
      </c>
      <c r="C17120">
        <v>22.732433318999998</v>
      </c>
    </row>
    <row r="17121" spans="1:3" x14ac:dyDescent="0.25">
      <c r="A17121">
        <v>5387</v>
      </c>
      <c r="B17121" s="1">
        <f>DATE(2014,10,1) + TIME(0,0,0)</f>
        <v>41913</v>
      </c>
      <c r="C17121">
        <v>22.732542037999998</v>
      </c>
    </row>
    <row r="17122" spans="1:3" x14ac:dyDescent="0.25">
      <c r="A17122">
        <v>5418</v>
      </c>
      <c r="B17122" s="1">
        <f>DATE(2014,11,1) + TIME(0,0,0)</f>
        <v>41944</v>
      </c>
      <c r="C17122">
        <v>22.732652664</v>
      </c>
    </row>
    <row r="17123" spans="1:3" x14ac:dyDescent="0.25">
      <c r="A17123">
        <v>5448</v>
      </c>
      <c r="B17123" s="1">
        <f>DATE(2014,12,1) + TIME(0,0,0)</f>
        <v>41974</v>
      </c>
      <c r="C17123">
        <v>22.732759475999998</v>
      </c>
    </row>
    <row r="17124" spans="1:3" x14ac:dyDescent="0.25">
      <c r="A17124">
        <v>5479</v>
      </c>
      <c r="B17124" s="1">
        <f>DATE(2015,1,1) + TIME(0,0,0)</f>
        <v>42005</v>
      </c>
      <c r="C17124">
        <v>22.732870102</v>
      </c>
    </row>
    <row r="17125" spans="1:3" x14ac:dyDescent="0.25">
      <c r="A17125">
        <v>5510</v>
      </c>
      <c r="B17125" s="1">
        <f>DATE(2015,2,1) + TIME(0,0,0)</f>
        <v>42036</v>
      </c>
      <c r="C17125">
        <v>22.732978821</v>
      </c>
    </row>
    <row r="17126" spans="1:3" x14ac:dyDescent="0.25">
      <c r="A17126">
        <v>5538</v>
      </c>
      <c r="B17126" s="1">
        <f>DATE(2015,3,1) + TIME(0,0,0)</f>
        <v>42064</v>
      </c>
      <c r="C17126">
        <v>22.733076096000001</v>
      </c>
    </row>
    <row r="17127" spans="1:3" x14ac:dyDescent="0.25">
      <c r="A17127">
        <v>5569</v>
      </c>
      <c r="B17127" s="1">
        <f>DATE(2015,4,1) + TIME(0,0,0)</f>
        <v>42095</v>
      </c>
      <c r="C17127">
        <v>22.733182907</v>
      </c>
    </row>
    <row r="17128" spans="1:3" x14ac:dyDescent="0.25">
      <c r="A17128">
        <v>5599</v>
      </c>
      <c r="B17128" s="1">
        <f>DATE(2015,5,1) + TIME(0,0,0)</f>
        <v>42125</v>
      </c>
      <c r="C17128">
        <v>22.733285903999999</v>
      </c>
    </row>
    <row r="17129" spans="1:3" x14ac:dyDescent="0.25">
      <c r="A17129">
        <v>5630</v>
      </c>
      <c r="B17129" s="1">
        <f>DATE(2015,6,1) + TIME(0,0,0)</f>
        <v>42156</v>
      </c>
      <c r="C17129">
        <v>22.733390807999999</v>
      </c>
    </row>
    <row r="17130" spans="1:3" x14ac:dyDescent="0.25">
      <c r="A17130">
        <v>5660</v>
      </c>
      <c r="B17130" s="1">
        <f>DATE(2015,7,1) + TIME(0,0,0)</f>
        <v>42186</v>
      </c>
      <c r="C17130">
        <v>22.733493804999998</v>
      </c>
    </row>
    <row r="17131" spans="1:3" x14ac:dyDescent="0.25">
      <c r="A17131">
        <v>5691</v>
      </c>
      <c r="B17131" s="1">
        <f>DATE(2015,8,1) + TIME(0,0,0)</f>
        <v>42217</v>
      </c>
      <c r="C17131">
        <v>22.733596802000001</v>
      </c>
    </row>
    <row r="17132" spans="1:3" x14ac:dyDescent="0.25">
      <c r="A17132">
        <v>5722</v>
      </c>
      <c r="B17132" s="1">
        <f>DATE(2015,9,1) + TIME(0,0,0)</f>
        <v>42248</v>
      </c>
      <c r="C17132">
        <v>22.733701706000002</v>
      </c>
    </row>
    <row r="17133" spans="1:3" x14ac:dyDescent="0.25">
      <c r="A17133">
        <v>5752</v>
      </c>
      <c r="B17133" s="1">
        <f>DATE(2015,10,1) + TIME(0,0,0)</f>
        <v>42278</v>
      </c>
      <c r="C17133">
        <v>22.733800888000001</v>
      </c>
    </row>
    <row r="17134" spans="1:3" x14ac:dyDescent="0.25">
      <c r="A17134">
        <v>5783</v>
      </c>
      <c r="B17134" s="1">
        <f>DATE(2015,11,1) + TIME(0,0,0)</f>
        <v>42309</v>
      </c>
      <c r="C17134">
        <v>22.733901977999999</v>
      </c>
    </row>
    <row r="17135" spans="1:3" x14ac:dyDescent="0.25">
      <c r="A17135">
        <v>5813</v>
      </c>
      <c r="B17135" s="1">
        <f>DATE(2015,12,1) + TIME(0,0,0)</f>
        <v>42339</v>
      </c>
      <c r="C17135">
        <v>22.734001159999998</v>
      </c>
    </row>
    <row r="17136" spans="1:3" x14ac:dyDescent="0.25">
      <c r="A17136">
        <v>5844</v>
      </c>
      <c r="B17136" s="1">
        <f>DATE(2016,1,1) + TIME(0,0,0)</f>
        <v>42370</v>
      </c>
      <c r="C17136">
        <v>22.734102248999999</v>
      </c>
    </row>
    <row r="17137" spans="1:3" x14ac:dyDescent="0.25">
      <c r="A17137">
        <v>5875</v>
      </c>
      <c r="B17137" s="1">
        <f>DATE(2016,2,1) + TIME(0,0,0)</f>
        <v>42401</v>
      </c>
      <c r="C17137">
        <v>22.734203339</v>
      </c>
    </row>
    <row r="17138" spans="1:3" x14ac:dyDescent="0.25">
      <c r="A17138">
        <v>5904</v>
      </c>
      <c r="B17138" s="1">
        <f>DATE(2016,3,1) + TIME(0,0,0)</f>
        <v>42430</v>
      </c>
      <c r="C17138">
        <v>22.734296798999999</v>
      </c>
    </row>
    <row r="17139" spans="1:3" x14ac:dyDescent="0.25">
      <c r="A17139">
        <v>5935</v>
      </c>
      <c r="B17139" s="1">
        <f>DATE(2016,4,1) + TIME(0,0,0)</f>
        <v>42461</v>
      </c>
      <c r="C17139">
        <v>22.734395980999999</v>
      </c>
    </row>
    <row r="17140" spans="1:3" x14ac:dyDescent="0.25">
      <c r="A17140">
        <v>5965</v>
      </c>
      <c r="B17140" s="1">
        <f>DATE(2016,5,1) + TIME(0,0,0)</f>
        <v>42491</v>
      </c>
      <c r="C17140">
        <v>22.734491347999999</v>
      </c>
    </row>
    <row r="17141" spans="1:3" x14ac:dyDescent="0.25">
      <c r="A17141">
        <v>5996</v>
      </c>
      <c r="B17141" s="1">
        <f>DATE(2016,6,1) + TIME(0,0,0)</f>
        <v>42522</v>
      </c>
      <c r="C17141">
        <v>22.734588623</v>
      </c>
    </row>
    <row r="17142" spans="1:3" x14ac:dyDescent="0.25">
      <c r="A17142">
        <v>6026</v>
      </c>
      <c r="B17142" s="1">
        <f>DATE(2016,7,1) + TIME(0,0,0)</f>
        <v>42552</v>
      </c>
      <c r="C17142">
        <v>22.734683990000001</v>
      </c>
    </row>
    <row r="17143" spans="1:3" x14ac:dyDescent="0.25">
      <c r="A17143">
        <v>6057</v>
      </c>
      <c r="B17143" s="1">
        <f>DATE(2016,8,1) + TIME(0,0,0)</f>
        <v>42583</v>
      </c>
      <c r="C17143">
        <v>22.734781264999999</v>
      </c>
    </row>
    <row r="17144" spans="1:3" x14ac:dyDescent="0.25">
      <c r="A17144">
        <v>6088</v>
      </c>
      <c r="B17144" s="1">
        <f>DATE(2016,9,1) + TIME(0,0,0)</f>
        <v>42614</v>
      </c>
      <c r="C17144">
        <v>22.73487854</v>
      </c>
    </row>
    <row r="17145" spans="1:3" x14ac:dyDescent="0.25">
      <c r="A17145">
        <v>6118</v>
      </c>
      <c r="B17145" s="1">
        <f>DATE(2016,10,1) + TIME(0,0,0)</f>
        <v>42644</v>
      </c>
      <c r="C17145">
        <v>22.734971999999999</v>
      </c>
    </row>
    <row r="17146" spans="1:3" x14ac:dyDescent="0.25">
      <c r="A17146">
        <v>6149</v>
      </c>
      <c r="B17146" s="1">
        <f>DATE(2016,11,1) + TIME(0,0,0)</f>
        <v>42675</v>
      </c>
      <c r="C17146">
        <v>22.735067367999999</v>
      </c>
    </row>
    <row r="17147" spans="1:3" x14ac:dyDescent="0.25">
      <c r="A17147">
        <v>6179</v>
      </c>
      <c r="B17147" s="1">
        <f>DATE(2016,12,1) + TIME(0,0,0)</f>
        <v>42705</v>
      </c>
      <c r="C17147">
        <v>22.73515892</v>
      </c>
    </row>
    <row r="17148" spans="1:3" x14ac:dyDescent="0.25">
      <c r="A17148">
        <v>6210</v>
      </c>
      <c r="B17148" s="1">
        <f>DATE(2017,1,1) + TIME(0,0,0)</f>
        <v>42736</v>
      </c>
      <c r="C17148">
        <v>22.735254288</v>
      </c>
    </row>
    <row r="17149" spans="1:3" x14ac:dyDescent="0.25">
      <c r="A17149">
        <v>6241</v>
      </c>
      <c r="B17149" s="1">
        <f>DATE(2017,2,1) + TIME(0,0,0)</f>
        <v>42767</v>
      </c>
      <c r="C17149">
        <v>22.735349655</v>
      </c>
    </row>
    <row r="17150" spans="1:3" x14ac:dyDescent="0.25">
      <c r="A17150">
        <v>6269</v>
      </c>
      <c r="B17150" s="1">
        <f>DATE(2017,3,1) + TIME(0,0,0)</f>
        <v>42795</v>
      </c>
      <c r="C17150">
        <v>22.735433577999999</v>
      </c>
    </row>
    <row r="17151" spans="1:3" x14ac:dyDescent="0.25">
      <c r="A17151">
        <v>6300</v>
      </c>
      <c r="B17151" s="1">
        <f>DATE(2017,4,1) + TIME(0,0,0)</f>
        <v>42826</v>
      </c>
      <c r="C17151">
        <v>22.735528945999999</v>
      </c>
    </row>
    <row r="17152" spans="1:3" x14ac:dyDescent="0.25">
      <c r="A17152">
        <v>6330</v>
      </c>
      <c r="B17152" s="1">
        <f>DATE(2017,5,1) + TIME(0,0,0)</f>
        <v>42856</v>
      </c>
      <c r="C17152">
        <v>22.735618591000001</v>
      </c>
    </row>
    <row r="17153" spans="1:3" x14ac:dyDescent="0.25">
      <c r="A17153">
        <v>6361</v>
      </c>
      <c r="B17153" s="1">
        <f>DATE(2017,6,1) + TIME(0,0,0)</f>
        <v>42887</v>
      </c>
      <c r="C17153">
        <v>22.735712051</v>
      </c>
    </row>
    <row r="17154" spans="1:3" x14ac:dyDescent="0.25">
      <c r="A17154">
        <v>6391</v>
      </c>
      <c r="B17154" s="1">
        <f>DATE(2017,7,1) + TIME(0,0,0)</f>
        <v>42917</v>
      </c>
      <c r="C17154">
        <v>22.735801696999999</v>
      </c>
    </row>
    <row r="17155" spans="1:3" x14ac:dyDescent="0.25">
      <c r="A17155">
        <v>6422</v>
      </c>
      <c r="B17155" s="1">
        <f>DATE(2017,8,1) + TIME(0,0,0)</f>
        <v>42948</v>
      </c>
      <c r="C17155">
        <v>22.735895157000002</v>
      </c>
    </row>
    <row r="17156" spans="1:3" x14ac:dyDescent="0.25">
      <c r="A17156">
        <v>6453</v>
      </c>
      <c r="B17156" s="1">
        <f>DATE(2017,9,1) + TIME(0,0,0)</f>
        <v>42979</v>
      </c>
      <c r="C17156">
        <v>22.735986709999999</v>
      </c>
    </row>
    <row r="17157" spans="1:3" x14ac:dyDescent="0.25">
      <c r="A17157">
        <v>6483</v>
      </c>
      <c r="B17157" s="1">
        <f>DATE(2017,10,1) + TIME(0,0,0)</f>
        <v>43009</v>
      </c>
      <c r="C17157">
        <v>22.736074448</v>
      </c>
    </row>
    <row r="17158" spans="1:3" x14ac:dyDescent="0.25">
      <c r="A17158">
        <v>6514</v>
      </c>
      <c r="B17158" s="1">
        <f>DATE(2017,11,1) + TIME(0,0,0)</f>
        <v>43040</v>
      </c>
      <c r="C17158">
        <v>22.736166000000001</v>
      </c>
    </row>
    <row r="17159" spans="1:3" x14ac:dyDescent="0.25">
      <c r="A17159">
        <v>6544</v>
      </c>
      <c r="B17159" s="1">
        <f>DATE(2017,12,1) + TIME(0,0,0)</f>
        <v>43070</v>
      </c>
      <c r="C17159">
        <v>22.736255646</v>
      </c>
    </row>
    <row r="17160" spans="1:3" x14ac:dyDescent="0.25">
      <c r="A17160">
        <v>6575</v>
      </c>
      <c r="B17160" s="1">
        <f>DATE(2018,1,1) + TIME(0,0,0)</f>
        <v>43101</v>
      </c>
      <c r="C17160">
        <v>22.736345290999999</v>
      </c>
    </row>
    <row r="17161" spans="1:3" x14ac:dyDescent="0.25">
      <c r="A17161">
        <v>6606</v>
      </c>
      <c r="B17161" s="1">
        <f>DATE(2018,2,1) + TIME(0,0,0)</f>
        <v>43132</v>
      </c>
      <c r="C17161">
        <v>22.736436844</v>
      </c>
    </row>
    <row r="17162" spans="1:3" x14ac:dyDescent="0.25">
      <c r="A17162">
        <v>6634</v>
      </c>
      <c r="B17162" s="1">
        <f>DATE(2018,3,1) + TIME(0,0,0)</f>
        <v>43160</v>
      </c>
      <c r="C17162">
        <v>22.736516952999999</v>
      </c>
    </row>
    <row r="17163" spans="1:3" x14ac:dyDescent="0.25">
      <c r="A17163">
        <v>6665</v>
      </c>
      <c r="B17163" s="1">
        <f>DATE(2018,4,1) + TIME(0,0,0)</f>
        <v>43191</v>
      </c>
      <c r="C17163">
        <v>22.736608505</v>
      </c>
    </row>
    <row r="17164" spans="1:3" x14ac:dyDescent="0.25">
      <c r="A17164">
        <v>6695</v>
      </c>
      <c r="B17164" s="1">
        <f>DATE(2018,5,1) + TIME(0,0,0)</f>
        <v>43221</v>
      </c>
      <c r="C17164">
        <v>22.736694335999999</v>
      </c>
    </row>
    <row r="17165" spans="1:3" x14ac:dyDescent="0.25">
      <c r="A17165">
        <v>6726</v>
      </c>
      <c r="B17165" s="1">
        <f>DATE(2018,6,1) + TIME(0,0,0)</f>
        <v>43252</v>
      </c>
      <c r="C17165">
        <v>22.736783980999999</v>
      </c>
    </row>
    <row r="17166" spans="1:3" x14ac:dyDescent="0.25">
      <c r="A17166">
        <v>6756</v>
      </c>
      <c r="B17166" s="1">
        <f>DATE(2018,7,1) + TIME(0,0,0)</f>
        <v>43282</v>
      </c>
      <c r="C17166">
        <v>22.736869811999998</v>
      </c>
    </row>
    <row r="17167" spans="1:3" x14ac:dyDescent="0.25">
      <c r="A17167">
        <v>6787</v>
      </c>
      <c r="B17167" s="1">
        <f>DATE(2018,8,1) + TIME(0,0,0)</f>
        <v>43313</v>
      </c>
      <c r="C17167">
        <v>22.736959457000001</v>
      </c>
    </row>
    <row r="17168" spans="1:3" x14ac:dyDescent="0.25">
      <c r="A17168">
        <v>6818</v>
      </c>
      <c r="B17168" s="1">
        <f>DATE(2018,9,1) + TIME(0,0,0)</f>
        <v>43344</v>
      </c>
      <c r="C17168">
        <v>22.737047194999999</v>
      </c>
    </row>
    <row r="17169" spans="1:3" x14ac:dyDescent="0.25">
      <c r="A17169">
        <v>6848</v>
      </c>
      <c r="B17169" s="1">
        <f>DATE(2018,10,1) + TIME(0,0,0)</f>
        <v>43374</v>
      </c>
      <c r="C17169">
        <v>22.737133025999999</v>
      </c>
    </row>
    <row r="17170" spans="1:3" x14ac:dyDescent="0.25">
      <c r="A17170">
        <v>6879</v>
      </c>
      <c r="B17170" s="1">
        <f>DATE(2018,11,1) + TIME(0,0,0)</f>
        <v>43405</v>
      </c>
      <c r="C17170">
        <v>22.737222672000001</v>
      </c>
    </row>
    <row r="17171" spans="1:3" x14ac:dyDescent="0.25">
      <c r="A17171">
        <v>6909</v>
      </c>
      <c r="B17171" s="1">
        <f>DATE(2018,12,1) + TIME(0,0,0)</f>
        <v>43435</v>
      </c>
      <c r="C17171">
        <v>22.737306595</v>
      </c>
    </row>
    <row r="17172" spans="1:3" x14ac:dyDescent="0.25">
      <c r="A17172">
        <v>6940</v>
      </c>
      <c r="B17172" s="1">
        <f>DATE(2019,1,1) + TIME(0,0,0)</f>
        <v>43466</v>
      </c>
      <c r="C17172">
        <v>22.737394333000001</v>
      </c>
    </row>
    <row r="17173" spans="1:3" x14ac:dyDescent="0.25">
      <c r="A17173">
        <v>6971</v>
      </c>
      <c r="B17173" s="1">
        <f>DATE(2019,2,1) + TIME(0,0,0)</f>
        <v>43497</v>
      </c>
      <c r="C17173">
        <v>22.737482070999999</v>
      </c>
    </row>
    <row r="17174" spans="1:3" x14ac:dyDescent="0.25">
      <c r="A17174">
        <v>6999</v>
      </c>
      <c r="B17174" s="1">
        <f>DATE(2019,3,1) + TIME(0,0,0)</f>
        <v>43525</v>
      </c>
      <c r="C17174">
        <v>22.737562180000001</v>
      </c>
    </row>
    <row r="17175" spans="1:3" x14ac:dyDescent="0.25">
      <c r="A17175">
        <v>7030</v>
      </c>
      <c r="B17175" s="1">
        <f>DATE(2019,4,1) + TIME(0,0,0)</f>
        <v>43556</v>
      </c>
      <c r="C17175">
        <v>22.737648010000001</v>
      </c>
    </row>
    <row r="17176" spans="1:3" x14ac:dyDescent="0.25">
      <c r="A17176">
        <v>7060</v>
      </c>
      <c r="B17176" s="1">
        <f>DATE(2019,5,1) + TIME(0,0,0)</f>
        <v>43586</v>
      </c>
      <c r="C17176">
        <v>22.737731933999999</v>
      </c>
    </row>
    <row r="17177" spans="1:3" x14ac:dyDescent="0.25">
      <c r="A17177">
        <v>7091</v>
      </c>
      <c r="B17177" s="1">
        <f>DATE(2019,6,1) + TIME(0,0,0)</f>
        <v>43617</v>
      </c>
      <c r="C17177">
        <v>22.737819672000001</v>
      </c>
    </row>
    <row r="17178" spans="1:3" x14ac:dyDescent="0.25">
      <c r="A17178">
        <v>7121</v>
      </c>
      <c r="B17178" s="1">
        <f>DATE(2019,7,1) + TIME(0,0,0)</f>
        <v>43647</v>
      </c>
      <c r="C17178">
        <v>22.737903594999999</v>
      </c>
    </row>
    <row r="17179" spans="1:3" x14ac:dyDescent="0.25">
      <c r="A17179">
        <v>7152</v>
      </c>
      <c r="B17179" s="1">
        <f>DATE(2019,8,1) + TIME(0,0,0)</f>
        <v>43678</v>
      </c>
      <c r="C17179">
        <v>22.737989425999999</v>
      </c>
    </row>
    <row r="17180" spans="1:3" x14ac:dyDescent="0.25">
      <c r="A17180">
        <v>7183</v>
      </c>
      <c r="B17180" s="1">
        <f>DATE(2019,9,1) + TIME(0,0,0)</f>
        <v>43709</v>
      </c>
      <c r="C17180">
        <v>22.738075255999998</v>
      </c>
    </row>
    <row r="17181" spans="1:3" x14ac:dyDescent="0.25">
      <c r="A17181">
        <v>7213</v>
      </c>
      <c r="B17181" s="1">
        <f>DATE(2019,10,1) + TIME(0,0,0)</f>
        <v>43739</v>
      </c>
      <c r="C17181">
        <v>22.73815918</v>
      </c>
    </row>
    <row r="17182" spans="1:3" x14ac:dyDescent="0.25">
      <c r="A17182">
        <v>7244</v>
      </c>
      <c r="B17182" s="1">
        <f>DATE(2019,11,1) + TIME(0,0,0)</f>
        <v>43770</v>
      </c>
      <c r="C17182">
        <v>22.73824501</v>
      </c>
    </row>
    <row r="17183" spans="1:3" x14ac:dyDescent="0.25">
      <c r="A17183">
        <v>7274</v>
      </c>
      <c r="B17183" s="1">
        <f>DATE(2019,12,1) + TIME(0,0,0)</f>
        <v>43800</v>
      </c>
      <c r="C17183">
        <v>22.738327026</v>
      </c>
    </row>
    <row r="17184" spans="1:3" x14ac:dyDescent="0.25">
      <c r="A17184">
        <v>7305</v>
      </c>
      <c r="B17184" s="1">
        <f>DATE(2020,1,1) + TIME(0,0,0)</f>
        <v>43831</v>
      </c>
      <c r="C17184">
        <v>22.738412857</v>
      </c>
    </row>
    <row r="17185" spans="1:3" x14ac:dyDescent="0.25">
      <c r="A17185">
        <v>7336</v>
      </c>
      <c r="B17185" s="1">
        <f>DATE(2020,2,1) + TIME(0,0,0)</f>
        <v>43862</v>
      </c>
      <c r="C17185">
        <v>22.738498688</v>
      </c>
    </row>
    <row r="17186" spans="1:3" x14ac:dyDescent="0.25">
      <c r="A17186">
        <v>7365</v>
      </c>
      <c r="B17186" s="1">
        <f>DATE(2020,3,1) + TIME(0,0,0)</f>
        <v>43891</v>
      </c>
      <c r="C17186">
        <v>22.738576889000001</v>
      </c>
    </row>
    <row r="17187" spans="1:3" x14ac:dyDescent="0.25">
      <c r="A17187">
        <v>7396</v>
      </c>
      <c r="B17187" s="1">
        <f>DATE(2020,4,1) + TIME(0,0,0)</f>
        <v>43922</v>
      </c>
      <c r="C17187">
        <v>22.738662720000001</v>
      </c>
    </row>
    <row r="17188" spans="1:3" x14ac:dyDescent="0.25">
      <c r="A17188">
        <v>7426</v>
      </c>
      <c r="B17188" s="1">
        <f>DATE(2020,5,1) + TIME(0,0,0)</f>
        <v>43952</v>
      </c>
      <c r="C17188">
        <v>22.738744736000001</v>
      </c>
    </row>
    <row r="17189" spans="1:3" x14ac:dyDescent="0.25">
      <c r="A17189">
        <v>7457</v>
      </c>
      <c r="B17189" s="1">
        <f>DATE(2020,6,1) + TIME(0,0,0)</f>
        <v>43983</v>
      </c>
      <c r="C17189">
        <v>22.738828658999999</v>
      </c>
    </row>
    <row r="17190" spans="1:3" x14ac:dyDescent="0.25">
      <c r="A17190">
        <v>7487</v>
      </c>
      <c r="B17190" s="1">
        <f>DATE(2020,7,1) + TIME(0,0,0)</f>
        <v>44013</v>
      </c>
      <c r="C17190">
        <v>22.738910675</v>
      </c>
    </row>
    <row r="17191" spans="1:3" x14ac:dyDescent="0.25">
      <c r="A17191">
        <v>7518</v>
      </c>
      <c r="B17191" s="1">
        <f>DATE(2020,8,1) + TIME(0,0,0)</f>
        <v>44044</v>
      </c>
      <c r="C17191">
        <v>22.738994598000001</v>
      </c>
    </row>
    <row r="17192" spans="1:3" x14ac:dyDescent="0.25">
      <c r="A17192">
        <v>7549</v>
      </c>
      <c r="B17192" s="1">
        <f>DATE(2020,9,1) + TIME(0,0,0)</f>
        <v>44075</v>
      </c>
      <c r="C17192">
        <v>22.739078522</v>
      </c>
    </row>
    <row r="17193" spans="1:3" x14ac:dyDescent="0.25">
      <c r="A17193">
        <v>7579</v>
      </c>
      <c r="B17193" s="1">
        <f>DATE(2020,10,1) + TIME(0,0,0)</f>
        <v>44105</v>
      </c>
      <c r="C17193">
        <v>22.739160538</v>
      </c>
    </row>
    <row r="17194" spans="1:3" x14ac:dyDescent="0.25">
      <c r="A17194">
        <v>7610</v>
      </c>
      <c r="B17194" s="1">
        <f>DATE(2020,11,1) + TIME(0,0,0)</f>
        <v>44136</v>
      </c>
      <c r="C17194">
        <v>22.739244460999998</v>
      </c>
    </row>
    <row r="17195" spans="1:3" x14ac:dyDescent="0.25">
      <c r="A17195">
        <v>7640</v>
      </c>
      <c r="B17195" s="1">
        <f>DATE(2020,12,1) + TIME(0,0,0)</f>
        <v>44166</v>
      </c>
      <c r="C17195">
        <v>22.739326476999999</v>
      </c>
    </row>
    <row r="17196" spans="1:3" x14ac:dyDescent="0.25">
      <c r="A17196">
        <v>7671</v>
      </c>
      <c r="B17196" s="1">
        <f>DATE(2021,1,1) + TIME(0,0,0)</f>
        <v>44197</v>
      </c>
      <c r="C17196">
        <v>22.739408492999999</v>
      </c>
    </row>
    <row r="17197" spans="1:3" x14ac:dyDescent="0.25">
      <c r="A17197">
        <v>7702</v>
      </c>
      <c r="B17197" s="1">
        <f>DATE(2021,2,1) + TIME(0,0,0)</f>
        <v>44228</v>
      </c>
      <c r="C17197">
        <v>22.739492416000001</v>
      </c>
    </row>
    <row r="17198" spans="1:3" x14ac:dyDescent="0.25">
      <c r="A17198">
        <v>7730</v>
      </c>
      <c r="B17198" s="1">
        <f>DATE(2021,3,1) + TIME(0,0,0)</f>
        <v>44256</v>
      </c>
      <c r="C17198">
        <v>22.73956871</v>
      </c>
    </row>
    <row r="17199" spans="1:3" x14ac:dyDescent="0.25">
      <c r="A17199">
        <v>7761</v>
      </c>
      <c r="B17199" s="1">
        <f>DATE(2021,4,1) + TIME(0,0,0)</f>
        <v>44287</v>
      </c>
      <c r="C17199">
        <v>22.739650726000001</v>
      </c>
    </row>
    <row r="17200" spans="1:3" x14ac:dyDescent="0.25">
      <c r="A17200">
        <v>7791</v>
      </c>
      <c r="B17200" s="1">
        <f>DATE(2021,5,1) + TIME(0,0,0)</f>
        <v>44317</v>
      </c>
      <c r="C17200">
        <v>22.739732742000001</v>
      </c>
    </row>
    <row r="17201" spans="1:3" x14ac:dyDescent="0.25">
      <c r="A17201">
        <v>7822</v>
      </c>
      <c r="B17201" s="1">
        <f>DATE(2021,6,1) + TIME(0,0,0)</f>
        <v>44348</v>
      </c>
      <c r="C17201">
        <v>22.739814758000001</v>
      </c>
    </row>
    <row r="17202" spans="1:3" x14ac:dyDescent="0.25">
      <c r="A17202">
        <v>7852</v>
      </c>
      <c r="B17202" s="1">
        <f>DATE(2021,7,1) + TIME(0,0,0)</f>
        <v>44378</v>
      </c>
      <c r="C17202">
        <v>22.739894867</v>
      </c>
    </row>
    <row r="17203" spans="1:3" x14ac:dyDescent="0.25">
      <c r="A17203">
        <v>7883</v>
      </c>
      <c r="B17203" s="1">
        <f>DATE(2021,8,1) + TIME(0,0,0)</f>
        <v>44409</v>
      </c>
      <c r="C17203">
        <v>22.739978789999999</v>
      </c>
    </row>
    <row r="17204" spans="1:3" x14ac:dyDescent="0.25">
      <c r="A17204">
        <v>7914</v>
      </c>
      <c r="B17204" s="1">
        <f>DATE(2021,9,1) + TIME(0,0,0)</f>
        <v>44440</v>
      </c>
      <c r="C17204">
        <v>22.740060805999999</v>
      </c>
    </row>
    <row r="17205" spans="1:3" x14ac:dyDescent="0.25">
      <c r="A17205">
        <v>7944</v>
      </c>
      <c r="B17205" s="1">
        <f>DATE(2021,10,1) + TIME(0,0,0)</f>
        <v>44470</v>
      </c>
      <c r="C17205">
        <v>22.740140915000001</v>
      </c>
    </row>
    <row r="17206" spans="1:3" x14ac:dyDescent="0.25">
      <c r="A17206">
        <v>7975</v>
      </c>
      <c r="B17206" s="1">
        <f>DATE(2021,11,1) + TIME(0,0,0)</f>
        <v>44501</v>
      </c>
      <c r="C17206">
        <v>22.740222931000002</v>
      </c>
    </row>
    <row r="17207" spans="1:3" x14ac:dyDescent="0.25">
      <c r="A17207">
        <v>8005</v>
      </c>
      <c r="B17207" s="1">
        <f>DATE(2021,12,1) + TIME(0,0,0)</f>
        <v>44531</v>
      </c>
      <c r="C17207">
        <v>22.740303040000001</v>
      </c>
    </row>
    <row r="17208" spans="1:3" x14ac:dyDescent="0.25">
      <c r="A17208">
        <v>8036</v>
      </c>
      <c r="B17208" s="1">
        <f>DATE(2022,1,1) + TIME(0,0,0)</f>
        <v>44562</v>
      </c>
      <c r="C17208">
        <v>22.740385056000001</v>
      </c>
    </row>
    <row r="17209" spans="1:3" x14ac:dyDescent="0.25">
      <c r="A17209">
        <v>8067</v>
      </c>
      <c r="B17209" s="1">
        <f>DATE(2022,2,1) + TIME(0,0,0)</f>
        <v>44593</v>
      </c>
      <c r="C17209">
        <v>22.740467072000001</v>
      </c>
    </row>
    <row r="17210" spans="1:3" x14ac:dyDescent="0.25">
      <c r="A17210">
        <v>8095</v>
      </c>
      <c r="B17210" s="1">
        <f>DATE(2022,3,1) + TIME(0,0,0)</f>
        <v>44621</v>
      </c>
      <c r="C17210">
        <v>22.740541457999999</v>
      </c>
    </row>
    <row r="17211" spans="1:3" x14ac:dyDescent="0.25">
      <c r="A17211">
        <v>8126</v>
      </c>
      <c r="B17211" s="1">
        <f>DATE(2022,4,1) + TIME(0,0,0)</f>
        <v>44652</v>
      </c>
      <c r="C17211">
        <v>22.740623474</v>
      </c>
    </row>
    <row r="17212" spans="1:3" x14ac:dyDescent="0.25">
      <c r="A17212">
        <v>8156</v>
      </c>
      <c r="B17212" s="1">
        <f>DATE(2022,5,1) + TIME(0,0,0)</f>
        <v>44682</v>
      </c>
      <c r="C17212">
        <v>22.740701675</v>
      </c>
    </row>
    <row r="17213" spans="1:3" x14ac:dyDescent="0.25">
      <c r="A17213">
        <v>8187</v>
      </c>
      <c r="B17213" s="1">
        <f>DATE(2022,6,1) + TIME(0,0,0)</f>
        <v>44713</v>
      </c>
      <c r="C17213">
        <v>22.740783691000001</v>
      </c>
    </row>
    <row r="17214" spans="1:3" x14ac:dyDescent="0.25">
      <c r="A17214">
        <v>8217</v>
      </c>
      <c r="B17214" s="1">
        <f>DATE(2022,7,1) + TIME(0,0,0)</f>
        <v>44743</v>
      </c>
      <c r="C17214">
        <v>22.740861893000002</v>
      </c>
    </row>
    <row r="17215" spans="1:3" x14ac:dyDescent="0.25">
      <c r="A17215">
        <v>8248</v>
      </c>
      <c r="B17215" s="1">
        <f>DATE(2022,8,1) + TIME(0,0,0)</f>
        <v>44774</v>
      </c>
      <c r="C17215">
        <v>22.740943908999999</v>
      </c>
    </row>
    <row r="17216" spans="1:3" x14ac:dyDescent="0.25">
      <c r="A17216">
        <v>8279</v>
      </c>
      <c r="B17216" s="1">
        <f>DATE(2022,9,1) + TIME(0,0,0)</f>
        <v>44805</v>
      </c>
      <c r="C17216">
        <v>22.741025924999999</v>
      </c>
    </row>
    <row r="17217" spans="1:3" x14ac:dyDescent="0.25">
      <c r="A17217">
        <v>8309</v>
      </c>
      <c r="B17217" s="1">
        <f>DATE(2022,10,1) + TIME(0,0,0)</f>
        <v>44835</v>
      </c>
      <c r="C17217">
        <v>22.741104126</v>
      </c>
    </row>
    <row r="17218" spans="1:3" x14ac:dyDescent="0.25">
      <c r="A17218">
        <v>8340</v>
      </c>
      <c r="B17218" s="1">
        <f>DATE(2022,11,1) + TIME(0,0,0)</f>
        <v>44866</v>
      </c>
      <c r="C17218">
        <v>22.741186142</v>
      </c>
    </row>
    <row r="17219" spans="1:3" x14ac:dyDescent="0.25">
      <c r="A17219">
        <v>8370</v>
      </c>
      <c r="B17219" s="1">
        <f>DATE(2022,12,1) + TIME(0,0,0)</f>
        <v>44896</v>
      </c>
      <c r="C17219">
        <v>22.741264343000001</v>
      </c>
    </row>
    <row r="17220" spans="1:3" x14ac:dyDescent="0.25">
      <c r="A17220">
        <v>8401</v>
      </c>
      <c r="B17220" s="1">
        <f>DATE(2023,1,1) + TIME(0,0,0)</f>
        <v>44927</v>
      </c>
      <c r="C17220">
        <v>22.741344452</v>
      </c>
    </row>
    <row r="17221" spans="1:3" x14ac:dyDescent="0.25">
      <c r="A17221">
        <v>8432</v>
      </c>
      <c r="B17221" s="1">
        <f>DATE(2023,2,1) + TIME(0,0,0)</f>
        <v>44958</v>
      </c>
      <c r="C17221">
        <v>22.741426468</v>
      </c>
    </row>
    <row r="17222" spans="1:3" x14ac:dyDescent="0.25">
      <c r="A17222">
        <v>8460</v>
      </c>
      <c r="B17222" s="1">
        <f>DATE(2023,3,1) + TIME(0,0,0)</f>
        <v>44986</v>
      </c>
      <c r="C17222">
        <v>22.741498947</v>
      </c>
    </row>
    <row r="17223" spans="1:3" x14ac:dyDescent="0.25">
      <c r="A17223">
        <v>8491</v>
      </c>
      <c r="B17223" s="1">
        <f>DATE(2023,4,1) + TIME(0,0,0)</f>
        <v>45017</v>
      </c>
      <c r="C17223">
        <v>22.741579055999999</v>
      </c>
    </row>
    <row r="17224" spans="1:3" x14ac:dyDescent="0.25">
      <c r="A17224">
        <v>8521</v>
      </c>
      <c r="B17224" s="1">
        <f>DATE(2023,5,1) + TIME(0,0,0)</f>
        <v>45047</v>
      </c>
      <c r="C17224">
        <v>22.741657257</v>
      </c>
    </row>
    <row r="17225" spans="1:3" x14ac:dyDescent="0.25">
      <c r="A17225">
        <v>8552</v>
      </c>
      <c r="B17225" s="1">
        <f>DATE(2023,6,1) + TIME(0,0,0)</f>
        <v>45078</v>
      </c>
      <c r="C17225">
        <v>22.741737365999999</v>
      </c>
    </row>
    <row r="17226" spans="1:3" x14ac:dyDescent="0.25">
      <c r="A17226">
        <v>8582</v>
      </c>
      <c r="B17226" s="1">
        <f>DATE(2023,7,1) + TIME(0,0,0)</f>
        <v>45108</v>
      </c>
      <c r="C17226">
        <v>22.741815567</v>
      </c>
    </row>
    <row r="17227" spans="1:3" x14ac:dyDescent="0.25">
      <c r="A17227">
        <v>8613</v>
      </c>
      <c r="B17227" s="1">
        <f>DATE(2023,8,1) + TIME(0,0,0)</f>
        <v>45139</v>
      </c>
      <c r="C17227">
        <v>22.741895675999999</v>
      </c>
    </row>
    <row r="17228" spans="1:3" x14ac:dyDescent="0.25">
      <c r="A17228">
        <v>8644</v>
      </c>
      <c r="B17228" s="1">
        <f>DATE(2023,9,1) + TIME(0,0,0)</f>
        <v>45170</v>
      </c>
      <c r="C17228">
        <v>22.741977691999999</v>
      </c>
    </row>
    <row r="17229" spans="1:3" x14ac:dyDescent="0.25">
      <c r="A17229">
        <v>8674</v>
      </c>
      <c r="B17229" s="1">
        <f>DATE(2023,10,1) + TIME(0,0,0)</f>
        <v>45200</v>
      </c>
      <c r="C17229">
        <v>22.742053985999998</v>
      </c>
    </row>
    <row r="17230" spans="1:3" x14ac:dyDescent="0.25">
      <c r="A17230">
        <v>8705</v>
      </c>
      <c r="B17230" s="1">
        <f>DATE(2023,11,1) + TIME(0,0,0)</f>
        <v>45231</v>
      </c>
      <c r="C17230">
        <v>22.742134094000001</v>
      </c>
    </row>
    <row r="17231" spans="1:3" x14ac:dyDescent="0.25">
      <c r="A17231">
        <v>8735</v>
      </c>
      <c r="B17231" s="1">
        <f>DATE(2023,12,1) + TIME(0,0,0)</f>
        <v>45261</v>
      </c>
      <c r="C17231">
        <v>22.742212296000002</v>
      </c>
    </row>
    <row r="17232" spans="1:3" x14ac:dyDescent="0.25">
      <c r="A17232">
        <v>8766</v>
      </c>
      <c r="B17232" s="1">
        <f>DATE(2024,1,1) + TIME(0,0,0)</f>
        <v>45292</v>
      </c>
      <c r="C17232">
        <v>22.742292404000001</v>
      </c>
    </row>
    <row r="17233" spans="1:3" x14ac:dyDescent="0.25">
      <c r="A17233">
        <v>8797</v>
      </c>
      <c r="B17233" s="1">
        <f>DATE(2024,2,1) + TIME(0,0,0)</f>
        <v>45323</v>
      </c>
      <c r="C17233">
        <v>22.742372512999999</v>
      </c>
    </row>
    <row r="17234" spans="1:3" x14ac:dyDescent="0.25">
      <c r="A17234">
        <v>8826</v>
      </c>
      <c r="B17234" s="1">
        <f>DATE(2024,3,1) + TIME(0,0,0)</f>
        <v>45352</v>
      </c>
      <c r="C17234">
        <v>22.742446899000001</v>
      </c>
    </row>
    <row r="17235" spans="1:3" x14ac:dyDescent="0.25">
      <c r="A17235">
        <v>8857</v>
      </c>
      <c r="B17235" s="1">
        <f>DATE(2024,4,1) + TIME(0,0,0)</f>
        <v>45383</v>
      </c>
      <c r="C17235">
        <v>22.742527008</v>
      </c>
    </row>
    <row r="17236" spans="1:3" x14ac:dyDescent="0.25">
      <c r="A17236">
        <v>8887</v>
      </c>
      <c r="B17236" s="1">
        <f>DATE(2024,5,1) + TIME(0,0,0)</f>
        <v>45413</v>
      </c>
      <c r="C17236">
        <v>22.742603301999999</v>
      </c>
    </row>
    <row r="17237" spans="1:3" x14ac:dyDescent="0.25">
      <c r="A17237">
        <v>8918</v>
      </c>
      <c r="B17237" s="1">
        <f>DATE(2024,6,1) + TIME(0,0,0)</f>
        <v>45444</v>
      </c>
      <c r="C17237">
        <v>22.742683411000002</v>
      </c>
    </row>
    <row r="17238" spans="1:3" x14ac:dyDescent="0.25">
      <c r="A17238">
        <v>8948</v>
      </c>
      <c r="B17238" s="1">
        <f>DATE(2024,7,1) + TIME(0,0,0)</f>
        <v>45474</v>
      </c>
      <c r="C17238">
        <v>22.742759705000001</v>
      </c>
    </row>
    <row r="17239" spans="1:3" x14ac:dyDescent="0.25">
      <c r="A17239">
        <v>8979</v>
      </c>
      <c r="B17239" s="1">
        <f>DATE(2024,8,1) + TIME(0,0,0)</f>
        <v>45505</v>
      </c>
      <c r="C17239">
        <v>22.742839813</v>
      </c>
    </row>
    <row r="17240" spans="1:3" x14ac:dyDescent="0.25">
      <c r="A17240">
        <v>9010</v>
      </c>
      <c r="B17240" s="1">
        <f>DATE(2024,9,1) + TIME(0,0,0)</f>
        <v>45536</v>
      </c>
      <c r="C17240">
        <v>22.742918015000001</v>
      </c>
    </row>
    <row r="17241" spans="1:3" x14ac:dyDescent="0.25">
      <c r="A17241">
        <v>9040</v>
      </c>
      <c r="B17241" s="1">
        <f>DATE(2024,10,1) + TIME(0,0,0)</f>
        <v>45566</v>
      </c>
      <c r="C17241">
        <v>22.742996216000002</v>
      </c>
    </row>
    <row r="17242" spans="1:3" x14ac:dyDescent="0.25">
      <c r="A17242">
        <v>9071</v>
      </c>
      <c r="B17242" s="1">
        <f>DATE(2024,11,1) + TIME(0,0,0)</f>
        <v>45597</v>
      </c>
      <c r="C17242">
        <v>22.743074416999999</v>
      </c>
    </row>
    <row r="17243" spans="1:3" x14ac:dyDescent="0.25">
      <c r="A17243">
        <v>9101</v>
      </c>
      <c r="B17243" s="1">
        <f>DATE(2024,12,1) + TIME(0,0,0)</f>
        <v>45627</v>
      </c>
      <c r="C17243">
        <v>22.743150710999998</v>
      </c>
    </row>
    <row r="17244" spans="1:3" x14ac:dyDescent="0.25">
      <c r="A17244">
        <v>9132</v>
      </c>
      <c r="B17244" s="1">
        <f>DATE(2025,1,1) + TIME(0,0,0)</f>
        <v>45658</v>
      </c>
      <c r="C17244">
        <v>22.743230820000001</v>
      </c>
    </row>
    <row r="17245" spans="1:3" x14ac:dyDescent="0.25">
      <c r="A17245">
        <v>9163</v>
      </c>
      <c r="B17245" s="1">
        <f>DATE(2025,2,1) + TIME(0,0,0)</f>
        <v>45689</v>
      </c>
      <c r="C17245">
        <v>22.743309021000002</v>
      </c>
    </row>
    <row r="17246" spans="1:3" x14ac:dyDescent="0.25">
      <c r="A17246">
        <v>9191</v>
      </c>
      <c r="B17246" s="1">
        <f>DATE(2025,3,1) + TIME(0,0,0)</f>
        <v>45717</v>
      </c>
      <c r="C17246">
        <v>22.743381500000002</v>
      </c>
    </row>
    <row r="17247" spans="1:3" x14ac:dyDescent="0.25">
      <c r="A17247">
        <v>9222</v>
      </c>
      <c r="B17247" s="1">
        <f>DATE(2025,4,1) + TIME(0,0,0)</f>
        <v>45748</v>
      </c>
      <c r="C17247">
        <v>22.743459701999999</v>
      </c>
    </row>
    <row r="17248" spans="1:3" x14ac:dyDescent="0.25">
      <c r="A17248">
        <v>9252</v>
      </c>
      <c r="B17248" s="1">
        <f>DATE(2025,5,1) + TIME(0,0,0)</f>
        <v>45778</v>
      </c>
      <c r="C17248">
        <v>22.743535994999998</v>
      </c>
    </row>
    <row r="17249" spans="1:3" x14ac:dyDescent="0.25">
      <c r="A17249">
        <v>9283</v>
      </c>
      <c r="B17249" s="1">
        <f>DATE(2025,6,1) + TIME(0,0,0)</f>
        <v>45809</v>
      </c>
      <c r="C17249">
        <v>22.743614196999999</v>
      </c>
    </row>
    <row r="17250" spans="1:3" x14ac:dyDescent="0.25">
      <c r="A17250">
        <v>9313</v>
      </c>
      <c r="B17250" s="1">
        <f>DATE(2025,7,1) + TIME(0,0,0)</f>
        <v>45839</v>
      </c>
      <c r="C17250">
        <v>22.743690490999999</v>
      </c>
    </row>
    <row r="17251" spans="1:3" x14ac:dyDescent="0.25">
      <c r="A17251">
        <v>9344</v>
      </c>
      <c r="B17251" s="1">
        <f>DATE(2025,8,1) + TIME(0,0,0)</f>
        <v>45870</v>
      </c>
      <c r="C17251">
        <v>22.743768692</v>
      </c>
    </row>
    <row r="17252" spans="1:3" x14ac:dyDescent="0.25">
      <c r="A17252">
        <v>9375</v>
      </c>
      <c r="B17252" s="1">
        <f>DATE(2025,9,1) + TIME(0,0,0)</f>
        <v>45901</v>
      </c>
      <c r="C17252">
        <v>22.743846893000001</v>
      </c>
    </row>
    <row r="17253" spans="1:3" x14ac:dyDescent="0.25">
      <c r="A17253">
        <v>9405</v>
      </c>
      <c r="B17253" s="1">
        <f>DATE(2025,10,1) + TIME(0,0,0)</f>
        <v>45931</v>
      </c>
      <c r="C17253">
        <v>22.743923187</v>
      </c>
    </row>
    <row r="17254" spans="1:3" x14ac:dyDescent="0.25">
      <c r="A17254">
        <v>9436</v>
      </c>
      <c r="B17254" s="1">
        <f>DATE(2025,11,1) + TIME(0,0,0)</f>
        <v>45962</v>
      </c>
      <c r="C17254">
        <v>22.744001389000001</v>
      </c>
    </row>
    <row r="17255" spans="1:3" x14ac:dyDescent="0.25">
      <c r="A17255">
        <v>9466</v>
      </c>
      <c r="B17255" s="1">
        <f>DATE(2025,12,1) + TIME(0,0,0)</f>
        <v>45992</v>
      </c>
      <c r="C17255">
        <v>22.744077682</v>
      </c>
    </row>
    <row r="17256" spans="1:3" x14ac:dyDescent="0.25">
      <c r="A17256">
        <v>9497</v>
      </c>
      <c r="B17256" s="1">
        <f>DATE(2026,1,1) + TIME(0,0,0)</f>
        <v>46023</v>
      </c>
      <c r="C17256">
        <v>22.744155884000001</v>
      </c>
    </row>
    <row r="17257" spans="1:3" x14ac:dyDescent="0.25">
      <c r="A17257">
        <v>9528</v>
      </c>
      <c r="B17257" s="1">
        <f>DATE(2026,2,1) + TIME(0,0,0)</f>
        <v>46054</v>
      </c>
      <c r="C17257">
        <v>22.744234084999999</v>
      </c>
    </row>
    <row r="17258" spans="1:3" x14ac:dyDescent="0.25">
      <c r="A17258">
        <v>9556</v>
      </c>
      <c r="B17258" s="1">
        <f>DATE(2026,3,1) + TIME(0,0,0)</f>
        <v>46082</v>
      </c>
      <c r="C17258">
        <v>22.744304657000001</v>
      </c>
    </row>
    <row r="17259" spans="1:3" x14ac:dyDescent="0.25">
      <c r="A17259">
        <v>9587</v>
      </c>
      <c r="B17259" s="1">
        <f>DATE(2026,4,1) + TIME(0,0,0)</f>
        <v>46113</v>
      </c>
      <c r="C17259">
        <v>22.744382858000002</v>
      </c>
    </row>
    <row r="17260" spans="1:3" x14ac:dyDescent="0.25">
      <c r="A17260">
        <v>9617</v>
      </c>
      <c r="B17260" s="1">
        <f>DATE(2026,5,1) + TIME(0,0,0)</f>
        <v>46143</v>
      </c>
      <c r="C17260">
        <v>22.744457245</v>
      </c>
    </row>
    <row r="17261" spans="1:3" x14ac:dyDescent="0.25">
      <c r="A17261">
        <v>9648</v>
      </c>
      <c r="B17261" s="1">
        <f>DATE(2026,6,1) + TIME(0,0,0)</f>
        <v>46174</v>
      </c>
      <c r="C17261">
        <v>22.744535446</v>
      </c>
    </row>
    <row r="17262" spans="1:3" x14ac:dyDescent="0.25">
      <c r="A17262">
        <v>9678</v>
      </c>
      <c r="B17262" s="1">
        <f>DATE(2026,7,1) + TIME(0,0,0)</f>
        <v>46204</v>
      </c>
      <c r="C17262">
        <v>22.744609832999998</v>
      </c>
    </row>
    <row r="17263" spans="1:3" x14ac:dyDescent="0.25">
      <c r="A17263">
        <v>9709</v>
      </c>
      <c r="B17263" s="1">
        <f>DATE(2026,8,1) + TIME(0,0,0)</f>
        <v>46235</v>
      </c>
      <c r="C17263">
        <v>22.744688033999999</v>
      </c>
    </row>
    <row r="17264" spans="1:3" x14ac:dyDescent="0.25">
      <c r="A17264">
        <v>9740</v>
      </c>
      <c r="B17264" s="1">
        <f>DATE(2026,9,1) + TIME(0,0,0)</f>
        <v>46266</v>
      </c>
      <c r="C17264">
        <v>22.744766235</v>
      </c>
    </row>
    <row r="17265" spans="1:3" x14ac:dyDescent="0.25">
      <c r="A17265">
        <v>9770</v>
      </c>
      <c r="B17265" s="1">
        <f>DATE(2026,10,1) + TIME(0,0,0)</f>
        <v>46296</v>
      </c>
      <c r="C17265">
        <v>22.744840622000002</v>
      </c>
    </row>
    <row r="17266" spans="1:3" x14ac:dyDescent="0.25">
      <c r="A17266">
        <v>9801</v>
      </c>
      <c r="B17266" s="1">
        <f>DATE(2026,11,1) + TIME(0,0,0)</f>
        <v>46327</v>
      </c>
      <c r="C17266">
        <v>22.744918822999999</v>
      </c>
    </row>
    <row r="17267" spans="1:3" x14ac:dyDescent="0.25">
      <c r="A17267">
        <v>9831</v>
      </c>
      <c r="B17267" s="1">
        <f>DATE(2026,12,1) + TIME(0,0,0)</f>
        <v>46357</v>
      </c>
      <c r="C17267">
        <v>22.744993210000001</v>
      </c>
    </row>
    <row r="17268" spans="1:3" x14ac:dyDescent="0.25">
      <c r="A17268">
        <v>9862</v>
      </c>
      <c r="B17268" s="1">
        <f>DATE(2027,1,1) + TIME(0,0,0)</f>
        <v>46388</v>
      </c>
      <c r="C17268">
        <v>22.745071411000001</v>
      </c>
    </row>
    <row r="17269" spans="1:3" x14ac:dyDescent="0.25">
      <c r="A17269">
        <v>9893</v>
      </c>
      <c r="B17269" s="1">
        <f>DATE(2027,2,1) + TIME(0,0,0)</f>
        <v>46419</v>
      </c>
      <c r="C17269">
        <v>22.745147705000001</v>
      </c>
    </row>
    <row r="17270" spans="1:3" x14ac:dyDescent="0.25">
      <c r="A17270">
        <v>9921</v>
      </c>
      <c r="B17270" s="1">
        <f>DATE(2027,3,1) + TIME(0,0,0)</f>
        <v>46447</v>
      </c>
      <c r="C17270">
        <v>22.745218276999999</v>
      </c>
    </row>
    <row r="17271" spans="1:3" x14ac:dyDescent="0.25">
      <c r="A17271">
        <v>9952</v>
      </c>
      <c r="B17271" s="1">
        <f>DATE(2027,4,1) + TIME(0,0,0)</f>
        <v>46478</v>
      </c>
      <c r="C17271">
        <v>22.745294570999999</v>
      </c>
    </row>
    <row r="17272" spans="1:3" x14ac:dyDescent="0.25">
      <c r="A17272">
        <v>9982</v>
      </c>
      <c r="B17272" s="1">
        <f>DATE(2027,5,1) + TIME(0,0,0)</f>
        <v>46508</v>
      </c>
      <c r="C17272">
        <v>22.745368958</v>
      </c>
    </row>
    <row r="17273" spans="1:3" x14ac:dyDescent="0.25">
      <c r="A17273">
        <v>10013</v>
      </c>
      <c r="B17273" s="1">
        <f>DATE(2027,6,1) + TIME(0,0,0)</f>
        <v>46539</v>
      </c>
      <c r="C17273">
        <v>22.745447159000001</v>
      </c>
    </row>
    <row r="17274" spans="1:3" x14ac:dyDescent="0.25">
      <c r="A17274">
        <v>10043</v>
      </c>
      <c r="B17274" s="1">
        <f>DATE(2027,7,1) + TIME(0,0,0)</f>
        <v>46569</v>
      </c>
      <c r="C17274">
        <v>22.745521544999999</v>
      </c>
    </row>
    <row r="17275" spans="1:3" x14ac:dyDescent="0.25">
      <c r="A17275">
        <v>10074</v>
      </c>
      <c r="B17275" s="1">
        <f>DATE(2027,8,1) + TIME(0,0,0)</f>
        <v>46600</v>
      </c>
      <c r="C17275">
        <v>22.745597838999998</v>
      </c>
    </row>
    <row r="17276" spans="1:3" x14ac:dyDescent="0.25">
      <c r="A17276">
        <v>10105</v>
      </c>
      <c r="B17276" s="1">
        <f>DATE(2027,9,1) + TIME(0,0,0)</f>
        <v>46631</v>
      </c>
      <c r="C17276">
        <v>22.745674133000001</v>
      </c>
    </row>
    <row r="17277" spans="1:3" x14ac:dyDescent="0.25">
      <c r="A17277">
        <v>10135</v>
      </c>
      <c r="B17277" s="1">
        <f>DATE(2027,10,1) + TIME(0,0,0)</f>
        <v>46661</v>
      </c>
      <c r="C17277">
        <v>22.745748519999999</v>
      </c>
    </row>
    <row r="17278" spans="1:3" x14ac:dyDescent="0.25">
      <c r="A17278">
        <v>10166</v>
      </c>
      <c r="B17278" s="1">
        <f>DATE(2027,11,1) + TIME(0,0,0)</f>
        <v>46692</v>
      </c>
      <c r="C17278">
        <v>22.745826721</v>
      </c>
    </row>
    <row r="17279" spans="1:3" x14ac:dyDescent="0.25">
      <c r="A17279">
        <v>10196</v>
      </c>
      <c r="B17279" s="1">
        <f>DATE(2027,12,1) + TIME(0,0,0)</f>
        <v>46722</v>
      </c>
      <c r="C17279">
        <v>22.7458992</v>
      </c>
    </row>
    <row r="17280" spans="1:3" x14ac:dyDescent="0.25">
      <c r="A17280">
        <v>10227</v>
      </c>
      <c r="B17280" s="1">
        <f>DATE(2028,1,1) + TIME(0,0,0)</f>
        <v>46753</v>
      </c>
      <c r="C17280">
        <v>22.745977402000001</v>
      </c>
    </row>
    <row r="17281" spans="1:3" x14ac:dyDescent="0.25">
      <c r="A17281">
        <v>10258</v>
      </c>
      <c r="B17281" s="1">
        <f>DATE(2028,2,1) + TIME(0,0,0)</f>
        <v>46784</v>
      </c>
      <c r="C17281">
        <v>22.746053696000001</v>
      </c>
    </row>
    <row r="17282" spans="1:3" x14ac:dyDescent="0.25">
      <c r="A17282">
        <v>10287</v>
      </c>
      <c r="B17282" s="1">
        <f>DATE(2028,3,1) + TIME(0,0,0)</f>
        <v>46813</v>
      </c>
      <c r="C17282">
        <v>22.746124267999999</v>
      </c>
    </row>
    <row r="17283" spans="1:3" x14ac:dyDescent="0.25">
      <c r="A17283">
        <v>10318</v>
      </c>
      <c r="B17283" s="1">
        <f>DATE(2028,4,1) + TIME(0,0,0)</f>
        <v>46844</v>
      </c>
      <c r="C17283">
        <v>22.746200561999999</v>
      </c>
    </row>
    <row r="17284" spans="1:3" x14ac:dyDescent="0.25">
      <c r="A17284">
        <v>10348</v>
      </c>
      <c r="B17284" s="1">
        <f>DATE(2028,5,1) + TIME(0,0,0)</f>
        <v>46874</v>
      </c>
      <c r="C17284">
        <v>22.746274948</v>
      </c>
    </row>
    <row r="17285" spans="1:3" x14ac:dyDescent="0.25">
      <c r="A17285">
        <v>10379</v>
      </c>
      <c r="B17285" s="1">
        <f>DATE(2028,6,1) + TIME(0,0,0)</f>
        <v>46905</v>
      </c>
      <c r="C17285">
        <v>22.746351241999999</v>
      </c>
    </row>
    <row r="17286" spans="1:3" x14ac:dyDescent="0.25">
      <c r="A17286">
        <v>10409</v>
      </c>
      <c r="B17286" s="1">
        <f>DATE(2028,7,1) + TIME(0,0,0)</f>
        <v>46935</v>
      </c>
      <c r="C17286">
        <v>22.746423720999999</v>
      </c>
    </row>
    <row r="17287" spans="1:3" x14ac:dyDescent="0.25">
      <c r="A17287">
        <v>10440</v>
      </c>
      <c r="B17287" s="1">
        <f>DATE(2028,8,1) + TIME(0,0,0)</f>
        <v>46966</v>
      </c>
      <c r="C17287">
        <v>22.746500014999999</v>
      </c>
    </row>
    <row r="17288" spans="1:3" x14ac:dyDescent="0.25">
      <c r="A17288">
        <v>10471</v>
      </c>
      <c r="B17288" s="1">
        <f>DATE(2028,9,1) + TIME(0,0,0)</f>
        <v>46997</v>
      </c>
      <c r="C17288">
        <v>22.746576309000002</v>
      </c>
    </row>
    <row r="17289" spans="1:3" x14ac:dyDescent="0.25">
      <c r="A17289">
        <v>10501</v>
      </c>
      <c r="B17289" s="1">
        <f>DATE(2028,10,1) + TIME(0,0,0)</f>
        <v>47027</v>
      </c>
      <c r="C17289">
        <v>22.746650696</v>
      </c>
    </row>
    <row r="17290" spans="1:3" x14ac:dyDescent="0.25">
      <c r="A17290">
        <v>10532</v>
      </c>
      <c r="B17290" s="1">
        <f>DATE(2028,11,1) + TIME(0,0,0)</f>
        <v>47058</v>
      </c>
      <c r="C17290">
        <v>22.746725082000001</v>
      </c>
    </row>
    <row r="17291" spans="1:3" x14ac:dyDescent="0.25">
      <c r="A17291">
        <v>10562</v>
      </c>
      <c r="B17291" s="1">
        <f>DATE(2028,12,1) + TIME(0,0,0)</f>
        <v>47088</v>
      </c>
      <c r="C17291">
        <v>22.746799468999999</v>
      </c>
    </row>
    <row r="17292" spans="1:3" x14ac:dyDescent="0.25">
      <c r="A17292">
        <v>10593</v>
      </c>
      <c r="B17292" s="1">
        <f>DATE(2029,1,1) + TIME(0,0,0)</f>
        <v>47119</v>
      </c>
      <c r="C17292">
        <v>22.746875762999998</v>
      </c>
    </row>
    <row r="17293" spans="1:3" x14ac:dyDescent="0.25">
      <c r="A17293">
        <v>10624</v>
      </c>
      <c r="B17293" s="1">
        <f>DATE(2029,2,1) + TIME(0,0,0)</f>
        <v>47150</v>
      </c>
      <c r="C17293">
        <v>22.74695015</v>
      </c>
    </row>
    <row r="17294" spans="1:3" x14ac:dyDescent="0.25">
      <c r="A17294">
        <v>10652</v>
      </c>
      <c r="B17294" s="1">
        <f>DATE(2029,3,1) + TIME(0,0,0)</f>
        <v>47178</v>
      </c>
      <c r="C17294">
        <v>22.747018814</v>
      </c>
    </row>
    <row r="17295" spans="1:3" x14ac:dyDescent="0.25">
      <c r="A17295">
        <v>10683</v>
      </c>
      <c r="B17295" s="1">
        <f>DATE(2029,4,1) + TIME(0,0,0)</f>
        <v>47209</v>
      </c>
      <c r="C17295">
        <v>22.747095108</v>
      </c>
    </row>
    <row r="17296" spans="1:3" x14ac:dyDescent="0.25">
      <c r="A17296">
        <v>10713</v>
      </c>
      <c r="B17296" s="1">
        <f>DATE(2029,5,1) + TIME(0,0,0)</f>
        <v>47239</v>
      </c>
      <c r="C17296">
        <v>22.747167587</v>
      </c>
    </row>
    <row r="17297" spans="1:3" x14ac:dyDescent="0.25">
      <c r="A17297">
        <v>10744</v>
      </c>
      <c r="B17297" s="1">
        <f>DATE(2029,6,1) + TIME(0,0,0)</f>
        <v>47270</v>
      </c>
      <c r="C17297">
        <v>22.747243880999999</v>
      </c>
    </row>
    <row r="17298" spans="1:3" x14ac:dyDescent="0.25">
      <c r="A17298">
        <v>10774</v>
      </c>
      <c r="B17298" s="1">
        <f>DATE(2029,7,1) + TIME(0,0,0)</f>
        <v>47300</v>
      </c>
      <c r="C17298">
        <v>22.747316359999999</v>
      </c>
    </row>
    <row r="17299" spans="1:3" x14ac:dyDescent="0.25">
      <c r="A17299">
        <v>10805</v>
      </c>
      <c r="B17299" s="1">
        <f>DATE(2029,8,1) + TIME(0,0,0)</f>
        <v>47331</v>
      </c>
      <c r="C17299">
        <v>22.747390747000001</v>
      </c>
    </row>
    <row r="17300" spans="1:3" x14ac:dyDescent="0.25">
      <c r="A17300">
        <v>10836</v>
      </c>
      <c r="B17300" s="1">
        <f>DATE(2029,9,1) + TIME(0,0,0)</f>
        <v>47362</v>
      </c>
      <c r="C17300">
        <v>22.747467041</v>
      </c>
    </row>
    <row r="17301" spans="1:3" x14ac:dyDescent="0.25">
      <c r="A17301">
        <v>10866</v>
      </c>
      <c r="B17301" s="1">
        <f>DATE(2029,10,1) + TIME(0,0,0)</f>
        <v>47392</v>
      </c>
      <c r="C17301">
        <v>22.74753952</v>
      </c>
    </row>
    <row r="17302" spans="1:3" x14ac:dyDescent="0.25">
      <c r="A17302">
        <v>10897</v>
      </c>
      <c r="B17302" s="1">
        <f>DATE(2029,11,1) + TIME(0,0,0)</f>
        <v>47423</v>
      </c>
      <c r="C17302">
        <v>22.747613907000002</v>
      </c>
    </row>
    <row r="17303" spans="1:3" x14ac:dyDescent="0.25">
      <c r="A17303">
        <v>10927</v>
      </c>
      <c r="B17303" s="1">
        <f>DATE(2029,12,1) + TIME(0,0,0)</f>
        <v>47453</v>
      </c>
      <c r="C17303">
        <v>22.747686386000002</v>
      </c>
    </row>
    <row r="17304" spans="1:3" x14ac:dyDescent="0.25">
      <c r="A17304">
        <v>10958</v>
      </c>
      <c r="B17304" s="1">
        <f>DATE(2030,1,1) + TIME(0,0,0)</f>
        <v>47484</v>
      </c>
      <c r="C17304">
        <v>22.747760773</v>
      </c>
    </row>
    <row r="17305" spans="1:3" x14ac:dyDescent="0.25">
      <c r="A17305">
        <v>10989</v>
      </c>
      <c r="B17305" s="1">
        <f>DATE(2030,2,1) + TIME(0,0,0)</f>
        <v>47515</v>
      </c>
      <c r="C17305">
        <v>22.747837066999999</v>
      </c>
    </row>
    <row r="17306" spans="1:3" x14ac:dyDescent="0.25">
      <c r="A17306">
        <v>11017</v>
      </c>
      <c r="B17306" s="1">
        <f>DATE(2030,3,1) + TIME(0,0,0)</f>
        <v>47543</v>
      </c>
      <c r="C17306">
        <v>22.747903824000002</v>
      </c>
    </row>
    <row r="17307" spans="1:3" x14ac:dyDescent="0.25">
      <c r="A17307">
        <v>11048</v>
      </c>
      <c r="B17307" s="1">
        <f>DATE(2030,4,1) + TIME(0,0,0)</f>
        <v>47574</v>
      </c>
      <c r="C17307">
        <v>22.747978209999999</v>
      </c>
    </row>
    <row r="17308" spans="1:3" x14ac:dyDescent="0.25">
      <c r="A17308">
        <v>11078</v>
      </c>
      <c r="B17308" s="1">
        <f>DATE(2030,5,1) + TIME(0,0,0)</f>
        <v>47604</v>
      </c>
      <c r="C17308">
        <v>22.748050689999999</v>
      </c>
    </row>
    <row r="17309" spans="1:3" x14ac:dyDescent="0.25">
      <c r="A17309">
        <v>11109</v>
      </c>
      <c r="B17309" s="1">
        <f>DATE(2030,6,1) + TIME(0,0,0)</f>
        <v>47635</v>
      </c>
      <c r="C17309">
        <v>22.748125076000001</v>
      </c>
    </row>
    <row r="17310" spans="1:3" x14ac:dyDescent="0.25">
      <c r="A17310">
        <v>11139</v>
      </c>
      <c r="B17310" s="1">
        <f>DATE(2030,7,1) + TIME(0,0,0)</f>
        <v>47665</v>
      </c>
      <c r="C17310">
        <v>22.748197556000001</v>
      </c>
    </row>
    <row r="17311" spans="1:3" x14ac:dyDescent="0.25">
      <c r="A17311">
        <v>11170</v>
      </c>
      <c r="B17311" s="1">
        <f>DATE(2030,8,1) + TIME(0,0,0)</f>
        <v>47696</v>
      </c>
      <c r="C17311">
        <v>22.748271941999999</v>
      </c>
    </row>
    <row r="17312" spans="1:3" x14ac:dyDescent="0.25">
      <c r="A17312">
        <v>11201</v>
      </c>
      <c r="B17312" s="1">
        <f>DATE(2030,9,1) + TIME(0,0,0)</f>
        <v>47727</v>
      </c>
      <c r="C17312">
        <v>22.748346329</v>
      </c>
    </row>
    <row r="17313" spans="1:3" x14ac:dyDescent="0.25">
      <c r="A17313">
        <v>11231</v>
      </c>
      <c r="B17313" s="1">
        <f>DATE(2030,10,1) + TIME(0,0,0)</f>
        <v>47757</v>
      </c>
      <c r="C17313">
        <v>22.748418808</v>
      </c>
    </row>
    <row r="17314" spans="1:3" x14ac:dyDescent="0.25">
      <c r="A17314">
        <v>11262</v>
      </c>
      <c r="B17314" s="1">
        <f>DATE(2030,11,1) + TIME(0,0,0)</f>
        <v>47788</v>
      </c>
      <c r="C17314">
        <v>22.748493195000002</v>
      </c>
    </row>
    <row r="17315" spans="1:3" x14ac:dyDescent="0.25">
      <c r="A17315">
        <v>11292</v>
      </c>
      <c r="B17315" s="1">
        <f>DATE(2030,12,1) + TIME(0,0,0)</f>
        <v>47818</v>
      </c>
      <c r="C17315">
        <v>22.748563766</v>
      </c>
    </row>
    <row r="17316" spans="1:3" x14ac:dyDescent="0.25">
      <c r="A17316">
        <v>11323</v>
      </c>
      <c r="B17316" s="1">
        <f>DATE(2031,1,1) + TIME(0,0,0)</f>
        <v>47849</v>
      </c>
      <c r="C17316">
        <v>22.748638153000002</v>
      </c>
    </row>
    <row r="17317" spans="1:3" x14ac:dyDescent="0.25">
      <c r="A17317">
        <v>11354</v>
      </c>
      <c r="B17317" s="1">
        <f>DATE(2031,2,1) + TIME(0,0,0)</f>
        <v>47880</v>
      </c>
      <c r="C17317">
        <v>22.74871254</v>
      </c>
    </row>
    <row r="17318" spans="1:3" x14ac:dyDescent="0.25">
      <c r="A17318">
        <v>11382</v>
      </c>
      <c r="B17318" s="1">
        <f>DATE(2031,3,1) + TIME(0,0,0)</f>
        <v>47908</v>
      </c>
      <c r="C17318">
        <v>22.748779296999999</v>
      </c>
    </row>
    <row r="17319" spans="1:3" x14ac:dyDescent="0.25">
      <c r="A17319">
        <v>11413</v>
      </c>
      <c r="B17319" s="1">
        <f>DATE(2031,4,1) + TIME(0,0,0)</f>
        <v>47939</v>
      </c>
      <c r="C17319">
        <v>22.748853683</v>
      </c>
    </row>
    <row r="17320" spans="1:3" x14ac:dyDescent="0.25">
      <c r="A17320">
        <v>11443</v>
      </c>
      <c r="B17320" s="1">
        <f>DATE(2031,5,1) + TIME(0,0,0)</f>
        <v>47969</v>
      </c>
      <c r="C17320">
        <v>22.748924254999999</v>
      </c>
    </row>
    <row r="17321" spans="1:3" x14ac:dyDescent="0.25">
      <c r="A17321">
        <v>11474</v>
      </c>
      <c r="B17321" s="1">
        <f>DATE(2031,6,1) + TIME(0,0,0)</f>
        <v>48000</v>
      </c>
      <c r="C17321">
        <v>22.748998642</v>
      </c>
    </row>
    <row r="17322" spans="1:3" x14ac:dyDescent="0.25">
      <c r="A17322">
        <v>11504</v>
      </c>
      <c r="B17322" s="1">
        <f>DATE(2031,7,1) + TIME(0,0,0)</f>
        <v>48030</v>
      </c>
      <c r="C17322">
        <v>22.749069213999999</v>
      </c>
    </row>
    <row r="17323" spans="1:3" x14ac:dyDescent="0.25">
      <c r="A17323">
        <v>11535</v>
      </c>
      <c r="B17323" s="1">
        <f>DATE(2031,8,1) + TIME(0,0,0)</f>
        <v>48061</v>
      </c>
      <c r="C17323">
        <v>22.7491436</v>
      </c>
    </row>
    <row r="17324" spans="1:3" x14ac:dyDescent="0.25">
      <c r="A17324">
        <v>11566</v>
      </c>
      <c r="B17324" s="1">
        <f>DATE(2031,9,1) + TIME(0,0,0)</f>
        <v>48092</v>
      </c>
      <c r="C17324">
        <v>22.749217987000002</v>
      </c>
    </row>
    <row r="17325" spans="1:3" x14ac:dyDescent="0.25">
      <c r="A17325">
        <v>11596</v>
      </c>
      <c r="B17325" s="1">
        <f>DATE(2031,10,1) + TIME(0,0,0)</f>
        <v>48122</v>
      </c>
      <c r="C17325">
        <v>22.749288559</v>
      </c>
    </row>
    <row r="17326" spans="1:3" x14ac:dyDescent="0.25">
      <c r="A17326">
        <v>11627</v>
      </c>
      <c r="B17326" s="1">
        <f>DATE(2031,11,1) + TIME(0,0,0)</f>
        <v>48153</v>
      </c>
      <c r="C17326">
        <v>22.749361038</v>
      </c>
    </row>
    <row r="17327" spans="1:3" x14ac:dyDescent="0.25">
      <c r="A17327">
        <v>11657</v>
      </c>
      <c r="B17327" s="1">
        <f>DATE(2031,12,1) + TIME(0,0,0)</f>
        <v>48183</v>
      </c>
      <c r="C17327">
        <v>22.749433517</v>
      </c>
    </row>
    <row r="17328" spans="1:3" x14ac:dyDescent="0.25">
      <c r="A17328">
        <v>11688</v>
      </c>
      <c r="B17328" s="1">
        <f>DATE(2032,1,1) + TIME(0,0,0)</f>
        <v>48214</v>
      </c>
      <c r="C17328">
        <v>22.749505997</v>
      </c>
    </row>
    <row r="17329" spans="1:3" x14ac:dyDescent="0.25">
      <c r="A17329">
        <v>11719</v>
      </c>
      <c r="B17329" s="1">
        <f>DATE(2032,2,1) + TIME(0,0,0)</f>
        <v>48245</v>
      </c>
      <c r="C17329">
        <v>22.749578476</v>
      </c>
    </row>
    <row r="17330" spans="1:3" x14ac:dyDescent="0.25">
      <c r="A17330">
        <v>11748</v>
      </c>
      <c r="B17330" s="1">
        <f>DATE(2032,3,1) + TIME(0,0,0)</f>
        <v>48274</v>
      </c>
      <c r="C17330">
        <v>22.749647141000001</v>
      </c>
    </row>
    <row r="17331" spans="1:3" x14ac:dyDescent="0.25">
      <c r="A17331">
        <v>11779</v>
      </c>
      <c r="B17331" s="1">
        <f>DATE(2032,4,1) + TIME(0,0,0)</f>
        <v>48305</v>
      </c>
      <c r="C17331">
        <v>22.749721526999998</v>
      </c>
    </row>
    <row r="17332" spans="1:3" x14ac:dyDescent="0.25">
      <c r="A17332">
        <v>11809</v>
      </c>
      <c r="B17332" s="1">
        <f>DATE(2032,5,1) + TIME(0,0,0)</f>
        <v>48335</v>
      </c>
      <c r="C17332">
        <v>22.749792099</v>
      </c>
    </row>
    <row r="17333" spans="1:3" x14ac:dyDescent="0.25">
      <c r="A17333">
        <v>11840</v>
      </c>
      <c r="B17333" s="1">
        <f>DATE(2032,6,1) + TIME(0,0,0)</f>
        <v>48366</v>
      </c>
      <c r="C17333">
        <v>22.749864578</v>
      </c>
    </row>
    <row r="17334" spans="1:3" x14ac:dyDescent="0.25">
      <c r="A17334">
        <v>11870</v>
      </c>
      <c r="B17334" s="1">
        <f>DATE(2032,7,1) + TIME(0,0,0)</f>
        <v>48396</v>
      </c>
      <c r="C17334">
        <v>22.749935149999999</v>
      </c>
    </row>
    <row r="17335" spans="1:3" x14ac:dyDescent="0.25">
      <c r="A17335">
        <v>11901</v>
      </c>
      <c r="B17335" s="1">
        <f>DATE(2032,8,1) + TIME(0,0,0)</f>
        <v>48427</v>
      </c>
      <c r="C17335">
        <v>22.750007628999999</v>
      </c>
    </row>
    <row r="17336" spans="1:3" x14ac:dyDescent="0.25">
      <c r="A17336">
        <v>11932</v>
      </c>
      <c r="B17336" s="1">
        <f>DATE(2032,9,1) + TIME(0,0,0)</f>
        <v>48458</v>
      </c>
      <c r="C17336">
        <v>22.750080108999999</v>
      </c>
    </row>
    <row r="17337" spans="1:3" x14ac:dyDescent="0.25">
      <c r="A17337">
        <v>11962</v>
      </c>
      <c r="B17337" s="1">
        <f>DATE(2032,10,1) + TIME(0,0,0)</f>
        <v>48488</v>
      </c>
      <c r="C17337">
        <v>22.750150681000001</v>
      </c>
    </row>
    <row r="17338" spans="1:3" x14ac:dyDescent="0.25">
      <c r="A17338">
        <v>11993</v>
      </c>
      <c r="B17338" s="1">
        <f>DATE(2032,11,1) + TIME(0,0,0)</f>
        <v>48519</v>
      </c>
      <c r="C17338">
        <v>22.750223160000001</v>
      </c>
    </row>
    <row r="17339" spans="1:3" x14ac:dyDescent="0.25">
      <c r="A17339">
        <v>12023</v>
      </c>
      <c r="B17339" s="1">
        <f>DATE(2032,12,1) + TIME(0,0,0)</f>
        <v>48549</v>
      </c>
      <c r="C17339">
        <v>22.750293731999999</v>
      </c>
    </row>
    <row r="17340" spans="1:3" x14ac:dyDescent="0.25">
      <c r="A17340">
        <v>12054</v>
      </c>
      <c r="B17340" s="1">
        <f>DATE(2033,1,1) + TIME(0,0,0)</f>
        <v>48580</v>
      </c>
      <c r="C17340">
        <v>22.750366210999999</v>
      </c>
    </row>
    <row r="17341" spans="1:3" x14ac:dyDescent="0.25">
      <c r="A17341">
        <v>12085</v>
      </c>
      <c r="B17341" s="1">
        <f>DATE(2033,2,1) + TIME(0,0,0)</f>
        <v>48611</v>
      </c>
      <c r="C17341">
        <v>22.750438689999999</v>
      </c>
    </row>
    <row r="17342" spans="1:3" x14ac:dyDescent="0.25">
      <c r="A17342">
        <v>12113</v>
      </c>
      <c r="B17342" s="1">
        <f>DATE(2033,3,1) + TIME(0,0,0)</f>
        <v>48639</v>
      </c>
      <c r="C17342">
        <v>22.75050354</v>
      </c>
    </row>
    <row r="17343" spans="1:3" x14ac:dyDescent="0.25">
      <c r="A17343">
        <v>12144</v>
      </c>
      <c r="B17343" s="1">
        <f>DATE(2033,4,1) + TIME(0,0,0)</f>
        <v>48670</v>
      </c>
      <c r="C17343">
        <v>22.750576019</v>
      </c>
    </row>
    <row r="17344" spans="1:3" x14ac:dyDescent="0.25">
      <c r="A17344">
        <v>12174</v>
      </c>
      <c r="B17344" s="1">
        <f>DATE(2033,5,1) + TIME(0,0,0)</f>
        <v>48700</v>
      </c>
      <c r="C17344">
        <v>22.750644684000001</v>
      </c>
    </row>
    <row r="17345" spans="1:3" x14ac:dyDescent="0.25">
      <c r="A17345">
        <v>12205</v>
      </c>
      <c r="B17345" s="1">
        <f>DATE(2033,6,1) + TIME(0,0,0)</f>
        <v>48731</v>
      </c>
      <c r="C17345">
        <v>22.750717163000001</v>
      </c>
    </row>
    <row r="17346" spans="1:3" x14ac:dyDescent="0.25">
      <c r="A17346">
        <v>12235</v>
      </c>
      <c r="B17346" s="1">
        <f>DATE(2033,7,1) + TIME(0,0,0)</f>
        <v>48761</v>
      </c>
      <c r="C17346">
        <v>22.750785828000001</v>
      </c>
    </row>
    <row r="17347" spans="1:3" x14ac:dyDescent="0.25">
      <c r="A17347">
        <v>12266</v>
      </c>
      <c r="B17347" s="1">
        <f>DATE(2033,8,1) + TIME(0,0,0)</f>
        <v>48792</v>
      </c>
      <c r="C17347">
        <v>22.750858307000001</v>
      </c>
    </row>
    <row r="17348" spans="1:3" x14ac:dyDescent="0.25">
      <c r="A17348">
        <v>12297</v>
      </c>
      <c r="B17348" s="1">
        <f>DATE(2033,9,1) + TIME(0,0,0)</f>
        <v>48823</v>
      </c>
      <c r="C17348">
        <v>22.750930786000001</v>
      </c>
    </row>
    <row r="17349" spans="1:3" x14ac:dyDescent="0.25">
      <c r="A17349">
        <v>12327</v>
      </c>
      <c r="B17349" s="1">
        <f>DATE(2033,10,1) + TIME(0,0,0)</f>
        <v>48853</v>
      </c>
      <c r="C17349">
        <v>22.750999450999998</v>
      </c>
    </row>
    <row r="17350" spans="1:3" x14ac:dyDescent="0.25">
      <c r="A17350">
        <v>12358</v>
      </c>
      <c r="B17350" s="1">
        <f>DATE(2033,11,1) + TIME(0,0,0)</f>
        <v>48884</v>
      </c>
      <c r="C17350">
        <v>22.751070023</v>
      </c>
    </row>
    <row r="17351" spans="1:3" x14ac:dyDescent="0.25">
      <c r="A17351">
        <v>12388</v>
      </c>
      <c r="B17351" s="1">
        <f>DATE(2033,12,1) + TIME(0,0,0)</f>
        <v>48914</v>
      </c>
      <c r="C17351">
        <v>22.751140593999999</v>
      </c>
    </row>
    <row r="17352" spans="1:3" x14ac:dyDescent="0.25">
      <c r="A17352">
        <v>12419</v>
      </c>
      <c r="B17352" s="1">
        <f>DATE(2034,1,1) + TIME(0,0,0)</f>
        <v>48945</v>
      </c>
      <c r="C17352">
        <v>22.751211166000001</v>
      </c>
    </row>
    <row r="17353" spans="1:3" x14ac:dyDescent="0.25">
      <c r="A17353">
        <v>12450</v>
      </c>
      <c r="B17353" s="1">
        <f>DATE(2034,2,1) + TIME(0,0,0)</f>
        <v>48976</v>
      </c>
      <c r="C17353">
        <v>22.751283646000001</v>
      </c>
    </row>
    <row r="17354" spans="1:3" x14ac:dyDescent="0.25">
      <c r="A17354">
        <v>12478</v>
      </c>
      <c r="B17354" s="1">
        <f>DATE(2034,3,1) + TIME(0,0,0)</f>
        <v>49004</v>
      </c>
      <c r="C17354">
        <v>22.751346588000001</v>
      </c>
    </row>
    <row r="17355" spans="1:3" x14ac:dyDescent="0.25">
      <c r="A17355">
        <v>12509</v>
      </c>
      <c r="B17355" s="1">
        <f>DATE(2034,4,1) + TIME(0,0,0)</f>
        <v>49035</v>
      </c>
      <c r="C17355">
        <v>22.751419067</v>
      </c>
    </row>
    <row r="17356" spans="1:3" x14ac:dyDescent="0.25">
      <c r="A17356">
        <v>12539</v>
      </c>
      <c r="B17356" s="1">
        <f>DATE(2034,5,1) + TIME(0,0,0)</f>
        <v>49065</v>
      </c>
      <c r="C17356">
        <v>22.751487732000001</v>
      </c>
    </row>
    <row r="17357" spans="1:3" x14ac:dyDescent="0.25">
      <c r="A17357">
        <v>12570</v>
      </c>
      <c r="B17357" s="1">
        <f>DATE(2034,6,1) + TIME(0,0,0)</f>
        <v>49096</v>
      </c>
      <c r="C17357">
        <v>22.751558304</v>
      </c>
    </row>
    <row r="17358" spans="1:3" x14ac:dyDescent="0.25">
      <c r="A17358">
        <v>12600</v>
      </c>
      <c r="B17358" s="1">
        <f>DATE(2034,7,1) + TIME(0,0,0)</f>
        <v>49126</v>
      </c>
      <c r="C17358">
        <v>22.751626968</v>
      </c>
    </row>
    <row r="17359" spans="1:3" x14ac:dyDescent="0.25">
      <c r="A17359">
        <v>12631</v>
      </c>
      <c r="B17359" s="1">
        <f>DATE(2034,8,1) + TIME(0,0,0)</f>
        <v>49157</v>
      </c>
      <c r="C17359">
        <v>22.751697539999999</v>
      </c>
    </row>
    <row r="17360" spans="1:3" x14ac:dyDescent="0.25">
      <c r="A17360">
        <v>12662</v>
      </c>
      <c r="B17360" s="1">
        <f>DATE(2034,9,1) + TIME(0,0,0)</f>
        <v>49188</v>
      </c>
      <c r="C17360">
        <v>22.751768112000001</v>
      </c>
    </row>
    <row r="17361" spans="1:3" x14ac:dyDescent="0.25">
      <c r="A17361">
        <v>12692</v>
      </c>
      <c r="B17361" s="1">
        <f>DATE(2034,10,1) + TIME(0,0,0)</f>
        <v>49218</v>
      </c>
      <c r="C17361">
        <v>22.751836777000001</v>
      </c>
    </row>
    <row r="17362" spans="1:3" x14ac:dyDescent="0.25">
      <c r="A17362">
        <v>12723</v>
      </c>
      <c r="B17362" s="1">
        <f>DATE(2034,11,1) + TIME(0,0,0)</f>
        <v>49249</v>
      </c>
      <c r="C17362">
        <v>22.751907349</v>
      </c>
    </row>
    <row r="17363" spans="1:3" x14ac:dyDescent="0.25">
      <c r="A17363">
        <v>12753</v>
      </c>
      <c r="B17363" s="1">
        <f>DATE(2034,12,1) + TIME(0,0,0)</f>
        <v>49279</v>
      </c>
      <c r="C17363">
        <v>22.751976013</v>
      </c>
    </row>
    <row r="17364" spans="1:3" x14ac:dyDescent="0.25">
      <c r="A17364">
        <v>12784</v>
      </c>
      <c r="B17364" s="1">
        <f>DATE(2035,1,1) + TIME(0,0,0)</f>
        <v>49310</v>
      </c>
      <c r="C17364">
        <v>22.752046584999999</v>
      </c>
    </row>
    <row r="17365" spans="1:3" x14ac:dyDescent="0.25">
      <c r="A17365">
        <v>12815</v>
      </c>
      <c r="B17365" s="1">
        <f>DATE(2035,2,1) + TIME(0,0,0)</f>
        <v>49341</v>
      </c>
      <c r="C17365">
        <v>22.752117157000001</v>
      </c>
    </row>
    <row r="17366" spans="1:3" x14ac:dyDescent="0.25">
      <c r="A17366">
        <v>12843</v>
      </c>
      <c r="B17366" s="1">
        <f>DATE(2035,3,1) + TIME(0,0,0)</f>
        <v>49369</v>
      </c>
      <c r="C17366">
        <v>22.752180099</v>
      </c>
    </row>
    <row r="17367" spans="1:3" x14ac:dyDescent="0.25">
      <c r="A17367">
        <v>12874</v>
      </c>
      <c r="B17367" s="1">
        <f>DATE(2035,4,1) + TIME(0,0,0)</f>
        <v>49400</v>
      </c>
      <c r="C17367">
        <v>22.752250670999999</v>
      </c>
    </row>
    <row r="17368" spans="1:3" x14ac:dyDescent="0.25">
      <c r="A17368">
        <v>12904</v>
      </c>
      <c r="B17368" s="1">
        <f>DATE(2035,5,1) + TIME(0,0,0)</f>
        <v>49430</v>
      </c>
      <c r="C17368">
        <v>22.752317429000001</v>
      </c>
    </row>
    <row r="17369" spans="1:3" x14ac:dyDescent="0.25">
      <c r="A17369">
        <v>12935</v>
      </c>
      <c r="B17369" s="1">
        <f>DATE(2035,6,1) + TIME(0,0,0)</f>
        <v>49461</v>
      </c>
      <c r="C17369">
        <v>22.752388</v>
      </c>
    </row>
    <row r="17370" spans="1:3" x14ac:dyDescent="0.25">
      <c r="A17370">
        <v>12965</v>
      </c>
      <c r="B17370" s="1">
        <f>DATE(2035,7,1) + TIME(0,0,0)</f>
        <v>49491</v>
      </c>
      <c r="C17370">
        <v>22.752456665</v>
      </c>
    </row>
    <row r="17371" spans="1:3" x14ac:dyDescent="0.25">
      <c r="A17371">
        <v>12996</v>
      </c>
      <c r="B17371" s="1">
        <f>DATE(2035,8,1) + TIME(0,0,0)</f>
        <v>49522</v>
      </c>
      <c r="C17371">
        <v>22.752525330000001</v>
      </c>
    </row>
    <row r="17372" spans="1:3" x14ac:dyDescent="0.25">
      <c r="A17372">
        <v>13027</v>
      </c>
      <c r="B17372" s="1">
        <f>DATE(2035,9,1) + TIME(0,0,0)</f>
        <v>49553</v>
      </c>
      <c r="C17372">
        <v>22.752595900999999</v>
      </c>
    </row>
    <row r="17373" spans="1:3" x14ac:dyDescent="0.25">
      <c r="A17373">
        <v>13057</v>
      </c>
      <c r="B17373" s="1">
        <f>DATE(2035,10,1) + TIME(0,0,0)</f>
        <v>49583</v>
      </c>
      <c r="C17373">
        <v>22.752662658999999</v>
      </c>
    </row>
    <row r="17374" spans="1:3" x14ac:dyDescent="0.25">
      <c r="A17374">
        <v>13088</v>
      </c>
      <c r="B17374" s="1">
        <f>DATE(2035,11,1) + TIME(0,0,0)</f>
        <v>49614</v>
      </c>
      <c r="C17374">
        <v>22.752733231000001</v>
      </c>
    </row>
    <row r="17375" spans="1:3" x14ac:dyDescent="0.25">
      <c r="A17375">
        <v>13118</v>
      </c>
      <c r="B17375" s="1">
        <f>DATE(2035,12,1) + TIME(0,0,0)</f>
        <v>49644</v>
      </c>
      <c r="C17375">
        <v>22.752799988</v>
      </c>
    </row>
    <row r="17376" spans="1:3" x14ac:dyDescent="0.25">
      <c r="A17376">
        <v>13149</v>
      </c>
      <c r="B17376" s="1">
        <f>DATE(2036,1,1) + TIME(0,0,0)</f>
        <v>49675</v>
      </c>
      <c r="C17376">
        <v>22.752868652</v>
      </c>
    </row>
    <row r="17377" spans="1:3" x14ac:dyDescent="0.25">
      <c r="A17377">
        <v>13180</v>
      </c>
      <c r="B17377" s="1">
        <f>DATE(2036,2,1) + TIME(0,0,0)</f>
        <v>49706</v>
      </c>
      <c r="C17377">
        <v>22.752939223999999</v>
      </c>
    </row>
    <row r="17378" spans="1:3" x14ac:dyDescent="0.25">
      <c r="A17378">
        <v>13209</v>
      </c>
      <c r="B17378" s="1">
        <f>DATE(2036,3,1) + TIME(0,0,0)</f>
        <v>49735</v>
      </c>
      <c r="C17378">
        <v>22.753004074</v>
      </c>
    </row>
    <row r="17379" spans="1:3" x14ac:dyDescent="0.25">
      <c r="A17379">
        <v>13240</v>
      </c>
      <c r="B17379" s="1">
        <f>DATE(2036,4,1) + TIME(0,0,0)</f>
        <v>49766</v>
      </c>
      <c r="C17379">
        <v>22.753072739</v>
      </c>
    </row>
    <row r="17380" spans="1:3" x14ac:dyDescent="0.25">
      <c r="A17380">
        <v>13270</v>
      </c>
      <c r="B17380" s="1">
        <f>DATE(2036,5,1) + TIME(0,0,0)</f>
        <v>49796</v>
      </c>
      <c r="C17380">
        <v>22.753139495999999</v>
      </c>
    </row>
    <row r="17381" spans="1:3" x14ac:dyDescent="0.25">
      <c r="A17381">
        <v>13301</v>
      </c>
      <c r="B17381" s="1">
        <f>DATE(2036,6,1) + TIME(0,0,0)</f>
        <v>49827</v>
      </c>
      <c r="C17381">
        <v>22.75320816</v>
      </c>
    </row>
    <row r="17382" spans="1:3" x14ac:dyDescent="0.25">
      <c r="A17382">
        <v>13331</v>
      </c>
      <c r="B17382" s="1">
        <f>DATE(2036,7,1) + TIME(0,0,0)</f>
        <v>49857</v>
      </c>
      <c r="C17382">
        <v>22.753274917999999</v>
      </c>
    </row>
    <row r="17383" spans="1:3" x14ac:dyDescent="0.25">
      <c r="A17383">
        <v>13362</v>
      </c>
      <c r="B17383" s="1">
        <f>DATE(2036,8,1) + TIME(0,0,0)</f>
        <v>49888</v>
      </c>
      <c r="C17383">
        <v>22.753343581999999</v>
      </c>
    </row>
    <row r="17384" spans="1:3" x14ac:dyDescent="0.25">
      <c r="A17384">
        <v>13393</v>
      </c>
      <c r="B17384" s="1">
        <f>DATE(2036,9,1) + TIME(0,0,0)</f>
        <v>49919</v>
      </c>
      <c r="C17384">
        <v>22.753412247</v>
      </c>
    </row>
    <row r="17385" spans="1:3" x14ac:dyDescent="0.25">
      <c r="A17385">
        <v>13423</v>
      </c>
      <c r="B17385" s="1">
        <f>DATE(2036,10,1) + TIME(0,0,0)</f>
        <v>49949</v>
      </c>
      <c r="C17385">
        <v>22.753479003999999</v>
      </c>
    </row>
    <row r="17386" spans="1:3" x14ac:dyDescent="0.25">
      <c r="A17386">
        <v>13454</v>
      </c>
      <c r="B17386" s="1">
        <f>DATE(2036,11,1) + TIME(0,0,0)</f>
        <v>49980</v>
      </c>
      <c r="C17386">
        <v>22.753547668</v>
      </c>
    </row>
    <row r="17387" spans="1:3" x14ac:dyDescent="0.25">
      <c r="A17387">
        <v>13484</v>
      </c>
      <c r="B17387" s="1">
        <f>DATE(2036,12,1) + TIME(0,0,0)</f>
        <v>50010</v>
      </c>
      <c r="C17387">
        <v>22.753614425999999</v>
      </c>
    </row>
    <row r="17388" spans="1:3" x14ac:dyDescent="0.25">
      <c r="A17388">
        <v>13515</v>
      </c>
      <c r="B17388" s="1">
        <f>DATE(2037,1,1) + TIME(0,0,0)</f>
        <v>50041</v>
      </c>
      <c r="C17388">
        <v>22.753683089999999</v>
      </c>
    </row>
    <row r="17389" spans="1:3" x14ac:dyDescent="0.25">
      <c r="A17389">
        <v>13546</v>
      </c>
      <c r="B17389" s="1">
        <f>DATE(2037,2,1) + TIME(0,0,0)</f>
        <v>50072</v>
      </c>
      <c r="C17389">
        <v>22.753751755</v>
      </c>
    </row>
    <row r="17390" spans="1:3" x14ac:dyDescent="0.25">
      <c r="A17390">
        <v>13574</v>
      </c>
      <c r="B17390" s="1">
        <f>DATE(2037,3,1) + TIME(0,0,0)</f>
        <v>50100</v>
      </c>
      <c r="C17390">
        <v>22.753812790000001</v>
      </c>
    </row>
    <row r="17391" spans="1:3" x14ac:dyDescent="0.25">
      <c r="A17391">
        <v>13605</v>
      </c>
      <c r="B17391" s="1">
        <f>DATE(2037,4,1) + TIME(0,0,0)</f>
        <v>50131</v>
      </c>
      <c r="C17391">
        <v>22.753881453999998</v>
      </c>
    </row>
    <row r="17392" spans="1:3" x14ac:dyDescent="0.25">
      <c r="A17392">
        <v>13635</v>
      </c>
      <c r="B17392" s="1">
        <f>DATE(2037,5,1) + TIME(0,0,0)</f>
        <v>50161</v>
      </c>
      <c r="C17392">
        <v>22.753946303999999</v>
      </c>
    </row>
    <row r="17393" spans="1:3" x14ac:dyDescent="0.25">
      <c r="A17393">
        <v>13666</v>
      </c>
      <c r="B17393" s="1">
        <f>DATE(2037,6,1) + TIME(0,0,0)</f>
        <v>50192</v>
      </c>
      <c r="C17393">
        <v>22.754014969</v>
      </c>
    </row>
    <row r="17394" spans="1:3" x14ac:dyDescent="0.25">
      <c r="A17394">
        <v>13696</v>
      </c>
      <c r="B17394" s="1">
        <f>DATE(2037,7,1) + TIME(0,0,0)</f>
        <v>50222</v>
      </c>
      <c r="C17394">
        <v>22.754081725999999</v>
      </c>
    </row>
    <row r="17395" spans="1:3" x14ac:dyDescent="0.25">
      <c r="A17395">
        <v>13727</v>
      </c>
      <c r="B17395" s="1">
        <f>DATE(2037,8,1) + TIME(0,0,0)</f>
        <v>50253</v>
      </c>
      <c r="C17395">
        <v>22.754148483000002</v>
      </c>
    </row>
    <row r="17396" spans="1:3" x14ac:dyDescent="0.25">
      <c r="A17396">
        <v>13758</v>
      </c>
      <c r="B17396" s="1">
        <f>DATE(2037,9,1) + TIME(0,0,0)</f>
        <v>50284</v>
      </c>
      <c r="C17396">
        <v>22.754217147999999</v>
      </c>
    </row>
    <row r="17397" spans="1:3" x14ac:dyDescent="0.25">
      <c r="A17397">
        <v>13788</v>
      </c>
      <c r="B17397" s="1">
        <f>DATE(2037,10,1) + TIME(0,0,0)</f>
        <v>50314</v>
      </c>
      <c r="C17397">
        <v>22.754281998</v>
      </c>
    </row>
    <row r="17398" spans="1:3" x14ac:dyDescent="0.25">
      <c r="A17398">
        <v>13819</v>
      </c>
      <c r="B17398" s="1">
        <f>DATE(2037,11,1) + TIME(0,0,0)</f>
        <v>50345</v>
      </c>
      <c r="C17398">
        <v>22.754350662</v>
      </c>
    </row>
    <row r="17399" spans="1:3" x14ac:dyDescent="0.25">
      <c r="A17399">
        <v>13849</v>
      </c>
      <c r="B17399" s="1">
        <f>DATE(2037,12,1) + TIME(0,0,0)</f>
        <v>50375</v>
      </c>
      <c r="C17399">
        <v>22.754415512000001</v>
      </c>
    </row>
    <row r="17400" spans="1:3" x14ac:dyDescent="0.25">
      <c r="A17400">
        <v>13880</v>
      </c>
      <c r="B17400" s="1">
        <f>DATE(2038,1,1) + TIME(0,0,0)</f>
        <v>50406</v>
      </c>
      <c r="C17400">
        <v>22.754482269</v>
      </c>
    </row>
    <row r="17401" spans="1:3" x14ac:dyDescent="0.25">
      <c r="A17401">
        <v>13911</v>
      </c>
      <c r="B17401" s="1">
        <f>DATE(2038,2,1) + TIME(0,0,0)</f>
        <v>50437</v>
      </c>
      <c r="C17401">
        <v>22.754549025999999</v>
      </c>
    </row>
    <row r="17402" spans="1:3" x14ac:dyDescent="0.25">
      <c r="A17402">
        <v>13939</v>
      </c>
      <c r="B17402" s="1">
        <f>DATE(2038,3,1) + TIME(0,0,0)</f>
        <v>50465</v>
      </c>
      <c r="C17402">
        <v>22.754610062000001</v>
      </c>
    </row>
    <row r="17403" spans="1:3" x14ac:dyDescent="0.25">
      <c r="A17403">
        <v>13970</v>
      </c>
      <c r="B17403" s="1">
        <f>DATE(2038,4,1) + TIME(0,0,0)</f>
        <v>50496</v>
      </c>
      <c r="C17403">
        <v>22.754678726000002</v>
      </c>
    </row>
    <row r="17404" spans="1:3" x14ac:dyDescent="0.25">
      <c r="A17404">
        <v>14000</v>
      </c>
      <c r="B17404" s="1">
        <f>DATE(2038,5,1) + TIME(0,0,0)</f>
        <v>50526</v>
      </c>
      <c r="C17404">
        <v>22.754743575999999</v>
      </c>
    </row>
    <row r="17405" spans="1:3" x14ac:dyDescent="0.25">
      <c r="A17405">
        <v>14031</v>
      </c>
      <c r="B17405" s="1">
        <f>DATE(2038,6,1) + TIME(0,0,0)</f>
        <v>50557</v>
      </c>
      <c r="C17405">
        <v>22.754810333000002</v>
      </c>
    </row>
    <row r="17406" spans="1:3" x14ac:dyDescent="0.25">
      <c r="A17406">
        <v>14061</v>
      </c>
      <c r="B17406" s="1">
        <f>DATE(2038,7,1) + TIME(0,0,0)</f>
        <v>50587</v>
      </c>
      <c r="C17406">
        <v>22.754875182999999</v>
      </c>
    </row>
    <row r="17407" spans="1:3" x14ac:dyDescent="0.25">
      <c r="A17407">
        <v>14092</v>
      </c>
      <c r="B17407" s="1">
        <f>DATE(2038,8,1) + TIME(0,0,0)</f>
        <v>50618</v>
      </c>
      <c r="C17407">
        <v>22.754941939999998</v>
      </c>
    </row>
    <row r="17408" spans="1:3" x14ac:dyDescent="0.25">
      <c r="A17408">
        <v>14123</v>
      </c>
      <c r="B17408" s="1">
        <f>DATE(2038,9,1) + TIME(0,0,0)</f>
        <v>50649</v>
      </c>
      <c r="C17408">
        <v>22.755008698000001</v>
      </c>
    </row>
    <row r="17409" spans="1:3" x14ac:dyDescent="0.25">
      <c r="A17409">
        <v>14153</v>
      </c>
      <c r="B17409" s="1">
        <f>DATE(2038,10,1) + TIME(0,0,0)</f>
        <v>50679</v>
      </c>
      <c r="C17409">
        <v>22.755073546999999</v>
      </c>
    </row>
    <row r="17410" spans="1:3" x14ac:dyDescent="0.25">
      <c r="A17410">
        <v>14184</v>
      </c>
      <c r="B17410" s="1">
        <f>DATE(2038,11,1) + TIME(0,0,0)</f>
        <v>50710</v>
      </c>
      <c r="C17410">
        <v>22.755140305000001</v>
      </c>
    </row>
    <row r="17411" spans="1:3" x14ac:dyDescent="0.25">
      <c r="A17411">
        <v>14214</v>
      </c>
      <c r="B17411" s="1">
        <f>DATE(2038,12,1) + TIME(0,0,0)</f>
        <v>50740</v>
      </c>
      <c r="C17411">
        <v>22.755203247000001</v>
      </c>
    </row>
    <row r="17412" spans="1:3" x14ac:dyDescent="0.25">
      <c r="A17412">
        <v>14245</v>
      </c>
      <c r="B17412" s="1">
        <f>DATE(2039,1,1) + TIME(0,0,0)</f>
        <v>50771</v>
      </c>
      <c r="C17412">
        <v>22.755270004</v>
      </c>
    </row>
    <row r="17413" spans="1:3" x14ac:dyDescent="0.25">
      <c r="A17413">
        <v>14276</v>
      </c>
      <c r="B17413" s="1">
        <f>DATE(2039,2,1) + TIME(0,0,0)</f>
        <v>50802</v>
      </c>
      <c r="C17413">
        <v>22.755336760999999</v>
      </c>
    </row>
    <row r="17414" spans="1:3" x14ac:dyDescent="0.25">
      <c r="A17414">
        <v>14304</v>
      </c>
      <c r="B17414" s="1">
        <f>DATE(2039,3,1) + TIME(0,0,0)</f>
        <v>50830</v>
      </c>
      <c r="C17414">
        <v>22.755395888999999</v>
      </c>
    </row>
    <row r="17415" spans="1:3" x14ac:dyDescent="0.25">
      <c r="A17415">
        <v>14335</v>
      </c>
      <c r="B17415" s="1">
        <f>DATE(2039,4,1) + TIME(0,0,0)</f>
        <v>50861</v>
      </c>
      <c r="C17415">
        <v>22.755462646000002</v>
      </c>
    </row>
    <row r="17416" spans="1:3" x14ac:dyDescent="0.25">
      <c r="A17416">
        <v>14365</v>
      </c>
      <c r="B17416" s="1">
        <f>DATE(2039,5,1) + TIME(0,0,0)</f>
        <v>50891</v>
      </c>
      <c r="C17416">
        <v>22.755527495999999</v>
      </c>
    </row>
    <row r="17417" spans="1:3" x14ac:dyDescent="0.25">
      <c r="A17417">
        <v>14396</v>
      </c>
      <c r="B17417" s="1">
        <f>DATE(2039,6,1) + TIME(0,0,0)</f>
        <v>50922</v>
      </c>
      <c r="C17417">
        <v>22.755592346</v>
      </c>
    </row>
    <row r="17418" spans="1:3" x14ac:dyDescent="0.25">
      <c r="A17418">
        <v>14426</v>
      </c>
      <c r="B17418" s="1">
        <f>DATE(2039,7,1) + TIME(0,0,0)</f>
        <v>50952</v>
      </c>
      <c r="C17418">
        <v>22.755657196000001</v>
      </c>
    </row>
    <row r="17419" spans="1:3" x14ac:dyDescent="0.25">
      <c r="A17419">
        <v>14457</v>
      </c>
      <c r="B17419" s="1">
        <f>DATE(2039,8,1) + TIME(0,0,0)</f>
        <v>50983</v>
      </c>
      <c r="C17419">
        <v>22.755722045999999</v>
      </c>
    </row>
    <row r="17420" spans="1:3" x14ac:dyDescent="0.25">
      <c r="A17420">
        <v>14488</v>
      </c>
      <c r="B17420" s="1">
        <f>DATE(2039,9,1) + TIME(0,0,0)</f>
        <v>51014</v>
      </c>
      <c r="C17420">
        <v>22.755788803000002</v>
      </c>
    </row>
    <row r="17421" spans="1:3" x14ac:dyDescent="0.25">
      <c r="A17421">
        <v>14518</v>
      </c>
      <c r="B17421" s="1">
        <f>DATE(2039,10,1) + TIME(0,0,0)</f>
        <v>51044</v>
      </c>
      <c r="C17421">
        <v>22.755851746000001</v>
      </c>
    </row>
    <row r="17422" spans="1:3" x14ac:dyDescent="0.25">
      <c r="A17422">
        <v>14549</v>
      </c>
      <c r="B17422" s="1">
        <f>DATE(2039,11,1) + TIME(0,0,0)</f>
        <v>51075</v>
      </c>
      <c r="C17422">
        <v>22.755916594999999</v>
      </c>
    </row>
    <row r="17423" spans="1:3" x14ac:dyDescent="0.25">
      <c r="A17423">
        <v>14579</v>
      </c>
      <c r="B17423" s="1">
        <f>DATE(2039,12,1) + TIME(0,0,0)</f>
        <v>51105</v>
      </c>
      <c r="C17423">
        <v>22.755981445</v>
      </c>
    </row>
    <row r="17424" spans="1:3" x14ac:dyDescent="0.25">
      <c r="A17424">
        <v>14610</v>
      </c>
      <c r="B17424" s="1">
        <f>DATE(2040,1,1) + TIME(0,0,0)</f>
        <v>51136</v>
      </c>
      <c r="C17424">
        <v>22.756046295000001</v>
      </c>
    </row>
    <row r="17425" spans="1:3" x14ac:dyDescent="0.25">
      <c r="A17425">
        <v>14641</v>
      </c>
      <c r="B17425" s="1">
        <f>DATE(2040,2,1) + TIME(0,0,0)</f>
        <v>51167</v>
      </c>
      <c r="C17425">
        <v>22.756111144999998</v>
      </c>
    </row>
    <row r="17426" spans="1:3" x14ac:dyDescent="0.25">
      <c r="A17426">
        <v>14670</v>
      </c>
      <c r="B17426" s="1">
        <f>DATE(2040,3,1) + TIME(0,0,0)</f>
        <v>51196</v>
      </c>
      <c r="C17426">
        <v>22.75617218</v>
      </c>
    </row>
    <row r="17427" spans="1:3" x14ac:dyDescent="0.25">
      <c r="A17427">
        <v>14701</v>
      </c>
      <c r="B17427" s="1">
        <f>DATE(2040,4,1) + TIME(0,0,0)</f>
        <v>51227</v>
      </c>
      <c r="C17427">
        <v>22.756237030000001</v>
      </c>
    </row>
    <row r="17428" spans="1:3" x14ac:dyDescent="0.25">
      <c r="A17428">
        <v>14731</v>
      </c>
      <c r="B17428" s="1">
        <f>DATE(2040,5,1) + TIME(0,0,0)</f>
        <v>51257</v>
      </c>
      <c r="C17428">
        <v>22.756299973000001</v>
      </c>
    </row>
    <row r="17429" spans="1:3" x14ac:dyDescent="0.25">
      <c r="A17429">
        <v>14762</v>
      </c>
      <c r="B17429" s="1">
        <f>DATE(2040,6,1) + TIME(0,0,0)</f>
        <v>51288</v>
      </c>
      <c r="C17429">
        <v>22.75636673</v>
      </c>
    </row>
    <row r="17430" spans="1:3" x14ac:dyDescent="0.25">
      <c r="A17430">
        <v>14792</v>
      </c>
      <c r="B17430" s="1">
        <f>DATE(2040,7,1) + TIME(0,0,0)</f>
        <v>51318</v>
      </c>
      <c r="C17430">
        <v>22.756429671999999</v>
      </c>
    </row>
    <row r="17431" spans="1:3" x14ac:dyDescent="0.25">
      <c r="A17431">
        <v>14823</v>
      </c>
      <c r="B17431" s="1">
        <f>DATE(2040,8,1) + TIME(0,0,0)</f>
        <v>51349</v>
      </c>
      <c r="C17431">
        <v>22.756494522000001</v>
      </c>
    </row>
    <row r="17432" spans="1:3" x14ac:dyDescent="0.25">
      <c r="A17432">
        <v>14854</v>
      </c>
      <c r="B17432" s="1">
        <f>DATE(2040,9,1) + TIME(0,0,0)</f>
        <v>51380</v>
      </c>
      <c r="C17432">
        <v>22.756559372000002</v>
      </c>
    </row>
    <row r="17433" spans="1:3" x14ac:dyDescent="0.25">
      <c r="A17433">
        <v>14884</v>
      </c>
      <c r="B17433" s="1">
        <f>DATE(2040,10,1) + TIME(0,0,0)</f>
        <v>51410</v>
      </c>
      <c r="C17433">
        <v>22.756620407</v>
      </c>
    </row>
    <row r="17434" spans="1:3" x14ac:dyDescent="0.25">
      <c r="A17434">
        <v>14915</v>
      </c>
      <c r="B17434" s="1">
        <f>DATE(2040,11,1) + TIME(0,0,0)</f>
        <v>51441</v>
      </c>
      <c r="C17434">
        <v>22.756685257000001</v>
      </c>
    </row>
    <row r="17435" spans="1:3" x14ac:dyDescent="0.25">
      <c r="A17435">
        <v>14945</v>
      </c>
      <c r="B17435" s="1">
        <f>DATE(2040,12,1) + TIME(0,0,0)</f>
        <v>51471</v>
      </c>
      <c r="C17435">
        <v>22.756748199</v>
      </c>
    </row>
    <row r="17436" spans="1:3" x14ac:dyDescent="0.25">
      <c r="A17436">
        <v>14976</v>
      </c>
      <c r="B17436" s="1">
        <f>DATE(2041,1,1) + TIME(0,0,0)</f>
        <v>51502</v>
      </c>
      <c r="C17436">
        <v>22.756813049000002</v>
      </c>
    </row>
    <row r="17437" spans="1:3" x14ac:dyDescent="0.25">
      <c r="A17437">
        <v>15007</v>
      </c>
      <c r="B17437" s="1">
        <f>DATE(2041,2,1) + TIME(0,0,0)</f>
        <v>51533</v>
      </c>
      <c r="C17437">
        <v>22.756875992000001</v>
      </c>
    </row>
    <row r="17438" spans="1:3" x14ac:dyDescent="0.25">
      <c r="A17438">
        <v>15035</v>
      </c>
      <c r="B17438" s="1">
        <f>DATE(2041,3,1) + TIME(0,0,0)</f>
        <v>51561</v>
      </c>
      <c r="C17438">
        <v>22.756935120000001</v>
      </c>
    </row>
    <row r="17439" spans="1:3" x14ac:dyDescent="0.25">
      <c r="A17439">
        <v>15066</v>
      </c>
      <c r="B17439" s="1">
        <f>DATE(2041,4,1) + TIME(0,0,0)</f>
        <v>51592</v>
      </c>
      <c r="C17439">
        <v>22.756999968999999</v>
      </c>
    </row>
    <row r="17440" spans="1:3" x14ac:dyDescent="0.25">
      <c r="A17440">
        <v>15096</v>
      </c>
      <c r="B17440" s="1">
        <f>DATE(2041,5,1) + TIME(0,0,0)</f>
        <v>51622</v>
      </c>
      <c r="C17440">
        <v>22.757061005000001</v>
      </c>
    </row>
    <row r="17441" spans="1:3" x14ac:dyDescent="0.25">
      <c r="A17441">
        <v>15127</v>
      </c>
      <c r="B17441" s="1">
        <f>DATE(2041,6,1) + TIME(0,0,0)</f>
        <v>51653</v>
      </c>
      <c r="C17441">
        <v>22.757125854000002</v>
      </c>
    </row>
    <row r="17442" spans="1:3" x14ac:dyDescent="0.25">
      <c r="A17442">
        <v>15157</v>
      </c>
      <c r="B17442" s="1">
        <f>DATE(2041,7,1) + TIME(0,0,0)</f>
        <v>51683</v>
      </c>
      <c r="C17442">
        <v>22.75718689</v>
      </c>
    </row>
    <row r="17443" spans="1:3" x14ac:dyDescent="0.25">
      <c r="A17443">
        <v>15188</v>
      </c>
      <c r="B17443" s="1">
        <f>DATE(2041,8,1) + TIME(0,0,0)</f>
        <v>51714</v>
      </c>
      <c r="C17443">
        <v>22.757251740000001</v>
      </c>
    </row>
    <row r="17444" spans="1:3" x14ac:dyDescent="0.25">
      <c r="A17444">
        <v>15219</v>
      </c>
      <c r="B17444" s="1">
        <f>DATE(2041,9,1) + TIME(0,0,0)</f>
        <v>51745</v>
      </c>
      <c r="C17444">
        <v>22.757314682000001</v>
      </c>
    </row>
    <row r="17445" spans="1:3" x14ac:dyDescent="0.25">
      <c r="A17445">
        <v>15249</v>
      </c>
      <c r="B17445" s="1">
        <f>DATE(2041,10,1) + TIME(0,0,0)</f>
        <v>51775</v>
      </c>
      <c r="C17445">
        <v>22.757375716999999</v>
      </c>
    </row>
    <row r="17446" spans="1:3" x14ac:dyDescent="0.25">
      <c r="A17446">
        <v>15280</v>
      </c>
      <c r="B17446" s="1">
        <f>DATE(2041,11,1) + TIME(0,0,0)</f>
        <v>51806</v>
      </c>
      <c r="C17446">
        <v>22.757440567</v>
      </c>
    </row>
    <row r="17447" spans="1:3" x14ac:dyDescent="0.25">
      <c r="A17447">
        <v>15310</v>
      </c>
      <c r="B17447" s="1">
        <f>DATE(2041,12,1) + TIME(0,0,0)</f>
        <v>51836</v>
      </c>
      <c r="C17447">
        <v>22.757501602000001</v>
      </c>
    </row>
    <row r="17448" spans="1:3" x14ac:dyDescent="0.25">
      <c r="A17448">
        <v>15341</v>
      </c>
      <c r="B17448" s="1">
        <f>DATE(2042,1,1) + TIME(0,0,0)</f>
        <v>51867</v>
      </c>
      <c r="C17448">
        <v>22.757564545000001</v>
      </c>
    </row>
    <row r="17449" spans="1:3" x14ac:dyDescent="0.25">
      <c r="A17449">
        <v>15372</v>
      </c>
      <c r="B17449" s="1">
        <f>DATE(2042,2,1) + TIME(0,0,0)</f>
        <v>51898</v>
      </c>
      <c r="C17449">
        <v>22.757627487000001</v>
      </c>
    </row>
    <row r="17450" spans="1:3" x14ac:dyDescent="0.25">
      <c r="A17450">
        <v>15400</v>
      </c>
      <c r="B17450" s="1">
        <f>DATE(2042,3,1) + TIME(0,0,0)</f>
        <v>51926</v>
      </c>
      <c r="C17450">
        <v>22.757684707999999</v>
      </c>
    </row>
    <row r="17451" spans="1:3" x14ac:dyDescent="0.25">
      <c r="A17451">
        <v>15431</v>
      </c>
      <c r="B17451" s="1">
        <f>DATE(2042,4,1) + TIME(0,0,0)</f>
        <v>51957</v>
      </c>
      <c r="C17451">
        <v>22.757749557</v>
      </c>
    </row>
    <row r="17452" spans="1:3" x14ac:dyDescent="0.25">
      <c r="A17452">
        <v>15461</v>
      </c>
      <c r="B17452" s="1">
        <f>DATE(2042,5,1) + TIME(0,0,0)</f>
        <v>51987</v>
      </c>
      <c r="C17452">
        <v>22.757810592999999</v>
      </c>
    </row>
    <row r="17453" spans="1:3" x14ac:dyDescent="0.25">
      <c r="A17453">
        <v>15492</v>
      </c>
      <c r="B17453" s="1">
        <f>DATE(2042,6,1) + TIME(0,0,0)</f>
        <v>52018</v>
      </c>
      <c r="C17453">
        <v>22.757873535000002</v>
      </c>
    </row>
    <row r="17454" spans="1:3" x14ac:dyDescent="0.25">
      <c r="A17454">
        <v>15522</v>
      </c>
      <c r="B17454" s="1">
        <f>DATE(2042,7,1) + TIME(0,0,0)</f>
        <v>52048</v>
      </c>
      <c r="C17454">
        <v>22.75793457</v>
      </c>
    </row>
    <row r="17455" spans="1:3" x14ac:dyDescent="0.25">
      <c r="A17455">
        <v>15553</v>
      </c>
      <c r="B17455" s="1">
        <f>DATE(2042,8,1) + TIME(0,0,0)</f>
        <v>52079</v>
      </c>
      <c r="C17455">
        <v>22.757997512999999</v>
      </c>
    </row>
    <row r="17456" spans="1:3" x14ac:dyDescent="0.25">
      <c r="A17456">
        <v>15584</v>
      </c>
      <c r="B17456" s="1">
        <f>DATE(2042,9,1) + TIME(0,0,0)</f>
        <v>52110</v>
      </c>
      <c r="C17456">
        <v>22.758060454999999</v>
      </c>
    </row>
    <row r="17457" spans="1:3" x14ac:dyDescent="0.25">
      <c r="A17457">
        <v>15614</v>
      </c>
      <c r="B17457" s="1">
        <f>DATE(2042,10,1) + TIME(0,0,0)</f>
        <v>52140</v>
      </c>
      <c r="C17457">
        <v>22.758119582999999</v>
      </c>
    </row>
    <row r="17458" spans="1:3" x14ac:dyDescent="0.25">
      <c r="A17458">
        <v>15645</v>
      </c>
      <c r="B17458" s="1">
        <f>DATE(2042,11,1) + TIME(0,0,0)</f>
        <v>52171</v>
      </c>
      <c r="C17458">
        <v>22.758182525999999</v>
      </c>
    </row>
    <row r="17459" spans="1:3" x14ac:dyDescent="0.25">
      <c r="A17459">
        <v>15675</v>
      </c>
      <c r="B17459" s="1">
        <f>DATE(2042,12,1) + TIME(0,0,0)</f>
        <v>52201</v>
      </c>
      <c r="C17459">
        <v>22.758243561</v>
      </c>
    </row>
    <row r="17460" spans="1:3" x14ac:dyDescent="0.25">
      <c r="A17460">
        <v>15706</v>
      </c>
      <c r="B17460" s="1">
        <f>DATE(2043,1,1) + TIME(0,0,0)</f>
        <v>52232</v>
      </c>
      <c r="C17460">
        <v>22.758306503</v>
      </c>
    </row>
    <row r="17461" spans="1:3" x14ac:dyDescent="0.25">
      <c r="A17461">
        <v>15737</v>
      </c>
      <c r="B17461" s="1">
        <f>DATE(2043,2,1) + TIME(0,0,0)</f>
        <v>52263</v>
      </c>
      <c r="C17461">
        <v>22.758367538000002</v>
      </c>
    </row>
    <row r="17462" spans="1:3" x14ac:dyDescent="0.25">
      <c r="A17462">
        <v>15765</v>
      </c>
      <c r="B17462" s="1">
        <f>DATE(2043,3,1) + TIME(0,0,0)</f>
        <v>52291</v>
      </c>
      <c r="C17462">
        <v>22.758424759</v>
      </c>
    </row>
    <row r="17463" spans="1:3" x14ac:dyDescent="0.25">
      <c r="A17463">
        <v>15796</v>
      </c>
      <c r="B17463" s="1">
        <f>DATE(2043,4,1) + TIME(0,0,0)</f>
        <v>52322</v>
      </c>
      <c r="C17463">
        <v>22.758487701</v>
      </c>
    </row>
    <row r="17464" spans="1:3" x14ac:dyDescent="0.25">
      <c r="A17464">
        <v>15826</v>
      </c>
      <c r="B17464" s="1">
        <f>DATE(2043,5,1) + TIME(0,0,0)</f>
        <v>52352</v>
      </c>
      <c r="C17464">
        <v>22.758546829</v>
      </c>
    </row>
    <row r="17465" spans="1:3" x14ac:dyDescent="0.25">
      <c r="A17465">
        <v>15857</v>
      </c>
      <c r="B17465" s="1">
        <f>DATE(2043,6,1) + TIME(0,0,0)</f>
        <v>52383</v>
      </c>
      <c r="C17465">
        <v>22.758609772</v>
      </c>
    </row>
    <row r="17466" spans="1:3" x14ac:dyDescent="0.25">
      <c r="A17466">
        <v>15887</v>
      </c>
      <c r="B17466" s="1">
        <f>DATE(2043,7,1) + TIME(0,0,0)</f>
        <v>52413</v>
      </c>
      <c r="C17466">
        <v>22.7586689</v>
      </c>
    </row>
    <row r="17467" spans="1:3" x14ac:dyDescent="0.25">
      <c r="A17467">
        <v>15918</v>
      </c>
      <c r="B17467" s="1">
        <f>DATE(2043,8,1) + TIME(0,0,0)</f>
        <v>52444</v>
      </c>
      <c r="C17467">
        <v>22.758731842</v>
      </c>
    </row>
    <row r="17468" spans="1:3" x14ac:dyDescent="0.25">
      <c r="A17468">
        <v>15949</v>
      </c>
      <c r="B17468" s="1">
        <f>DATE(2043,9,1) + TIME(0,0,0)</f>
        <v>52475</v>
      </c>
      <c r="C17468">
        <v>22.758792877000001</v>
      </c>
    </row>
    <row r="17469" spans="1:3" x14ac:dyDescent="0.25">
      <c r="A17469">
        <v>15979</v>
      </c>
      <c r="B17469" s="1">
        <f>DATE(2043,10,1) + TIME(0,0,0)</f>
        <v>52505</v>
      </c>
      <c r="C17469">
        <v>22.758852005000001</v>
      </c>
    </row>
    <row r="17470" spans="1:3" x14ac:dyDescent="0.25">
      <c r="A17470">
        <v>16010</v>
      </c>
      <c r="B17470" s="1">
        <f>DATE(2043,11,1) + TIME(0,0,0)</f>
        <v>52536</v>
      </c>
      <c r="C17470">
        <v>22.758914948000001</v>
      </c>
    </row>
    <row r="17471" spans="1:3" x14ac:dyDescent="0.25">
      <c r="A17471">
        <v>16040</v>
      </c>
      <c r="B17471" s="1">
        <f>DATE(2043,12,1) + TIME(0,0,0)</f>
        <v>52566</v>
      </c>
      <c r="C17471">
        <v>22.758974075000001</v>
      </c>
    </row>
    <row r="17472" spans="1:3" x14ac:dyDescent="0.25">
      <c r="A17472">
        <v>16071</v>
      </c>
      <c r="B17472" s="1">
        <f>DATE(2044,1,1) + TIME(0,0,0)</f>
        <v>52597</v>
      </c>
      <c r="C17472">
        <v>22.759035109999999</v>
      </c>
    </row>
    <row r="17473" spans="1:3" x14ac:dyDescent="0.25">
      <c r="A17473">
        <v>16102</v>
      </c>
      <c r="B17473" s="1">
        <f>DATE(2044,2,1) + TIME(0,0,0)</f>
        <v>52628</v>
      </c>
      <c r="C17473">
        <v>22.759096146000001</v>
      </c>
    </row>
    <row r="17474" spans="1:3" x14ac:dyDescent="0.25">
      <c r="A17474">
        <v>16131</v>
      </c>
      <c r="B17474" s="1">
        <f>DATE(2044,3,1) + TIME(0,0,0)</f>
        <v>52657</v>
      </c>
      <c r="C17474">
        <v>22.759155273000001</v>
      </c>
    </row>
    <row r="17475" spans="1:3" x14ac:dyDescent="0.25">
      <c r="A17475">
        <v>16162</v>
      </c>
      <c r="B17475" s="1">
        <f>DATE(2044,4,1) + TIME(0,0,0)</f>
        <v>52688</v>
      </c>
      <c r="C17475">
        <v>22.759216308999999</v>
      </c>
    </row>
    <row r="17476" spans="1:3" x14ac:dyDescent="0.25">
      <c r="A17476">
        <v>16192</v>
      </c>
      <c r="B17476" s="1">
        <f>DATE(2044,5,1) + TIME(0,0,0)</f>
        <v>52718</v>
      </c>
      <c r="C17476">
        <v>22.759275435999999</v>
      </c>
    </row>
    <row r="17477" spans="1:3" x14ac:dyDescent="0.25">
      <c r="A17477">
        <v>16223</v>
      </c>
      <c r="B17477" s="1">
        <f>DATE(2044,6,1) + TIME(0,0,0)</f>
        <v>52749</v>
      </c>
      <c r="C17477">
        <v>22.759336472000001</v>
      </c>
    </row>
    <row r="17478" spans="1:3" x14ac:dyDescent="0.25">
      <c r="A17478">
        <v>16253</v>
      </c>
      <c r="B17478" s="1">
        <f>DATE(2044,7,1) + TIME(0,0,0)</f>
        <v>52779</v>
      </c>
      <c r="C17478">
        <v>22.759395599000001</v>
      </c>
    </row>
    <row r="17479" spans="1:3" x14ac:dyDescent="0.25">
      <c r="A17479">
        <v>16284</v>
      </c>
      <c r="B17479" s="1">
        <f>DATE(2044,8,1) + TIME(0,0,0)</f>
        <v>52810</v>
      </c>
      <c r="C17479">
        <v>22.759456634999999</v>
      </c>
    </row>
    <row r="17480" spans="1:3" x14ac:dyDescent="0.25">
      <c r="A17480">
        <v>16315</v>
      </c>
      <c r="B17480" s="1">
        <f>DATE(2044,9,1) + TIME(0,0,0)</f>
        <v>52841</v>
      </c>
      <c r="C17480">
        <v>22.759517670000001</v>
      </c>
    </row>
    <row r="17481" spans="1:3" x14ac:dyDescent="0.25">
      <c r="A17481">
        <v>16345</v>
      </c>
      <c r="B17481" s="1">
        <f>DATE(2044,10,1) + TIME(0,0,0)</f>
        <v>52871</v>
      </c>
      <c r="C17481">
        <v>22.759576797000001</v>
      </c>
    </row>
    <row r="17482" spans="1:3" x14ac:dyDescent="0.25">
      <c r="A17482">
        <v>16376</v>
      </c>
      <c r="B17482" s="1">
        <f>DATE(2044,11,1) + TIME(0,0,0)</f>
        <v>52902</v>
      </c>
      <c r="C17482">
        <v>22.759635925000001</v>
      </c>
    </row>
    <row r="17483" spans="1:3" x14ac:dyDescent="0.25">
      <c r="A17483">
        <v>16406</v>
      </c>
      <c r="B17483" s="1">
        <f>DATE(2044,12,1) + TIME(0,0,0)</f>
        <v>52932</v>
      </c>
      <c r="C17483">
        <v>22.759695053000002</v>
      </c>
    </row>
    <row r="17484" spans="1:3" x14ac:dyDescent="0.25">
      <c r="A17484">
        <v>16437</v>
      </c>
      <c r="B17484" s="1">
        <f>DATE(2045,1,1) + TIME(0,0,0)</f>
        <v>52963</v>
      </c>
      <c r="C17484">
        <v>22.759756088</v>
      </c>
    </row>
    <row r="17485" spans="1:3" x14ac:dyDescent="0.25">
      <c r="A17485">
        <v>16468</v>
      </c>
      <c r="B17485" s="1">
        <f>DATE(2045,2,1) + TIME(0,0,0)</f>
        <v>52994</v>
      </c>
      <c r="C17485">
        <v>22.759817123000001</v>
      </c>
    </row>
    <row r="17486" spans="1:3" x14ac:dyDescent="0.25">
      <c r="A17486">
        <v>16496</v>
      </c>
      <c r="B17486" s="1">
        <f>DATE(2045,3,1) + TIME(0,0,0)</f>
        <v>53022</v>
      </c>
      <c r="C17486">
        <v>22.759870529000001</v>
      </c>
    </row>
    <row r="17487" spans="1:3" x14ac:dyDescent="0.25">
      <c r="A17487">
        <v>16527</v>
      </c>
      <c r="B17487" s="1">
        <f>DATE(2045,4,1) + TIME(0,0,0)</f>
        <v>53053</v>
      </c>
      <c r="C17487">
        <v>22.759931563999999</v>
      </c>
    </row>
    <row r="17488" spans="1:3" x14ac:dyDescent="0.25">
      <c r="A17488">
        <v>16557</v>
      </c>
      <c r="B17488" s="1">
        <f>DATE(2045,5,1) + TIME(0,0,0)</f>
        <v>53083</v>
      </c>
      <c r="C17488">
        <v>22.759988785000001</v>
      </c>
    </row>
    <row r="17489" spans="1:3" x14ac:dyDescent="0.25">
      <c r="A17489">
        <v>16588</v>
      </c>
      <c r="B17489" s="1">
        <f>DATE(2045,6,1) + TIME(0,0,0)</f>
        <v>53114</v>
      </c>
      <c r="C17489">
        <v>22.760049819999999</v>
      </c>
    </row>
    <row r="17490" spans="1:3" x14ac:dyDescent="0.25">
      <c r="A17490">
        <v>16618</v>
      </c>
      <c r="B17490" s="1">
        <f>DATE(2045,7,1) + TIME(0,0,0)</f>
        <v>53144</v>
      </c>
      <c r="C17490">
        <v>22.760108947999999</v>
      </c>
    </row>
    <row r="17491" spans="1:3" x14ac:dyDescent="0.25">
      <c r="A17491">
        <v>16649</v>
      </c>
      <c r="B17491" s="1">
        <f>DATE(2045,8,1) + TIME(0,0,0)</f>
        <v>53175</v>
      </c>
      <c r="C17491">
        <v>22.760168075999999</v>
      </c>
    </row>
    <row r="17492" spans="1:3" x14ac:dyDescent="0.25">
      <c r="A17492">
        <v>16680</v>
      </c>
      <c r="B17492" s="1">
        <f>DATE(2045,9,1) + TIME(0,0,0)</f>
        <v>53206</v>
      </c>
      <c r="C17492">
        <v>22.760227202999999</v>
      </c>
    </row>
    <row r="17493" spans="1:3" x14ac:dyDescent="0.25">
      <c r="A17493">
        <v>16710</v>
      </c>
      <c r="B17493" s="1">
        <f>DATE(2045,10,1) + TIME(0,0,0)</f>
        <v>53236</v>
      </c>
      <c r="C17493">
        <v>22.760286331</v>
      </c>
    </row>
    <row r="17494" spans="1:3" x14ac:dyDescent="0.25">
      <c r="A17494">
        <v>16741</v>
      </c>
      <c r="B17494" s="1">
        <f>DATE(2045,11,1) + TIME(0,0,0)</f>
        <v>53267</v>
      </c>
      <c r="C17494">
        <v>22.760345459</v>
      </c>
    </row>
    <row r="17495" spans="1:3" x14ac:dyDescent="0.25">
      <c r="A17495">
        <v>16771</v>
      </c>
      <c r="B17495" s="1">
        <f>DATE(2045,12,1) + TIME(0,0,0)</f>
        <v>53297</v>
      </c>
      <c r="C17495">
        <v>22.760402678999998</v>
      </c>
    </row>
    <row r="17496" spans="1:3" x14ac:dyDescent="0.25">
      <c r="A17496">
        <v>16802</v>
      </c>
      <c r="B17496" s="1">
        <f>DATE(2046,1,1) + TIME(0,0,0)</f>
        <v>53328</v>
      </c>
      <c r="C17496">
        <v>22.760463715</v>
      </c>
    </row>
    <row r="17497" spans="1:3" x14ac:dyDescent="0.25">
      <c r="A17497">
        <v>16833</v>
      </c>
      <c r="B17497" s="1">
        <f>DATE(2046,2,1) + TIME(0,0,0)</f>
        <v>53359</v>
      </c>
      <c r="C17497">
        <v>22.760522842</v>
      </c>
    </row>
    <row r="17498" spans="1:3" x14ac:dyDescent="0.25">
      <c r="A17498">
        <v>16861</v>
      </c>
      <c r="B17498" s="1">
        <f>DATE(2046,3,1) + TIME(0,0,0)</f>
        <v>53387</v>
      </c>
      <c r="C17498">
        <v>22.760576248</v>
      </c>
    </row>
    <row r="17499" spans="1:3" x14ac:dyDescent="0.25">
      <c r="A17499">
        <v>16892</v>
      </c>
      <c r="B17499" s="1">
        <f>DATE(2046,4,1) + TIME(0,0,0)</f>
        <v>53418</v>
      </c>
      <c r="C17499">
        <v>22.760635376</v>
      </c>
    </row>
    <row r="17500" spans="1:3" x14ac:dyDescent="0.25">
      <c r="A17500">
        <v>16922</v>
      </c>
      <c r="B17500" s="1">
        <f>DATE(2046,5,1) + TIME(0,0,0)</f>
        <v>53448</v>
      </c>
      <c r="C17500">
        <v>22.760692595999998</v>
      </c>
    </row>
    <row r="17501" spans="1:3" x14ac:dyDescent="0.25">
      <c r="A17501">
        <v>16953</v>
      </c>
      <c r="B17501" s="1">
        <f>DATE(2046,6,1) + TIME(0,0,0)</f>
        <v>53479</v>
      </c>
      <c r="C17501">
        <v>22.760751723999999</v>
      </c>
    </row>
    <row r="17502" spans="1:3" x14ac:dyDescent="0.25">
      <c r="A17502">
        <v>16983</v>
      </c>
      <c r="B17502" s="1">
        <f>DATE(2046,7,1) + TIME(0,0,0)</f>
        <v>53509</v>
      </c>
      <c r="C17502">
        <v>22.760810851999999</v>
      </c>
    </row>
    <row r="17503" spans="1:3" x14ac:dyDescent="0.25">
      <c r="A17503">
        <v>17014</v>
      </c>
      <c r="B17503" s="1">
        <f>DATE(2046,8,1) + TIME(0,0,0)</f>
        <v>53540</v>
      </c>
      <c r="C17503">
        <v>22.760869979999999</v>
      </c>
    </row>
    <row r="17504" spans="1:3" x14ac:dyDescent="0.25">
      <c r="A17504">
        <v>17045</v>
      </c>
      <c r="B17504" s="1">
        <f>DATE(2046,9,1) + TIME(0,0,0)</f>
        <v>53571</v>
      </c>
      <c r="C17504">
        <v>22.760927200000001</v>
      </c>
    </row>
    <row r="17505" spans="1:3" x14ac:dyDescent="0.25">
      <c r="A17505">
        <v>17075</v>
      </c>
      <c r="B17505" s="1">
        <f>DATE(2046,10,1) + TIME(0,0,0)</f>
        <v>53601</v>
      </c>
      <c r="C17505">
        <v>22.760984421</v>
      </c>
    </row>
    <row r="17506" spans="1:3" x14ac:dyDescent="0.25">
      <c r="A17506">
        <v>17106</v>
      </c>
      <c r="B17506" s="1">
        <f>DATE(2046,11,1) + TIME(0,0,0)</f>
        <v>53632</v>
      </c>
      <c r="C17506">
        <v>22.761043549</v>
      </c>
    </row>
    <row r="17507" spans="1:3" x14ac:dyDescent="0.25">
      <c r="A17507">
        <v>17136</v>
      </c>
      <c r="B17507" s="1">
        <f>DATE(2046,12,1) + TIME(0,0,0)</f>
        <v>53662</v>
      </c>
      <c r="C17507">
        <v>22.761100768999999</v>
      </c>
    </row>
    <row r="17508" spans="1:3" x14ac:dyDescent="0.25">
      <c r="A17508">
        <v>17167</v>
      </c>
      <c r="B17508" s="1">
        <f>DATE(2047,1,1) + TIME(0,0,0)</f>
        <v>53693</v>
      </c>
      <c r="C17508">
        <v>22.761159896999999</v>
      </c>
    </row>
    <row r="17509" spans="1:3" x14ac:dyDescent="0.25">
      <c r="A17509">
        <v>17198</v>
      </c>
      <c r="B17509" s="1">
        <f>DATE(2047,2,1) + TIME(0,0,0)</f>
        <v>53724</v>
      </c>
      <c r="C17509">
        <v>22.761219024999999</v>
      </c>
    </row>
    <row r="17510" spans="1:3" x14ac:dyDescent="0.25">
      <c r="A17510">
        <v>17226</v>
      </c>
      <c r="B17510" s="1">
        <f>DATE(2047,3,1) + TIME(0,0,0)</f>
        <v>53752</v>
      </c>
      <c r="C17510">
        <v>22.761270523</v>
      </c>
    </row>
    <row r="17511" spans="1:3" x14ac:dyDescent="0.25">
      <c r="A17511">
        <v>17257</v>
      </c>
      <c r="B17511" s="1">
        <f>DATE(2047,4,1) + TIME(0,0,0)</f>
        <v>53783</v>
      </c>
      <c r="C17511">
        <v>22.761329651</v>
      </c>
    </row>
    <row r="17512" spans="1:3" x14ac:dyDescent="0.25">
      <c r="A17512">
        <v>17287</v>
      </c>
      <c r="B17512" s="1">
        <f>DATE(2047,5,1) + TIME(0,0,0)</f>
        <v>53813</v>
      </c>
      <c r="C17512">
        <v>22.761386870999999</v>
      </c>
    </row>
    <row r="17513" spans="1:3" x14ac:dyDescent="0.25">
      <c r="A17513">
        <v>17318</v>
      </c>
      <c r="B17513" s="1">
        <f>DATE(2047,6,1) + TIME(0,0,0)</f>
        <v>53844</v>
      </c>
      <c r="C17513">
        <v>22.761444092000001</v>
      </c>
    </row>
    <row r="17514" spans="1:3" x14ac:dyDescent="0.25">
      <c r="A17514">
        <v>17348</v>
      </c>
      <c r="B17514" s="1">
        <f>DATE(2047,7,1) + TIME(0,0,0)</f>
        <v>53874</v>
      </c>
      <c r="C17514">
        <v>22.761501312</v>
      </c>
    </row>
    <row r="17515" spans="1:3" x14ac:dyDescent="0.25">
      <c r="A17515">
        <v>17379</v>
      </c>
      <c r="B17515" s="1">
        <f>DATE(2047,8,1) + TIME(0,0,0)</f>
        <v>53905</v>
      </c>
      <c r="C17515">
        <v>22.761558532999999</v>
      </c>
    </row>
    <row r="17516" spans="1:3" x14ac:dyDescent="0.25">
      <c r="A17516">
        <v>17410</v>
      </c>
      <c r="B17516" s="1">
        <f>DATE(2047,9,1) + TIME(0,0,0)</f>
        <v>53936</v>
      </c>
      <c r="C17516">
        <v>22.761617660999999</v>
      </c>
    </row>
    <row r="17517" spans="1:3" x14ac:dyDescent="0.25">
      <c r="A17517">
        <v>17440</v>
      </c>
      <c r="B17517" s="1">
        <f>DATE(2047,10,1) + TIME(0,0,0)</f>
        <v>53966</v>
      </c>
      <c r="C17517">
        <v>22.761672974</v>
      </c>
    </row>
    <row r="17518" spans="1:3" x14ac:dyDescent="0.25">
      <c r="A17518">
        <v>17471</v>
      </c>
      <c r="B17518" s="1">
        <f>DATE(2047,11,1) + TIME(0,0,0)</f>
        <v>53997</v>
      </c>
      <c r="C17518">
        <v>22.761732101</v>
      </c>
    </row>
    <row r="17519" spans="1:3" x14ac:dyDescent="0.25">
      <c r="A17519">
        <v>17501</v>
      </c>
      <c r="B17519" s="1">
        <f>DATE(2047,12,1) + TIME(0,0,0)</f>
        <v>54027</v>
      </c>
      <c r="C17519">
        <v>22.761787415000001</v>
      </c>
    </row>
    <row r="17520" spans="1:3" x14ac:dyDescent="0.25">
      <c r="A17520">
        <v>17532</v>
      </c>
      <c r="B17520" s="1">
        <f>DATE(2048,1,1) + TIME(0,0,0)</f>
        <v>54058</v>
      </c>
      <c r="C17520">
        <v>22.761844634999999</v>
      </c>
    </row>
    <row r="17521" spans="1:3" x14ac:dyDescent="0.25">
      <c r="A17521">
        <v>17563</v>
      </c>
      <c r="B17521" s="1">
        <f>DATE(2048,2,1) + TIME(0,0,0)</f>
        <v>54089</v>
      </c>
      <c r="C17521">
        <v>22.761903762999999</v>
      </c>
    </row>
    <row r="17522" spans="1:3" x14ac:dyDescent="0.25">
      <c r="A17522">
        <v>17592</v>
      </c>
      <c r="B17522" s="1">
        <f>DATE(2048,3,1) + TIME(0,0,0)</f>
        <v>54118</v>
      </c>
      <c r="C17522">
        <v>22.761957168999999</v>
      </c>
    </row>
    <row r="17523" spans="1:3" x14ac:dyDescent="0.25">
      <c r="A17523">
        <v>17623</v>
      </c>
      <c r="B17523" s="1">
        <f>DATE(2048,4,1) + TIME(0,0,0)</f>
        <v>54149</v>
      </c>
      <c r="C17523">
        <v>22.762014389000001</v>
      </c>
    </row>
    <row r="17524" spans="1:3" x14ac:dyDescent="0.25">
      <c r="A17524">
        <v>17653</v>
      </c>
      <c r="B17524" s="1">
        <f>DATE(2048,5,1) + TIME(0,0,0)</f>
        <v>54179</v>
      </c>
      <c r="C17524">
        <v>22.762069702000002</v>
      </c>
    </row>
    <row r="17525" spans="1:3" x14ac:dyDescent="0.25">
      <c r="A17525">
        <v>17684</v>
      </c>
      <c r="B17525" s="1">
        <f>DATE(2048,6,1) + TIME(0,0,0)</f>
        <v>54210</v>
      </c>
      <c r="C17525">
        <v>22.762128830000002</v>
      </c>
    </row>
    <row r="17526" spans="1:3" x14ac:dyDescent="0.25">
      <c r="A17526">
        <v>17714</v>
      </c>
      <c r="B17526" s="1">
        <f>DATE(2048,7,1) + TIME(0,0,0)</f>
        <v>54240</v>
      </c>
      <c r="C17526">
        <v>22.762184142999999</v>
      </c>
    </row>
    <row r="17527" spans="1:3" x14ac:dyDescent="0.25">
      <c r="A17527">
        <v>17745</v>
      </c>
      <c r="B17527" s="1">
        <f>DATE(2048,8,1) + TIME(0,0,0)</f>
        <v>54271</v>
      </c>
      <c r="C17527">
        <v>22.762241364000001</v>
      </c>
    </row>
    <row r="17528" spans="1:3" x14ac:dyDescent="0.25">
      <c r="A17528">
        <v>17776</v>
      </c>
      <c r="B17528" s="1">
        <f>DATE(2048,9,1) + TIME(0,0,0)</f>
        <v>54302</v>
      </c>
      <c r="C17528">
        <v>22.762298584</v>
      </c>
    </row>
    <row r="17529" spans="1:3" x14ac:dyDescent="0.25">
      <c r="A17529">
        <v>17806</v>
      </c>
      <c r="B17529" s="1">
        <f>DATE(2048,10,1) + TIME(0,0,0)</f>
        <v>54332</v>
      </c>
      <c r="C17529">
        <v>22.762353897000001</v>
      </c>
    </row>
    <row r="17530" spans="1:3" x14ac:dyDescent="0.25">
      <c r="A17530">
        <v>17837</v>
      </c>
      <c r="B17530" s="1">
        <f>DATE(2048,11,1) + TIME(0,0,0)</f>
        <v>54363</v>
      </c>
      <c r="C17530">
        <v>22.762411117999999</v>
      </c>
    </row>
    <row r="17531" spans="1:3" x14ac:dyDescent="0.25">
      <c r="A17531">
        <v>17867</v>
      </c>
      <c r="B17531" s="1">
        <f>DATE(2048,12,1) + TIME(0,0,0)</f>
        <v>54393</v>
      </c>
      <c r="C17531">
        <v>22.762466431</v>
      </c>
    </row>
    <row r="17532" spans="1:3" x14ac:dyDescent="0.25">
      <c r="A17532">
        <v>17898</v>
      </c>
      <c r="B17532" s="1">
        <f>DATE(2049,1,1) + TIME(0,0,0)</f>
        <v>54424</v>
      </c>
      <c r="C17532">
        <v>22.762521744000001</v>
      </c>
    </row>
    <row r="17533" spans="1:3" x14ac:dyDescent="0.25">
      <c r="A17533">
        <v>17929</v>
      </c>
      <c r="B17533" s="1">
        <f>DATE(2049,2,1) + TIME(0,0,0)</f>
        <v>54455</v>
      </c>
      <c r="C17533">
        <v>22.762578963999999</v>
      </c>
    </row>
    <row r="17534" spans="1:3" x14ac:dyDescent="0.25">
      <c r="A17534">
        <v>17957</v>
      </c>
      <c r="B17534" s="1">
        <f>DATE(2049,3,1) + TIME(0,0,0)</f>
        <v>54483</v>
      </c>
      <c r="C17534">
        <v>22.762630463000001</v>
      </c>
    </row>
    <row r="17535" spans="1:3" x14ac:dyDescent="0.25">
      <c r="A17535">
        <v>17988</v>
      </c>
      <c r="B17535" s="1">
        <f>DATE(2049,4,1) + TIME(0,0,0)</f>
        <v>54514</v>
      </c>
      <c r="C17535">
        <v>22.762687682999999</v>
      </c>
    </row>
    <row r="17536" spans="1:3" x14ac:dyDescent="0.25">
      <c r="A17536">
        <v>18018</v>
      </c>
      <c r="B17536" s="1">
        <f>DATE(2049,5,1) + TIME(0,0,0)</f>
        <v>54544</v>
      </c>
      <c r="C17536">
        <v>22.762742996</v>
      </c>
    </row>
    <row r="17537" spans="1:3" x14ac:dyDescent="0.25">
      <c r="A17537">
        <v>18049</v>
      </c>
      <c r="B17537" s="1">
        <f>DATE(2049,6,1) + TIME(0,0,0)</f>
        <v>54575</v>
      </c>
      <c r="C17537">
        <v>22.762798309000001</v>
      </c>
    </row>
    <row r="17538" spans="1:3" x14ac:dyDescent="0.25">
      <c r="A17538">
        <v>18079</v>
      </c>
      <c r="B17538" s="1">
        <f>DATE(2049,7,1) + TIME(0,0,0)</f>
        <v>54605</v>
      </c>
      <c r="C17538">
        <v>22.762853622000002</v>
      </c>
    </row>
    <row r="17539" spans="1:3" x14ac:dyDescent="0.25">
      <c r="A17539">
        <v>18110</v>
      </c>
      <c r="B17539" s="1">
        <f>DATE(2049,8,1) + TIME(0,0,0)</f>
        <v>54636</v>
      </c>
      <c r="C17539">
        <v>22.762910843</v>
      </c>
    </row>
    <row r="17540" spans="1:3" x14ac:dyDescent="0.25">
      <c r="A17540">
        <v>18141</v>
      </c>
      <c r="B17540" s="1">
        <f>DATE(2049,9,1) + TIME(0,0,0)</f>
        <v>54667</v>
      </c>
      <c r="C17540">
        <v>22.762966156000001</v>
      </c>
    </row>
    <row r="17541" spans="1:3" x14ac:dyDescent="0.25">
      <c r="A17541">
        <v>18171</v>
      </c>
      <c r="B17541" s="1">
        <f>DATE(2049,10,1) + TIME(0,0,0)</f>
        <v>54697</v>
      </c>
      <c r="C17541">
        <v>22.763021469000002</v>
      </c>
    </row>
    <row r="17542" spans="1:3" x14ac:dyDescent="0.25">
      <c r="A17542">
        <v>18202</v>
      </c>
      <c r="B17542" s="1">
        <f>DATE(2049,11,1) + TIME(0,0,0)</f>
        <v>54728</v>
      </c>
      <c r="C17542">
        <v>22.763076781999999</v>
      </c>
    </row>
    <row r="17543" spans="1:3" x14ac:dyDescent="0.25">
      <c r="A17543">
        <v>18232</v>
      </c>
      <c r="B17543" s="1">
        <f>DATE(2049,12,1) + TIME(0,0,0)</f>
        <v>54758</v>
      </c>
      <c r="C17543">
        <v>22.763132095</v>
      </c>
    </row>
    <row r="17544" spans="1:3" x14ac:dyDescent="0.25">
      <c r="A17544">
        <v>18263</v>
      </c>
      <c r="B17544" s="1">
        <f>DATE(2050,1,1) + TIME(0,0,0)</f>
        <v>54789</v>
      </c>
      <c r="C17544">
        <v>22.763187408</v>
      </c>
    </row>
    <row r="17546" spans="1:3" x14ac:dyDescent="0.25">
      <c r="A17546" t="s">
        <v>32</v>
      </c>
    </row>
    <row r="17548" spans="1:3" x14ac:dyDescent="0.25">
      <c r="A17548" t="s">
        <v>1</v>
      </c>
      <c r="B17548" t="s">
        <v>2</v>
      </c>
      <c r="C17548" t="s">
        <v>3</v>
      </c>
    </row>
    <row r="17549" spans="1:3" x14ac:dyDescent="0.25">
      <c r="A17549">
        <v>0</v>
      </c>
      <c r="B17549" s="1">
        <f>DATE(2000,1,1) + TIME(0,0,0)</f>
        <v>36526</v>
      </c>
      <c r="C17549">
        <v>0</v>
      </c>
    </row>
    <row r="17550" spans="1:3" x14ac:dyDescent="0.25">
      <c r="A17550">
        <v>31</v>
      </c>
      <c r="B17550" s="1">
        <f>DATE(2000,2,1) + TIME(0,0,0)</f>
        <v>36557</v>
      </c>
      <c r="C17550">
        <v>5.7226920127999996</v>
      </c>
    </row>
    <row r="17551" spans="1:3" x14ac:dyDescent="0.25">
      <c r="A17551">
        <v>60</v>
      </c>
      <c r="B17551" s="1">
        <f>DATE(2000,3,1) + TIME(0,0,0)</f>
        <v>36586</v>
      </c>
      <c r="C17551">
        <v>9.1949367523000003</v>
      </c>
    </row>
    <row r="17552" spans="1:3" x14ac:dyDescent="0.25">
      <c r="A17552">
        <v>91</v>
      </c>
      <c r="B17552" s="1">
        <f>DATE(2000,4,1) + TIME(0,0,0)</f>
        <v>36617</v>
      </c>
      <c r="C17552">
        <v>11.357319832</v>
      </c>
    </row>
    <row r="17553" spans="1:3" x14ac:dyDescent="0.25">
      <c r="A17553">
        <v>121</v>
      </c>
      <c r="B17553" s="1">
        <f>DATE(2000,5,1) + TIME(0,0,0)</f>
        <v>36647</v>
      </c>
      <c r="C17553">
        <v>12.956974983</v>
      </c>
    </row>
    <row r="17554" spans="1:3" x14ac:dyDescent="0.25">
      <c r="A17554">
        <v>152</v>
      </c>
      <c r="B17554" s="1">
        <f>DATE(2000,6,1) + TIME(0,0,0)</f>
        <v>36678</v>
      </c>
      <c r="C17554">
        <v>14.417805672</v>
      </c>
    </row>
    <row r="17555" spans="1:3" x14ac:dyDescent="0.25">
      <c r="A17555">
        <v>182</v>
      </c>
      <c r="B17555" s="1">
        <f>DATE(2000,7,1) + TIME(0,0,0)</f>
        <v>36708</v>
      </c>
      <c r="C17555">
        <v>15.698703766</v>
      </c>
    </row>
    <row r="17556" spans="1:3" x14ac:dyDescent="0.25">
      <c r="A17556">
        <v>213</v>
      </c>
      <c r="B17556" s="1">
        <f>DATE(2000,8,1) + TIME(0,0,0)</f>
        <v>36739</v>
      </c>
      <c r="C17556">
        <v>16.902530670000001</v>
      </c>
    </row>
    <row r="17557" spans="1:3" x14ac:dyDescent="0.25">
      <c r="A17557">
        <v>244</v>
      </c>
      <c r="B17557" s="1">
        <f>DATE(2000,9,1) + TIME(0,0,0)</f>
        <v>36770</v>
      </c>
      <c r="C17557">
        <v>17.93765831</v>
      </c>
    </row>
    <row r="17558" spans="1:3" x14ac:dyDescent="0.25">
      <c r="A17558">
        <v>274</v>
      </c>
      <c r="B17558" s="1">
        <f>DATE(2000,10,1) + TIME(0,0,0)</f>
        <v>36800</v>
      </c>
      <c r="C17558">
        <v>18.761407852000001</v>
      </c>
    </row>
    <row r="17559" spans="1:3" x14ac:dyDescent="0.25">
      <c r="A17559">
        <v>305</v>
      </c>
      <c r="B17559" s="1">
        <f>DATE(2000,11,1) + TIME(0,0,0)</f>
        <v>36831</v>
      </c>
      <c r="C17559">
        <v>19.496564865</v>
      </c>
    </row>
    <row r="17560" spans="1:3" x14ac:dyDescent="0.25">
      <c r="A17560">
        <v>335</v>
      </c>
      <c r="B17560" s="1">
        <f>DATE(2000,12,1) + TIME(0,0,0)</f>
        <v>36861</v>
      </c>
      <c r="C17560">
        <v>20.140630722000001</v>
      </c>
    </row>
    <row r="17561" spans="1:3" x14ac:dyDescent="0.25">
      <c r="A17561">
        <v>366</v>
      </c>
      <c r="B17561" s="1">
        <f>DATE(2001,1,1) + TIME(0,0,0)</f>
        <v>36892</v>
      </c>
      <c r="C17561">
        <v>20.7467556</v>
      </c>
    </row>
    <row r="17562" spans="1:3" x14ac:dyDescent="0.25">
      <c r="A17562">
        <v>397</v>
      </c>
      <c r="B17562" s="1">
        <f>DATE(2001,2,1) + TIME(0,0,0)</f>
        <v>36923</v>
      </c>
      <c r="C17562">
        <v>21.292573929</v>
      </c>
    </row>
    <row r="17563" spans="1:3" x14ac:dyDescent="0.25">
      <c r="A17563">
        <v>425</v>
      </c>
      <c r="B17563" s="1">
        <f>DATE(2001,3,1) + TIME(0,0,0)</f>
        <v>36951</v>
      </c>
      <c r="C17563">
        <v>21.735097884999998</v>
      </c>
    </row>
    <row r="17564" spans="1:3" x14ac:dyDescent="0.25">
      <c r="A17564">
        <v>456</v>
      </c>
      <c r="B17564" s="1">
        <f>DATE(2001,4,1) + TIME(0,0,0)</f>
        <v>36982</v>
      </c>
      <c r="C17564">
        <v>22.167446135999999</v>
      </c>
    </row>
    <row r="17565" spans="1:3" x14ac:dyDescent="0.25">
      <c r="A17565">
        <v>486</v>
      </c>
      <c r="B17565" s="1">
        <f>DATE(2001,5,1) + TIME(0,0,0)</f>
        <v>37012</v>
      </c>
      <c r="C17565">
        <v>22.531137466000001</v>
      </c>
    </row>
    <row r="17566" spans="1:3" x14ac:dyDescent="0.25">
      <c r="A17566">
        <v>517</v>
      </c>
      <c r="B17566" s="1">
        <f>DATE(2001,6,1) + TIME(0,0,0)</f>
        <v>37043</v>
      </c>
      <c r="C17566">
        <v>22.864494323999999</v>
      </c>
    </row>
    <row r="17567" spans="1:3" x14ac:dyDescent="0.25">
      <c r="A17567">
        <v>547</v>
      </c>
      <c r="B17567" s="1">
        <f>DATE(2001,7,1) + TIME(0,0,0)</f>
        <v>37073</v>
      </c>
      <c r="C17567">
        <v>23.153806685999999</v>
      </c>
    </row>
    <row r="17568" spans="1:3" x14ac:dyDescent="0.25">
      <c r="A17568">
        <v>578</v>
      </c>
      <c r="B17568" s="1">
        <f>DATE(2001,8,1) + TIME(0,0,0)</f>
        <v>37104</v>
      </c>
      <c r="C17568">
        <v>23.420930861999999</v>
      </c>
    </row>
    <row r="17569" spans="1:3" x14ac:dyDescent="0.25">
      <c r="A17569">
        <v>609</v>
      </c>
      <c r="B17569" s="1">
        <f>DATE(2001,9,1) + TIME(0,0,0)</f>
        <v>37135</v>
      </c>
      <c r="C17569">
        <v>23.658126831000001</v>
      </c>
    </row>
    <row r="17570" spans="1:3" x14ac:dyDescent="0.25">
      <c r="A17570">
        <v>639</v>
      </c>
      <c r="B17570" s="1">
        <f>DATE(2001,10,1) + TIME(0,0,0)</f>
        <v>37165</v>
      </c>
      <c r="C17570">
        <v>23.866420745999999</v>
      </c>
    </row>
    <row r="17571" spans="1:3" x14ac:dyDescent="0.25">
      <c r="A17571">
        <v>670</v>
      </c>
      <c r="B17571" s="1">
        <f>DATE(2001,11,1) + TIME(0,0,0)</f>
        <v>37196</v>
      </c>
      <c r="C17571">
        <v>24.060625076000001</v>
      </c>
    </row>
    <row r="17572" spans="1:3" x14ac:dyDescent="0.25">
      <c r="A17572">
        <v>700</v>
      </c>
      <c r="B17572" s="1">
        <f>DATE(2001,12,1) + TIME(0,0,0)</f>
        <v>37226</v>
      </c>
      <c r="C17572">
        <v>24.228160857999999</v>
      </c>
    </row>
    <row r="17573" spans="1:3" x14ac:dyDescent="0.25">
      <c r="A17573">
        <v>731</v>
      </c>
      <c r="B17573" s="1">
        <f>DATE(2002,1,1) + TIME(0,0,0)</f>
        <v>37257</v>
      </c>
      <c r="C17573">
        <v>24.382352828999998</v>
      </c>
    </row>
    <row r="17574" spans="1:3" x14ac:dyDescent="0.25">
      <c r="A17574">
        <v>762</v>
      </c>
      <c r="B17574" s="1">
        <f>DATE(2002,2,1) + TIME(0,0,0)</f>
        <v>37288</v>
      </c>
      <c r="C17574">
        <v>24.518421173</v>
      </c>
    </row>
    <row r="17575" spans="1:3" x14ac:dyDescent="0.25">
      <c r="A17575">
        <v>790</v>
      </c>
      <c r="B17575" s="1">
        <f>DATE(2002,3,1) + TIME(0,0,0)</f>
        <v>37316</v>
      </c>
      <c r="C17575">
        <v>24.628341675000001</v>
      </c>
    </row>
    <row r="17576" spans="1:3" x14ac:dyDescent="0.25">
      <c r="A17576">
        <v>821</v>
      </c>
      <c r="B17576" s="1">
        <f>DATE(2002,4,1) + TIME(0,0,0)</f>
        <v>37347</v>
      </c>
      <c r="C17576">
        <v>24.739826202</v>
      </c>
    </row>
    <row r="17577" spans="1:3" x14ac:dyDescent="0.25">
      <c r="A17577">
        <v>851</v>
      </c>
      <c r="B17577" s="1">
        <f>DATE(2002,5,1) + TIME(0,0,0)</f>
        <v>37377</v>
      </c>
      <c r="C17577">
        <v>24.837764740000001</v>
      </c>
    </row>
    <row r="17578" spans="1:3" x14ac:dyDescent="0.25">
      <c r="A17578">
        <v>882</v>
      </c>
      <c r="B17578" s="1">
        <f>DATE(2002,6,1) + TIME(0,0,0)</f>
        <v>37408</v>
      </c>
      <c r="C17578">
        <v>24.929771422999998</v>
      </c>
    </row>
    <row r="17579" spans="1:3" x14ac:dyDescent="0.25">
      <c r="A17579">
        <v>912</v>
      </c>
      <c r="B17579" s="1">
        <f>DATE(2002,7,1) + TIME(0,0,0)</f>
        <v>37438</v>
      </c>
      <c r="C17579">
        <v>25.009878158999999</v>
      </c>
    </row>
    <row r="17580" spans="1:3" x14ac:dyDescent="0.25">
      <c r="A17580">
        <v>943</v>
      </c>
      <c r="B17580" s="1">
        <f>DATE(2002,8,1) + TIME(0,0,0)</f>
        <v>37469</v>
      </c>
      <c r="C17580">
        <v>25.083831787000001</v>
      </c>
    </row>
    <row r="17581" spans="1:3" x14ac:dyDescent="0.25">
      <c r="A17581">
        <v>974</v>
      </c>
      <c r="B17581" s="1">
        <f>DATE(2002,9,1) + TIME(0,0,0)</f>
        <v>37500</v>
      </c>
      <c r="C17581">
        <v>25.149587630999999</v>
      </c>
    </row>
    <row r="17582" spans="1:3" x14ac:dyDescent="0.25">
      <c r="A17582">
        <v>1004</v>
      </c>
      <c r="B17582" s="1">
        <f>DATE(2002,10,1) + TIME(0,0,0)</f>
        <v>37530</v>
      </c>
      <c r="C17582">
        <v>25.206039429</v>
      </c>
    </row>
    <row r="17583" spans="1:3" x14ac:dyDescent="0.25">
      <c r="A17583">
        <v>1035</v>
      </c>
      <c r="B17583" s="1">
        <f>DATE(2002,11,1) + TIME(0,0,0)</f>
        <v>37561</v>
      </c>
      <c r="C17583">
        <v>25.256591796999999</v>
      </c>
    </row>
    <row r="17584" spans="1:3" x14ac:dyDescent="0.25">
      <c r="A17584">
        <v>1065</v>
      </c>
      <c r="B17584" s="1">
        <f>DATE(2002,12,1) + TIME(0,0,0)</f>
        <v>37591</v>
      </c>
      <c r="C17584">
        <v>25.298580170000001</v>
      </c>
    </row>
    <row r="17585" spans="1:3" x14ac:dyDescent="0.25">
      <c r="A17585">
        <v>1096</v>
      </c>
      <c r="B17585" s="1">
        <f>DATE(2003,1,1) + TIME(0,0,0)</f>
        <v>37622</v>
      </c>
      <c r="C17585">
        <v>25.336208343999999</v>
      </c>
    </row>
    <row r="17586" spans="1:3" x14ac:dyDescent="0.25">
      <c r="A17586">
        <v>1127</v>
      </c>
      <c r="B17586" s="1">
        <f>DATE(2003,2,1) + TIME(0,0,0)</f>
        <v>37653</v>
      </c>
      <c r="C17586">
        <v>25.36894989</v>
      </c>
    </row>
    <row r="17587" spans="1:3" x14ac:dyDescent="0.25">
      <c r="A17587">
        <v>1155</v>
      </c>
      <c r="B17587" s="1">
        <f>DATE(2003,3,1) + TIME(0,0,0)</f>
        <v>37681</v>
      </c>
      <c r="C17587">
        <v>25.395215988</v>
      </c>
    </row>
    <row r="17588" spans="1:3" x14ac:dyDescent="0.25">
      <c r="A17588">
        <v>1186</v>
      </c>
      <c r="B17588" s="1">
        <f>DATE(2003,4,1) + TIME(0,0,0)</f>
        <v>37712</v>
      </c>
      <c r="C17588">
        <v>25.421436310000001</v>
      </c>
    </row>
    <row r="17589" spans="1:3" x14ac:dyDescent="0.25">
      <c r="A17589">
        <v>1216</v>
      </c>
      <c r="B17589" s="1">
        <f>DATE(2003,5,1) + TIME(0,0,0)</f>
        <v>37742</v>
      </c>
      <c r="C17589">
        <v>25.444318770999999</v>
      </c>
    </row>
    <row r="17590" spans="1:3" x14ac:dyDescent="0.25">
      <c r="A17590">
        <v>1247</v>
      </c>
      <c r="B17590" s="1">
        <f>DATE(2003,6,1) + TIME(0,0,0)</f>
        <v>37773</v>
      </c>
      <c r="C17590">
        <v>25.465610504000001</v>
      </c>
    </row>
    <row r="17591" spans="1:3" x14ac:dyDescent="0.25">
      <c r="A17591">
        <v>1277</v>
      </c>
      <c r="B17591" s="1">
        <f>DATE(2003,7,1) + TIME(0,0,0)</f>
        <v>37803</v>
      </c>
      <c r="C17591">
        <v>25.484033584999999</v>
      </c>
    </row>
    <row r="17592" spans="1:3" x14ac:dyDescent="0.25">
      <c r="A17592">
        <v>1308</v>
      </c>
      <c r="B17592" s="1">
        <f>DATE(2003,8,1) + TIME(0,0,0)</f>
        <v>37834</v>
      </c>
      <c r="C17592">
        <v>25.500883102</v>
      </c>
    </row>
    <row r="17593" spans="1:3" x14ac:dyDescent="0.25">
      <c r="A17593">
        <v>1339</v>
      </c>
      <c r="B17593" s="1">
        <f>DATE(2003,9,1) + TIME(0,0,0)</f>
        <v>37865</v>
      </c>
      <c r="C17593">
        <v>25.516574859999999</v>
      </c>
    </row>
    <row r="17594" spans="1:3" x14ac:dyDescent="0.25">
      <c r="A17594">
        <v>1369</v>
      </c>
      <c r="B17594" s="1">
        <f>DATE(2003,10,1) + TIME(0,0,0)</f>
        <v>37895</v>
      </c>
      <c r="C17594">
        <v>25.531042099</v>
      </c>
    </row>
    <row r="17595" spans="1:3" x14ac:dyDescent="0.25">
      <c r="A17595">
        <v>1400</v>
      </c>
      <c r="B17595" s="1">
        <f>DATE(2003,11,1) + TIME(0,0,0)</f>
        <v>37926</v>
      </c>
      <c r="C17595">
        <v>25.545068741000001</v>
      </c>
    </row>
    <row r="17596" spans="1:3" x14ac:dyDescent="0.25">
      <c r="A17596">
        <v>1430</v>
      </c>
      <c r="B17596" s="1">
        <f>DATE(2003,12,1) + TIME(0,0,0)</f>
        <v>37956</v>
      </c>
      <c r="C17596">
        <v>25.557704926</v>
      </c>
    </row>
    <row r="17597" spans="1:3" x14ac:dyDescent="0.25">
      <c r="A17597">
        <v>1461</v>
      </c>
      <c r="B17597" s="1">
        <f>DATE(2004,1,1) + TIME(0,0,0)</f>
        <v>37987</v>
      </c>
      <c r="C17597">
        <v>25.569787979000001</v>
      </c>
    </row>
    <row r="17598" spans="1:3" x14ac:dyDescent="0.25">
      <c r="A17598">
        <v>1492</v>
      </c>
      <c r="B17598" s="1">
        <f>DATE(2004,2,1) + TIME(0,0,0)</f>
        <v>38018</v>
      </c>
      <c r="C17598">
        <v>25.580902099999999</v>
      </c>
    </row>
    <row r="17599" spans="1:3" x14ac:dyDescent="0.25">
      <c r="A17599">
        <v>1521</v>
      </c>
      <c r="B17599" s="1">
        <f>DATE(2004,3,1) + TIME(0,0,0)</f>
        <v>38047</v>
      </c>
      <c r="C17599">
        <v>25.590438843000001</v>
      </c>
    </row>
    <row r="17600" spans="1:3" x14ac:dyDescent="0.25">
      <c r="A17600">
        <v>1552</v>
      </c>
      <c r="B17600" s="1">
        <f>DATE(2004,4,1) + TIME(0,0,0)</f>
        <v>38078</v>
      </c>
      <c r="C17600">
        <v>25.599775313999999</v>
      </c>
    </row>
    <row r="17601" spans="1:3" x14ac:dyDescent="0.25">
      <c r="A17601">
        <v>1582</v>
      </c>
      <c r="B17601" s="1">
        <f>DATE(2004,5,1) + TIME(0,0,0)</f>
        <v>38108</v>
      </c>
      <c r="C17601">
        <v>25.608173369999999</v>
      </c>
    </row>
    <row r="17602" spans="1:3" x14ac:dyDescent="0.25">
      <c r="A17602">
        <v>1613</v>
      </c>
      <c r="B17602" s="1">
        <f>DATE(2004,6,1) + TIME(0,0,0)</f>
        <v>38139</v>
      </c>
      <c r="C17602">
        <v>25.61636734</v>
      </c>
    </row>
    <row r="17603" spans="1:3" x14ac:dyDescent="0.25">
      <c r="A17603">
        <v>1643</v>
      </c>
      <c r="B17603" s="1">
        <f>DATE(2004,7,1) + TIME(0,0,0)</f>
        <v>38169</v>
      </c>
      <c r="C17603">
        <v>25.623922348000001</v>
      </c>
    </row>
    <row r="17604" spans="1:3" x14ac:dyDescent="0.25">
      <c r="A17604">
        <v>1674</v>
      </c>
      <c r="B17604" s="1">
        <f>DATE(2004,8,1) + TIME(0,0,0)</f>
        <v>38200</v>
      </c>
      <c r="C17604">
        <v>25.631317139</v>
      </c>
    </row>
    <row r="17605" spans="1:3" x14ac:dyDescent="0.25">
      <c r="A17605">
        <v>1705</v>
      </c>
      <c r="B17605" s="1">
        <f>DATE(2004,9,1) + TIME(0,0,0)</f>
        <v>38231</v>
      </c>
      <c r="C17605">
        <v>25.638288498000001</v>
      </c>
    </row>
    <row r="17606" spans="1:3" x14ac:dyDescent="0.25">
      <c r="A17606">
        <v>1735</v>
      </c>
      <c r="B17606" s="1">
        <f>DATE(2004,10,1) + TIME(0,0,0)</f>
        <v>38261</v>
      </c>
      <c r="C17606">
        <v>25.644718170000001</v>
      </c>
    </row>
    <row r="17607" spans="1:3" x14ac:dyDescent="0.25">
      <c r="A17607">
        <v>1766</v>
      </c>
      <c r="B17607" s="1">
        <f>DATE(2004,11,1) + TIME(0,0,0)</f>
        <v>38292</v>
      </c>
      <c r="C17607">
        <v>25.651062012000001</v>
      </c>
    </row>
    <row r="17608" spans="1:3" x14ac:dyDescent="0.25">
      <c r="A17608">
        <v>1796</v>
      </c>
      <c r="B17608" s="1">
        <f>DATE(2004,12,1) + TIME(0,0,0)</f>
        <v>38322</v>
      </c>
      <c r="C17608">
        <v>25.656930923000001</v>
      </c>
    </row>
    <row r="17609" spans="1:3" x14ac:dyDescent="0.25">
      <c r="A17609">
        <v>1827</v>
      </c>
      <c r="B17609" s="1">
        <f>DATE(2005,1,1) + TIME(0,0,0)</f>
        <v>38353</v>
      </c>
      <c r="C17609">
        <v>25.662734985</v>
      </c>
    </row>
    <row r="17610" spans="1:3" x14ac:dyDescent="0.25">
      <c r="A17610">
        <v>1858</v>
      </c>
      <c r="B17610" s="1">
        <f>DATE(2005,2,1) + TIME(0,0,0)</f>
        <v>38384</v>
      </c>
      <c r="C17610">
        <v>25.668292998999998</v>
      </c>
    </row>
    <row r="17611" spans="1:3" x14ac:dyDescent="0.25">
      <c r="A17611">
        <v>1886</v>
      </c>
      <c r="B17611" s="1">
        <f>DATE(2005,3,1) + TIME(0,0,0)</f>
        <v>38412</v>
      </c>
      <c r="C17611">
        <v>25.673114776999999</v>
      </c>
    </row>
    <row r="17612" spans="1:3" x14ac:dyDescent="0.25">
      <c r="A17612">
        <v>1917</v>
      </c>
      <c r="B17612" s="1">
        <f>DATE(2005,4,1) + TIME(0,0,0)</f>
        <v>38443</v>
      </c>
      <c r="C17612">
        <v>25.678249358999999</v>
      </c>
    </row>
    <row r="17613" spans="1:3" x14ac:dyDescent="0.25">
      <c r="A17613">
        <v>1947</v>
      </c>
      <c r="B17613" s="1">
        <f>DATE(2005,5,1) + TIME(0,0,0)</f>
        <v>38473</v>
      </c>
      <c r="C17613">
        <v>25.683025359999998</v>
      </c>
    </row>
    <row r="17614" spans="1:3" x14ac:dyDescent="0.25">
      <c r="A17614">
        <v>1978</v>
      </c>
      <c r="B17614" s="1">
        <f>DATE(2005,6,1) + TIME(0,0,0)</f>
        <v>38504</v>
      </c>
      <c r="C17614">
        <v>25.687774657999999</v>
      </c>
    </row>
    <row r="17615" spans="1:3" x14ac:dyDescent="0.25">
      <c r="A17615">
        <v>2008</v>
      </c>
      <c r="B17615" s="1">
        <f>DATE(2005,7,1) + TIME(0,0,0)</f>
        <v>38534</v>
      </c>
      <c r="C17615">
        <v>25.692203522</v>
      </c>
    </row>
    <row r="17616" spans="1:3" x14ac:dyDescent="0.25">
      <c r="A17616">
        <v>2039</v>
      </c>
      <c r="B17616" s="1">
        <f>DATE(2005,8,1) + TIME(0,0,0)</f>
        <v>38565</v>
      </c>
      <c r="C17616">
        <v>25.696617126</v>
      </c>
    </row>
    <row r="17617" spans="1:3" x14ac:dyDescent="0.25">
      <c r="A17617">
        <v>2070</v>
      </c>
      <c r="B17617" s="1">
        <f>DATE(2005,9,1) + TIME(0,0,0)</f>
        <v>38596</v>
      </c>
      <c r="C17617">
        <v>25.700876235999999</v>
      </c>
    </row>
    <row r="17618" spans="1:3" x14ac:dyDescent="0.25">
      <c r="A17618">
        <v>2100</v>
      </c>
      <c r="B17618" s="1">
        <f>DATE(2005,10,1) + TIME(0,0,0)</f>
        <v>38626</v>
      </c>
      <c r="C17618">
        <v>25.704862595000002</v>
      </c>
    </row>
    <row r="17619" spans="1:3" x14ac:dyDescent="0.25">
      <c r="A17619">
        <v>2131</v>
      </c>
      <c r="B17619" s="1">
        <f>DATE(2005,11,1) + TIME(0,0,0)</f>
        <v>38657</v>
      </c>
      <c r="C17619">
        <v>25.708850860999998</v>
      </c>
    </row>
    <row r="17620" spans="1:3" x14ac:dyDescent="0.25">
      <c r="A17620">
        <v>2161</v>
      </c>
      <c r="B17620" s="1">
        <f>DATE(2005,12,1) + TIME(0,0,0)</f>
        <v>38687</v>
      </c>
      <c r="C17620">
        <v>25.712593079000001</v>
      </c>
    </row>
    <row r="17621" spans="1:3" x14ac:dyDescent="0.25">
      <c r="A17621">
        <v>2192</v>
      </c>
      <c r="B17621" s="1">
        <f>DATE(2006,1,1) + TIME(0,0,0)</f>
        <v>38718</v>
      </c>
      <c r="C17621">
        <v>25.716344833000001</v>
      </c>
    </row>
    <row r="17622" spans="1:3" x14ac:dyDescent="0.25">
      <c r="A17622">
        <v>2223</v>
      </c>
      <c r="B17622" s="1">
        <f>DATE(2006,2,1) + TIME(0,0,0)</f>
        <v>38749</v>
      </c>
      <c r="C17622">
        <v>25.719991684</v>
      </c>
    </row>
    <row r="17623" spans="1:3" x14ac:dyDescent="0.25">
      <c r="A17623">
        <v>2251</v>
      </c>
      <c r="B17623" s="1">
        <f>DATE(2006,3,1) + TIME(0,0,0)</f>
        <v>38777</v>
      </c>
      <c r="C17623">
        <v>25.72319603</v>
      </c>
    </row>
    <row r="17624" spans="1:3" x14ac:dyDescent="0.25">
      <c r="A17624">
        <v>2282</v>
      </c>
      <c r="B17624" s="1">
        <f>DATE(2006,4,1) + TIME(0,0,0)</f>
        <v>38808</v>
      </c>
      <c r="C17624">
        <v>25.726654053000001</v>
      </c>
    </row>
    <row r="17625" spans="1:3" x14ac:dyDescent="0.25">
      <c r="A17625">
        <v>2312</v>
      </c>
      <c r="B17625" s="1">
        <f>DATE(2006,5,1) + TIME(0,0,0)</f>
        <v>38838</v>
      </c>
      <c r="C17625">
        <v>25.729913711999998</v>
      </c>
    </row>
    <row r="17626" spans="1:3" x14ac:dyDescent="0.25">
      <c r="A17626">
        <v>2343</v>
      </c>
      <c r="B17626" s="1">
        <f>DATE(2006,6,1) + TIME(0,0,0)</f>
        <v>38869</v>
      </c>
      <c r="C17626">
        <v>25.733200072999999</v>
      </c>
    </row>
    <row r="17627" spans="1:3" x14ac:dyDescent="0.25">
      <c r="A17627">
        <v>2373</v>
      </c>
      <c r="B17627" s="1">
        <f>DATE(2006,7,1) + TIME(0,0,0)</f>
        <v>38899</v>
      </c>
      <c r="C17627">
        <v>25.736301422</v>
      </c>
    </row>
    <row r="17628" spans="1:3" x14ac:dyDescent="0.25">
      <c r="A17628">
        <v>2404</v>
      </c>
      <c r="B17628" s="1">
        <f>DATE(2006,8,1) + TIME(0,0,0)</f>
        <v>38930</v>
      </c>
      <c r="C17628">
        <v>25.739435195999999</v>
      </c>
    </row>
    <row r="17629" spans="1:3" x14ac:dyDescent="0.25">
      <c r="A17629">
        <v>2435</v>
      </c>
      <c r="B17629" s="1">
        <f>DATE(2006,9,1) + TIME(0,0,0)</f>
        <v>38961</v>
      </c>
      <c r="C17629">
        <v>25.742496490000001</v>
      </c>
    </row>
    <row r="17630" spans="1:3" x14ac:dyDescent="0.25">
      <c r="A17630">
        <v>2465</v>
      </c>
      <c r="B17630" s="1">
        <f>DATE(2006,10,1) + TIME(0,0,0)</f>
        <v>38991</v>
      </c>
      <c r="C17630">
        <v>25.745397568000001</v>
      </c>
    </row>
    <row r="17631" spans="1:3" x14ac:dyDescent="0.25">
      <c r="A17631">
        <v>2496</v>
      </c>
      <c r="B17631" s="1">
        <f>DATE(2006,11,1) + TIME(0,0,0)</f>
        <v>39022</v>
      </c>
      <c r="C17631">
        <v>25.748334884999998</v>
      </c>
    </row>
    <row r="17632" spans="1:3" x14ac:dyDescent="0.25">
      <c r="A17632">
        <v>2526</v>
      </c>
      <c r="B17632" s="1">
        <f>DATE(2006,12,1) + TIME(0,0,0)</f>
        <v>39052</v>
      </c>
      <c r="C17632">
        <v>25.751123428</v>
      </c>
    </row>
    <row r="17633" spans="1:3" x14ac:dyDescent="0.25">
      <c r="A17633">
        <v>2557</v>
      </c>
      <c r="B17633" s="1">
        <f>DATE(2007,1,1) + TIME(0,0,0)</f>
        <v>39083</v>
      </c>
      <c r="C17633">
        <v>25.75394249</v>
      </c>
    </row>
    <row r="17634" spans="1:3" x14ac:dyDescent="0.25">
      <c r="A17634">
        <v>2588</v>
      </c>
      <c r="B17634" s="1">
        <f>DATE(2007,2,1) + TIME(0,0,0)</f>
        <v>39114</v>
      </c>
      <c r="C17634">
        <v>25.756690978999998</v>
      </c>
    </row>
    <row r="17635" spans="1:3" x14ac:dyDescent="0.25">
      <c r="A17635">
        <v>2616</v>
      </c>
      <c r="B17635" s="1">
        <f>DATE(2007,3,1) + TIME(0,0,0)</f>
        <v>39142</v>
      </c>
      <c r="C17635">
        <v>25.759111403999999</v>
      </c>
    </row>
    <row r="17636" spans="1:3" x14ac:dyDescent="0.25">
      <c r="A17636">
        <v>2647</v>
      </c>
      <c r="B17636" s="1">
        <f>DATE(2007,4,1) + TIME(0,0,0)</f>
        <v>39173</v>
      </c>
      <c r="C17636">
        <v>25.761728287</v>
      </c>
    </row>
    <row r="17637" spans="1:3" x14ac:dyDescent="0.25">
      <c r="A17637">
        <v>2677</v>
      </c>
      <c r="B17637" s="1">
        <f>DATE(2007,5,1) + TIME(0,0,0)</f>
        <v>39203</v>
      </c>
      <c r="C17637">
        <v>25.764200210999999</v>
      </c>
    </row>
    <row r="17638" spans="1:3" x14ac:dyDescent="0.25">
      <c r="A17638">
        <v>2708</v>
      </c>
      <c r="B17638" s="1">
        <f>DATE(2007,6,1) + TIME(0,0,0)</f>
        <v>39234</v>
      </c>
      <c r="C17638">
        <v>25.766691208000001</v>
      </c>
    </row>
    <row r="17639" spans="1:3" x14ac:dyDescent="0.25">
      <c r="A17639">
        <v>2738</v>
      </c>
      <c r="B17639" s="1">
        <f>DATE(2007,7,1) + TIME(0,0,0)</f>
        <v>39264</v>
      </c>
      <c r="C17639">
        <v>25.769046783</v>
      </c>
    </row>
    <row r="17640" spans="1:3" x14ac:dyDescent="0.25">
      <c r="A17640">
        <v>2769</v>
      </c>
      <c r="B17640" s="1">
        <f>DATE(2007,8,1) + TIME(0,0,0)</f>
        <v>39295</v>
      </c>
      <c r="C17640">
        <v>25.771419524999999</v>
      </c>
    </row>
    <row r="17641" spans="1:3" x14ac:dyDescent="0.25">
      <c r="A17641">
        <v>2800</v>
      </c>
      <c r="B17641" s="1">
        <f>DATE(2007,9,1) + TIME(0,0,0)</f>
        <v>39326</v>
      </c>
      <c r="C17641">
        <v>25.773736954</v>
      </c>
    </row>
    <row r="17642" spans="1:3" x14ac:dyDescent="0.25">
      <c r="A17642">
        <v>2830</v>
      </c>
      <c r="B17642" s="1">
        <f>DATE(2007,10,1) + TIME(0,0,0)</f>
        <v>39356</v>
      </c>
      <c r="C17642">
        <v>25.775924683</v>
      </c>
    </row>
    <row r="17643" spans="1:3" x14ac:dyDescent="0.25">
      <c r="A17643">
        <v>2861</v>
      </c>
      <c r="B17643" s="1">
        <f>DATE(2007,11,1) + TIME(0,0,0)</f>
        <v>39387</v>
      </c>
      <c r="C17643">
        <v>25.778129578000001</v>
      </c>
    </row>
    <row r="17644" spans="1:3" x14ac:dyDescent="0.25">
      <c r="A17644">
        <v>2891</v>
      </c>
      <c r="B17644" s="1">
        <f>DATE(2007,12,1) + TIME(0,0,0)</f>
        <v>39417</v>
      </c>
      <c r="C17644">
        <v>25.780216217</v>
      </c>
    </row>
    <row r="17645" spans="1:3" x14ac:dyDescent="0.25">
      <c r="A17645">
        <v>2922</v>
      </c>
      <c r="B17645" s="1">
        <f>DATE(2008,1,1) + TIME(0,0,0)</f>
        <v>39448</v>
      </c>
      <c r="C17645">
        <v>25.782320023</v>
      </c>
    </row>
    <row r="17646" spans="1:3" x14ac:dyDescent="0.25">
      <c r="A17646">
        <v>2953</v>
      </c>
      <c r="B17646" s="1">
        <f>DATE(2008,2,1) + TIME(0,0,0)</f>
        <v>39479</v>
      </c>
      <c r="C17646">
        <v>25.784376143999999</v>
      </c>
    </row>
    <row r="17647" spans="1:3" x14ac:dyDescent="0.25">
      <c r="A17647">
        <v>2982</v>
      </c>
      <c r="B17647" s="1">
        <f>DATE(2008,3,1) + TIME(0,0,0)</f>
        <v>39508</v>
      </c>
      <c r="C17647">
        <v>25.786258698000001</v>
      </c>
    </row>
    <row r="17648" spans="1:3" x14ac:dyDescent="0.25">
      <c r="A17648">
        <v>3013</v>
      </c>
      <c r="B17648" s="1">
        <f>DATE(2008,4,1) + TIME(0,0,0)</f>
        <v>39539</v>
      </c>
      <c r="C17648">
        <v>25.788225174000001</v>
      </c>
    </row>
    <row r="17649" spans="1:3" x14ac:dyDescent="0.25">
      <c r="A17649">
        <v>3043</v>
      </c>
      <c r="B17649" s="1">
        <f>DATE(2008,5,1) + TIME(0,0,0)</f>
        <v>39569</v>
      </c>
      <c r="C17649">
        <v>25.790088654000002</v>
      </c>
    </row>
    <row r="17650" spans="1:3" x14ac:dyDescent="0.25">
      <c r="A17650">
        <v>3074</v>
      </c>
      <c r="B17650" s="1">
        <f>DATE(2008,6,1) + TIME(0,0,0)</f>
        <v>39600</v>
      </c>
      <c r="C17650">
        <v>25.791973114000001</v>
      </c>
    </row>
    <row r="17651" spans="1:3" x14ac:dyDescent="0.25">
      <c r="A17651">
        <v>3104</v>
      </c>
      <c r="B17651" s="1">
        <f>DATE(2008,7,1) + TIME(0,0,0)</f>
        <v>39630</v>
      </c>
      <c r="C17651">
        <v>25.793760299999999</v>
      </c>
    </row>
    <row r="17652" spans="1:3" x14ac:dyDescent="0.25">
      <c r="A17652">
        <v>3135</v>
      </c>
      <c r="B17652" s="1">
        <f>DATE(2008,8,1) + TIME(0,0,0)</f>
        <v>39661</v>
      </c>
      <c r="C17652">
        <v>25.795570374</v>
      </c>
    </row>
    <row r="17653" spans="1:3" x14ac:dyDescent="0.25">
      <c r="A17653">
        <v>3166</v>
      </c>
      <c r="B17653" s="1">
        <f>DATE(2008,9,1) + TIME(0,0,0)</f>
        <v>39692</v>
      </c>
      <c r="C17653">
        <v>25.797344207999998</v>
      </c>
    </row>
    <row r="17654" spans="1:3" x14ac:dyDescent="0.25">
      <c r="A17654">
        <v>3196</v>
      </c>
      <c r="B17654" s="1">
        <f>DATE(2008,10,1) + TIME(0,0,0)</f>
        <v>39722</v>
      </c>
      <c r="C17654">
        <v>25.799028397000001</v>
      </c>
    </row>
    <row r="17655" spans="1:3" x14ac:dyDescent="0.25">
      <c r="A17655">
        <v>3227</v>
      </c>
      <c r="B17655" s="1">
        <f>DATE(2008,11,1) + TIME(0,0,0)</f>
        <v>39753</v>
      </c>
      <c r="C17655">
        <v>25.800737381000001</v>
      </c>
    </row>
    <row r="17656" spans="1:3" x14ac:dyDescent="0.25">
      <c r="A17656">
        <v>3257</v>
      </c>
      <c r="B17656" s="1">
        <f>DATE(2008,12,1) + TIME(0,0,0)</f>
        <v>39783</v>
      </c>
      <c r="C17656">
        <v>25.802360534999998</v>
      </c>
    </row>
    <row r="17657" spans="1:3" x14ac:dyDescent="0.25">
      <c r="A17657">
        <v>3288</v>
      </c>
      <c r="B17657" s="1">
        <f>DATE(2009,1,1) + TIME(0,0,0)</f>
        <v>39814</v>
      </c>
      <c r="C17657">
        <v>25.804006576999999</v>
      </c>
    </row>
    <row r="17658" spans="1:3" x14ac:dyDescent="0.25">
      <c r="A17658">
        <v>3319</v>
      </c>
      <c r="B17658" s="1">
        <f>DATE(2009,2,1) + TIME(0,0,0)</f>
        <v>39845</v>
      </c>
      <c r="C17658">
        <v>25.805625916</v>
      </c>
    </row>
    <row r="17659" spans="1:3" x14ac:dyDescent="0.25">
      <c r="A17659">
        <v>3347</v>
      </c>
      <c r="B17659" s="1">
        <f>DATE(2009,3,1) + TIME(0,0,0)</f>
        <v>39873</v>
      </c>
      <c r="C17659">
        <v>25.807064056000002</v>
      </c>
    </row>
    <row r="17660" spans="1:3" x14ac:dyDescent="0.25">
      <c r="A17660">
        <v>3378</v>
      </c>
      <c r="B17660" s="1">
        <f>DATE(2009,4,1) + TIME(0,0,0)</f>
        <v>39904</v>
      </c>
      <c r="C17660">
        <v>25.80862999</v>
      </c>
    </row>
    <row r="17661" spans="1:3" x14ac:dyDescent="0.25">
      <c r="A17661">
        <v>3408</v>
      </c>
      <c r="B17661" s="1">
        <f>DATE(2009,5,1) + TIME(0,0,0)</f>
        <v>39934</v>
      </c>
      <c r="C17661">
        <v>25.810121536</v>
      </c>
    </row>
    <row r="17662" spans="1:3" x14ac:dyDescent="0.25">
      <c r="A17662">
        <v>3439</v>
      </c>
      <c r="B17662" s="1">
        <f>DATE(2009,6,1) + TIME(0,0,0)</f>
        <v>39965</v>
      </c>
      <c r="C17662">
        <v>25.811637877999999</v>
      </c>
    </row>
    <row r="17663" spans="1:3" x14ac:dyDescent="0.25">
      <c r="A17663">
        <v>3469</v>
      </c>
      <c r="B17663" s="1">
        <f>DATE(2009,7,1) + TIME(0,0,0)</f>
        <v>39995</v>
      </c>
      <c r="C17663">
        <v>25.813083648999999</v>
      </c>
    </row>
    <row r="17664" spans="1:3" x14ac:dyDescent="0.25">
      <c r="A17664">
        <v>3500</v>
      </c>
      <c r="B17664" s="1">
        <f>DATE(2009,8,1) + TIME(0,0,0)</f>
        <v>40026</v>
      </c>
      <c r="C17664">
        <v>25.814556121999999</v>
      </c>
    </row>
    <row r="17665" spans="1:3" x14ac:dyDescent="0.25">
      <c r="A17665">
        <v>3531</v>
      </c>
      <c r="B17665" s="1">
        <f>DATE(2009,9,1) + TIME(0,0,0)</f>
        <v>40057</v>
      </c>
      <c r="C17665">
        <v>25.816003799000001</v>
      </c>
    </row>
    <row r="17666" spans="1:3" x14ac:dyDescent="0.25">
      <c r="A17666">
        <v>3561</v>
      </c>
      <c r="B17666" s="1">
        <f>DATE(2009,10,1) + TIME(0,0,0)</f>
        <v>40087</v>
      </c>
      <c r="C17666">
        <v>25.817386627000001</v>
      </c>
    </row>
    <row r="17667" spans="1:3" x14ac:dyDescent="0.25">
      <c r="A17667">
        <v>3592</v>
      </c>
      <c r="B17667" s="1">
        <f>DATE(2009,11,1) + TIME(0,0,0)</f>
        <v>40118</v>
      </c>
      <c r="C17667">
        <v>25.81879425</v>
      </c>
    </row>
    <row r="17668" spans="1:3" x14ac:dyDescent="0.25">
      <c r="A17668">
        <v>3622</v>
      </c>
      <c r="B17668" s="1">
        <f>DATE(2009,12,1) + TIME(0,0,0)</f>
        <v>40148</v>
      </c>
      <c r="C17668">
        <v>25.820138930999999</v>
      </c>
    </row>
    <row r="17669" spans="1:3" x14ac:dyDescent="0.25">
      <c r="A17669">
        <v>3653</v>
      </c>
      <c r="B17669" s="1">
        <f>DATE(2010,1,1) + TIME(0,0,0)</f>
        <v>40179</v>
      </c>
      <c r="C17669">
        <v>25.821510315000001</v>
      </c>
    </row>
    <row r="17670" spans="1:3" x14ac:dyDescent="0.25">
      <c r="A17670">
        <v>3684</v>
      </c>
      <c r="B17670" s="1">
        <f>DATE(2010,2,1) + TIME(0,0,0)</f>
        <v>40210</v>
      </c>
      <c r="C17670">
        <v>25.822862624999999</v>
      </c>
    </row>
    <row r="17671" spans="1:3" x14ac:dyDescent="0.25">
      <c r="A17671">
        <v>3712</v>
      </c>
      <c r="B17671" s="1">
        <f>DATE(2010,3,1) + TIME(0,0,0)</f>
        <v>40238</v>
      </c>
      <c r="C17671">
        <v>25.824069977000001</v>
      </c>
    </row>
    <row r="17672" spans="1:3" x14ac:dyDescent="0.25">
      <c r="A17672">
        <v>3743</v>
      </c>
      <c r="B17672" s="1">
        <f>DATE(2010,4,1) + TIME(0,0,0)</f>
        <v>40269</v>
      </c>
      <c r="C17672">
        <v>25.825389862000002</v>
      </c>
    </row>
    <row r="17673" spans="1:3" x14ac:dyDescent="0.25">
      <c r="A17673">
        <v>3773</v>
      </c>
      <c r="B17673" s="1">
        <f>DATE(2010,5,1) + TIME(0,0,0)</f>
        <v>40299</v>
      </c>
      <c r="C17673">
        <v>25.826652527</v>
      </c>
    </row>
    <row r="17674" spans="1:3" x14ac:dyDescent="0.25">
      <c r="A17674">
        <v>3804</v>
      </c>
      <c r="B17674" s="1">
        <f>DATE(2010,6,1) + TIME(0,0,0)</f>
        <v>40330</v>
      </c>
      <c r="C17674">
        <v>25.827943802</v>
      </c>
    </row>
    <row r="17675" spans="1:3" x14ac:dyDescent="0.25">
      <c r="A17675">
        <v>3834</v>
      </c>
      <c r="B17675" s="1">
        <f>DATE(2010,7,1) + TIME(0,0,0)</f>
        <v>40360</v>
      </c>
      <c r="C17675">
        <v>25.829177856000001</v>
      </c>
    </row>
    <row r="17676" spans="1:3" x14ac:dyDescent="0.25">
      <c r="A17676">
        <v>3865</v>
      </c>
      <c r="B17676" s="1">
        <f>DATE(2010,8,1) + TIME(0,0,0)</f>
        <v>40391</v>
      </c>
      <c r="C17676">
        <v>25.830438613999998</v>
      </c>
    </row>
    <row r="17677" spans="1:3" x14ac:dyDescent="0.25">
      <c r="A17677">
        <v>3896</v>
      </c>
      <c r="B17677" s="1">
        <f>DATE(2010,9,1) + TIME(0,0,0)</f>
        <v>40422</v>
      </c>
      <c r="C17677">
        <v>25.831687927000001</v>
      </c>
    </row>
    <row r="17678" spans="1:3" x14ac:dyDescent="0.25">
      <c r="A17678">
        <v>3926</v>
      </c>
      <c r="B17678" s="1">
        <f>DATE(2010,10,1) + TIME(0,0,0)</f>
        <v>40452</v>
      </c>
      <c r="C17678">
        <v>25.832881926999999</v>
      </c>
    </row>
    <row r="17679" spans="1:3" x14ac:dyDescent="0.25">
      <c r="A17679">
        <v>3957</v>
      </c>
      <c r="B17679" s="1">
        <f>DATE(2010,11,1) + TIME(0,0,0)</f>
        <v>40483</v>
      </c>
      <c r="C17679">
        <v>25.834106445</v>
      </c>
    </row>
    <row r="17680" spans="1:3" x14ac:dyDescent="0.25">
      <c r="A17680">
        <v>3987</v>
      </c>
      <c r="B17680" s="1">
        <f>DATE(2010,12,1) + TIME(0,0,0)</f>
        <v>40513</v>
      </c>
      <c r="C17680">
        <v>25.835277557000001</v>
      </c>
    </row>
    <row r="17681" spans="1:3" x14ac:dyDescent="0.25">
      <c r="A17681">
        <v>4018</v>
      </c>
      <c r="B17681" s="1">
        <f>DATE(2011,1,1) + TIME(0,0,0)</f>
        <v>40544</v>
      </c>
      <c r="C17681">
        <v>25.836479186999998</v>
      </c>
    </row>
    <row r="17682" spans="1:3" x14ac:dyDescent="0.25">
      <c r="A17682">
        <v>4049</v>
      </c>
      <c r="B17682" s="1">
        <f>DATE(2011,2,1) + TIME(0,0,0)</f>
        <v>40575</v>
      </c>
      <c r="C17682">
        <v>25.837669373000001</v>
      </c>
    </row>
    <row r="17683" spans="1:3" x14ac:dyDescent="0.25">
      <c r="A17683">
        <v>4077</v>
      </c>
      <c r="B17683" s="1">
        <f>DATE(2011,3,1) + TIME(0,0,0)</f>
        <v>40603</v>
      </c>
      <c r="C17683">
        <v>25.838733673</v>
      </c>
    </row>
    <row r="17684" spans="1:3" x14ac:dyDescent="0.25">
      <c r="A17684">
        <v>4108</v>
      </c>
      <c r="B17684" s="1">
        <f>DATE(2011,4,1) + TIME(0,0,0)</f>
        <v>40634</v>
      </c>
      <c r="C17684">
        <v>25.839904785000002</v>
      </c>
    </row>
    <row r="17685" spans="1:3" x14ac:dyDescent="0.25">
      <c r="A17685">
        <v>4138</v>
      </c>
      <c r="B17685" s="1">
        <f>DATE(2011,5,1) + TIME(0,0,0)</f>
        <v>40664</v>
      </c>
      <c r="C17685">
        <v>25.841028214000001</v>
      </c>
    </row>
    <row r="17686" spans="1:3" x14ac:dyDescent="0.25">
      <c r="A17686">
        <v>4169</v>
      </c>
      <c r="B17686" s="1">
        <f>DATE(2011,6,1) + TIME(0,0,0)</f>
        <v>40695</v>
      </c>
      <c r="C17686">
        <v>25.842180251999999</v>
      </c>
    </row>
    <row r="17687" spans="1:3" x14ac:dyDescent="0.25">
      <c r="A17687">
        <v>4199</v>
      </c>
      <c r="B17687" s="1">
        <f>DATE(2011,7,1) + TIME(0,0,0)</f>
        <v>40725</v>
      </c>
      <c r="C17687">
        <v>25.843286513999999</v>
      </c>
    </row>
    <row r="17688" spans="1:3" x14ac:dyDescent="0.25">
      <c r="A17688">
        <v>4230</v>
      </c>
      <c r="B17688" s="1">
        <f>DATE(2011,8,1) + TIME(0,0,0)</f>
        <v>40756</v>
      </c>
      <c r="C17688">
        <v>25.844423293999998</v>
      </c>
    </row>
    <row r="17689" spans="1:3" x14ac:dyDescent="0.25">
      <c r="A17689">
        <v>4261</v>
      </c>
      <c r="B17689" s="1">
        <f>DATE(2011,9,1) + TIME(0,0,0)</f>
        <v>40787</v>
      </c>
      <c r="C17689">
        <v>25.845550537000001</v>
      </c>
    </row>
    <row r="17690" spans="1:3" x14ac:dyDescent="0.25">
      <c r="A17690">
        <v>4291</v>
      </c>
      <c r="B17690" s="1">
        <f>DATE(2011,10,1) + TIME(0,0,0)</f>
        <v>40817</v>
      </c>
      <c r="C17690">
        <v>25.846633911000001</v>
      </c>
    </row>
    <row r="17691" spans="1:3" x14ac:dyDescent="0.25">
      <c r="A17691">
        <v>4322</v>
      </c>
      <c r="B17691" s="1">
        <f>DATE(2011,11,1) + TIME(0,0,0)</f>
        <v>40848</v>
      </c>
      <c r="C17691">
        <v>25.847747803000001</v>
      </c>
    </row>
    <row r="17692" spans="1:3" x14ac:dyDescent="0.25">
      <c r="A17692">
        <v>4352</v>
      </c>
      <c r="B17692" s="1">
        <f>DATE(2011,12,1) + TIME(0,0,0)</f>
        <v>40878</v>
      </c>
      <c r="C17692">
        <v>25.848819732999999</v>
      </c>
    </row>
    <row r="17693" spans="1:3" x14ac:dyDescent="0.25">
      <c r="A17693">
        <v>4383</v>
      </c>
      <c r="B17693" s="1">
        <f>DATE(2012,1,1) + TIME(0,0,0)</f>
        <v>40909</v>
      </c>
      <c r="C17693">
        <v>25.849920272999999</v>
      </c>
    </row>
    <row r="17694" spans="1:3" x14ac:dyDescent="0.25">
      <c r="A17694">
        <v>4414</v>
      </c>
      <c r="B17694" s="1">
        <f>DATE(2012,2,1) + TIME(0,0,0)</f>
        <v>40940</v>
      </c>
      <c r="C17694">
        <v>25.851013183999999</v>
      </c>
    </row>
    <row r="17695" spans="1:3" x14ac:dyDescent="0.25">
      <c r="A17695">
        <v>4443</v>
      </c>
      <c r="B17695" s="1">
        <f>DATE(2012,3,1) + TIME(0,0,0)</f>
        <v>40969</v>
      </c>
      <c r="C17695">
        <v>25.852031707999998</v>
      </c>
    </row>
    <row r="17696" spans="1:3" x14ac:dyDescent="0.25">
      <c r="A17696">
        <v>4474</v>
      </c>
      <c r="B17696" s="1">
        <f>DATE(2012,4,1) + TIME(0,0,0)</f>
        <v>41000</v>
      </c>
      <c r="C17696">
        <v>25.853115081999999</v>
      </c>
    </row>
    <row r="17697" spans="1:3" x14ac:dyDescent="0.25">
      <c r="A17697">
        <v>4504</v>
      </c>
      <c r="B17697" s="1">
        <f>DATE(2012,5,1) + TIME(0,0,0)</f>
        <v>41030</v>
      </c>
      <c r="C17697">
        <v>25.854160309000001</v>
      </c>
    </row>
    <row r="17698" spans="1:3" x14ac:dyDescent="0.25">
      <c r="A17698">
        <v>4535</v>
      </c>
      <c r="B17698" s="1">
        <f>DATE(2012,6,1) + TIME(0,0,0)</f>
        <v>41061</v>
      </c>
      <c r="C17698">
        <v>25.855232238999999</v>
      </c>
    </row>
    <row r="17699" spans="1:3" x14ac:dyDescent="0.25">
      <c r="A17699">
        <v>4565</v>
      </c>
      <c r="B17699" s="1">
        <f>DATE(2012,7,1) + TIME(0,0,0)</f>
        <v>41091</v>
      </c>
      <c r="C17699">
        <v>25.856267929000001</v>
      </c>
    </row>
    <row r="17700" spans="1:3" x14ac:dyDescent="0.25">
      <c r="A17700">
        <v>4596</v>
      </c>
      <c r="B17700" s="1">
        <f>DATE(2012,8,1) + TIME(0,0,0)</f>
        <v>41122</v>
      </c>
      <c r="C17700">
        <v>25.857332230000001</v>
      </c>
    </row>
    <row r="17701" spans="1:3" x14ac:dyDescent="0.25">
      <c r="A17701">
        <v>4627</v>
      </c>
      <c r="B17701" s="1">
        <f>DATE(2012,9,1) + TIME(0,0,0)</f>
        <v>41153</v>
      </c>
      <c r="C17701">
        <v>25.858392715000001</v>
      </c>
    </row>
    <row r="17702" spans="1:3" x14ac:dyDescent="0.25">
      <c r="A17702">
        <v>4657</v>
      </c>
      <c r="B17702" s="1">
        <f>DATE(2012,10,1) + TIME(0,0,0)</f>
        <v>41183</v>
      </c>
      <c r="C17702">
        <v>25.859415053999999</v>
      </c>
    </row>
    <row r="17703" spans="1:3" x14ac:dyDescent="0.25">
      <c r="A17703">
        <v>4688</v>
      </c>
      <c r="B17703" s="1">
        <f>DATE(2012,11,1) + TIME(0,0,0)</f>
        <v>41214</v>
      </c>
      <c r="C17703">
        <v>25.860467911000001</v>
      </c>
    </row>
    <row r="17704" spans="1:3" x14ac:dyDescent="0.25">
      <c r="A17704">
        <v>4718</v>
      </c>
      <c r="B17704" s="1">
        <f>DATE(2012,12,1) + TIME(0,0,0)</f>
        <v>41244</v>
      </c>
      <c r="C17704">
        <v>25.861484527999998</v>
      </c>
    </row>
    <row r="17705" spans="1:3" x14ac:dyDescent="0.25">
      <c r="A17705">
        <v>4749</v>
      </c>
      <c r="B17705" s="1">
        <f>DATE(2013,1,1) + TIME(0,0,0)</f>
        <v>41275</v>
      </c>
      <c r="C17705">
        <v>25.862531661999999</v>
      </c>
    </row>
    <row r="17706" spans="1:3" x14ac:dyDescent="0.25">
      <c r="A17706">
        <v>4780</v>
      </c>
      <c r="B17706" s="1">
        <f>DATE(2013,2,1) + TIME(0,0,0)</f>
        <v>41306</v>
      </c>
      <c r="C17706">
        <v>25.863574981999999</v>
      </c>
    </row>
    <row r="17707" spans="1:3" x14ac:dyDescent="0.25">
      <c r="A17707">
        <v>4808</v>
      </c>
      <c r="B17707" s="1">
        <f>DATE(2013,3,1) + TIME(0,0,0)</f>
        <v>41334</v>
      </c>
      <c r="C17707">
        <v>25.864513397</v>
      </c>
    </row>
    <row r="17708" spans="1:3" x14ac:dyDescent="0.25">
      <c r="A17708">
        <v>4839</v>
      </c>
      <c r="B17708" s="1">
        <f>DATE(2013,4,1) + TIME(0,0,0)</f>
        <v>41365</v>
      </c>
      <c r="C17708">
        <v>25.865552902000001</v>
      </c>
    </row>
    <row r="17709" spans="1:3" x14ac:dyDescent="0.25">
      <c r="A17709">
        <v>4869</v>
      </c>
      <c r="B17709" s="1">
        <f>DATE(2013,5,1) + TIME(0,0,0)</f>
        <v>41395</v>
      </c>
      <c r="C17709">
        <v>25.866554260000001</v>
      </c>
    </row>
    <row r="17710" spans="1:3" x14ac:dyDescent="0.25">
      <c r="A17710">
        <v>4900</v>
      </c>
      <c r="B17710" s="1">
        <f>DATE(2013,6,1) + TIME(0,0,0)</f>
        <v>41426</v>
      </c>
      <c r="C17710">
        <v>25.867588043000001</v>
      </c>
    </row>
    <row r="17711" spans="1:3" x14ac:dyDescent="0.25">
      <c r="A17711">
        <v>4930</v>
      </c>
      <c r="B17711" s="1">
        <f>DATE(2013,7,1) + TIME(0,0,0)</f>
        <v>41456</v>
      </c>
      <c r="C17711">
        <v>25.868585586999998</v>
      </c>
    </row>
    <row r="17712" spans="1:3" x14ac:dyDescent="0.25">
      <c r="A17712">
        <v>4961</v>
      </c>
      <c r="B17712" s="1">
        <f>DATE(2013,8,1) + TIME(0,0,0)</f>
        <v>41487</v>
      </c>
      <c r="C17712">
        <v>25.869615554999999</v>
      </c>
    </row>
    <row r="17713" spans="1:3" x14ac:dyDescent="0.25">
      <c r="A17713">
        <v>4992</v>
      </c>
      <c r="B17713" s="1">
        <f>DATE(2013,9,1) + TIME(0,0,0)</f>
        <v>41518</v>
      </c>
      <c r="C17713">
        <v>25.870643615999999</v>
      </c>
    </row>
    <row r="17714" spans="1:3" x14ac:dyDescent="0.25">
      <c r="A17714">
        <v>5022</v>
      </c>
      <c r="B17714" s="1">
        <f>DATE(2013,10,1) + TIME(0,0,0)</f>
        <v>41548</v>
      </c>
      <c r="C17714">
        <v>25.871635436999998</v>
      </c>
    </row>
    <row r="17715" spans="1:3" x14ac:dyDescent="0.25">
      <c r="A17715">
        <v>5053</v>
      </c>
      <c r="B17715" s="1">
        <f>DATE(2013,11,1) + TIME(0,0,0)</f>
        <v>41579</v>
      </c>
      <c r="C17715">
        <v>25.872659682999998</v>
      </c>
    </row>
    <row r="17716" spans="1:3" x14ac:dyDescent="0.25">
      <c r="A17716">
        <v>5083</v>
      </c>
      <c r="B17716" s="1">
        <f>DATE(2013,12,1) + TIME(0,0,0)</f>
        <v>41609</v>
      </c>
      <c r="C17716">
        <v>25.873649597</v>
      </c>
    </row>
    <row r="17717" spans="1:3" x14ac:dyDescent="0.25">
      <c r="A17717">
        <v>5114</v>
      </c>
      <c r="B17717" s="1">
        <f>DATE(2014,1,1) + TIME(0,0,0)</f>
        <v>41640</v>
      </c>
      <c r="C17717">
        <v>25.874670029000001</v>
      </c>
    </row>
    <row r="17718" spans="1:3" x14ac:dyDescent="0.25">
      <c r="A17718">
        <v>5145</v>
      </c>
      <c r="B17718" s="1">
        <f>DATE(2014,2,1) + TIME(0,0,0)</f>
        <v>41671</v>
      </c>
      <c r="C17718">
        <v>25.875690460000001</v>
      </c>
    </row>
    <row r="17719" spans="1:3" x14ac:dyDescent="0.25">
      <c r="A17719">
        <v>5173</v>
      </c>
      <c r="B17719" s="1">
        <f>DATE(2014,3,1) + TIME(0,0,0)</f>
        <v>41699</v>
      </c>
      <c r="C17719">
        <v>25.876611709999999</v>
      </c>
    </row>
    <row r="17720" spans="1:3" x14ac:dyDescent="0.25">
      <c r="A17720">
        <v>5204</v>
      </c>
      <c r="B17720" s="1">
        <f>DATE(2014,4,1) + TIME(0,0,0)</f>
        <v>41730</v>
      </c>
      <c r="C17720">
        <v>25.877630234000002</v>
      </c>
    </row>
    <row r="17721" spans="1:3" x14ac:dyDescent="0.25">
      <c r="A17721">
        <v>5234</v>
      </c>
      <c r="B17721" s="1">
        <f>DATE(2014,5,1) + TIME(0,0,0)</f>
        <v>41760</v>
      </c>
      <c r="C17721">
        <v>25.878614425999999</v>
      </c>
    </row>
    <row r="17722" spans="1:3" x14ac:dyDescent="0.25">
      <c r="A17722">
        <v>5265</v>
      </c>
      <c r="B17722" s="1">
        <f>DATE(2014,6,1) + TIME(0,0,0)</f>
        <v>41791</v>
      </c>
      <c r="C17722">
        <v>25.879631042</v>
      </c>
    </row>
    <row r="17723" spans="1:3" x14ac:dyDescent="0.25">
      <c r="A17723">
        <v>5295</v>
      </c>
      <c r="B17723" s="1">
        <f>DATE(2014,7,1) + TIME(0,0,0)</f>
        <v>41821</v>
      </c>
      <c r="C17723">
        <v>25.880613326999999</v>
      </c>
    </row>
    <row r="17724" spans="1:3" x14ac:dyDescent="0.25">
      <c r="A17724">
        <v>5326</v>
      </c>
      <c r="B17724" s="1">
        <f>DATE(2014,8,1) + TIME(0,0,0)</f>
        <v>41852</v>
      </c>
      <c r="C17724">
        <v>25.881628035999999</v>
      </c>
    </row>
    <row r="17725" spans="1:3" x14ac:dyDescent="0.25">
      <c r="A17725">
        <v>5357</v>
      </c>
      <c r="B17725" s="1">
        <f>DATE(2014,9,1) + TIME(0,0,0)</f>
        <v>41883</v>
      </c>
      <c r="C17725">
        <v>25.882642745999998</v>
      </c>
    </row>
    <row r="17726" spans="1:3" x14ac:dyDescent="0.25">
      <c r="A17726">
        <v>5387</v>
      </c>
      <c r="B17726" s="1">
        <f>DATE(2014,10,1) + TIME(0,0,0)</f>
        <v>41913</v>
      </c>
      <c r="C17726">
        <v>25.883625031000001</v>
      </c>
    </row>
    <row r="17727" spans="1:3" x14ac:dyDescent="0.25">
      <c r="A17727">
        <v>5418</v>
      </c>
      <c r="B17727" s="1">
        <f>DATE(2014,11,1) + TIME(0,0,0)</f>
        <v>41944</v>
      </c>
      <c r="C17727">
        <v>25.884637832999999</v>
      </c>
    </row>
    <row r="17728" spans="1:3" x14ac:dyDescent="0.25">
      <c r="A17728">
        <v>5448</v>
      </c>
      <c r="B17728" s="1">
        <f>DATE(2014,12,1) + TIME(0,0,0)</f>
        <v>41974</v>
      </c>
      <c r="C17728">
        <v>25.885618210000001</v>
      </c>
    </row>
    <row r="17729" spans="1:3" x14ac:dyDescent="0.25">
      <c r="A17729">
        <v>5479</v>
      </c>
      <c r="B17729" s="1">
        <f>DATE(2015,1,1) + TIME(0,0,0)</f>
        <v>42005</v>
      </c>
      <c r="C17729">
        <v>25.886631011999999</v>
      </c>
    </row>
    <row r="17730" spans="1:3" x14ac:dyDescent="0.25">
      <c r="A17730">
        <v>5510</v>
      </c>
      <c r="B17730" s="1">
        <f>DATE(2015,2,1) + TIME(0,0,0)</f>
        <v>42036</v>
      </c>
      <c r="C17730">
        <v>25.887643814</v>
      </c>
    </row>
    <row r="17731" spans="1:3" x14ac:dyDescent="0.25">
      <c r="A17731">
        <v>5538</v>
      </c>
      <c r="B17731" s="1">
        <f>DATE(2015,3,1) + TIME(0,0,0)</f>
        <v>42064</v>
      </c>
      <c r="C17731">
        <v>25.888557433999999</v>
      </c>
    </row>
    <row r="17732" spans="1:3" x14ac:dyDescent="0.25">
      <c r="A17732">
        <v>5569</v>
      </c>
      <c r="B17732" s="1">
        <f>DATE(2015,4,1) + TIME(0,0,0)</f>
        <v>42095</v>
      </c>
      <c r="C17732">
        <v>25.889570236000001</v>
      </c>
    </row>
    <row r="17733" spans="1:3" x14ac:dyDescent="0.25">
      <c r="A17733">
        <v>5599</v>
      </c>
      <c r="B17733" s="1">
        <f>DATE(2015,5,1) + TIME(0,0,0)</f>
        <v>42125</v>
      </c>
      <c r="C17733">
        <v>25.890548706000001</v>
      </c>
    </row>
    <row r="17734" spans="1:3" x14ac:dyDescent="0.25">
      <c r="A17734">
        <v>5630</v>
      </c>
      <c r="B17734" s="1">
        <f>DATE(2015,6,1) + TIME(0,0,0)</f>
        <v>42156</v>
      </c>
      <c r="C17734">
        <v>25.891561507999999</v>
      </c>
    </row>
    <row r="17735" spans="1:3" x14ac:dyDescent="0.25">
      <c r="A17735">
        <v>5660</v>
      </c>
      <c r="B17735" s="1">
        <f>DATE(2015,7,1) + TIME(0,0,0)</f>
        <v>42186</v>
      </c>
      <c r="C17735">
        <v>25.892539977999999</v>
      </c>
    </row>
    <row r="17736" spans="1:3" x14ac:dyDescent="0.25">
      <c r="A17736">
        <v>5691</v>
      </c>
      <c r="B17736" s="1">
        <f>DATE(2015,8,1) + TIME(0,0,0)</f>
        <v>42217</v>
      </c>
      <c r="C17736">
        <v>25.89355278</v>
      </c>
    </row>
    <row r="17737" spans="1:3" x14ac:dyDescent="0.25">
      <c r="A17737">
        <v>5722</v>
      </c>
      <c r="B17737" s="1">
        <f>DATE(2015,9,1) + TIME(0,0,0)</f>
        <v>42248</v>
      </c>
      <c r="C17737">
        <v>25.894563675000001</v>
      </c>
    </row>
    <row r="17738" spans="1:3" x14ac:dyDescent="0.25">
      <c r="A17738">
        <v>5752</v>
      </c>
      <c r="B17738" s="1">
        <f>DATE(2015,10,1) + TIME(0,0,0)</f>
        <v>42278</v>
      </c>
      <c r="C17738">
        <v>25.895542145</v>
      </c>
    </row>
    <row r="17739" spans="1:3" x14ac:dyDescent="0.25">
      <c r="A17739">
        <v>5783</v>
      </c>
      <c r="B17739" s="1">
        <f>DATE(2015,11,1) + TIME(0,0,0)</f>
        <v>42309</v>
      </c>
      <c r="C17739">
        <v>25.896554946999998</v>
      </c>
    </row>
    <row r="17740" spans="1:3" x14ac:dyDescent="0.25">
      <c r="A17740">
        <v>5813</v>
      </c>
      <c r="B17740" s="1">
        <f>DATE(2015,12,1) + TIME(0,0,0)</f>
        <v>42339</v>
      </c>
      <c r="C17740">
        <v>25.897533416999998</v>
      </c>
    </row>
    <row r="17741" spans="1:3" x14ac:dyDescent="0.25">
      <c r="A17741">
        <v>5844</v>
      </c>
      <c r="B17741" s="1">
        <f>DATE(2016,1,1) + TIME(0,0,0)</f>
        <v>42370</v>
      </c>
      <c r="C17741">
        <v>25.898546219</v>
      </c>
    </row>
    <row r="17742" spans="1:3" x14ac:dyDescent="0.25">
      <c r="A17742">
        <v>5875</v>
      </c>
      <c r="B17742" s="1">
        <f>DATE(2016,2,1) + TIME(0,0,0)</f>
        <v>42401</v>
      </c>
      <c r="C17742">
        <v>25.899557114</v>
      </c>
    </row>
    <row r="17743" spans="1:3" x14ac:dyDescent="0.25">
      <c r="A17743">
        <v>5904</v>
      </c>
      <c r="B17743" s="1">
        <f>DATE(2016,3,1) + TIME(0,0,0)</f>
        <v>42430</v>
      </c>
      <c r="C17743">
        <v>25.900503158999999</v>
      </c>
    </row>
    <row r="17744" spans="1:3" x14ac:dyDescent="0.25">
      <c r="A17744">
        <v>5935</v>
      </c>
      <c r="B17744" s="1">
        <f>DATE(2016,4,1) + TIME(0,0,0)</f>
        <v>42461</v>
      </c>
      <c r="C17744">
        <v>25.901514053</v>
      </c>
    </row>
    <row r="17745" spans="1:3" x14ac:dyDescent="0.25">
      <c r="A17745">
        <v>5965</v>
      </c>
      <c r="B17745" s="1">
        <f>DATE(2016,5,1) + TIME(0,0,0)</f>
        <v>42491</v>
      </c>
      <c r="C17745">
        <v>25.902494431000001</v>
      </c>
    </row>
    <row r="17746" spans="1:3" x14ac:dyDescent="0.25">
      <c r="A17746">
        <v>5996</v>
      </c>
      <c r="B17746" s="1">
        <f>DATE(2016,6,1) + TIME(0,0,0)</f>
        <v>42522</v>
      </c>
      <c r="C17746">
        <v>25.903505325000001</v>
      </c>
    </row>
    <row r="17747" spans="1:3" x14ac:dyDescent="0.25">
      <c r="A17747">
        <v>6026</v>
      </c>
      <c r="B17747" s="1">
        <f>DATE(2016,7,1) + TIME(0,0,0)</f>
        <v>42552</v>
      </c>
      <c r="C17747">
        <v>25.904483795000001</v>
      </c>
    </row>
    <row r="17748" spans="1:3" x14ac:dyDescent="0.25">
      <c r="A17748">
        <v>6057</v>
      </c>
      <c r="B17748" s="1">
        <f>DATE(2016,8,1) + TIME(0,0,0)</f>
        <v>42583</v>
      </c>
      <c r="C17748">
        <v>25.905494690000001</v>
      </c>
    </row>
    <row r="17749" spans="1:3" x14ac:dyDescent="0.25">
      <c r="A17749">
        <v>6088</v>
      </c>
      <c r="B17749" s="1">
        <f>DATE(2016,9,1) + TIME(0,0,0)</f>
        <v>42614</v>
      </c>
      <c r="C17749">
        <v>25.906505585000001</v>
      </c>
    </row>
    <row r="17750" spans="1:3" x14ac:dyDescent="0.25">
      <c r="A17750">
        <v>6118</v>
      </c>
      <c r="B17750" s="1">
        <f>DATE(2016,10,1) + TIME(0,0,0)</f>
        <v>42644</v>
      </c>
      <c r="C17750">
        <v>25.907482147</v>
      </c>
    </row>
    <row r="17751" spans="1:3" x14ac:dyDescent="0.25">
      <c r="A17751">
        <v>6149</v>
      </c>
      <c r="B17751" s="1">
        <f>DATE(2016,11,1) + TIME(0,0,0)</f>
        <v>42675</v>
      </c>
      <c r="C17751">
        <v>25.908493042</v>
      </c>
    </row>
    <row r="17752" spans="1:3" x14ac:dyDescent="0.25">
      <c r="A17752">
        <v>6179</v>
      </c>
      <c r="B17752" s="1">
        <f>DATE(2016,12,1) + TIME(0,0,0)</f>
        <v>42705</v>
      </c>
      <c r="C17752">
        <v>25.909469604000002</v>
      </c>
    </row>
    <row r="17753" spans="1:3" x14ac:dyDescent="0.25">
      <c r="A17753">
        <v>6210</v>
      </c>
      <c r="B17753" s="1">
        <f>DATE(2017,1,1) + TIME(0,0,0)</f>
        <v>42736</v>
      </c>
      <c r="C17753">
        <v>25.910478592</v>
      </c>
    </row>
    <row r="17754" spans="1:3" x14ac:dyDescent="0.25">
      <c r="A17754">
        <v>6241</v>
      </c>
      <c r="B17754" s="1">
        <f>DATE(2017,2,1) + TIME(0,0,0)</f>
        <v>42767</v>
      </c>
      <c r="C17754">
        <v>25.911487578999999</v>
      </c>
    </row>
    <row r="17755" spans="1:3" x14ac:dyDescent="0.25">
      <c r="A17755">
        <v>6269</v>
      </c>
      <c r="B17755" s="1">
        <f>DATE(2017,3,1) + TIME(0,0,0)</f>
        <v>42795</v>
      </c>
      <c r="C17755">
        <v>25.912399292</v>
      </c>
    </row>
    <row r="17756" spans="1:3" x14ac:dyDescent="0.25">
      <c r="A17756">
        <v>6300</v>
      </c>
      <c r="B17756" s="1">
        <f>DATE(2017,4,1) + TIME(0,0,0)</f>
        <v>42826</v>
      </c>
      <c r="C17756">
        <v>25.913406372000001</v>
      </c>
    </row>
    <row r="17757" spans="1:3" x14ac:dyDescent="0.25">
      <c r="A17757">
        <v>6330</v>
      </c>
      <c r="B17757" s="1">
        <f>DATE(2017,5,1) + TIME(0,0,0)</f>
        <v>42856</v>
      </c>
      <c r="C17757">
        <v>25.914381027000001</v>
      </c>
    </row>
    <row r="17758" spans="1:3" x14ac:dyDescent="0.25">
      <c r="A17758">
        <v>6361</v>
      </c>
      <c r="B17758" s="1">
        <f>DATE(2017,6,1) + TIME(0,0,0)</f>
        <v>42887</v>
      </c>
      <c r="C17758">
        <v>25.915388106999998</v>
      </c>
    </row>
    <row r="17759" spans="1:3" x14ac:dyDescent="0.25">
      <c r="A17759">
        <v>6391</v>
      </c>
      <c r="B17759" s="1">
        <f>DATE(2017,7,1) + TIME(0,0,0)</f>
        <v>42917</v>
      </c>
      <c r="C17759">
        <v>25.916360855000001</v>
      </c>
    </row>
    <row r="17760" spans="1:3" x14ac:dyDescent="0.25">
      <c r="A17760">
        <v>6422</v>
      </c>
      <c r="B17760" s="1">
        <f>DATE(2017,8,1) + TIME(0,0,0)</f>
        <v>42948</v>
      </c>
      <c r="C17760">
        <v>25.917366028</v>
      </c>
    </row>
    <row r="17761" spans="1:3" x14ac:dyDescent="0.25">
      <c r="A17761">
        <v>6453</v>
      </c>
      <c r="B17761" s="1">
        <f>DATE(2017,9,1) + TIME(0,0,0)</f>
        <v>42979</v>
      </c>
      <c r="C17761">
        <v>25.918369293000001</v>
      </c>
    </row>
    <row r="17762" spans="1:3" x14ac:dyDescent="0.25">
      <c r="A17762">
        <v>6483</v>
      </c>
      <c r="B17762" s="1">
        <f>DATE(2017,10,1) + TIME(0,0,0)</f>
        <v>43009</v>
      </c>
      <c r="C17762">
        <v>25.919340133999999</v>
      </c>
    </row>
    <row r="17763" spans="1:3" x14ac:dyDescent="0.25">
      <c r="A17763">
        <v>6514</v>
      </c>
      <c r="B17763" s="1">
        <f>DATE(2017,11,1) + TIME(0,0,0)</f>
        <v>43040</v>
      </c>
      <c r="C17763">
        <v>25.920343399</v>
      </c>
    </row>
    <row r="17764" spans="1:3" x14ac:dyDescent="0.25">
      <c r="A17764">
        <v>6544</v>
      </c>
      <c r="B17764" s="1">
        <f>DATE(2017,12,1) + TIME(0,0,0)</f>
        <v>43070</v>
      </c>
      <c r="C17764">
        <v>25.921312331999999</v>
      </c>
    </row>
    <row r="17765" spans="1:3" x14ac:dyDescent="0.25">
      <c r="A17765">
        <v>6575</v>
      </c>
      <c r="B17765" s="1">
        <f>DATE(2018,1,1) + TIME(0,0,0)</f>
        <v>43101</v>
      </c>
      <c r="C17765">
        <v>25.922311783000001</v>
      </c>
    </row>
    <row r="17766" spans="1:3" x14ac:dyDescent="0.25">
      <c r="A17766">
        <v>6606</v>
      </c>
      <c r="B17766" s="1">
        <f>DATE(2018,2,1) + TIME(0,0,0)</f>
        <v>43132</v>
      </c>
      <c r="C17766">
        <v>25.923311234</v>
      </c>
    </row>
    <row r="17767" spans="1:3" x14ac:dyDescent="0.25">
      <c r="A17767">
        <v>6634</v>
      </c>
      <c r="B17767" s="1">
        <f>DATE(2018,3,1) + TIME(0,0,0)</f>
        <v>43160</v>
      </c>
      <c r="C17767">
        <v>25.924213409</v>
      </c>
    </row>
    <row r="17768" spans="1:3" x14ac:dyDescent="0.25">
      <c r="A17768">
        <v>6665</v>
      </c>
      <c r="B17768" s="1">
        <f>DATE(2018,4,1) + TIME(0,0,0)</f>
        <v>43191</v>
      </c>
      <c r="C17768">
        <v>25.925210953000001</v>
      </c>
    </row>
    <row r="17769" spans="1:3" x14ac:dyDescent="0.25">
      <c r="A17769">
        <v>6695</v>
      </c>
      <c r="B17769" s="1">
        <f>DATE(2018,5,1) + TIME(0,0,0)</f>
        <v>43221</v>
      </c>
      <c r="C17769">
        <v>25.926176071</v>
      </c>
    </row>
    <row r="17770" spans="1:3" x14ac:dyDescent="0.25">
      <c r="A17770">
        <v>6726</v>
      </c>
      <c r="B17770" s="1">
        <f>DATE(2018,6,1) + TIME(0,0,0)</f>
        <v>43252</v>
      </c>
      <c r="C17770">
        <v>25.927169800000001</v>
      </c>
    </row>
    <row r="17771" spans="1:3" x14ac:dyDescent="0.25">
      <c r="A17771">
        <v>6756</v>
      </c>
      <c r="B17771" s="1">
        <f>DATE(2018,7,1) + TIME(0,0,0)</f>
        <v>43282</v>
      </c>
      <c r="C17771">
        <v>25.928131103999998</v>
      </c>
    </row>
    <row r="17772" spans="1:3" x14ac:dyDescent="0.25">
      <c r="A17772">
        <v>6787</v>
      </c>
      <c r="B17772" s="1">
        <f>DATE(2018,8,1) + TIME(0,0,0)</f>
        <v>43313</v>
      </c>
      <c r="C17772">
        <v>25.929124831999999</v>
      </c>
    </row>
    <row r="17773" spans="1:3" x14ac:dyDescent="0.25">
      <c r="A17773">
        <v>6818</v>
      </c>
      <c r="B17773" s="1">
        <f>DATE(2018,9,1) + TIME(0,0,0)</f>
        <v>43344</v>
      </c>
      <c r="C17773">
        <v>25.930114746000001</v>
      </c>
    </row>
    <row r="17774" spans="1:3" x14ac:dyDescent="0.25">
      <c r="A17774">
        <v>6848</v>
      </c>
      <c r="B17774" s="1">
        <f>DATE(2018,10,1) + TIME(0,0,0)</f>
        <v>43374</v>
      </c>
      <c r="C17774">
        <v>25.931072234999998</v>
      </c>
    </row>
    <row r="17775" spans="1:3" x14ac:dyDescent="0.25">
      <c r="A17775">
        <v>6879</v>
      </c>
      <c r="B17775" s="1">
        <f>DATE(2018,11,1) + TIME(0,0,0)</f>
        <v>43405</v>
      </c>
      <c r="C17775">
        <v>25.932060241999999</v>
      </c>
    </row>
    <row r="17776" spans="1:3" x14ac:dyDescent="0.25">
      <c r="A17776">
        <v>6909</v>
      </c>
      <c r="B17776" s="1">
        <f>DATE(2018,12,1) + TIME(0,0,0)</f>
        <v>43435</v>
      </c>
      <c r="C17776">
        <v>25.933015823000002</v>
      </c>
    </row>
    <row r="17777" spans="1:3" x14ac:dyDescent="0.25">
      <c r="A17777">
        <v>6940</v>
      </c>
      <c r="B17777" s="1">
        <f>DATE(2019,1,1) + TIME(0,0,0)</f>
        <v>43466</v>
      </c>
      <c r="C17777">
        <v>25.934000014999999</v>
      </c>
    </row>
    <row r="17778" spans="1:3" x14ac:dyDescent="0.25">
      <c r="A17778">
        <v>6971</v>
      </c>
      <c r="B17778" s="1">
        <f>DATE(2019,2,1) + TIME(0,0,0)</f>
        <v>43497</v>
      </c>
      <c r="C17778">
        <v>25.934984206999999</v>
      </c>
    </row>
    <row r="17779" spans="1:3" x14ac:dyDescent="0.25">
      <c r="A17779">
        <v>6999</v>
      </c>
      <c r="B17779" s="1">
        <f>DATE(2019,3,1) + TIME(0,0,0)</f>
        <v>43525</v>
      </c>
      <c r="C17779">
        <v>25.935871123999998</v>
      </c>
    </row>
    <row r="17780" spans="1:3" x14ac:dyDescent="0.25">
      <c r="A17780">
        <v>7030</v>
      </c>
      <c r="B17780" s="1">
        <f>DATE(2019,4,1) + TIME(0,0,0)</f>
        <v>43556</v>
      </c>
      <c r="C17780">
        <v>25.936851501</v>
      </c>
    </row>
    <row r="17781" spans="1:3" x14ac:dyDescent="0.25">
      <c r="A17781">
        <v>7060</v>
      </c>
      <c r="B17781" s="1">
        <f>DATE(2019,5,1) + TIME(0,0,0)</f>
        <v>43586</v>
      </c>
      <c r="C17781">
        <v>25.937797545999999</v>
      </c>
    </row>
    <row r="17782" spans="1:3" x14ac:dyDescent="0.25">
      <c r="A17782">
        <v>7091</v>
      </c>
      <c r="B17782" s="1">
        <f>DATE(2019,6,1) + TIME(0,0,0)</f>
        <v>43617</v>
      </c>
      <c r="C17782">
        <v>25.938776015999998</v>
      </c>
    </row>
    <row r="17783" spans="1:3" x14ac:dyDescent="0.25">
      <c r="A17783">
        <v>7121</v>
      </c>
      <c r="B17783" s="1">
        <f>DATE(2019,7,1) + TIME(0,0,0)</f>
        <v>43647</v>
      </c>
      <c r="C17783">
        <v>25.939718246000002</v>
      </c>
    </row>
    <row r="17784" spans="1:3" x14ac:dyDescent="0.25">
      <c r="A17784">
        <v>7152</v>
      </c>
      <c r="B17784" s="1">
        <f>DATE(2019,8,1) + TIME(0,0,0)</f>
        <v>43678</v>
      </c>
      <c r="C17784">
        <v>25.940692901999999</v>
      </c>
    </row>
    <row r="17785" spans="1:3" x14ac:dyDescent="0.25">
      <c r="A17785">
        <v>7183</v>
      </c>
      <c r="B17785" s="1">
        <f>DATE(2019,9,1) + TIME(0,0,0)</f>
        <v>43709</v>
      </c>
      <c r="C17785">
        <v>25.941663741999999</v>
      </c>
    </row>
    <row r="17786" spans="1:3" x14ac:dyDescent="0.25">
      <c r="A17786">
        <v>7213</v>
      </c>
      <c r="B17786" s="1">
        <f>DATE(2019,10,1) + TIME(0,0,0)</f>
        <v>43739</v>
      </c>
      <c r="C17786">
        <v>25.942602158</v>
      </c>
    </row>
    <row r="17787" spans="1:3" x14ac:dyDescent="0.25">
      <c r="A17787">
        <v>7244</v>
      </c>
      <c r="B17787" s="1">
        <f>DATE(2019,11,1) + TIME(0,0,0)</f>
        <v>43770</v>
      </c>
      <c r="C17787">
        <v>25.943569183000001</v>
      </c>
    </row>
    <row r="17788" spans="1:3" x14ac:dyDescent="0.25">
      <c r="A17788">
        <v>7274</v>
      </c>
      <c r="B17788" s="1">
        <f>DATE(2019,12,1) + TIME(0,0,0)</f>
        <v>43800</v>
      </c>
      <c r="C17788">
        <v>25.944503783999998</v>
      </c>
    </row>
    <row r="17789" spans="1:3" x14ac:dyDescent="0.25">
      <c r="A17789">
        <v>7305</v>
      </c>
      <c r="B17789" s="1">
        <f>DATE(2020,1,1) + TIME(0,0,0)</f>
        <v>43831</v>
      </c>
      <c r="C17789">
        <v>25.945468902999998</v>
      </c>
    </row>
    <row r="17790" spans="1:3" x14ac:dyDescent="0.25">
      <c r="A17790">
        <v>7336</v>
      </c>
      <c r="B17790" s="1">
        <f>DATE(2020,2,1) + TIME(0,0,0)</f>
        <v>43862</v>
      </c>
      <c r="C17790">
        <v>25.946430205999999</v>
      </c>
    </row>
    <row r="17791" spans="1:3" x14ac:dyDescent="0.25">
      <c r="A17791">
        <v>7365</v>
      </c>
      <c r="B17791" s="1">
        <f>DATE(2020,3,1) + TIME(0,0,0)</f>
        <v>43891</v>
      </c>
      <c r="C17791">
        <v>25.947328568</v>
      </c>
    </row>
    <row r="17792" spans="1:3" x14ac:dyDescent="0.25">
      <c r="A17792">
        <v>7396</v>
      </c>
      <c r="B17792" s="1">
        <f>DATE(2020,4,1) + TIME(0,0,0)</f>
        <v>43922</v>
      </c>
      <c r="C17792">
        <v>25.948286057000001</v>
      </c>
    </row>
    <row r="17793" spans="1:3" x14ac:dyDescent="0.25">
      <c r="A17793">
        <v>7426</v>
      </c>
      <c r="B17793" s="1">
        <f>DATE(2020,5,1) + TIME(0,0,0)</f>
        <v>43952</v>
      </c>
      <c r="C17793">
        <v>25.949211121000001</v>
      </c>
    </row>
    <row r="17794" spans="1:3" x14ac:dyDescent="0.25">
      <c r="A17794">
        <v>7457</v>
      </c>
      <c r="B17794" s="1">
        <f>DATE(2020,6,1) + TIME(0,0,0)</f>
        <v>43983</v>
      </c>
      <c r="C17794">
        <v>25.950164794999999</v>
      </c>
    </row>
    <row r="17795" spans="1:3" x14ac:dyDescent="0.25">
      <c r="A17795">
        <v>7487</v>
      </c>
      <c r="B17795" s="1">
        <f>DATE(2020,7,1) + TIME(0,0,0)</f>
        <v>44013</v>
      </c>
      <c r="C17795">
        <v>25.951086044</v>
      </c>
    </row>
    <row r="17796" spans="1:3" x14ac:dyDescent="0.25">
      <c r="A17796">
        <v>7518</v>
      </c>
      <c r="B17796" s="1">
        <f>DATE(2020,8,1) + TIME(0,0,0)</f>
        <v>44044</v>
      </c>
      <c r="C17796">
        <v>25.952035903999999</v>
      </c>
    </row>
    <row r="17797" spans="1:3" x14ac:dyDescent="0.25">
      <c r="A17797">
        <v>7549</v>
      </c>
      <c r="B17797" s="1">
        <f>DATE(2020,9,1) + TIME(0,0,0)</f>
        <v>44075</v>
      </c>
      <c r="C17797">
        <v>25.952983855999999</v>
      </c>
    </row>
    <row r="17798" spans="1:3" x14ac:dyDescent="0.25">
      <c r="A17798">
        <v>7579</v>
      </c>
      <c r="B17798" s="1">
        <f>DATE(2020,10,1) + TIME(0,0,0)</f>
        <v>44105</v>
      </c>
      <c r="C17798">
        <v>25.953899384</v>
      </c>
    </row>
    <row r="17799" spans="1:3" x14ac:dyDescent="0.25">
      <c r="A17799">
        <v>7610</v>
      </c>
      <c r="B17799" s="1">
        <f>DATE(2020,11,1) + TIME(0,0,0)</f>
        <v>44136</v>
      </c>
      <c r="C17799">
        <v>25.954843521000001</v>
      </c>
    </row>
    <row r="17800" spans="1:3" x14ac:dyDescent="0.25">
      <c r="A17800">
        <v>7640</v>
      </c>
      <c r="B17800" s="1">
        <f>DATE(2020,12,1) + TIME(0,0,0)</f>
        <v>44166</v>
      </c>
      <c r="C17800">
        <v>25.955755234000002</v>
      </c>
    </row>
    <row r="17801" spans="1:3" x14ac:dyDescent="0.25">
      <c r="A17801">
        <v>7671</v>
      </c>
      <c r="B17801" s="1">
        <f>DATE(2021,1,1) + TIME(0,0,0)</f>
        <v>44197</v>
      </c>
      <c r="C17801">
        <v>25.956693649000002</v>
      </c>
    </row>
    <row r="17802" spans="1:3" x14ac:dyDescent="0.25">
      <c r="A17802">
        <v>7702</v>
      </c>
      <c r="B17802" s="1">
        <f>DATE(2021,2,1) + TIME(0,0,0)</f>
        <v>44228</v>
      </c>
      <c r="C17802">
        <v>25.957632064999999</v>
      </c>
    </row>
    <row r="17803" spans="1:3" x14ac:dyDescent="0.25">
      <c r="A17803">
        <v>7730</v>
      </c>
      <c r="B17803" s="1">
        <f>DATE(2021,3,1) + TIME(0,0,0)</f>
        <v>44256</v>
      </c>
      <c r="C17803">
        <v>25.95847702</v>
      </c>
    </row>
    <row r="17804" spans="1:3" x14ac:dyDescent="0.25">
      <c r="A17804">
        <v>7761</v>
      </c>
      <c r="B17804" s="1">
        <f>DATE(2021,4,1) + TIME(0,0,0)</f>
        <v>44287</v>
      </c>
      <c r="C17804">
        <v>25.959409714</v>
      </c>
    </row>
    <row r="17805" spans="1:3" x14ac:dyDescent="0.25">
      <c r="A17805">
        <v>7791</v>
      </c>
      <c r="B17805" s="1">
        <f>DATE(2021,5,1) + TIME(0,0,0)</f>
        <v>44317</v>
      </c>
      <c r="C17805">
        <v>25.960309981999998</v>
      </c>
    </row>
    <row r="17806" spans="1:3" x14ac:dyDescent="0.25">
      <c r="A17806">
        <v>7822</v>
      </c>
      <c r="B17806" s="1">
        <f>DATE(2021,6,1) + TIME(0,0,0)</f>
        <v>44348</v>
      </c>
      <c r="C17806">
        <v>25.961238860999998</v>
      </c>
    </row>
    <row r="17807" spans="1:3" x14ac:dyDescent="0.25">
      <c r="A17807">
        <v>7852</v>
      </c>
      <c r="B17807" s="1">
        <f>DATE(2021,7,1) + TIME(0,0,0)</f>
        <v>44378</v>
      </c>
      <c r="C17807">
        <v>25.962137221999999</v>
      </c>
    </row>
    <row r="17808" spans="1:3" x14ac:dyDescent="0.25">
      <c r="A17808">
        <v>7883</v>
      </c>
      <c r="B17808" s="1">
        <f>DATE(2021,8,1) + TIME(0,0,0)</f>
        <v>44409</v>
      </c>
      <c r="C17808">
        <v>25.963062286</v>
      </c>
    </row>
    <row r="17809" spans="1:3" x14ac:dyDescent="0.25">
      <c r="A17809">
        <v>7914</v>
      </c>
      <c r="B17809" s="1">
        <f>DATE(2021,9,1) + TIME(0,0,0)</f>
        <v>44440</v>
      </c>
      <c r="C17809">
        <v>25.963983536000001</v>
      </c>
    </row>
    <row r="17810" spans="1:3" x14ac:dyDescent="0.25">
      <c r="A17810">
        <v>7944</v>
      </c>
      <c r="B17810" s="1">
        <f>DATE(2021,10,1) + TIME(0,0,0)</f>
        <v>44470</v>
      </c>
      <c r="C17810">
        <v>25.964874267999999</v>
      </c>
    </row>
    <row r="17811" spans="1:3" x14ac:dyDescent="0.25">
      <c r="A17811">
        <v>7975</v>
      </c>
      <c r="B17811" s="1">
        <f>DATE(2021,11,1) + TIME(0,0,0)</f>
        <v>44501</v>
      </c>
      <c r="C17811">
        <v>25.965793609999999</v>
      </c>
    </row>
    <row r="17812" spans="1:3" x14ac:dyDescent="0.25">
      <c r="A17812">
        <v>8005</v>
      </c>
      <c r="B17812" s="1">
        <f>DATE(2021,12,1) + TIME(0,0,0)</f>
        <v>44531</v>
      </c>
      <c r="C17812">
        <v>25.966680527000001</v>
      </c>
    </row>
    <row r="17813" spans="1:3" x14ac:dyDescent="0.25">
      <c r="A17813">
        <v>8036</v>
      </c>
      <c r="B17813" s="1">
        <f>DATE(2022,1,1) + TIME(0,0,0)</f>
        <v>44562</v>
      </c>
      <c r="C17813">
        <v>25.967594147</v>
      </c>
    </row>
    <row r="17814" spans="1:3" x14ac:dyDescent="0.25">
      <c r="A17814">
        <v>8067</v>
      </c>
      <c r="B17814" s="1">
        <f>DATE(2022,2,1) + TIME(0,0,0)</f>
        <v>44593</v>
      </c>
      <c r="C17814">
        <v>25.968505859</v>
      </c>
    </row>
    <row r="17815" spans="1:3" x14ac:dyDescent="0.25">
      <c r="A17815">
        <v>8095</v>
      </c>
      <c r="B17815" s="1">
        <f>DATE(2022,3,1) + TIME(0,0,0)</f>
        <v>44621</v>
      </c>
      <c r="C17815">
        <v>25.969327926999998</v>
      </c>
    </row>
    <row r="17816" spans="1:3" x14ac:dyDescent="0.25">
      <c r="A17816">
        <v>8126</v>
      </c>
      <c r="B17816" s="1">
        <f>DATE(2022,4,1) + TIME(0,0,0)</f>
        <v>44652</v>
      </c>
      <c r="C17816">
        <v>25.970235825</v>
      </c>
    </row>
    <row r="17817" spans="1:3" x14ac:dyDescent="0.25">
      <c r="A17817">
        <v>8156</v>
      </c>
      <c r="B17817" s="1">
        <f>DATE(2022,5,1) + TIME(0,0,0)</f>
        <v>44682</v>
      </c>
      <c r="C17817">
        <v>25.971111298</v>
      </c>
    </row>
    <row r="17818" spans="1:3" x14ac:dyDescent="0.25">
      <c r="A17818">
        <v>8187</v>
      </c>
      <c r="B17818" s="1">
        <f>DATE(2022,6,1) + TIME(0,0,0)</f>
        <v>44713</v>
      </c>
      <c r="C17818">
        <v>25.972015380999999</v>
      </c>
    </row>
    <row r="17819" spans="1:3" x14ac:dyDescent="0.25">
      <c r="A17819">
        <v>8217</v>
      </c>
      <c r="B17819" s="1">
        <f>DATE(2022,7,1) + TIME(0,0,0)</f>
        <v>44743</v>
      </c>
      <c r="C17819">
        <v>25.972888947000001</v>
      </c>
    </row>
    <row r="17820" spans="1:3" x14ac:dyDescent="0.25">
      <c r="A17820">
        <v>8248</v>
      </c>
      <c r="B17820" s="1">
        <f>DATE(2022,8,1) + TIME(0,0,0)</f>
        <v>44774</v>
      </c>
      <c r="C17820">
        <v>25.973787307999999</v>
      </c>
    </row>
    <row r="17821" spans="1:3" x14ac:dyDescent="0.25">
      <c r="A17821">
        <v>8279</v>
      </c>
      <c r="B17821" s="1">
        <f>DATE(2022,9,1) + TIME(0,0,0)</f>
        <v>44805</v>
      </c>
      <c r="C17821">
        <v>25.974683762000002</v>
      </c>
    </row>
    <row r="17822" spans="1:3" x14ac:dyDescent="0.25">
      <c r="A17822">
        <v>8309</v>
      </c>
      <c r="B17822" s="1">
        <f>DATE(2022,10,1) + TIME(0,0,0)</f>
        <v>44835</v>
      </c>
      <c r="C17822">
        <v>25.975551605</v>
      </c>
    </row>
    <row r="17823" spans="1:3" x14ac:dyDescent="0.25">
      <c r="A17823">
        <v>8340</v>
      </c>
      <c r="B17823" s="1">
        <f>DATE(2022,11,1) + TIME(0,0,0)</f>
        <v>44866</v>
      </c>
      <c r="C17823">
        <v>25.976444244</v>
      </c>
    </row>
    <row r="17824" spans="1:3" x14ac:dyDescent="0.25">
      <c r="A17824">
        <v>8370</v>
      </c>
      <c r="B17824" s="1">
        <f>DATE(2022,12,1) + TIME(0,0,0)</f>
        <v>44896</v>
      </c>
      <c r="C17824">
        <v>25.977306366000001</v>
      </c>
    </row>
    <row r="17825" spans="1:3" x14ac:dyDescent="0.25">
      <c r="A17825">
        <v>8401</v>
      </c>
      <c r="B17825" s="1">
        <f>DATE(2023,1,1) + TIME(0,0,0)</f>
        <v>44927</v>
      </c>
      <c r="C17825">
        <v>25.978195190000001</v>
      </c>
    </row>
    <row r="17826" spans="1:3" x14ac:dyDescent="0.25">
      <c r="A17826">
        <v>8432</v>
      </c>
      <c r="B17826" s="1">
        <f>DATE(2023,2,1) + TIME(0,0,0)</f>
        <v>44958</v>
      </c>
      <c r="C17826">
        <v>25.979082108</v>
      </c>
    </row>
    <row r="17827" spans="1:3" x14ac:dyDescent="0.25">
      <c r="A17827">
        <v>8460</v>
      </c>
      <c r="B17827" s="1">
        <f>DATE(2023,3,1) + TIME(0,0,0)</f>
        <v>44986</v>
      </c>
      <c r="C17827">
        <v>25.979881287000001</v>
      </c>
    </row>
    <row r="17828" spans="1:3" x14ac:dyDescent="0.25">
      <c r="A17828">
        <v>8491</v>
      </c>
      <c r="B17828" s="1">
        <f>DATE(2023,4,1) + TIME(0,0,0)</f>
        <v>45017</v>
      </c>
      <c r="C17828">
        <v>25.980764389000001</v>
      </c>
    </row>
    <row r="17829" spans="1:3" x14ac:dyDescent="0.25">
      <c r="A17829">
        <v>8521</v>
      </c>
      <c r="B17829" s="1">
        <f>DATE(2023,5,1) + TIME(0,0,0)</f>
        <v>45047</v>
      </c>
      <c r="C17829">
        <v>25.981616974000001</v>
      </c>
    </row>
    <row r="17830" spans="1:3" x14ac:dyDescent="0.25">
      <c r="A17830">
        <v>8552</v>
      </c>
      <c r="B17830" s="1">
        <f>DATE(2023,6,1) + TIME(0,0,0)</f>
        <v>45078</v>
      </c>
      <c r="C17830">
        <v>25.982494354</v>
      </c>
    </row>
    <row r="17831" spans="1:3" x14ac:dyDescent="0.25">
      <c r="A17831">
        <v>8582</v>
      </c>
      <c r="B17831" s="1">
        <f>DATE(2023,7,1) + TIME(0,0,0)</f>
        <v>45108</v>
      </c>
      <c r="C17831">
        <v>25.983343124000001</v>
      </c>
    </row>
    <row r="17832" spans="1:3" x14ac:dyDescent="0.25">
      <c r="A17832">
        <v>8613</v>
      </c>
      <c r="B17832" s="1">
        <f>DATE(2023,8,1) + TIME(0,0,0)</f>
        <v>45139</v>
      </c>
      <c r="C17832">
        <v>25.984218597000002</v>
      </c>
    </row>
    <row r="17833" spans="1:3" x14ac:dyDescent="0.25">
      <c r="A17833">
        <v>8644</v>
      </c>
      <c r="B17833" s="1">
        <f>DATE(2023,9,1) + TIME(0,0,0)</f>
        <v>45170</v>
      </c>
      <c r="C17833">
        <v>25.985092163000001</v>
      </c>
    </row>
    <row r="17834" spans="1:3" x14ac:dyDescent="0.25">
      <c r="A17834">
        <v>8674</v>
      </c>
      <c r="B17834" s="1">
        <f>DATE(2023,10,1) + TIME(0,0,0)</f>
        <v>45200</v>
      </c>
      <c r="C17834">
        <v>25.985933304</v>
      </c>
    </row>
    <row r="17835" spans="1:3" x14ac:dyDescent="0.25">
      <c r="A17835">
        <v>8705</v>
      </c>
      <c r="B17835" s="1">
        <f>DATE(2023,11,1) + TIME(0,0,0)</f>
        <v>45231</v>
      </c>
      <c r="C17835">
        <v>25.986803054999999</v>
      </c>
    </row>
    <row r="17836" spans="1:3" x14ac:dyDescent="0.25">
      <c r="A17836">
        <v>8735</v>
      </c>
      <c r="B17836" s="1">
        <f>DATE(2023,12,1) + TIME(0,0,0)</f>
        <v>45261</v>
      </c>
      <c r="C17836">
        <v>25.987642288</v>
      </c>
    </row>
    <row r="17837" spans="1:3" x14ac:dyDescent="0.25">
      <c r="A17837">
        <v>8766</v>
      </c>
      <c r="B17837" s="1">
        <f>DATE(2024,1,1) + TIME(0,0,0)</f>
        <v>45292</v>
      </c>
      <c r="C17837">
        <v>25.988506316999999</v>
      </c>
    </row>
    <row r="17838" spans="1:3" x14ac:dyDescent="0.25">
      <c r="A17838">
        <v>8797</v>
      </c>
      <c r="B17838" s="1">
        <f>DATE(2024,2,1) + TIME(0,0,0)</f>
        <v>45323</v>
      </c>
      <c r="C17838">
        <v>25.989368439</v>
      </c>
    </row>
    <row r="17839" spans="1:3" x14ac:dyDescent="0.25">
      <c r="A17839">
        <v>8826</v>
      </c>
      <c r="B17839" s="1">
        <f>DATE(2024,3,1) + TIME(0,0,0)</f>
        <v>45352</v>
      </c>
      <c r="C17839">
        <v>25.990175247</v>
      </c>
    </row>
    <row r="17840" spans="1:3" x14ac:dyDescent="0.25">
      <c r="A17840">
        <v>8857</v>
      </c>
      <c r="B17840" s="1">
        <f>DATE(2024,4,1) + TIME(0,0,0)</f>
        <v>45383</v>
      </c>
      <c r="C17840">
        <v>25.991031647</v>
      </c>
    </row>
    <row r="17841" spans="1:3" x14ac:dyDescent="0.25">
      <c r="A17841">
        <v>8887</v>
      </c>
      <c r="B17841" s="1">
        <f>DATE(2024,5,1) + TIME(0,0,0)</f>
        <v>45413</v>
      </c>
      <c r="C17841">
        <v>25.991861343</v>
      </c>
    </row>
    <row r="17842" spans="1:3" x14ac:dyDescent="0.25">
      <c r="A17842">
        <v>8918</v>
      </c>
      <c r="B17842" s="1">
        <f>DATE(2024,6,1) + TIME(0,0,0)</f>
        <v>45444</v>
      </c>
      <c r="C17842">
        <v>25.992713928000001</v>
      </c>
    </row>
    <row r="17843" spans="1:3" x14ac:dyDescent="0.25">
      <c r="A17843">
        <v>8948</v>
      </c>
      <c r="B17843" s="1">
        <f>DATE(2024,7,1) + TIME(0,0,0)</f>
        <v>45474</v>
      </c>
      <c r="C17843">
        <v>25.993537903</v>
      </c>
    </row>
    <row r="17844" spans="1:3" x14ac:dyDescent="0.25">
      <c r="A17844">
        <v>8979</v>
      </c>
      <c r="B17844" s="1">
        <f>DATE(2024,8,1) + TIME(0,0,0)</f>
        <v>45505</v>
      </c>
      <c r="C17844">
        <v>25.994386673000001</v>
      </c>
    </row>
    <row r="17845" spans="1:3" x14ac:dyDescent="0.25">
      <c r="A17845">
        <v>9010</v>
      </c>
      <c r="B17845" s="1">
        <f>DATE(2024,9,1) + TIME(0,0,0)</f>
        <v>45536</v>
      </c>
      <c r="C17845">
        <v>25.995233536000001</v>
      </c>
    </row>
    <row r="17846" spans="1:3" x14ac:dyDescent="0.25">
      <c r="A17846">
        <v>9040</v>
      </c>
      <c r="B17846" s="1">
        <f>DATE(2024,10,1) + TIME(0,0,0)</f>
        <v>45566</v>
      </c>
      <c r="C17846">
        <v>25.996049881000001</v>
      </c>
    </row>
    <row r="17847" spans="1:3" x14ac:dyDescent="0.25">
      <c r="A17847">
        <v>9071</v>
      </c>
      <c r="B17847" s="1">
        <f>DATE(2024,11,1) + TIME(0,0,0)</f>
        <v>45597</v>
      </c>
      <c r="C17847">
        <v>25.996892929000001</v>
      </c>
    </row>
    <row r="17848" spans="1:3" x14ac:dyDescent="0.25">
      <c r="A17848">
        <v>9101</v>
      </c>
      <c r="B17848" s="1">
        <f>DATE(2024,12,1) + TIME(0,0,0)</f>
        <v>45627</v>
      </c>
      <c r="C17848">
        <v>25.997705459999999</v>
      </c>
    </row>
    <row r="17849" spans="1:3" x14ac:dyDescent="0.25">
      <c r="A17849">
        <v>9132</v>
      </c>
      <c r="B17849" s="1">
        <f>DATE(2025,1,1) + TIME(0,0,0)</f>
        <v>45658</v>
      </c>
      <c r="C17849">
        <v>25.998542786000002</v>
      </c>
    </row>
    <row r="17850" spans="1:3" x14ac:dyDescent="0.25">
      <c r="A17850">
        <v>9163</v>
      </c>
      <c r="B17850" s="1">
        <f>DATE(2025,2,1) + TIME(0,0,0)</f>
        <v>45689</v>
      </c>
      <c r="C17850">
        <v>25.999378203999999</v>
      </c>
    </row>
    <row r="17851" spans="1:3" x14ac:dyDescent="0.25">
      <c r="A17851">
        <v>9191</v>
      </c>
      <c r="B17851" s="1">
        <f>DATE(2025,3,1) + TIME(0,0,0)</f>
        <v>45717</v>
      </c>
      <c r="C17851">
        <v>26.000131607</v>
      </c>
    </row>
    <row r="17852" spans="1:3" x14ac:dyDescent="0.25">
      <c r="A17852">
        <v>9222</v>
      </c>
      <c r="B17852" s="1">
        <f>DATE(2025,4,1) + TIME(0,0,0)</f>
        <v>45748</v>
      </c>
      <c r="C17852">
        <v>26.000961304</v>
      </c>
    </row>
    <row r="17853" spans="1:3" x14ac:dyDescent="0.25">
      <c r="A17853">
        <v>9252</v>
      </c>
      <c r="B17853" s="1">
        <f>DATE(2025,5,1) + TIME(0,0,0)</f>
        <v>45778</v>
      </c>
      <c r="C17853">
        <v>26.001764297000001</v>
      </c>
    </row>
    <row r="17854" spans="1:3" x14ac:dyDescent="0.25">
      <c r="A17854">
        <v>9283</v>
      </c>
      <c r="B17854" s="1">
        <f>DATE(2025,6,1) + TIME(0,0,0)</f>
        <v>45809</v>
      </c>
      <c r="C17854">
        <v>26.002590178999998</v>
      </c>
    </row>
    <row r="17855" spans="1:3" x14ac:dyDescent="0.25">
      <c r="A17855">
        <v>9313</v>
      </c>
      <c r="B17855" s="1">
        <f>DATE(2025,7,1) + TIME(0,0,0)</f>
        <v>45839</v>
      </c>
      <c r="C17855">
        <v>26.003389359</v>
      </c>
    </row>
    <row r="17856" spans="1:3" x14ac:dyDescent="0.25">
      <c r="A17856">
        <v>9344</v>
      </c>
      <c r="B17856" s="1">
        <f>DATE(2025,8,1) + TIME(0,0,0)</f>
        <v>45870</v>
      </c>
      <c r="C17856">
        <v>26.004211426000001</v>
      </c>
    </row>
    <row r="17857" spans="1:3" x14ac:dyDescent="0.25">
      <c r="A17857">
        <v>9375</v>
      </c>
      <c r="B17857" s="1">
        <f>DATE(2025,9,1) + TIME(0,0,0)</f>
        <v>45901</v>
      </c>
      <c r="C17857">
        <v>26.005031586000001</v>
      </c>
    </row>
    <row r="17858" spans="1:3" x14ac:dyDescent="0.25">
      <c r="A17858">
        <v>9405</v>
      </c>
      <c r="B17858" s="1">
        <f>DATE(2025,10,1) + TIME(0,0,0)</f>
        <v>45931</v>
      </c>
      <c r="C17858">
        <v>26.005823135</v>
      </c>
    </row>
    <row r="17859" spans="1:3" x14ac:dyDescent="0.25">
      <c r="A17859">
        <v>9436</v>
      </c>
      <c r="B17859" s="1">
        <f>DATE(2025,11,1) + TIME(0,0,0)</f>
        <v>45962</v>
      </c>
      <c r="C17859">
        <v>26.006639481000001</v>
      </c>
    </row>
    <row r="17860" spans="1:3" x14ac:dyDescent="0.25">
      <c r="A17860">
        <v>9466</v>
      </c>
      <c r="B17860" s="1">
        <f>DATE(2025,12,1) + TIME(0,0,0)</f>
        <v>45992</v>
      </c>
      <c r="C17860">
        <v>26.007427216</v>
      </c>
    </row>
    <row r="17861" spans="1:3" x14ac:dyDescent="0.25">
      <c r="A17861">
        <v>9497</v>
      </c>
      <c r="B17861" s="1">
        <f>DATE(2026,1,1) + TIME(0,0,0)</f>
        <v>46023</v>
      </c>
      <c r="C17861">
        <v>26.008237839</v>
      </c>
    </row>
    <row r="17862" spans="1:3" x14ac:dyDescent="0.25">
      <c r="A17862">
        <v>9528</v>
      </c>
      <c r="B17862" s="1">
        <f>DATE(2026,2,1) + TIME(0,0,0)</f>
        <v>46054</v>
      </c>
      <c r="C17862">
        <v>26.009048461999999</v>
      </c>
    </row>
    <row r="17863" spans="1:3" x14ac:dyDescent="0.25">
      <c r="A17863">
        <v>9556</v>
      </c>
      <c r="B17863" s="1">
        <f>DATE(2026,3,1) + TIME(0,0,0)</f>
        <v>46082</v>
      </c>
      <c r="C17863">
        <v>26.009777068999998</v>
      </c>
    </row>
    <row r="17864" spans="1:3" x14ac:dyDescent="0.25">
      <c r="A17864">
        <v>9587</v>
      </c>
      <c r="B17864" s="1">
        <f>DATE(2026,4,1) + TIME(0,0,0)</f>
        <v>46113</v>
      </c>
      <c r="C17864">
        <v>26.01058197</v>
      </c>
    </row>
    <row r="17865" spans="1:3" x14ac:dyDescent="0.25">
      <c r="A17865">
        <v>9617</v>
      </c>
      <c r="B17865" s="1">
        <f>DATE(2026,5,1) + TIME(0,0,0)</f>
        <v>46143</v>
      </c>
      <c r="C17865">
        <v>26.011360168</v>
      </c>
    </row>
    <row r="17866" spans="1:3" x14ac:dyDescent="0.25">
      <c r="A17866">
        <v>9648</v>
      </c>
      <c r="B17866" s="1">
        <f>DATE(2026,6,1) + TIME(0,0,0)</f>
        <v>46174</v>
      </c>
      <c r="C17866">
        <v>26.012161254999999</v>
      </c>
    </row>
    <row r="17867" spans="1:3" x14ac:dyDescent="0.25">
      <c r="A17867">
        <v>9678</v>
      </c>
      <c r="B17867" s="1">
        <f>DATE(2026,7,1) + TIME(0,0,0)</f>
        <v>46204</v>
      </c>
      <c r="C17867">
        <v>26.012935637999998</v>
      </c>
    </row>
    <row r="17868" spans="1:3" x14ac:dyDescent="0.25">
      <c r="A17868">
        <v>9709</v>
      </c>
      <c r="B17868" s="1">
        <f>DATE(2026,8,1) + TIME(0,0,0)</f>
        <v>46235</v>
      </c>
      <c r="C17868">
        <v>26.013732910000002</v>
      </c>
    </row>
    <row r="17869" spans="1:3" x14ac:dyDescent="0.25">
      <c r="A17869">
        <v>9740</v>
      </c>
      <c r="B17869" s="1">
        <f>DATE(2026,9,1) + TIME(0,0,0)</f>
        <v>46266</v>
      </c>
      <c r="C17869">
        <v>26.014528275</v>
      </c>
    </row>
    <row r="17870" spans="1:3" x14ac:dyDescent="0.25">
      <c r="A17870">
        <v>9770</v>
      </c>
      <c r="B17870" s="1">
        <f>DATE(2026,10,1) + TIME(0,0,0)</f>
        <v>46296</v>
      </c>
      <c r="C17870">
        <v>26.015295029000001</v>
      </c>
    </row>
    <row r="17871" spans="1:3" x14ac:dyDescent="0.25">
      <c r="A17871">
        <v>9801</v>
      </c>
      <c r="B17871" s="1">
        <f>DATE(2026,11,1) + TIME(0,0,0)</f>
        <v>46327</v>
      </c>
      <c r="C17871">
        <v>26.016086577999999</v>
      </c>
    </row>
    <row r="17872" spans="1:3" x14ac:dyDescent="0.25">
      <c r="A17872">
        <v>9831</v>
      </c>
      <c r="B17872" s="1">
        <f>DATE(2026,12,1) + TIME(0,0,0)</f>
        <v>46357</v>
      </c>
      <c r="C17872">
        <v>26.016849518000001</v>
      </c>
    </row>
    <row r="17873" spans="1:3" x14ac:dyDescent="0.25">
      <c r="A17873">
        <v>9862</v>
      </c>
      <c r="B17873" s="1">
        <f>DATE(2027,1,1) + TIME(0,0,0)</f>
        <v>46388</v>
      </c>
      <c r="C17873">
        <v>26.017637253</v>
      </c>
    </row>
    <row r="17874" spans="1:3" x14ac:dyDescent="0.25">
      <c r="A17874">
        <v>9893</v>
      </c>
      <c r="B17874" s="1">
        <f>DATE(2027,2,1) + TIME(0,0,0)</f>
        <v>46419</v>
      </c>
      <c r="C17874">
        <v>26.018421173</v>
      </c>
    </row>
    <row r="17875" spans="1:3" x14ac:dyDescent="0.25">
      <c r="A17875">
        <v>9921</v>
      </c>
      <c r="B17875" s="1">
        <f>DATE(2027,3,1) + TIME(0,0,0)</f>
        <v>46447</v>
      </c>
      <c r="C17875">
        <v>26.019128799000001</v>
      </c>
    </row>
    <row r="17876" spans="1:3" x14ac:dyDescent="0.25">
      <c r="A17876">
        <v>9952</v>
      </c>
      <c r="B17876" s="1">
        <f>DATE(2027,4,1) + TIME(0,0,0)</f>
        <v>46478</v>
      </c>
      <c r="C17876">
        <v>26.019910811999999</v>
      </c>
    </row>
    <row r="17877" spans="1:3" x14ac:dyDescent="0.25">
      <c r="A17877">
        <v>9982</v>
      </c>
      <c r="B17877" s="1">
        <f>DATE(2027,5,1) + TIME(0,0,0)</f>
        <v>46508</v>
      </c>
      <c r="C17877">
        <v>26.020664215</v>
      </c>
    </row>
    <row r="17878" spans="1:3" x14ac:dyDescent="0.25">
      <c r="A17878">
        <v>10013</v>
      </c>
      <c r="B17878" s="1">
        <f>DATE(2027,6,1) + TIME(0,0,0)</f>
        <v>46539</v>
      </c>
      <c r="C17878">
        <v>26.021442412999999</v>
      </c>
    </row>
    <row r="17879" spans="1:3" x14ac:dyDescent="0.25">
      <c r="A17879">
        <v>10043</v>
      </c>
      <c r="B17879" s="1">
        <f>DATE(2027,7,1) + TIME(0,0,0)</f>
        <v>46569</v>
      </c>
      <c r="C17879">
        <v>26.022192001000001</v>
      </c>
    </row>
    <row r="17880" spans="1:3" x14ac:dyDescent="0.25">
      <c r="A17880">
        <v>10074</v>
      </c>
      <c r="B17880" s="1">
        <f>DATE(2027,8,1) + TIME(0,0,0)</f>
        <v>46600</v>
      </c>
      <c r="C17880">
        <v>26.022966385</v>
      </c>
    </row>
    <row r="17881" spans="1:3" x14ac:dyDescent="0.25">
      <c r="A17881">
        <v>10105</v>
      </c>
      <c r="B17881" s="1">
        <f>DATE(2027,9,1) + TIME(0,0,0)</f>
        <v>46631</v>
      </c>
      <c r="C17881">
        <v>26.023736954</v>
      </c>
    </row>
    <row r="17882" spans="1:3" x14ac:dyDescent="0.25">
      <c r="A17882">
        <v>10135</v>
      </c>
      <c r="B17882" s="1">
        <f>DATE(2027,10,1) + TIME(0,0,0)</f>
        <v>46661</v>
      </c>
      <c r="C17882">
        <v>26.024482726999999</v>
      </c>
    </row>
    <row r="17883" spans="1:3" x14ac:dyDescent="0.25">
      <c r="A17883">
        <v>10166</v>
      </c>
      <c r="B17883" s="1">
        <f>DATE(2027,11,1) + TIME(0,0,0)</f>
        <v>46692</v>
      </c>
      <c r="C17883">
        <v>26.025249480999999</v>
      </c>
    </row>
    <row r="17884" spans="1:3" x14ac:dyDescent="0.25">
      <c r="A17884">
        <v>10196</v>
      </c>
      <c r="B17884" s="1">
        <f>DATE(2027,12,1) + TIME(0,0,0)</f>
        <v>46722</v>
      </c>
      <c r="C17884">
        <v>26.025991439999999</v>
      </c>
    </row>
    <row r="17885" spans="1:3" x14ac:dyDescent="0.25">
      <c r="A17885">
        <v>10227</v>
      </c>
      <c r="B17885" s="1">
        <f>DATE(2028,1,1) + TIME(0,0,0)</f>
        <v>46753</v>
      </c>
      <c r="C17885">
        <v>26.026754379</v>
      </c>
    </row>
    <row r="17886" spans="1:3" x14ac:dyDescent="0.25">
      <c r="A17886">
        <v>10258</v>
      </c>
      <c r="B17886" s="1">
        <f>DATE(2028,2,1) + TIME(0,0,0)</f>
        <v>46784</v>
      </c>
      <c r="C17886">
        <v>26.027517319000001</v>
      </c>
    </row>
    <row r="17887" spans="1:3" x14ac:dyDescent="0.25">
      <c r="A17887">
        <v>10287</v>
      </c>
      <c r="B17887" s="1">
        <f>DATE(2028,3,1) + TIME(0,0,0)</f>
        <v>46813</v>
      </c>
      <c r="C17887">
        <v>26.028228760000001</v>
      </c>
    </row>
    <row r="17888" spans="1:3" x14ac:dyDescent="0.25">
      <c r="A17888">
        <v>10318</v>
      </c>
      <c r="B17888" s="1">
        <f>DATE(2028,4,1) + TIME(0,0,0)</f>
        <v>46844</v>
      </c>
      <c r="C17888">
        <v>26.028987884999999</v>
      </c>
    </row>
    <row r="17889" spans="1:3" x14ac:dyDescent="0.25">
      <c r="A17889">
        <v>10348</v>
      </c>
      <c r="B17889" s="1">
        <f>DATE(2028,5,1) + TIME(0,0,0)</f>
        <v>46874</v>
      </c>
      <c r="C17889">
        <v>26.029718399</v>
      </c>
    </row>
    <row r="17890" spans="1:3" x14ac:dyDescent="0.25">
      <c r="A17890">
        <v>10379</v>
      </c>
      <c r="B17890" s="1">
        <f>DATE(2028,6,1) + TIME(0,0,0)</f>
        <v>46905</v>
      </c>
      <c r="C17890">
        <v>26.030473708999999</v>
      </c>
    </row>
    <row r="17891" spans="1:3" x14ac:dyDescent="0.25">
      <c r="A17891">
        <v>10409</v>
      </c>
      <c r="B17891" s="1">
        <f>DATE(2028,7,1) + TIME(0,0,0)</f>
        <v>46935</v>
      </c>
      <c r="C17891">
        <v>26.031202316000002</v>
      </c>
    </row>
    <row r="17892" spans="1:3" x14ac:dyDescent="0.25">
      <c r="A17892">
        <v>10440</v>
      </c>
      <c r="B17892" s="1">
        <f>DATE(2028,8,1) + TIME(0,0,0)</f>
        <v>46966</v>
      </c>
      <c r="C17892">
        <v>26.031953812000001</v>
      </c>
    </row>
    <row r="17893" spans="1:3" x14ac:dyDescent="0.25">
      <c r="A17893">
        <v>10471</v>
      </c>
      <c r="B17893" s="1">
        <f>DATE(2028,9,1) + TIME(0,0,0)</f>
        <v>46997</v>
      </c>
      <c r="C17893">
        <v>26.032703399999999</v>
      </c>
    </row>
    <row r="17894" spans="1:3" x14ac:dyDescent="0.25">
      <c r="A17894">
        <v>10501</v>
      </c>
      <c r="B17894" s="1">
        <f>DATE(2028,10,1) + TIME(0,0,0)</f>
        <v>47027</v>
      </c>
      <c r="C17894">
        <v>26.033426285000001</v>
      </c>
    </row>
    <row r="17895" spans="1:3" x14ac:dyDescent="0.25">
      <c r="A17895">
        <v>10532</v>
      </c>
      <c r="B17895" s="1">
        <f>DATE(2028,11,1) + TIME(0,0,0)</f>
        <v>47058</v>
      </c>
      <c r="C17895">
        <v>26.034172057999999</v>
      </c>
    </row>
    <row r="17896" spans="1:3" x14ac:dyDescent="0.25">
      <c r="A17896">
        <v>10562</v>
      </c>
      <c r="B17896" s="1">
        <f>DATE(2028,12,1) + TIME(0,0,0)</f>
        <v>47088</v>
      </c>
      <c r="C17896">
        <v>26.034893036</v>
      </c>
    </row>
    <row r="17897" spans="1:3" x14ac:dyDescent="0.25">
      <c r="A17897">
        <v>10593</v>
      </c>
      <c r="B17897" s="1">
        <f>DATE(2029,1,1) + TIME(0,0,0)</f>
        <v>47119</v>
      </c>
      <c r="C17897">
        <v>26.035634994999999</v>
      </c>
    </row>
    <row r="17898" spans="1:3" x14ac:dyDescent="0.25">
      <c r="A17898">
        <v>10624</v>
      </c>
      <c r="B17898" s="1">
        <f>DATE(2029,2,1) + TIME(0,0,0)</f>
        <v>47150</v>
      </c>
      <c r="C17898">
        <v>26.036375046</v>
      </c>
    </row>
    <row r="17899" spans="1:3" x14ac:dyDescent="0.25">
      <c r="A17899">
        <v>10652</v>
      </c>
      <c r="B17899" s="1">
        <f>DATE(2029,3,1) + TIME(0,0,0)</f>
        <v>47178</v>
      </c>
      <c r="C17899">
        <v>26.037042618000001</v>
      </c>
    </row>
    <row r="17900" spans="1:3" x14ac:dyDescent="0.25">
      <c r="A17900">
        <v>10683</v>
      </c>
      <c r="B17900" s="1">
        <f>DATE(2029,4,1) + TIME(0,0,0)</f>
        <v>47209</v>
      </c>
      <c r="C17900">
        <v>26.037780762000001</v>
      </c>
    </row>
    <row r="17901" spans="1:3" x14ac:dyDescent="0.25">
      <c r="A17901">
        <v>10713</v>
      </c>
      <c r="B17901" s="1">
        <f>DATE(2029,5,1) + TIME(0,0,0)</f>
        <v>47239</v>
      </c>
      <c r="C17901">
        <v>26.038492203000001</v>
      </c>
    </row>
    <row r="17902" spans="1:3" x14ac:dyDescent="0.25">
      <c r="A17902">
        <v>10744</v>
      </c>
      <c r="B17902" s="1">
        <f>DATE(2029,6,1) + TIME(0,0,0)</f>
        <v>47270</v>
      </c>
      <c r="C17902">
        <v>26.039224624999999</v>
      </c>
    </row>
    <row r="17903" spans="1:3" x14ac:dyDescent="0.25">
      <c r="A17903">
        <v>10774</v>
      </c>
      <c r="B17903" s="1">
        <f>DATE(2029,7,1) + TIME(0,0,0)</f>
        <v>47300</v>
      </c>
      <c r="C17903">
        <v>26.039934158000001</v>
      </c>
    </row>
    <row r="17904" spans="1:3" x14ac:dyDescent="0.25">
      <c r="A17904">
        <v>10805</v>
      </c>
      <c r="B17904" s="1">
        <f>DATE(2029,8,1) + TIME(0,0,0)</f>
        <v>47331</v>
      </c>
      <c r="C17904">
        <v>26.040664672999998</v>
      </c>
    </row>
    <row r="17905" spans="1:3" x14ac:dyDescent="0.25">
      <c r="A17905">
        <v>10836</v>
      </c>
      <c r="B17905" s="1">
        <f>DATE(2029,9,1) + TIME(0,0,0)</f>
        <v>47362</v>
      </c>
      <c r="C17905">
        <v>26.041393280000001</v>
      </c>
    </row>
    <row r="17906" spans="1:3" x14ac:dyDescent="0.25">
      <c r="A17906">
        <v>10866</v>
      </c>
      <c r="B17906" s="1">
        <f>DATE(2029,10,1) + TIME(0,0,0)</f>
        <v>47392</v>
      </c>
      <c r="C17906">
        <v>26.042097091999999</v>
      </c>
    </row>
    <row r="17907" spans="1:3" x14ac:dyDescent="0.25">
      <c r="A17907">
        <v>10897</v>
      </c>
      <c r="B17907" s="1">
        <f>DATE(2029,11,1) + TIME(0,0,0)</f>
        <v>47423</v>
      </c>
      <c r="C17907">
        <v>26.042821883999999</v>
      </c>
    </row>
    <row r="17908" spans="1:3" x14ac:dyDescent="0.25">
      <c r="A17908">
        <v>10927</v>
      </c>
      <c r="B17908" s="1">
        <f>DATE(2029,12,1) + TIME(0,0,0)</f>
        <v>47453</v>
      </c>
      <c r="C17908">
        <v>26.043521881</v>
      </c>
    </row>
    <row r="17909" spans="1:3" x14ac:dyDescent="0.25">
      <c r="A17909">
        <v>10958</v>
      </c>
      <c r="B17909" s="1">
        <f>DATE(2030,1,1) + TIME(0,0,0)</f>
        <v>47484</v>
      </c>
      <c r="C17909">
        <v>26.044244765999998</v>
      </c>
    </row>
    <row r="17910" spans="1:3" x14ac:dyDescent="0.25">
      <c r="A17910">
        <v>10989</v>
      </c>
      <c r="B17910" s="1">
        <f>DATE(2030,2,1) + TIME(0,0,0)</f>
        <v>47515</v>
      </c>
      <c r="C17910">
        <v>26.044965743999999</v>
      </c>
    </row>
    <row r="17911" spans="1:3" x14ac:dyDescent="0.25">
      <c r="A17911">
        <v>11017</v>
      </c>
      <c r="B17911" s="1">
        <f>DATE(2030,3,1) + TIME(0,0,0)</f>
        <v>47543</v>
      </c>
      <c r="C17911">
        <v>26.045614242999999</v>
      </c>
    </row>
    <row r="17912" spans="1:3" x14ac:dyDescent="0.25">
      <c r="A17912">
        <v>11048</v>
      </c>
      <c r="B17912" s="1">
        <f>DATE(2030,4,1) + TIME(0,0,0)</f>
        <v>47574</v>
      </c>
      <c r="C17912">
        <v>26.046331406</v>
      </c>
    </row>
    <row r="17913" spans="1:3" x14ac:dyDescent="0.25">
      <c r="A17913">
        <v>11078</v>
      </c>
      <c r="B17913" s="1">
        <f>DATE(2030,5,1) + TIME(0,0,0)</f>
        <v>47604</v>
      </c>
      <c r="C17913">
        <v>26.047023772999999</v>
      </c>
    </row>
    <row r="17914" spans="1:3" x14ac:dyDescent="0.25">
      <c r="A17914">
        <v>11109</v>
      </c>
      <c r="B17914" s="1">
        <f>DATE(2030,6,1) + TIME(0,0,0)</f>
        <v>47635</v>
      </c>
      <c r="C17914">
        <v>26.047739028999999</v>
      </c>
    </row>
    <row r="17915" spans="1:3" x14ac:dyDescent="0.25">
      <c r="A17915">
        <v>11139</v>
      </c>
      <c r="B17915" s="1">
        <f>DATE(2030,7,1) + TIME(0,0,0)</f>
        <v>47665</v>
      </c>
      <c r="C17915">
        <v>26.048427581999999</v>
      </c>
    </row>
    <row r="17916" spans="1:3" x14ac:dyDescent="0.25">
      <c r="A17916">
        <v>11170</v>
      </c>
      <c r="B17916" s="1">
        <f>DATE(2030,8,1) + TIME(0,0,0)</f>
        <v>47696</v>
      </c>
      <c r="C17916">
        <v>26.049139022999999</v>
      </c>
    </row>
    <row r="17917" spans="1:3" x14ac:dyDescent="0.25">
      <c r="A17917">
        <v>11201</v>
      </c>
      <c r="B17917" s="1">
        <f>DATE(2030,9,1) + TIME(0,0,0)</f>
        <v>47727</v>
      </c>
      <c r="C17917">
        <v>26.049848557000001</v>
      </c>
    </row>
    <row r="17918" spans="1:3" x14ac:dyDescent="0.25">
      <c r="A17918">
        <v>11231</v>
      </c>
      <c r="B17918" s="1">
        <f>DATE(2030,10,1) + TIME(0,0,0)</f>
        <v>47757</v>
      </c>
      <c r="C17918">
        <v>26.050533295000001</v>
      </c>
    </row>
    <row r="17919" spans="1:3" x14ac:dyDescent="0.25">
      <c r="A17919">
        <v>11262</v>
      </c>
      <c r="B17919" s="1">
        <f>DATE(2030,11,1) + TIME(0,0,0)</f>
        <v>47788</v>
      </c>
      <c r="C17919">
        <v>26.051240921000002</v>
      </c>
    </row>
    <row r="17920" spans="1:3" x14ac:dyDescent="0.25">
      <c r="A17920">
        <v>11292</v>
      </c>
      <c r="B17920" s="1">
        <f>DATE(2030,12,1) + TIME(0,0,0)</f>
        <v>47818</v>
      </c>
      <c r="C17920">
        <v>26.051921843999999</v>
      </c>
    </row>
    <row r="17921" spans="1:3" x14ac:dyDescent="0.25">
      <c r="A17921">
        <v>11323</v>
      </c>
      <c r="B17921" s="1">
        <f>DATE(2031,1,1) + TIME(0,0,0)</f>
        <v>47849</v>
      </c>
      <c r="C17921">
        <v>26.052625656</v>
      </c>
    </row>
    <row r="17922" spans="1:3" x14ac:dyDescent="0.25">
      <c r="A17922">
        <v>11354</v>
      </c>
      <c r="B17922" s="1">
        <f>DATE(2031,2,1) + TIME(0,0,0)</f>
        <v>47880</v>
      </c>
      <c r="C17922">
        <v>26.05332756</v>
      </c>
    </row>
    <row r="17923" spans="1:3" x14ac:dyDescent="0.25">
      <c r="A17923">
        <v>11382</v>
      </c>
      <c r="B17923" s="1">
        <f>DATE(2031,3,1) + TIME(0,0,0)</f>
        <v>47908</v>
      </c>
      <c r="C17923">
        <v>26.053960799999999</v>
      </c>
    </row>
    <row r="17924" spans="1:3" x14ac:dyDescent="0.25">
      <c r="A17924">
        <v>11413</v>
      </c>
      <c r="B17924" s="1">
        <f>DATE(2031,4,1) + TIME(0,0,0)</f>
        <v>47939</v>
      </c>
      <c r="C17924">
        <v>26.054658889999999</v>
      </c>
    </row>
    <row r="17925" spans="1:3" x14ac:dyDescent="0.25">
      <c r="A17925">
        <v>11443</v>
      </c>
      <c r="B17925" s="1">
        <f>DATE(2031,5,1) + TIME(0,0,0)</f>
        <v>47969</v>
      </c>
      <c r="C17925">
        <v>26.055334090999999</v>
      </c>
    </row>
    <row r="17926" spans="1:3" x14ac:dyDescent="0.25">
      <c r="A17926">
        <v>11474</v>
      </c>
      <c r="B17926" s="1">
        <f>DATE(2031,6,1) + TIME(0,0,0)</f>
        <v>48000</v>
      </c>
      <c r="C17926">
        <v>26.056030273000001</v>
      </c>
    </row>
    <row r="17927" spans="1:3" x14ac:dyDescent="0.25">
      <c r="A17927">
        <v>11504</v>
      </c>
      <c r="B17927" s="1">
        <f>DATE(2031,7,1) + TIME(0,0,0)</f>
        <v>48030</v>
      </c>
      <c r="C17927">
        <v>26.056701660000002</v>
      </c>
    </row>
    <row r="17928" spans="1:3" x14ac:dyDescent="0.25">
      <c r="A17928">
        <v>11535</v>
      </c>
      <c r="B17928" s="1">
        <f>DATE(2031,8,1) + TIME(0,0,0)</f>
        <v>48061</v>
      </c>
      <c r="C17928">
        <v>26.057394028000001</v>
      </c>
    </row>
    <row r="17929" spans="1:3" x14ac:dyDescent="0.25">
      <c r="A17929">
        <v>11566</v>
      </c>
      <c r="B17929" s="1">
        <f>DATE(2031,9,1) + TIME(0,0,0)</f>
        <v>48092</v>
      </c>
      <c r="C17929">
        <v>26.058086395</v>
      </c>
    </row>
    <row r="17930" spans="1:3" x14ac:dyDescent="0.25">
      <c r="A17930">
        <v>11596</v>
      </c>
      <c r="B17930" s="1">
        <f>DATE(2031,10,1) + TIME(0,0,0)</f>
        <v>48122</v>
      </c>
      <c r="C17930">
        <v>26.058753967000001</v>
      </c>
    </row>
    <row r="17931" spans="1:3" x14ac:dyDescent="0.25">
      <c r="A17931">
        <v>11627</v>
      </c>
      <c r="B17931" s="1">
        <f>DATE(2031,11,1) + TIME(0,0,0)</f>
        <v>48153</v>
      </c>
      <c r="C17931">
        <v>26.059442520000001</v>
      </c>
    </row>
    <row r="17932" spans="1:3" x14ac:dyDescent="0.25">
      <c r="A17932">
        <v>11657</v>
      </c>
      <c r="B17932" s="1">
        <f>DATE(2031,12,1) + TIME(0,0,0)</f>
        <v>48183</v>
      </c>
      <c r="C17932">
        <v>26.060108185000001</v>
      </c>
    </row>
    <row r="17933" spans="1:3" x14ac:dyDescent="0.25">
      <c r="A17933">
        <v>11688</v>
      </c>
      <c r="B17933" s="1">
        <f>DATE(2032,1,1) + TIME(0,0,0)</f>
        <v>48214</v>
      </c>
      <c r="C17933">
        <v>26.060792923000001</v>
      </c>
    </row>
    <row r="17934" spans="1:3" x14ac:dyDescent="0.25">
      <c r="A17934">
        <v>11719</v>
      </c>
      <c r="B17934" s="1">
        <f>DATE(2032,2,1) + TIME(0,0,0)</f>
        <v>48245</v>
      </c>
      <c r="C17934">
        <v>26.061477661000001</v>
      </c>
    </row>
    <row r="17935" spans="1:3" x14ac:dyDescent="0.25">
      <c r="A17935">
        <v>11748</v>
      </c>
      <c r="B17935" s="1">
        <f>DATE(2032,3,1) + TIME(0,0,0)</f>
        <v>48274</v>
      </c>
      <c r="C17935">
        <v>26.062116623000001</v>
      </c>
    </row>
    <row r="17936" spans="1:3" x14ac:dyDescent="0.25">
      <c r="A17936">
        <v>11779</v>
      </c>
      <c r="B17936" s="1">
        <f>DATE(2032,4,1) + TIME(0,0,0)</f>
        <v>48305</v>
      </c>
      <c r="C17936">
        <v>26.062797545999999</v>
      </c>
    </row>
    <row r="17937" spans="1:3" x14ac:dyDescent="0.25">
      <c r="A17937">
        <v>11809</v>
      </c>
      <c r="B17937" s="1">
        <f>DATE(2032,5,1) + TIME(0,0,0)</f>
        <v>48335</v>
      </c>
      <c r="C17937">
        <v>26.063455582</v>
      </c>
    </row>
    <row r="17938" spans="1:3" x14ac:dyDescent="0.25">
      <c r="A17938">
        <v>11840</v>
      </c>
      <c r="B17938" s="1">
        <f>DATE(2032,6,1) + TIME(0,0,0)</f>
        <v>48366</v>
      </c>
      <c r="C17938">
        <v>26.064134597999999</v>
      </c>
    </row>
    <row r="17939" spans="1:3" x14ac:dyDescent="0.25">
      <c r="A17939">
        <v>11870</v>
      </c>
      <c r="B17939" s="1">
        <f>DATE(2032,7,1) + TIME(0,0,0)</f>
        <v>48396</v>
      </c>
      <c r="C17939">
        <v>26.064788818</v>
      </c>
    </row>
    <row r="17940" spans="1:3" x14ac:dyDescent="0.25">
      <c r="A17940">
        <v>11901</v>
      </c>
      <c r="B17940" s="1">
        <f>DATE(2032,8,1) + TIME(0,0,0)</f>
        <v>48427</v>
      </c>
      <c r="C17940">
        <v>26.065465927000002</v>
      </c>
    </row>
    <row r="17941" spans="1:3" x14ac:dyDescent="0.25">
      <c r="A17941">
        <v>11932</v>
      </c>
      <c r="B17941" s="1">
        <f>DATE(2032,9,1) + TIME(0,0,0)</f>
        <v>48458</v>
      </c>
      <c r="C17941">
        <v>26.066139221</v>
      </c>
    </row>
    <row r="17942" spans="1:3" x14ac:dyDescent="0.25">
      <c r="A17942">
        <v>11962</v>
      </c>
      <c r="B17942" s="1">
        <f>DATE(2032,10,1) + TIME(0,0,0)</f>
        <v>48488</v>
      </c>
      <c r="C17942">
        <v>26.066791534</v>
      </c>
    </row>
    <row r="17943" spans="1:3" x14ac:dyDescent="0.25">
      <c r="A17943">
        <v>11993</v>
      </c>
      <c r="B17943" s="1">
        <f>DATE(2032,11,1) + TIME(0,0,0)</f>
        <v>48519</v>
      </c>
      <c r="C17943">
        <v>26.067462921000001</v>
      </c>
    </row>
    <row r="17944" spans="1:3" x14ac:dyDescent="0.25">
      <c r="A17944">
        <v>12023</v>
      </c>
      <c r="B17944" s="1">
        <f>DATE(2032,12,1) + TIME(0,0,0)</f>
        <v>48549</v>
      </c>
      <c r="C17944">
        <v>26.068111420000001</v>
      </c>
    </row>
    <row r="17945" spans="1:3" x14ac:dyDescent="0.25">
      <c r="A17945">
        <v>12054</v>
      </c>
      <c r="B17945" s="1">
        <f>DATE(2033,1,1) + TIME(0,0,0)</f>
        <v>48580</v>
      </c>
      <c r="C17945">
        <v>26.068780899</v>
      </c>
    </row>
    <row r="17946" spans="1:3" x14ac:dyDescent="0.25">
      <c r="A17946">
        <v>12085</v>
      </c>
      <c r="B17946" s="1">
        <f>DATE(2033,2,1) + TIME(0,0,0)</f>
        <v>48611</v>
      </c>
      <c r="C17946">
        <v>26.069448471000001</v>
      </c>
    </row>
    <row r="17947" spans="1:3" x14ac:dyDescent="0.25">
      <c r="A17947">
        <v>12113</v>
      </c>
      <c r="B17947" s="1">
        <f>DATE(2033,3,1) + TIME(0,0,0)</f>
        <v>48639</v>
      </c>
      <c r="C17947">
        <v>26.070051193000001</v>
      </c>
    </row>
    <row r="17948" spans="1:3" x14ac:dyDescent="0.25">
      <c r="A17948">
        <v>12144</v>
      </c>
      <c r="B17948" s="1">
        <f>DATE(2033,4,1) + TIME(0,0,0)</f>
        <v>48670</v>
      </c>
      <c r="C17948">
        <v>26.070714950999999</v>
      </c>
    </row>
    <row r="17949" spans="1:3" x14ac:dyDescent="0.25">
      <c r="A17949">
        <v>12174</v>
      </c>
      <c r="B17949" s="1">
        <f>DATE(2033,5,1) + TIME(0,0,0)</f>
        <v>48700</v>
      </c>
      <c r="C17949">
        <v>26.071357726999999</v>
      </c>
    </row>
    <row r="17950" spans="1:3" x14ac:dyDescent="0.25">
      <c r="A17950">
        <v>12205</v>
      </c>
      <c r="B17950" s="1">
        <f>DATE(2033,6,1) + TIME(0,0,0)</f>
        <v>48731</v>
      </c>
      <c r="C17950">
        <v>26.072019576999999</v>
      </c>
    </row>
    <row r="17951" spans="1:3" x14ac:dyDescent="0.25">
      <c r="A17951">
        <v>12235</v>
      </c>
      <c r="B17951" s="1">
        <f>DATE(2033,7,1) + TIME(0,0,0)</f>
        <v>48761</v>
      </c>
      <c r="C17951">
        <v>26.072660446</v>
      </c>
    </row>
    <row r="17952" spans="1:3" x14ac:dyDescent="0.25">
      <c r="A17952">
        <v>12266</v>
      </c>
      <c r="B17952" s="1">
        <f>DATE(2033,8,1) + TIME(0,0,0)</f>
        <v>48792</v>
      </c>
      <c r="C17952">
        <v>26.073320388999999</v>
      </c>
    </row>
    <row r="17953" spans="1:3" x14ac:dyDescent="0.25">
      <c r="A17953">
        <v>12297</v>
      </c>
      <c r="B17953" s="1">
        <f>DATE(2033,9,1) + TIME(0,0,0)</f>
        <v>48823</v>
      </c>
      <c r="C17953">
        <v>26.073978424</v>
      </c>
    </row>
    <row r="17954" spans="1:3" x14ac:dyDescent="0.25">
      <c r="A17954">
        <v>12327</v>
      </c>
      <c r="B17954" s="1">
        <f>DATE(2033,10,1) + TIME(0,0,0)</f>
        <v>48853</v>
      </c>
      <c r="C17954">
        <v>26.074615478999998</v>
      </c>
    </row>
    <row r="17955" spans="1:3" x14ac:dyDescent="0.25">
      <c r="A17955">
        <v>12358</v>
      </c>
      <c r="B17955" s="1">
        <f>DATE(2033,11,1) + TIME(0,0,0)</f>
        <v>48884</v>
      </c>
      <c r="C17955">
        <v>26.075269699</v>
      </c>
    </row>
    <row r="17956" spans="1:3" x14ac:dyDescent="0.25">
      <c r="A17956">
        <v>12388</v>
      </c>
      <c r="B17956" s="1">
        <f>DATE(2033,12,1) + TIME(0,0,0)</f>
        <v>48914</v>
      </c>
      <c r="C17956">
        <v>26.075904846</v>
      </c>
    </row>
    <row r="17957" spans="1:3" x14ac:dyDescent="0.25">
      <c r="A17957">
        <v>12419</v>
      </c>
      <c r="B17957" s="1">
        <f>DATE(2034,1,1) + TIME(0,0,0)</f>
        <v>48945</v>
      </c>
      <c r="C17957">
        <v>26.076557159</v>
      </c>
    </row>
    <row r="17958" spans="1:3" x14ac:dyDescent="0.25">
      <c r="A17958">
        <v>12450</v>
      </c>
      <c r="B17958" s="1">
        <f>DATE(2034,2,1) + TIME(0,0,0)</f>
        <v>48976</v>
      </c>
      <c r="C17958">
        <v>26.077209473</v>
      </c>
    </row>
    <row r="17959" spans="1:3" x14ac:dyDescent="0.25">
      <c r="A17959">
        <v>12478</v>
      </c>
      <c r="B17959" s="1">
        <f>DATE(2034,3,1) + TIME(0,0,0)</f>
        <v>49004</v>
      </c>
      <c r="C17959">
        <v>26.077796935999999</v>
      </c>
    </row>
    <row r="17960" spans="1:3" x14ac:dyDescent="0.25">
      <c r="A17960">
        <v>12509</v>
      </c>
      <c r="B17960" s="1">
        <f>DATE(2034,4,1) + TIME(0,0,0)</f>
        <v>49035</v>
      </c>
      <c r="C17960">
        <v>26.078447342</v>
      </c>
    </row>
    <row r="17961" spans="1:3" x14ac:dyDescent="0.25">
      <c r="A17961">
        <v>12539</v>
      </c>
      <c r="B17961" s="1">
        <f>DATE(2034,5,1) + TIME(0,0,0)</f>
        <v>49065</v>
      </c>
      <c r="C17961">
        <v>26.079074859999999</v>
      </c>
    </row>
    <row r="17962" spans="1:3" x14ac:dyDescent="0.25">
      <c r="A17962">
        <v>12570</v>
      </c>
      <c r="B17962" s="1">
        <f>DATE(2034,6,1) + TIME(0,0,0)</f>
        <v>49096</v>
      </c>
      <c r="C17962">
        <v>26.079721451000001</v>
      </c>
    </row>
    <row r="17963" spans="1:3" x14ac:dyDescent="0.25">
      <c r="A17963">
        <v>12600</v>
      </c>
      <c r="B17963" s="1">
        <f>DATE(2034,7,1) + TIME(0,0,0)</f>
        <v>49126</v>
      </c>
      <c r="C17963">
        <v>26.080347061000001</v>
      </c>
    </row>
    <row r="17964" spans="1:3" x14ac:dyDescent="0.25">
      <c r="A17964">
        <v>12631</v>
      </c>
      <c r="B17964" s="1">
        <f>DATE(2034,8,1) + TIME(0,0,0)</f>
        <v>49157</v>
      </c>
      <c r="C17964">
        <v>26.080991744999999</v>
      </c>
    </row>
    <row r="17965" spans="1:3" x14ac:dyDescent="0.25">
      <c r="A17965">
        <v>12662</v>
      </c>
      <c r="B17965" s="1">
        <f>DATE(2034,9,1) + TIME(0,0,0)</f>
        <v>49188</v>
      </c>
      <c r="C17965">
        <v>26.081634521000002</v>
      </c>
    </row>
    <row r="17966" spans="1:3" x14ac:dyDescent="0.25">
      <c r="A17966">
        <v>12692</v>
      </c>
      <c r="B17966" s="1">
        <f>DATE(2034,10,1) + TIME(0,0,0)</f>
        <v>49218</v>
      </c>
      <c r="C17966">
        <v>26.082256316999999</v>
      </c>
    </row>
    <row r="17967" spans="1:3" x14ac:dyDescent="0.25">
      <c r="A17967">
        <v>12723</v>
      </c>
      <c r="B17967" s="1">
        <f>DATE(2034,11,1) + TIME(0,0,0)</f>
        <v>49249</v>
      </c>
      <c r="C17967">
        <v>26.082897186</v>
      </c>
    </row>
    <row r="17968" spans="1:3" x14ac:dyDescent="0.25">
      <c r="A17968">
        <v>12753</v>
      </c>
      <c r="B17968" s="1">
        <f>DATE(2034,12,1) + TIME(0,0,0)</f>
        <v>49279</v>
      </c>
      <c r="C17968">
        <v>26.083517075</v>
      </c>
    </row>
    <row r="17969" spans="1:3" x14ac:dyDescent="0.25">
      <c r="A17969">
        <v>12784</v>
      </c>
      <c r="B17969" s="1">
        <f>DATE(2035,1,1) + TIME(0,0,0)</f>
        <v>49310</v>
      </c>
      <c r="C17969">
        <v>26.084154129000002</v>
      </c>
    </row>
    <row r="17970" spans="1:3" x14ac:dyDescent="0.25">
      <c r="A17970">
        <v>12815</v>
      </c>
      <c r="B17970" s="1">
        <f>DATE(2035,2,1) + TIME(0,0,0)</f>
        <v>49341</v>
      </c>
      <c r="C17970">
        <v>26.084791183</v>
      </c>
    </row>
    <row r="17971" spans="1:3" x14ac:dyDescent="0.25">
      <c r="A17971">
        <v>12843</v>
      </c>
      <c r="B17971" s="1">
        <f>DATE(2035,3,1) + TIME(0,0,0)</f>
        <v>49369</v>
      </c>
      <c r="C17971">
        <v>26.085367203000001</v>
      </c>
    </row>
    <row r="17972" spans="1:3" x14ac:dyDescent="0.25">
      <c r="A17972">
        <v>12874</v>
      </c>
      <c r="B17972" s="1">
        <f>DATE(2035,4,1) + TIME(0,0,0)</f>
        <v>49400</v>
      </c>
      <c r="C17972">
        <v>26.086002350000001</v>
      </c>
    </row>
    <row r="17973" spans="1:3" x14ac:dyDescent="0.25">
      <c r="A17973">
        <v>12904</v>
      </c>
      <c r="B17973" s="1">
        <f>DATE(2035,5,1) + TIME(0,0,0)</f>
        <v>49430</v>
      </c>
      <c r="C17973">
        <v>26.086614609000002</v>
      </c>
    </row>
    <row r="17974" spans="1:3" x14ac:dyDescent="0.25">
      <c r="A17974">
        <v>12935</v>
      </c>
      <c r="B17974" s="1">
        <f>DATE(2035,6,1) + TIME(0,0,0)</f>
        <v>49461</v>
      </c>
      <c r="C17974">
        <v>26.087247849000001</v>
      </c>
    </row>
    <row r="17975" spans="1:3" x14ac:dyDescent="0.25">
      <c r="A17975">
        <v>12965</v>
      </c>
      <c r="B17975" s="1">
        <f>DATE(2035,7,1) + TIME(0,0,0)</f>
        <v>49491</v>
      </c>
      <c r="C17975">
        <v>26.087858199999999</v>
      </c>
    </row>
    <row r="17976" spans="1:3" x14ac:dyDescent="0.25">
      <c r="A17976">
        <v>12996</v>
      </c>
      <c r="B17976" s="1">
        <f>DATE(2035,8,1) + TIME(0,0,0)</f>
        <v>49522</v>
      </c>
      <c r="C17976">
        <v>26.088487624999999</v>
      </c>
    </row>
    <row r="17977" spans="1:3" x14ac:dyDescent="0.25">
      <c r="A17977">
        <v>13027</v>
      </c>
      <c r="B17977" s="1">
        <f>DATE(2035,9,1) + TIME(0,0,0)</f>
        <v>49553</v>
      </c>
      <c r="C17977">
        <v>26.089117049999999</v>
      </c>
    </row>
    <row r="17978" spans="1:3" x14ac:dyDescent="0.25">
      <c r="A17978">
        <v>13057</v>
      </c>
      <c r="B17978" s="1">
        <f>DATE(2035,10,1) + TIME(0,0,0)</f>
        <v>49583</v>
      </c>
      <c r="C17978">
        <v>26.089725494</v>
      </c>
    </row>
    <row r="17979" spans="1:3" x14ac:dyDescent="0.25">
      <c r="A17979">
        <v>13088</v>
      </c>
      <c r="B17979" s="1">
        <f>DATE(2035,11,1) + TIME(0,0,0)</f>
        <v>49614</v>
      </c>
      <c r="C17979">
        <v>26.090351105</v>
      </c>
    </row>
    <row r="17980" spans="1:3" x14ac:dyDescent="0.25">
      <c r="A17980">
        <v>13118</v>
      </c>
      <c r="B17980" s="1">
        <f>DATE(2035,12,1) + TIME(0,0,0)</f>
        <v>49644</v>
      </c>
      <c r="C17980">
        <v>26.090957641999999</v>
      </c>
    </row>
    <row r="17981" spans="1:3" x14ac:dyDescent="0.25">
      <c r="A17981">
        <v>13149</v>
      </c>
      <c r="B17981" s="1">
        <f>DATE(2036,1,1) + TIME(0,0,0)</f>
        <v>49675</v>
      </c>
      <c r="C17981">
        <v>26.091581345000002</v>
      </c>
    </row>
    <row r="17982" spans="1:3" x14ac:dyDescent="0.25">
      <c r="A17982">
        <v>13180</v>
      </c>
      <c r="B17982" s="1">
        <f>DATE(2036,2,1) + TIME(0,0,0)</f>
        <v>49706</v>
      </c>
      <c r="C17982">
        <v>26.092205048</v>
      </c>
    </row>
    <row r="17983" spans="1:3" x14ac:dyDescent="0.25">
      <c r="A17983">
        <v>13209</v>
      </c>
      <c r="B17983" s="1">
        <f>DATE(2036,3,1) + TIME(0,0,0)</f>
        <v>49735</v>
      </c>
      <c r="C17983">
        <v>26.092786789000002</v>
      </c>
    </row>
    <row r="17984" spans="1:3" x14ac:dyDescent="0.25">
      <c r="A17984">
        <v>13240</v>
      </c>
      <c r="B17984" s="1">
        <f>DATE(2036,4,1) + TIME(0,0,0)</f>
        <v>49766</v>
      </c>
      <c r="C17984">
        <v>26.093406677000001</v>
      </c>
    </row>
    <row r="17985" spans="1:3" x14ac:dyDescent="0.25">
      <c r="A17985">
        <v>13270</v>
      </c>
      <c r="B17985" s="1">
        <f>DATE(2036,5,1) + TIME(0,0,0)</f>
        <v>49796</v>
      </c>
      <c r="C17985">
        <v>26.094007491999999</v>
      </c>
    </row>
    <row r="17986" spans="1:3" x14ac:dyDescent="0.25">
      <c r="A17986">
        <v>13301</v>
      </c>
      <c r="B17986" s="1">
        <f>DATE(2036,6,1) + TIME(0,0,0)</f>
        <v>49827</v>
      </c>
      <c r="C17986">
        <v>26.094625473000001</v>
      </c>
    </row>
    <row r="17987" spans="1:3" x14ac:dyDescent="0.25">
      <c r="A17987">
        <v>13331</v>
      </c>
      <c r="B17987" s="1">
        <f>DATE(2036,7,1) + TIME(0,0,0)</f>
        <v>49857</v>
      </c>
      <c r="C17987">
        <v>26.095222473</v>
      </c>
    </row>
    <row r="17988" spans="1:3" x14ac:dyDescent="0.25">
      <c r="A17988">
        <v>13362</v>
      </c>
      <c r="B17988" s="1">
        <f>DATE(2036,8,1) + TIME(0,0,0)</f>
        <v>49888</v>
      </c>
      <c r="C17988">
        <v>26.095840454000001</v>
      </c>
    </row>
    <row r="17989" spans="1:3" x14ac:dyDescent="0.25">
      <c r="A17989">
        <v>13393</v>
      </c>
      <c r="B17989" s="1">
        <f>DATE(2036,9,1) + TIME(0,0,0)</f>
        <v>49919</v>
      </c>
      <c r="C17989">
        <v>26.096454619999999</v>
      </c>
    </row>
    <row r="17990" spans="1:3" x14ac:dyDescent="0.25">
      <c r="A17990">
        <v>13423</v>
      </c>
      <c r="B17990" s="1">
        <f>DATE(2036,10,1) + TIME(0,0,0)</f>
        <v>49949</v>
      </c>
      <c r="C17990">
        <v>26.097049713000001</v>
      </c>
    </row>
    <row r="17991" spans="1:3" x14ac:dyDescent="0.25">
      <c r="A17991">
        <v>13454</v>
      </c>
      <c r="B17991" s="1">
        <f>DATE(2036,11,1) + TIME(0,0,0)</f>
        <v>49980</v>
      </c>
      <c r="C17991">
        <v>26.097661972000001</v>
      </c>
    </row>
    <row r="17992" spans="1:3" x14ac:dyDescent="0.25">
      <c r="A17992">
        <v>13484</v>
      </c>
      <c r="B17992" s="1">
        <f>DATE(2036,12,1) + TIME(0,0,0)</f>
        <v>50010</v>
      </c>
      <c r="C17992">
        <v>26.098253249999999</v>
      </c>
    </row>
    <row r="17993" spans="1:3" x14ac:dyDescent="0.25">
      <c r="A17993">
        <v>13515</v>
      </c>
      <c r="B17993" s="1">
        <f>DATE(2037,1,1) + TIME(0,0,0)</f>
        <v>50041</v>
      </c>
      <c r="C17993">
        <v>26.098865508999999</v>
      </c>
    </row>
    <row r="17994" spans="1:3" x14ac:dyDescent="0.25">
      <c r="A17994">
        <v>13546</v>
      </c>
      <c r="B17994" s="1">
        <f>DATE(2037,2,1) + TIME(0,0,0)</f>
        <v>50072</v>
      </c>
      <c r="C17994">
        <v>26.099473953</v>
      </c>
    </row>
    <row r="17995" spans="1:3" x14ac:dyDescent="0.25">
      <c r="A17995">
        <v>13574</v>
      </c>
      <c r="B17995" s="1">
        <f>DATE(2037,3,1) + TIME(0,0,0)</f>
        <v>50100</v>
      </c>
      <c r="C17995">
        <v>26.100025176999999</v>
      </c>
    </row>
    <row r="17996" spans="1:3" x14ac:dyDescent="0.25">
      <c r="A17996">
        <v>13605</v>
      </c>
      <c r="B17996" s="1">
        <f>DATE(2037,4,1) + TIME(0,0,0)</f>
        <v>50131</v>
      </c>
      <c r="C17996">
        <v>26.100631713999999</v>
      </c>
    </row>
    <row r="17997" spans="1:3" x14ac:dyDescent="0.25">
      <c r="A17997">
        <v>13635</v>
      </c>
      <c r="B17997" s="1">
        <f>DATE(2037,5,1) + TIME(0,0,0)</f>
        <v>50161</v>
      </c>
      <c r="C17997">
        <v>26.101219177000001</v>
      </c>
    </row>
    <row r="17998" spans="1:3" x14ac:dyDescent="0.25">
      <c r="A17998">
        <v>13666</v>
      </c>
      <c r="B17998" s="1">
        <f>DATE(2037,6,1) + TIME(0,0,0)</f>
        <v>50192</v>
      </c>
      <c r="C17998">
        <v>26.101823806999999</v>
      </c>
    </row>
    <row r="17999" spans="1:3" x14ac:dyDescent="0.25">
      <c r="A17999">
        <v>13696</v>
      </c>
      <c r="B17999" s="1">
        <f>DATE(2037,7,1) + TIME(0,0,0)</f>
        <v>50222</v>
      </c>
      <c r="C17999">
        <v>26.102409363</v>
      </c>
    </row>
    <row r="18000" spans="1:3" x14ac:dyDescent="0.25">
      <c r="A18000">
        <v>13727</v>
      </c>
      <c r="B18000" s="1">
        <f>DATE(2037,8,1) + TIME(0,0,0)</f>
        <v>50253</v>
      </c>
      <c r="C18000">
        <v>26.103012085</v>
      </c>
    </row>
    <row r="18001" spans="1:3" x14ac:dyDescent="0.25">
      <c r="A18001">
        <v>13758</v>
      </c>
      <c r="B18001" s="1">
        <f>DATE(2037,9,1) + TIME(0,0,0)</f>
        <v>50284</v>
      </c>
      <c r="C18001">
        <v>26.103614807</v>
      </c>
    </row>
    <row r="18002" spans="1:3" x14ac:dyDescent="0.25">
      <c r="A18002">
        <v>13788</v>
      </c>
      <c r="B18002" s="1">
        <f>DATE(2037,10,1) + TIME(0,0,0)</f>
        <v>50314</v>
      </c>
      <c r="C18002">
        <v>26.104194640999999</v>
      </c>
    </row>
    <row r="18003" spans="1:3" x14ac:dyDescent="0.25">
      <c r="A18003">
        <v>13819</v>
      </c>
      <c r="B18003" s="1">
        <f>DATE(2037,11,1) + TIME(0,0,0)</f>
        <v>50345</v>
      </c>
      <c r="C18003">
        <v>26.104795456000002</v>
      </c>
    </row>
    <row r="18004" spans="1:3" x14ac:dyDescent="0.25">
      <c r="A18004">
        <v>13849</v>
      </c>
      <c r="B18004" s="1">
        <f>DATE(2037,12,1) + TIME(0,0,0)</f>
        <v>50375</v>
      </c>
      <c r="C18004">
        <v>26.105375290000001</v>
      </c>
    </row>
    <row r="18005" spans="1:3" x14ac:dyDescent="0.25">
      <c r="A18005">
        <v>13880</v>
      </c>
      <c r="B18005" s="1">
        <f>DATE(2038,1,1) + TIME(0,0,0)</f>
        <v>50406</v>
      </c>
      <c r="C18005">
        <v>26.10597229</v>
      </c>
    </row>
    <row r="18006" spans="1:3" x14ac:dyDescent="0.25">
      <c r="A18006">
        <v>13911</v>
      </c>
      <c r="B18006" s="1">
        <f>DATE(2038,2,1) + TIME(0,0,0)</f>
        <v>50437</v>
      </c>
      <c r="C18006">
        <v>26.106569289999999</v>
      </c>
    </row>
    <row r="18007" spans="1:3" x14ac:dyDescent="0.25">
      <c r="A18007">
        <v>13939</v>
      </c>
      <c r="B18007" s="1">
        <f>DATE(2038,3,1) + TIME(0,0,0)</f>
        <v>50465</v>
      </c>
      <c r="C18007">
        <v>26.107107161999998</v>
      </c>
    </row>
    <row r="18008" spans="1:3" x14ac:dyDescent="0.25">
      <c r="A18008">
        <v>13970</v>
      </c>
      <c r="B18008" s="1">
        <f>DATE(2038,4,1) + TIME(0,0,0)</f>
        <v>50496</v>
      </c>
      <c r="C18008">
        <v>26.107702255</v>
      </c>
    </row>
    <row r="18009" spans="1:3" x14ac:dyDescent="0.25">
      <c r="A18009">
        <v>14000</v>
      </c>
      <c r="B18009" s="1">
        <f>DATE(2038,5,1) + TIME(0,0,0)</f>
        <v>50526</v>
      </c>
      <c r="C18009">
        <v>26.108276366999998</v>
      </c>
    </row>
    <row r="18010" spans="1:3" x14ac:dyDescent="0.25">
      <c r="A18010">
        <v>14031</v>
      </c>
      <c r="B18010" s="1">
        <f>DATE(2038,6,1) + TIME(0,0,0)</f>
        <v>50557</v>
      </c>
      <c r="C18010">
        <v>26.108869553000002</v>
      </c>
    </row>
    <row r="18011" spans="1:3" x14ac:dyDescent="0.25">
      <c r="A18011">
        <v>14061</v>
      </c>
      <c r="B18011" s="1">
        <f>DATE(2038,7,1) + TIME(0,0,0)</f>
        <v>50587</v>
      </c>
      <c r="C18011">
        <v>26.109441756999999</v>
      </c>
    </row>
    <row r="18012" spans="1:3" x14ac:dyDescent="0.25">
      <c r="A18012">
        <v>14092</v>
      </c>
      <c r="B18012" s="1">
        <f>DATE(2038,8,1) + TIME(0,0,0)</f>
        <v>50618</v>
      </c>
      <c r="C18012">
        <v>26.110033035000001</v>
      </c>
    </row>
    <row r="18013" spans="1:3" x14ac:dyDescent="0.25">
      <c r="A18013">
        <v>14123</v>
      </c>
      <c r="B18013" s="1">
        <f>DATE(2038,9,1) + TIME(0,0,0)</f>
        <v>50649</v>
      </c>
      <c r="C18013">
        <v>26.110622406000001</v>
      </c>
    </row>
    <row r="18014" spans="1:3" x14ac:dyDescent="0.25">
      <c r="A18014">
        <v>14153</v>
      </c>
      <c r="B18014" s="1">
        <f>DATE(2038,10,1) + TIME(0,0,0)</f>
        <v>50679</v>
      </c>
      <c r="C18014">
        <v>26.111190795999999</v>
      </c>
    </row>
    <row r="18015" spans="1:3" x14ac:dyDescent="0.25">
      <c r="A18015">
        <v>14184</v>
      </c>
      <c r="B18015" s="1">
        <f>DATE(2038,11,1) + TIME(0,0,0)</f>
        <v>50710</v>
      </c>
      <c r="C18015">
        <v>26.111778259000001</v>
      </c>
    </row>
    <row r="18016" spans="1:3" x14ac:dyDescent="0.25">
      <c r="A18016">
        <v>14214</v>
      </c>
      <c r="B18016" s="1">
        <f>DATE(2038,12,1) + TIME(0,0,0)</f>
        <v>50740</v>
      </c>
      <c r="C18016">
        <v>26.112346648999999</v>
      </c>
    </row>
    <row r="18017" spans="1:3" x14ac:dyDescent="0.25">
      <c r="A18017">
        <v>14245</v>
      </c>
      <c r="B18017" s="1">
        <f>DATE(2039,1,1) + TIME(0,0,0)</f>
        <v>50771</v>
      </c>
      <c r="C18017">
        <v>26.112932205</v>
      </c>
    </row>
    <row r="18018" spans="1:3" x14ac:dyDescent="0.25">
      <c r="A18018">
        <v>14276</v>
      </c>
      <c r="B18018" s="1">
        <f>DATE(2039,2,1) + TIME(0,0,0)</f>
        <v>50802</v>
      </c>
      <c r="C18018">
        <v>26.113515853999999</v>
      </c>
    </row>
    <row r="18019" spans="1:3" x14ac:dyDescent="0.25">
      <c r="A18019">
        <v>14304</v>
      </c>
      <c r="B18019" s="1">
        <f>DATE(2039,3,1) + TIME(0,0,0)</f>
        <v>50830</v>
      </c>
      <c r="C18019">
        <v>26.114042282</v>
      </c>
    </row>
    <row r="18020" spans="1:3" x14ac:dyDescent="0.25">
      <c r="A18020">
        <v>14335</v>
      </c>
      <c r="B18020" s="1">
        <f>DATE(2039,4,1) + TIME(0,0,0)</f>
        <v>50861</v>
      </c>
      <c r="C18020">
        <v>26.114624023000001</v>
      </c>
    </row>
    <row r="18021" spans="1:3" x14ac:dyDescent="0.25">
      <c r="A18021">
        <v>14365</v>
      </c>
      <c r="B18021" s="1">
        <f>DATE(2039,5,1) + TIME(0,0,0)</f>
        <v>50891</v>
      </c>
      <c r="C18021">
        <v>26.115186691000002</v>
      </c>
    </row>
    <row r="18022" spans="1:3" x14ac:dyDescent="0.25">
      <c r="A18022">
        <v>14396</v>
      </c>
      <c r="B18022" s="1">
        <f>DATE(2039,6,1) + TIME(0,0,0)</f>
        <v>50922</v>
      </c>
      <c r="C18022">
        <v>26.115768433</v>
      </c>
    </row>
    <row r="18023" spans="1:3" x14ac:dyDescent="0.25">
      <c r="A18023">
        <v>14426</v>
      </c>
      <c r="B18023" s="1">
        <f>DATE(2039,7,1) + TIME(0,0,0)</f>
        <v>50952</v>
      </c>
      <c r="C18023">
        <v>26.116329192999999</v>
      </c>
    </row>
    <row r="18024" spans="1:3" x14ac:dyDescent="0.25">
      <c r="A18024">
        <v>14457</v>
      </c>
      <c r="B18024" s="1">
        <f>DATE(2039,8,1) + TIME(0,0,0)</f>
        <v>50983</v>
      </c>
      <c r="C18024">
        <v>26.11690712</v>
      </c>
    </row>
    <row r="18025" spans="1:3" x14ac:dyDescent="0.25">
      <c r="A18025">
        <v>14488</v>
      </c>
      <c r="B18025" s="1">
        <f>DATE(2039,9,1) + TIME(0,0,0)</f>
        <v>51014</v>
      </c>
      <c r="C18025">
        <v>26.117485045999999</v>
      </c>
    </row>
    <row r="18026" spans="1:3" x14ac:dyDescent="0.25">
      <c r="A18026">
        <v>14518</v>
      </c>
      <c r="B18026" s="1">
        <f>DATE(2039,10,1) + TIME(0,0,0)</f>
        <v>51044</v>
      </c>
      <c r="C18026">
        <v>26.118041991999998</v>
      </c>
    </row>
    <row r="18027" spans="1:3" x14ac:dyDescent="0.25">
      <c r="A18027">
        <v>14549</v>
      </c>
      <c r="B18027" s="1">
        <f>DATE(2039,11,1) + TIME(0,0,0)</f>
        <v>51075</v>
      </c>
      <c r="C18027">
        <v>26.118618010999999</v>
      </c>
    </row>
    <row r="18028" spans="1:3" x14ac:dyDescent="0.25">
      <c r="A18028">
        <v>14579</v>
      </c>
      <c r="B18028" s="1">
        <f>DATE(2039,12,1) + TIME(0,0,0)</f>
        <v>51105</v>
      </c>
      <c r="C18028">
        <v>26.119173050000001</v>
      </c>
    </row>
    <row r="18029" spans="1:3" x14ac:dyDescent="0.25">
      <c r="A18029">
        <v>14610</v>
      </c>
      <c r="B18029" s="1">
        <f>DATE(2040,1,1) + TIME(0,0,0)</f>
        <v>51136</v>
      </c>
      <c r="C18029">
        <v>26.119747161999999</v>
      </c>
    </row>
    <row r="18030" spans="1:3" x14ac:dyDescent="0.25">
      <c r="A18030">
        <v>14641</v>
      </c>
      <c r="B18030" s="1">
        <f>DATE(2040,2,1) + TIME(0,0,0)</f>
        <v>51167</v>
      </c>
      <c r="C18030">
        <v>26.120319366</v>
      </c>
    </row>
    <row r="18031" spans="1:3" x14ac:dyDescent="0.25">
      <c r="A18031">
        <v>14670</v>
      </c>
      <c r="B18031" s="1">
        <f>DATE(2040,3,1) + TIME(0,0,0)</f>
        <v>51196</v>
      </c>
      <c r="C18031">
        <v>26.120853424</v>
      </c>
    </row>
    <row r="18032" spans="1:3" x14ac:dyDescent="0.25">
      <c r="A18032">
        <v>14701</v>
      </c>
      <c r="B18032" s="1">
        <f>DATE(2040,4,1) + TIME(0,0,0)</f>
        <v>51227</v>
      </c>
      <c r="C18032">
        <v>26.121423720999999</v>
      </c>
    </row>
    <row r="18033" spans="1:3" x14ac:dyDescent="0.25">
      <c r="A18033">
        <v>14731</v>
      </c>
      <c r="B18033" s="1">
        <f>DATE(2040,5,1) + TIME(0,0,0)</f>
        <v>51257</v>
      </c>
      <c r="C18033">
        <v>26.121974945000002</v>
      </c>
    </row>
    <row r="18034" spans="1:3" x14ac:dyDescent="0.25">
      <c r="A18034">
        <v>14762</v>
      </c>
      <c r="B18034" s="1">
        <f>DATE(2040,6,1) + TIME(0,0,0)</f>
        <v>51288</v>
      </c>
      <c r="C18034">
        <v>26.122543335</v>
      </c>
    </row>
    <row r="18035" spans="1:3" x14ac:dyDescent="0.25">
      <c r="A18035">
        <v>14792</v>
      </c>
      <c r="B18035" s="1">
        <f>DATE(2040,7,1) + TIME(0,0,0)</f>
        <v>51318</v>
      </c>
      <c r="C18035">
        <v>26.123092651</v>
      </c>
    </row>
    <row r="18036" spans="1:3" x14ac:dyDescent="0.25">
      <c r="A18036">
        <v>14823</v>
      </c>
      <c r="B18036" s="1">
        <f>DATE(2040,8,1) + TIME(0,0,0)</f>
        <v>51349</v>
      </c>
      <c r="C18036">
        <v>26.123661040999998</v>
      </c>
    </row>
    <row r="18037" spans="1:3" x14ac:dyDescent="0.25">
      <c r="A18037">
        <v>14854</v>
      </c>
      <c r="B18037" s="1">
        <f>DATE(2040,9,1) + TIME(0,0,0)</f>
        <v>51380</v>
      </c>
      <c r="C18037">
        <v>26.124225616</v>
      </c>
    </row>
    <row r="18038" spans="1:3" x14ac:dyDescent="0.25">
      <c r="A18038">
        <v>14884</v>
      </c>
      <c r="B18038" s="1">
        <f>DATE(2040,10,1) + TIME(0,0,0)</f>
        <v>51410</v>
      </c>
      <c r="C18038">
        <v>26.124773026</v>
      </c>
    </row>
    <row r="18039" spans="1:3" x14ac:dyDescent="0.25">
      <c r="A18039">
        <v>14915</v>
      </c>
      <c r="B18039" s="1">
        <f>DATE(2040,11,1) + TIME(0,0,0)</f>
        <v>51441</v>
      </c>
      <c r="C18039">
        <v>26.125335693</v>
      </c>
    </row>
    <row r="18040" spans="1:3" x14ac:dyDescent="0.25">
      <c r="A18040">
        <v>14945</v>
      </c>
      <c r="B18040" s="1">
        <f>DATE(2040,12,1) + TIME(0,0,0)</f>
        <v>51471</v>
      </c>
      <c r="C18040">
        <v>26.125881195000002</v>
      </c>
    </row>
    <row r="18041" spans="1:3" x14ac:dyDescent="0.25">
      <c r="A18041">
        <v>14976</v>
      </c>
      <c r="B18041" s="1">
        <f>DATE(2041,1,1) + TIME(0,0,0)</f>
        <v>51502</v>
      </c>
      <c r="C18041">
        <v>26.126443862999999</v>
      </c>
    </row>
    <row r="18042" spans="1:3" x14ac:dyDescent="0.25">
      <c r="A18042">
        <v>15007</v>
      </c>
      <c r="B18042" s="1">
        <f>DATE(2041,2,1) + TIME(0,0,0)</f>
        <v>51533</v>
      </c>
      <c r="C18042">
        <v>26.127004623000001</v>
      </c>
    </row>
    <row r="18043" spans="1:3" x14ac:dyDescent="0.25">
      <c r="A18043">
        <v>15035</v>
      </c>
      <c r="B18043" s="1">
        <f>DATE(2041,3,1) + TIME(0,0,0)</f>
        <v>51561</v>
      </c>
      <c r="C18043">
        <v>26.127510071</v>
      </c>
    </row>
    <row r="18044" spans="1:3" x14ac:dyDescent="0.25">
      <c r="A18044">
        <v>15066</v>
      </c>
      <c r="B18044" s="1">
        <f>DATE(2041,4,1) + TIME(0,0,0)</f>
        <v>51592</v>
      </c>
      <c r="C18044">
        <v>26.128068924000001</v>
      </c>
    </row>
    <row r="18045" spans="1:3" x14ac:dyDescent="0.25">
      <c r="A18045">
        <v>15096</v>
      </c>
      <c r="B18045" s="1">
        <f>DATE(2041,5,1) + TIME(0,0,0)</f>
        <v>51622</v>
      </c>
      <c r="C18045">
        <v>26.128608704000001</v>
      </c>
    </row>
    <row r="18046" spans="1:3" x14ac:dyDescent="0.25">
      <c r="A18046">
        <v>15127</v>
      </c>
      <c r="B18046" s="1">
        <f>DATE(2041,6,1) + TIME(0,0,0)</f>
        <v>51653</v>
      </c>
      <c r="C18046">
        <v>26.129167556999999</v>
      </c>
    </row>
    <row r="18047" spans="1:3" x14ac:dyDescent="0.25">
      <c r="A18047">
        <v>15157</v>
      </c>
      <c r="B18047" s="1">
        <f>DATE(2041,7,1) + TIME(0,0,0)</f>
        <v>51683</v>
      </c>
      <c r="C18047">
        <v>26.129705429000001</v>
      </c>
    </row>
    <row r="18048" spans="1:3" x14ac:dyDescent="0.25">
      <c r="A18048">
        <v>15188</v>
      </c>
      <c r="B18048" s="1">
        <f>DATE(2041,8,1) + TIME(0,0,0)</f>
        <v>51714</v>
      </c>
      <c r="C18048">
        <v>26.130260467999999</v>
      </c>
    </row>
    <row r="18049" spans="1:3" x14ac:dyDescent="0.25">
      <c r="A18049">
        <v>15219</v>
      </c>
      <c r="B18049" s="1">
        <f>DATE(2041,9,1) + TIME(0,0,0)</f>
        <v>51745</v>
      </c>
      <c r="C18049">
        <v>26.130815506000001</v>
      </c>
    </row>
    <row r="18050" spans="1:3" x14ac:dyDescent="0.25">
      <c r="A18050">
        <v>15249</v>
      </c>
      <c r="B18050" s="1">
        <f>DATE(2041,10,1) + TIME(0,0,0)</f>
        <v>51775</v>
      </c>
      <c r="C18050">
        <v>26.131351470999999</v>
      </c>
    </row>
    <row r="18051" spans="1:3" x14ac:dyDescent="0.25">
      <c r="A18051">
        <v>15280</v>
      </c>
      <c r="B18051" s="1">
        <f>DATE(2041,11,1) + TIME(0,0,0)</f>
        <v>51806</v>
      </c>
      <c r="C18051">
        <v>26.131904601999999</v>
      </c>
    </row>
    <row r="18052" spans="1:3" x14ac:dyDescent="0.25">
      <c r="A18052">
        <v>15310</v>
      </c>
      <c r="B18052" s="1">
        <f>DATE(2041,12,1) + TIME(0,0,0)</f>
        <v>51836</v>
      </c>
      <c r="C18052">
        <v>26.132438659999998</v>
      </c>
    </row>
    <row r="18053" spans="1:3" x14ac:dyDescent="0.25">
      <c r="A18053">
        <v>15341</v>
      </c>
      <c r="B18053" s="1">
        <f>DATE(2042,1,1) + TIME(0,0,0)</f>
        <v>51867</v>
      </c>
      <c r="C18053">
        <v>26.132987975999999</v>
      </c>
    </row>
    <row r="18054" spans="1:3" x14ac:dyDescent="0.25">
      <c r="A18054">
        <v>15372</v>
      </c>
      <c r="B18054" s="1">
        <f>DATE(2042,2,1) + TIME(0,0,0)</f>
        <v>51898</v>
      </c>
      <c r="C18054">
        <v>26.133539200000001</v>
      </c>
    </row>
    <row r="18055" spans="1:3" x14ac:dyDescent="0.25">
      <c r="A18055">
        <v>15400</v>
      </c>
      <c r="B18055" s="1">
        <f>DATE(2042,3,1) + TIME(0,0,0)</f>
        <v>51926</v>
      </c>
      <c r="C18055">
        <v>26.134035109999999</v>
      </c>
    </row>
    <row r="18056" spans="1:3" x14ac:dyDescent="0.25">
      <c r="A18056">
        <v>15431</v>
      </c>
      <c r="B18056" s="1">
        <f>DATE(2042,4,1) + TIME(0,0,0)</f>
        <v>51957</v>
      </c>
      <c r="C18056">
        <v>26.134582519999999</v>
      </c>
    </row>
    <row r="18057" spans="1:3" x14ac:dyDescent="0.25">
      <c r="A18057">
        <v>15461</v>
      </c>
      <c r="B18057" s="1">
        <f>DATE(2042,5,1) + TIME(0,0,0)</f>
        <v>51987</v>
      </c>
      <c r="C18057">
        <v>26.135112761999999</v>
      </c>
    </row>
    <row r="18058" spans="1:3" x14ac:dyDescent="0.25">
      <c r="A18058">
        <v>15492</v>
      </c>
      <c r="B18058" s="1">
        <f>DATE(2042,6,1) + TIME(0,0,0)</f>
        <v>52018</v>
      </c>
      <c r="C18058">
        <v>26.135660172000001</v>
      </c>
    </row>
    <row r="18059" spans="1:3" x14ac:dyDescent="0.25">
      <c r="A18059">
        <v>15522</v>
      </c>
      <c r="B18059" s="1">
        <f>DATE(2042,7,1) + TIME(0,0,0)</f>
        <v>52048</v>
      </c>
      <c r="C18059">
        <v>26.136186599999998</v>
      </c>
    </row>
    <row r="18060" spans="1:3" x14ac:dyDescent="0.25">
      <c r="A18060">
        <v>15553</v>
      </c>
      <c r="B18060" s="1">
        <f>DATE(2042,8,1) + TIME(0,0,0)</f>
        <v>52079</v>
      </c>
      <c r="C18060">
        <v>26.136732101</v>
      </c>
    </row>
    <row r="18061" spans="1:3" x14ac:dyDescent="0.25">
      <c r="A18061">
        <v>15584</v>
      </c>
      <c r="B18061" s="1">
        <f>DATE(2042,9,1) + TIME(0,0,0)</f>
        <v>52110</v>
      </c>
      <c r="C18061">
        <v>26.137275696</v>
      </c>
    </row>
    <row r="18062" spans="1:3" x14ac:dyDescent="0.25">
      <c r="A18062">
        <v>15614</v>
      </c>
      <c r="B18062" s="1">
        <f>DATE(2042,10,1) + TIME(0,0,0)</f>
        <v>52140</v>
      </c>
      <c r="C18062">
        <v>26.137802124</v>
      </c>
    </row>
    <row r="18063" spans="1:3" x14ac:dyDescent="0.25">
      <c r="A18063">
        <v>15645</v>
      </c>
      <c r="B18063" s="1">
        <f>DATE(2042,11,1) + TIME(0,0,0)</f>
        <v>52171</v>
      </c>
      <c r="C18063">
        <v>26.138343810999999</v>
      </c>
    </row>
    <row r="18064" spans="1:3" x14ac:dyDescent="0.25">
      <c r="A18064">
        <v>15675</v>
      </c>
      <c r="B18064" s="1">
        <f>DATE(2042,12,1) + TIME(0,0,0)</f>
        <v>52201</v>
      </c>
      <c r="C18064">
        <v>26.138868332000001</v>
      </c>
    </row>
    <row r="18065" spans="1:3" x14ac:dyDescent="0.25">
      <c r="A18065">
        <v>15706</v>
      </c>
      <c r="B18065" s="1">
        <f>DATE(2043,1,1) + TIME(0,0,0)</f>
        <v>52232</v>
      </c>
      <c r="C18065">
        <v>26.139408112000002</v>
      </c>
    </row>
    <row r="18066" spans="1:3" x14ac:dyDescent="0.25">
      <c r="A18066">
        <v>15737</v>
      </c>
      <c r="B18066" s="1">
        <f>DATE(2043,2,1) + TIME(0,0,0)</f>
        <v>52263</v>
      </c>
      <c r="C18066">
        <v>26.139947890999998</v>
      </c>
    </row>
    <row r="18067" spans="1:3" x14ac:dyDescent="0.25">
      <c r="A18067">
        <v>15765</v>
      </c>
      <c r="B18067" s="1">
        <f>DATE(2043,3,1) + TIME(0,0,0)</f>
        <v>52291</v>
      </c>
      <c r="C18067">
        <v>26.140434265</v>
      </c>
    </row>
    <row r="18068" spans="1:3" x14ac:dyDescent="0.25">
      <c r="A18068">
        <v>15796</v>
      </c>
      <c r="B18068" s="1">
        <f>DATE(2043,4,1) + TIME(0,0,0)</f>
        <v>52322</v>
      </c>
      <c r="C18068">
        <v>26.140972136999999</v>
      </c>
    </row>
    <row r="18069" spans="1:3" x14ac:dyDescent="0.25">
      <c r="A18069">
        <v>15826</v>
      </c>
      <c r="B18069" s="1">
        <f>DATE(2043,5,1) + TIME(0,0,0)</f>
        <v>52352</v>
      </c>
      <c r="C18069">
        <v>26.141490936</v>
      </c>
    </row>
    <row r="18070" spans="1:3" x14ac:dyDescent="0.25">
      <c r="A18070">
        <v>15857</v>
      </c>
      <c r="B18070" s="1">
        <f>DATE(2043,6,1) + TIME(0,0,0)</f>
        <v>52383</v>
      </c>
      <c r="C18070">
        <v>26.142026901000001</v>
      </c>
    </row>
    <row r="18071" spans="1:3" x14ac:dyDescent="0.25">
      <c r="A18071">
        <v>15887</v>
      </c>
      <c r="B18071" s="1">
        <f>DATE(2043,7,1) + TIME(0,0,0)</f>
        <v>52413</v>
      </c>
      <c r="C18071">
        <v>26.142545699999999</v>
      </c>
    </row>
    <row r="18072" spans="1:3" x14ac:dyDescent="0.25">
      <c r="A18072">
        <v>15918</v>
      </c>
      <c r="B18072" s="1">
        <f>DATE(2043,8,1) + TIME(0,0,0)</f>
        <v>52444</v>
      </c>
      <c r="C18072">
        <v>26.143079757999999</v>
      </c>
    </row>
    <row r="18073" spans="1:3" x14ac:dyDescent="0.25">
      <c r="A18073">
        <v>15949</v>
      </c>
      <c r="B18073" s="1">
        <f>DATE(2043,9,1) + TIME(0,0,0)</f>
        <v>52475</v>
      </c>
      <c r="C18073">
        <v>26.143613814999998</v>
      </c>
    </row>
    <row r="18074" spans="1:3" x14ac:dyDescent="0.25">
      <c r="A18074">
        <v>15979</v>
      </c>
      <c r="B18074" s="1">
        <f>DATE(2043,10,1) + TIME(0,0,0)</f>
        <v>52505</v>
      </c>
      <c r="C18074">
        <v>26.144128799000001</v>
      </c>
    </row>
    <row r="18075" spans="1:3" x14ac:dyDescent="0.25">
      <c r="A18075">
        <v>16010</v>
      </c>
      <c r="B18075" s="1">
        <f>DATE(2043,11,1) + TIME(0,0,0)</f>
        <v>52536</v>
      </c>
      <c r="C18075">
        <v>26.144660949999999</v>
      </c>
    </row>
    <row r="18076" spans="1:3" x14ac:dyDescent="0.25">
      <c r="A18076">
        <v>16040</v>
      </c>
      <c r="B18076" s="1">
        <f>DATE(2043,12,1) + TIME(0,0,0)</f>
        <v>52566</v>
      </c>
      <c r="C18076">
        <v>26.145175934000001</v>
      </c>
    </row>
    <row r="18077" spans="1:3" x14ac:dyDescent="0.25">
      <c r="A18077">
        <v>16071</v>
      </c>
      <c r="B18077" s="1">
        <f>DATE(2044,1,1) + TIME(0,0,0)</f>
        <v>52597</v>
      </c>
      <c r="C18077">
        <v>26.145706177000001</v>
      </c>
    </row>
    <row r="18078" spans="1:3" x14ac:dyDescent="0.25">
      <c r="A18078">
        <v>16102</v>
      </c>
      <c r="B18078" s="1">
        <f>DATE(2044,2,1) + TIME(0,0,0)</f>
        <v>52628</v>
      </c>
      <c r="C18078">
        <v>26.146234511999999</v>
      </c>
    </row>
    <row r="18079" spans="1:3" x14ac:dyDescent="0.25">
      <c r="A18079">
        <v>16131</v>
      </c>
      <c r="B18079" s="1">
        <f>DATE(2044,3,1) + TIME(0,0,0)</f>
        <v>52657</v>
      </c>
      <c r="C18079">
        <v>26.146728516</v>
      </c>
    </row>
    <row r="18080" spans="1:3" x14ac:dyDescent="0.25">
      <c r="A18080">
        <v>16162</v>
      </c>
      <c r="B18080" s="1">
        <f>DATE(2044,4,1) + TIME(0,0,0)</f>
        <v>52688</v>
      </c>
      <c r="C18080">
        <v>26.147256851000002</v>
      </c>
    </row>
    <row r="18081" spans="1:3" x14ac:dyDescent="0.25">
      <c r="A18081">
        <v>16192</v>
      </c>
      <c r="B18081" s="1">
        <f>DATE(2044,5,1) + TIME(0,0,0)</f>
        <v>52718</v>
      </c>
      <c r="C18081">
        <v>26.147766112999999</v>
      </c>
    </row>
    <row r="18082" spans="1:3" x14ac:dyDescent="0.25">
      <c r="A18082">
        <v>16223</v>
      </c>
      <c r="B18082" s="1">
        <f>DATE(2044,6,1) + TIME(0,0,0)</f>
        <v>52749</v>
      </c>
      <c r="C18082">
        <v>26.148292542</v>
      </c>
    </row>
    <row r="18083" spans="1:3" x14ac:dyDescent="0.25">
      <c r="A18083">
        <v>16253</v>
      </c>
      <c r="B18083" s="1">
        <f>DATE(2044,7,1) + TIME(0,0,0)</f>
        <v>52779</v>
      </c>
      <c r="C18083">
        <v>26.148801804000001</v>
      </c>
    </row>
    <row r="18084" spans="1:3" x14ac:dyDescent="0.25">
      <c r="A18084">
        <v>16284</v>
      </c>
      <c r="B18084" s="1">
        <f>DATE(2044,8,1) + TIME(0,0,0)</f>
        <v>52810</v>
      </c>
      <c r="C18084">
        <v>26.149326324</v>
      </c>
    </row>
    <row r="18085" spans="1:3" x14ac:dyDescent="0.25">
      <c r="A18085">
        <v>16315</v>
      </c>
      <c r="B18085" s="1">
        <f>DATE(2044,9,1) + TIME(0,0,0)</f>
        <v>52841</v>
      </c>
      <c r="C18085">
        <v>26.149848938000002</v>
      </c>
    </row>
    <row r="18086" spans="1:3" x14ac:dyDescent="0.25">
      <c r="A18086">
        <v>16345</v>
      </c>
      <c r="B18086" s="1">
        <f>DATE(2044,10,1) + TIME(0,0,0)</f>
        <v>52871</v>
      </c>
      <c r="C18086">
        <v>26.150356293000002</v>
      </c>
    </row>
    <row r="18087" spans="1:3" x14ac:dyDescent="0.25">
      <c r="A18087">
        <v>16376</v>
      </c>
      <c r="B18087" s="1">
        <f>DATE(2044,11,1) + TIME(0,0,0)</f>
        <v>52902</v>
      </c>
      <c r="C18087">
        <v>26.150876999000001</v>
      </c>
    </row>
    <row r="18088" spans="1:3" x14ac:dyDescent="0.25">
      <c r="A18088">
        <v>16406</v>
      </c>
      <c r="B18088" s="1">
        <f>DATE(2044,12,1) + TIME(0,0,0)</f>
        <v>52932</v>
      </c>
      <c r="C18088">
        <v>26.151382446</v>
      </c>
    </row>
    <row r="18089" spans="1:3" x14ac:dyDescent="0.25">
      <c r="A18089">
        <v>16437</v>
      </c>
      <c r="B18089" s="1">
        <f>DATE(2045,1,1) + TIME(0,0,0)</f>
        <v>52963</v>
      </c>
      <c r="C18089">
        <v>26.151903151999999</v>
      </c>
    </row>
    <row r="18090" spans="1:3" x14ac:dyDescent="0.25">
      <c r="A18090">
        <v>16468</v>
      </c>
      <c r="B18090" s="1">
        <f>DATE(2045,2,1) + TIME(0,0,0)</f>
        <v>52994</v>
      </c>
      <c r="C18090">
        <v>26.152421951000001</v>
      </c>
    </row>
    <row r="18091" spans="1:3" x14ac:dyDescent="0.25">
      <c r="A18091">
        <v>16496</v>
      </c>
      <c r="B18091" s="1">
        <f>DATE(2045,3,1) + TIME(0,0,0)</f>
        <v>53022</v>
      </c>
      <c r="C18091">
        <v>26.152891158999999</v>
      </c>
    </row>
    <row r="18092" spans="1:3" x14ac:dyDescent="0.25">
      <c r="A18092">
        <v>16527</v>
      </c>
      <c r="B18092" s="1">
        <f>DATE(2045,4,1) + TIME(0,0,0)</f>
        <v>53053</v>
      </c>
      <c r="C18092">
        <v>26.153409958000001</v>
      </c>
    </row>
    <row r="18093" spans="1:3" x14ac:dyDescent="0.25">
      <c r="A18093">
        <v>16557</v>
      </c>
      <c r="B18093" s="1">
        <f>DATE(2045,5,1) + TIME(0,0,0)</f>
        <v>53083</v>
      </c>
      <c r="C18093">
        <v>26.153909682999998</v>
      </c>
    </row>
    <row r="18094" spans="1:3" x14ac:dyDescent="0.25">
      <c r="A18094">
        <v>16588</v>
      </c>
      <c r="B18094" s="1">
        <f>DATE(2045,6,1) + TIME(0,0,0)</f>
        <v>53114</v>
      </c>
      <c r="C18094">
        <v>26.154426574999999</v>
      </c>
    </row>
    <row r="18095" spans="1:3" x14ac:dyDescent="0.25">
      <c r="A18095">
        <v>16618</v>
      </c>
      <c r="B18095" s="1">
        <f>DATE(2045,7,1) + TIME(0,0,0)</f>
        <v>53144</v>
      </c>
      <c r="C18095">
        <v>26.1549263</v>
      </c>
    </row>
    <row r="18096" spans="1:3" x14ac:dyDescent="0.25">
      <c r="A18096">
        <v>16649</v>
      </c>
      <c r="B18096" s="1">
        <f>DATE(2045,8,1) + TIME(0,0,0)</f>
        <v>53175</v>
      </c>
      <c r="C18096">
        <v>26.155441283999998</v>
      </c>
    </row>
    <row r="18097" spans="1:3" x14ac:dyDescent="0.25">
      <c r="A18097">
        <v>16680</v>
      </c>
      <c r="B18097" s="1">
        <f>DATE(2045,9,1) + TIME(0,0,0)</f>
        <v>53206</v>
      </c>
      <c r="C18097">
        <v>26.155954360999999</v>
      </c>
    </row>
    <row r="18098" spans="1:3" x14ac:dyDescent="0.25">
      <c r="A18098">
        <v>16710</v>
      </c>
      <c r="B18098" s="1">
        <f>DATE(2045,10,1) + TIME(0,0,0)</f>
        <v>53236</v>
      </c>
      <c r="C18098">
        <v>26.156452178999999</v>
      </c>
    </row>
    <row r="18099" spans="1:3" x14ac:dyDescent="0.25">
      <c r="A18099">
        <v>16741</v>
      </c>
      <c r="B18099" s="1">
        <f>DATE(2045,11,1) + TIME(0,0,0)</f>
        <v>53267</v>
      </c>
      <c r="C18099">
        <v>26.156965255999999</v>
      </c>
    </row>
    <row r="18100" spans="1:3" x14ac:dyDescent="0.25">
      <c r="A18100">
        <v>16771</v>
      </c>
      <c r="B18100" s="1">
        <f>DATE(2045,12,1) + TIME(0,0,0)</f>
        <v>53297</v>
      </c>
      <c r="C18100">
        <v>26.157459258999999</v>
      </c>
    </row>
    <row r="18101" spans="1:3" x14ac:dyDescent="0.25">
      <c r="A18101">
        <v>16802</v>
      </c>
      <c r="B18101" s="1">
        <f>DATE(2046,1,1) + TIME(0,0,0)</f>
        <v>53328</v>
      </c>
      <c r="C18101">
        <v>26.157970427999999</v>
      </c>
    </row>
    <row r="18102" spans="1:3" x14ac:dyDescent="0.25">
      <c r="A18102">
        <v>16833</v>
      </c>
      <c r="B18102" s="1">
        <f>DATE(2046,2,1) + TIME(0,0,0)</f>
        <v>53359</v>
      </c>
      <c r="C18102">
        <v>26.158481598000002</v>
      </c>
    </row>
    <row r="18103" spans="1:3" x14ac:dyDescent="0.25">
      <c r="A18103">
        <v>16861</v>
      </c>
      <c r="B18103" s="1">
        <f>DATE(2046,3,1) + TIME(0,0,0)</f>
        <v>53387</v>
      </c>
      <c r="C18103">
        <v>26.158941269</v>
      </c>
    </row>
    <row r="18104" spans="1:3" x14ac:dyDescent="0.25">
      <c r="A18104">
        <v>16892</v>
      </c>
      <c r="B18104" s="1">
        <f>DATE(2046,4,1) + TIME(0,0,0)</f>
        <v>53418</v>
      </c>
      <c r="C18104">
        <v>26.159450531000001</v>
      </c>
    </row>
    <row r="18105" spans="1:3" x14ac:dyDescent="0.25">
      <c r="A18105">
        <v>16922</v>
      </c>
      <c r="B18105" s="1">
        <f>DATE(2046,5,1) + TIME(0,0,0)</f>
        <v>53448</v>
      </c>
      <c r="C18105">
        <v>26.159942627</v>
      </c>
    </row>
    <row r="18106" spans="1:3" x14ac:dyDescent="0.25">
      <c r="A18106">
        <v>16953</v>
      </c>
      <c r="B18106" s="1">
        <f>DATE(2046,6,1) + TIME(0,0,0)</f>
        <v>53479</v>
      </c>
      <c r="C18106">
        <v>26.160449981999999</v>
      </c>
    </row>
    <row r="18107" spans="1:3" x14ac:dyDescent="0.25">
      <c r="A18107">
        <v>16983</v>
      </c>
      <c r="B18107" s="1">
        <f>DATE(2046,7,1) + TIME(0,0,0)</f>
        <v>53509</v>
      </c>
      <c r="C18107">
        <v>26.16094017</v>
      </c>
    </row>
    <row r="18108" spans="1:3" x14ac:dyDescent="0.25">
      <c r="A18108">
        <v>17014</v>
      </c>
      <c r="B18108" s="1">
        <f>DATE(2046,8,1) + TIME(0,0,0)</f>
        <v>53540</v>
      </c>
      <c r="C18108">
        <v>26.161445617999998</v>
      </c>
    </row>
    <row r="18109" spans="1:3" x14ac:dyDescent="0.25">
      <c r="A18109">
        <v>17045</v>
      </c>
      <c r="B18109" s="1">
        <f>DATE(2046,9,1) + TIME(0,0,0)</f>
        <v>53571</v>
      </c>
      <c r="C18109">
        <v>26.161951065</v>
      </c>
    </row>
    <row r="18110" spans="1:3" x14ac:dyDescent="0.25">
      <c r="A18110">
        <v>17075</v>
      </c>
      <c r="B18110" s="1">
        <f>DATE(2046,10,1) + TIME(0,0,0)</f>
        <v>53601</v>
      </c>
      <c r="C18110">
        <v>26.162439345999999</v>
      </c>
    </row>
    <row r="18111" spans="1:3" x14ac:dyDescent="0.25">
      <c r="A18111">
        <v>17106</v>
      </c>
      <c r="B18111" s="1">
        <f>DATE(2046,11,1) + TIME(0,0,0)</f>
        <v>53632</v>
      </c>
      <c r="C18111">
        <v>26.162942886</v>
      </c>
    </row>
    <row r="18112" spans="1:3" x14ac:dyDescent="0.25">
      <c r="A18112">
        <v>17136</v>
      </c>
      <c r="B18112" s="1">
        <f>DATE(2046,12,1) + TIME(0,0,0)</f>
        <v>53662</v>
      </c>
      <c r="C18112">
        <v>26.163429260000001</v>
      </c>
    </row>
    <row r="18113" spans="1:3" x14ac:dyDescent="0.25">
      <c r="A18113">
        <v>17167</v>
      </c>
      <c r="B18113" s="1">
        <f>DATE(2047,1,1) + TIME(0,0,0)</f>
        <v>53693</v>
      </c>
      <c r="C18113">
        <v>26.163932800000001</v>
      </c>
    </row>
    <row r="18114" spans="1:3" x14ac:dyDescent="0.25">
      <c r="A18114">
        <v>17198</v>
      </c>
      <c r="B18114" s="1">
        <f>DATE(2047,2,1) + TIME(0,0,0)</f>
        <v>53724</v>
      </c>
      <c r="C18114">
        <v>26.164434433</v>
      </c>
    </row>
    <row r="18115" spans="1:3" x14ac:dyDescent="0.25">
      <c r="A18115">
        <v>17226</v>
      </c>
      <c r="B18115" s="1">
        <f>DATE(2047,3,1) + TIME(0,0,0)</f>
        <v>53752</v>
      </c>
      <c r="C18115">
        <v>26.164886474999999</v>
      </c>
    </row>
    <row r="18116" spans="1:3" x14ac:dyDescent="0.25">
      <c r="A18116">
        <v>17257</v>
      </c>
      <c r="B18116" s="1">
        <f>DATE(2047,4,1) + TIME(0,0,0)</f>
        <v>53783</v>
      </c>
      <c r="C18116">
        <v>26.1653862</v>
      </c>
    </row>
    <row r="18117" spans="1:3" x14ac:dyDescent="0.25">
      <c r="A18117">
        <v>17287</v>
      </c>
      <c r="B18117" s="1">
        <f>DATE(2047,5,1) + TIME(0,0,0)</f>
        <v>53813</v>
      </c>
      <c r="C18117">
        <v>26.165868758999999</v>
      </c>
    </row>
    <row r="18118" spans="1:3" x14ac:dyDescent="0.25">
      <c r="A18118">
        <v>17318</v>
      </c>
      <c r="B18118" s="1">
        <f>DATE(2047,6,1) + TIME(0,0,0)</f>
        <v>53844</v>
      </c>
      <c r="C18118">
        <v>26.166368483999999</v>
      </c>
    </row>
    <row r="18119" spans="1:3" x14ac:dyDescent="0.25">
      <c r="A18119">
        <v>17348</v>
      </c>
      <c r="B18119" s="1">
        <f>DATE(2047,7,1) + TIME(0,0,0)</f>
        <v>53874</v>
      </c>
      <c r="C18119">
        <v>26.166849136</v>
      </c>
    </row>
    <row r="18120" spans="1:3" x14ac:dyDescent="0.25">
      <c r="A18120">
        <v>17379</v>
      </c>
      <c r="B18120" s="1">
        <f>DATE(2047,8,1) + TIME(0,0,0)</f>
        <v>53905</v>
      </c>
      <c r="C18120">
        <v>26.167346953999999</v>
      </c>
    </row>
    <row r="18121" spans="1:3" x14ac:dyDescent="0.25">
      <c r="A18121">
        <v>17410</v>
      </c>
      <c r="B18121" s="1">
        <f>DATE(2047,9,1) + TIME(0,0,0)</f>
        <v>53936</v>
      </c>
      <c r="C18121">
        <v>26.167842865000001</v>
      </c>
    </row>
    <row r="18122" spans="1:3" x14ac:dyDescent="0.25">
      <c r="A18122">
        <v>17440</v>
      </c>
      <c r="B18122" s="1">
        <f>DATE(2047,10,1) + TIME(0,0,0)</f>
        <v>53966</v>
      </c>
      <c r="C18122">
        <v>26.168323517000001</v>
      </c>
    </row>
    <row r="18123" spans="1:3" x14ac:dyDescent="0.25">
      <c r="A18123">
        <v>17471</v>
      </c>
      <c r="B18123" s="1">
        <f>DATE(2047,11,1) + TIME(0,0,0)</f>
        <v>53997</v>
      </c>
      <c r="C18123">
        <v>26.168817520000001</v>
      </c>
    </row>
    <row r="18124" spans="1:3" x14ac:dyDescent="0.25">
      <c r="A18124">
        <v>17501</v>
      </c>
      <c r="B18124" s="1">
        <f>DATE(2047,12,1) + TIME(0,0,0)</f>
        <v>54027</v>
      </c>
      <c r="C18124">
        <v>26.169296265</v>
      </c>
    </row>
    <row r="18125" spans="1:3" x14ac:dyDescent="0.25">
      <c r="A18125">
        <v>17532</v>
      </c>
      <c r="B18125" s="1">
        <f>DATE(2048,1,1) + TIME(0,0,0)</f>
        <v>54058</v>
      </c>
      <c r="C18125">
        <v>26.169790268</v>
      </c>
    </row>
    <row r="18126" spans="1:3" x14ac:dyDescent="0.25">
      <c r="A18126">
        <v>17563</v>
      </c>
      <c r="B18126" s="1">
        <f>DATE(2048,2,1) + TIME(0,0,0)</f>
        <v>54089</v>
      </c>
      <c r="C18126">
        <v>26.170282363999998</v>
      </c>
    </row>
    <row r="18127" spans="1:3" x14ac:dyDescent="0.25">
      <c r="A18127">
        <v>17592</v>
      </c>
      <c r="B18127" s="1">
        <f>DATE(2048,3,1) + TIME(0,0,0)</f>
        <v>54118</v>
      </c>
      <c r="C18127">
        <v>26.170743942000001</v>
      </c>
    </row>
    <row r="18128" spans="1:3" x14ac:dyDescent="0.25">
      <c r="A18128">
        <v>17623</v>
      </c>
      <c r="B18128" s="1">
        <f>DATE(2048,4,1) + TIME(0,0,0)</f>
        <v>54149</v>
      </c>
      <c r="C18128">
        <v>26.171234130999999</v>
      </c>
    </row>
    <row r="18129" spans="1:3" x14ac:dyDescent="0.25">
      <c r="A18129">
        <v>17653</v>
      </c>
      <c r="B18129" s="1">
        <f>DATE(2048,5,1) + TIME(0,0,0)</f>
        <v>54179</v>
      </c>
      <c r="C18129">
        <v>26.171709061000001</v>
      </c>
    </row>
    <row r="18130" spans="1:3" x14ac:dyDescent="0.25">
      <c r="A18130">
        <v>17684</v>
      </c>
      <c r="B18130" s="1">
        <f>DATE(2048,6,1) + TIME(0,0,0)</f>
        <v>54210</v>
      </c>
      <c r="C18130">
        <v>26.172199248999998</v>
      </c>
    </row>
    <row r="18131" spans="1:3" x14ac:dyDescent="0.25">
      <c r="A18131">
        <v>17714</v>
      </c>
      <c r="B18131" s="1">
        <f>DATE(2048,7,1) + TIME(0,0,0)</f>
        <v>54240</v>
      </c>
      <c r="C18131">
        <v>26.172672272</v>
      </c>
    </row>
    <row r="18132" spans="1:3" x14ac:dyDescent="0.25">
      <c r="A18132">
        <v>17745</v>
      </c>
      <c r="B18132" s="1">
        <f>DATE(2048,8,1) + TIME(0,0,0)</f>
        <v>54271</v>
      </c>
      <c r="C18132">
        <v>26.17316246</v>
      </c>
    </row>
    <row r="18133" spans="1:3" x14ac:dyDescent="0.25">
      <c r="A18133">
        <v>17776</v>
      </c>
      <c r="B18133" s="1">
        <f>DATE(2048,9,1) + TIME(0,0,0)</f>
        <v>54302</v>
      </c>
      <c r="C18133">
        <v>26.173650742</v>
      </c>
    </row>
    <row r="18134" spans="1:3" x14ac:dyDescent="0.25">
      <c r="A18134">
        <v>17806</v>
      </c>
      <c r="B18134" s="1">
        <f>DATE(2048,10,1) + TIME(0,0,0)</f>
        <v>54332</v>
      </c>
      <c r="C18134">
        <v>26.174121856999999</v>
      </c>
    </row>
    <row r="18135" spans="1:3" x14ac:dyDescent="0.25">
      <c r="A18135">
        <v>17837</v>
      </c>
      <c r="B18135" s="1">
        <f>DATE(2048,11,1) + TIME(0,0,0)</f>
        <v>54363</v>
      </c>
      <c r="C18135">
        <v>26.174608231000001</v>
      </c>
    </row>
    <row r="18136" spans="1:3" x14ac:dyDescent="0.25">
      <c r="A18136">
        <v>17867</v>
      </c>
      <c r="B18136" s="1">
        <f>DATE(2048,12,1) + TIME(0,0,0)</f>
        <v>54393</v>
      </c>
      <c r="C18136">
        <v>26.175079346</v>
      </c>
    </row>
    <row r="18137" spans="1:3" x14ac:dyDescent="0.25">
      <c r="A18137">
        <v>17898</v>
      </c>
      <c r="B18137" s="1">
        <f>DATE(2049,1,1) + TIME(0,0,0)</f>
        <v>54424</v>
      </c>
      <c r="C18137">
        <v>26.175563812</v>
      </c>
    </row>
    <row r="18138" spans="1:3" x14ac:dyDescent="0.25">
      <c r="A18138">
        <v>17929</v>
      </c>
      <c r="B18138" s="1">
        <f>DATE(2049,2,1) + TIME(0,0,0)</f>
        <v>54455</v>
      </c>
      <c r="C18138">
        <v>26.176048279</v>
      </c>
    </row>
    <row r="18139" spans="1:3" x14ac:dyDescent="0.25">
      <c r="A18139">
        <v>17957</v>
      </c>
      <c r="B18139" s="1">
        <f>DATE(2049,3,1) + TIME(0,0,0)</f>
        <v>54483</v>
      </c>
      <c r="C18139">
        <v>26.176485062000001</v>
      </c>
    </row>
    <row r="18140" spans="1:3" x14ac:dyDescent="0.25">
      <c r="A18140">
        <v>17988</v>
      </c>
      <c r="B18140" s="1">
        <f>DATE(2049,4,1) + TIME(0,0,0)</f>
        <v>54514</v>
      </c>
      <c r="C18140">
        <v>26.176969528000001</v>
      </c>
    </row>
    <row r="18141" spans="1:3" x14ac:dyDescent="0.25">
      <c r="A18141">
        <v>18018</v>
      </c>
      <c r="B18141" s="1">
        <f>DATE(2049,5,1) + TIME(0,0,0)</f>
        <v>54544</v>
      </c>
      <c r="C18141">
        <v>26.177436829000001</v>
      </c>
    </row>
    <row r="18142" spans="1:3" x14ac:dyDescent="0.25">
      <c r="A18142">
        <v>18049</v>
      </c>
      <c r="B18142" s="1">
        <f>DATE(2049,6,1) + TIME(0,0,0)</f>
        <v>54575</v>
      </c>
      <c r="C18142">
        <v>26.177917480000001</v>
      </c>
    </row>
    <row r="18143" spans="1:3" x14ac:dyDescent="0.25">
      <c r="A18143">
        <v>18079</v>
      </c>
      <c r="B18143" s="1">
        <f>DATE(2049,7,1) + TIME(0,0,0)</f>
        <v>54605</v>
      </c>
      <c r="C18143">
        <v>26.178382874</v>
      </c>
    </row>
    <row r="18144" spans="1:3" x14ac:dyDescent="0.25">
      <c r="A18144">
        <v>18110</v>
      </c>
      <c r="B18144" s="1">
        <f>DATE(2049,8,1) + TIME(0,0,0)</f>
        <v>54636</v>
      </c>
      <c r="C18144">
        <v>26.178863525000001</v>
      </c>
    </row>
    <row r="18145" spans="1:3" x14ac:dyDescent="0.25">
      <c r="A18145">
        <v>18141</v>
      </c>
      <c r="B18145" s="1">
        <f>DATE(2049,9,1) + TIME(0,0,0)</f>
        <v>54667</v>
      </c>
      <c r="C18145">
        <v>26.179344177000001</v>
      </c>
    </row>
    <row r="18146" spans="1:3" x14ac:dyDescent="0.25">
      <c r="A18146">
        <v>18171</v>
      </c>
      <c r="B18146" s="1">
        <f>DATE(2049,10,1) + TIME(0,0,0)</f>
        <v>54697</v>
      </c>
      <c r="C18146">
        <v>26.179807662999998</v>
      </c>
    </row>
    <row r="18147" spans="1:3" x14ac:dyDescent="0.25">
      <c r="A18147">
        <v>18202</v>
      </c>
      <c r="B18147" s="1">
        <f>DATE(2049,11,1) + TIME(0,0,0)</f>
        <v>54728</v>
      </c>
      <c r="C18147">
        <v>26.180286407000001</v>
      </c>
    </row>
    <row r="18148" spans="1:3" x14ac:dyDescent="0.25">
      <c r="A18148">
        <v>18232</v>
      </c>
      <c r="B18148" s="1">
        <f>DATE(2049,12,1) + TIME(0,0,0)</f>
        <v>54758</v>
      </c>
      <c r="C18148">
        <v>26.180749893000002</v>
      </c>
    </row>
    <row r="18149" spans="1:3" x14ac:dyDescent="0.25">
      <c r="A18149">
        <v>18263</v>
      </c>
      <c r="B18149" s="1">
        <f>DATE(2050,1,1) + TIME(0,0,0)</f>
        <v>54789</v>
      </c>
      <c r="C18149">
        <v>26.181226729999999</v>
      </c>
    </row>
    <row r="18151" spans="1:3" x14ac:dyDescent="0.25">
      <c r="A18151" t="s">
        <v>33</v>
      </c>
    </row>
    <row r="18153" spans="1:3" x14ac:dyDescent="0.25">
      <c r="A18153" t="s">
        <v>1</v>
      </c>
      <c r="B18153" t="s">
        <v>2</v>
      </c>
      <c r="C18153" t="s">
        <v>3</v>
      </c>
    </row>
    <row r="18154" spans="1:3" x14ac:dyDescent="0.25">
      <c r="A18154">
        <v>0</v>
      </c>
      <c r="B18154" s="1">
        <f>DATE(2000,1,1) + TIME(0,0,0)</f>
        <v>36526</v>
      </c>
      <c r="C18154">
        <v>0</v>
      </c>
    </row>
    <row r="18155" spans="1:3" x14ac:dyDescent="0.25">
      <c r="A18155">
        <v>31</v>
      </c>
      <c r="B18155" s="1">
        <f>DATE(2000,2,1) + TIME(0,0,0)</f>
        <v>36557</v>
      </c>
      <c r="C18155">
        <v>4.6064357757999996</v>
      </c>
    </row>
    <row r="18156" spans="1:3" x14ac:dyDescent="0.25">
      <c r="A18156">
        <v>60</v>
      </c>
      <c r="B18156" s="1">
        <f>DATE(2000,3,1) + TIME(0,0,0)</f>
        <v>36586</v>
      </c>
      <c r="C18156">
        <v>9.1877450943000003</v>
      </c>
    </row>
    <row r="18157" spans="1:3" x14ac:dyDescent="0.25">
      <c r="A18157">
        <v>91</v>
      </c>
      <c r="B18157" s="1">
        <f>DATE(2000,4,1) + TIME(0,0,0)</f>
        <v>36617</v>
      </c>
      <c r="C18157">
        <v>12.962359427999999</v>
      </c>
    </row>
    <row r="18158" spans="1:3" x14ac:dyDescent="0.25">
      <c r="A18158">
        <v>121</v>
      </c>
      <c r="B18158" s="1">
        <f>DATE(2000,5,1) + TIME(0,0,0)</f>
        <v>36647</v>
      </c>
      <c r="C18158">
        <v>16.118427276999999</v>
      </c>
    </row>
    <row r="18159" spans="1:3" x14ac:dyDescent="0.25">
      <c r="A18159">
        <v>152</v>
      </c>
      <c r="B18159" s="1">
        <f>DATE(2000,6,1) + TIME(0,0,0)</f>
        <v>36678</v>
      </c>
      <c r="C18159">
        <v>18.727798461999999</v>
      </c>
    </row>
    <row r="18160" spans="1:3" x14ac:dyDescent="0.25">
      <c r="A18160">
        <v>182</v>
      </c>
      <c r="B18160" s="1">
        <f>DATE(2000,7,1) + TIME(0,0,0)</f>
        <v>36708</v>
      </c>
      <c r="C18160">
        <v>20.898302078</v>
      </c>
    </row>
    <row r="18161" spans="1:3" x14ac:dyDescent="0.25">
      <c r="A18161">
        <v>213</v>
      </c>
      <c r="B18161" s="1">
        <f>DATE(2000,8,1) + TIME(0,0,0)</f>
        <v>36739</v>
      </c>
      <c r="C18161">
        <v>22.755237578999999</v>
      </c>
    </row>
    <row r="18162" spans="1:3" x14ac:dyDescent="0.25">
      <c r="A18162">
        <v>244</v>
      </c>
      <c r="B18162" s="1">
        <f>DATE(2000,9,1) + TIME(0,0,0)</f>
        <v>36770</v>
      </c>
      <c r="C18162">
        <v>24.152938843000001</v>
      </c>
    </row>
    <row r="18163" spans="1:3" x14ac:dyDescent="0.25">
      <c r="A18163">
        <v>274</v>
      </c>
      <c r="B18163" s="1">
        <f>DATE(2000,10,1) + TIME(0,0,0)</f>
        <v>36800</v>
      </c>
      <c r="C18163">
        <v>25.21090126</v>
      </c>
    </row>
    <row r="18164" spans="1:3" x14ac:dyDescent="0.25">
      <c r="A18164">
        <v>305</v>
      </c>
      <c r="B18164" s="1">
        <f>DATE(2000,11,1) + TIME(0,0,0)</f>
        <v>36831</v>
      </c>
      <c r="C18164">
        <v>26.053489684999999</v>
      </c>
    </row>
    <row r="18165" spans="1:3" x14ac:dyDescent="0.25">
      <c r="A18165">
        <v>335</v>
      </c>
      <c r="B18165" s="1">
        <f>DATE(2000,12,1) + TIME(0,0,0)</f>
        <v>36861</v>
      </c>
      <c r="C18165">
        <v>26.718780517999999</v>
      </c>
    </row>
    <row r="18166" spans="1:3" x14ac:dyDescent="0.25">
      <c r="A18166">
        <v>366</v>
      </c>
      <c r="B18166" s="1">
        <f>DATE(2001,1,1) + TIME(0,0,0)</f>
        <v>36892</v>
      </c>
      <c r="C18166">
        <v>27.295328139999999</v>
      </c>
    </row>
    <row r="18167" spans="1:3" x14ac:dyDescent="0.25">
      <c r="A18167">
        <v>397</v>
      </c>
      <c r="B18167" s="1">
        <f>DATE(2001,2,1) + TIME(0,0,0)</f>
        <v>36923</v>
      </c>
      <c r="C18167">
        <v>27.772422791</v>
      </c>
    </row>
    <row r="18168" spans="1:3" x14ac:dyDescent="0.25">
      <c r="A18168">
        <v>425</v>
      </c>
      <c r="B18168" s="1">
        <f>DATE(2001,3,1) + TIME(0,0,0)</f>
        <v>36951</v>
      </c>
      <c r="C18168">
        <v>28.134496688999999</v>
      </c>
    </row>
    <row r="18169" spans="1:3" x14ac:dyDescent="0.25">
      <c r="A18169">
        <v>456</v>
      </c>
      <c r="B18169" s="1">
        <f>DATE(2001,4,1) + TIME(0,0,0)</f>
        <v>36982</v>
      </c>
      <c r="C18169">
        <v>28.472837448</v>
      </c>
    </row>
    <row r="18170" spans="1:3" x14ac:dyDescent="0.25">
      <c r="A18170">
        <v>486</v>
      </c>
      <c r="B18170" s="1">
        <f>DATE(2001,5,1) + TIME(0,0,0)</f>
        <v>37012</v>
      </c>
      <c r="C18170">
        <v>28.745029449</v>
      </c>
    </row>
    <row r="18171" spans="1:3" x14ac:dyDescent="0.25">
      <c r="A18171">
        <v>517</v>
      </c>
      <c r="B18171" s="1">
        <f>DATE(2001,6,1) + TIME(0,0,0)</f>
        <v>37043</v>
      </c>
      <c r="C18171">
        <v>28.979671478</v>
      </c>
    </row>
    <row r="18172" spans="1:3" x14ac:dyDescent="0.25">
      <c r="A18172">
        <v>547</v>
      </c>
      <c r="B18172" s="1">
        <f>DATE(2001,7,1) + TIME(0,0,0)</f>
        <v>37073</v>
      </c>
      <c r="C18172">
        <v>29.174879074</v>
      </c>
    </row>
    <row r="18173" spans="1:3" x14ac:dyDescent="0.25">
      <c r="A18173">
        <v>578</v>
      </c>
      <c r="B18173" s="1">
        <f>DATE(2001,8,1) + TIME(0,0,0)</f>
        <v>37104</v>
      </c>
      <c r="C18173">
        <v>29.352573395</v>
      </c>
    </row>
    <row r="18174" spans="1:3" x14ac:dyDescent="0.25">
      <c r="A18174">
        <v>609</v>
      </c>
      <c r="B18174" s="1">
        <f>DATE(2001,9,1) + TIME(0,0,0)</f>
        <v>37135</v>
      </c>
      <c r="C18174">
        <v>29.510465622000002</v>
      </c>
    </row>
    <row r="18175" spans="1:3" x14ac:dyDescent="0.25">
      <c r="A18175">
        <v>639</v>
      </c>
      <c r="B18175" s="1">
        <f>DATE(2001,10,1) + TIME(0,0,0)</f>
        <v>37165</v>
      </c>
      <c r="C18175">
        <v>29.649824142</v>
      </c>
    </row>
    <row r="18176" spans="1:3" x14ac:dyDescent="0.25">
      <c r="A18176">
        <v>670</v>
      </c>
      <c r="B18176" s="1">
        <f>DATE(2001,11,1) + TIME(0,0,0)</f>
        <v>37196</v>
      </c>
      <c r="C18176">
        <v>29.782054900999999</v>
      </c>
    </row>
    <row r="18177" spans="1:3" x14ac:dyDescent="0.25">
      <c r="A18177">
        <v>700</v>
      </c>
      <c r="B18177" s="1">
        <f>DATE(2001,12,1) + TIME(0,0,0)</f>
        <v>37226</v>
      </c>
      <c r="C18177">
        <v>29.899780273000001</v>
      </c>
    </row>
    <row r="18178" spans="1:3" x14ac:dyDescent="0.25">
      <c r="A18178">
        <v>731</v>
      </c>
      <c r="B18178" s="1">
        <f>DATE(2002,1,1) + TIME(0,0,0)</f>
        <v>37257</v>
      </c>
      <c r="C18178">
        <v>30.011848449999999</v>
      </c>
    </row>
    <row r="18179" spans="1:3" x14ac:dyDescent="0.25">
      <c r="A18179">
        <v>762</v>
      </c>
      <c r="B18179" s="1">
        <f>DATE(2002,2,1) + TIME(0,0,0)</f>
        <v>37288</v>
      </c>
      <c r="C18179">
        <v>30.116012572999999</v>
      </c>
    </row>
    <row r="18180" spans="1:3" x14ac:dyDescent="0.25">
      <c r="A18180">
        <v>790</v>
      </c>
      <c r="B18180" s="1">
        <f>DATE(2002,3,1) + TIME(0,0,0)</f>
        <v>37316</v>
      </c>
      <c r="C18180">
        <v>30.204626083000001</v>
      </c>
    </row>
    <row r="18181" spans="1:3" x14ac:dyDescent="0.25">
      <c r="A18181">
        <v>821</v>
      </c>
      <c r="B18181" s="1">
        <f>DATE(2002,4,1) + TIME(0,0,0)</f>
        <v>37347</v>
      </c>
      <c r="C18181">
        <v>30.296611786</v>
      </c>
    </row>
    <row r="18182" spans="1:3" x14ac:dyDescent="0.25">
      <c r="A18182">
        <v>851</v>
      </c>
      <c r="B18182" s="1">
        <f>DATE(2002,5,1) + TIME(0,0,0)</f>
        <v>37377</v>
      </c>
      <c r="C18182">
        <v>30.380020141999999</v>
      </c>
    </row>
    <row r="18183" spans="1:3" x14ac:dyDescent="0.25">
      <c r="A18183">
        <v>882</v>
      </c>
      <c r="B18183" s="1">
        <f>DATE(2002,6,1) + TIME(0,0,0)</f>
        <v>37408</v>
      </c>
      <c r="C18183">
        <v>30.461261748999998</v>
      </c>
    </row>
    <row r="18184" spans="1:3" x14ac:dyDescent="0.25">
      <c r="A18184">
        <v>912</v>
      </c>
      <c r="B18184" s="1">
        <f>DATE(2002,7,1) + TIME(0,0,0)</f>
        <v>37438</v>
      </c>
      <c r="C18184">
        <v>30.535470963000002</v>
      </c>
    </row>
    <row r="18185" spans="1:3" x14ac:dyDescent="0.25">
      <c r="A18185">
        <v>943</v>
      </c>
      <c r="B18185" s="1">
        <f>DATE(2002,8,1) + TIME(0,0,0)</f>
        <v>37469</v>
      </c>
      <c r="C18185">
        <v>30.607879639</v>
      </c>
    </row>
    <row r="18186" spans="1:3" x14ac:dyDescent="0.25">
      <c r="A18186">
        <v>974</v>
      </c>
      <c r="B18186" s="1">
        <f>DATE(2002,9,1) + TIME(0,0,0)</f>
        <v>37500</v>
      </c>
      <c r="C18186">
        <v>30.676902771000002</v>
      </c>
    </row>
    <row r="18187" spans="1:3" x14ac:dyDescent="0.25">
      <c r="A18187">
        <v>1004</v>
      </c>
      <c r="B18187" s="1">
        <f>DATE(2002,10,1) + TIME(0,0,0)</f>
        <v>37530</v>
      </c>
      <c r="C18187">
        <v>30.740749358999999</v>
      </c>
    </row>
    <row r="18188" spans="1:3" x14ac:dyDescent="0.25">
      <c r="A18188">
        <v>1035</v>
      </c>
      <c r="B18188" s="1">
        <f>DATE(2002,11,1) + TIME(0,0,0)</f>
        <v>37561</v>
      </c>
      <c r="C18188">
        <v>30.803382874</v>
      </c>
    </row>
    <row r="18189" spans="1:3" x14ac:dyDescent="0.25">
      <c r="A18189">
        <v>1065</v>
      </c>
      <c r="B18189" s="1">
        <f>DATE(2002,12,1) + TIME(0,0,0)</f>
        <v>37591</v>
      </c>
      <c r="C18189">
        <v>30.860845565999998</v>
      </c>
    </row>
    <row r="18190" spans="1:3" x14ac:dyDescent="0.25">
      <c r="A18190">
        <v>1096</v>
      </c>
      <c r="B18190" s="1">
        <f>DATE(2003,1,1) + TIME(0,0,0)</f>
        <v>37622</v>
      </c>
      <c r="C18190">
        <v>30.917032242000001</v>
      </c>
    </row>
    <row r="18191" spans="1:3" x14ac:dyDescent="0.25">
      <c r="A18191">
        <v>1127</v>
      </c>
      <c r="B18191" s="1">
        <f>DATE(2003,2,1) + TIME(0,0,0)</f>
        <v>37653</v>
      </c>
      <c r="C18191">
        <v>30.970130919999999</v>
      </c>
    </row>
    <row r="18192" spans="1:3" x14ac:dyDescent="0.25">
      <c r="A18192">
        <v>1155</v>
      </c>
      <c r="B18192" s="1">
        <f>DATE(2003,3,1) + TIME(0,0,0)</f>
        <v>37681</v>
      </c>
      <c r="C18192">
        <v>31.015651703</v>
      </c>
    </row>
    <row r="18193" spans="1:3" x14ac:dyDescent="0.25">
      <c r="A18193">
        <v>1186</v>
      </c>
      <c r="B18193" s="1">
        <f>DATE(2003,4,1) + TIME(0,0,0)</f>
        <v>37712</v>
      </c>
      <c r="C18193">
        <v>31.063528061</v>
      </c>
    </row>
    <row r="18194" spans="1:3" x14ac:dyDescent="0.25">
      <c r="A18194">
        <v>1216</v>
      </c>
      <c r="B18194" s="1">
        <f>DATE(2003,5,1) + TIME(0,0,0)</f>
        <v>37742</v>
      </c>
      <c r="C18194">
        <v>31.107481003</v>
      </c>
    </row>
    <row r="18195" spans="1:3" x14ac:dyDescent="0.25">
      <c r="A18195">
        <v>1247</v>
      </c>
      <c r="B18195" s="1">
        <f>DATE(2003,6,1) + TIME(0,0,0)</f>
        <v>37773</v>
      </c>
      <c r="C18195">
        <v>31.150625228999999</v>
      </c>
    </row>
    <row r="18196" spans="1:3" x14ac:dyDescent="0.25">
      <c r="A18196">
        <v>1277</v>
      </c>
      <c r="B18196" s="1">
        <f>DATE(2003,7,1) + TIME(0,0,0)</f>
        <v>37803</v>
      </c>
      <c r="C18196">
        <v>31.190662383999999</v>
      </c>
    </row>
    <row r="18197" spans="1:3" x14ac:dyDescent="0.25">
      <c r="A18197">
        <v>1308</v>
      </c>
      <c r="B18197" s="1">
        <f>DATE(2003,8,1) + TIME(0,0,0)</f>
        <v>37834</v>
      </c>
      <c r="C18197">
        <v>31.230745316</v>
      </c>
    </row>
    <row r="18198" spans="1:3" x14ac:dyDescent="0.25">
      <c r="A18198">
        <v>1339</v>
      </c>
      <c r="B18198" s="1">
        <f>DATE(2003,9,1) + TIME(0,0,0)</f>
        <v>37865</v>
      </c>
      <c r="C18198">
        <v>31.269735336</v>
      </c>
    </row>
    <row r="18199" spans="1:3" x14ac:dyDescent="0.25">
      <c r="A18199">
        <v>1369</v>
      </c>
      <c r="B18199" s="1">
        <f>DATE(2003,10,1) + TIME(0,0,0)</f>
        <v>37895</v>
      </c>
      <c r="C18199">
        <v>31.306520462000002</v>
      </c>
    </row>
    <row r="18200" spans="1:3" x14ac:dyDescent="0.25">
      <c r="A18200">
        <v>1400</v>
      </c>
      <c r="B18200" s="1">
        <f>DATE(2003,11,1) + TIME(0,0,0)</f>
        <v>37926</v>
      </c>
      <c r="C18200">
        <v>31.343490600999999</v>
      </c>
    </row>
    <row r="18201" spans="1:3" x14ac:dyDescent="0.25">
      <c r="A18201">
        <v>1430</v>
      </c>
      <c r="B18201" s="1">
        <f>DATE(2003,12,1) + TIME(0,0,0)</f>
        <v>37956</v>
      </c>
      <c r="C18201">
        <v>31.378568649000002</v>
      </c>
    </row>
    <row r="18202" spans="1:3" x14ac:dyDescent="0.25">
      <c r="A18202">
        <v>1461</v>
      </c>
      <c r="B18202" s="1">
        <f>DATE(2004,1,1) + TIME(0,0,0)</f>
        <v>37987</v>
      </c>
      <c r="C18202">
        <v>31.414440155000001</v>
      </c>
    </row>
    <row r="18203" spans="1:3" x14ac:dyDescent="0.25">
      <c r="A18203">
        <v>1492</v>
      </c>
      <c r="B18203" s="1">
        <f>DATE(2004,2,1) + TIME(0,0,0)</f>
        <v>38018</v>
      </c>
      <c r="C18203">
        <v>31.450267791999998</v>
      </c>
    </row>
    <row r="18204" spans="1:3" x14ac:dyDescent="0.25">
      <c r="A18204">
        <v>1521</v>
      </c>
      <c r="B18204" s="1">
        <f>DATE(2004,3,1) + TIME(0,0,0)</f>
        <v>38047</v>
      </c>
      <c r="C18204">
        <v>31.484025955</v>
      </c>
    </row>
    <row r="18205" spans="1:3" x14ac:dyDescent="0.25">
      <c r="A18205">
        <v>1552</v>
      </c>
      <c r="B18205" s="1">
        <f>DATE(2004,4,1) + TIME(0,0,0)</f>
        <v>38078</v>
      </c>
      <c r="C18205">
        <v>31.520635604999999</v>
      </c>
    </row>
    <row r="18206" spans="1:3" x14ac:dyDescent="0.25">
      <c r="A18206">
        <v>1582</v>
      </c>
      <c r="B18206" s="1">
        <f>DATE(2004,5,1) + TIME(0,0,0)</f>
        <v>38108</v>
      </c>
      <c r="C18206">
        <v>31.556804657000001</v>
      </c>
    </row>
    <row r="18207" spans="1:3" x14ac:dyDescent="0.25">
      <c r="A18207">
        <v>1613</v>
      </c>
      <c r="B18207" s="1">
        <f>DATE(2004,6,1) + TIME(0,0,0)</f>
        <v>38139</v>
      </c>
      <c r="C18207">
        <v>31.595146179</v>
      </c>
    </row>
    <row r="18208" spans="1:3" x14ac:dyDescent="0.25">
      <c r="A18208">
        <v>1643</v>
      </c>
      <c r="B18208" s="1">
        <f>DATE(2004,7,1) + TIME(0,0,0)</f>
        <v>38169</v>
      </c>
      <c r="C18208">
        <v>31.633319855</v>
      </c>
    </row>
    <row r="18209" spans="1:3" x14ac:dyDescent="0.25">
      <c r="A18209">
        <v>1674</v>
      </c>
      <c r="B18209" s="1">
        <f>DATE(2004,8,1) + TIME(0,0,0)</f>
        <v>38200</v>
      </c>
      <c r="C18209">
        <v>31.673923492</v>
      </c>
    </row>
    <row r="18210" spans="1:3" x14ac:dyDescent="0.25">
      <c r="A18210">
        <v>1705</v>
      </c>
      <c r="B18210" s="1">
        <f>DATE(2004,9,1) + TIME(0,0,0)</f>
        <v>38231</v>
      </c>
      <c r="C18210">
        <v>31.715698241999998</v>
      </c>
    </row>
    <row r="18211" spans="1:3" x14ac:dyDescent="0.25">
      <c r="A18211">
        <v>1735</v>
      </c>
      <c r="B18211" s="1">
        <f>DATE(2004,10,1) + TIME(0,0,0)</f>
        <v>38261</v>
      </c>
      <c r="C18211">
        <v>31.757173538</v>
      </c>
    </row>
    <row r="18212" spans="1:3" x14ac:dyDescent="0.25">
      <c r="A18212">
        <v>1766</v>
      </c>
      <c r="B18212" s="1">
        <f>DATE(2004,11,1) + TIME(0,0,0)</f>
        <v>38292</v>
      </c>
      <c r="C18212">
        <v>31.800998688</v>
      </c>
    </row>
    <row r="18213" spans="1:3" x14ac:dyDescent="0.25">
      <c r="A18213">
        <v>1796</v>
      </c>
      <c r="B18213" s="1">
        <f>DATE(2004,12,1) + TIME(0,0,0)</f>
        <v>38322</v>
      </c>
      <c r="C18213">
        <v>31.844209671000002</v>
      </c>
    </row>
    <row r="18214" spans="1:3" x14ac:dyDescent="0.25">
      <c r="A18214">
        <v>1827</v>
      </c>
      <c r="B18214" s="1">
        <f>DATE(2005,1,1) + TIME(0,0,0)</f>
        <v>38353</v>
      </c>
      <c r="C18214">
        <v>31.889537811</v>
      </c>
    </row>
    <row r="18215" spans="1:3" x14ac:dyDescent="0.25">
      <c r="A18215">
        <v>1858</v>
      </c>
      <c r="B18215" s="1">
        <f>DATE(2005,2,1) + TIME(0,0,0)</f>
        <v>38384</v>
      </c>
      <c r="C18215">
        <v>31.935394287000001</v>
      </c>
    </row>
    <row r="18216" spans="1:3" x14ac:dyDescent="0.25">
      <c r="A18216">
        <v>1886</v>
      </c>
      <c r="B18216" s="1">
        <f>DATE(2005,3,1) + TIME(0,0,0)</f>
        <v>38412</v>
      </c>
      <c r="C18216">
        <v>31.977144241000001</v>
      </c>
    </row>
    <row r="18217" spans="1:3" x14ac:dyDescent="0.25">
      <c r="A18217">
        <v>1917</v>
      </c>
      <c r="B18217" s="1">
        <f>DATE(2005,4,1) + TIME(0,0,0)</f>
        <v>38443</v>
      </c>
      <c r="C18217">
        <v>32.023612976000003</v>
      </c>
    </row>
    <row r="18218" spans="1:3" x14ac:dyDescent="0.25">
      <c r="A18218">
        <v>1947</v>
      </c>
      <c r="B18218" s="1">
        <f>DATE(2005,5,1) + TIME(0,0,0)</f>
        <v>38473</v>
      </c>
      <c r="C18218">
        <v>32.068824767999999</v>
      </c>
    </row>
    <row r="18219" spans="1:3" x14ac:dyDescent="0.25">
      <c r="A18219">
        <v>1978</v>
      </c>
      <c r="B18219" s="1">
        <f>DATE(2005,6,1) + TIME(0,0,0)</f>
        <v>38504</v>
      </c>
      <c r="C18219">
        <v>32.115596771</v>
      </c>
    </row>
    <row r="18220" spans="1:3" x14ac:dyDescent="0.25">
      <c r="A18220">
        <v>2008</v>
      </c>
      <c r="B18220" s="1">
        <f>DATE(2005,7,1) + TIME(0,0,0)</f>
        <v>38534</v>
      </c>
      <c r="C18220">
        <v>32.160770415999998</v>
      </c>
    </row>
    <row r="18221" spans="1:3" x14ac:dyDescent="0.25">
      <c r="A18221">
        <v>2039</v>
      </c>
      <c r="B18221" s="1">
        <f>DATE(2005,8,1) + TIME(0,0,0)</f>
        <v>38565</v>
      </c>
      <c r="C18221">
        <v>32.207187652999998</v>
      </c>
    </row>
    <row r="18222" spans="1:3" x14ac:dyDescent="0.25">
      <c r="A18222">
        <v>2070</v>
      </c>
      <c r="B18222" s="1">
        <f>DATE(2005,9,1) + TIME(0,0,0)</f>
        <v>38596</v>
      </c>
      <c r="C18222">
        <v>32.253307343000003</v>
      </c>
    </row>
    <row r="18223" spans="1:3" x14ac:dyDescent="0.25">
      <c r="A18223">
        <v>2100</v>
      </c>
      <c r="B18223" s="1">
        <f>DATE(2005,10,1) + TIME(0,0,0)</f>
        <v>38626</v>
      </c>
      <c r="C18223">
        <v>32.297668457</v>
      </c>
    </row>
    <row r="18224" spans="1:3" x14ac:dyDescent="0.25">
      <c r="A18224">
        <v>2131</v>
      </c>
      <c r="B18224" s="1">
        <f>DATE(2005,11,1) + TIME(0,0,0)</f>
        <v>38657</v>
      </c>
      <c r="C18224">
        <v>32.343257903999998</v>
      </c>
    </row>
    <row r="18225" spans="1:3" x14ac:dyDescent="0.25">
      <c r="A18225">
        <v>2161</v>
      </c>
      <c r="B18225" s="1">
        <f>DATE(2005,12,1) + TIME(0,0,0)</f>
        <v>38687</v>
      </c>
      <c r="C18225">
        <v>32.387046814000001</v>
      </c>
    </row>
    <row r="18226" spans="1:3" x14ac:dyDescent="0.25">
      <c r="A18226">
        <v>2192</v>
      </c>
      <c r="B18226" s="1">
        <f>DATE(2006,1,1) + TIME(0,0,0)</f>
        <v>38718</v>
      </c>
      <c r="C18226">
        <v>32.431884766000003</v>
      </c>
    </row>
    <row r="18227" spans="1:3" x14ac:dyDescent="0.25">
      <c r="A18227">
        <v>2223</v>
      </c>
      <c r="B18227" s="1">
        <f>DATE(2006,2,1) + TIME(0,0,0)</f>
        <v>38749</v>
      </c>
      <c r="C18227">
        <v>32.476222991999997</v>
      </c>
    </row>
    <row r="18228" spans="1:3" x14ac:dyDescent="0.25">
      <c r="A18228">
        <v>2251</v>
      </c>
      <c r="B18228" s="1">
        <f>DATE(2006,3,1) + TIME(0,0,0)</f>
        <v>38777</v>
      </c>
      <c r="C18228">
        <v>32.515789032000001</v>
      </c>
    </row>
    <row r="18229" spans="1:3" x14ac:dyDescent="0.25">
      <c r="A18229">
        <v>2282</v>
      </c>
      <c r="B18229" s="1">
        <f>DATE(2006,4,1) + TIME(0,0,0)</f>
        <v>38808</v>
      </c>
      <c r="C18229">
        <v>32.558986664000003</v>
      </c>
    </row>
    <row r="18230" spans="1:3" x14ac:dyDescent="0.25">
      <c r="A18230">
        <v>2312</v>
      </c>
      <c r="B18230" s="1">
        <f>DATE(2006,5,1) + TIME(0,0,0)</f>
        <v>38838</v>
      </c>
      <c r="C18230">
        <v>32.600128173999998</v>
      </c>
    </row>
    <row r="18231" spans="1:3" x14ac:dyDescent="0.25">
      <c r="A18231">
        <v>2343</v>
      </c>
      <c r="B18231" s="1">
        <f>DATE(2006,6,1) + TIME(0,0,0)</f>
        <v>38869</v>
      </c>
      <c r="C18231">
        <v>32.641910553000002</v>
      </c>
    </row>
    <row r="18232" spans="1:3" x14ac:dyDescent="0.25">
      <c r="A18232">
        <v>2373</v>
      </c>
      <c r="B18232" s="1">
        <f>DATE(2006,7,1) + TIME(0,0,0)</f>
        <v>38899</v>
      </c>
      <c r="C18232">
        <v>32.681591034</v>
      </c>
    </row>
    <row r="18233" spans="1:3" x14ac:dyDescent="0.25">
      <c r="A18233">
        <v>2404</v>
      </c>
      <c r="B18233" s="1">
        <f>DATE(2006,8,1) + TIME(0,0,0)</f>
        <v>38930</v>
      </c>
      <c r="C18233">
        <v>32.721767426</v>
      </c>
    </row>
    <row r="18234" spans="1:3" x14ac:dyDescent="0.25">
      <c r="A18234">
        <v>2435</v>
      </c>
      <c r="B18234" s="1">
        <f>DATE(2006,9,1) + TIME(0,0,0)</f>
        <v>38961</v>
      </c>
      <c r="C18234">
        <v>32.761066436999997</v>
      </c>
    </row>
    <row r="18235" spans="1:3" x14ac:dyDescent="0.25">
      <c r="A18235">
        <v>2465</v>
      </c>
      <c r="B18235" s="1">
        <f>DATE(2006,10,1) + TIME(0,0,0)</f>
        <v>38991</v>
      </c>
      <c r="C18235">
        <v>32.798252106</v>
      </c>
    </row>
    <row r="18236" spans="1:3" x14ac:dyDescent="0.25">
      <c r="A18236">
        <v>2496</v>
      </c>
      <c r="B18236" s="1">
        <f>DATE(2006,11,1) + TIME(0,0,0)</f>
        <v>39022</v>
      </c>
      <c r="C18236">
        <v>32.835800171000002</v>
      </c>
    </row>
    <row r="18237" spans="1:3" x14ac:dyDescent="0.25">
      <c r="A18237">
        <v>2526</v>
      </c>
      <c r="B18237" s="1">
        <f>DATE(2006,12,1) + TIME(0,0,0)</f>
        <v>39052</v>
      </c>
      <c r="C18237">
        <v>32.871303558000001</v>
      </c>
    </row>
    <row r="18238" spans="1:3" x14ac:dyDescent="0.25">
      <c r="A18238">
        <v>2557</v>
      </c>
      <c r="B18238" s="1">
        <f>DATE(2007,1,1) + TIME(0,0,0)</f>
        <v>39083</v>
      </c>
      <c r="C18238">
        <v>32.907184600999997</v>
      </c>
    </row>
    <row r="18239" spans="1:3" x14ac:dyDescent="0.25">
      <c r="A18239">
        <v>2588</v>
      </c>
      <c r="B18239" s="1">
        <f>DATE(2007,2,1) + TIME(0,0,0)</f>
        <v>39114</v>
      </c>
      <c r="C18239">
        <v>32.942298889</v>
      </c>
    </row>
    <row r="18240" spans="1:3" x14ac:dyDescent="0.25">
      <c r="A18240">
        <v>2616</v>
      </c>
      <c r="B18240" s="1">
        <f>DATE(2007,3,1) + TIME(0,0,0)</f>
        <v>39142</v>
      </c>
      <c r="C18240">
        <v>32.973407745000003</v>
      </c>
    </row>
    <row r="18241" spans="1:3" x14ac:dyDescent="0.25">
      <c r="A18241">
        <v>2647</v>
      </c>
      <c r="B18241" s="1">
        <f>DATE(2007,4,1) + TIME(0,0,0)</f>
        <v>39173</v>
      </c>
      <c r="C18241">
        <v>33.007236481</v>
      </c>
    </row>
    <row r="18242" spans="1:3" x14ac:dyDescent="0.25">
      <c r="A18242">
        <v>2677</v>
      </c>
      <c r="B18242" s="1">
        <f>DATE(2007,5,1) + TIME(0,0,0)</f>
        <v>39203</v>
      </c>
      <c r="C18242">
        <v>33.039405823000003</v>
      </c>
    </row>
    <row r="18243" spans="1:3" x14ac:dyDescent="0.25">
      <c r="A18243">
        <v>2708</v>
      </c>
      <c r="B18243" s="1">
        <f>DATE(2007,6,1) + TIME(0,0,0)</f>
        <v>39234</v>
      </c>
      <c r="C18243">
        <v>33.072116852000001</v>
      </c>
    </row>
    <row r="18244" spans="1:3" x14ac:dyDescent="0.25">
      <c r="A18244">
        <v>2738</v>
      </c>
      <c r="B18244" s="1">
        <f>DATE(2007,7,1) + TIME(0,0,0)</f>
        <v>39264</v>
      </c>
      <c r="C18244">
        <v>33.103309631000002</v>
      </c>
    </row>
    <row r="18245" spans="1:3" x14ac:dyDescent="0.25">
      <c r="A18245">
        <v>2769</v>
      </c>
      <c r="B18245" s="1">
        <f>DATE(2007,8,1) + TIME(0,0,0)</f>
        <v>39295</v>
      </c>
      <c r="C18245">
        <v>33.135093689000001</v>
      </c>
    </row>
    <row r="18246" spans="1:3" x14ac:dyDescent="0.25">
      <c r="A18246">
        <v>2800</v>
      </c>
      <c r="B18246" s="1">
        <f>DATE(2007,9,1) + TIME(0,0,0)</f>
        <v>39326</v>
      </c>
      <c r="C18246">
        <v>33.166454315000003</v>
      </c>
    </row>
    <row r="18247" spans="1:3" x14ac:dyDescent="0.25">
      <c r="A18247">
        <v>2830</v>
      </c>
      <c r="B18247" s="1">
        <f>DATE(2007,10,1) + TIME(0,0,0)</f>
        <v>39356</v>
      </c>
      <c r="C18247">
        <v>33.196445464999996</v>
      </c>
    </row>
    <row r="18248" spans="1:3" x14ac:dyDescent="0.25">
      <c r="A18248">
        <v>2861</v>
      </c>
      <c r="B18248" s="1">
        <f>DATE(2007,11,1) + TIME(0,0,0)</f>
        <v>39387</v>
      </c>
      <c r="C18248">
        <v>33.227081298999998</v>
      </c>
    </row>
    <row r="18249" spans="1:3" x14ac:dyDescent="0.25">
      <c r="A18249">
        <v>2891</v>
      </c>
      <c r="B18249" s="1">
        <f>DATE(2007,12,1) + TIME(0,0,0)</f>
        <v>39417</v>
      </c>
      <c r="C18249">
        <v>33.256401062000002</v>
      </c>
    </row>
    <row r="18250" spans="1:3" x14ac:dyDescent="0.25">
      <c r="A18250">
        <v>2922</v>
      </c>
      <c r="B18250" s="1">
        <f>DATE(2008,1,1) + TIME(0,0,0)</f>
        <v>39448</v>
      </c>
      <c r="C18250">
        <v>33.286376953000001</v>
      </c>
    </row>
    <row r="18251" spans="1:3" x14ac:dyDescent="0.25">
      <c r="A18251">
        <v>2953</v>
      </c>
      <c r="B18251" s="1">
        <f>DATE(2008,2,1) + TIME(0,0,0)</f>
        <v>39479</v>
      </c>
      <c r="C18251">
        <v>33.316040039000001</v>
      </c>
    </row>
    <row r="18252" spans="1:3" x14ac:dyDescent="0.25">
      <c r="A18252">
        <v>2982</v>
      </c>
      <c r="B18252" s="1">
        <f>DATE(2008,3,1) + TIME(0,0,0)</f>
        <v>39508</v>
      </c>
      <c r="C18252">
        <v>33.343513489000003</v>
      </c>
    </row>
    <row r="18253" spans="1:3" x14ac:dyDescent="0.25">
      <c r="A18253">
        <v>3013</v>
      </c>
      <c r="B18253" s="1">
        <f>DATE(2008,4,1) + TIME(0,0,0)</f>
        <v>39539</v>
      </c>
      <c r="C18253">
        <v>33.372608184999997</v>
      </c>
    </row>
    <row r="18254" spans="1:3" x14ac:dyDescent="0.25">
      <c r="A18254">
        <v>3043</v>
      </c>
      <c r="B18254" s="1">
        <f>DATE(2008,5,1) + TIME(0,0,0)</f>
        <v>39569</v>
      </c>
      <c r="C18254">
        <v>33.400508881</v>
      </c>
    </row>
    <row r="18255" spans="1:3" x14ac:dyDescent="0.25">
      <c r="A18255">
        <v>3074</v>
      </c>
      <c r="B18255" s="1">
        <f>DATE(2008,6,1) + TIME(0,0,0)</f>
        <v>39600</v>
      </c>
      <c r="C18255">
        <v>33.429073334000002</v>
      </c>
    </row>
    <row r="18256" spans="1:3" x14ac:dyDescent="0.25">
      <c r="A18256">
        <v>3104</v>
      </c>
      <c r="B18256" s="1">
        <f>DATE(2008,7,1) + TIME(0,0,0)</f>
        <v>39630</v>
      </c>
      <c r="C18256">
        <v>33.456466675000001</v>
      </c>
    </row>
    <row r="18257" spans="1:3" x14ac:dyDescent="0.25">
      <c r="A18257">
        <v>3135</v>
      </c>
      <c r="B18257" s="1">
        <f>DATE(2008,8,1) + TIME(0,0,0)</f>
        <v>39661</v>
      </c>
      <c r="C18257">
        <v>33.484516143999997</v>
      </c>
    </row>
    <row r="18258" spans="1:3" x14ac:dyDescent="0.25">
      <c r="A18258">
        <v>3166</v>
      </c>
      <c r="B18258" s="1">
        <f>DATE(2008,9,1) + TIME(0,0,0)</f>
        <v>39692</v>
      </c>
      <c r="C18258">
        <v>33.512313843000001</v>
      </c>
    </row>
    <row r="18259" spans="1:3" x14ac:dyDescent="0.25">
      <c r="A18259">
        <v>3196</v>
      </c>
      <c r="B18259" s="1">
        <f>DATE(2008,10,1) + TIME(0,0,0)</f>
        <v>39722</v>
      </c>
      <c r="C18259">
        <v>33.538974762000002</v>
      </c>
    </row>
    <row r="18260" spans="1:3" x14ac:dyDescent="0.25">
      <c r="A18260">
        <v>3227</v>
      </c>
      <c r="B18260" s="1">
        <f>DATE(2008,11,1) + TIME(0,0,0)</f>
        <v>39753</v>
      </c>
      <c r="C18260">
        <v>33.566280364999997</v>
      </c>
    </row>
    <row r="18261" spans="1:3" x14ac:dyDescent="0.25">
      <c r="A18261">
        <v>3257</v>
      </c>
      <c r="B18261" s="1">
        <f>DATE(2008,12,1) + TIME(0,0,0)</f>
        <v>39783</v>
      </c>
      <c r="C18261">
        <v>33.592475890999999</v>
      </c>
    </row>
    <row r="18262" spans="1:3" x14ac:dyDescent="0.25">
      <c r="A18262">
        <v>3288</v>
      </c>
      <c r="B18262" s="1">
        <f>DATE(2009,1,1) + TIME(0,0,0)</f>
        <v>39814</v>
      </c>
      <c r="C18262">
        <v>33.619304657000001</v>
      </c>
    </row>
    <row r="18263" spans="1:3" x14ac:dyDescent="0.25">
      <c r="A18263">
        <v>3319</v>
      </c>
      <c r="B18263" s="1">
        <f>DATE(2009,2,1) + TIME(0,0,0)</f>
        <v>39845</v>
      </c>
      <c r="C18263">
        <v>33.645896911999998</v>
      </c>
    </row>
    <row r="18264" spans="1:3" x14ac:dyDescent="0.25">
      <c r="A18264">
        <v>3347</v>
      </c>
      <c r="B18264" s="1">
        <f>DATE(2009,3,1) + TIME(0,0,0)</f>
        <v>39873</v>
      </c>
      <c r="C18264">
        <v>33.669708252</v>
      </c>
    </row>
    <row r="18265" spans="1:3" x14ac:dyDescent="0.25">
      <c r="A18265">
        <v>3378</v>
      </c>
      <c r="B18265" s="1">
        <f>DATE(2009,4,1) + TIME(0,0,0)</f>
        <v>39904</v>
      </c>
      <c r="C18265">
        <v>33.695873259999999</v>
      </c>
    </row>
    <row r="18266" spans="1:3" x14ac:dyDescent="0.25">
      <c r="A18266">
        <v>3408</v>
      </c>
      <c r="B18266" s="1">
        <f>DATE(2009,5,1) + TIME(0,0,0)</f>
        <v>39934</v>
      </c>
      <c r="C18266">
        <v>33.720989226999997</v>
      </c>
    </row>
    <row r="18267" spans="1:3" x14ac:dyDescent="0.25">
      <c r="A18267">
        <v>3439</v>
      </c>
      <c r="B18267" s="1">
        <f>DATE(2009,6,1) + TIME(0,0,0)</f>
        <v>39965</v>
      </c>
      <c r="C18267">
        <v>33.746723175</v>
      </c>
    </row>
    <row r="18268" spans="1:3" x14ac:dyDescent="0.25">
      <c r="A18268">
        <v>3469</v>
      </c>
      <c r="B18268" s="1">
        <f>DATE(2009,7,1) + TIME(0,0,0)</f>
        <v>39995</v>
      </c>
      <c r="C18268">
        <v>33.771415709999999</v>
      </c>
    </row>
    <row r="18269" spans="1:3" x14ac:dyDescent="0.25">
      <c r="A18269">
        <v>3500</v>
      </c>
      <c r="B18269" s="1">
        <f>DATE(2009,8,1) + TIME(0,0,0)</f>
        <v>40026</v>
      </c>
      <c r="C18269">
        <v>33.796707153</v>
      </c>
    </row>
    <row r="18270" spans="1:3" x14ac:dyDescent="0.25">
      <c r="A18270">
        <v>3531</v>
      </c>
      <c r="B18270" s="1">
        <f>DATE(2009,9,1) + TIME(0,0,0)</f>
        <v>40057</v>
      </c>
      <c r="C18270">
        <v>33.821773528999998</v>
      </c>
    </row>
    <row r="18271" spans="1:3" x14ac:dyDescent="0.25">
      <c r="A18271">
        <v>3561</v>
      </c>
      <c r="B18271" s="1">
        <f>DATE(2009,10,1) + TIME(0,0,0)</f>
        <v>40087</v>
      </c>
      <c r="C18271">
        <v>33.845813751000001</v>
      </c>
    </row>
    <row r="18272" spans="1:3" x14ac:dyDescent="0.25">
      <c r="A18272">
        <v>3592</v>
      </c>
      <c r="B18272" s="1">
        <f>DATE(2009,11,1) + TIME(0,0,0)</f>
        <v>40118</v>
      </c>
      <c r="C18272">
        <v>33.870433806999998</v>
      </c>
    </row>
    <row r="18273" spans="1:3" x14ac:dyDescent="0.25">
      <c r="A18273">
        <v>3622</v>
      </c>
      <c r="B18273" s="1">
        <f>DATE(2009,12,1) + TIME(0,0,0)</f>
        <v>40148</v>
      </c>
      <c r="C18273">
        <v>33.894050598</v>
      </c>
    </row>
    <row r="18274" spans="1:3" x14ac:dyDescent="0.25">
      <c r="A18274">
        <v>3653</v>
      </c>
      <c r="B18274" s="1">
        <f>DATE(2010,1,1) + TIME(0,0,0)</f>
        <v>40179</v>
      </c>
      <c r="C18274">
        <v>33.918228149000001</v>
      </c>
    </row>
    <row r="18275" spans="1:3" x14ac:dyDescent="0.25">
      <c r="A18275">
        <v>3684</v>
      </c>
      <c r="B18275" s="1">
        <f>DATE(2010,2,1) + TIME(0,0,0)</f>
        <v>40210</v>
      </c>
      <c r="C18275">
        <v>33.942188262999998</v>
      </c>
    </row>
    <row r="18276" spans="1:3" x14ac:dyDescent="0.25">
      <c r="A18276">
        <v>3712</v>
      </c>
      <c r="B18276" s="1">
        <f>DATE(2010,3,1) + TIME(0,0,0)</f>
        <v>40238</v>
      </c>
      <c r="C18276">
        <v>33.963638306</v>
      </c>
    </row>
    <row r="18277" spans="1:3" x14ac:dyDescent="0.25">
      <c r="A18277">
        <v>3743</v>
      </c>
      <c r="B18277" s="1">
        <f>DATE(2010,4,1) + TIME(0,0,0)</f>
        <v>40269</v>
      </c>
      <c r="C18277">
        <v>33.987174988</v>
      </c>
    </row>
    <row r="18278" spans="1:3" x14ac:dyDescent="0.25">
      <c r="A18278">
        <v>3773</v>
      </c>
      <c r="B18278" s="1">
        <f>DATE(2010,5,1) + TIME(0,0,0)</f>
        <v>40299</v>
      </c>
      <c r="C18278">
        <v>34.009746552000003</v>
      </c>
    </row>
    <row r="18279" spans="1:3" x14ac:dyDescent="0.25">
      <c r="A18279">
        <v>3804</v>
      </c>
      <c r="B18279" s="1">
        <f>DATE(2010,6,1) + TIME(0,0,0)</f>
        <v>40330</v>
      </c>
      <c r="C18279">
        <v>34.032859801999997</v>
      </c>
    </row>
    <row r="18280" spans="1:3" x14ac:dyDescent="0.25">
      <c r="A18280">
        <v>3834</v>
      </c>
      <c r="B18280" s="1">
        <f>DATE(2010,7,1) + TIME(0,0,0)</f>
        <v>40360</v>
      </c>
      <c r="C18280">
        <v>34.055027008000003</v>
      </c>
    </row>
    <row r="18281" spans="1:3" x14ac:dyDescent="0.25">
      <c r="A18281">
        <v>3865</v>
      </c>
      <c r="B18281" s="1">
        <f>DATE(2010,8,1) + TIME(0,0,0)</f>
        <v>40391</v>
      </c>
      <c r="C18281">
        <v>34.077724457000002</v>
      </c>
    </row>
    <row r="18282" spans="1:3" x14ac:dyDescent="0.25">
      <c r="A18282">
        <v>3896</v>
      </c>
      <c r="B18282" s="1">
        <f>DATE(2010,9,1) + TIME(0,0,0)</f>
        <v>40422</v>
      </c>
      <c r="C18282">
        <v>34.100219727000002</v>
      </c>
    </row>
    <row r="18283" spans="1:3" x14ac:dyDescent="0.25">
      <c r="A18283">
        <v>3926</v>
      </c>
      <c r="B18283" s="1">
        <f>DATE(2010,10,1) + TIME(0,0,0)</f>
        <v>40452</v>
      </c>
      <c r="C18283">
        <v>34.12179184</v>
      </c>
    </row>
    <row r="18284" spans="1:3" x14ac:dyDescent="0.25">
      <c r="A18284">
        <v>3957</v>
      </c>
      <c r="B18284" s="1">
        <f>DATE(2010,11,1) + TIME(0,0,0)</f>
        <v>40483</v>
      </c>
      <c r="C18284">
        <v>34.143882751</v>
      </c>
    </row>
    <row r="18285" spans="1:3" x14ac:dyDescent="0.25">
      <c r="A18285">
        <v>3987</v>
      </c>
      <c r="B18285" s="1">
        <f>DATE(2010,12,1) + TIME(0,0,0)</f>
        <v>40513</v>
      </c>
      <c r="C18285">
        <v>34.165073395</v>
      </c>
    </row>
    <row r="18286" spans="1:3" x14ac:dyDescent="0.25">
      <c r="A18286">
        <v>4018</v>
      </c>
      <c r="B18286" s="1">
        <f>DATE(2011,1,1) + TIME(0,0,0)</f>
        <v>40544</v>
      </c>
      <c r="C18286">
        <v>34.186775208</v>
      </c>
    </row>
    <row r="18287" spans="1:3" x14ac:dyDescent="0.25">
      <c r="A18287">
        <v>4049</v>
      </c>
      <c r="B18287" s="1">
        <f>DATE(2011,2,1) + TIME(0,0,0)</f>
        <v>40575</v>
      </c>
      <c r="C18287">
        <v>34.208286285</v>
      </c>
    </row>
    <row r="18288" spans="1:3" x14ac:dyDescent="0.25">
      <c r="A18288">
        <v>4077</v>
      </c>
      <c r="B18288" s="1">
        <f>DATE(2011,3,1) + TIME(0,0,0)</f>
        <v>40603</v>
      </c>
      <c r="C18288">
        <v>34.227550506999997</v>
      </c>
    </row>
    <row r="18289" spans="1:3" x14ac:dyDescent="0.25">
      <c r="A18289">
        <v>4108</v>
      </c>
      <c r="B18289" s="1">
        <f>DATE(2011,4,1) + TIME(0,0,0)</f>
        <v>40634</v>
      </c>
      <c r="C18289">
        <v>34.248699188000003</v>
      </c>
    </row>
    <row r="18290" spans="1:3" x14ac:dyDescent="0.25">
      <c r="A18290">
        <v>4138</v>
      </c>
      <c r="B18290" s="1">
        <f>DATE(2011,5,1) + TIME(0,0,0)</f>
        <v>40664</v>
      </c>
      <c r="C18290">
        <v>34.268985747999999</v>
      </c>
    </row>
    <row r="18291" spans="1:3" x14ac:dyDescent="0.25">
      <c r="A18291">
        <v>4169</v>
      </c>
      <c r="B18291" s="1">
        <f>DATE(2011,6,1) + TIME(0,0,0)</f>
        <v>40695</v>
      </c>
      <c r="C18291">
        <v>34.289772034000002</v>
      </c>
    </row>
    <row r="18292" spans="1:3" x14ac:dyDescent="0.25">
      <c r="A18292">
        <v>4199</v>
      </c>
      <c r="B18292" s="1">
        <f>DATE(2011,7,1) + TIME(0,0,0)</f>
        <v>40725</v>
      </c>
      <c r="C18292">
        <v>34.309696197999997</v>
      </c>
    </row>
    <row r="18293" spans="1:3" x14ac:dyDescent="0.25">
      <c r="A18293">
        <v>4230</v>
      </c>
      <c r="B18293" s="1">
        <f>DATE(2011,8,1) + TIME(0,0,0)</f>
        <v>40756</v>
      </c>
      <c r="C18293">
        <v>34.330066680999998</v>
      </c>
    </row>
    <row r="18294" spans="1:3" x14ac:dyDescent="0.25">
      <c r="A18294">
        <v>4261</v>
      </c>
      <c r="B18294" s="1">
        <f>DATE(2011,9,1) + TIME(0,0,0)</f>
        <v>40787</v>
      </c>
      <c r="C18294">
        <v>34.350246429000002</v>
      </c>
    </row>
    <row r="18295" spans="1:3" x14ac:dyDescent="0.25">
      <c r="A18295">
        <v>4291</v>
      </c>
      <c r="B18295" s="1">
        <f>DATE(2011,10,1) + TIME(0,0,0)</f>
        <v>40817</v>
      </c>
      <c r="C18295">
        <v>34.369602202999999</v>
      </c>
    </row>
    <row r="18296" spans="1:3" x14ac:dyDescent="0.25">
      <c r="A18296">
        <v>4322</v>
      </c>
      <c r="B18296" s="1">
        <f>DATE(2011,11,1) + TIME(0,0,0)</f>
        <v>40848</v>
      </c>
      <c r="C18296">
        <v>34.389427185000002</v>
      </c>
    </row>
    <row r="18297" spans="1:3" x14ac:dyDescent="0.25">
      <c r="A18297">
        <v>4352</v>
      </c>
      <c r="B18297" s="1">
        <f>DATE(2011,12,1) + TIME(0,0,0)</f>
        <v>40878</v>
      </c>
      <c r="C18297">
        <v>34.408454894999998</v>
      </c>
    </row>
    <row r="18298" spans="1:3" x14ac:dyDescent="0.25">
      <c r="A18298">
        <v>4383</v>
      </c>
      <c r="B18298" s="1">
        <f>DATE(2012,1,1) + TIME(0,0,0)</f>
        <v>40909</v>
      </c>
      <c r="C18298">
        <v>34.427951813</v>
      </c>
    </row>
    <row r="18299" spans="1:3" x14ac:dyDescent="0.25">
      <c r="A18299">
        <v>4414</v>
      </c>
      <c r="B18299" s="1">
        <f>DATE(2012,2,1) + TIME(0,0,0)</f>
        <v>40940</v>
      </c>
      <c r="C18299">
        <v>34.447284697999997</v>
      </c>
    </row>
    <row r="18300" spans="1:3" x14ac:dyDescent="0.25">
      <c r="A18300">
        <v>4443</v>
      </c>
      <c r="B18300" s="1">
        <f>DATE(2012,3,1) + TIME(0,0,0)</f>
        <v>40969</v>
      </c>
      <c r="C18300">
        <v>34.465217590000002</v>
      </c>
    </row>
    <row r="18301" spans="1:3" x14ac:dyDescent="0.25">
      <c r="A18301">
        <v>4474</v>
      </c>
      <c r="B18301" s="1">
        <f>DATE(2012,4,1) + TIME(0,0,0)</f>
        <v>41000</v>
      </c>
      <c r="C18301">
        <v>34.484199523999997</v>
      </c>
    </row>
    <row r="18302" spans="1:3" x14ac:dyDescent="0.25">
      <c r="A18302">
        <v>4504</v>
      </c>
      <c r="B18302" s="1">
        <f>DATE(2012,5,1) + TIME(0,0,0)</f>
        <v>41030</v>
      </c>
      <c r="C18302">
        <v>34.502384186</v>
      </c>
    </row>
    <row r="18303" spans="1:3" x14ac:dyDescent="0.25">
      <c r="A18303">
        <v>4535</v>
      </c>
      <c r="B18303" s="1">
        <f>DATE(2012,6,1) + TIME(0,0,0)</f>
        <v>41061</v>
      </c>
      <c r="C18303">
        <v>34.520996093999997</v>
      </c>
    </row>
    <row r="18304" spans="1:3" x14ac:dyDescent="0.25">
      <c r="A18304">
        <v>4565</v>
      </c>
      <c r="B18304" s="1">
        <f>DATE(2012,7,1) + TIME(0,0,0)</f>
        <v>41091</v>
      </c>
      <c r="C18304">
        <v>34.538845062</v>
      </c>
    </row>
    <row r="18305" spans="1:3" x14ac:dyDescent="0.25">
      <c r="A18305">
        <v>4596</v>
      </c>
      <c r="B18305" s="1">
        <f>DATE(2012,8,1) + TIME(0,0,0)</f>
        <v>41122</v>
      </c>
      <c r="C18305">
        <v>34.557125092</v>
      </c>
    </row>
    <row r="18306" spans="1:3" x14ac:dyDescent="0.25">
      <c r="A18306">
        <v>4627</v>
      </c>
      <c r="B18306" s="1">
        <f>DATE(2012,9,1) + TIME(0,0,0)</f>
        <v>41153</v>
      </c>
      <c r="C18306">
        <v>34.575256348000003</v>
      </c>
    </row>
    <row r="18307" spans="1:3" x14ac:dyDescent="0.25">
      <c r="A18307">
        <v>4657</v>
      </c>
      <c r="B18307" s="1">
        <f>DATE(2012,10,1) + TIME(0,0,0)</f>
        <v>41183</v>
      </c>
      <c r="C18307">
        <v>34.592658997000001</v>
      </c>
    </row>
    <row r="18308" spans="1:3" x14ac:dyDescent="0.25">
      <c r="A18308">
        <v>4688</v>
      </c>
      <c r="B18308" s="1">
        <f>DATE(2012,11,1) + TIME(0,0,0)</f>
        <v>41214</v>
      </c>
      <c r="C18308">
        <v>34.610496521000002</v>
      </c>
    </row>
    <row r="18309" spans="1:3" x14ac:dyDescent="0.25">
      <c r="A18309">
        <v>4718</v>
      </c>
      <c r="B18309" s="1">
        <f>DATE(2012,12,1) + TIME(0,0,0)</f>
        <v>41244</v>
      </c>
      <c r="C18309">
        <v>34.627628326</v>
      </c>
    </row>
    <row r="18310" spans="1:3" x14ac:dyDescent="0.25">
      <c r="A18310">
        <v>4749</v>
      </c>
      <c r="B18310" s="1">
        <f>DATE(2013,1,1) + TIME(0,0,0)</f>
        <v>41275</v>
      </c>
      <c r="C18310">
        <v>34.645195006999998</v>
      </c>
    </row>
    <row r="18311" spans="1:3" x14ac:dyDescent="0.25">
      <c r="A18311">
        <v>4780</v>
      </c>
      <c r="B18311" s="1">
        <f>DATE(2013,2,1) + TIME(0,0,0)</f>
        <v>41306</v>
      </c>
      <c r="C18311">
        <v>34.662628173999998</v>
      </c>
    </row>
    <row r="18312" spans="1:3" x14ac:dyDescent="0.25">
      <c r="A18312">
        <v>4808</v>
      </c>
      <c r="B18312" s="1">
        <f>DATE(2013,3,1) + TIME(0,0,0)</f>
        <v>41334</v>
      </c>
      <c r="C18312">
        <v>34.678260803000001</v>
      </c>
    </row>
    <row r="18313" spans="1:3" x14ac:dyDescent="0.25">
      <c r="A18313">
        <v>4839</v>
      </c>
      <c r="B18313" s="1">
        <f>DATE(2013,4,1) + TIME(0,0,0)</f>
        <v>41365</v>
      </c>
      <c r="C18313">
        <v>34.695442200000002</v>
      </c>
    </row>
    <row r="18314" spans="1:3" x14ac:dyDescent="0.25">
      <c r="A18314">
        <v>4869</v>
      </c>
      <c r="B18314" s="1">
        <f>DATE(2013,5,1) + TIME(0,0,0)</f>
        <v>41395</v>
      </c>
      <c r="C18314">
        <v>34.711952209000003</v>
      </c>
    </row>
    <row r="18315" spans="1:3" x14ac:dyDescent="0.25">
      <c r="A18315">
        <v>4900</v>
      </c>
      <c r="B18315" s="1">
        <f>DATE(2013,6,1) + TIME(0,0,0)</f>
        <v>41426</v>
      </c>
      <c r="C18315">
        <v>34.728889465000002</v>
      </c>
    </row>
    <row r="18316" spans="1:3" x14ac:dyDescent="0.25">
      <c r="A18316">
        <v>4930</v>
      </c>
      <c r="B18316" s="1">
        <f>DATE(2013,7,1) + TIME(0,0,0)</f>
        <v>41456</v>
      </c>
      <c r="C18316">
        <v>34.745166779000002</v>
      </c>
    </row>
    <row r="18317" spans="1:3" x14ac:dyDescent="0.25">
      <c r="A18317">
        <v>4961</v>
      </c>
      <c r="B18317" s="1">
        <f>DATE(2013,8,1) + TIME(0,0,0)</f>
        <v>41487</v>
      </c>
      <c r="C18317">
        <v>34.761867522999999</v>
      </c>
    </row>
    <row r="18318" spans="1:3" x14ac:dyDescent="0.25">
      <c r="A18318">
        <v>4992</v>
      </c>
      <c r="B18318" s="1">
        <f>DATE(2013,9,1) + TIME(0,0,0)</f>
        <v>41518</v>
      </c>
      <c r="C18318">
        <v>34.778450012</v>
      </c>
    </row>
    <row r="18319" spans="1:3" x14ac:dyDescent="0.25">
      <c r="A18319">
        <v>5022</v>
      </c>
      <c r="B18319" s="1">
        <f>DATE(2013,10,1) + TIME(0,0,0)</f>
        <v>41548</v>
      </c>
      <c r="C18319">
        <v>34.794391632</v>
      </c>
    </row>
    <row r="18320" spans="1:3" x14ac:dyDescent="0.25">
      <c r="A18320">
        <v>5053</v>
      </c>
      <c r="B18320" s="1">
        <f>DATE(2013,11,1) + TIME(0,0,0)</f>
        <v>41579</v>
      </c>
      <c r="C18320">
        <v>34.810749053999999</v>
      </c>
    </row>
    <row r="18321" spans="1:3" x14ac:dyDescent="0.25">
      <c r="A18321">
        <v>5083</v>
      </c>
      <c r="B18321" s="1">
        <f>DATE(2013,12,1) + TIME(0,0,0)</f>
        <v>41609</v>
      </c>
      <c r="C18321">
        <v>34.826477050999998</v>
      </c>
    </row>
    <row r="18322" spans="1:3" x14ac:dyDescent="0.25">
      <c r="A18322">
        <v>5114</v>
      </c>
      <c r="B18322" s="1">
        <f>DATE(2014,1,1) + TIME(0,0,0)</f>
        <v>41640</v>
      </c>
      <c r="C18322">
        <v>34.842617035000004</v>
      </c>
    </row>
    <row r="18323" spans="1:3" x14ac:dyDescent="0.25">
      <c r="A18323">
        <v>5145</v>
      </c>
      <c r="B18323" s="1">
        <f>DATE(2014,2,1) + TIME(0,0,0)</f>
        <v>41671</v>
      </c>
      <c r="C18323">
        <v>34.858654022000003</v>
      </c>
    </row>
    <row r="18324" spans="1:3" x14ac:dyDescent="0.25">
      <c r="A18324">
        <v>5173</v>
      </c>
      <c r="B18324" s="1">
        <f>DATE(2014,3,1) + TIME(0,0,0)</f>
        <v>41699</v>
      </c>
      <c r="C18324">
        <v>34.873050689999999</v>
      </c>
    </row>
    <row r="18325" spans="1:3" x14ac:dyDescent="0.25">
      <c r="A18325">
        <v>5204</v>
      </c>
      <c r="B18325" s="1">
        <f>DATE(2014,4,1) + TIME(0,0,0)</f>
        <v>41730</v>
      </c>
      <c r="C18325">
        <v>34.888885498</v>
      </c>
    </row>
    <row r="18326" spans="1:3" x14ac:dyDescent="0.25">
      <c r="A18326">
        <v>5234</v>
      </c>
      <c r="B18326" s="1">
        <f>DATE(2014,5,1) + TIME(0,0,0)</f>
        <v>41760</v>
      </c>
      <c r="C18326">
        <v>34.904117583999998</v>
      </c>
    </row>
    <row r="18327" spans="1:3" x14ac:dyDescent="0.25">
      <c r="A18327">
        <v>5265</v>
      </c>
      <c r="B18327" s="1">
        <f>DATE(2014,6,1) + TIME(0,0,0)</f>
        <v>41791</v>
      </c>
      <c r="C18327">
        <v>34.919757842999999</v>
      </c>
    </row>
    <row r="18328" spans="1:3" x14ac:dyDescent="0.25">
      <c r="A18328">
        <v>5295</v>
      </c>
      <c r="B18328" s="1">
        <f>DATE(2014,7,1) + TIME(0,0,0)</f>
        <v>41821</v>
      </c>
      <c r="C18328">
        <v>34.934806823999999</v>
      </c>
    </row>
    <row r="18329" spans="1:3" x14ac:dyDescent="0.25">
      <c r="A18329">
        <v>5326</v>
      </c>
      <c r="B18329" s="1">
        <f>DATE(2014,8,1) + TIME(0,0,0)</f>
        <v>41852</v>
      </c>
      <c r="C18329">
        <v>34.950260161999999</v>
      </c>
    </row>
    <row r="18330" spans="1:3" x14ac:dyDescent="0.25">
      <c r="A18330">
        <v>5357</v>
      </c>
      <c r="B18330" s="1">
        <f>DATE(2014,9,1) + TIME(0,0,0)</f>
        <v>41883</v>
      </c>
      <c r="C18330">
        <v>34.965625762999998</v>
      </c>
    </row>
    <row r="18331" spans="1:3" x14ac:dyDescent="0.25">
      <c r="A18331">
        <v>5387</v>
      </c>
      <c r="B18331" s="1">
        <f>DATE(2014,10,1) + TIME(0,0,0)</f>
        <v>41913</v>
      </c>
      <c r="C18331">
        <v>34.980407714999998</v>
      </c>
    </row>
    <row r="18332" spans="1:3" x14ac:dyDescent="0.25">
      <c r="A18332">
        <v>5418</v>
      </c>
      <c r="B18332" s="1">
        <f>DATE(2014,11,1) + TIME(0,0,0)</f>
        <v>41944</v>
      </c>
      <c r="C18332">
        <v>34.995594025000003</v>
      </c>
    </row>
    <row r="18333" spans="1:3" x14ac:dyDescent="0.25">
      <c r="A18333">
        <v>5448</v>
      </c>
      <c r="B18333" s="1">
        <f>DATE(2014,12,1) + TIME(0,0,0)</f>
        <v>41974</v>
      </c>
      <c r="C18333">
        <v>35.010208130000002</v>
      </c>
    </row>
    <row r="18334" spans="1:3" x14ac:dyDescent="0.25">
      <c r="A18334">
        <v>5479</v>
      </c>
      <c r="B18334" s="1">
        <f>DATE(2015,1,1) + TIME(0,0,0)</f>
        <v>42005</v>
      </c>
      <c r="C18334">
        <v>35.025230407999999</v>
      </c>
    </row>
    <row r="18335" spans="1:3" x14ac:dyDescent="0.25">
      <c r="A18335">
        <v>5510</v>
      </c>
      <c r="B18335" s="1">
        <f>DATE(2015,2,1) + TIME(0,0,0)</f>
        <v>42036</v>
      </c>
      <c r="C18335">
        <v>35.040164947999997</v>
      </c>
    </row>
    <row r="18336" spans="1:3" x14ac:dyDescent="0.25">
      <c r="A18336">
        <v>5538</v>
      </c>
      <c r="B18336" s="1">
        <f>DATE(2015,3,1) + TIME(0,0,0)</f>
        <v>42064</v>
      </c>
      <c r="C18336">
        <v>35.053588867000002</v>
      </c>
    </row>
    <row r="18337" spans="1:3" x14ac:dyDescent="0.25">
      <c r="A18337">
        <v>5569</v>
      </c>
      <c r="B18337" s="1">
        <f>DATE(2015,4,1) + TIME(0,0,0)</f>
        <v>42095</v>
      </c>
      <c r="C18337">
        <v>35.068374634000001</v>
      </c>
    </row>
    <row r="18338" spans="1:3" x14ac:dyDescent="0.25">
      <c r="A18338">
        <v>5599</v>
      </c>
      <c r="B18338" s="1">
        <f>DATE(2015,5,1) + TIME(0,0,0)</f>
        <v>42125</v>
      </c>
      <c r="C18338">
        <v>35.082607269</v>
      </c>
    </row>
    <row r="18339" spans="1:3" x14ac:dyDescent="0.25">
      <c r="A18339">
        <v>5630</v>
      </c>
      <c r="B18339" s="1">
        <f>DATE(2015,6,1) + TIME(0,0,0)</f>
        <v>42156</v>
      </c>
      <c r="C18339">
        <v>35.097244263</v>
      </c>
    </row>
    <row r="18340" spans="1:3" x14ac:dyDescent="0.25">
      <c r="A18340">
        <v>5660</v>
      </c>
      <c r="B18340" s="1">
        <f>DATE(2015,7,1) + TIME(0,0,0)</f>
        <v>42186</v>
      </c>
      <c r="C18340">
        <v>35.111335754000002</v>
      </c>
    </row>
    <row r="18341" spans="1:3" x14ac:dyDescent="0.25">
      <c r="A18341">
        <v>5691</v>
      </c>
      <c r="B18341" s="1">
        <f>DATE(2015,8,1) + TIME(0,0,0)</f>
        <v>42217</v>
      </c>
      <c r="C18341">
        <v>35.125823975000003</v>
      </c>
    </row>
    <row r="18342" spans="1:3" x14ac:dyDescent="0.25">
      <c r="A18342">
        <v>5722</v>
      </c>
      <c r="B18342" s="1">
        <f>DATE(2015,9,1) + TIME(0,0,0)</f>
        <v>42248</v>
      </c>
      <c r="C18342">
        <v>35.140243529999999</v>
      </c>
    </row>
    <row r="18343" spans="1:3" x14ac:dyDescent="0.25">
      <c r="A18343">
        <v>5752</v>
      </c>
      <c r="B18343" s="1">
        <f>DATE(2015,10,1) + TIME(0,0,0)</f>
        <v>42278</v>
      </c>
      <c r="C18343">
        <v>35.154132842999999</v>
      </c>
    </row>
    <row r="18344" spans="1:3" x14ac:dyDescent="0.25">
      <c r="A18344">
        <v>5783</v>
      </c>
      <c r="B18344" s="1">
        <f>DATE(2015,11,1) + TIME(0,0,0)</f>
        <v>42309</v>
      </c>
      <c r="C18344">
        <v>35.168418883999998</v>
      </c>
    </row>
    <row r="18345" spans="1:3" x14ac:dyDescent="0.25">
      <c r="A18345">
        <v>5813</v>
      </c>
      <c r="B18345" s="1">
        <f>DATE(2015,12,1) + TIME(0,0,0)</f>
        <v>42339</v>
      </c>
      <c r="C18345">
        <v>35.182178497000002</v>
      </c>
    </row>
    <row r="18346" spans="1:3" x14ac:dyDescent="0.25">
      <c r="A18346">
        <v>5844</v>
      </c>
      <c r="B18346" s="1">
        <f>DATE(2016,1,1) + TIME(0,0,0)</f>
        <v>42370</v>
      </c>
      <c r="C18346">
        <v>35.196334839000002</v>
      </c>
    </row>
    <row r="18347" spans="1:3" x14ac:dyDescent="0.25">
      <c r="A18347">
        <v>5875</v>
      </c>
      <c r="B18347" s="1">
        <f>DATE(2016,2,1) + TIME(0,0,0)</f>
        <v>42401</v>
      </c>
      <c r="C18347">
        <v>35.210426331000001</v>
      </c>
    </row>
    <row r="18348" spans="1:3" x14ac:dyDescent="0.25">
      <c r="A18348">
        <v>5904</v>
      </c>
      <c r="B18348" s="1">
        <f>DATE(2016,3,1) + TIME(0,0,0)</f>
        <v>42430</v>
      </c>
      <c r="C18348">
        <v>35.223552703999999</v>
      </c>
    </row>
    <row r="18349" spans="1:3" x14ac:dyDescent="0.25">
      <c r="A18349">
        <v>5935</v>
      </c>
      <c r="B18349" s="1">
        <f>DATE(2016,4,1) + TIME(0,0,0)</f>
        <v>42461</v>
      </c>
      <c r="C18349">
        <v>35.237525939999998</v>
      </c>
    </row>
    <row r="18350" spans="1:3" x14ac:dyDescent="0.25">
      <c r="A18350">
        <v>5965</v>
      </c>
      <c r="B18350" s="1">
        <f>DATE(2016,5,1) + TIME(0,0,0)</f>
        <v>42491</v>
      </c>
      <c r="C18350">
        <v>35.250991821</v>
      </c>
    </row>
    <row r="18351" spans="1:3" x14ac:dyDescent="0.25">
      <c r="A18351">
        <v>5996</v>
      </c>
      <c r="B18351" s="1">
        <f>DATE(2016,6,1) + TIME(0,0,0)</f>
        <v>42522</v>
      </c>
      <c r="C18351">
        <v>35.264846802000001</v>
      </c>
    </row>
    <row r="18352" spans="1:3" x14ac:dyDescent="0.25">
      <c r="A18352">
        <v>6026</v>
      </c>
      <c r="B18352" s="1">
        <f>DATE(2016,7,1) + TIME(0,0,0)</f>
        <v>42552</v>
      </c>
      <c r="C18352">
        <v>35.278198242000002</v>
      </c>
    </row>
    <row r="18353" spans="1:3" x14ac:dyDescent="0.25">
      <c r="A18353">
        <v>6057</v>
      </c>
      <c r="B18353" s="1">
        <f>DATE(2016,8,1) + TIME(0,0,0)</f>
        <v>42583</v>
      </c>
      <c r="C18353">
        <v>35.291942595999998</v>
      </c>
    </row>
    <row r="18354" spans="1:3" x14ac:dyDescent="0.25">
      <c r="A18354">
        <v>6088</v>
      </c>
      <c r="B18354" s="1">
        <f>DATE(2016,9,1) + TIME(0,0,0)</f>
        <v>42614</v>
      </c>
      <c r="C18354">
        <v>35.30562973</v>
      </c>
    </row>
    <row r="18355" spans="1:3" x14ac:dyDescent="0.25">
      <c r="A18355">
        <v>6118</v>
      </c>
      <c r="B18355" s="1">
        <f>DATE(2016,10,1) + TIME(0,0,0)</f>
        <v>42644</v>
      </c>
      <c r="C18355">
        <v>35.318824767999999</v>
      </c>
    </row>
    <row r="18356" spans="1:3" x14ac:dyDescent="0.25">
      <c r="A18356">
        <v>6149</v>
      </c>
      <c r="B18356" s="1">
        <f>DATE(2016,11,1) + TIME(0,0,0)</f>
        <v>42675</v>
      </c>
      <c r="C18356">
        <v>35.332408905000001</v>
      </c>
    </row>
    <row r="18357" spans="1:3" x14ac:dyDescent="0.25">
      <c r="A18357">
        <v>6179</v>
      </c>
      <c r="B18357" s="1">
        <f>DATE(2016,12,1) + TIME(0,0,0)</f>
        <v>42705</v>
      </c>
      <c r="C18357">
        <v>35.345504761000001</v>
      </c>
    </row>
    <row r="18358" spans="1:3" x14ac:dyDescent="0.25">
      <c r="A18358">
        <v>6210</v>
      </c>
      <c r="B18358" s="1">
        <f>DATE(2017,1,1) + TIME(0,0,0)</f>
        <v>42736</v>
      </c>
      <c r="C18358">
        <v>35.358985900999997</v>
      </c>
    </row>
    <row r="18359" spans="1:3" x14ac:dyDescent="0.25">
      <c r="A18359">
        <v>6241</v>
      </c>
      <c r="B18359" s="1">
        <f>DATE(2017,2,1) + TIME(0,0,0)</f>
        <v>42767</v>
      </c>
      <c r="C18359">
        <v>35.372413635000001</v>
      </c>
    </row>
    <row r="18360" spans="1:3" x14ac:dyDescent="0.25">
      <c r="A18360">
        <v>6269</v>
      </c>
      <c r="B18360" s="1">
        <f>DATE(2017,3,1) + TIME(0,0,0)</f>
        <v>42795</v>
      </c>
      <c r="C18360">
        <v>35.384502411</v>
      </c>
    </row>
    <row r="18361" spans="1:3" x14ac:dyDescent="0.25">
      <c r="A18361">
        <v>6300</v>
      </c>
      <c r="B18361" s="1">
        <f>DATE(2017,4,1) + TIME(0,0,0)</f>
        <v>42826</v>
      </c>
      <c r="C18361">
        <v>35.397838593000003</v>
      </c>
    </row>
    <row r="18362" spans="1:3" x14ac:dyDescent="0.25">
      <c r="A18362">
        <v>6330</v>
      </c>
      <c r="B18362" s="1">
        <f>DATE(2017,5,1) + TIME(0,0,0)</f>
        <v>42856</v>
      </c>
      <c r="C18362">
        <v>35.410701752000001</v>
      </c>
    </row>
    <row r="18363" spans="1:3" x14ac:dyDescent="0.25">
      <c r="A18363">
        <v>6361</v>
      </c>
      <c r="B18363" s="1">
        <f>DATE(2017,6,1) + TIME(0,0,0)</f>
        <v>42887</v>
      </c>
      <c r="C18363">
        <v>35.423946381</v>
      </c>
    </row>
    <row r="18364" spans="1:3" x14ac:dyDescent="0.25">
      <c r="A18364">
        <v>6391</v>
      </c>
      <c r="B18364" s="1">
        <f>DATE(2017,7,1) + TIME(0,0,0)</f>
        <v>42917</v>
      </c>
      <c r="C18364">
        <v>35.436717987000002</v>
      </c>
    </row>
    <row r="18365" spans="1:3" x14ac:dyDescent="0.25">
      <c r="A18365">
        <v>6422</v>
      </c>
      <c r="B18365" s="1">
        <f>DATE(2017,8,1) + TIME(0,0,0)</f>
        <v>42948</v>
      </c>
      <c r="C18365">
        <v>35.449871063000003</v>
      </c>
    </row>
    <row r="18366" spans="1:3" x14ac:dyDescent="0.25">
      <c r="A18366">
        <v>6453</v>
      </c>
      <c r="B18366" s="1">
        <f>DATE(2017,9,1) + TIME(0,0,0)</f>
        <v>42979</v>
      </c>
      <c r="C18366">
        <v>35.462982177999997</v>
      </c>
    </row>
    <row r="18367" spans="1:3" x14ac:dyDescent="0.25">
      <c r="A18367">
        <v>6483</v>
      </c>
      <c r="B18367" s="1">
        <f>DATE(2017,10,1) + TIME(0,0,0)</f>
        <v>43009</v>
      </c>
      <c r="C18367">
        <v>35.475627899000003</v>
      </c>
    </row>
    <row r="18368" spans="1:3" x14ac:dyDescent="0.25">
      <c r="A18368">
        <v>6514</v>
      </c>
      <c r="B18368" s="1">
        <f>DATE(2017,11,1) + TIME(0,0,0)</f>
        <v>43040</v>
      </c>
      <c r="C18368">
        <v>35.488651275999999</v>
      </c>
    </row>
    <row r="18369" spans="1:3" x14ac:dyDescent="0.25">
      <c r="A18369">
        <v>6544</v>
      </c>
      <c r="B18369" s="1">
        <f>DATE(2017,12,1) + TIME(0,0,0)</f>
        <v>43070</v>
      </c>
      <c r="C18369">
        <v>35.501213073999999</v>
      </c>
    </row>
    <row r="18370" spans="1:3" x14ac:dyDescent="0.25">
      <c r="A18370">
        <v>6575</v>
      </c>
      <c r="B18370" s="1">
        <f>DATE(2018,1,1) + TIME(0,0,0)</f>
        <v>43101</v>
      </c>
      <c r="C18370">
        <v>35.514152527</v>
      </c>
    </row>
    <row r="18371" spans="1:3" x14ac:dyDescent="0.25">
      <c r="A18371">
        <v>6606</v>
      </c>
      <c r="B18371" s="1">
        <f>DATE(2018,2,1) + TIME(0,0,0)</f>
        <v>43132</v>
      </c>
      <c r="C18371">
        <v>35.527050017999997</v>
      </c>
    </row>
    <row r="18372" spans="1:3" x14ac:dyDescent="0.25">
      <c r="A18372">
        <v>6634</v>
      </c>
      <c r="B18372" s="1">
        <f>DATE(2018,3,1) + TIME(0,0,0)</f>
        <v>43160</v>
      </c>
      <c r="C18372">
        <v>35.538661957000002</v>
      </c>
    </row>
    <row r="18373" spans="1:3" x14ac:dyDescent="0.25">
      <c r="A18373">
        <v>6665</v>
      </c>
      <c r="B18373" s="1">
        <f>DATE(2018,4,1) + TIME(0,0,0)</f>
        <v>43191</v>
      </c>
      <c r="C18373">
        <v>35.551483154000003</v>
      </c>
    </row>
    <row r="18374" spans="1:3" x14ac:dyDescent="0.25">
      <c r="A18374">
        <v>6695</v>
      </c>
      <c r="B18374" s="1">
        <f>DATE(2018,5,1) + TIME(0,0,0)</f>
        <v>43221</v>
      </c>
      <c r="C18374">
        <v>35.563850403000004</v>
      </c>
    </row>
    <row r="18375" spans="1:3" x14ac:dyDescent="0.25">
      <c r="A18375">
        <v>6726</v>
      </c>
      <c r="B18375" s="1">
        <f>DATE(2018,6,1) + TIME(0,0,0)</f>
        <v>43252</v>
      </c>
      <c r="C18375">
        <v>35.576587676999999</v>
      </c>
    </row>
    <row r="18376" spans="1:3" x14ac:dyDescent="0.25">
      <c r="A18376">
        <v>6756</v>
      </c>
      <c r="B18376" s="1">
        <f>DATE(2018,7,1) + TIME(0,0,0)</f>
        <v>43282</v>
      </c>
      <c r="C18376">
        <v>35.588882446</v>
      </c>
    </row>
    <row r="18377" spans="1:3" x14ac:dyDescent="0.25">
      <c r="A18377">
        <v>6787</v>
      </c>
      <c r="B18377" s="1">
        <f>DATE(2018,8,1) + TIME(0,0,0)</f>
        <v>43313</v>
      </c>
      <c r="C18377">
        <v>35.601547240999999</v>
      </c>
    </row>
    <row r="18378" spans="1:3" x14ac:dyDescent="0.25">
      <c r="A18378">
        <v>6818</v>
      </c>
      <c r="B18378" s="1">
        <f>DATE(2018,9,1) + TIME(0,0,0)</f>
        <v>43344</v>
      </c>
      <c r="C18378">
        <v>35.614173889</v>
      </c>
    </row>
    <row r="18379" spans="1:3" x14ac:dyDescent="0.25">
      <c r="A18379">
        <v>6848</v>
      </c>
      <c r="B18379" s="1">
        <f>DATE(2018,10,1) + TIME(0,0,0)</f>
        <v>43374</v>
      </c>
      <c r="C18379">
        <v>35.626358031999999</v>
      </c>
    </row>
    <row r="18380" spans="1:3" x14ac:dyDescent="0.25">
      <c r="A18380">
        <v>6879</v>
      </c>
      <c r="B18380" s="1">
        <f>DATE(2018,11,1) + TIME(0,0,0)</f>
        <v>43405</v>
      </c>
      <c r="C18380">
        <v>35.638912200999997</v>
      </c>
    </row>
    <row r="18381" spans="1:3" x14ac:dyDescent="0.25">
      <c r="A18381">
        <v>6909</v>
      </c>
      <c r="B18381" s="1">
        <f>DATE(2018,12,1) + TIME(0,0,0)</f>
        <v>43435</v>
      </c>
      <c r="C18381">
        <v>35.651023864999999</v>
      </c>
    </row>
    <row r="18382" spans="1:3" x14ac:dyDescent="0.25">
      <c r="A18382">
        <v>6940</v>
      </c>
      <c r="B18382" s="1">
        <f>DATE(2019,1,1) + TIME(0,0,0)</f>
        <v>43466</v>
      </c>
      <c r="C18382">
        <v>35.663505553999997</v>
      </c>
    </row>
    <row r="18383" spans="1:3" x14ac:dyDescent="0.25">
      <c r="A18383">
        <v>6971</v>
      </c>
      <c r="B18383" s="1">
        <f>DATE(2019,2,1) + TIME(0,0,0)</f>
        <v>43497</v>
      </c>
      <c r="C18383">
        <v>35.675952911000003</v>
      </c>
    </row>
    <row r="18384" spans="1:3" x14ac:dyDescent="0.25">
      <c r="A18384">
        <v>6999</v>
      </c>
      <c r="B18384" s="1">
        <f>DATE(2019,3,1) + TIME(0,0,0)</f>
        <v>43525</v>
      </c>
      <c r="C18384">
        <v>35.687164307000003</v>
      </c>
    </row>
    <row r="18385" spans="1:3" x14ac:dyDescent="0.25">
      <c r="A18385">
        <v>7030</v>
      </c>
      <c r="B18385" s="1">
        <f>DATE(2019,4,1) + TIME(0,0,0)</f>
        <v>43556</v>
      </c>
      <c r="C18385">
        <v>35.699542999000002</v>
      </c>
    </row>
    <row r="18386" spans="1:3" x14ac:dyDescent="0.25">
      <c r="A18386">
        <v>7060</v>
      </c>
      <c r="B18386" s="1">
        <f>DATE(2019,5,1) + TIME(0,0,0)</f>
        <v>43586</v>
      </c>
      <c r="C18386">
        <v>35.711486815999997</v>
      </c>
    </row>
    <row r="18387" spans="1:3" x14ac:dyDescent="0.25">
      <c r="A18387">
        <v>7091</v>
      </c>
      <c r="B18387" s="1">
        <f>DATE(2019,6,1) + TIME(0,0,0)</f>
        <v>43617</v>
      </c>
      <c r="C18387">
        <v>35.723796843999999</v>
      </c>
    </row>
    <row r="18388" spans="1:3" x14ac:dyDescent="0.25">
      <c r="A18388">
        <v>7121</v>
      </c>
      <c r="B18388" s="1">
        <f>DATE(2019,7,1) + TIME(0,0,0)</f>
        <v>43647</v>
      </c>
      <c r="C18388">
        <v>35.735679626</v>
      </c>
    </row>
    <row r="18389" spans="1:3" x14ac:dyDescent="0.25">
      <c r="A18389">
        <v>7152</v>
      </c>
      <c r="B18389" s="1">
        <f>DATE(2019,8,1) + TIME(0,0,0)</f>
        <v>43678</v>
      </c>
      <c r="C18389">
        <v>35.747924804999997</v>
      </c>
    </row>
    <row r="18390" spans="1:3" x14ac:dyDescent="0.25">
      <c r="A18390">
        <v>7183</v>
      </c>
      <c r="B18390" s="1">
        <f>DATE(2019,9,1) + TIME(0,0,0)</f>
        <v>43709</v>
      </c>
      <c r="C18390">
        <v>35.760135650999999</v>
      </c>
    </row>
    <row r="18391" spans="1:3" x14ac:dyDescent="0.25">
      <c r="A18391">
        <v>7213</v>
      </c>
      <c r="B18391" s="1">
        <f>DATE(2019,10,1) + TIME(0,0,0)</f>
        <v>43739</v>
      </c>
      <c r="C18391">
        <v>35.771923065000003</v>
      </c>
    </row>
    <row r="18392" spans="1:3" x14ac:dyDescent="0.25">
      <c r="A18392">
        <v>7244</v>
      </c>
      <c r="B18392" s="1">
        <f>DATE(2019,11,1) + TIME(0,0,0)</f>
        <v>43770</v>
      </c>
      <c r="C18392">
        <v>35.784069060999997</v>
      </c>
    </row>
    <row r="18393" spans="1:3" x14ac:dyDescent="0.25">
      <c r="A18393">
        <v>7274</v>
      </c>
      <c r="B18393" s="1">
        <f>DATE(2019,12,1) + TIME(0,0,0)</f>
        <v>43800</v>
      </c>
      <c r="C18393">
        <v>35.795791626000003</v>
      </c>
    </row>
    <row r="18394" spans="1:3" x14ac:dyDescent="0.25">
      <c r="A18394">
        <v>7305</v>
      </c>
      <c r="B18394" s="1">
        <f>DATE(2020,1,1) + TIME(0,0,0)</f>
        <v>43831</v>
      </c>
      <c r="C18394">
        <v>35.807872772000003</v>
      </c>
    </row>
    <row r="18395" spans="1:3" x14ac:dyDescent="0.25">
      <c r="A18395">
        <v>7336</v>
      </c>
      <c r="B18395" s="1">
        <f>DATE(2020,2,1) + TIME(0,0,0)</f>
        <v>43862</v>
      </c>
      <c r="C18395">
        <v>35.819923400999997</v>
      </c>
    </row>
    <row r="18396" spans="1:3" x14ac:dyDescent="0.25">
      <c r="A18396">
        <v>7365</v>
      </c>
      <c r="B18396" s="1">
        <f>DATE(2020,3,1) + TIME(0,0,0)</f>
        <v>43891</v>
      </c>
      <c r="C18396">
        <v>35.831165314000003</v>
      </c>
    </row>
    <row r="18397" spans="1:3" x14ac:dyDescent="0.25">
      <c r="A18397">
        <v>7396</v>
      </c>
      <c r="B18397" s="1">
        <f>DATE(2020,4,1) + TIME(0,0,0)</f>
        <v>43922</v>
      </c>
      <c r="C18397">
        <v>35.843154906999999</v>
      </c>
    </row>
    <row r="18398" spans="1:3" x14ac:dyDescent="0.25">
      <c r="A18398">
        <v>7426</v>
      </c>
      <c r="B18398" s="1">
        <f>DATE(2020,5,1) + TIME(0,0,0)</f>
        <v>43952</v>
      </c>
      <c r="C18398">
        <v>35.854728698999999</v>
      </c>
    </row>
    <row r="18399" spans="1:3" x14ac:dyDescent="0.25">
      <c r="A18399">
        <v>7457</v>
      </c>
      <c r="B18399" s="1">
        <f>DATE(2020,6,1) + TIME(0,0,0)</f>
        <v>43983</v>
      </c>
      <c r="C18399">
        <v>35.866653442</v>
      </c>
    </row>
    <row r="18400" spans="1:3" x14ac:dyDescent="0.25">
      <c r="A18400">
        <v>7487</v>
      </c>
      <c r="B18400" s="1">
        <f>DATE(2020,7,1) + TIME(0,0,0)</f>
        <v>44013</v>
      </c>
      <c r="C18400">
        <v>35.878166198999999</v>
      </c>
    </row>
    <row r="18401" spans="1:3" x14ac:dyDescent="0.25">
      <c r="A18401">
        <v>7518</v>
      </c>
      <c r="B18401" s="1">
        <f>DATE(2020,8,1) + TIME(0,0,0)</f>
        <v>44044</v>
      </c>
      <c r="C18401">
        <v>35.890029906999999</v>
      </c>
    </row>
    <row r="18402" spans="1:3" x14ac:dyDescent="0.25">
      <c r="A18402">
        <v>7549</v>
      </c>
      <c r="B18402" s="1">
        <f>DATE(2020,9,1) + TIME(0,0,0)</f>
        <v>44075</v>
      </c>
      <c r="C18402">
        <v>35.901866912999999</v>
      </c>
    </row>
    <row r="18403" spans="1:3" x14ac:dyDescent="0.25">
      <c r="A18403">
        <v>7579</v>
      </c>
      <c r="B18403" s="1">
        <f>DATE(2020,10,1) + TIME(0,0,0)</f>
        <v>44105</v>
      </c>
      <c r="C18403">
        <v>35.913288115999997</v>
      </c>
    </row>
    <row r="18404" spans="1:3" x14ac:dyDescent="0.25">
      <c r="A18404">
        <v>7610</v>
      </c>
      <c r="B18404" s="1">
        <f>DATE(2020,11,1) + TIME(0,0,0)</f>
        <v>44136</v>
      </c>
      <c r="C18404">
        <v>35.925060272000003</v>
      </c>
    </row>
    <row r="18405" spans="1:3" x14ac:dyDescent="0.25">
      <c r="A18405">
        <v>7640</v>
      </c>
      <c r="B18405" s="1">
        <f>DATE(2020,12,1) + TIME(0,0,0)</f>
        <v>44166</v>
      </c>
      <c r="C18405">
        <v>35.936424254999999</v>
      </c>
    </row>
    <row r="18406" spans="1:3" x14ac:dyDescent="0.25">
      <c r="A18406">
        <v>7671</v>
      </c>
      <c r="B18406" s="1">
        <f>DATE(2021,1,1) + TIME(0,0,0)</f>
        <v>44197</v>
      </c>
      <c r="C18406">
        <v>35.948135376000003</v>
      </c>
    </row>
    <row r="18407" spans="1:3" x14ac:dyDescent="0.25">
      <c r="A18407">
        <v>7702</v>
      </c>
      <c r="B18407" s="1">
        <f>DATE(2021,2,1) + TIME(0,0,0)</f>
        <v>44228</v>
      </c>
      <c r="C18407">
        <v>35.959815978999998</v>
      </c>
    </row>
    <row r="18408" spans="1:3" x14ac:dyDescent="0.25">
      <c r="A18408">
        <v>7730</v>
      </c>
      <c r="B18408" s="1">
        <f>DATE(2021,3,1) + TIME(0,0,0)</f>
        <v>44256</v>
      </c>
      <c r="C18408">
        <v>35.970340729</v>
      </c>
    </row>
    <row r="18409" spans="1:3" x14ac:dyDescent="0.25">
      <c r="A18409">
        <v>7761</v>
      </c>
      <c r="B18409" s="1">
        <f>DATE(2021,4,1) + TIME(0,0,0)</f>
        <v>44287</v>
      </c>
      <c r="C18409">
        <v>35.981956482000001</v>
      </c>
    </row>
    <row r="18410" spans="1:3" x14ac:dyDescent="0.25">
      <c r="A18410">
        <v>7791</v>
      </c>
      <c r="B18410" s="1">
        <f>DATE(2021,5,1) + TIME(0,0,0)</f>
        <v>44317</v>
      </c>
      <c r="C18410">
        <v>35.993171691999997</v>
      </c>
    </row>
    <row r="18411" spans="1:3" x14ac:dyDescent="0.25">
      <c r="A18411">
        <v>7822</v>
      </c>
      <c r="B18411" s="1">
        <f>DATE(2021,6,1) + TIME(0,0,0)</f>
        <v>44348</v>
      </c>
      <c r="C18411">
        <v>36.004730225000003</v>
      </c>
    </row>
    <row r="18412" spans="1:3" x14ac:dyDescent="0.25">
      <c r="A18412">
        <v>7852</v>
      </c>
      <c r="B18412" s="1">
        <f>DATE(2021,7,1) + TIME(0,0,0)</f>
        <v>44378</v>
      </c>
      <c r="C18412">
        <v>36.015884399000001</v>
      </c>
    </row>
    <row r="18413" spans="1:3" x14ac:dyDescent="0.25">
      <c r="A18413">
        <v>7883</v>
      </c>
      <c r="B18413" s="1">
        <f>DATE(2021,8,1) + TIME(0,0,0)</f>
        <v>44409</v>
      </c>
      <c r="C18413">
        <v>36.027378081999998</v>
      </c>
    </row>
    <row r="18414" spans="1:3" x14ac:dyDescent="0.25">
      <c r="A18414">
        <v>7914</v>
      </c>
      <c r="B18414" s="1">
        <f>DATE(2021,9,1) + TIME(0,0,0)</f>
        <v>44440</v>
      </c>
      <c r="C18414">
        <v>36.038845062</v>
      </c>
    </row>
    <row r="18415" spans="1:3" x14ac:dyDescent="0.25">
      <c r="A18415">
        <v>7944</v>
      </c>
      <c r="B18415" s="1">
        <f>DATE(2021,10,1) + TIME(0,0,0)</f>
        <v>44470</v>
      </c>
      <c r="C18415">
        <v>36.049907683999997</v>
      </c>
    </row>
    <row r="18416" spans="1:3" x14ac:dyDescent="0.25">
      <c r="A18416">
        <v>7975</v>
      </c>
      <c r="B18416" s="1">
        <f>DATE(2021,11,1) + TIME(0,0,0)</f>
        <v>44501</v>
      </c>
      <c r="C18416">
        <v>36.061313628999997</v>
      </c>
    </row>
    <row r="18417" spans="1:3" x14ac:dyDescent="0.25">
      <c r="A18417">
        <v>8005</v>
      </c>
      <c r="B18417" s="1">
        <f>DATE(2021,12,1) + TIME(0,0,0)</f>
        <v>44531</v>
      </c>
      <c r="C18417">
        <v>36.072322845000002</v>
      </c>
    </row>
    <row r="18418" spans="1:3" x14ac:dyDescent="0.25">
      <c r="A18418">
        <v>8036</v>
      </c>
      <c r="B18418" s="1">
        <f>DATE(2022,1,1) + TIME(0,0,0)</f>
        <v>44562</v>
      </c>
      <c r="C18418">
        <v>36.083667755</v>
      </c>
    </row>
    <row r="18419" spans="1:3" x14ac:dyDescent="0.25">
      <c r="A18419">
        <v>8067</v>
      </c>
      <c r="B18419" s="1">
        <f>DATE(2022,2,1) + TIME(0,0,0)</f>
        <v>44593</v>
      </c>
      <c r="C18419">
        <v>36.094985962000003</v>
      </c>
    </row>
    <row r="18420" spans="1:3" x14ac:dyDescent="0.25">
      <c r="A18420">
        <v>8095</v>
      </c>
      <c r="B18420" s="1">
        <f>DATE(2022,3,1) + TIME(0,0,0)</f>
        <v>44621</v>
      </c>
      <c r="C18420">
        <v>36.105182648000003</v>
      </c>
    </row>
    <row r="18421" spans="1:3" x14ac:dyDescent="0.25">
      <c r="A18421">
        <v>8126</v>
      </c>
      <c r="B18421" s="1">
        <f>DATE(2022,4,1) + TIME(0,0,0)</f>
        <v>44652</v>
      </c>
      <c r="C18421">
        <v>36.116443633999999</v>
      </c>
    </row>
    <row r="18422" spans="1:3" x14ac:dyDescent="0.25">
      <c r="A18422">
        <v>8156</v>
      </c>
      <c r="B18422" s="1">
        <f>DATE(2022,5,1) + TIME(0,0,0)</f>
        <v>44682</v>
      </c>
      <c r="C18422">
        <v>36.127311706999997</v>
      </c>
    </row>
    <row r="18423" spans="1:3" x14ac:dyDescent="0.25">
      <c r="A18423">
        <v>8187</v>
      </c>
      <c r="B18423" s="1">
        <f>DATE(2022,6,1) + TIME(0,0,0)</f>
        <v>44713</v>
      </c>
      <c r="C18423">
        <v>36.138515472000002</v>
      </c>
    </row>
    <row r="18424" spans="1:3" x14ac:dyDescent="0.25">
      <c r="A18424">
        <v>8217</v>
      </c>
      <c r="B18424" s="1">
        <f>DATE(2022,7,1) + TIME(0,0,0)</f>
        <v>44743</v>
      </c>
      <c r="C18424">
        <v>36.149333953999999</v>
      </c>
    </row>
    <row r="18425" spans="1:3" x14ac:dyDescent="0.25">
      <c r="A18425">
        <v>8248</v>
      </c>
      <c r="B18425" s="1">
        <f>DATE(2022,8,1) + TIME(0,0,0)</f>
        <v>44774</v>
      </c>
      <c r="C18425">
        <v>36.160480499000002</v>
      </c>
    </row>
    <row r="18426" spans="1:3" x14ac:dyDescent="0.25">
      <c r="A18426">
        <v>8279</v>
      </c>
      <c r="B18426" s="1">
        <f>DATE(2022,9,1) + TIME(0,0,0)</f>
        <v>44805</v>
      </c>
      <c r="C18426">
        <v>36.171604156000001</v>
      </c>
    </row>
    <row r="18427" spans="1:3" x14ac:dyDescent="0.25">
      <c r="A18427">
        <v>8309</v>
      </c>
      <c r="B18427" s="1">
        <f>DATE(2022,10,1) + TIME(0,0,0)</f>
        <v>44835</v>
      </c>
      <c r="C18427">
        <v>36.182338715</v>
      </c>
    </row>
    <row r="18428" spans="1:3" x14ac:dyDescent="0.25">
      <c r="A18428">
        <v>8340</v>
      </c>
      <c r="B18428" s="1">
        <f>DATE(2022,11,1) + TIME(0,0,0)</f>
        <v>44866</v>
      </c>
      <c r="C18428">
        <v>36.193405151</v>
      </c>
    </row>
    <row r="18429" spans="1:3" x14ac:dyDescent="0.25">
      <c r="A18429">
        <v>8370</v>
      </c>
      <c r="B18429" s="1">
        <f>DATE(2022,12,1) + TIME(0,0,0)</f>
        <v>44896</v>
      </c>
      <c r="C18429">
        <v>36.204090118000003</v>
      </c>
    </row>
    <row r="18430" spans="1:3" x14ac:dyDescent="0.25">
      <c r="A18430">
        <v>8401</v>
      </c>
      <c r="B18430" s="1">
        <f>DATE(2023,1,1) + TIME(0,0,0)</f>
        <v>44927</v>
      </c>
      <c r="C18430">
        <v>36.215103149000001</v>
      </c>
    </row>
    <row r="18431" spans="1:3" x14ac:dyDescent="0.25">
      <c r="A18431">
        <v>8432</v>
      </c>
      <c r="B18431" s="1">
        <f>DATE(2023,2,1) + TIME(0,0,0)</f>
        <v>44958</v>
      </c>
      <c r="C18431">
        <v>36.226089477999999</v>
      </c>
    </row>
    <row r="18432" spans="1:3" x14ac:dyDescent="0.25">
      <c r="A18432">
        <v>8460</v>
      </c>
      <c r="B18432" s="1">
        <f>DATE(2023,3,1) + TIME(0,0,0)</f>
        <v>44986</v>
      </c>
      <c r="C18432">
        <v>36.235992432000003</v>
      </c>
    </row>
    <row r="18433" spans="1:3" x14ac:dyDescent="0.25">
      <c r="A18433">
        <v>8491</v>
      </c>
      <c r="B18433" s="1">
        <f>DATE(2023,4,1) + TIME(0,0,0)</f>
        <v>45017</v>
      </c>
      <c r="C18433">
        <v>36.246925353999998</v>
      </c>
    </row>
    <row r="18434" spans="1:3" x14ac:dyDescent="0.25">
      <c r="A18434">
        <v>8521</v>
      </c>
      <c r="B18434" s="1">
        <f>DATE(2023,5,1) + TIME(0,0,0)</f>
        <v>45047</v>
      </c>
      <c r="C18434">
        <v>36.257484435999999</v>
      </c>
    </row>
    <row r="18435" spans="1:3" x14ac:dyDescent="0.25">
      <c r="A18435">
        <v>8552</v>
      </c>
      <c r="B18435" s="1">
        <f>DATE(2023,6,1) + TIME(0,0,0)</f>
        <v>45078</v>
      </c>
      <c r="C18435">
        <v>36.268367767000001</v>
      </c>
    </row>
    <row r="18436" spans="1:3" x14ac:dyDescent="0.25">
      <c r="A18436">
        <v>8582</v>
      </c>
      <c r="B18436" s="1">
        <f>DATE(2023,7,1) + TIME(0,0,0)</f>
        <v>45108</v>
      </c>
      <c r="C18436">
        <v>36.278877258000001</v>
      </c>
    </row>
    <row r="18437" spans="1:3" x14ac:dyDescent="0.25">
      <c r="A18437">
        <v>8613</v>
      </c>
      <c r="B18437" s="1">
        <f>DATE(2023,8,1) + TIME(0,0,0)</f>
        <v>45139</v>
      </c>
      <c r="C18437">
        <v>36.289710999</v>
      </c>
    </row>
    <row r="18438" spans="1:3" x14ac:dyDescent="0.25">
      <c r="A18438">
        <v>8644</v>
      </c>
      <c r="B18438" s="1">
        <f>DATE(2023,9,1) + TIME(0,0,0)</f>
        <v>45170</v>
      </c>
      <c r="C18438">
        <v>36.300518036</v>
      </c>
    </row>
    <row r="18439" spans="1:3" x14ac:dyDescent="0.25">
      <c r="A18439">
        <v>8674</v>
      </c>
      <c r="B18439" s="1">
        <f>DATE(2023,10,1) + TIME(0,0,0)</f>
        <v>45200</v>
      </c>
      <c r="C18439">
        <v>36.310955047999997</v>
      </c>
    </row>
    <row r="18440" spans="1:3" x14ac:dyDescent="0.25">
      <c r="A18440">
        <v>8705</v>
      </c>
      <c r="B18440" s="1">
        <f>DATE(2023,11,1) + TIME(0,0,0)</f>
        <v>45231</v>
      </c>
      <c r="C18440">
        <v>36.321712494000003</v>
      </c>
    </row>
    <row r="18441" spans="1:3" x14ac:dyDescent="0.25">
      <c r="A18441">
        <v>8735</v>
      </c>
      <c r="B18441" s="1">
        <f>DATE(2023,12,1) + TIME(0,0,0)</f>
        <v>45261</v>
      </c>
      <c r="C18441">
        <v>36.332099915000001</v>
      </c>
    </row>
    <row r="18442" spans="1:3" x14ac:dyDescent="0.25">
      <c r="A18442">
        <v>8766</v>
      </c>
      <c r="B18442" s="1">
        <f>DATE(2024,1,1) + TIME(0,0,0)</f>
        <v>45292</v>
      </c>
      <c r="C18442">
        <v>36.34280777</v>
      </c>
    </row>
    <row r="18443" spans="1:3" x14ac:dyDescent="0.25">
      <c r="A18443">
        <v>8797</v>
      </c>
      <c r="B18443" s="1">
        <f>DATE(2024,2,1) + TIME(0,0,0)</f>
        <v>45323</v>
      </c>
      <c r="C18443">
        <v>36.353492737000003</v>
      </c>
    </row>
    <row r="18444" spans="1:3" x14ac:dyDescent="0.25">
      <c r="A18444">
        <v>8826</v>
      </c>
      <c r="B18444" s="1">
        <f>DATE(2024,3,1) + TIME(0,0,0)</f>
        <v>45352</v>
      </c>
      <c r="C18444">
        <v>36.363464354999998</v>
      </c>
    </row>
    <row r="18445" spans="1:3" x14ac:dyDescent="0.25">
      <c r="A18445">
        <v>8857</v>
      </c>
      <c r="B18445" s="1">
        <f>DATE(2024,4,1) + TIME(0,0,0)</f>
        <v>45383</v>
      </c>
      <c r="C18445">
        <v>36.374103546000001</v>
      </c>
    </row>
    <row r="18446" spans="1:3" x14ac:dyDescent="0.25">
      <c r="A18446">
        <v>8887</v>
      </c>
      <c r="B18446" s="1">
        <f>DATE(2024,5,1) + TIME(0,0,0)</f>
        <v>45413</v>
      </c>
      <c r="C18446">
        <v>36.384372710999997</v>
      </c>
    </row>
    <row r="18447" spans="1:3" x14ac:dyDescent="0.25">
      <c r="A18447">
        <v>8918</v>
      </c>
      <c r="B18447" s="1">
        <f>DATE(2024,6,1) + TIME(0,0,0)</f>
        <v>45444</v>
      </c>
      <c r="C18447">
        <v>36.394962311</v>
      </c>
    </row>
    <row r="18448" spans="1:3" x14ac:dyDescent="0.25">
      <c r="A18448">
        <v>8948</v>
      </c>
      <c r="B18448" s="1">
        <f>DATE(2024,7,1) + TIME(0,0,0)</f>
        <v>45474</v>
      </c>
      <c r="C18448">
        <v>36.405189514</v>
      </c>
    </row>
    <row r="18449" spans="1:3" x14ac:dyDescent="0.25">
      <c r="A18449">
        <v>8979</v>
      </c>
      <c r="B18449" s="1">
        <f>DATE(2024,8,1) + TIME(0,0,0)</f>
        <v>45505</v>
      </c>
      <c r="C18449">
        <v>36.415733336999999</v>
      </c>
    </row>
    <row r="18450" spans="1:3" x14ac:dyDescent="0.25">
      <c r="A18450">
        <v>9010</v>
      </c>
      <c r="B18450" s="1">
        <f>DATE(2024,9,1) + TIME(0,0,0)</f>
        <v>45536</v>
      </c>
      <c r="C18450">
        <v>36.426254272000001</v>
      </c>
    </row>
    <row r="18451" spans="1:3" x14ac:dyDescent="0.25">
      <c r="A18451">
        <v>9040</v>
      </c>
      <c r="B18451" s="1">
        <f>DATE(2024,10,1) + TIME(0,0,0)</f>
        <v>45566</v>
      </c>
      <c r="C18451">
        <v>36.436412810999997</v>
      </c>
    </row>
    <row r="18452" spans="1:3" x14ac:dyDescent="0.25">
      <c r="A18452">
        <v>9071</v>
      </c>
      <c r="B18452" s="1">
        <f>DATE(2024,11,1) + TIME(0,0,0)</f>
        <v>45597</v>
      </c>
      <c r="C18452">
        <v>36.446887969999999</v>
      </c>
    </row>
    <row r="18453" spans="1:3" x14ac:dyDescent="0.25">
      <c r="A18453">
        <v>9101</v>
      </c>
      <c r="B18453" s="1">
        <f>DATE(2024,12,1) + TIME(0,0,0)</f>
        <v>45627</v>
      </c>
      <c r="C18453">
        <v>36.457004546999997</v>
      </c>
    </row>
    <row r="18454" spans="1:3" x14ac:dyDescent="0.25">
      <c r="A18454">
        <v>9132</v>
      </c>
      <c r="B18454" s="1">
        <f>DATE(2025,1,1) + TIME(0,0,0)</f>
        <v>45658</v>
      </c>
      <c r="C18454">
        <v>36.467433929000002</v>
      </c>
    </row>
    <row r="18455" spans="1:3" x14ac:dyDescent="0.25">
      <c r="A18455">
        <v>9163</v>
      </c>
      <c r="B18455" s="1">
        <f>DATE(2025,2,1) + TIME(0,0,0)</f>
        <v>45689</v>
      </c>
      <c r="C18455">
        <v>36.477840424</v>
      </c>
    </row>
    <row r="18456" spans="1:3" x14ac:dyDescent="0.25">
      <c r="A18456">
        <v>9191</v>
      </c>
      <c r="B18456" s="1">
        <f>DATE(2025,3,1) + TIME(0,0,0)</f>
        <v>45717</v>
      </c>
      <c r="C18456">
        <v>36.487220764</v>
      </c>
    </row>
    <row r="18457" spans="1:3" x14ac:dyDescent="0.25">
      <c r="A18457">
        <v>9222</v>
      </c>
      <c r="B18457" s="1">
        <f>DATE(2025,4,1) + TIME(0,0,0)</f>
        <v>45748</v>
      </c>
      <c r="C18457">
        <v>36.497585297000001</v>
      </c>
    </row>
    <row r="18458" spans="1:3" x14ac:dyDescent="0.25">
      <c r="A18458">
        <v>9252</v>
      </c>
      <c r="B18458" s="1">
        <f>DATE(2025,5,1) + TIME(0,0,0)</f>
        <v>45778</v>
      </c>
      <c r="C18458">
        <v>36.507595062</v>
      </c>
    </row>
    <row r="18459" spans="1:3" x14ac:dyDescent="0.25">
      <c r="A18459">
        <v>9283</v>
      </c>
      <c r="B18459" s="1">
        <f>DATE(2025,6,1) + TIME(0,0,0)</f>
        <v>45809</v>
      </c>
      <c r="C18459">
        <v>36.517917633000003</v>
      </c>
    </row>
    <row r="18460" spans="1:3" x14ac:dyDescent="0.25">
      <c r="A18460">
        <v>9313</v>
      </c>
      <c r="B18460" s="1">
        <f>DATE(2025,7,1) + TIME(0,0,0)</f>
        <v>45839</v>
      </c>
      <c r="C18460">
        <v>36.527885437000002</v>
      </c>
    </row>
    <row r="18461" spans="1:3" x14ac:dyDescent="0.25">
      <c r="A18461">
        <v>9344</v>
      </c>
      <c r="B18461" s="1">
        <f>DATE(2025,8,1) + TIME(0,0,0)</f>
        <v>45870</v>
      </c>
      <c r="C18461">
        <v>36.538162231000001</v>
      </c>
    </row>
    <row r="18462" spans="1:3" x14ac:dyDescent="0.25">
      <c r="A18462">
        <v>9375</v>
      </c>
      <c r="B18462" s="1">
        <f>DATE(2025,9,1) + TIME(0,0,0)</f>
        <v>45901</v>
      </c>
      <c r="C18462">
        <v>36.548419952000003</v>
      </c>
    </row>
    <row r="18463" spans="1:3" x14ac:dyDescent="0.25">
      <c r="A18463">
        <v>9405</v>
      </c>
      <c r="B18463" s="1">
        <f>DATE(2025,10,1) + TIME(0,0,0)</f>
        <v>45931</v>
      </c>
      <c r="C18463">
        <v>36.558326721</v>
      </c>
    </row>
    <row r="18464" spans="1:3" x14ac:dyDescent="0.25">
      <c r="A18464">
        <v>9436</v>
      </c>
      <c r="B18464" s="1">
        <f>DATE(2025,11,1) + TIME(0,0,0)</f>
        <v>45962</v>
      </c>
      <c r="C18464">
        <v>36.568542479999998</v>
      </c>
    </row>
    <row r="18465" spans="1:3" x14ac:dyDescent="0.25">
      <c r="A18465">
        <v>9466</v>
      </c>
      <c r="B18465" s="1">
        <f>DATE(2025,12,1) + TIME(0,0,0)</f>
        <v>45992</v>
      </c>
      <c r="C18465">
        <v>36.578407288000001</v>
      </c>
    </row>
    <row r="18466" spans="1:3" x14ac:dyDescent="0.25">
      <c r="A18466">
        <v>9497</v>
      </c>
      <c r="B18466" s="1">
        <f>DATE(2026,1,1) + TIME(0,0,0)</f>
        <v>46023</v>
      </c>
      <c r="C18466">
        <v>36.588581085000001</v>
      </c>
    </row>
    <row r="18467" spans="1:3" x14ac:dyDescent="0.25">
      <c r="A18467">
        <v>9528</v>
      </c>
      <c r="B18467" s="1">
        <f>DATE(2026,2,1) + TIME(0,0,0)</f>
        <v>46054</v>
      </c>
      <c r="C18467">
        <v>36.598731995000001</v>
      </c>
    </row>
    <row r="18468" spans="1:3" x14ac:dyDescent="0.25">
      <c r="A18468">
        <v>9556</v>
      </c>
      <c r="B18468" s="1">
        <f>DATE(2026,3,1) + TIME(0,0,0)</f>
        <v>46082</v>
      </c>
      <c r="C18468">
        <v>36.607883452999999</v>
      </c>
    </row>
    <row r="18469" spans="1:3" x14ac:dyDescent="0.25">
      <c r="A18469">
        <v>9587</v>
      </c>
      <c r="B18469" s="1">
        <f>DATE(2026,4,1) + TIME(0,0,0)</f>
        <v>46113</v>
      </c>
      <c r="C18469">
        <v>36.617996216000002</v>
      </c>
    </row>
    <row r="18470" spans="1:3" x14ac:dyDescent="0.25">
      <c r="A18470">
        <v>9617</v>
      </c>
      <c r="B18470" s="1">
        <f>DATE(2026,5,1) + TIME(0,0,0)</f>
        <v>46143</v>
      </c>
      <c r="C18470">
        <v>36.627765656000001</v>
      </c>
    </row>
    <row r="18471" spans="1:3" x14ac:dyDescent="0.25">
      <c r="A18471">
        <v>9648</v>
      </c>
      <c r="B18471" s="1">
        <f>DATE(2026,6,1) + TIME(0,0,0)</f>
        <v>46174</v>
      </c>
      <c r="C18471">
        <v>36.637836456000002</v>
      </c>
    </row>
    <row r="18472" spans="1:3" x14ac:dyDescent="0.25">
      <c r="A18472">
        <v>9678</v>
      </c>
      <c r="B18472" s="1">
        <f>DATE(2026,7,1) + TIME(0,0,0)</f>
        <v>46204</v>
      </c>
      <c r="C18472">
        <v>36.647563933999997</v>
      </c>
    </row>
    <row r="18473" spans="1:3" x14ac:dyDescent="0.25">
      <c r="A18473">
        <v>9709</v>
      </c>
      <c r="B18473" s="1">
        <f>DATE(2026,8,1) + TIME(0,0,0)</f>
        <v>46235</v>
      </c>
      <c r="C18473">
        <v>36.657596587999997</v>
      </c>
    </row>
    <row r="18474" spans="1:3" x14ac:dyDescent="0.25">
      <c r="A18474">
        <v>9740</v>
      </c>
      <c r="B18474" s="1">
        <f>DATE(2026,9,1) + TIME(0,0,0)</f>
        <v>46266</v>
      </c>
      <c r="C18474">
        <v>36.667610168000003</v>
      </c>
    </row>
    <row r="18475" spans="1:3" x14ac:dyDescent="0.25">
      <c r="A18475">
        <v>9770</v>
      </c>
      <c r="B18475" s="1">
        <f>DATE(2026,10,1) + TIME(0,0,0)</f>
        <v>46296</v>
      </c>
      <c r="C18475">
        <v>36.677280426000003</v>
      </c>
    </row>
    <row r="18476" spans="1:3" x14ac:dyDescent="0.25">
      <c r="A18476">
        <v>9801</v>
      </c>
      <c r="B18476" s="1">
        <f>DATE(2026,11,1) + TIME(0,0,0)</f>
        <v>46327</v>
      </c>
      <c r="C18476">
        <v>36.687252045000001</v>
      </c>
    </row>
    <row r="18477" spans="1:3" x14ac:dyDescent="0.25">
      <c r="A18477">
        <v>9831</v>
      </c>
      <c r="B18477" s="1">
        <f>DATE(2026,12,1) + TIME(0,0,0)</f>
        <v>46357</v>
      </c>
      <c r="C18477">
        <v>36.696887969999999</v>
      </c>
    </row>
    <row r="18478" spans="1:3" x14ac:dyDescent="0.25">
      <c r="A18478">
        <v>9862</v>
      </c>
      <c r="B18478" s="1">
        <f>DATE(2027,1,1) + TIME(0,0,0)</f>
        <v>46388</v>
      </c>
      <c r="C18478">
        <v>36.706821441999999</v>
      </c>
    </row>
    <row r="18479" spans="1:3" x14ac:dyDescent="0.25">
      <c r="A18479">
        <v>9893</v>
      </c>
      <c r="B18479" s="1">
        <f>DATE(2027,2,1) + TIME(0,0,0)</f>
        <v>46419</v>
      </c>
      <c r="C18479">
        <v>36.716735839999998</v>
      </c>
    </row>
    <row r="18480" spans="1:3" x14ac:dyDescent="0.25">
      <c r="A18480">
        <v>9921</v>
      </c>
      <c r="B18480" s="1">
        <f>DATE(2027,3,1) + TIME(0,0,0)</f>
        <v>46447</v>
      </c>
      <c r="C18480">
        <v>36.725673676</v>
      </c>
    </row>
    <row r="18481" spans="1:3" x14ac:dyDescent="0.25">
      <c r="A18481">
        <v>9952</v>
      </c>
      <c r="B18481" s="1">
        <f>DATE(2027,4,1) + TIME(0,0,0)</f>
        <v>46478</v>
      </c>
      <c r="C18481">
        <v>36.735549927000001</v>
      </c>
    </row>
    <row r="18482" spans="1:3" x14ac:dyDescent="0.25">
      <c r="A18482">
        <v>9982</v>
      </c>
      <c r="B18482" s="1">
        <f>DATE(2027,5,1) + TIME(0,0,0)</f>
        <v>46508</v>
      </c>
      <c r="C18482">
        <v>36.745090484999999</v>
      </c>
    </row>
    <row r="18483" spans="1:3" x14ac:dyDescent="0.25">
      <c r="A18483">
        <v>10013</v>
      </c>
      <c r="B18483" s="1">
        <f>DATE(2027,6,1) + TIME(0,0,0)</f>
        <v>46539</v>
      </c>
      <c r="C18483">
        <v>36.754928589000002</v>
      </c>
    </row>
    <row r="18484" spans="1:3" x14ac:dyDescent="0.25">
      <c r="A18484">
        <v>10043</v>
      </c>
      <c r="B18484" s="1">
        <f>DATE(2027,7,1) + TIME(0,0,0)</f>
        <v>46569</v>
      </c>
      <c r="C18484">
        <v>36.764431000000002</v>
      </c>
    </row>
    <row r="18485" spans="1:3" x14ac:dyDescent="0.25">
      <c r="A18485">
        <v>10074</v>
      </c>
      <c r="B18485" s="1">
        <f>DATE(2027,8,1) + TIME(0,0,0)</f>
        <v>46600</v>
      </c>
      <c r="C18485">
        <v>36.774230957</v>
      </c>
    </row>
    <row r="18486" spans="1:3" x14ac:dyDescent="0.25">
      <c r="A18486">
        <v>10105</v>
      </c>
      <c r="B18486" s="1">
        <f>DATE(2027,9,1) + TIME(0,0,0)</f>
        <v>46631</v>
      </c>
      <c r="C18486">
        <v>36.784011841000002</v>
      </c>
    </row>
    <row r="18487" spans="1:3" x14ac:dyDescent="0.25">
      <c r="A18487">
        <v>10135</v>
      </c>
      <c r="B18487" s="1">
        <f>DATE(2027,10,1) + TIME(0,0,0)</f>
        <v>46661</v>
      </c>
      <c r="C18487">
        <v>36.793460846000002</v>
      </c>
    </row>
    <row r="18488" spans="1:3" x14ac:dyDescent="0.25">
      <c r="A18488">
        <v>10166</v>
      </c>
      <c r="B18488" s="1">
        <f>DATE(2027,11,1) + TIME(0,0,0)</f>
        <v>46692</v>
      </c>
      <c r="C18488">
        <v>36.803207397000001</v>
      </c>
    </row>
    <row r="18489" spans="1:3" x14ac:dyDescent="0.25">
      <c r="A18489">
        <v>10196</v>
      </c>
      <c r="B18489" s="1">
        <f>DATE(2027,12,1) + TIME(0,0,0)</f>
        <v>46722</v>
      </c>
      <c r="C18489">
        <v>36.812618256</v>
      </c>
    </row>
    <row r="18490" spans="1:3" x14ac:dyDescent="0.25">
      <c r="A18490">
        <v>10227</v>
      </c>
      <c r="B18490" s="1">
        <f>DATE(2028,1,1) + TIME(0,0,0)</f>
        <v>46753</v>
      </c>
      <c r="C18490">
        <v>36.822326660000002</v>
      </c>
    </row>
    <row r="18491" spans="1:3" x14ac:dyDescent="0.25">
      <c r="A18491">
        <v>10258</v>
      </c>
      <c r="B18491" s="1">
        <f>DATE(2028,2,1) + TIME(0,0,0)</f>
        <v>46784</v>
      </c>
      <c r="C18491">
        <v>36.832015990999999</v>
      </c>
    </row>
    <row r="18492" spans="1:3" x14ac:dyDescent="0.25">
      <c r="A18492">
        <v>10287</v>
      </c>
      <c r="B18492" s="1">
        <f>DATE(2028,3,1) + TIME(0,0,0)</f>
        <v>46813</v>
      </c>
      <c r="C18492">
        <v>36.841060638000002</v>
      </c>
    </row>
    <row r="18493" spans="1:3" x14ac:dyDescent="0.25">
      <c r="A18493">
        <v>10318</v>
      </c>
      <c r="B18493" s="1">
        <f>DATE(2028,4,1) + TIME(0,0,0)</f>
        <v>46844</v>
      </c>
      <c r="C18493">
        <v>36.850715637</v>
      </c>
    </row>
    <row r="18494" spans="1:3" x14ac:dyDescent="0.25">
      <c r="A18494">
        <v>10348</v>
      </c>
      <c r="B18494" s="1">
        <f>DATE(2028,5,1) + TIME(0,0,0)</f>
        <v>46874</v>
      </c>
      <c r="C18494">
        <v>36.860038756999998</v>
      </c>
    </row>
    <row r="18495" spans="1:3" x14ac:dyDescent="0.25">
      <c r="A18495">
        <v>10379</v>
      </c>
      <c r="B18495" s="1">
        <f>DATE(2028,6,1) + TIME(0,0,0)</f>
        <v>46905</v>
      </c>
      <c r="C18495">
        <v>36.869655608999999</v>
      </c>
    </row>
    <row r="18496" spans="1:3" x14ac:dyDescent="0.25">
      <c r="A18496">
        <v>10409</v>
      </c>
      <c r="B18496" s="1">
        <f>DATE(2028,7,1) + TIME(0,0,0)</f>
        <v>46935</v>
      </c>
      <c r="C18496">
        <v>36.878944396999998</v>
      </c>
    </row>
    <row r="18497" spans="1:3" x14ac:dyDescent="0.25">
      <c r="A18497">
        <v>10440</v>
      </c>
      <c r="B18497" s="1">
        <f>DATE(2028,8,1) + TIME(0,0,0)</f>
        <v>46966</v>
      </c>
      <c r="C18497">
        <v>36.888523102000001</v>
      </c>
    </row>
    <row r="18498" spans="1:3" x14ac:dyDescent="0.25">
      <c r="A18498">
        <v>10471</v>
      </c>
      <c r="B18498" s="1">
        <f>DATE(2028,9,1) + TIME(0,0,0)</f>
        <v>46997</v>
      </c>
      <c r="C18498">
        <v>36.898086548000002</v>
      </c>
    </row>
    <row r="18499" spans="1:3" x14ac:dyDescent="0.25">
      <c r="A18499">
        <v>10501</v>
      </c>
      <c r="B18499" s="1">
        <f>DATE(2028,10,1) + TIME(0,0,0)</f>
        <v>47027</v>
      </c>
      <c r="C18499">
        <v>36.907321930000002</v>
      </c>
    </row>
    <row r="18500" spans="1:3" x14ac:dyDescent="0.25">
      <c r="A18500">
        <v>10532</v>
      </c>
      <c r="B18500" s="1">
        <f>DATE(2028,11,1) + TIME(0,0,0)</f>
        <v>47058</v>
      </c>
      <c r="C18500">
        <v>36.916847228999998</v>
      </c>
    </row>
    <row r="18501" spans="1:3" x14ac:dyDescent="0.25">
      <c r="A18501">
        <v>10562</v>
      </c>
      <c r="B18501" s="1">
        <f>DATE(2028,12,1) + TIME(0,0,0)</f>
        <v>47088</v>
      </c>
      <c r="C18501">
        <v>36.926048279</v>
      </c>
    </row>
    <row r="18502" spans="1:3" x14ac:dyDescent="0.25">
      <c r="A18502">
        <v>10593</v>
      </c>
      <c r="B18502" s="1">
        <f>DATE(2029,1,1) + TIME(0,0,0)</f>
        <v>47119</v>
      </c>
      <c r="C18502">
        <v>36.935539245999998</v>
      </c>
    </row>
    <row r="18503" spans="1:3" x14ac:dyDescent="0.25">
      <c r="A18503">
        <v>10624</v>
      </c>
      <c r="B18503" s="1">
        <f>DATE(2029,2,1) + TIME(0,0,0)</f>
        <v>47150</v>
      </c>
      <c r="C18503">
        <v>36.945011139000002</v>
      </c>
    </row>
    <row r="18504" spans="1:3" x14ac:dyDescent="0.25">
      <c r="A18504">
        <v>10652</v>
      </c>
      <c r="B18504" s="1">
        <f>DATE(2029,3,1) + TIME(0,0,0)</f>
        <v>47178</v>
      </c>
      <c r="C18504">
        <v>36.953552246000001</v>
      </c>
    </row>
    <row r="18505" spans="1:3" x14ac:dyDescent="0.25">
      <c r="A18505">
        <v>10683</v>
      </c>
      <c r="B18505" s="1">
        <f>DATE(2029,4,1) + TIME(0,0,0)</f>
        <v>47209</v>
      </c>
      <c r="C18505">
        <v>36.962989807</v>
      </c>
    </row>
    <row r="18506" spans="1:3" x14ac:dyDescent="0.25">
      <c r="A18506">
        <v>10713</v>
      </c>
      <c r="B18506" s="1">
        <f>DATE(2029,5,1) + TIME(0,0,0)</f>
        <v>47239</v>
      </c>
      <c r="C18506">
        <v>36.972106934000003</v>
      </c>
    </row>
    <row r="18507" spans="1:3" x14ac:dyDescent="0.25">
      <c r="A18507">
        <v>10744</v>
      </c>
      <c r="B18507" s="1">
        <f>DATE(2029,6,1) + TIME(0,0,0)</f>
        <v>47270</v>
      </c>
      <c r="C18507">
        <v>36.981510161999999</v>
      </c>
    </row>
    <row r="18508" spans="1:3" x14ac:dyDescent="0.25">
      <c r="A18508">
        <v>10774</v>
      </c>
      <c r="B18508" s="1">
        <f>DATE(2029,7,1) + TIME(0,0,0)</f>
        <v>47300</v>
      </c>
      <c r="C18508">
        <v>36.990592956999997</v>
      </c>
    </row>
    <row r="18509" spans="1:3" x14ac:dyDescent="0.25">
      <c r="A18509">
        <v>10805</v>
      </c>
      <c r="B18509" s="1">
        <f>DATE(2029,8,1) + TIME(0,0,0)</f>
        <v>47331</v>
      </c>
      <c r="C18509">
        <v>36.999961853000002</v>
      </c>
    </row>
    <row r="18510" spans="1:3" x14ac:dyDescent="0.25">
      <c r="A18510">
        <v>10836</v>
      </c>
      <c r="B18510" s="1">
        <f>DATE(2029,9,1) + TIME(0,0,0)</f>
        <v>47362</v>
      </c>
      <c r="C18510">
        <v>37.009311676000003</v>
      </c>
    </row>
    <row r="18511" spans="1:3" x14ac:dyDescent="0.25">
      <c r="A18511">
        <v>10866</v>
      </c>
      <c r="B18511" s="1">
        <f>DATE(2029,10,1) + TIME(0,0,0)</f>
        <v>47392</v>
      </c>
      <c r="C18511">
        <v>37.018344878999997</v>
      </c>
    </row>
    <row r="18512" spans="1:3" x14ac:dyDescent="0.25">
      <c r="A18512">
        <v>10897</v>
      </c>
      <c r="B18512" s="1">
        <f>DATE(2029,11,1) + TIME(0,0,0)</f>
        <v>47423</v>
      </c>
      <c r="C18512">
        <v>37.02766037</v>
      </c>
    </row>
    <row r="18513" spans="1:3" x14ac:dyDescent="0.25">
      <c r="A18513">
        <v>10927</v>
      </c>
      <c r="B18513" s="1">
        <f>DATE(2029,12,1) + TIME(0,0,0)</f>
        <v>47453</v>
      </c>
      <c r="C18513">
        <v>37.036663054999998</v>
      </c>
    </row>
    <row r="18514" spans="1:3" x14ac:dyDescent="0.25">
      <c r="A18514">
        <v>10958</v>
      </c>
      <c r="B18514" s="1">
        <f>DATE(2030,1,1) + TIME(0,0,0)</f>
        <v>47484</v>
      </c>
      <c r="C18514">
        <v>37.045944214000002</v>
      </c>
    </row>
    <row r="18515" spans="1:3" x14ac:dyDescent="0.25">
      <c r="A18515">
        <v>10989</v>
      </c>
      <c r="B18515" s="1">
        <f>DATE(2030,2,1) + TIME(0,0,0)</f>
        <v>47515</v>
      </c>
      <c r="C18515">
        <v>37.055206298999998</v>
      </c>
    </row>
    <row r="18516" spans="1:3" x14ac:dyDescent="0.25">
      <c r="A18516">
        <v>11017</v>
      </c>
      <c r="B18516" s="1">
        <f>DATE(2030,3,1) + TIME(0,0,0)</f>
        <v>47543</v>
      </c>
      <c r="C18516">
        <v>37.063560486</v>
      </c>
    </row>
    <row r="18517" spans="1:3" x14ac:dyDescent="0.25">
      <c r="A18517">
        <v>11048</v>
      </c>
      <c r="B18517" s="1">
        <f>DATE(2030,4,1) + TIME(0,0,0)</f>
        <v>47574</v>
      </c>
      <c r="C18517">
        <v>37.072792053000001</v>
      </c>
    </row>
    <row r="18518" spans="1:3" x14ac:dyDescent="0.25">
      <c r="A18518">
        <v>11078</v>
      </c>
      <c r="B18518" s="1">
        <f>DATE(2030,5,1) + TIME(0,0,0)</f>
        <v>47604</v>
      </c>
      <c r="C18518">
        <v>37.081710815000001</v>
      </c>
    </row>
    <row r="18519" spans="1:3" x14ac:dyDescent="0.25">
      <c r="A18519">
        <v>11109</v>
      </c>
      <c r="B18519" s="1">
        <f>DATE(2030,6,1) + TIME(0,0,0)</f>
        <v>47635</v>
      </c>
      <c r="C18519">
        <v>37.090908051</v>
      </c>
    </row>
    <row r="18520" spans="1:3" x14ac:dyDescent="0.25">
      <c r="A18520">
        <v>11139</v>
      </c>
      <c r="B18520" s="1">
        <f>DATE(2030,7,1) + TIME(0,0,0)</f>
        <v>47665</v>
      </c>
      <c r="C18520">
        <v>37.099792479999998</v>
      </c>
    </row>
    <row r="18521" spans="1:3" x14ac:dyDescent="0.25">
      <c r="A18521">
        <v>11170</v>
      </c>
      <c r="B18521" s="1">
        <f>DATE(2030,8,1) + TIME(0,0,0)</f>
        <v>47696</v>
      </c>
      <c r="C18521">
        <v>37.108955383000001</v>
      </c>
    </row>
    <row r="18522" spans="1:3" x14ac:dyDescent="0.25">
      <c r="A18522">
        <v>11201</v>
      </c>
      <c r="B18522" s="1">
        <f>DATE(2030,9,1) + TIME(0,0,0)</f>
        <v>47727</v>
      </c>
      <c r="C18522">
        <v>37.118103026999997</v>
      </c>
    </row>
    <row r="18523" spans="1:3" x14ac:dyDescent="0.25">
      <c r="A18523">
        <v>11231</v>
      </c>
      <c r="B18523" s="1">
        <f>DATE(2030,10,1) + TIME(0,0,0)</f>
        <v>47757</v>
      </c>
      <c r="C18523">
        <v>37.126937865999999</v>
      </c>
    </row>
    <row r="18524" spans="1:3" x14ac:dyDescent="0.25">
      <c r="A18524">
        <v>11262</v>
      </c>
      <c r="B18524" s="1">
        <f>DATE(2030,11,1) + TIME(0,0,0)</f>
        <v>47788</v>
      </c>
      <c r="C18524">
        <v>37.136051178000002</v>
      </c>
    </row>
    <row r="18525" spans="1:3" x14ac:dyDescent="0.25">
      <c r="A18525">
        <v>11292</v>
      </c>
      <c r="B18525" s="1">
        <f>DATE(2030,12,1) + TIME(0,0,0)</f>
        <v>47818</v>
      </c>
      <c r="C18525">
        <v>37.144855499000002</v>
      </c>
    </row>
    <row r="18526" spans="1:3" x14ac:dyDescent="0.25">
      <c r="A18526">
        <v>11323</v>
      </c>
      <c r="B18526" s="1">
        <f>DATE(2031,1,1) + TIME(0,0,0)</f>
        <v>47849</v>
      </c>
      <c r="C18526">
        <v>37.153938293000003</v>
      </c>
    </row>
    <row r="18527" spans="1:3" x14ac:dyDescent="0.25">
      <c r="A18527">
        <v>11354</v>
      </c>
      <c r="B18527" s="1">
        <f>DATE(2031,2,1) + TIME(0,0,0)</f>
        <v>47880</v>
      </c>
      <c r="C18527">
        <v>37.163002014</v>
      </c>
    </row>
    <row r="18528" spans="1:3" x14ac:dyDescent="0.25">
      <c r="A18528">
        <v>11382</v>
      </c>
      <c r="B18528" s="1">
        <f>DATE(2031,3,1) + TIME(0,0,0)</f>
        <v>47908</v>
      </c>
      <c r="C18528">
        <v>37.17117691</v>
      </c>
    </row>
    <row r="18529" spans="1:3" x14ac:dyDescent="0.25">
      <c r="A18529">
        <v>11413</v>
      </c>
      <c r="B18529" s="1">
        <f>DATE(2031,4,1) + TIME(0,0,0)</f>
        <v>47939</v>
      </c>
      <c r="C18529">
        <v>37.180210113999998</v>
      </c>
    </row>
    <row r="18530" spans="1:3" x14ac:dyDescent="0.25">
      <c r="A18530">
        <v>11443</v>
      </c>
      <c r="B18530" s="1">
        <f>DATE(2031,5,1) + TIME(0,0,0)</f>
        <v>47969</v>
      </c>
      <c r="C18530">
        <v>37.188938141000001</v>
      </c>
    </row>
    <row r="18531" spans="1:3" x14ac:dyDescent="0.25">
      <c r="A18531">
        <v>11474</v>
      </c>
      <c r="B18531" s="1">
        <f>DATE(2031,6,1) + TIME(0,0,0)</f>
        <v>48000</v>
      </c>
      <c r="C18531">
        <v>37.197940826</v>
      </c>
    </row>
    <row r="18532" spans="1:3" x14ac:dyDescent="0.25">
      <c r="A18532">
        <v>11504</v>
      </c>
      <c r="B18532" s="1">
        <f>DATE(2031,7,1) + TIME(0,0,0)</f>
        <v>48030</v>
      </c>
      <c r="C18532">
        <v>37.206638335999997</v>
      </c>
    </row>
    <row r="18533" spans="1:3" x14ac:dyDescent="0.25">
      <c r="A18533">
        <v>11535</v>
      </c>
      <c r="B18533" s="1">
        <f>DATE(2031,8,1) + TIME(0,0,0)</f>
        <v>48061</v>
      </c>
      <c r="C18533">
        <v>37.215610503999997</v>
      </c>
    </row>
    <row r="18534" spans="1:3" x14ac:dyDescent="0.25">
      <c r="A18534">
        <v>11566</v>
      </c>
      <c r="B18534" s="1">
        <f>DATE(2031,9,1) + TIME(0,0,0)</f>
        <v>48092</v>
      </c>
      <c r="C18534">
        <v>37.224567413000003</v>
      </c>
    </row>
    <row r="18535" spans="1:3" x14ac:dyDescent="0.25">
      <c r="A18535">
        <v>11596</v>
      </c>
      <c r="B18535" s="1">
        <f>DATE(2031,10,1) + TIME(0,0,0)</f>
        <v>48122</v>
      </c>
      <c r="C18535">
        <v>37.233219147</v>
      </c>
    </row>
    <row r="18536" spans="1:3" x14ac:dyDescent="0.25">
      <c r="A18536">
        <v>11627</v>
      </c>
      <c r="B18536" s="1">
        <f>DATE(2031,11,1) + TIME(0,0,0)</f>
        <v>48153</v>
      </c>
      <c r="C18536">
        <v>37.242145538000003</v>
      </c>
    </row>
    <row r="18537" spans="1:3" x14ac:dyDescent="0.25">
      <c r="A18537">
        <v>11657</v>
      </c>
      <c r="B18537" s="1">
        <f>DATE(2031,12,1) + TIME(0,0,0)</f>
        <v>48183</v>
      </c>
      <c r="C18537">
        <v>37.250766753999997</v>
      </c>
    </row>
    <row r="18538" spans="1:3" x14ac:dyDescent="0.25">
      <c r="A18538">
        <v>11688</v>
      </c>
      <c r="B18538" s="1">
        <f>DATE(2032,1,1) + TIME(0,0,0)</f>
        <v>48214</v>
      </c>
      <c r="C18538">
        <v>37.259662628000001</v>
      </c>
    </row>
    <row r="18539" spans="1:3" x14ac:dyDescent="0.25">
      <c r="A18539">
        <v>11719</v>
      </c>
      <c r="B18539" s="1">
        <f>DATE(2032,2,1) + TIME(0,0,0)</f>
        <v>48245</v>
      </c>
      <c r="C18539">
        <v>37.268543243000003</v>
      </c>
    </row>
    <row r="18540" spans="1:3" x14ac:dyDescent="0.25">
      <c r="A18540">
        <v>11748</v>
      </c>
      <c r="B18540" s="1">
        <f>DATE(2032,3,1) + TIME(0,0,0)</f>
        <v>48274</v>
      </c>
      <c r="C18540">
        <v>37.276836394999997</v>
      </c>
    </row>
    <row r="18541" spans="1:3" x14ac:dyDescent="0.25">
      <c r="A18541">
        <v>11779</v>
      </c>
      <c r="B18541" s="1">
        <f>DATE(2032,4,1) + TIME(0,0,0)</f>
        <v>48305</v>
      </c>
      <c r="C18541">
        <v>37.285682678000001</v>
      </c>
    </row>
    <row r="18542" spans="1:3" x14ac:dyDescent="0.25">
      <c r="A18542">
        <v>11809</v>
      </c>
      <c r="B18542" s="1">
        <f>DATE(2032,5,1) + TIME(0,0,0)</f>
        <v>48335</v>
      </c>
      <c r="C18542">
        <v>37.294231414999999</v>
      </c>
    </row>
    <row r="18543" spans="1:3" x14ac:dyDescent="0.25">
      <c r="A18543">
        <v>11840</v>
      </c>
      <c r="B18543" s="1">
        <f>DATE(2032,6,1) + TIME(0,0,0)</f>
        <v>48366</v>
      </c>
      <c r="C18543">
        <v>37.303050995</v>
      </c>
    </row>
    <row r="18544" spans="1:3" x14ac:dyDescent="0.25">
      <c r="A18544">
        <v>11870</v>
      </c>
      <c r="B18544" s="1">
        <f>DATE(2032,7,1) + TIME(0,0,0)</f>
        <v>48396</v>
      </c>
      <c r="C18544">
        <v>37.311573029000002</v>
      </c>
    </row>
    <row r="18545" spans="1:3" x14ac:dyDescent="0.25">
      <c r="A18545">
        <v>11901</v>
      </c>
      <c r="B18545" s="1">
        <f>DATE(2032,8,1) + TIME(0,0,0)</f>
        <v>48427</v>
      </c>
      <c r="C18545">
        <v>37.320358276</v>
      </c>
    </row>
    <row r="18546" spans="1:3" x14ac:dyDescent="0.25">
      <c r="A18546">
        <v>11932</v>
      </c>
      <c r="B18546" s="1">
        <f>DATE(2032,9,1) + TIME(0,0,0)</f>
        <v>48458</v>
      </c>
      <c r="C18546">
        <v>37.329132080000001</v>
      </c>
    </row>
    <row r="18547" spans="1:3" x14ac:dyDescent="0.25">
      <c r="A18547">
        <v>11962</v>
      </c>
      <c r="B18547" s="1">
        <f>DATE(2032,10,1) + TIME(0,0,0)</f>
        <v>48488</v>
      </c>
      <c r="C18547">
        <v>37.337608336999999</v>
      </c>
    </row>
    <row r="18548" spans="1:3" x14ac:dyDescent="0.25">
      <c r="A18548">
        <v>11993</v>
      </c>
      <c r="B18548" s="1">
        <f>DATE(2032,11,1) + TIME(0,0,0)</f>
        <v>48519</v>
      </c>
      <c r="C18548">
        <v>37.346351624</v>
      </c>
    </row>
    <row r="18549" spans="1:3" x14ac:dyDescent="0.25">
      <c r="A18549">
        <v>12023</v>
      </c>
      <c r="B18549" s="1">
        <f>DATE(2032,12,1) + TIME(0,0,0)</f>
        <v>48549</v>
      </c>
      <c r="C18549">
        <v>37.354797363000003</v>
      </c>
    </row>
    <row r="18550" spans="1:3" x14ac:dyDescent="0.25">
      <c r="A18550">
        <v>12054</v>
      </c>
      <c r="B18550" s="1">
        <f>DATE(2033,1,1) + TIME(0,0,0)</f>
        <v>48580</v>
      </c>
      <c r="C18550">
        <v>37.363510132000002</v>
      </c>
    </row>
    <row r="18551" spans="1:3" x14ac:dyDescent="0.25">
      <c r="A18551">
        <v>12085</v>
      </c>
      <c r="B18551" s="1">
        <f>DATE(2033,2,1) + TIME(0,0,0)</f>
        <v>48611</v>
      </c>
      <c r="C18551">
        <v>37.372207641999999</v>
      </c>
    </row>
    <row r="18552" spans="1:3" x14ac:dyDescent="0.25">
      <c r="A18552">
        <v>12113</v>
      </c>
      <c r="B18552" s="1">
        <f>DATE(2033,3,1) + TIME(0,0,0)</f>
        <v>48639</v>
      </c>
      <c r="C18552">
        <v>37.380050658999998</v>
      </c>
    </row>
    <row r="18553" spans="1:3" x14ac:dyDescent="0.25">
      <c r="A18553">
        <v>12144</v>
      </c>
      <c r="B18553" s="1">
        <f>DATE(2033,4,1) + TIME(0,0,0)</f>
        <v>48670</v>
      </c>
      <c r="C18553">
        <v>37.388717651</v>
      </c>
    </row>
    <row r="18554" spans="1:3" x14ac:dyDescent="0.25">
      <c r="A18554">
        <v>12174</v>
      </c>
      <c r="B18554" s="1">
        <f>DATE(2033,5,1) + TIME(0,0,0)</f>
        <v>48700</v>
      </c>
      <c r="C18554">
        <v>37.397090912000003</v>
      </c>
    </row>
    <row r="18555" spans="1:3" x14ac:dyDescent="0.25">
      <c r="A18555">
        <v>12205</v>
      </c>
      <c r="B18555" s="1">
        <f>DATE(2033,6,1) + TIME(0,0,0)</f>
        <v>48731</v>
      </c>
      <c r="C18555">
        <v>37.405727386000002</v>
      </c>
    </row>
    <row r="18556" spans="1:3" x14ac:dyDescent="0.25">
      <c r="A18556">
        <v>12235</v>
      </c>
      <c r="B18556" s="1">
        <f>DATE(2033,7,1) + TIME(0,0,0)</f>
        <v>48761</v>
      </c>
      <c r="C18556">
        <v>37.414073944000002</v>
      </c>
    </row>
    <row r="18557" spans="1:3" x14ac:dyDescent="0.25">
      <c r="A18557">
        <v>12266</v>
      </c>
      <c r="B18557" s="1">
        <f>DATE(2033,8,1) + TIME(0,0,0)</f>
        <v>48792</v>
      </c>
      <c r="C18557">
        <v>37.422679901000002</v>
      </c>
    </row>
    <row r="18558" spans="1:3" x14ac:dyDescent="0.25">
      <c r="A18558">
        <v>12297</v>
      </c>
      <c r="B18558" s="1">
        <f>DATE(2033,9,1) + TIME(0,0,0)</f>
        <v>48823</v>
      </c>
      <c r="C18558">
        <v>37.431270599000001</v>
      </c>
    </row>
    <row r="18559" spans="1:3" x14ac:dyDescent="0.25">
      <c r="A18559">
        <v>12327</v>
      </c>
      <c r="B18559" s="1">
        <f>DATE(2033,10,1) + TIME(0,0,0)</f>
        <v>48853</v>
      </c>
      <c r="C18559">
        <v>37.439575195000003</v>
      </c>
    </row>
    <row r="18560" spans="1:3" x14ac:dyDescent="0.25">
      <c r="A18560">
        <v>12358</v>
      </c>
      <c r="B18560" s="1">
        <f>DATE(2033,11,1) + TIME(0,0,0)</f>
        <v>48884</v>
      </c>
      <c r="C18560">
        <v>37.448135376000003</v>
      </c>
    </row>
    <row r="18561" spans="1:3" x14ac:dyDescent="0.25">
      <c r="A18561">
        <v>12388</v>
      </c>
      <c r="B18561" s="1">
        <f>DATE(2033,12,1) + TIME(0,0,0)</f>
        <v>48914</v>
      </c>
      <c r="C18561">
        <v>37.456409454000003</v>
      </c>
    </row>
    <row r="18562" spans="1:3" x14ac:dyDescent="0.25">
      <c r="A18562">
        <v>12419</v>
      </c>
      <c r="B18562" s="1">
        <f>DATE(2034,1,1) + TIME(0,0,0)</f>
        <v>48945</v>
      </c>
      <c r="C18562">
        <v>37.464939117</v>
      </c>
    </row>
    <row r="18563" spans="1:3" x14ac:dyDescent="0.25">
      <c r="A18563">
        <v>12450</v>
      </c>
      <c r="B18563" s="1">
        <f>DATE(2034,2,1) + TIME(0,0,0)</f>
        <v>48976</v>
      </c>
      <c r="C18563">
        <v>37.473457336000003</v>
      </c>
    </row>
    <row r="18564" spans="1:3" x14ac:dyDescent="0.25">
      <c r="A18564">
        <v>12478</v>
      </c>
      <c r="B18564" s="1">
        <f>DATE(2034,3,1) + TIME(0,0,0)</f>
        <v>49004</v>
      </c>
      <c r="C18564">
        <v>37.481140136999997</v>
      </c>
    </row>
    <row r="18565" spans="1:3" x14ac:dyDescent="0.25">
      <c r="A18565">
        <v>12509</v>
      </c>
      <c r="B18565" s="1">
        <f>DATE(2034,4,1) + TIME(0,0,0)</f>
        <v>49035</v>
      </c>
      <c r="C18565">
        <v>37.489627837999997</v>
      </c>
    </row>
    <row r="18566" spans="1:3" x14ac:dyDescent="0.25">
      <c r="A18566">
        <v>12539</v>
      </c>
      <c r="B18566" s="1">
        <f>DATE(2034,5,1) + TIME(0,0,0)</f>
        <v>49065</v>
      </c>
      <c r="C18566">
        <v>37.497829437</v>
      </c>
    </row>
    <row r="18567" spans="1:3" x14ac:dyDescent="0.25">
      <c r="A18567">
        <v>12570</v>
      </c>
      <c r="B18567" s="1">
        <f>DATE(2034,6,1) + TIME(0,0,0)</f>
        <v>49096</v>
      </c>
      <c r="C18567">
        <v>37.506286621000001</v>
      </c>
    </row>
    <row r="18568" spans="1:3" x14ac:dyDescent="0.25">
      <c r="A18568">
        <v>12600</v>
      </c>
      <c r="B18568" s="1">
        <f>DATE(2034,7,1) + TIME(0,0,0)</f>
        <v>49126</v>
      </c>
      <c r="C18568">
        <v>37.514461517000001</v>
      </c>
    </row>
    <row r="18569" spans="1:3" x14ac:dyDescent="0.25">
      <c r="A18569">
        <v>12631</v>
      </c>
      <c r="B18569" s="1">
        <f>DATE(2034,8,1) + TIME(0,0,0)</f>
        <v>49157</v>
      </c>
      <c r="C18569">
        <v>37.522891997999999</v>
      </c>
    </row>
    <row r="18570" spans="1:3" x14ac:dyDescent="0.25">
      <c r="A18570">
        <v>12662</v>
      </c>
      <c r="B18570" s="1">
        <f>DATE(2034,9,1) + TIME(0,0,0)</f>
        <v>49188</v>
      </c>
      <c r="C18570">
        <v>37.531307220000002</v>
      </c>
    </row>
    <row r="18571" spans="1:3" x14ac:dyDescent="0.25">
      <c r="A18571">
        <v>12692</v>
      </c>
      <c r="B18571" s="1">
        <f>DATE(2034,10,1) + TIME(0,0,0)</f>
        <v>49218</v>
      </c>
      <c r="C18571">
        <v>37.539436340000002</v>
      </c>
    </row>
    <row r="18572" spans="1:3" x14ac:dyDescent="0.25">
      <c r="A18572">
        <v>12723</v>
      </c>
      <c r="B18572" s="1">
        <f>DATE(2034,11,1) + TIME(0,0,0)</f>
        <v>49249</v>
      </c>
      <c r="C18572">
        <v>37.547821044999999</v>
      </c>
    </row>
    <row r="18573" spans="1:3" x14ac:dyDescent="0.25">
      <c r="A18573">
        <v>12753</v>
      </c>
      <c r="B18573" s="1">
        <f>DATE(2034,12,1) + TIME(0,0,0)</f>
        <v>49279</v>
      </c>
      <c r="C18573">
        <v>37.555923462000003</v>
      </c>
    </row>
    <row r="18574" spans="1:3" x14ac:dyDescent="0.25">
      <c r="A18574">
        <v>12784</v>
      </c>
      <c r="B18574" s="1">
        <f>DATE(2035,1,1) + TIME(0,0,0)</f>
        <v>49310</v>
      </c>
      <c r="C18574">
        <v>37.564281463999997</v>
      </c>
    </row>
    <row r="18575" spans="1:3" x14ac:dyDescent="0.25">
      <c r="A18575">
        <v>12815</v>
      </c>
      <c r="B18575" s="1">
        <f>DATE(2035,2,1) + TIME(0,0,0)</f>
        <v>49341</v>
      </c>
      <c r="C18575">
        <v>37.572620391999997</v>
      </c>
    </row>
    <row r="18576" spans="1:3" x14ac:dyDescent="0.25">
      <c r="A18576">
        <v>12843</v>
      </c>
      <c r="B18576" s="1">
        <f>DATE(2035,3,1) + TIME(0,0,0)</f>
        <v>49369</v>
      </c>
      <c r="C18576">
        <v>37.580142975000001</v>
      </c>
    </row>
    <row r="18577" spans="1:3" x14ac:dyDescent="0.25">
      <c r="A18577">
        <v>12874</v>
      </c>
      <c r="B18577" s="1">
        <f>DATE(2035,4,1) + TIME(0,0,0)</f>
        <v>49400</v>
      </c>
      <c r="C18577">
        <v>37.588459014999998</v>
      </c>
    </row>
    <row r="18578" spans="1:3" x14ac:dyDescent="0.25">
      <c r="A18578">
        <v>12904</v>
      </c>
      <c r="B18578" s="1">
        <f>DATE(2035,5,1) + TIME(0,0,0)</f>
        <v>49430</v>
      </c>
      <c r="C18578">
        <v>37.596488952999998</v>
      </c>
    </row>
    <row r="18579" spans="1:3" x14ac:dyDescent="0.25">
      <c r="A18579">
        <v>12935</v>
      </c>
      <c r="B18579" s="1">
        <f>DATE(2035,6,1) + TIME(0,0,0)</f>
        <v>49461</v>
      </c>
      <c r="C18579">
        <v>37.604774474999999</v>
      </c>
    </row>
    <row r="18580" spans="1:3" x14ac:dyDescent="0.25">
      <c r="A18580">
        <v>12965</v>
      </c>
      <c r="B18580" s="1">
        <f>DATE(2035,7,1) + TIME(0,0,0)</f>
        <v>49491</v>
      </c>
      <c r="C18580">
        <v>37.612777710000003</v>
      </c>
    </row>
    <row r="18581" spans="1:3" x14ac:dyDescent="0.25">
      <c r="A18581">
        <v>12996</v>
      </c>
      <c r="B18581" s="1">
        <f>DATE(2035,8,1) + TIME(0,0,0)</f>
        <v>49522</v>
      </c>
      <c r="C18581">
        <v>37.621036529999998</v>
      </c>
    </row>
    <row r="18582" spans="1:3" x14ac:dyDescent="0.25">
      <c r="A18582">
        <v>13027</v>
      </c>
      <c r="B18582" s="1">
        <f>DATE(2035,9,1) + TIME(0,0,0)</f>
        <v>49553</v>
      </c>
      <c r="C18582">
        <v>37.629276275999999</v>
      </c>
    </row>
    <row r="18583" spans="1:3" x14ac:dyDescent="0.25">
      <c r="A18583">
        <v>13057</v>
      </c>
      <c r="B18583" s="1">
        <f>DATE(2035,10,1) + TIME(0,0,0)</f>
        <v>49583</v>
      </c>
      <c r="C18583">
        <v>37.637241363999998</v>
      </c>
    </row>
    <row r="18584" spans="1:3" x14ac:dyDescent="0.25">
      <c r="A18584">
        <v>13088</v>
      </c>
      <c r="B18584" s="1">
        <f>DATE(2035,11,1) + TIME(0,0,0)</f>
        <v>49614</v>
      </c>
      <c r="C18584">
        <v>37.645454407000003</v>
      </c>
    </row>
    <row r="18585" spans="1:3" x14ac:dyDescent="0.25">
      <c r="A18585">
        <v>13118</v>
      </c>
      <c r="B18585" s="1">
        <f>DATE(2035,12,1) + TIME(0,0,0)</f>
        <v>49644</v>
      </c>
      <c r="C18585">
        <v>37.653388976999999</v>
      </c>
    </row>
    <row r="18586" spans="1:3" x14ac:dyDescent="0.25">
      <c r="A18586">
        <v>13149</v>
      </c>
      <c r="B18586" s="1">
        <f>DATE(2036,1,1) + TIME(0,0,0)</f>
        <v>49675</v>
      </c>
      <c r="C18586">
        <v>37.661575317</v>
      </c>
    </row>
    <row r="18587" spans="1:3" x14ac:dyDescent="0.25">
      <c r="A18587">
        <v>13180</v>
      </c>
      <c r="B18587" s="1">
        <f>DATE(2036,2,1) + TIME(0,0,0)</f>
        <v>49706</v>
      </c>
      <c r="C18587">
        <v>37.669746398999997</v>
      </c>
    </row>
    <row r="18588" spans="1:3" x14ac:dyDescent="0.25">
      <c r="A18588">
        <v>13209</v>
      </c>
      <c r="B18588" s="1">
        <f>DATE(2036,3,1) + TIME(0,0,0)</f>
        <v>49735</v>
      </c>
      <c r="C18588">
        <v>37.677375793000003</v>
      </c>
    </row>
    <row r="18589" spans="1:3" x14ac:dyDescent="0.25">
      <c r="A18589">
        <v>13240</v>
      </c>
      <c r="B18589" s="1">
        <f>DATE(2036,4,1) + TIME(0,0,0)</f>
        <v>49766</v>
      </c>
      <c r="C18589">
        <v>37.685520171999997</v>
      </c>
    </row>
    <row r="18590" spans="1:3" x14ac:dyDescent="0.25">
      <c r="A18590">
        <v>13270</v>
      </c>
      <c r="B18590" s="1">
        <f>DATE(2036,5,1) + TIME(0,0,0)</f>
        <v>49796</v>
      </c>
      <c r="C18590">
        <v>37.693386078000003</v>
      </c>
    </row>
    <row r="18591" spans="1:3" x14ac:dyDescent="0.25">
      <c r="A18591">
        <v>13301</v>
      </c>
      <c r="B18591" s="1">
        <f>DATE(2036,6,1) + TIME(0,0,0)</f>
        <v>49827</v>
      </c>
      <c r="C18591">
        <v>37.701499939000001</v>
      </c>
    </row>
    <row r="18592" spans="1:3" x14ac:dyDescent="0.25">
      <c r="A18592">
        <v>13331</v>
      </c>
      <c r="B18592" s="1">
        <f>DATE(2036,7,1) + TIME(0,0,0)</f>
        <v>49857</v>
      </c>
      <c r="C18592">
        <v>37.709339141999997</v>
      </c>
    </row>
    <row r="18593" spans="1:3" x14ac:dyDescent="0.25">
      <c r="A18593">
        <v>13362</v>
      </c>
      <c r="B18593" s="1">
        <f>DATE(2036,8,1) + TIME(0,0,0)</f>
        <v>49888</v>
      </c>
      <c r="C18593">
        <v>37.7174263</v>
      </c>
    </row>
    <row r="18594" spans="1:3" x14ac:dyDescent="0.25">
      <c r="A18594">
        <v>13393</v>
      </c>
      <c r="B18594" s="1">
        <f>DATE(2036,9,1) + TIME(0,0,0)</f>
        <v>49919</v>
      </c>
      <c r="C18594">
        <v>37.725502014</v>
      </c>
    </row>
    <row r="18595" spans="1:3" x14ac:dyDescent="0.25">
      <c r="A18595">
        <v>13423</v>
      </c>
      <c r="B18595" s="1">
        <f>DATE(2036,10,1) + TIME(0,0,0)</f>
        <v>49949</v>
      </c>
      <c r="C18595">
        <v>37.733299254999999</v>
      </c>
    </row>
    <row r="18596" spans="1:3" x14ac:dyDescent="0.25">
      <c r="A18596">
        <v>13454</v>
      </c>
      <c r="B18596" s="1">
        <f>DATE(2036,11,1) + TIME(0,0,0)</f>
        <v>49980</v>
      </c>
      <c r="C18596">
        <v>37.741344452</v>
      </c>
    </row>
    <row r="18597" spans="1:3" x14ac:dyDescent="0.25">
      <c r="A18597">
        <v>13484</v>
      </c>
      <c r="B18597" s="1">
        <f>DATE(2036,12,1) + TIME(0,0,0)</f>
        <v>50010</v>
      </c>
      <c r="C18597">
        <v>37.749118805000002</v>
      </c>
    </row>
    <row r="18598" spans="1:3" x14ac:dyDescent="0.25">
      <c r="A18598">
        <v>13515</v>
      </c>
      <c r="B18598" s="1">
        <f>DATE(2037,1,1) + TIME(0,0,0)</f>
        <v>50041</v>
      </c>
      <c r="C18598">
        <v>37.757137299</v>
      </c>
    </row>
    <row r="18599" spans="1:3" x14ac:dyDescent="0.25">
      <c r="A18599">
        <v>13546</v>
      </c>
      <c r="B18599" s="1">
        <f>DATE(2037,2,1) + TIME(0,0,0)</f>
        <v>50072</v>
      </c>
      <c r="C18599">
        <v>37.765140533</v>
      </c>
    </row>
    <row r="18600" spans="1:3" x14ac:dyDescent="0.25">
      <c r="A18600">
        <v>13574</v>
      </c>
      <c r="B18600" s="1">
        <f>DATE(2037,3,1) + TIME(0,0,0)</f>
        <v>50100</v>
      </c>
      <c r="C18600">
        <v>37.772357941000003</v>
      </c>
    </row>
    <row r="18601" spans="1:3" x14ac:dyDescent="0.25">
      <c r="A18601">
        <v>13605</v>
      </c>
      <c r="B18601" s="1">
        <f>DATE(2037,4,1) + TIME(0,0,0)</f>
        <v>50131</v>
      </c>
      <c r="C18601">
        <v>37.780334473000003</v>
      </c>
    </row>
    <row r="18602" spans="1:3" x14ac:dyDescent="0.25">
      <c r="A18602">
        <v>13635</v>
      </c>
      <c r="B18602" s="1">
        <f>DATE(2037,5,1) + TIME(0,0,0)</f>
        <v>50161</v>
      </c>
      <c r="C18602">
        <v>37.788040160999998</v>
      </c>
    </row>
    <row r="18603" spans="1:3" x14ac:dyDescent="0.25">
      <c r="A18603">
        <v>13666</v>
      </c>
      <c r="B18603" s="1">
        <f>DATE(2037,6,1) + TIME(0,0,0)</f>
        <v>50192</v>
      </c>
      <c r="C18603">
        <v>37.795993805000002</v>
      </c>
    </row>
    <row r="18604" spans="1:3" x14ac:dyDescent="0.25">
      <c r="A18604">
        <v>13696</v>
      </c>
      <c r="B18604" s="1">
        <f>DATE(2037,7,1) + TIME(0,0,0)</f>
        <v>50222</v>
      </c>
      <c r="C18604">
        <v>37.803672790999997</v>
      </c>
    </row>
    <row r="18605" spans="1:3" x14ac:dyDescent="0.25">
      <c r="A18605">
        <v>13727</v>
      </c>
      <c r="B18605" s="1">
        <f>DATE(2037,8,1) + TIME(0,0,0)</f>
        <v>50253</v>
      </c>
      <c r="C18605">
        <v>37.811595916999998</v>
      </c>
    </row>
    <row r="18606" spans="1:3" x14ac:dyDescent="0.25">
      <c r="A18606">
        <v>13758</v>
      </c>
      <c r="B18606" s="1">
        <f>DATE(2037,9,1) + TIME(0,0,0)</f>
        <v>50284</v>
      </c>
      <c r="C18606">
        <v>37.819507598999998</v>
      </c>
    </row>
    <row r="18607" spans="1:3" x14ac:dyDescent="0.25">
      <c r="A18607">
        <v>13788</v>
      </c>
      <c r="B18607" s="1">
        <f>DATE(2037,10,1) + TIME(0,0,0)</f>
        <v>50314</v>
      </c>
      <c r="C18607">
        <v>37.827148438000002</v>
      </c>
    </row>
    <row r="18608" spans="1:3" x14ac:dyDescent="0.25">
      <c r="A18608">
        <v>13819</v>
      </c>
      <c r="B18608" s="1">
        <f>DATE(2037,11,1) + TIME(0,0,0)</f>
        <v>50345</v>
      </c>
      <c r="C18608">
        <v>37.835029601999999</v>
      </c>
    </row>
    <row r="18609" spans="1:3" x14ac:dyDescent="0.25">
      <c r="A18609">
        <v>13849</v>
      </c>
      <c r="B18609" s="1">
        <f>DATE(2037,12,1) + TIME(0,0,0)</f>
        <v>50375</v>
      </c>
      <c r="C18609">
        <v>37.842647552000003</v>
      </c>
    </row>
    <row r="18610" spans="1:3" x14ac:dyDescent="0.25">
      <c r="A18610">
        <v>13880</v>
      </c>
      <c r="B18610" s="1">
        <f>DATE(2038,1,1) + TIME(0,0,0)</f>
        <v>50406</v>
      </c>
      <c r="C18610">
        <v>37.850502014</v>
      </c>
    </row>
    <row r="18611" spans="1:3" x14ac:dyDescent="0.25">
      <c r="A18611">
        <v>13911</v>
      </c>
      <c r="B18611" s="1">
        <f>DATE(2038,2,1) + TIME(0,0,0)</f>
        <v>50437</v>
      </c>
      <c r="C18611">
        <v>37.858345032000003</v>
      </c>
    </row>
    <row r="18612" spans="1:3" x14ac:dyDescent="0.25">
      <c r="A18612">
        <v>13939</v>
      </c>
      <c r="B18612" s="1">
        <f>DATE(2038,3,1) + TIME(0,0,0)</f>
        <v>50465</v>
      </c>
      <c r="C18612">
        <v>37.865417479999998</v>
      </c>
    </row>
    <row r="18613" spans="1:3" x14ac:dyDescent="0.25">
      <c r="A18613">
        <v>13970</v>
      </c>
      <c r="B18613" s="1">
        <f>DATE(2038,4,1) + TIME(0,0,0)</f>
        <v>50496</v>
      </c>
      <c r="C18613">
        <v>37.873233794999997</v>
      </c>
    </row>
    <row r="18614" spans="1:3" x14ac:dyDescent="0.25">
      <c r="A18614">
        <v>14000</v>
      </c>
      <c r="B18614" s="1">
        <f>DATE(2038,5,1) + TIME(0,0,0)</f>
        <v>50526</v>
      </c>
      <c r="C18614">
        <v>37.880786895999996</v>
      </c>
    </row>
    <row r="18615" spans="1:3" x14ac:dyDescent="0.25">
      <c r="A18615">
        <v>14031</v>
      </c>
      <c r="B18615" s="1">
        <f>DATE(2038,6,1) + TIME(0,0,0)</f>
        <v>50557</v>
      </c>
      <c r="C18615">
        <v>37.888576508</v>
      </c>
    </row>
    <row r="18616" spans="1:3" x14ac:dyDescent="0.25">
      <c r="A18616">
        <v>14061</v>
      </c>
      <c r="B18616" s="1">
        <f>DATE(2038,7,1) + TIME(0,0,0)</f>
        <v>50587</v>
      </c>
      <c r="C18616">
        <v>37.896102904999999</v>
      </c>
    </row>
    <row r="18617" spans="1:3" x14ac:dyDescent="0.25">
      <c r="A18617">
        <v>14092</v>
      </c>
      <c r="B18617" s="1">
        <f>DATE(2038,8,1) + TIME(0,0,0)</f>
        <v>50618</v>
      </c>
      <c r="C18617">
        <v>37.903865814</v>
      </c>
    </row>
    <row r="18618" spans="1:3" x14ac:dyDescent="0.25">
      <c r="A18618">
        <v>14123</v>
      </c>
      <c r="B18618" s="1">
        <f>DATE(2038,9,1) + TIME(0,0,0)</f>
        <v>50649</v>
      </c>
      <c r="C18618">
        <v>37.911617278999998</v>
      </c>
    </row>
    <row r="18619" spans="1:3" x14ac:dyDescent="0.25">
      <c r="A18619">
        <v>14153</v>
      </c>
      <c r="B18619" s="1">
        <f>DATE(2038,10,1) + TIME(0,0,0)</f>
        <v>50679</v>
      </c>
      <c r="C18619">
        <v>37.919109343999999</v>
      </c>
    </row>
    <row r="18620" spans="1:3" x14ac:dyDescent="0.25">
      <c r="A18620">
        <v>14184</v>
      </c>
      <c r="B18620" s="1">
        <f>DATE(2038,11,1) + TIME(0,0,0)</f>
        <v>50710</v>
      </c>
      <c r="C18620">
        <v>37.926834106000001</v>
      </c>
    </row>
    <row r="18621" spans="1:3" x14ac:dyDescent="0.25">
      <c r="A18621">
        <v>14214</v>
      </c>
      <c r="B18621" s="1">
        <f>DATE(2038,12,1) + TIME(0,0,0)</f>
        <v>50740</v>
      </c>
      <c r="C18621">
        <v>37.934295654000003</v>
      </c>
    </row>
    <row r="18622" spans="1:3" x14ac:dyDescent="0.25">
      <c r="A18622">
        <v>14245</v>
      </c>
      <c r="B18622" s="1">
        <f>DATE(2039,1,1) + TIME(0,0,0)</f>
        <v>50771</v>
      </c>
      <c r="C18622">
        <v>37.941997528000002</v>
      </c>
    </row>
    <row r="18623" spans="1:3" x14ac:dyDescent="0.25">
      <c r="A18623">
        <v>14276</v>
      </c>
      <c r="B18623" s="1">
        <f>DATE(2039,2,1) + TIME(0,0,0)</f>
        <v>50802</v>
      </c>
      <c r="C18623">
        <v>37.949684142999999</v>
      </c>
    </row>
    <row r="18624" spans="1:3" x14ac:dyDescent="0.25">
      <c r="A18624">
        <v>14304</v>
      </c>
      <c r="B18624" s="1">
        <f>DATE(2039,3,1) + TIME(0,0,0)</f>
        <v>50830</v>
      </c>
      <c r="C18624">
        <v>37.956615448000001</v>
      </c>
    </row>
    <row r="18625" spans="1:3" x14ac:dyDescent="0.25">
      <c r="A18625">
        <v>14335</v>
      </c>
      <c r="B18625" s="1">
        <f>DATE(2039,4,1) + TIME(0,0,0)</f>
        <v>50861</v>
      </c>
      <c r="C18625">
        <v>37.964275360000002</v>
      </c>
    </row>
    <row r="18626" spans="1:3" x14ac:dyDescent="0.25">
      <c r="A18626">
        <v>14365</v>
      </c>
      <c r="B18626" s="1">
        <f>DATE(2039,5,1) + TIME(0,0,0)</f>
        <v>50891</v>
      </c>
      <c r="C18626">
        <v>37.971675873000002</v>
      </c>
    </row>
    <row r="18627" spans="1:3" x14ac:dyDescent="0.25">
      <c r="A18627">
        <v>14396</v>
      </c>
      <c r="B18627" s="1">
        <f>DATE(2039,6,1) + TIME(0,0,0)</f>
        <v>50922</v>
      </c>
      <c r="C18627">
        <v>37.979312897</v>
      </c>
    </row>
    <row r="18628" spans="1:3" x14ac:dyDescent="0.25">
      <c r="A18628">
        <v>14426</v>
      </c>
      <c r="B18628" s="1">
        <f>DATE(2039,7,1) + TIME(0,0,0)</f>
        <v>50952</v>
      </c>
      <c r="C18628">
        <v>37.986690521</v>
      </c>
    </row>
    <row r="18629" spans="1:3" x14ac:dyDescent="0.25">
      <c r="A18629">
        <v>14457</v>
      </c>
      <c r="B18629" s="1">
        <f>DATE(2039,8,1) + TIME(0,0,0)</f>
        <v>50983</v>
      </c>
      <c r="C18629">
        <v>37.994300842000001</v>
      </c>
    </row>
    <row r="18630" spans="1:3" x14ac:dyDescent="0.25">
      <c r="A18630">
        <v>14488</v>
      </c>
      <c r="B18630" s="1">
        <f>DATE(2039,9,1) + TIME(0,0,0)</f>
        <v>51014</v>
      </c>
      <c r="C18630">
        <v>38.001899719000001</v>
      </c>
    </row>
    <row r="18631" spans="1:3" x14ac:dyDescent="0.25">
      <c r="A18631">
        <v>14518</v>
      </c>
      <c r="B18631" s="1">
        <f>DATE(2039,10,1) + TIME(0,0,0)</f>
        <v>51044</v>
      </c>
      <c r="C18631">
        <v>38.009243011000002</v>
      </c>
    </row>
    <row r="18632" spans="1:3" x14ac:dyDescent="0.25">
      <c r="A18632">
        <v>14549</v>
      </c>
      <c r="B18632" s="1">
        <f>DATE(2039,11,1) + TIME(0,0,0)</f>
        <v>51075</v>
      </c>
      <c r="C18632">
        <v>38.016815186000002</v>
      </c>
    </row>
    <row r="18633" spans="1:3" x14ac:dyDescent="0.25">
      <c r="A18633">
        <v>14579</v>
      </c>
      <c r="B18633" s="1">
        <f>DATE(2039,12,1) + TIME(0,0,0)</f>
        <v>51105</v>
      </c>
      <c r="C18633">
        <v>38.02413559</v>
      </c>
    </row>
    <row r="18634" spans="1:3" x14ac:dyDescent="0.25">
      <c r="A18634">
        <v>14610</v>
      </c>
      <c r="B18634" s="1">
        <f>DATE(2040,1,1) + TIME(0,0,0)</f>
        <v>51136</v>
      </c>
      <c r="C18634">
        <v>38.031684875000003</v>
      </c>
    </row>
    <row r="18635" spans="1:3" x14ac:dyDescent="0.25">
      <c r="A18635">
        <v>14641</v>
      </c>
      <c r="B18635" s="1">
        <f>DATE(2040,2,1) + TIME(0,0,0)</f>
        <v>51167</v>
      </c>
      <c r="C18635">
        <v>38.039226532000001</v>
      </c>
    </row>
    <row r="18636" spans="1:3" x14ac:dyDescent="0.25">
      <c r="A18636">
        <v>14670</v>
      </c>
      <c r="B18636" s="1">
        <f>DATE(2040,3,1) + TIME(0,0,0)</f>
        <v>51196</v>
      </c>
      <c r="C18636">
        <v>38.046264647999998</v>
      </c>
    </row>
    <row r="18637" spans="1:3" x14ac:dyDescent="0.25">
      <c r="A18637">
        <v>14701</v>
      </c>
      <c r="B18637" s="1">
        <f>DATE(2040,4,1) + TIME(0,0,0)</f>
        <v>51227</v>
      </c>
      <c r="C18637">
        <v>38.053779601999999</v>
      </c>
    </row>
    <row r="18638" spans="1:3" x14ac:dyDescent="0.25">
      <c r="A18638">
        <v>14731</v>
      </c>
      <c r="B18638" s="1">
        <f>DATE(2040,5,1) + TIME(0,0,0)</f>
        <v>51257</v>
      </c>
      <c r="C18638">
        <v>38.061042786000002</v>
      </c>
    </row>
    <row r="18639" spans="1:3" x14ac:dyDescent="0.25">
      <c r="A18639">
        <v>14762</v>
      </c>
      <c r="B18639" s="1">
        <f>DATE(2040,6,1) + TIME(0,0,0)</f>
        <v>51288</v>
      </c>
      <c r="C18639">
        <v>38.068534851000003</v>
      </c>
    </row>
    <row r="18640" spans="1:3" x14ac:dyDescent="0.25">
      <c r="A18640">
        <v>14792</v>
      </c>
      <c r="B18640" s="1">
        <f>DATE(2040,7,1) + TIME(0,0,0)</f>
        <v>51318</v>
      </c>
      <c r="C18640">
        <v>38.075771332000002</v>
      </c>
    </row>
    <row r="18641" spans="1:3" x14ac:dyDescent="0.25">
      <c r="A18641">
        <v>14823</v>
      </c>
      <c r="B18641" s="1">
        <f>DATE(2040,8,1) + TIME(0,0,0)</f>
        <v>51349</v>
      </c>
      <c r="C18641">
        <v>38.083240508999999</v>
      </c>
    </row>
    <row r="18642" spans="1:3" x14ac:dyDescent="0.25">
      <c r="A18642">
        <v>14854</v>
      </c>
      <c r="B18642" s="1">
        <f>DATE(2040,9,1) + TIME(0,0,0)</f>
        <v>51380</v>
      </c>
      <c r="C18642">
        <v>38.090694427000003</v>
      </c>
    </row>
    <row r="18643" spans="1:3" x14ac:dyDescent="0.25">
      <c r="A18643">
        <v>14884</v>
      </c>
      <c r="B18643" s="1">
        <f>DATE(2040,10,1) + TIME(0,0,0)</f>
        <v>51410</v>
      </c>
      <c r="C18643">
        <v>38.097896575999997</v>
      </c>
    </row>
    <row r="18644" spans="1:3" x14ac:dyDescent="0.25">
      <c r="A18644">
        <v>14915</v>
      </c>
      <c r="B18644" s="1">
        <f>DATE(2040,11,1) + TIME(0,0,0)</f>
        <v>51441</v>
      </c>
      <c r="C18644">
        <v>38.105327606000003</v>
      </c>
    </row>
    <row r="18645" spans="1:3" x14ac:dyDescent="0.25">
      <c r="A18645">
        <v>14945</v>
      </c>
      <c r="B18645" s="1">
        <f>DATE(2040,12,1) + TIME(0,0,0)</f>
        <v>51471</v>
      </c>
      <c r="C18645">
        <v>38.112510681000003</v>
      </c>
    </row>
    <row r="18646" spans="1:3" x14ac:dyDescent="0.25">
      <c r="A18646">
        <v>14976</v>
      </c>
      <c r="B18646" s="1">
        <f>DATE(2041,1,1) + TIME(0,0,0)</f>
        <v>51502</v>
      </c>
      <c r="C18646">
        <v>38.119918822999999</v>
      </c>
    </row>
    <row r="18647" spans="1:3" x14ac:dyDescent="0.25">
      <c r="A18647">
        <v>15007</v>
      </c>
      <c r="B18647" s="1">
        <f>DATE(2041,2,1) + TIME(0,0,0)</f>
        <v>51533</v>
      </c>
      <c r="C18647">
        <v>38.127315521</v>
      </c>
    </row>
    <row r="18648" spans="1:3" x14ac:dyDescent="0.25">
      <c r="A18648">
        <v>15035</v>
      </c>
      <c r="B18648" s="1">
        <f>DATE(2041,3,1) + TIME(0,0,0)</f>
        <v>51561</v>
      </c>
      <c r="C18648">
        <v>38.133983612000002</v>
      </c>
    </row>
    <row r="18649" spans="1:3" x14ac:dyDescent="0.25">
      <c r="A18649">
        <v>15066</v>
      </c>
      <c r="B18649" s="1">
        <f>DATE(2041,4,1) + TIME(0,0,0)</f>
        <v>51592</v>
      </c>
      <c r="C18649">
        <v>38.141357421999999</v>
      </c>
    </row>
    <row r="18650" spans="1:3" x14ac:dyDescent="0.25">
      <c r="A18650">
        <v>15096</v>
      </c>
      <c r="B18650" s="1">
        <f>DATE(2041,5,1) + TIME(0,0,0)</f>
        <v>51622</v>
      </c>
      <c r="C18650">
        <v>38.148483276</v>
      </c>
    </row>
    <row r="18651" spans="1:3" x14ac:dyDescent="0.25">
      <c r="A18651">
        <v>15127</v>
      </c>
      <c r="B18651" s="1">
        <f>DATE(2041,6,1) + TIME(0,0,0)</f>
        <v>51653</v>
      </c>
      <c r="C18651">
        <v>38.155830383000001</v>
      </c>
    </row>
    <row r="18652" spans="1:3" x14ac:dyDescent="0.25">
      <c r="A18652">
        <v>15157</v>
      </c>
      <c r="B18652" s="1">
        <f>DATE(2041,7,1) + TIME(0,0,0)</f>
        <v>51683</v>
      </c>
      <c r="C18652">
        <v>38.162933350000003</v>
      </c>
    </row>
    <row r="18653" spans="1:3" x14ac:dyDescent="0.25">
      <c r="A18653">
        <v>15188</v>
      </c>
      <c r="B18653" s="1">
        <f>DATE(2041,8,1) + TIME(0,0,0)</f>
        <v>51714</v>
      </c>
      <c r="C18653">
        <v>38.170257567999997</v>
      </c>
    </row>
    <row r="18654" spans="1:3" x14ac:dyDescent="0.25">
      <c r="A18654">
        <v>15219</v>
      </c>
      <c r="B18654" s="1">
        <f>DATE(2041,9,1) + TIME(0,0,0)</f>
        <v>51745</v>
      </c>
      <c r="C18654">
        <v>38.177574157999999</v>
      </c>
    </row>
    <row r="18655" spans="1:3" x14ac:dyDescent="0.25">
      <c r="A18655">
        <v>15249</v>
      </c>
      <c r="B18655" s="1">
        <f>DATE(2041,10,1) + TIME(0,0,0)</f>
        <v>51775</v>
      </c>
      <c r="C18655">
        <v>38.184638976999999</v>
      </c>
    </row>
    <row r="18656" spans="1:3" x14ac:dyDescent="0.25">
      <c r="A18656">
        <v>15280</v>
      </c>
      <c r="B18656" s="1">
        <f>DATE(2041,11,1) + TIME(0,0,0)</f>
        <v>51806</v>
      </c>
      <c r="C18656">
        <v>38.191932678000001</v>
      </c>
    </row>
    <row r="18657" spans="1:3" x14ac:dyDescent="0.25">
      <c r="A18657">
        <v>15310</v>
      </c>
      <c r="B18657" s="1">
        <f>DATE(2041,12,1) + TIME(0,0,0)</f>
        <v>51836</v>
      </c>
      <c r="C18657">
        <v>38.198974608999997</v>
      </c>
    </row>
    <row r="18658" spans="1:3" x14ac:dyDescent="0.25">
      <c r="A18658">
        <v>15341</v>
      </c>
      <c r="B18658" s="1">
        <f>DATE(2042,1,1) + TIME(0,0,0)</f>
        <v>51867</v>
      </c>
      <c r="C18658">
        <v>38.206245422000002</v>
      </c>
    </row>
    <row r="18659" spans="1:3" x14ac:dyDescent="0.25">
      <c r="A18659">
        <v>15372</v>
      </c>
      <c r="B18659" s="1">
        <f>DATE(2042,2,1) + TIME(0,0,0)</f>
        <v>51898</v>
      </c>
      <c r="C18659">
        <v>38.213500977000002</v>
      </c>
    </row>
    <row r="18660" spans="1:3" x14ac:dyDescent="0.25">
      <c r="A18660">
        <v>15400</v>
      </c>
      <c r="B18660" s="1">
        <f>DATE(2042,3,1) + TIME(0,0,0)</f>
        <v>51926</v>
      </c>
      <c r="C18660">
        <v>38.220043181999998</v>
      </c>
    </row>
    <row r="18661" spans="1:3" x14ac:dyDescent="0.25">
      <c r="A18661">
        <v>15431</v>
      </c>
      <c r="B18661" s="1">
        <f>DATE(2042,4,1) + TIME(0,0,0)</f>
        <v>51957</v>
      </c>
      <c r="C18661">
        <v>38.227279662999997</v>
      </c>
    </row>
    <row r="18662" spans="1:3" x14ac:dyDescent="0.25">
      <c r="A18662">
        <v>15461</v>
      </c>
      <c r="B18662" s="1">
        <f>DATE(2042,5,1) + TIME(0,0,0)</f>
        <v>51987</v>
      </c>
      <c r="C18662">
        <v>38.234268188000001</v>
      </c>
    </row>
    <row r="18663" spans="1:3" x14ac:dyDescent="0.25">
      <c r="A18663">
        <v>15492</v>
      </c>
      <c r="B18663" s="1">
        <f>DATE(2042,6,1) + TIME(0,0,0)</f>
        <v>52018</v>
      </c>
      <c r="C18663">
        <v>38.241477965999998</v>
      </c>
    </row>
    <row r="18664" spans="1:3" x14ac:dyDescent="0.25">
      <c r="A18664">
        <v>15522</v>
      </c>
      <c r="B18664" s="1">
        <f>DATE(2042,7,1) + TIME(0,0,0)</f>
        <v>52048</v>
      </c>
      <c r="C18664">
        <v>38.248443604000002</v>
      </c>
    </row>
    <row r="18665" spans="1:3" x14ac:dyDescent="0.25">
      <c r="A18665">
        <v>15553</v>
      </c>
      <c r="B18665" s="1">
        <f>DATE(2042,8,1) + TIME(0,0,0)</f>
        <v>52079</v>
      </c>
      <c r="C18665">
        <v>38.255634307999998</v>
      </c>
    </row>
    <row r="18666" spans="1:3" x14ac:dyDescent="0.25">
      <c r="A18666">
        <v>15584</v>
      </c>
      <c r="B18666" s="1">
        <f>DATE(2042,9,1) + TIME(0,0,0)</f>
        <v>52110</v>
      </c>
      <c r="C18666">
        <v>38.262809752999999</v>
      </c>
    </row>
    <row r="18667" spans="1:3" x14ac:dyDescent="0.25">
      <c r="A18667">
        <v>15614</v>
      </c>
      <c r="B18667" s="1">
        <f>DATE(2042,10,1) + TIME(0,0,0)</f>
        <v>52140</v>
      </c>
      <c r="C18667">
        <v>38.269744873</v>
      </c>
    </row>
    <row r="18668" spans="1:3" x14ac:dyDescent="0.25">
      <c r="A18668">
        <v>15645</v>
      </c>
      <c r="B18668" s="1">
        <f>DATE(2042,11,1) + TIME(0,0,0)</f>
        <v>52171</v>
      </c>
      <c r="C18668">
        <v>38.276897429999998</v>
      </c>
    </row>
    <row r="18669" spans="1:3" x14ac:dyDescent="0.25">
      <c r="A18669">
        <v>15675</v>
      </c>
      <c r="B18669" s="1">
        <f>DATE(2042,12,1) + TIME(0,0,0)</f>
        <v>52201</v>
      </c>
      <c r="C18669">
        <v>38.283809662000003</v>
      </c>
    </row>
    <row r="18670" spans="1:3" x14ac:dyDescent="0.25">
      <c r="A18670">
        <v>15706</v>
      </c>
      <c r="B18670" s="1">
        <f>DATE(2043,1,1) + TIME(0,0,0)</f>
        <v>52232</v>
      </c>
      <c r="C18670">
        <v>38.290939330999997</v>
      </c>
    </row>
    <row r="18671" spans="1:3" x14ac:dyDescent="0.25">
      <c r="A18671">
        <v>15737</v>
      </c>
      <c r="B18671" s="1">
        <f>DATE(2043,2,1) + TIME(0,0,0)</f>
        <v>52263</v>
      </c>
      <c r="C18671">
        <v>38.298057556000003</v>
      </c>
    </row>
    <row r="18672" spans="1:3" x14ac:dyDescent="0.25">
      <c r="A18672">
        <v>15765</v>
      </c>
      <c r="B18672" s="1">
        <f>DATE(2043,3,1) + TIME(0,0,0)</f>
        <v>52291</v>
      </c>
      <c r="C18672">
        <v>38.304477691999999</v>
      </c>
    </row>
    <row r="18673" spans="1:3" x14ac:dyDescent="0.25">
      <c r="A18673">
        <v>15796</v>
      </c>
      <c r="B18673" s="1">
        <f>DATE(2043,4,1) + TIME(0,0,0)</f>
        <v>52322</v>
      </c>
      <c r="C18673">
        <v>38.311576842999997</v>
      </c>
    </row>
    <row r="18674" spans="1:3" x14ac:dyDescent="0.25">
      <c r="A18674">
        <v>15826</v>
      </c>
      <c r="B18674" s="1">
        <f>DATE(2043,5,1) + TIME(0,0,0)</f>
        <v>52352</v>
      </c>
      <c r="C18674">
        <v>38.318435669000003</v>
      </c>
    </row>
    <row r="18675" spans="1:3" x14ac:dyDescent="0.25">
      <c r="A18675">
        <v>15857</v>
      </c>
      <c r="B18675" s="1">
        <f>DATE(2043,6,1) + TIME(0,0,0)</f>
        <v>52383</v>
      </c>
      <c r="C18675">
        <v>38.325508118000002</v>
      </c>
    </row>
    <row r="18676" spans="1:3" x14ac:dyDescent="0.25">
      <c r="A18676">
        <v>15887</v>
      </c>
      <c r="B18676" s="1">
        <f>DATE(2043,7,1) + TIME(0,0,0)</f>
        <v>52413</v>
      </c>
      <c r="C18676">
        <v>38.332344055</v>
      </c>
    </row>
    <row r="18677" spans="1:3" x14ac:dyDescent="0.25">
      <c r="A18677">
        <v>15918</v>
      </c>
      <c r="B18677" s="1">
        <f>DATE(2043,8,1) + TIME(0,0,0)</f>
        <v>52444</v>
      </c>
      <c r="C18677">
        <v>38.339397429999998</v>
      </c>
    </row>
    <row r="18678" spans="1:3" x14ac:dyDescent="0.25">
      <c r="A18678">
        <v>15949</v>
      </c>
      <c r="B18678" s="1">
        <f>DATE(2043,9,1) + TIME(0,0,0)</f>
        <v>52475</v>
      </c>
      <c r="C18678">
        <v>38.346439361999998</v>
      </c>
    </row>
    <row r="18679" spans="1:3" x14ac:dyDescent="0.25">
      <c r="A18679">
        <v>15979</v>
      </c>
      <c r="B18679" s="1">
        <f>DATE(2043,10,1) + TIME(0,0,0)</f>
        <v>52505</v>
      </c>
      <c r="C18679">
        <v>38.353244781000001</v>
      </c>
    </row>
    <row r="18680" spans="1:3" x14ac:dyDescent="0.25">
      <c r="A18680">
        <v>16010</v>
      </c>
      <c r="B18680" s="1">
        <f>DATE(2043,11,1) + TIME(0,0,0)</f>
        <v>52536</v>
      </c>
      <c r="C18680">
        <v>38.360263824</v>
      </c>
    </row>
    <row r="18681" spans="1:3" x14ac:dyDescent="0.25">
      <c r="A18681">
        <v>16040</v>
      </c>
      <c r="B18681" s="1">
        <f>DATE(2043,12,1) + TIME(0,0,0)</f>
        <v>52566</v>
      </c>
      <c r="C18681">
        <v>38.367046356000003</v>
      </c>
    </row>
    <row r="18682" spans="1:3" x14ac:dyDescent="0.25">
      <c r="A18682">
        <v>16071</v>
      </c>
      <c r="B18682" s="1">
        <f>DATE(2044,1,1) + TIME(0,0,0)</f>
        <v>52597</v>
      </c>
      <c r="C18682">
        <v>38.374042510999999</v>
      </c>
    </row>
    <row r="18683" spans="1:3" x14ac:dyDescent="0.25">
      <c r="A18683">
        <v>16102</v>
      </c>
      <c r="B18683" s="1">
        <f>DATE(2044,2,1) + TIME(0,0,0)</f>
        <v>52628</v>
      </c>
      <c r="C18683">
        <v>38.381027222</v>
      </c>
    </row>
    <row r="18684" spans="1:3" x14ac:dyDescent="0.25">
      <c r="A18684">
        <v>16131</v>
      </c>
      <c r="B18684" s="1">
        <f>DATE(2044,3,1) + TIME(0,0,0)</f>
        <v>52657</v>
      </c>
      <c r="C18684">
        <v>38.387554168999998</v>
      </c>
    </row>
    <row r="18685" spans="1:3" x14ac:dyDescent="0.25">
      <c r="A18685">
        <v>16162</v>
      </c>
      <c r="B18685" s="1">
        <f>DATE(2044,4,1) + TIME(0,0,0)</f>
        <v>52688</v>
      </c>
      <c r="C18685">
        <v>38.394515990999999</v>
      </c>
    </row>
    <row r="18686" spans="1:3" x14ac:dyDescent="0.25">
      <c r="A18686">
        <v>16192</v>
      </c>
      <c r="B18686" s="1">
        <f>DATE(2044,5,1) + TIME(0,0,0)</f>
        <v>52718</v>
      </c>
      <c r="C18686">
        <v>38.401245117000002</v>
      </c>
    </row>
    <row r="18687" spans="1:3" x14ac:dyDescent="0.25">
      <c r="A18687">
        <v>16223</v>
      </c>
      <c r="B18687" s="1">
        <f>DATE(2044,6,1) + TIME(0,0,0)</f>
        <v>52749</v>
      </c>
      <c r="C18687">
        <v>38.408187865999999</v>
      </c>
    </row>
    <row r="18688" spans="1:3" x14ac:dyDescent="0.25">
      <c r="A18688">
        <v>16253</v>
      </c>
      <c r="B18688" s="1">
        <f>DATE(2044,7,1) + TIME(0,0,0)</f>
        <v>52779</v>
      </c>
      <c r="C18688">
        <v>38.414897918999998</v>
      </c>
    </row>
    <row r="18689" spans="1:3" x14ac:dyDescent="0.25">
      <c r="A18689">
        <v>16284</v>
      </c>
      <c r="B18689" s="1">
        <f>DATE(2044,8,1) + TIME(0,0,0)</f>
        <v>52810</v>
      </c>
      <c r="C18689">
        <v>38.421821594000001</v>
      </c>
    </row>
    <row r="18690" spans="1:3" x14ac:dyDescent="0.25">
      <c r="A18690">
        <v>16315</v>
      </c>
      <c r="B18690" s="1">
        <f>DATE(2044,9,1) + TIME(0,0,0)</f>
        <v>52841</v>
      </c>
      <c r="C18690">
        <v>38.428733825999998</v>
      </c>
    </row>
    <row r="18691" spans="1:3" x14ac:dyDescent="0.25">
      <c r="A18691">
        <v>16345</v>
      </c>
      <c r="B18691" s="1">
        <f>DATE(2044,10,1) + TIME(0,0,0)</f>
        <v>52871</v>
      </c>
      <c r="C18691">
        <v>38.435413361000002</v>
      </c>
    </row>
    <row r="18692" spans="1:3" x14ac:dyDescent="0.25">
      <c r="A18692">
        <v>16376</v>
      </c>
      <c r="B18692" s="1">
        <f>DATE(2044,11,1) + TIME(0,0,0)</f>
        <v>52902</v>
      </c>
      <c r="C18692">
        <v>38.442302703999999</v>
      </c>
    </row>
    <row r="18693" spans="1:3" x14ac:dyDescent="0.25">
      <c r="A18693">
        <v>16406</v>
      </c>
      <c r="B18693" s="1">
        <f>DATE(2044,12,1) + TIME(0,0,0)</f>
        <v>52932</v>
      </c>
      <c r="C18693">
        <v>38.448963165000002</v>
      </c>
    </row>
    <row r="18694" spans="1:3" x14ac:dyDescent="0.25">
      <c r="A18694">
        <v>16437</v>
      </c>
      <c r="B18694" s="1">
        <f>DATE(2045,1,1) + TIME(0,0,0)</f>
        <v>52963</v>
      </c>
      <c r="C18694">
        <v>38.455833435000002</v>
      </c>
    </row>
    <row r="18695" spans="1:3" x14ac:dyDescent="0.25">
      <c r="A18695">
        <v>16468</v>
      </c>
      <c r="B18695" s="1">
        <f>DATE(2045,2,1) + TIME(0,0,0)</f>
        <v>52994</v>
      </c>
      <c r="C18695">
        <v>38.462692261000001</v>
      </c>
    </row>
    <row r="18696" spans="1:3" x14ac:dyDescent="0.25">
      <c r="A18696">
        <v>16496</v>
      </c>
      <c r="B18696" s="1">
        <f>DATE(2045,3,1) + TIME(0,0,0)</f>
        <v>53022</v>
      </c>
      <c r="C18696">
        <v>38.468883513999998</v>
      </c>
    </row>
    <row r="18697" spans="1:3" x14ac:dyDescent="0.25">
      <c r="A18697">
        <v>16527</v>
      </c>
      <c r="B18697" s="1">
        <f>DATE(2045,4,1) + TIME(0,0,0)</f>
        <v>53053</v>
      </c>
      <c r="C18697">
        <v>38.475723266999999</v>
      </c>
    </row>
    <row r="18698" spans="1:3" x14ac:dyDescent="0.25">
      <c r="A18698">
        <v>16557</v>
      </c>
      <c r="B18698" s="1">
        <f>DATE(2045,5,1) + TIME(0,0,0)</f>
        <v>53083</v>
      </c>
      <c r="C18698">
        <v>38.482334137000002</v>
      </c>
    </row>
    <row r="18699" spans="1:3" x14ac:dyDescent="0.25">
      <c r="A18699">
        <v>16588</v>
      </c>
      <c r="B18699" s="1">
        <f>DATE(2045,6,1) + TIME(0,0,0)</f>
        <v>53114</v>
      </c>
      <c r="C18699">
        <v>38.489158629999999</v>
      </c>
    </row>
    <row r="18700" spans="1:3" x14ac:dyDescent="0.25">
      <c r="A18700">
        <v>16618</v>
      </c>
      <c r="B18700" s="1">
        <f>DATE(2045,7,1) + TIME(0,0,0)</f>
        <v>53144</v>
      </c>
      <c r="C18700">
        <v>38.495750426999997</v>
      </c>
    </row>
    <row r="18701" spans="1:3" x14ac:dyDescent="0.25">
      <c r="A18701">
        <v>16649</v>
      </c>
      <c r="B18701" s="1">
        <f>DATE(2045,8,1) + TIME(0,0,0)</f>
        <v>53175</v>
      </c>
      <c r="C18701">
        <v>38.502552031999997</v>
      </c>
    </row>
    <row r="18702" spans="1:3" x14ac:dyDescent="0.25">
      <c r="A18702">
        <v>16680</v>
      </c>
      <c r="B18702" s="1">
        <f>DATE(2045,9,1) + TIME(0,0,0)</f>
        <v>53206</v>
      </c>
      <c r="C18702">
        <v>38.509346008000001</v>
      </c>
    </row>
    <row r="18703" spans="1:3" x14ac:dyDescent="0.25">
      <c r="A18703">
        <v>16710</v>
      </c>
      <c r="B18703" s="1">
        <f>DATE(2045,10,1) + TIME(0,0,0)</f>
        <v>53236</v>
      </c>
      <c r="C18703">
        <v>38.515911101999997</v>
      </c>
    </row>
    <row r="18704" spans="1:3" x14ac:dyDescent="0.25">
      <c r="A18704">
        <v>16741</v>
      </c>
      <c r="B18704" s="1">
        <f>DATE(2045,11,1) + TIME(0,0,0)</f>
        <v>53267</v>
      </c>
      <c r="C18704">
        <v>38.522682189999998</v>
      </c>
    </row>
    <row r="18705" spans="1:3" x14ac:dyDescent="0.25">
      <c r="A18705">
        <v>16771</v>
      </c>
      <c r="B18705" s="1">
        <f>DATE(2045,12,1) + TIME(0,0,0)</f>
        <v>53297</v>
      </c>
      <c r="C18705">
        <v>38.529232024999999</v>
      </c>
    </row>
    <row r="18706" spans="1:3" x14ac:dyDescent="0.25">
      <c r="A18706">
        <v>16802</v>
      </c>
      <c r="B18706" s="1">
        <f>DATE(2046,1,1) + TIME(0,0,0)</f>
        <v>53328</v>
      </c>
      <c r="C18706">
        <v>38.535984038999999</v>
      </c>
    </row>
    <row r="18707" spans="1:3" x14ac:dyDescent="0.25">
      <c r="A18707">
        <v>16833</v>
      </c>
      <c r="B18707" s="1">
        <f>DATE(2046,2,1) + TIME(0,0,0)</f>
        <v>53359</v>
      </c>
      <c r="C18707">
        <v>38.542728424000003</v>
      </c>
    </row>
    <row r="18708" spans="1:3" x14ac:dyDescent="0.25">
      <c r="A18708">
        <v>16861</v>
      </c>
      <c r="B18708" s="1">
        <f>DATE(2046,3,1) + TIME(0,0,0)</f>
        <v>53387</v>
      </c>
      <c r="C18708">
        <v>38.548812865999999</v>
      </c>
    </row>
    <row r="18709" spans="1:3" x14ac:dyDescent="0.25">
      <c r="A18709">
        <v>16892</v>
      </c>
      <c r="B18709" s="1">
        <f>DATE(2046,4,1) + TIME(0,0,0)</f>
        <v>53418</v>
      </c>
      <c r="C18709">
        <v>38.555541992000002</v>
      </c>
    </row>
    <row r="18710" spans="1:3" x14ac:dyDescent="0.25">
      <c r="A18710">
        <v>16922</v>
      </c>
      <c r="B18710" s="1">
        <f>DATE(2046,5,1) + TIME(0,0,0)</f>
        <v>53448</v>
      </c>
      <c r="C18710">
        <v>38.562042236000003</v>
      </c>
    </row>
    <row r="18711" spans="1:3" x14ac:dyDescent="0.25">
      <c r="A18711">
        <v>16953</v>
      </c>
      <c r="B18711" s="1">
        <f>DATE(2046,6,1) + TIME(0,0,0)</f>
        <v>53479</v>
      </c>
      <c r="C18711">
        <v>38.568752289000003</v>
      </c>
    </row>
    <row r="18712" spans="1:3" x14ac:dyDescent="0.25">
      <c r="A18712">
        <v>16983</v>
      </c>
      <c r="B18712" s="1">
        <f>DATE(2046,7,1) + TIME(0,0,0)</f>
        <v>53509</v>
      </c>
      <c r="C18712">
        <v>38.575233459000003</v>
      </c>
    </row>
    <row r="18713" spans="1:3" x14ac:dyDescent="0.25">
      <c r="A18713">
        <v>17014</v>
      </c>
      <c r="B18713" s="1">
        <f>DATE(2046,8,1) + TIME(0,0,0)</f>
        <v>53540</v>
      </c>
      <c r="C18713">
        <v>38.581924438000001</v>
      </c>
    </row>
    <row r="18714" spans="1:3" x14ac:dyDescent="0.25">
      <c r="A18714">
        <v>17045</v>
      </c>
      <c r="B18714" s="1">
        <f>DATE(2046,9,1) + TIME(0,0,0)</f>
        <v>53571</v>
      </c>
      <c r="C18714">
        <v>38.588603972999998</v>
      </c>
    </row>
    <row r="18715" spans="1:3" x14ac:dyDescent="0.25">
      <c r="A18715">
        <v>17075</v>
      </c>
      <c r="B18715" s="1">
        <f>DATE(2046,10,1) + TIME(0,0,0)</f>
        <v>53601</v>
      </c>
      <c r="C18715">
        <v>38.595058440999999</v>
      </c>
    </row>
    <row r="18716" spans="1:3" x14ac:dyDescent="0.25">
      <c r="A18716">
        <v>17106</v>
      </c>
      <c r="B18716" s="1">
        <f>DATE(2046,11,1) + TIME(0,0,0)</f>
        <v>53632</v>
      </c>
      <c r="C18716">
        <v>38.601718902999998</v>
      </c>
    </row>
    <row r="18717" spans="1:3" x14ac:dyDescent="0.25">
      <c r="A18717">
        <v>17136</v>
      </c>
      <c r="B18717" s="1">
        <f>DATE(2046,12,1) + TIME(0,0,0)</f>
        <v>53662</v>
      </c>
      <c r="C18717">
        <v>38.608158111999998</v>
      </c>
    </row>
    <row r="18718" spans="1:3" x14ac:dyDescent="0.25">
      <c r="A18718">
        <v>17167</v>
      </c>
      <c r="B18718" s="1">
        <f>DATE(2047,1,1) + TIME(0,0,0)</f>
        <v>53693</v>
      </c>
      <c r="C18718">
        <v>38.614803314</v>
      </c>
    </row>
    <row r="18719" spans="1:3" x14ac:dyDescent="0.25">
      <c r="A18719">
        <v>17198</v>
      </c>
      <c r="B18719" s="1">
        <f>DATE(2047,2,1) + TIME(0,0,0)</f>
        <v>53724</v>
      </c>
      <c r="C18719">
        <v>38.621437073000003</v>
      </c>
    </row>
    <row r="18720" spans="1:3" x14ac:dyDescent="0.25">
      <c r="A18720">
        <v>17226</v>
      </c>
      <c r="B18720" s="1">
        <f>DATE(2047,3,1) + TIME(0,0,0)</f>
        <v>53752</v>
      </c>
      <c r="C18720">
        <v>38.627418517999999</v>
      </c>
    </row>
    <row r="18721" spans="1:3" x14ac:dyDescent="0.25">
      <c r="A18721">
        <v>17257</v>
      </c>
      <c r="B18721" s="1">
        <f>DATE(2047,4,1) + TIME(0,0,0)</f>
        <v>53783</v>
      </c>
      <c r="C18721">
        <v>38.634037018000001</v>
      </c>
    </row>
    <row r="18722" spans="1:3" x14ac:dyDescent="0.25">
      <c r="A18722">
        <v>17287</v>
      </c>
      <c r="B18722" s="1">
        <f>DATE(2047,5,1) + TIME(0,0,0)</f>
        <v>53813</v>
      </c>
      <c r="C18722">
        <v>38.640430449999997</v>
      </c>
    </row>
    <row r="18723" spans="1:3" x14ac:dyDescent="0.25">
      <c r="A18723">
        <v>17318</v>
      </c>
      <c r="B18723" s="1">
        <f>DATE(2047,6,1) + TIME(0,0,0)</f>
        <v>53844</v>
      </c>
      <c r="C18723">
        <v>38.647026062000002</v>
      </c>
    </row>
    <row r="18724" spans="1:3" x14ac:dyDescent="0.25">
      <c r="A18724">
        <v>17348</v>
      </c>
      <c r="B18724" s="1">
        <f>DATE(2047,7,1) + TIME(0,0,0)</f>
        <v>53874</v>
      </c>
      <c r="C18724">
        <v>38.653400421000001</v>
      </c>
    </row>
    <row r="18725" spans="1:3" x14ac:dyDescent="0.25">
      <c r="A18725">
        <v>17379</v>
      </c>
      <c r="B18725" s="1">
        <f>DATE(2047,8,1) + TIME(0,0,0)</f>
        <v>53905</v>
      </c>
      <c r="C18725">
        <v>38.659976958999998</v>
      </c>
    </row>
    <row r="18726" spans="1:3" x14ac:dyDescent="0.25">
      <c r="A18726">
        <v>17410</v>
      </c>
      <c r="B18726" s="1">
        <f>DATE(2047,9,1) + TIME(0,0,0)</f>
        <v>53936</v>
      </c>
      <c r="C18726">
        <v>38.666545868</v>
      </c>
    </row>
    <row r="18727" spans="1:3" x14ac:dyDescent="0.25">
      <c r="A18727">
        <v>17440</v>
      </c>
      <c r="B18727" s="1">
        <f>DATE(2047,10,1) + TIME(0,0,0)</f>
        <v>53966</v>
      </c>
      <c r="C18727">
        <v>38.672889709000003</v>
      </c>
    </row>
    <row r="18728" spans="1:3" x14ac:dyDescent="0.25">
      <c r="A18728">
        <v>17471</v>
      </c>
      <c r="B18728" s="1">
        <f>DATE(2047,11,1) + TIME(0,0,0)</f>
        <v>53997</v>
      </c>
      <c r="C18728">
        <v>38.679439545000001</v>
      </c>
    </row>
    <row r="18729" spans="1:3" x14ac:dyDescent="0.25">
      <c r="A18729">
        <v>17501</v>
      </c>
      <c r="B18729" s="1">
        <f>DATE(2047,12,1) + TIME(0,0,0)</f>
        <v>54027</v>
      </c>
      <c r="C18729">
        <v>38.685768127000003</v>
      </c>
    </row>
    <row r="18730" spans="1:3" x14ac:dyDescent="0.25">
      <c r="A18730">
        <v>17532</v>
      </c>
      <c r="B18730" s="1">
        <f>DATE(2048,1,1) + TIME(0,0,0)</f>
        <v>54058</v>
      </c>
      <c r="C18730">
        <v>38.692295074</v>
      </c>
    </row>
    <row r="18731" spans="1:3" x14ac:dyDescent="0.25">
      <c r="A18731">
        <v>17563</v>
      </c>
      <c r="B18731" s="1">
        <f>DATE(2048,2,1) + TIME(0,0,0)</f>
        <v>54089</v>
      </c>
      <c r="C18731">
        <v>38.698814392000003</v>
      </c>
    </row>
    <row r="18732" spans="1:3" x14ac:dyDescent="0.25">
      <c r="A18732">
        <v>17592</v>
      </c>
      <c r="B18732" s="1">
        <f>DATE(2048,3,1) + TIME(0,0,0)</f>
        <v>54118</v>
      </c>
      <c r="C18732">
        <v>38.704902648999997</v>
      </c>
    </row>
    <row r="18733" spans="1:3" x14ac:dyDescent="0.25">
      <c r="A18733">
        <v>17623</v>
      </c>
      <c r="B18733" s="1">
        <f>DATE(2048,4,1) + TIME(0,0,0)</f>
        <v>54149</v>
      </c>
      <c r="C18733">
        <v>38.711402892999999</v>
      </c>
    </row>
    <row r="18734" spans="1:3" x14ac:dyDescent="0.25">
      <c r="A18734">
        <v>17653</v>
      </c>
      <c r="B18734" s="1">
        <f>DATE(2048,5,1) + TIME(0,0,0)</f>
        <v>54179</v>
      </c>
      <c r="C18734">
        <v>38.717681884999998</v>
      </c>
    </row>
    <row r="18735" spans="1:3" x14ac:dyDescent="0.25">
      <c r="A18735">
        <v>17684</v>
      </c>
      <c r="B18735" s="1">
        <f>DATE(2048,6,1) + TIME(0,0,0)</f>
        <v>54210</v>
      </c>
      <c r="C18735">
        <v>38.724163054999998</v>
      </c>
    </row>
    <row r="18736" spans="1:3" x14ac:dyDescent="0.25">
      <c r="A18736">
        <v>17714</v>
      </c>
      <c r="B18736" s="1">
        <f>DATE(2048,7,1) + TIME(0,0,0)</f>
        <v>54240</v>
      </c>
      <c r="C18736">
        <v>38.730426788000003</v>
      </c>
    </row>
    <row r="18737" spans="1:3" x14ac:dyDescent="0.25">
      <c r="A18737">
        <v>17745</v>
      </c>
      <c r="B18737" s="1">
        <f>DATE(2048,8,1) + TIME(0,0,0)</f>
        <v>54271</v>
      </c>
      <c r="C18737">
        <v>38.736888884999999</v>
      </c>
    </row>
    <row r="18738" spans="1:3" x14ac:dyDescent="0.25">
      <c r="A18738">
        <v>17776</v>
      </c>
      <c r="B18738" s="1">
        <f>DATE(2048,9,1) + TIME(0,0,0)</f>
        <v>54302</v>
      </c>
      <c r="C18738">
        <v>38.743339538999997</v>
      </c>
    </row>
    <row r="18739" spans="1:3" x14ac:dyDescent="0.25">
      <c r="A18739">
        <v>17806</v>
      </c>
      <c r="B18739" s="1">
        <f>DATE(2048,10,1) + TIME(0,0,0)</f>
        <v>54332</v>
      </c>
      <c r="C18739">
        <v>38.749572753999999</v>
      </c>
    </row>
    <row r="18740" spans="1:3" x14ac:dyDescent="0.25">
      <c r="A18740">
        <v>17837</v>
      </c>
      <c r="B18740" s="1">
        <f>DATE(2048,11,1) + TIME(0,0,0)</f>
        <v>54363</v>
      </c>
      <c r="C18740">
        <v>38.756008147999999</v>
      </c>
    </row>
    <row r="18741" spans="1:3" x14ac:dyDescent="0.25">
      <c r="A18741">
        <v>17867</v>
      </c>
      <c r="B18741" s="1">
        <f>DATE(2048,12,1) + TIME(0,0,0)</f>
        <v>54393</v>
      </c>
      <c r="C18741">
        <v>38.762222289999997</v>
      </c>
    </row>
    <row r="18742" spans="1:3" x14ac:dyDescent="0.25">
      <c r="A18742">
        <v>17898</v>
      </c>
      <c r="B18742" s="1">
        <f>DATE(2049,1,1) + TIME(0,0,0)</f>
        <v>54424</v>
      </c>
      <c r="C18742">
        <v>38.768638611</v>
      </c>
    </row>
    <row r="18743" spans="1:3" x14ac:dyDescent="0.25">
      <c r="A18743">
        <v>17929</v>
      </c>
      <c r="B18743" s="1">
        <f>DATE(2049,2,1) + TIME(0,0,0)</f>
        <v>54455</v>
      </c>
      <c r="C18743">
        <v>38.775043488000001</v>
      </c>
    </row>
    <row r="18744" spans="1:3" x14ac:dyDescent="0.25">
      <c r="A18744">
        <v>17957</v>
      </c>
      <c r="B18744" s="1">
        <f>DATE(2049,3,1) + TIME(0,0,0)</f>
        <v>54483</v>
      </c>
      <c r="C18744">
        <v>38.780818939</v>
      </c>
    </row>
    <row r="18745" spans="1:3" x14ac:dyDescent="0.25">
      <c r="A18745">
        <v>17988</v>
      </c>
      <c r="B18745" s="1">
        <f>DATE(2049,4,1) + TIME(0,0,0)</f>
        <v>54514</v>
      </c>
      <c r="C18745">
        <v>38.787208557</v>
      </c>
    </row>
    <row r="18746" spans="1:3" x14ac:dyDescent="0.25">
      <c r="A18746">
        <v>18018</v>
      </c>
      <c r="B18746" s="1">
        <f>DATE(2049,5,1) + TIME(0,0,0)</f>
        <v>54544</v>
      </c>
      <c r="C18746">
        <v>38.793380737</v>
      </c>
    </row>
    <row r="18747" spans="1:3" x14ac:dyDescent="0.25">
      <c r="A18747">
        <v>18049</v>
      </c>
      <c r="B18747" s="1">
        <f>DATE(2049,6,1) + TIME(0,0,0)</f>
        <v>54575</v>
      </c>
      <c r="C18747">
        <v>38.799747467000003</v>
      </c>
    </row>
    <row r="18748" spans="1:3" x14ac:dyDescent="0.25">
      <c r="A18748">
        <v>18079</v>
      </c>
      <c r="B18748" s="1">
        <f>DATE(2049,7,1) + TIME(0,0,0)</f>
        <v>54605</v>
      </c>
      <c r="C18748">
        <v>38.805904388000002</v>
      </c>
    </row>
    <row r="18749" spans="1:3" x14ac:dyDescent="0.25">
      <c r="A18749">
        <v>18110</v>
      </c>
      <c r="B18749" s="1">
        <f>DATE(2049,8,1) + TIME(0,0,0)</f>
        <v>54636</v>
      </c>
      <c r="C18749">
        <v>38.812255858999997</v>
      </c>
    </row>
    <row r="18750" spans="1:3" x14ac:dyDescent="0.25">
      <c r="A18750">
        <v>18141</v>
      </c>
      <c r="B18750" s="1">
        <f>DATE(2049,9,1) + TIME(0,0,0)</f>
        <v>54667</v>
      </c>
      <c r="C18750">
        <v>38.818595885999997</v>
      </c>
    </row>
    <row r="18751" spans="1:3" x14ac:dyDescent="0.25">
      <c r="A18751">
        <v>18171</v>
      </c>
      <c r="B18751" s="1">
        <f>DATE(2049,10,1) + TIME(0,0,0)</f>
        <v>54697</v>
      </c>
      <c r="C18751">
        <v>38.824726105000003</v>
      </c>
    </row>
    <row r="18752" spans="1:3" x14ac:dyDescent="0.25">
      <c r="A18752">
        <v>18202</v>
      </c>
      <c r="B18752" s="1">
        <f>DATE(2049,11,1) + TIME(0,0,0)</f>
        <v>54728</v>
      </c>
      <c r="C18752">
        <v>38.831047058000003</v>
      </c>
    </row>
    <row r="18753" spans="1:3" x14ac:dyDescent="0.25">
      <c r="A18753">
        <v>18232</v>
      </c>
      <c r="B18753" s="1">
        <f>DATE(2049,12,1) + TIME(0,0,0)</f>
        <v>54758</v>
      </c>
      <c r="C18753">
        <v>38.837158203000001</v>
      </c>
    </row>
    <row r="18754" spans="1:3" x14ac:dyDescent="0.25">
      <c r="A18754">
        <v>18263</v>
      </c>
      <c r="B18754" s="1">
        <f>DATE(2050,1,1) + TIME(0,0,0)</f>
        <v>54789</v>
      </c>
      <c r="C18754">
        <v>38.843467711999999</v>
      </c>
    </row>
    <row r="18756" spans="1:3" x14ac:dyDescent="0.25">
      <c r="A18756" t="s">
        <v>34</v>
      </c>
    </row>
    <row r="18758" spans="1:3" x14ac:dyDescent="0.25">
      <c r="A18758" t="s">
        <v>1</v>
      </c>
      <c r="B18758" t="s">
        <v>2</v>
      </c>
      <c r="C18758" t="s">
        <v>3</v>
      </c>
    </row>
    <row r="18759" spans="1:3" x14ac:dyDescent="0.25">
      <c r="A18759">
        <v>0</v>
      </c>
      <c r="B18759" s="1">
        <f>DATE(2000,1,1) + TIME(0,0,0)</f>
        <v>36526</v>
      </c>
      <c r="C18759">
        <v>0</v>
      </c>
    </row>
    <row r="18760" spans="1:3" x14ac:dyDescent="0.25">
      <c r="A18760">
        <v>31</v>
      </c>
      <c r="B18760" s="1">
        <f>DATE(2000,2,1) + TIME(0,0,0)</f>
        <v>36557</v>
      </c>
      <c r="C18760">
        <v>3.9233469962999998</v>
      </c>
    </row>
    <row r="18761" spans="1:3" x14ac:dyDescent="0.25">
      <c r="A18761">
        <v>60</v>
      </c>
      <c r="B18761" s="1">
        <f>DATE(2000,3,1) + TIME(0,0,0)</f>
        <v>36586</v>
      </c>
      <c r="C18761">
        <v>7.9739160538</v>
      </c>
    </row>
    <row r="18762" spans="1:3" x14ac:dyDescent="0.25">
      <c r="A18762">
        <v>91</v>
      </c>
      <c r="B18762" s="1">
        <f>DATE(2000,4,1) + TIME(0,0,0)</f>
        <v>36617</v>
      </c>
      <c r="C18762">
        <v>11.308164596999999</v>
      </c>
    </row>
    <row r="18763" spans="1:3" x14ac:dyDescent="0.25">
      <c r="A18763">
        <v>121</v>
      </c>
      <c r="B18763" s="1">
        <f>DATE(2000,5,1) + TIME(0,0,0)</f>
        <v>36647</v>
      </c>
      <c r="C18763">
        <v>13.282582283</v>
      </c>
    </row>
    <row r="18764" spans="1:3" x14ac:dyDescent="0.25">
      <c r="A18764">
        <v>152</v>
      </c>
      <c r="B18764" s="1">
        <f>DATE(2000,6,1) + TIME(0,0,0)</f>
        <v>36678</v>
      </c>
      <c r="C18764">
        <v>14.703174591</v>
      </c>
    </row>
    <row r="18765" spans="1:3" x14ac:dyDescent="0.25">
      <c r="A18765">
        <v>182</v>
      </c>
      <c r="B18765" s="1">
        <f>DATE(2000,7,1) + TIME(0,0,0)</f>
        <v>36708</v>
      </c>
      <c r="C18765">
        <v>15.735285759</v>
      </c>
    </row>
    <row r="18766" spans="1:3" x14ac:dyDescent="0.25">
      <c r="A18766">
        <v>213</v>
      </c>
      <c r="B18766" s="1">
        <f>DATE(2000,8,1) + TIME(0,0,0)</f>
        <v>36739</v>
      </c>
      <c r="C18766">
        <v>16.594560623</v>
      </c>
    </row>
    <row r="18767" spans="1:3" x14ac:dyDescent="0.25">
      <c r="A18767">
        <v>244</v>
      </c>
      <c r="B18767" s="1">
        <f>DATE(2000,9,1) + TIME(0,0,0)</f>
        <v>36770</v>
      </c>
      <c r="C18767">
        <v>17.242069244</v>
      </c>
    </row>
    <row r="18768" spans="1:3" x14ac:dyDescent="0.25">
      <c r="A18768">
        <v>274</v>
      </c>
      <c r="B18768" s="1">
        <f>DATE(2000,10,1) + TIME(0,0,0)</f>
        <v>36800</v>
      </c>
      <c r="C18768">
        <v>17.723876953000001</v>
      </c>
    </row>
    <row r="18769" spans="1:3" x14ac:dyDescent="0.25">
      <c r="A18769">
        <v>305</v>
      </c>
      <c r="B18769" s="1">
        <f>DATE(2000,11,1) + TIME(0,0,0)</f>
        <v>36831</v>
      </c>
      <c r="C18769">
        <v>18.112039566</v>
      </c>
    </row>
    <row r="18770" spans="1:3" x14ac:dyDescent="0.25">
      <c r="A18770">
        <v>335</v>
      </c>
      <c r="B18770" s="1">
        <f>DATE(2000,12,1) + TIME(0,0,0)</f>
        <v>36861</v>
      </c>
      <c r="C18770">
        <v>18.422811507999999</v>
      </c>
    </row>
    <row r="18771" spans="1:3" x14ac:dyDescent="0.25">
      <c r="A18771">
        <v>366</v>
      </c>
      <c r="B18771" s="1">
        <f>DATE(2001,1,1) + TIME(0,0,0)</f>
        <v>36892</v>
      </c>
      <c r="C18771">
        <v>18.698232651000001</v>
      </c>
    </row>
    <row r="18772" spans="1:3" x14ac:dyDescent="0.25">
      <c r="A18772">
        <v>397</v>
      </c>
      <c r="B18772" s="1">
        <f>DATE(2001,2,1) + TIME(0,0,0)</f>
        <v>36923</v>
      </c>
      <c r="C18772">
        <v>18.941612244000002</v>
      </c>
    </row>
    <row r="18773" spans="1:3" x14ac:dyDescent="0.25">
      <c r="A18773">
        <v>425</v>
      </c>
      <c r="B18773" s="1">
        <f>DATE(2001,3,1) + TIME(0,0,0)</f>
        <v>36951</v>
      </c>
      <c r="C18773">
        <v>19.140954970999999</v>
      </c>
    </row>
    <row r="18774" spans="1:3" x14ac:dyDescent="0.25">
      <c r="A18774">
        <v>456</v>
      </c>
      <c r="B18774" s="1">
        <f>DATE(2001,4,1) + TIME(0,0,0)</f>
        <v>36982</v>
      </c>
      <c r="C18774">
        <v>19.345895766999998</v>
      </c>
    </row>
    <row r="18775" spans="1:3" x14ac:dyDescent="0.25">
      <c r="A18775">
        <v>486</v>
      </c>
      <c r="B18775" s="1">
        <f>DATE(2001,5,1) + TIME(0,0,0)</f>
        <v>37012</v>
      </c>
      <c r="C18775">
        <v>19.532814026</v>
      </c>
    </row>
    <row r="18776" spans="1:3" x14ac:dyDescent="0.25">
      <c r="A18776">
        <v>517</v>
      </c>
      <c r="B18776" s="1">
        <f>DATE(2001,6,1) + TIME(0,0,0)</f>
        <v>37043</v>
      </c>
      <c r="C18776">
        <v>19.718578339</v>
      </c>
    </row>
    <row r="18777" spans="1:3" x14ac:dyDescent="0.25">
      <c r="A18777">
        <v>547</v>
      </c>
      <c r="B18777" s="1">
        <f>DATE(2001,7,1) + TIME(0,0,0)</f>
        <v>37073</v>
      </c>
      <c r="C18777">
        <v>19.894533157000001</v>
      </c>
    </row>
    <row r="18778" spans="1:3" x14ac:dyDescent="0.25">
      <c r="A18778">
        <v>578</v>
      </c>
      <c r="B18778" s="1">
        <f>DATE(2001,8,1) + TIME(0,0,0)</f>
        <v>37104</v>
      </c>
      <c r="C18778">
        <v>20.073310851999999</v>
      </c>
    </row>
    <row r="18779" spans="1:3" x14ac:dyDescent="0.25">
      <c r="A18779">
        <v>609</v>
      </c>
      <c r="B18779" s="1">
        <f>DATE(2001,9,1) + TIME(0,0,0)</f>
        <v>37135</v>
      </c>
      <c r="C18779">
        <v>20.251293182000001</v>
      </c>
    </row>
    <row r="18780" spans="1:3" x14ac:dyDescent="0.25">
      <c r="A18780">
        <v>639</v>
      </c>
      <c r="B18780" s="1">
        <f>DATE(2001,10,1) + TIME(0,0,0)</f>
        <v>37165</v>
      </c>
      <c r="C18780">
        <v>20.422933577999999</v>
      </c>
    </row>
    <row r="18781" spans="1:3" x14ac:dyDescent="0.25">
      <c r="A18781">
        <v>670</v>
      </c>
      <c r="B18781" s="1">
        <f>DATE(2001,11,1) + TIME(0,0,0)</f>
        <v>37196</v>
      </c>
      <c r="C18781">
        <v>20.600818633999999</v>
      </c>
    </row>
    <row r="18782" spans="1:3" x14ac:dyDescent="0.25">
      <c r="A18782">
        <v>700</v>
      </c>
      <c r="B18782" s="1">
        <f>DATE(2001,12,1) + TIME(0,0,0)</f>
        <v>37226</v>
      </c>
      <c r="C18782">
        <v>20.773900986000001</v>
      </c>
    </row>
    <row r="18783" spans="1:3" x14ac:dyDescent="0.25">
      <c r="A18783">
        <v>731</v>
      </c>
      <c r="B18783" s="1">
        <f>DATE(2002,1,1) + TIME(0,0,0)</f>
        <v>37257</v>
      </c>
      <c r="C18783">
        <v>20.956258773999998</v>
      </c>
    </row>
    <row r="18784" spans="1:3" x14ac:dyDescent="0.25">
      <c r="A18784">
        <v>762</v>
      </c>
      <c r="B18784" s="1">
        <f>DATE(2002,2,1) + TIME(0,0,0)</f>
        <v>37288</v>
      </c>
      <c r="C18784">
        <v>21.143077850000001</v>
      </c>
    </row>
    <row r="18785" spans="1:3" x14ac:dyDescent="0.25">
      <c r="A18785">
        <v>790</v>
      </c>
      <c r="B18785" s="1">
        <f>DATE(2002,3,1) + TIME(0,0,0)</f>
        <v>37316</v>
      </c>
      <c r="C18785">
        <v>21.310026169</v>
      </c>
    </row>
    <row r="18786" spans="1:3" x14ac:dyDescent="0.25">
      <c r="A18786">
        <v>821</v>
      </c>
      <c r="B18786" s="1">
        <f>DATE(2002,4,1) + TIME(0,0,0)</f>
        <v>37347</v>
      </c>
      <c r="C18786">
        <v>21.487966536999998</v>
      </c>
    </row>
    <row r="18787" spans="1:3" x14ac:dyDescent="0.25">
      <c r="A18787">
        <v>851</v>
      </c>
      <c r="B18787" s="1">
        <f>DATE(2002,5,1) + TIME(0,0,0)</f>
        <v>37377</v>
      </c>
      <c r="C18787">
        <v>21.652933121</v>
      </c>
    </row>
    <row r="18788" spans="1:3" x14ac:dyDescent="0.25">
      <c r="A18788">
        <v>882</v>
      </c>
      <c r="B18788" s="1">
        <f>DATE(2002,6,1) + TIME(0,0,0)</f>
        <v>37408</v>
      </c>
      <c r="C18788">
        <v>21.81672287</v>
      </c>
    </row>
    <row r="18789" spans="1:3" x14ac:dyDescent="0.25">
      <c r="A18789">
        <v>912</v>
      </c>
      <c r="B18789" s="1">
        <f>DATE(2002,7,1) + TIME(0,0,0)</f>
        <v>37438</v>
      </c>
      <c r="C18789">
        <v>21.968996048000001</v>
      </c>
    </row>
    <row r="18790" spans="1:3" x14ac:dyDescent="0.25">
      <c r="A18790">
        <v>943</v>
      </c>
      <c r="B18790" s="1">
        <f>DATE(2002,8,1) + TIME(0,0,0)</f>
        <v>37469</v>
      </c>
      <c r="C18790">
        <v>22.119625092</v>
      </c>
    </row>
    <row r="18791" spans="1:3" x14ac:dyDescent="0.25">
      <c r="A18791">
        <v>974</v>
      </c>
      <c r="B18791" s="1">
        <f>DATE(2002,9,1) + TIME(0,0,0)</f>
        <v>37500</v>
      </c>
      <c r="C18791">
        <v>22.263118744</v>
      </c>
    </row>
    <row r="18792" spans="1:3" x14ac:dyDescent="0.25">
      <c r="A18792">
        <v>1004</v>
      </c>
      <c r="B18792" s="1">
        <f>DATE(2002,10,1) + TIME(0,0,0)</f>
        <v>37530</v>
      </c>
      <c r="C18792">
        <v>22.396083831999999</v>
      </c>
    </row>
    <row r="18793" spans="1:3" x14ac:dyDescent="0.25">
      <c r="A18793">
        <v>1035</v>
      </c>
      <c r="B18793" s="1">
        <f>DATE(2002,11,1) + TIME(0,0,0)</f>
        <v>37561</v>
      </c>
      <c r="C18793">
        <v>22.527351378999999</v>
      </c>
    </row>
    <row r="18794" spans="1:3" x14ac:dyDescent="0.25">
      <c r="A18794">
        <v>1065</v>
      </c>
      <c r="B18794" s="1">
        <f>DATE(2002,12,1) + TIME(0,0,0)</f>
        <v>37591</v>
      </c>
      <c r="C18794">
        <v>22.647247314000001</v>
      </c>
    </row>
    <row r="18795" spans="1:3" x14ac:dyDescent="0.25">
      <c r="A18795">
        <v>1096</v>
      </c>
      <c r="B18795" s="1">
        <f>DATE(2003,1,1) + TIME(0,0,0)</f>
        <v>37622</v>
      </c>
      <c r="C18795">
        <v>22.762964248999999</v>
      </c>
    </row>
    <row r="18796" spans="1:3" x14ac:dyDescent="0.25">
      <c r="A18796">
        <v>1127</v>
      </c>
      <c r="B18796" s="1">
        <f>DATE(2003,2,1) + TIME(0,0,0)</f>
        <v>37653</v>
      </c>
      <c r="C18796">
        <v>22.869840622000002</v>
      </c>
    </row>
    <row r="18797" spans="1:3" x14ac:dyDescent="0.25">
      <c r="A18797">
        <v>1155</v>
      </c>
      <c r="B18797" s="1">
        <f>DATE(2003,3,1) + TIME(0,0,0)</f>
        <v>37681</v>
      </c>
      <c r="C18797">
        <v>22.95851326</v>
      </c>
    </row>
    <row r="18798" spans="1:3" x14ac:dyDescent="0.25">
      <c r="A18798">
        <v>1186</v>
      </c>
      <c r="B18798" s="1">
        <f>DATE(2003,4,1) + TIME(0,0,0)</f>
        <v>37712</v>
      </c>
      <c r="C18798">
        <v>23.048496245999999</v>
      </c>
    </row>
    <row r="18799" spans="1:3" x14ac:dyDescent="0.25">
      <c r="A18799">
        <v>1216</v>
      </c>
      <c r="B18799" s="1">
        <f>DATE(2003,5,1) + TIME(0,0,0)</f>
        <v>37742</v>
      </c>
      <c r="C18799">
        <v>23.129173279</v>
      </c>
    </row>
    <row r="18800" spans="1:3" x14ac:dyDescent="0.25">
      <c r="A18800">
        <v>1247</v>
      </c>
      <c r="B18800" s="1">
        <f>DATE(2003,6,1) + TIME(0,0,0)</f>
        <v>37773</v>
      </c>
      <c r="C18800">
        <v>23.207151412999998</v>
      </c>
    </row>
    <row r="18801" spans="1:3" x14ac:dyDescent="0.25">
      <c r="A18801">
        <v>1277</v>
      </c>
      <c r="B18801" s="1">
        <f>DATE(2003,7,1) + TIME(0,0,0)</f>
        <v>37803</v>
      </c>
      <c r="C18801">
        <v>23.278432846000001</v>
      </c>
    </row>
    <row r="18802" spans="1:3" x14ac:dyDescent="0.25">
      <c r="A18802">
        <v>1308</v>
      </c>
      <c r="B18802" s="1">
        <f>DATE(2003,8,1) + TIME(0,0,0)</f>
        <v>37834</v>
      </c>
      <c r="C18802">
        <v>23.34847641</v>
      </c>
    </row>
    <row r="18803" spans="1:3" x14ac:dyDescent="0.25">
      <c r="A18803">
        <v>1339</v>
      </c>
      <c r="B18803" s="1">
        <f>DATE(2003,9,1) + TIME(0,0,0)</f>
        <v>37865</v>
      </c>
      <c r="C18803">
        <v>23.414979935000002</v>
      </c>
    </row>
    <row r="18804" spans="1:3" x14ac:dyDescent="0.25">
      <c r="A18804">
        <v>1369</v>
      </c>
      <c r="B18804" s="1">
        <f>DATE(2003,10,1) + TIME(0,0,0)</f>
        <v>37895</v>
      </c>
      <c r="C18804">
        <v>23.476177216</v>
      </c>
    </row>
    <row r="18805" spans="1:3" x14ac:dyDescent="0.25">
      <c r="A18805">
        <v>1400</v>
      </c>
      <c r="B18805" s="1">
        <f>DATE(2003,11,1) + TIME(0,0,0)</f>
        <v>37926</v>
      </c>
      <c r="C18805">
        <v>23.536460876</v>
      </c>
    </row>
    <row r="18806" spans="1:3" x14ac:dyDescent="0.25">
      <c r="A18806">
        <v>1430</v>
      </c>
      <c r="B18806" s="1">
        <f>DATE(2003,12,1) + TIME(0,0,0)</f>
        <v>37956</v>
      </c>
      <c r="C18806">
        <v>23.592102051000001</v>
      </c>
    </row>
    <row r="18807" spans="1:3" x14ac:dyDescent="0.25">
      <c r="A18807">
        <v>1461</v>
      </c>
      <c r="B18807" s="1">
        <f>DATE(2004,1,1) + TIME(0,0,0)</f>
        <v>37987</v>
      </c>
      <c r="C18807">
        <v>23.646936416999999</v>
      </c>
    </row>
    <row r="18808" spans="1:3" x14ac:dyDescent="0.25">
      <c r="A18808">
        <v>1492</v>
      </c>
      <c r="B18808" s="1">
        <f>DATE(2004,2,1) + TIME(0,0,0)</f>
        <v>38018</v>
      </c>
      <c r="C18808">
        <v>23.699167251999999</v>
      </c>
    </row>
    <row r="18809" spans="1:3" x14ac:dyDescent="0.25">
      <c r="A18809">
        <v>1521</v>
      </c>
      <c r="B18809" s="1">
        <f>DATE(2004,3,1) + TIME(0,0,0)</f>
        <v>38047</v>
      </c>
      <c r="C18809">
        <v>23.745761870999999</v>
      </c>
    </row>
    <row r="18810" spans="1:3" x14ac:dyDescent="0.25">
      <c r="A18810">
        <v>1552</v>
      </c>
      <c r="B18810" s="1">
        <f>DATE(2004,4,1) + TIME(0,0,0)</f>
        <v>38078</v>
      </c>
      <c r="C18810">
        <v>23.793638228999999</v>
      </c>
    </row>
    <row r="18811" spans="1:3" x14ac:dyDescent="0.25">
      <c r="A18811">
        <v>1582</v>
      </c>
      <c r="B18811" s="1">
        <f>DATE(2004,5,1) + TIME(0,0,0)</f>
        <v>38108</v>
      </c>
      <c r="C18811">
        <v>23.838216782</v>
      </c>
    </row>
    <row r="18812" spans="1:3" x14ac:dyDescent="0.25">
      <c r="A18812">
        <v>1613</v>
      </c>
      <c r="B18812" s="1">
        <f>DATE(2004,6,1) + TIME(0,0,0)</f>
        <v>38139</v>
      </c>
      <c r="C18812">
        <v>23.882211685000001</v>
      </c>
    </row>
    <row r="18813" spans="1:3" x14ac:dyDescent="0.25">
      <c r="A18813">
        <v>1643</v>
      </c>
      <c r="B18813" s="1">
        <f>DATE(2004,7,1) + TIME(0,0,0)</f>
        <v>38169</v>
      </c>
      <c r="C18813">
        <v>23.922828674000002</v>
      </c>
    </row>
    <row r="18814" spans="1:3" x14ac:dyDescent="0.25">
      <c r="A18814">
        <v>1674</v>
      </c>
      <c r="B18814" s="1">
        <f>DATE(2004,8,1) + TIME(0,0,0)</f>
        <v>38200</v>
      </c>
      <c r="C18814">
        <v>23.962869644000001</v>
      </c>
    </row>
    <row r="18815" spans="1:3" x14ac:dyDescent="0.25">
      <c r="A18815">
        <v>1705</v>
      </c>
      <c r="B18815" s="1">
        <f>DATE(2004,9,1) + TIME(0,0,0)</f>
        <v>38231</v>
      </c>
      <c r="C18815">
        <v>24.000999450999998</v>
      </c>
    </row>
    <row r="18816" spans="1:3" x14ac:dyDescent="0.25">
      <c r="A18816">
        <v>1735</v>
      </c>
      <c r="B18816" s="1">
        <f>DATE(2004,10,1) + TIME(0,0,0)</f>
        <v>38261</v>
      </c>
      <c r="C18816">
        <v>24.03613472</v>
      </c>
    </row>
    <row r="18817" spans="1:3" x14ac:dyDescent="0.25">
      <c r="A18817">
        <v>1766</v>
      </c>
      <c r="B18817" s="1">
        <f>DATE(2004,11,1) + TIME(0,0,0)</f>
        <v>38292</v>
      </c>
      <c r="C18817">
        <v>24.070678710999999</v>
      </c>
    </row>
    <row r="18818" spans="1:3" x14ac:dyDescent="0.25">
      <c r="A18818">
        <v>1796</v>
      </c>
      <c r="B18818" s="1">
        <f>DATE(2004,12,1) + TIME(0,0,0)</f>
        <v>38322</v>
      </c>
      <c r="C18818">
        <v>24.102460861000001</v>
      </c>
    </row>
    <row r="18819" spans="1:3" x14ac:dyDescent="0.25">
      <c r="A18819">
        <v>1827</v>
      </c>
      <c r="B18819" s="1">
        <f>DATE(2005,1,1) + TIME(0,0,0)</f>
        <v>38353</v>
      </c>
      <c r="C18819">
        <v>24.133672713999999</v>
      </c>
    </row>
    <row r="18820" spans="1:3" x14ac:dyDescent="0.25">
      <c r="A18820">
        <v>1858</v>
      </c>
      <c r="B18820" s="1">
        <f>DATE(2005,2,1) + TIME(0,0,0)</f>
        <v>38384</v>
      </c>
      <c r="C18820">
        <v>24.163312911999999</v>
      </c>
    </row>
    <row r="18821" spans="1:3" x14ac:dyDescent="0.25">
      <c r="A18821">
        <v>1886</v>
      </c>
      <c r="B18821" s="1">
        <f>DATE(2005,3,1) + TIME(0,0,0)</f>
        <v>38412</v>
      </c>
      <c r="C18821">
        <v>24.188812255999999</v>
      </c>
    </row>
    <row r="18822" spans="1:3" x14ac:dyDescent="0.25">
      <c r="A18822">
        <v>1917</v>
      </c>
      <c r="B18822" s="1">
        <f>DATE(2005,4,1) + TIME(0,0,0)</f>
        <v>38443</v>
      </c>
      <c r="C18822">
        <v>24.215717315999999</v>
      </c>
    </row>
    <row r="18823" spans="1:3" x14ac:dyDescent="0.25">
      <c r="A18823">
        <v>1947</v>
      </c>
      <c r="B18823" s="1">
        <f>DATE(2005,5,1) + TIME(0,0,0)</f>
        <v>38473</v>
      </c>
      <c r="C18823">
        <v>24.240514755</v>
      </c>
    </row>
    <row r="18824" spans="1:3" x14ac:dyDescent="0.25">
      <c r="A18824">
        <v>1978</v>
      </c>
      <c r="B18824" s="1">
        <f>DATE(2005,6,1) + TIME(0,0,0)</f>
        <v>38504</v>
      </c>
      <c r="C18824">
        <v>24.264944076999999</v>
      </c>
    </row>
    <row r="18825" spans="1:3" x14ac:dyDescent="0.25">
      <c r="A18825">
        <v>2008</v>
      </c>
      <c r="B18825" s="1">
        <f>DATE(2005,7,1) + TIME(0,0,0)</f>
        <v>38534</v>
      </c>
      <c r="C18825">
        <v>24.287614821999998</v>
      </c>
    </row>
    <row r="18826" spans="1:3" x14ac:dyDescent="0.25">
      <c r="A18826">
        <v>2039</v>
      </c>
      <c r="B18826" s="1">
        <f>DATE(2005,8,1) + TIME(0,0,0)</f>
        <v>38565</v>
      </c>
      <c r="C18826">
        <v>24.310348511000001</v>
      </c>
    </row>
    <row r="18827" spans="1:3" x14ac:dyDescent="0.25">
      <c r="A18827">
        <v>2070</v>
      </c>
      <c r="B18827" s="1">
        <f>DATE(2005,9,1) + TIME(0,0,0)</f>
        <v>38596</v>
      </c>
      <c r="C18827">
        <v>24.332529067999999</v>
      </c>
    </row>
    <row r="18828" spans="1:3" x14ac:dyDescent="0.25">
      <c r="A18828">
        <v>2100</v>
      </c>
      <c r="B18828" s="1">
        <f>DATE(2005,10,1) + TIME(0,0,0)</f>
        <v>38626</v>
      </c>
      <c r="C18828">
        <v>24.353498459000001</v>
      </c>
    </row>
    <row r="18829" spans="1:3" x14ac:dyDescent="0.25">
      <c r="A18829">
        <v>2131</v>
      </c>
      <c r="B18829" s="1">
        <f>DATE(2005,11,1) + TIME(0,0,0)</f>
        <v>38657</v>
      </c>
      <c r="C18829">
        <v>24.374652863000001</v>
      </c>
    </row>
    <row r="18830" spans="1:3" x14ac:dyDescent="0.25">
      <c r="A18830">
        <v>2161</v>
      </c>
      <c r="B18830" s="1">
        <f>DATE(2005,12,1) + TIME(0,0,0)</f>
        <v>38687</v>
      </c>
      <c r="C18830">
        <v>24.394624709999999</v>
      </c>
    </row>
    <row r="18831" spans="1:3" x14ac:dyDescent="0.25">
      <c r="A18831">
        <v>2192</v>
      </c>
      <c r="B18831" s="1">
        <f>DATE(2006,1,1) + TIME(0,0,0)</f>
        <v>38718</v>
      </c>
      <c r="C18831">
        <v>24.414705275999999</v>
      </c>
    </row>
    <row r="18832" spans="1:3" x14ac:dyDescent="0.25">
      <c r="A18832">
        <v>2223</v>
      </c>
      <c r="B18832" s="1">
        <f>DATE(2006,2,1) + TIME(0,0,0)</f>
        <v>38749</v>
      </c>
      <c r="C18832">
        <v>24.434150696</v>
      </c>
    </row>
    <row r="18833" spans="1:3" x14ac:dyDescent="0.25">
      <c r="A18833">
        <v>2251</v>
      </c>
      <c r="B18833" s="1">
        <f>DATE(2006,3,1) + TIME(0,0,0)</f>
        <v>38777</v>
      </c>
      <c r="C18833">
        <v>24.451253891</v>
      </c>
    </row>
    <row r="18834" spans="1:3" x14ac:dyDescent="0.25">
      <c r="A18834">
        <v>2282</v>
      </c>
      <c r="B18834" s="1">
        <f>DATE(2006,4,1) + TIME(0,0,0)</f>
        <v>38808</v>
      </c>
      <c r="C18834">
        <v>24.469734192000001</v>
      </c>
    </row>
    <row r="18835" spans="1:3" x14ac:dyDescent="0.25">
      <c r="A18835">
        <v>2312</v>
      </c>
      <c r="B18835" s="1">
        <f>DATE(2006,5,1) + TIME(0,0,0)</f>
        <v>38838</v>
      </c>
      <c r="C18835">
        <v>24.487195968999998</v>
      </c>
    </row>
    <row r="18836" spans="1:3" x14ac:dyDescent="0.25">
      <c r="A18836">
        <v>2343</v>
      </c>
      <c r="B18836" s="1">
        <f>DATE(2006,6,1) + TIME(0,0,0)</f>
        <v>38869</v>
      </c>
      <c r="C18836">
        <v>24.504837036000001</v>
      </c>
    </row>
    <row r="18837" spans="1:3" x14ac:dyDescent="0.25">
      <c r="A18837">
        <v>2373</v>
      </c>
      <c r="B18837" s="1">
        <f>DATE(2006,7,1) + TIME(0,0,0)</f>
        <v>38899</v>
      </c>
      <c r="C18837">
        <v>24.521547318</v>
      </c>
    </row>
    <row r="18838" spans="1:3" x14ac:dyDescent="0.25">
      <c r="A18838">
        <v>2404</v>
      </c>
      <c r="B18838" s="1">
        <f>DATE(2006,8,1) + TIME(0,0,0)</f>
        <v>38930</v>
      </c>
      <c r="C18838">
        <v>24.538473129</v>
      </c>
    </row>
    <row r="18839" spans="1:3" x14ac:dyDescent="0.25">
      <c r="A18839">
        <v>2435</v>
      </c>
      <c r="B18839" s="1">
        <f>DATE(2006,9,1) + TIME(0,0,0)</f>
        <v>38961</v>
      </c>
      <c r="C18839">
        <v>24.555082321</v>
      </c>
    </row>
    <row r="18840" spans="1:3" x14ac:dyDescent="0.25">
      <c r="A18840">
        <v>2465</v>
      </c>
      <c r="B18840" s="1">
        <f>DATE(2006,10,1) + TIME(0,0,0)</f>
        <v>38991</v>
      </c>
      <c r="C18840">
        <v>24.570878983</v>
      </c>
    </row>
    <row r="18841" spans="1:3" x14ac:dyDescent="0.25">
      <c r="A18841">
        <v>2496</v>
      </c>
      <c r="B18841" s="1">
        <f>DATE(2006,11,1) + TIME(0,0,0)</f>
        <v>39022</v>
      </c>
      <c r="C18841">
        <v>24.586944580000001</v>
      </c>
    </row>
    <row r="18842" spans="1:3" x14ac:dyDescent="0.25">
      <c r="A18842">
        <v>2526</v>
      </c>
      <c r="B18842" s="1">
        <f>DATE(2006,12,1) + TIME(0,0,0)</f>
        <v>39052</v>
      </c>
      <c r="C18842">
        <v>24.602268218999999</v>
      </c>
    </row>
    <row r="18843" spans="1:3" x14ac:dyDescent="0.25">
      <c r="A18843">
        <v>2557</v>
      </c>
      <c r="B18843" s="1">
        <f>DATE(2007,1,1) + TIME(0,0,0)</f>
        <v>39083</v>
      </c>
      <c r="C18843">
        <v>24.617895126000001</v>
      </c>
    </row>
    <row r="18844" spans="1:3" x14ac:dyDescent="0.25">
      <c r="A18844">
        <v>2588</v>
      </c>
      <c r="B18844" s="1">
        <f>DATE(2007,2,1) + TIME(0,0,0)</f>
        <v>39114</v>
      </c>
      <c r="C18844">
        <v>24.633333206</v>
      </c>
    </row>
    <row r="18845" spans="1:3" x14ac:dyDescent="0.25">
      <c r="A18845">
        <v>2616</v>
      </c>
      <c r="B18845" s="1">
        <f>DATE(2007,3,1) + TIME(0,0,0)</f>
        <v>39142</v>
      </c>
      <c r="C18845">
        <v>24.647132874</v>
      </c>
    </row>
    <row r="18846" spans="1:3" x14ac:dyDescent="0.25">
      <c r="A18846">
        <v>2647</v>
      </c>
      <c r="B18846" s="1">
        <f>DATE(2007,4,1) + TIME(0,0,0)</f>
        <v>39173</v>
      </c>
      <c r="C18846">
        <v>24.662269592000001</v>
      </c>
    </row>
    <row r="18847" spans="1:3" x14ac:dyDescent="0.25">
      <c r="A18847">
        <v>2677</v>
      </c>
      <c r="B18847" s="1">
        <f>DATE(2007,5,1) + TIME(0,0,0)</f>
        <v>39203</v>
      </c>
      <c r="C18847">
        <v>24.676792145</v>
      </c>
    </row>
    <row r="18848" spans="1:3" x14ac:dyDescent="0.25">
      <c r="A18848">
        <v>2708</v>
      </c>
      <c r="B18848" s="1">
        <f>DATE(2007,6,1) + TIME(0,0,0)</f>
        <v>39234</v>
      </c>
      <c r="C18848">
        <v>24.69168663</v>
      </c>
    </row>
    <row r="18849" spans="1:3" x14ac:dyDescent="0.25">
      <c r="A18849">
        <v>2738</v>
      </c>
      <c r="B18849" s="1">
        <f>DATE(2007,7,1) + TIME(0,0,0)</f>
        <v>39264</v>
      </c>
      <c r="C18849">
        <v>24.706007004</v>
      </c>
    </row>
    <row r="18850" spans="1:3" x14ac:dyDescent="0.25">
      <c r="A18850">
        <v>2769</v>
      </c>
      <c r="B18850" s="1">
        <f>DATE(2007,8,1) + TIME(0,0,0)</f>
        <v>39295</v>
      </c>
      <c r="C18850">
        <v>24.720720290999999</v>
      </c>
    </row>
    <row r="18851" spans="1:3" x14ac:dyDescent="0.25">
      <c r="A18851">
        <v>2800</v>
      </c>
      <c r="B18851" s="1">
        <f>DATE(2007,9,1) + TIME(0,0,0)</f>
        <v>39326</v>
      </c>
      <c r="C18851">
        <v>24.735361098999999</v>
      </c>
    </row>
    <row r="18852" spans="1:3" x14ac:dyDescent="0.25">
      <c r="A18852">
        <v>2830</v>
      </c>
      <c r="B18852" s="1">
        <f>DATE(2007,10,1) + TIME(0,0,0)</f>
        <v>39356</v>
      </c>
      <c r="C18852">
        <v>24.749469757</v>
      </c>
    </row>
    <row r="18853" spans="1:3" x14ac:dyDescent="0.25">
      <c r="A18853">
        <v>2861</v>
      </c>
      <c r="B18853" s="1">
        <f>DATE(2007,11,1) + TIME(0,0,0)</f>
        <v>39387</v>
      </c>
      <c r="C18853">
        <v>24.763999939000001</v>
      </c>
    </row>
    <row r="18854" spans="1:3" x14ac:dyDescent="0.25">
      <c r="A18854">
        <v>2891</v>
      </c>
      <c r="B18854" s="1">
        <f>DATE(2007,12,1) + TIME(0,0,0)</f>
        <v>39417</v>
      </c>
      <c r="C18854">
        <v>24.778022765999999</v>
      </c>
    </row>
    <row r="18855" spans="1:3" x14ac:dyDescent="0.25">
      <c r="A18855">
        <v>2922</v>
      </c>
      <c r="B18855" s="1">
        <f>DATE(2008,1,1) + TIME(0,0,0)</f>
        <v>39448</v>
      </c>
      <c r="C18855">
        <v>24.792482375999999</v>
      </c>
    </row>
    <row r="18856" spans="1:3" x14ac:dyDescent="0.25">
      <c r="A18856">
        <v>2953</v>
      </c>
      <c r="B18856" s="1">
        <f>DATE(2008,2,1) + TIME(0,0,0)</f>
        <v>39479</v>
      </c>
      <c r="C18856">
        <v>24.806915282999999</v>
      </c>
    </row>
    <row r="18857" spans="1:3" x14ac:dyDescent="0.25">
      <c r="A18857">
        <v>2982</v>
      </c>
      <c r="B18857" s="1">
        <f>DATE(2008,3,1) + TIME(0,0,0)</f>
        <v>39508</v>
      </c>
      <c r="C18857">
        <v>24.820402144999999</v>
      </c>
    </row>
    <row r="18858" spans="1:3" x14ac:dyDescent="0.25">
      <c r="A18858">
        <v>3013</v>
      </c>
      <c r="B18858" s="1">
        <f>DATE(2008,4,1) + TIME(0,0,0)</f>
        <v>39539</v>
      </c>
      <c r="C18858">
        <v>24.834808349999999</v>
      </c>
    </row>
    <row r="18859" spans="1:3" x14ac:dyDescent="0.25">
      <c r="A18859">
        <v>3043</v>
      </c>
      <c r="B18859" s="1">
        <f>DATE(2008,5,1) + TIME(0,0,0)</f>
        <v>39569</v>
      </c>
      <c r="C18859">
        <v>24.848743439</v>
      </c>
    </row>
    <row r="18860" spans="1:3" x14ac:dyDescent="0.25">
      <c r="A18860">
        <v>3074</v>
      </c>
      <c r="B18860" s="1">
        <f>DATE(2008,6,1) + TIME(0,0,0)</f>
        <v>39600</v>
      </c>
      <c r="C18860">
        <v>24.863142014000001</v>
      </c>
    </row>
    <row r="18861" spans="1:3" x14ac:dyDescent="0.25">
      <c r="A18861">
        <v>3104</v>
      </c>
      <c r="B18861" s="1">
        <f>DATE(2008,7,1) + TIME(0,0,0)</f>
        <v>39630</v>
      </c>
      <c r="C18861">
        <v>24.877079009999999</v>
      </c>
    </row>
    <row r="18862" spans="1:3" x14ac:dyDescent="0.25">
      <c r="A18862">
        <v>3135</v>
      </c>
      <c r="B18862" s="1">
        <f>DATE(2008,8,1) + TIME(0,0,0)</f>
        <v>39661</v>
      </c>
      <c r="C18862">
        <v>24.891490936</v>
      </c>
    </row>
    <row r="18863" spans="1:3" x14ac:dyDescent="0.25">
      <c r="A18863">
        <v>3166</v>
      </c>
      <c r="B18863" s="1">
        <f>DATE(2008,9,1) + TIME(0,0,0)</f>
        <v>39692</v>
      </c>
      <c r="C18863">
        <v>24.905910492</v>
      </c>
    </row>
    <row r="18864" spans="1:3" x14ac:dyDescent="0.25">
      <c r="A18864">
        <v>3196</v>
      </c>
      <c r="B18864" s="1">
        <f>DATE(2008,10,1) + TIME(0,0,0)</f>
        <v>39722</v>
      </c>
      <c r="C18864">
        <v>24.919879912999999</v>
      </c>
    </row>
    <row r="18865" spans="1:3" x14ac:dyDescent="0.25">
      <c r="A18865">
        <v>3227</v>
      </c>
      <c r="B18865" s="1">
        <f>DATE(2008,11,1) + TIME(0,0,0)</f>
        <v>39753</v>
      </c>
      <c r="C18865">
        <v>24.934329987000002</v>
      </c>
    </row>
    <row r="18866" spans="1:3" x14ac:dyDescent="0.25">
      <c r="A18866">
        <v>3257</v>
      </c>
      <c r="B18866" s="1">
        <f>DATE(2008,12,1) + TIME(0,0,0)</f>
        <v>39783</v>
      </c>
      <c r="C18866">
        <v>24.948329926</v>
      </c>
    </row>
    <row r="18867" spans="1:3" x14ac:dyDescent="0.25">
      <c r="A18867">
        <v>3288</v>
      </c>
      <c r="B18867" s="1">
        <f>DATE(2009,1,1) + TIME(0,0,0)</f>
        <v>39814</v>
      </c>
      <c r="C18867">
        <v>24.962816237999998</v>
      </c>
    </row>
    <row r="18868" spans="1:3" x14ac:dyDescent="0.25">
      <c r="A18868">
        <v>3319</v>
      </c>
      <c r="B18868" s="1">
        <f>DATE(2009,2,1) + TIME(0,0,0)</f>
        <v>39845</v>
      </c>
      <c r="C18868">
        <v>24.977323532</v>
      </c>
    </row>
    <row r="18869" spans="1:3" x14ac:dyDescent="0.25">
      <c r="A18869">
        <v>3347</v>
      </c>
      <c r="B18869" s="1">
        <f>DATE(2009,3,1) + TIME(0,0,0)</f>
        <v>39873</v>
      </c>
      <c r="C18869">
        <v>24.990446090999999</v>
      </c>
    </row>
    <row r="18870" spans="1:3" x14ac:dyDescent="0.25">
      <c r="A18870">
        <v>3378</v>
      </c>
      <c r="B18870" s="1">
        <f>DATE(2009,4,1) + TIME(0,0,0)</f>
        <v>39904</v>
      </c>
      <c r="C18870">
        <v>25.004997252999999</v>
      </c>
    </row>
    <row r="18871" spans="1:3" x14ac:dyDescent="0.25">
      <c r="A18871">
        <v>3408</v>
      </c>
      <c r="B18871" s="1">
        <f>DATE(2009,5,1) + TIME(0,0,0)</f>
        <v>39934</v>
      </c>
      <c r="C18871">
        <v>25.019100189</v>
      </c>
    </row>
    <row r="18872" spans="1:3" x14ac:dyDescent="0.25">
      <c r="A18872">
        <v>3439</v>
      </c>
      <c r="B18872" s="1">
        <f>DATE(2009,6,1) + TIME(0,0,0)</f>
        <v>39965</v>
      </c>
      <c r="C18872">
        <v>25.033699036000002</v>
      </c>
    </row>
    <row r="18873" spans="1:3" x14ac:dyDescent="0.25">
      <c r="A18873">
        <v>3469</v>
      </c>
      <c r="B18873" s="1">
        <f>DATE(2009,7,1) + TIME(0,0,0)</f>
        <v>39995</v>
      </c>
      <c r="C18873">
        <v>25.047849655</v>
      </c>
    </row>
    <row r="18874" spans="1:3" x14ac:dyDescent="0.25">
      <c r="A18874">
        <v>3500</v>
      </c>
      <c r="B18874" s="1">
        <f>DATE(2009,8,1) + TIME(0,0,0)</f>
        <v>40026</v>
      </c>
      <c r="C18874">
        <v>25.0625</v>
      </c>
    </row>
    <row r="18875" spans="1:3" x14ac:dyDescent="0.25">
      <c r="A18875">
        <v>3531</v>
      </c>
      <c r="B18875" s="1">
        <f>DATE(2009,9,1) + TIME(0,0,0)</f>
        <v>40057</v>
      </c>
      <c r="C18875">
        <v>25.077175140000001</v>
      </c>
    </row>
    <row r="18876" spans="1:3" x14ac:dyDescent="0.25">
      <c r="A18876">
        <v>3561</v>
      </c>
      <c r="B18876" s="1">
        <f>DATE(2009,10,1) + TIME(0,0,0)</f>
        <v>40087</v>
      </c>
      <c r="C18876">
        <v>25.091402054</v>
      </c>
    </row>
    <row r="18877" spans="1:3" x14ac:dyDescent="0.25">
      <c r="A18877">
        <v>3592</v>
      </c>
      <c r="B18877" s="1">
        <f>DATE(2009,11,1) + TIME(0,0,0)</f>
        <v>40118</v>
      </c>
      <c r="C18877">
        <v>25.106128692999999</v>
      </c>
    </row>
    <row r="18878" spans="1:3" x14ac:dyDescent="0.25">
      <c r="A18878">
        <v>3622</v>
      </c>
      <c r="B18878" s="1">
        <f>DATE(2009,12,1) + TIME(0,0,0)</f>
        <v>40148</v>
      </c>
      <c r="C18878">
        <v>25.120405197</v>
      </c>
    </row>
    <row r="18879" spans="1:3" x14ac:dyDescent="0.25">
      <c r="A18879">
        <v>3653</v>
      </c>
      <c r="B18879" s="1">
        <f>DATE(2010,1,1) + TIME(0,0,0)</f>
        <v>40179</v>
      </c>
      <c r="C18879">
        <v>25.135181426999999</v>
      </c>
    </row>
    <row r="18880" spans="1:3" x14ac:dyDescent="0.25">
      <c r="A18880">
        <v>3684</v>
      </c>
      <c r="B18880" s="1">
        <f>DATE(2010,2,1) + TIME(0,0,0)</f>
        <v>40210</v>
      </c>
      <c r="C18880">
        <v>25.149986266999999</v>
      </c>
    </row>
    <row r="18881" spans="1:3" x14ac:dyDescent="0.25">
      <c r="A18881">
        <v>3712</v>
      </c>
      <c r="B18881" s="1">
        <f>DATE(2010,3,1) + TIME(0,0,0)</f>
        <v>40238</v>
      </c>
      <c r="C18881">
        <v>25.163377762</v>
      </c>
    </row>
    <row r="18882" spans="1:3" x14ac:dyDescent="0.25">
      <c r="A18882">
        <v>3743</v>
      </c>
      <c r="B18882" s="1">
        <f>DATE(2010,4,1) + TIME(0,0,0)</f>
        <v>40269</v>
      </c>
      <c r="C18882">
        <v>25.178228378</v>
      </c>
    </row>
    <row r="18883" spans="1:3" x14ac:dyDescent="0.25">
      <c r="A18883">
        <v>3773</v>
      </c>
      <c r="B18883" s="1">
        <f>DATE(2010,5,1) + TIME(0,0,0)</f>
        <v>40299</v>
      </c>
      <c r="C18883">
        <v>25.192623137999998</v>
      </c>
    </row>
    <row r="18884" spans="1:3" x14ac:dyDescent="0.25">
      <c r="A18884">
        <v>3804</v>
      </c>
      <c r="B18884" s="1">
        <f>DATE(2010,6,1) + TIME(0,0,0)</f>
        <v>40330</v>
      </c>
      <c r="C18884">
        <v>25.207517624000001</v>
      </c>
    </row>
    <row r="18885" spans="1:3" x14ac:dyDescent="0.25">
      <c r="A18885">
        <v>3834</v>
      </c>
      <c r="B18885" s="1">
        <f>DATE(2010,7,1) + TIME(0,0,0)</f>
        <v>40360</v>
      </c>
      <c r="C18885">
        <v>25.221954346</v>
      </c>
    </row>
    <row r="18886" spans="1:3" x14ac:dyDescent="0.25">
      <c r="A18886">
        <v>3865</v>
      </c>
      <c r="B18886" s="1">
        <f>DATE(2010,8,1) + TIME(0,0,0)</f>
        <v>40391</v>
      </c>
      <c r="C18886">
        <v>25.236888884999999</v>
      </c>
    </row>
    <row r="18887" spans="1:3" x14ac:dyDescent="0.25">
      <c r="A18887">
        <v>3896</v>
      </c>
      <c r="B18887" s="1">
        <f>DATE(2010,9,1) + TIME(0,0,0)</f>
        <v>40422</v>
      </c>
      <c r="C18887">
        <v>25.251840591000001</v>
      </c>
    </row>
    <row r="18888" spans="1:3" x14ac:dyDescent="0.25">
      <c r="A18888">
        <v>3926</v>
      </c>
      <c r="B18888" s="1">
        <f>DATE(2010,10,1) + TIME(0,0,0)</f>
        <v>40452</v>
      </c>
      <c r="C18888">
        <v>25.266326904</v>
      </c>
    </row>
    <row r="18889" spans="1:3" x14ac:dyDescent="0.25">
      <c r="A18889">
        <v>3957</v>
      </c>
      <c r="B18889" s="1">
        <f>DATE(2010,11,1) + TIME(0,0,0)</f>
        <v>40483</v>
      </c>
      <c r="C18889">
        <v>25.281307219999999</v>
      </c>
    </row>
    <row r="18890" spans="1:3" x14ac:dyDescent="0.25">
      <c r="A18890">
        <v>3987</v>
      </c>
      <c r="B18890" s="1">
        <f>DATE(2010,12,1) + TIME(0,0,0)</f>
        <v>40513</v>
      </c>
      <c r="C18890">
        <v>25.295816422000001</v>
      </c>
    </row>
    <row r="18891" spans="1:3" x14ac:dyDescent="0.25">
      <c r="A18891">
        <v>4018</v>
      </c>
      <c r="B18891" s="1">
        <f>DATE(2011,1,1) + TIME(0,0,0)</f>
        <v>40544</v>
      </c>
      <c r="C18891">
        <v>25.310817718999999</v>
      </c>
    </row>
    <row r="18892" spans="1:3" x14ac:dyDescent="0.25">
      <c r="A18892">
        <v>4049</v>
      </c>
      <c r="B18892" s="1">
        <f>DATE(2011,2,1) + TIME(0,0,0)</f>
        <v>40575</v>
      </c>
      <c r="C18892">
        <v>25.325826644999999</v>
      </c>
    </row>
    <row r="18893" spans="1:3" x14ac:dyDescent="0.25">
      <c r="A18893">
        <v>4077</v>
      </c>
      <c r="B18893" s="1">
        <f>DATE(2011,3,1) + TIME(0,0,0)</f>
        <v>40603</v>
      </c>
      <c r="C18893">
        <v>25.339387894000001</v>
      </c>
    </row>
    <row r="18894" spans="1:3" x14ac:dyDescent="0.25">
      <c r="A18894">
        <v>4108</v>
      </c>
      <c r="B18894" s="1">
        <f>DATE(2011,4,1) + TIME(0,0,0)</f>
        <v>40634</v>
      </c>
      <c r="C18894">
        <v>25.354406356999998</v>
      </c>
    </row>
    <row r="18895" spans="1:3" x14ac:dyDescent="0.25">
      <c r="A18895">
        <v>4138</v>
      </c>
      <c r="B18895" s="1">
        <f>DATE(2011,5,1) + TIME(0,0,0)</f>
        <v>40664</v>
      </c>
      <c r="C18895">
        <v>25.368940352999999</v>
      </c>
    </row>
    <row r="18896" spans="1:3" x14ac:dyDescent="0.25">
      <c r="A18896">
        <v>4169</v>
      </c>
      <c r="B18896" s="1">
        <f>DATE(2011,6,1) + TIME(0,0,0)</f>
        <v>40695</v>
      </c>
      <c r="C18896">
        <v>25.383960724000001</v>
      </c>
    </row>
    <row r="18897" spans="1:3" x14ac:dyDescent="0.25">
      <c r="A18897">
        <v>4199</v>
      </c>
      <c r="B18897" s="1">
        <f>DATE(2011,7,1) + TIME(0,0,0)</f>
        <v>40725</v>
      </c>
      <c r="C18897">
        <v>25.398492813000001</v>
      </c>
    </row>
    <row r="18898" spans="1:3" x14ac:dyDescent="0.25">
      <c r="A18898">
        <v>4230</v>
      </c>
      <c r="B18898" s="1">
        <f>DATE(2011,8,1) + TIME(0,0,0)</f>
        <v>40756</v>
      </c>
      <c r="C18898">
        <v>25.413507461999998</v>
      </c>
    </row>
    <row r="18899" spans="1:3" x14ac:dyDescent="0.25">
      <c r="A18899">
        <v>4261</v>
      </c>
      <c r="B18899" s="1">
        <f>DATE(2011,9,1) + TIME(0,0,0)</f>
        <v>40787</v>
      </c>
      <c r="C18899">
        <v>25.428518295</v>
      </c>
    </row>
    <row r="18900" spans="1:3" x14ac:dyDescent="0.25">
      <c r="A18900">
        <v>4291</v>
      </c>
      <c r="B18900" s="1">
        <f>DATE(2011,10,1) + TIME(0,0,0)</f>
        <v>40817</v>
      </c>
      <c r="C18900">
        <v>25.443040847999999</v>
      </c>
    </row>
    <row r="18901" spans="1:3" x14ac:dyDescent="0.25">
      <c r="A18901">
        <v>4322</v>
      </c>
      <c r="B18901" s="1">
        <f>DATE(2011,11,1) + TIME(0,0,0)</f>
        <v>40848</v>
      </c>
      <c r="C18901">
        <v>25.458042145</v>
      </c>
    </row>
    <row r="18902" spans="1:3" x14ac:dyDescent="0.25">
      <c r="A18902">
        <v>4352</v>
      </c>
      <c r="B18902" s="1">
        <f>DATE(2011,12,1) + TIME(0,0,0)</f>
        <v>40878</v>
      </c>
      <c r="C18902">
        <v>25.472551345999999</v>
      </c>
    </row>
    <row r="18903" spans="1:3" x14ac:dyDescent="0.25">
      <c r="A18903">
        <v>4383</v>
      </c>
      <c r="B18903" s="1">
        <f>DATE(2012,1,1) + TIME(0,0,0)</f>
        <v>40909</v>
      </c>
      <c r="C18903">
        <v>25.487537383999999</v>
      </c>
    </row>
    <row r="18904" spans="1:3" x14ac:dyDescent="0.25">
      <c r="A18904">
        <v>4414</v>
      </c>
      <c r="B18904" s="1">
        <f>DATE(2012,2,1) + TIME(0,0,0)</f>
        <v>40940</v>
      </c>
      <c r="C18904">
        <v>25.502511978000001</v>
      </c>
    </row>
    <row r="18905" spans="1:3" x14ac:dyDescent="0.25">
      <c r="A18905">
        <v>4443</v>
      </c>
      <c r="B18905" s="1">
        <f>DATE(2012,3,1) + TIME(0,0,0)</f>
        <v>40969</v>
      </c>
      <c r="C18905">
        <v>25.516511916999999</v>
      </c>
    </row>
    <row r="18906" spans="1:3" x14ac:dyDescent="0.25">
      <c r="A18906">
        <v>4474</v>
      </c>
      <c r="B18906" s="1">
        <f>DATE(2012,4,1) + TIME(0,0,0)</f>
        <v>41000</v>
      </c>
      <c r="C18906">
        <v>25.531463623</v>
      </c>
    </row>
    <row r="18907" spans="1:3" x14ac:dyDescent="0.25">
      <c r="A18907">
        <v>4504</v>
      </c>
      <c r="B18907" s="1">
        <f>DATE(2012,5,1) + TIME(0,0,0)</f>
        <v>41030</v>
      </c>
      <c r="C18907">
        <v>25.545921325999998</v>
      </c>
    </row>
    <row r="18908" spans="1:3" x14ac:dyDescent="0.25">
      <c r="A18908">
        <v>4535</v>
      </c>
      <c r="B18908" s="1">
        <f>DATE(2012,6,1) + TIME(0,0,0)</f>
        <v>41061</v>
      </c>
      <c r="C18908">
        <v>25.560844420999999</v>
      </c>
    </row>
    <row r="18909" spans="1:3" x14ac:dyDescent="0.25">
      <c r="A18909">
        <v>4565</v>
      </c>
      <c r="B18909" s="1">
        <f>DATE(2012,7,1) + TIME(0,0,0)</f>
        <v>41091</v>
      </c>
      <c r="C18909">
        <v>25.575271606000001</v>
      </c>
    </row>
    <row r="18910" spans="1:3" x14ac:dyDescent="0.25">
      <c r="A18910">
        <v>4596</v>
      </c>
      <c r="B18910" s="1">
        <f>DATE(2012,8,1) + TIME(0,0,0)</f>
        <v>41122</v>
      </c>
      <c r="C18910">
        <v>25.59016037</v>
      </c>
    </row>
    <row r="18911" spans="1:3" x14ac:dyDescent="0.25">
      <c r="A18911">
        <v>4627</v>
      </c>
      <c r="B18911" s="1">
        <f>DATE(2012,9,1) + TIME(0,0,0)</f>
        <v>41153</v>
      </c>
      <c r="C18911">
        <v>25.605031966999999</v>
      </c>
    </row>
    <row r="18912" spans="1:3" x14ac:dyDescent="0.25">
      <c r="A18912">
        <v>4657</v>
      </c>
      <c r="B18912" s="1">
        <f>DATE(2012,10,1) + TIME(0,0,0)</f>
        <v>41183</v>
      </c>
      <c r="C18912">
        <v>25.619400024000001</v>
      </c>
    </row>
    <row r="18913" spans="1:3" x14ac:dyDescent="0.25">
      <c r="A18913">
        <v>4688</v>
      </c>
      <c r="B18913" s="1">
        <f>DATE(2012,11,1) + TIME(0,0,0)</f>
        <v>41214</v>
      </c>
      <c r="C18913">
        <v>25.634227753000001</v>
      </c>
    </row>
    <row r="18914" spans="1:3" x14ac:dyDescent="0.25">
      <c r="A18914">
        <v>4718</v>
      </c>
      <c r="B18914" s="1">
        <f>DATE(2012,12,1) + TIME(0,0,0)</f>
        <v>41244</v>
      </c>
      <c r="C18914">
        <v>25.648551941000001</v>
      </c>
    </row>
    <row r="18915" spans="1:3" x14ac:dyDescent="0.25">
      <c r="A18915">
        <v>4749</v>
      </c>
      <c r="B18915" s="1">
        <f>DATE(2013,1,1) + TIME(0,0,0)</f>
        <v>41275</v>
      </c>
      <c r="C18915">
        <v>25.663326262999998</v>
      </c>
    </row>
    <row r="18916" spans="1:3" x14ac:dyDescent="0.25">
      <c r="A18916">
        <v>4780</v>
      </c>
      <c r="B18916" s="1">
        <f>DATE(2013,2,1) + TIME(0,0,0)</f>
        <v>41306</v>
      </c>
      <c r="C18916">
        <v>25.678073883</v>
      </c>
    </row>
    <row r="18917" spans="1:3" x14ac:dyDescent="0.25">
      <c r="A18917">
        <v>4808</v>
      </c>
      <c r="B18917" s="1">
        <f>DATE(2013,3,1) + TIME(0,0,0)</f>
        <v>41334</v>
      </c>
      <c r="C18917">
        <v>25.691366196000001</v>
      </c>
    </row>
    <row r="18918" spans="1:3" x14ac:dyDescent="0.25">
      <c r="A18918">
        <v>4839</v>
      </c>
      <c r="B18918" s="1">
        <f>DATE(2013,4,1) + TIME(0,0,0)</f>
        <v>41365</v>
      </c>
      <c r="C18918">
        <v>25.706050872999999</v>
      </c>
    </row>
    <row r="18919" spans="1:3" x14ac:dyDescent="0.25">
      <c r="A18919">
        <v>4869</v>
      </c>
      <c r="B18919" s="1">
        <f>DATE(2013,5,1) + TIME(0,0,0)</f>
        <v>41395</v>
      </c>
      <c r="C18919">
        <v>25.720230102999999</v>
      </c>
    </row>
    <row r="18920" spans="1:3" x14ac:dyDescent="0.25">
      <c r="A18920">
        <v>4900</v>
      </c>
      <c r="B18920" s="1">
        <f>DATE(2013,6,1) + TIME(0,0,0)</f>
        <v>41426</v>
      </c>
      <c r="C18920">
        <v>25.734844207999998</v>
      </c>
    </row>
    <row r="18921" spans="1:3" x14ac:dyDescent="0.25">
      <c r="A18921">
        <v>4930</v>
      </c>
      <c r="B18921" s="1">
        <f>DATE(2013,7,1) + TIME(0,0,0)</f>
        <v>41456</v>
      </c>
      <c r="C18921">
        <v>25.748950958000002</v>
      </c>
    </row>
    <row r="18922" spans="1:3" x14ac:dyDescent="0.25">
      <c r="A18922">
        <v>4961</v>
      </c>
      <c r="B18922" s="1">
        <f>DATE(2013,8,1) + TIME(0,0,0)</f>
        <v>41487</v>
      </c>
      <c r="C18922">
        <v>25.763488769999999</v>
      </c>
    </row>
    <row r="18923" spans="1:3" x14ac:dyDescent="0.25">
      <c r="A18923">
        <v>4992</v>
      </c>
      <c r="B18923" s="1">
        <f>DATE(2013,9,1) + TIME(0,0,0)</f>
        <v>41518</v>
      </c>
      <c r="C18923">
        <v>25.777984619000001</v>
      </c>
    </row>
    <row r="18924" spans="1:3" x14ac:dyDescent="0.25">
      <c r="A18924">
        <v>5022</v>
      </c>
      <c r="B18924" s="1">
        <f>DATE(2013,10,1) + TIME(0,0,0)</f>
        <v>41548</v>
      </c>
      <c r="C18924">
        <v>25.791969299000002</v>
      </c>
    </row>
    <row r="18925" spans="1:3" x14ac:dyDescent="0.25">
      <c r="A18925">
        <v>5053</v>
      </c>
      <c r="B18925" s="1">
        <f>DATE(2013,11,1) + TIME(0,0,0)</f>
        <v>41579</v>
      </c>
      <c r="C18925">
        <v>25.806375503999998</v>
      </c>
    </row>
    <row r="18926" spans="1:3" x14ac:dyDescent="0.25">
      <c r="A18926">
        <v>5083</v>
      </c>
      <c r="B18926" s="1">
        <f>DATE(2013,12,1) + TIME(0,0,0)</f>
        <v>41609</v>
      </c>
      <c r="C18926">
        <v>25.820272446000001</v>
      </c>
    </row>
    <row r="18927" spans="1:3" x14ac:dyDescent="0.25">
      <c r="A18927">
        <v>5114</v>
      </c>
      <c r="B18927" s="1">
        <f>DATE(2014,1,1) + TIME(0,0,0)</f>
        <v>41640</v>
      </c>
      <c r="C18927">
        <v>25.834581374999999</v>
      </c>
    </row>
    <row r="18928" spans="1:3" x14ac:dyDescent="0.25">
      <c r="A18928">
        <v>5145</v>
      </c>
      <c r="B18928" s="1">
        <f>DATE(2014,2,1) + TIME(0,0,0)</f>
        <v>41671</v>
      </c>
      <c r="C18928">
        <v>25.848842620999999</v>
      </c>
    </row>
    <row r="18929" spans="1:3" x14ac:dyDescent="0.25">
      <c r="A18929">
        <v>5173</v>
      </c>
      <c r="B18929" s="1">
        <f>DATE(2014,3,1) + TIME(0,0,0)</f>
        <v>41699</v>
      </c>
      <c r="C18929">
        <v>25.86167717</v>
      </c>
    </row>
    <row r="18930" spans="1:3" x14ac:dyDescent="0.25">
      <c r="A18930">
        <v>5204</v>
      </c>
      <c r="B18930" s="1">
        <f>DATE(2014,4,1) + TIME(0,0,0)</f>
        <v>41730</v>
      </c>
      <c r="C18930">
        <v>25.875837325999999</v>
      </c>
    </row>
    <row r="18931" spans="1:3" x14ac:dyDescent="0.25">
      <c r="A18931">
        <v>5234</v>
      </c>
      <c r="B18931" s="1">
        <f>DATE(2014,5,1) + TIME(0,0,0)</f>
        <v>41760</v>
      </c>
      <c r="C18931">
        <v>25.889486312999999</v>
      </c>
    </row>
    <row r="18932" spans="1:3" x14ac:dyDescent="0.25">
      <c r="A18932">
        <v>5265</v>
      </c>
      <c r="B18932" s="1">
        <f>DATE(2014,6,1) + TIME(0,0,0)</f>
        <v>41791</v>
      </c>
      <c r="C18932">
        <v>25.903535843</v>
      </c>
    </row>
    <row r="18933" spans="1:3" x14ac:dyDescent="0.25">
      <c r="A18933">
        <v>5295</v>
      </c>
      <c r="B18933" s="1">
        <f>DATE(2014,7,1) + TIME(0,0,0)</f>
        <v>41821</v>
      </c>
      <c r="C18933">
        <v>25.917079926</v>
      </c>
    </row>
    <row r="18934" spans="1:3" x14ac:dyDescent="0.25">
      <c r="A18934">
        <v>5326</v>
      </c>
      <c r="B18934" s="1">
        <f>DATE(2014,8,1) + TIME(0,0,0)</f>
        <v>41852</v>
      </c>
      <c r="C18934">
        <v>25.931015015</v>
      </c>
    </row>
    <row r="18935" spans="1:3" x14ac:dyDescent="0.25">
      <c r="A18935">
        <v>5357</v>
      </c>
      <c r="B18935" s="1">
        <f>DATE(2014,9,1) + TIME(0,0,0)</f>
        <v>41883</v>
      </c>
      <c r="C18935">
        <v>25.944892883000001</v>
      </c>
    </row>
    <row r="18936" spans="1:3" x14ac:dyDescent="0.25">
      <c r="A18936">
        <v>5387</v>
      </c>
      <c r="B18936" s="1">
        <f>DATE(2014,10,1) + TIME(0,0,0)</f>
        <v>41913</v>
      </c>
      <c r="C18936">
        <v>25.958263397</v>
      </c>
    </row>
    <row r="18937" spans="1:3" x14ac:dyDescent="0.25">
      <c r="A18937">
        <v>5418</v>
      </c>
      <c r="B18937" s="1">
        <f>DATE(2014,11,1) + TIME(0,0,0)</f>
        <v>41944</v>
      </c>
      <c r="C18937">
        <v>25.972021102999999</v>
      </c>
    </row>
    <row r="18938" spans="1:3" x14ac:dyDescent="0.25">
      <c r="A18938">
        <v>5448</v>
      </c>
      <c r="B18938" s="1">
        <f>DATE(2014,12,1) + TIME(0,0,0)</f>
        <v>41974</v>
      </c>
      <c r="C18938">
        <v>25.985277176</v>
      </c>
    </row>
    <row r="18939" spans="1:3" x14ac:dyDescent="0.25">
      <c r="A18939">
        <v>5479</v>
      </c>
      <c r="B18939" s="1">
        <f>DATE(2015,1,1) + TIME(0,0,0)</f>
        <v>42005</v>
      </c>
      <c r="C18939">
        <v>25.998912811</v>
      </c>
    </row>
    <row r="18940" spans="1:3" x14ac:dyDescent="0.25">
      <c r="A18940">
        <v>5510</v>
      </c>
      <c r="B18940" s="1">
        <f>DATE(2015,2,1) + TIME(0,0,0)</f>
        <v>42036</v>
      </c>
      <c r="C18940">
        <v>26.012485504000001</v>
      </c>
    </row>
    <row r="18941" spans="1:3" x14ac:dyDescent="0.25">
      <c r="A18941">
        <v>5538</v>
      </c>
      <c r="B18941" s="1">
        <f>DATE(2015,3,1) + TIME(0,0,0)</f>
        <v>42064</v>
      </c>
      <c r="C18941">
        <v>26.024694443000001</v>
      </c>
    </row>
    <row r="18942" spans="1:3" x14ac:dyDescent="0.25">
      <c r="A18942">
        <v>5569</v>
      </c>
      <c r="B18942" s="1">
        <f>DATE(2015,4,1) + TIME(0,0,0)</f>
        <v>42095</v>
      </c>
      <c r="C18942">
        <v>26.038148880000001</v>
      </c>
    </row>
    <row r="18943" spans="1:3" x14ac:dyDescent="0.25">
      <c r="A18943">
        <v>5599</v>
      </c>
      <c r="B18943" s="1">
        <f>DATE(2015,5,1) + TIME(0,0,0)</f>
        <v>42125</v>
      </c>
      <c r="C18943">
        <v>26.051115035999999</v>
      </c>
    </row>
    <row r="18944" spans="1:3" x14ac:dyDescent="0.25">
      <c r="A18944">
        <v>5630</v>
      </c>
      <c r="B18944" s="1">
        <f>DATE(2015,6,1) + TIME(0,0,0)</f>
        <v>42156</v>
      </c>
      <c r="C18944">
        <v>26.064453125</v>
      </c>
    </row>
    <row r="18945" spans="1:3" x14ac:dyDescent="0.25">
      <c r="A18945">
        <v>5660</v>
      </c>
      <c r="B18945" s="1">
        <f>DATE(2015,7,1) + TIME(0,0,0)</f>
        <v>42186</v>
      </c>
      <c r="C18945">
        <v>26.07730484</v>
      </c>
    </row>
    <row r="18946" spans="1:3" x14ac:dyDescent="0.25">
      <c r="A18946">
        <v>5691</v>
      </c>
      <c r="B18946" s="1">
        <f>DATE(2015,8,1) + TIME(0,0,0)</f>
        <v>42217</v>
      </c>
      <c r="C18946">
        <v>26.090530395999998</v>
      </c>
    </row>
    <row r="18947" spans="1:3" x14ac:dyDescent="0.25">
      <c r="A18947">
        <v>5722</v>
      </c>
      <c r="B18947" s="1">
        <f>DATE(2015,9,1) + TIME(0,0,0)</f>
        <v>42248</v>
      </c>
      <c r="C18947">
        <v>26.103698730000001</v>
      </c>
    </row>
    <row r="18948" spans="1:3" x14ac:dyDescent="0.25">
      <c r="A18948">
        <v>5752</v>
      </c>
      <c r="B18948" s="1">
        <f>DATE(2015,10,1) + TIME(0,0,0)</f>
        <v>42278</v>
      </c>
      <c r="C18948">
        <v>26.116388320999999</v>
      </c>
    </row>
    <row r="18949" spans="1:3" x14ac:dyDescent="0.25">
      <c r="A18949">
        <v>5783</v>
      </c>
      <c r="B18949" s="1">
        <f>DATE(2015,11,1) + TIME(0,0,0)</f>
        <v>42309</v>
      </c>
      <c r="C18949">
        <v>26.129449844</v>
      </c>
    </row>
    <row r="18950" spans="1:3" x14ac:dyDescent="0.25">
      <c r="A18950">
        <v>5813</v>
      </c>
      <c r="B18950" s="1">
        <f>DATE(2015,12,1) + TIME(0,0,0)</f>
        <v>42339</v>
      </c>
      <c r="C18950">
        <v>26.142040253000001</v>
      </c>
    </row>
    <row r="18951" spans="1:3" x14ac:dyDescent="0.25">
      <c r="A18951">
        <v>5844</v>
      </c>
      <c r="B18951" s="1">
        <f>DATE(2016,1,1) + TIME(0,0,0)</f>
        <v>42370</v>
      </c>
      <c r="C18951">
        <v>26.154998779</v>
      </c>
    </row>
    <row r="18952" spans="1:3" x14ac:dyDescent="0.25">
      <c r="A18952">
        <v>5875</v>
      </c>
      <c r="B18952" s="1">
        <f>DATE(2016,2,1) + TIME(0,0,0)</f>
        <v>42401</v>
      </c>
      <c r="C18952">
        <v>26.167905807</v>
      </c>
    </row>
    <row r="18953" spans="1:3" x14ac:dyDescent="0.25">
      <c r="A18953">
        <v>5904</v>
      </c>
      <c r="B18953" s="1">
        <f>DATE(2016,3,1) + TIME(0,0,0)</f>
        <v>42430</v>
      </c>
      <c r="C18953">
        <v>26.179937363000001</v>
      </c>
    </row>
    <row r="18954" spans="1:3" x14ac:dyDescent="0.25">
      <c r="A18954">
        <v>5935</v>
      </c>
      <c r="B18954" s="1">
        <f>DATE(2016,4,1) + TIME(0,0,0)</f>
        <v>42461</v>
      </c>
      <c r="C18954">
        <v>26.192749023000001</v>
      </c>
    </row>
    <row r="18955" spans="1:3" x14ac:dyDescent="0.25">
      <c r="A18955">
        <v>5965</v>
      </c>
      <c r="B18955" s="1">
        <f>DATE(2016,5,1) + TIME(0,0,0)</f>
        <v>42491</v>
      </c>
      <c r="C18955">
        <v>26.205102921000002</v>
      </c>
    </row>
    <row r="18956" spans="1:3" x14ac:dyDescent="0.25">
      <c r="A18956">
        <v>5996</v>
      </c>
      <c r="B18956" s="1">
        <f>DATE(2016,6,1) + TIME(0,0,0)</f>
        <v>42522</v>
      </c>
      <c r="C18956">
        <v>26.217823029000002</v>
      </c>
    </row>
    <row r="18957" spans="1:3" x14ac:dyDescent="0.25">
      <c r="A18957">
        <v>6026</v>
      </c>
      <c r="B18957" s="1">
        <f>DATE(2016,7,1) + TIME(0,0,0)</f>
        <v>42552</v>
      </c>
      <c r="C18957">
        <v>26.230087279999999</v>
      </c>
    </row>
    <row r="18958" spans="1:3" x14ac:dyDescent="0.25">
      <c r="A18958">
        <v>6057</v>
      </c>
      <c r="B18958" s="1">
        <f>DATE(2016,8,1) + TIME(0,0,0)</f>
        <v>42583</v>
      </c>
      <c r="C18958">
        <v>26.242715835999999</v>
      </c>
    </row>
    <row r="18959" spans="1:3" x14ac:dyDescent="0.25">
      <c r="A18959">
        <v>6088</v>
      </c>
      <c r="B18959" s="1">
        <f>DATE(2016,9,1) + TIME(0,0,0)</f>
        <v>42614</v>
      </c>
      <c r="C18959">
        <v>26.255296706999999</v>
      </c>
    </row>
    <row r="18960" spans="1:3" x14ac:dyDescent="0.25">
      <c r="A18960">
        <v>6118</v>
      </c>
      <c r="B18960" s="1">
        <f>DATE(2016,10,1) + TIME(0,0,0)</f>
        <v>42644</v>
      </c>
      <c r="C18960">
        <v>26.267431258999999</v>
      </c>
    </row>
    <row r="18961" spans="1:3" x14ac:dyDescent="0.25">
      <c r="A18961">
        <v>6149</v>
      </c>
      <c r="B18961" s="1">
        <f>DATE(2016,11,1) + TIME(0,0,0)</f>
        <v>42675</v>
      </c>
      <c r="C18961">
        <v>26.279924393000002</v>
      </c>
    </row>
    <row r="18962" spans="1:3" x14ac:dyDescent="0.25">
      <c r="A18962">
        <v>6179</v>
      </c>
      <c r="B18962" s="1">
        <f>DATE(2016,12,1) + TIME(0,0,0)</f>
        <v>42705</v>
      </c>
      <c r="C18962">
        <v>26.291973114000001</v>
      </c>
    </row>
    <row r="18963" spans="1:3" x14ac:dyDescent="0.25">
      <c r="A18963">
        <v>6210</v>
      </c>
      <c r="B18963" s="1">
        <f>DATE(2017,1,1) + TIME(0,0,0)</f>
        <v>42736</v>
      </c>
      <c r="C18963">
        <v>26.304378509999999</v>
      </c>
    </row>
    <row r="18964" spans="1:3" x14ac:dyDescent="0.25">
      <c r="A18964">
        <v>6241</v>
      </c>
      <c r="B18964" s="1">
        <f>DATE(2017,2,1) + TIME(0,0,0)</f>
        <v>42767</v>
      </c>
      <c r="C18964">
        <v>26.316740035999999</v>
      </c>
    </row>
    <row r="18965" spans="1:3" x14ac:dyDescent="0.25">
      <c r="A18965">
        <v>6269</v>
      </c>
      <c r="B18965" s="1">
        <f>DATE(2017,3,1) + TIME(0,0,0)</f>
        <v>42795</v>
      </c>
      <c r="C18965">
        <v>26.327865600999999</v>
      </c>
    </row>
    <row r="18966" spans="1:3" x14ac:dyDescent="0.25">
      <c r="A18966">
        <v>6300</v>
      </c>
      <c r="B18966" s="1">
        <f>DATE(2017,4,1) + TIME(0,0,0)</f>
        <v>42826</v>
      </c>
      <c r="C18966">
        <v>26.340141295999999</v>
      </c>
    </row>
    <row r="18967" spans="1:3" x14ac:dyDescent="0.25">
      <c r="A18967">
        <v>6330</v>
      </c>
      <c r="B18967" s="1">
        <f>DATE(2017,5,1) + TIME(0,0,0)</f>
        <v>42856</v>
      </c>
      <c r="C18967">
        <v>26.351980209000001</v>
      </c>
    </row>
    <row r="18968" spans="1:3" x14ac:dyDescent="0.25">
      <c r="A18968">
        <v>6361</v>
      </c>
      <c r="B18968" s="1">
        <f>DATE(2017,6,1) + TIME(0,0,0)</f>
        <v>42887</v>
      </c>
      <c r="C18968">
        <v>26.364168166999999</v>
      </c>
    </row>
    <row r="18969" spans="1:3" x14ac:dyDescent="0.25">
      <c r="A18969">
        <v>6391</v>
      </c>
      <c r="B18969" s="1">
        <f>DATE(2017,7,1) + TIME(0,0,0)</f>
        <v>42917</v>
      </c>
      <c r="C18969">
        <v>26.375921249000001</v>
      </c>
    </row>
    <row r="18970" spans="1:3" x14ac:dyDescent="0.25">
      <c r="A18970">
        <v>6422</v>
      </c>
      <c r="B18970" s="1">
        <f>DATE(2017,8,1) + TIME(0,0,0)</f>
        <v>42948</v>
      </c>
      <c r="C18970">
        <v>26.388021469000002</v>
      </c>
    </row>
    <row r="18971" spans="1:3" x14ac:dyDescent="0.25">
      <c r="A18971">
        <v>6453</v>
      </c>
      <c r="B18971" s="1">
        <f>DATE(2017,9,1) + TIME(0,0,0)</f>
        <v>42979</v>
      </c>
      <c r="C18971">
        <v>26.400075911999998</v>
      </c>
    </row>
    <row r="18972" spans="1:3" x14ac:dyDescent="0.25">
      <c r="A18972">
        <v>6483</v>
      </c>
      <c r="B18972" s="1">
        <f>DATE(2017,10,1) + TIME(0,0,0)</f>
        <v>43009</v>
      </c>
      <c r="C18972">
        <v>26.411699294999998</v>
      </c>
    </row>
    <row r="18973" spans="1:3" x14ac:dyDescent="0.25">
      <c r="A18973">
        <v>6514</v>
      </c>
      <c r="B18973" s="1">
        <f>DATE(2017,11,1) + TIME(0,0,0)</f>
        <v>43040</v>
      </c>
      <c r="C18973">
        <v>26.423666000000001</v>
      </c>
    </row>
    <row r="18974" spans="1:3" x14ac:dyDescent="0.25">
      <c r="A18974">
        <v>6544</v>
      </c>
      <c r="B18974" s="1">
        <f>DATE(2017,12,1) + TIME(0,0,0)</f>
        <v>43070</v>
      </c>
      <c r="C18974">
        <v>26.435203552000001</v>
      </c>
    </row>
    <row r="18975" spans="1:3" x14ac:dyDescent="0.25">
      <c r="A18975">
        <v>6575</v>
      </c>
      <c r="B18975" s="1">
        <f>DATE(2018,1,1) + TIME(0,0,0)</f>
        <v>43101</v>
      </c>
      <c r="C18975">
        <v>26.447080612000001</v>
      </c>
    </row>
    <row r="18976" spans="1:3" x14ac:dyDescent="0.25">
      <c r="A18976">
        <v>6606</v>
      </c>
      <c r="B18976" s="1">
        <f>DATE(2018,2,1) + TIME(0,0,0)</f>
        <v>43132</v>
      </c>
      <c r="C18976">
        <v>26.458911896</v>
      </c>
    </row>
    <row r="18977" spans="1:3" x14ac:dyDescent="0.25">
      <c r="A18977">
        <v>6634</v>
      </c>
      <c r="B18977" s="1">
        <f>DATE(2018,3,1) + TIME(0,0,0)</f>
        <v>43160</v>
      </c>
      <c r="C18977">
        <v>26.469558716000002</v>
      </c>
    </row>
    <row r="18978" spans="1:3" x14ac:dyDescent="0.25">
      <c r="A18978">
        <v>6665</v>
      </c>
      <c r="B18978" s="1">
        <f>DATE(2018,4,1) + TIME(0,0,0)</f>
        <v>43191</v>
      </c>
      <c r="C18978">
        <v>26.481300353999998</v>
      </c>
    </row>
    <row r="18979" spans="1:3" x14ac:dyDescent="0.25">
      <c r="A18979">
        <v>6695</v>
      </c>
      <c r="B18979" s="1">
        <f>DATE(2018,5,1) + TIME(0,0,0)</f>
        <v>43221</v>
      </c>
      <c r="C18979">
        <v>26.492620467999998</v>
      </c>
    </row>
    <row r="18980" spans="1:3" x14ac:dyDescent="0.25">
      <c r="A18980">
        <v>6726</v>
      </c>
      <c r="B18980" s="1">
        <f>DATE(2018,6,1) + TIME(0,0,0)</f>
        <v>43252</v>
      </c>
      <c r="C18980">
        <v>26.504266738999998</v>
      </c>
    </row>
    <row r="18981" spans="1:3" x14ac:dyDescent="0.25">
      <c r="A18981">
        <v>6756</v>
      </c>
      <c r="B18981" s="1">
        <f>DATE(2018,7,1) + TIME(0,0,0)</f>
        <v>43282</v>
      </c>
      <c r="C18981">
        <v>26.515487670999999</v>
      </c>
    </row>
    <row r="18982" spans="1:3" x14ac:dyDescent="0.25">
      <c r="A18982">
        <v>6787</v>
      </c>
      <c r="B18982" s="1">
        <f>DATE(2018,8,1) + TIME(0,0,0)</f>
        <v>43313</v>
      </c>
      <c r="C18982">
        <v>26.527032852000001</v>
      </c>
    </row>
    <row r="18983" spans="1:3" x14ac:dyDescent="0.25">
      <c r="A18983">
        <v>6818</v>
      </c>
      <c r="B18983" s="1">
        <f>DATE(2018,9,1) + TIME(0,0,0)</f>
        <v>43344</v>
      </c>
      <c r="C18983">
        <v>26.538528442</v>
      </c>
    </row>
    <row r="18984" spans="1:3" x14ac:dyDescent="0.25">
      <c r="A18984">
        <v>6848</v>
      </c>
      <c r="B18984" s="1">
        <f>DATE(2018,10,1) + TIME(0,0,0)</f>
        <v>43374</v>
      </c>
      <c r="C18984">
        <v>26.549606322999999</v>
      </c>
    </row>
    <row r="18985" spans="1:3" x14ac:dyDescent="0.25">
      <c r="A18985">
        <v>6879</v>
      </c>
      <c r="B18985" s="1">
        <f>DATE(2018,11,1) + TIME(0,0,0)</f>
        <v>43405</v>
      </c>
      <c r="C18985">
        <v>26.561004639</v>
      </c>
    </row>
    <row r="18986" spans="1:3" x14ac:dyDescent="0.25">
      <c r="A18986">
        <v>6909</v>
      </c>
      <c r="B18986" s="1">
        <f>DATE(2018,12,1) + TIME(0,0,0)</f>
        <v>43435</v>
      </c>
      <c r="C18986">
        <v>26.571989059</v>
      </c>
    </row>
    <row r="18987" spans="1:3" x14ac:dyDescent="0.25">
      <c r="A18987">
        <v>6940</v>
      </c>
      <c r="B18987" s="1">
        <f>DATE(2019,1,1) + TIME(0,0,0)</f>
        <v>43466</v>
      </c>
      <c r="C18987">
        <v>26.583292007000001</v>
      </c>
    </row>
    <row r="18988" spans="1:3" x14ac:dyDescent="0.25">
      <c r="A18988">
        <v>6971</v>
      </c>
      <c r="B18988" s="1">
        <f>DATE(2019,2,1) + TIME(0,0,0)</f>
        <v>43497</v>
      </c>
      <c r="C18988">
        <v>26.594547272</v>
      </c>
    </row>
    <row r="18989" spans="1:3" x14ac:dyDescent="0.25">
      <c r="A18989">
        <v>6999</v>
      </c>
      <c r="B18989" s="1">
        <f>DATE(2019,3,1) + TIME(0,0,0)</f>
        <v>43525</v>
      </c>
      <c r="C18989">
        <v>26.604675293</v>
      </c>
    </row>
    <row r="18990" spans="1:3" x14ac:dyDescent="0.25">
      <c r="A18990">
        <v>7030</v>
      </c>
      <c r="B18990" s="1">
        <f>DATE(2019,4,1) + TIME(0,0,0)</f>
        <v>43556</v>
      </c>
      <c r="C18990">
        <v>26.615842819000001</v>
      </c>
    </row>
    <row r="18991" spans="1:3" x14ac:dyDescent="0.25">
      <c r="A18991">
        <v>7060</v>
      </c>
      <c r="B18991" s="1">
        <f>DATE(2019,5,1) + TIME(0,0,0)</f>
        <v>43586</v>
      </c>
      <c r="C18991">
        <v>26.626605988000001</v>
      </c>
    </row>
    <row r="18992" spans="1:3" x14ac:dyDescent="0.25">
      <c r="A18992">
        <v>7091</v>
      </c>
      <c r="B18992" s="1">
        <f>DATE(2019,6,1) + TIME(0,0,0)</f>
        <v>43617</v>
      </c>
      <c r="C18992">
        <v>26.637683868</v>
      </c>
    </row>
    <row r="18993" spans="1:3" x14ac:dyDescent="0.25">
      <c r="A18993">
        <v>7121</v>
      </c>
      <c r="B18993" s="1">
        <f>DATE(2019,7,1) + TIME(0,0,0)</f>
        <v>43647</v>
      </c>
      <c r="C18993">
        <v>26.648363112999998</v>
      </c>
    </row>
    <row r="18994" spans="1:3" x14ac:dyDescent="0.25">
      <c r="A18994">
        <v>7152</v>
      </c>
      <c r="B18994" s="1">
        <f>DATE(2019,8,1) + TIME(0,0,0)</f>
        <v>43678</v>
      </c>
      <c r="C18994">
        <v>26.659355164000001</v>
      </c>
    </row>
    <row r="18995" spans="1:3" x14ac:dyDescent="0.25">
      <c r="A18995">
        <v>7183</v>
      </c>
      <c r="B18995" s="1">
        <f>DATE(2019,9,1) + TIME(0,0,0)</f>
        <v>43709</v>
      </c>
      <c r="C18995">
        <v>26.670303345000001</v>
      </c>
    </row>
    <row r="18996" spans="1:3" x14ac:dyDescent="0.25">
      <c r="A18996">
        <v>7213</v>
      </c>
      <c r="B18996" s="1">
        <f>DATE(2019,10,1) + TIME(0,0,0)</f>
        <v>43739</v>
      </c>
      <c r="C18996">
        <v>26.680856705</v>
      </c>
    </row>
    <row r="18997" spans="1:3" x14ac:dyDescent="0.25">
      <c r="A18997">
        <v>7244</v>
      </c>
      <c r="B18997" s="1">
        <f>DATE(2019,11,1) + TIME(0,0,0)</f>
        <v>43770</v>
      </c>
      <c r="C18997">
        <v>26.691720963000002</v>
      </c>
    </row>
    <row r="18998" spans="1:3" x14ac:dyDescent="0.25">
      <c r="A18998">
        <v>7274</v>
      </c>
      <c r="B18998" s="1">
        <f>DATE(2019,12,1) + TIME(0,0,0)</f>
        <v>43800</v>
      </c>
      <c r="C18998">
        <v>26.702194213999999</v>
      </c>
    </row>
    <row r="18999" spans="1:3" x14ac:dyDescent="0.25">
      <c r="A18999">
        <v>7305</v>
      </c>
      <c r="B18999" s="1">
        <f>DATE(2020,1,1) + TIME(0,0,0)</f>
        <v>43831</v>
      </c>
      <c r="C18999">
        <v>26.712974547999998</v>
      </c>
    </row>
    <row r="19000" spans="1:3" x14ac:dyDescent="0.25">
      <c r="A19000">
        <v>7336</v>
      </c>
      <c r="B19000" s="1">
        <f>DATE(2020,2,1) + TIME(0,0,0)</f>
        <v>43862</v>
      </c>
      <c r="C19000">
        <v>26.723714827999999</v>
      </c>
    </row>
    <row r="19001" spans="1:3" x14ac:dyDescent="0.25">
      <c r="A19001">
        <v>7365</v>
      </c>
      <c r="B19001" s="1">
        <f>DATE(2020,3,1) + TIME(0,0,0)</f>
        <v>43891</v>
      </c>
      <c r="C19001">
        <v>26.733726501</v>
      </c>
    </row>
    <row r="19002" spans="1:3" x14ac:dyDescent="0.25">
      <c r="A19002">
        <v>7396</v>
      </c>
      <c r="B19002" s="1">
        <f>DATE(2020,4,1) + TIME(0,0,0)</f>
        <v>43922</v>
      </c>
      <c r="C19002">
        <v>26.744390488000001</v>
      </c>
    </row>
    <row r="19003" spans="1:3" x14ac:dyDescent="0.25">
      <c r="A19003">
        <v>7426</v>
      </c>
      <c r="B19003" s="1">
        <f>DATE(2020,5,1) + TIME(0,0,0)</f>
        <v>43952</v>
      </c>
      <c r="C19003">
        <v>26.754673004000001</v>
      </c>
    </row>
    <row r="19004" spans="1:3" x14ac:dyDescent="0.25">
      <c r="A19004">
        <v>7457</v>
      </c>
      <c r="B19004" s="1">
        <f>DATE(2020,6,1) + TIME(0,0,0)</f>
        <v>43983</v>
      </c>
      <c r="C19004">
        <v>26.765262604</v>
      </c>
    </row>
    <row r="19005" spans="1:3" x14ac:dyDescent="0.25">
      <c r="A19005">
        <v>7487</v>
      </c>
      <c r="B19005" s="1">
        <f>DATE(2020,7,1) + TIME(0,0,0)</f>
        <v>44013</v>
      </c>
      <c r="C19005">
        <v>26.775478363000001</v>
      </c>
    </row>
    <row r="19006" spans="1:3" x14ac:dyDescent="0.25">
      <c r="A19006">
        <v>7518</v>
      </c>
      <c r="B19006" s="1">
        <f>DATE(2020,8,1) + TIME(0,0,0)</f>
        <v>44044</v>
      </c>
      <c r="C19006">
        <v>26.786003113</v>
      </c>
    </row>
    <row r="19007" spans="1:3" x14ac:dyDescent="0.25">
      <c r="A19007">
        <v>7549</v>
      </c>
      <c r="B19007" s="1">
        <f>DATE(2020,9,1) + TIME(0,0,0)</f>
        <v>44075</v>
      </c>
      <c r="C19007">
        <v>26.796495438000001</v>
      </c>
    </row>
    <row r="19008" spans="1:3" x14ac:dyDescent="0.25">
      <c r="A19008">
        <v>7579</v>
      </c>
      <c r="B19008" s="1">
        <f>DATE(2020,10,1) + TIME(0,0,0)</f>
        <v>44105</v>
      </c>
      <c r="C19008">
        <v>26.806621551999999</v>
      </c>
    </row>
    <row r="19009" spans="1:3" x14ac:dyDescent="0.25">
      <c r="A19009">
        <v>7610</v>
      </c>
      <c r="B19009" s="1">
        <f>DATE(2020,11,1) + TIME(0,0,0)</f>
        <v>44136</v>
      </c>
      <c r="C19009">
        <v>26.817056655999998</v>
      </c>
    </row>
    <row r="19010" spans="1:3" x14ac:dyDescent="0.25">
      <c r="A19010">
        <v>7640</v>
      </c>
      <c r="B19010" s="1">
        <f>DATE(2020,12,1) + TIME(0,0,0)</f>
        <v>44166</v>
      </c>
      <c r="C19010">
        <v>26.827129364000001</v>
      </c>
    </row>
    <row r="19011" spans="1:3" x14ac:dyDescent="0.25">
      <c r="A19011">
        <v>7671</v>
      </c>
      <c r="B19011" s="1">
        <f>DATE(2021,1,1) + TIME(0,0,0)</f>
        <v>44197</v>
      </c>
      <c r="C19011">
        <v>26.837512969999999</v>
      </c>
    </row>
    <row r="19012" spans="1:3" x14ac:dyDescent="0.25">
      <c r="A19012">
        <v>7702</v>
      </c>
      <c r="B19012" s="1">
        <f>DATE(2021,2,1) + TIME(0,0,0)</f>
        <v>44228</v>
      </c>
      <c r="C19012">
        <v>26.847867965999999</v>
      </c>
    </row>
    <row r="19013" spans="1:3" x14ac:dyDescent="0.25">
      <c r="A19013">
        <v>7730</v>
      </c>
      <c r="B19013" s="1">
        <f>DATE(2021,3,1) + TIME(0,0,0)</f>
        <v>44256</v>
      </c>
      <c r="C19013">
        <v>26.857198714999999</v>
      </c>
    </row>
    <row r="19014" spans="1:3" x14ac:dyDescent="0.25">
      <c r="A19014">
        <v>7761</v>
      </c>
      <c r="B19014" s="1">
        <f>DATE(2021,4,1) + TIME(0,0,0)</f>
        <v>44287</v>
      </c>
      <c r="C19014">
        <v>26.86750412</v>
      </c>
    </row>
    <row r="19015" spans="1:3" x14ac:dyDescent="0.25">
      <c r="A19015">
        <v>7791</v>
      </c>
      <c r="B19015" s="1">
        <f>DATE(2021,5,1) + TIME(0,0,0)</f>
        <v>44317</v>
      </c>
      <c r="C19015">
        <v>26.877450942999999</v>
      </c>
    </row>
    <row r="19016" spans="1:3" x14ac:dyDescent="0.25">
      <c r="A19016">
        <v>7822</v>
      </c>
      <c r="B19016" s="1">
        <f>DATE(2021,6,1) + TIME(0,0,0)</f>
        <v>44348</v>
      </c>
      <c r="C19016">
        <v>26.887701034999999</v>
      </c>
    </row>
    <row r="19017" spans="1:3" x14ac:dyDescent="0.25">
      <c r="A19017">
        <v>7852</v>
      </c>
      <c r="B19017" s="1">
        <f>DATE(2021,7,1) + TIME(0,0,0)</f>
        <v>44378</v>
      </c>
      <c r="C19017">
        <v>26.897596359000001</v>
      </c>
    </row>
    <row r="19018" spans="1:3" x14ac:dyDescent="0.25">
      <c r="A19018">
        <v>7883</v>
      </c>
      <c r="B19018" s="1">
        <f>DATE(2021,8,1) + TIME(0,0,0)</f>
        <v>44409</v>
      </c>
      <c r="C19018">
        <v>26.907794952</v>
      </c>
    </row>
    <row r="19019" spans="1:3" x14ac:dyDescent="0.25">
      <c r="A19019">
        <v>7914</v>
      </c>
      <c r="B19019" s="1">
        <f>DATE(2021,9,1) + TIME(0,0,0)</f>
        <v>44440</v>
      </c>
      <c r="C19019">
        <v>26.917964935000001</v>
      </c>
    </row>
    <row r="19020" spans="1:3" x14ac:dyDescent="0.25">
      <c r="A19020">
        <v>7944</v>
      </c>
      <c r="B19020" s="1">
        <f>DATE(2021,10,1) + TIME(0,0,0)</f>
        <v>44470</v>
      </c>
      <c r="C19020">
        <v>26.927782058999998</v>
      </c>
    </row>
    <row r="19021" spans="1:3" x14ac:dyDescent="0.25">
      <c r="A19021">
        <v>7975</v>
      </c>
      <c r="B19021" s="1">
        <f>DATE(2021,11,1) + TIME(0,0,0)</f>
        <v>44501</v>
      </c>
      <c r="C19021">
        <v>26.937898636</v>
      </c>
    </row>
    <row r="19022" spans="1:3" x14ac:dyDescent="0.25">
      <c r="A19022">
        <v>8005</v>
      </c>
      <c r="B19022" s="1">
        <f>DATE(2021,12,1) + TIME(0,0,0)</f>
        <v>44531</v>
      </c>
      <c r="C19022">
        <v>26.947662353999998</v>
      </c>
    </row>
    <row r="19023" spans="1:3" x14ac:dyDescent="0.25">
      <c r="A19023">
        <v>8036</v>
      </c>
      <c r="B19023" s="1">
        <f>DATE(2022,1,1) + TIME(0,0,0)</f>
        <v>44562</v>
      </c>
      <c r="C19023">
        <v>26.957725525000001</v>
      </c>
    </row>
    <row r="19024" spans="1:3" x14ac:dyDescent="0.25">
      <c r="A19024">
        <v>8067</v>
      </c>
      <c r="B19024" s="1">
        <f>DATE(2022,2,1) + TIME(0,0,0)</f>
        <v>44593</v>
      </c>
      <c r="C19024">
        <v>26.967760085999998</v>
      </c>
    </row>
    <row r="19025" spans="1:3" x14ac:dyDescent="0.25">
      <c r="A19025">
        <v>8095</v>
      </c>
      <c r="B19025" s="1">
        <f>DATE(2022,3,1) + TIME(0,0,0)</f>
        <v>44621</v>
      </c>
      <c r="C19025">
        <v>26.976800918999999</v>
      </c>
    </row>
    <row r="19026" spans="1:3" x14ac:dyDescent="0.25">
      <c r="A19026">
        <v>8126</v>
      </c>
      <c r="B19026" s="1">
        <f>DATE(2022,4,1) + TIME(0,0,0)</f>
        <v>44652</v>
      </c>
      <c r="C19026">
        <v>26.986782074000001</v>
      </c>
    </row>
    <row r="19027" spans="1:3" x14ac:dyDescent="0.25">
      <c r="A19027">
        <v>8156</v>
      </c>
      <c r="B19027" s="1">
        <f>DATE(2022,5,1) + TIME(0,0,0)</f>
        <v>44682</v>
      </c>
      <c r="C19027">
        <v>26.996416092</v>
      </c>
    </row>
    <row r="19028" spans="1:3" x14ac:dyDescent="0.25">
      <c r="A19028">
        <v>8187</v>
      </c>
      <c r="B19028" s="1">
        <f>DATE(2022,6,1) + TIME(0,0,0)</f>
        <v>44713</v>
      </c>
      <c r="C19028">
        <v>27.006345749000001</v>
      </c>
    </row>
    <row r="19029" spans="1:3" x14ac:dyDescent="0.25">
      <c r="A19029">
        <v>8217</v>
      </c>
      <c r="B19029" s="1">
        <f>DATE(2022,7,1) + TIME(0,0,0)</f>
        <v>44743</v>
      </c>
      <c r="C19029">
        <v>27.015928268</v>
      </c>
    </row>
    <row r="19030" spans="1:3" x14ac:dyDescent="0.25">
      <c r="A19030">
        <v>8248</v>
      </c>
      <c r="B19030" s="1">
        <f>DATE(2022,8,1) + TIME(0,0,0)</f>
        <v>44774</v>
      </c>
      <c r="C19030">
        <v>27.025802612</v>
      </c>
    </row>
    <row r="19031" spans="1:3" x14ac:dyDescent="0.25">
      <c r="A19031">
        <v>8279</v>
      </c>
      <c r="B19031" s="1">
        <f>DATE(2022,9,1) + TIME(0,0,0)</f>
        <v>44805</v>
      </c>
      <c r="C19031">
        <v>27.035650253</v>
      </c>
    </row>
    <row r="19032" spans="1:3" x14ac:dyDescent="0.25">
      <c r="A19032">
        <v>8309</v>
      </c>
      <c r="B19032" s="1">
        <f>DATE(2022,10,1) + TIME(0,0,0)</f>
        <v>44835</v>
      </c>
      <c r="C19032">
        <v>27.045154572000001</v>
      </c>
    </row>
    <row r="19033" spans="1:3" x14ac:dyDescent="0.25">
      <c r="A19033">
        <v>8340</v>
      </c>
      <c r="B19033" s="1">
        <f>DATE(2022,11,1) + TIME(0,0,0)</f>
        <v>44866</v>
      </c>
      <c r="C19033">
        <v>27.054948806999999</v>
      </c>
    </row>
    <row r="19034" spans="1:3" x14ac:dyDescent="0.25">
      <c r="A19034">
        <v>8370</v>
      </c>
      <c r="B19034" s="1">
        <f>DATE(2022,12,1) + TIME(0,0,0)</f>
        <v>44896</v>
      </c>
      <c r="C19034">
        <v>27.064403534</v>
      </c>
    </row>
    <row r="19035" spans="1:3" x14ac:dyDescent="0.25">
      <c r="A19035">
        <v>8401</v>
      </c>
      <c r="B19035" s="1">
        <f>DATE(2023,1,1) + TIME(0,0,0)</f>
        <v>44927</v>
      </c>
      <c r="C19035">
        <v>27.074144362999998</v>
      </c>
    </row>
    <row r="19036" spans="1:3" x14ac:dyDescent="0.25">
      <c r="A19036">
        <v>8432</v>
      </c>
      <c r="B19036" s="1">
        <f>DATE(2023,2,1) + TIME(0,0,0)</f>
        <v>44958</v>
      </c>
      <c r="C19036">
        <v>27.083860396999999</v>
      </c>
    </row>
    <row r="19037" spans="1:3" x14ac:dyDescent="0.25">
      <c r="A19037">
        <v>8460</v>
      </c>
      <c r="B19037" s="1">
        <f>DATE(2023,3,1) + TIME(0,0,0)</f>
        <v>44986</v>
      </c>
      <c r="C19037">
        <v>27.09261322</v>
      </c>
    </row>
    <row r="19038" spans="1:3" x14ac:dyDescent="0.25">
      <c r="A19038">
        <v>8491</v>
      </c>
      <c r="B19038" s="1">
        <f>DATE(2023,4,1) + TIME(0,0,0)</f>
        <v>45017</v>
      </c>
      <c r="C19038">
        <v>27.102277755999999</v>
      </c>
    </row>
    <row r="19039" spans="1:3" x14ac:dyDescent="0.25">
      <c r="A19039">
        <v>8521</v>
      </c>
      <c r="B19039" s="1">
        <f>DATE(2023,5,1) + TIME(0,0,0)</f>
        <v>45047</v>
      </c>
      <c r="C19039">
        <v>27.111606598000002</v>
      </c>
    </row>
    <row r="19040" spans="1:3" x14ac:dyDescent="0.25">
      <c r="A19040">
        <v>8552</v>
      </c>
      <c r="B19040" s="1">
        <f>DATE(2023,6,1) + TIME(0,0,0)</f>
        <v>45078</v>
      </c>
      <c r="C19040">
        <v>27.121219634999999</v>
      </c>
    </row>
    <row r="19041" spans="1:3" x14ac:dyDescent="0.25">
      <c r="A19041">
        <v>8582</v>
      </c>
      <c r="B19041" s="1">
        <f>DATE(2023,7,1) + TIME(0,0,0)</f>
        <v>45108</v>
      </c>
      <c r="C19041">
        <v>27.130498886000002</v>
      </c>
    </row>
    <row r="19042" spans="1:3" x14ac:dyDescent="0.25">
      <c r="A19042">
        <v>8613</v>
      </c>
      <c r="B19042" s="1">
        <f>DATE(2023,8,1) + TIME(0,0,0)</f>
        <v>45139</v>
      </c>
      <c r="C19042">
        <v>27.140060425000001</v>
      </c>
    </row>
    <row r="19043" spans="1:3" x14ac:dyDescent="0.25">
      <c r="A19043">
        <v>8644</v>
      </c>
      <c r="B19043" s="1">
        <f>DATE(2023,9,1) + TIME(0,0,0)</f>
        <v>45170</v>
      </c>
      <c r="C19043">
        <v>27.149597168</v>
      </c>
    </row>
    <row r="19044" spans="1:3" x14ac:dyDescent="0.25">
      <c r="A19044">
        <v>8674</v>
      </c>
      <c r="B19044" s="1">
        <f>DATE(2023,10,1) + TIME(0,0,0)</f>
        <v>45200</v>
      </c>
      <c r="C19044">
        <v>27.158802032000001</v>
      </c>
    </row>
    <row r="19045" spans="1:3" x14ac:dyDescent="0.25">
      <c r="A19045">
        <v>8705</v>
      </c>
      <c r="B19045" s="1">
        <f>DATE(2023,11,1) + TIME(0,0,0)</f>
        <v>45231</v>
      </c>
      <c r="C19045">
        <v>27.168289184999999</v>
      </c>
    </row>
    <row r="19046" spans="1:3" x14ac:dyDescent="0.25">
      <c r="A19046">
        <v>8735</v>
      </c>
      <c r="B19046" s="1">
        <f>DATE(2023,12,1) + TIME(0,0,0)</f>
        <v>45261</v>
      </c>
      <c r="C19046">
        <v>27.177446365000002</v>
      </c>
    </row>
    <row r="19047" spans="1:3" x14ac:dyDescent="0.25">
      <c r="A19047">
        <v>8766</v>
      </c>
      <c r="B19047" s="1">
        <f>DATE(2024,1,1) + TIME(0,0,0)</f>
        <v>45292</v>
      </c>
      <c r="C19047">
        <v>27.186882018999999</v>
      </c>
    </row>
    <row r="19048" spans="1:3" x14ac:dyDescent="0.25">
      <c r="A19048">
        <v>8797</v>
      </c>
      <c r="B19048" s="1">
        <f>DATE(2024,2,1) + TIME(0,0,0)</f>
        <v>45323</v>
      </c>
      <c r="C19048">
        <v>27.196294784999999</v>
      </c>
    </row>
    <row r="19049" spans="1:3" x14ac:dyDescent="0.25">
      <c r="A19049">
        <v>8826</v>
      </c>
      <c r="B19049" s="1">
        <f>DATE(2024,3,1) + TIME(0,0,0)</f>
        <v>45352</v>
      </c>
      <c r="C19049">
        <v>27.205078125</v>
      </c>
    </row>
    <row r="19050" spans="1:3" x14ac:dyDescent="0.25">
      <c r="A19050">
        <v>8857</v>
      </c>
      <c r="B19050" s="1">
        <f>DATE(2024,4,1) + TIME(0,0,0)</f>
        <v>45383</v>
      </c>
      <c r="C19050">
        <v>27.214441299000001</v>
      </c>
    </row>
    <row r="19051" spans="1:3" x14ac:dyDescent="0.25">
      <c r="A19051">
        <v>8887</v>
      </c>
      <c r="B19051" s="1">
        <f>DATE(2024,5,1) + TIME(0,0,0)</f>
        <v>45413</v>
      </c>
      <c r="C19051">
        <v>27.223478317000001</v>
      </c>
    </row>
    <row r="19052" spans="1:3" x14ac:dyDescent="0.25">
      <c r="A19052">
        <v>8918</v>
      </c>
      <c r="B19052" s="1">
        <f>DATE(2024,6,1) + TIME(0,0,0)</f>
        <v>45444</v>
      </c>
      <c r="C19052">
        <v>27.232793808</v>
      </c>
    </row>
    <row r="19053" spans="1:3" x14ac:dyDescent="0.25">
      <c r="A19053">
        <v>8948</v>
      </c>
      <c r="B19053" s="1">
        <f>DATE(2024,7,1) + TIME(0,0,0)</f>
        <v>45474</v>
      </c>
      <c r="C19053">
        <v>27.241786956999999</v>
      </c>
    </row>
    <row r="19054" spans="1:3" x14ac:dyDescent="0.25">
      <c r="A19054">
        <v>8979</v>
      </c>
      <c r="B19054" s="1">
        <f>DATE(2024,8,1) + TIME(0,0,0)</f>
        <v>45505</v>
      </c>
      <c r="C19054">
        <v>27.251052856000001</v>
      </c>
    </row>
    <row r="19055" spans="1:3" x14ac:dyDescent="0.25">
      <c r="A19055">
        <v>9010</v>
      </c>
      <c r="B19055" s="1">
        <f>DATE(2024,9,1) + TIME(0,0,0)</f>
        <v>45536</v>
      </c>
      <c r="C19055">
        <v>27.260297775000002</v>
      </c>
    </row>
    <row r="19056" spans="1:3" x14ac:dyDescent="0.25">
      <c r="A19056">
        <v>9040</v>
      </c>
      <c r="B19056" s="1">
        <f>DATE(2024,10,1) + TIME(0,0,0)</f>
        <v>45566</v>
      </c>
      <c r="C19056">
        <v>27.269220352000001</v>
      </c>
    </row>
    <row r="19057" spans="1:3" x14ac:dyDescent="0.25">
      <c r="A19057">
        <v>9071</v>
      </c>
      <c r="B19057" s="1">
        <f>DATE(2024,11,1) + TIME(0,0,0)</f>
        <v>45597</v>
      </c>
      <c r="C19057">
        <v>27.278415679999998</v>
      </c>
    </row>
    <row r="19058" spans="1:3" x14ac:dyDescent="0.25">
      <c r="A19058">
        <v>9101</v>
      </c>
      <c r="B19058" s="1">
        <f>DATE(2024,12,1) + TIME(0,0,0)</f>
        <v>45627</v>
      </c>
      <c r="C19058">
        <v>27.287294387999999</v>
      </c>
    </row>
    <row r="19059" spans="1:3" x14ac:dyDescent="0.25">
      <c r="A19059">
        <v>9132</v>
      </c>
      <c r="B19059" s="1">
        <f>DATE(2025,1,1) + TIME(0,0,0)</f>
        <v>45658</v>
      </c>
      <c r="C19059">
        <v>27.296443939</v>
      </c>
    </row>
    <row r="19060" spans="1:3" x14ac:dyDescent="0.25">
      <c r="A19060">
        <v>9163</v>
      </c>
      <c r="B19060" s="1">
        <f>DATE(2025,2,1) + TIME(0,0,0)</f>
        <v>45689</v>
      </c>
      <c r="C19060">
        <v>27.305570602</v>
      </c>
    </row>
    <row r="19061" spans="1:3" x14ac:dyDescent="0.25">
      <c r="A19061">
        <v>9191</v>
      </c>
      <c r="B19061" s="1">
        <f>DATE(2025,3,1) + TIME(0,0,0)</f>
        <v>45717</v>
      </c>
      <c r="C19061">
        <v>27.313793182000001</v>
      </c>
    </row>
    <row r="19062" spans="1:3" x14ac:dyDescent="0.25">
      <c r="A19062">
        <v>9222</v>
      </c>
      <c r="B19062" s="1">
        <f>DATE(2025,4,1) + TIME(0,0,0)</f>
        <v>45748</v>
      </c>
      <c r="C19062">
        <v>27.322875976999999</v>
      </c>
    </row>
    <row r="19063" spans="1:3" x14ac:dyDescent="0.25">
      <c r="A19063">
        <v>9252</v>
      </c>
      <c r="B19063" s="1">
        <f>DATE(2025,5,1) + TIME(0,0,0)</f>
        <v>45778</v>
      </c>
      <c r="C19063">
        <v>27.331642151</v>
      </c>
    </row>
    <row r="19064" spans="1:3" x14ac:dyDescent="0.25">
      <c r="A19064">
        <v>9283</v>
      </c>
      <c r="B19064" s="1">
        <f>DATE(2025,6,1) + TIME(0,0,0)</f>
        <v>45809</v>
      </c>
      <c r="C19064">
        <v>27.340679169000001</v>
      </c>
    </row>
    <row r="19065" spans="1:3" x14ac:dyDescent="0.25">
      <c r="A19065">
        <v>9313</v>
      </c>
      <c r="B19065" s="1">
        <f>DATE(2025,7,1) + TIME(0,0,0)</f>
        <v>45839</v>
      </c>
      <c r="C19065">
        <v>27.349403380999998</v>
      </c>
    </row>
    <row r="19066" spans="1:3" x14ac:dyDescent="0.25">
      <c r="A19066">
        <v>9344</v>
      </c>
      <c r="B19066" s="1">
        <f>DATE(2025,8,1) + TIME(0,0,0)</f>
        <v>45870</v>
      </c>
      <c r="C19066">
        <v>27.358394622999999</v>
      </c>
    </row>
    <row r="19067" spans="1:3" x14ac:dyDescent="0.25">
      <c r="A19067">
        <v>9375</v>
      </c>
      <c r="B19067" s="1">
        <f>DATE(2025,9,1) + TIME(0,0,0)</f>
        <v>45901</v>
      </c>
      <c r="C19067">
        <v>27.367364883</v>
      </c>
    </row>
    <row r="19068" spans="1:3" x14ac:dyDescent="0.25">
      <c r="A19068">
        <v>9405</v>
      </c>
      <c r="B19068" s="1">
        <f>DATE(2025,10,1) + TIME(0,0,0)</f>
        <v>45931</v>
      </c>
      <c r="C19068">
        <v>27.376024246</v>
      </c>
    </row>
    <row r="19069" spans="1:3" x14ac:dyDescent="0.25">
      <c r="A19069">
        <v>9436</v>
      </c>
      <c r="B19069" s="1">
        <f>DATE(2025,11,1) + TIME(0,0,0)</f>
        <v>45962</v>
      </c>
      <c r="C19069">
        <v>27.384948730000001</v>
      </c>
    </row>
    <row r="19070" spans="1:3" x14ac:dyDescent="0.25">
      <c r="A19070">
        <v>9466</v>
      </c>
      <c r="B19070" s="1">
        <f>DATE(2025,12,1) + TIME(0,0,0)</f>
        <v>45992</v>
      </c>
      <c r="C19070">
        <v>27.393566132</v>
      </c>
    </row>
    <row r="19071" spans="1:3" x14ac:dyDescent="0.25">
      <c r="A19071">
        <v>9497</v>
      </c>
      <c r="B19071" s="1">
        <f>DATE(2026,1,1) + TIME(0,0,0)</f>
        <v>46023</v>
      </c>
      <c r="C19071">
        <v>27.402448654000001</v>
      </c>
    </row>
    <row r="19072" spans="1:3" x14ac:dyDescent="0.25">
      <c r="A19072">
        <v>9528</v>
      </c>
      <c r="B19072" s="1">
        <f>DATE(2026,2,1) + TIME(0,0,0)</f>
        <v>46054</v>
      </c>
      <c r="C19072">
        <v>27.411308289000001</v>
      </c>
    </row>
    <row r="19073" spans="1:3" x14ac:dyDescent="0.25">
      <c r="A19073">
        <v>9556</v>
      </c>
      <c r="B19073" s="1">
        <f>DATE(2026,3,1) + TIME(0,0,0)</f>
        <v>46082</v>
      </c>
      <c r="C19073">
        <v>27.419290542999999</v>
      </c>
    </row>
    <row r="19074" spans="1:3" x14ac:dyDescent="0.25">
      <c r="A19074">
        <v>9587</v>
      </c>
      <c r="B19074" s="1">
        <f>DATE(2026,4,1) + TIME(0,0,0)</f>
        <v>46113</v>
      </c>
      <c r="C19074">
        <v>27.428110123</v>
      </c>
    </row>
    <row r="19075" spans="1:3" x14ac:dyDescent="0.25">
      <c r="A19075">
        <v>9617</v>
      </c>
      <c r="B19075" s="1">
        <f>DATE(2026,5,1) + TIME(0,0,0)</f>
        <v>46143</v>
      </c>
      <c r="C19075">
        <v>27.436622620000001</v>
      </c>
    </row>
    <row r="19076" spans="1:3" x14ac:dyDescent="0.25">
      <c r="A19076">
        <v>9648</v>
      </c>
      <c r="B19076" s="1">
        <f>DATE(2026,6,1) + TIME(0,0,0)</f>
        <v>46174</v>
      </c>
      <c r="C19076">
        <v>27.445398331</v>
      </c>
    </row>
    <row r="19077" spans="1:3" x14ac:dyDescent="0.25">
      <c r="A19077">
        <v>9678</v>
      </c>
      <c r="B19077" s="1">
        <f>DATE(2026,7,1) + TIME(0,0,0)</f>
        <v>46204</v>
      </c>
      <c r="C19077">
        <v>27.453870772999998</v>
      </c>
    </row>
    <row r="19078" spans="1:3" x14ac:dyDescent="0.25">
      <c r="A19078">
        <v>9709</v>
      </c>
      <c r="B19078" s="1">
        <f>DATE(2026,8,1) + TIME(0,0,0)</f>
        <v>46235</v>
      </c>
      <c r="C19078">
        <v>27.462604523</v>
      </c>
    </row>
    <row r="19079" spans="1:3" x14ac:dyDescent="0.25">
      <c r="A19079">
        <v>9740</v>
      </c>
      <c r="B19079" s="1">
        <f>DATE(2026,9,1) + TIME(0,0,0)</f>
        <v>46266</v>
      </c>
      <c r="C19079">
        <v>27.471315384</v>
      </c>
    </row>
    <row r="19080" spans="1:3" x14ac:dyDescent="0.25">
      <c r="A19080">
        <v>9770</v>
      </c>
      <c r="B19080" s="1">
        <f>DATE(2026,10,1) + TIME(0,0,0)</f>
        <v>46296</v>
      </c>
      <c r="C19080">
        <v>27.479726791000001</v>
      </c>
    </row>
    <row r="19081" spans="1:3" x14ac:dyDescent="0.25">
      <c r="A19081">
        <v>9801</v>
      </c>
      <c r="B19081" s="1">
        <f>DATE(2026,11,1) + TIME(0,0,0)</f>
        <v>46327</v>
      </c>
      <c r="C19081">
        <v>27.488397597999999</v>
      </c>
    </row>
    <row r="19082" spans="1:3" x14ac:dyDescent="0.25">
      <c r="A19082">
        <v>9831</v>
      </c>
      <c r="B19082" s="1">
        <f>DATE(2026,12,1) + TIME(0,0,0)</f>
        <v>46357</v>
      </c>
      <c r="C19082">
        <v>27.496770859000002</v>
      </c>
    </row>
    <row r="19083" spans="1:3" x14ac:dyDescent="0.25">
      <c r="A19083">
        <v>9862</v>
      </c>
      <c r="B19083" s="1">
        <f>DATE(2027,1,1) + TIME(0,0,0)</f>
        <v>46388</v>
      </c>
      <c r="C19083">
        <v>27.505399703999998</v>
      </c>
    </row>
    <row r="19084" spans="1:3" x14ac:dyDescent="0.25">
      <c r="A19084">
        <v>9893</v>
      </c>
      <c r="B19084" s="1">
        <f>DATE(2027,2,1) + TIME(0,0,0)</f>
        <v>46419</v>
      </c>
      <c r="C19084">
        <v>27.514009475999998</v>
      </c>
    </row>
    <row r="19085" spans="1:3" x14ac:dyDescent="0.25">
      <c r="A19085">
        <v>9921</v>
      </c>
      <c r="B19085" s="1">
        <f>DATE(2027,3,1) + TIME(0,0,0)</f>
        <v>46447</v>
      </c>
      <c r="C19085">
        <v>27.521764755</v>
      </c>
    </row>
    <row r="19086" spans="1:3" x14ac:dyDescent="0.25">
      <c r="A19086">
        <v>9952</v>
      </c>
      <c r="B19086" s="1">
        <f>DATE(2027,4,1) + TIME(0,0,0)</f>
        <v>46478</v>
      </c>
      <c r="C19086">
        <v>27.530328750999999</v>
      </c>
    </row>
    <row r="19087" spans="1:3" x14ac:dyDescent="0.25">
      <c r="A19087">
        <v>9982</v>
      </c>
      <c r="B19087" s="1">
        <f>DATE(2027,5,1) + TIME(0,0,0)</f>
        <v>46508</v>
      </c>
      <c r="C19087">
        <v>27.538593292000002</v>
      </c>
    </row>
    <row r="19088" spans="1:3" x14ac:dyDescent="0.25">
      <c r="A19088">
        <v>10013</v>
      </c>
      <c r="B19088" s="1">
        <f>DATE(2027,6,1) + TIME(0,0,0)</f>
        <v>46539</v>
      </c>
      <c r="C19088">
        <v>27.547113418999999</v>
      </c>
    </row>
    <row r="19089" spans="1:3" x14ac:dyDescent="0.25">
      <c r="A19089">
        <v>10043</v>
      </c>
      <c r="B19089" s="1">
        <f>DATE(2027,7,1) + TIME(0,0,0)</f>
        <v>46569</v>
      </c>
      <c r="C19089">
        <v>27.555337905999998</v>
      </c>
    </row>
    <row r="19090" spans="1:3" x14ac:dyDescent="0.25">
      <c r="A19090">
        <v>10074</v>
      </c>
      <c r="B19090" s="1">
        <f>DATE(2027,8,1) + TIME(0,0,0)</f>
        <v>46600</v>
      </c>
      <c r="C19090">
        <v>27.563816071000002</v>
      </c>
    </row>
    <row r="19091" spans="1:3" x14ac:dyDescent="0.25">
      <c r="A19091">
        <v>10105</v>
      </c>
      <c r="B19091" s="1">
        <f>DATE(2027,9,1) + TIME(0,0,0)</f>
        <v>46631</v>
      </c>
      <c r="C19091">
        <v>27.572275162</v>
      </c>
    </row>
    <row r="19092" spans="1:3" x14ac:dyDescent="0.25">
      <c r="A19092">
        <v>10135</v>
      </c>
      <c r="B19092" s="1">
        <f>DATE(2027,10,1) + TIME(0,0,0)</f>
        <v>46661</v>
      </c>
      <c r="C19092">
        <v>27.580442429000001</v>
      </c>
    </row>
    <row r="19093" spans="1:3" x14ac:dyDescent="0.25">
      <c r="A19093">
        <v>10166</v>
      </c>
      <c r="B19093" s="1">
        <f>DATE(2027,11,1) + TIME(0,0,0)</f>
        <v>46692</v>
      </c>
      <c r="C19093">
        <v>27.588863372999999</v>
      </c>
    </row>
    <row r="19094" spans="1:3" x14ac:dyDescent="0.25">
      <c r="A19094">
        <v>10196</v>
      </c>
      <c r="B19094" s="1">
        <f>DATE(2027,12,1) + TIME(0,0,0)</f>
        <v>46722</v>
      </c>
      <c r="C19094">
        <v>27.596996307000001</v>
      </c>
    </row>
    <row r="19095" spans="1:3" x14ac:dyDescent="0.25">
      <c r="A19095">
        <v>10227</v>
      </c>
      <c r="B19095" s="1">
        <f>DATE(2028,1,1) + TIME(0,0,0)</f>
        <v>46753</v>
      </c>
      <c r="C19095">
        <v>27.605381011999999</v>
      </c>
    </row>
    <row r="19096" spans="1:3" x14ac:dyDescent="0.25">
      <c r="A19096">
        <v>10258</v>
      </c>
      <c r="B19096" s="1">
        <f>DATE(2028,2,1) + TIME(0,0,0)</f>
        <v>46784</v>
      </c>
      <c r="C19096">
        <v>27.61374855</v>
      </c>
    </row>
    <row r="19097" spans="1:3" x14ac:dyDescent="0.25">
      <c r="A19097">
        <v>10287</v>
      </c>
      <c r="B19097" s="1">
        <f>DATE(2028,3,1) + TIME(0,0,0)</f>
        <v>46813</v>
      </c>
      <c r="C19097">
        <v>27.62156105</v>
      </c>
    </row>
    <row r="19098" spans="1:3" x14ac:dyDescent="0.25">
      <c r="A19098">
        <v>10318</v>
      </c>
      <c r="B19098" s="1">
        <f>DATE(2028,4,1) + TIME(0,0,0)</f>
        <v>46844</v>
      </c>
      <c r="C19098">
        <v>27.629894257</v>
      </c>
    </row>
    <row r="19099" spans="1:3" x14ac:dyDescent="0.25">
      <c r="A19099">
        <v>10348</v>
      </c>
      <c r="B19099" s="1">
        <f>DATE(2028,5,1) + TIME(0,0,0)</f>
        <v>46874</v>
      </c>
      <c r="C19099">
        <v>27.637943268000001</v>
      </c>
    </row>
    <row r="19100" spans="1:3" x14ac:dyDescent="0.25">
      <c r="A19100">
        <v>10379</v>
      </c>
      <c r="B19100" s="1">
        <f>DATE(2028,6,1) + TIME(0,0,0)</f>
        <v>46905</v>
      </c>
      <c r="C19100">
        <v>27.646244049</v>
      </c>
    </row>
    <row r="19101" spans="1:3" x14ac:dyDescent="0.25">
      <c r="A19101">
        <v>10409</v>
      </c>
      <c r="B19101" s="1">
        <f>DATE(2028,7,1) + TIME(0,0,0)</f>
        <v>46935</v>
      </c>
      <c r="C19101">
        <v>27.654258727999999</v>
      </c>
    </row>
    <row r="19102" spans="1:3" x14ac:dyDescent="0.25">
      <c r="A19102">
        <v>10440</v>
      </c>
      <c r="B19102" s="1">
        <f>DATE(2028,8,1) + TIME(0,0,0)</f>
        <v>46966</v>
      </c>
      <c r="C19102">
        <v>27.662525176999999</v>
      </c>
    </row>
    <row r="19103" spans="1:3" x14ac:dyDescent="0.25">
      <c r="A19103">
        <v>10471</v>
      </c>
      <c r="B19103" s="1">
        <f>DATE(2028,9,1) + TIME(0,0,0)</f>
        <v>46997</v>
      </c>
      <c r="C19103">
        <v>27.670774460000001</v>
      </c>
    </row>
    <row r="19104" spans="1:3" x14ac:dyDescent="0.25">
      <c r="A19104">
        <v>10501</v>
      </c>
      <c r="B19104" s="1">
        <f>DATE(2028,10,1) + TIME(0,0,0)</f>
        <v>47027</v>
      </c>
      <c r="C19104">
        <v>27.678743361999999</v>
      </c>
    </row>
    <row r="19105" spans="1:3" x14ac:dyDescent="0.25">
      <c r="A19105">
        <v>10532</v>
      </c>
      <c r="B19105" s="1">
        <f>DATE(2028,11,1) + TIME(0,0,0)</f>
        <v>47058</v>
      </c>
      <c r="C19105">
        <v>27.68696022</v>
      </c>
    </row>
    <row r="19106" spans="1:3" x14ac:dyDescent="0.25">
      <c r="A19106">
        <v>10562</v>
      </c>
      <c r="B19106" s="1">
        <f>DATE(2028,12,1) + TIME(0,0,0)</f>
        <v>47088</v>
      </c>
      <c r="C19106">
        <v>27.694894790999999</v>
      </c>
    </row>
    <row r="19107" spans="1:3" x14ac:dyDescent="0.25">
      <c r="A19107">
        <v>10593</v>
      </c>
      <c r="B19107" s="1">
        <f>DATE(2029,1,1) + TIME(0,0,0)</f>
        <v>47119</v>
      </c>
      <c r="C19107">
        <v>27.703079224</v>
      </c>
    </row>
    <row r="19108" spans="1:3" x14ac:dyDescent="0.25">
      <c r="A19108">
        <v>10624</v>
      </c>
      <c r="B19108" s="1">
        <f>DATE(2029,2,1) + TIME(0,0,0)</f>
        <v>47150</v>
      </c>
      <c r="C19108">
        <v>27.711246490000001</v>
      </c>
    </row>
    <row r="19109" spans="1:3" x14ac:dyDescent="0.25">
      <c r="A19109">
        <v>10652</v>
      </c>
      <c r="B19109" s="1">
        <f>DATE(2029,3,1) + TIME(0,0,0)</f>
        <v>47178</v>
      </c>
      <c r="C19109">
        <v>27.718610764000001</v>
      </c>
    </row>
    <row r="19110" spans="1:3" x14ac:dyDescent="0.25">
      <c r="A19110">
        <v>10683</v>
      </c>
      <c r="B19110" s="1">
        <f>DATE(2029,4,1) + TIME(0,0,0)</f>
        <v>47209</v>
      </c>
      <c r="C19110">
        <v>27.726745605000001</v>
      </c>
    </row>
    <row r="19111" spans="1:3" x14ac:dyDescent="0.25">
      <c r="A19111">
        <v>10713</v>
      </c>
      <c r="B19111" s="1">
        <f>DATE(2029,5,1) + TIME(0,0,0)</f>
        <v>47239</v>
      </c>
      <c r="C19111">
        <v>27.734603881999998</v>
      </c>
    </row>
    <row r="19112" spans="1:3" x14ac:dyDescent="0.25">
      <c r="A19112">
        <v>10744</v>
      </c>
      <c r="B19112" s="1">
        <f>DATE(2029,6,1) + TIME(0,0,0)</f>
        <v>47270</v>
      </c>
      <c r="C19112">
        <v>27.742706299000002</v>
      </c>
    </row>
    <row r="19113" spans="1:3" x14ac:dyDescent="0.25">
      <c r="A19113">
        <v>10774</v>
      </c>
      <c r="B19113" s="1">
        <f>DATE(2029,7,1) + TIME(0,0,0)</f>
        <v>47300</v>
      </c>
      <c r="C19113">
        <v>27.750534058</v>
      </c>
    </row>
    <row r="19114" spans="1:3" x14ac:dyDescent="0.25">
      <c r="A19114">
        <v>10805</v>
      </c>
      <c r="B19114" s="1">
        <f>DATE(2029,8,1) + TIME(0,0,0)</f>
        <v>47331</v>
      </c>
      <c r="C19114">
        <v>27.758604049999999</v>
      </c>
    </row>
    <row r="19115" spans="1:3" x14ac:dyDescent="0.25">
      <c r="A19115">
        <v>10836</v>
      </c>
      <c r="B19115" s="1">
        <f>DATE(2029,9,1) + TIME(0,0,0)</f>
        <v>47362</v>
      </c>
      <c r="C19115">
        <v>27.766660689999998</v>
      </c>
    </row>
    <row r="19116" spans="1:3" x14ac:dyDescent="0.25">
      <c r="A19116">
        <v>10866</v>
      </c>
      <c r="B19116" s="1">
        <f>DATE(2029,10,1) + TIME(0,0,0)</f>
        <v>47392</v>
      </c>
      <c r="C19116">
        <v>27.774440765000001</v>
      </c>
    </row>
    <row r="19117" spans="1:3" x14ac:dyDescent="0.25">
      <c r="A19117">
        <v>10897</v>
      </c>
      <c r="B19117" s="1">
        <f>DATE(2029,11,1) + TIME(0,0,0)</f>
        <v>47423</v>
      </c>
      <c r="C19117">
        <v>27.782463073999999</v>
      </c>
    </row>
    <row r="19118" spans="1:3" x14ac:dyDescent="0.25">
      <c r="A19118">
        <v>10927</v>
      </c>
      <c r="B19118" s="1">
        <f>DATE(2029,12,1) + TIME(0,0,0)</f>
        <v>47453</v>
      </c>
      <c r="C19118">
        <v>27.790212630999999</v>
      </c>
    </row>
    <row r="19119" spans="1:3" x14ac:dyDescent="0.25">
      <c r="A19119">
        <v>10958</v>
      </c>
      <c r="B19119" s="1">
        <f>DATE(2030,1,1) + TIME(0,0,0)</f>
        <v>47484</v>
      </c>
      <c r="C19119">
        <v>27.798202515</v>
      </c>
    </row>
    <row r="19120" spans="1:3" x14ac:dyDescent="0.25">
      <c r="A19120">
        <v>10989</v>
      </c>
      <c r="B19120" s="1">
        <f>DATE(2030,2,1) + TIME(0,0,0)</f>
        <v>47515</v>
      </c>
      <c r="C19120">
        <v>27.806177138999999</v>
      </c>
    </row>
    <row r="19121" spans="1:3" x14ac:dyDescent="0.25">
      <c r="A19121">
        <v>11017</v>
      </c>
      <c r="B19121" s="1">
        <f>DATE(2030,3,1) + TIME(0,0,0)</f>
        <v>47543</v>
      </c>
      <c r="C19121">
        <v>27.813367843999998</v>
      </c>
    </row>
    <row r="19122" spans="1:3" x14ac:dyDescent="0.25">
      <c r="A19122">
        <v>11048</v>
      </c>
      <c r="B19122" s="1">
        <f>DATE(2030,4,1) + TIME(0,0,0)</f>
        <v>47574</v>
      </c>
      <c r="C19122">
        <v>27.821311950999998</v>
      </c>
    </row>
    <row r="19123" spans="1:3" x14ac:dyDescent="0.25">
      <c r="A19123">
        <v>11078</v>
      </c>
      <c r="B19123" s="1">
        <f>DATE(2030,5,1) + TIME(0,0,0)</f>
        <v>47604</v>
      </c>
      <c r="C19123">
        <v>27.828985213999999</v>
      </c>
    </row>
    <row r="19124" spans="1:3" x14ac:dyDescent="0.25">
      <c r="A19124">
        <v>11109</v>
      </c>
      <c r="B19124" s="1">
        <f>DATE(2030,6,1) + TIME(0,0,0)</f>
        <v>47635</v>
      </c>
      <c r="C19124">
        <v>27.836896895999999</v>
      </c>
    </row>
    <row r="19125" spans="1:3" x14ac:dyDescent="0.25">
      <c r="A19125">
        <v>11139</v>
      </c>
      <c r="B19125" s="1">
        <f>DATE(2030,7,1) + TIME(0,0,0)</f>
        <v>47665</v>
      </c>
      <c r="C19125">
        <v>27.844539642000001</v>
      </c>
    </row>
    <row r="19126" spans="1:3" x14ac:dyDescent="0.25">
      <c r="A19126">
        <v>11170</v>
      </c>
      <c r="B19126" s="1">
        <f>DATE(2030,8,1) + TIME(0,0,0)</f>
        <v>47696</v>
      </c>
      <c r="C19126">
        <v>27.852420807000001</v>
      </c>
    </row>
    <row r="19127" spans="1:3" x14ac:dyDescent="0.25">
      <c r="A19127">
        <v>11201</v>
      </c>
      <c r="B19127" s="1">
        <f>DATE(2030,9,1) + TIME(0,0,0)</f>
        <v>47727</v>
      </c>
      <c r="C19127">
        <v>27.860286713000001</v>
      </c>
    </row>
    <row r="19128" spans="1:3" x14ac:dyDescent="0.25">
      <c r="A19128">
        <v>11231</v>
      </c>
      <c r="B19128" s="1">
        <f>DATE(2030,10,1) + TIME(0,0,0)</f>
        <v>47757</v>
      </c>
      <c r="C19128">
        <v>27.867883681999999</v>
      </c>
    </row>
    <row r="19129" spans="1:3" x14ac:dyDescent="0.25">
      <c r="A19129">
        <v>11262</v>
      </c>
      <c r="B19129" s="1">
        <f>DATE(2030,11,1) + TIME(0,0,0)</f>
        <v>47788</v>
      </c>
      <c r="C19129">
        <v>27.875717163000001</v>
      </c>
    </row>
    <row r="19130" spans="1:3" x14ac:dyDescent="0.25">
      <c r="A19130">
        <v>11292</v>
      </c>
      <c r="B19130" s="1">
        <f>DATE(2030,12,1) + TIME(0,0,0)</f>
        <v>47818</v>
      </c>
      <c r="C19130">
        <v>27.883285522000001</v>
      </c>
    </row>
    <row r="19131" spans="1:3" x14ac:dyDescent="0.25">
      <c r="A19131">
        <v>11323</v>
      </c>
      <c r="B19131" s="1">
        <f>DATE(2031,1,1) + TIME(0,0,0)</f>
        <v>47849</v>
      </c>
      <c r="C19131">
        <v>27.891088486000001</v>
      </c>
    </row>
    <row r="19132" spans="1:3" x14ac:dyDescent="0.25">
      <c r="A19132">
        <v>11354</v>
      </c>
      <c r="B19132" s="1">
        <f>DATE(2031,2,1) + TIME(0,0,0)</f>
        <v>47880</v>
      </c>
      <c r="C19132">
        <v>27.898876189999999</v>
      </c>
    </row>
    <row r="19133" spans="1:3" x14ac:dyDescent="0.25">
      <c r="A19133">
        <v>11382</v>
      </c>
      <c r="B19133" s="1">
        <f>DATE(2031,3,1) + TIME(0,0,0)</f>
        <v>47908</v>
      </c>
      <c r="C19133">
        <v>27.905897141000001</v>
      </c>
    </row>
    <row r="19134" spans="1:3" x14ac:dyDescent="0.25">
      <c r="A19134">
        <v>11413</v>
      </c>
      <c r="B19134" s="1">
        <f>DATE(2031,4,1) + TIME(0,0,0)</f>
        <v>47939</v>
      </c>
      <c r="C19134">
        <v>27.913654327</v>
      </c>
    </row>
    <row r="19135" spans="1:3" x14ac:dyDescent="0.25">
      <c r="A19135">
        <v>11443</v>
      </c>
      <c r="B19135" s="1">
        <f>DATE(2031,5,1) + TIME(0,0,0)</f>
        <v>47969</v>
      </c>
      <c r="C19135">
        <v>27.921148299999999</v>
      </c>
    </row>
    <row r="19136" spans="1:3" x14ac:dyDescent="0.25">
      <c r="A19136">
        <v>11474</v>
      </c>
      <c r="B19136" s="1">
        <f>DATE(2031,6,1) + TIME(0,0,0)</f>
        <v>48000</v>
      </c>
      <c r="C19136">
        <v>27.928876877</v>
      </c>
    </row>
    <row r="19137" spans="1:3" x14ac:dyDescent="0.25">
      <c r="A19137">
        <v>11504</v>
      </c>
      <c r="B19137" s="1">
        <f>DATE(2031,7,1) + TIME(0,0,0)</f>
        <v>48030</v>
      </c>
      <c r="C19137">
        <v>27.936340332</v>
      </c>
    </row>
    <row r="19138" spans="1:3" x14ac:dyDescent="0.25">
      <c r="A19138">
        <v>11535</v>
      </c>
      <c r="B19138" s="1">
        <f>DATE(2031,8,1) + TIME(0,0,0)</f>
        <v>48061</v>
      </c>
      <c r="C19138">
        <v>27.944038390999999</v>
      </c>
    </row>
    <row r="19139" spans="1:3" x14ac:dyDescent="0.25">
      <c r="A19139">
        <v>11566</v>
      </c>
      <c r="B19139" s="1">
        <f>DATE(2031,9,1) + TIME(0,0,0)</f>
        <v>48092</v>
      </c>
      <c r="C19139">
        <v>27.951719283999999</v>
      </c>
    </row>
    <row r="19140" spans="1:3" x14ac:dyDescent="0.25">
      <c r="A19140">
        <v>11596</v>
      </c>
      <c r="B19140" s="1">
        <f>DATE(2031,10,1) + TIME(0,0,0)</f>
        <v>48122</v>
      </c>
      <c r="C19140">
        <v>27.959140777999998</v>
      </c>
    </row>
    <row r="19141" spans="1:3" x14ac:dyDescent="0.25">
      <c r="A19141">
        <v>11627</v>
      </c>
      <c r="B19141" s="1">
        <f>DATE(2031,11,1) + TIME(0,0,0)</f>
        <v>48153</v>
      </c>
      <c r="C19141">
        <v>27.966793060000001</v>
      </c>
    </row>
    <row r="19142" spans="1:3" x14ac:dyDescent="0.25">
      <c r="A19142">
        <v>11657</v>
      </c>
      <c r="B19142" s="1">
        <f>DATE(2031,12,1) + TIME(0,0,0)</f>
        <v>48183</v>
      </c>
      <c r="C19142">
        <v>27.974184036</v>
      </c>
    </row>
    <row r="19143" spans="1:3" x14ac:dyDescent="0.25">
      <c r="A19143">
        <v>11688</v>
      </c>
      <c r="B19143" s="1">
        <f>DATE(2032,1,1) + TIME(0,0,0)</f>
        <v>48214</v>
      </c>
      <c r="C19143">
        <v>27.981805801</v>
      </c>
    </row>
    <row r="19144" spans="1:3" x14ac:dyDescent="0.25">
      <c r="A19144">
        <v>11719</v>
      </c>
      <c r="B19144" s="1">
        <f>DATE(2032,2,1) + TIME(0,0,0)</f>
        <v>48245</v>
      </c>
      <c r="C19144">
        <v>27.989414215</v>
      </c>
    </row>
    <row r="19145" spans="1:3" x14ac:dyDescent="0.25">
      <c r="A19145">
        <v>11748</v>
      </c>
      <c r="B19145" s="1">
        <f>DATE(2032,3,1) + TIME(0,0,0)</f>
        <v>48274</v>
      </c>
      <c r="C19145">
        <v>27.996517181000002</v>
      </c>
    </row>
    <row r="19146" spans="1:3" x14ac:dyDescent="0.25">
      <c r="A19146">
        <v>11779</v>
      </c>
      <c r="B19146" s="1">
        <f>DATE(2032,4,1) + TIME(0,0,0)</f>
        <v>48305</v>
      </c>
      <c r="C19146">
        <v>28.004095077999999</v>
      </c>
    </row>
    <row r="19147" spans="1:3" x14ac:dyDescent="0.25">
      <c r="A19147">
        <v>11809</v>
      </c>
      <c r="B19147" s="1">
        <f>DATE(2032,5,1) + TIME(0,0,0)</f>
        <v>48335</v>
      </c>
      <c r="C19147">
        <v>28.011415482</v>
      </c>
    </row>
    <row r="19148" spans="1:3" x14ac:dyDescent="0.25">
      <c r="A19148">
        <v>11840</v>
      </c>
      <c r="B19148" s="1">
        <f>DATE(2032,6,1) + TIME(0,0,0)</f>
        <v>48366</v>
      </c>
      <c r="C19148">
        <v>28.018966675000001</v>
      </c>
    </row>
    <row r="19149" spans="1:3" x14ac:dyDescent="0.25">
      <c r="A19149">
        <v>11870</v>
      </c>
      <c r="B19149" s="1">
        <f>DATE(2032,7,1) + TIME(0,0,0)</f>
        <v>48396</v>
      </c>
      <c r="C19149">
        <v>28.026258468999998</v>
      </c>
    </row>
    <row r="19150" spans="1:3" x14ac:dyDescent="0.25">
      <c r="A19150">
        <v>11901</v>
      </c>
      <c r="B19150" s="1">
        <f>DATE(2032,8,1) + TIME(0,0,0)</f>
        <v>48427</v>
      </c>
      <c r="C19150">
        <v>28.033779144</v>
      </c>
    </row>
    <row r="19151" spans="1:3" x14ac:dyDescent="0.25">
      <c r="A19151">
        <v>11932</v>
      </c>
      <c r="B19151" s="1">
        <f>DATE(2032,9,1) + TIME(0,0,0)</f>
        <v>48458</v>
      </c>
      <c r="C19151">
        <v>28.041284561000001</v>
      </c>
    </row>
    <row r="19152" spans="1:3" x14ac:dyDescent="0.25">
      <c r="A19152">
        <v>11962</v>
      </c>
      <c r="B19152" s="1">
        <f>DATE(2032,10,1) + TIME(0,0,0)</f>
        <v>48488</v>
      </c>
      <c r="C19152">
        <v>28.048534393000001</v>
      </c>
    </row>
    <row r="19153" spans="1:3" x14ac:dyDescent="0.25">
      <c r="A19153">
        <v>11993</v>
      </c>
      <c r="B19153" s="1">
        <f>DATE(2032,11,1) + TIME(0,0,0)</f>
        <v>48519</v>
      </c>
      <c r="C19153">
        <v>28.056013106999998</v>
      </c>
    </row>
    <row r="19154" spans="1:3" x14ac:dyDescent="0.25">
      <c r="A19154">
        <v>12023</v>
      </c>
      <c r="B19154" s="1">
        <f>DATE(2032,12,1) + TIME(0,0,0)</f>
        <v>48549</v>
      </c>
      <c r="C19154">
        <v>28.063234329</v>
      </c>
    </row>
    <row r="19155" spans="1:3" x14ac:dyDescent="0.25">
      <c r="A19155">
        <v>12054</v>
      </c>
      <c r="B19155" s="1">
        <f>DATE(2033,1,1) + TIME(0,0,0)</f>
        <v>48580</v>
      </c>
      <c r="C19155">
        <v>28.070684433</v>
      </c>
    </row>
    <row r="19156" spans="1:3" x14ac:dyDescent="0.25">
      <c r="A19156">
        <v>12085</v>
      </c>
      <c r="B19156" s="1">
        <f>DATE(2033,2,1) + TIME(0,0,0)</f>
        <v>48611</v>
      </c>
      <c r="C19156">
        <v>28.078119277999999</v>
      </c>
    </row>
    <row r="19157" spans="1:3" x14ac:dyDescent="0.25">
      <c r="A19157">
        <v>12113</v>
      </c>
      <c r="B19157" s="1">
        <f>DATE(2033,3,1) + TIME(0,0,0)</f>
        <v>48639</v>
      </c>
      <c r="C19157">
        <v>28.084821700999999</v>
      </c>
    </row>
    <row r="19158" spans="1:3" x14ac:dyDescent="0.25">
      <c r="A19158">
        <v>12144</v>
      </c>
      <c r="B19158" s="1">
        <f>DATE(2033,4,1) + TIME(0,0,0)</f>
        <v>48670</v>
      </c>
      <c r="C19158">
        <v>28.092229842999998</v>
      </c>
    </row>
    <row r="19159" spans="1:3" x14ac:dyDescent="0.25">
      <c r="A19159">
        <v>12174</v>
      </c>
      <c r="B19159" s="1">
        <f>DATE(2033,5,1) + TIME(0,0,0)</f>
        <v>48700</v>
      </c>
      <c r="C19159">
        <v>28.099384308000001</v>
      </c>
    </row>
    <row r="19160" spans="1:3" x14ac:dyDescent="0.25">
      <c r="A19160">
        <v>12205</v>
      </c>
      <c r="B19160" s="1">
        <f>DATE(2033,6,1) + TIME(0,0,0)</f>
        <v>48731</v>
      </c>
      <c r="C19160">
        <v>28.106763839999999</v>
      </c>
    </row>
    <row r="19161" spans="1:3" x14ac:dyDescent="0.25">
      <c r="A19161">
        <v>12235</v>
      </c>
      <c r="B19161" s="1">
        <f>DATE(2033,7,1) + TIME(0,0,0)</f>
        <v>48761</v>
      </c>
      <c r="C19161">
        <v>28.113893509</v>
      </c>
    </row>
    <row r="19162" spans="1:3" x14ac:dyDescent="0.25">
      <c r="A19162">
        <v>12266</v>
      </c>
      <c r="B19162" s="1">
        <f>DATE(2033,8,1) + TIME(0,0,0)</f>
        <v>48792</v>
      </c>
      <c r="C19162">
        <v>28.121246337999999</v>
      </c>
    </row>
    <row r="19163" spans="1:3" x14ac:dyDescent="0.25">
      <c r="A19163">
        <v>12297</v>
      </c>
      <c r="B19163" s="1">
        <f>DATE(2033,9,1) + TIME(0,0,0)</f>
        <v>48823</v>
      </c>
      <c r="C19163">
        <v>28.128583908</v>
      </c>
    </row>
    <row r="19164" spans="1:3" x14ac:dyDescent="0.25">
      <c r="A19164">
        <v>12327</v>
      </c>
      <c r="B19164" s="1">
        <f>DATE(2033,10,1) + TIME(0,0,0)</f>
        <v>48853</v>
      </c>
      <c r="C19164">
        <v>28.135671616</v>
      </c>
    </row>
    <row r="19165" spans="1:3" x14ac:dyDescent="0.25">
      <c r="A19165">
        <v>12358</v>
      </c>
      <c r="B19165" s="1">
        <f>DATE(2033,11,1) + TIME(0,0,0)</f>
        <v>48884</v>
      </c>
      <c r="C19165">
        <v>28.142984389999999</v>
      </c>
    </row>
    <row r="19166" spans="1:3" x14ac:dyDescent="0.25">
      <c r="A19166">
        <v>12388</v>
      </c>
      <c r="B19166" s="1">
        <f>DATE(2033,12,1) + TIME(0,0,0)</f>
        <v>48914</v>
      </c>
      <c r="C19166">
        <v>28.150045394999999</v>
      </c>
    </row>
    <row r="19167" spans="1:3" x14ac:dyDescent="0.25">
      <c r="A19167">
        <v>12419</v>
      </c>
      <c r="B19167" s="1">
        <f>DATE(2034,1,1) + TIME(0,0,0)</f>
        <v>48945</v>
      </c>
      <c r="C19167">
        <v>28.157329559000001</v>
      </c>
    </row>
    <row r="19168" spans="1:3" x14ac:dyDescent="0.25">
      <c r="A19168">
        <v>12450</v>
      </c>
      <c r="B19168" s="1">
        <f>DATE(2034,2,1) + TIME(0,0,0)</f>
        <v>48976</v>
      </c>
      <c r="C19168">
        <v>28.164600371999999</v>
      </c>
    </row>
    <row r="19169" spans="1:3" x14ac:dyDescent="0.25">
      <c r="A19169">
        <v>12478</v>
      </c>
      <c r="B19169" s="1">
        <f>DATE(2034,3,1) + TIME(0,0,0)</f>
        <v>49004</v>
      </c>
      <c r="C19169">
        <v>28.171155930000001</v>
      </c>
    </row>
    <row r="19170" spans="1:3" x14ac:dyDescent="0.25">
      <c r="A19170">
        <v>12509</v>
      </c>
      <c r="B19170" s="1">
        <f>DATE(2034,4,1) + TIME(0,0,0)</f>
        <v>49035</v>
      </c>
      <c r="C19170">
        <v>28.17840004</v>
      </c>
    </row>
    <row r="19171" spans="1:3" x14ac:dyDescent="0.25">
      <c r="A19171">
        <v>12539</v>
      </c>
      <c r="B19171" s="1">
        <f>DATE(2034,5,1) + TIME(0,0,0)</f>
        <v>49065</v>
      </c>
      <c r="C19171">
        <v>28.185398102000001</v>
      </c>
    </row>
    <row r="19172" spans="1:3" x14ac:dyDescent="0.25">
      <c r="A19172">
        <v>12570</v>
      </c>
      <c r="B19172" s="1">
        <f>DATE(2034,6,1) + TIME(0,0,0)</f>
        <v>49096</v>
      </c>
      <c r="C19172">
        <v>28.192615508999999</v>
      </c>
    </row>
    <row r="19173" spans="1:3" x14ac:dyDescent="0.25">
      <c r="A19173">
        <v>12600</v>
      </c>
      <c r="B19173" s="1">
        <f>DATE(2034,7,1) + TIME(0,0,0)</f>
        <v>49126</v>
      </c>
      <c r="C19173">
        <v>28.199588775999999</v>
      </c>
    </row>
    <row r="19174" spans="1:3" x14ac:dyDescent="0.25">
      <c r="A19174">
        <v>12631</v>
      </c>
      <c r="B19174" s="1">
        <f>DATE(2034,8,1) + TIME(0,0,0)</f>
        <v>49157</v>
      </c>
      <c r="C19174">
        <v>28.206781386999999</v>
      </c>
    </row>
    <row r="19175" spans="1:3" x14ac:dyDescent="0.25">
      <c r="A19175">
        <v>12662</v>
      </c>
      <c r="B19175" s="1">
        <f>DATE(2034,9,1) + TIME(0,0,0)</f>
        <v>49188</v>
      </c>
      <c r="C19175">
        <v>28.213958739999999</v>
      </c>
    </row>
    <row r="19176" spans="1:3" x14ac:dyDescent="0.25">
      <c r="A19176">
        <v>12692</v>
      </c>
      <c r="B19176" s="1">
        <f>DATE(2034,10,1) + TIME(0,0,0)</f>
        <v>49218</v>
      </c>
      <c r="C19176">
        <v>28.22089386</v>
      </c>
    </row>
    <row r="19177" spans="1:3" x14ac:dyDescent="0.25">
      <c r="A19177">
        <v>12723</v>
      </c>
      <c r="B19177" s="1">
        <f>DATE(2034,11,1) + TIME(0,0,0)</f>
        <v>49249</v>
      </c>
      <c r="C19177">
        <v>28.228046417000002</v>
      </c>
    </row>
    <row r="19178" spans="1:3" x14ac:dyDescent="0.25">
      <c r="A19178">
        <v>12753</v>
      </c>
      <c r="B19178" s="1">
        <f>DATE(2034,12,1) + TIME(0,0,0)</f>
        <v>49279</v>
      </c>
      <c r="C19178">
        <v>28.234954834</v>
      </c>
    </row>
    <row r="19179" spans="1:3" x14ac:dyDescent="0.25">
      <c r="A19179">
        <v>12784</v>
      </c>
      <c r="B19179" s="1">
        <f>DATE(2035,1,1) + TIME(0,0,0)</f>
        <v>49310</v>
      </c>
      <c r="C19179">
        <v>28.242082595999999</v>
      </c>
    </row>
    <row r="19180" spans="1:3" x14ac:dyDescent="0.25">
      <c r="A19180">
        <v>12815</v>
      </c>
      <c r="B19180" s="1">
        <f>DATE(2035,2,1) + TIME(0,0,0)</f>
        <v>49341</v>
      </c>
      <c r="C19180">
        <v>28.249195099000001</v>
      </c>
    </row>
    <row r="19181" spans="1:3" x14ac:dyDescent="0.25">
      <c r="A19181">
        <v>12843</v>
      </c>
      <c r="B19181" s="1">
        <f>DATE(2035,3,1) + TIME(0,0,0)</f>
        <v>49369</v>
      </c>
      <c r="C19181">
        <v>28.255609511999999</v>
      </c>
    </row>
    <row r="19182" spans="1:3" x14ac:dyDescent="0.25">
      <c r="A19182">
        <v>12874</v>
      </c>
      <c r="B19182" s="1">
        <f>DATE(2035,4,1) + TIME(0,0,0)</f>
        <v>49400</v>
      </c>
      <c r="C19182">
        <v>28.262699127000001</v>
      </c>
    </row>
    <row r="19183" spans="1:3" x14ac:dyDescent="0.25">
      <c r="A19183">
        <v>12904</v>
      </c>
      <c r="B19183" s="1">
        <f>DATE(2035,5,1) + TIME(0,0,0)</f>
        <v>49430</v>
      </c>
      <c r="C19183">
        <v>28.269546509000001</v>
      </c>
    </row>
    <row r="19184" spans="1:3" x14ac:dyDescent="0.25">
      <c r="A19184">
        <v>12935</v>
      </c>
      <c r="B19184" s="1">
        <f>DATE(2035,6,1) + TIME(0,0,0)</f>
        <v>49461</v>
      </c>
      <c r="C19184">
        <v>28.276611328000001</v>
      </c>
    </row>
    <row r="19185" spans="1:3" x14ac:dyDescent="0.25">
      <c r="A19185">
        <v>12965</v>
      </c>
      <c r="B19185" s="1">
        <f>DATE(2035,7,1) + TIME(0,0,0)</f>
        <v>49491</v>
      </c>
      <c r="C19185">
        <v>28.283433914</v>
      </c>
    </row>
    <row r="19186" spans="1:3" x14ac:dyDescent="0.25">
      <c r="A19186">
        <v>12996</v>
      </c>
      <c r="B19186" s="1">
        <f>DATE(2035,8,1) + TIME(0,0,0)</f>
        <v>49522</v>
      </c>
      <c r="C19186">
        <v>28.290472031</v>
      </c>
    </row>
    <row r="19187" spans="1:3" x14ac:dyDescent="0.25">
      <c r="A19187">
        <v>13027</v>
      </c>
      <c r="B19187" s="1">
        <f>DATE(2035,9,1) + TIME(0,0,0)</f>
        <v>49553</v>
      </c>
      <c r="C19187">
        <v>28.297498702999999</v>
      </c>
    </row>
    <row r="19188" spans="1:3" x14ac:dyDescent="0.25">
      <c r="A19188">
        <v>13057</v>
      </c>
      <c r="B19188" s="1">
        <f>DATE(2035,10,1) + TIME(0,0,0)</f>
        <v>49583</v>
      </c>
      <c r="C19188">
        <v>28.304285049000001</v>
      </c>
    </row>
    <row r="19189" spans="1:3" x14ac:dyDescent="0.25">
      <c r="A19189">
        <v>13088</v>
      </c>
      <c r="B19189" s="1">
        <f>DATE(2035,11,1) + TIME(0,0,0)</f>
        <v>49614</v>
      </c>
      <c r="C19189">
        <v>28.311286926000001</v>
      </c>
    </row>
    <row r="19190" spans="1:3" x14ac:dyDescent="0.25">
      <c r="A19190">
        <v>13118</v>
      </c>
      <c r="B19190" s="1">
        <f>DATE(2035,12,1) + TIME(0,0,0)</f>
        <v>49644</v>
      </c>
      <c r="C19190">
        <v>28.318048477000001</v>
      </c>
    </row>
    <row r="19191" spans="1:3" x14ac:dyDescent="0.25">
      <c r="A19191">
        <v>13149</v>
      </c>
      <c r="B19191" s="1">
        <f>DATE(2036,1,1) + TIME(0,0,0)</f>
        <v>49675</v>
      </c>
      <c r="C19191">
        <v>28.325025558</v>
      </c>
    </row>
    <row r="19192" spans="1:3" x14ac:dyDescent="0.25">
      <c r="A19192">
        <v>13180</v>
      </c>
      <c r="B19192" s="1">
        <f>DATE(2036,2,1) + TIME(0,0,0)</f>
        <v>49706</v>
      </c>
      <c r="C19192">
        <v>28.331989287999999</v>
      </c>
    </row>
    <row r="19193" spans="1:3" x14ac:dyDescent="0.25">
      <c r="A19193">
        <v>13209</v>
      </c>
      <c r="B19193" s="1">
        <f>DATE(2036,3,1) + TIME(0,0,0)</f>
        <v>49735</v>
      </c>
      <c r="C19193">
        <v>28.338491439999999</v>
      </c>
    </row>
    <row r="19194" spans="1:3" x14ac:dyDescent="0.25">
      <c r="A19194">
        <v>13240</v>
      </c>
      <c r="B19194" s="1">
        <f>DATE(2036,4,1) + TIME(0,0,0)</f>
        <v>49766</v>
      </c>
      <c r="C19194">
        <v>28.345432281000001</v>
      </c>
    </row>
    <row r="19195" spans="1:3" x14ac:dyDescent="0.25">
      <c r="A19195">
        <v>13270</v>
      </c>
      <c r="B19195" s="1">
        <f>DATE(2036,5,1) + TIME(0,0,0)</f>
        <v>49796</v>
      </c>
      <c r="C19195">
        <v>28.352136611999999</v>
      </c>
    </row>
    <row r="19196" spans="1:3" x14ac:dyDescent="0.25">
      <c r="A19196">
        <v>13301</v>
      </c>
      <c r="B19196" s="1">
        <f>DATE(2036,6,1) + TIME(0,0,0)</f>
        <v>49827</v>
      </c>
      <c r="C19196">
        <v>28.359050751000002</v>
      </c>
    </row>
    <row r="19197" spans="1:3" x14ac:dyDescent="0.25">
      <c r="A19197">
        <v>13331</v>
      </c>
      <c r="B19197" s="1">
        <f>DATE(2036,7,1) + TIME(0,0,0)</f>
        <v>49857</v>
      </c>
      <c r="C19197">
        <v>28.365732192999999</v>
      </c>
    </row>
    <row r="19198" spans="1:3" x14ac:dyDescent="0.25">
      <c r="A19198">
        <v>13362</v>
      </c>
      <c r="B19198" s="1">
        <f>DATE(2036,8,1) + TIME(0,0,0)</f>
        <v>49888</v>
      </c>
      <c r="C19198">
        <v>28.372623443999998</v>
      </c>
    </row>
    <row r="19199" spans="1:3" x14ac:dyDescent="0.25">
      <c r="A19199">
        <v>13393</v>
      </c>
      <c r="B19199" s="1">
        <f>DATE(2036,9,1) + TIME(0,0,0)</f>
        <v>49919</v>
      </c>
      <c r="C19199">
        <v>28.379501343000001</v>
      </c>
    </row>
    <row r="19200" spans="1:3" x14ac:dyDescent="0.25">
      <c r="A19200">
        <v>13423</v>
      </c>
      <c r="B19200" s="1">
        <f>DATE(2036,10,1) + TIME(0,0,0)</f>
        <v>49949</v>
      </c>
      <c r="C19200">
        <v>28.386146544999999</v>
      </c>
    </row>
    <row r="19201" spans="1:3" x14ac:dyDescent="0.25">
      <c r="A19201">
        <v>13454</v>
      </c>
      <c r="B19201" s="1">
        <f>DATE(2036,11,1) + TIME(0,0,0)</f>
        <v>49980</v>
      </c>
      <c r="C19201">
        <v>28.393001556000002</v>
      </c>
    </row>
    <row r="19202" spans="1:3" x14ac:dyDescent="0.25">
      <c r="A19202">
        <v>13484</v>
      </c>
      <c r="B19202" s="1">
        <f>DATE(2036,12,1) + TIME(0,0,0)</f>
        <v>50010</v>
      </c>
      <c r="C19202">
        <v>28.399623870999999</v>
      </c>
    </row>
    <row r="19203" spans="1:3" x14ac:dyDescent="0.25">
      <c r="A19203">
        <v>13515</v>
      </c>
      <c r="B19203" s="1">
        <f>DATE(2037,1,1) + TIME(0,0,0)</f>
        <v>50041</v>
      </c>
      <c r="C19203">
        <v>28.406455994000002</v>
      </c>
    </row>
    <row r="19204" spans="1:3" x14ac:dyDescent="0.25">
      <c r="A19204">
        <v>13546</v>
      </c>
      <c r="B19204" s="1">
        <f>DATE(2037,2,1) + TIME(0,0,0)</f>
        <v>50072</v>
      </c>
      <c r="C19204">
        <v>28.413274765000001</v>
      </c>
    </row>
    <row r="19205" spans="1:3" x14ac:dyDescent="0.25">
      <c r="A19205">
        <v>13574</v>
      </c>
      <c r="B19205" s="1">
        <f>DATE(2037,3,1) + TIME(0,0,0)</f>
        <v>50100</v>
      </c>
      <c r="C19205">
        <v>28.419425963999998</v>
      </c>
    </row>
    <row r="19206" spans="1:3" x14ac:dyDescent="0.25">
      <c r="A19206">
        <v>13605</v>
      </c>
      <c r="B19206" s="1">
        <f>DATE(2037,4,1) + TIME(0,0,0)</f>
        <v>50131</v>
      </c>
      <c r="C19206">
        <v>28.426221848000001</v>
      </c>
    </row>
    <row r="19207" spans="1:3" x14ac:dyDescent="0.25">
      <c r="A19207">
        <v>13635</v>
      </c>
      <c r="B19207" s="1">
        <f>DATE(2037,5,1) + TIME(0,0,0)</f>
        <v>50161</v>
      </c>
      <c r="C19207">
        <v>28.432788849000001</v>
      </c>
    </row>
    <row r="19208" spans="1:3" x14ac:dyDescent="0.25">
      <c r="A19208">
        <v>13666</v>
      </c>
      <c r="B19208" s="1">
        <f>DATE(2037,6,1) + TIME(0,0,0)</f>
        <v>50192</v>
      </c>
      <c r="C19208">
        <v>28.439563751000001</v>
      </c>
    </row>
    <row r="19209" spans="1:3" x14ac:dyDescent="0.25">
      <c r="A19209">
        <v>13696</v>
      </c>
      <c r="B19209" s="1">
        <f>DATE(2037,7,1) + TIME(0,0,0)</f>
        <v>50222</v>
      </c>
      <c r="C19209">
        <v>28.446109772</v>
      </c>
    </row>
    <row r="19210" spans="1:3" x14ac:dyDescent="0.25">
      <c r="A19210">
        <v>13727</v>
      </c>
      <c r="B19210" s="1">
        <f>DATE(2037,8,1) + TIME(0,0,0)</f>
        <v>50253</v>
      </c>
      <c r="C19210">
        <v>28.452863693000001</v>
      </c>
    </row>
    <row r="19211" spans="1:3" x14ac:dyDescent="0.25">
      <c r="A19211">
        <v>13758</v>
      </c>
      <c r="B19211" s="1">
        <f>DATE(2037,9,1) + TIME(0,0,0)</f>
        <v>50284</v>
      </c>
      <c r="C19211">
        <v>28.459606171000001</v>
      </c>
    </row>
    <row r="19212" spans="1:3" x14ac:dyDescent="0.25">
      <c r="A19212">
        <v>13788</v>
      </c>
      <c r="B19212" s="1">
        <f>DATE(2037,10,1) + TIME(0,0,0)</f>
        <v>50314</v>
      </c>
      <c r="C19212">
        <v>28.466119765999998</v>
      </c>
    </row>
    <row r="19213" spans="1:3" x14ac:dyDescent="0.25">
      <c r="A19213">
        <v>13819</v>
      </c>
      <c r="B19213" s="1">
        <f>DATE(2037,11,1) + TIME(0,0,0)</f>
        <v>50345</v>
      </c>
      <c r="C19213">
        <v>28.472841262999999</v>
      </c>
    </row>
    <row r="19214" spans="1:3" x14ac:dyDescent="0.25">
      <c r="A19214">
        <v>13849</v>
      </c>
      <c r="B19214" s="1">
        <f>DATE(2037,12,1) + TIME(0,0,0)</f>
        <v>50375</v>
      </c>
      <c r="C19214">
        <v>28.479335785</v>
      </c>
    </row>
    <row r="19215" spans="1:3" x14ac:dyDescent="0.25">
      <c r="A19215">
        <v>13880</v>
      </c>
      <c r="B19215" s="1">
        <f>DATE(2038,1,1) + TIME(0,0,0)</f>
        <v>50406</v>
      </c>
      <c r="C19215">
        <v>28.486036300999999</v>
      </c>
    </row>
    <row r="19216" spans="1:3" x14ac:dyDescent="0.25">
      <c r="A19216">
        <v>13911</v>
      </c>
      <c r="B19216" s="1">
        <f>DATE(2038,2,1) + TIME(0,0,0)</f>
        <v>50437</v>
      </c>
      <c r="C19216">
        <v>28.492725371999999</v>
      </c>
    </row>
    <row r="19217" spans="1:3" x14ac:dyDescent="0.25">
      <c r="A19217">
        <v>13939</v>
      </c>
      <c r="B19217" s="1">
        <f>DATE(2038,3,1) + TIME(0,0,0)</f>
        <v>50465</v>
      </c>
      <c r="C19217">
        <v>28.498758316</v>
      </c>
    </row>
    <row r="19218" spans="1:3" x14ac:dyDescent="0.25">
      <c r="A19218">
        <v>13970</v>
      </c>
      <c r="B19218" s="1">
        <f>DATE(2038,4,1) + TIME(0,0,0)</f>
        <v>50496</v>
      </c>
      <c r="C19218">
        <v>28.505426407000002</v>
      </c>
    </row>
    <row r="19219" spans="1:3" x14ac:dyDescent="0.25">
      <c r="A19219">
        <v>14000</v>
      </c>
      <c r="B19219" s="1">
        <f>DATE(2038,5,1) + TIME(0,0,0)</f>
        <v>50526</v>
      </c>
      <c r="C19219">
        <v>28.511871337999999</v>
      </c>
    </row>
    <row r="19220" spans="1:3" x14ac:dyDescent="0.25">
      <c r="A19220">
        <v>14031</v>
      </c>
      <c r="B19220" s="1">
        <f>DATE(2038,6,1) + TIME(0,0,0)</f>
        <v>50557</v>
      </c>
      <c r="C19220">
        <v>28.518518447999998</v>
      </c>
    </row>
    <row r="19221" spans="1:3" x14ac:dyDescent="0.25">
      <c r="A19221">
        <v>14061</v>
      </c>
      <c r="B19221" s="1">
        <f>DATE(2038,7,1) + TIME(0,0,0)</f>
        <v>50587</v>
      </c>
      <c r="C19221">
        <v>28.524944304999998</v>
      </c>
    </row>
    <row r="19222" spans="1:3" x14ac:dyDescent="0.25">
      <c r="A19222">
        <v>14092</v>
      </c>
      <c r="B19222" s="1">
        <f>DATE(2038,8,1) + TIME(0,0,0)</f>
        <v>50618</v>
      </c>
      <c r="C19222">
        <v>28.531570434999999</v>
      </c>
    </row>
    <row r="19223" spans="1:3" x14ac:dyDescent="0.25">
      <c r="A19223">
        <v>14123</v>
      </c>
      <c r="B19223" s="1">
        <f>DATE(2038,9,1) + TIME(0,0,0)</f>
        <v>50649</v>
      </c>
      <c r="C19223">
        <v>28.538188934000001</v>
      </c>
    </row>
    <row r="19224" spans="1:3" x14ac:dyDescent="0.25">
      <c r="A19224">
        <v>14153</v>
      </c>
      <c r="B19224" s="1">
        <f>DATE(2038,10,1) + TIME(0,0,0)</f>
        <v>50679</v>
      </c>
      <c r="C19224">
        <v>28.544582367</v>
      </c>
    </row>
    <row r="19225" spans="1:3" x14ac:dyDescent="0.25">
      <c r="A19225">
        <v>14184</v>
      </c>
      <c r="B19225" s="1">
        <f>DATE(2038,11,1) + TIME(0,0,0)</f>
        <v>50710</v>
      </c>
      <c r="C19225">
        <v>28.551177978999998</v>
      </c>
    </row>
    <row r="19226" spans="1:3" x14ac:dyDescent="0.25">
      <c r="A19226">
        <v>14214</v>
      </c>
      <c r="B19226" s="1">
        <f>DATE(2038,12,1) + TIME(0,0,0)</f>
        <v>50740</v>
      </c>
      <c r="C19226">
        <v>28.557552338000001</v>
      </c>
    </row>
    <row r="19227" spans="1:3" x14ac:dyDescent="0.25">
      <c r="A19227">
        <v>14245</v>
      </c>
      <c r="B19227" s="1">
        <f>DATE(2039,1,1) + TIME(0,0,0)</f>
        <v>50771</v>
      </c>
      <c r="C19227">
        <v>28.564126968</v>
      </c>
    </row>
    <row r="19228" spans="1:3" x14ac:dyDescent="0.25">
      <c r="A19228">
        <v>14276</v>
      </c>
      <c r="B19228" s="1">
        <f>DATE(2039,2,1) + TIME(0,0,0)</f>
        <v>50802</v>
      </c>
      <c r="C19228">
        <v>28.570692061999999</v>
      </c>
    </row>
    <row r="19229" spans="1:3" x14ac:dyDescent="0.25">
      <c r="A19229">
        <v>14304</v>
      </c>
      <c r="B19229" s="1">
        <f>DATE(2039,3,1) + TIME(0,0,0)</f>
        <v>50830</v>
      </c>
      <c r="C19229">
        <v>28.576612473000001</v>
      </c>
    </row>
    <row r="19230" spans="1:3" x14ac:dyDescent="0.25">
      <c r="A19230">
        <v>14335</v>
      </c>
      <c r="B19230" s="1">
        <f>DATE(2039,4,1) + TIME(0,0,0)</f>
        <v>50861</v>
      </c>
      <c r="C19230">
        <v>28.583158492999999</v>
      </c>
    </row>
    <row r="19231" spans="1:3" x14ac:dyDescent="0.25">
      <c r="A19231">
        <v>14365</v>
      </c>
      <c r="B19231" s="1">
        <f>DATE(2039,5,1) + TIME(0,0,0)</f>
        <v>50891</v>
      </c>
      <c r="C19231">
        <v>28.589481354</v>
      </c>
    </row>
    <row r="19232" spans="1:3" x14ac:dyDescent="0.25">
      <c r="A19232">
        <v>14396</v>
      </c>
      <c r="B19232" s="1">
        <f>DATE(2039,6,1) + TIME(0,0,0)</f>
        <v>50922</v>
      </c>
      <c r="C19232">
        <v>28.596004485999998</v>
      </c>
    </row>
    <row r="19233" spans="1:3" x14ac:dyDescent="0.25">
      <c r="A19233">
        <v>14426</v>
      </c>
      <c r="B19233" s="1">
        <f>DATE(2039,7,1) + TIME(0,0,0)</f>
        <v>50952</v>
      </c>
      <c r="C19233">
        <v>28.602308272999998</v>
      </c>
    </row>
    <row r="19234" spans="1:3" x14ac:dyDescent="0.25">
      <c r="A19234">
        <v>14457</v>
      </c>
      <c r="B19234" s="1">
        <f>DATE(2039,8,1) + TIME(0,0,0)</f>
        <v>50983</v>
      </c>
      <c r="C19234">
        <v>28.608812331999999</v>
      </c>
    </row>
    <row r="19235" spans="1:3" x14ac:dyDescent="0.25">
      <c r="A19235">
        <v>14488</v>
      </c>
      <c r="B19235" s="1">
        <f>DATE(2039,9,1) + TIME(0,0,0)</f>
        <v>51014</v>
      </c>
      <c r="C19235">
        <v>28.615304946999998</v>
      </c>
    </row>
    <row r="19236" spans="1:3" x14ac:dyDescent="0.25">
      <c r="A19236">
        <v>14518</v>
      </c>
      <c r="B19236" s="1">
        <f>DATE(2039,10,1) + TIME(0,0,0)</f>
        <v>51044</v>
      </c>
      <c r="C19236">
        <v>28.621578217</v>
      </c>
    </row>
    <row r="19237" spans="1:3" x14ac:dyDescent="0.25">
      <c r="A19237">
        <v>14549</v>
      </c>
      <c r="B19237" s="1">
        <f>DATE(2039,11,1) + TIME(0,0,0)</f>
        <v>51075</v>
      </c>
      <c r="C19237">
        <v>28.62804985</v>
      </c>
    </row>
    <row r="19238" spans="1:3" x14ac:dyDescent="0.25">
      <c r="A19238">
        <v>14579</v>
      </c>
      <c r="B19238" s="1">
        <f>DATE(2039,12,1) + TIME(0,0,0)</f>
        <v>51105</v>
      </c>
      <c r="C19238">
        <v>28.634302138999999</v>
      </c>
    </row>
    <row r="19239" spans="1:3" x14ac:dyDescent="0.25">
      <c r="A19239">
        <v>14610</v>
      </c>
      <c r="B19239" s="1">
        <f>DATE(2040,1,1) + TIME(0,0,0)</f>
        <v>51136</v>
      </c>
      <c r="C19239">
        <v>28.640754699999999</v>
      </c>
    </row>
    <row r="19240" spans="1:3" x14ac:dyDescent="0.25">
      <c r="A19240">
        <v>14641</v>
      </c>
      <c r="B19240" s="1">
        <f>DATE(2040,2,1) + TIME(0,0,0)</f>
        <v>51167</v>
      </c>
      <c r="C19240">
        <v>28.647195816</v>
      </c>
    </row>
    <row r="19241" spans="1:3" x14ac:dyDescent="0.25">
      <c r="A19241">
        <v>14670</v>
      </c>
      <c r="B19241" s="1">
        <f>DATE(2040,3,1) + TIME(0,0,0)</f>
        <v>51196</v>
      </c>
      <c r="C19241">
        <v>28.653211593999998</v>
      </c>
    </row>
    <row r="19242" spans="1:3" x14ac:dyDescent="0.25">
      <c r="A19242">
        <v>14701</v>
      </c>
      <c r="B19242" s="1">
        <f>DATE(2040,4,1) + TIME(0,0,0)</f>
        <v>51227</v>
      </c>
      <c r="C19242">
        <v>28.659631729000001</v>
      </c>
    </row>
    <row r="19243" spans="1:3" x14ac:dyDescent="0.25">
      <c r="A19243">
        <v>14731</v>
      </c>
      <c r="B19243" s="1">
        <f>DATE(2040,5,1) + TIME(0,0,0)</f>
        <v>51257</v>
      </c>
      <c r="C19243">
        <v>28.665836334000002</v>
      </c>
    </row>
    <row r="19244" spans="1:3" x14ac:dyDescent="0.25">
      <c r="A19244">
        <v>14762</v>
      </c>
      <c r="B19244" s="1">
        <f>DATE(2040,6,1) + TIME(0,0,0)</f>
        <v>51288</v>
      </c>
      <c r="C19244">
        <v>28.672235488999998</v>
      </c>
    </row>
    <row r="19245" spans="1:3" x14ac:dyDescent="0.25">
      <c r="A19245">
        <v>14792</v>
      </c>
      <c r="B19245" s="1">
        <f>DATE(2040,7,1) + TIME(0,0,0)</f>
        <v>51318</v>
      </c>
      <c r="C19245">
        <v>28.678421020999998</v>
      </c>
    </row>
    <row r="19246" spans="1:3" x14ac:dyDescent="0.25">
      <c r="A19246">
        <v>14823</v>
      </c>
      <c r="B19246" s="1">
        <f>DATE(2040,8,1) + TIME(0,0,0)</f>
        <v>51349</v>
      </c>
      <c r="C19246">
        <v>28.684801102000002</v>
      </c>
    </row>
    <row r="19247" spans="1:3" x14ac:dyDescent="0.25">
      <c r="A19247">
        <v>14854</v>
      </c>
      <c r="B19247" s="1">
        <f>DATE(2040,9,1) + TIME(0,0,0)</f>
        <v>51380</v>
      </c>
      <c r="C19247">
        <v>28.691169738999999</v>
      </c>
    </row>
    <row r="19248" spans="1:3" x14ac:dyDescent="0.25">
      <c r="A19248">
        <v>14884</v>
      </c>
      <c r="B19248" s="1">
        <f>DATE(2040,10,1) + TIME(0,0,0)</f>
        <v>51410</v>
      </c>
      <c r="C19248">
        <v>28.697324753</v>
      </c>
    </row>
    <row r="19249" spans="1:3" x14ac:dyDescent="0.25">
      <c r="A19249">
        <v>14915</v>
      </c>
      <c r="B19249" s="1">
        <f>DATE(2040,11,1) + TIME(0,0,0)</f>
        <v>51441</v>
      </c>
      <c r="C19249">
        <v>28.703674316000001</v>
      </c>
    </row>
    <row r="19250" spans="1:3" x14ac:dyDescent="0.25">
      <c r="A19250">
        <v>14945</v>
      </c>
      <c r="B19250" s="1">
        <f>DATE(2040,12,1) + TIME(0,0,0)</f>
        <v>51471</v>
      </c>
      <c r="C19250">
        <v>28.709810257000001</v>
      </c>
    </row>
    <row r="19251" spans="1:3" x14ac:dyDescent="0.25">
      <c r="A19251">
        <v>14976</v>
      </c>
      <c r="B19251" s="1">
        <f>DATE(2041,1,1) + TIME(0,0,0)</f>
        <v>51502</v>
      </c>
      <c r="C19251">
        <v>28.716138839999999</v>
      </c>
    </row>
    <row r="19252" spans="1:3" x14ac:dyDescent="0.25">
      <c r="A19252">
        <v>15007</v>
      </c>
      <c r="B19252" s="1">
        <f>DATE(2041,2,1) + TIME(0,0,0)</f>
        <v>51533</v>
      </c>
      <c r="C19252">
        <v>28.722459792999999</v>
      </c>
    </row>
    <row r="19253" spans="1:3" x14ac:dyDescent="0.25">
      <c r="A19253">
        <v>15035</v>
      </c>
      <c r="B19253" s="1">
        <f>DATE(2041,3,1) + TIME(0,0,0)</f>
        <v>51561</v>
      </c>
      <c r="C19253">
        <v>28.728158951000001</v>
      </c>
    </row>
    <row r="19254" spans="1:3" x14ac:dyDescent="0.25">
      <c r="A19254">
        <v>15066</v>
      </c>
      <c r="B19254" s="1">
        <f>DATE(2041,4,1) + TIME(0,0,0)</f>
        <v>51592</v>
      </c>
      <c r="C19254">
        <v>28.734458922999998</v>
      </c>
    </row>
    <row r="19255" spans="1:3" x14ac:dyDescent="0.25">
      <c r="A19255">
        <v>15096</v>
      </c>
      <c r="B19255" s="1">
        <f>DATE(2041,5,1) + TIME(0,0,0)</f>
        <v>51622</v>
      </c>
      <c r="C19255">
        <v>28.74054718</v>
      </c>
    </row>
    <row r="19256" spans="1:3" x14ac:dyDescent="0.25">
      <c r="A19256">
        <v>15127</v>
      </c>
      <c r="B19256" s="1">
        <f>DATE(2041,6,1) + TIME(0,0,0)</f>
        <v>51653</v>
      </c>
      <c r="C19256">
        <v>28.746828079</v>
      </c>
    </row>
    <row r="19257" spans="1:3" x14ac:dyDescent="0.25">
      <c r="A19257">
        <v>15157</v>
      </c>
      <c r="B19257" s="1">
        <f>DATE(2041,7,1) + TIME(0,0,0)</f>
        <v>51683</v>
      </c>
      <c r="C19257">
        <v>28.752895355</v>
      </c>
    </row>
    <row r="19258" spans="1:3" x14ac:dyDescent="0.25">
      <c r="A19258">
        <v>15188</v>
      </c>
      <c r="B19258" s="1">
        <f>DATE(2041,8,1) + TIME(0,0,0)</f>
        <v>51714</v>
      </c>
      <c r="C19258">
        <v>28.759157180999999</v>
      </c>
    </row>
    <row r="19259" spans="1:3" x14ac:dyDescent="0.25">
      <c r="A19259">
        <v>15219</v>
      </c>
      <c r="B19259" s="1">
        <f>DATE(2041,9,1) + TIME(0,0,0)</f>
        <v>51745</v>
      </c>
      <c r="C19259">
        <v>28.765407562</v>
      </c>
    </row>
    <row r="19260" spans="1:3" x14ac:dyDescent="0.25">
      <c r="A19260">
        <v>15249</v>
      </c>
      <c r="B19260" s="1">
        <f>DATE(2041,10,1) + TIME(0,0,0)</f>
        <v>51775</v>
      </c>
      <c r="C19260">
        <v>28.771448135</v>
      </c>
    </row>
    <row r="19261" spans="1:3" x14ac:dyDescent="0.25">
      <c r="A19261">
        <v>15280</v>
      </c>
      <c r="B19261" s="1">
        <f>DATE(2041,11,1) + TIME(0,0,0)</f>
        <v>51806</v>
      </c>
      <c r="C19261">
        <v>28.777679443</v>
      </c>
    </row>
    <row r="19262" spans="1:3" x14ac:dyDescent="0.25">
      <c r="A19262">
        <v>15310</v>
      </c>
      <c r="B19262" s="1">
        <f>DATE(2041,12,1) + TIME(0,0,0)</f>
        <v>51836</v>
      </c>
      <c r="C19262">
        <v>28.783700942999999</v>
      </c>
    </row>
    <row r="19263" spans="1:3" x14ac:dyDescent="0.25">
      <c r="A19263">
        <v>15341</v>
      </c>
      <c r="B19263" s="1">
        <f>DATE(2042,1,1) + TIME(0,0,0)</f>
        <v>51867</v>
      </c>
      <c r="C19263">
        <v>28.789913176999999</v>
      </c>
    </row>
    <row r="19264" spans="1:3" x14ac:dyDescent="0.25">
      <c r="A19264">
        <v>15372</v>
      </c>
      <c r="B19264" s="1">
        <f>DATE(2042,2,1) + TIME(0,0,0)</f>
        <v>51898</v>
      </c>
      <c r="C19264">
        <v>28.796115875000002</v>
      </c>
    </row>
    <row r="19265" spans="1:3" x14ac:dyDescent="0.25">
      <c r="A19265">
        <v>15400</v>
      </c>
      <c r="B19265" s="1">
        <f>DATE(2042,3,1) + TIME(0,0,0)</f>
        <v>51926</v>
      </c>
      <c r="C19265">
        <v>28.801708220999998</v>
      </c>
    </row>
    <row r="19266" spans="1:3" x14ac:dyDescent="0.25">
      <c r="A19266">
        <v>15431</v>
      </c>
      <c r="B19266" s="1">
        <f>DATE(2042,4,1) + TIME(0,0,0)</f>
        <v>51957</v>
      </c>
      <c r="C19266">
        <v>28.807891846</v>
      </c>
    </row>
    <row r="19267" spans="1:3" x14ac:dyDescent="0.25">
      <c r="A19267">
        <v>15461</v>
      </c>
      <c r="B19267" s="1">
        <f>DATE(2042,5,1) + TIME(0,0,0)</f>
        <v>51987</v>
      </c>
      <c r="C19267">
        <v>28.813867568999999</v>
      </c>
    </row>
    <row r="19268" spans="1:3" x14ac:dyDescent="0.25">
      <c r="A19268">
        <v>15492</v>
      </c>
      <c r="B19268" s="1">
        <f>DATE(2042,6,1) + TIME(0,0,0)</f>
        <v>52018</v>
      </c>
      <c r="C19268">
        <v>28.82003212</v>
      </c>
    </row>
    <row r="19269" spans="1:3" x14ac:dyDescent="0.25">
      <c r="A19269">
        <v>15522</v>
      </c>
      <c r="B19269" s="1">
        <f>DATE(2042,7,1) + TIME(0,0,0)</f>
        <v>52048</v>
      </c>
      <c r="C19269">
        <v>28.825988769999999</v>
      </c>
    </row>
    <row r="19270" spans="1:3" x14ac:dyDescent="0.25">
      <c r="A19270">
        <v>15553</v>
      </c>
      <c r="B19270" s="1">
        <f>DATE(2042,8,1) + TIME(0,0,0)</f>
        <v>52079</v>
      </c>
      <c r="C19270">
        <v>28.832134246999999</v>
      </c>
    </row>
    <row r="19271" spans="1:3" x14ac:dyDescent="0.25">
      <c r="A19271">
        <v>15584</v>
      </c>
      <c r="B19271" s="1">
        <f>DATE(2042,9,1) + TIME(0,0,0)</f>
        <v>52110</v>
      </c>
      <c r="C19271">
        <v>28.838270186999999</v>
      </c>
    </row>
    <row r="19272" spans="1:3" x14ac:dyDescent="0.25">
      <c r="A19272">
        <v>15614</v>
      </c>
      <c r="B19272" s="1">
        <f>DATE(2042,10,1) + TIME(0,0,0)</f>
        <v>52140</v>
      </c>
      <c r="C19272">
        <v>28.844198227</v>
      </c>
    </row>
    <row r="19273" spans="1:3" x14ac:dyDescent="0.25">
      <c r="A19273">
        <v>15645</v>
      </c>
      <c r="B19273" s="1">
        <f>DATE(2042,11,1) + TIME(0,0,0)</f>
        <v>52171</v>
      </c>
      <c r="C19273">
        <v>28.850317001000001</v>
      </c>
    </row>
    <row r="19274" spans="1:3" x14ac:dyDescent="0.25">
      <c r="A19274">
        <v>15675</v>
      </c>
      <c r="B19274" s="1">
        <f>DATE(2042,12,1) + TIME(0,0,0)</f>
        <v>52201</v>
      </c>
      <c r="C19274">
        <v>28.856225967</v>
      </c>
    </row>
    <row r="19275" spans="1:3" x14ac:dyDescent="0.25">
      <c r="A19275">
        <v>15706</v>
      </c>
      <c r="B19275" s="1">
        <f>DATE(2043,1,1) + TIME(0,0,0)</f>
        <v>52232</v>
      </c>
      <c r="C19275">
        <v>28.862325668</v>
      </c>
    </row>
    <row r="19276" spans="1:3" x14ac:dyDescent="0.25">
      <c r="A19276">
        <v>15737</v>
      </c>
      <c r="B19276" s="1">
        <f>DATE(2043,2,1) + TIME(0,0,0)</f>
        <v>52263</v>
      </c>
      <c r="C19276">
        <v>28.868413924999999</v>
      </c>
    </row>
    <row r="19277" spans="1:3" x14ac:dyDescent="0.25">
      <c r="A19277">
        <v>15765</v>
      </c>
      <c r="B19277" s="1">
        <f>DATE(2043,3,1) + TIME(0,0,0)</f>
        <v>52291</v>
      </c>
      <c r="C19277">
        <v>28.873905182000001</v>
      </c>
    </row>
    <row r="19278" spans="1:3" x14ac:dyDescent="0.25">
      <c r="A19278">
        <v>15796</v>
      </c>
      <c r="B19278" s="1">
        <f>DATE(2043,4,1) + TIME(0,0,0)</f>
        <v>52322</v>
      </c>
      <c r="C19278">
        <v>28.879976273</v>
      </c>
    </row>
    <row r="19279" spans="1:3" x14ac:dyDescent="0.25">
      <c r="A19279">
        <v>15826</v>
      </c>
      <c r="B19279" s="1">
        <f>DATE(2043,5,1) + TIME(0,0,0)</f>
        <v>52352</v>
      </c>
      <c r="C19279">
        <v>28.885841370000001</v>
      </c>
    </row>
    <row r="19280" spans="1:3" x14ac:dyDescent="0.25">
      <c r="A19280">
        <v>15857</v>
      </c>
      <c r="B19280" s="1">
        <f>DATE(2043,6,1) + TIME(0,0,0)</f>
        <v>52383</v>
      </c>
      <c r="C19280">
        <v>28.891893387</v>
      </c>
    </row>
    <row r="19281" spans="1:3" x14ac:dyDescent="0.25">
      <c r="A19281">
        <v>15887</v>
      </c>
      <c r="B19281" s="1">
        <f>DATE(2043,7,1) + TIME(0,0,0)</f>
        <v>52413</v>
      </c>
      <c r="C19281">
        <v>28.897741318000001</v>
      </c>
    </row>
    <row r="19282" spans="1:3" x14ac:dyDescent="0.25">
      <c r="A19282">
        <v>15918</v>
      </c>
      <c r="B19282" s="1">
        <f>DATE(2043,8,1) + TIME(0,0,0)</f>
        <v>52444</v>
      </c>
      <c r="C19282">
        <v>28.903774260999999</v>
      </c>
    </row>
    <row r="19283" spans="1:3" x14ac:dyDescent="0.25">
      <c r="A19283">
        <v>15949</v>
      </c>
      <c r="B19283" s="1">
        <f>DATE(2043,9,1) + TIME(0,0,0)</f>
        <v>52475</v>
      </c>
      <c r="C19283">
        <v>28.909799576000001</v>
      </c>
    </row>
    <row r="19284" spans="1:3" x14ac:dyDescent="0.25">
      <c r="A19284">
        <v>15979</v>
      </c>
      <c r="B19284" s="1">
        <f>DATE(2043,10,1) + TIME(0,0,0)</f>
        <v>52505</v>
      </c>
      <c r="C19284">
        <v>28.915620804</v>
      </c>
    </row>
    <row r="19285" spans="1:3" x14ac:dyDescent="0.25">
      <c r="A19285">
        <v>16010</v>
      </c>
      <c r="B19285" s="1">
        <f>DATE(2043,11,1) + TIME(0,0,0)</f>
        <v>52536</v>
      </c>
      <c r="C19285">
        <v>28.921627045000001</v>
      </c>
    </row>
    <row r="19286" spans="1:3" x14ac:dyDescent="0.25">
      <c r="A19286">
        <v>16040</v>
      </c>
      <c r="B19286" s="1">
        <f>DATE(2043,12,1) + TIME(0,0,0)</f>
        <v>52566</v>
      </c>
      <c r="C19286">
        <v>28.927429198999999</v>
      </c>
    </row>
    <row r="19287" spans="1:3" x14ac:dyDescent="0.25">
      <c r="A19287">
        <v>16071</v>
      </c>
      <c r="B19287" s="1">
        <f>DATE(2044,1,1) + TIME(0,0,0)</f>
        <v>52597</v>
      </c>
      <c r="C19287">
        <v>28.933416367</v>
      </c>
    </row>
    <row r="19288" spans="1:3" x14ac:dyDescent="0.25">
      <c r="A19288">
        <v>16102</v>
      </c>
      <c r="B19288" s="1">
        <f>DATE(2044,2,1) + TIME(0,0,0)</f>
        <v>52628</v>
      </c>
      <c r="C19288">
        <v>28.939395905000001</v>
      </c>
    </row>
    <row r="19289" spans="1:3" x14ac:dyDescent="0.25">
      <c r="A19289">
        <v>16131</v>
      </c>
      <c r="B19289" s="1">
        <f>DATE(2044,3,1) + TIME(0,0,0)</f>
        <v>52657</v>
      </c>
      <c r="C19289">
        <v>28.944980620999999</v>
      </c>
    </row>
    <row r="19290" spans="1:3" x14ac:dyDescent="0.25">
      <c r="A19290">
        <v>16162</v>
      </c>
      <c r="B19290" s="1">
        <f>DATE(2044,4,1) + TIME(0,0,0)</f>
        <v>52688</v>
      </c>
      <c r="C19290">
        <v>28.950941086</v>
      </c>
    </row>
    <row r="19291" spans="1:3" x14ac:dyDescent="0.25">
      <c r="A19291">
        <v>16192</v>
      </c>
      <c r="B19291" s="1">
        <f>DATE(2044,5,1) + TIME(0,0,0)</f>
        <v>52718</v>
      </c>
      <c r="C19291">
        <v>28.956701279000001</v>
      </c>
    </row>
    <row r="19292" spans="1:3" x14ac:dyDescent="0.25">
      <c r="A19292">
        <v>16223</v>
      </c>
      <c r="B19292" s="1">
        <f>DATE(2044,6,1) + TIME(0,0,0)</f>
        <v>52749</v>
      </c>
      <c r="C19292">
        <v>28.962642670000001</v>
      </c>
    </row>
    <row r="19293" spans="1:3" x14ac:dyDescent="0.25">
      <c r="A19293">
        <v>16253</v>
      </c>
      <c r="B19293" s="1">
        <f>DATE(2044,7,1) + TIME(0,0,0)</f>
        <v>52779</v>
      </c>
      <c r="C19293">
        <v>28.968385695999999</v>
      </c>
    </row>
    <row r="19294" spans="1:3" x14ac:dyDescent="0.25">
      <c r="A19294">
        <v>16284</v>
      </c>
      <c r="B19294" s="1">
        <f>DATE(2044,8,1) + TIME(0,0,0)</f>
        <v>52810</v>
      </c>
      <c r="C19294">
        <v>28.974309921</v>
      </c>
    </row>
    <row r="19295" spans="1:3" x14ac:dyDescent="0.25">
      <c r="A19295">
        <v>16315</v>
      </c>
      <c r="B19295" s="1">
        <f>DATE(2044,9,1) + TIME(0,0,0)</f>
        <v>52841</v>
      </c>
      <c r="C19295">
        <v>28.980226516999998</v>
      </c>
    </row>
    <row r="19296" spans="1:3" x14ac:dyDescent="0.25">
      <c r="A19296">
        <v>16345</v>
      </c>
      <c r="B19296" s="1">
        <f>DATE(2044,10,1) + TIME(0,0,0)</f>
        <v>52871</v>
      </c>
      <c r="C19296">
        <v>28.985942841</v>
      </c>
    </row>
    <row r="19297" spans="1:3" x14ac:dyDescent="0.25">
      <c r="A19297">
        <v>16376</v>
      </c>
      <c r="B19297" s="1">
        <f>DATE(2044,11,1) + TIME(0,0,0)</f>
        <v>52902</v>
      </c>
      <c r="C19297">
        <v>28.991842269999999</v>
      </c>
    </row>
    <row r="19298" spans="1:3" x14ac:dyDescent="0.25">
      <c r="A19298">
        <v>16406</v>
      </c>
      <c r="B19298" s="1">
        <f>DATE(2044,12,1) + TIME(0,0,0)</f>
        <v>52932</v>
      </c>
      <c r="C19298">
        <v>28.997541428000002</v>
      </c>
    </row>
    <row r="19299" spans="1:3" x14ac:dyDescent="0.25">
      <c r="A19299">
        <v>16437</v>
      </c>
      <c r="B19299" s="1">
        <f>DATE(2045,1,1) + TIME(0,0,0)</f>
        <v>52963</v>
      </c>
      <c r="C19299">
        <v>29.003423690999998</v>
      </c>
    </row>
    <row r="19300" spans="1:3" x14ac:dyDescent="0.25">
      <c r="A19300">
        <v>16468</v>
      </c>
      <c r="B19300" s="1">
        <f>DATE(2045,2,1) + TIME(0,0,0)</f>
        <v>52994</v>
      </c>
      <c r="C19300">
        <v>29.00929451</v>
      </c>
    </row>
    <row r="19301" spans="1:3" x14ac:dyDescent="0.25">
      <c r="A19301">
        <v>16496</v>
      </c>
      <c r="B19301" s="1">
        <f>DATE(2045,3,1) + TIME(0,0,0)</f>
        <v>53022</v>
      </c>
      <c r="C19301">
        <v>29.014591217</v>
      </c>
    </row>
    <row r="19302" spans="1:3" x14ac:dyDescent="0.25">
      <c r="A19302">
        <v>16527</v>
      </c>
      <c r="B19302" s="1">
        <f>DATE(2045,4,1) + TIME(0,0,0)</f>
        <v>53053</v>
      </c>
      <c r="C19302">
        <v>29.020446777</v>
      </c>
    </row>
    <row r="19303" spans="1:3" x14ac:dyDescent="0.25">
      <c r="A19303">
        <v>16557</v>
      </c>
      <c r="B19303" s="1">
        <f>DATE(2045,5,1) + TIME(0,0,0)</f>
        <v>53083</v>
      </c>
      <c r="C19303">
        <v>29.026105880999999</v>
      </c>
    </row>
    <row r="19304" spans="1:3" x14ac:dyDescent="0.25">
      <c r="A19304">
        <v>16588</v>
      </c>
      <c r="B19304" s="1">
        <f>DATE(2045,6,1) + TIME(0,0,0)</f>
        <v>53114</v>
      </c>
      <c r="C19304">
        <v>29.031946181999999</v>
      </c>
    </row>
    <row r="19305" spans="1:3" x14ac:dyDescent="0.25">
      <c r="A19305">
        <v>16618</v>
      </c>
      <c r="B19305" s="1">
        <f>DATE(2045,7,1) + TIME(0,0,0)</f>
        <v>53144</v>
      </c>
      <c r="C19305">
        <v>29.037588119999999</v>
      </c>
    </row>
    <row r="19306" spans="1:3" x14ac:dyDescent="0.25">
      <c r="A19306">
        <v>16649</v>
      </c>
      <c r="B19306" s="1">
        <f>DATE(2045,8,1) + TIME(0,0,0)</f>
        <v>53175</v>
      </c>
      <c r="C19306">
        <v>29.043409348000001</v>
      </c>
    </row>
    <row r="19307" spans="1:3" x14ac:dyDescent="0.25">
      <c r="A19307">
        <v>16680</v>
      </c>
      <c r="B19307" s="1">
        <f>DATE(2045,9,1) + TIME(0,0,0)</f>
        <v>53206</v>
      </c>
      <c r="C19307">
        <v>29.049222946</v>
      </c>
    </row>
    <row r="19308" spans="1:3" x14ac:dyDescent="0.25">
      <c r="A19308">
        <v>16710</v>
      </c>
      <c r="B19308" s="1">
        <f>DATE(2045,10,1) + TIME(0,0,0)</f>
        <v>53236</v>
      </c>
      <c r="C19308">
        <v>29.054841995</v>
      </c>
    </row>
    <row r="19309" spans="1:3" x14ac:dyDescent="0.25">
      <c r="A19309">
        <v>16741</v>
      </c>
      <c r="B19309" s="1">
        <f>DATE(2045,11,1) + TIME(0,0,0)</f>
        <v>53267</v>
      </c>
      <c r="C19309">
        <v>29.060638428000001</v>
      </c>
    </row>
    <row r="19310" spans="1:3" x14ac:dyDescent="0.25">
      <c r="A19310">
        <v>16771</v>
      </c>
      <c r="B19310" s="1">
        <f>DATE(2045,12,1) + TIME(0,0,0)</f>
        <v>53297</v>
      </c>
      <c r="C19310">
        <v>29.066240311000001</v>
      </c>
    </row>
    <row r="19311" spans="1:3" x14ac:dyDescent="0.25">
      <c r="A19311">
        <v>16802</v>
      </c>
      <c r="B19311" s="1">
        <f>DATE(2046,1,1) + TIME(0,0,0)</f>
        <v>53328</v>
      </c>
      <c r="C19311">
        <v>29.072019576999999</v>
      </c>
    </row>
    <row r="19312" spans="1:3" x14ac:dyDescent="0.25">
      <c r="A19312">
        <v>16833</v>
      </c>
      <c r="B19312" s="1">
        <f>DATE(2046,2,1) + TIME(0,0,0)</f>
        <v>53359</v>
      </c>
      <c r="C19312">
        <v>29.077791214000001</v>
      </c>
    </row>
    <row r="19313" spans="1:3" x14ac:dyDescent="0.25">
      <c r="A19313">
        <v>16861</v>
      </c>
      <c r="B19313" s="1">
        <f>DATE(2046,3,1) + TIME(0,0,0)</f>
        <v>53387</v>
      </c>
      <c r="C19313">
        <v>29.082998276000001</v>
      </c>
    </row>
    <row r="19314" spans="1:3" x14ac:dyDescent="0.25">
      <c r="A19314">
        <v>16892</v>
      </c>
      <c r="B19314" s="1">
        <f>DATE(2046,4,1) + TIME(0,0,0)</f>
        <v>53418</v>
      </c>
      <c r="C19314">
        <v>29.088754653999999</v>
      </c>
    </row>
    <row r="19315" spans="1:3" x14ac:dyDescent="0.25">
      <c r="A19315">
        <v>16922</v>
      </c>
      <c r="B19315" s="1">
        <f>DATE(2046,5,1) + TIME(0,0,0)</f>
        <v>53448</v>
      </c>
      <c r="C19315">
        <v>29.094316483</v>
      </c>
    </row>
    <row r="19316" spans="1:3" x14ac:dyDescent="0.25">
      <c r="A19316">
        <v>16953</v>
      </c>
      <c r="B19316" s="1">
        <f>DATE(2046,6,1) + TIME(0,0,0)</f>
        <v>53479</v>
      </c>
      <c r="C19316">
        <v>29.100055695000002</v>
      </c>
    </row>
    <row r="19317" spans="1:3" x14ac:dyDescent="0.25">
      <c r="A19317">
        <v>16983</v>
      </c>
      <c r="B19317" s="1">
        <f>DATE(2046,7,1) + TIME(0,0,0)</f>
        <v>53509</v>
      </c>
      <c r="C19317">
        <v>29.105604172</v>
      </c>
    </row>
    <row r="19318" spans="1:3" x14ac:dyDescent="0.25">
      <c r="A19318">
        <v>17014</v>
      </c>
      <c r="B19318" s="1">
        <f>DATE(2046,8,1) + TIME(0,0,0)</f>
        <v>53540</v>
      </c>
      <c r="C19318">
        <v>29.111326217999999</v>
      </c>
    </row>
    <row r="19319" spans="1:3" x14ac:dyDescent="0.25">
      <c r="A19319">
        <v>17045</v>
      </c>
      <c r="B19319" s="1">
        <f>DATE(2046,9,1) + TIME(0,0,0)</f>
        <v>53571</v>
      </c>
      <c r="C19319">
        <v>29.117042542</v>
      </c>
    </row>
    <row r="19320" spans="1:3" x14ac:dyDescent="0.25">
      <c r="A19320">
        <v>17075</v>
      </c>
      <c r="B19320" s="1">
        <f>DATE(2046,10,1) + TIME(0,0,0)</f>
        <v>53601</v>
      </c>
      <c r="C19320">
        <v>29.122566223</v>
      </c>
    </row>
    <row r="19321" spans="1:3" x14ac:dyDescent="0.25">
      <c r="A19321">
        <v>17106</v>
      </c>
      <c r="B19321" s="1">
        <f>DATE(2046,11,1) + TIME(0,0,0)</f>
        <v>53632</v>
      </c>
      <c r="C19321">
        <v>29.128265380999999</v>
      </c>
    </row>
    <row r="19322" spans="1:3" x14ac:dyDescent="0.25">
      <c r="A19322">
        <v>17136</v>
      </c>
      <c r="B19322" s="1">
        <f>DATE(2046,12,1) + TIME(0,0,0)</f>
        <v>53662</v>
      </c>
      <c r="C19322">
        <v>29.133771895999999</v>
      </c>
    </row>
    <row r="19323" spans="1:3" x14ac:dyDescent="0.25">
      <c r="A19323">
        <v>17167</v>
      </c>
      <c r="B19323" s="1">
        <f>DATE(2047,1,1) + TIME(0,0,0)</f>
        <v>53693</v>
      </c>
      <c r="C19323">
        <v>29.139455795</v>
      </c>
    </row>
    <row r="19324" spans="1:3" x14ac:dyDescent="0.25">
      <c r="A19324">
        <v>17198</v>
      </c>
      <c r="B19324" s="1">
        <f>DATE(2047,2,1) + TIME(0,0,0)</f>
        <v>53724</v>
      </c>
      <c r="C19324">
        <v>29.145130157000001</v>
      </c>
    </row>
    <row r="19325" spans="1:3" x14ac:dyDescent="0.25">
      <c r="A19325">
        <v>17226</v>
      </c>
      <c r="B19325" s="1">
        <f>DATE(2047,3,1) + TIME(0,0,0)</f>
        <v>53752</v>
      </c>
      <c r="C19325">
        <v>29.150249480999999</v>
      </c>
    </row>
    <row r="19326" spans="1:3" x14ac:dyDescent="0.25">
      <c r="A19326">
        <v>17257</v>
      </c>
      <c r="B19326" s="1">
        <f>DATE(2047,4,1) + TIME(0,0,0)</f>
        <v>53783</v>
      </c>
      <c r="C19326">
        <v>29.155910492</v>
      </c>
    </row>
    <row r="19327" spans="1:3" x14ac:dyDescent="0.25">
      <c r="A19327">
        <v>17287</v>
      </c>
      <c r="B19327" s="1">
        <f>DATE(2047,5,1) + TIME(0,0,0)</f>
        <v>53813</v>
      </c>
      <c r="C19327">
        <v>29.161378859999999</v>
      </c>
    </row>
    <row r="19328" spans="1:3" x14ac:dyDescent="0.25">
      <c r="A19328">
        <v>17318</v>
      </c>
      <c r="B19328" s="1">
        <f>DATE(2047,6,1) + TIME(0,0,0)</f>
        <v>53844</v>
      </c>
      <c r="C19328">
        <v>29.167022705000001</v>
      </c>
    </row>
    <row r="19329" spans="1:3" x14ac:dyDescent="0.25">
      <c r="A19329">
        <v>17348</v>
      </c>
      <c r="B19329" s="1">
        <f>DATE(2047,7,1) + TIME(0,0,0)</f>
        <v>53874</v>
      </c>
      <c r="C19329">
        <v>29.172477722</v>
      </c>
    </row>
    <row r="19330" spans="1:3" x14ac:dyDescent="0.25">
      <c r="A19330">
        <v>17379</v>
      </c>
      <c r="B19330" s="1">
        <f>DATE(2047,8,1) + TIME(0,0,0)</f>
        <v>53905</v>
      </c>
      <c r="C19330">
        <v>29.178106308</v>
      </c>
    </row>
    <row r="19331" spans="1:3" x14ac:dyDescent="0.25">
      <c r="A19331">
        <v>17410</v>
      </c>
      <c r="B19331" s="1">
        <f>DATE(2047,9,1) + TIME(0,0,0)</f>
        <v>53936</v>
      </c>
      <c r="C19331">
        <v>29.183725357</v>
      </c>
    </row>
    <row r="19332" spans="1:3" x14ac:dyDescent="0.25">
      <c r="A19332">
        <v>17440</v>
      </c>
      <c r="B19332" s="1">
        <f>DATE(2047,10,1) + TIME(0,0,0)</f>
        <v>53966</v>
      </c>
      <c r="C19332">
        <v>29.189157485999999</v>
      </c>
    </row>
    <row r="19333" spans="1:3" x14ac:dyDescent="0.25">
      <c r="A19333">
        <v>17471</v>
      </c>
      <c r="B19333" s="1">
        <f>DATE(2047,11,1) + TIME(0,0,0)</f>
        <v>53997</v>
      </c>
      <c r="C19333">
        <v>29.194761276000001</v>
      </c>
    </row>
    <row r="19334" spans="1:3" x14ac:dyDescent="0.25">
      <c r="A19334">
        <v>17501</v>
      </c>
      <c r="B19334" s="1">
        <f>DATE(2047,12,1) + TIME(0,0,0)</f>
        <v>54027</v>
      </c>
      <c r="C19334">
        <v>29.200178145999999</v>
      </c>
    </row>
    <row r="19335" spans="1:3" x14ac:dyDescent="0.25">
      <c r="A19335">
        <v>17532</v>
      </c>
      <c r="B19335" s="1">
        <f>DATE(2048,1,1) + TIME(0,0,0)</f>
        <v>54058</v>
      </c>
      <c r="C19335">
        <v>29.205766678</v>
      </c>
    </row>
    <row r="19336" spans="1:3" x14ac:dyDescent="0.25">
      <c r="A19336">
        <v>17563</v>
      </c>
      <c r="B19336" s="1">
        <f>DATE(2048,2,1) + TIME(0,0,0)</f>
        <v>54089</v>
      </c>
      <c r="C19336">
        <v>29.211347580000002</v>
      </c>
    </row>
    <row r="19337" spans="1:3" x14ac:dyDescent="0.25">
      <c r="A19337">
        <v>17592</v>
      </c>
      <c r="B19337" s="1">
        <f>DATE(2048,3,1) + TIME(0,0,0)</f>
        <v>54118</v>
      </c>
      <c r="C19337">
        <v>29.216562271000001</v>
      </c>
    </row>
    <row r="19338" spans="1:3" x14ac:dyDescent="0.25">
      <c r="A19338">
        <v>17623</v>
      </c>
      <c r="B19338" s="1">
        <f>DATE(2048,4,1) + TIME(0,0,0)</f>
        <v>54149</v>
      </c>
      <c r="C19338">
        <v>29.222127914000001</v>
      </c>
    </row>
    <row r="19339" spans="1:3" x14ac:dyDescent="0.25">
      <c r="A19339">
        <v>17653</v>
      </c>
      <c r="B19339" s="1">
        <f>DATE(2048,5,1) + TIME(0,0,0)</f>
        <v>54179</v>
      </c>
      <c r="C19339">
        <v>29.227506638000001</v>
      </c>
    </row>
    <row r="19340" spans="1:3" x14ac:dyDescent="0.25">
      <c r="A19340">
        <v>17684</v>
      </c>
      <c r="B19340" s="1">
        <f>DATE(2048,6,1) + TIME(0,0,0)</f>
        <v>54210</v>
      </c>
      <c r="C19340">
        <v>29.233057022000001</v>
      </c>
    </row>
    <row r="19341" spans="1:3" x14ac:dyDescent="0.25">
      <c r="A19341">
        <v>17714</v>
      </c>
      <c r="B19341" s="1">
        <f>DATE(2048,7,1) + TIME(0,0,0)</f>
        <v>54240</v>
      </c>
      <c r="C19341">
        <v>29.238420485999999</v>
      </c>
    </row>
    <row r="19342" spans="1:3" x14ac:dyDescent="0.25">
      <c r="A19342">
        <v>17745</v>
      </c>
      <c r="B19342" s="1">
        <f>DATE(2048,8,1) + TIME(0,0,0)</f>
        <v>54271</v>
      </c>
      <c r="C19342">
        <v>29.243955612000001</v>
      </c>
    </row>
    <row r="19343" spans="1:3" x14ac:dyDescent="0.25">
      <c r="A19343">
        <v>17776</v>
      </c>
      <c r="B19343" s="1">
        <f>DATE(2048,9,1) + TIME(0,0,0)</f>
        <v>54302</v>
      </c>
      <c r="C19343">
        <v>29.249483109</v>
      </c>
    </row>
    <row r="19344" spans="1:3" x14ac:dyDescent="0.25">
      <c r="A19344">
        <v>17806</v>
      </c>
      <c r="B19344" s="1">
        <f>DATE(2048,10,1) + TIME(0,0,0)</f>
        <v>54332</v>
      </c>
      <c r="C19344">
        <v>29.254825592</v>
      </c>
    </row>
    <row r="19345" spans="1:3" x14ac:dyDescent="0.25">
      <c r="A19345">
        <v>17837</v>
      </c>
      <c r="B19345" s="1">
        <f>DATE(2048,11,1) + TIME(0,0,0)</f>
        <v>54363</v>
      </c>
      <c r="C19345">
        <v>29.260335921999999</v>
      </c>
    </row>
    <row r="19346" spans="1:3" x14ac:dyDescent="0.25">
      <c r="A19346">
        <v>17867</v>
      </c>
      <c r="B19346" s="1">
        <f>DATE(2048,12,1) + TIME(0,0,0)</f>
        <v>54393</v>
      </c>
      <c r="C19346">
        <v>29.265663147000001</v>
      </c>
    </row>
    <row r="19347" spans="1:3" x14ac:dyDescent="0.25">
      <c r="A19347">
        <v>17898</v>
      </c>
      <c r="B19347" s="1">
        <f>DATE(2049,1,1) + TIME(0,0,0)</f>
        <v>54424</v>
      </c>
      <c r="C19347">
        <v>29.271160126000002</v>
      </c>
    </row>
    <row r="19348" spans="1:3" x14ac:dyDescent="0.25">
      <c r="A19348">
        <v>17929</v>
      </c>
      <c r="B19348" s="1">
        <f>DATE(2049,2,1) + TIME(0,0,0)</f>
        <v>54455</v>
      </c>
      <c r="C19348">
        <v>29.276649474999999</v>
      </c>
    </row>
    <row r="19349" spans="1:3" x14ac:dyDescent="0.25">
      <c r="A19349">
        <v>17957</v>
      </c>
      <c r="B19349" s="1">
        <f>DATE(2049,3,1) + TIME(0,0,0)</f>
        <v>54483</v>
      </c>
      <c r="C19349">
        <v>29.281602858999999</v>
      </c>
    </row>
    <row r="19350" spans="1:3" x14ac:dyDescent="0.25">
      <c r="A19350">
        <v>17988</v>
      </c>
      <c r="B19350" s="1">
        <f>DATE(2049,4,1) + TIME(0,0,0)</f>
        <v>54514</v>
      </c>
      <c r="C19350">
        <v>29.287076949999999</v>
      </c>
    </row>
    <row r="19351" spans="1:3" x14ac:dyDescent="0.25">
      <c r="A19351">
        <v>18018</v>
      </c>
      <c r="B19351" s="1">
        <f>DATE(2049,5,1) + TIME(0,0,0)</f>
        <v>54544</v>
      </c>
      <c r="C19351">
        <v>29.292367935000001</v>
      </c>
    </row>
    <row r="19352" spans="1:3" x14ac:dyDescent="0.25">
      <c r="A19352">
        <v>18049</v>
      </c>
      <c r="B19352" s="1">
        <f>DATE(2049,6,1) + TIME(0,0,0)</f>
        <v>54575</v>
      </c>
      <c r="C19352">
        <v>29.297828674000002</v>
      </c>
    </row>
    <row r="19353" spans="1:3" x14ac:dyDescent="0.25">
      <c r="A19353">
        <v>18079</v>
      </c>
      <c r="B19353" s="1">
        <f>DATE(2049,7,1) + TIME(0,0,0)</f>
        <v>54605</v>
      </c>
      <c r="C19353">
        <v>29.303106308</v>
      </c>
    </row>
    <row r="19354" spans="1:3" x14ac:dyDescent="0.25">
      <c r="A19354">
        <v>18110</v>
      </c>
      <c r="B19354" s="1">
        <f>DATE(2049,8,1) + TIME(0,0,0)</f>
        <v>54636</v>
      </c>
      <c r="C19354">
        <v>29.308551787999999</v>
      </c>
    </row>
    <row r="19355" spans="1:3" x14ac:dyDescent="0.25">
      <c r="A19355">
        <v>18141</v>
      </c>
      <c r="B19355" s="1">
        <f>DATE(2049,9,1) + TIME(0,0,0)</f>
        <v>54667</v>
      </c>
      <c r="C19355">
        <v>29.313989638999999</v>
      </c>
    </row>
    <row r="19356" spans="1:3" x14ac:dyDescent="0.25">
      <c r="A19356">
        <v>18171</v>
      </c>
      <c r="B19356" s="1">
        <f>DATE(2049,10,1) + TIME(0,0,0)</f>
        <v>54697</v>
      </c>
      <c r="C19356">
        <v>29.319246291999999</v>
      </c>
    </row>
    <row r="19357" spans="1:3" x14ac:dyDescent="0.25">
      <c r="A19357">
        <v>18202</v>
      </c>
      <c r="B19357" s="1">
        <f>DATE(2049,11,1) + TIME(0,0,0)</f>
        <v>54728</v>
      </c>
      <c r="C19357">
        <v>29.324670791999999</v>
      </c>
    </row>
    <row r="19358" spans="1:3" x14ac:dyDescent="0.25">
      <c r="A19358">
        <v>18232</v>
      </c>
      <c r="B19358" s="1">
        <f>DATE(2049,12,1) + TIME(0,0,0)</f>
        <v>54758</v>
      </c>
      <c r="C19358">
        <v>29.329912186000001</v>
      </c>
    </row>
    <row r="19359" spans="1:3" x14ac:dyDescent="0.25">
      <c r="A19359">
        <v>18263</v>
      </c>
      <c r="B19359" s="1">
        <f>DATE(2050,1,1) + TIME(0,0,0)</f>
        <v>54789</v>
      </c>
      <c r="C19359">
        <v>29.335323334000002</v>
      </c>
    </row>
    <row r="19361" spans="1:3" x14ac:dyDescent="0.25">
      <c r="A19361" t="s">
        <v>35</v>
      </c>
    </row>
    <row r="19363" spans="1:3" x14ac:dyDescent="0.25">
      <c r="A19363" t="s">
        <v>1</v>
      </c>
      <c r="B19363" t="s">
        <v>2</v>
      </c>
      <c r="C19363" t="s">
        <v>3</v>
      </c>
    </row>
    <row r="19364" spans="1:3" x14ac:dyDescent="0.25">
      <c r="A19364">
        <v>0</v>
      </c>
      <c r="B19364" s="1">
        <f>DATE(2000,1,1) + TIME(0,0,0)</f>
        <v>36526</v>
      </c>
      <c r="C19364">
        <v>0</v>
      </c>
    </row>
    <row r="19365" spans="1:3" x14ac:dyDescent="0.25">
      <c r="A19365">
        <v>31</v>
      </c>
      <c r="B19365" s="1">
        <f>DATE(2000,2,1) + TIME(0,0,0)</f>
        <v>36557</v>
      </c>
      <c r="C19365">
        <v>5.5383648872000002</v>
      </c>
    </row>
    <row r="19366" spans="1:3" x14ac:dyDescent="0.25">
      <c r="A19366">
        <v>60</v>
      </c>
      <c r="B19366" s="1">
        <f>DATE(2000,3,1) + TIME(0,0,0)</f>
        <v>36586</v>
      </c>
      <c r="C19366">
        <v>9.8080816269</v>
      </c>
    </row>
    <row r="19367" spans="1:3" x14ac:dyDescent="0.25">
      <c r="A19367">
        <v>91</v>
      </c>
      <c r="B19367" s="1">
        <f>DATE(2000,4,1) + TIME(0,0,0)</f>
        <v>36617</v>
      </c>
      <c r="C19367">
        <v>14.09076786</v>
      </c>
    </row>
    <row r="19368" spans="1:3" x14ac:dyDescent="0.25">
      <c r="A19368">
        <v>121</v>
      </c>
      <c r="B19368" s="1">
        <f>DATE(2000,5,1) + TIME(0,0,0)</f>
        <v>36647</v>
      </c>
      <c r="C19368">
        <v>17.711591721000001</v>
      </c>
    </row>
    <row r="19369" spans="1:3" x14ac:dyDescent="0.25">
      <c r="A19369">
        <v>152</v>
      </c>
      <c r="B19369" s="1">
        <f>DATE(2000,6,1) + TIME(0,0,0)</f>
        <v>36678</v>
      </c>
      <c r="C19369">
        <v>20.779556274000001</v>
      </c>
    </row>
    <row r="19370" spans="1:3" x14ac:dyDescent="0.25">
      <c r="A19370">
        <v>182</v>
      </c>
      <c r="B19370" s="1">
        <f>DATE(2000,7,1) + TIME(0,0,0)</f>
        <v>36708</v>
      </c>
      <c r="C19370">
        <v>23.095876694000001</v>
      </c>
    </row>
    <row r="19371" spans="1:3" x14ac:dyDescent="0.25">
      <c r="A19371">
        <v>213</v>
      </c>
      <c r="B19371" s="1">
        <f>DATE(2000,8,1) + TIME(0,0,0)</f>
        <v>36739</v>
      </c>
      <c r="C19371">
        <v>24.717071532999999</v>
      </c>
    </row>
    <row r="19372" spans="1:3" x14ac:dyDescent="0.25">
      <c r="A19372">
        <v>244</v>
      </c>
      <c r="B19372" s="1">
        <f>DATE(2000,9,1) + TIME(0,0,0)</f>
        <v>36770</v>
      </c>
      <c r="C19372">
        <v>26.019054412999999</v>
      </c>
    </row>
    <row r="19373" spans="1:3" x14ac:dyDescent="0.25">
      <c r="A19373">
        <v>274</v>
      </c>
      <c r="B19373" s="1">
        <f>DATE(2000,10,1) + TIME(0,0,0)</f>
        <v>36800</v>
      </c>
      <c r="C19373">
        <v>27.065792084000002</v>
      </c>
    </row>
    <row r="19374" spans="1:3" x14ac:dyDescent="0.25">
      <c r="A19374">
        <v>305</v>
      </c>
      <c r="B19374" s="1">
        <f>DATE(2000,11,1) + TIME(0,0,0)</f>
        <v>36831</v>
      </c>
      <c r="C19374">
        <v>27.970777512000002</v>
      </c>
    </row>
    <row r="19375" spans="1:3" x14ac:dyDescent="0.25">
      <c r="A19375">
        <v>335</v>
      </c>
      <c r="B19375" s="1">
        <f>DATE(2000,12,1) + TIME(0,0,0)</f>
        <v>36861</v>
      </c>
      <c r="C19375">
        <v>28.713922500999999</v>
      </c>
    </row>
    <row r="19376" spans="1:3" x14ac:dyDescent="0.25">
      <c r="A19376">
        <v>366</v>
      </c>
      <c r="B19376" s="1">
        <f>DATE(2001,1,1) + TIME(0,0,0)</f>
        <v>36892</v>
      </c>
      <c r="C19376">
        <v>29.366962433000001</v>
      </c>
    </row>
    <row r="19377" spans="1:3" x14ac:dyDescent="0.25">
      <c r="A19377">
        <v>397</v>
      </c>
      <c r="B19377" s="1">
        <f>DATE(2001,2,1) + TIME(0,0,0)</f>
        <v>36923</v>
      </c>
      <c r="C19377">
        <v>29.920536040999998</v>
      </c>
    </row>
    <row r="19378" spans="1:3" x14ac:dyDescent="0.25">
      <c r="A19378">
        <v>425</v>
      </c>
      <c r="B19378" s="1">
        <f>DATE(2001,3,1) + TIME(0,0,0)</f>
        <v>36951</v>
      </c>
      <c r="C19378">
        <v>30.35124588</v>
      </c>
    </row>
    <row r="19379" spans="1:3" x14ac:dyDescent="0.25">
      <c r="A19379">
        <v>456</v>
      </c>
      <c r="B19379" s="1">
        <f>DATE(2001,4,1) + TIME(0,0,0)</f>
        <v>36982</v>
      </c>
      <c r="C19379">
        <v>30.763528824000002</v>
      </c>
    </row>
    <row r="19380" spans="1:3" x14ac:dyDescent="0.25">
      <c r="A19380">
        <v>486</v>
      </c>
      <c r="B19380" s="1">
        <f>DATE(2001,5,1) + TIME(0,0,0)</f>
        <v>37012</v>
      </c>
      <c r="C19380">
        <v>31.123006821000001</v>
      </c>
    </row>
    <row r="19381" spans="1:3" x14ac:dyDescent="0.25">
      <c r="A19381">
        <v>517</v>
      </c>
      <c r="B19381" s="1">
        <f>DATE(2001,6,1) + TIME(0,0,0)</f>
        <v>37043</v>
      </c>
      <c r="C19381">
        <v>31.470438003999998</v>
      </c>
    </row>
    <row r="19382" spans="1:3" x14ac:dyDescent="0.25">
      <c r="A19382">
        <v>547</v>
      </c>
      <c r="B19382" s="1">
        <f>DATE(2001,7,1) + TIME(0,0,0)</f>
        <v>37073</v>
      </c>
      <c r="C19382">
        <v>31.791435241999999</v>
      </c>
    </row>
    <row r="19383" spans="1:3" x14ac:dyDescent="0.25">
      <c r="A19383">
        <v>578</v>
      </c>
      <c r="B19383" s="1">
        <f>DATE(2001,8,1) + TIME(0,0,0)</f>
        <v>37104</v>
      </c>
      <c r="C19383">
        <v>32.109161377</v>
      </c>
    </row>
    <row r="19384" spans="1:3" x14ac:dyDescent="0.25">
      <c r="A19384">
        <v>609</v>
      </c>
      <c r="B19384" s="1">
        <f>DATE(2001,9,1) + TIME(0,0,0)</f>
        <v>37135</v>
      </c>
      <c r="C19384">
        <v>32.410053253000001</v>
      </c>
    </row>
    <row r="19385" spans="1:3" x14ac:dyDescent="0.25">
      <c r="A19385">
        <v>639</v>
      </c>
      <c r="B19385" s="1">
        <f>DATE(2001,10,1) + TIME(0,0,0)</f>
        <v>37165</v>
      </c>
      <c r="C19385">
        <v>32.682785033999998</v>
      </c>
    </row>
    <row r="19386" spans="1:3" x14ac:dyDescent="0.25">
      <c r="A19386">
        <v>670</v>
      </c>
      <c r="B19386" s="1">
        <f>DATE(2001,11,1) + TIME(0,0,0)</f>
        <v>37196</v>
      </c>
      <c r="C19386">
        <v>32.946258544999999</v>
      </c>
    </row>
    <row r="19387" spans="1:3" x14ac:dyDescent="0.25">
      <c r="A19387">
        <v>700</v>
      </c>
      <c r="B19387" s="1">
        <f>DATE(2001,12,1) + TIME(0,0,0)</f>
        <v>37226</v>
      </c>
      <c r="C19387">
        <v>33.183692932</v>
      </c>
    </row>
    <row r="19388" spans="1:3" x14ac:dyDescent="0.25">
      <c r="A19388">
        <v>731</v>
      </c>
      <c r="B19388" s="1">
        <f>DATE(2002,1,1) + TIME(0,0,0)</f>
        <v>37257</v>
      </c>
      <c r="C19388">
        <v>33.410022736000002</v>
      </c>
    </row>
    <row r="19389" spans="1:3" x14ac:dyDescent="0.25">
      <c r="A19389">
        <v>762</v>
      </c>
      <c r="B19389" s="1">
        <f>DATE(2002,2,1) + TIME(0,0,0)</f>
        <v>37288</v>
      </c>
      <c r="C19389">
        <v>33.618907927999999</v>
      </c>
    </row>
    <row r="19390" spans="1:3" x14ac:dyDescent="0.25">
      <c r="A19390">
        <v>790</v>
      </c>
      <c r="B19390" s="1">
        <f>DATE(2002,3,1) + TIME(0,0,0)</f>
        <v>37316</v>
      </c>
      <c r="C19390">
        <v>33.791355133000003</v>
      </c>
    </row>
    <row r="19391" spans="1:3" x14ac:dyDescent="0.25">
      <c r="A19391">
        <v>821</v>
      </c>
      <c r="B19391" s="1">
        <f>DATE(2002,4,1) + TIME(0,0,0)</f>
        <v>37347</v>
      </c>
      <c r="C19391">
        <v>33.959484099999997</v>
      </c>
    </row>
    <row r="19392" spans="1:3" x14ac:dyDescent="0.25">
      <c r="A19392">
        <v>851</v>
      </c>
      <c r="B19392" s="1">
        <f>DATE(2002,5,1) + TIME(0,0,0)</f>
        <v>37377</v>
      </c>
      <c r="C19392">
        <v>34.101181029999999</v>
      </c>
    </row>
    <row r="19393" spans="1:3" x14ac:dyDescent="0.25">
      <c r="A19393">
        <v>882</v>
      </c>
      <c r="B19393" s="1">
        <f>DATE(2002,6,1) + TIME(0,0,0)</f>
        <v>37408</v>
      </c>
      <c r="C19393">
        <v>34.230690002000003</v>
      </c>
    </row>
    <row r="19394" spans="1:3" x14ac:dyDescent="0.25">
      <c r="A19394">
        <v>912</v>
      </c>
      <c r="B19394" s="1">
        <f>DATE(2002,7,1) + TIME(0,0,0)</f>
        <v>37438</v>
      </c>
      <c r="C19394">
        <v>34.339740753000001</v>
      </c>
    </row>
    <row r="19395" spans="1:3" x14ac:dyDescent="0.25">
      <c r="A19395">
        <v>943</v>
      </c>
      <c r="B19395" s="1">
        <f>DATE(2002,8,1) + TIME(0,0,0)</f>
        <v>37469</v>
      </c>
      <c r="C19395">
        <v>34.439689635999997</v>
      </c>
    </row>
    <row r="19396" spans="1:3" x14ac:dyDescent="0.25">
      <c r="A19396">
        <v>974</v>
      </c>
      <c r="B19396" s="1">
        <f>DATE(2002,9,1) + TIME(0,0,0)</f>
        <v>37500</v>
      </c>
      <c r="C19396">
        <v>34.531459808000001</v>
      </c>
    </row>
    <row r="19397" spans="1:3" x14ac:dyDescent="0.25">
      <c r="A19397">
        <v>1004</v>
      </c>
      <c r="B19397" s="1">
        <f>DATE(2002,10,1) + TIME(0,0,0)</f>
        <v>37530</v>
      </c>
      <c r="C19397">
        <v>34.613746642999999</v>
      </c>
    </row>
    <row r="19398" spans="1:3" x14ac:dyDescent="0.25">
      <c r="A19398">
        <v>1035</v>
      </c>
      <c r="B19398" s="1">
        <f>DATE(2002,11,1) + TIME(0,0,0)</f>
        <v>37561</v>
      </c>
      <c r="C19398">
        <v>34.692760468000003</v>
      </c>
    </row>
    <row r="19399" spans="1:3" x14ac:dyDescent="0.25">
      <c r="A19399">
        <v>1065</v>
      </c>
      <c r="B19399" s="1">
        <f>DATE(2002,12,1) + TIME(0,0,0)</f>
        <v>37591</v>
      </c>
      <c r="C19399">
        <v>34.764186858999999</v>
      </c>
    </row>
    <row r="19400" spans="1:3" x14ac:dyDescent="0.25">
      <c r="A19400">
        <v>1096</v>
      </c>
      <c r="B19400" s="1">
        <f>DATE(2003,1,1) + TIME(0,0,0)</f>
        <v>37622</v>
      </c>
      <c r="C19400">
        <v>34.833316803000002</v>
      </c>
    </row>
    <row r="19401" spans="1:3" x14ac:dyDescent="0.25">
      <c r="A19401">
        <v>1127</v>
      </c>
      <c r="B19401" s="1">
        <f>DATE(2003,2,1) + TIME(0,0,0)</f>
        <v>37653</v>
      </c>
      <c r="C19401">
        <v>34.897960662999999</v>
      </c>
    </row>
    <row r="19402" spans="1:3" x14ac:dyDescent="0.25">
      <c r="A19402">
        <v>1155</v>
      </c>
      <c r="B19402" s="1">
        <f>DATE(2003,3,1) + TIME(0,0,0)</f>
        <v>37681</v>
      </c>
      <c r="C19402">
        <v>34.952632903999998</v>
      </c>
    </row>
    <row r="19403" spans="1:3" x14ac:dyDescent="0.25">
      <c r="A19403">
        <v>1186</v>
      </c>
      <c r="B19403" s="1">
        <f>DATE(2003,4,1) + TIME(0,0,0)</f>
        <v>37712</v>
      </c>
      <c r="C19403">
        <v>35.009178161999998</v>
      </c>
    </row>
    <row r="19404" spans="1:3" x14ac:dyDescent="0.25">
      <c r="A19404">
        <v>1216</v>
      </c>
      <c r="B19404" s="1">
        <f>DATE(2003,5,1) + TIME(0,0,0)</f>
        <v>37742</v>
      </c>
      <c r="C19404">
        <v>35.060005187999998</v>
      </c>
    </row>
    <row r="19405" spans="1:3" x14ac:dyDescent="0.25">
      <c r="A19405">
        <v>1247</v>
      </c>
      <c r="B19405" s="1">
        <f>DATE(2003,6,1) + TIME(0,0,0)</f>
        <v>37773</v>
      </c>
      <c r="C19405">
        <v>35.108608246000003</v>
      </c>
    </row>
    <row r="19406" spans="1:3" x14ac:dyDescent="0.25">
      <c r="A19406">
        <v>1277</v>
      </c>
      <c r="B19406" s="1">
        <f>DATE(2003,7,1) + TIME(0,0,0)</f>
        <v>37803</v>
      </c>
      <c r="C19406">
        <v>35.151908874999997</v>
      </c>
    </row>
    <row r="19407" spans="1:3" x14ac:dyDescent="0.25">
      <c r="A19407">
        <v>1308</v>
      </c>
      <c r="B19407" s="1">
        <f>DATE(2003,8,1) + TIME(0,0,0)</f>
        <v>37834</v>
      </c>
      <c r="C19407">
        <v>35.192844391000001</v>
      </c>
    </row>
    <row r="19408" spans="1:3" x14ac:dyDescent="0.25">
      <c r="A19408">
        <v>1339</v>
      </c>
      <c r="B19408" s="1">
        <f>DATE(2003,9,1) + TIME(0,0,0)</f>
        <v>37865</v>
      </c>
      <c r="C19408">
        <v>35.230014801000003</v>
      </c>
    </row>
    <row r="19409" spans="1:3" x14ac:dyDescent="0.25">
      <c r="A19409">
        <v>1369</v>
      </c>
      <c r="B19409" s="1">
        <f>DATE(2003,10,1) + TIME(0,0,0)</f>
        <v>37895</v>
      </c>
      <c r="C19409">
        <v>35.262615203999999</v>
      </c>
    </row>
    <row r="19410" spans="1:3" x14ac:dyDescent="0.25">
      <c r="A19410">
        <v>1400</v>
      </c>
      <c r="B19410" s="1">
        <f>DATE(2003,11,1) + TIME(0,0,0)</f>
        <v>37926</v>
      </c>
      <c r="C19410">
        <v>35.294120788999997</v>
      </c>
    </row>
    <row r="19411" spans="1:3" x14ac:dyDescent="0.25">
      <c r="A19411">
        <v>1430</v>
      </c>
      <c r="B19411" s="1">
        <f>DATE(2003,12,1) + TIME(0,0,0)</f>
        <v>37956</v>
      </c>
      <c r="C19411">
        <v>35.322711945000002</v>
      </c>
    </row>
    <row r="19412" spans="1:3" x14ac:dyDescent="0.25">
      <c r="A19412">
        <v>1461</v>
      </c>
      <c r="B19412" s="1">
        <f>DATE(2004,1,1) + TIME(0,0,0)</f>
        <v>37987</v>
      </c>
      <c r="C19412">
        <v>35.350269318000002</v>
      </c>
    </row>
    <row r="19413" spans="1:3" x14ac:dyDescent="0.25">
      <c r="A19413">
        <v>1492</v>
      </c>
      <c r="B19413" s="1">
        <f>DATE(2004,2,1) + TIME(0,0,0)</f>
        <v>38018</v>
      </c>
      <c r="C19413">
        <v>35.375797272</v>
      </c>
    </row>
    <row r="19414" spans="1:3" x14ac:dyDescent="0.25">
      <c r="A19414">
        <v>1521</v>
      </c>
      <c r="B19414" s="1">
        <f>DATE(2004,3,1) + TIME(0,0,0)</f>
        <v>38047</v>
      </c>
      <c r="C19414">
        <v>35.397953033</v>
      </c>
    </row>
    <row r="19415" spans="1:3" x14ac:dyDescent="0.25">
      <c r="A19415">
        <v>1552</v>
      </c>
      <c r="B19415" s="1">
        <f>DATE(2004,4,1) + TIME(0,0,0)</f>
        <v>38078</v>
      </c>
      <c r="C19415">
        <v>35.420021057</v>
      </c>
    </row>
    <row r="19416" spans="1:3" x14ac:dyDescent="0.25">
      <c r="A19416">
        <v>1582</v>
      </c>
      <c r="B19416" s="1">
        <f>DATE(2004,5,1) + TIME(0,0,0)</f>
        <v>38108</v>
      </c>
      <c r="C19416">
        <v>35.440002440999997</v>
      </c>
    </row>
    <row r="19417" spans="1:3" x14ac:dyDescent="0.25">
      <c r="A19417">
        <v>1613</v>
      </c>
      <c r="B19417" s="1">
        <f>DATE(2004,6,1) + TIME(0,0,0)</f>
        <v>38139</v>
      </c>
      <c r="C19417">
        <v>35.459564209</v>
      </c>
    </row>
    <row r="19418" spans="1:3" x14ac:dyDescent="0.25">
      <c r="A19418">
        <v>1643</v>
      </c>
      <c r="B19418" s="1">
        <f>DATE(2004,7,1) + TIME(0,0,0)</f>
        <v>38169</v>
      </c>
      <c r="C19418">
        <v>35.477653502999999</v>
      </c>
    </row>
    <row r="19419" spans="1:3" x14ac:dyDescent="0.25">
      <c r="A19419">
        <v>1674</v>
      </c>
      <c r="B19419" s="1">
        <f>DATE(2004,8,1) + TIME(0,0,0)</f>
        <v>38200</v>
      </c>
      <c r="C19419">
        <v>35.495597838999998</v>
      </c>
    </row>
    <row r="19420" spans="1:3" x14ac:dyDescent="0.25">
      <c r="A19420">
        <v>1705</v>
      </c>
      <c r="B19420" s="1">
        <f>DATE(2004,9,1) + TIME(0,0,0)</f>
        <v>38231</v>
      </c>
      <c r="C19420">
        <v>35.512870788999997</v>
      </c>
    </row>
    <row r="19421" spans="1:3" x14ac:dyDescent="0.25">
      <c r="A19421">
        <v>1735</v>
      </c>
      <c r="B19421" s="1">
        <f>DATE(2004,10,1) + TIME(0,0,0)</f>
        <v>38261</v>
      </c>
      <c r="C19421">
        <v>35.529003142999997</v>
      </c>
    </row>
    <row r="19422" spans="1:3" x14ac:dyDescent="0.25">
      <c r="A19422">
        <v>1766</v>
      </c>
      <c r="B19422" s="1">
        <f>DATE(2004,11,1) + TIME(0,0,0)</f>
        <v>38292</v>
      </c>
      <c r="C19422">
        <v>35.545124053999999</v>
      </c>
    </row>
    <row r="19423" spans="1:3" x14ac:dyDescent="0.25">
      <c r="A19423">
        <v>1796</v>
      </c>
      <c r="B19423" s="1">
        <f>DATE(2004,12,1) + TIME(0,0,0)</f>
        <v>38322</v>
      </c>
      <c r="C19423">
        <v>35.560237884999999</v>
      </c>
    </row>
    <row r="19424" spans="1:3" x14ac:dyDescent="0.25">
      <c r="A19424">
        <v>1827</v>
      </c>
      <c r="B19424" s="1">
        <f>DATE(2005,1,1) + TIME(0,0,0)</f>
        <v>38353</v>
      </c>
      <c r="C19424">
        <v>35.575386047000002</v>
      </c>
    </row>
    <row r="19425" spans="1:3" x14ac:dyDescent="0.25">
      <c r="A19425">
        <v>1858</v>
      </c>
      <c r="B19425" s="1">
        <f>DATE(2005,2,1) + TIME(0,0,0)</f>
        <v>38384</v>
      </c>
      <c r="C19425">
        <v>35.590091704999999</v>
      </c>
    </row>
    <row r="19426" spans="1:3" x14ac:dyDescent="0.25">
      <c r="A19426">
        <v>1886</v>
      </c>
      <c r="B19426" s="1">
        <f>DATE(2005,3,1) + TIME(0,0,0)</f>
        <v>38412</v>
      </c>
      <c r="C19426">
        <v>35.603015900000003</v>
      </c>
    </row>
    <row r="19427" spans="1:3" x14ac:dyDescent="0.25">
      <c r="A19427">
        <v>1917</v>
      </c>
      <c r="B19427" s="1">
        <f>DATE(2005,4,1) + TIME(0,0,0)</f>
        <v>38443</v>
      </c>
      <c r="C19427">
        <v>35.616893767999997</v>
      </c>
    </row>
    <row r="19428" spans="1:3" x14ac:dyDescent="0.25">
      <c r="A19428">
        <v>1947</v>
      </c>
      <c r="B19428" s="1">
        <f>DATE(2005,5,1) + TIME(0,0,0)</f>
        <v>38473</v>
      </c>
      <c r="C19428">
        <v>35.629955291999998</v>
      </c>
    </row>
    <row r="19429" spans="1:3" x14ac:dyDescent="0.25">
      <c r="A19429">
        <v>1978</v>
      </c>
      <c r="B19429" s="1">
        <f>DATE(2005,6,1) + TIME(0,0,0)</f>
        <v>38504</v>
      </c>
      <c r="C19429">
        <v>35.643119812000002</v>
      </c>
    </row>
    <row r="19430" spans="1:3" x14ac:dyDescent="0.25">
      <c r="A19430">
        <v>2008</v>
      </c>
      <c r="B19430" s="1">
        <f>DATE(2005,7,1) + TIME(0,0,0)</f>
        <v>38534</v>
      </c>
      <c r="C19430">
        <v>35.655574799</v>
      </c>
    </row>
    <row r="19431" spans="1:3" x14ac:dyDescent="0.25">
      <c r="A19431">
        <v>2039</v>
      </c>
      <c r="B19431" s="1">
        <f>DATE(2005,8,1) + TIME(0,0,0)</f>
        <v>38565</v>
      </c>
      <c r="C19431">
        <v>35.668170928999999</v>
      </c>
    </row>
    <row r="19432" spans="1:3" x14ac:dyDescent="0.25">
      <c r="A19432">
        <v>2070</v>
      </c>
      <c r="B19432" s="1">
        <f>DATE(2005,9,1) + TIME(0,0,0)</f>
        <v>38596</v>
      </c>
      <c r="C19432">
        <v>35.680492401000002</v>
      </c>
    </row>
    <row r="19433" spans="1:3" x14ac:dyDescent="0.25">
      <c r="A19433">
        <v>2100</v>
      </c>
      <c r="B19433" s="1">
        <f>DATE(2005,10,1) + TIME(0,0,0)</f>
        <v>38626</v>
      </c>
      <c r="C19433">
        <v>35.692173003999997</v>
      </c>
    </row>
    <row r="19434" spans="1:3" x14ac:dyDescent="0.25">
      <c r="A19434">
        <v>2131</v>
      </c>
      <c r="B19434" s="1">
        <f>DATE(2005,11,1) + TIME(0,0,0)</f>
        <v>38657</v>
      </c>
      <c r="C19434">
        <v>35.704017639</v>
      </c>
    </row>
    <row r="19435" spans="1:3" x14ac:dyDescent="0.25">
      <c r="A19435">
        <v>2161</v>
      </c>
      <c r="B19435" s="1">
        <f>DATE(2005,12,1) + TIME(0,0,0)</f>
        <v>38687</v>
      </c>
      <c r="C19435">
        <v>35.715278625000003</v>
      </c>
    </row>
    <row r="19436" spans="1:3" x14ac:dyDescent="0.25">
      <c r="A19436">
        <v>2192</v>
      </c>
      <c r="B19436" s="1">
        <f>DATE(2006,1,1) + TIME(0,0,0)</f>
        <v>38718</v>
      </c>
      <c r="C19436">
        <v>35.726726532000001</v>
      </c>
    </row>
    <row r="19437" spans="1:3" x14ac:dyDescent="0.25">
      <c r="A19437">
        <v>2223</v>
      </c>
      <c r="B19437" s="1">
        <f>DATE(2006,2,1) + TIME(0,0,0)</f>
        <v>38749</v>
      </c>
      <c r="C19437">
        <v>35.737995148000003</v>
      </c>
    </row>
    <row r="19438" spans="1:3" x14ac:dyDescent="0.25">
      <c r="A19438">
        <v>2251</v>
      </c>
      <c r="B19438" s="1">
        <f>DATE(2006,3,1) + TIME(0,0,0)</f>
        <v>38777</v>
      </c>
      <c r="C19438">
        <v>35.748031615999999</v>
      </c>
    </row>
    <row r="19439" spans="1:3" x14ac:dyDescent="0.25">
      <c r="A19439">
        <v>2282</v>
      </c>
      <c r="B19439" s="1">
        <f>DATE(2006,4,1) + TIME(0,0,0)</f>
        <v>38808</v>
      </c>
      <c r="C19439">
        <v>35.758998871000003</v>
      </c>
    </row>
    <row r="19440" spans="1:3" x14ac:dyDescent="0.25">
      <c r="A19440">
        <v>2312</v>
      </c>
      <c r="B19440" s="1">
        <f>DATE(2006,5,1) + TIME(0,0,0)</f>
        <v>38838</v>
      </c>
      <c r="C19440">
        <v>35.769470214999998</v>
      </c>
    </row>
    <row r="19441" spans="1:3" x14ac:dyDescent="0.25">
      <c r="A19441">
        <v>2343</v>
      </c>
      <c r="B19441" s="1">
        <f>DATE(2006,6,1) + TIME(0,0,0)</f>
        <v>38869</v>
      </c>
      <c r="C19441">
        <v>35.780162810999997</v>
      </c>
    </row>
    <row r="19442" spans="1:3" x14ac:dyDescent="0.25">
      <c r="A19442">
        <v>2373</v>
      </c>
      <c r="B19442" s="1">
        <f>DATE(2006,7,1) + TIME(0,0,0)</f>
        <v>38899</v>
      </c>
      <c r="C19442">
        <v>35.790382385000001</v>
      </c>
    </row>
    <row r="19443" spans="1:3" x14ac:dyDescent="0.25">
      <c r="A19443">
        <v>2404</v>
      </c>
      <c r="B19443" s="1">
        <f>DATE(2006,8,1) + TIME(0,0,0)</f>
        <v>38930</v>
      </c>
      <c r="C19443">
        <v>35.800819396999998</v>
      </c>
    </row>
    <row r="19444" spans="1:3" x14ac:dyDescent="0.25">
      <c r="A19444">
        <v>2435</v>
      </c>
      <c r="B19444" s="1">
        <f>DATE(2006,9,1) + TIME(0,0,0)</f>
        <v>38961</v>
      </c>
      <c r="C19444">
        <v>35.811134338000002</v>
      </c>
    </row>
    <row r="19445" spans="1:3" x14ac:dyDescent="0.25">
      <c r="A19445">
        <v>2465</v>
      </c>
      <c r="B19445" s="1">
        <f>DATE(2006,10,1) + TIME(0,0,0)</f>
        <v>38991</v>
      </c>
      <c r="C19445">
        <v>35.821006775000001</v>
      </c>
    </row>
    <row r="19446" spans="1:3" x14ac:dyDescent="0.25">
      <c r="A19446">
        <v>2496</v>
      </c>
      <c r="B19446" s="1">
        <f>DATE(2006,11,1) + TIME(0,0,0)</f>
        <v>39022</v>
      </c>
      <c r="C19446">
        <v>35.831100464000002</v>
      </c>
    </row>
    <row r="19447" spans="1:3" x14ac:dyDescent="0.25">
      <c r="A19447">
        <v>2526</v>
      </c>
      <c r="B19447" s="1">
        <f>DATE(2006,12,1) + TIME(0,0,0)</f>
        <v>39052</v>
      </c>
      <c r="C19447">
        <v>35.840766907000003</v>
      </c>
    </row>
    <row r="19448" spans="1:3" x14ac:dyDescent="0.25">
      <c r="A19448">
        <v>2557</v>
      </c>
      <c r="B19448" s="1">
        <f>DATE(2007,1,1) + TIME(0,0,0)</f>
        <v>39083</v>
      </c>
      <c r="C19448">
        <v>35.850666046000001</v>
      </c>
    </row>
    <row r="19449" spans="1:3" x14ac:dyDescent="0.25">
      <c r="A19449">
        <v>2588</v>
      </c>
      <c r="B19449" s="1">
        <f>DATE(2007,2,1) + TIME(0,0,0)</f>
        <v>39114</v>
      </c>
      <c r="C19449">
        <v>35.860473632999998</v>
      </c>
    </row>
    <row r="19450" spans="1:3" x14ac:dyDescent="0.25">
      <c r="A19450">
        <v>2616</v>
      </c>
      <c r="B19450" s="1">
        <f>DATE(2007,3,1) + TIME(0,0,0)</f>
        <v>39142</v>
      </c>
      <c r="C19450">
        <v>35.869258881</v>
      </c>
    </row>
    <row r="19451" spans="1:3" x14ac:dyDescent="0.25">
      <c r="A19451">
        <v>2647</v>
      </c>
      <c r="B19451" s="1">
        <f>DATE(2007,4,1) + TIME(0,0,0)</f>
        <v>39173</v>
      </c>
      <c r="C19451">
        <v>35.87890625</v>
      </c>
    </row>
    <row r="19452" spans="1:3" x14ac:dyDescent="0.25">
      <c r="A19452">
        <v>2677</v>
      </c>
      <c r="B19452" s="1">
        <f>DATE(2007,5,1) + TIME(0,0,0)</f>
        <v>39203</v>
      </c>
      <c r="C19452">
        <v>35.888172150000003</v>
      </c>
    </row>
    <row r="19453" spans="1:3" x14ac:dyDescent="0.25">
      <c r="A19453">
        <v>2708</v>
      </c>
      <c r="B19453" s="1">
        <f>DATE(2007,6,1) + TIME(0,0,0)</f>
        <v>39234</v>
      </c>
      <c r="C19453">
        <v>35.897678374999998</v>
      </c>
    </row>
    <row r="19454" spans="1:3" x14ac:dyDescent="0.25">
      <c r="A19454">
        <v>2738</v>
      </c>
      <c r="B19454" s="1">
        <f>DATE(2007,7,1) + TIME(0,0,0)</f>
        <v>39264</v>
      </c>
      <c r="C19454">
        <v>35.906810759999999</v>
      </c>
    </row>
    <row r="19455" spans="1:3" x14ac:dyDescent="0.25">
      <c r="A19455">
        <v>2769</v>
      </c>
      <c r="B19455" s="1">
        <f>DATE(2007,8,1) + TIME(0,0,0)</f>
        <v>39295</v>
      </c>
      <c r="C19455">
        <v>35.916183472</v>
      </c>
    </row>
    <row r="19456" spans="1:3" x14ac:dyDescent="0.25">
      <c r="A19456">
        <v>2800</v>
      </c>
      <c r="B19456" s="1">
        <f>DATE(2007,9,1) + TIME(0,0,0)</f>
        <v>39326</v>
      </c>
      <c r="C19456">
        <v>35.925495148000003</v>
      </c>
    </row>
    <row r="19457" spans="1:3" x14ac:dyDescent="0.25">
      <c r="A19457">
        <v>2830</v>
      </c>
      <c r="B19457" s="1">
        <f>DATE(2007,10,1) + TIME(0,0,0)</f>
        <v>39356</v>
      </c>
      <c r="C19457">
        <v>35.934452057000001</v>
      </c>
    </row>
    <row r="19458" spans="1:3" x14ac:dyDescent="0.25">
      <c r="A19458">
        <v>2861</v>
      </c>
      <c r="B19458" s="1">
        <f>DATE(2007,11,1) + TIME(0,0,0)</f>
        <v>39387</v>
      </c>
      <c r="C19458">
        <v>35.943653107000003</v>
      </c>
    </row>
    <row r="19459" spans="1:3" x14ac:dyDescent="0.25">
      <c r="A19459">
        <v>2891</v>
      </c>
      <c r="B19459" s="1">
        <f>DATE(2007,12,1) + TIME(0,0,0)</f>
        <v>39417</v>
      </c>
      <c r="C19459">
        <v>35.952503204000003</v>
      </c>
    </row>
    <row r="19460" spans="1:3" x14ac:dyDescent="0.25">
      <c r="A19460">
        <v>2922</v>
      </c>
      <c r="B19460" s="1">
        <f>DATE(2008,1,1) + TIME(0,0,0)</f>
        <v>39448</v>
      </c>
      <c r="C19460">
        <v>35.961601256999998</v>
      </c>
    </row>
    <row r="19461" spans="1:3" x14ac:dyDescent="0.25">
      <c r="A19461">
        <v>2953</v>
      </c>
      <c r="B19461" s="1">
        <f>DATE(2008,2,1) + TIME(0,0,0)</f>
        <v>39479</v>
      </c>
      <c r="C19461">
        <v>35.970649719000001</v>
      </c>
    </row>
    <row r="19462" spans="1:3" x14ac:dyDescent="0.25">
      <c r="A19462">
        <v>2982</v>
      </c>
      <c r="B19462" s="1">
        <f>DATE(2008,3,1) + TIME(0,0,0)</f>
        <v>39508</v>
      </c>
      <c r="C19462">
        <v>35.979068755999997</v>
      </c>
    </row>
    <row r="19463" spans="1:3" x14ac:dyDescent="0.25">
      <c r="A19463">
        <v>3013</v>
      </c>
      <c r="B19463" s="1">
        <f>DATE(2008,4,1) + TIME(0,0,0)</f>
        <v>39539</v>
      </c>
      <c r="C19463">
        <v>35.988029480000002</v>
      </c>
    </row>
    <row r="19464" spans="1:3" x14ac:dyDescent="0.25">
      <c r="A19464">
        <v>3043</v>
      </c>
      <c r="B19464" s="1">
        <f>DATE(2008,5,1) + TIME(0,0,0)</f>
        <v>39569</v>
      </c>
      <c r="C19464">
        <v>35.996658324999999</v>
      </c>
    </row>
    <row r="19465" spans="1:3" x14ac:dyDescent="0.25">
      <c r="A19465">
        <v>3074</v>
      </c>
      <c r="B19465" s="1">
        <f>DATE(2008,6,1) + TIME(0,0,0)</f>
        <v>39600</v>
      </c>
      <c r="C19465">
        <v>36.005535125999998</v>
      </c>
    </row>
    <row r="19466" spans="1:3" x14ac:dyDescent="0.25">
      <c r="A19466">
        <v>3104</v>
      </c>
      <c r="B19466" s="1">
        <f>DATE(2008,7,1) + TIME(0,0,0)</f>
        <v>39630</v>
      </c>
      <c r="C19466">
        <v>36.014087676999999</v>
      </c>
    </row>
    <row r="19467" spans="1:3" x14ac:dyDescent="0.25">
      <c r="A19467">
        <v>3135</v>
      </c>
      <c r="B19467" s="1">
        <f>DATE(2008,8,1) + TIME(0,0,0)</f>
        <v>39661</v>
      </c>
      <c r="C19467">
        <v>36.022888184000003</v>
      </c>
    </row>
    <row r="19468" spans="1:3" x14ac:dyDescent="0.25">
      <c r="A19468">
        <v>3166</v>
      </c>
      <c r="B19468" s="1">
        <f>DATE(2008,9,1) + TIME(0,0,0)</f>
        <v>39692</v>
      </c>
      <c r="C19468">
        <v>36.031650542999998</v>
      </c>
    </row>
    <row r="19469" spans="1:3" x14ac:dyDescent="0.25">
      <c r="A19469">
        <v>3196</v>
      </c>
      <c r="B19469" s="1">
        <f>DATE(2008,10,1) + TIME(0,0,0)</f>
        <v>39722</v>
      </c>
      <c r="C19469">
        <v>36.040096282999997</v>
      </c>
    </row>
    <row r="19470" spans="1:3" x14ac:dyDescent="0.25">
      <c r="A19470">
        <v>3227</v>
      </c>
      <c r="B19470" s="1">
        <f>DATE(2008,11,1) + TIME(0,0,0)</f>
        <v>39753</v>
      </c>
      <c r="C19470">
        <v>36.048789978000002</v>
      </c>
    </row>
    <row r="19471" spans="1:3" x14ac:dyDescent="0.25">
      <c r="A19471">
        <v>3257</v>
      </c>
      <c r="B19471" s="1">
        <f>DATE(2008,12,1) + TIME(0,0,0)</f>
        <v>39783</v>
      </c>
      <c r="C19471">
        <v>36.057170868</v>
      </c>
    </row>
    <row r="19472" spans="1:3" x14ac:dyDescent="0.25">
      <c r="A19472">
        <v>3288</v>
      </c>
      <c r="B19472" s="1">
        <f>DATE(2009,1,1) + TIME(0,0,0)</f>
        <v>39814</v>
      </c>
      <c r="C19472">
        <v>36.065807343000003</v>
      </c>
    </row>
    <row r="19473" spans="1:3" x14ac:dyDescent="0.25">
      <c r="A19473">
        <v>3319</v>
      </c>
      <c r="B19473" s="1">
        <f>DATE(2009,2,1) + TIME(0,0,0)</f>
        <v>39845</v>
      </c>
      <c r="C19473">
        <v>36.074409484999997</v>
      </c>
    </row>
    <row r="19474" spans="1:3" x14ac:dyDescent="0.25">
      <c r="A19474">
        <v>3347</v>
      </c>
      <c r="B19474" s="1">
        <f>DATE(2009,3,1) + TIME(0,0,0)</f>
        <v>39873</v>
      </c>
      <c r="C19474">
        <v>36.082157135000003</v>
      </c>
    </row>
    <row r="19475" spans="1:3" x14ac:dyDescent="0.25">
      <c r="A19475">
        <v>3378</v>
      </c>
      <c r="B19475" s="1">
        <f>DATE(2009,4,1) + TIME(0,0,0)</f>
        <v>39904</v>
      </c>
      <c r="C19475">
        <v>36.090705872000001</v>
      </c>
    </row>
    <row r="19476" spans="1:3" x14ac:dyDescent="0.25">
      <c r="A19476">
        <v>3408</v>
      </c>
      <c r="B19476" s="1">
        <f>DATE(2009,5,1) + TIME(0,0,0)</f>
        <v>39934</v>
      </c>
      <c r="C19476">
        <v>36.098953246999997</v>
      </c>
    </row>
    <row r="19477" spans="1:3" x14ac:dyDescent="0.25">
      <c r="A19477">
        <v>3439</v>
      </c>
      <c r="B19477" s="1">
        <f>DATE(2009,6,1) + TIME(0,0,0)</f>
        <v>39965</v>
      </c>
      <c r="C19477">
        <v>36.107444762999997</v>
      </c>
    </row>
    <row r="19478" spans="1:3" x14ac:dyDescent="0.25">
      <c r="A19478">
        <v>3469</v>
      </c>
      <c r="B19478" s="1">
        <f>DATE(2009,7,1) + TIME(0,0,0)</f>
        <v>39995</v>
      </c>
      <c r="C19478">
        <v>36.115642547999997</v>
      </c>
    </row>
    <row r="19479" spans="1:3" x14ac:dyDescent="0.25">
      <c r="A19479">
        <v>3500</v>
      </c>
      <c r="B19479" s="1">
        <f>DATE(2009,8,1) + TIME(0,0,0)</f>
        <v>40026</v>
      </c>
      <c r="C19479">
        <v>36.124084473000003</v>
      </c>
    </row>
    <row r="19480" spans="1:3" x14ac:dyDescent="0.25">
      <c r="A19480">
        <v>3531</v>
      </c>
      <c r="B19480" s="1">
        <f>DATE(2009,9,1) + TIME(0,0,0)</f>
        <v>40057</v>
      </c>
      <c r="C19480">
        <v>36.132503509999999</v>
      </c>
    </row>
    <row r="19481" spans="1:3" x14ac:dyDescent="0.25">
      <c r="A19481">
        <v>3561</v>
      </c>
      <c r="B19481" s="1">
        <f>DATE(2009,10,1) + TIME(0,0,0)</f>
        <v>40087</v>
      </c>
      <c r="C19481">
        <v>36.140625</v>
      </c>
    </row>
    <row r="19482" spans="1:3" x14ac:dyDescent="0.25">
      <c r="A19482">
        <v>3592</v>
      </c>
      <c r="B19482" s="1">
        <f>DATE(2009,11,1) + TIME(0,0,0)</f>
        <v>40118</v>
      </c>
      <c r="C19482">
        <v>36.148990630999997</v>
      </c>
    </row>
    <row r="19483" spans="1:3" x14ac:dyDescent="0.25">
      <c r="A19483">
        <v>3622</v>
      </c>
      <c r="B19483" s="1">
        <f>DATE(2009,12,1) + TIME(0,0,0)</f>
        <v>40148</v>
      </c>
      <c r="C19483">
        <v>36.157054901000002</v>
      </c>
    </row>
    <row r="19484" spans="1:3" x14ac:dyDescent="0.25">
      <c r="A19484">
        <v>3653</v>
      </c>
      <c r="B19484" s="1">
        <f>DATE(2010,1,1) + TIME(0,0,0)</f>
        <v>40179</v>
      </c>
      <c r="C19484">
        <v>36.165351868000002</v>
      </c>
    </row>
    <row r="19485" spans="1:3" x14ac:dyDescent="0.25">
      <c r="A19485">
        <v>3684</v>
      </c>
      <c r="B19485" s="1">
        <f>DATE(2010,2,1) + TIME(0,0,0)</f>
        <v>40210</v>
      </c>
      <c r="C19485">
        <v>36.173618316999999</v>
      </c>
    </row>
    <row r="19486" spans="1:3" x14ac:dyDescent="0.25">
      <c r="A19486">
        <v>3712</v>
      </c>
      <c r="B19486" s="1">
        <f>DATE(2010,3,1) + TIME(0,0,0)</f>
        <v>40238</v>
      </c>
      <c r="C19486">
        <v>36.181060791</v>
      </c>
    </row>
    <row r="19487" spans="1:3" x14ac:dyDescent="0.25">
      <c r="A19487">
        <v>3743</v>
      </c>
      <c r="B19487" s="1">
        <f>DATE(2010,4,1) + TIME(0,0,0)</f>
        <v>40269</v>
      </c>
      <c r="C19487">
        <v>36.189273833999998</v>
      </c>
    </row>
    <row r="19488" spans="1:3" x14ac:dyDescent="0.25">
      <c r="A19488">
        <v>3773</v>
      </c>
      <c r="B19488" s="1">
        <f>DATE(2010,5,1) + TIME(0,0,0)</f>
        <v>40299</v>
      </c>
      <c r="C19488">
        <v>36.197196959999999</v>
      </c>
    </row>
    <row r="19489" spans="1:3" x14ac:dyDescent="0.25">
      <c r="A19489">
        <v>3804</v>
      </c>
      <c r="B19489" s="1">
        <f>DATE(2010,6,1) + TIME(0,0,0)</f>
        <v>40330</v>
      </c>
      <c r="C19489">
        <v>36.205352783000002</v>
      </c>
    </row>
    <row r="19490" spans="1:3" x14ac:dyDescent="0.25">
      <c r="A19490">
        <v>3834</v>
      </c>
      <c r="B19490" s="1">
        <f>DATE(2010,7,1) + TIME(0,0,0)</f>
        <v>40360</v>
      </c>
      <c r="C19490">
        <v>36.213226317999997</v>
      </c>
    </row>
    <row r="19491" spans="1:3" x14ac:dyDescent="0.25">
      <c r="A19491">
        <v>3865</v>
      </c>
      <c r="B19491" s="1">
        <f>DATE(2010,8,1) + TIME(0,0,0)</f>
        <v>40391</v>
      </c>
      <c r="C19491">
        <v>36.22133255</v>
      </c>
    </row>
    <row r="19492" spans="1:3" x14ac:dyDescent="0.25">
      <c r="A19492">
        <v>3896</v>
      </c>
      <c r="B19492" s="1">
        <f>DATE(2010,9,1) + TIME(0,0,0)</f>
        <v>40422</v>
      </c>
      <c r="C19492">
        <v>36.229415893999999</v>
      </c>
    </row>
    <row r="19493" spans="1:3" x14ac:dyDescent="0.25">
      <c r="A19493">
        <v>3926</v>
      </c>
      <c r="B19493" s="1">
        <f>DATE(2010,10,1) + TIME(0,0,0)</f>
        <v>40452</v>
      </c>
      <c r="C19493">
        <v>36.237209319999998</v>
      </c>
    </row>
    <row r="19494" spans="1:3" x14ac:dyDescent="0.25">
      <c r="A19494">
        <v>3957</v>
      </c>
      <c r="B19494" s="1">
        <f>DATE(2010,11,1) + TIME(0,0,0)</f>
        <v>40483</v>
      </c>
      <c r="C19494">
        <v>36.245243072999997</v>
      </c>
    </row>
    <row r="19495" spans="1:3" x14ac:dyDescent="0.25">
      <c r="A19495">
        <v>3987</v>
      </c>
      <c r="B19495" s="1">
        <f>DATE(2010,12,1) + TIME(0,0,0)</f>
        <v>40513</v>
      </c>
      <c r="C19495">
        <v>36.252990723000003</v>
      </c>
    </row>
    <row r="19496" spans="1:3" x14ac:dyDescent="0.25">
      <c r="A19496">
        <v>4018</v>
      </c>
      <c r="B19496" s="1">
        <f>DATE(2011,1,1) + TIME(0,0,0)</f>
        <v>40544</v>
      </c>
      <c r="C19496">
        <v>36.260974883999999</v>
      </c>
    </row>
    <row r="19497" spans="1:3" x14ac:dyDescent="0.25">
      <c r="A19497">
        <v>4049</v>
      </c>
      <c r="B19497" s="1">
        <f>DATE(2011,2,1) + TIME(0,0,0)</f>
        <v>40575</v>
      </c>
      <c r="C19497">
        <v>36.268936156999999</v>
      </c>
    </row>
    <row r="19498" spans="1:3" x14ac:dyDescent="0.25">
      <c r="A19498">
        <v>4077</v>
      </c>
      <c r="B19498" s="1">
        <f>DATE(2011,3,1) + TIME(0,0,0)</f>
        <v>40603</v>
      </c>
      <c r="C19498">
        <v>36.276103972999998</v>
      </c>
    </row>
    <row r="19499" spans="1:3" x14ac:dyDescent="0.25">
      <c r="A19499">
        <v>4108</v>
      </c>
      <c r="B19499" s="1">
        <f>DATE(2011,4,1) + TIME(0,0,0)</f>
        <v>40634</v>
      </c>
      <c r="C19499">
        <v>36.284019469999997</v>
      </c>
    </row>
    <row r="19500" spans="1:3" x14ac:dyDescent="0.25">
      <c r="A19500">
        <v>4138</v>
      </c>
      <c r="B19500" s="1">
        <f>DATE(2011,5,1) + TIME(0,0,0)</f>
        <v>40664</v>
      </c>
      <c r="C19500">
        <v>36.291656494000001</v>
      </c>
    </row>
    <row r="19501" spans="1:3" x14ac:dyDescent="0.25">
      <c r="A19501">
        <v>4169</v>
      </c>
      <c r="B19501" s="1">
        <f>DATE(2011,6,1) + TIME(0,0,0)</f>
        <v>40695</v>
      </c>
      <c r="C19501">
        <v>36.299526215</v>
      </c>
    </row>
    <row r="19502" spans="1:3" x14ac:dyDescent="0.25">
      <c r="A19502">
        <v>4199</v>
      </c>
      <c r="B19502" s="1">
        <f>DATE(2011,7,1) + TIME(0,0,0)</f>
        <v>40725</v>
      </c>
      <c r="C19502">
        <v>36.307121277</v>
      </c>
    </row>
    <row r="19503" spans="1:3" x14ac:dyDescent="0.25">
      <c r="A19503">
        <v>4230</v>
      </c>
      <c r="B19503" s="1">
        <f>DATE(2011,8,1) + TIME(0,0,0)</f>
        <v>40756</v>
      </c>
      <c r="C19503">
        <v>36.314945221000002</v>
      </c>
    </row>
    <row r="19504" spans="1:3" x14ac:dyDescent="0.25">
      <c r="A19504">
        <v>4261</v>
      </c>
      <c r="B19504" s="1">
        <f>DATE(2011,9,1) + TIME(0,0,0)</f>
        <v>40787</v>
      </c>
      <c r="C19504">
        <v>36.322750092</v>
      </c>
    </row>
    <row r="19505" spans="1:3" x14ac:dyDescent="0.25">
      <c r="A19505">
        <v>4291</v>
      </c>
      <c r="B19505" s="1">
        <f>DATE(2011,10,1) + TIME(0,0,0)</f>
        <v>40817</v>
      </c>
      <c r="C19505">
        <v>36.330280303999999</v>
      </c>
    </row>
    <row r="19506" spans="1:3" x14ac:dyDescent="0.25">
      <c r="A19506">
        <v>4322</v>
      </c>
      <c r="B19506" s="1">
        <f>DATE(2011,11,1) + TIME(0,0,0)</f>
        <v>40848</v>
      </c>
      <c r="C19506">
        <v>36.338039397999999</v>
      </c>
    </row>
    <row r="19507" spans="1:3" x14ac:dyDescent="0.25">
      <c r="A19507">
        <v>4352</v>
      </c>
      <c r="B19507" s="1">
        <f>DATE(2011,12,1) + TIME(0,0,0)</f>
        <v>40878</v>
      </c>
      <c r="C19507">
        <v>36.345531463999997</v>
      </c>
    </row>
    <row r="19508" spans="1:3" x14ac:dyDescent="0.25">
      <c r="A19508">
        <v>4383</v>
      </c>
      <c r="B19508" s="1">
        <f>DATE(2012,1,1) + TIME(0,0,0)</f>
        <v>40909</v>
      </c>
      <c r="C19508">
        <v>36.353248596</v>
      </c>
    </row>
    <row r="19509" spans="1:3" x14ac:dyDescent="0.25">
      <c r="A19509">
        <v>4414</v>
      </c>
      <c r="B19509" s="1">
        <f>DATE(2012,2,1) + TIME(0,0,0)</f>
        <v>40940</v>
      </c>
      <c r="C19509">
        <v>36.360946654999999</v>
      </c>
    </row>
    <row r="19510" spans="1:3" x14ac:dyDescent="0.25">
      <c r="A19510">
        <v>4443</v>
      </c>
      <c r="B19510" s="1">
        <f>DATE(2012,3,1) + TIME(0,0,0)</f>
        <v>40969</v>
      </c>
      <c r="C19510">
        <v>36.36812973</v>
      </c>
    </row>
    <row r="19511" spans="1:3" x14ac:dyDescent="0.25">
      <c r="A19511">
        <v>4474</v>
      </c>
      <c r="B19511" s="1">
        <f>DATE(2012,4,1) + TIME(0,0,0)</f>
        <v>41000</v>
      </c>
      <c r="C19511">
        <v>36.375793457</v>
      </c>
    </row>
    <row r="19512" spans="1:3" x14ac:dyDescent="0.25">
      <c r="A19512">
        <v>4504</v>
      </c>
      <c r="B19512" s="1">
        <f>DATE(2012,5,1) + TIME(0,0,0)</f>
        <v>41030</v>
      </c>
      <c r="C19512">
        <v>36.383190155000001</v>
      </c>
    </row>
    <row r="19513" spans="1:3" x14ac:dyDescent="0.25">
      <c r="A19513">
        <v>4535</v>
      </c>
      <c r="B19513" s="1">
        <f>DATE(2012,6,1) + TIME(0,0,0)</f>
        <v>41061</v>
      </c>
      <c r="C19513">
        <v>36.390811919999997</v>
      </c>
    </row>
    <row r="19514" spans="1:3" x14ac:dyDescent="0.25">
      <c r="A19514">
        <v>4565</v>
      </c>
      <c r="B19514" s="1">
        <f>DATE(2012,7,1) + TIME(0,0,0)</f>
        <v>41091</v>
      </c>
      <c r="C19514">
        <v>36.398166656000001</v>
      </c>
    </row>
    <row r="19515" spans="1:3" x14ac:dyDescent="0.25">
      <c r="A19515">
        <v>4596</v>
      </c>
      <c r="B19515" s="1">
        <f>DATE(2012,8,1) + TIME(0,0,0)</f>
        <v>41122</v>
      </c>
      <c r="C19515">
        <v>36.405746460000003</v>
      </c>
    </row>
    <row r="19516" spans="1:3" x14ac:dyDescent="0.25">
      <c r="A19516">
        <v>4627</v>
      </c>
      <c r="B19516" s="1">
        <f>DATE(2012,9,1) + TIME(0,0,0)</f>
        <v>41153</v>
      </c>
      <c r="C19516">
        <v>36.413307189999998</v>
      </c>
    </row>
    <row r="19517" spans="1:3" x14ac:dyDescent="0.25">
      <c r="A19517">
        <v>4657</v>
      </c>
      <c r="B19517" s="1">
        <f>DATE(2012,10,1) + TIME(0,0,0)</f>
        <v>41183</v>
      </c>
      <c r="C19517">
        <v>36.420608520999998</v>
      </c>
    </row>
    <row r="19518" spans="1:3" x14ac:dyDescent="0.25">
      <c r="A19518">
        <v>4688</v>
      </c>
      <c r="B19518" s="1">
        <f>DATE(2012,11,1) + TIME(0,0,0)</f>
        <v>41214</v>
      </c>
      <c r="C19518">
        <v>36.428134917999998</v>
      </c>
    </row>
    <row r="19519" spans="1:3" x14ac:dyDescent="0.25">
      <c r="A19519">
        <v>4718</v>
      </c>
      <c r="B19519" s="1">
        <f>DATE(2012,12,1) + TIME(0,0,0)</f>
        <v>41244</v>
      </c>
      <c r="C19519">
        <v>36.435398102000001</v>
      </c>
    </row>
    <row r="19520" spans="1:3" x14ac:dyDescent="0.25">
      <c r="A19520">
        <v>4749</v>
      </c>
      <c r="B19520" s="1">
        <f>DATE(2013,1,1) + TIME(0,0,0)</f>
        <v>41275</v>
      </c>
      <c r="C19520">
        <v>36.442886352999999</v>
      </c>
    </row>
    <row r="19521" spans="1:3" x14ac:dyDescent="0.25">
      <c r="A19521">
        <v>4780</v>
      </c>
      <c r="B19521" s="1">
        <f>DATE(2013,2,1) + TIME(0,0,0)</f>
        <v>41306</v>
      </c>
      <c r="C19521">
        <v>36.450355530000003</v>
      </c>
    </row>
    <row r="19522" spans="1:3" x14ac:dyDescent="0.25">
      <c r="A19522">
        <v>4808</v>
      </c>
      <c r="B19522" s="1">
        <f>DATE(2013,3,1) + TIME(0,0,0)</f>
        <v>41334</v>
      </c>
      <c r="C19522">
        <v>36.457084655999999</v>
      </c>
    </row>
    <row r="19523" spans="1:3" x14ac:dyDescent="0.25">
      <c r="A19523">
        <v>4839</v>
      </c>
      <c r="B19523" s="1">
        <f>DATE(2013,4,1) + TIME(0,0,0)</f>
        <v>41365</v>
      </c>
      <c r="C19523">
        <v>36.464519500999998</v>
      </c>
    </row>
    <row r="19524" spans="1:3" x14ac:dyDescent="0.25">
      <c r="A19524">
        <v>4869</v>
      </c>
      <c r="B19524" s="1">
        <f>DATE(2013,5,1) + TIME(0,0,0)</f>
        <v>41395</v>
      </c>
      <c r="C19524">
        <v>36.471698760999999</v>
      </c>
    </row>
    <row r="19525" spans="1:3" x14ac:dyDescent="0.25">
      <c r="A19525">
        <v>4900</v>
      </c>
      <c r="B19525" s="1">
        <f>DATE(2013,6,1) + TIME(0,0,0)</f>
        <v>41426</v>
      </c>
      <c r="C19525">
        <v>36.479099273999999</v>
      </c>
    </row>
    <row r="19526" spans="1:3" x14ac:dyDescent="0.25">
      <c r="A19526">
        <v>4930</v>
      </c>
      <c r="B19526" s="1">
        <f>DATE(2013,7,1) + TIME(0,0,0)</f>
        <v>41456</v>
      </c>
      <c r="C19526">
        <v>36.486240387000002</v>
      </c>
    </row>
    <row r="19527" spans="1:3" x14ac:dyDescent="0.25">
      <c r="A19527">
        <v>4961</v>
      </c>
      <c r="B19527" s="1">
        <f>DATE(2013,8,1) + TIME(0,0,0)</f>
        <v>41487</v>
      </c>
      <c r="C19527">
        <v>36.493606567</v>
      </c>
    </row>
    <row r="19528" spans="1:3" x14ac:dyDescent="0.25">
      <c r="A19528">
        <v>4992</v>
      </c>
      <c r="B19528" s="1">
        <f>DATE(2013,9,1) + TIME(0,0,0)</f>
        <v>41518</v>
      </c>
      <c r="C19528">
        <v>36.500953674000002</v>
      </c>
    </row>
    <row r="19529" spans="1:3" x14ac:dyDescent="0.25">
      <c r="A19529">
        <v>5022</v>
      </c>
      <c r="B19529" s="1">
        <f>DATE(2013,10,1) + TIME(0,0,0)</f>
        <v>41548</v>
      </c>
      <c r="C19529">
        <v>36.508049010999997</v>
      </c>
    </row>
    <row r="19530" spans="1:3" x14ac:dyDescent="0.25">
      <c r="A19530">
        <v>5053</v>
      </c>
      <c r="B19530" s="1">
        <f>DATE(2013,11,1) + TIME(0,0,0)</f>
        <v>41579</v>
      </c>
      <c r="C19530">
        <v>36.515361786</v>
      </c>
    </row>
    <row r="19531" spans="1:3" x14ac:dyDescent="0.25">
      <c r="A19531">
        <v>5083</v>
      </c>
      <c r="B19531" s="1">
        <f>DATE(2013,12,1) + TIME(0,0,0)</f>
        <v>41609</v>
      </c>
      <c r="C19531">
        <v>36.522422790999997</v>
      </c>
    </row>
    <row r="19532" spans="1:3" x14ac:dyDescent="0.25">
      <c r="A19532">
        <v>5114</v>
      </c>
      <c r="B19532" s="1">
        <f>DATE(2014,1,1) + TIME(0,0,0)</f>
        <v>41640</v>
      </c>
      <c r="C19532">
        <v>36.529701232999997</v>
      </c>
    </row>
    <row r="19533" spans="1:3" x14ac:dyDescent="0.25">
      <c r="A19533">
        <v>5145</v>
      </c>
      <c r="B19533" s="1">
        <f>DATE(2014,2,1) + TIME(0,0,0)</f>
        <v>41671</v>
      </c>
      <c r="C19533">
        <v>36.536960602000001</v>
      </c>
    </row>
    <row r="19534" spans="1:3" x14ac:dyDescent="0.25">
      <c r="A19534">
        <v>5173</v>
      </c>
      <c r="B19534" s="1">
        <f>DATE(2014,3,1) + TIME(0,0,0)</f>
        <v>41699</v>
      </c>
      <c r="C19534">
        <v>36.543506622000002</v>
      </c>
    </row>
    <row r="19535" spans="1:3" x14ac:dyDescent="0.25">
      <c r="A19535">
        <v>5204</v>
      </c>
      <c r="B19535" s="1">
        <f>DATE(2014,4,1) + TIME(0,0,0)</f>
        <v>41730</v>
      </c>
      <c r="C19535">
        <v>36.550735474</v>
      </c>
    </row>
    <row r="19536" spans="1:3" x14ac:dyDescent="0.25">
      <c r="A19536">
        <v>5234</v>
      </c>
      <c r="B19536" s="1">
        <f>DATE(2014,5,1) + TIME(0,0,0)</f>
        <v>41760</v>
      </c>
      <c r="C19536">
        <v>36.557712555000002</v>
      </c>
    </row>
    <row r="19537" spans="1:3" x14ac:dyDescent="0.25">
      <c r="A19537">
        <v>5265</v>
      </c>
      <c r="B19537" s="1">
        <f>DATE(2014,6,1) + TIME(0,0,0)</f>
        <v>41791</v>
      </c>
      <c r="C19537">
        <v>36.564910888999997</v>
      </c>
    </row>
    <row r="19538" spans="1:3" x14ac:dyDescent="0.25">
      <c r="A19538">
        <v>5295</v>
      </c>
      <c r="B19538" s="1">
        <f>DATE(2014,7,1) + TIME(0,0,0)</f>
        <v>41821</v>
      </c>
      <c r="C19538">
        <v>36.571857452000003</v>
      </c>
    </row>
    <row r="19539" spans="1:3" x14ac:dyDescent="0.25">
      <c r="A19539">
        <v>5326</v>
      </c>
      <c r="B19539" s="1">
        <f>DATE(2014,8,1) + TIME(0,0,0)</f>
        <v>41852</v>
      </c>
      <c r="C19539">
        <v>36.579021453999999</v>
      </c>
    </row>
    <row r="19540" spans="1:3" x14ac:dyDescent="0.25">
      <c r="A19540">
        <v>5357</v>
      </c>
      <c r="B19540" s="1">
        <f>DATE(2014,9,1) + TIME(0,0,0)</f>
        <v>41883</v>
      </c>
      <c r="C19540">
        <v>36.586166382000002</v>
      </c>
    </row>
    <row r="19541" spans="1:3" x14ac:dyDescent="0.25">
      <c r="A19541">
        <v>5387</v>
      </c>
      <c r="B19541" s="1">
        <f>DATE(2014,10,1) + TIME(0,0,0)</f>
        <v>41913</v>
      </c>
      <c r="C19541">
        <v>36.593067169000001</v>
      </c>
    </row>
    <row r="19542" spans="1:3" x14ac:dyDescent="0.25">
      <c r="A19542">
        <v>5418</v>
      </c>
      <c r="B19542" s="1">
        <f>DATE(2014,11,1) + TIME(0,0,0)</f>
        <v>41944</v>
      </c>
      <c r="C19542">
        <v>36.600181579999997</v>
      </c>
    </row>
    <row r="19543" spans="1:3" x14ac:dyDescent="0.25">
      <c r="A19543">
        <v>5448</v>
      </c>
      <c r="B19543" s="1">
        <f>DATE(2014,12,1) + TIME(0,0,0)</f>
        <v>41974</v>
      </c>
      <c r="C19543">
        <v>36.607051849000001</v>
      </c>
    </row>
    <row r="19544" spans="1:3" x14ac:dyDescent="0.25">
      <c r="A19544">
        <v>5479</v>
      </c>
      <c r="B19544" s="1">
        <f>DATE(2015,1,1) + TIME(0,0,0)</f>
        <v>42005</v>
      </c>
      <c r="C19544">
        <v>36.614135742000002</v>
      </c>
    </row>
    <row r="19545" spans="1:3" x14ac:dyDescent="0.25">
      <c r="A19545">
        <v>5510</v>
      </c>
      <c r="B19545" s="1">
        <f>DATE(2015,2,1) + TIME(0,0,0)</f>
        <v>42036</v>
      </c>
      <c r="C19545">
        <v>36.621200561999999</v>
      </c>
    </row>
    <row r="19546" spans="1:3" x14ac:dyDescent="0.25">
      <c r="A19546">
        <v>5538</v>
      </c>
      <c r="B19546" s="1">
        <f>DATE(2015,3,1) + TIME(0,0,0)</f>
        <v>42064</v>
      </c>
      <c r="C19546">
        <v>36.627571105999998</v>
      </c>
    </row>
    <row r="19547" spans="1:3" x14ac:dyDescent="0.25">
      <c r="A19547">
        <v>5569</v>
      </c>
      <c r="B19547" s="1">
        <f>DATE(2015,4,1) + TIME(0,0,0)</f>
        <v>42095</v>
      </c>
      <c r="C19547">
        <v>36.634605407999999</v>
      </c>
    </row>
    <row r="19548" spans="1:3" x14ac:dyDescent="0.25">
      <c r="A19548">
        <v>5599</v>
      </c>
      <c r="B19548" s="1">
        <f>DATE(2015,5,1) + TIME(0,0,0)</f>
        <v>42125</v>
      </c>
      <c r="C19548">
        <v>36.641399384000003</v>
      </c>
    </row>
    <row r="19549" spans="1:3" x14ac:dyDescent="0.25">
      <c r="A19549">
        <v>5630</v>
      </c>
      <c r="B19549" s="1">
        <f>DATE(2015,6,1) + TIME(0,0,0)</f>
        <v>42156</v>
      </c>
      <c r="C19549">
        <v>36.648406981999997</v>
      </c>
    </row>
    <row r="19550" spans="1:3" x14ac:dyDescent="0.25">
      <c r="A19550">
        <v>5660</v>
      </c>
      <c r="B19550" s="1">
        <f>DATE(2015,7,1) + TIME(0,0,0)</f>
        <v>42186</v>
      </c>
      <c r="C19550">
        <v>36.655170441000003</v>
      </c>
    </row>
    <row r="19551" spans="1:3" x14ac:dyDescent="0.25">
      <c r="A19551">
        <v>5691</v>
      </c>
      <c r="B19551" s="1">
        <f>DATE(2015,8,1) + TIME(0,0,0)</f>
        <v>42217</v>
      </c>
      <c r="C19551">
        <v>36.662143706999998</v>
      </c>
    </row>
    <row r="19552" spans="1:3" x14ac:dyDescent="0.25">
      <c r="A19552">
        <v>5722</v>
      </c>
      <c r="B19552" s="1">
        <f>DATE(2015,9,1) + TIME(0,0,0)</f>
        <v>42248</v>
      </c>
      <c r="C19552">
        <v>36.669101714999996</v>
      </c>
    </row>
    <row r="19553" spans="1:3" x14ac:dyDescent="0.25">
      <c r="A19553">
        <v>5752</v>
      </c>
      <c r="B19553" s="1">
        <f>DATE(2015,10,1) + TIME(0,0,0)</f>
        <v>42278</v>
      </c>
      <c r="C19553">
        <v>36.675823211999997</v>
      </c>
    </row>
    <row r="19554" spans="1:3" x14ac:dyDescent="0.25">
      <c r="A19554">
        <v>5783</v>
      </c>
      <c r="B19554" s="1">
        <f>DATE(2015,11,1) + TIME(0,0,0)</f>
        <v>42309</v>
      </c>
      <c r="C19554">
        <v>36.682750702</v>
      </c>
    </row>
    <row r="19555" spans="1:3" x14ac:dyDescent="0.25">
      <c r="A19555">
        <v>5813</v>
      </c>
      <c r="B19555" s="1">
        <f>DATE(2015,12,1) + TIME(0,0,0)</f>
        <v>42339</v>
      </c>
      <c r="C19555">
        <v>36.689441680999998</v>
      </c>
    </row>
    <row r="19556" spans="1:3" x14ac:dyDescent="0.25">
      <c r="A19556">
        <v>5844</v>
      </c>
      <c r="B19556" s="1">
        <f>DATE(2016,1,1) + TIME(0,0,0)</f>
        <v>42370</v>
      </c>
      <c r="C19556">
        <v>36.696338654000002</v>
      </c>
    </row>
    <row r="19557" spans="1:3" x14ac:dyDescent="0.25">
      <c r="A19557">
        <v>5875</v>
      </c>
      <c r="B19557" s="1">
        <f>DATE(2016,2,1) + TIME(0,0,0)</f>
        <v>42401</v>
      </c>
      <c r="C19557">
        <v>36.703224182</v>
      </c>
    </row>
    <row r="19558" spans="1:3" x14ac:dyDescent="0.25">
      <c r="A19558">
        <v>5904</v>
      </c>
      <c r="B19558" s="1">
        <f>DATE(2016,3,1) + TIME(0,0,0)</f>
        <v>42430</v>
      </c>
      <c r="C19558">
        <v>36.709648131999998</v>
      </c>
    </row>
    <row r="19559" spans="1:3" x14ac:dyDescent="0.25">
      <c r="A19559">
        <v>5935</v>
      </c>
      <c r="B19559" s="1">
        <f>DATE(2016,4,1) + TIME(0,0,0)</f>
        <v>42461</v>
      </c>
      <c r="C19559">
        <v>36.716503142999997</v>
      </c>
    </row>
    <row r="19560" spans="1:3" x14ac:dyDescent="0.25">
      <c r="A19560">
        <v>5965</v>
      </c>
      <c r="B19560" s="1">
        <f>DATE(2016,5,1) + TIME(0,0,0)</f>
        <v>42491</v>
      </c>
      <c r="C19560">
        <v>36.723121642999999</v>
      </c>
    </row>
    <row r="19561" spans="1:3" x14ac:dyDescent="0.25">
      <c r="A19561">
        <v>5996</v>
      </c>
      <c r="B19561" s="1">
        <f>DATE(2016,6,1) + TIME(0,0,0)</f>
        <v>42522</v>
      </c>
      <c r="C19561">
        <v>36.729946136000002</v>
      </c>
    </row>
    <row r="19562" spans="1:3" x14ac:dyDescent="0.25">
      <c r="A19562">
        <v>6026</v>
      </c>
      <c r="B19562" s="1">
        <f>DATE(2016,7,1) + TIME(0,0,0)</f>
        <v>42552</v>
      </c>
      <c r="C19562">
        <v>36.736534118999998</v>
      </c>
    </row>
    <row r="19563" spans="1:3" x14ac:dyDescent="0.25">
      <c r="A19563">
        <v>6057</v>
      </c>
      <c r="B19563" s="1">
        <f>DATE(2016,8,1) + TIME(0,0,0)</f>
        <v>42583</v>
      </c>
      <c r="C19563">
        <v>36.743328093999999</v>
      </c>
    </row>
    <row r="19564" spans="1:3" x14ac:dyDescent="0.25">
      <c r="A19564">
        <v>6088</v>
      </c>
      <c r="B19564" s="1">
        <f>DATE(2016,9,1) + TIME(0,0,0)</f>
        <v>42614</v>
      </c>
      <c r="C19564">
        <v>36.750110626000001</v>
      </c>
    </row>
    <row r="19565" spans="1:3" x14ac:dyDescent="0.25">
      <c r="A19565">
        <v>6118</v>
      </c>
      <c r="B19565" s="1">
        <f>DATE(2016,10,1) + TIME(0,0,0)</f>
        <v>42644</v>
      </c>
      <c r="C19565">
        <v>36.756656647</v>
      </c>
    </row>
    <row r="19566" spans="1:3" x14ac:dyDescent="0.25">
      <c r="A19566">
        <v>6149</v>
      </c>
      <c r="B19566" s="1">
        <f>DATE(2016,11,1) + TIME(0,0,0)</f>
        <v>42675</v>
      </c>
      <c r="C19566">
        <v>36.763408661</v>
      </c>
    </row>
    <row r="19567" spans="1:3" x14ac:dyDescent="0.25">
      <c r="A19567">
        <v>6179</v>
      </c>
      <c r="B19567" s="1">
        <f>DATE(2016,12,1) + TIME(0,0,0)</f>
        <v>42705</v>
      </c>
      <c r="C19567">
        <v>36.769927979000002</v>
      </c>
    </row>
    <row r="19568" spans="1:3" x14ac:dyDescent="0.25">
      <c r="A19568">
        <v>6210</v>
      </c>
      <c r="B19568" s="1">
        <f>DATE(2017,1,1) + TIME(0,0,0)</f>
        <v>42736</v>
      </c>
      <c r="C19568">
        <v>36.776649474999999</v>
      </c>
    </row>
    <row r="19569" spans="1:3" x14ac:dyDescent="0.25">
      <c r="A19569">
        <v>6241</v>
      </c>
      <c r="B19569" s="1">
        <f>DATE(2017,2,1) + TIME(0,0,0)</f>
        <v>42767</v>
      </c>
      <c r="C19569">
        <v>36.783355712999999</v>
      </c>
    </row>
    <row r="19570" spans="1:3" x14ac:dyDescent="0.25">
      <c r="A19570">
        <v>6269</v>
      </c>
      <c r="B19570" s="1">
        <f>DATE(2017,3,1) + TIME(0,0,0)</f>
        <v>42795</v>
      </c>
      <c r="C19570">
        <v>36.789402008000003</v>
      </c>
    </row>
    <row r="19571" spans="1:3" x14ac:dyDescent="0.25">
      <c r="A19571">
        <v>6300</v>
      </c>
      <c r="B19571" s="1">
        <f>DATE(2017,4,1) + TIME(0,0,0)</f>
        <v>42826</v>
      </c>
      <c r="C19571">
        <v>36.796081543</v>
      </c>
    </row>
    <row r="19572" spans="1:3" x14ac:dyDescent="0.25">
      <c r="A19572">
        <v>6330</v>
      </c>
      <c r="B19572" s="1">
        <f>DATE(2017,5,1) + TIME(0,0,0)</f>
        <v>42856</v>
      </c>
      <c r="C19572">
        <v>36.802532196000001</v>
      </c>
    </row>
    <row r="19573" spans="1:3" x14ac:dyDescent="0.25">
      <c r="A19573">
        <v>6361</v>
      </c>
      <c r="B19573" s="1">
        <f>DATE(2017,6,1) + TIME(0,0,0)</f>
        <v>42887</v>
      </c>
      <c r="C19573">
        <v>36.809185028000002</v>
      </c>
    </row>
    <row r="19574" spans="1:3" x14ac:dyDescent="0.25">
      <c r="A19574">
        <v>6391</v>
      </c>
      <c r="B19574" s="1">
        <f>DATE(2017,7,1) + TIME(0,0,0)</f>
        <v>42917</v>
      </c>
      <c r="C19574">
        <v>36.815608978</v>
      </c>
    </row>
    <row r="19575" spans="1:3" x14ac:dyDescent="0.25">
      <c r="A19575">
        <v>6422</v>
      </c>
      <c r="B19575" s="1">
        <f>DATE(2017,8,1) + TIME(0,0,0)</f>
        <v>42948</v>
      </c>
      <c r="C19575">
        <v>36.822235106999997</v>
      </c>
    </row>
    <row r="19576" spans="1:3" x14ac:dyDescent="0.25">
      <c r="A19576">
        <v>6453</v>
      </c>
      <c r="B19576" s="1">
        <f>DATE(2017,9,1) + TIME(0,0,0)</f>
        <v>42979</v>
      </c>
      <c r="C19576">
        <v>36.828845977999997</v>
      </c>
    </row>
    <row r="19577" spans="1:3" x14ac:dyDescent="0.25">
      <c r="A19577">
        <v>6483</v>
      </c>
      <c r="B19577" s="1">
        <f>DATE(2017,10,1) + TIME(0,0,0)</f>
        <v>43009</v>
      </c>
      <c r="C19577">
        <v>36.835227965999998</v>
      </c>
    </row>
    <row r="19578" spans="1:3" x14ac:dyDescent="0.25">
      <c r="A19578">
        <v>6514</v>
      </c>
      <c r="B19578" s="1">
        <f>DATE(2017,11,1) + TIME(0,0,0)</f>
        <v>43040</v>
      </c>
      <c r="C19578">
        <v>36.841812134000001</v>
      </c>
    </row>
    <row r="19579" spans="1:3" x14ac:dyDescent="0.25">
      <c r="A19579">
        <v>6544</v>
      </c>
      <c r="B19579" s="1">
        <f>DATE(2017,12,1) + TIME(0,0,0)</f>
        <v>43070</v>
      </c>
      <c r="C19579">
        <v>36.848167418999999</v>
      </c>
    </row>
    <row r="19580" spans="1:3" x14ac:dyDescent="0.25">
      <c r="A19580">
        <v>6575</v>
      </c>
      <c r="B19580" s="1">
        <f>DATE(2018,1,1) + TIME(0,0,0)</f>
        <v>43101</v>
      </c>
      <c r="C19580">
        <v>36.854724883999999</v>
      </c>
    </row>
    <row r="19581" spans="1:3" x14ac:dyDescent="0.25">
      <c r="A19581">
        <v>6606</v>
      </c>
      <c r="B19581" s="1">
        <f>DATE(2018,2,1) + TIME(0,0,0)</f>
        <v>43132</v>
      </c>
      <c r="C19581">
        <v>36.861267089999998</v>
      </c>
    </row>
    <row r="19582" spans="1:3" x14ac:dyDescent="0.25">
      <c r="A19582">
        <v>6634</v>
      </c>
      <c r="B19582" s="1">
        <f>DATE(2018,3,1) + TIME(0,0,0)</f>
        <v>43160</v>
      </c>
      <c r="C19582">
        <v>36.867164612000003</v>
      </c>
    </row>
    <row r="19583" spans="1:3" x14ac:dyDescent="0.25">
      <c r="A19583">
        <v>6665</v>
      </c>
      <c r="B19583" s="1">
        <f>DATE(2018,4,1) + TIME(0,0,0)</f>
        <v>43191</v>
      </c>
      <c r="C19583">
        <v>36.873680114999999</v>
      </c>
    </row>
    <row r="19584" spans="1:3" x14ac:dyDescent="0.25">
      <c r="A19584">
        <v>6695</v>
      </c>
      <c r="B19584" s="1">
        <f>DATE(2018,5,1) + TIME(0,0,0)</f>
        <v>43221</v>
      </c>
      <c r="C19584">
        <v>36.879974365000002</v>
      </c>
    </row>
    <row r="19585" spans="1:3" x14ac:dyDescent="0.25">
      <c r="A19585">
        <v>6726</v>
      </c>
      <c r="B19585" s="1">
        <f>DATE(2018,6,1) + TIME(0,0,0)</f>
        <v>43252</v>
      </c>
      <c r="C19585">
        <v>36.886463165000002</v>
      </c>
    </row>
    <row r="19586" spans="1:3" x14ac:dyDescent="0.25">
      <c r="A19586">
        <v>6756</v>
      </c>
      <c r="B19586" s="1">
        <f>DATE(2018,7,1) + TIME(0,0,0)</f>
        <v>43282</v>
      </c>
      <c r="C19586">
        <v>36.892734527999998</v>
      </c>
    </row>
    <row r="19587" spans="1:3" x14ac:dyDescent="0.25">
      <c r="A19587">
        <v>6787</v>
      </c>
      <c r="B19587" s="1">
        <f>DATE(2018,8,1) + TIME(0,0,0)</f>
        <v>43313</v>
      </c>
      <c r="C19587">
        <v>36.899196625000002</v>
      </c>
    </row>
    <row r="19588" spans="1:3" x14ac:dyDescent="0.25">
      <c r="A19588">
        <v>6818</v>
      </c>
      <c r="B19588" s="1">
        <f>DATE(2018,9,1) + TIME(0,0,0)</f>
        <v>43344</v>
      </c>
      <c r="C19588">
        <v>36.905647278000004</v>
      </c>
    </row>
    <row r="19589" spans="1:3" x14ac:dyDescent="0.25">
      <c r="A19589">
        <v>6848</v>
      </c>
      <c r="B19589" s="1">
        <f>DATE(2018,10,1) + TIME(0,0,0)</f>
        <v>43374</v>
      </c>
      <c r="C19589">
        <v>36.911880492999998</v>
      </c>
    </row>
    <row r="19590" spans="1:3" x14ac:dyDescent="0.25">
      <c r="A19590">
        <v>6879</v>
      </c>
      <c r="B19590" s="1">
        <f>DATE(2018,11,1) + TIME(0,0,0)</f>
        <v>43405</v>
      </c>
      <c r="C19590">
        <v>36.918304442999997</v>
      </c>
    </row>
    <row r="19591" spans="1:3" x14ac:dyDescent="0.25">
      <c r="A19591">
        <v>6909</v>
      </c>
      <c r="B19591" s="1">
        <f>DATE(2018,12,1) + TIME(0,0,0)</f>
        <v>43435</v>
      </c>
      <c r="C19591">
        <v>36.924510955999999</v>
      </c>
    </row>
    <row r="19592" spans="1:3" x14ac:dyDescent="0.25">
      <c r="A19592">
        <v>6940</v>
      </c>
      <c r="B19592" s="1">
        <f>DATE(2019,1,1) + TIME(0,0,0)</f>
        <v>43466</v>
      </c>
      <c r="C19592">
        <v>36.930912018000001</v>
      </c>
    </row>
    <row r="19593" spans="1:3" x14ac:dyDescent="0.25">
      <c r="A19593">
        <v>6971</v>
      </c>
      <c r="B19593" s="1">
        <f>DATE(2019,2,1) + TIME(0,0,0)</f>
        <v>43497</v>
      </c>
      <c r="C19593">
        <v>36.937297821000001</v>
      </c>
    </row>
    <row r="19594" spans="1:3" x14ac:dyDescent="0.25">
      <c r="A19594">
        <v>6999</v>
      </c>
      <c r="B19594" s="1">
        <f>DATE(2019,3,1) + TIME(0,0,0)</f>
        <v>43525</v>
      </c>
      <c r="C19594">
        <v>36.943058014000002</v>
      </c>
    </row>
    <row r="19595" spans="1:3" x14ac:dyDescent="0.25">
      <c r="A19595">
        <v>7030</v>
      </c>
      <c r="B19595" s="1">
        <f>DATE(2019,4,1) + TIME(0,0,0)</f>
        <v>43556</v>
      </c>
      <c r="C19595">
        <v>36.949420928999999</v>
      </c>
    </row>
    <row r="19596" spans="1:3" x14ac:dyDescent="0.25">
      <c r="A19596">
        <v>7060</v>
      </c>
      <c r="B19596" s="1">
        <f>DATE(2019,5,1) + TIME(0,0,0)</f>
        <v>43586</v>
      </c>
      <c r="C19596">
        <v>36.955566406000003</v>
      </c>
    </row>
    <row r="19597" spans="1:3" x14ac:dyDescent="0.25">
      <c r="A19597">
        <v>7091</v>
      </c>
      <c r="B19597" s="1">
        <f>DATE(2019,6,1) + TIME(0,0,0)</f>
        <v>43617</v>
      </c>
      <c r="C19597">
        <v>36.961906433000003</v>
      </c>
    </row>
    <row r="19598" spans="1:3" x14ac:dyDescent="0.25">
      <c r="A19598">
        <v>7121</v>
      </c>
      <c r="B19598" s="1">
        <f>DATE(2019,7,1) + TIME(0,0,0)</f>
        <v>43647</v>
      </c>
      <c r="C19598">
        <v>36.968029022000003</v>
      </c>
    </row>
    <row r="19599" spans="1:3" x14ac:dyDescent="0.25">
      <c r="A19599">
        <v>7152</v>
      </c>
      <c r="B19599" s="1">
        <f>DATE(2019,8,1) + TIME(0,0,0)</f>
        <v>43678</v>
      </c>
      <c r="C19599">
        <v>36.974342346</v>
      </c>
    </row>
    <row r="19600" spans="1:3" x14ac:dyDescent="0.25">
      <c r="A19600">
        <v>7183</v>
      </c>
      <c r="B19600" s="1">
        <f>DATE(2019,9,1) + TIME(0,0,0)</f>
        <v>43709</v>
      </c>
      <c r="C19600">
        <v>36.980644226000003</v>
      </c>
    </row>
    <row r="19601" spans="1:3" x14ac:dyDescent="0.25">
      <c r="A19601">
        <v>7213</v>
      </c>
      <c r="B19601" s="1">
        <f>DATE(2019,10,1) + TIME(0,0,0)</f>
        <v>43739</v>
      </c>
      <c r="C19601">
        <v>36.986732482999997</v>
      </c>
    </row>
    <row r="19602" spans="1:3" x14ac:dyDescent="0.25">
      <c r="A19602">
        <v>7244</v>
      </c>
      <c r="B19602" s="1">
        <f>DATE(2019,11,1) + TIME(0,0,0)</f>
        <v>43770</v>
      </c>
      <c r="C19602">
        <v>36.993007660000004</v>
      </c>
    </row>
    <row r="19603" spans="1:3" x14ac:dyDescent="0.25">
      <c r="A19603">
        <v>7274</v>
      </c>
      <c r="B19603" s="1">
        <f>DATE(2019,12,1) + TIME(0,0,0)</f>
        <v>43800</v>
      </c>
      <c r="C19603">
        <v>36.999073029000002</v>
      </c>
    </row>
    <row r="19604" spans="1:3" x14ac:dyDescent="0.25">
      <c r="A19604">
        <v>7305</v>
      </c>
      <c r="B19604" s="1">
        <f>DATE(2020,1,1) + TIME(0,0,0)</f>
        <v>43831</v>
      </c>
      <c r="C19604">
        <v>37.005325317</v>
      </c>
    </row>
    <row r="19605" spans="1:3" x14ac:dyDescent="0.25">
      <c r="A19605">
        <v>7336</v>
      </c>
      <c r="B19605" s="1">
        <f>DATE(2020,2,1) + TIME(0,0,0)</f>
        <v>43862</v>
      </c>
      <c r="C19605">
        <v>37.011569977000001</v>
      </c>
    </row>
    <row r="19606" spans="1:3" x14ac:dyDescent="0.25">
      <c r="A19606">
        <v>7365</v>
      </c>
      <c r="B19606" s="1">
        <f>DATE(2020,3,1) + TIME(0,0,0)</f>
        <v>43891</v>
      </c>
      <c r="C19606">
        <v>37.017398833999998</v>
      </c>
    </row>
    <row r="19607" spans="1:3" x14ac:dyDescent="0.25">
      <c r="A19607">
        <v>7396</v>
      </c>
      <c r="B19607" s="1">
        <f>DATE(2020,4,1) + TIME(0,0,0)</f>
        <v>43922</v>
      </c>
      <c r="C19607">
        <v>37.023616791000002</v>
      </c>
    </row>
    <row r="19608" spans="1:3" x14ac:dyDescent="0.25">
      <c r="A19608">
        <v>7426</v>
      </c>
      <c r="B19608" s="1">
        <f>DATE(2020,5,1) + TIME(0,0,0)</f>
        <v>43952</v>
      </c>
      <c r="C19608">
        <v>37.029624939000001</v>
      </c>
    </row>
    <row r="19609" spans="1:3" x14ac:dyDescent="0.25">
      <c r="A19609">
        <v>7457</v>
      </c>
      <c r="B19609" s="1">
        <f>DATE(2020,6,1) + TIME(0,0,0)</f>
        <v>43983</v>
      </c>
      <c r="C19609">
        <v>37.035820006999998</v>
      </c>
    </row>
    <row r="19610" spans="1:3" x14ac:dyDescent="0.25">
      <c r="A19610">
        <v>7487</v>
      </c>
      <c r="B19610" s="1">
        <f>DATE(2020,7,1) + TIME(0,0,0)</f>
        <v>44013</v>
      </c>
      <c r="C19610">
        <v>37.041805267000001</v>
      </c>
    </row>
    <row r="19611" spans="1:3" x14ac:dyDescent="0.25">
      <c r="A19611">
        <v>7518</v>
      </c>
      <c r="B19611" s="1">
        <f>DATE(2020,8,1) + TIME(0,0,0)</f>
        <v>44044</v>
      </c>
      <c r="C19611">
        <v>37.047977447999997</v>
      </c>
    </row>
    <row r="19612" spans="1:3" x14ac:dyDescent="0.25">
      <c r="A19612">
        <v>7549</v>
      </c>
      <c r="B19612" s="1">
        <f>DATE(2020,9,1) + TIME(0,0,0)</f>
        <v>44075</v>
      </c>
      <c r="C19612">
        <v>37.054141997999999</v>
      </c>
    </row>
    <row r="19613" spans="1:3" x14ac:dyDescent="0.25">
      <c r="A19613">
        <v>7579</v>
      </c>
      <c r="B19613" s="1">
        <f>DATE(2020,10,1) + TIME(0,0,0)</f>
        <v>44105</v>
      </c>
      <c r="C19613">
        <v>37.060092926000003</v>
      </c>
    </row>
    <row r="19614" spans="1:3" x14ac:dyDescent="0.25">
      <c r="A19614">
        <v>7610</v>
      </c>
      <c r="B19614" s="1">
        <f>DATE(2020,11,1) + TIME(0,0,0)</f>
        <v>44136</v>
      </c>
      <c r="C19614">
        <v>37.066234588999997</v>
      </c>
    </row>
    <row r="19615" spans="1:3" x14ac:dyDescent="0.25">
      <c r="A19615">
        <v>7640</v>
      </c>
      <c r="B19615" s="1">
        <f>DATE(2020,12,1) + TIME(0,0,0)</f>
        <v>44166</v>
      </c>
      <c r="C19615">
        <v>37.072162628000001</v>
      </c>
    </row>
    <row r="19616" spans="1:3" x14ac:dyDescent="0.25">
      <c r="A19616">
        <v>7671</v>
      </c>
      <c r="B19616" s="1">
        <f>DATE(2021,1,1) + TIME(0,0,0)</f>
        <v>44197</v>
      </c>
      <c r="C19616">
        <v>37.078281402999998</v>
      </c>
    </row>
    <row r="19617" spans="1:3" x14ac:dyDescent="0.25">
      <c r="A19617">
        <v>7702</v>
      </c>
      <c r="B19617" s="1">
        <f>DATE(2021,2,1) + TIME(0,0,0)</f>
        <v>44228</v>
      </c>
      <c r="C19617">
        <v>37.084388732999997</v>
      </c>
    </row>
    <row r="19618" spans="1:3" x14ac:dyDescent="0.25">
      <c r="A19618">
        <v>7730</v>
      </c>
      <c r="B19618" s="1">
        <f>DATE(2021,3,1) + TIME(0,0,0)</f>
        <v>44256</v>
      </c>
      <c r="C19618">
        <v>37.089893341</v>
      </c>
    </row>
    <row r="19619" spans="1:3" x14ac:dyDescent="0.25">
      <c r="A19619">
        <v>7761</v>
      </c>
      <c r="B19619" s="1">
        <f>DATE(2021,4,1) + TIME(0,0,0)</f>
        <v>44287</v>
      </c>
      <c r="C19619">
        <v>37.095981598000002</v>
      </c>
    </row>
    <row r="19620" spans="1:3" x14ac:dyDescent="0.25">
      <c r="A19620">
        <v>7791</v>
      </c>
      <c r="B19620" s="1">
        <f>DATE(2021,5,1) + TIME(0,0,0)</f>
        <v>44317</v>
      </c>
      <c r="C19620">
        <v>37.101860045999999</v>
      </c>
    </row>
    <row r="19621" spans="1:3" x14ac:dyDescent="0.25">
      <c r="A19621">
        <v>7822</v>
      </c>
      <c r="B19621" s="1">
        <f>DATE(2021,6,1) + TIME(0,0,0)</f>
        <v>44348</v>
      </c>
      <c r="C19621">
        <v>37.107925414999997</v>
      </c>
    </row>
    <row r="19622" spans="1:3" x14ac:dyDescent="0.25">
      <c r="A19622">
        <v>7852</v>
      </c>
      <c r="B19622" s="1">
        <f>DATE(2021,7,1) + TIME(0,0,0)</f>
        <v>44378</v>
      </c>
      <c r="C19622">
        <v>37.113780974999997</v>
      </c>
    </row>
    <row r="19623" spans="1:3" x14ac:dyDescent="0.25">
      <c r="A19623">
        <v>7883</v>
      </c>
      <c r="B19623" s="1">
        <f>DATE(2021,8,1) + TIME(0,0,0)</f>
        <v>44409</v>
      </c>
      <c r="C19623">
        <v>37.119827270999998</v>
      </c>
    </row>
    <row r="19624" spans="1:3" x14ac:dyDescent="0.25">
      <c r="A19624">
        <v>7914</v>
      </c>
      <c r="B19624" s="1">
        <f>DATE(2021,9,1) + TIME(0,0,0)</f>
        <v>44440</v>
      </c>
      <c r="C19624">
        <v>37.125858307000001</v>
      </c>
    </row>
    <row r="19625" spans="1:3" x14ac:dyDescent="0.25">
      <c r="A19625">
        <v>7944</v>
      </c>
      <c r="B19625" s="1">
        <f>DATE(2021,10,1) + TIME(0,0,0)</f>
        <v>44470</v>
      </c>
      <c r="C19625">
        <v>37.131687163999999</v>
      </c>
    </row>
    <row r="19626" spans="1:3" x14ac:dyDescent="0.25">
      <c r="A19626">
        <v>7975</v>
      </c>
      <c r="B19626" s="1">
        <f>DATE(2021,11,1) + TIME(0,0,0)</f>
        <v>44501</v>
      </c>
      <c r="C19626">
        <v>37.137702941999997</v>
      </c>
    </row>
    <row r="19627" spans="1:3" x14ac:dyDescent="0.25">
      <c r="A19627">
        <v>8005</v>
      </c>
      <c r="B19627" s="1">
        <f>DATE(2021,12,1) + TIME(0,0,0)</f>
        <v>44531</v>
      </c>
      <c r="C19627">
        <v>37.143512725999997</v>
      </c>
    </row>
    <row r="19628" spans="1:3" x14ac:dyDescent="0.25">
      <c r="A19628">
        <v>8036</v>
      </c>
      <c r="B19628" s="1">
        <f>DATE(2022,1,1) + TIME(0,0,0)</f>
        <v>44562</v>
      </c>
      <c r="C19628">
        <v>37.149505615000002</v>
      </c>
    </row>
    <row r="19629" spans="1:3" x14ac:dyDescent="0.25">
      <c r="A19629">
        <v>8067</v>
      </c>
      <c r="B19629" s="1">
        <f>DATE(2022,2,1) + TIME(0,0,0)</f>
        <v>44593</v>
      </c>
      <c r="C19629">
        <v>37.155487061000002</v>
      </c>
    </row>
    <row r="19630" spans="1:3" x14ac:dyDescent="0.25">
      <c r="A19630">
        <v>8095</v>
      </c>
      <c r="B19630" s="1">
        <f>DATE(2022,3,1) + TIME(0,0,0)</f>
        <v>44621</v>
      </c>
      <c r="C19630">
        <v>37.160884856999999</v>
      </c>
    </row>
    <row r="19631" spans="1:3" x14ac:dyDescent="0.25">
      <c r="A19631">
        <v>8126</v>
      </c>
      <c r="B19631" s="1">
        <f>DATE(2022,4,1) + TIME(0,0,0)</f>
        <v>44652</v>
      </c>
      <c r="C19631">
        <v>37.166847228999998</v>
      </c>
    </row>
    <row r="19632" spans="1:3" x14ac:dyDescent="0.25">
      <c r="A19632">
        <v>8156</v>
      </c>
      <c r="B19632" s="1">
        <f>DATE(2022,5,1) + TIME(0,0,0)</f>
        <v>44682</v>
      </c>
      <c r="C19632">
        <v>37.172611236999998</v>
      </c>
    </row>
    <row r="19633" spans="1:3" x14ac:dyDescent="0.25">
      <c r="A19633">
        <v>8187</v>
      </c>
      <c r="B19633" s="1">
        <f>DATE(2022,6,1) + TIME(0,0,0)</f>
        <v>44713</v>
      </c>
      <c r="C19633">
        <v>37.178558350000003</v>
      </c>
    </row>
    <row r="19634" spans="1:3" x14ac:dyDescent="0.25">
      <c r="A19634">
        <v>8217</v>
      </c>
      <c r="B19634" s="1">
        <f>DATE(2022,7,1) + TIME(0,0,0)</f>
        <v>44743</v>
      </c>
      <c r="C19634">
        <v>37.184303284000002</v>
      </c>
    </row>
    <row r="19635" spans="1:3" x14ac:dyDescent="0.25">
      <c r="A19635">
        <v>8248</v>
      </c>
      <c r="B19635" s="1">
        <f>DATE(2022,8,1) + TIME(0,0,0)</f>
        <v>44774</v>
      </c>
      <c r="C19635">
        <v>37.190231322999999</v>
      </c>
    </row>
    <row r="19636" spans="1:3" x14ac:dyDescent="0.25">
      <c r="A19636">
        <v>8279</v>
      </c>
      <c r="B19636" s="1">
        <f>DATE(2022,9,1) + TIME(0,0,0)</f>
        <v>44805</v>
      </c>
      <c r="C19636">
        <v>37.196147918999998</v>
      </c>
    </row>
    <row r="19637" spans="1:3" x14ac:dyDescent="0.25">
      <c r="A19637">
        <v>8309</v>
      </c>
      <c r="B19637" s="1">
        <f>DATE(2022,10,1) + TIME(0,0,0)</f>
        <v>44835</v>
      </c>
      <c r="C19637">
        <v>37.201869965</v>
      </c>
    </row>
    <row r="19638" spans="1:3" x14ac:dyDescent="0.25">
      <c r="A19638">
        <v>8340</v>
      </c>
      <c r="B19638" s="1">
        <f>DATE(2022,11,1) + TIME(0,0,0)</f>
        <v>44866</v>
      </c>
      <c r="C19638">
        <v>37.207767486999998</v>
      </c>
    </row>
    <row r="19639" spans="1:3" x14ac:dyDescent="0.25">
      <c r="A19639">
        <v>8370</v>
      </c>
      <c r="B19639" s="1">
        <f>DATE(2022,12,1) + TIME(0,0,0)</f>
        <v>44896</v>
      </c>
      <c r="C19639">
        <v>37.213470459</v>
      </c>
    </row>
    <row r="19640" spans="1:3" x14ac:dyDescent="0.25">
      <c r="A19640">
        <v>8401</v>
      </c>
      <c r="B19640" s="1">
        <f>DATE(2023,1,1) + TIME(0,0,0)</f>
        <v>44927</v>
      </c>
      <c r="C19640">
        <v>37.219352721999996</v>
      </c>
    </row>
    <row r="19641" spans="1:3" x14ac:dyDescent="0.25">
      <c r="A19641">
        <v>8432</v>
      </c>
      <c r="B19641" s="1">
        <f>DATE(2023,2,1) + TIME(0,0,0)</f>
        <v>44958</v>
      </c>
      <c r="C19641">
        <v>37.225227355999998</v>
      </c>
    </row>
    <row r="19642" spans="1:3" x14ac:dyDescent="0.25">
      <c r="A19642">
        <v>8460</v>
      </c>
      <c r="B19642" s="1">
        <f>DATE(2023,3,1) + TIME(0,0,0)</f>
        <v>44986</v>
      </c>
      <c r="C19642">
        <v>37.230529785000002</v>
      </c>
    </row>
    <row r="19643" spans="1:3" x14ac:dyDescent="0.25">
      <c r="A19643">
        <v>8491</v>
      </c>
      <c r="B19643" s="1">
        <f>DATE(2023,4,1) + TIME(0,0,0)</f>
        <v>45017</v>
      </c>
      <c r="C19643">
        <v>37.236385345000002</v>
      </c>
    </row>
    <row r="19644" spans="1:3" x14ac:dyDescent="0.25">
      <c r="A19644">
        <v>8521</v>
      </c>
      <c r="B19644" s="1">
        <f>DATE(2023,5,1) + TIME(0,0,0)</f>
        <v>45047</v>
      </c>
      <c r="C19644">
        <v>37.242046356000003</v>
      </c>
    </row>
    <row r="19645" spans="1:3" x14ac:dyDescent="0.25">
      <c r="A19645">
        <v>8552</v>
      </c>
      <c r="B19645" s="1">
        <f>DATE(2023,6,1) + TIME(0,0,0)</f>
        <v>45078</v>
      </c>
      <c r="C19645">
        <v>37.247890472000002</v>
      </c>
    </row>
    <row r="19646" spans="1:3" x14ac:dyDescent="0.25">
      <c r="A19646">
        <v>8582</v>
      </c>
      <c r="B19646" s="1">
        <f>DATE(2023,7,1) + TIME(0,0,0)</f>
        <v>45108</v>
      </c>
      <c r="C19646">
        <v>37.253536224000001</v>
      </c>
    </row>
    <row r="19647" spans="1:3" x14ac:dyDescent="0.25">
      <c r="A19647">
        <v>8613</v>
      </c>
      <c r="B19647" s="1">
        <f>DATE(2023,8,1) + TIME(0,0,0)</f>
        <v>45139</v>
      </c>
      <c r="C19647">
        <v>37.259361267000003</v>
      </c>
    </row>
    <row r="19648" spans="1:3" x14ac:dyDescent="0.25">
      <c r="A19648">
        <v>8644</v>
      </c>
      <c r="B19648" s="1">
        <f>DATE(2023,9,1) + TIME(0,0,0)</f>
        <v>45170</v>
      </c>
      <c r="C19648">
        <v>37.265182494999998</v>
      </c>
    </row>
    <row r="19649" spans="1:3" x14ac:dyDescent="0.25">
      <c r="A19649">
        <v>8674</v>
      </c>
      <c r="B19649" s="1">
        <f>DATE(2023,10,1) + TIME(0,0,0)</f>
        <v>45200</v>
      </c>
      <c r="C19649">
        <v>37.270805359000001</v>
      </c>
    </row>
    <row r="19650" spans="1:3" x14ac:dyDescent="0.25">
      <c r="A19650">
        <v>8705</v>
      </c>
      <c r="B19650" s="1">
        <f>DATE(2023,11,1) + TIME(0,0,0)</f>
        <v>45231</v>
      </c>
      <c r="C19650">
        <v>37.276607513000002</v>
      </c>
    </row>
    <row r="19651" spans="1:3" x14ac:dyDescent="0.25">
      <c r="A19651">
        <v>8735</v>
      </c>
      <c r="B19651" s="1">
        <f>DATE(2023,12,1) + TIME(0,0,0)</f>
        <v>45261</v>
      </c>
      <c r="C19651">
        <v>37.282215118000003</v>
      </c>
    </row>
    <row r="19652" spans="1:3" x14ac:dyDescent="0.25">
      <c r="A19652">
        <v>8766</v>
      </c>
      <c r="B19652" s="1">
        <f>DATE(2024,1,1) + TIME(0,0,0)</f>
        <v>45292</v>
      </c>
      <c r="C19652">
        <v>37.288005828999999</v>
      </c>
    </row>
    <row r="19653" spans="1:3" x14ac:dyDescent="0.25">
      <c r="A19653">
        <v>8797</v>
      </c>
      <c r="B19653" s="1">
        <f>DATE(2024,2,1) + TIME(0,0,0)</f>
        <v>45323</v>
      </c>
      <c r="C19653">
        <v>37.293785094999997</v>
      </c>
    </row>
    <row r="19654" spans="1:3" x14ac:dyDescent="0.25">
      <c r="A19654">
        <v>8826</v>
      </c>
      <c r="B19654" s="1">
        <f>DATE(2024,3,1) + TIME(0,0,0)</f>
        <v>45352</v>
      </c>
      <c r="C19654">
        <v>37.299186706999997</v>
      </c>
    </row>
    <row r="19655" spans="1:3" x14ac:dyDescent="0.25">
      <c r="A19655">
        <v>8857</v>
      </c>
      <c r="B19655" s="1">
        <f>DATE(2024,4,1) + TIME(0,0,0)</f>
        <v>45383</v>
      </c>
      <c r="C19655">
        <v>37.304950714</v>
      </c>
    </row>
    <row r="19656" spans="1:3" x14ac:dyDescent="0.25">
      <c r="A19656">
        <v>8887</v>
      </c>
      <c r="B19656" s="1">
        <f>DATE(2024,5,1) + TIME(0,0,0)</f>
        <v>45413</v>
      </c>
      <c r="C19656">
        <v>37.310527802000003</v>
      </c>
    </row>
    <row r="19657" spans="1:3" x14ac:dyDescent="0.25">
      <c r="A19657">
        <v>8918</v>
      </c>
      <c r="B19657" s="1">
        <f>DATE(2024,6,1) + TIME(0,0,0)</f>
        <v>45444</v>
      </c>
      <c r="C19657">
        <v>37.316280364999997</v>
      </c>
    </row>
    <row r="19658" spans="1:3" x14ac:dyDescent="0.25">
      <c r="A19658">
        <v>8948</v>
      </c>
      <c r="B19658" s="1">
        <f>DATE(2024,7,1) + TIME(0,0,0)</f>
        <v>45474</v>
      </c>
      <c r="C19658">
        <v>37.321838378999999</v>
      </c>
    </row>
    <row r="19659" spans="1:3" x14ac:dyDescent="0.25">
      <c r="A19659">
        <v>8979</v>
      </c>
      <c r="B19659" s="1">
        <f>DATE(2024,8,1) + TIME(0,0,0)</f>
        <v>45505</v>
      </c>
      <c r="C19659">
        <v>37.327579497999999</v>
      </c>
    </row>
    <row r="19660" spans="1:3" x14ac:dyDescent="0.25">
      <c r="A19660">
        <v>9010</v>
      </c>
      <c r="B19660" s="1">
        <f>DATE(2024,9,1) + TIME(0,0,0)</f>
        <v>45536</v>
      </c>
      <c r="C19660">
        <v>37.333309174</v>
      </c>
    </row>
    <row r="19661" spans="1:3" x14ac:dyDescent="0.25">
      <c r="A19661">
        <v>9040</v>
      </c>
      <c r="B19661" s="1">
        <f>DATE(2024,10,1) + TIME(0,0,0)</f>
        <v>45566</v>
      </c>
      <c r="C19661">
        <v>37.338851929</v>
      </c>
    </row>
    <row r="19662" spans="1:3" x14ac:dyDescent="0.25">
      <c r="A19662">
        <v>9071</v>
      </c>
      <c r="B19662" s="1">
        <f>DATE(2024,11,1) + TIME(0,0,0)</f>
        <v>45597</v>
      </c>
      <c r="C19662">
        <v>37.344570160000004</v>
      </c>
    </row>
    <row r="19663" spans="1:3" x14ac:dyDescent="0.25">
      <c r="A19663">
        <v>9101</v>
      </c>
      <c r="B19663" s="1">
        <f>DATE(2024,12,1) + TIME(0,0,0)</f>
        <v>45627</v>
      </c>
      <c r="C19663">
        <v>37.350097656000003</v>
      </c>
    </row>
    <row r="19664" spans="1:3" x14ac:dyDescent="0.25">
      <c r="A19664">
        <v>9132</v>
      </c>
      <c r="B19664" s="1">
        <f>DATE(2025,1,1) + TIME(0,0,0)</f>
        <v>45658</v>
      </c>
      <c r="C19664">
        <v>37.355804442999997</v>
      </c>
    </row>
    <row r="19665" spans="1:3" x14ac:dyDescent="0.25">
      <c r="A19665">
        <v>9163</v>
      </c>
      <c r="B19665" s="1">
        <f>DATE(2025,2,1) + TIME(0,0,0)</f>
        <v>45689</v>
      </c>
      <c r="C19665">
        <v>37.361507416000002</v>
      </c>
    </row>
    <row r="19666" spans="1:3" x14ac:dyDescent="0.25">
      <c r="A19666">
        <v>9191</v>
      </c>
      <c r="B19666" s="1">
        <f>DATE(2025,3,1) + TIME(0,0,0)</f>
        <v>45717</v>
      </c>
      <c r="C19666">
        <v>37.366649627999998</v>
      </c>
    </row>
    <row r="19667" spans="1:3" x14ac:dyDescent="0.25">
      <c r="A19667">
        <v>9222</v>
      </c>
      <c r="B19667" s="1">
        <f>DATE(2025,4,1) + TIME(0,0,0)</f>
        <v>45748</v>
      </c>
      <c r="C19667">
        <v>37.372341155999997</v>
      </c>
    </row>
    <row r="19668" spans="1:3" x14ac:dyDescent="0.25">
      <c r="A19668">
        <v>9252</v>
      </c>
      <c r="B19668" s="1">
        <f>DATE(2025,5,1) + TIME(0,0,0)</f>
        <v>45778</v>
      </c>
      <c r="C19668">
        <v>37.377838134999998</v>
      </c>
    </row>
    <row r="19669" spans="1:3" x14ac:dyDescent="0.25">
      <c r="A19669">
        <v>9283</v>
      </c>
      <c r="B19669" s="1">
        <f>DATE(2025,6,1) + TIME(0,0,0)</f>
        <v>45809</v>
      </c>
      <c r="C19669">
        <v>37.383518219000003</v>
      </c>
    </row>
    <row r="19670" spans="1:3" x14ac:dyDescent="0.25">
      <c r="A19670">
        <v>9313</v>
      </c>
      <c r="B19670" s="1">
        <f>DATE(2025,7,1) + TIME(0,0,0)</f>
        <v>45839</v>
      </c>
      <c r="C19670">
        <v>37.389007567999997</v>
      </c>
    </row>
    <row r="19671" spans="1:3" x14ac:dyDescent="0.25">
      <c r="A19671">
        <v>9344</v>
      </c>
      <c r="B19671" s="1">
        <f>DATE(2025,8,1) + TIME(0,0,0)</f>
        <v>45870</v>
      </c>
      <c r="C19671">
        <v>37.394676208</v>
      </c>
    </row>
    <row r="19672" spans="1:3" x14ac:dyDescent="0.25">
      <c r="A19672">
        <v>9375</v>
      </c>
      <c r="B19672" s="1">
        <f>DATE(2025,9,1) + TIME(0,0,0)</f>
        <v>45901</v>
      </c>
      <c r="C19672">
        <v>37.400337219000001</v>
      </c>
    </row>
    <row r="19673" spans="1:3" x14ac:dyDescent="0.25">
      <c r="A19673">
        <v>9405</v>
      </c>
      <c r="B19673" s="1">
        <f>DATE(2025,10,1) + TIME(0,0,0)</f>
        <v>45931</v>
      </c>
      <c r="C19673">
        <v>37.405815124999997</v>
      </c>
    </row>
    <row r="19674" spans="1:3" x14ac:dyDescent="0.25">
      <c r="A19674">
        <v>9436</v>
      </c>
      <c r="B19674" s="1">
        <f>DATE(2025,11,1) + TIME(0,0,0)</f>
        <v>45962</v>
      </c>
      <c r="C19674">
        <v>37.411464690999999</v>
      </c>
    </row>
    <row r="19675" spans="1:3" x14ac:dyDescent="0.25">
      <c r="A19675">
        <v>9466</v>
      </c>
      <c r="B19675" s="1">
        <f>DATE(2025,12,1) + TIME(0,0,0)</f>
        <v>45992</v>
      </c>
      <c r="C19675">
        <v>37.416931151999997</v>
      </c>
    </row>
    <row r="19676" spans="1:3" x14ac:dyDescent="0.25">
      <c r="A19676">
        <v>9497</v>
      </c>
      <c r="B19676" s="1">
        <f>DATE(2026,1,1) + TIME(0,0,0)</f>
        <v>46023</v>
      </c>
      <c r="C19676">
        <v>37.422576904000003</v>
      </c>
    </row>
    <row r="19677" spans="1:3" x14ac:dyDescent="0.25">
      <c r="A19677">
        <v>9528</v>
      </c>
      <c r="B19677" s="1">
        <f>DATE(2026,2,1) + TIME(0,0,0)</f>
        <v>46054</v>
      </c>
      <c r="C19677">
        <v>37.428215027</v>
      </c>
    </row>
    <row r="19678" spans="1:3" x14ac:dyDescent="0.25">
      <c r="A19678">
        <v>9556</v>
      </c>
      <c r="B19678" s="1">
        <f>DATE(2026,3,1) + TIME(0,0,0)</f>
        <v>46082</v>
      </c>
      <c r="C19678">
        <v>37.433303832999997</v>
      </c>
    </row>
    <row r="19679" spans="1:3" x14ac:dyDescent="0.25">
      <c r="A19679">
        <v>9587</v>
      </c>
      <c r="B19679" s="1">
        <f>DATE(2026,4,1) + TIME(0,0,0)</f>
        <v>46113</v>
      </c>
      <c r="C19679">
        <v>37.438938141000001</v>
      </c>
    </row>
    <row r="19680" spans="1:3" x14ac:dyDescent="0.25">
      <c r="A19680">
        <v>9617</v>
      </c>
      <c r="B19680" s="1">
        <f>DATE(2026,5,1) + TIME(0,0,0)</f>
        <v>46143</v>
      </c>
      <c r="C19680">
        <v>37.444381714000002</v>
      </c>
    </row>
    <row r="19681" spans="1:3" x14ac:dyDescent="0.25">
      <c r="A19681">
        <v>9648</v>
      </c>
      <c r="B19681" s="1">
        <f>DATE(2026,6,1) + TIME(0,0,0)</f>
        <v>46174</v>
      </c>
      <c r="C19681">
        <v>37.450008392000001</v>
      </c>
    </row>
    <row r="19682" spans="1:3" x14ac:dyDescent="0.25">
      <c r="A19682">
        <v>9678</v>
      </c>
      <c r="B19682" s="1">
        <f>DATE(2026,7,1) + TIME(0,0,0)</f>
        <v>46204</v>
      </c>
      <c r="C19682">
        <v>37.455448150999999</v>
      </c>
    </row>
    <row r="19683" spans="1:3" x14ac:dyDescent="0.25">
      <c r="A19683">
        <v>9709</v>
      </c>
      <c r="B19683" s="1">
        <f>DATE(2026,8,1) + TIME(0,0,0)</f>
        <v>46235</v>
      </c>
      <c r="C19683">
        <v>37.461063385000003</v>
      </c>
    </row>
    <row r="19684" spans="1:3" x14ac:dyDescent="0.25">
      <c r="A19684">
        <v>9740</v>
      </c>
      <c r="B19684" s="1">
        <f>DATE(2026,9,1) + TIME(0,0,0)</f>
        <v>46266</v>
      </c>
      <c r="C19684">
        <v>37.466678619</v>
      </c>
    </row>
    <row r="19685" spans="1:3" x14ac:dyDescent="0.25">
      <c r="A19685">
        <v>9770</v>
      </c>
      <c r="B19685" s="1">
        <f>DATE(2026,10,1) + TIME(0,0,0)</f>
        <v>46296</v>
      </c>
      <c r="C19685">
        <v>37.472110747999999</v>
      </c>
    </row>
    <row r="19686" spans="1:3" x14ac:dyDescent="0.25">
      <c r="A19686">
        <v>9801</v>
      </c>
      <c r="B19686" s="1">
        <f>DATE(2026,11,1) + TIME(0,0,0)</f>
        <v>46327</v>
      </c>
      <c r="C19686">
        <v>37.477718353</v>
      </c>
    </row>
    <row r="19687" spans="1:3" x14ac:dyDescent="0.25">
      <c r="A19687">
        <v>9831</v>
      </c>
      <c r="B19687" s="1">
        <f>DATE(2026,12,1) + TIME(0,0,0)</f>
        <v>46357</v>
      </c>
      <c r="C19687">
        <v>37.483142852999997</v>
      </c>
    </row>
    <row r="19688" spans="1:3" x14ac:dyDescent="0.25">
      <c r="A19688">
        <v>9862</v>
      </c>
      <c r="B19688" s="1">
        <f>DATE(2027,1,1) + TIME(0,0,0)</f>
        <v>46388</v>
      </c>
      <c r="C19688">
        <v>37.488746642999999</v>
      </c>
    </row>
    <row r="19689" spans="1:3" x14ac:dyDescent="0.25">
      <c r="A19689">
        <v>9893</v>
      </c>
      <c r="B19689" s="1">
        <f>DATE(2027,2,1) + TIME(0,0,0)</f>
        <v>46419</v>
      </c>
      <c r="C19689">
        <v>37.494346618999998</v>
      </c>
    </row>
    <row r="19690" spans="1:3" x14ac:dyDescent="0.25">
      <c r="A19690">
        <v>9921</v>
      </c>
      <c r="B19690" s="1">
        <f>DATE(2027,3,1) + TIME(0,0,0)</f>
        <v>46447</v>
      </c>
      <c r="C19690">
        <v>37.499404906999999</v>
      </c>
    </row>
    <row r="19691" spans="1:3" x14ac:dyDescent="0.25">
      <c r="A19691">
        <v>9952</v>
      </c>
      <c r="B19691" s="1">
        <f>DATE(2027,4,1) + TIME(0,0,0)</f>
        <v>46478</v>
      </c>
      <c r="C19691">
        <v>37.505001067999999</v>
      </c>
    </row>
    <row r="19692" spans="1:3" x14ac:dyDescent="0.25">
      <c r="A19692">
        <v>9982</v>
      </c>
      <c r="B19692" s="1">
        <f>DATE(2027,5,1) + TIME(0,0,0)</f>
        <v>46508</v>
      </c>
      <c r="C19692">
        <v>37.510417938000003</v>
      </c>
    </row>
    <row r="19693" spans="1:3" x14ac:dyDescent="0.25">
      <c r="A19693">
        <v>10013</v>
      </c>
      <c r="B19693" s="1">
        <f>DATE(2027,6,1) + TIME(0,0,0)</f>
        <v>46539</v>
      </c>
      <c r="C19693">
        <v>37.516010283999996</v>
      </c>
    </row>
    <row r="19694" spans="1:3" x14ac:dyDescent="0.25">
      <c r="A19694">
        <v>10043</v>
      </c>
      <c r="B19694" s="1">
        <f>DATE(2027,7,1) + TIME(0,0,0)</f>
        <v>46569</v>
      </c>
      <c r="C19694">
        <v>37.521423339999998</v>
      </c>
    </row>
    <row r="19695" spans="1:3" x14ac:dyDescent="0.25">
      <c r="A19695">
        <v>10074</v>
      </c>
      <c r="B19695" s="1">
        <f>DATE(2027,8,1) + TIME(0,0,0)</f>
        <v>46600</v>
      </c>
      <c r="C19695">
        <v>37.527015685999999</v>
      </c>
    </row>
    <row r="19696" spans="1:3" x14ac:dyDescent="0.25">
      <c r="A19696">
        <v>10105</v>
      </c>
      <c r="B19696" s="1">
        <f>DATE(2027,9,1) + TIME(0,0,0)</f>
        <v>46631</v>
      </c>
      <c r="C19696">
        <v>37.532604218000003</v>
      </c>
    </row>
    <row r="19697" spans="1:3" x14ac:dyDescent="0.25">
      <c r="A19697">
        <v>10135</v>
      </c>
      <c r="B19697" s="1">
        <f>DATE(2027,10,1) + TIME(0,0,0)</f>
        <v>46661</v>
      </c>
      <c r="C19697">
        <v>37.538013458000002</v>
      </c>
    </row>
    <row r="19698" spans="1:3" x14ac:dyDescent="0.25">
      <c r="A19698">
        <v>10166</v>
      </c>
      <c r="B19698" s="1">
        <f>DATE(2027,11,1) + TIME(0,0,0)</f>
        <v>46692</v>
      </c>
      <c r="C19698">
        <v>37.543601989999999</v>
      </c>
    </row>
    <row r="19699" spans="1:3" x14ac:dyDescent="0.25">
      <c r="A19699">
        <v>10196</v>
      </c>
      <c r="B19699" s="1">
        <f>DATE(2027,12,1) + TIME(0,0,0)</f>
        <v>46722</v>
      </c>
      <c r="C19699">
        <v>37.549011229999998</v>
      </c>
    </row>
    <row r="19700" spans="1:3" x14ac:dyDescent="0.25">
      <c r="A19700">
        <v>10227</v>
      </c>
      <c r="B19700" s="1">
        <f>DATE(2028,1,1) + TIME(0,0,0)</f>
        <v>46753</v>
      </c>
      <c r="C19700">
        <v>37.554599762000002</v>
      </c>
    </row>
    <row r="19701" spans="1:3" x14ac:dyDescent="0.25">
      <c r="A19701">
        <v>10258</v>
      </c>
      <c r="B19701" s="1">
        <f>DATE(2028,2,1) + TIME(0,0,0)</f>
        <v>46784</v>
      </c>
      <c r="C19701">
        <v>37.560184479</v>
      </c>
    </row>
    <row r="19702" spans="1:3" x14ac:dyDescent="0.25">
      <c r="A19702">
        <v>10287</v>
      </c>
      <c r="B19702" s="1">
        <f>DATE(2028,3,1) + TIME(0,0,0)</f>
        <v>46813</v>
      </c>
      <c r="C19702">
        <v>37.565410614000001</v>
      </c>
    </row>
    <row r="19703" spans="1:3" x14ac:dyDescent="0.25">
      <c r="A19703">
        <v>10318</v>
      </c>
      <c r="B19703" s="1">
        <f>DATE(2028,4,1) + TIME(0,0,0)</f>
        <v>46844</v>
      </c>
      <c r="C19703">
        <v>37.570999145999998</v>
      </c>
    </row>
    <row r="19704" spans="1:3" x14ac:dyDescent="0.25">
      <c r="A19704">
        <v>10348</v>
      </c>
      <c r="B19704" s="1">
        <f>DATE(2028,5,1) + TIME(0,0,0)</f>
        <v>46874</v>
      </c>
      <c r="C19704">
        <v>37.576404572000001</v>
      </c>
    </row>
    <row r="19705" spans="1:3" x14ac:dyDescent="0.25">
      <c r="A19705">
        <v>10379</v>
      </c>
      <c r="B19705" s="1">
        <f>DATE(2028,6,1) + TIME(0,0,0)</f>
        <v>46905</v>
      </c>
      <c r="C19705">
        <v>37.581993103000002</v>
      </c>
    </row>
    <row r="19706" spans="1:3" x14ac:dyDescent="0.25">
      <c r="A19706">
        <v>10409</v>
      </c>
      <c r="B19706" s="1">
        <f>DATE(2028,7,1) + TIME(0,0,0)</f>
        <v>46935</v>
      </c>
      <c r="C19706">
        <v>37.587398528999998</v>
      </c>
    </row>
    <row r="19707" spans="1:3" x14ac:dyDescent="0.25">
      <c r="A19707">
        <v>10440</v>
      </c>
      <c r="B19707" s="1">
        <f>DATE(2028,8,1) + TIME(0,0,0)</f>
        <v>46966</v>
      </c>
      <c r="C19707">
        <v>37.592987061000002</v>
      </c>
    </row>
    <row r="19708" spans="1:3" x14ac:dyDescent="0.25">
      <c r="A19708">
        <v>10471</v>
      </c>
      <c r="B19708" s="1">
        <f>DATE(2028,9,1) + TIME(0,0,0)</f>
        <v>46997</v>
      </c>
      <c r="C19708">
        <v>37.598571776999997</v>
      </c>
    </row>
    <row r="19709" spans="1:3" x14ac:dyDescent="0.25">
      <c r="A19709">
        <v>10501</v>
      </c>
      <c r="B19709" s="1">
        <f>DATE(2028,10,1) + TIME(0,0,0)</f>
        <v>47027</v>
      </c>
      <c r="C19709">
        <v>37.603981017999999</v>
      </c>
    </row>
    <row r="19710" spans="1:3" x14ac:dyDescent="0.25">
      <c r="A19710">
        <v>10532</v>
      </c>
      <c r="B19710" s="1">
        <f>DATE(2028,11,1) + TIME(0,0,0)</f>
        <v>47058</v>
      </c>
      <c r="C19710">
        <v>37.609569550000003</v>
      </c>
    </row>
    <row r="19711" spans="1:3" x14ac:dyDescent="0.25">
      <c r="A19711">
        <v>10562</v>
      </c>
      <c r="B19711" s="1">
        <f>DATE(2028,12,1) + TIME(0,0,0)</f>
        <v>47088</v>
      </c>
      <c r="C19711">
        <v>37.614978790000002</v>
      </c>
    </row>
    <row r="19712" spans="1:3" x14ac:dyDescent="0.25">
      <c r="A19712">
        <v>10593</v>
      </c>
      <c r="B19712" s="1">
        <f>DATE(2029,1,1) + TIME(0,0,0)</f>
        <v>47119</v>
      </c>
      <c r="C19712">
        <v>37.620571136000002</v>
      </c>
    </row>
    <row r="19713" spans="1:3" x14ac:dyDescent="0.25">
      <c r="A19713">
        <v>10624</v>
      </c>
      <c r="B19713" s="1">
        <f>DATE(2029,2,1) + TIME(0,0,0)</f>
        <v>47150</v>
      </c>
      <c r="C19713">
        <v>37.626163482999999</v>
      </c>
    </row>
    <row r="19714" spans="1:3" x14ac:dyDescent="0.25">
      <c r="A19714">
        <v>10652</v>
      </c>
      <c r="B19714" s="1">
        <f>DATE(2029,3,1) + TIME(0,0,0)</f>
        <v>47178</v>
      </c>
      <c r="C19714">
        <v>37.631214141999997</v>
      </c>
    </row>
    <row r="19715" spans="1:3" x14ac:dyDescent="0.25">
      <c r="A19715">
        <v>10683</v>
      </c>
      <c r="B19715" s="1">
        <f>DATE(2029,4,1) + TIME(0,0,0)</f>
        <v>47209</v>
      </c>
      <c r="C19715">
        <v>37.636806487999998</v>
      </c>
    </row>
    <row r="19716" spans="1:3" x14ac:dyDescent="0.25">
      <c r="A19716">
        <v>10713</v>
      </c>
      <c r="B19716" s="1">
        <f>DATE(2029,5,1) + TIME(0,0,0)</f>
        <v>47239</v>
      </c>
      <c r="C19716">
        <v>37.642219543000003</v>
      </c>
    </row>
    <row r="19717" spans="1:3" x14ac:dyDescent="0.25">
      <c r="A19717">
        <v>10744</v>
      </c>
      <c r="B19717" s="1">
        <f>DATE(2029,6,1) + TIME(0,0,0)</f>
        <v>47270</v>
      </c>
      <c r="C19717">
        <v>37.647815704000003</v>
      </c>
    </row>
    <row r="19718" spans="1:3" x14ac:dyDescent="0.25">
      <c r="A19718">
        <v>10774</v>
      </c>
      <c r="B19718" s="1">
        <f>DATE(2029,7,1) + TIME(0,0,0)</f>
        <v>47300</v>
      </c>
      <c r="C19718">
        <v>37.653228759999998</v>
      </c>
    </row>
    <row r="19719" spans="1:3" x14ac:dyDescent="0.25">
      <c r="A19719">
        <v>10805</v>
      </c>
      <c r="B19719" s="1">
        <f>DATE(2029,8,1) + TIME(0,0,0)</f>
        <v>47331</v>
      </c>
      <c r="C19719">
        <v>37.658828735</v>
      </c>
    </row>
    <row r="19720" spans="1:3" x14ac:dyDescent="0.25">
      <c r="A19720">
        <v>10836</v>
      </c>
      <c r="B19720" s="1">
        <f>DATE(2029,9,1) + TIME(0,0,0)</f>
        <v>47362</v>
      </c>
      <c r="C19720">
        <v>37.664424896</v>
      </c>
    </row>
    <row r="19721" spans="1:3" x14ac:dyDescent="0.25">
      <c r="A19721">
        <v>10866</v>
      </c>
      <c r="B19721" s="1">
        <f>DATE(2029,10,1) + TIME(0,0,0)</f>
        <v>47392</v>
      </c>
      <c r="C19721">
        <v>37.669845580999997</v>
      </c>
    </row>
    <row r="19722" spans="1:3" x14ac:dyDescent="0.25">
      <c r="A19722">
        <v>10897</v>
      </c>
      <c r="B19722" s="1">
        <f>DATE(2029,11,1) + TIME(0,0,0)</f>
        <v>47423</v>
      </c>
      <c r="C19722">
        <v>37.675445557000003</v>
      </c>
    </row>
    <row r="19723" spans="1:3" x14ac:dyDescent="0.25">
      <c r="A19723">
        <v>10927</v>
      </c>
      <c r="B19723" s="1">
        <f>DATE(2029,12,1) + TIME(0,0,0)</f>
        <v>47453</v>
      </c>
      <c r="C19723">
        <v>37.680866240999997</v>
      </c>
    </row>
    <row r="19724" spans="1:3" x14ac:dyDescent="0.25">
      <c r="A19724">
        <v>10958</v>
      </c>
      <c r="B19724" s="1">
        <f>DATE(2030,1,1) + TIME(0,0,0)</f>
        <v>47484</v>
      </c>
      <c r="C19724">
        <v>37.686470032000003</v>
      </c>
    </row>
    <row r="19725" spans="1:3" x14ac:dyDescent="0.25">
      <c r="A19725">
        <v>10989</v>
      </c>
      <c r="B19725" s="1">
        <f>DATE(2030,2,1) + TIME(0,0,0)</f>
        <v>47515</v>
      </c>
      <c r="C19725">
        <v>37.692073821999998</v>
      </c>
    </row>
    <row r="19726" spans="1:3" x14ac:dyDescent="0.25">
      <c r="A19726">
        <v>11017</v>
      </c>
      <c r="B19726" s="1">
        <f>DATE(2030,3,1) + TIME(0,0,0)</f>
        <v>47543</v>
      </c>
      <c r="C19726">
        <v>37.697135924999998</v>
      </c>
    </row>
    <row r="19727" spans="1:3" x14ac:dyDescent="0.25">
      <c r="A19727">
        <v>11048</v>
      </c>
      <c r="B19727" s="1">
        <f>DATE(2030,4,1) + TIME(0,0,0)</f>
        <v>47574</v>
      </c>
      <c r="C19727">
        <v>37.702739716000004</v>
      </c>
    </row>
    <row r="19728" spans="1:3" x14ac:dyDescent="0.25">
      <c r="A19728">
        <v>11078</v>
      </c>
      <c r="B19728" s="1">
        <f>DATE(2030,5,1) + TIME(0,0,0)</f>
        <v>47604</v>
      </c>
      <c r="C19728">
        <v>37.708168030000003</v>
      </c>
    </row>
    <row r="19729" spans="1:3" x14ac:dyDescent="0.25">
      <c r="A19729">
        <v>11109</v>
      </c>
      <c r="B19729" s="1">
        <f>DATE(2030,6,1) + TIME(0,0,0)</f>
        <v>47635</v>
      </c>
      <c r="C19729">
        <v>37.713775634999998</v>
      </c>
    </row>
    <row r="19730" spans="1:3" x14ac:dyDescent="0.25">
      <c r="A19730">
        <v>11139</v>
      </c>
      <c r="B19730" s="1">
        <f>DATE(2030,7,1) + TIME(0,0,0)</f>
        <v>47665</v>
      </c>
      <c r="C19730">
        <v>37.719203948999997</v>
      </c>
    </row>
    <row r="19731" spans="1:3" x14ac:dyDescent="0.25">
      <c r="A19731">
        <v>11170</v>
      </c>
      <c r="B19731" s="1">
        <f>DATE(2030,8,1) + TIME(0,0,0)</f>
        <v>47696</v>
      </c>
      <c r="C19731">
        <v>37.724815368999998</v>
      </c>
    </row>
    <row r="19732" spans="1:3" x14ac:dyDescent="0.25">
      <c r="A19732">
        <v>11201</v>
      </c>
      <c r="B19732" s="1">
        <f>DATE(2030,9,1) + TIME(0,0,0)</f>
        <v>47727</v>
      </c>
      <c r="C19732">
        <v>37.730422974</v>
      </c>
    </row>
    <row r="19733" spans="1:3" x14ac:dyDescent="0.25">
      <c r="A19733">
        <v>11231</v>
      </c>
      <c r="B19733" s="1">
        <f>DATE(2030,10,1) + TIME(0,0,0)</f>
        <v>47757</v>
      </c>
      <c r="C19733">
        <v>37.735855102999999</v>
      </c>
    </row>
    <row r="19734" spans="1:3" x14ac:dyDescent="0.25">
      <c r="A19734">
        <v>11262</v>
      </c>
      <c r="B19734" s="1">
        <f>DATE(2030,11,1) + TIME(0,0,0)</f>
        <v>47788</v>
      </c>
      <c r="C19734">
        <v>37.741466522000003</v>
      </c>
    </row>
    <row r="19735" spans="1:3" x14ac:dyDescent="0.25">
      <c r="A19735">
        <v>11292</v>
      </c>
      <c r="B19735" s="1">
        <f>DATE(2030,12,1) + TIME(0,0,0)</f>
        <v>47818</v>
      </c>
      <c r="C19735">
        <v>37.746898651000002</v>
      </c>
    </row>
    <row r="19736" spans="1:3" x14ac:dyDescent="0.25">
      <c r="A19736">
        <v>11323</v>
      </c>
      <c r="B19736" s="1">
        <f>DATE(2031,1,1) + TIME(0,0,0)</f>
        <v>47849</v>
      </c>
      <c r="C19736">
        <v>37.752513884999999</v>
      </c>
    </row>
    <row r="19737" spans="1:3" x14ac:dyDescent="0.25">
      <c r="A19737">
        <v>11354</v>
      </c>
      <c r="B19737" s="1">
        <f>DATE(2031,2,1) + TIME(0,0,0)</f>
        <v>47880</v>
      </c>
      <c r="C19737">
        <v>37.758125305</v>
      </c>
    </row>
    <row r="19738" spans="1:3" x14ac:dyDescent="0.25">
      <c r="A19738">
        <v>11382</v>
      </c>
      <c r="B19738" s="1">
        <f>DATE(2031,3,1) + TIME(0,0,0)</f>
        <v>47908</v>
      </c>
      <c r="C19738">
        <v>37.763198852999999</v>
      </c>
    </row>
    <row r="19739" spans="1:3" x14ac:dyDescent="0.25">
      <c r="A19739">
        <v>11413</v>
      </c>
      <c r="B19739" s="1">
        <f>DATE(2031,4,1) + TIME(0,0,0)</f>
        <v>47939</v>
      </c>
      <c r="C19739">
        <v>37.768810272000003</v>
      </c>
    </row>
    <row r="19740" spans="1:3" x14ac:dyDescent="0.25">
      <c r="A19740">
        <v>11443</v>
      </c>
      <c r="B19740" s="1">
        <f>DATE(2031,5,1) + TIME(0,0,0)</f>
        <v>47969</v>
      </c>
      <c r="C19740">
        <v>37.774246216000002</v>
      </c>
    </row>
    <row r="19741" spans="1:3" x14ac:dyDescent="0.25">
      <c r="A19741">
        <v>11474</v>
      </c>
      <c r="B19741" s="1">
        <f>DATE(2031,6,1) + TIME(0,0,0)</f>
        <v>48000</v>
      </c>
      <c r="C19741">
        <v>37.779861449999999</v>
      </c>
    </row>
    <row r="19742" spans="1:3" x14ac:dyDescent="0.25">
      <c r="A19742">
        <v>11504</v>
      </c>
      <c r="B19742" s="1">
        <f>DATE(2031,7,1) + TIME(0,0,0)</f>
        <v>48030</v>
      </c>
      <c r="C19742">
        <v>37.785293578999998</v>
      </c>
    </row>
    <row r="19743" spans="1:3" x14ac:dyDescent="0.25">
      <c r="A19743">
        <v>11535</v>
      </c>
      <c r="B19743" s="1">
        <f>DATE(2031,8,1) + TIME(0,0,0)</f>
        <v>48061</v>
      </c>
      <c r="C19743">
        <v>37.790908813000001</v>
      </c>
    </row>
    <row r="19744" spans="1:3" x14ac:dyDescent="0.25">
      <c r="A19744">
        <v>11566</v>
      </c>
      <c r="B19744" s="1">
        <f>DATE(2031,9,1) + TIME(0,0,0)</f>
        <v>48092</v>
      </c>
      <c r="C19744">
        <v>37.796524048000002</v>
      </c>
    </row>
    <row r="19745" spans="1:3" x14ac:dyDescent="0.25">
      <c r="A19745">
        <v>11596</v>
      </c>
      <c r="B19745" s="1">
        <f>DATE(2031,10,1) + TIME(0,0,0)</f>
        <v>48122</v>
      </c>
      <c r="C19745">
        <v>37.801959990999997</v>
      </c>
    </row>
    <row r="19746" spans="1:3" x14ac:dyDescent="0.25">
      <c r="A19746">
        <v>11627</v>
      </c>
      <c r="B19746" s="1">
        <f>DATE(2031,11,1) + TIME(0,0,0)</f>
        <v>48153</v>
      </c>
      <c r="C19746">
        <v>37.807571410999998</v>
      </c>
    </row>
    <row r="19747" spans="1:3" x14ac:dyDescent="0.25">
      <c r="A19747">
        <v>11657</v>
      </c>
      <c r="B19747" s="1">
        <f>DATE(2031,12,1) + TIME(0,0,0)</f>
        <v>48183</v>
      </c>
      <c r="C19747">
        <v>37.813007355000003</v>
      </c>
    </row>
    <row r="19748" spans="1:3" x14ac:dyDescent="0.25">
      <c r="A19748">
        <v>11688</v>
      </c>
      <c r="B19748" s="1">
        <f>DATE(2032,1,1) + TIME(0,0,0)</f>
        <v>48214</v>
      </c>
      <c r="C19748">
        <v>37.818618774000001</v>
      </c>
    </row>
    <row r="19749" spans="1:3" x14ac:dyDescent="0.25">
      <c r="A19749">
        <v>11719</v>
      </c>
      <c r="B19749" s="1">
        <f>DATE(2032,2,1) + TIME(0,0,0)</f>
        <v>48245</v>
      </c>
      <c r="C19749">
        <v>37.824230194000002</v>
      </c>
    </row>
    <row r="19750" spans="1:3" x14ac:dyDescent="0.25">
      <c r="A19750">
        <v>11748</v>
      </c>
      <c r="B19750" s="1">
        <f>DATE(2032,3,1) + TIME(0,0,0)</f>
        <v>48274</v>
      </c>
      <c r="C19750">
        <v>37.829483031999999</v>
      </c>
    </row>
    <row r="19751" spans="1:3" x14ac:dyDescent="0.25">
      <c r="A19751">
        <v>11779</v>
      </c>
      <c r="B19751" s="1">
        <f>DATE(2032,4,1) + TIME(0,0,0)</f>
        <v>48305</v>
      </c>
      <c r="C19751">
        <v>37.835090637</v>
      </c>
    </row>
    <row r="19752" spans="1:3" x14ac:dyDescent="0.25">
      <c r="A19752">
        <v>11809</v>
      </c>
      <c r="B19752" s="1">
        <f>DATE(2032,5,1) + TIME(0,0,0)</f>
        <v>48335</v>
      </c>
      <c r="C19752">
        <v>37.840522765999999</v>
      </c>
    </row>
    <row r="19753" spans="1:3" x14ac:dyDescent="0.25">
      <c r="A19753">
        <v>11840</v>
      </c>
      <c r="B19753" s="1">
        <f>DATE(2032,6,1) + TIME(0,0,0)</f>
        <v>48366</v>
      </c>
      <c r="C19753">
        <v>37.846130371000001</v>
      </c>
    </row>
    <row r="19754" spans="1:3" x14ac:dyDescent="0.25">
      <c r="A19754">
        <v>11870</v>
      </c>
      <c r="B19754" s="1">
        <f>DATE(2032,7,1) + TIME(0,0,0)</f>
        <v>48396</v>
      </c>
      <c r="C19754">
        <v>37.851554870999998</v>
      </c>
    </row>
    <row r="19755" spans="1:3" x14ac:dyDescent="0.25">
      <c r="A19755">
        <v>11901</v>
      </c>
      <c r="B19755" s="1">
        <f>DATE(2032,8,1) + TIME(0,0,0)</f>
        <v>48427</v>
      </c>
      <c r="C19755">
        <v>37.857162475999999</v>
      </c>
    </row>
    <row r="19756" spans="1:3" x14ac:dyDescent="0.25">
      <c r="A19756">
        <v>11932</v>
      </c>
      <c r="B19756" s="1">
        <f>DATE(2032,9,1) + TIME(0,0,0)</f>
        <v>48458</v>
      </c>
      <c r="C19756">
        <v>37.862766266000001</v>
      </c>
    </row>
    <row r="19757" spans="1:3" x14ac:dyDescent="0.25">
      <c r="A19757">
        <v>11962</v>
      </c>
      <c r="B19757" s="1">
        <f>DATE(2032,10,1) + TIME(0,0,0)</f>
        <v>48488</v>
      </c>
      <c r="C19757">
        <v>37.868186950999998</v>
      </c>
    </row>
    <row r="19758" spans="1:3" x14ac:dyDescent="0.25">
      <c r="A19758">
        <v>11993</v>
      </c>
      <c r="B19758" s="1">
        <f>DATE(2032,11,1) + TIME(0,0,0)</f>
        <v>48519</v>
      </c>
      <c r="C19758">
        <v>37.873786926000001</v>
      </c>
    </row>
    <row r="19759" spans="1:3" x14ac:dyDescent="0.25">
      <c r="A19759">
        <v>12023</v>
      </c>
      <c r="B19759" s="1">
        <f>DATE(2032,12,1) + TIME(0,0,0)</f>
        <v>48549</v>
      </c>
      <c r="C19759">
        <v>37.879207610999998</v>
      </c>
    </row>
    <row r="19760" spans="1:3" x14ac:dyDescent="0.25">
      <c r="A19760">
        <v>12054</v>
      </c>
      <c r="B19760" s="1">
        <f>DATE(2033,1,1) + TIME(0,0,0)</f>
        <v>48580</v>
      </c>
      <c r="C19760">
        <v>37.884803771999998</v>
      </c>
    </row>
    <row r="19761" spans="1:3" x14ac:dyDescent="0.25">
      <c r="A19761">
        <v>12085</v>
      </c>
      <c r="B19761" s="1">
        <f>DATE(2033,2,1) + TIME(0,0,0)</f>
        <v>48611</v>
      </c>
      <c r="C19761">
        <v>37.890396117999998</v>
      </c>
    </row>
    <row r="19762" spans="1:3" x14ac:dyDescent="0.25">
      <c r="A19762">
        <v>12113</v>
      </c>
      <c r="B19762" s="1">
        <f>DATE(2033,3,1) + TIME(0,0,0)</f>
        <v>48639</v>
      </c>
      <c r="C19762">
        <v>37.895446776999997</v>
      </c>
    </row>
    <row r="19763" spans="1:3" x14ac:dyDescent="0.25">
      <c r="A19763">
        <v>12144</v>
      </c>
      <c r="B19763" s="1">
        <f>DATE(2033,4,1) + TIME(0,0,0)</f>
        <v>48670</v>
      </c>
      <c r="C19763">
        <v>37.901039124</v>
      </c>
    </row>
    <row r="19764" spans="1:3" x14ac:dyDescent="0.25">
      <c r="A19764">
        <v>12174</v>
      </c>
      <c r="B19764" s="1">
        <f>DATE(2033,5,1) + TIME(0,0,0)</f>
        <v>48700</v>
      </c>
      <c r="C19764">
        <v>37.906444550000003</v>
      </c>
    </row>
    <row r="19765" spans="1:3" x14ac:dyDescent="0.25">
      <c r="A19765">
        <v>12205</v>
      </c>
      <c r="B19765" s="1">
        <f>DATE(2033,6,1) + TIME(0,0,0)</f>
        <v>48731</v>
      </c>
      <c r="C19765">
        <v>37.912029265999998</v>
      </c>
    </row>
    <row r="19766" spans="1:3" x14ac:dyDescent="0.25">
      <c r="A19766">
        <v>12235</v>
      </c>
      <c r="B19766" s="1">
        <f>DATE(2033,7,1) + TIME(0,0,0)</f>
        <v>48761</v>
      </c>
      <c r="C19766">
        <v>37.917430877999998</v>
      </c>
    </row>
    <row r="19767" spans="1:3" x14ac:dyDescent="0.25">
      <c r="A19767">
        <v>12266</v>
      </c>
      <c r="B19767" s="1">
        <f>DATE(2033,8,1) + TIME(0,0,0)</f>
        <v>48792</v>
      </c>
      <c r="C19767">
        <v>37.923007964999996</v>
      </c>
    </row>
    <row r="19768" spans="1:3" x14ac:dyDescent="0.25">
      <c r="A19768">
        <v>12297</v>
      </c>
      <c r="B19768" s="1">
        <f>DATE(2033,9,1) + TIME(0,0,0)</f>
        <v>48823</v>
      </c>
      <c r="C19768">
        <v>37.928585052000003</v>
      </c>
    </row>
    <row r="19769" spans="1:3" x14ac:dyDescent="0.25">
      <c r="A19769">
        <v>12327</v>
      </c>
      <c r="B19769" s="1">
        <f>DATE(2033,10,1) + TIME(0,0,0)</f>
        <v>48853</v>
      </c>
      <c r="C19769">
        <v>37.933975220000001</v>
      </c>
    </row>
    <row r="19770" spans="1:3" x14ac:dyDescent="0.25">
      <c r="A19770">
        <v>12358</v>
      </c>
      <c r="B19770" s="1">
        <f>DATE(2033,11,1) + TIME(0,0,0)</f>
        <v>48884</v>
      </c>
      <c r="C19770">
        <v>37.939544677999997</v>
      </c>
    </row>
    <row r="19771" spans="1:3" x14ac:dyDescent="0.25">
      <c r="A19771">
        <v>12388</v>
      </c>
      <c r="B19771" s="1">
        <f>DATE(2033,12,1) + TIME(0,0,0)</f>
        <v>48914</v>
      </c>
      <c r="C19771">
        <v>37.944931029999999</v>
      </c>
    </row>
    <row r="19772" spans="1:3" x14ac:dyDescent="0.25">
      <c r="A19772">
        <v>12419</v>
      </c>
      <c r="B19772" s="1">
        <f>DATE(2034,1,1) + TIME(0,0,0)</f>
        <v>48945</v>
      </c>
      <c r="C19772">
        <v>37.950492859000001</v>
      </c>
    </row>
    <row r="19773" spans="1:3" x14ac:dyDescent="0.25">
      <c r="A19773">
        <v>12450</v>
      </c>
      <c r="B19773" s="1">
        <f>DATE(2034,2,1) + TIME(0,0,0)</f>
        <v>48976</v>
      </c>
      <c r="C19773">
        <v>37.956050873000002</v>
      </c>
    </row>
    <row r="19774" spans="1:3" x14ac:dyDescent="0.25">
      <c r="A19774">
        <v>12478</v>
      </c>
      <c r="B19774" s="1">
        <f>DATE(2034,3,1) + TIME(0,0,0)</f>
        <v>49004</v>
      </c>
      <c r="C19774">
        <v>37.961067200000002</v>
      </c>
    </row>
    <row r="19775" spans="1:3" x14ac:dyDescent="0.25">
      <c r="A19775">
        <v>12509</v>
      </c>
      <c r="B19775" s="1">
        <f>DATE(2034,4,1) + TIME(0,0,0)</f>
        <v>49035</v>
      </c>
      <c r="C19775">
        <v>37.966617583999998</v>
      </c>
    </row>
    <row r="19776" spans="1:3" x14ac:dyDescent="0.25">
      <c r="A19776">
        <v>12539</v>
      </c>
      <c r="B19776" s="1">
        <f>DATE(2034,5,1) + TIME(0,0,0)</f>
        <v>49065</v>
      </c>
      <c r="C19776">
        <v>37.971984863000003</v>
      </c>
    </row>
    <row r="19777" spans="1:3" x14ac:dyDescent="0.25">
      <c r="A19777">
        <v>12570</v>
      </c>
      <c r="B19777" s="1">
        <f>DATE(2034,6,1) + TIME(0,0,0)</f>
        <v>49096</v>
      </c>
      <c r="C19777">
        <v>37.977527618000003</v>
      </c>
    </row>
    <row r="19778" spans="1:3" x14ac:dyDescent="0.25">
      <c r="A19778">
        <v>12600</v>
      </c>
      <c r="B19778" s="1">
        <f>DATE(2034,7,1) + TIME(0,0,0)</f>
        <v>49126</v>
      </c>
      <c r="C19778">
        <v>37.982887267999999</v>
      </c>
    </row>
    <row r="19779" spans="1:3" x14ac:dyDescent="0.25">
      <c r="A19779">
        <v>12631</v>
      </c>
      <c r="B19779" s="1">
        <f>DATE(2034,8,1) + TIME(0,0,0)</f>
        <v>49157</v>
      </c>
      <c r="C19779">
        <v>37.988422393999997</v>
      </c>
    </row>
    <row r="19780" spans="1:3" x14ac:dyDescent="0.25">
      <c r="A19780">
        <v>12662</v>
      </c>
      <c r="B19780" s="1">
        <f>DATE(2034,9,1) + TIME(0,0,0)</f>
        <v>49188</v>
      </c>
      <c r="C19780">
        <v>37.993949890000003</v>
      </c>
    </row>
    <row r="19781" spans="1:3" x14ac:dyDescent="0.25">
      <c r="A19781">
        <v>12692</v>
      </c>
      <c r="B19781" s="1">
        <f>DATE(2034,10,1) + TIME(0,0,0)</f>
        <v>49218</v>
      </c>
      <c r="C19781">
        <v>37.999298095999997</v>
      </c>
    </row>
    <row r="19782" spans="1:3" x14ac:dyDescent="0.25">
      <c r="A19782">
        <v>12723</v>
      </c>
      <c r="B19782" s="1">
        <f>DATE(2034,11,1) + TIME(0,0,0)</f>
        <v>49249</v>
      </c>
      <c r="C19782">
        <v>38.004817963000001</v>
      </c>
    </row>
    <row r="19783" spans="1:3" x14ac:dyDescent="0.25">
      <c r="A19783">
        <v>12753</v>
      </c>
      <c r="B19783" s="1">
        <f>DATE(2034,12,1) + TIME(0,0,0)</f>
        <v>49279</v>
      </c>
      <c r="C19783">
        <v>38.010154724000003</v>
      </c>
    </row>
    <row r="19784" spans="1:3" x14ac:dyDescent="0.25">
      <c r="A19784">
        <v>12784</v>
      </c>
      <c r="B19784" s="1">
        <f>DATE(2035,1,1) + TIME(0,0,0)</f>
        <v>49310</v>
      </c>
      <c r="C19784">
        <v>38.015663146999998</v>
      </c>
    </row>
    <row r="19785" spans="1:3" x14ac:dyDescent="0.25">
      <c r="A19785">
        <v>12815</v>
      </c>
      <c r="B19785" s="1">
        <f>DATE(2035,2,1) + TIME(0,0,0)</f>
        <v>49341</v>
      </c>
      <c r="C19785">
        <v>38.021167755</v>
      </c>
    </row>
    <row r="19786" spans="1:3" x14ac:dyDescent="0.25">
      <c r="A19786">
        <v>12843</v>
      </c>
      <c r="B19786" s="1">
        <f>DATE(2035,3,1) + TIME(0,0,0)</f>
        <v>49369</v>
      </c>
      <c r="C19786">
        <v>38.026134491000001</v>
      </c>
    </row>
    <row r="19787" spans="1:3" x14ac:dyDescent="0.25">
      <c r="A19787">
        <v>12874</v>
      </c>
      <c r="B19787" s="1">
        <f>DATE(2035,4,1) + TIME(0,0,0)</f>
        <v>49400</v>
      </c>
      <c r="C19787">
        <v>38.031631470000001</v>
      </c>
    </row>
    <row r="19788" spans="1:3" x14ac:dyDescent="0.25">
      <c r="A19788">
        <v>12904</v>
      </c>
      <c r="B19788" s="1">
        <f>DATE(2035,5,1) + TIME(0,0,0)</f>
        <v>49430</v>
      </c>
      <c r="C19788">
        <v>38.036941528</v>
      </c>
    </row>
    <row r="19789" spans="1:3" x14ac:dyDescent="0.25">
      <c r="A19789">
        <v>12935</v>
      </c>
      <c r="B19789" s="1">
        <f>DATE(2035,6,1) + TIME(0,0,0)</f>
        <v>49461</v>
      </c>
      <c r="C19789">
        <v>38.042427062999998</v>
      </c>
    </row>
    <row r="19790" spans="1:3" x14ac:dyDescent="0.25">
      <c r="A19790">
        <v>12965</v>
      </c>
      <c r="B19790" s="1">
        <f>DATE(2035,7,1) + TIME(0,0,0)</f>
        <v>49491</v>
      </c>
      <c r="C19790">
        <v>38.047729492000002</v>
      </c>
    </row>
    <row r="19791" spans="1:3" x14ac:dyDescent="0.25">
      <c r="A19791">
        <v>12996</v>
      </c>
      <c r="B19791" s="1">
        <f>DATE(2035,8,1) + TIME(0,0,0)</f>
        <v>49522</v>
      </c>
      <c r="C19791">
        <v>38.053199767999999</v>
      </c>
    </row>
    <row r="19792" spans="1:3" x14ac:dyDescent="0.25">
      <c r="A19792">
        <v>13027</v>
      </c>
      <c r="B19792" s="1">
        <f>DATE(2035,9,1) + TIME(0,0,0)</f>
        <v>49553</v>
      </c>
      <c r="C19792">
        <v>38.058666229000004</v>
      </c>
    </row>
    <row r="19793" spans="1:3" x14ac:dyDescent="0.25">
      <c r="A19793">
        <v>13057</v>
      </c>
      <c r="B19793" s="1">
        <f>DATE(2035,10,1) + TIME(0,0,0)</f>
        <v>49583</v>
      </c>
      <c r="C19793">
        <v>38.063953400000003</v>
      </c>
    </row>
    <row r="19794" spans="1:3" x14ac:dyDescent="0.25">
      <c r="A19794">
        <v>13088</v>
      </c>
      <c r="B19794" s="1">
        <f>DATE(2035,11,1) + TIME(0,0,0)</f>
        <v>49614</v>
      </c>
      <c r="C19794">
        <v>38.069408416999998</v>
      </c>
    </row>
    <row r="19795" spans="1:3" x14ac:dyDescent="0.25">
      <c r="A19795">
        <v>13118</v>
      </c>
      <c r="B19795" s="1">
        <f>DATE(2035,12,1) + TIME(0,0,0)</f>
        <v>49644</v>
      </c>
      <c r="C19795">
        <v>38.074680327999999</v>
      </c>
    </row>
    <row r="19796" spans="1:3" x14ac:dyDescent="0.25">
      <c r="A19796">
        <v>13149</v>
      </c>
      <c r="B19796" s="1">
        <f>DATE(2036,1,1) + TIME(0,0,0)</f>
        <v>49675</v>
      </c>
      <c r="C19796">
        <v>38.080123901</v>
      </c>
    </row>
    <row r="19797" spans="1:3" x14ac:dyDescent="0.25">
      <c r="A19797">
        <v>13180</v>
      </c>
      <c r="B19797" s="1">
        <f>DATE(2036,2,1) + TIME(0,0,0)</f>
        <v>49706</v>
      </c>
      <c r="C19797">
        <v>38.085563659999998</v>
      </c>
    </row>
    <row r="19798" spans="1:3" x14ac:dyDescent="0.25">
      <c r="A19798">
        <v>13209</v>
      </c>
      <c r="B19798" s="1">
        <f>DATE(2036,3,1) + TIME(0,0,0)</f>
        <v>49735</v>
      </c>
      <c r="C19798">
        <v>38.090641022</v>
      </c>
    </row>
    <row r="19799" spans="1:3" x14ac:dyDescent="0.25">
      <c r="A19799">
        <v>13240</v>
      </c>
      <c r="B19799" s="1">
        <f>DATE(2036,4,1) + TIME(0,0,0)</f>
        <v>49766</v>
      </c>
      <c r="C19799">
        <v>38.096065521</v>
      </c>
    </row>
    <row r="19800" spans="1:3" x14ac:dyDescent="0.25">
      <c r="A19800">
        <v>13270</v>
      </c>
      <c r="B19800" s="1">
        <f>DATE(2036,5,1) + TIME(0,0,0)</f>
        <v>49796</v>
      </c>
      <c r="C19800">
        <v>38.101310730000002</v>
      </c>
    </row>
    <row r="19801" spans="1:3" x14ac:dyDescent="0.25">
      <c r="A19801">
        <v>13301</v>
      </c>
      <c r="B19801" s="1">
        <f>DATE(2036,6,1) + TIME(0,0,0)</f>
        <v>49827</v>
      </c>
      <c r="C19801">
        <v>38.106719970999997</v>
      </c>
    </row>
    <row r="19802" spans="1:3" x14ac:dyDescent="0.25">
      <c r="A19802">
        <v>13331</v>
      </c>
      <c r="B19802" s="1">
        <f>DATE(2036,7,1) + TIME(0,0,0)</f>
        <v>49857</v>
      </c>
      <c r="C19802">
        <v>38.111953735</v>
      </c>
    </row>
    <row r="19803" spans="1:3" x14ac:dyDescent="0.25">
      <c r="A19803">
        <v>13362</v>
      </c>
      <c r="B19803" s="1">
        <f>DATE(2036,8,1) + TIME(0,0,0)</f>
        <v>49888</v>
      </c>
      <c r="C19803">
        <v>38.117351532000001</v>
      </c>
    </row>
    <row r="19804" spans="1:3" x14ac:dyDescent="0.25">
      <c r="A19804">
        <v>13393</v>
      </c>
      <c r="B19804" s="1">
        <f>DATE(2036,9,1) + TIME(0,0,0)</f>
        <v>49919</v>
      </c>
      <c r="C19804">
        <v>38.122741699000002</v>
      </c>
    </row>
    <row r="19805" spans="1:3" x14ac:dyDescent="0.25">
      <c r="A19805">
        <v>13423</v>
      </c>
      <c r="B19805" s="1">
        <f>DATE(2036,10,1) + TIME(0,0,0)</f>
        <v>49949</v>
      </c>
      <c r="C19805">
        <v>38.127952575999998</v>
      </c>
    </row>
    <row r="19806" spans="1:3" x14ac:dyDescent="0.25">
      <c r="A19806">
        <v>13454</v>
      </c>
      <c r="B19806" s="1">
        <f>DATE(2036,11,1) + TIME(0,0,0)</f>
        <v>49980</v>
      </c>
      <c r="C19806">
        <v>38.133331298999998</v>
      </c>
    </row>
    <row r="19807" spans="1:3" x14ac:dyDescent="0.25">
      <c r="A19807">
        <v>13484</v>
      </c>
      <c r="B19807" s="1">
        <f>DATE(2036,12,1) + TIME(0,0,0)</f>
        <v>50010</v>
      </c>
      <c r="C19807">
        <v>38.138526917</v>
      </c>
    </row>
    <row r="19808" spans="1:3" x14ac:dyDescent="0.25">
      <c r="A19808">
        <v>13515</v>
      </c>
      <c r="B19808" s="1">
        <f>DATE(2037,1,1) + TIME(0,0,0)</f>
        <v>50041</v>
      </c>
      <c r="C19808">
        <v>38.143890380999999</v>
      </c>
    </row>
    <row r="19809" spans="1:3" x14ac:dyDescent="0.25">
      <c r="A19809">
        <v>13546</v>
      </c>
      <c r="B19809" s="1">
        <f>DATE(2037,2,1) + TIME(0,0,0)</f>
        <v>50072</v>
      </c>
      <c r="C19809">
        <v>38.149246216000002</v>
      </c>
    </row>
    <row r="19810" spans="1:3" x14ac:dyDescent="0.25">
      <c r="A19810">
        <v>13574</v>
      </c>
      <c r="B19810" s="1">
        <f>DATE(2037,3,1) + TIME(0,0,0)</f>
        <v>50100</v>
      </c>
      <c r="C19810">
        <v>38.154079437</v>
      </c>
    </row>
    <row r="19811" spans="1:3" x14ac:dyDescent="0.25">
      <c r="A19811">
        <v>13605</v>
      </c>
      <c r="B19811" s="1">
        <f>DATE(2037,4,1) + TIME(0,0,0)</f>
        <v>50131</v>
      </c>
      <c r="C19811">
        <v>38.159420013000002</v>
      </c>
    </row>
    <row r="19812" spans="1:3" x14ac:dyDescent="0.25">
      <c r="A19812">
        <v>13635</v>
      </c>
      <c r="B19812" s="1">
        <f>DATE(2037,5,1) + TIME(0,0,0)</f>
        <v>50161</v>
      </c>
      <c r="C19812">
        <v>38.164585113999998</v>
      </c>
    </row>
    <row r="19813" spans="1:3" x14ac:dyDescent="0.25">
      <c r="A19813">
        <v>13666</v>
      </c>
      <c r="B19813" s="1">
        <f>DATE(2037,6,1) + TIME(0,0,0)</f>
        <v>50192</v>
      </c>
      <c r="C19813">
        <v>38.169910430999998</v>
      </c>
    </row>
    <row r="19814" spans="1:3" x14ac:dyDescent="0.25">
      <c r="A19814">
        <v>13696</v>
      </c>
      <c r="B19814" s="1">
        <f>DATE(2037,7,1) + TIME(0,0,0)</f>
        <v>50222</v>
      </c>
      <c r="C19814">
        <v>38.175060272000003</v>
      </c>
    </row>
    <row r="19815" spans="1:3" x14ac:dyDescent="0.25">
      <c r="A19815">
        <v>13727</v>
      </c>
      <c r="B19815" s="1">
        <f>DATE(2037,8,1) + TIME(0,0,0)</f>
        <v>50253</v>
      </c>
      <c r="C19815">
        <v>38.180370330999999</v>
      </c>
    </row>
    <row r="19816" spans="1:3" x14ac:dyDescent="0.25">
      <c r="A19816">
        <v>13758</v>
      </c>
      <c r="B19816" s="1">
        <f>DATE(2037,9,1) + TIME(0,0,0)</f>
        <v>50284</v>
      </c>
      <c r="C19816">
        <v>38.185676575000002</v>
      </c>
    </row>
    <row r="19817" spans="1:3" x14ac:dyDescent="0.25">
      <c r="A19817">
        <v>13788</v>
      </c>
      <c r="B19817" s="1">
        <f>DATE(2037,10,1) + TIME(0,0,0)</f>
        <v>50314</v>
      </c>
      <c r="C19817">
        <v>38.190799712999997</v>
      </c>
    </row>
    <row r="19818" spans="1:3" x14ac:dyDescent="0.25">
      <c r="A19818">
        <v>13819</v>
      </c>
      <c r="B19818" s="1">
        <f>DATE(2037,11,1) + TIME(0,0,0)</f>
        <v>50345</v>
      </c>
      <c r="C19818">
        <v>38.196086884000003</v>
      </c>
    </row>
    <row r="19819" spans="1:3" x14ac:dyDescent="0.25">
      <c r="A19819">
        <v>13849</v>
      </c>
      <c r="B19819" s="1">
        <f>DATE(2037,12,1) + TIME(0,0,0)</f>
        <v>50375</v>
      </c>
      <c r="C19819">
        <v>38.201198578000003</v>
      </c>
    </row>
    <row r="19820" spans="1:3" x14ac:dyDescent="0.25">
      <c r="A19820">
        <v>13880</v>
      </c>
      <c r="B19820" s="1">
        <f>DATE(2038,1,1) + TIME(0,0,0)</f>
        <v>50406</v>
      </c>
      <c r="C19820">
        <v>38.206470490000001</v>
      </c>
    </row>
    <row r="19821" spans="1:3" x14ac:dyDescent="0.25">
      <c r="A19821">
        <v>13911</v>
      </c>
      <c r="B19821" s="1">
        <f>DATE(2038,2,1) + TIME(0,0,0)</f>
        <v>50437</v>
      </c>
      <c r="C19821">
        <v>38.211734772</v>
      </c>
    </row>
    <row r="19822" spans="1:3" x14ac:dyDescent="0.25">
      <c r="A19822">
        <v>13939</v>
      </c>
      <c r="B19822" s="1">
        <f>DATE(2038,3,1) + TIME(0,0,0)</f>
        <v>50465</v>
      </c>
      <c r="C19822">
        <v>38.21648407</v>
      </c>
    </row>
    <row r="19823" spans="1:3" x14ac:dyDescent="0.25">
      <c r="A19823">
        <v>13970</v>
      </c>
      <c r="B19823" s="1">
        <f>DATE(2038,4,1) + TIME(0,0,0)</f>
        <v>50496</v>
      </c>
      <c r="C19823">
        <v>38.221733092999997</v>
      </c>
    </row>
    <row r="19824" spans="1:3" x14ac:dyDescent="0.25">
      <c r="A19824">
        <v>14000</v>
      </c>
      <c r="B19824" s="1">
        <f>DATE(2038,5,1) + TIME(0,0,0)</f>
        <v>50526</v>
      </c>
      <c r="C19824">
        <v>38.226802825999997</v>
      </c>
    </row>
    <row r="19825" spans="1:3" x14ac:dyDescent="0.25">
      <c r="A19825">
        <v>14031</v>
      </c>
      <c r="B19825" s="1">
        <f>DATE(2038,6,1) + TIME(0,0,0)</f>
        <v>50557</v>
      </c>
      <c r="C19825">
        <v>38.232032775999997</v>
      </c>
    </row>
    <row r="19826" spans="1:3" x14ac:dyDescent="0.25">
      <c r="A19826">
        <v>14061</v>
      </c>
      <c r="B19826" s="1">
        <f>DATE(2038,7,1) + TIME(0,0,0)</f>
        <v>50587</v>
      </c>
      <c r="C19826">
        <v>38.237087250000002</v>
      </c>
    </row>
    <row r="19827" spans="1:3" x14ac:dyDescent="0.25">
      <c r="A19827">
        <v>14092</v>
      </c>
      <c r="B19827" s="1">
        <f>DATE(2038,8,1) + TIME(0,0,0)</f>
        <v>50618</v>
      </c>
      <c r="C19827">
        <v>38.242301941000001</v>
      </c>
    </row>
    <row r="19828" spans="1:3" x14ac:dyDescent="0.25">
      <c r="A19828">
        <v>14123</v>
      </c>
      <c r="B19828" s="1">
        <f>DATE(2038,9,1) + TIME(0,0,0)</f>
        <v>50649</v>
      </c>
      <c r="C19828">
        <v>38.247509002999998</v>
      </c>
    </row>
    <row r="19829" spans="1:3" x14ac:dyDescent="0.25">
      <c r="A19829">
        <v>14153</v>
      </c>
      <c r="B19829" s="1">
        <f>DATE(2038,10,1) + TIME(0,0,0)</f>
        <v>50679</v>
      </c>
      <c r="C19829">
        <v>38.252536773999999</v>
      </c>
    </row>
    <row r="19830" spans="1:3" x14ac:dyDescent="0.25">
      <c r="A19830">
        <v>14184</v>
      </c>
      <c r="B19830" s="1">
        <f>DATE(2038,11,1) + TIME(0,0,0)</f>
        <v>50710</v>
      </c>
      <c r="C19830">
        <v>38.257724762000002</v>
      </c>
    </row>
    <row r="19831" spans="1:3" x14ac:dyDescent="0.25">
      <c r="A19831">
        <v>14214</v>
      </c>
      <c r="B19831" s="1">
        <f>DATE(2038,12,1) + TIME(0,0,0)</f>
        <v>50740</v>
      </c>
      <c r="C19831">
        <v>38.262737274000003</v>
      </c>
    </row>
    <row r="19832" spans="1:3" x14ac:dyDescent="0.25">
      <c r="A19832">
        <v>14245</v>
      </c>
      <c r="B19832" s="1">
        <f>DATE(2039,1,1) + TIME(0,0,0)</f>
        <v>50771</v>
      </c>
      <c r="C19832">
        <v>38.267906189000001</v>
      </c>
    </row>
    <row r="19833" spans="1:3" x14ac:dyDescent="0.25">
      <c r="A19833">
        <v>14276</v>
      </c>
      <c r="B19833" s="1">
        <f>DATE(2039,2,1) + TIME(0,0,0)</f>
        <v>50802</v>
      </c>
      <c r="C19833">
        <v>38.273067474000001</v>
      </c>
    </row>
    <row r="19834" spans="1:3" x14ac:dyDescent="0.25">
      <c r="A19834">
        <v>14304</v>
      </c>
      <c r="B19834" s="1">
        <f>DATE(2039,3,1) + TIME(0,0,0)</f>
        <v>50830</v>
      </c>
      <c r="C19834">
        <v>38.277721405000001</v>
      </c>
    </row>
    <row r="19835" spans="1:3" x14ac:dyDescent="0.25">
      <c r="A19835">
        <v>14335</v>
      </c>
      <c r="B19835" s="1">
        <f>DATE(2039,4,1) + TIME(0,0,0)</f>
        <v>50861</v>
      </c>
      <c r="C19835">
        <v>38.282863616999997</v>
      </c>
    </row>
    <row r="19836" spans="1:3" x14ac:dyDescent="0.25">
      <c r="A19836">
        <v>14365</v>
      </c>
      <c r="B19836" s="1">
        <f>DATE(2039,5,1) + TIME(0,0,0)</f>
        <v>50891</v>
      </c>
      <c r="C19836">
        <v>38.287830352999997</v>
      </c>
    </row>
    <row r="19837" spans="1:3" x14ac:dyDescent="0.25">
      <c r="A19837">
        <v>14396</v>
      </c>
      <c r="B19837" s="1">
        <f>DATE(2039,6,1) + TIME(0,0,0)</f>
        <v>50922</v>
      </c>
      <c r="C19837">
        <v>38.292953490999999</v>
      </c>
    </row>
    <row r="19838" spans="1:3" x14ac:dyDescent="0.25">
      <c r="A19838">
        <v>14426</v>
      </c>
      <c r="B19838" s="1">
        <f>DATE(2039,7,1) + TIME(0,0,0)</f>
        <v>50952</v>
      </c>
      <c r="C19838">
        <v>38.297904967999997</v>
      </c>
    </row>
    <row r="19839" spans="1:3" x14ac:dyDescent="0.25">
      <c r="A19839">
        <v>14457</v>
      </c>
      <c r="B19839" s="1">
        <f>DATE(2039,8,1) + TIME(0,0,0)</f>
        <v>50983</v>
      </c>
      <c r="C19839">
        <v>38.303009033000002</v>
      </c>
    </row>
    <row r="19840" spans="1:3" x14ac:dyDescent="0.25">
      <c r="A19840">
        <v>14488</v>
      </c>
      <c r="B19840" s="1">
        <f>DATE(2039,9,1) + TIME(0,0,0)</f>
        <v>51014</v>
      </c>
      <c r="C19840">
        <v>38.308101653999998</v>
      </c>
    </row>
    <row r="19841" spans="1:3" x14ac:dyDescent="0.25">
      <c r="A19841">
        <v>14518</v>
      </c>
      <c r="B19841" s="1">
        <f>DATE(2039,10,1) + TIME(0,0,0)</f>
        <v>51044</v>
      </c>
      <c r="C19841">
        <v>38.313022613999998</v>
      </c>
    </row>
    <row r="19842" spans="1:3" x14ac:dyDescent="0.25">
      <c r="A19842">
        <v>14549</v>
      </c>
      <c r="B19842" s="1">
        <f>DATE(2039,11,1) + TIME(0,0,0)</f>
        <v>51075</v>
      </c>
      <c r="C19842">
        <v>38.318096161</v>
      </c>
    </row>
    <row r="19843" spans="1:3" x14ac:dyDescent="0.25">
      <c r="A19843">
        <v>14579</v>
      </c>
      <c r="B19843" s="1">
        <f>DATE(2039,12,1) + TIME(0,0,0)</f>
        <v>51105</v>
      </c>
      <c r="C19843">
        <v>38.322998046999999</v>
      </c>
    </row>
    <row r="19844" spans="1:3" x14ac:dyDescent="0.25">
      <c r="A19844">
        <v>14610</v>
      </c>
      <c r="B19844" s="1">
        <f>DATE(2040,1,1) + TIME(0,0,0)</f>
        <v>51136</v>
      </c>
      <c r="C19844">
        <v>38.328052520999996</v>
      </c>
    </row>
    <row r="19845" spans="1:3" x14ac:dyDescent="0.25">
      <c r="A19845">
        <v>14641</v>
      </c>
      <c r="B19845" s="1">
        <f>DATE(2040,2,1) + TIME(0,0,0)</f>
        <v>51167</v>
      </c>
      <c r="C19845">
        <v>38.333095551</v>
      </c>
    </row>
    <row r="19846" spans="1:3" x14ac:dyDescent="0.25">
      <c r="A19846">
        <v>14670</v>
      </c>
      <c r="B19846" s="1">
        <f>DATE(2040,3,1) + TIME(0,0,0)</f>
        <v>51196</v>
      </c>
      <c r="C19846">
        <v>38.337802887000002</v>
      </c>
    </row>
    <row r="19847" spans="1:3" x14ac:dyDescent="0.25">
      <c r="A19847">
        <v>14701</v>
      </c>
      <c r="B19847" s="1">
        <f>DATE(2040,4,1) + TIME(0,0,0)</f>
        <v>51227</v>
      </c>
      <c r="C19847">
        <v>38.342826842999997</v>
      </c>
    </row>
    <row r="19848" spans="1:3" x14ac:dyDescent="0.25">
      <c r="A19848">
        <v>14731</v>
      </c>
      <c r="B19848" s="1">
        <f>DATE(2040,5,1) + TIME(0,0,0)</f>
        <v>51257</v>
      </c>
      <c r="C19848">
        <v>38.347679137999997</v>
      </c>
    </row>
    <row r="19849" spans="1:3" x14ac:dyDescent="0.25">
      <c r="A19849">
        <v>14762</v>
      </c>
      <c r="B19849" s="1">
        <f>DATE(2040,6,1) + TIME(0,0,0)</f>
        <v>51288</v>
      </c>
      <c r="C19849">
        <v>38.352680206000002</v>
      </c>
    </row>
    <row r="19850" spans="1:3" x14ac:dyDescent="0.25">
      <c r="A19850">
        <v>14792</v>
      </c>
      <c r="B19850" s="1">
        <f>DATE(2040,7,1) + TIME(0,0,0)</f>
        <v>51318</v>
      </c>
      <c r="C19850">
        <v>38.357505797999998</v>
      </c>
    </row>
    <row r="19851" spans="1:3" x14ac:dyDescent="0.25">
      <c r="A19851">
        <v>14823</v>
      </c>
      <c r="B19851" s="1">
        <f>DATE(2040,8,1) + TIME(0,0,0)</f>
        <v>51349</v>
      </c>
      <c r="C19851">
        <v>38.362487793</v>
      </c>
    </row>
    <row r="19852" spans="1:3" x14ac:dyDescent="0.25">
      <c r="A19852">
        <v>14854</v>
      </c>
      <c r="B19852" s="1">
        <f>DATE(2040,9,1) + TIME(0,0,0)</f>
        <v>51380</v>
      </c>
      <c r="C19852">
        <v>38.367454529</v>
      </c>
    </row>
    <row r="19853" spans="1:3" x14ac:dyDescent="0.25">
      <c r="A19853">
        <v>14884</v>
      </c>
      <c r="B19853" s="1">
        <f>DATE(2040,10,1) + TIME(0,0,0)</f>
        <v>51410</v>
      </c>
      <c r="C19853">
        <v>38.372249603</v>
      </c>
    </row>
    <row r="19854" spans="1:3" x14ac:dyDescent="0.25">
      <c r="A19854">
        <v>14915</v>
      </c>
      <c r="B19854" s="1">
        <f>DATE(2040,11,1) + TIME(0,0,0)</f>
        <v>51441</v>
      </c>
      <c r="C19854">
        <v>38.377193450999997</v>
      </c>
    </row>
    <row r="19855" spans="1:3" x14ac:dyDescent="0.25">
      <c r="A19855">
        <v>14945</v>
      </c>
      <c r="B19855" s="1">
        <f>DATE(2040,12,1) + TIME(0,0,0)</f>
        <v>51471</v>
      </c>
      <c r="C19855">
        <v>38.381969452</v>
      </c>
    </row>
    <row r="19856" spans="1:3" x14ac:dyDescent="0.25">
      <c r="A19856">
        <v>14976</v>
      </c>
      <c r="B19856" s="1">
        <f>DATE(2041,1,1) + TIME(0,0,0)</f>
        <v>51502</v>
      </c>
      <c r="C19856">
        <v>38.386890411000003</v>
      </c>
    </row>
    <row r="19857" spans="1:3" x14ac:dyDescent="0.25">
      <c r="A19857">
        <v>15007</v>
      </c>
      <c r="B19857" s="1">
        <f>DATE(2041,2,1) + TIME(0,0,0)</f>
        <v>51533</v>
      </c>
      <c r="C19857">
        <v>38.391799927000001</v>
      </c>
    </row>
    <row r="19858" spans="1:3" x14ac:dyDescent="0.25">
      <c r="A19858">
        <v>15035</v>
      </c>
      <c r="B19858" s="1">
        <f>DATE(2041,3,1) + TIME(0,0,0)</f>
        <v>51561</v>
      </c>
      <c r="C19858">
        <v>38.396224975999999</v>
      </c>
    </row>
    <row r="19859" spans="1:3" x14ac:dyDescent="0.25">
      <c r="A19859">
        <v>15066</v>
      </c>
      <c r="B19859" s="1">
        <f>DATE(2041,4,1) + TIME(0,0,0)</f>
        <v>51592</v>
      </c>
      <c r="C19859">
        <v>38.401115417</v>
      </c>
    </row>
    <row r="19860" spans="1:3" x14ac:dyDescent="0.25">
      <c r="A19860">
        <v>15096</v>
      </c>
      <c r="B19860" s="1">
        <f>DATE(2041,5,1) + TIME(0,0,0)</f>
        <v>51622</v>
      </c>
      <c r="C19860">
        <v>38.405834198000001</v>
      </c>
    </row>
    <row r="19861" spans="1:3" x14ac:dyDescent="0.25">
      <c r="A19861">
        <v>15127</v>
      </c>
      <c r="B19861" s="1">
        <f>DATE(2041,6,1) + TIME(0,0,0)</f>
        <v>51653</v>
      </c>
      <c r="C19861">
        <v>38.410694122000002</v>
      </c>
    </row>
    <row r="19862" spans="1:3" x14ac:dyDescent="0.25">
      <c r="A19862">
        <v>15157</v>
      </c>
      <c r="B19862" s="1">
        <f>DATE(2041,7,1) + TIME(0,0,0)</f>
        <v>51683</v>
      </c>
      <c r="C19862">
        <v>38.4153862</v>
      </c>
    </row>
    <row r="19863" spans="1:3" x14ac:dyDescent="0.25">
      <c r="A19863">
        <v>15188</v>
      </c>
      <c r="B19863" s="1">
        <f>DATE(2041,8,1) + TIME(0,0,0)</f>
        <v>51714</v>
      </c>
      <c r="C19863">
        <v>38.420219420999999</v>
      </c>
    </row>
    <row r="19864" spans="1:3" x14ac:dyDescent="0.25">
      <c r="A19864">
        <v>15219</v>
      </c>
      <c r="B19864" s="1">
        <f>DATE(2041,9,1) + TIME(0,0,0)</f>
        <v>51745</v>
      </c>
      <c r="C19864">
        <v>38.425041198999999</v>
      </c>
    </row>
    <row r="19865" spans="1:3" x14ac:dyDescent="0.25">
      <c r="A19865">
        <v>15249</v>
      </c>
      <c r="B19865" s="1">
        <f>DATE(2041,10,1) + TIME(0,0,0)</f>
        <v>51775</v>
      </c>
      <c r="C19865">
        <v>38.429691314999999</v>
      </c>
    </row>
    <row r="19866" spans="1:3" x14ac:dyDescent="0.25">
      <c r="A19866">
        <v>15280</v>
      </c>
      <c r="B19866" s="1">
        <f>DATE(2041,11,1) + TIME(0,0,0)</f>
        <v>51806</v>
      </c>
      <c r="C19866">
        <v>38.434486389</v>
      </c>
    </row>
    <row r="19867" spans="1:3" x14ac:dyDescent="0.25">
      <c r="A19867">
        <v>15310</v>
      </c>
      <c r="B19867" s="1">
        <f>DATE(2041,12,1) + TIME(0,0,0)</f>
        <v>51836</v>
      </c>
      <c r="C19867">
        <v>38.439113616999997</v>
      </c>
    </row>
    <row r="19868" spans="1:3" x14ac:dyDescent="0.25">
      <c r="A19868">
        <v>15341</v>
      </c>
      <c r="B19868" s="1">
        <f>DATE(2042,1,1) + TIME(0,0,0)</f>
        <v>51867</v>
      </c>
      <c r="C19868">
        <v>38.443878173999998</v>
      </c>
    </row>
    <row r="19869" spans="1:3" x14ac:dyDescent="0.25">
      <c r="A19869">
        <v>15372</v>
      </c>
      <c r="B19869" s="1">
        <f>DATE(2042,2,1) + TIME(0,0,0)</f>
        <v>51898</v>
      </c>
      <c r="C19869">
        <v>38.448631286999998</v>
      </c>
    </row>
    <row r="19870" spans="1:3" x14ac:dyDescent="0.25">
      <c r="A19870">
        <v>15400</v>
      </c>
      <c r="B19870" s="1">
        <f>DATE(2042,3,1) + TIME(0,0,0)</f>
        <v>51926</v>
      </c>
      <c r="C19870">
        <v>38.452915191999999</v>
      </c>
    </row>
    <row r="19871" spans="1:3" x14ac:dyDescent="0.25">
      <c r="A19871">
        <v>15431</v>
      </c>
      <c r="B19871" s="1">
        <f>DATE(2042,4,1) + TIME(0,0,0)</f>
        <v>51957</v>
      </c>
      <c r="C19871">
        <v>38.457641602000002</v>
      </c>
    </row>
    <row r="19872" spans="1:3" x14ac:dyDescent="0.25">
      <c r="A19872">
        <v>15461</v>
      </c>
      <c r="B19872" s="1">
        <f>DATE(2042,5,1) + TIME(0,0,0)</f>
        <v>51987</v>
      </c>
      <c r="C19872">
        <v>38.462200164999999</v>
      </c>
    </row>
    <row r="19873" spans="1:3" x14ac:dyDescent="0.25">
      <c r="A19873">
        <v>15492</v>
      </c>
      <c r="B19873" s="1">
        <f>DATE(2042,6,1) + TIME(0,0,0)</f>
        <v>52018</v>
      </c>
      <c r="C19873">
        <v>38.466903686999999</v>
      </c>
    </row>
    <row r="19874" spans="1:3" x14ac:dyDescent="0.25">
      <c r="A19874">
        <v>15522</v>
      </c>
      <c r="B19874" s="1">
        <f>DATE(2042,7,1) + TIME(0,0,0)</f>
        <v>52048</v>
      </c>
      <c r="C19874">
        <v>38.471439361999998</v>
      </c>
    </row>
    <row r="19875" spans="1:3" x14ac:dyDescent="0.25">
      <c r="A19875">
        <v>15553</v>
      </c>
      <c r="B19875" s="1">
        <f>DATE(2042,8,1) + TIME(0,0,0)</f>
        <v>52079</v>
      </c>
      <c r="C19875">
        <v>38.476112366000002</v>
      </c>
    </row>
    <row r="19876" spans="1:3" x14ac:dyDescent="0.25">
      <c r="A19876">
        <v>15584</v>
      </c>
      <c r="B19876" s="1">
        <f>DATE(2042,9,1) + TIME(0,0,0)</f>
        <v>52110</v>
      </c>
      <c r="C19876">
        <v>38.480773925999998</v>
      </c>
    </row>
    <row r="19877" spans="1:3" x14ac:dyDescent="0.25">
      <c r="A19877">
        <v>15614</v>
      </c>
      <c r="B19877" s="1">
        <f>DATE(2042,10,1) + TIME(0,0,0)</f>
        <v>52140</v>
      </c>
      <c r="C19877">
        <v>38.485271453999999</v>
      </c>
    </row>
    <row r="19878" spans="1:3" x14ac:dyDescent="0.25">
      <c r="A19878">
        <v>15645</v>
      </c>
      <c r="B19878" s="1">
        <f>DATE(2042,11,1) + TIME(0,0,0)</f>
        <v>52171</v>
      </c>
      <c r="C19878">
        <v>38.489910125999998</v>
      </c>
    </row>
    <row r="19879" spans="1:3" x14ac:dyDescent="0.25">
      <c r="A19879">
        <v>15675</v>
      </c>
      <c r="B19879" s="1">
        <f>DATE(2042,12,1) + TIME(0,0,0)</f>
        <v>52201</v>
      </c>
      <c r="C19879">
        <v>38.494384766000003</v>
      </c>
    </row>
    <row r="19880" spans="1:3" x14ac:dyDescent="0.25">
      <c r="A19880">
        <v>15706</v>
      </c>
      <c r="B19880" s="1">
        <f>DATE(2043,1,1) + TIME(0,0,0)</f>
        <v>52232</v>
      </c>
      <c r="C19880">
        <v>38.498996734999999</v>
      </c>
    </row>
    <row r="19881" spans="1:3" x14ac:dyDescent="0.25">
      <c r="A19881">
        <v>15737</v>
      </c>
      <c r="B19881" s="1">
        <f>DATE(2043,2,1) + TIME(0,0,0)</f>
        <v>52263</v>
      </c>
      <c r="C19881">
        <v>38.503597259999999</v>
      </c>
    </row>
    <row r="19882" spans="1:3" x14ac:dyDescent="0.25">
      <c r="A19882">
        <v>15765</v>
      </c>
      <c r="B19882" s="1">
        <f>DATE(2043,3,1) + TIME(0,0,0)</f>
        <v>52291</v>
      </c>
      <c r="C19882">
        <v>38.507743834999999</v>
      </c>
    </row>
    <row r="19883" spans="1:3" x14ac:dyDescent="0.25">
      <c r="A19883">
        <v>15796</v>
      </c>
      <c r="B19883" s="1">
        <f>DATE(2043,4,1) + TIME(0,0,0)</f>
        <v>52322</v>
      </c>
      <c r="C19883">
        <v>38.512321471999996</v>
      </c>
    </row>
    <row r="19884" spans="1:3" x14ac:dyDescent="0.25">
      <c r="A19884">
        <v>15826</v>
      </c>
      <c r="B19884" s="1">
        <f>DATE(2043,5,1) + TIME(0,0,0)</f>
        <v>52352</v>
      </c>
      <c r="C19884">
        <v>38.516742706000002</v>
      </c>
    </row>
    <row r="19885" spans="1:3" x14ac:dyDescent="0.25">
      <c r="A19885">
        <v>15857</v>
      </c>
      <c r="B19885" s="1">
        <f>DATE(2043,6,1) + TIME(0,0,0)</f>
        <v>52383</v>
      </c>
      <c r="C19885">
        <v>38.521297455000003</v>
      </c>
    </row>
    <row r="19886" spans="1:3" x14ac:dyDescent="0.25">
      <c r="A19886">
        <v>15887</v>
      </c>
      <c r="B19886" s="1">
        <f>DATE(2043,7,1) + TIME(0,0,0)</f>
        <v>52413</v>
      </c>
      <c r="C19886">
        <v>38.525699615000001</v>
      </c>
    </row>
    <row r="19887" spans="1:3" x14ac:dyDescent="0.25">
      <c r="A19887">
        <v>15918</v>
      </c>
      <c r="B19887" s="1">
        <f>DATE(2043,8,1) + TIME(0,0,0)</f>
        <v>52444</v>
      </c>
      <c r="C19887">
        <v>38.530231475999997</v>
      </c>
    </row>
    <row r="19888" spans="1:3" x14ac:dyDescent="0.25">
      <c r="A19888">
        <v>15949</v>
      </c>
      <c r="B19888" s="1">
        <f>DATE(2043,9,1) + TIME(0,0,0)</f>
        <v>52475</v>
      </c>
      <c r="C19888">
        <v>38.534755707000002</v>
      </c>
    </row>
    <row r="19889" spans="1:3" x14ac:dyDescent="0.25">
      <c r="A19889">
        <v>15979</v>
      </c>
      <c r="B19889" s="1">
        <f>DATE(2043,10,1) + TIME(0,0,0)</f>
        <v>52505</v>
      </c>
      <c r="C19889">
        <v>38.539127350000001</v>
      </c>
    </row>
    <row r="19890" spans="1:3" x14ac:dyDescent="0.25">
      <c r="A19890">
        <v>16010</v>
      </c>
      <c r="B19890" s="1">
        <f>DATE(2043,11,1) + TIME(0,0,0)</f>
        <v>52536</v>
      </c>
      <c r="C19890">
        <v>38.543628693000002</v>
      </c>
    </row>
    <row r="19891" spans="1:3" x14ac:dyDescent="0.25">
      <c r="A19891">
        <v>16040</v>
      </c>
      <c r="B19891" s="1">
        <f>DATE(2043,12,1) + TIME(0,0,0)</f>
        <v>52566</v>
      </c>
      <c r="C19891">
        <v>38.547977447999997</v>
      </c>
    </row>
    <row r="19892" spans="1:3" x14ac:dyDescent="0.25">
      <c r="A19892">
        <v>16071</v>
      </c>
      <c r="B19892" s="1">
        <f>DATE(2044,1,1) + TIME(0,0,0)</f>
        <v>52597</v>
      </c>
      <c r="C19892">
        <v>38.552459716999998</v>
      </c>
    </row>
    <row r="19893" spans="1:3" x14ac:dyDescent="0.25">
      <c r="A19893">
        <v>16102</v>
      </c>
      <c r="B19893" s="1">
        <f>DATE(2044,2,1) + TIME(0,0,0)</f>
        <v>52628</v>
      </c>
      <c r="C19893">
        <v>38.556934357000003</v>
      </c>
    </row>
    <row r="19894" spans="1:3" x14ac:dyDescent="0.25">
      <c r="A19894">
        <v>16131</v>
      </c>
      <c r="B19894" s="1">
        <f>DATE(2044,3,1) + TIME(0,0,0)</f>
        <v>52657</v>
      </c>
      <c r="C19894">
        <v>38.561107634999999</v>
      </c>
    </row>
    <row r="19895" spans="1:3" x14ac:dyDescent="0.25">
      <c r="A19895">
        <v>16162</v>
      </c>
      <c r="B19895" s="1">
        <f>DATE(2044,4,1) + TIME(0,0,0)</f>
        <v>52688</v>
      </c>
      <c r="C19895">
        <v>38.565563202</v>
      </c>
    </row>
    <row r="19896" spans="1:3" x14ac:dyDescent="0.25">
      <c r="A19896">
        <v>16192</v>
      </c>
      <c r="B19896" s="1">
        <f>DATE(2044,5,1) + TIME(0,0,0)</f>
        <v>52718</v>
      </c>
      <c r="C19896">
        <v>38.569862366000002</v>
      </c>
    </row>
    <row r="19897" spans="1:3" x14ac:dyDescent="0.25">
      <c r="A19897">
        <v>16223</v>
      </c>
      <c r="B19897" s="1">
        <f>DATE(2044,6,1) + TIME(0,0,0)</f>
        <v>52749</v>
      </c>
      <c r="C19897">
        <v>38.574295044000003</v>
      </c>
    </row>
    <row r="19898" spans="1:3" x14ac:dyDescent="0.25">
      <c r="A19898">
        <v>16253</v>
      </c>
      <c r="B19898" s="1">
        <f>DATE(2044,7,1) + TIME(0,0,0)</f>
        <v>52779</v>
      </c>
      <c r="C19898">
        <v>38.578578948999997</v>
      </c>
    </row>
    <row r="19899" spans="1:3" x14ac:dyDescent="0.25">
      <c r="A19899">
        <v>16284</v>
      </c>
      <c r="B19899" s="1">
        <f>DATE(2044,8,1) + TIME(0,0,0)</f>
        <v>52810</v>
      </c>
      <c r="C19899">
        <v>38.582992554</v>
      </c>
    </row>
    <row r="19900" spans="1:3" x14ac:dyDescent="0.25">
      <c r="A19900">
        <v>16315</v>
      </c>
      <c r="B19900" s="1">
        <f>DATE(2044,9,1) + TIME(0,0,0)</f>
        <v>52841</v>
      </c>
      <c r="C19900">
        <v>38.587398528999998</v>
      </c>
    </row>
    <row r="19901" spans="1:3" x14ac:dyDescent="0.25">
      <c r="A19901">
        <v>16345</v>
      </c>
      <c r="B19901" s="1">
        <f>DATE(2044,10,1) + TIME(0,0,0)</f>
        <v>52871</v>
      </c>
      <c r="C19901">
        <v>38.591651917</v>
      </c>
    </row>
    <row r="19902" spans="1:3" x14ac:dyDescent="0.25">
      <c r="A19902">
        <v>16376</v>
      </c>
      <c r="B19902" s="1">
        <f>DATE(2044,11,1) + TIME(0,0,0)</f>
        <v>52902</v>
      </c>
      <c r="C19902">
        <v>38.596038817999997</v>
      </c>
    </row>
    <row r="19903" spans="1:3" x14ac:dyDescent="0.25">
      <c r="A19903">
        <v>16406</v>
      </c>
      <c r="B19903" s="1">
        <f>DATE(2044,12,1) + TIME(0,0,0)</f>
        <v>52932</v>
      </c>
      <c r="C19903">
        <v>38.600276946999998</v>
      </c>
    </row>
    <row r="19904" spans="1:3" x14ac:dyDescent="0.25">
      <c r="A19904">
        <v>16437</v>
      </c>
      <c r="B19904" s="1">
        <f>DATE(2045,1,1) + TIME(0,0,0)</f>
        <v>52963</v>
      </c>
      <c r="C19904">
        <v>38.604644774999997</v>
      </c>
    </row>
    <row r="19905" spans="1:3" x14ac:dyDescent="0.25">
      <c r="A19905">
        <v>16468</v>
      </c>
      <c r="B19905" s="1">
        <f>DATE(2045,2,1) + TIME(0,0,0)</f>
        <v>52994</v>
      </c>
      <c r="C19905">
        <v>38.609004974000001</v>
      </c>
    </row>
    <row r="19906" spans="1:3" x14ac:dyDescent="0.25">
      <c r="A19906">
        <v>16496</v>
      </c>
      <c r="B19906" s="1">
        <f>DATE(2045,3,1) + TIME(0,0,0)</f>
        <v>53022</v>
      </c>
      <c r="C19906">
        <v>38.612934113000001</v>
      </c>
    </row>
    <row r="19907" spans="1:3" x14ac:dyDescent="0.25">
      <c r="A19907">
        <v>16527</v>
      </c>
      <c r="B19907" s="1">
        <f>DATE(2045,4,1) + TIME(0,0,0)</f>
        <v>53053</v>
      </c>
      <c r="C19907">
        <v>38.617275237999998</v>
      </c>
    </row>
    <row r="19908" spans="1:3" x14ac:dyDescent="0.25">
      <c r="A19908">
        <v>16557</v>
      </c>
      <c r="B19908" s="1">
        <f>DATE(2045,5,1) + TIME(0,0,0)</f>
        <v>53083</v>
      </c>
      <c r="C19908">
        <v>38.621467590000002</v>
      </c>
    </row>
    <row r="19909" spans="1:3" x14ac:dyDescent="0.25">
      <c r="A19909">
        <v>16588</v>
      </c>
      <c r="B19909" s="1">
        <f>DATE(2045,6,1) + TIME(0,0,0)</f>
        <v>53114</v>
      </c>
      <c r="C19909">
        <v>38.625793457</v>
      </c>
    </row>
    <row r="19910" spans="1:3" x14ac:dyDescent="0.25">
      <c r="A19910">
        <v>16618</v>
      </c>
      <c r="B19910" s="1">
        <f>DATE(2045,7,1) + TIME(0,0,0)</f>
        <v>53144</v>
      </c>
      <c r="C19910">
        <v>38.629966736</v>
      </c>
    </row>
    <row r="19911" spans="1:3" x14ac:dyDescent="0.25">
      <c r="A19911">
        <v>16649</v>
      </c>
      <c r="B19911" s="1">
        <f>DATE(2045,8,1) + TIME(0,0,0)</f>
        <v>53175</v>
      </c>
      <c r="C19911">
        <v>38.634273528999998</v>
      </c>
    </row>
    <row r="19912" spans="1:3" x14ac:dyDescent="0.25">
      <c r="A19912">
        <v>16680</v>
      </c>
      <c r="B19912" s="1">
        <f>DATE(2045,9,1) + TIME(0,0,0)</f>
        <v>53206</v>
      </c>
      <c r="C19912">
        <v>38.638572693</v>
      </c>
    </row>
    <row r="19913" spans="1:3" x14ac:dyDescent="0.25">
      <c r="A19913">
        <v>16710</v>
      </c>
      <c r="B19913" s="1">
        <f>DATE(2045,10,1) + TIME(0,0,0)</f>
        <v>53236</v>
      </c>
      <c r="C19913">
        <v>38.642723083</v>
      </c>
    </row>
    <row r="19914" spans="1:3" x14ac:dyDescent="0.25">
      <c r="A19914">
        <v>16741</v>
      </c>
      <c r="B19914" s="1">
        <f>DATE(2045,11,1) + TIME(0,0,0)</f>
        <v>53267</v>
      </c>
      <c r="C19914">
        <v>38.647003173999998</v>
      </c>
    </row>
    <row r="19915" spans="1:3" x14ac:dyDescent="0.25">
      <c r="A19915">
        <v>16771</v>
      </c>
      <c r="B19915" s="1">
        <f>DATE(2045,12,1) + TIME(0,0,0)</f>
        <v>53297</v>
      </c>
      <c r="C19915">
        <v>38.651138306</v>
      </c>
    </row>
    <row r="19916" spans="1:3" x14ac:dyDescent="0.25">
      <c r="A19916">
        <v>16802</v>
      </c>
      <c r="B19916" s="1">
        <f>DATE(2046,1,1) + TIME(0,0,0)</f>
        <v>53328</v>
      </c>
      <c r="C19916">
        <v>38.655403137</v>
      </c>
    </row>
    <row r="19917" spans="1:3" x14ac:dyDescent="0.25">
      <c r="A19917">
        <v>16833</v>
      </c>
      <c r="B19917" s="1">
        <f>DATE(2046,2,1) + TIME(0,0,0)</f>
        <v>53359</v>
      </c>
      <c r="C19917">
        <v>38.659656525000003</v>
      </c>
    </row>
    <row r="19918" spans="1:3" x14ac:dyDescent="0.25">
      <c r="A19918">
        <v>16861</v>
      </c>
      <c r="B19918" s="1">
        <f>DATE(2046,3,1) + TIME(0,0,0)</f>
        <v>53387</v>
      </c>
      <c r="C19918">
        <v>38.663494110000002</v>
      </c>
    </row>
    <row r="19919" spans="1:3" x14ac:dyDescent="0.25">
      <c r="A19919">
        <v>16892</v>
      </c>
      <c r="B19919" s="1">
        <f>DATE(2046,4,1) + TIME(0,0,0)</f>
        <v>53418</v>
      </c>
      <c r="C19919">
        <v>38.667732239000003</v>
      </c>
    </row>
    <row r="19920" spans="1:3" x14ac:dyDescent="0.25">
      <c r="A19920">
        <v>16922</v>
      </c>
      <c r="B19920" s="1">
        <f>DATE(2046,5,1) + TIME(0,0,0)</f>
        <v>53448</v>
      </c>
      <c r="C19920">
        <v>38.671829224</v>
      </c>
    </row>
    <row r="19921" spans="1:3" x14ac:dyDescent="0.25">
      <c r="A19921">
        <v>16953</v>
      </c>
      <c r="B19921" s="1">
        <f>DATE(2046,6,1) + TIME(0,0,0)</f>
        <v>53479</v>
      </c>
      <c r="C19921">
        <v>38.676048279</v>
      </c>
    </row>
    <row r="19922" spans="1:3" x14ac:dyDescent="0.25">
      <c r="A19922">
        <v>16983</v>
      </c>
      <c r="B19922" s="1">
        <f>DATE(2046,7,1) + TIME(0,0,0)</f>
        <v>53509</v>
      </c>
      <c r="C19922">
        <v>38.680130005000002</v>
      </c>
    </row>
    <row r="19923" spans="1:3" x14ac:dyDescent="0.25">
      <c r="A19923">
        <v>17014</v>
      </c>
      <c r="B19923" s="1">
        <f>DATE(2046,8,1) + TIME(0,0,0)</f>
        <v>53540</v>
      </c>
      <c r="C19923">
        <v>38.684333801000001</v>
      </c>
    </row>
    <row r="19924" spans="1:3" x14ac:dyDescent="0.25">
      <c r="A19924">
        <v>17045</v>
      </c>
      <c r="B19924" s="1">
        <f>DATE(2046,9,1) + TIME(0,0,0)</f>
        <v>53571</v>
      </c>
      <c r="C19924">
        <v>38.688533782999997</v>
      </c>
    </row>
    <row r="19925" spans="1:3" x14ac:dyDescent="0.25">
      <c r="A19925">
        <v>17075</v>
      </c>
      <c r="B19925" s="1">
        <f>DATE(2046,10,1) + TIME(0,0,0)</f>
        <v>53601</v>
      </c>
      <c r="C19925">
        <v>38.692584990999997</v>
      </c>
    </row>
    <row r="19926" spans="1:3" x14ac:dyDescent="0.25">
      <c r="A19926">
        <v>17106</v>
      </c>
      <c r="B19926" s="1">
        <f>DATE(2046,11,1) + TIME(0,0,0)</f>
        <v>53632</v>
      </c>
      <c r="C19926">
        <v>38.696769713999998</v>
      </c>
    </row>
    <row r="19927" spans="1:3" x14ac:dyDescent="0.25">
      <c r="A19927">
        <v>17136</v>
      </c>
      <c r="B19927" s="1">
        <f>DATE(2046,12,1) + TIME(0,0,0)</f>
        <v>53662</v>
      </c>
      <c r="C19927">
        <v>38.700809479</v>
      </c>
    </row>
    <row r="19928" spans="1:3" x14ac:dyDescent="0.25">
      <c r="A19928">
        <v>17167</v>
      </c>
      <c r="B19928" s="1">
        <f>DATE(2047,1,1) + TIME(0,0,0)</f>
        <v>53693</v>
      </c>
      <c r="C19928">
        <v>38.704975128000001</v>
      </c>
    </row>
    <row r="19929" spans="1:3" x14ac:dyDescent="0.25">
      <c r="A19929">
        <v>17198</v>
      </c>
      <c r="B19929" s="1">
        <f>DATE(2047,2,1) + TIME(0,0,0)</f>
        <v>53724</v>
      </c>
      <c r="C19929">
        <v>38.709129333</v>
      </c>
    </row>
    <row r="19930" spans="1:3" x14ac:dyDescent="0.25">
      <c r="A19930">
        <v>17226</v>
      </c>
      <c r="B19930" s="1">
        <f>DATE(2047,3,1) + TIME(0,0,0)</f>
        <v>53752</v>
      </c>
      <c r="C19930">
        <v>38.712879180999998</v>
      </c>
    </row>
    <row r="19931" spans="1:3" x14ac:dyDescent="0.25">
      <c r="A19931">
        <v>17257</v>
      </c>
      <c r="B19931" s="1">
        <f>DATE(2047,4,1) + TIME(0,0,0)</f>
        <v>53783</v>
      </c>
      <c r="C19931">
        <v>38.717021942000002</v>
      </c>
    </row>
    <row r="19932" spans="1:3" x14ac:dyDescent="0.25">
      <c r="A19932">
        <v>17287</v>
      </c>
      <c r="B19932" s="1">
        <f>DATE(2047,5,1) + TIME(0,0,0)</f>
        <v>53813</v>
      </c>
      <c r="C19932">
        <v>38.721023559999999</v>
      </c>
    </row>
    <row r="19933" spans="1:3" x14ac:dyDescent="0.25">
      <c r="A19933">
        <v>17318</v>
      </c>
      <c r="B19933" s="1">
        <f>DATE(2047,6,1) + TIME(0,0,0)</f>
        <v>53844</v>
      </c>
      <c r="C19933">
        <v>38.725151062000002</v>
      </c>
    </row>
    <row r="19934" spans="1:3" x14ac:dyDescent="0.25">
      <c r="A19934">
        <v>17348</v>
      </c>
      <c r="B19934" s="1">
        <f>DATE(2047,7,1) + TIME(0,0,0)</f>
        <v>53874</v>
      </c>
      <c r="C19934">
        <v>38.729137420999997</v>
      </c>
    </row>
    <row r="19935" spans="1:3" x14ac:dyDescent="0.25">
      <c r="A19935">
        <v>17379</v>
      </c>
      <c r="B19935" s="1">
        <f>DATE(2047,8,1) + TIME(0,0,0)</f>
        <v>53905</v>
      </c>
      <c r="C19935">
        <v>38.733245850000003</v>
      </c>
    </row>
    <row r="19936" spans="1:3" x14ac:dyDescent="0.25">
      <c r="A19936">
        <v>17410</v>
      </c>
      <c r="B19936" s="1">
        <f>DATE(2047,9,1) + TIME(0,0,0)</f>
        <v>53936</v>
      </c>
      <c r="C19936">
        <v>38.737350464000002</v>
      </c>
    </row>
    <row r="19937" spans="1:3" x14ac:dyDescent="0.25">
      <c r="A19937">
        <v>17440</v>
      </c>
      <c r="B19937" s="1">
        <f>DATE(2047,10,1) + TIME(0,0,0)</f>
        <v>53966</v>
      </c>
      <c r="C19937">
        <v>38.741313933999997</v>
      </c>
    </row>
    <row r="19938" spans="1:3" x14ac:dyDescent="0.25">
      <c r="A19938">
        <v>17471</v>
      </c>
      <c r="B19938" s="1">
        <f>DATE(2047,11,1) + TIME(0,0,0)</f>
        <v>53997</v>
      </c>
      <c r="C19938">
        <v>38.745403289999999</v>
      </c>
    </row>
    <row r="19939" spans="1:3" x14ac:dyDescent="0.25">
      <c r="A19939">
        <v>17501</v>
      </c>
      <c r="B19939" s="1">
        <f>DATE(2047,12,1) + TIME(0,0,0)</f>
        <v>54027</v>
      </c>
      <c r="C19939">
        <v>38.749351501</v>
      </c>
    </row>
    <row r="19940" spans="1:3" x14ac:dyDescent="0.25">
      <c r="A19940">
        <v>17532</v>
      </c>
      <c r="B19940" s="1">
        <f>DATE(2048,1,1) + TIME(0,0,0)</f>
        <v>54058</v>
      </c>
      <c r="C19940">
        <v>38.753421783</v>
      </c>
    </row>
    <row r="19941" spans="1:3" x14ac:dyDescent="0.25">
      <c r="A19941">
        <v>17563</v>
      </c>
      <c r="B19941" s="1">
        <f>DATE(2048,2,1) + TIME(0,0,0)</f>
        <v>54089</v>
      </c>
      <c r="C19941">
        <v>38.757488250999998</v>
      </c>
    </row>
    <row r="19942" spans="1:3" x14ac:dyDescent="0.25">
      <c r="A19942">
        <v>17592</v>
      </c>
      <c r="B19942" s="1">
        <f>DATE(2048,3,1) + TIME(0,0,0)</f>
        <v>54118</v>
      </c>
      <c r="C19942">
        <v>38.761283874999997</v>
      </c>
    </row>
    <row r="19943" spans="1:3" x14ac:dyDescent="0.25">
      <c r="A19943">
        <v>17623</v>
      </c>
      <c r="B19943" s="1">
        <f>DATE(2048,4,1) + TIME(0,0,0)</f>
        <v>54149</v>
      </c>
      <c r="C19943">
        <v>38.765335082999997</v>
      </c>
    </row>
    <row r="19944" spans="1:3" x14ac:dyDescent="0.25">
      <c r="A19944">
        <v>17653</v>
      </c>
      <c r="B19944" s="1">
        <f>DATE(2048,5,1) + TIME(0,0,0)</f>
        <v>54179</v>
      </c>
      <c r="C19944">
        <v>38.769245148000003</v>
      </c>
    </row>
    <row r="19945" spans="1:3" x14ac:dyDescent="0.25">
      <c r="A19945">
        <v>17684</v>
      </c>
      <c r="B19945" s="1">
        <f>DATE(2048,6,1) + TIME(0,0,0)</f>
        <v>54210</v>
      </c>
      <c r="C19945">
        <v>38.773277282999999</v>
      </c>
    </row>
    <row r="19946" spans="1:3" x14ac:dyDescent="0.25">
      <c r="A19946">
        <v>17714</v>
      </c>
      <c r="B19946" s="1">
        <f>DATE(2048,7,1) + TIME(0,0,0)</f>
        <v>54240</v>
      </c>
      <c r="C19946">
        <v>38.777172088999997</v>
      </c>
    </row>
    <row r="19947" spans="1:3" x14ac:dyDescent="0.25">
      <c r="A19947">
        <v>17745</v>
      </c>
      <c r="B19947" s="1">
        <f>DATE(2048,8,1) + TIME(0,0,0)</f>
        <v>54271</v>
      </c>
      <c r="C19947">
        <v>38.781188964999998</v>
      </c>
    </row>
    <row r="19948" spans="1:3" x14ac:dyDescent="0.25">
      <c r="A19948">
        <v>17776</v>
      </c>
      <c r="B19948" s="1">
        <f>DATE(2048,9,1) + TIME(0,0,0)</f>
        <v>54302</v>
      </c>
      <c r="C19948">
        <v>38.785198211999997</v>
      </c>
    </row>
    <row r="19949" spans="1:3" x14ac:dyDescent="0.25">
      <c r="A19949">
        <v>17806</v>
      </c>
      <c r="B19949" s="1">
        <f>DATE(2048,10,1) + TIME(0,0,0)</f>
        <v>54332</v>
      </c>
      <c r="C19949">
        <v>38.789066314999999</v>
      </c>
    </row>
    <row r="19950" spans="1:3" x14ac:dyDescent="0.25">
      <c r="A19950">
        <v>17837</v>
      </c>
      <c r="B19950" s="1">
        <f>DATE(2048,11,1) + TIME(0,0,0)</f>
        <v>54363</v>
      </c>
      <c r="C19950">
        <v>38.793060302999997</v>
      </c>
    </row>
    <row r="19951" spans="1:3" x14ac:dyDescent="0.25">
      <c r="A19951">
        <v>17867</v>
      </c>
      <c r="B19951" s="1">
        <f>DATE(2048,12,1) + TIME(0,0,0)</f>
        <v>54393</v>
      </c>
      <c r="C19951">
        <v>38.796913146999998</v>
      </c>
    </row>
    <row r="19952" spans="1:3" x14ac:dyDescent="0.25">
      <c r="A19952">
        <v>17898</v>
      </c>
      <c r="B19952" s="1">
        <f>DATE(2049,1,1) + TIME(0,0,0)</f>
        <v>54424</v>
      </c>
      <c r="C19952">
        <v>38.800888061999999</v>
      </c>
    </row>
    <row r="19953" spans="1:3" x14ac:dyDescent="0.25">
      <c r="A19953">
        <v>17929</v>
      </c>
      <c r="B19953" s="1">
        <f>DATE(2049,2,1) + TIME(0,0,0)</f>
        <v>54455</v>
      </c>
      <c r="C19953">
        <v>38.804855347</v>
      </c>
    </row>
    <row r="19954" spans="1:3" x14ac:dyDescent="0.25">
      <c r="A19954">
        <v>17957</v>
      </c>
      <c r="B19954" s="1">
        <f>DATE(2049,3,1) + TIME(0,0,0)</f>
        <v>54483</v>
      </c>
      <c r="C19954">
        <v>38.808429717999999</v>
      </c>
    </row>
    <row r="19955" spans="1:3" x14ac:dyDescent="0.25">
      <c r="A19955">
        <v>17988</v>
      </c>
      <c r="B19955" s="1">
        <f>DATE(2049,4,1) + TIME(0,0,0)</f>
        <v>54514</v>
      </c>
      <c r="C19955">
        <v>38.812381744</v>
      </c>
    </row>
    <row r="19956" spans="1:3" x14ac:dyDescent="0.25">
      <c r="A19956">
        <v>18018</v>
      </c>
      <c r="B19956" s="1">
        <f>DATE(2049,5,1) + TIME(0,0,0)</f>
        <v>54544</v>
      </c>
      <c r="C19956">
        <v>38.816200256000002</v>
      </c>
    </row>
    <row r="19957" spans="1:3" x14ac:dyDescent="0.25">
      <c r="A19957">
        <v>18049</v>
      </c>
      <c r="B19957" s="1">
        <f>DATE(2049,6,1) + TIME(0,0,0)</f>
        <v>54575</v>
      </c>
      <c r="C19957">
        <v>38.820133208999998</v>
      </c>
    </row>
    <row r="19958" spans="1:3" x14ac:dyDescent="0.25">
      <c r="A19958">
        <v>18079</v>
      </c>
      <c r="B19958" s="1">
        <f>DATE(2049,7,1) + TIME(0,0,0)</f>
        <v>54605</v>
      </c>
      <c r="C19958">
        <v>38.823936461999999</v>
      </c>
    </row>
    <row r="19959" spans="1:3" x14ac:dyDescent="0.25">
      <c r="A19959">
        <v>18110</v>
      </c>
      <c r="B19959" s="1">
        <f>DATE(2049,8,1) + TIME(0,0,0)</f>
        <v>54636</v>
      </c>
      <c r="C19959">
        <v>38.827857971</v>
      </c>
    </row>
    <row r="19960" spans="1:3" x14ac:dyDescent="0.25">
      <c r="A19960">
        <v>18141</v>
      </c>
      <c r="B19960" s="1">
        <f>DATE(2049,9,1) + TIME(0,0,0)</f>
        <v>54667</v>
      </c>
      <c r="C19960">
        <v>38.831768036</v>
      </c>
    </row>
    <row r="19961" spans="1:3" x14ac:dyDescent="0.25">
      <c r="A19961">
        <v>18171</v>
      </c>
      <c r="B19961" s="1">
        <f>DATE(2049,10,1) + TIME(0,0,0)</f>
        <v>54697</v>
      </c>
      <c r="C19961">
        <v>38.835548400999997</v>
      </c>
    </row>
    <row r="19962" spans="1:3" x14ac:dyDescent="0.25">
      <c r="A19962">
        <v>18202</v>
      </c>
      <c r="B19962" s="1">
        <f>DATE(2049,11,1) + TIME(0,0,0)</f>
        <v>54728</v>
      </c>
      <c r="C19962">
        <v>38.839447020999998</v>
      </c>
    </row>
    <row r="19963" spans="1:3" x14ac:dyDescent="0.25">
      <c r="A19963">
        <v>18232</v>
      </c>
      <c r="B19963" s="1">
        <f>DATE(2049,12,1) + TIME(0,0,0)</f>
        <v>54758</v>
      </c>
      <c r="C19963">
        <v>38.843212127999998</v>
      </c>
    </row>
    <row r="19964" spans="1:3" x14ac:dyDescent="0.25">
      <c r="A19964">
        <v>18263</v>
      </c>
      <c r="B19964" s="1">
        <f>DATE(2050,1,1) + TIME(0,0,0)</f>
        <v>54789</v>
      </c>
      <c r="C19964">
        <v>38.847095490000001</v>
      </c>
    </row>
    <row r="19966" spans="1:3" x14ac:dyDescent="0.25">
      <c r="A19966" t="s">
        <v>36</v>
      </c>
    </row>
    <row r="19968" spans="1:3" x14ac:dyDescent="0.25">
      <c r="A19968" t="s">
        <v>1</v>
      </c>
      <c r="B19968" t="s">
        <v>2</v>
      </c>
      <c r="C19968" t="s">
        <v>3</v>
      </c>
    </row>
    <row r="19969" spans="1:3" x14ac:dyDescent="0.25">
      <c r="A19969">
        <v>0</v>
      </c>
      <c r="B19969" s="1">
        <f>DATE(2000,1,1) + TIME(0,0,0)</f>
        <v>36526</v>
      </c>
      <c r="C19969">
        <v>0</v>
      </c>
    </row>
    <row r="19970" spans="1:3" x14ac:dyDescent="0.25">
      <c r="A19970">
        <v>31</v>
      </c>
      <c r="B19970" s="1">
        <f>DATE(2000,2,1) + TIME(0,0,0)</f>
        <v>36557</v>
      </c>
      <c r="C19970">
        <v>5.1588554381999998</v>
      </c>
    </row>
    <row r="19971" spans="1:3" x14ac:dyDescent="0.25">
      <c r="A19971">
        <v>60</v>
      </c>
      <c r="B19971" s="1">
        <f>DATE(2000,3,1) + TIME(0,0,0)</f>
        <v>36586</v>
      </c>
      <c r="C19971">
        <v>8.8747215271000002</v>
      </c>
    </row>
    <row r="19972" spans="1:3" x14ac:dyDescent="0.25">
      <c r="A19972">
        <v>91</v>
      </c>
      <c r="B19972" s="1">
        <f>DATE(2000,4,1) + TIME(0,0,0)</f>
        <v>36617</v>
      </c>
      <c r="C19972">
        <v>11.593488692999999</v>
      </c>
    </row>
    <row r="19973" spans="1:3" x14ac:dyDescent="0.25">
      <c r="A19973">
        <v>121</v>
      </c>
      <c r="B19973" s="1">
        <f>DATE(2000,5,1) + TIME(0,0,0)</f>
        <v>36647</v>
      </c>
      <c r="C19973">
        <v>13.483543396</v>
      </c>
    </row>
    <row r="19974" spans="1:3" x14ac:dyDescent="0.25">
      <c r="A19974">
        <v>152</v>
      </c>
      <c r="B19974" s="1">
        <f>DATE(2000,6,1) + TIME(0,0,0)</f>
        <v>36678</v>
      </c>
      <c r="C19974">
        <v>14.968052864000001</v>
      </c>
    </row>
    <row r="19975" spans="1:3" x14ac:dyDescent="0.25">
      <c r="A19975">
        <v>182</v>
      </c>
      <c r="B19975" s="1">
        <f>DATE(2000,7,1) + TIME(0,0,0)</f>
        <v>36708</v>
      </c>
      <c r="C19975">
        <v>16.194122314000001</v>
      </c>
    </row>
    <row r="19976" spans="1:3" x14ac:dyDescent="0.25">
      <c r="A19976">
        <v>213</v>
      </c>
      <c r="B19976" s="1">
        <f>DATE(2000,8,1) + TIME(0,0,0)</f>
        <v>36739</v>
      </c>
      <c r="C19976">
        <v>17.307138442999999</v>
      </c>
    </row>
    <row r="19977" spans="1:3" x14ac:dyDescent="0.25">
      <c r="A19977">
        <v>244</v>
      </c>
      <c r="B19977" s="1">
        <f>DATE(2000,9,1) + TIME(0,0,0)</f>
        <v>36770</v>
      </c>
      <c r="C19977">
        <v>18.302440643000001</v>
      </c>
    </row>
    <row r="19978" spans="1:3" x14ac:dyDescent="0.25">
      <c r="A19978">
        <v>274</v>
      </c>
      <c r="B19978" s="1">
        <f>DATE(2000,10,1) + TIME(0,0,0)</f>
        <v>36800</v>
      </c>
      <c r="C19978">
        <v>19.159496307000001</v>
      </c>
    </row>
    <row r="19979" spans="1:3" x14ac:dyDescent="0.25">
      <c r="A19979">
        <v>305</v>
      </c>
      <c r="B19979" s="1">
        <f>DATE(2000,11,1) + TIME(0,0,0)</f>
        <v>36831</v>
      </c>
      <c r="C19979">
        <v>19.914249420000001</v>
      </c>
    </row>
    <row r="19980" spans="1:3" x14ac:dyDescent="0.25">
      <c r="A19980">
        <v>335</v>
      </c>
      <c r="B19980" s="1">
        <f>DATE(2000,12,1) + TIME(0,0,0)</f>
        <v>36861</v>
      </c>
      <c r="C19980">
        <v>20.476644516</v>
      </c>
    </row>
    <row r="19981" spans="1:3" x14ac:dyDescent="0.25">
      <c r="A19981">
        <v>366</v>
      </c>
      <c r="B19981" s="1">
        <f>DATE(2001,1,1) + TIME(0,0,0)</f>
        <v>36892</v>
      </c>
      <c r="C19981">
        <v>20.958835602000001</v>
      </c>
    </row>
    <row r="19982" spans="1:3" x14ac:dyDescent="0.25">
      <c r="A19982">
        <v>397</v>
      </c>
      <c r="B19982" s="1">
        <f>DATE(2001,2,1) + TIME(0,0,0)</f>
        <v>36923</v>
      </c>
      <c r="C19982">
        <v>21.400829314999999</v>
      </c>
    </row>
    <row r="19983" spans="1:3" x14ac:dyDescent="0.25">
      <c r="A19983">
        <v>425</v>
      </c>
      <c r="B19983" s="1">
        <f>DATE(2001,3,1) + TIME(0,0,0)</f>
        <v>36951</v>
      </c>
      <c r="C19983">
        <v>21.773170471</v>
      </c>
    </row>
    <row r="19984" spans="1:3" x14ac:dyDescent="0.25">
      <c r="A19984">
        <v>456</v>
      </c>
      <c r="B19984" s="1">
        <f>DATE(2001,4,1) + TIME(0,0,0)</f>
        <v>36982</v>
      </c>
      <c r="C19984">
        <v>22.159481049</v>
      </c>
    </row>
    <row r="19985" spans="1:3" x14ac:dyDescent="0.25">
      <c r="A19985">
        <v>486</v>
      </c>
      <c r="B19985" s="1">
        <f>DATE(2001,5,1) + TIME(0,0,0)</f>
        <v>37012</v>
      </c>
      <c r="C19985">
        <v>22.510204314999999</v>
      </c>
    </row>
    <row r="19986" spans="1:3" x14ac:dyDescent="0.25">
      <c r="A19986">
        <v>517</v>
      </c>
      <c r="B19986" s="1">
        <f>DATE(2001,6,1) + TIME(0,0,0)</f>
        <v>37043</v>
      </c>
      <c r="C19986">
        <v>22.848686218000001</v>
      </c>
    </row>
    <row r="19987" spans="1:3" x14ac:dyDescent="0.25">
      <c r="A19987">
        <v>547</v>
      </c>
      <c r="B19987" s="1">
        <f>DATE(2001,7,1) + TIME(0,0,0)</f>
        <v>37073</v>
      </c>
      <c r="C19987">
        <v>23.152610779</v>
      </c>
    </row>
    <row r="19988" spans="1:3" x14ac:dyDescent="0.25">
      <c r="A19988">
        <v>578</v>
      </c>
      <c r="B19988" s="1">
        <f>DATE(2001,8,1) + TIME(0,0,0)</f>
        <v>37104</v>
      </c>
      <c r="C19988">
        <v>23.438579559000001</v>
      </c>
    </row>
    <row r="19989" spans="1:3" x14ac:dyDescent="0.25">
      <c r="A19989">
        <v>609</v>
      </c>
      <c r="B19989" s="1">
        <f>DATE(2001,9,1) + TIME(0,0,0)</f>
        <v>37135</v>
      </c>
      <c r="C19989">
        <v>23.697435379000002</v>
      </c>
    </row>
    <row r="19990" spans="1:3" x14ac:dyDescent="0.25">
      <c r="A19990">
        <v>639</v>
      </c>
      <c r="B19990" s="1">
        <f>DATE(2001,10,1) + TIME(0,0,0)</f>
        <v>37165</v>
      </c>
      <c r="C19990">
        <v>23.926546096999999</v>
      </c>
    </row>
    <row r="19991" spans="1:3" x14ac:dyDescent="0.25">
      <c r="A19991">
        <v>670</v>
      </c>
      <c r="B19991" s="1">
        <f>DATE(2001,11,1) + TIME(0,0,0)</f>
        <v>37196</v>
      </c>
      <c r="C19991">
        <v>24.145175934000001</v>
      </c>
    </row>
    <row r="19992" spans="1:3" x14ac:dyDescent="0.25">
      <c r="A19992">
        <v>700</v>
      </c>
      <c r="B19992" s="1">
        <f>DATE(2001,12,1) + TIME(0,0,0)</f>
        <v>37226</v>
      </c>
      <c r="C19992">
        <v>24.341413498000001</v>
      </c>
    </row>
    <row r="19993" spans="1:3" x14ac:dyDescent="0.25">
      <c r="A19993">
        <v>731</v>
      </c>
      <c r="B19993" s="1">
        <f>DATE(2002,1,1) + TIME(0,0,0)</f>
        <v>37257</v>
      </c>
      <c r="C19993">
        <v>24.530942917000001</v>
      </c>
    </row>
    <row r="19994" spans="1:3" x14ac:dyDescent="0.25">
      <c r="A19994">
        <v>762</v>
      </c>
      <c r="B19994" s="1">
        <f>DATE(2002,2,1) + TIME(0,0,0)</f>
        <v>37288</v>
      </c>
      <c r="C19994">
        <v>24.708982467999999</v>
      </c>
    </row>
    <row r="19995" spans="1:3" x14ac:dyDescent="0.25">
      <c r="A19995">
        <v>790</v>
      </c>
      <c r="B19995" s="1">
        <f>DATE(2002,3,1) + TIME(0,0,0)</f>
        <v>37316</v>
      </c>
      <c r="C19995">
        <v>24.860898972000001</v>
      </c>
    </row>
    <row r="19996" spans="1:3" x14ac:dyDescent="0.25">
      <c r="A19996">
        <v>821</v>
      </c>
      <c r="B19996" s="1">
        <f>DATE(2002,4,1) + TIME(0,0,0)</f>
        <v>37347</v>
      </c>
      <c r="C19996">
        <v>25.020576476999999</v>
      </c>
    </row>
    <row r="19997" spans="1:3" x14ac:dyDescent="0.25">
      <c r="A19997">
        <v>851</v>
      </c>
      <c r="B19997" s="1">
        <f>DATE(2002,5,1) + TIME(0,0,0)</f>
        <v>37377</v>
      </c>
      <c r="C19997">
        <v>25.16702652</v>
      </c>
    </row>
    <row r="19998" spans="1:3" x14ac:dyDescent="0.25">
      <c r="A19998">
        <v>882</v>
      </c>
      <c r="B19998" s="1">
        <f>DATE(2002,6,1) + TIME(0,0,0)</f>
        <v>37408</v>
      </c>
      <c r="C19998">
        <v>25.310960770000001</v>
      </c>
    </row>
    <row r="19999" spans="1:3" x14ac:dyDescent="0.25">
      <c r="A19999">
        <v>912</v>
      </c>
      <c r="B19999" s="1">
        <f>DATE(2002,7,1) + TIME(0,0,0)</f>
        <v>37438</v>
      </c>
      <c r="C19999">
        <v>25.444246291999999</v>
      </c>
    </row>
    <row r="20000" spans="1:3" x14ac:dyDescent="0.25">
      <c r="A20000">
        <v>943</v>
      </c>
      <c r="B20000" s="1">
        <f>DATE(2002,8,1) + TIME(0,0,0)</f>
        <v>37469</v>
      </c>
      <c r="C20000">
        <v>25.576541900999999</v>
      </c>
    </row>
    <row r="20001" spans="1:3" x14ac:dyDescent="0.25">
      <c r="A20001">
        <v>974</v>
      </c>
      <c r="B20001" s="1">
        <f>DATE(2002,9,1) + TIME(0,0,0)</f>
        <v>37500</v>
      </c>
      <c r="C20001">
        <v>25.703824997000002</v>
      </c>
    </row>
    <row r="20002" spans="1:3" x14ac:dyDescent="0.25">
      <c r="A20002">
        <v>1004</v>
      </c>
      <c r="B20002" s="1">
        <f>DATE(2002,10,1) + TIME(0,0,0)</f>
        <v>37530</v>
      </c>
      <c r="C20002">
        <v>25.822694777999999</v>
      </c>
    </row>
    <row r="20003" spans="1:3" x14ac:dyDescent="0.25">
      <c r="A20003">
        <v>1035</v>
      </c>
      <c r="B20003" s="1">
        <f>DATE(2002,11,1) + TIME(0,0,0)</f>
        <v>37561</v>
      </c>
      <c r="C20003">
        <v>25.94156456</v>
      </c>
    </row>
    <row r="20004" spans="1:3" x14ac:dyDescent="0.25">
      <c r="A20004">
        <v>1065</v>
      </c>
      <c r="B20004" s="1">
        <f>DATE(2002,12,1) + TIME(0,0,0)</f>
        <v>37591</v>
      </c>
      <c r="C20004">
        <v>26.052982329999999</v>
      </c>
    </row>
    <row r="20005" spans="1:3" x14ac:dyDescent="0.25">
      <c r="A20005">
        <v>1096</v>
      </c>
      <c r="B20005" s="1">
        <f>DATE(2003,1,1) + TIME(0,0,0)</f>
        <v>37622</v>
      </c>
      <c r="C20005">
        <v>26.164398193</v>
      </c>
    </row>
    <row r="20006" spans="1:3" x14ac:dyDescent="0.25">
      <c r="A20006">
        <v>1127</v>
      </c>
      <c r="B20006" s="1">
        <f>DATE(2003,2,1) + TIME(0,0,0)</f>
        <v>37653</v>
      </c>
      <c r="C20006">
        <v>26.271944046000002</v>
      </c>
    </row>
    <row r="20007" spans="1:3" x14ac:dyDescent="0.25">
      <c r="A20007">
        <v>1155</v>
      </c>
      <c r="B20007" s="1">
        <f>DATE(2003,3,1) + TIME(0,0,0)</f>
        <v>37681</v>
      </c>
      <c r="C20007">
        <v>26.365701675</v>
      </c>
    </row>
    <row r="20008" spans="1:3" x14ac:dyDescent="0.25">
      <c r="A20008">
        <v>1186</v>
      </c>
      <c r="B20008" s="1">
        <f>DATE(2003,4,1) + TIME(0,0,0)</f>
        <v>37712</v>
      </c>
      <c r="C20008">
        <v>26.465589522999998</v>
      </c>
    </row>
    <row r="20009" spans="1:3" x14ac:dyDescent="0.25">
      <c r="A20009">
        <v>1216</v>
      </c>
      <c r="B20009" s="1">
        <f>DATE(2003,5,1) + TIME(0,0,0)</f>
        <v>37742</v>
      </c>
      <c r="C20009">
        <v>26.558372498000001</v>
      </c>
    </row>
    <row r="20010" spans="1:3" x14ac:dyDescent="0.25">
      <c r="A20010">
        <v>1247</v>
      </c>
      <c r="B20010" s="1">
        <f>DATE(2003,6,1) + TIME(0,0,0)</f>
        <v>37773</v>
      </c>
      <c r="C20010">
        <v>26.650741577000002</v>
      </c>
    </row>
    <row r="20011" spans="1:3" x14ac:dyDescent="0.25">
      <c r="A20011">
        <v>1277</v>
      </c>
      <c r="B20011" s="1">
        <f>DATE(2003,7,1) + TIME(0,0,0)</f>
        <v>37803</v>
      </c>
      <c r="C20011">
        <v>26.737024306999999</v>
      </c>
    </row>
    <row r="20012" spans="1:3" x14ac:dyDescent="0.25">
      <c r="A20012">
        <v>1308</v>
      </c>
      <c r="B20012" s="1">
        <f>DATE(2003,8,1) + TIME(0,0,0)</f>
        <v>37834</v>
      </c>
      <c r="C20012">
        <v>26.822729111000001</v>
      </c>
    </row>
    <row r="20013" spans="1:3" x14ac:dyDescent="0.25">
      <c r="A20013">
        <v>1339</v>
      </c>
      <c r="B20013" s="1">
        <f>DATE(2003,9,1) + TIME(0,0,0)</f>
        <v>37865</v>
      </c>
      <c r="C20013">
        <v>26.904861449999999</v>
      </c>
    </row>
    <row r="20014" spans="1:3" x14ac:dyDescent="0.25">
      <c r="A20014">
        <v>1369</v>
      </c>
      <c r="B20014" s="1">
        <f>DATE(2003,10,1) + TIME(0,0,0)</f>
        <v>37895</v>
      </c>
      <c r="C20014">
        <v>26.980960845999999</v>
      </c>
    </row>
    <row r="20015" spans="1:3" x14ac:dyDescent="0.25">
      <c r="A20015">
        <v>1400</v>
      </c>
      <c r="B20015" s="1">
        <f>DATE(2003,11,1) + TIME(0,0,0)</f>
        <v>37926</v>
      </c>
      <c r="C20015">
        <v>27.056131362999999</v>
      </c>
    </row>
    <row r="20016" spans="1:3" x14ac:dyDescent="0.25">
      <c r="A20016">
        <v>1430</v>
      </c>
      <c r="B20016" s="1">
        <f>DATE(2003,12,1) + TIME(0,0,0)</f>
        <v>37956</v>
      </c>
      <c r="C20016">
        <v>27.126016617000001</v>
      </c>
    </row>
    <row r="20017" spans="1:3" x14ac:dyDescent="0.25">
      <c r="A20017">
        <v>1461</v>
      </c>
      <c r="B20017" s="1">
        <f>DATE(2004,1,1) + TIME(0,0,0)</f>
        <v>37987</v>
      </c>
      <c r="C20017">
        <v>27.195652008</v>
      </c>
    </row>
    <row r="20018" spans="1:3" x14ac:dyDescent="0.25">
      <c r="A20018">
        <v>1492</v>
      </c>
      <c r="B20018" s="1">
        <f>DATE(2004,2,1) + TIME(0,0,0)</f>
        <v>38018</v>
      </c>
      <c r="C20018">
        <v>27.262981414999999</v>
      </c>
    </row>
    <row r="20019" spans="1:3" x14ac:dyDescent="0.25">
      <c r="A20019">
        <v>1521</v>
      </c>
      <c r="B20019" s="1">
        <f>DATE(2004,3,1) + TIME(0,0,0)</f>
        <v>38047</v>
      </c>
      <c r="C20019">
        <v>27.324184418000002</v>
      </c>
    </row>
    <row r="20020" spans="1:3" x14ac:dyDescent="0.25">
      <c r="A20020">
        <v>1552</v>
      </c>
      <c r="B20020" s="1">
        <f>DATE(2004,4,1) + TIME(0,0,0)</f>
        <v>38078</v>
      </c>
      <c r="C20020">
        <v>27.387950897</v>
      </c>
    </row>
    <row r="20021" spans="1:3" x14ac:dyDescent="0.25">
      <c r="A20021">
        <v>1582</v>
      </c>
      <c r="B20021" s="1">
        <f>DATE(2004,5,1) + TIME(0,0,0)</f>
        <v>38108</v>
      </c>
      <c r="C20021">
        <v>27.448198317999999</v>
      </c>
    </row>
    <row r="20022" spans="1:3" x14ac:dyDescent="0.25">
      <c r="A20022">
        <v>1613</v>
      </c>
      <c r="B20022" s="1">
        <f>DATE(2004,6,1) + TIME(0,0,0)</f>
        <v>38139</v>
      </c>
      <c r="C20022">
        <v>27.509075164999999</v>
      </c>
    </row>
    <row r="20023" spans="1:3" x14ac:dyDescent="0.25">
      <c r="A20023">
        <v>1643</v>
      </c>
      <c r="B20023" s="1">
        <f>DATE(2004,7,1) + TIME(0,0,0)</f>
        <v>38169</v>
      </c>
      <c r="C20023">
        <v>27.566751480000001</v>
      </c>
    </row>
    <row r="20024" spans="1:3" x14ac:dyDescent="0.25">
      <c r="A20024">
        <v>1674</v>
      </c>
      <c r="B20024" s="1">
        <f>DATE(2004,8,1) + TIME(0,0,0)</f>
        <v>38200</v>
      </c>
      <c r="C20024">
        <v>27.625146866000001</v>
      </c>
    </row>
    <row r="20025" spans="1:3" x14ac:dyDescent="0.25">
      <c r="A20025">
        <v>1705</v>
      </c>
      <c r="B20025" s="1">
        <f>DATE(2004,9,1) + TIME(0,0,0)</f>
        <v>38231</v>
      </c>
      <c r="C20025">
        <v>27.682447433</v>
      </c>
    </row>
    <row r="20026" spans="1:3" x14ac:dyDescent="0.25">
      <c r="A20026">
        <v>1735</v>
      </c>
      <c r="B20026" s="1">
        <f>DATE(2004,10,1) + TIME(0,0,0)</f>
        <v>38261</v>
      </c>
      <c r="C20026">
        <v>27.737155913999999</v>
      </c>
    </row>
    <row r="20027" spans="1:3" x14ac:dyDescent="0.25">
      <c r="A20027">
        <v>1766</v>
      </c>
      <c r="B20027" s="1">
        <f>DATE(2004,11,1) + TIME(0,0,0)</f>
        <v>38292</v>
      </c>
      <c r="C20027">
        <v>27.792924881000001</v>
      </c>
    </row>
    <row r="20028" spans="1:3" x14ac:dyDescent="0.25">
      <c r="A20028">
        <v>1796</v>
      </c>
      <c r="B20028" s="1">
        <f>DATE(2004,12,1) + TIME(0,0,0)</f>
        <v>38322</v>
      </c>
      <c r="C20028">
        <v>27.846160889</v>
      </c>
    </row>
    <row r="20029" spans="1:3" x14ac:dyDescent="0.25">
      <c r="A20029">
        <v>1827</v>
      </c>
      <c r="B20029" s="1">
        <f>DATE(2005,1,1) + TIME(0,0,0)</f>
        <v>38353</v>
      </c>
      <c r="C20029">
        <v>27.900447844999999</v>
      </c>
    </row>
    <row r="20030" spans="1:3" x14ac:dyDescent="0.25">
      <c r="A20030">
        <v>1858</v>
      </c>
      <c r="B20030" s="1">
        <f>DATE(2005,2,1) + TIME(0,0,0)</f>
        <v>38384</v>
      </c>
      <c r="C20030">
        <v>27.954034804999999</v>
      </c>
    </row>
    <row r="20031" spans="1:3" x14ac:dyDescent="0.25">
      <c r="A20031">
        <v>1886</v>
      </c>
      <c r="B20031" s="1">
        <f>DATE(2005,3,1) + TIME(0,0,0)</f>
        <v>38412</v>
      </c>
      <c r="C20031">
        <v>28.001861571999999</v>
      </c>
    </row>
    <row r="20032" spans="1:3" x14ac:dyDescent="0.25">
      <c r="A20032">
        <v>1917</v>
      </c>
      <c r="B20032" s="1">
        <f>DATE(2005,4,1) + TIME(0,0,0)</f>
        <v>38443</v>
      </c>
      <c r="C20032">
        <v>28.054201125999999</v>
      </c>
    </row>
    <row r="20033" spans="1:3" x14ac:dyDescent="0.25">
      <c r="A20033">
        <v>1947</v>
      </c>
      <c r="B20033" s="1">
        <f>DATE(2005,5,1) + TIME(0,0,0)</f>
        <v>38473</v>
      </c>
      <c r="C20033">
        <v>28.104261397999998</v>
      </c>
    </row>
    <row r="20034" spans="1:3" x14ac:dyDescent="0.25">
      <c r="A20034">
        <v>1978</v>
      </c>
      <c r="B20034" s="1">
        <f>DATE(2005,6,1) + TIME(0,0,0)</f>
        <v>38504</v>
      </c>
      <c r="C20034">
        <v>28.155397414999999</v>
      </c>
    </row>
    <row r="20035" spans="1:3" x14ac:dyDescent="0.25">
      <c r="A20035">
        <v>2008</v>
      </c>
      <c r="B20035" s="1">
        <f>DATE(2005,7,1) + TIME(0,0,0)</f>
        <v>38534</v>
      </c>
      <c r="C20035">
        <v>28.204332352000002</v>
      </c>
    </row>
    <row r="20036" spans="1:3" x14ac:dyDescent="0.25">
      <c r="A20036">
        <v>2039</v>
      </c>
      <c r="B20036" s="1">
        <f>DATE(2005,8,1) + TIME(0,0,0)</f>
        <v>38565</v>
      </c>
      <c r="C20036">
        <v>28.254339217999998</v>
      </c>
    </row>
    <row r="20037" spans="1:3" x14ac:dyDescent="0.25">
      <c r="A20037">
        <v>2070</v>
      </c>
      <c r="B20037" s="1">
        <f>DATE(2005,9,1) + TIME(0,0,0)</f>
        <v>38596</v>
      </c>
      <c r="C20037">
        <v>28.303798676</v>
      </c>
    </row>
    <row r="20038" spans="1:3" x14ac:dyDescent="0.25">
      <c r="A20038">
        <v>2100</v>
      </c>
      <c r="B20038" s="1">
        <f>DATE(2005,10,1) + TIME(0,0,0)</f>
        <v>38626</v>
      </c>
      <c r="C20038">
        <v>28.351160049000001</v>
      </c>
    </row>
    <row r="20039" spans="1:3" x14ac:dyDescent="0.25">
      <c r="A20039">
        <v>2131</v>
      </c>
      <c r="B20039" s="1">
        <f>DATE(2005,11,1) + TIME(0,0,0)</f>
        <v>38657</v>
      </c>
      <c r="C20039">
        <v>28.399597168</v>
      </c>
    </row>
    <row r="20040" spans="1:3" x14ac:dyDescent="0.25">
      <c r="A20040">
        <v>2161</v>
      </c>
      <c r="B20040" s="1">
        <f>DATE(2005,12,1) + TIME(0,0,0)</f>
        <v>38687</v>
      </c>
      <c r="C20040">
        <v>28.446004867999999</v>
      </c>
    </row>
    <row r="20041" spans="1:3" x14ac:dyDescent="0.25">
      <c r="A20041">
        <v>2192</v>
      </c>
      <c r="B20041" s="1">
        <f>DATE(2006,1,1) + TIME(0,0,0)</f>
        <v>38718</v>
      </c>
      <c r="C20041">
        <v>28.493516922000001</v>
      </c>
    </row>
    <row r="20042" spans="1:3" x14ac:dyDescent="0.25">
      <c r="A20042">
        <v>2223</v>
      </c>
      <c r="B20042" s="1">
        <f>DATE(2006,2,1) + TIME(0,0,0)</f>
        <v>38749</v>
      </c>
      <c r="C20042">
        <v>28.540616989</v>
      </c>
    </row>
    <row r="20043" spans="1:3" x14ac:dyDescent="0.25">
      <c r="A20043">
        <v>2251</v>
      </c>
      <c r="B20043" s="1">
        <f>DATE(2006,3,1) + TIME(0,0,0)</f>
        <v>38777</v>
      </c>
      <c r="C20043">
        <v>28.582836150999999</v>
      </c>
    </row>
    <row r="20044" spans="1:3" x14ac:dyDescent="0.25">
      <c r="A20044">
        <v>2282</v>
      </c>
      <c r="B20044" s="1">
        <f>DATE(2006,4,1) + TIME(0,0,0)</f>
        <v>38808</v>
      </c>
      <c r="C20044">
        <v>28.629249572999999</v>
      </c>
    </row>
    <row r="20045" spans="1:3" x14ac:dyDescent="0.25">
      <c r="A20045">
        <v>2312</v>
      </c>
      <c r="B20045" s="1">
        <f>DATE(2006,5,1) + TIME(0,0,0)</f>
        <v>38838</v>
      </c>
      <c r="C20045">
        <v>28.673860550000001</v>
      </c>
    </row>
    <row r="20046" spans="1:3" x14ac:dyDescent="0.25">
      <c r="A20046">
        <v>2343</v>
      </c>
      <c r="B20046" s="1">
        <f>DATE(2006,6,1) + TIME(0,0,0)</f>
        <v>38869</v>
      </c>
      <c r="C20046">
        <v>28.719648361000001</v>
      </c>
    </row>
    <row r="20047" spans="1:3" x14ac:dyDescent="0.25">
      <c r="A20047">
        <v>2373</v>
      </c>
      <c r="B20047" s="1">
        <f>DATE(2006,7,1) + TIME(0,0,0)</f>
        <v>38899</v>
      </c>
      <c r="C20047">
        <v>28.763681412</v>
      </c>
    </row>
    <row r="20048" spans="1:3" x14ac:dyDescent="0.25">
      <c r="A20048">
        <v>2404</v>
      </c>
      <c r="B20048" s="1">
        <f>DATE(2006,8,1) + TIME(0,0,0)</f>
        <v>38930</v>
      </c>
      <c r="C20048">
        <v>28.808897018</v>
      </c>
    </row>
    <row r="20049" spans="1:3" x14ac:dyDescent="0.25">
      <c r="A20049">
        <v>2435</v>
      </c>
      <c r="B20049" s="1">
        <f>DATE(2006,9,1) + TIME(0,0,0)</f>
        <v>38961</v>
      </c>
      <c r="C20049">
        <v>28.853809356999999</v>
      </c>
    </row>
    <row r="20050" spans="1:3" x14ac:dyDescent="0.25">
      <c r="A20050">
        <v>2465</v>
      </c>
      <c r="B20050" s="1">
        <f>DATE(2006,10,1) + TIME(0,0,0)</f>
        <v>38991</v>
      </c>
      <c r="C20050">
        <v>28.896942139</v>
      </c>
    </row>
    <row r="20051" spans="1:3" x14ac:dyDescent="0.25">
      <c r="A20051">
        <v>2496</v>
      </c>
      <c r="B20051" s="1">
        <f>DATE(2006,11,1) + TIME(0,0,0)</f>
        <v>39022</v>
      </c>
      <c r="C20051">
        <v>28.941135406000001</v>
      </c>
    </row>
    <row r="20052" spans="1:3" x14ac:dyDescent="0.25">
      <c r="A20052">
        <v>2526</v>
      </c>
      <c r="B20052" s="1">
        <f>DATE(2006,12,1) + TIME(0,0,0)</f>
        <v>39052</v>
      </c>
      <c r="C20052">
        <v>28.983530044999998</v>
      </c>
    </row>
    <row r="20053" spans="1:3" x14ac:dyDescent="0.25">
      <c r="A20053">
        <v>2557</v>
      </c>
      <c r="B20053" s="1">
        <f>DATE(2007,1,1) + TIME(0,0,0)</f>
        <v>39083</v>
      </c>
      <c r="C20053">
        <v>29.026939391999999</v>
      </c>
    </row>
    <row r="20054" spans="1:3" x14ac:dyDescent="0.25">
      <c r="A20054">
        <v>2588</v>
      </c>
      <c r="B20054" s="1">
        <f>DATE(2007,2,1) + TIME(0,0,0)</f>
        <v>39114</v>
      </c>
      <c r="C20054">
        <v>29.069911956999999</v>
      </c>
    </row>
    <row r="20055" spans="1:3" x14ac:dyDescent="0.25">
      <c r="A20055">
        <v>2616</v>
      </c>
      <c r="B20055" s="1">
        <f>DATE(2007,3,1) + TIME(0,0,0)</f>
        <v>39142</v>
      </c>
      <c r="C20055">
        <v>29.108381270999999</v>
      </c>
    </row>
    <row r="20056" spans="1:3" x14ac:dyDescent="0.25">
      <c r="A20056">
        <v>2647</v>
      </c>
      <c r="B20056" s="1">
        <f>DATE(2007,4,1) + TIME(0,0,0)</f>
        <v>39173</v>
      </c>
      <c r="C20056">
        <v>29.150556563999999</v>
      </c>
    </row>
    <row r="20057" spans="1:3" x14ac:dyDescent="0.25">
      <c r="A20057">
        <v>2677</v>
      </c>
      <c r="B20057" s="1">
        <f>DATE(2007,5,1) + TIME(0,0,0)</f>
        <v>39203</v>
      </c>
      <c r="C20057">
        <v>29.190961838</v>
      </c>
    </row>
    <row r="20058" spans="1:3" x14ac:dyDescent="0.25">
      <c r="A20058">
        <v>2708</v>
      </c>
      <c r="B20058" s="1">
        <f>DATE(2007,6,1) + TIME(0,0,0)</f>
        <v>39234</v>
      </c>
      <c r="C20058">
        <v>29.232212066999999</v>
      </c>
    </row>
    <row r="20059" spans="1:3" x14ac:dyDescent="0.25">
      <c r="A20059">
        <v>2738</v>
      </c>
      <c r="B20059" s="1">
        <f>DATE(2007,7,1) + TIME(0,0,0)</f>
        <v>39264</v>
      </c>
      <c r="C20059">
        <v>29.272010803000001</v>
      </c>
    </row>
    <row r="20060" spans="1:3" x14ac:dyDescent="0.25">
      <c r="A20060">
        <v>2769</v>
      </c>
      <c r="B20060" s="1">
        <f>DATE(2007,8,1) + TIME(0,0,0)</f>
        <v>39295</v>
      </c>
      <c r="C20060">
        <v>29.312482834000001</v>
      </c>
    </row>
    <row r="20061" spans="1:3" x14ac:dyDescent="0.25">
      <c r="A20061">
        <v>2800</v>
      </c>
      <c r="B20061" s="1">
        <f>DATE(2007,9,1) + TIME(0,0,0)</f>
        <v>39326</v>
      </c>
      <c r="C20061">
        <v>29.352626801</v>
      </c>
    </row>
    <row r="20062" spans="1:3" x14ac:dyDescent="0.25">
      <c r="A20062">
        <v>2830</v>
      </c>
      <c r="B20062" s="1">
        <f>DATE(2007,10,1) + TIME(0,0,0)</f>
        <v>39356</v>
      </c>
      <c r="C20062">
        <v>29.391038895000001</v>
      </c>
    </row>
    <row r="20063" spans="1:3" x14ac:dyDescent="0.25">
      <c r="A20063">
        <v>2861</v>
      </c>
      <c r="B20063" s="1">
        <f>DATE(2007,11,1) + TIME(0,0,0)</f>
        <v>39387</v>
      </c>
      <c r="C20063">
        <v>29.430360793999998</v>
      </c>
    </row>
    <row r="20064" spans="1:3" x14ac:dyDescent="0.25">
      <c r="A20064">
        <v>2891</v>
      </c>
      <c r="B20064" s="1">
        <f>DATE(2007,12,1) + TIME(0,0,0)</f>
        <v>39417</v>
      </c>
      <c r="C20064">
        <v>29.468065262</v>
      </c>
    </row>
    <row r="20065" spans="1:3" x14ac:dyDescent="0.25">
      <c r="A20065">
        <v>2922</v>
      </c>
      <c r="B20065" s="1">
        <f>DATE(2008,1,1) + TIME(0,0,0)</f>
        <v>39448</v>
      </c>
      <c r="C20065">
        <v>29.506536484000002</v>
      </c>
    </row>
    <row r="20066" spans="1:3" x14ac:dyDescent="0.25">
      <c r="A20066">
        <v>2953</v>
      </c>
      <c r="B20066" s="1">
        <f>DATE(2008,2,1) + TIME(0,0,0)</f>
        <v>39479</v>
      </c>
      <c r="C20066">
        <v>29.544733047000001</v>
      </c>
    </row>
    <row r="20067" spans="1:3" x14ac:dyDescent="0.25">
      <c r="A20067">
        <v>2982</v>
      </c>
      <c r="B20067" s="1">
        <f>DATE(2008,3,1) + TIME(0,0,0)</f>
        <v>39508</v>
      </c>
      <c r="C20067">
        <v>29.580120087000001</v>
      </c>
    </row>
    <row r="20068" spans="1:3" x14ac:dyDescent="0.25">
      <c r="A20068">
        <v>3013</v>
      </c>
      <c r="B20068" s="1">
        <f>DATE(2008,4,1) + TIME(0,0,0)</f>
        <v>39539</v>
      </c>
      <c r="C20068">
        <v>29.617635727</v>
      </c>
    </row>
    <row r="20069" spans="1:3" x14ac:dyDescent="0.25">
      <c r="A20069">
        <v>3043</v>
      </c>
      <c r="B20069" s="1">
        <f>DATE(2008,5,1) + TIME(0,0,0)</f>
        <v>39569</v>
      </c>
      <c r="C20069">
        <v>29.653657913</v>
      </c>
    </row>
    <row r="20070" spans="1:3" x14ac:dyDescent="0.25">
      <c r="A20070">
        <v>3074</v>
      </c>
      <c r="B20070" s="1">
        <f>DATE(2008,6,1) + TIME(0,0,0)</f>
        <v>39600</v>
      </c>
      <c r="C20070">
        <v>29.690366744999999</v>
      </c>
    </row>
    <row r="20071" spans="1:3" x14ac:dyDescent="0.25">
      <c r="A20071">
        <v>3104</v>
      </c>
      <c r="B20071" s="1">
        <f>DATE(2008,7,1) + TIME(0,0,0)</f>
        <v>39630</v>
      </c>
      <c r="C20071">
        <v>29.725727080999999</v>
      </c>
    </row>
    <row r="20072" spans="1:3" x14ac:dyDescent="0.25">
      <c r="A20072">
        <v>3135</v>
      </c>
      <c r="B20072" s="1">
        <f>DATE(2008,8,1) + TIME(0,0,0)</f>
        <v>39661</v>
      </c>
      <c r="C20072">
        <v>29.761964798000001</v>
      </c>
    </row>
    <row r="20073" spans="1:3" x14ac:dyDescent="0.25">
      <c r="A20073">
        <v>3166</v>
      </c>
      <c r="B20073" s="1">
        <f>DATE(2008,9,1) + TIME(0,0,0)</f>
        <v>39692</v>
      </c>
      <c r="C20073">
        <v>29.797948837</v>
      </c>
    </row>
    <row r="20074" spans="1:3" x14ac:dyDescent="0.25">
      <c r="A20074">
        <v>3196</v>
      </c>
      <c r="B20074" s="1">
        <f>DATE(2008,10,1) + TIME(0,0,0)</f>
        <v>39722</v>
      </c>
      <c r="C20074">
        <v>29.832216262999999</v>
      </c>
    </row>
    <row r="20075" spans="1:3" x14ac:dyDescent="0.25">
      <c r="A20075">
        <v>3227</v>
      </c>
      <c r="B20075" s="1">
        <f>DATE(2008,11,1) + TIME(0,0,0)</f>
        <v>39753</v>
      </c>
      <c r="C20075">
        <v>29.867551804000001</v>
      </c>
    </row>
    <row r="20076" spans="1:3" x14ac:dyDescent="0.25">
      <c r="A20076">
        <v>3257</v>
      </c>
      <c r="B20076" s="1">
        <f>DATE(2008,12,1) + TIME(0,0,0)</f>
        <v>39783</v>
      </c>
      <c r="C20076">
        <v>29.901496887</v>
      </c>
    </row>
    <row r="20077" spans="1:3" x14ac:dyDescent="0.25">
      <c r="A20077">
        <v>3288</v>
      </c>
      <c r="B20077" s="1">
        <f>DATE(2009,1,1) + TIME(0,0,0)</f>
        <v>39814</v>
      </c>
      <c r="C20077">
        <v>29.936374663999999</v>
      </c>
    </row>
    <row r="20078" spans="1:3" x14ac:dyDescent="0.25">
      <c r="A20078">
        <v>3319</v>
      </c>
      <c r="B20078" s="1">
        <f>DATE(2009,2,1) + TIME(0,0,0)</f>
        <v>39845</v>
      </c>
      <c r="C20078">
        <v>29.970724105999999</v>
      </c>
    </row>
    <row r="20079" spans="1:3" x14ac:dyDescent="0.25">
      <c r="A20079">
        <v>3347</v>
      </c>
      <c r="B20079" s="1">
        <f>DATE(2009,3,1) + TIME(0,0,0)</f>
        <v>39873</v>
      </c>
      <c r="C20079">
        <v>30.001747130999998</v>
      </c>
    </row>
    <row r="20080" spans="1:3" x14ac:dyDescent="0.25">
      <c r="A20080">
        <v>3378</v>
      </c>
      <c r="B20080" s="1">
        <f>DATE(2009,4,1) + TIME(0,0,0)</f>
        <v>39904</v>
      </c>
      <c r="C20080">
        <v>30.035707473999999</v>
      </c>
    </row>
    <row r="20081" spans="1:3" x14ac:dyDescent="0.25">
      <c r="A20081">
        <v>3408</v>
      </c>
      <c r="B20081" s="1">
        <f>DATE(2009,5,1) + TIME(0,0,0)</f>
        <v>39934</v>
      </c>
      <c r="C20081">
        <v>30.068452834999999</v>
      </c>
    </row>
    <row r="20082" spans="1:3" x14ac:dyDescent="0.25">
      <c r="A20082">
        <v>3439</v>
      </c>
      <c r="B20082" s="1">
        <f>DATE(2009,6,1) + TIME(0,0,0)</f>
        <v>39965</v>
      </c>
      <c r="C20082">
        <v>30.102373123</v>
      </c>
    </row>
    <row r="20083" spans="1:3" x14ac:dyDescent="0.25">
      <c r="A20083">
        <v>3469</v>
      </c>
      <c r="B20083" s="1">
        <f>DATE(2009,7,1) + TIME(0,0,0)</f>
        <v>39995</v>
      </c>
      <c r="C20083">
        <v>30.134668349999998</v>
      </c>
    </row>
    <row r="20084" spans="1:3" x14ac:dyDescent="0.25">
      <c r="A20084">
        <v>3500</v>
      </c>
      <c r="B20084" s="1">
        <f>DATE(2009,8,1) + TIME(0,0,0)</f>
        <v>40026</v>
      </c>
      <c r="C20084">
        <v>30.167713164999999</v>
      </c>
    </row>
    <row r="20085" spans="1:3" x14ac:dyDescent="0.25">
      <c r="A20085">
        <v>3531</v>
      </c>
      <c r="B20085" s="1">
        <f>DATE(2009,9,1) + TIME(0,0,0)</f>
        <v>40057</v>
      </c>
      <c r="C20085">
        <v>30.200674057000001</v>
      </c>
    </row>
    <row r="20086" spans="1:3" x14ac:dyDescent="0.25">
      <c r="A20086">
        <v>3561</v>
      </c>
      <c r="B20086" s="1">
        <f>DATE(2009,10,1) + TIME(0,0,0)</f>
        <v>40087</v>
      </c>
      <c r="C20086">
        <v>30.232673644999998</v>
      </c>
    </row>
    <row r="20087" spans="1:3" x14ac:dyDescent="0.25">
      <c r="A20087">
        <v>3592</v>
      </c>
      <c r="B20087" s="1">
        <f>DATE(2009,11,1) + TIME(0,0,0)</f>
        <v>40118</v>
      </c>
      <c r="C20087">
        <v>30.265203476</v>
      </c>
    </row>
    <row r="20088" spans="1:3" x14ac:dyDescent="0.25">
      <c r="A20088">
        <v>3622</v>
      </c>
      <c r="B20088" s="1">
        <f>DATE(2009,12,1) + TIME(0,0,0)</f>
        <v>40148</v>
      </c>
      <c r="C20088">
        <v>30.296529769999999</v>
      </c>
    </row>
    <row r="20089" spans="1:3" x14ac:dyDescent="0.25">
      <c r="A20089">
        <v>3653</v>
      </c>
      <c r="B20089" s="1">
        <f>DATE(2010,1,1) + TIME(0,0,0)</f>
        <v>40179</v>
      </c>
      <c r="C20089">
        <v>30.328725814999999</v>
      </c>
    </row>
    <row r="20090" spans="1:3" x14ac:dyDescent="0.25">
      <c r="A20090">
        <v>3684</v>
      </c>
      <c r="B20090" s="1">
        <f>DATE(2010,2,1) + TIME(0,0,0)</f>
        <v>40210</v>
      </c>
      <c r="C20090">
        <v>30.360757828000001</v>
      </c>
    </row>
    <row r="20091" spans="1:3" x14ac:dyDescent="0.25">
      <c r="A20091">
        <v>3712</v>
      </c>
      <c r="B20091" s="1">
        <f>DATE(2010,3,1) + TIME(0,0,0)</f>
        <v>40238</v>
      </c>
      <c r="C20091">
        <v>30.389535903999999</v>
      </c>
    </row>
    <row r="20092" spans="1:3" x14ac:dyDescent="0.25">
      <c r="A20092">
        <v>3743</v>
      </c>
      <c r="B20092" s="1">
        <f>DATE(2010,4,1) + TIME(0,0,0)</f>
        <v>40269</v>
      </c>
      <c r="C20092">
        <v>30.421075820999999</v>
      </c>
    </row>
    <row r="20093" spans="1:3" x14ac:dyDescent="0.25">
      <c r="A20093">
        <v>3773</v>
      </c>
      <c r="B20093" s="1">
        <f>DATE(2010,5,1) + TIME(0,0,0)</f>
        <v>40299</v>
      </c>
      <c r="C20093">
        <v>30.451433181999999</v>
      </c>
    </row>
    <row r="20094" spans="1:3" x14ac:dyDescent="0.25">
      <c r="A20094">
        <v>3804</v>
      </c>
      <c r="B20094" s="1">
        <f>DATE(2010,6,1) + TIME(0,0,0)</f>
        <v>40330</v>
      </c>
      <c r="C20094">
        <v>30.482660293999999</v>
      </c>
    </row>
    <row r="20095" spans="1:3" x14ac:dyDescent="0.25">
      <c r="A20095">
        <v>3834</v>
      </c>
      <c r="B20095" s="1">
        <f>DATE(2010,7,1) + TIME(0,0,0)</f>
        <v>40360</v>
      </c>
      <c r="C20095">
        <v>30.512731552000002</v>
      </c>
    </row>
    <row r="20096" spans="1:3" x14ac:dyDescent="0.25">
      <c r="A20096">
        <v>3865</v>
      </c>
      <c r="B20096" s="1">
        <f>DATE(2010,8,1) + TIME(0,0,0)</f>
        <v>40391</v>
      </c>
      <c r="C20096">
        <v>30.543685913000001</v>
      </c>
    </row>
    <row r="20097" spans="1:3" x14ac:dyDescent="0.25">
      <c r="A20097">
        <v>3896</v>
      </c>
      <c r="B20097" s="1">
        <f>DATE(2010,9,1) + TIME(0,0,0)</f>
        <v>40422</v>
      </c>
      <c r="C20097">
        <v>30.574306488000001</v>
      </c>
    </row>
    <row r="20098" spans="1:3" x14ac:dyDescent="0.25">
      <c r="A20098">
        <v>3926</v>
      </c>
      <c r="B20098" s="1">
        <f>DATE(2010,10,1) + TIME(0,0,0)</f>
        <v>40452</v>
      </c>
      <c r="C20098">
        <v>30.603878021</v>
      </c>
    </row>
    <row r="20099" spans="1:3" x14ac:dyDescent="0.25">
      <c r="A20099">
        <v>3957</v>
      </c>
      <c r="B20099" s="1">
        <f>DATE(2010,11,1) + TIME(0,0,0)</f>
        <v>40483</v>
      </c>
      <c r="C20099">
        <v>30.633897781000002</v>
      </c>
    </row>
    <row r="20100" spans="1:3" x14ac:dyDescent="0.25">
      <c r="A20100">
        <v>3987</v>
      </c>
      <c r="B20100" s="1">
        <f>DATE(2010,12,1) + TIME(0,0,0)</f>
        <v>40513</v>
      </c>
      <c r="C20100">
        <v>30.663627625</v>
      </c>
    </row>
    <row r="20101" spans="1:3" x14ac:dyDescent="0.25">
      <c r="A20101">
        <v>4018</v>
      </c>
      <c r="B20101" s="1">
        <f>DATE(2011,1,1) + TIME(0,0,0)</f>
        <v>40544</v>
      </c>
      <c r="C20101">
        <v>30.693449019999999</v>
      </c>
    </row>
    <row r="20102" spans="1:3" x14ac:dyDescent="0.25">
      <c r="A20102">
        <v>4049</v>
      </c>
      <c r="B20102" s="1">
        <f>DATE(2011,2,1) + TIME(0,0,0)</f>
        <v>40575</v>
      </c>
      <c r="C20102">
        <v>30.723197936999998</v>
      </c>
    </row>
    <row r="20103" spans="1:3" x14ac:dyDescent="0.25">
      <c r="A20103">
        <v>4077</v>
      </c>
      <c r="B20103" s="1">
        <f>DATE(2011,3,1) + TIME(0,0,0)</f>
        <v>40603</v>
      </c>
      <c r="C20103">
        <v>30.749948501999999</v>
      </c>
    </row>
    <row r="20104" spans="1:3" x14ac:dyDescent="0.25">
      <c r="A20104">
        <v>4108</v>
      </c>
      <c r="B20104" s="1">
        <f>DATE(2011,4,1) + TIME(0,0,0)</f>
        <v>40634</v>
      </c>
      <c r="C20104">
        <v>30.779415131</v>
      </c>
    </row>
    <row r="20105" spans="1:3" x14ac:dyDescent="0.25">
      <c r="A20105">
        <v>4138</v>
      </c>
      <c r="B20105" s="1">
        <f>DATE(2011,5,1) + TIME(0,0,0)</f>
        <v>40664</v>
      </c>
      <c r="C20105">
        <v>30.807853698999999</v>
      </c>
    </row>
    <row r="20106" spans="1:3" x14ac:dyDescent="0.25">
      <c r="A20106">
        <v>4169</v>
      </c>
      <c r="B20106" s="1">
        <f>DATE(2011,6,1) + TIME(0,0,0)</f>
        <v>40695</v>
      </c>
      <c r="C20106">
        <v>30.837005614999999</v>
      </c>
    </row>
    <row r="20107" spans="1:3" x14ac:dyDescent="0.25">
      <c r="A20107">
        <v>4199</v>
      </c>
      <c r="B20107" s="1">
        <f>DATE(2011,7,1) + TIME(0,0,0)</f>
        <v>40725</v>
      </c>
      <c r="C20107">
        <v>30.864995956000001</v>
      </c>
    </row>
    <row r="20108" spans="1:3" x14ac:dyDescent="0.25">
      <c r="A20108">
        <v>4230</v>
      </c>
      <c r="B20108" s="1">
        <f>DATE(2011,8,1) + TIME(0,0,0)</f>
        <v>40756</v>
      </c>
      <c r="C20108">
        <v>30.894132614</v>
      </c>
    </row>
    <row r="20109" spans="1:3" x14ac:dyDescent="0.25">
      <c r="A20109">
        <v>4261</v>
      </c>
      <c r="B20109" s="1">
        <f>DATE(2011,9,1) + TIME(0,0,0)</f>
        <v>40787</v>
      </c>
      <c r="C20109">
        <v>30.922769547000001</v>
      </c>
    </row>
    <row r="20110" spans="1:3" x14ac:dyDescent="0.25">
      <c r="A20110">
        <v>4291</v>
      </c>
      <c r="B20110" s="1">
        <f>DATE(2011,10,1) + TIME(0,0,0)</f>
        <v>40817</v>
      </c>
      <c r="C20110">
        <v>30.950281143000002</v>
      </c>
    </row>
    <row r="20111" spans="1:3" x14ac:dyDescent="0.25">
      <c r="A20111">
        <v>4322</v>
      </c>
      <c r="B20111" s="1">
        <f>DATE(2011,11,1) + TIME(0,0,0)</f>
        <v>40848</v>
      </c>
      <c r="C20111">
        <v>30.978628158999999</v>
      </c>
    </row>
    <row r="20112" spans="1:3" x14ac:dyDescent="0.25">
      <c r="A20112">
        <v>4352</v>
      </c>
      <c r="B20112" s="1">
        <f>DATE(2011,12,1) + TIME(0,0,0)</f>
        <v>40878</v>
      </c>
      <c r="C20112">
        <v>31.005918503</v>
      </c>
    </row>
    <row r="20113" spans="1:3" x14ac:dyDescent="0.25">
      <c r="A20113">
        <v>4383</v>
      </c>
      <c r="B20113" s="1">
        <f>DATE(2012,1,1) + TIME(0,0,0)</f>
        <v>40909</v>
      </c>
      <c r="C20113">
        <v>31.033945083999999</v>
      </c>
    </row>
    <row r="20114" spans="1:3" x14ac:dyDescent="0.25">
      <c r="A20114">
        <v>4414</v>
      </c>
      <c r="B20114" s="1">
        <f>DATE(2012,2,1) + TIME(0,0,0)</f>
        <v>40940</v>
      </c>
      <c r="C20114">
        <v>31.061828612999999</v>
      </c>
    </row>
    <row r="20115" spans="1:3" x14ac:dyDescent="0.25">
      <c r="A20115">
        <v>4443</v>
      </c>
      <c r="B20115" s="1">
        <f>DATE(2012,3,1) + TIME(0,0,0)</f>
        <v>40969</v>
      </c>
      <c r="C20115">
        <v>31.087781906</v>
      </c>
    </row>
    <row r="20116" spans="1:3" x14ac:dyDescent="0.25">
      <c r="A20116">
        <v>4474</v>
      </c>
      <c r="B20116" s="1">
        <f>DATE(2012,4,1) + TIME(0,0,0)</f>
        <v>41000</v>
      </c>
      <c r="C20116">
        <v>31.115402222</v>
      </c>
    </row>
    <row r="20117" spans="1:3" x14ac:dyDescent="0.25">
      <c r="A20117">
        <v>4504</v>
      </c>
      <c r="B20117" s="1">
        <f>DATE(2012,5,1) + TIME(0,0,0)</f>
        <v>41030</v>
      </c>
      <c r="C20117">
        <v>31.142013550000001</v>
      </c>
    </row>
    <row r="20118" spans="1:3" x14ac:dyDescent="0.25">
      <c r="A20118">
        <v>4535</v>
      </c>
      <c r="B20118" s="1">
        <f>DATE(2012,6,1) + TIME(0,0,0)</f>
        <v>41061</v>
      </c>
      <c r="C20118">
        <v>31.169385909999999</v>
      </c>
    </row>
    <row r="20119" spans="1:3" x14ac:dyDescent="0.25">
      <c r="A20119">
        <v>4565</v>
      </c>
      <c r="B20119" s="1">
        <f>DATE(2012,7,1) + TIME(0,0,0)</f>
        <v>41091</v>
      </c>
      <c r="C20119">
        <v>31.195751189999999</v>
      </c>
    </row>
    <row r="20120" spans="1:3" x14ac:dyDescent="0.25">
      <c r="A20120">
        <v>4596</v>
      </c>
      <c r="B20120" s="1">
        <f>DATE(2012,8,1) + TIME(0,0,0)</f>
        <v>41122</v>
      </c>
      <c r="C20120">
        <v>31.222862244000002</v>
      </c>
    </row>
    <row r="20121" spans="1:3" x14ac:dyDescent="0.25">
      <c r="A20121">
        <v>4627</v>
      </c>
      <c r="B20121" s="1">
        <f>DATE(2012,9,1) + TIME(0,0,0)</f>
        <v>41153</v>
      </c>
      <c r="C20121">
        <v>31.249837875000001</v>
      </c>
    </row>
    <row r="20122" spans="1:3" x14ac:dyDescent="0.25">
      <c r="A20122">
        <v>4657</v>
      </c>
      <c r="B20122" s="1">
        <f>DATE(2012,10,1) + TIME(0,0,0)</f>
        <v>41183</v>
      </c>
      <c r="C20122">
        <v>31.275812149</v>
      </c>
    </row>
    <row r="20123" spans="1:3" x14ac:dyDescent="0.25">
      <c r="A20123">
        <v>4688</v>
      </c>
      <c r="B20123" s="1">
        <f>DATE(2012,11,1) + TIME(0,0,0)</f>
        <v>41214</v>
      </c>
      <c r="C20123">
        <v>31.302516937</v>
      </c>
    </row>
    <row r="20124" spans="1:3" x14ac:dyDescent="0.25">
      <c r="A20124">
        <v>4718</v>
      </c>
      <c r="B20124" s="1">
        <f>DATE(2012,12,1) + TIME(0,0,0)</f>
        <v>41244</v>
      </c>
      <c r="C20124">
        <v>31.328227996999999</v>
      </c>
    </row>
    <row r="20125" spans="1:3" x14ac:dyDescent="0.25">
      <c r="A20125">
        <v>4749</v>
      </c>
      <c r="B20125" s="1">
        <f>DATE(2013,1,1) + TIME(0,0,0)</f>
        <v>41275</v>
      </c>
      <c r="C20125">
        <v>31.354660033999998</v>
      </c>
    </row>
    <row r="20126" spans="1:3" x14ac:dyDescent="0.25">
      <c r="A20126">
        <v>4780</v>
      </c>
      <c r="B20126" s="1">
        <f>DATE(2013,2,1) + TIME(0,0,0)</f>
        <v>41306</v>
      </c>
      <c r="C20126">
        <v>31.380954742</v>
      </c>
    </row>
    <row r="20127" spans="1:3" x14ac:dyDescent="0.25">
      <c r="A20127">
        <v>4808</v>
      </c>
      <c r="B20127" s="1">
        <f>DATE(2013,3,1) + TIME(0,0,0)</f>
        <v>41334</v>
      </c>
      <c r="C20127">
        <v>31.404590606999999</v>
      </c>
    </row>
    <row r="20128" spans="1:3" x14ac:dyDescent="0.25">
      <c r="A20128">
        <v>4839</v>
      </c>
      <c r="B20128" s="1">
        <f>DATE(2013,4,1) + TIME(0,0,0)</f>
        <v>41365</v>
      </c>
      <c r="C20128">
        <v>31.430631638000001</v>
      </c>
    </row>
    <row r="20129" spans="1:3" x14ac:dyDescent="0.25">
      <c r="A20129">
        <v>4869</v>
      </c>
      <c r="B20129" s="1">
        <f>DATE(2013,5,1) + TIME(0,0,0)</f>
        <v>41395</v>
      </c>
      <c r="C20129">
        <v>31.45570755</v>
      </c>
    </row>
    <row r="20130" spans="1:3" x14ac:dyDescent="0.25">
      <c r="A20130">
        <v>4900</v>
      </c>
      <c r="B20130" s="1">
        <f>DATE(2013,6,1) + TIME(0,0,0)</f>
        <v>41426</v>
      </c>
      <c r="C20130">
        <v>31.481485367000001</v>
      </c>
    </row>
    <row r="20131" spans="1:3" x14ac:dyDescent="0.25">
      <c r="A20131">
        <v>4930</v>
      </c>
      <c r="B20131" s="1">
        <f>DATE(2013,7,1) + TIME(0,0,0)</f>
        <v>41456</v>
      </c>
      <c r="C20131">
        <v>31.506307602</v>
      </c>
    </row>
    <row r="20132" spans="1:3" x14ac:dyDescent="0.25">
      <c r="A20132">
        <v>4961</v>
      </c>
      <c r="B20132" s="1">
        <f>DATE(2013,8,1) + TIME(0,0,0)</f>
        <v>41487</v>
      </c>
      <c r="C20132">
        <v>31.531829834</v>
      </c>
    </row>
    <row r="20133" spans="1:3" x14ac:dyDescent="0.25">
      <c r="A20133">
        <v>4992</v>
      </c>
      <c r="B20133" s="1">
        <f>DATE(2013,9,1) + TIME(0,0,0)</f>
        <v>41518</v>
      </c>
      <c r="C20133">
        <v>31.557224273999999</v>
      </c>
    </row>
    <row r="20134" spans="1:3" x14ac:dyDescent="0.25">
      <c r="A20134">
        <v>5022</v>
      </c>
      <c r="B20134" s="1">
        <f>DATE(2013,10,1) + TIME(0,0,0)</f>
        <v>41548</v>
      </c>
      <c r="C20134">
        <v>31.581680297999998</v>
      </c>
    </row>
    <row r="20135" spans="1:3" x14ac:dyDescent="0.25">
      <c r="A20135">
        <v>5053</v>
      </c>
      <c r="B20135" s="1">
        <f>DATE(2013,11,1) + TIME(0,0,0)</f>
        <v>41579</v>
      </c>
      <c r="C20135">
        <v>31.60682869</v>
      </c>
    </row>
    <row r="20136" spans="1:3" x14ac:dyDescent="0.25">
      <c r="A20136">
        <v>5083</v>
      </c>
      <c r="B20136" s="1">
        <f>DATE(2013,12,1) + TIME(0,0,0)</f>
        <v>41609</v>
      </c>
      <c r="C20136">
        <v>31.63105011</v>
      </c>
    </row>
    <row r="20137" spans="1:3" x14ac:dyDescent="0.25">
      <c r="A20137">
        <v>5114</v>
      </c>
      <c r="B20137" s="1">
        <f>DATE(2014,1,1) + TIME(0,0,0)</f>
        <v>41640</v>
      </c>
      <c r="C20137">
        <v>31.655958175999999</v>
      </c>
    </row>
    <row r="20138" spans="1:3" x14ac:dyDescent="0.25">
      <c r="A20138">
        <v>5145</v>
      </c>
      <c r="B20138" s="1">
        <f>DATE(2014,2,1) + TIME(0,0,0)</f>
        <v>41671</v>
      </c>
      <c r="C20138">
        <v>31.680744171000001</v>
      </c>
    </row>
    <row r="20139" spans="1:3" x14ac:dyDescent="0.25">
      <c r="A20139">
        <v>5173</v>
      </c>
      <c r="B20139" s="1">
        <f>DATE(2014,3,1) + TIME(0,0,0)</f>
        <v>41699</v>
      </c>
      <c r="C20139">
        <v>31.703031540000001</v>
      </c>
    </row>
    <row r="20140" spans="1:3" x14ac:dyDescent="0.25">
      <c r="A20140">
        <v>5204</v>
      </c>
      <c r="B20140" s="1">
        <f>DATE(2014,4,1) + TIME(0,0,0)</f>
        <v>41730</v>
      </c>
      <c r="C20140">
        <v>31.727588654000002</v>
      </c>
    </row>
    <row r="20141" spans="1:3" x14ac:dyDescent="0.25">
      <c r="A20141">
        <v>5234</v>
      </c>
      <c r="B20141" s="1">
        <f>DATE(2014,5,1) + TIME(0,0,0)</f>
        <v>41760</v>
      </c>
      <c r="C20141">
        <v>31.751241684</v>
      </c>
    </row>
    <row r="20142" spans="1:3" x14ac:dyDescent="0.25">
      <c r="A20142">
        <v>5265</v>
      </c>
      <c r="B20142" s="1">
        <f>DATE(2014,6,1) + TIME(0,0,0)</f>
        <v>41791</v>
      </c>
      <c r="C20142">
        <v>31.775566100999999</v>
      </c>
    </row>
    <row r="20143" spans="1:3" x14ac:dyDescent="0.25">
      <c r="A20143">
        <v>5295</v>
      </c>
      <c r="B20143" s="1">
        <f>DATE(2014,7,1) + TIME(0,0,0)</f>
        <v>41821</v>
      </c>
      <c r="C20143">
        <v>31.798992157000001</v>
      </c>
    </row>
    <row r="20144" spans="1:3" x14ac:dyDescent="0.25">
      <c r="A20144">
        <v>5326</v>
      </c>
      <c r="B20144" s="1">
        <f>DATE(2014,8,1) + TIME(0,0,0)</f>
        <v>41852</v>
      </c>
      <c r="C20144">
        <v>31.82308197</v>
      </c>
    </row>
    <row r="20145" spans="1:3" x14ac:dyDescent="0.25">
      <c r="A20145">
        <v>5357</v>
      </c>
      <c r="B20145" s="1">
        <f>DATE(2014,9,1) + TIME(0,0,0)</f>
        <v>41883</v>
      </c>
      <c r="C20145">
        <v>31.847051619999998</v>
      </c>
    </row>
    <row r="20146" spans="1:3" x14ac:dyDescent="0.25">
      <c r="A20146">
        <v>5387</v>
      </c>
      <c r="B20146" s="1">
        <f>DATE(2014,10,1) + TIME(0,0,0)</f>
        <v>41913</v>
      </c>
      <c r="C20146">
        <v>31.870134354000001</v>
      </c>
    </row>
    <row r="20147" spans="1:3" x14ac:dyDescent="0.25">
      <c r="A20147">
        <v>5418</v>
      </c>
      <c r="B20147" s="1">
        <f>DATE(2014,11,1) + TIME(0,0,0)</f>
        <v>41944</v>
      </c>
      <c r="C20147">
        <v>31.893871307000001</v>
      </c>
    </row>
    <row r="20148" spans="1:3" x14ac:dyDescent="0.25">
      <c r="A20148">
        <v>5448</v>
      </c>
      <c r="B20148" s="1">
        <f>DATE(2014,12,1) + TIME(0,0,0)</f>
        <v>41974</v>
      </c>
      <c r="C20148">
        <v>31.916727066</v>
      </c>
    </row>
    <row r="20149" spans="1:3" x14ac:dyDescent="0.25">
      <c r="A20149">
        <v>5479</v>
      </c>
      <c r="B20149" s="1">
        <f>DATE(2015,1,1) + TIME(0,0,0)</f>
        <v>42005</v>
      </c>
      <c r="C20149">
        <v>31.940223694</v>
      </c>
    </row>
    <row r="20150" spans="1:3" x14ac:dyDescent="0.25">
      <c r="A20150">
        <v>5510</v>
      </c>
      <c r="B20150" s="1">
        <f>DATE(2015,2,1) + TIME(0,0,0)</f>
        <v>42036</v>
      </c>
      <c r="C20150">
        <v>31.963603973000001</v>
      </c>
    </row>
    <row r="20151" spans="1:3" x14ac:dyDescent="0.25">
      <c r="A20151">
        <v>5538</v>
      </c>
      <c r="B20151" s="1">
        <f>DATE(2015,3,1) + TIME(0,0,0)</f>
        <v>42064</v>
      </c>
      <c r="C20151">
        <v>31.984621048000001</v>
      </c>
    </row>
    <row r="20152" spans="1:3" x14ac:dyDescent="0.25">
      <c r="A20152">
        <v>5569</v>
      </c>
      <c r="B20152" s="1">
        <f>DATE(2015,4,1) + TIME(0,0,0)</f>
        <v>42095</v>
      </c>
      <c r="C20152">
        <v>32.007781981999997</v>
      </c>
    </row>
    <row r="20153" spans="1:3" x14ac:dyDescent="0.25">
      <c r="A20153">
        <v>5599</v>
      </c>
      <c r="B20153" s="1">
        <f>DATE(2015,5,1) + TIME(0,0,0)</f>
        <v>42125</v>
      </c>
      <c r="C20153">
        <v>32.030090332</v>
      </c>
    </row>
    <row r="20154" spans="1:3" x14ac:dyDescent="0.25">
      <c r="A20154">
        <v>5630</v>
      </c>
      <c r="B20154" s="1">
        <f>DATE(2015,6,1) + TIME(0,0,0)</f>
        <v>42156</v>
      </c>
      <c r="C20154">
        <v>32.053039550999998</v>
      </c>
    </row>
    <row r="20155" spans="1:3" x14ac:dyDescent="0.25">
      <c r="A20155">
        <v>5660</v>
      </c>
      <c r="B20155" s="1">
        <f>DATE(2015,7,1) + TIME(0,0,0)</f>
        <v>42186</v>
      </c>
      <c r="C20155">
        <v>32.075145720999998</v>
      </c>
    </row>
    <row r="20156" spans="1:3" x14ac:dyDescent="0.25">
      <c r="A20156">
        <v>5691</v>
      </c>
      <c r="B20156" s="1">
        <f>DATE(2015,8,1) + TIME(0,0,0)</f>
        <v>42217</v>
      </c>
      <c r="C20156">
        <v>32.097888947000001</v>
      </c>
    </row>
    <row r="20157" spans="1:3" x14ac:dyDescent="0.25">
      <c r="A20157">
        <v>5722</v>
      </c>
      <c r="B20157" s="1">
        <f>DATE(2015,9,1) + TIME(0,0,0)</f>
        <v>42248</v>
      </c>
      <c r="C20157">
        <v>32.120529175000001</v>
      </c>
    </row>
    <row r="20158" spans="1:3" x14ac:dyDescent="0.25">
      <c r="A20158">
        <v>5752</v>
      </c>
      <c r="B20158" s="1">
        <f>DATE(2015,10,1) + TIME(0,0,0)</f>
        <v>42278</v>
      </c>
      <c r="C20158">
        <v>32.142345427999999</v>
      </c>
    </row>
    <row r="20159" spans="1:3" x14ac:dyDescent="0.25">
      <c r="A20159">
        <v>5783</v>
      </c>
      <c r="B20159" s="1">
        <f>DATE(2015,11,1) + TIME(0,0,0)</f>
        <v>42309</v>
      </c>
      <c r="C20159">
        <v>32.164791106999999</v>
      </c>
    </row>
    <row r="20160" spans="1:3" x14ac:dyDescent="0.25">
      <c r="A20160">
        <v>5813</v>
      </c>
      <c r="B20160" s="1">
        <f>DATE(2015,12,1) + TIME(0,0,0)</f>
        <v>42339</v>
      </c>
      <c r="C20160">
        <v>32.186420441000003</v>
      </c>
    </row>
    <row r="20161" spans="1:3" x14ac:dyDescent="0.25">
      <c r="A20161">
        <v>5844</v>
      </c>
      <c r="B20161" s="1">
        <f>DATE(2016,1,1) + TIME(0,0,0)</f>
        <v>42370</v>
      </c>
      <c r="C20161">
        <v>32.208675384999999</v>
      </c>
    </row>
    <row r="20162" spans="1:3" x14ac:dyDescent="0.25">
      <c r="A20162">
        <v>5875</v>
      </c>
      <c r="B20162" s="1">
        <f>DATE(2016,2,1) + TIME(0,0,0)</f>
        <v>42401</v>
      </c>
      <c r="C20162">
        <v>32.230834960999999</v>
      </c>
    </row>
    <row r="20163" spans="1:3" x14ac:dyDescent="0.25">
      <c r="A20163">
        <v>5904</v>
      </c>
      <c r="B20163" s="1">
        <f>DATE(2016,3,1) + TIME(0,0,0)</f>
        <v>42430</v>
      </c>
      <c r="C20163">
        <v>32.251480102999999</v>
      </c>
    </row>
    <row r="20164" spans="1:3" x14ac:dyDescent="0.25">
      <c r="A20164">
        <v>5935</v>
      </c>
      <c r="B20164" s="1">
        <f>DATE(2016,4,1) + TIME(0,0,0)</f>
        <v>42461</v>
      </c>
      <c r="C20164">
        <v>32.273456572999997</v>
      </c>
    </row>
    <row r="20165" spans="1:3" x14ac:dyDescent="0.25">
      <c r="A20165">
        <v>5965</v>
      </c>
      <c r="B20165" s="1">
        <f>DATE(2016,5,1) + TIME(0,0,0)</f>
        <v>42491</v>
      </c>
      <c r="C20165">
        <v>32.294639586999999</v>
      </c>
    </row>
    <row r="20166" spans="1:3" x14ac:dyDescent="0.25">
      <c r="A20166">
        <v>5996</v>
      </c>
      <c r="B20166" s="1">
        <f>DATE(2016,6,1) + TIME(0,0,0)</f>
        <v>42522</v>
      </c>
      <c r="C20166">
        <v>32.316440581999998</v>
      </c>
    </row>
    <row r="20167" spans="1:3" x14ac:dyDescent="0.25">
      <c r="A20167">
        <v>6026</v>
      </c>
      <c r="B20167" s="1">
        <f>DATE(2016,7,1) + TIME(0,0,0)</f>
        <v>42552</v>
      </c>
      <c r="C20167">
        <v>32.337451934999997</v>
      </c>
    </row>
    <row r="20168" spans="1:3" x14ac:dyDescent="0.25">
      <c r="A20168">
        <v>6057</v>
      </c>
      <c r="B20168" s="1">
        <f>DATE(2016,8,1) + TIME(0,0,0)</f>
        <v>42583</v>
      </c>
      <c r="C20168">
        <v>32.359081267999997</v>
      </c>
    </row>
    <row r="20169" spans="1:3" x14ac:dyDescent="0.25">
      <c r="A20169">
        <v>6088</v>
      </c>
      <c r="B20169" s="1">
        <f>DATE(2016,9,1) + TIME(0,0,0)</f>
        <v>42614</v>
      </c>
      <c r="C20169">
        <v>32.380622864000003</v>
      </c>
    </row>
    <row r="20170" spans="1:3" x14ac:dyDescent="0.25">
      <c r="A20170">
        <v>6118</v>
      </c>
      <c r="B20170" s="1">
        <f>DATE(2016,10,1) + TIME(0,0,0)</f>
        <v>42644</v>
      </c>
      <c r="C20170">
        <v>32.401390075999998</v>
      </c>
    </row>
    <row r="20171" spans="1:3" x14ac:dyDescent="0.25">
      <c r="A20171">
        <v>6149</v>
      </c>
      <c r="B20171" s="1">
        <f>DATE(2016,11,1) + TIME(0,0,0)</f>
        <v>42675</v>
      </c>
      <c r="C20171">
        <v>32.422771453999999</v>
      </c>
    </row>
    <row r="20172" spans="1:3" x14ac:dyDescent="0.25">
      <c r="A20172">
        <v>6179</v>
      </c>
      <c r="B20172" s="1">
        <f>DATE(2016,12,1) + TIME(0,0,0)</f>
        <v>42705</v>
      </c>
      <c r="C20172">
        <v>32.443378447999997</v>
      </c>
    </row>
    <row r="20173" spans="1:3" x14ac:dyDescent="0.25">
      <c r="A20173">
        <v>6210</v>
      </c>
      <c r="B20173" s="1">
        <f>DATE(2017,1,1) + TIME(0,0,0)</f>
        <v>42736</v>
      </c>
      <c r="C20173">
        <v>32.464595795000001</v>
      </c>
    </row>
    <row r="20174" spans="1:3" x14ac:dyDescent="0.25">
      <c r="A20174">
        <v>6241</v>
      </c>
      <c r="B20174" s="1">
        <f>DATE(2017,2,1) + TIME(0,0,0)</f>
        <v>42767</v>
      </c>
      <c r="C20174">
        <v>32.485733031999999</v>
      </c>
    </row>
    <row r="20175" spans="1:3" x14ac:dyDescent="0.25">
      <c r="A20175">
        <v>6269</v>
      </c>
      <c r="B20175" s="1">
        <f>DATE(2017,3,1) + TIME(0,0,0)</f>
        <v>42795</v>
      </c>
      <c r="C20175">
        <v>32.504756927000003</v>
      </c>
    </row>
    <row r="20176" spans="1:3" x14ac:dyDescent="0.25">
      <c r="A20176">
        <v>6300</v>
      </c>
      <c r="B20176" s="1">
        <f>DATE(2017,4,1) + TIME(0,0,0)</f>
        <v>42826</v>
      </c>
      <c r="C20176">
        <v>32.525753021</v>
      </c>
    </row>
    <row r="20177" spans="1:3" x14ac:dyDescent="0.25">
      <c r="A20177">
        <v>6330</v>
      </c>
      <c r="B20177" s="1">
        <f>DATE(2017,5,1) + TIME(0,0,0)</f>
        <v>42856</v>
      </c>
      <c r="C20177">
        <v>32.546001433999997</v>
      </c>
    </row>
    <row r="20178" spans="1:3" x14ac:dyDescent="0.25">
      <c r="A20178">
        <v>6361</v>
      </c>
      <c r="B20178" s="1">
        <f>DATE(2017,6,1) + TIME(0,0,0)</f>
        <v>42887</v>
      </c>
      <c r="C20178">
        <v>32.566856383999998</v>
      </c>
    </row>
    <row r="20179" spans="1:3" x14ac:dyDescent="0.25">
      <c r="A20179">
        <v>6391</v>
      </c>
      <c r="B20179" s="1">
        <f>DATE(2017,7,1) + TIME(0,0,0)</f>
        <v>42917</v>
      </c>
      <c r="C20179">
        <v>32.586952209000003</v>
      </c>
    </row>
    <row r="20180" spans="1:3" x14ac:dyDescent="0.25">
      <c r="A20180">
        <v>6422</v>
      </c>
      <c r="B20180" s="1">
        <f>DATE(2017,8,1) + TIME(0,0,0)</f>
        <v>42948</v>
      </c>
      <c r="C20180">
        <v>32.607654572000001</v>
      </c>
    </row>
    <row r="20181" spans="1:3" x14ac:dyDescent="0.25">
      <c r="A20181">
        <v>6453</v>
      </c>
      <c r="B20181" s="1">
        <f>DATE(2017,9,1) + TIME(0,0,0)</f>
        <v>42979</v>
      </c>
      <c r="C20181">
        <v>32.628284454000003</v>
      </c>
    </row>
    <row r="20182" spans="1:3" x14ac:dyDescent="0.25">
      <c r="A20182">
        <v>6483</v>
      </c>
      <c r="B20182" s="1">
        <f>DATE(2017,10,1) + TIME(0,0,0)</f>
        <v>43009</v>
      </c>
      <c r="C20182">
        <v>32.648178100999999</v>
      </c>
    </row>
    <row r="20183" spans="1:3" x14ac:dyDescent="0.25">
      <c r="A20183">
        <v>6514</v>
      </c>
      <c r="B20183" s="1">
        <f>DATE(2017,11,1) + TIME(0,0,0)</f>
        <v>43040</v>
      </c>
      <c r="C20183">
        <v>32.66866684</v>
      </c>
    </row>
    <row r="20184" spans="1:3" x14ac:dyDescent="0.25">
      <c r="A20184">
        <v>6544</v>
      </c>
      <c r="B20184" s="1">
        <f>DATE(2017,12,1) + TIME(0,0,0)</f>
        <v>43070</v>
      </c>
      <c r="C20184">
        <v>32.688423157000003</v>
      </c>
    </row>
    <row r="20185" spans="1:3" x14ac:dyDescent="0.25">
      <c r="A20185">
        <v>6575</v>
      </c>
      <c r="B20185" s="1">
        <f>DATE(2018,1,1) + TIME(0,0,0)</f>
        <v>43101</v>
      </c>
      <c r="C20185">
        <v>32.708770752</v>
      </c>
    </row>
    <row r="20186" spans="1:3" x14ac:dyDescent="0.25">
      <c r="A20186">
        <v>6606</v>
      </c>
      <c r="B20186" s="1">
        <f>DATE(2018,2,1) + TIME(0,0,0)</f>
        <v>43132</v>
      </c>
      <c r="C20186">
        <v>32.729045868</v>
      </c>
    </row>
    <row r="20187" spans="1:3" x14ac:dyDescent="0.25">
      <c r="A20187">
        <v>6634</v>
      </c>
      <c r="B20187" s="1">
        <f>DATE(2018,3,1) + TIME(0,0,0)</f>
        <v>43160</v>
      </c>
      <c r="C20187">
        <v>32.747299194</v>
      </c>
    </row>
    <row r="20188" spans="1:3" x14ac:dyDescent="0.25">
      <c r="A20188">
        <v>6665</v>
      </c>
      <c r="B20188" s="1">
        <f>DATE(2018,4,1) + TIME(0,0,0)</f>
        <v>43191</v>
      </c>
      <c r="C20188">
        <v>32.767429352000001</v>
      </c>
    </row>
    <row r="20189" spans="1:3" x14ac:dyDescent="0.25">
      <c r="A20189">
        <v>6695</v>
      </c>
      <c r="B20189" s="1">
        <f>DATE(2018,5,1) + TIME(0,0,0)</f>
        <v>43221</v>
      </c>
      <c r="C20189">
        <v>32.786842346</v>
      </c>
    </row>
    <row r="20190" spans="1:3" x14ac:dyDescent="0.25">
      <c r="A20190">
        <v>6726</v>
      </c>
      <c r="B20190" s="1">
        <f>DATE(2018,6,1) + TIME(0,0,0)</f>
        <v>43252</v>
      </c>
      <c r="C20190">
        <v>32.806831359999997</v>
      </c>
    </row>
    <row r="20191" spans="1:3" x14ac:dyDescent="0.25">
      <c r="A20191">
        <v>6756</v>
      </c>
      <c r="B20191" s="1">
        <f>DATE(2018,7,1) + TIME(0,0,0)</f>
        <v>43282</v>
      </c>
      <c r="C20191">
        <v>32.826114654999998</v>
      </c>
    </row>
    <row r="20192" spans="1:3" x14ac:dyDescent="0.25">
      <c r="A20192">
        <v>6787</v>
      </c>
      <c r="B20192" s="1">
        <f>DATE(2018,8,1) + TIME(0,0,0)</f>
        <v>43313</v>
      </c>
      <c r="C20192">
        <v>32.845977783000002</v>
      </c>
    </row>
    <row r="20193" spans="1:3" x14ac:dyDescent="0.25">
      <c r="A20193">
        <v>6818</v>
      </c>
      <c r="B20193" s="1">
        <f>DATE(2018,9,1) + TIME(0,0,0)</f>
        <v>43344</v>
      </c>
      <c r="C20193">
        <v>32.865779877000001</v>
      </c>
    </row>
    <row r="20194" spans="1:3" x14ac:dyDescent="0.25">
      <c r="A20194">
        <v>6848</v>
      </c>
      <c r="B20194" s="1">
        <f>DATE(2018,10,1) + TIME(0,0,0)</f>
        <v>43374</v>
      </c>
      <c r="C20194">
        <v>32.884887695000003</v>
      </c>
    </row>
    <row r="20195" spans="1:3" x14ac:dyDescent="0.25">
      <c r="A20195">
        <v>6879</v>
      </c>
      <c r="B20195" s="1">
        <f>DATE(2018,11,1) + TIME(0,0,0)</f>
        <v>43405</v>
      </c>
      <c r="C20195">
        <v>32.904579163000001</v>
      </c>
    </row>
    <row r="20196" spans="1:3" x14ac:dyDescent="0.25">
      <c r="A20196">
        <v>6909</v>
      </c>
      <c r="B20196" s="1">
        <f>DATE(2018,12,1) + TIME(0,0,0)</f>
        <v>43435</v>
      </c>
      <c r="C20196">
        <v>32.923580170000001</v>
      </c>
    </row>
    <row r="20197" spans="1:3" x14ac:dyDescent="0.25">
      <c r="A20197">
        <v>6940</v>
      </c>
      <c r="B20197" s="1">
        <f>DATE(2019,1,1) + TIME(0,0,0)</f>
        <v>43466</v>
      </c>
      <c r="C20197">
        <v>32.943157196000001</v>
      </c>
    </row>
    <row r="20198" spans="1:3" x14ac:dyDescent="0.25">
      <c r="A20198">
        <v>6971</v>
      </c>
      <c r="B20198" s="1">
        <f>DATE(2019,2,1) + TIME(0,0,0)</f>
        <v>43497</v>
      </c>
      <c r="C20198">
        <v>32.962680816999999</v>
      </c>
    </row>
    <row r="20199" spans="1:3" x14ac:dyDescent="0.25">
      <c r="A20199">
        <v>6999</v>
      </c>
      <c r="B20199" s="1">
        <f>DATE(2019,3,1) + TIME(0,0,0)</f>
        <v>43525</v>
      </c>
      <c r="C20199">
        <v>32.980270386000001</v>
      </c>
    </row>
    <row r="20200" spans="1:3" x14ac:dyDescent="0.25">
      <c r="A20200">
        <v>7030</v>
      </c>
      <c r="B20200" s="1">
        <f>DATE(2019,4,1) + TIME(0,0,0)</f>
        <v>43556</v>
      </c>
      <c r="C20200">
        <v>32.99968338</v>
      </c>
    </row>
    <row r="20201" spans="1:3" x14ac:dyDescent="0.25">
      <c r="A20201">
        <v>7060</v>
      </c>
      <c r="B20201" s="1">
        <f>DATE(2019,5,1) + TIME(0,0,0)</f>
        <v>43586</v>
      </c>
      <c r="C20201">
        <v>33.018421173</v>
      </c>
    </row>
    <row r="20202" spans="1:3" x14ac:dyDescent="0.25">
      <c r="A20202">
        <v>7091</v>
      </c>
      <c r="B20202" s="1">
        <f>DATE(2019,6,1) + TIME(0,0,0)</f>
        <v>43617</v>
      </c>
      <c r="C20202">
        <v>33.037723540999998</v>
      </c>
    </row>
    <row r="20203" spans="1:3" x14ac:dyDescent="0.25">
      <c r="A20203">
        <v>7121</v>
      </c>
      <c r="B20203" s="1">
        <f>DATE(2019,7,1) + TIME(0,0,0)</f>
        <v>43647</v>
      </c>
      <c r="C20203">
        <v>33.056350707999997</v>
      </c>
    </row>
    <row r="20204" spans="1:3" x14ac:dyDescent="0.25">
      <c r="A20204">
        <v>7152</v>
      </c>
      <c r="B20204" s="1">
        <f>DATE(2019,8,1) + TIME(0,0,0)</f>
        <v>43678</v>
      </c>
      <c r="C20204">
        <v>33.07554245</v>
      </c>
    </row>
    <row r="20205" spans="1:3" x14ac:dyDescent="0.25">
      <c r="A20205">
        <v>7183</v>
      </c>
      <c r="B20205" s="1">
        <f>DATE(2019,9,1) + TIME(0,0,0)</f>
        <v>43709</v>
      </c>
      <c r="C20205">
        <v>33.094676970999998</v>
      </c>
    </row>
    <row r="20206" spans="1:3" x14ac:dyDescent="0.25">
      <c r="A20206">
        <v>7213</v>
      </c>
      <c r="B20206" s="1">
        <f>DATE(2019,10,1) + TIME(0,0,0)</f>
        <v>43739</v>
      </c>
      <c r="C20206">
        <v>33.113136292</v>
      </c>
    </row>
    <row r="20207" spans="1:3" x14ac:dyDescent="0.25">
      <c r="A20207">
        <v>7244</v>
      </c>
      <c r="B20207" s="1">
        <f>DATE(2019,11,1) + TIME(0,0,0)</f>
        <v>43770</v>
      </c>
      <c r="C20207">
        <v>33.132156371999997</v>
      </c>
    </row>
    <row r="20208" spans="1:3" x14ac:dyDescent="0.25">
      <c r="A20208">
        <v>7274</v>
      </c>
      <c r="B20208" s="1">
        <f>DATE(2019,12,1) + TIME(0,0,0)</f>
        <v>43800</v>
      </c>
      <c r="C20208">
        <v>33.150505066000001</v>
      </c>
    </row>
    <row r="20209" spans="1:3" x14ac:dyDescent="0.25">
      <c r="A20209">
        <v>7305</v>
      </c>
      <c r="B20209" s="1">
        <f>DATE(2020,1,1) + TIME(0,0,0)</f>
        <v>43831</v>
      </c>
      <c r="C20209">
        <v>33.169406891000001</v>
      </c>
    </row>
    <row r="20210" spans="1:3" x14ac:dyDescent="0.25">
      <c r="A20210">
        <v>7336</v>
      </c>
      <c r="B20210" s="1">
        <f>DATE(2020,2,1) + TIME(0,0,0)</f>
        <v>43862</v>
      </c>
      <c r="C20210">
        <v>33.188247681</v>
      </c>
    </row>
    <row r="20211" spans="1:3" x14ac:dyDescent="0.25">
      <c r="A20211">
        <v>7365</v>
      </c>
      <c r="B20211" s="1">
        <f>DATE(2020,3,1) + TIME(0,0,0)</f>
        <v>43891</v>
      </c>
      <c r="C20211">
        <v>33.205821991000001</v>
      </c>
    </row>
    <row r="20212" spans="1:3" x14ac:dyDescent="0.25">
      <c r="A20212">
        <v>7396</v>
      </c>
      <c r="B20212" s="1">
        <f>DATE(2020,4,1) + TIME(0,0,0)</f>
        <v>43922</v>
      </c>
      <c r="C20212">
        <v>33.224548339999998</v>
      </c>
    </row>
    <row r="20213" spans="1:3" x14ac:dyDescent="0.25">
      <c r="A20213">
        <v>7426</v>
      </c>
      <c r="B20213" s="1">
        <f>DATE(2020,5,1) + TIME(0,0,0)</f>
        <v>43952</v>
      </c>
      <c r="C20213">
        <v>33.242614746000001</v>
      </c>
    </row>
    <row r="20214" spans="1:3" x14ac:dyDescent="0.25">
      <c r="A20214">
        <v>7457</v>
      </c>
      <c r="B20214" s="1">
        <f>DATE(2020,6,1) + TIME(0,0,0)</f>
        <v>43983</v>
      </c>
      <c r="C20214">
        <v>33.261226653999998</v>
      </c>
    </row>
    <row r="20215" spans="1:3" x14ac:dyDescent="0.25">
      <c r="A20215">
        <v>7487</v>
      </c>
      <c r="B20215" s="1">
        <f>DATE(2020,7,1) + TIME(0,0,0)</f>
        <v>44013</v>
      </c>
      <c r="C20215">
        <v>33.279186248999999</v>
      </c>
    </row>
    <row r="20216" spans="1:3" x14ac:dyDescent="0.25">
      <c r="A20216">
        <v>7518</v>
      </c>
      <c r="B20216" s="1">
        <f>DATE(2020,8,1) + TIME(0,0,0)</f>
        <v>44044</v>
      </c>
      <c r="C20216">
        <v>33.297683716000002</v>
      </c>
    </row>
    <row r="20217" spans="1:3" x14ac:dyDescent="0.25">
      <c r="A20217">
        <v>7549</v>
      </c>
      <c r="B20217" s="1">
        <f>DATE(2020,9,1) + TIME(0,0,0)</f>
        <v>44075</v>
      </c>
      <c r="C20217">
        <v>33.316123961999999</v>
      </c>
    </row>
    <row r="20218" spans="1:3" x14ac:dyDescent="0.25">
      <c r="A20218">
        <v>7579</v>
      </c>
      <c r="B20218" s="1">
        <f>DATE(2020,10,1) + TIME(0,0,0)</f>
        <v>44105</v>
      </c>
      <c r="C20218">
        <v>33.333911895999996</v>
      </c>
    </row>
    <row r="20219" spans="1:3" x14ac:dyDescent="0.25">
      <c r="A20219">
        <v>7610</v>
      </c>
      <c r="B20219" s="1">
        <f>DATE(2020,11,1) + TIME(0,0,0)</f>
        <v>44136</v>
      </c>
      <c r="C20219">
        <v>33.352241515999999</v>
      </c>
    </row>
    <row r="20220" spans="1:3" x14ac:dyDescent="0.25">
      <c r="A20220">
        <v>7640</v>
      </c>
      <c r="B20220" s="1">
        <f>DATE(2020,12,1) + TIME(0,0,0)</f>
        <v>44166</v>
      </c>
      <c r="C20220">
        <v>33.369922637999998</v>
      </c>
    </row>
    <row r="20221" spans="1:3" x14ac:dyDescent="0.25">
      <c r="A20221">
        <v>7671</v>
      </c>
      <c r="B20221" s="1">
        <f>DATE(2021,1,1) + TIME(0,0,0)</f>
        <v>44197</v>
      </c>
      <c r="C20221">
        <v>33.388137817</v>
      </c>
    </row>
    <row r="20222" spans="1:3" x14ac:dyDescent="0.25">
      <c r="A20222">
        <v>7702</v>
      </c>
      <c r="B20222" s="1">
        <f>DATE(2021,2,1) + TIME(0,0,0)</f>
        <v>44228</v>
      </c>
      <c r="C20222">
        <v>33.406295776</v>
      </c>
    </row>
    <row r="20223" spans="1:3" x14ac:dyDescent="0.25">
      <c r="A20223">
        <v>7730</v>
      </c>
      <c r="B20223" s="1">
        <f>DATE(2021,3,1) + TIME(0,0,0)</f>
        <v>44256</v>
      </c>
      <c r="C20223">
        <v>33.422649384000003</v>
      </c>
    </row>
    <row r="20224" spans="1:3" x14ac:dyDescent="0.25">
      <c r="A20224">
        <v>7761</v>
      </c>
      <c r="B20224" s="1">
        <f>DATE(2021,4,1) + TIME(0,0,0)</f>
        <v>44287</v>
      </c>
      <c r="C20224">
        <v>33.440700530999997</v>
      </c>
    </row>
    <row r="20225" spans="1:3" x14ac:dyDescent="0.25">
      <c r="A20225">
        <v>7791</v>
      </c>
      <c r="B20225" s="1">
        <f>DATE(2021,5,1) + TIME(0,0,0)</f>
        <v>44317</v>
      </c>
      <c r="C20225">
        <v>33.458114623999997</v>
      </c>
    </row>
    <row r="20226" spans="1:3" x14ac:dyDescent="0.25">
      <c r="A20226">
        <v>7822</v>
      </c>
      <c r="B20226" s="1">
        <f>DATE(2021,6,1) + TIME(0,0,0)</f>
        <v>44348</v>
      </c>
      <c r="C20226">
        <v>33.476058960000003</v>
      </c>
    </row>
    <row r="20227" spans="1:3" x14ac:dyDescent="0.25">
      <c r="A20227">
        <v>7852</v>
      </c>
      <c r="B20227" s="1">
        <f>DATE(2021,7,1) + TIME(0,0,0)</f>
        <v>44378</v>
      </c>
      <c r="C20227">
        <v>33.493370056000003</v>
      </c>
    </row>
    <row r="20228" spans="1:3" x14ac:dyDescent="0.25">
      <c r="A20228">
        <v>7883</v>
      </c>
      <c r="B20228" s="1">
        <f>DATE(2021,8,1) + TIME(0,0,0)</f>
        <v>44409</v>
      </c>
      <c r="C20228">
        <v>33.511203766000001</v>
      </c>
    </row>
    <row r="20229" spans="1:3" x14ac:dyDescent="0.25">
      <c r="A20229">
        <v>7914</v>
      </c>
      <c r="B20229" s="1">
        <f>DATE(2021,9,1) + TIME(0,0,0)</f>
        <v>44440</v>
      </c>
      <c r="C20229">
        <v>33.528980255</v>
      </c>
    </row>
    <row r="20230" spans="1:3" x14ac:dyDescent="0.25">
      <c r="A20230">
        <v>7944</v>
      </c>
      <c r="B20230" s="1">
        <f>DATE(2021,10,1) + TIME(0,0,0)</f>
        <v>44470</v>
      </c>
      <c r="C20230">
        <v>33.546134948999999</v>
      </c>
    </row>
    <row r="20231" spans="1:3" x14ac:dyDescent="0.25">
      <c r="A20231">
        <v>7975</v>
      </c>
      <c r="B20231" s="1">
        <f>DATE(2021,11,1) + TIME(0,0,0)</f>
        <v>44501</v>
      </c>
      <c r="C20231">
        <v>33.563804626</v>
      </c>
    </row>
    <row r="20232" spans="1:3" x14ac:dyDescent="0.25">
      <c r="A20232">
        <v>8005</v>
      </c>
      <c r="B20232" s="1">
        <f>DATE(2021,12,1) + TIME(0,0,0)</f>
        <v>44531</v>
      </c>
      <c r="C20232">
        <v>33.580856322999999</v>
      </c>
    </row>
    <row r="20233" spans="1:3" x14ac:dyDescent="0.25">
      <c r="A20233">
        <v>8036</v>
      </c>
      <c r="B20233" s="1">
        <f>DATE(2022,1,1) + TIME(0,0,0)</f>
        <v>44562</v>
      </c>
      <c r="C20233">
        <v>33.598419188999998</v>
      </c>
    </row>
    <row r="20234" spans="1:3" x14ac:dyDescent="0.25">
      <c r="A20234">
        <v>8067</v>
      </c>
      <c r="B20234" s="1">
        <f>DATE(2022,2,1) + TIME(0,0,0)</f>
        <v>44593</v>
      </c>
      <c r="C20234">
        <v>33.615932465</v>
      </c>
    </row>
    <row r="20235" spans="1:3" x14ac:dyDescent="0.25">
      <c r="A20235">
        <v>8095</v>
      </c>
      <c r="B20235" s="1">
        <f>DATE(2022,3,1) + TIME(0,0,0)</f>
        <v>44621</v>
      </c>
      <c r="C20235">
        <v>33.631702423</v>
      </c>
    </row>
    <row r="20236" spans="1:3" x14ac:dyDescent="0.25">
      <c r="A20236">
        <v>8126</v>
      </c>
      <c r="B20236" s="1">
        <f>DATE(2022,4,1) + TIME(0,0,0)</f>
        <v>44652</v>
      </c>
      <c r="C20236">
        <v>33.649108886999997</v>
      </c>
    </row>
    <row r="20237" spans="1:3" x14ac:dyDescent="0.25">
      <c r="A20237">
        <v>8156</v>
      </c>
      <c r="B20237" s="1">
        <f>DATE(2022,5,1) + TIME(0,0,0)</f>
        <v>44682</v>
      </c>
      <c r="C20237">
        <v>33.665904998999999</v>
      </c>
    </row>
    <row r="20238" spans="1:3" x14ac:dyDescent="0.25">
      <c r="A20238">
        <v>8187</v>
      </c>
      <c r="B20238" s="1">
        <f>DATE(2022,6,1) + TIME(0,0,0)</f>
        <v>44713</v>
      </c>
      <c r="C20238">
        <v>33.683208466000004</v>
      </c>
    </row>
    <row r="20239" spans="1:3" x14ac:dyDescent="0.25">
      <c r="A20239">
        <v>8217</v>
      </c>
      <c r="B20239" s="1">
        <f>DATE(2022,7,1) + TIME(0,0,0)</f>
        <v>44743</v>
      </c>
      <c r="C20239">
        <v>33.699905395999998</v>
      </c>
    </row>
    <row r="20240" spans="1:3" x14ac:dyDescent="0.25">
      <c r="A20240">
        <v>8248</v>
      </c>
      <c r="B20240" s="1">
        <f>DATE(2022,8,1) + TIME(0,0,0)</f>
        <v>44774</v>
      </c>
      <c r="C20240">
        <v>33.717105865000001</v>
      </c>
    </row>
    <row r="20241" spans="1:3" x14ac:dyDescent="0.25">
      <c r="A20241">
        <v>8279</v>
      </c>
      <c r="B20241" s="1">
        <f>DATE(2022,9,1) + TIME(0,0,0)</f>
        <v>44805</v>
      </c>
      <c r="C20241">
        <v>33.734252929999997</v>
      </c>
    </row>
    <row r="20242" spans="1:3" x14ac:dyDescent="0.25">
      <c r="A20242">
        <v>8309</v>
      </c>
      <c r="B20242" s="1">
        <f>DATE(2022,10,1) + TIME(0,0,0)</f>
        <v>44835</v>
      </c>
      <c r="C20242">
        <v>33.750801086000003</v>
      </c>
    </row>
    <row r="20243" spans="1:3" x14ac:dyDescent="0.25">
      <c r="A20243">
        <v>8340</v>
      </c>
      <c r="B20243" s="1">
        <f>DATE(2022,11,1) + TIME(0,0,0)</f>
        <v>44866</v>
      </c>
      <c r="C20243">
        <v>33.767845154</v>
      </c>
    </row>
    <row r="20244" spans="1:3" x14ac:dyDescent="0.25">
      <c r="A20244">
        <v>8370</v>
      </c>
      <c r="B20244" s="1">
        <f>DATE(2022,12,1) + TIME(0,0,0)</f>
        <v>44896</v>
      </c>
      <c r="C20244">
        <v>33.784294127999999</v>
      </c>
    </row>
    <row r="20245" spans="1:3" x14ac:dyDescent="0.25">
      <c r="A20245">
        <v>8401</v>
      </c>
      <c r="B20245" s="1">
        <f>DATE(2023,1,1) + TIME(0,0,0)</f>
        <v>44927</v>
      </c>
      <c r="C20245">
        <v>33.801235198999997</v>
      </c>
    </row>
    <row r="20246" spans="1:3" x14ac:dyDescent="0.25">
      <c r="A20246">
        <v>8432</v>
      </c>
      <c r="B20246" s="1">
        <f>DATE(2023,2,1) + TIME(0,0,0)</f>
        <v>44958</v>
      </c>
      <c r="C20246">
        <v>33.818130492999998</v>
      </c>
    </row>
    <row r="20247" spans="1:3" x14ac:dyDescent="0.25">
      <c r="A20247">
        <v>8460</v>
      </c>
      <c r="B20247" s="1">
        <f>DATE(2023,3,1) + TIME(0,0,0)</f>
        <v>44986</v>
      </c>
      <c r="C20247">
        <v>33.833343505999999</v>
      </c>
    </row>
    <row r="20248" spans="1:3" x14ac:dyDescent="0.25">
      <c r="A20248">
        <v>8491</v>
      </c>
      <c r="B20248" s="1">
        <f>DATE(2023,4,1) + TIME(0,0,0)</f>
        <v>45017</v>
      </c>
      <c r="C20248">
        <v>33.850139618</v>
      </c>
    </row>
    <row r="20249" spans="1:3" x14ac:dyDescent="0.25">
      <c r="A20249">
        <v>8521</v>
      </c>
      <c r="B20249" s="1">
        <f>DATE(2023,5,1) + TIME(0,0,0)</f>
        <v>45047</v>
      </c>
      <c r="C20249">
        <v>33.866344452</v>
      </c>
    </row>
    <row r="20250" spans="1:3" x14ac:dyDescent="0.25">
      <c r="A20250">
        <v>8552</v>
      </c>
      <c r="B20250" s="1">
        <f>DATE(2023,6,1) + TIME(0,0,0)</f>
        <v>45078</v>
      </c>
      <c r="C20250">
        <v>33.883041382000002</v>
      </c>
    </row>
    <row r="20251" spans="1:3" x14ac:dyDescent="0.25">
      <c r="A20251">
        <v>8582</v>
      </c>
      <c r="B20251" s="1">
        <f>DATE(2023,7,1) + TIME(0,0,0)</f>
        <v>45108</v>
      </c>
      <c r="C20251">
        <v>33.899154662999997</v>
      </c>
    </row>
    <row r="20252" spans="1:3" x14ac:dyDescent="0.25">
      <c r="A20252">
        <v>8613</v>
      </c>
      <c r="B20252" s="1">
        <f>DATE(2023,8,1) + TIME(0,0,0)</f>
        <v>45139</v>
      </c>
      <c r="C20252">
        <v>33.915752411</v>
      </c>
    </row>
    <row r="20253" spans="1:3" x14ac:dyDescent="0.25">
      <c r="A20253">
        <v>8644</v>
      </c>
      <c r="B20253" s="1">
        <f>DATE(2023,9,1) + TIME(0,0,0)</f>
        <v>45170</v>
      </c>
      <c r="C20253">
        <v>33.932300568000002</v>
      </c>
    </row>
    <row r="20254" spans="1:3" x14ac:dyDescent="0.25">
      <c r="A20254">
        <v>8674</v>
      </c>
      <c r="B20254" s="1">
        <f>DATE(2023,10,1) + TIME(0,0,0)</f>
        <v>45200</v>
      </c>
      <c r="C20254">
        <v>33.948268890000001</v>
      </c>
    </row>
    <row r="20255" spans="1:3" x14ac:dyDescent="0.25">
      <c r="A20255">
        <v>8705</v>
      </c>
      <c r="B20255" s="1">
        <f>DATE(2023,11,1) + TIME(0,0,0)</f>
        <v>45231</v>
      </c>
      <c r="C20255">
        <v>33.964721679999997</v>
      </c>
    </row>
    <row r="20256" spans="1:3" x14ac:dyDescent="0.25">
      <c r="A20256">
        <v>8735</v>
      </c>
      <c r="B20256" s="1">
        <f>DATE(2023,12,1) + TIME(0,0,0)</f>
        <v>45261</v>
      </c>
      <c r="C20256">
        <v>33.980594635000003</v>
      </c>
    </row>
    <row r="20257" spans="1:3" x14ac:dyDescent="0.25">
      <c r="A20257">
        <v>8766</v>
      </c>
      <c r="B20257" s="1">
        <f>DATE(2024,1,1) + TIME(0,0,0)</f>
        <v>45292</v>
      </c>
      <c r="C20257">
        <v>33.996952057000001</v>
      </c>
    </row>
    <row r="20258" spans="1:3" x14ac:dyDescent="0.25">
      <c r="A20258">
        <v>8797</v>
      </c>
      <c r="B20258" s="1">
        <f>DATE(2024,2,1) + TIME(0,0,0)</f>
        <v>45323</v>
      </c>
      <c r="C20258">
        <v>34.013259888</v>
      </c>
    </row>
    <row r="20259" spans="1:3" x14ac:dyDescent="0.25">
      <c r="A20259">
        <v>8826</v>
      </c>
      <c r="B20259" s="1">
        <f>DATE(2024,3,1) + TIME(0,0,0)</f>
        <v>45352</v>
      </c>
      <c r="C20259">
        <v>34.028469086000001</v>
      </c>
    </row>
    <row r="20260" spans="1:3" x14ac:dyDescent="0.25">
      <c r="A20260">
        <v>8857</v>
      </c>
      <c r="B20260" s="1">
        <f>DATE(2024,4,1) + TIME(0,0,0)</f>
        <v>45383</v>
      </c>
      <c r="C20260">
        <v>34.044685364000003</v>
      </c>
    </row>
    <row r="20261" spans="1:3" x14ac:dyDescent="0.25">
      <c r="A20261">
        <v>8887</v>
      </c>
      <c r="B20261" s="1">
        <f>DATE(2024,5,1) + TIME(0,0,0)</f>
        <v>45413</v>
      </c>
      <c r="C20261">
        <v>34.060329437</v>
      </c>
    </row>
    <row r="20262" spans="1:3" x14ac:dyDescent="0.25">
      <c r="A20262">
        <v>8918</v>
      </c>
      <c r="B20262" s="1">
        <f>DATE(2024,6,1) + TIME(0,0,0)</f>
        <v>45444</v>
      </c>
      <c r="C20262">
        <v>34.076446533000002</v>
      </c>
    </row>
    <row r="20263" spans="1:3" x14ac:dyDescent="0.25">
      <c r="A20263">
        <v>8948</v>
      </c>
      <c r="B20263" s="1">
        <f>DATE(2024,7,1) + TIME(0,0,0)</f>
        <v>45474</v>
      </c>
      <c r="C20263">
        <v>34.092002868999998</v>
      </c>
    </row>
    <row r="20264" spans="1:3" x14ac:dyDescent="0.25">
      <c r="A20264">
        <v>8979</v>
      </c>
      <c r="B20264" s="1">
        <f>DATE(2024,8,1) + TIME(0,0,0)</f>
        <v>45505</v>
      </c>
      <c r="C20264">
        <v>34.108028412000003</v>
      </c>
    </row>
    <row r="20265" spans="1:3" x14ac:dyDescent="0.25">
      <c r="A20265">
        <v>9010</v>
      </c>
      <c r="B20265" s="1">
        <f>DATE(2024,9,1) + TIME(0,0,0)</f>
        <v>45536</v>
      </c>
      <c r="C20265">
        <v>34.124008179</v>
      </c>
    </row>
    <row r="20266" spans="1:3" x14ac:dyDescent="0.25">
      <c r="A20266">
        <v>9040</v>
      </c>
      <c r="B20266" s="1">
        <f>DATE(2024,10,1) + TIME(0,0,0)</f>
        <v>45566</v>
      </c>
      <c r="C20266">
        <v>34.139427185000002</v>
      </c>
    </row>
    <row r="20267" spans="1:3" x14ac:dyDescent="0.25">
      <c r="A20267">
        <v>9071</v>
      </c>
      <c r="B20267" s="1">
        <f>DATE(2024,11,1) + TIME(0,0,0)</f>
        <v>45597</v>
      </c>
      <c r="C20267">
        <v>34.155311584000003</v>
      </c>
    </row>
    <row r="20268" spans="1:3" x14ac:dyDescent="0.25">
      <c r="A20268">
        <v>9101</v>
      </c>
      <c r="B20268" s="1">
        <f>DATE(2024,12,1) + TIME(0,0,0)</f>
        <v>45627</v>
      </c>
      <c r="C20268">
        <v>34.170642852999997</v>
      </c>
    </row>
    <row r="20269" spans="1:3" x14ac:dyDescent="0.25">
      <c r="A20269">
        <v>9132</v>
      </c>
      <c r="B20269" s="1">
        <f>DATE(2025,1,1) + TIME(0,0,0)</f>
        <v>45658</v>
      </c>
      <c r="C20269">
        <v>34.186439514</v>
      </c>
    </row>
    <row r="20270" spans="1:3" x14ac:dyDescent="0.25">
      <c r="A20270">
        <v>9163</v>
      </c>
      <c r="B20270" s="1">
        <f>DATE(2025,2,1) + TIME(0,0,0)</f>
        <v>45689</v>
      </c>
      <c r="C20270">
        <v>34.202186584000003</v>
      </c>
    </row>
    <row r="20271" spans="1:3" x14ac:dyDescent="0.25">
      <c r="A20271">
        <v>9191</v>
      </c>
      <c r="B20271" s="1">
        <f>DATE(2025,3,1) + TIME(0,0,0)</f>
        <v>45717</v>
      </c>
      <c r="C20271">
        <v>34.216373443999998</v>
      </c>
    </row>
    <row r="20272" spans="1:3" x14ac:dyDescent="0.25">
      <c r="A20272">
        <v>9222</v>
      </c>
      <c r="B20272" s="1">
        <f>DATE(2025,4,1) + TIME(0,0,0)</f>
        <v>45748</v>
      </c>
      <c r="C20272">
        <v>34.232032775999997</v>
      </c>
    </row>
    <row r="20273" spans="1:3" x14ac:dyDescent="0.25">
      <c r="A20273">
        <v>9252</v>
      </c>
      <c r="B20273" s="1">
        <f>DATE(2025,5,1) + TIME(0,0,0)</f>
        <v>45778</v>
      </c>
      <c r="C20273">
        <v>34.247146606000001</v>
      </c>
    </row>
    <row r="20274" spans="1:3" x14ac:dyDescent="0.25">
      <c r="A20274">
        <v>9283</v>
      </c>
      <c r="B20274" s="1">
        <f>DATE(2025,6,1) + TIME(0,0,0)</f>
        <v>45809</v>
      </c>
      <c r="C20274">
        <v>34.262714385999999</v>
      </c>
    </row>
    <row r="20275" spans="1:3" x14ac:dyDescent="0.25">
      <c r="A20275">
        <v>9313</v>
      </c>
      <c r="B20275" s="1">
        <f>DATE(2025,7,1) + TIME(0,0,0)</f>
        <v>45839</v>
      </c>
      <c r="C20275">
        <v>34.277740479000002</v>
      </c>
    </row>
    <row r="20276" spans="1:3" x14ac:dyDescent="0.25">
      <c r="A20276">
        <v>9344</v>
      </c>
      <c r="B20276" s="1">
        <f>DATE(2025,8,1) + TIME(0,0,0)</f>
        <v>45870</v>
      </c>
      <c r="C20276">
        <v>34.293224334999998</v>
      </c>
    </row>
    <row r="20277" spans="1:3" x14ac:dyDescent="0.25">
      <c r="A20277">
        <v>9375</v>
      </c>
      <c r="B20277" s="1">
        <f>DATE(2025,9,1) + TIME(0,0,0)</f>
        <v>45901</v>
      </c>
      <c r="C20277">
        <v>34.308658600000001</v>
      </c>
    </row>
    <row r="20278" spans="1:3" x14ac:dyDescent="0.25">
      <c r="A20278">
        <v>9405</v>
      </c>
      <c r="B20278" s="1">
        <f>DATE(2025,10,1) + TIME(0,0,0)</f>
        <v>45931</v>
      </c>
      <c r="C20278">
        <v>34.323554993000002</v>
      </c>
    </row>
    <row r="20279" spans="1:3" x14ac:dyDescent="0.25">
      <c r="A20279">
        <v>9436</v>
      </c>
      <c r="B20279" s="1">
        <f>DATE(2025,11,1) + TIME(0,0,0)</f>
        <v>45962</v>
      </c>
      <c r="C20279">
        <v>34.33890152</v>
      </c>
    </row>
    <row r="20280" spans="1:3" x14ac:dyDescent="0.25">
      <c r="A20280">
        <v>9466</v>
      </c>
      <c r="B20280" s="1">
        <f>DATE(2025,12,1) + TIME(0,0,0)</f>
        <v>45992</v>
      </c>
      <c r="C20280">
        <v>34.353710175000003</v>
      </c>
    </row>
    <row r="20281" spans="1:3" x14ac:dyDescent="0.25">
      <c r="A20281">
        <v>9497</v>
      </c>
      <c r="B20281" s="1">
        <f>DATE(2026,1,1) + TIME(0,0,0)</f>
        <v>46023</v>
      </c>
      <c r="C20281">
        <v>34.368972778</v>
      </c>
    </row>
    <row r="20282" spans="1:3" x14ac:dyDescent="0.25">
      <c r="A20282">
        <v>9528</v>
      </c>
      <c r="B20282" s="1">
        <f>DATE(2026,2,1) + TIME(0,0,0)</f>
        <v>46054</v>
      </c>
      <c r="C20282">
        <v>34.384185791</v>
      </c>
    </row>
    <row r="20283" spans="1:3" x14ac:dyDescent="0.25">
      <c r="A20283">
        <v>9556</v>
      </c>
      <c r="B20283" s="1">
        <f>DATE(2026,3,1) + TIME(0,0,0)</f>
        <v>46082</v>
      </c>
      <c r="C20283">
        <v>34.397888184000003</v>
      </c>
    </row>
    <row r="20284" spans="1:3" x14ac:dyDescent="0.25">
      <c r="A20284">
        <v>9587</v>
      </c>
      <c r="B20284" s="1">
        <f>DATE(2026,4,1) + TIME(0,0,0)</f>
        <v>46113</v>
      </c>
      <c r="C20284">
        <v>34.413017273000001</v>
      </c>
    </row>
    <row r="20285" spans="1:3" x14ac:dyDescent="0.25">
      <c r="A20285">
        <v>9617</v>
      </c>
      <c r="B20285" s="1">
        <f>DATE(2026,5,1) + TIME(0,0,0)</f>
        <v>46143</v>
      </c>
      <c r="C20285">
        <v>34.427616119</v>
      </c>
    </row>
    <row r="20286" spans="1:3" x14ac:dyDescent="0.25">
      <c r="A20286">
        <v>9648</v>
      </c>
      <c r="B20286" s="1">
        <f>DATE(2026,6,1) + TIME(0,0,0)</f>
        <v>46174</v>
      </c>
      <c r="C20286">
        <v>34.442657470999997</v>
      </c>
    </row>
    <row r="20287" spans="1:3" x14ac:dyDescent="0.25">
      <c r="A20287">
        <v>9678</v>
      </c>
      <c r="B20287" s="1">
        <f>DATE(2026,7,1) + TIME(0,0,0)</f>
        <v>46204</v>
      </c>
      <c r="C20287">
        <v>34.457172393999997</v>
      </c>
    </row>
    <row r="20288" spans="1:3" x14ac:dyDescent="0.25">
      <c r="A20288">
        <v>9709</v>
      </c>
      <c r="B20288" s="1">
        <f>DATE(2026,8,1) + TIME(0,0,0)</f>
        <v>46235</v>
      </c>
      <c r="C20288">
        <v>34.472122192</v>
      </c>
    </row>
    <row r="20289" spans="1:3" x14ac:dyDescent="0.25">
      <c r="A20289">
        <v>9740</v>
      </c>
      <c r="B20289" s="1">
        <f>DATE(2026,9,1) + TIME(0,0,0)</f>
        <v>46266</v>
      </c>
      <c r="C20289">
        <v>34.487033844000003</v>
      </c>
    </row>
    <row r="20290" spans="1:3" x14ac:dyDescent="0.25">
      <c r="A20290">
        <v>9770</v>
      </c>
      <c r="B20290" s="1">
        <f>DATE(2026,10,1) + TIME(0,0,0)</f>
        <v>46296</v>
      </c>
      <c r="C20290">
        <v>34.501419067</v>
      </c>
    </row>
    <row r="20291" spans="1:3" x14ac:dyDescent="0.25">
      <c r="A20291">
        <v>9801</v>
      </c>
      <c r="B20291" s="1">
        <f>DATE(2026,11,1) + TIME(0,0,0)</f>
        <v>46327</v>
      </c>
      <c r="C20291">
        <v>34.516242980999998</v>
      </c>
    </row>
    <row r="20292" spans="1:3" x14ac:dyDescent="0.25">
      <c r="A20292">
        <v>9831</v>
      </c>
      <c r="B20292" s="1">
        <f>DATE(2026,12,1) + TIME(0,0,0)</f>
        <v>46357</v>
      </c>
      <c r="C20292">
        <v>34.530544280999997</v>
      </c>
    </row>
    <row r="20293" spans="1:3" x14ac:dyDescent="0.25">
      <c r="A20293">
        <v>9862</v>
      </c>
      <c r="B20293" s="1">
        <f>DATE(2027,1,1) + TIME(0,0,0)</f>
        <v>46388</v>
      </c>
      <c r="C20293">
        <v>34.545276641999997</v>
      </c>
    </row>
    <row r="20294" spans="1:3" x14ac:dyDescent="0.25">
      <c r="A20294">
        <v>9893</v>
      </c>
      <c r="B20294" s="1">
        <f>DATE(2027,2,1) + TIME(0,0,0)</f>
        <v>46419</v>
      </c>
      <c r="C20294">
        <v>34.559967041</v>
      </c>
    </row>
    <row r="20295" spans="1:3" x14ac:dyDescent="0.25">
      <c r="A20295">
        <v>9921</v>
      </c>
      <c r="B20295" s="1">
        <f>DATE(2027,3,1) + TIME(0,0,0)</f>
        <v>46447</v>
      </c>
      <c r="C20295">
        <v>34.573200225999997</v>
      </c>
    </row>
    <row r="20296" spans="1:3" x14ac:dyDescent="0.25">
      <c r="A20296">
        <v>9952</v>
      </c>
      <c r="B20296" s="1">
        <f>DATE(2027,4,1) + TIME(0,0,0)</f>
        <v>46478</v>
      </c>
      <c r="C20296">
        <v>34.587806702000002</v>
      </c>
    </row>
    <row r="20297" spans="1:3" x14ac:dyDescent="0.25">
      <c r="A20297">
        <v>9982</v>
      </c>
      <c r="B20297" s="1">
        <f>DATE(2027,5,1) + TIME(0,0,0)</f>
        <v>46508</v>
      </c>
      <c r="C20297">
        <v>34.601898192999997</v>
      </c>
    </row>
    <row r="20298" spans="1:3" x14ac:dyDescent="0.25">
      <c r="A20298">
        <v>10013</v>
      </c>
      <c r="B20298" s="1">
        <f>DATE(2027,6,1) + TIME(0,0,0)</f>
        <v>46539</v>
      </c>
      <c r="C20298">
        <v>34.616416931000003</v>
      </c>
    </row>
    <row r="20299" spans="1:3" x14ac:dyDescent="0.25">
      <c r="A20299">
        <v>10043</v>
      </c>
      <c r="B20299" s="1">
        <f>DATE(2027,7,1) + TIME(0,0,0)</f>
        <v>46569</v>
      </c>
      <c r="C20299">
        <v>34.630428314</v>
      </c>
    </row>
    <row r="20300" spans="1:3" x14ac:dyDescent="0.25">
      <c r="A20300">
        <v>10074</v>
      </c>
      <c r="B20300" s="1">
        <f>DATE(2027,8,1) + TIME(0,0,0)</f>
        <v>46600</v>
      </c>
      <c r="C20300">
        <v>34.644863129000001</v>
      </c>
    </row>
    <row r="20301" spans="1:3" x14ac:dyDescent="0.25">
      <c r="A20301">
        <v>10105</v>
      </c>
      <c r="B20301" s="1">
        <f>DATE(2027,9,1) + TIME(0,0,0)</f>
        <v>46631</v>
      </c>
      <c r="C20301">
        <v>34.659252166999998</v>
      </c>
    </row>
    <row r="20302" spans="1:3" x14ac:dyDescent="0.25">
      <c r="A20302">
        <v>10135</v>
      </c>
      <c r="B20302" s="1">
        <f>DATE(2027,10,1) + TIME(0,0,0)</f>
        <v>46661</v>
      </c>
      <c r="C20302">
        <v>34.673137664999999</v>
      </c>
    </row>
    <row r="20303" spans="1:3" x14ac:dyDescent="0.25">
      <c r="A20303">
        <v>10166</v>
      </c>
      <c r="B20303" s="1">
        <f>DATE(2027,11,1) + TIME(0,0,0)</f>
        <v>46692</v>
      </c>
      <c r="C20303">
        <v>34.687442779999998</v>
      </c>
    </row>
    <row r="20304" spans="1:3" x14ac:dyDescent="0.25">
      <c r="A20304">
        <v>10196</v>
      </c>
      <c r="B20304" s="1">
        <f>DATE(2027,12,1) + TIME(0,0,0)</f>
        <v>46722</v>
      </c>
      <c r="C20304">
        <v>34.701248169000003</v>
      </c>
    </row>
    <row r="20305" spans="1:3" x14ac:dyDescent="0.25">
      <c r="A20305">
        <v>10227</v>
      </c>
      <c r="B20305" s="1">
        <f>DATE(2028,1,1) + TIME(0,0,0)</f>
        <v>46753</v>
      </c>
      <c r="C20305">
        <v>34.71546936</v>
      </c>
    </row>
    <row r="20306" spans="1:3" x14ac:dyDescent="0.25">
      <c r="A20306">
        <v>10258</v>
      </c>
      <c r="B20306" s="1">
        <f>DATE(2028,2,1) + TIME(0,0,0)</f>
        <v>46784</v>
      </c>
      <c r="C20306">
        <v>34.729644774999997</v>
      </c>
    </row>
    <row r="20307" spans="1:3" x14ac:dyDescent="0.25">
      <c r="A20307">
        <v>10287</v>
      </c>
      <c r="B20307" s="1">
        <f>DATE(2028,3,1) + TIME(0,0,0)</f>
        <v>46813</v>
      </c>
      <c r="C20307">
        <v>34.742874145999998</v>
      </c>
    </row>
    <row r="20308" spans="1:3" x14ac:dyDescent="0.25">
      <c r="A20308">
        <v>10318</v>
      </c>
      <c r="B20308" s="1">
        <f>DATE(2028,4,1) + TIME(0,0,0)</f>
        <v>46844</v>
      </c>
      <c r="C20308">
        <v>34.756969452</v>
      </c>
    </row>
    <row r="20309" spans="1:3" x14ac:dyDescent="0.25">
      <c r="A20309">
        <v>10348</v>
      </c>
      <c r="B20309" s="1">
        <f>DATE(2028,5,1) + TIME(0,0,0)</f>
        <v>46874</v>
      </c>
      <c r="C20309">
        <v>34.770572661999999</v>
      </c>
    </row>
    <row r="20310" spans="1:3" x14ac:dyDescent="0.25">
      <c r="A20310">
        <v>10379</v>
      </c>
      <c r="B20310" s="1">
        <f>DATE(2028,6,1) + TIME(0,0,0)</f>
        <v>46905</v>
      </c>
      <c r="C20310">
        <v>34.784587860000002</v>
      </c>
    </row>
    <row r="20311" spans="1:3" x14ac:dyDescent="0.25">
      <c r="A20311">
        <v>10409</v>
      </c>
      <c r="B20311" s="1">
        <f>DATE(2028,7,1) + TIME(0,0,0)</f>
        <v>46935</v>
      </c>
      <c r="C20311">
        <v>34.798114777000002</v>
      </c>
    </row>
    <row r="20312" spans="1:3" x14ac:dyDescent="0.25">
      <c r="A20312">
        <v>10440</v>
      </c>
      <c r="B20312" s="1">
        <f>DATE(2028,8,1) + TIME(0,0,0)</f>
        <v>46966</v>
      </c>
      <c r="C20312">
        <v>34.812046051000003</v>
      </c>
    </row>
    <row r="20313" spans="1:3" x14ac:dyDescent="0.25">
      <c r="A20313">
        <v>10471</v>
      </c>
      <c r="B20313" s="1">
        <f>DATE(2028,9,1) + TIME(0,0,0)</f>
        <v>46997</v>
      </c>
      <c r="C20313">
        <v>34.825942992999998</v>
      </c>
    </row>
    <row r="20314" spans="1:3" x14ac:dyDescent="0.25">
      <c r="A20314">
        <v>10501</v>
      </c>
      <c r="B20314" s="1">
        <f>DATE(2028,10,1) + TIME(0,0,0)</f>
        <v>47027</v>
      </c>
      <c r="C20314">
        <v>34.839351653999998</v>
      </c>
    </row>
    <row r="20315" spans="1:3" x14ac:dyDescent="0.25">
      <c r="A20315">
        <v>10532</v>
      </c>
      <c r="B20315" s="1">
        <f>DATE(2028,11,1) + TIME(0,0,0)</f>
        <v>47058</v>
      </c>
      <c r="C20315">
        <v>34.853164673000002</v>
      </c>
    </row>
    <row r="20316" spans="1:3" x14ac:dyDescent="0.25">
      <c r="A20316">
        <v>10562</v>
      </c>
      <c r="B20316" s="1">
        <f>DATE(2028,12,1) + TIME(0,0,0)</f>
        <v>47088</v>
      </c>
      <c r="C20316">
        <v>34.866497039999999</v>
      </c>
    </row>
    <row r="20317" spans="1:3" x14ac:dyDescent="0.25">
      <c r="A20317">
        <v>10593</v>
      </c>
      <c r="B20317" s="1">
        <f>DATE(2029,1,1) + TIME(0,0,0)</f>
        <v>47119</v>
      </c>
      <c r="C20317">
        <v>34.880237579000003</v>
      </c>
    </row>
    <row r="20318" spans="1:3" x14ac:dyDescent="0.25">
      <c r="A20318">
        <v>10624</v>
      </c>
      <c r="B20318" s="1">
        <f>DATE(2029,2,1) + TIME(0,0,0)</f>
        <v>47150</v>
      </c>
      <c r="C20318">
        <v>34.893936156999999</v>
      </c>
    </row>
    <row r="20319" spans="1:3" x14ac:dyDescent="0.25">
      <c r="A20319">
        <v>10652</v>
      </c>
      <c r="B20319" s="1">
        <f>DATE(2029,3,1) + TIME(0,0,0)</f>
        <v>47178</v>
      </c>
      <c r="C20319">
        <v>34.906276703000003</v>
      </c>
    </row>
    <row r="20320" spans="1:3" x14ac:dyDescent="0.25">
      <c r="A20320">
        <v>10683</v>
      </c>
      <c r="B20320" s="1">
        <f>DATE(2029,4,1) + TIME(0,0,0)</f>
        <v>47209</v>
      </c>
      <c r="C20320">
        <v>34.919898987000003</v>
      </c>
    </row>
    <row r="20321" spans="1:3" x14ac:dyDescent="0.25">
      <c r="A20321">
        <v>10713</v>
      </c>
      <c r="B20321" s="1">
        <f>DATE(2029,5,1) + TIME(0,0,0)</f>
        <v>47239</v>
      </c>
      <c r="C20321">
        <v>34.933048247999999</v>
      </c>
    </row>
    <row r="20322" spans="1:3" x14ac:dyDescent="0.25">
      <c r="A20322">
        <v>10744</v>
      </c>
      <c r="B20322" s="1">
        <f>DATE(2029,6,1) + TIME(0,0,0)</f>
        <v>47270</v>
      </c>
      <c r="C20322">
        <v>34.946598053000002</v>
      </c>
    </row>
    <row r="20323" spans="1:3" x14ac:dyDescent="0.25">
      <c r="A20323">
        <v>10774</v>
      </c>
      <c r="B20323" s="1">
        <f>DATE(2029,7,1) + TIME(0,0,0)</f>
        <v>47300</v>
      </c>
      <c r="C20323">
        <v>34.959678650000001</v>
      </c>
    </row>
    <row r="20324" spans="1:3" x14ac:dyDescent="0.25">
      <c r="A20324">
        <v>10805</v>
      </c>
      <c r="B20324" s="1">
        <f>DATE(2029,8,1) + TIME(0,0,0)</f>
        <v>47331</v>
      </c>
      <c r="C20324">
        <v>34.973152161000002</v>
      </c>
    </row>
    <row r="20325" spans="1:3" x14ac:dyDescent="0.25">
      <c r="A20325">
        <v>10836</v>
      </c>
      <c r="B20325" s="1">
        <f>DATE(2029,9,1) + TIME(0,0,0)</f>
        <v>47362</v>
      </c>
      <c r="C20325">
        <v>34.986595154</v>
      </c>
    </row>
    <row r="20326" spans="1:3" x14ac:dyDescent="0.25">
      <c r="A20326">
        <v>10866</v>
      </c>
      <c r="B20326" s="1">
        <f>DATE(2029,10,1) + TIME(0,0,0)</f>
        <v>47392</v>
      </c>
      <c r="C20326">
        <v>34.999565124999997</v>
      </c>
    </row>
    <row r="20327" spans="1:3" x14ac:dyDescent="0.25">
      <c r="A20327">
        <v>10897</v>
      </c>
      <c r="B20327" s="1">
        <f>DATE(2029,11,1) + TIME(0,0,0)</f>
        <v>47423</v>
      </c>
      <c r="C20327">
        <v>35.012931823999999</v>
      </c>
    </row>
    <row r="20328" spans="1:3" x14ac:dyDescent="0.25">
      <c r="A20328">
        <v>10927</v>
      </c>
      <c r="B20328" s="1">
        <f>DATE(2029,12,1) + TIME(0,0,0)</f>
        <v>47453</v>
      </c>
      <c r="C20328">
        <v>35.025833130000002</v>
      </c>
    </row>
    <row r="20329" spans="1:3" x14ac:dyDescent="0.25">
      <c r="A20329">
        <v>10958</v>
      </c>
      <c r="B20329" s="1">
        <f>DATE(2030,1,1) + TIME(0,0,0)</f>
        <v>47484</v>
      </c>
      <c r="C20329">
        <v>35.039131165000001</v>
      </c>
    </row>
    <row r="20330" spans="1:3" x14ac:dyDescent="0.25">
      <c r="A20330">
        <v>10989</v>
      </c>
      <c r="B20330" s="1">
        <f>DATE(2030,2,1) + TIME(0,0,0)</f>
        <v>47515</v>
      </c>
      <c r="C20330">
        <v>35.052391051999997</v>
      </c>
    </row>
    <row r="20331" spans="1:3" x14ac:dyDescent="0.25">
      <c r="A20331">
        <v>11017</v>
      </c>
      <c r="B20331" s="1">
        <f>DATE(2030,3,1) + TIME(0,0,0)</f>
        <v>47543</v>
      </c>
      <c r="C20331">
        <v>35.064338683999999</v>
      </c>
    </row>
    <row r="20332" spans="1:3" x14ac:dyDescent="0.25">
      <c r="A20332">
        <v>11048</v>
      </c>
      <c r="B20332" s="1">
        <f>DATE(2030,4,1) + TIME(0,0,0)</f>
        <v>47574</v>
      </c>
      <c r="C20332">
        <v>35.077529906999999</v>
      </c>
    </row>
    <row r="20333" spans="1:3" x14ac:dyDescent="0.25">
      <c r="A20333">
        <v>11078</v>
      </c>
      <c r="B20333" s="1">
        <f>DATE(2030,5,1) + TIME(0,0,0)</f>
        <v>47604</v>
      </c>
      <c r="C20333">
        <v>35.090263366999999</v>
      </c>
    </row>
    <row r="20334" spans="1:3" x14ac:dyDescent="0.25">
      <c r="A20334">
        <v>11109</v>
      </c>
      <c r="B20334" s="1">
        <f>DATE(2030,6,1) + TIME(0,0,0)</f>
        <v>47635</v>
      </c>
      <c r="C20334">
        <v>35.103389739999997</v>
      </c>
    </row>
    <row r="20335" spans="1:3" x14ac:dyDescent="0.25">
      <c r="A20335">
        <v>11139</v>
      </c>
      <c r="B20335" s="1">
        <f>DATE(2030,7,1) + TIME(0,0,0)</f>
        <v>47665</v>
      </c>
      <c r="C20335">
        <v>35.116058350000003</v>
      </c>
    </row>
    <row r="20336" spans="1:3" x14ac:dyDescent="0.25">
      <c r="A20336">
        <v>11170</v>
      </c>
      <c r="B20336" s="1">
        <f>DATE(2030,8,1) + TIME(0,0,0)</f>
        <v>47696</v>
      </c>
      <c r="C20336">
        <v>35.129112243999998</v>
      </c>
    </row>
    <row r="20337" spans="1:3" x14ac:dyDescent="0.25">
      <c r="A20337">
        <v>11201</v>
      </c>
      <c r="B20337" s="1">
        <f>DATE(2030,9,1) + TIME(0,0,0)</f>
        <v>47727</v>
      </c>
      <c r="C20337">
        <v>35.142135619999998</v>
      </c>
    </row>
    <row r="20338" spans="1:3" x14ac:dyDescent="0.25">
      <c r="A20338">
        <v>11231</v>
      </c>
      <c r="B20338" s="1">
        <f>DATE(2030,10,1) + TIME(0,0,0)</f>
        <v>47757</v>
      </c>
      <c r="C20338">
        <v>35.154705047999997</v>
      </c>
    </row>
    <row r="20339" spans="1:3" x14ac:dyDescent="0.25">
      <c r="A20339">
        <v>11262</v>
      </c>
      <c r="B20339" s="1">
        <f>DATE(2030,11,1) + TIME(0,0,0)</f>
        <v>47788</v>
      </c>
      <c r="C20339">
        <v>35.167659759999999</v>
      </c>
    </row>
    <row r="20340" spans="1:3" x14ac:dyDescent="0.25">
      <c r="A20340">
        <v>11292</v>
      </c>
      <c r="B20340" s="1">
        <f>DATE(2030,12,1) + TIME(0,0,0)</f>
        <v>47818</v>
      </c>
      <c r="C20340">
        <v>35.180164337000001</v>
      </c>
    </row>
    <row r="20341" spans="1:3" x14ac:dyDescent="0.25">
      <c r="A20341">
        <v>11323</v>
      </c>
      <c r="B20341" s="1">
        <f>DATE(2031,1,1) + TIME(0,0,0)</f>
        <v>47849</v>
      </c>
      <c r="C20341">
        <v>35.193054199000002</v>
      </c>
    </row>
    <row r="20342" spans="1:3" x14ac:dyDescent="0.25">
      <c r="A20342">
        <v>11354</v>
      </c>
      <c r="B20342" s="1">
        <f>DATE(2031,2,1) + TIME(0,0,0)</f>
        <v>47880</v>
      </c>
      <c r="C20342">
        <v>35.205909728999998</v>
      </c>
    </row>
    <row r="20343" spans="1:3" x14ac:dyDescent="0.25">
      <c r="A20343">
        <v>11382</v>
      </c>
      <c r="B20343" s="1">
        <f>DATE(2031,3,1) + TIME(0,0,0)</f>
        <v>47908</v>
      </c>
      <c r="C20343">
        <v>35.217494965</v>
      </c>
    </row>
    <row r="20344" spans="1:3" x14ac:dyDescent="0.25">
      <c r="A20344">
        <v>11413</v>
      </c>
      <c r="B20344" s="1">
        <f>DATE(2031,4,1) + TIME(0,0,0)</f>
        <v>47939</v>
      </c>
      <c r="C20344">
        <v>35.230285645000002</v>
      </c>
    </row>
    <row r="20345" spans="1:3" x14ac:dyDescent="0.25">
      <c r="A20345">
        <v>11443</v>
      </c>
      <c r="B20345" s="1">
        <f>DATE(2031,5,1) + TIME(0,0,0)</f>
        <v>47969</v>
      </c>
      <c r="C20345">
        <v>35.242637633999998</v>
      </c>
    </row>
    <row r="20346" spans="1:3" x14ac:dyDescent="0.25">
      <c r="A20346">
        <v>11474</v>
      </c>
      <c r="B20346" s="1">
        <f>DATE(2031,6,1) + TIME(0,0,0)</f>
        <v>48000</v>
      </c>
      <c r="C20346">
        <v>35.255367278999998</v>
      </c>
    </row>
    <row r="20347" spans="1:3" x14ac:dyDescent="0.25">
      <c r="A20347">
        <v>11504</v>
      </c>
      <c r="B20347" s="1">
        <f>DATE(2031,7,1) + TIME(0,0,0)</f>
        <v>48030</v>
      </c>
      <c r="C20347">
        <v>35.267658234000002</v>
      </c>
    </row>
    <row r="20348" spans="1:3" x14ac:dyDescent="0.25">
      <c r="A20348">
        <v>11535</v>
      </c>
      <c r="B20348" s="1">
        <f>DATE(2031,8,1) + TIME(0,0,0)</f>
        <v>48061</v>
      </c>
      <c r="C20348">
        <v>35.280323029000002</v>
      </c>
    </row>
    <row r="20349" spans="1:3" x14ac:dyDescent="0.25">
      <c r="A20349">
        <v>11566</v>
      </c>
      <c r="B20349" s="1">
        <f>DATE(2031,9,1) + TIME(0,0,0)</f>
        <v>48092</v>
      </c>
      <c r="C20349">
        <v>35.292961120999998</v>
      </c>
    </row>
    <row r="20350" spans="1:3" x14ac:dyDescent="0.25">
      <c r="A20350">
        <v>11596</v>
      </c>
      <c r="B20350" s="1">
        <f>DATE(2031,10,1) + TIME(0,0,0)</f>
        <v>48122</v>
      </c>
      <c r="C20350">
        <v>35.305156707999998</v>
      </c>
    </row>
    <row r="20351" spans="1:3" x14ac:dyDescent="0.25">
      <c r="A20351">
        <v>11627</v>
      </c>
      <c r="B20351" s="1">
        <f>DATE(2031,11,1) + TIME(0,0,0)</f>
        <v>48153</v>
      </c>
      <c r="C20351">
        <v>35.31772995</v>
      </c>
    </row>
    <row r="20352" spans="1:3" x14ac:dyDescent="0.25">
      <c r="A20352">
        <v>11657</v>
      </c>
      <c r="B20352" s="1">
        <f>DATE(2031,12,1) + TIME(0,0,0)</f>
        <v>48183</v>
      </c>
      <c r="C20352">
        <v>35.329868316999999</v>
      </c>
    </row>
    <row r="20353" spans="1:3" x14ac:dyDescent="0.25">
      <c r="A20353">
        <v>11688</v>
      </c>
      <c r="B20353" s="1">
        <f>DATE(2032,1,1) + TIME(0,0,0)</f>
        <v>48214</v>
      </c>
      <c r="C20353">
        <v>35.342380523999999</v>
      </c>
    </row>
    <row r="20354" spans="1:3" x14ac:dyDescent="0.25">
      <c r="A20354">
        <v>11719</v>
      </c>
      <c r="B20354" s="1">
        <f>DATE(2032,2,1) + TIME(0,0,0)</f>
        <v>48245</v>
      </c>
      <c r="C20354">
        <v>35.354858397999998</v>
      </c>
    </row>
    <row r="20355" spans="1:3" x14ac:dyDescent="0.25">
      <c r="A20355">
        <v>11748</v>
      </c>
      <c r="B20355" s="1">
        <f>DATE(2032,3,1) + TIME(0,0,0)</f>
        <v>48274</v>
      </c>
      <c r="C20355">
        <v>35.366508484000001</v>
      </c>
    </row>
    <row r="20356" spans="1:3" x14ac:dyDescent="0.25">
      <c r="A20356">
        <v>11779</v>
      </c>
      <c r="B20356" s="1">
        <f>DATE(2032,4,1) + TIME(0,0,0)</f>
        <v>48305</v>
      </c>
      <c r="C20356">
        <v>35.378925322999997</v>
      </c>
    </row>
    <row r="20357" spans="1:3" x14ac:dyDescent="0.25">
      <c r="A20357">
        <v>11809</v>
      </c>
      <c r="B20357" s="1">
        <f>DATE(2032,5,1) + TIME(0,0,0)</f>
        <v>48335</v>
      </c>
      <c r="C20357">
        <v>35.390918732000003</v>
      </c>
    </row>
    <row r="20358" spans="1:3" x14ac:dyDescent="0.25">
      <c r="A20358">
        <v>11840</v>
      </c>
      <c r="B20358" s="1">
        <f>DATE(2032,6,1) + TIME(0,0,0)</f>
        <v>48366</v>
      </c>
      <c r="C20358">
        <v>35.403274535999998</v>
      </c>
    </row>
    <row r="20359" spans="1:3" x14ac:dyDescent="0.25">
      <c r="A20359">
        <v>11870</v>
      </c>
      <c r="B20359" s="1">
        <f>DATE(2032,7,1) + TIME(0,0,0)</f>
        <v>48396</v>
      </c>
      <c r="C20359">
        <v>35.415206908999998</v>
      </c>
    </row>
    <row r="20360" spans="1:3" x14ac:dyDescent="0.25">
      <c r="A20360">
        <v>11901</v>
      </c>
      <c r="B20360" s="1">
        <f>DATE(2032,8,1) + TIME(0,0,0)</f>
        <v>48427</v>
      </c>
      <c r="C20360">
        <v>35.427509307999998</v>
      </c>
    </row>
    <row r="20361" spans="1:3" x14ac:dyDescent="0.25">
      <c r="A20361">
        <v>11932</v>
      </c>
      <c r="B20361" s="1">
        <f>DATE(2032,9,1) + TIME(0,0,0)</f>
        <v>48458</v>
      </c>
      <c r="C20361">
        <v>35.439777374000002</v>
      </c>
    </row>
    <row r="20362" spans="1:3" x14ac:dyDescent="0.25">
      <c r="A20362">
        <v>11962</v>
      </c>
      <c r="B20362" s="1">
        <f>DATE(2032,10,1) + TIME(0,0,0)</f>
        <v>48488</v>
      </c>
      <c r="C20362">
        <v>35.451622008999998</v>
      </c>
    </row>
    <row r="20363" spans="1:3" x14ac:dyDescent="0.25">
      <c r="A20363">
        <v>11993</v>
      </c>
      <c r="B20363" s="1">
        <f>DATE(2032,11,1) + TIME(0,0,0)</f>
        <v>48519</v>
      </c>
      <c r="C20363">
        <v>35.463832855</v>
      </c>
    </row>
    <row r="20364" spans="1:3" x14ac:dyDescent="0.25">
      <c r="A20364">
        <v>12023</v>
      </c>
      <c r="B20364" s="1">
        <f>DATE(2032,12,1) + TIME(0,0,0)</f>
        <v>48549</v>
      </c>
      <c r="C20364">
        <v>35.47562027</v>
      </c>
    </row>
    <row r="20365" spans="1:3" x14ac:dyDescent="0.25">
      <c r="A20365">
        <v>12054</v>
      </c>
      <c r="B20365" s="1">
        <f>DATE(2033,1,1) + TIME(0,0,0)</f>
        <v>48580</v>
      </c>
      <c r="C20365">
        <v>35.487770081000001</v>
      </c>
    </row>
    <row r="20366" spans="1:3" x14ac:dyDescent="0.25">
      <c r="A20366">
        <v>12085</v>
      </c>
      <c r="B20366" s="1">
        <f>DATE(2033,2,1) + TIME(0,0,0)</f>
        <v>48611</v>
      </c>
      <c r="C20366">
        <v>35.499893188000001</v>
      </c>
    </row>
    <row r="20367" spans="1:3" x14ac:dyDescent="0.25">
      <c r="A20367">
        <v>12113</v>
      </c>
      <c r="B20367" s="1">
        <f>DATE(2033,3,1) + TIME(0,0,0)</f>
        <v>48639</v>
      </c>
      <c r="C20367">
        <v>35.510814666999998</v>
      </c>
    </row>
    <row r="20368" spans="1:3" x14ac:dyDescent="0.25">
      <c r="A20368">
        <v>12144</v>
      </c>
      <c r="B20368" s="1">
        <f>DATE(2033,4,1) + TIME(0,0,0)</f>
        <v>48670</v>
      </c>
      <c r="C20368">
        <v>35.522880553999997</v>
      </c>
    </row>
    <row r="20369" spans="1:3" x14ac:dyDescent="0.25">
      <c r="A20369">
        <v>12174</v>
      </c>
      <c r="B20369" s="1">
        <f>DATE(2033,5,1) + TIME(0,0,0)</f>
        <v>48700</v>
      </c>
      <c r="C20369">
        <v>35.53453064</v>
      </c>
    </row>
    <row r="20370" spans="1:3" x14ac:dyDescent="0.25">
      <c r="A20370">
        <v>12205</v>
      </c>
      <c r="B20370" s="1">
        <f>DATE(2033,6,1) + TIME(0,0,0)</f>
        <v>48731</v>
      </c>
      <c r="C20370">
        <v>35.546539307000003</v>
      </c>
    </row>
    <row r="20371" spans="1:3" x14ac:dyDescent="0.25">
      <c r="A20371">
        <v>12235</v>
      </c>
      <c r="B20371" s="1">
        <f>DATE(2033,7,1) + TIME(0,0,0)</f>
        <v>48761</v>
      </c>
      <c r="C20371">
        <v>35.558128357000001</v>
      </c>
    </row>
    <row r="20372" spans="1:3" x14ac:dyDescent="0.25">
      <c r="A20372">
        <v>12266</v>
      </c>
      <c r="B20372" s="1">
        <f>DATE(2033,8,1) + TIME(0,0,0)</f>
        <v>48792</v>
      </c>
      <c r="C20372">
        <v>35.570079802999999</v>
      </c>
    </row>
    <row r="20373" spans="1:3" x14ac:dyDescent="0.25">
      <c r="A20373">
        <v>12297</v>
      </c>
      <c r="B20373" s="1">
        <f>DATE(2033,9,1) + TIME(0,0,0)</f>
        <v>48823</v>
      </c>
      <c r="C20373">
        <v>35.582000731999997</v>
      </c>
    </row>
    <row r="20374" spans="1:3" x14ac:dyDescent="0.25">
      <c r="A20374">
        <v>12327</v>
      </c>
      <c r="B20374" s="1">
        <f>DATE(2033,10,1) + TIME(0,0,0)</f>
        <v>48853</v>
      </c>
      <c r="C20374">
        <v>35.593505858999997</v>
      </c>
    </row>
    <row r="20375" spans="1:3" x14ac:dyDescent="0.25">
      <c r="A20375">
        <v>12358</v>
      </c>
      <c r="B20375" s="1">
        <f>DATE(2033,11,1) + TIME(0,0,0)</f>
        <v>48884</v>
      </c>
      <c r="C20375">
        <v>35.605361938000001</v>
      </c>
    </row>
    <row r="20376" spans="1:3" x14ac:dyDescent="0.25">
      <c r="A20376">
        <v>12388</v>
      </c>
      <c r="B20376" s="1">
        <f>DATE(2033,12,1) + TIME(0,0,0)</f>
        <v>48914</v>
      </c>
      <c r="C20376">
        <v>35.616806029999999</v>
      </c>
    </row>
    <row r="20377" spans="1:3" x14ac:dyDescent="0.25">
      <c r="A20377">
        <v>12419</v>
      </c>
      <c r="B20377" s="1">
        <f>DATE(2034,1,1) + TIME(0,0,0)</f>
        <v>48945</v>
      </c>
      <c r="C20377">
        <v>35.628601074000002</v>
      </c>
    </row>
    <row r="20378" spans="1:3" x14ac:dyDescent="0.25">
      <c r="A20378">
        <v>12450</v>
      </c>
      <c r="B20378" s="1">
        <f>DATE(2034,2,1) + TIME(0,0,0)</f>
        <v>48976</v>
      </c>
      <c r="C20378">
        <v>35.640365600999999</v>
      </c>
    </row>
    <row r="20379" spans="1:3" x14ac:dyDescent="0.25">
      <c r="A20379">
        <v>12478</v>
      </c>
      <c r="B20379" s="1">
        <f>DATE(2034,3,1) + TIME(0,0,0)</f>
        <v>49004</v>
      </c>
      <c r="C20379">
        <v>35.650966644</v>
      </c>
    </row>
    <row r="20380" spans="1:3" x14ac:dyDescent="0.25">
      <c r="A20380">
        <v>12509</v>
      </c>
      <c r="B20380" s="1">
        <f>DATE(2034,4,1) + TIME(0,0,0)</f>
        <v>49035</v>
      </c>
      <c r="C20380">
        <v>35.662673949999999</v>
      </c>
    </row>
    <row r="20381" spans="1:3" x14ac:dyDescent="0.25">
      <c r="A20381">
        <v>12539</v>
      </c>
      <c r="B20381" s="1">
        <f>DATE(2034,5,1) + TIME(0,0,0)</f>
        <v>49065</v>
      </c>
      <c r="C20381">
        <v>35.673976897999999</v>
      </c>
    </row>
    <row r="20382" spans="1:3" x14ac:dyDescent="0.25">
      <c r="A20382">
        <v>12570</v>
      </c>
      <c r="B20382" s="1">
        <f>DATE(2034,6,1) + TIME(0,0,0)</f>
        <v>49096</v>
      </c>
      <c r="C20382">
        <v>35.685626984000002</v>
      </c>
    </row>
    <row r="20383" spans="1:3" x14ac:dyDescent="0.25">
      <c r="A20383">
        <v>12600</v>
      </c>
      <c r="B20383" s="1">
        <f>DATE(2034,7,1) + TIME(0,0,0)</f>
        <v>49126</v>
      </c>
      <c r="C20383">
        <v>35.696876525999997</v>
      </c>
    </row>
    <row r="20384" spans="1:3" x14ac:dyDescent="0.25">
      <c r="A20384">
        <v>12631</v>
      </c>
      <c r="B20384" s="1">
        <f>DATE(2034,8,1) + TIME(0,0,0)</f>
        <v>49157</v>
      </c>
      <c r="C20384">
        <v>35.708473206000001</v>
      </c>
    </row>
    <row r="20385" spans="1:3" x14ac:dyDescent="0.25">
      <c r="A20385">
        <v>12662</v>
      </c>
      <c r="B20385" s="1">
        <f>DATE(2034,9,1) + TIME(0,0,0)</f>
        <v>49188</v>
      </c>
      <c r="C20385">
        <v>35.720043181999998</v>
      </c>
    </row>
    <row r="20386" spans="1:3" x14ac:dyDescent="0.25">
      <c r="A20386">
        <v>12692</v>
      </c>
      <c r="B20386" s="1">
        <f>DATE(2034,10,1) + TIME(0,0,0)</f>
        <v>49218</v>
      </c>
      <c r="C20386">
        <v>35.731208801000001</v>
      </c>
    </row>
    <row r="20387" spans="1:3" x14ac:dyDescent="0.25">
      <c r="A20387">
        <v>12723</v>
      </c>
      <c r="B20387" s="1">
        <f>DATE(2034,11,1) + TIME(0,0,0)</f>
        <v>49249</v>
      </c>
      <c r="C20387">
        <v>35.742725372000002</v>
      </c>
    </row>
    <row r="20388" spans="1:3" x14ac:dyDescent="0.25">
      <c r="A20388">
        <v>12753</v>
      </c>
      <c r="B20388" s="1">
        <f>DATE(2034,12,1) + TIME(0,0,0)</f>
        <v>49279</v>
      </c>
      <c r="C20388">
        <v>35.753841399999999</v>
      </c>
    </row>
    <row r="20389" spans="1:3" x14ac:dyDescent="0.25">
      <c r="A20389">
        <v>12784</v>
      </c>
      <c r="B20389" s="1">
        <f>DATE(2035,1,1) + TIME(0,0,0)</f>
        <v>49310</v>
      </c>
      <c r="C20389">
        <v>35.765300750999998</v>
      </c>
    </row>
    <row r="20390" spans="1:3" x14ac:dyDescent="0.25">
      <c r="A20390">
        <v>12815</v>
      </c>
      <c r="B20390" s="1">
        <f>DATE(2035,2,1) + TIME(0,0,0)</f>
        <v>49341</v>
      </c>
      <c r="C20390">
        <v>35.776729584000002</v>
      </c>
    </row>
    <row r="20391" spans="1:3" x14ac:dyDescent="0.25">
      <c r="A20391">
        <v>12843</v>
      </c>
      <c r="B20391" s="1">
        <f>DATE(2035,3,1) + TIME(0,0,0)</f>
        <v>49369</v>
      </c>
      <c r="C20391">
        <v>35.787033080999997</v>
      </c>
    </row>
    <row r="20392" spans="1:3" x14ac:dyDescent="0.25">
      <c r="A20392">
        <v>12874</v>
      </c>
      <c r="B20392" s="1">
        <f>DATE(2035,4,1) + TIME(0,0,0)</f>
        <v>49400</v>
      </c>
      <c r="C20392">
        <v>35.798416138</v>
      </c>
    </row>
    <row r="20393" spans="1:3" x14ac:dyDescent="0.25">
      <c r="A20393">
        <v>12904</v>
      </c>
      <c r="B20393" s="1">
        <f>DATE(2035,5,1) + TIME(0,0,0)</f>
        <v>49430</v>
      </c>
      <c r="C20393">
        <v>35.809402466000002</v>
      </c>
    </row>
    <row r="20394" spans="1:3" x14ac:dyDescent="0.25">
      <c r="A20394">
        <v>12935</v>
      </c>
      <c r="B20394" s="1">
        <f>DATE(2035,6,1) + TIME(0,0,0)</f>
        <v>49461</v>
      </c>
      <c r="C20394">
        <v>35.820728301999999</v>
      </c>
    </row>
    <row r="20395" spans="1:3" x14ac:dyDescent="0.25">
      <c r="A20395">
        <v>12965</v>
      </c>
      <c r="B20395" s="1">
        <f>DATE(2035,7,1) + TIME(0,0,0)</f>
        <v>49491</v>
      </c>
      <c r="C20395">
        <v>35.831665039000001</v>
      </c>
    </row>
    <row r="20396" spans="1:3" x14ac:dyDescent="0.25">
      <c r="A20396">
        <v>12996</v>
      </c>
      <c r="B20396" s="1">
        <f>DATE(2035,8,1) + TIME(0,0,0)</f>
        <v>49522</v>
      </c>
      <c r="C20396">
        <v>35.842941283999998</v>
      </c>
    </row>
    <row r="20397" spans="1:3" x14ac:dyDescent="0.25">
      <c r="A20397">
        <v>13027</v>
      </c>
      <c r="B20397" s="1">
        <f>DATE(2035,9,1) + TIME(0,0,0)</f>
        <v>49553</v>
      </c>
      <c r="C20397">
        <v>35.854190826</v>
      </c>
    </row>
    <row r="20398" spans="1:3" x14ac:dyDescent="0.25">
      <c r="A20398">
        <v>13057</v>
      </c>
      <c r="B20398" s="1">
        <f>DATE(2035,10,1) + TIME(0,0,0)</f>
        <v>49583</v>
      </c>
      <c r="C20398">
        <v>35.865051270000002</v>
      </c>
    </row>
    <row r="20399" spans="1:3" x14ac:dyDescent="0.25">
      <c r="A20399">
        <v>13088</v>
      </c>
      <c r="B20399" s="1">
        <f>DATE(2035,11,1) + TIME(0,0,0)</f>
        <v>49614</v>
      </c>
      <c r="C20399">
        <v>35.876243590999998</v>
      </c>
    </row>
    <row r="20400" spans="1:3" x14ac:dyDescent="0.25">
      <c r="A20400">
        <v>13118</v>
      </c>
      <c r="B20400" s="1">
        <f>DATE(2035,12,1) + TIME(0,0,0)</f>
        <v>49644</v>
      </c>
      <c r="C20400">
        <v>35.887054442999997</v>
      </c>
    </row>
    <row r="20401" spans="1:3" x14ac:dyDescent="0.25">
      <c r="A20401">
        <v>13149</v>
      </c>
      <c r="B20401" s="1">
        <f>DATE(2036,1,1) + TIME(0,0,0)</f>
        <v>49675</v>
      </c>
      <c r="C20401">
        <v>35.898197174000003</v>
      </c>
    </row>
    <row r="20402" spans="1:3" x14ac:dyDescent="0.25">
      <c r="A20402">
        <v>13180</v>
      </c>
      <c r="B20402" s="1">
        <f>DATE(2036,2,1) + TIME(0,0,0)</f>
        <v>49706</v>
      </c>
      <c r="C20402">
        <v>35.909313202</v>
      </c>
    </row>
    <row r="20403" spans="1:3" x14ac:dyDescent="0.25">
      <c r="A20403">
        <v>13209</v>
      </c>
      <c r="B20403" s="1">
        <f>DATE(2036,3,1) + TIME(0,0,0)</f>
        <v>49735</v>
      </c>
      <c r="C20403">
        <v>35.919689177999999</v>
      </c>
    </row>
    <row r="20404" spans="1:3" x14ac:dyDescent="0.25">
      <c r="A20404">
        <v>13240</v>
      </c>
      <c r="B20404" s="1">
        <f>DATE(2036,4,1) + TIME(0,0,0)</f>
        <v>49766</v>
      </c>
      <c r="C20404">
        <v>35.930755615000002</v>
      </c>
    </row>
    <row r="20405" spans="1:3" x14ac:dyDescent="0.25">
      <c r="A20405">
        <v>13270</v>
      </c>
      <c r="B20405" s="1">
        <f>DATE(2036,5,1) + TIME(0,0,0)</f>
        <v>49796</v>
      </c>
      <c r="C20405">
        <v>35.941440581999998</v>
      </c>
    </row>
    <row r="20406" spans="1:3" x14ac:dyDescent="0.25">
      <c r="A20406">
        <v>13301</v>
      </c>
      <c r="B20406" s="1">
        <f>DATE(2036,6,1) + TIME(0,0,0)</f>
        <v>49827</v>
      </c>
      <c r="C20406">
        <v>35.952453613000003</v>
      </c>
    </row>
    <row r="20407" spans="1:3" x14ac:dyDescent="0.25">
      <c r="A20407">
        <v>13331</v>
      </c>
      <c r="B20407" s="1">
        <f>DATE(2036,7,1) + TIME(0,0,0)</f>
        <v>49857</v>
      </c>
      <c r="C20407">
        <v>35.963088988999999</v>
      </c>
    </row>
    <row r="20408" spans="1:3" x14ac:dyDescent="0.25">
      <c r="A20408">
        <v>13362</v>
      </c>
      <c r="B20408" s="1">
        <f>DATE(2036,8,1) + TIME(0,0,0)</f>
        <v>49888</v>
      </c>
      <c r="C20408">
        <v>35.974052428999997</v>
      </c>
    </row>
    <row r="20409" spans="1:3" x14ac:dyDescent="0.25">
      <c r="A20409">
        <v>13393</v>
      </c>
      <c r="B20409" s="1">
        <f>DATE(2036,9,1) + TIME(0,0,0)</f>
        <v>49919</v>
      </c>
      <c r="C20409">
        <v>35.984992980999998</v>
      </c>
    </row>
    <row r="20410" spans="1:3" x14ac:dyDescent="0.25">
      <c r="A20410">
        <v>13423</v>
      </c>
      <c r="B20410" s="1">
        <f>DATE(2036,10,1) + TIME(0,0,0)</f>
        <v>49949</v>
      </c>
      <c r="C20410">
        <v>35.995555877999998</v>
      </c>
    </row>
    <row r="20411" spans="1:3" x14ac:dyDescent="0.25">
      <c r="A20411">
        <v>13454</v>
      </c>
      <c r="B20411" s="1">
        <f>DATE(2036,11,1) + TIME(0,0,0)</f>
        <v>49980</v>
      </c>
      <c r="C20411">
        <v>36.006446838000002</v>
      </c>
    </row>
    <row r="20412" spans="1:3" x14ac:dyDescent="0.25">
      <c r="A20412">
        <v>13484</v>
      </c>
      <c r="B20412" s="1">
        <f>DATE(2036,12,1) + TIME(0,0,0)</f>
        <v>50010</v>
      </c>
      <c r="C20412">
        <v>36.016963959000002</v>
      </c>
    </row>
    <row r="20413" spans="1:3" x14ac:dyDescent="0.25">
      <c r="A20413">
        <v>13515</v>
      </c>
      <c r="B20413" s="1">
        <f>DATE(2037,1,1) + TIME(0,0,0)</f>
        <v>50041</v>
      </c>
      <c r="C20413">
        <v>36.027805327999999</v>
      </c>
    </row>
    <row r="20414" spans="1:3" x14ac:dyDescent="0.25">
      <c r="A20414">
        <v>13546</v>
      </c>
      <c r="B20414" s="1">
        <f>DATE(2037,2,1) + TIME(0,0,0)</f>
        <v>50072</v>
      </c>
      <c r="C20414">
        <v>36.038623809999997</v>
      </c>
    </row>
    <row r="20415" spans="1:3" x14ac:dyDescent="0.25">
      <c r="A20415">
        <v>13574</v>
      </c>
      <c r="B20415" s="1">
        <f>DATE(2037,3,1) + TIME(0,0,0)</f>
        <v>50100</v>
      </c>
      <c r="C20415">
        <v>36.048377991000002</v>
      </c>
    </row>
    <row r="20416" spans="1:3" x14ac:dyDescent="0.25">
      <c r="A20416">
        <v>13605</v>
      </c>
      <c r="B20416" s="1">
        <f>DATE(2037,4,1) + TIME(0,0,0)</f>
        <v>50131</v>
      </c>
      <c r="C20416">
        <v>36.059150696000003</v>
      </c>
    </row>
    <row r="20417" spans="1:3" x14ac:dyDescent="0.25">
      <c r="A20417">
        <v>13635</v>
      </c>
      <c r="B20417" s="1">
        <f>DATE(2037,5,1) + TIME(0,0,0)</f>
        <v>50161</v>
      </c>
      <c r="C20417">
        <v>36.069553374999998</v>
      </c>
    </row>
    <row r="20418" spans="1:3" x14ac:dyDescent="0.25">
      <c r="A20418">
        <v>13666</v>
      </c>
      <c r="B20418" s="1">
        <f>DATE(2037,6,1) + TIME(0,0,0)</f>
        <v>50192</v>
      </c>
      <c r="C20418">
        <v>36.080280303999999</v>
      </c>
    </row>
    <row r="20419" spans="1:3" x14ac:dyDescent="0.25">
      <c r="A20419">
        <v>13696</v>
      </c>
      <c r="B20419" s="1">
        <f>DATE(2037,7,1) + TIME(0,0,0)</f>
        <v>50222</v>
      </c>
      <c r="C20419">
        <v>36.090641022</v>
      </c>
    </row>
    <row r="20420" spans="1:3" x14ac:dyDescent="0.25">
      <c r="A20420">
        <v>13727</v>
      </c>
      <c r="B20420" s="1">
        <f>DATE(2037,8,1) + TIME(0,0,0)</f>
        <v>50253</v>
      </c>
      <c r="C20420">
        <v>36.101322174000003</v>
      </c>
    </row>
    <row r="20421" spans="1:3" x14ac:dyDescent="0.25">
      <c r="A20421">
        <v>13758</v>
      </c>
      <c r="B20421" s="1">
        <f>DATE(2037,9,1) + TIME(0,0,0)</f>
        <v>50284</v>
      </c>
      <c r="C20421">
        <v>36.111984253000003</v>
      </c>
    </row>
    <row r="20422" spans="1:3" x14ac:dyDescent="0.25">
      <c r="A20422">
        <v>13788</v>
      </c>
      <c r="B20422" s="1">
        <f>DATE(2037,10,1) + TIME(0,0,0)</f>
        <v>50314</v>
      </c>
      <c r="C20422">
        <v>36.122276306000003</v>
      </c>
    </row>
    <row r="20423" spans="1:3" x14ac:dyDescent="0.25">
      <c r="A20423">
        <v>13819</v>
      </c>
      <c r="B20423" s="1">
        <f>DATE(2037,11,1) + TIME(0,0,0)</f>
        <v>50345</v>
      </c>
      <c r="C20423">
        <v>36.132892609000002</v>
      </c>
    </row>
    <row r="20424" spans="1:3" x14ac:dyDescent="0.25">
      <c r="A20424">
        <v>13849</v>
      </c>
      <c r="B20424" s="1">
        <f>DATE(2037,12,1) + TIME(0,0,0)</f>
        <v>50375</v>
      </c>
      <c r="C20424">
        <v>36.143142699999999</v>
      </c>
    </row>
    <row r="20425" spans="1:3" x14ac:dyDescent="0.25">
      <c r="A20425">
        <v>13880</v>
      </c>
      <c r="B20425" s="1">
        <f>DATE(2038,1,1) + TIME(0,0,0)</f>
        <v>50406</v>
      </c>
      <c r="C20425">
        <v>36.153713226000001</v>
      </c>
    </row>
    <row r="20426" spans="1:3" x14ac:dyDescent="0.25">
      <c r="A20426">
        <v>13911</v>
      </c>
      <c r="B20426" s="1">
        <f>DATE(2038,2,1) + TIME(0,0,0)</f>
        <v>50437</v>
      </c>
      <c r="C20426">
        <v>36.164260863999999</v>
      </c>
    </row>
    <row r="20427" spans="1:3" x14ac:dyDescent="0.25">
      <c r="A20427">
        <v>13939</v>
      </c>
      <c r="B20427" s="1">
        <f>DATE(2038,3,1) + TIME(0,0,0)</f>
        <v>50465</v>
      </c>
      <c r="C20427">
        <v>36.173767089999998</v>
      </c>
    </row>
    <row r="20428" spans="1:3" x14ac:dyDescent="0.25">
      <c r="A20428">
        <v>13970</v>
      </c>
      <c r="B20428" s="1">
        <f>DATE(2038,4,1) + TIME(0,0,0)</f>
        <v>50496</v>
      </c>
      <c r="C20428">
        <v>36.184272765999999</v>
      </c>
    </row>
    <row r="20429" spans="1:3" x14ac:dyDescent="0.25">
      <c r="A20429">
        <v>14000</v>
      </c>
      <c r="B20429" s="1">
        <f>DATE(2038,5,1) + TIME(0,0,0)</f>
        <v>50526</v>
      </c>
      <c r="C20429">
        <v>36.194419861</v>
      </c>
    </row>
    <row r="20430" spans="1:3" x14ac:dyDescent="0.25">
      <c r="A20430">
        <v>14031</v>
      </c>
      <c r="B20430" s="1">
        <f>DATE(2038,6,1) + TIME(0,0,0)</f>
        <v>50557</v>
      </c>
      <c r="C20430">
        <v>36.204879761000001</v>
      </c>
    </row>
    <row r="20431" spans="1:3" x14ac:dyDescent="0.25">
      <c r="A20431">
        <v>14061</v>
      </c>
      <c r="B20431" s="1">
        <f>DATE(2038,7,1) + TIME(0,0,0)</f>
        <v>50587</v>
      </c>
      <c r="C20431">
        <v>36.214984893999997</v>
      </c>
    </row>
    <row r="20432" spans="1:3" x14ac:dyDescent="0.25">
      <c r="A20432">
        <v>14092</v>
      </c>
      <c r="B20432" s="1">
        <f>DATE(2038,8,1) + TIME(0,0,0)</f>
        <v>50618</v>
      </c>
      <c r="C20432">
        <v>36.225402832</v>
      </c>
    </row>
    <row r="20433" spans="1:3" x14ac:dyDescent="0.25">
      <c r="A20433">
        <v>14123</v>
      </c>
      <c r="B20433" s="1">
        <f>DATE(2038,9,1) + TIME(0,0,0)</f>
        <v>50649</v>
      </c>
      <c r="C20433">
        <v>36.235801696999999</v>
      </c>
    </row>
    <row r="20434" spans="1:3" x14ac:dyDescent="0.25">
      <c r="A20434">
        <v>14153</v>
      </c>
      <c r="B20434" s="1">
        <f>DATE(2038,10,1) + TIME(0,0,0)</f>
        <v>50679</v>
      </c>
      <c r="C20434">
        <v>36.245841980000002</v>
      </c>
    </row>
    <row r="20435" spans="1:3" x14ac:dyDescent="0.25">
      <c r="A20435">
        <v>14184</v>
      </c>
      <c r="B20435" s="1">
        <f>DATE(2038,11,1) + TIME(0,0,0)</f>
        <v>50710</v>
      </c>
      <c r="C20435">
        <v>36.256195067999997</v>
      </c>
    </row>
    <row r="20436" spans="1:3" x14ac:dyDescent="0.25">
      <c r="A20436">
        <v>14214</v>
      </c>
      <c r="B20436" s="1">
        <f>DATE(2038,12,1) + TIME(0,0,0)</f>
        <v>50740</v>
      </c>
      <c r="C20436">
        <v>36.266197204999997</v>
      </c>
    </row>
    <row r="20437" spans="1:3" x14ac:dyDescent="0.25">
      <c r="A20437">
        <v>14245</v>
      </c>
      <c r="B20437" s="1">
        <f>DATE(2039,1,1) + TIME(0,0,0)</f>
        <v>50771</v>
      </c>
      <c r="C20437">
        <v>36.276508331000002</v>
      </c>
    </row>
    <row r="20438" spans="1:3" x14ac:dyDescent="0.25">
      <c r="A20438">
        <v>14276</v>
      </c>
      <c r="B20438" s="1">
        <f>DATE(2039,2,1) + TIME(0,0,0)</f>
        <v>50802</v>
      </c>
      <c r="C20438">
        <v>36.28679657</v>
      </c>
    </row>
    <row r="20439" spans="1:3" x14ac:dyDescent="0.25">
      <c r="A20439">
        <v>14304</v>
      </c>
      <c r="B20439" s="1">
        <f>DATE(2039,3,1) + TIME(0,0,0)</f>
        <v>50830</v>
      </c>
      <c r="C20439">
        <v>36.296073913999997</v>
      </c>
    </row>
    <row r="20440" spans="1:3" x14ac:dyDescent="0.25">
      <c r="A20440">
        <v>14335</v>
      </c>
      <c r="B20440" s="1">
        <f>DATE(2039,4,1) + TIME(0,0,0)</f>
        <v>50861</v>
      </c>
      <c r="C20440">
        <v>36.306324005</v>
      </c>
    </row>
    <row r="20441" spans="1:3" x14ac:dyDescent="0.25">
      <c r="A20441">
        <v>14365</v>
      </c>
      <c r="B20441" s="1">
        <f>DATE(2039,5,1) + TIME(0,0,0)</f>
        <v>50891</v>
      </c>
      <c r="C20441">
        <v>36.316219330000003</v>
      </c>
    </row>
    <row r="20442" spans="1:3" x14ac:dyDescent="0.25">
      <c r="A20442">
        <v>14396</v>
      </c>
      <c r="B20442" s="1">
        <f>DATE(2039,6,1) + TIME(0,0,0)</f>
        <v>50922</v>
      </c>
      <c r="C20442">
        <v>36.326427459999998</v>
      </c>
    </row>
    <row r="20443" spans="1:3" x14ac:dyDescent="0.25">
      <c r="A20443">
        <v>14426</v>
      </c>
      <c r="B20443" s="1">
        <f>DATE(2039,7,1) + TIME(0,0,0)</f>
        <v>50952</v>
      </c>
      <c r="C20443">
        <v>36.336284636999999</v>
      </c>
    </row>
    <row r="20444" spans="1:3" x14ac:dyDescent="0.25">
      <c r="A20444">
        <v>14457</v>
      </c>
      <c r="B20444" s="1">
        <f>DATE(2039,8,1) + TIME(0,0,0)</f>
        <v>50983</v>
      </c>
      <c r="C20444">
        <v>36.346450806</v>
      </c>
    </row>
    <row r="20445" spans="1:3" x14ac:dyDescent="0.25">
      <c r="A20445">
        <v>14488</v>
      </c>
      <c r="B20445" s="1">
        <f>DATE(2039,9,1) + TIME(0,0,0)</f>
        <v>51014</v>
      </c>
      <c r="C20445">
        <v>36.356594086000001</v>
      </c>
    </row>
    <row r="20446" spans="1:3" x14ac:dyDescent="0.25">
      <c r="A20446">
        <v>14518</v>
      </c>
      <c r="B20446" s="1">
        <f>DATE(2039,10,1) + TIME(0,0,0)</f>
        <v>51044</v>
      </c>
      <c r="C20446">
        <v>36.366390228</v>
      </c>
    </row>
    <row r="20447" spans="1:3" x14ac:dyDescent="0.25">
      <c r="A20447">
        <v>14549</v>
      </c>
      <c r="B20447" s="1">
        <f>DATE(2039,11,1) + TIME(0,0,0)</f>
        <v>51075</v>
      </c>
      <c r="C20447">
        <v>36.376495361000003</v>
      </c>
    </row>
    <row r="20448" spans="1:3" x14ac:dyDescent="0.25">
      <c r="A20448">
        <v>14579</v>
      </c>
      <c r="B20448" s="1">
        <f>DATE(2039,12,1) + TIME(0,0,0)</f>
        <v>51105</v>
      </c>
      <c r="C20448">
        <v>36.386249542000002</v>
      </c>
    </row>
    <row r="20449" spans="1:3" x14ac:dyDescent="0.25">
      <c r="A20449">
        <v>14610</v>
      </c>
      <c r="B20449" s="1">
        <f>DATE(2040,1,1) + TIME(0,0,0)</f>
        <v>51136</v>
      </c>
      <c r="C20449">
        <v>36.396308898999997</v>
      </c>
    </row>
    <row r="20450" spans="1:3" x14ac:dyDescent="0.25">
      <c r="A20450">
        <v>14641</v>
      </c>
      <c r="B20450" s="1">
        <f>DATE(2040,2,1) + TIME(0,0,0)</f>
        <v>51167</v>
      </c>
      <c r="C20450">
        <v>36.406349182</v>
      </c>
    </row>
    <row r="20451" spans="1:3" x14ac:dyDescent="0.25">
      <c r="A20451">
        <v>14670</v>
      </c>
      <c r="B20451" s="1">
        <f>DATE(2040,3,1) + TIME(0,0,0)</f>
        <v>51196</v>
      </c>
      <c r="C20451">
        <v>36.415721892999997</v>
      </c>
    </row>
    <row r="20452" spans="1:3" x14ac:dyDescent="0.25">
      <c r="A20452">
        <v>14701</v>
      </c>
      <c r="B20452" s="1">
        <f>DATE(2040,4,1) + TIME(0,0,0)</f>
        <v>51227</v>
      </c>
      <c r="C20452">
        <v>36.425720214999998</v>
      </c>
    </row>
    <row r="20453" spans="1:3" x14ac:dyDescent="0.25">
      <c r="A20453">
        <v>14731</v>
      </c>
      <c r="B20453" s="1">
        <f>DATE(2040,5,1) + TIME(0,0,0)</f>
        <v>51257</v>
      </c>
      <c r="C20453">
        <v>36.435379028</v>
      </c>
    </row>
    <row r="20454" spans="1:3" x14ac:dyDescent="0.25">
      <c r="A20454">
        <v>14762</v>
      </c>
      <c r="B20454" s="1">
        <f>DATE(2040,6,1) + TIME(0,0,0)</f>
        <v>51288</v>
      </c>
      <c r="C20454">
        <v>36.445335387999997</v>
      </c>
    </row>
    <row r="20455" spans="1:3" x14ac:dyDescent="0.25">
      <c r="A20455">
        <v>14792</v>
      </c>
      <c r="B20455" s="1">
        <f>DATE(2040,7,1) + TIME(0,0,0)</f>
        <v>51318</v>
      </c>
      <c r="C20455">
        <v>36.454952239999997</v>
      </c>
    </row>
    <row r="20456" spans="1:3" x14ac:dyDescent="0.25">
      <c r="A20456">
        <v>14823</v>
      </c>
      <c r="B20456" s="1">
        <f>DATE(2040,8,1) + TIME(0,0,0)</f>
        <v>51349</v>
      </c>
      <c r="C20456">
        <v>36.464870453000003</v>
      </c>
    </row>
    <row r="20457" spans="1:3" x14ac:dyDescent="0.25">
      <c r="A20457">
        <v>14854</v>
      </c>
      <c r="B20457" s="1">
        <f>DATE(2040,9,1) + TIME(0,0,0)</f>
        <v>51380</v>
      </c>
      <c r="C20457">
        <v>36.474765777999998</v>
      </c>
    </row>
    <row r="20458" spans="1:3" x14ac:dyDescent="0.25">
      <c r="A20458">
        <v>14884</v>
      </c>
      <c r="B20458" s="1">
        <f>DATE(2040,10,1) + TIME(0,0,0)</f>
        <v>51410</v>
      </c>
      <c r="C20458">
        <v>36.484325409</v>
      </c>
    </row>
    <row r="20459" spans="1:3" x14ac:dyDescent="0.25">
      <c r="A20459">
        <v>14915</v>
      </c>
      <c r="B20459" s="1">
        <f>DATE(2040,11,1) + TIME(0,0,0)</f>
        <v>51441</v>
      </c>
      <c r="C20459">
        <v>36.494178771999998</v>
      </c>
    </row>
    <row r="20460" spans="1:3" x14ac:dyDescent="0.25">
      <c r="A20460">
        <v>14945</v>
      </c>
      <c r="B20460" s="1">
        <f>DATE(2040,12,1) + TIME(0,0,0)</f>
        <v>51471</v>
      </c>
      <c r="C20460">
        <v>36.503700256000002</v>
      </c>
    </row>
    <row r="20461" spans="1:3" x14ac:dyDescent="0.25">
      <c r="A20461">
        <v>14976</v>
      </c>
      <c r="B20461" s="1">
        <f>DATE(2041,1,1) + TIME(0,0,0)</f>
        <v>51502</v>
      </c>
      <c r="C20461">
        <v>36.513515472000002</v>
      </c>
    </row>
    <row r="20462" spans="1:3" x14ac:dyDescent="0.25">
      <c r="A20462">
        <v>15007</v>
      </c>
      <c r="B20462" s="1">
        <f>DATE(2041,2,1) + TIME(0,0,0)</f>
        <v>51533</v>
      </c>
      <c r="C20462">
        <v>36.523311614999997</v>
      </c>
    </row>
    <row r="20463" spans="1:3" x14ac:dyDescent="0.25">
      <c r="A20463">
        <v>15035</v>
      </c>
      <c r="B20463" s="1">
        <f>DATE(2041,3,1) + TIME(0,0,0)</f>
        <v>51561</v>
      </c>
      <c r="C20463">
        <v>36.532142639</v>
      </c>
    </row>
    <row r="20464" spans="1:3" x14ac:dyDescent="0.25">
      <c r="A20464">
        <v>15066</v>
      </c>
      <c r="B20464" s="1">
        <f>DATE(2041,4,1) + TIME(0,0,0)</f>
        <v>51592</v>
      </c>
      <c r="C20464">
        <v>36.541896819999998</v>
      </c>
    </row>
    <row r="20465" spans="1:3" x14ac:dyDescent="0.25">
      <c r="A20465">
        <v>15096</v>
      </c>
      <c r="B20465" s="1">
        <f>DATE(2041,5,1) + TIME(0,0,0)</f>
        <v>51622</v>
      </c>
      <c r="C20465">
        <v>36.551319122000002</v>
      </c>
    </row>
    <row r="20466" spans="1:3" x14ac:dyDescent="0.25">
      <c r="A20466">
        <v>15127</v>
      </c>
      <c r="B20466" s="1">
        <f>DATE(2041,6,1) + TIME(0,0,0)</f>
        <v>51653</v>
      </c>
      <c r="C20466">
        <v>36.561038971000002</v>
      </c>
    </row>
    <row r="20467" spans="1:3" x14ac:dyDescent="0.25">
      <c r="A20467">
        <v>15157</v>
      </c>
      <c r="B20467" s="1">
        <f>DATE(2041,7,1) + TIME(0,0,0)</f>
        <v>51683</v>
      </c>
      <c r="C20467">
        <v>36.570423126000001</v>
      </c>
    </row>
    <row r="20468" spans="1:3" x14ac:dyDescent="0.25">
      <c r="A20468">
        <v>15188</v>
      </c>
      <c r="B20468" s="1">
        <f>DATE(2041,8,1) + TIME(0,0,0)</f>
        <v>51714</v>
      </c>
      <c r="C20468">
        <v>36.580097197999997</v>
      </c>
    </row>
    <row r="20469" spans="1:3" x14ac:dyDescent="0.25">
      <c r="A20469">
        <v>15219</v>
      </c>
      <c r="B20469" s="1">
        <f>DATE(2041,9,1) + TIME(0,0,0)</f>
        <v>51745</v>
      </c>
      <c r="C20469">
        <v>36.589756012000002</v>
      </c>
    </row>
    <row r="20470" spans="1:3" x14ac:dyDescent="0.25">
      <c r="A20470">
        <v>15249</v>
      </c>
      <c r="B20470" s="1">
        <f>DATE(2041,10,1) + TIME(0,0,0)</f>
        <v>51775</v>
      </c>
      <c r="C20470">
        <v>36.599082946999999</v>
      </c>
    </row>
    <row r="20471" spans="1:3" x14ac:dyDescent="0.25">
      <c r="A20471">
        <v>15280</v>
      </c>
      <c r="B20471" s="1">
        <f>DATE(2041,11,1) + TIME(0,0,0)</f>
        <v>51806</v>
      </c>
      <c r="C20471">
        <v>36.608699799</v>
      </c>
    </row>
    <row r="20472" spans="1:3" x14ac:dyDescent="0.25">
      <c r="A20472">
        <v>15310</v>
      </c>
      <c r="B20472" s="1">
        <f>DATE(2041,12,1) + TIME(0,0,0)</f>
        <v>51836</v>
      </c>
      <c r="C20472">
        <v>36.617988586000003</v>
      </c>
    </row>
    <row r="20473" spans="1:3" x14ac:dyDescent="0.25">
      <c r="A20473">
        <v>15341</v>
      </c>
      <c r="B20473" s="1">
        <f>DATE(2042,1,1) + TIME(0,0,0)</f>
        <v>51867</v>
      </c>
      <c r="C20473">
        <v>36.627567290999998</v>
      </c>
    </row>
    <row r="20474" spans="1:3" x14ac:dyDescent="0.25">
      <c r="A20474">
        <v>15372</v>
      </c>
      <c r="B20474" s="1">
        <f>DATE(2042,2,1) + TIME(0,0,0)</f>
        <v>51898</v>
      </c>
      <c r="C20474">
        <v>36.637126922999997</v>
      </c>
    </row>
    <row r="20475" spans="1:3" x14ac:dyDescent="0.25">
      <c r="A20475">
        <v>15400</v>
      </c>
      <c r="B20475" s="1">
        <f>DATE(2042,3,1) + TIME(0,0,0)</f>
        <v>51926</v>
      </c>
      <c r="C20475">
        <v>36.645740508999999</v>
      </c>
    </row>
    <row r="20476" spans="1:3" x14ac:dyDescent="0.25">
      <c r="A20476">
        <v>15431</v>
      </c>
      <c r="B20476" s="1">
        <f>DATE(2042,4,1) + TIME(0,0,0)</f>
        <v>51957</v>
      </c>
      <c r="C20476">
        <v>36.655261993000003</v>
      </c>
    </row>
    <row r="20477" spans="1:3" x14ac:dyDescent="0.25">
      <c r="A20477">
        <v>15461</v>
      </c>
      <c r="B20477" s="1">
        <f>DATE(2042,5,1) + TIME(0,0,0)</f>
        <v>51987</v>
      </c>
      <c r="C20477">
        <v>36.664459229000002</v>
      </c>
    </row>
    <row r="20478" spans="1:3" x14ac:dyDescent="0.25">
      <c r="A20478">
        <v>15492</v>
      </c>
      <c r="B20478" s="1">
        <f>DATE(2042,6,1) + TIME(0,0,0)</f>
        <v>52018</v>
      </c>
      <c r="C20478">
        <v>36.673942566000001</v>
      </c>
    </row>
    <row r="20479" spans="1:3" x14ac:dyDescent="0.25">
      <c r="A20479">
        <v>15522</v>
      </c>
      <c r="B20479" s="1">
        <f>DATE(2042,7,1) + TIME(0,0,0)</f>
        <v>52048</v>
      </c>
      <c r="C20479">
        <v>36.683097838999998</v>
      </c>
    </row>
    <row r="20480" spans="1:3" x14ac:dyDescent="0.25">
      <c r="A20480">
        <v>15553</v>
      </c>
      <c r="B20480" s="1">
        <f>DATE(2042,8,1) + TIME(0,0,0)</f>
        <v>52079</v>
      </c>
      <c r="C20480">
        <v>36.692543030000003</v>
      </c>
    </row>
    <row r="20481" spans="1:3" x14ac:dyDescent="0.25">
      <c r="A20481">
        <v>15584</v>
      </c>
      <c r="B20481" s="1">
        <f>DATE(2042,9,1) + TIME(0,0,0)</f>
        <v>52110</v>
      </c>
      <c r="C20481">
        <v>36.701969147</v>
      </c>
    </row>
    <row r="20482" spans="1:3" x14ac:dyDescent="0.25">
      <c r="A20482">
        <v>15614</v>
      </c>
      <c r="B20482" s="1">
        <f>DATE(2042,10,1) + TIME(0,0,0)</f>
        <v>52140</v>
      </c>
      <c r="C20482">
        <v>36.711074828999998</v>
      </c>
    </row>
    <row r="20483" spans="1:3" x14ac:dyDescent="0.25">
      <c r="A20483">
        <v>15645</v>
      </c>
      <c r="B20483" s="1">
        <f>DATE(2042,11,1) + TIME(0,0,0)</f>
        <v>52171</v>
      </c>
      <c r="C20483">
        <v>36.720462799000003</v>
      </c>
    </row>
    <row r="20484" spans="1:3" x14ac:dyDescent="0.25">
      <c r="A20484">
        <v>15675</v>
      </c>
      <c r="B20484" s="1">
        <f>DATE(2042,12,1) + TIME(0,0,0)</f>
        <v>52201</v>
      </c>
      <c r="C20484">
        <v>36.729530334000003</v>
      </c>
    </row>
    <row r="20485" spans="1:3" x14ac:dyDescent="0.25">
      <c r="A20485">
        <v>15706</v>
      </c>
      <c r="B20485" s="1">
        <f>DATE(2043,1,1) + TIME(0,0,0)</f>
        <v>52232</v>
      </c>
      <c r="C20485">
        <v>36.738880156999997</v>
      </c>
    </row>
    <row r="20486" spans="1:3" x14ac:dyDescent="0.25">
      <c r="A20486">
        <v>15737</v>
      </c>
      <c r="B20486" s="1">
        <f>DATE(2043,2,1) + TIME(0,0,0)</f>
        <v>52263</v>
      </c>
      <c r="C20486">
        <v>36.748214722</v>
      </c>
    </row>
    <row r="20487" spans="1:3" x14ac:dyDescent="0.25">
      <c r="A20487">
        <v>15765</v>
      </c>
      <c r="B20487" s="1">
        <f>DATE(2043,3,1) + TIME(0,0,0)</f>
        <v>52291</v>
      </c>
      <c r="C20487">
        <v>36.756629943999997</v>
      </c>
    </row>
    <row r="20488" spans="1:3" x14ac:dyDescent="0.25">
      <c r="A20488">
        <v>15796</v>
      </c>
      <c r="B20488" s="1">
        <f>DATE(2043,4,1) + TIME(0,0,0)</f>
        <v>52322</v>
      </c>
      <c r="C20488">
        <v>36.765926360999998</v>
      </c>
    </row>
    <row r="20489" spans="1:3" x14ac:dyDescent="0.25">
      <c r="A20489">
        <v>15826</v>
      </c>
      <c r="B20489" s="1">
        <f>DATE(2043,5,1) + TIME(0,0,0)</f>
        <v>52352</v>
      </c>
      <c r="C20489">
        <v>36.774906158</v>
      </c>
    </row>
    <row r="20490" spans="1:3" x14ac:dyDescent="0.25">
      <c r="A20490">
        <v>15857</v>
      </c>
      <c r="B20490" s="1">
        <f>DATE(2043,6,1) + TIME(0,0,0)</f>
        <v>52383</v>
      </c>
      <c r="C20490">
        <v>36.784164429</v>
      </c>
    </row>
    <row r="20491" spans="1:3" x14ac:dyDescent="0.25">
      <c r="A20491">
        <v>15887</v>
      </c>
      <c r="B20491" s="1">
        <f>DATE(2043,7,1) + TIME(0,0,0)</f>
        <v>52413</v>
      </c>
      <c r="C20491">
        <v>36.793109893999997</v>
      </c>
    </row>
    <row r="20492" spans="1:3" x14ac:dyDescent="0.25">
      <c r="A20492">
        <v>15918</v>
      </c>
      <c r="B20492" s="1">
        <f>DATE(2043,8,1) + TIME(0,0,0)</f>
        <v>52444</v>
      </c>
      <c r="C20492">
        <v>36.802337645999998</v>
      </c>
    </row>
    <row r="20493" spans="1:3" x14ac:dyDescent="0.25">
      <c r="A20493">
        <v>15949</v>
      </c>
      <c r="B20493" s="1">
        <f>DATE(2043,9,1) + TIME(0,0,0)</f>
        <v>52475</v>
      </c>
      <c r="C20493">
        <v>36.811542510999999</v>
      </c>
    </row>
    <row r="20494" spans="1:3" x14ac:dyDescent="0.25">
      <c r="A20494">
        <v>15979</v>
      </c>
      <c r="B20494" s="1">
        <f>DATE(2043,10,1) + TIME(0,0,0)</f>
        <v>52505</v>
      </c>
      <c r="C20494">
        <v>36.820434570000003</v>
      </c>
    </row>
    <row r="20495" spans="1:3" x14ac:dyDescent="0.25">
      <c r="A20495">
        <v>16010</v>
      </c>
      <c r="B20495" s="1">
        <f>DATE(2043,11,1) + TIME(0,0,0)</f>
        <v>52536</v>
      </c>
      <c r="C20495">
        <v>36.829605102999999</v>
      </c>
    </row>
    <row r="20496" spans="1:3" x14ac:dyDescent="0.25">
      <c r="A20496">
        <v>16040</v>
      </c>
      <c r="B20496" s="1">
        <f>DATE(2043,12,1) + TIME(0,0,0)</f>
        <v>52566</v>
      </c>
      <c r="C20496">
        <v>36.838462829999997</v>
      </c>
    </row>
    <row r="20497" spans="1:3" x14ac:dyDescent="0.25">
      <c r="A20497">
        <v>16071</v>
      </c>
      <c r="B20497" s="1">
        <f>DATE(2044,1,1) + TIME(0,0,0)</f>
        <v>52597</v>
      </c>
      <c r="C20497">
        <v>36.847595214999998</v>
      </c>
    </row>
    <row r="20498" spans="1:3" x14ac:dyDescent="0.25">
      <c r="A20498">
        <v>16102</v>
      </c>
      <c r="B20498" s="1">
        <f>DATE(2044,2,1) + TIME(0,0,0)</f>
        <v>52628</v>
      </c>
      <c r="C20498">
        <v>36.856708527000002</v>
      </c>
    </row>
    <row r="20499" spans="1:3" x14ac:dyDescent="0.25">
      <c r="A20499">
        <v>16131</v>
      </c>
      <c r="B20499" s="1">
        <f>DATE(2044,3,1) + TIME(0,0,0)</f>
        <v>52657</v>
      </c>
      <c r="C20499">
        <v>36.865219115999999</v>
      </c>
    </row>
    <row r="20500" spans="1:3" x14ac:dyDescent="0.25">
      <c r="A20500">
        <v>16162</v>
      </c>
      <c r="B20500" s="1">
        <f>DATE(2044,4,1) + TIME(0,0,0)</f>
        <v>52688</v>
      </c>
      <c r="C20500">
        <v>36.87430191</v>
      </c>
    </row>
    <row r="20501" spans="1:3" x14ac:dyDescent="0.25">
      <c r="A20501">
        <v>16192</v>
      </c>
      <c r="B20501" s="1">
        <f>DATE(2044,5,1) + TIME(0,0,0)</f>
        <v>52718</v>
      </c>
      <c r="C20501">
        <v>36.883071899000001</v>
      </c>
    </row>
    <row r="20502" spans="1:3" x14ac:dyDescent="0.25">
      <c r="A20502">
        <v>16223</v>
      </c>
      <c r="B20502" s="1">
        <f>DATE(2044,6,1) + TIME(0,0,0)</f>
        <v>52749</v>
      </c>
      <c r="C20502">
        <v>36.892116547000001</v>
      </c>
    </row>
    <row r="20503" spans="1:3" x14ac:dyDescent="0.25">
      <c r="A20503">
        <v>16253</v>
      </c>
      <c r="B20503" s="1">
        <f>DATE(2044,7,1) + TIME(0,0,0)</f>
        <v>52779</v>
      </c>
      <c r="C20503">
        <v>36.900852202999999</v>
      </c>
    </row>
    <row r="20504" spans="1:3" x14ac:dyDescent="0.25">
      <c r="A20504">
        <v>16284</v>
      </c>
      <c r="B20504" s="1">
        <f>DATE(2044,8,1) + TIME(0,0,0)</f>
        <v>52810</v>
      </c>
      <c r="C20504">
        <v>36.909862517999997</v>
      </c>
    </row>
    <row r="20505" spans="1:3" x14ac:dyDescent="0.25">
      <c r="A20505">
        <v>16315</v>
      </c>
      <c r="B20505" s="1">
        <f>DATE(2044,9,1) + TIME(0,0,0)</f>
        <v>52841</v>
      </c>
      <c r="C20505">
        <v>36.918853759999998</v>
      </c>
    </row>
    <row r="20506" spans="1:3" x14ac:dyDescent="0.25">
      <c r="A20506">
        <v>16345</v>
      </c>
      <c r="B20506" s="1">
        <f>DATE(2044,10,1) + TIME(0,0,0)</f>
        <v>52871</v>
      </c>
      <c r="C20506">
        <v>36.927539824999997</v>
      </c>
    </row>
    <row r="20507" spans="1:3" x14ac:dyDescent="0.25">
      <c r="A20507">
        <v>16376</v>
      </c>
      <c r="B20507" s="1">
        <f>DATE(2044,11,1) + TIME(0,0,0)</f>
        <v>52902</v>
      </c>
      <c r="C20507">
        <v>36.936492919999999</v>
      </c>
    </row>
    <row r="20508" spans="1:3" x14ac:dyDescent="0.25">
      <c r="A20508">
        <v>16406</v>
      </c>
      <c r="B20508" s="1">
        <f>DATE(2044,12,1) + TIME(0,0,0)</f>
        <v>52932</v>
      </c>
      <c r="C20508">
        <v>36.945144653</v>
      </c>
    </row>
    <row r="20509" spans="1:3" x14ac:dyDescent="0.25">
      <c r="A20509">
        <v>16437</v>
      </c>
      <c r="B20509" s="1">
        <f>DATE(2045,1,1) + TIME(0,0,0)</f>
        <v>52963</v>
      </c>
      <c r="C20509">
        <v>36.954063415999997</v>
      </c>
    </row>
    <row r="20510" spans="1:3" x14ac:dyDescent="0.25">
      <c r="A20510">
        <v>16468</v>
      </c>
      <c r="B20510" s="1">
        <f>DATE(2045,2,1) + TIME(0,0,0)</f>
        <v>52994</v>
      </c>
      <c r="C20510">
        <v>36.962966919000003</v>
      </c>
    </row>
    <row r="20511" spans="1:3" x14ac:dyDescent="0.25">
      <c r="A20511">
        <v>16496</v>
      </c>
      <c r="B20511" s="1">
        <f>DATE(2045,3,1) + TIME(0,0,0)</f>
        <v>53022</v>
      </c>
      <c r="C20511">
        <v>36.970993042000003</v>
      </c>
    </row>
    <row r="20512" spans="1:3" x14ac:dyDescent="0.25">
      <c r="A20512">
        <v>16527</v>
      </c>
      <c r="B20512" s="1">
        <f>DATE(2045,4,1) + TIME(0,0,0)</f>
        <v>53053</v>
      </c>
      <c r="C20512">
        <v>36.979858397999998</v>
      </c>
    </row>
    <row r="20513" spans="1:3" x14ac:dyDescent="0.25">
      <c r="A20513">
        <v>16557</v>
      </c>
      <c r="B20513" s="1">
        <f>DATE(2045,5,1) + TIME(0,0,0)</f>
        <v>53083</v>
      </c>
      <c r="C20513">
        <v>36.988426208</v>
      </c>
    </row>
    <row r="20514" spans="1:3" x14ac:dyDescent="0.25">
      <c r="A20514">
        <v>16588</v>
      </c>
      <c r="B20514" s="1">
        <f>DATE(2045,6,1) + TIME(0,0,0)</f>
        <v>53114</v>
      </c>
      <c r="C20514">
        <v>36.997257232999999</v>
      </c>
    </row>
    <row r="20515" spans="1:3" x14ac:dyDescent="0.25">
      <c r="A20515">
        <v>16618</v>
      </c>
      <c r="B20515" s="1">
        <f>DATE(2045,7,1) + TIME(0,0,0)</f>
        <v>53144</v>
      </c>
      <c r="C20515">
        <v>37.005790709999999</v>
      </c>
    </row>
    <row r="20516" spans="1:3" x14ac:dyDescent="0.25">
      <c r="A20516">
        <v>16649</v>
      </c>
      <c r="B20516" s="1">
        <f>DATE(2045,8,1) + TIME(0,0,0)</f>
        <v>53175</v>
      </c>
      <c r="C20516">
        <v>37.014587401999997</v>
      </c>
    </row>
    <row r="20517" spans="1:3" x14ac:dyDescent="0.25">
      <c r="A20517">
        <v>16680</v>
      </c>
      <c r="B20517" s="1">
        <f>DATE(2045,9,1) + TIME(0,0,0)</f>
        <v>53206</v>
      </c>
      <c r="C20517">
        <v>37.023368834999999</v>
      </c>
    </row>
    <row r="20518" spans="1:3" x14ac:dyDescent="0.25">
      <c r="A20518">
        <v>16710</v>
      </c>
      <c r="B20518" s="1">
        <f>DATE(2045,10,1) + TIME(0,0,0)</f>
        <v>53236</v>
      </c>
      <c r="C20518">
        <v>37.031852721999996</v>
      </c>
    </row>
    <row r="20519" spans="1:3" x14ac:dyDescent="0.25">
      <c r="A20519">
        <v>16741</v>
      </c>
      <c r="B20519" s="1">
        <f>DATE(2045,11,1) + TIME(0,0,0)</f>
        <v>53267</v>
      </c>
      <c r="C20519">
        <v>37.040599823000001</v>
      </c>
    </row>
    <row r="20520" spans="1:3" x14ac:dyDescent="0.25">
      <c r="A20520">
        <v>16771</v>
      </c>
      <c r="B20520" s="1">
        <f>DATE(2045,12,1) + TIME(0,0,0)</f>
        <v>53297</v>
      </c>
      <c r="C20520">
        <v>37.049049377000003</v>
      </c>
    </row>
    <row r="20521" spans="1:3" x14ac:dyDescent="0.25">
      <c r="A20521">
        <v>16802</v>
      </c>
      <c r="B20521" s="1">
        <f>DATE(2046,1,1) + TIME(0,0,0)</f>
        <v>53328</v>
      </c>
      <c r="C20521">
        <v>37.057765961000001</v>
      </c>
    </row>
    <row r="20522" spans="1:3" x14ac:dyDescent="0.25">
      <c r="A20522">
        <v>16833</v>
      </c>
      <c r="B20522" s="1">
        <f>DATE(2046,2,1) + TIME(0,0,0)</f>
        <v>53359</v>
      </c>
      <c r="C20522">
        <v>37.066463470000002</v>
      </c>
    </row>
    <row r="20523" spans="1:3" x14ac:dyDescent="0.25">
      <c r="A20523">
        <v>16861</v>
      </c>
      <c r="B20523" s="1">
        <f>DATE(2046,3,1) + TIME(0,0,0)</f>
        <v>53387</v>
      </c>
      <c r="C20523">
        <v>37.074306487999998</v>
      </c>
    </row>
    <row r="20524" spans="1:3" x14ac:dyDescent="0.25">
      <c r="A20524">
        <v>16892</v>
      </c>
      <c r="B20524" s="1">
        <f>DATE(2046,4,1) + TIME(0,0,0)</f>
        <v>53418</v>
      </c>
      <c r="C20524">
        <v>37.08297348</v>
      </c>
    </row>
    <row r="20525" spans="1:3" x14ac:dyDescent="0.25">
      <c r="A20525">
        <v>16922</v>
      </c>
      <c r="B20525" s="1">
        <f>DATE(2046,5,1) + TIME(0,0,0)</f>
        <v>53448</v>
      </c>
      <c r="C20525">
        <v>37.091346741000002</v>
      </c>
    </row>
    <row r="20526" spans="1:3" x14ac:dyDescent="0.25">
      <c r="A20526">
        <v>16953</v>
      </c>
      <c r="B20526" s="1">
        <f>DATE(2046,6,1) + TIME(0,0,0)</f>
        <v>53479</v>
      </c>
      <c r="C20526">
        <v>37.099983215000002</v>
      </c>
    </row>
    <row r="20527" spans="1:3" x14ac:dyDescent="0.25">
      <c r="A20527">
        <v>16983</v>
      </c>
      <c r="B20527" s="1">
        <f>DATE(2046,7,1) + TIME(0,0,0)</f>
        <v>53509</v>
      </c>
      <c r="C20527">
        <v>37.108325958000002</v>
      </c>
    </row>
    <row r="20528" spans="1:3" x14ac:dyDescent="0.25">
      <c r="A20528">
        <v>17014</v>
      </c>
      <c r="B20528" s="1">
        <f>DATE(2046,8,1) + TIME(0,0,0)</f>
        <v>53540</v>
      </c>
      <c r="C20528">
        <v>37.116931915000002</v>
      </c>
    </row>
    <row r="20529" spans="1:3" x14ac:dyDescent="0.25">
      <c r="A20529">
        <v>17045</v>
      </c>
      <c r="B20529" s="1">
        <f>DATE(2046,9,1) + TIME(0,0,0)</f>
        <v>53571</v>
      </c>
      <c r="C20529">
        <v>37.125522613999998</v>
      </c>
    </row>
    <row r="20530" spans="1:3" x14ac:dyDescent="0.25">
      <c r="A20530">
        <v>17075</v>
      </c>
      <c r="B20530" s="1">
        <f>DATE(2046,10,1) + TIME(0,0,0)</f>
        <v>53601</v>
      </c>
      <c r="C20530">
        <v>37.133819580000001</v>
      </c>
    </row>
    <row r="20531" spans="1:3" x14ac:dyDescent="0.25">
      <c r="A20531">
        <v>17106</v>
      </c>
      <c r="B20531" s="1">
        <f>DATE(2046,11,1) + TIME(0,0,0)</f>
        <v>53632</v>
      </c>
      <c r="C20531">
        <v>37.142375946000001</v>
      </c>
    </row>
    <row r="20532" spans="1:3" x14ac:dyDescent="0.25">
      <c r="A20532">
        <v>17136</v>
      </c>
      <c r="B20532" s="1">
        <f>DATE(2046,12,1) + TIME(0,0,0)</f>
        <v>53662</v>
      </c>
      <c r="C20532">
        <v>37.150642394999998</v>
      </c>
    </row>
    <row r="20533" spans="1:3" x14ac:dyDescent="0.25">
      <c r="A20533">
        <v>17167</v>
      </c>
      <c r="B20533" s="1">
        <f>DATE(2047,1,1) + TIME(0,0,0)</f>
        <v>53693</v>
      </c>
      <c r="C20533">
        <v>37.159172058000003</v>
      </c>
    </row>
    <row r="20534" spans="1:3" x14ac:dyDescent="0.25">
      <c r="A20534">
        <v>17198</v>
      </c>
      <c r="B20534" s="1">
        <f>DATE(2047,2,1) + TIME(0,0,0)</f>
        <v>53724</v>
      </c>
      <c r="C20534">
        <v>37.167682648000003</v>
      </c>
    </row>
    <row r="20535" spans="1:3" x14ac:dyDescent="0.25">
      <c r="A20535">
        <v>17226</v>
      </c>
      <c r="B20535" s="1">
        <f>DATE(2047,3,1) + TIME(0,0,0)</f>
        <v>53752</v>
      </c>
      <c r="C20535">
        <v>37.175357818999998</v>
      </c>
    </row>
    <row r="20536" spans="1:3" x14ac:dyDescent="0.25">
      <c r="A20536">
        <v>17257</v>
      </c>
      <c r="B20536" s="1">
        <f>DATE(2047,4,1) + TIME(0,0,0)</f>
        <v>53783</v>
      </c>
      <c r="C20536">
        <v>37.183841704999999</v>
      </c>
    </row>
    <row r="20537" spans="1:3" x14ac:dyDescent="0.25">
      <c r="A20537">
        <v>17287</v>
      </c>
      <c r="B20537" s="1">
        <f>DATE(2047,5,1) + TIME(0,0,0)</f>
        <v>53813</v>
      </c>
      <c r="C20537">
        <v>37.192035675</v>
      </c>
    </row>
    <row r="20538" spans="1:3" x14ac:dyDescent="0.25">
      <c r="A20538">
        <v>17318</v>
      </c>
      <c r="B20538" s="1">
        <f>DATE(2047,6,1) + TIME(0,0,0)</f>
        <v>53844</v>
      </c>
      <c r="C20538">
        <v>37.200485229000002</v>
      </c>
    </row>
    <row r="20539" spans="1:3" x14ac:dyDescent="0.25">
      <c r="A20539">
        <v>17348</v>
      </c>
      <c r="B20539" s="1">
        <f>DATE(2047,7,1) + TIME(0,0,0)</f>
        <v>53874</v>
      </c>
      <c r="C20539">
        <v>37.208652495999999</v>
      </c>
    </row>
    <row r="20540" spans="1:3" x14ac:dyDescent="0.25">
      <c r="A20540">
        <v>17379</v>
      </c>
      <c r="B20540" s="1">
        <f>DATE(2047,8,1) + TIME(0,0,0)</f>
        <v>53905</v>
      </c>
      <c r="C20540">
        <v>37.217071533000002</v>
      </c>
    </row>
    <row r="20541" spans="1:3" x14ac:dyDescent="0.25">
      <c r="A20541">
        <v>17410</v>
      </c>
      <c r="B20541" s="1">
        <f>DATE(2047,9,1) + TIME(0,0,0)</f>
        <v>53936</v>
      </c>
      <c r="C20541">
        <v>37.225479126000003</v>
      </c>
    </row>
    <row r="20542" spans="1:3" x14ac:dyDescent="0.25">
      <c r="A20542">
        <v>17440</v>
      </c>
      <c r="B20542" s="1">
        <f>DATE(2047,10,1) + TIME(0,0,0)</f>
        <v>53966</v>
      </c>
      <c r="C20542">
        <v>37.233600615999997</v>
      </c>
    </row>
    <row r="20543" spans="1:3" x14ac:dyDescent="0.25">
      <c r="A20543">
        <v>17471</v>
      </c>
      <c r="B20543" s="1">
        <f>DATE(2047,11,1) + TIME(0,0,0)</f>
        <v>53997</v>
      </c>
      <c r="C20543">
        <v>37.241977691999999</v>
      </c>
    </row>
    <row r="20544" spans="1:3" x14ac:dyDescent="0.25">
      <c r="A20544">
        <v>17501</v>
      </c>
      <c r="B20544" s="1">
        <f>DATE(2047,12,1) + TIME(0,0,0)</f>
        <v>54027</v>
      </c>
      <c r="C20544">
        <v>37.250068665000001</v>
      </c>
    </row>
    <row r="20545" spans="1:3" x14ac:dyDescent="0.25">
      <c r="A20545">
        <v>17532</v>
      </c>
      <c r="B20545" s="1">
        <f>DATE(2048,1,1) + TIME(0,0,0)</f>
        <v>54058</v>
      </c>
      <c r="C20545">
        <v>37.258419037000003</v>
      </c>
    </row>
    <row r="20546" spans="1:3" x14ac:dyDescent="0.25">
      <c r="A20546">
        <v>17563</v>
      </c>
      <c r="B20546" s="1">
        <f>DATE(2048,2,1) + TIME(0,0,0)</f>
        <v>54089</v>
      </c>
      <c r="C20546">
        <v>37.266750336000001</v>
      </c>
    </row>
    <row r="20547" spans="1:3" x14ac:dyDescent="0.25">
      <c r="A20547">
        <v>17592</v>
      </c>
      <c r="B20547" s="1">
        <f>DATE(2048,3,1) + TIME(0,0,0)</f>
        <v>54118</v>
      </c>
      <c r="C20547">
        <v>37.274532317999999</v>
      </c>
    </row>
    <row r="20548" spans="1:3" x14ac:dyDescent="0.25">
      <c r="A20548">
        <v>17623</v>
      </c>
      <c r="B20548" s="1">
        <f>DATE(2048,4,1) + TIME(0,0,0)</f>
        <v>54149</v>
      </c>
      <c r="C20548">
        <v>37.282833099000001</v>
      </c>
    </row>
    <row r="20549" spans="1:3" x14ac:dyDescent="0.25">
      <c r="A20549">
        <v>17653</v>
      </c>
      <c r="B20549" s="1">
        <f>DATE(2048,5,1) + TIME(0,0,0)</f>
        <v>54179</v>
      </c>
      <c r="C20549">
        <v>37.290855407999999</v>
      </c>
    </row>
    <row r="20550" spans="1:3" x14ac:dyDescent="0.25">
      <c r="A20550">
        <v>17684</v>
      </c>
      <c r="B20550" s="1">
        <f>DATE(2048,6,1) + TIME(0,0,0)</f>
        <v>54210</v>
      </c>
      <c r="C20550">
        <v>37.299129485999998</v>
      </c>
    </row>
    <row r="20551" spans="1:3" x14ac:dyDescent="0.25">
      <c r="A20551">
        <v>17714</v>
      </c>
      <c r="B20551" s="1">
        <f>DATE(2048,7,1) + TIME(0,0,0)</f>
        <v>54240</v>
      </c>
      <c r="C20551">
        <v>37.307125092</v>
      </c>
    </row>
    <row r="20552" spans="1:3" x14ac:dyDescent="0.25">
      <c r="A20552">
        <v>17745</v>
      </c>
      <c r="B20552" s="1">
        <f>DATE(2048,8,1) + TIME(0,0,0)</f>
        <v>54271</v>
      </c>
      <c r="C20552">
        <v>37.315372467000003</v>
      </c>
    </row>
    <row r="20553" spans="1:3" x14ac:dyDescent="0.25">
      <c r="A20553">
        <v>17776</v>
      </c>
      <c r="B20553" s="1">
        <f>DATE(2048,9,1) + TIME(0,0,0)</f>
        <v>54302</v>
      </c>
      <c r="C20553">
        <v>37.323600769000002</v>
      </c>
    </row>
    <row r="20554" spans="1:3" x14ac:dyDescent="0.25">
      <c r="A20554">
        <v>17806</v>
      </c>
      <c r="B20554" s="1">
        <f>DATE(2048,10,1) + TIME(0,0,0)</f>
        <v>54332</v>
      </c>
      <c r="C20554">
        <v>37.331554412999999</v>
      </c>
    </row>
    <row r="20555" spans="1:3" x14ac:dyDescent="0.25">
      <c r="A20555">
        <v>17837</v>
      </c>
      <c r="B20555" s="1">
        <f>DATE(2048,11,1) + TIME(0,0,0)</f>
        <v>54363</v>
      </c>
      <c r="C20555">
        <v>37.339756012000002</v>
      </c>
    </row>
    <row r="20556" spans="1:3" x14ac:dyDescent="0.25">
      <c r="A20556">
        <v>17867</v>
      </c>
      <c r="B20556" s="1">
        <f>DATE(2048,12,1) + TIME(0,0,0)</f>
        <v>54393</v>
      </c>
      <c r="C20556">
        <v>37.347682953000003</v>
      </c>
    </row>
    <row r="20557" spans="1:3" x14ac:dyDescent="0.25">
      <c r="A20557">
        <v>17898</v>
      </c>
      <c r="B20557" s="1">
        <f>DATE(2049,1,1) + TIME(0,0,0)</f>
        <v>54424</v>
      </c>
      <c r="C20557">
        <v>37.355857849000003</v>
      </c>
    </row>
    <row r="20558" spans="1:3" x14ac:dyDescent="0.25">
      <c r="A20558">
        <v>17929</v>
      </c>
      <c r="B20558" s="1">
        <f>DATE(2049,2,1) + TIME(0,0,0)</f>
        <v>54455</v>
      </c>
      <c r="C20558">
        <v>37.364017486999998</v>
      </c>
    </row>
    <row r="20559" spans="1:3" x14ac:dyDescent="0.25">
      <c r="A20559">
        <v>17957</v>
      </c>
      <c r="B20559" s="1">
        <f>DATE(2049,3,1) + TIME(0,0,0)</f>
        <v>54483</v>
      </c>
      <c r="C20559">
        <v>37.371376038000001</v>
      </c>
    </row>
    <row r="20560" spans="1:3" x14ac:dyDescent="0.25">
      <c r="A20560">
        <v>17988</v>
      </c>
      <c r="B20560" s="1">
        <f>DATE(2049,4,1) + TIME(0,0,0)</f>
        <v>54514</v>
      </c>
      <c r="C20560">
        <v>37.379508971999996</v>
      </c>
    </row>
    <row r="20561" spans="1:3" x14ac:dyDescent="0.25">
      <c r="A20561">
        <v>18018</v>
      </c>
      <c r="B20561" s="1">
        <f>DATE(2049,5,1) + TIME(0,0,0)</f>
        <v>54544</v>
      </c>
      <c r="C20561">
        <v>37.387367249</v>
      </c>
    </row>
    <row r="20562" spans="1:3" x14ac:dyDescent="0.25">
      <c r="A20562">
        <v>18049</v>
      </c>
      <c r="B20562" s="1">
        <f>DATE(2049,6,1) + TIME(0,0,0)</f>
        <v>54575</v>
      </c>
      <c r="C20562">
        <v>37.39547348</v>
      </c>
    </row>
    <row r="20563" spans="1:3" x14ac:dyDescent="0.25">
      <c r="A20563">
        <v>18079</v>
      </c>
      <c r="B20563" s="1">
        <f>DATE(2049,7,1) + TIME(0,0,0)</f>
        <v>54605</v>
      </c>
      <c r="C20563">
        <v>37.403305054</v>
      </c>
    </row>
    <row r="20564" spans="1:3" x14ac:dyDescent="0.25">
      <c r="A20564">
        <v>18110</v>
      </c>
      <c r="B20564" s="1">
        <f>DATE(2049,8,1) + TIME(0,0,0)</f>
        <v>54636</v>
      </c>
      <c r="C20564">
        <v>37.411380768000001</v>
      </c>
    </row>
    <row r="20565" spans="1:3" x14ac:dyDescent="0.25">
      <c r="A20565">
        <v>18141</v>
      </c>
      <c r="B20565" s="1">
        <f>DATE(2049,9,1) + TIME(0,0,0)</f>
        <v>54667</v>
      </c>
      <c r="C20565">
        <v>37.419448852999999</v>
      </c>
    </row>
    <row r="20566" spans="1:3" x14ac:dyDescent="0.25">
      <c r="A20566">
        <v>18171</v>
      </c>
      <c r="B20566" s="1">
        <f>DATE(2049,10,1) + TIME(0,0,0)</f>
        <v>54697</v>
      </c>
      <c r="C20566">
        <v>37.427238463999998</v>
      </c>
    </row>
    <row r="20567" spans="1:3" x14ac:dyDescent="0.25">
      <c r="A20567">
        <v>18202</v>
      </c>
      <c r="B20567" s="1">
        <f>DATE(2049,11,1) + TIME(0,0,0)</f>
        <v>54728</v>
      </c>
      <c r="C20567">
        <v>37.435276031000001</v>
      </c>
    </row>
    <row r="20568" spans="1:3" x14ac:dyDescent="0.25">
      <c r="A20568">
        <v>18232</v>
      </c>
      <c r="B20568" s="1">
        <f>DATE(2049,12,1) + TIME(0,0,0)</f>
        <v>54758</v>
      </c>
      <c r="C20568">
        <v>37.443042755</v>
      </c>
    </row>
    <row r="20569" spans="1:3" x14ac:dyDescent="0.25">
      <c r="A20569">
        <v>18263</v>
      </c>
      <c r="B20569" s="1">
        <f>DATE(2050,1,1) + TIME(0,0,0)</f>
        <v>54789</v>
      </c>
      <c r="C20569">
        <v>37.451053619</v>
      </c>
    </row>
    <row r="20571" spans="1:3" x14ac:dyDescent="0.25">
      <c r="A20571" t="s">
        <v>37</v>
      </c>
    </row>
    <row r="20573" spans="1:3" x14ac:dyDescent="0.25">
      <c r="A20573" t="s">
        <v>1</v>
      </c>
      <c r="B20573" t="s">
        <v>2</v>
      </c>
      <c r="C20573" t="s">
        <v>3</v>
      </c>
    </row>
    <row r="20574" spans="1:3" x14ac:dyDescent="0.25">
      <c r="A20574">
        <v>0</v>
      </c>
      <c r="B20574" s="1">
        <f>DATE(2000,1,1) + TIME(0,0,0)</f>
        <v>36526</v>
      </c>
      <c r="C20574">
        <v>0</v>
      </c>
    </row>
    <row r="20575" spans="1:3" x14ac:dyDescent="0.25">
      <c r="A20575">
        <v>31</v>
      </c>
      <c r="B20575" s="1">
        <f>DATE(2000,2,1) + TIME(0,0,0)</f>
        <v>36557</v>
      </c>
      <c r="C20575">
        <v>4.5882816315000001</v>
      </c>
    </row>
    <row r="20576" spans="1:3" x14ac:dyDescent="0.25">
      <c r="A20576">
        <v>60</v>
      </c>
      <c r="B20576" s="1">
        <f>DATE(2000,3,1) + TIME(0,0,0)</f>
        <v>36586</v>
      </c>
      <c r="C20576">
        <v>8.5762147902999999</v>
      </c>
    </row>
    <row r="20577" spans="1:3" x14ac:dyDescent="0.25">
      <c r="A20577">
        <v>91</v>
      </c>
      <c r="B20577" s="1">
        <f>DATE(2000,4,1) + TIME(0,0,0)</f>
        <v>36617</v>
      </c>
      <c r="C20577">
        <v>11.180136681</v>
      </c>
    </row>
    <row r="20578" spans="1:3" x14ac:dyDescent="0.25">
      <c r="A20578">
        <v>121</v>
      </c>
      <c r="B20578" s="1">
        <f>DATE(2000,5,1) + TIME(0,0,0)</f>
        <v>36647</v>
      </c>
      <c r="C20578">
        <v>13.024999619000001</v>
      </c>
    </row>
    <row r="20579" spans="1:3" x14ac:dyDescent="0.25">
      <c r="A20579">
        <v>152</v>
      </c>
      <c r="B20579" s="1">
        <f>DATE(2000,6,1) + TIME(0,0,0)</f>
        <v>36678</v>
      </c>
      <c r="C20579">
        <v>14.799021721000001</v>
      </c>
    </row>
    <row r="20580" spans="1:3" x14ac:dyDescent="0.25">
      <c r="A20580">
        <v>182</v>
      </c>
      <c r="B20580" s="1">
        <f>DATE(2000,7,1) + TIME(0,0,0)</f>
        <v>36708</v>
      </c>
      <c r="C20580">
        <v>16.490325928000001</v>
      </c>
    </row>
    <row r="20581" spans="1:3" x14ac:dyDescent="0.25">
      <c r="A20581">
        <v>213</v>
      </c>
      <c r="B20581" s="1">
        <f>DATE(2000,8,1) + TIME(0,0,0)</f>
        <v>36739</v>
      </c>
      <c r="C20581">
        <v>18.202581406</v>
      </c>
    </row>
    <row r="20582" spans="1:3" x14ac:dyDescent="0.25">
      <c r="A20582">
        <v>244</v>
      </c>
      <c r="B20582" s="1">
        <f>DATE(2000,9,1) + TIME(0,0,0)</f>
        <v>36770</v>
      </c>
      <c r="C20582">
        <v>19.786891937</v>
      </c>
    </row>
    <row r="20583" spans="1:3" x14ac:dyDescent="0.25">
      <c r="A20583">
        <v>274</v>
      </c>
      <c r="B20583" s="1">
        <f>DATE(2000,10,1) + TIME(0,0,0)</f>
        <v>36800</v>
      </c>
      <c r="C20583">
        <v>21.063335419000001</v>
      </c>
    </row>
    <row r="20584" spans="1:3" x14ac:dyDescent="0.25">
      <c r="A20584">
        <v>305</v>
      </c>
      <c r="B20584" s="1">
        <f>DATE(2000,11,1) + TIME(0,0,0)</f>
        <v>36831</v>
      </c>
      <c r="C20584">
        <v>22.032379150000001</v>
      </c>
    </row>
    <row r="20585" spans="1:3" x14ac:dyDescent="0.25">
      <c r="A20585">
        <v>335</v>
      </c>
      <c r="B20585" s="1">
        <f>DATE(2000,12,1) + TIME(0,0,0)</f>
        <v>36861</v>
      </c>
      <c r="C20585">
        <v>22.795526505000002</v>
      </c>
    </row>
    <row r="20586" spans="1:3" x14ac:dyDescent="0.25">
      <c r="A20586">
        <v>366</v>
      </c>
      <c r="B20586" s="1">
        <f>DATE(2001,1,1) + TIME(0,0,0)</f>
        <v>36892</v>
      </c>
      <c r="C20586">
        <v>23.481060028000002</v>
      </c>
    </row>
    <row r="20587" spans="1:3" x14ac:dyDescent="0.25">
      <c r="A20587">
        <v>397</v>
      </c>
      <c r="B20587" s="1">
        <f>DATE(2001,2,1) + TIME(0,0,0)</f>
        <v>36923</v>
      </c>
      <c r="C20587">
        <v>24.096931458</v>
      </c>
    </row>
    <row r="20588" spans="1:3" x14ac:dyDescent="0.25">
      <c r="A20588">
        <v>425</v>
      </c>
      <c r="B20588" s="1">
        <f>DATE(2001,3,1) + TIME(0,0,0)</f>
        <v>36951</v>
      </c>
      <c r="C20588">
        <v>24.606451034999999</v>
      </c>
    </row>
    <row r="20589" spans="1:3" x14ac:dyDescent="0.25">
      <c r="A20589">
        <v>456</v>
      </c>
      <c r="B20589" s="1">
        <f>DATE(2001,4,1) + TIME(0,0,0)</f>
        <v>36982</v>
      </c>
      <c r="C20589">
        <v>25.124025345</v>
      </c>
    </row>
    <row r="20590" spans="1:3" x14ac:dyDescent="0.25">
      <c r="A20590">
        <v>486</v>
      </c>
      <c r="B20590" s="1">
        <f>DATE(2001,5,1) + TIME(0,0,0)</f>
        <v>37012</v>
      </c>
      <c r="C20590">
        <v>25.575006484999999</v>
      </c>
    </row>
    <row r="20591" spans="1:3" x14ac:dyDescent="0.25">
      <c r="A20591">
        <v>517</v>
      </c>
      <c r="B20591" s="1">
        <f>DATE(2001,6,1) + TIME(0,0,0)</f>
        <v>37043</v>
      </c>
      <c r="C20591">
        <v>25.973596572999998</v>
      </c>
    </row>
    <row r="20592" spans="1:3" x14ac:dyDescent="0.25">
      <c r="A20592">
        <v>547</v>
      </c>
      <c r="B20592" s="1">
        <f>DATE(2001,7,1) + TIME(0,0,0)</f>
        <v>37073</v>
      </c>
      <c r="C20592">
        <v>26.300985336</v>
      </c>
    </row>
    <row r="20593" spans="1:3" x14ac:dyDescent="0.25">
      <c r="A20593">
        <v>578</v>
      </c>
      <c r="B20593" s="1">
        <f>DATE(2001,8,1) + TIME(0,0,0)</f>
        <v>37104</v>
      </c>
      <c r="C20593">
        <v>26.577505112000001</v>
      </c>
    </row>
    <row r="20594" spans="1:3" x14ac:dyDescent="0.25">
      <c r="A20594">
        <v>609</v>
      </c>
      <c r="B20594" s="1">
        <f>DATE(2001,9,1) + TIME(0,0,0)</f>
        <v>37135</v>
      </c>
      <c r="C20594">
        <v>26.7885952</v>
      </c>
    </row>
    <row r="20595" spans="1:3" x14ac:dyDescent="0.25">
      <c r="A20595">
        <v>639</v>
      </c>
      <c r="B20595" s="1">
        <f>DATE(2001,10,1) + TIME(0,0,0)</f>
        <v>37165</v>
      </c>
      <c r="C20595">
        <v>26.955320358000002</v>
      </c>
    </row>
    <row r="20596" spans="1:3" x14ac:dyDescent="0.25">
      <c r="A20596">
        <v>670</v>
      </c>
      <c r="B20596" s="1">
        <f>DATE(2001,11,1) + TIME(0,0,0)</f>
        <v>37196</v>
      </c>
      <c r="C20596">
        <v>27.105012894000001</v>
      </c>
    </row>
    <row r="20597" spans="1:3" x14ac:dyDescent="0.25">
      <c r="A20597">
        <v>700</v>
      </c>
      <c r="B20597" s="1">
        <f>DATE(2001,12,1) + TIME(0,0,0)</f>
        <v>37226</v>
      </c>
      <c r="C20597">
        <v>27.235673903999999</v>
      </c>
    </row>
    <row r="20598" spans="1:3" x14ac:dyDescent="0.25">
      <c r="A20598">
        <v>731</v>
      </c>
      <c r="B20598" s="1">
        <f>DATE(2002,1,1) + TIME(0,0,0)</f>
        <v>37257</v>
      </c>
      <c r="C20598">
        <v>27.359834671000002</v>
      </c>
    </row>
    <row r="20599" spans="1:3" x14ac:dyDescent="0.25">
      <c r="A20599">
        <v>762</v>
      </c>
      <c r="B20599" s="1">
        <f>DATE(2002,2,1) + TIME(0,0,0)</f>
        <v>37288</v>
      </c>
      <c r="C20599">
        <v>27.474647522000001</v>
      </c>
    </row>
    <row r="20600" spans="1:3" x14ac:dyDescent="0.25">
      <c r="A20600">
        <v>790</v>
      </c>
      <c r="B20600" s="1">
        <f>DATE(2002,3,1) + TIME(0,0,0)</f>
        <v>37316</v>
      </c>
      <c r="C20600">
        <v>27.570169449000002</v>
      </c>
    </row>
    <row r="20601" spans="1:3" x14ac:dyDescent="0.25">
      <c r="A20601">
        <v>821</v>
      </c>
      <c r="B20601" s="1">
        <f>DATE(2002,4,1) + TIME(0,0,0)</f>
        <v>37347</v>
      </c>
      <c r="C20601">
        <v>27.668167113999999</v>
      </c>
    </row>
    <row r="20602" spans="1:3" x14ac:dyDescent="0.25">
      <c r="A20602">
        <v>851</v>
      </c>
      <c r="B20602" s="1">
        <f>DATE(2002,5,1) + TIME(0,0,0)</f>
        <v>37377</v>
      </c>
      <c r="C20602">
        <v>27.756864547999999</v>
      </c>
    </row>
    <row r="20603" spans="1:3" x14ac:dyDescent="0.25">
      <c r="A20603">
        <v>882</v>
      </c>
      <c r="B20603" s="1">
        <f>DATE(2002,6,1) + TIME(0,0,0)</f>
        <v>37408</v>
      </c>
      <c r="C20603">
        <v>27.843839644999999</v>
      </c>
    </row>
    <row r="20604" spans="1:3" x14ac:dyDescent="0.25">
      <c r="A20604">
        <v>912</v>
      </c>
      <c r="B20604" s="1">
        <f>DATE(2002,7,1) + TIME(0,0,0)</f>
        <v>37438</v>
      </c>
      <c r="C20604">
        <v>27.924612045</v>
      </c>
    </row>
    <row r="20605" spans="1:3" x14ac:dyDescent="0.25">
      <c r="A20605">
        <v>943</v>
      </c>
      <c r="B20605" s="1">
        <f>DATE(2002,8,1) + TIME(0,0,0)</f>
        <v>37469</v>
      </c>
      <c r="C20605">
        <v>28.005262375000001</v>
      </c>
    </row>
    <row r="20606" spans="1:3" x14ac:dyDescent="0.25">
      <c r="A20606">
        <v>974</v>
      </c>
      <c r="B20606" s="1">
        <f>DATE(2002,9,1) + TIME(0,0,0)</f>
        <v>37500</v>
      </c>
      <c r="C20606">
        <v>28.083332062</v>
      </c>
    </row>
    <row r="20607" spans="1:3" x14ac:dyDescent="0.25">
      <c r="A20607">
        <v>1004</v>
      </c>
      <c r="B20607" s="1">
        <f>DATE(2002,10,1) + TIME(0,0,0)</f>
        <v>37530</v>
      </c>
      <c r="C20607">
        <v>28.156229019000001</v>
      </c>
    </row>
    <row r="20608" spans="1:3" x14ac:dyDescent="0.25">
      <c r="A20608">
        <v>1035</v>
      </c>
      <c r="B20608" s="1">
        <f>DATE(2002,11,1) + TIME(0,0,0)</f>
        <v>37561</v>
      </c>
      <c r="C20608">
        <v>28.228399277000001</v>
      </c>
    </row>
    <row r="20609" spans="1:3" x14ac:dyDescent="0.25">
      <c r="A20609">
        <v>1065</v>
      </c>
      <c r="B20609" s="1">
        <f>DATE(2002,12,1) + TIME(0,0,0)</f>
        <v>37591</v>
      </c>
      <c r="C20609">
        <v>28.294942855999999</v>
      </c>
    </row>
    <row r="20610" spans="1:3" x14ac:dyDescent="0.25">
      <c r="A20610">
        <v>1096</v>
      </c>
      <c r="B20610" s="1">
        <f>DATE(2003,1,1) + TIME(0,0,0)</f>
        <v>37622</v>
      </c>
      <c r="C20610">
        <v>28.359931946</v>
      </c>
    </row>
    <row r="20611" spans="1:3" x14ac:dyDescent="0.25">
      <c r="A20611">
        <v>1127</v>
      </c>
      <c r="B20611" s="1">
        <f>DATE(2003,2,1) + TIME(0,0,0)</f>
        <v>37653</v>
      </c>
      <c r="C20611">
        <v>28.420850754</v>
      </c>
    </row>
    <row r="20612" spans="1:3" x14ac:dyDescent="0.25">
      <c r="A20612">
        <v>1155</v>
      </c>
      <c r="B20612" s="1">
        <f>DATE(2003,3,1) + TIME(0,0,0)</f>
        <v>37681</v>
      </c>
      <c r="C20612">
        <v>28.472362518000001</v>
      </c>
    </row>
    <row r="20613" spans="1:3" x14ac:dyDescent="0.25">
      <c r="A20613">
        <v>1186</v>
      </c>
      <c r="B20613" s="1">
        <f>DATE(2003,4,1) + TIME(0,0,0)</f>
        <v>37712</v>
      </c>
      <c r="C20613">
        <v>28.525730133</v>
      </c>
    </row>
    <row r="20614" spans="1:3" x14ac:dyDescent="0.25">
      <c r="A20614">
        <v>1216</v>
      </c>
      <c r="B20614" s="1">
        <f>DATE(2003,5,1) + TIME(0,0,0)</f>
        <v>37742</v>
      </c>
      <c r="C20614">
        <v>28.574047089</v>
      </c>
    </row>
    <row r="20615" spans="1:3" x14ac:dyDescent="0.25">
      <c r="A20615">
        <v>1247</v>
      </c>
      <c r="B20615" s="1">
        <f>DATE(2003,6,1) + TIME(0,0,0)</f>
        <v>37773</v>
      </c>
      <c r="C20615">
        <v>28.620830536</v>
      </c>
    </row>
    <row r="20616" spans="1:3" x14ac:dyDescent="0.25">
      <c r="A20616">
        <v>1277</v>
      </c>
      <c r="B20616" s="1">
        <f>DATE(2003,7,1) + TIME(0,0,0)</f>
        <v>37803</v>
      </c>
      <c r="C20616">
        <v>28.66336441</v>
      </c>
    </row>
    <row r="20617" spans="1:3" x14ac:dyDescent="0.25">
      <c r="A20617">
        <v>1308</v>
      </c>
      <c r="B20617" s="1">
        <f>DATE(2003,8,1) + TIME(0,0,0)</f>
        <v>37834</v>
      </c>
      <c r="C20617">
        <v>28.704811096</v>
      </c>
    </row>
    <row r="20618" spans="1:3" x14ac:dyDescent="0.25">
      <c r="A20618">
        <v>1339</v>
      </c>
      <c r="B20618" s="1">
        <f>DATE(2003,9,1) + TIME(0,0,0)</f>
        <v>37865</v>
      </c>
      <c r="C20618">
        <v>28.744041443</v>
      </c>
    </row>
    <row r="20619" spans="1:3" x14ac:dyDescent="0.25">
      <c r="A20619">
        <v>1369</v>
      </c>
      <c r="B20619" s="1">
        <f>DATE(2003,10,1) + TIME(0,0,0)</f>
        <v>37895</v>
      </c>
      <c r="C20619">
        <v>28.780151366999998</v>
      </c>
    </row>
    <row r="20620" spans="1:3" x14ac:dyDescent="0.25">
      <c r="A20620">
        <v>1400</v>
      </c>
      <c r="B20620" s="1">
        <f>DATE(2003,11,1) + TIME(0,0,0)</f>
        <v>37926</v>
      </c>
      <c r="C20620">
        <v>28.815769196000002</v>
      </c>
    </row>
    <row r="20621" spans="1:3" x14ac:dyDescent="0.25">
      <c r="A20621">
        <v>1430</v>
      </c>
      <c r="B20621" s="1">
        <f>DATE(2003,12,1) + TIME(0,0,0)</f>
        <v>37956</v>
      </c>
      <c r="C20621">
        <v>28.848903656000001</v>
      </c>
    </row>
    <row r="20622" spans="1:3" x14ac:dyDescent="0.25">
      <c r="A20622">
        <v>1461</v>
      </c>
      <c r="B20622" s="1">
        <f>DATE(2004,1,1) + TIME(0,0,0)</f>
        <v>37987</v>
      </c>
      <c r="C20622">
        <v>28.882184981999998</v>
      </c>
    </row>
    <row r="20623" spans="1:3" x14ac:dyDescent="0.25">
      <c r="A20623">
        <v>1492</v>
      </c>
      <c r="B20623" s="1">
        <f>DATE(2004,2,1) + TIME(0,0,0)</f>
        <v>38018</v>
      </c>
      <c r="C20623">
        <v>28.914577483999999</v>
      </c>
    </row>
    <row r="20624" spans="1:3" x14ac:dyDescent="0.25">
      <c r="A20624">
        <v>1521</v>
      </c>
      <c r="B20624" s="1">
        <f>DATE(2004,3,1) + TIME(0,0,0)</f>
        <v>38047</v>
      </c>
      <c r="C20624">
        <v>28.944139481000001</v>
      </c>
    </row>
    <row r="20625" spans="1:3" x14ac:dyDescent="0.25">
      <c r="A20625">
        <v>1552</v>
      </c>
      <c r="B20625" s="1">
        <f>DATE(2004,4,1) + TIME(0,0,0)</f>
        <v>38078</v>
      </c>
      <c r="C20625">
        <v>28.975196837999999</v>
      </c>
    </row>
    <row r="20626" spans="1:3" x14ac:dyDescent="0.25">
      <c r="A20626">
        <v>1582</v>
      </c>
      <c r="B20626" s="1">
        <f>DATE(2004,5,1) + TIME(0,0,0)</f>
        <v>38108</v>
      </c>
      <c r="C20626">
        <v>29.004997252999999</v>
      </c>
    </row>
    <row r="20627" spans="1:3" x14ac:dyDescent="0.25">
      <c r="A20627">
        <v>1613</v>
      </c>
      <c r="B20627" s="1">
        <f>DATE(2004,6,1) + TIME(0,0,0)</f>
        <v>38139</v>
      </c>
      <c r="C20627">
        <v>29.035736084</v>
      </c>
    </row>
    <row r="20628" spans="1:3" x14ac:dyDescent="0.25">
      <c r="A20628">
        <v>1643</v>
      </c>
      <c r="B20628" s="1">
        <f>DATE(2004,7,1) + TIME(0,0,0)</f>
        <v>38169</v>
      </c>
      <c r="C20628">
        <v>29.065515518000002</v>
      </c>
    </row>
    <row r="20629" spans="1:3" x14ac:dyDescent="0.25">
      <c r="A20629">
        <v>1674</v>
      </c>
      <c r="B20629" s="1">
        <f>DATE(2004,8,1) + TIME(0,0,0)</f>
        <v>38200</v>
      </c>
      <c r="C20629">
        <v>29.096220016</v>
      </c>
    </row>
    <row r="20630" spans="1:3" x14ac:dyDescent="0.25">
      <c r="A20630">
        <v>1705</v>
      </c>
      <c r="B20630" s="1">
        <f>DATE(2004,9,1) + TIME(0,0,0)</f>
        <v>38231</v>
      </c>
      <c r="C20630">
        <v>29.126617432</v>
      </c>
    </row>
    <row r="20631" spans="1:3" x14ac:dyDescent="0.25">
      <c r="A20631">
        <v>1735</v>
      </c>
      <c r="B20631" s="1">
        <f>DATE(2004,10,1) + TIME(0,0,0)</f>
        <v>38261</v>
      </c>
      <c r="C20631">
        <v>29.155458450000001</v>
      </c>
    </row>
    <row r="20632" spans="1:3" x14ac:dyDescent="0.25">
      <c r="A20632">
        <v>1766</v>
      </c>
      <c r="B20632" s="1">
        <f>DATE(2004,11,1) + TIME(0,0,0)</f>
        <v>38292</v>
      </c>
      <c r="C20632">
        <v>29.184425353999998</v>
      </c>
    </row>
    <row r="20633" spans="1:3" x14ac:dyDescent="0.25">
      <c r="A20633">
        <v>1796</v>
      </c>
      <c r="B20633" s="1">
        <f>DATE(2004,12,1) + TIME(0,0,0)</f>
        <v>38322</v>
      </c>
      <c r="C20633">
        <v>29.211578369000001</v>
      </c>
    </row>
    <row r="20634" spans="1:3" x14ac:dyDescent="0.25">
      <c r="A20634">
        <v>1827</v>
      </c>
      <c r="B20634" s="1">
        <f>DATE(2005,1,1) + TIME(0,0,0)</f>
        <v>38353</v>
      </c>
      <c r="C20634">
        <v>29.23878479</v>
      </c>
    </row>
    <row r="20635" spans="1:3" x14ac:dyDescent="0.25">
      <c r="A20635">
        <v>1858</v>
      </c>
      <c r="B20635" s="1">
        <f>DATE(2005,2,1) + TIME(0,0,0)</f>
        <v>38384</v>
      </c>
      <c r="C20635">
        <v>29.265224456999999</v>
      </c>
    </row>
    <row r="20636" spans="1:3" x14ac:dyDescent="0.25">
      <c r="A20636">
        <v>1886</v>
      </c>
      <c r="B20636" s="1">
        <f>DATE(2005,3,1) + TIME(0,0,0)</f>
        <v>38412</v>
      </c>
      <c r="C20636">
        <v>29.288496017</v>
      </c>
    </row>
    <row r="20637" spans="1:3" x14ac:dyDescent="0.25">
      <c r="A20637">
        <v>1917</v>
      </c>
      <c r="B20637" s="1">
        <f>DATE(2005,4,1) + TIME(0,0,0)</f>
        <v>38443</v>
      </c>
      <c r="C20637">
        <v>29.313625336000001</v>
      </c>
    </row>
    <row r="20638" spans="1:3" x14ac:dyDescent="0.25">
      <c r="A20638">
        <v>1947</v>
      </c>
      <c r="B20638" s="1">
        <f>DATE(2005,5,1) + TIME(0,0,0)</f>
        <v>38473</v>
      </c>
      <c r="C20638">
        <v>29.337589264000002</v>
      </c>
    </row>
    <row r="20639" spans="1:3" x14ac:dyDescent="0.25">
      <c r="A20639">
        <v>1978</v>
      </c>
      <c r="B20639" s="1">
        <f>DATE(2005,6,1) + TIME(0,0,0)</f>
        <v>38504</v>
      </c>
      <c r="C20639">
        <v>29.362215041999999</v>
      </c>
    </row>
    <row r="20640" spans="1:3" x14ac:dyDescent="0.25">
      <c r="A20640">
        <v>2008</v>
      </c>
      <c r="B20640" s="1">
        <f>DATE(2005,7,1) + TIME(0,0,0)</f>
        <v>38534</v>
      </c>
      <c r="C20640">
        <v>29.385826111</v>
      </c>
    </row>
    <row r="20641" spans="1:3" x14ac:dyDescent="0.25">
      <c r="A20641">
        <v>2039</v>
      </c>
      <c r="B20641" s="1">
        <f>DATE(2005,8,1) + TIME(0,0,0)</f>
        <v>38565</v>
      </c>
      <c r="C20641">
        <v>29.409959792999999</v>
      </c>
    </row>
    <row r="20642" spans="1:3" x14ac:dyDescent="0.25">
      <c r="A20642">
        <v>2070</v>
      </c>
      <c r="B20642" s="1">
        <f>DATE(2005,9,1) + TIME(0,0,0)</f>
        <v>38596</v>
      </c>
      <c r="C20642">
        <v>29.433803558000001</v>
      </c>
    </row>
    <row r="20643" spans="1:3" x14ac:dyDescent="0.25">
      <c r="A20643">
        <v>2100</v>
      </c>
      <c r="B20643" s="1">
        <f>DATE(2005,10,1) + TIME(0,0,0)</f>
        <v>38626</v>
      </c>
      <c r="C20643">
        <v>29.456584929999998</v>
      </c>
    </row>
    <row r="20644" spans="1:3" x14ac:dyDescent="0.25">
      <c r="A20644">
        <v>2131</v>
      </c>
      <c r="B20644" s="1">
        <f>DATE(2005,11,1) + TIME(0,0,0)</f>
        <v>38657</v>
      </c>
      <c r="C20644">
        <v>29.479814528999999</v>
      </c>
    </row>
    <row r="20645" spans="1:3" x14ac:dyDescent="0.25">
      <c r="A20645">
        <v>2161</v>
      </c>
      <c r="B20645" s="1">
        <f>DATE(2005,12,1) + TIME(0,0,0)</f>
        <v>38687</v>
      </c>
      <c r="C20645">
        <v>29.501983642999999</v>
      </c>
    </row>
    <row r="20646" spans="1:3" x14ac:dyDescent="0.25">
      <c r="A20646">
        <v>2192</v>
      </c>
      <c r="B20646" s="1">
        <f>DATE(2006,1,1) + TIME(0,0,0)</f>
        <v>38718</v>
      </c>
      <c r="C20646">
        <v>29.52457428</v>
      </c>
    </row>
    <row r="20647" spans="1:3" x14ac:dyDescent="0.25">
      <c r="A20647">
        <v>2223</v>
      </c>
      <c r="B20647" s="1">
        <f>DATE(2006,2,1) + TIME(0,0,0)</f>
        <v>38749</v>
      </c>
      <c r="C20647">
        <v>29.546901703</v>
      </c>
    </row>
    <row r="20648" spans="1:3" x14ac:dyDescent="0.25">
      <c r="A20648">
        <v>2251</v>
      </c>
      <c r="B20648" s="1">
        <f>DATE(2006,3,1) + TIME(0,0,0)</f>
        <v>38777</v>
      </c>
      <c r="C20648">
        <v>29.566852570000002</v>
      </c>
    </row>
    <row r="20649" spans="1:3" x14ac:dyDescent="0.25">
      <c r="A20649">
        <v>2282</v>
      </c>
      <c r="B20649" s="1">
        <f>DATE(2006,4,1) + TIME(0,0,0)</f>
        <v>38808</v>
      </c>
      <c r="C20649">
        <v>29.588676453000001</v>
      </c>
    </row>
    <row r="20650" spans="1:3" x14ac:dyDescent="0.25">
      <c r="A20650">
        <v>2312</v>
      </c>
      <c r="B20650" s="1">
        <f>DATE(2006,5,1) + TIME(0,0,0)</f>
        <v>38838</v>
      </c>
      <c r="C20650">
        <v>29.609510422</v>
      </c>
    </row>
    <row r="20651" spans="1:3" x14ac:dyDescent="0.25">
      <c r="A20651">
        <v>2343</v>
      </c>
      <c r="B20651" s="1">
        <f>DATE(2006,6,1) + TIME(0,0,0)</f>
        <v>38869</v>
      </c>
      <c r="C20651">
        <v>29.630722045999999</v>
      </c>
    </row>
    <row r="20652" spans="1:3" x14ac:dyDescent="0.25">
      <c r="A20652">
        <v>2373</v>
      </c>
      <c r="B20652" s="1">
        <f>DATE(2006,7,1) + TIME(0,0,0)</f>
        <v>38899</v>
      </c>
      <c r="C20652">
        <v>29.650924683</v>
      </c>
    </row>
    <row r="20653" spans="1:3" x14ac:dyDescent="0.25">
      <c r="A20653">
        <v>2404</v>
      </c>
      <c r="B20653" s="1">
        <f>DATE(2006,8,1) + TIME(0,0,0)</f>
        <v>38930</v>
      </c>
      <c r="C20653">
        <v>29.671447753999999</v>
      </c>
    </row>
    <row r="20654" spans="1:3" x14ac:dyDescent="0.25">
      <c r="A20654">
        <v>2435</v>
      </c>
      <c r="B20654" s="1">
        <f>DATE(2006,9,1) + TIME(0,0,0)</f>
        <v>38961</v>
      </c>
      <c r="C20654">
        <v>29.691596985</v>
      </c>
    </row>
    <row r="20655" spans="1:3" x14ac:dyDescent="0.25">
      <c r="A20655">
        <v>2465</v>
      </c>
      <c r="B20655" s="1">
        <f>DATE(2006,10,1) + TIME(0,0,0)</f>
        <v>38991</v>
      </c>
      <c r="C20655">
        <v>29.710727691999999</v>
      </c>
    </row>
    <row r="20656" spans="1:3" x14ac:dyDescent="0.25">
      <c r="A20656">
        <v>2496</v>
      </c>
      <c r="B20656" s="1">
        <f>DATE(2006,11,1) + TIME(0,0,0)</f>
        <v>39022</v>
      </c>
      <c r="C20656">
        <v>29.730106354</v>
      </c>
    </row>
    <row r="20657" spans="1:3" x14ac:dyDescent="0.25">
      <c r="A20657">
        <v>2526</v>
      </c>
      <c r="B20657" s="1">
        <f>DATE(2006,12,1) + TIME(0,0,0)</f>
        <v>39052</v>
      </c>
      <c r="C20657">
        <v>29.748470306000002</v>
      </c>
    </row>
    <row r="20658" spans="1:3" x14ac:dyDescent="0.25">
      <c r="A20658">
        <v>2557</v>
      </c>
      <c r="B20658" s="1">
        <f>DATE(2007,1,1) + TIME(0,0,0)</f>
        <v>39083</v>
      </c>
      <c r="C20658">
        <v>29.767036438000002</v>
      </c>
    </row>
    <row r="20659" spans="1:3" x14ac:dyDescent="0.25">
      <c r="A20659">
        <v>2588</v>
      </c>
      <c r="B20659" s="1">
        <f>DATE(2007,2,1) + TIME(0,0,0)</f>
        <v>39114</v>
      </c>
      <c r="C20659">
        <v>29.785190581999998</v>
      </c>
    </row>
    <row r="20660" spans="1:3" x14ac:dyDescent="0.25">
      <c r="A20660">
        <v>2616</v>
      </c>
      <c r="B20660" s="1">
        <f>DATE(2007,3,1) + TIME(0,0,0)</f>
        <v>39142</v>
      </c>
      <c r="C20660">
        <v>29.801237105999999</v>
      </c>
    </row>
    <row r="20661" spans="1:3" x14ac:dyDescent="0.25">
      <c r="A20661">
        <v>2647</v>
      </c>
      <c r="B20661" s="1">
        <f>DATE(2007,4,1) + TIME(0,0,0)</f>
        <v>39173</v>
      </c>
      <c r="C20661">
        <v>29.818620681999999</v>
      </c>
    </row>
    <row r="20662" spans="1:3" x14ac:dyDescent="0.25">
      <c r="A20662">
        <v>2677</v>
      </c>
      <c r="B20662" s="1">
        <f>DATE(2007,5,1) + TIME(0,0,0)</f>
        <v>39203</v>
      </c>
      <c r="C20662">
        <v>29.835065841999999</v>
      </c>
    </row>
    <row r="20663" spans="1:3" x14ac:dyDescent="0.25">
      <c r="A20663">
        <v>2708</v>
      </c>
      <c r="B20663" s="1">
        <f>DATE(2007,6,1) + TIME(0,0,0)</f>
        <v>39234</v>
      </c>
      <c r="C20663">
        <v>29.851663589000001</v>
      </c>
    </row>
    <row r="20664" spans="1:3" x14ac:dyDescent="0.25">
      <c r="A20664">
        <v>2738</v>
      </c>
      <c r="B20664" s="1">
        <f>DATE(2007,7,1) + TIME(0,0,0)</f>
        <v>39264</v>
      </c>
      <c r="C20664">
        <v>29.867349624999999</v>
      </c>
    </row>
    <row r="20665" spans="1:3" x14ac:dyDescent="0.25">
      <c r="A20665">
        <v>2769</v>
      </c>
      <c r="B20665" s="1">
        <f>DATE(2007,8,1) + TIME(0,0,0)</f>
        <v>39295</v>
      </c>
      <c r="C20665">
        <v>29.883172988999998</v>
      </c>
    </row>
    <row r="20666" spans="1:3" x14ac:dyDescent="0.25">
      <c r="A20666">
        <v>2800</v>
      </c>
      <c r="B20666" s="1">
        <f>DATE(2007,9,1) + TIME(0,0,0)</f>
        <v>39326</v>
      </c>
      <c r="C20666">
        <v>29.898614883</v>
      </c>
    </row>
    <row r="20667" spans="1:3" x14ac:dyDescent="0.25">
      <c r="A20667">
        <v>2830</v>
      </c>
      <c r="B20667" s="1">
        <f>DATE(2007,10,1) + TIME(0,0,0)</f>
        <v>39356</v>
      </c>
      <c r="C20667">
        <v>29.913198471000001</v>
      </c>
    </row>
    <row r="20668" spans="1:3" x14ac:dyDescent="0.25">
      <c r="A20668">
        <v>2861</v>
      </c>
      <c r="B20668" s="1">
        <f>DATE(2007,11,1) + TIME(0,0,0)</f>
        <v>39387</v>
      </c>
      <c r="C20668">
        <v>29.927772522000001</v>
      </c>
    </row>
    <row r="20669" spans="1:3" x14ac:dyDescent="0.25">
      <c r="A20669">
        <v>2891</v>
      </c>
      <c r="B20669" s="1">
        <f>DATE(2007,12,1) + TIME(0,0,0)</f>
        <v>39417</v>
      </c>
      <c r="C20669">
        <v>29.941350936999999</v>
      </c>
    </row>
    <row r="20670" spans="1:3" x14ac:dyDescent="0.25">
      <c r="A20670">
        <v>2922</v>
      </c>
      <c r="B20670" s="1">
        <f>DATE(2008,1,1) + TIME(0,0,0)</f>
        <v>39448</v>
      </c>
      <c r="C20670">
        <v>29.954870224</v>
      </c>
    </row>
    <row r="20671" spans="1:3" x14ac:dyDescent="0.25">
      <c r="A20671">
        <v>2953</v>
      </c>
      <c r="B20671" s="1">
        <f>DATE(2008,2,1) + TIME(0,0,0)</f>
        <v>39479</v>
      </c>
      <c r="C20671">
        <v>29.967903137</v>
      </c>
    </row>
    <row r="20672" spans="1:3" x14ac:dyDescent="0.25">
      <c r="A20672">
        <v>2982</v>
      </c>
      <c r="B20672" s="1">
        <f>DATE(2008,3,1) + TIME(0,0,0)</f>
        <v>39508</v>
      </c>
      <c r="C20672">
        <v>29.979698181</v>
      </c>
    </row>
    <row r="20673" spans="1:3" x14ac:dyDescent="0.25">
      <c r="A20673">
        <v>3013</v>
      </c>
      <c r="B20673" s="1">
        <f>DATE(2008,4,1) + TIME(0,0,0)</f>
        <v>39539</v>
      </c>
      <c r="C20673">
        <v>29.991950988999999</v>
      </c>
    </row>
    <row r="20674" spans="1:3" x14ac:dyDescent="0.25">
      <c r="A20674">
        <v>3043</v>
      </c>
      <c r="B20674" s="1">
        <f>DATE(2008,5,1) + TIME(0,0,0)</f>
        <v>39569</v>
      </c>
      <c r="C20674">
        <v>30.003498077</v>
      </c>
    </row>
    <row r="20675" spans="1:3" x14ac:dyDescent="0.25">
      <c r="A20675">
        <v>3074</v>
      </c>
      <c r="B20675" s="1">
        <f>DATE(2008,6,1) + TIME(0,0,0)</f>
        <v>39600</v>
      </c>
      <c r="C20675">
        <v>30.015130997</v>
      </c>
    </row>
    <row r="20676" spans="1:3" x14ac:dyDescent="0.25">
      <c r="A20676">
        <v>3104</v>
      </c>
      <c r="B20676" s="1">
        <f>DATE(2008,7,1) + TIME(0,0,0)</f>
        <v>39630</v>
      </c>
      <c r="C20676">
        <v>30.026109694999999</v>
      </c>
    </row>
    <row r="20677" spans="1:3" x14ac:dyDescent="0.25">
      <c r="A20677">
        <v>3135</v>
      </c>
      <c r="B20677" s="1">
        <f>DATE(2008,8,1) + TIME(0,0,0)</f>
        <v>39661</v>
      </c>
      <c r="C20677">
        <v>30.037137985000001</v>
      </c>
    </row>
    <row r="20678" spans="1:3" x14ac:dyDescent="0.25">
      <c r="A20678">
        <v>3166</v>
      </c>
      <c r="B20678" s="1">
        <f>DATE(2008,9,1) + TIME(0,0,0)</f>
        <v>39692</v>
      </c>
      <c r="C20678">
        <v>30.047788619999999</v>
      </c>
    </row>
    <row r="20679" spans="1:3" x14ac:dyDescent="0.25">
      <c r="A20679">
        <v>3196</v>
      </c>
      <c r="B20679" s="1">
        <f>DATE(2008,10,1) + TIME(0,0,0)</f>
        <v>39722</v>
      </c>
      <c r="C20679">
        <v>30.057796478</v>
      </c>
    </row>
    <row r="20680" spans="1:3" x14ac:dyDescent="0.25">
      <c r="A20680">
        <v>3227</v>
      </c>
      <c r="B20680" s="1">
        <f>DATE(2008,11,1) + TIME(0,0,0)</f>
        <v>39753</v>
      </c>
      <c r="C20680">
        <v>30.067884445000001</v>
      </c>
    </row>
    <row r="20681" spans="1:3" x14ac:dyDescent="0.25">
      <c r="A20681">
        <v>3257</v>
      </c>
      <c r="B20681" s="1">
        <f>DATE(2008,12,1) + TIME(0,0,0)</f>
        <v>39783</v>
      </c>
      <c r="C20681">
        <v>30.077449799</v>
      </c>
    </row>
    <row r="20682" spans="1:3" x14ac:dyDescent="0.25">
      <c r="A20682">
        <v>3288</v>
      </c>
      <c r="B20682" s="1">
        <f>DATE(2009,1,1) + TIME(0,0,0)</f>
        <v>39814</v>
      </c>
      <c r="C20682">
        <v>30.087146758999999</v>
      </c>
    </row>
    <row r="20683" spans="1:3" x14ac:dyDescent="0.25">
      <c r="A20683">
        <v>3319</v>
      </c>
      <c r="B20683" s="1">
        <f>DATE(2009,2,1) + TIME(0,0,0)</f>
        <v>39845</v>
      </c>
      <c r="C20683">
        <v>30.096683502000001</v>
      </c>
    </row>
    <row r="20684" spans="1:3" x14ac:dyDescent="0.25">
      <c r="A20684">
        <v>3347</v>
      </c>
      <c r="B20684" s="1">
        <f>DATE(2009,3,1) + TIME(0,0,0)</f>
        <v>39873</v>
      </c>
      <c r="C20684">
        <v>30.105178833</v>
      </c>
    </row>
    <row r="20685" spans="1:3" x14ac:dyDescent="0.25">
      <c r="A20685">
        <v>3378</v>
      </c>
      <c r="B20685" s="1">
        <f>DATE(2009,4,1) + TIME(0,0,0)</f>
        <v>39904</v>
      </c>
      <c r="C20685">
        <v>30.114456177000001</v>
      </c>
    </row>
    <row r="20686" spans="1:3" x14ac:dyDescent="0.25">
      <c r="A20686">
        <v>3408</v>
      </c>
      <c r="B20686" s="1">
        <f>DATE(2009,5,1) + TIME(0,0,0)</f>
        <v>39934</v>
      </c>
      <c r="C20686">
        <v>30.123329163000001</v>
      </c>
    </row>
    <row r="20687" spans="1:3" x14ac:dyDescent="0.25">
      <c r="A20687">
        <v>3439</v>
      </c>
      <c r="B20687" s="1">
        <f>DATE(2009,6,1) + TIME(0,0,0)</f>
        <v>39965</v>
      </c>
      <c r="C20687">
        <v>30.132390976</v>
      </c>
    </row>
    <row r="20688" spans="1:3" x14ac:dyDescent="0.25">
      <c r="A20688">
        <v>3469</v>
      </c>
      <c r="B20688" s="1">
        <f>DATE(2009,7,1) + TIME(0,0,0)</f>
        <v>39995</v>
      </c>
      <c r="C20688">
        <v>30.141069412</v>
      </c>
    </row>
    <row r="20689" spans="1:3" x14ac:dyDescent="0.25">
      <c r="A20689">
        <v>3500</v>
      </c>
      <c r="B20689" s="1">
        <f>DATE(2009,8,1) + TIME(0,0,0)</f>
        <v>40026</v>
      </c>
      <c r="C20689">
        <v>30.149948120000001</v>
      </c>
    </row>
    <row r="20690" spans="1:3" x14ac:dyDescent="0.25">
      <c r="A20690">
        <v>3531</v>
      </c>
      <c r="B20690" s="1">
        <f>DATE(2009,9,1) + TIME(0,0,0)</f>
        <v>40057</v>
      </c>
      <c r="C20690">
        <v>30.158748627000001</v>
      </c>
    </row>
    <row r="20691" spans="1:3" x14ac:dyDescent="0.25">
      <c r="A20691">
        <v>3561</v>
      </c>
      <c r="B20691" s="1">
        <f>DATE(2009,10,1) + TIME(0,0,0)</f>
        <v>40087</v>
      </c>
      <c r="C20691">
        <v>30.167188643999999</v>
      </c>
    </row>
    <row r="20692" spans="1:3" x14ac:dyDescent="0.25">
      <c r="A20692">
        <v>3592</v>
      </c>
      <c r="B20692" s="1">
        <f>DATE(2009,11,1) + TIME(0,0,0)</f>
        <v>40118</v>
      </c>
      <c r="C20692">
        <v>30.175842285000002</v>
      </c>
    </row>
    <row r="20693" spans="1:3" x14ac:dyDescent="0.25">
      <c r="A20693">
        <v>3622</v>
      </c>
      <c r="B20693" s="1">
        <f>DATE(2009,12,1) + TIME(0,0,0)</f>
        <v>40148</v>
      </c>
      <c r="C20693">
        <v>30.184154509999999</v>
      </c>
    </row>
    <row r="20694" spans="1:3" x14ac:dyDescent="0.25">
      <c r="A20694">
        <v>3653</v>
      </c>
      <c r="B20694" s="1">
        <f>DATE(2010,1,1) + TIME(0,0,0)</f>
        <v>40179</v>
      </c>
      <c r="C20694">
        <v>30.192687987999999</v>
      </c>
    </row>
    <row r="20695" spans="1:3" x14ac:dyDescent="0.25">
      <c r="A20695">
        <v>3684</v>
      </c>
      <c r="B20695" s="1">
        <f>DATE(2010,2,1) + TIME(0,0,0)</f>
        <v>40210</v>
      </c>
      <c r="C20695">
        <v>30.201171875</v>
      </c>
    </row>
    <row r="20696" spans="1:3" x14ac:dyDescent="0.25">
      <c r="A20696">
        <v>3712</v>
      </c>
      <c r="B20696" s="1">
        <f>DATE(2010,3,1) + TIME(0,0,0)</f>
        <v>40238</v>
      </c>
      <c r="C20696">
        <v>30.20879364</v>
      </c>
    </row>
    <row r="20697" spans="1:3" x14ac:dyDescent="0.25">
      <c r="A20697">
        <v>3743</v>
      </c>
      <c r="B20697" s="1">
        <f>DATE(2010,4,1) + TIME(0,0,0)</f>
        <v>40269</v>
      </c>
      <c r="C20697">
        <v>30.217195511</v>
      </c>
    </row>
    <row r="20698" spans="1:3" x14ac:dyDescent="0.25">
      <c r="A20698">
        <v>3773</v>
      </c>
      <c r="B20698" s="1">
        <f>DATE(2010,5,1) + TIME(0,0,0)</f>
        <v>40299</v>
      </c>
      <c r="C20698">
        <v>30.225290298000001</v>
      </c>
    </row>
    <row r="20699" spans="1:3" x14ac:dyDescent="0.25">
      <c r="A20699">
        <v>3804</v>
      </c>
      <c r="B20699" s="1">
        <f>DATE(2010,6,1) + TIME(0,0,0)</f>
        <v>40330</v>
      </c>
      <c r="C20699">
        <v>30.233621596999999</v>
      </c>
    </row>
    <row r="20700" spans="1:3" x14ac:dyDescent="0.25">
      <c r="A20700">
        <v>3834</v>
      </c>
      <c r="B20700" s="1">
        <f>DATE(2010,7,1) + TIME(0,0,0)</f>
        <v>40360</v>
      </c>
      <c r="C20700">
        <v>30.241655349999998</v>
      </c>
    </row>
    <row r="20701" spans="1:3" x14ac:dyDescent="0.25">
      <c r="A20701">
        <v>3865</v>
      </c>
      <c r="B20701" s="1">
        <f>DATE(2010,8,1) + TIME(0,0,0)</f>
        <v>40391</v>
      </c>
      <c r="C20701">
        <v>30.249925612999998</v>
      </c>
    </row>
    <row r="20702" spans="1:3" x14ac:dyDescent="0.25">
      <c r="A20702">
        <v>3896</v>
      </c>
      <c r="B20702" s="1">
        <f>DATE(2010,9,1) + TIME(0,0,0)</f>
        <v>40422</v>
      </c>
      <c r="C20702">
        <v>30.258169173999999</v>
      </c>
    </row>
    <row r="20703" spans="1:3" x14ac:dyDescent="0.25">
      <c r="A20703">
        <v>3926</v>
      </c>
      <c r="B20703" s="1">
        <f>DATE(2010,10,1) + TIME(0,0,0)</f>
        <v>40452</v>
      </c>
      <c r="C20703">
        <v>30.266119003</v>
      </c>
    </row>
    <row r="20704" spans="1:3" x14ac:dyDescent="0.25">
      <c r="A20704">
        <v>3957</v>
      </c>
      <c r="B20704" s="1">
        <f>DATE(2010,11,1) + TIME(0,0,0)</f>
        <v>40483</v>
      </c>
      <c r="C20704">
        <v>30.274311065999999</v>
      </c>
    </row>
    <row r="20705" spans="1:3" x14ac:dyDescent="0.25">
      <c r="A20705">
        <v>3987</v>
      </c>
      <c r="B20705" s="1">
        <f>DATE(2010,12,1) + TIME(0,0,0)</f>
        <v>40513</v>
      </c>
      <c r="C20705">
        <v>30.282218932999999</v>
      </c>
    </row>
    <row r="20706" spans="1:3" x14ac:dyDescent="0.25">
      <c r="A20706">
        <v>4018</v>
      </c>
      <c r="B20706" s="1">
        <f>DATE(2011,1,1) + TIME(0,0,0)</f>
        <v>40544</v>
      </c>
      <c r="C20706">
        <v>30.290370940999999</v>
      </c>
    </row>
    <row r="20707" spans="1:3" x14ac:dyDescent="0.25">
      <c r="A20707">
        <v>4049</v>
      </c>
      <c r="B20707" s="1">
        <f>DATE(2011,2,1) + TIME(0,0,0)</f>
        <v>40575</v>
      </c>
      <c r="C20707">
        <v>30.298501968</v>
      </c>
    </row>
    <row r="20708" spans="1:3" x14ac:dyDescent="0.25">
      <c r="A20708">
        <v>4077</v>
      </c>
      <c r="B20708" s="1">
        <f>DATE(2011,3,1) + TIME(0,0,0)</f>
        <v>40603</v>
      </c>
      <c r="C20708">
        <v>30.305828093999999</v>
      </c>
    </row>
    <row r="20709" spans="1:3" x14ac:dyDescent="0.25">
      <c r="A20709">
        <v>4108</v>
      </c>
      <c r="B20709" s="1">
        <f>DATE(2011,4,1) + TIME(0,0,0)</f>
        <v>40634</v>
      </c>
      <c r="C20709">
        <v>30.313920974999998</v>
      </c>
    </row>
    <row r="20710" spans="1:3" x14ac:dyDescent="0.25">
      <c r="A20710">
        <v>4138</v>
      </c>
      <c r="B20710" s="1">
        <f>DATE(2011,5,1) + TIME(0,0,0)</f>
        <v>40664</v>
      </c>
      <c r="C20710">
        <v>30.321733474999998</v>
      </c>
    </row>
    <row r="20711" spans="1:3" x14ac:dyDescent="0.25">
      <c r="A20711">
        <v>4169</v>
      </c>
      <c r="B20711" s="1">
        <f>DATE(2011,6,1) + TIME(0,0,0)</f>
        <v>40695</v>
      </c>
      <c r="C20711">
        <v>30.329790115000002</v>
      </c>
    </row>
    <row r="20712" spans="1:3" x14ac:dyDescent="0.25">
      <c r="A20712">
        <v>4199</v>
      </c>
      <c r="B20712" s="1">
        <f>DATE(2011,7,1) + TIME(0,0,0)</f>
        <v>40725</v>
      </c>
      <c r="C20712">
        <v>30.337568283</v>
      </c>
    </row>
    <row r="20713" spans="1:3" x14ac:dyDescent="0.25">
      <c r="A20713">
        <v>4230</v>
      </c>
      <c r="B20713" s="1">
        <f>DATE(2011,8,1) + TIME(0,0,0)</f>
        <v>40756</v>
      </c>
      <c r="C20713">
        <v>30.345592498999999</v>
      </c>
    </row>
    <row r="20714" spans="1:3" x14ac:dyDescent="0.25">
      <c r="A20714">
        <v>4261</v>
      </c>
      <c r="B20714" s="1">
        <f>DATE(2011,9,1) + TIME(0,0,0)</f>
        <v>40787</v>
      </c>
      <c r="C20714">
        <v>30.353599547999998</v>
      </c>
    </row>
    <row r="20715" spans="1:3" x14ac:dyDescent="0.25">
      <c r="A20715">
        <v>4291</v>
      </c>
      <c r="B20715" s="1">
        <f>DATE(2011,10,1) + TIME(0,0,0)</f>
        <v>40817</v>
      </c>
      <c r="C20715">
        <v>30.361331939999999</v>
      </c>
    </row>
    <row r="20716" spans="1:3" x14ac:dyDescent="0.25">
      <c r="A20716">
        <v>4322</v>
      </c>
      <c r="B20716" s="1">
        <f>DATE(2011,11,1) + TIME(0,0,0)</f>
        <v>40848</v>
      </c>
      <c r="C20716">
        <v>30.369310379000002</v>
      </c>
    </row>
    <row r="20717" spans="1:3" x14ac:dyDescent="0.25">
      <c r="A20717">
        <v>4352</v>
      </c>
      <c r="B20717" s="1">
        <f>DATE(2011,12,1) + TIME(0,0,0)</f>
        <v>40878</v>
      </c>
      <c r="C20717">
        <v>30.377017975000001</v>
      </c>
    </row>
    <row r="20718" spans="1:3" x14ac:dyDescent="0.25">
      <c r="A20718">
        <v>4383</v>
      </c>
      <c r="B20718" s="1">
        <f>DATE(2012,1,1) + TIME(0,0,0)</f>
        <v>40909</v>
      </c>
      <c r="C20718">
        <v>30.384967803999999</v>
      </c>
    </row>
    <row r="20719" spans="1:3" x14ac:dyDescent="0.25">
      <c r="A20719">
        <v>4414</v>
      </c>
      <c r="B20719" s="1">
        <f>DATE(2012,2,1) + TIME(0,0,0)</f>
        <v>40940</v>
      </c>
      <c r="C20719">
        <v>30.392904282</v>
      </c>
    </row>
    <row r="20720" spans="1:3" x14ac:dyDescent="0.25">
      <c r="A20720">
        <v>4443</v>
      </c>
      <c r="B20720" s="1">
        <f>DATE(2012,3,1) + TIME(0,0,0)</f>
        <v>40969</v>
      </c>
      <c r="C20720">
        <v>30.400318146</v>
      </c>
    </row>
    <row r="20721" spans="1:3" x14ac:dyDescent="0.25">
      <c r="A20721">
        <v>4474</v>
      </c>
      <c r="B20721" s="1">
        <f>DATE(2012,4,1) + TIME(0,0,0)</f>
        <v>41000</v>
      </c>
      <c r="C20721">
        <v>30.408231735000001</v>
      </c>
    </row>
    <row r="20722" spans="1:3" x14ac:dyDescent="0.25">
      <c r="A20722">
        <v>4504</v>
      </c>
      <c r="B20722" s="1">
        <f>DATE(2012,5,1) + TIME(0,0,0)</f>
        <v>41030</v>
      </c>
      <c r="C20722">
        <v>30.415876389000001</v>
      </c>
    </row>
    <row r="20723" spans="1:3" x14ac:dyDescent="0.25">
      <c r="A20723">
        <v>4535</v>
      </c>
      <c r="B20723" s="1">
        <f>DATE(2012,6,1) + TIME(0,0,0)</f>
        <v>41061</v>
      </c>
      <c r="C20723">
        <v>30.423767089999998</v>
      </c>
    </row>
    <row r="20724" spans="1:3" x14ac:dyDescent="0.25">
      <c r="A20724">
        <v>4565</v>
      </c>
      <c r="B20724" s="1">
        <f>DATE(2012,7,1) + TIME(0,0,0)</f>
        <v>41091</v>
      </c>
      <c r="C20724">
        <v>30.431390761999999</v>
      </c>
    </row>
    <row r="20725" spans="1:3" x14ac:dyDescent="0.25">
      <c r="A20725">
        <v>4596</v>
      </c>
      <c r="B20725" s="1">
        <f>DATE(2012,8,1) + TIME(0,0,0)</f>
        <v>41122</v>
      </c>
      <c r="C20725">
        <v>30.439258575</v>
      </c>
    </row>
    <row r="20726" spans="1:3" x14ac:dyDescent="0.25">
      <c r="A20726">
        <v>4627</v>
      </c>
      <c r="B20726" s="1">
        <f>DATE(2012,9,1) + TIME(0,0,0)</f>
        <v>41153</v>
      </c>
      <c r="C20726">
        <v>30.447114943999999</v>
      </c>
    </row>
    <row r="20727" spans="1:3" x14ac:dyDescent="0.25">
      <c r="A20727">
        <v>4657</v>
      </c>
      <c r="B20727" s="1">
        <f>DATE(2012,10,1) + TIME(0,0,0)</f>
        <v>41183</v>
      </c>
      <c r="C20727">
        <v>30.454706192</v>
      </c>
    </row>
    <row r="20728" spans="1:3" x14ac:dyDescent="0.25">
      <c r="A20728">
        <v>4688</v>
      </c>
      <c r="B20728" s="1">
        <f>DATE(2012,11,1) + TIME(0,0,0)</f>
        <v>41214</v>
      </c>
      <c r="C20728">
        <v>30.46254158</v>
      </c>
    </row>
    <row r="20729" spans="1:3" x14ac:dyDescent="0.25">
      <c r="A20729">
        <v>4718</v>
      </c>
      <c r="B20729" s="1">
        <f>DATE(2012,12,1) + TIME(0,0,0)</f>
        <v>41244</v>
      </c>
      <c r="C20729">
        <v>30.470113754</v>
      </c>
    </row>
    <row r="20730" spans="1:3" x14ac:dyDescent="0.25">
      <c r="A20730">
        <v>4749</v>
      </c>
      <c r="B20730" s="1">
        <f>DATE(2013,1,1) + TIME(0,0,0)</f>
        <v>41275</v>
      </c>
      <c r="C20730">
        <v>30.477928162000001</v>
      </c>
    </row>
    <row r="20731" spans="1:3" x14ac:dyDescent="0.25">
      <c r="A20731">
        <v>4780</v>
      </c>
      <c r="B20731" s="1">
        <f>DATE(2013,2,1) + TIME(0,0,0)</f>
        <v>41306</v>
      </c>
      <c r="C20731">
        <v>30.485733031999999</v>
      </c>
    </row>
    <row r="20732" spans="1:3" x14ac:dyDescent="0.25">
      <c r="A20732">
        <v>4808</v>
      </c>
      <c r="B20732" s="1">
        <f>DATE(2013,3,1) + TIME(0,0,0)</f>
        <v>41334</v>
      </c>
      <c r="C20732">
        <v>30.492773056000001</v>
      </c>
    </row>
    <row r="20733" spans="1:3" x14ac:dyDescent="0.25">
      <c r="A20733">
        <v>4839</v>
      </c>
      <c r="B20733" s="1">
        <f>DATE(2013,4,1) + TIME(0,0,0)</f>
        <v>41365</v>
      </c>
      <c r="C20733">
        <v>30.500558853000001</v>
      </c>
    </row>
    <row r="20734" spans="1:3" x14ac:dyDescent="0.25">
      <c r="A20734">
        <v>4869</v>
      </c>
      <c r="B20734" s="1">
        <f>DATE(2013,5,1) + TIME(0,0,0)</f>
        <v>41395</v>
      </c>
      <c r="C20734">
        <v>30.508083343999999</v>
      </c>
    </row>
    <row r="20735" spans="1:3" x14ac:dyDescent="0.25">
      <c r="A20735">
        <v>4900</v>
      </c>
      <c r="B20735" s="1">
        <f>DATE(2013,6,1) + TIME(0,0,0)</f>
        <v>41426</v>
      </c>
      <c r="C20735">
        <v>30.515850066999999</v>
      </c>
    </row>
    <row r="20736" spans="1:3" x14ac:dyDescent="0.25">
      <c r="A20736">
        <v>4930</v>
      </c>
      <c r="B20736" s="1">
        <f>DATE(2013,7,1) + TIME(0,0,0)</f>
        <v>41456</v>
      </c>
      <c r="C20736">
        <v>30.523355484</v>
      </c>
    </row>
    <row r="20737" spans="1:3" x14ac:dyDescent="0.25">
      <c r="A20737">
        <v>4961</v>
      </c>
      <c r="B20737" s="1">
        <f>DATE(2013,8,1) + TIME(0,0,0)</f>
        <v>41487</v>
      </c>
      <c r="C20737">
        <v>30.531103133999999</v>
      </c>
    </row>
    <row r="20738" spans="1:3" x14ac:dyDescent="0.25">
      <c r="A20738">
        <v>4992</v>
      </c>
      <c r="B20738" s="1">
        <f>DATE(2013,9,1) + TIME(0,0,0)</f>
        <v>41518</v>
      </c>
      <c r="C20738">
        <v>30.538841248000001</v>
      </c>
    </row>
    <row r="20739" spans="1:3" x14ac:dyDescent="0.25">
      <c r="A20739">
        <v>5022</v>
      </c>
      <c r="B20739" s="1">
        <f>DATE(2013,10,1) + TIME(0,0,0)</f>
        <v>41548</v>
      </c>
      <c r="C20739">
        <v>30.546318054</v>
      </c>
    </row>
    <row r="20740" spans="1:3" x14ac:dyDescent="0.25">
      <c r="A20740">
        <v>5053</v>
      </c>
      <c r="B20740" s="1">
        <f>DATE(2013,11,1) + TIME(0,0,0)</f>
        <v>41579</v>
      </c>
      <c r="C20740">
        <v>30.554037094000002</v>
      </c>
    </row>
    <row r="20741" spans="1:3" x14ac:dyDescent="0.25">
      <c r="A20741">
        <v>5083</v>
      </c>
      <c r="B20741" s="1">
        <f>DATE(2013,12,1) + TIME(0,0,0)</f>
        <v>41609</v>
      </c>
      <c r="C20741">
        <v>30.561496734999999</v>
      </c>
    </row>
    <row r="20742" spans="1:3" x14ac:dyDescent="0.25">
      <c r="A20742">
        <v>5114</v>
      </c>
      <c r="B20742" s="1">
        <f>DATE(2014,1,1) + TIME(0,0,0)</f>
        <v>41640</v>
      </c>
      <c r="C20742">
        <v>30.569196700999999</v>
      </c>
    </row>
    <row r="20743" spans="1:3" x14ac:dyDescent="0.25">
      <c r="A20743">
        <v>5145</v>
      </c>
      <c r="B20743" s="1">
        <f>DATE(2014,2,1) + TIME(0,0,0)</f>
        <v>41671</v>
      </c>
      <c r="C20743">
        <v>30.576885223000001</v>
      </c>
    </row>
    <row r="20744" spans="1:3" x14ac:dyDescent="0.25">
      <c r="A20744">
        <v>5173</v>
      </c>
      <c r="B20744" s="1">
        <f>DATE(2014,3,1) + TIME(0,0,0)</f>
        <v>41699</v>
      </c>
      <c r="C20744">
        <v>30.583824157999999</v>
      </c>
    </row>
    <row r="20745" spans="1:3" x14ac:dyDescent="0.25">
      <c r="A20745">
        <v>5204</v>
      </c>
      <c r="B20745" s="1">
        <f>DATE(2014,4,1) + TIME(0,0,0)</f>
        <v>41730</v>
      </c>
      <c r="C20745">
        <v>30.591493607</v>
      </c>
    </row>
    <row r="20746" spans="1:3" x14ac:dyDescent="0.25">
      <c r="A20746">
        <v>5234</v>
      </c>
      <c r="B20746" s="1">
        <f>DATE(2014,5,1) + TIME(0,0,0)</f>
        <v>41760</v>
      </c>
      <c r="C20746">
        <v>30.598909377999998</v>
      </c>
    </row>
    <row r="20747" spans="1:3" x14ac:dyDescent="0.25">
      <c r="A20747">
        <v>5265</v>
      </c>
      <c r="B20747" s="1">
        <f>DATE(2014,6,1) + TIME(0,0,0)</f>
        <v>41791</v>
      </c>
      <c r="C20747">
        <v>30.606561661000001</v>
      </c>
    </row>
    <row r="20748" spans="1:3" x14ac:dyDescent="0.25">
      <c r="A20748">
        <v>5295</v>
      </c>
      <c r="B20748" s="1">
        <f>DATE(2014,7,1) + TIME(0,0,0)</f>
        <v>41821</v>
      </c>
      <c r="C20748">
        <v>30.613958359000002</v>
      </c>
    </row>
    <row r="20749" spans="1:3" x14ac:dyDescent="0.25">
      <c r="A20749">
        <v>5326</v>
      </c>
      <c r="B20749" s="1">
        <f>DATE(2014,8,1) + TIME(0,0,0)</f>
        <v>41852</v>
      </c>
      <c r="C20749">
        <v>30.621591567999999</v>
      </c>
    </row>
    <row r="20750" spans="1:3" x14ac:dyDescent="0.25">
      <c r="A20750">
        <v>5357</v>
      </c>
      <c r="B20750" s="1">
        <f>DATE(2014,9,1) + TIME(0,0,0)</f>
        <v>41883</v>
      </c>
      <c r="C20750">
        <v>30.629215240000001</v>
      </c>
    </row>
    <row r="20751" spans="1:3" x14ac:dyDescent="0.25">
      <c r="A20751">
        <v>5387</v>
      </c>
      <c r="B20751" s="1">
        <f>DATE(2014,10,1) + TIME(0,0,0)</f>
        <v>41913</v>
      </c>
      <c r="C20751">
        <v>30.636583328</v>
      </c>
    </row>
    <row r="20752" spans="1:3" x14ac:dyDescent="0.25">
      <c r="A20752">
        <v>5418</v>
      </c>
      <c r="B20752" s="1">
        <f>DATE(2014,11,1) + TIME(0,0,0)</f>
        <v>41944</v>
      </c>
      <c r="C20752">
        <v>30.644186019999999</v>
      </c>
    </row>
    <row r="20753" spans="1:3" x14ac:dyDescent="0.25">
      <c r="A20753">
        <v>5448</v>
      </c>
      <c r="B20753" s="1">
        <f>DATE(2014,12,1) + TIME(0,0,0)</f>
        <v>41974</v>
      </c>
      <c r="C20753">
        <v>30.651535033999998</v>
      </c>
    </row>
    <row r="20754" spans="1:3" x14ac:dyDescent="0.25">
      <c r="A20754">
        <v>5479</v>
      </c>
      <c r="B20754" s="1">
        <f>DATE(2015,1,1) + TIME(0,0,0)</f>
        <v>42005</v>
      </c>
      <c r="C20754">
        <v>30.659120560000002</v>
      </c>
    </row>
    <row r="20755" spans="1:3" x14ac:dyDescent="0.25">
      <c r="A20755">
        <v>5510</v>
      </c>
      <c r="B20755" s="1">
        <f>DATE(2015,2,1) + TIME(0,0,0)</f>
        <v>42036</v>
      </c>
      <c r="C20755">
        <v>30.666694640999999</v>
      </c>
    </row>
    <row r="20756" spans="1:3" x14ac:dyDescent="0.25">
      <c r="A20756">
        <v>5538</v>
      </c>
      <c r="B20756" s="1">
        <f>DATE(2015,3,1) + TIME(0,0,0)</f>
        <v>42064</v>
      </c>
      <c r="C20756">
        <v>30.673526764000002</v>
      </c>
    </row>
    <row r="20757" spans="1:3" x14ac:dyDescent="0.25">
      <c r="A20757">
        <v>5569</v>
      </c>
      <c r="B20757" s="1">
        <f>DATE(2015,4,1) + TIME(0,0,0)</f>
        <v>42095</v>
      </c>
      <c r="C20757">
        <v>30.681081771999999</v>
      </c>
    </row>
    <row r="20758" spans="1:3" x14ac:dyDescent="0.25">
      <c r="A20758">
        <v>5599</v>
      </c>
      <c r="B20758" s="1">
        <f>DATE(2015,5,1) + TIME(0,0,0)</f>
        <v>42125</v>
      </c>
      <c r="C20758">
        <v>30.688383102</v>
      </c>
    </row>
    <row r="20759" spans="1:3" x14ac:dyDescent="0.25">
      <c r="A20759">
        <v>5630</v>
      </c>
      <c r="B20759" s="1">
        <f>DATE(2015,6,1) + TIME(0,0,0)</f>
        <v>42156</v>
      </c>
      <c r="C20759">
        <v>30.695917130000002</v>
      </c>
    </row>
    <row r="20760" spans="1:3" x14ac:dyDescent="0.25">
      <c r="A20760">
        <v>5660</v>
      </c>
      <c r="B20760" s="1">
        <f>DATE(2015,7,1) + TIME(0,0,0)</f>
        <v>42186</v>
      </c>
      <c r="C20760">
        <v>30.703199387000002</v>
      </c>
    </row>
    <row r="20761" spans="1:3" x14ac:dyDescent="0.25">
      <c r="A20761">
        <v>5691</v>
      </c>
      <c r="B20761" s="1">
        <f>DATE(2015,8,1) + TIME(0,0,0)</f>
        <v>42217</v>
      </c>
      <c r="C20761">
        <v>30.710714339999999</v>
      </c>
    </row>
    <row r="20762" spans="1:3" x14ac:dyDescent="0.25">
      <c r="A20762">
        <v>5722</v>
      </c>
      <c r="B20762" s="1">
        <f>DATE(2015,9,1) + TIME(0,0,0)</f>
        <v>42248</v>
      </c>
      <c r="C20762">
        <v>30.718217849999998</v>
      </c>
    </row>
    <row r="20763" spans="1:3" x14ac:dyDescent="0.25">
      <c r="A20763">
        <v>5752</v>
      </c>
      <c r="B20763" s="1">
        <f>DATE(2015,10,1) + TIME(0,0,0)</f>
        <v>42278</v>
      </c>
      <c r="C20763">
        <v>30.725469588999999</v>
      </c>
    </row>
    <row r="20764" spans="1:3" x14ac:dyDescent="0.25">
      <c r="A20764">
        <v>5783</v>
      </c>
      <c r="B20764" s="1">
        <f>DATE(2015,11,1) + TIME(0,0,0)</f>
        <v>42309</v>
      </c>
      <c r="C20764">
        <v>30.732952118</v>
      </c>
    </row>
    <row r="20765" spans="1:3" x14ac:dyDescent="0.25">
      <c r="A20765">
        <v>5813</v>
      </c>
      <c r="B20765" s="1">
        <f>DATE(2015,12,1) + TIME(0,0,0)</f>
        <v>42339</v>
      </c>
      <c r="C20765">
        <v>30.740182876999999</v>
      </c>
    </row>
    <row r="20766" spans="1:3" x14ac:dyDescent="0.25">
      <c r="A20766">
        <v>5844</v>
      </c>
      <c r="B20766" s="1">
        <f>DATE(2016,1,1) + TIME(0,0,0)</f>
        <v>42370</v>
      </c>
      <c r="C20766">
        <v>30.747644424000001</v>
      </c>
    </row>
    <row r="20767" spans="1:3" x14ac:dyDescent="0.25">
      <c r="A20767">
        <v>5875</v>
      </c>
      <c r="B20767" s="1">
        <f>DATE(2016,2,1) + TIME(0,0,0)</f>
        <v>42401</v>
      </c>
      <c r="C20767">
        <v>30.755096435999999</v>
      </c>
    </row>
    <row r="20768" spans="1:3" x14ac:dyDescent="0.25">
      <c r="A20768">
        <v>5904</v>
      </c>
      <c r="B20768" s="1">
        <f>DATE(2016,3,1) + TIME(0,0,0)</f>
        <v>42430</v>
      </c>
      <c r="C20768">
        <v>30.762056350999998</v>
      </c>
    </row>
    <row r="20769" spans="1:3" x14ac:dyDescent="0.25">
      <c r="A20769">
        <v>5935</v>
      </c>
      <c r="B20769" s="1">
        <f>DATE(2016,4,1) + TIME(0,0,0)</f>
        <v>42461</v>
      </c>
      <c r="C20769">
        <v>30.769485474</v>
      </c>
    </row>
    <row r="20770" spans="1:3" x14ac:dyDescent="0.25">
      <c r="A20770">
        <v>5965</v>
      </c>
      <c r="B20770" s="1">
        <f>DATE(2016,5,1) + TIME(0,0,0)</f>
        <v>42491</v>
      </c>
      <c r="C20770">
        <v>30.776664734000001</v>
      </c>
    </row>
    <row r="20771" spans="1:3" x14ac:dyDescent="0.25">
      <c r="A20771">
        <v>5996</v>
      </c>
      <c r="B20771" s="1">
        <f>DATE(2016,6,1) + TIME(0,0,0)</f>
        <v>42522</v>
      </c>
      <c r="C20771">
        <v>30.784070968999998</v>
      </c>
    </row>
    <row r="20772" spans="1:3" x14ac:dyDescent="0.25">
      <c r="A20772">
        <v>6026</v>
      </c>
      <c r="B20772" s="1">
        <f>DATE(2016,7,1) + TIME(0,0,0)</f>
        <v>42552</v>
      </c>
      <c r="C20772">
        <v>30.791229248</v>
      </c>
    </row>
    <row r="20773" spans="1:3" x14ac:dyDescent="0.25">
      <c r="A20773">
        <v>6057</v>
      </c>
      <c r="B20773" s="1">
        <f>DATE(2016,8,1) + TIME(0,0,0)</f>
        <v>42583</v>
      </c>
      <c r="C20773">
        <v>30.798614502</v>
      </c>
    </row>
    <row r="20774" spans="1:3" x14ac:dyDescent="0.25">
      <c r="A20774">
        <v>6088</v>
      </c>
      <c r="B20774" s="1">
        <f>DATE(2016,9,1) + TIME(0,0,0)</f>
        <v>42614</v>
      </c>
      <c r="C20774">
        <v>30.805988312</v>
      </c>
    </row>
    <row r="20775" spans="1:3" x14ac:dyDescent="0.25">
      <c r="A20775">
        <v>6118</v>
      </c>
      <c r="B20775" s="1">
        <f>DATE(2016,10,1) + TIME(0,0,0)</f>
        <v>42644</v>
      </c>
      <c r="C20775">
        <v>30.813114165999998</v>
      </c>
    </row>
    <row r="20776" spans="1:3" x14ac:dyDescent="0.25">
      <c r="A20776">
        <v>6149</v>
      </c>
      <c r="B20776" s="1">
        <f>DATE(2016,11,1) + TIME(0,0,0)</f>
        <v>42675</v>
      </c>
      <c r="C20776">
        <v>30.820465087999999</v>
      </c>
    </row>
    <row r="20777" spans="1:3" x14ac:dyDescent="0.25">
      <c r="A20777">
        <v>6179</v>
      </c>
      <c r="B20777" s="1">
        <f>DATE(2016,12,1) + TIME(0,0,0)</f>
        <v>42705</v>
      </c>
      <c r="C20777">
        <v>30.827568054</v>
      </c>
    </row>
    <row r="20778" spans="1:3" x14ac:dyDescent="0.25">
      <c r="A20778">
        <v>6210</v>
      </c>
      <c r="B20778" s="1">
        <f>DATE(2017,1,1) + TIME(0,0,0)</f>
        <v>42736</v>
      </c>
      <c r="C20778">
        <v>30.834897994999999</v>
      </c>
    </row>
    <row r="20779" spans="1:3" x14ac:dyDescent="0.25">
      <c r="A20779">
        <v>6241</v>
      </c>
      <c r="B20779" s="1">
        <f>DATE(2017,2,1) + TIME(0,0,0)</f>
        <v>42767</v>
      </c>
      <c r="C20779">
        <v>30.842214584000001</v>
      </c>
    </row>
    <row r="20780" spans="1:3" x14ac:dyDescent="0.25">
      <c r="A20780">
        <v>6269</v>
      </c>
      <c r="B20780" s="1">
        <f>DATE(2017,3,1) + TIME(0,0,0)</f>
        <v>42795</v>
      </c>
      <c r="C20780">
        <v>30.848812103</v>
      </c>
    </row>
    <row r="20781" spans="1:3" x14ac:dyDescent="0.25">
      <c r="A20781">
        <v>6300</v>
      </c>
      <c r="B20781" s="1">
        <f>DATE(2017,4,1) + TIME(0,0,0)</f>
        <v>42826</v>
      </c>
      <c r="C20781">
        <v>30.856107712</v>
      </c>
    </row>
    <row r="20782" spans="1:3" x14ac:dyDescent="0.25">
      <c r="A20782">
        <v>6330</v>
      </c>
      <c r="B20782" s="1">
        <f>DATE(2017,5,1) + TIME(0,0,0)</f>
        <v>42856</v>
      </c>
      <c r="C20782">
        <v>30.863155365000001</v>
      </c>
    </row>
    <row r="20783" spans="1:3" x14ac:dyDescent="0.25">
      <c r="A20783">
        <v>6361</v>
      </c>
      <c r="B20783" s="1">
        <f>DATE(2017,6,1) + TIME(0,0,0)</f>
        <v>42887</v>
      </c>
      <c r="C20783">
        <v>30.870426177999999</v>
      </c>
    </row>
    <row r="20784" spans="1:3" x14ac:dyDescent="0.25">
      <c r="A20784">
        <v>6391</v>
      </c>
      <c r="B20784" s="1">
        <f>DATE(2017,7,1) + TIME(0,0,0)</f>
        <v>42917</v>
      </c>
      <c r="C20784">
        <v>30.877450942999999</v>
      </c>
    </row>
    <row r="20785" spans="1:3" x14ac:dyDescent="0.25">
      <c r="A20785">
        <v>6422</v>
      </c>
      <c r="B20785" s="1">
        <f>DATE(2017,8,1) + TIME(0,0,0)</f>
        <v>42948</v>
      </c>
      <c r="C20785">
        <v>30.884698868000001</v>
      </c>
    </row>
    <row r="20786" spans="1:3" x14ac:dyDescent="0.25">
      <c r="A20786">
        <v>6453</v>
      </c>
      <c r="B20786" s="1">
        <f>DATE(2017,9,1) + TIME(0,0,0)</f>
        <v>42979</v>
      </c>
      <c r="C20786">
        <v>30.891933440999999</v>
      </c>
    </row>
    <row r="20787" spans="1:3" x14ac:dyDescent="0.25">
      <c r="A20787">
        <v>6483</v>
      </c>
      <c r="B20787" s="1">
        <f>DATE(2017,10,1) + TIME(0,0,0)</f>
        <v>43009</v>
      </c>
      <c r="C20787">
        <v>30.898923874000001</v>
      </c>
    </row>
    <row r="20788" spans="1:3" x14ac:dyDescent="0.25">
      <c r="A20788">
        <v>6514</v>
      </c>
      <c r="B20788" s="1">
        <f>DATE(2017,11,1) + TIME(0,0,0)</f>
        <v>43040</v>
      </c>
      <c r="C20788">
        <v>30.906135558999999</v>
      </c>
    </row>
    <row r="20789" spans="1:3" x14ac:dyDescent="0.25">
      <c r="A20789">
        <v>6544</v>
      </c>
      <c r="B20789" s="1">
        <f>DATE(2017,12,1) + TIME(0,0,0)</f>
        <v>43070</v>
      </c>
      <c r="C20789">
        <v>30.913101196</v>
      </c>
    </row>
    <row r="20790" spans="1:3" x14ac:dyDescent="0.25">
      <c r="A20790">
        <v>6575</v>
      </c>
      <c r="B20790" s="1">
        <f>DATE(2018,1,1) + TIME(0,0,0)</f>
        <v>43101</v>
      </c>
      <c r="C20790">
        <v>30.920288085999999</v>
      </c>
    </row>
    <row r="20791" spans="1:3" x14ac:dyDescent="0.25">
      <c r="A20791">
        <v>6606</v>
      </c>
      <c r="B20791" s="1">
        <f>DATE(2018,2,1) + TIME(0,0,0)</f>
        <v>43132</v>
      </c>
      <c r="C20791">
        <v>30.927461623999999</v>
      </c>
    </row>
    <row r="20792" spans="1:3" x14ac:dyDescent="0.25">
      <c r="A20792">
        <v>6634</v>
      </c>
      <c r="B20792" s="1">
        <f>DATE(2018,3,1) + TIME(0,0,0)</f>
        <v>43160</v>
      </c>
      <c r="C20792">
        <v>30.933931350999998</v>
      </c>
    </row>
    <row r="20793" spans="1:3" x14ac:dyDescent="0.25">
      <c r="A20793">
        <v>6665</v>
      </c>
      <c r="B20793" s="1">
        <f>DATE(2018,4,1) + TIME(0,0,0)</f>
        <v>43191</v>
      </c>
      <c r="C20793">
        <v>30.941082001000002</v>
      </c>
    </row>
    <row r="20794" spans="1:3" x14ac:dyDescent="0.25">
      <c r="A20794">
        <v>6695</v>
      </c>
      <c r="B20794" s="1">
        <f>DATE(2018,5,1) + TIME(0,0,0)</f>
        <v>43221</v>
      </c>
      <c r="C20794">
        <v>30.947988509999998</v>
      </c>
    </row>
    <row r="20795" spans="1:3" x14ac:dyDescent="0.25">
      <c r="A20795">
        <v>6726</v>
      </c>
      <c r="B20795" s="1">
        <f>DATE(2018,6,1) + TIME(0,0,0)</f>
        <v>43252</v>
      </c>
      <c r="C20795">
        <v>30.955114365</v>
      </c>
    </row>
    <row r="20796" spans="1:3" x14ac:dyDescent="0.25">
      <c r="A20796">
        <v>6756</v>
      </c>
      <c r="B20796" s="1">
        <f>DATE(2018,7,1) + TIME(0,0,0)</f>
        <v>43282</v>
      </c>
      <c r="C20796">
        <v>30.961997986</v>
      </c>
    </row>
    <row r="20797" spans="1:3" x14ac:dyDescent="0.25">
      <c r="A20797">
        <v>6787</v>
      </c>
      <c r="B20797" s="1">
        <f>DATE(2018,8,1) + TIME(0,0,0)</f>
        <v>43313</v>
      </c>
      <c r="C20797">
        <v>30.969099045</v>
      </c>
    </row>
    <row r="20798" spans="1:3" x14ac:dyDescent="0.25">
      <c r="A20798">
        <v>6818</v>
      </c>
      <c r="B20798" s="1">
        <f>DATE(2018,9,1) + TIME(0,0,0)</f>
        <v>43344</v>
      </c>
      <c r="C20798">
        <v>30.976186752</v>
      </c>
    </row>
    <row r="20799" spans="1:3" x14ac:dyDescent="0.25">
      <c r="A20799">
        <v>6848</v>
      </c>
      <c r="B20799" s="1">
        <f>DATE(2018,10,1) + TIME(0,0,0)</f>
        <v>43374</v>
      </c>
      <c r="C20799">
        <v>30.983034134</v>
      </c>
    </row>
    <row r="20800" spans="1:3" x14ac:dyDescent="0.25">
      <c r="A20800">
        <v>6879</v>
      </c>
      <c r="B20800" s="1">
        <f>DATE(2018,11,1) + TIME(0,0,0)</f>
        <v>43405</v>
      </c>
      <c r="C20800">
        <v>30.990095139000001</v>
      </c>
    </row>
    <row r="20801" spans="1:3" x14ac:dyDescent="0.25">
      <c r="A20801">
        <v>6909</v>
      </c>
      <c r="B20801" s="1">
        <f>DATE(2018,12,1) + TIME(0,0,0)</f>
        <v>43435</v>
      </c>
      <c r="C20801">
        <v>30.996917724999999</v>
      </c>
    </row>
    <row r="20802" spans="1:3" x14ac:dyDescent="0.25">
      <c r="A20802">
        <v>6940</v>
      </c>
      <c r="B20802" s="1">
        <f>DATE(2019,1,1) + TIME(0,0,0)</f>
        <v>43466</v>
      </c>
      <c r="C20802">
        <v>31.003955841</v>
      </c>
    </row>
    <row r="20803" spans="1:3" x14ac:dyDescent="0.25">
      <c r="A20803">
        <v>6971</v>
      </c>
      <c r="B20803" s="1">
        <f>DATE(2019,2,1) + TIME(0,0,0)</f>
        <v>43497</v>
      </c>
      <c r="C20803">
        <v>31.010980606</v>
      </c>
    </row>
    <row r="20804" spans="1:3" x14ac:dyDescent="0.25">
      <c r="A20804">
        <v>6999</v>
      </c>
      <c r="B20804" s="1">
        <f>DATE(2019,3,1) + TIME(0,0,0)</f>
        <v>43525</v>
      </c>
      <c r="C20804">
        <v>31.017313003999998</v>
      </c>
    </row>
    <row r="20805" spans="1:3" x14ac:dyDescent="0.25">
      <c r="A20805">
        <v>7030</v>
      </c>
      <c r="B20805" s="1">
        <f>DATE(2019,4,1) + TIME(0,0,0)</f>
        <v>43556</v>
      </c>
      <c r="C20805">
        <v>31.024312973000001</v>
      </c>
    </row>
    <row r="20806" spans="1:3" x14ac:dyDescent="0.25">
      <c r="A20806">
        <v>7060</v>
      </c>
      <c r="B20806" s="1">
        <f>DATE(2019,5,1) + TIME(0,0,0)</f>
        <v>43586</v>
      </c>
      <c r="C20806">
        <v>31.031074524000001</v>
      </c>
    </row>
    <row r="20807" spans="1:3" x14ac:dyDescent="0.25">
      <c r="A20807">
        <v>7091</v>
      </c>
      <c r="B20807" s="1">
        <f>DATE(2019,6,1) + TIME(0,0,0)</f>
        <v>43617</v>
      </c>
      <c r="C20807">
        <v>31.038047791</v>
      </c>
    </row>
    <row r="20808" spans="1:3" x14ac:dyDescent="0.25">
      <c r="A20808">
        <v>7121</v>
      </c>
      <c r="B20808" s="1">
        <f>DATE(2019,7,1) + TIME(0,0,0)</f>
        <v>43647</v>
      </c>
      <c r="C20808">
        <v>31.044782639000001</v>
      </c>
    </row>
    <row r="20809" spans="1:3" x14ac:dyDescent="0.25">
      <c r="A20809">
        <v>7152</v>
      </c>
      <c r="B20809" s="1">
        <f>DATE(2019,8,1) + TIME(0,0,0)</f>
        <v>43678</v>
      </c>
      <c r="C20809">
        <v>31.051727294999999</v>
      </c>
    </row>
    <row r="20810" spans="1:3" x14ac:dyDescent="0.25">
      <c r="A20810">
        <v>7183</v>
      </c>
      <c r="B20810" s="1">
        <f>DATE(2019,9,1) + TIME(0,0,0)</f>
        <v>43709</v>
      </c>
      <c r="C20810">
        <v>31.058658600000001</v>
      </c>
    </row>
    <row r="20811" spans="1:3" x14ac:dyDescent="0.25">
      <c r="A20811">
        <v>7213</v>
      </c>
      <c r="B20811" s="1">
        <f>DATE(2019,10,1) + TIME(0,0,0)</f>
        <v>43739</v>
      </c>
      <c r="C20811">
        <v>31.065351486000001</v>
      </c>
    </row>
    <row r="20812" spans="1:3" x14ac:dyDescent="0.25">
      <c r="A20812">
        <v>7244</v>
      </c>
      <c r="B20812" s="1">
        <f>DATE(2019,11,1) + TIME(0,0,0)</f>
        <v>43770</v>
      </c>
      <c r="C20812">
        <v>31.072252274</v>
      </c>
    </row>
    <row r="20813" spans="1:3" x14ac:dyDescent="0.25">
      <c r="A20813">
        <v>7274</v>
      </c>
      <c r="B20813" s="1">
        <f>DATE(2019,12,1) + TIME(0,0,0)</f>
        <v>43800</v>
      </c>
      <c r="C20813">
        <v>31.078916549999999</v>
      </c>
    </row>
    <row r="20814" spans="1:3" x14ac:dyDescent="0.25">
      <c r="A20814">
        <v>7305</v>
      </c>
      <c r="B20814" s="1">
        <f>DATE(2020,1,1) + TIME(0,0,0)</f>
        <v>43831</v>
      </c>
      <c r="C20814">
        <v>31.085788727000001</v>
      </c>
    </row>
    <row r="20815" spans="1:3" x14ac:dyDescent="0.25">
      <c r="A20815">
        <v>7336</v>
      </c>
      <c r="B20815" s="1">
        <f>DATE(2020,2,1) + TIME(0,0,0)</f>
        <v>43862</v>
      </c>
      <c r="C20815">
        <v>31.092645645000001</v>
      </c>
    </row>
    <row r="20816" spans="1:3" x14ac:dyDescent="0.25">
      <c r="A20816">
        <v>7365</v>
      </c>
      <c r="B20816" s="1">
        <f>DATE(2020,3,1) + TIME(0,0,0)</f>
        <v>43891</v>
      </c>
      <c r="C20816">
        <v>31.099048615000001</v>
      </c>
    </row>
    <row r="20817" spans="1:3" x14ac:dyDescent="0.25">
      <c r="A20817">
        <v>7396</v>
      </c>
      <c r="B20817" s="1">
        <f>DATE(2020,4,1) + TIME(0,0,0)</f>
        <v>43922</v>
      </c>
      <c r="C20817">
        <v>31.105876923</v>
      </c>
    </row>
    <row r="20818" spans="1:3" x14ac:dyDescent="0.25">
      <c r="A20818">
        <v>7426</v>
      </c>
      <c r="B20818" s="1">
        <f>DATE(2020,5,1) + TIME(0,0,0)</f>
        <v>43952</v>
      </c>
      <c r="C20818">
        <v>31.112472533999998</v>
      </c>
    </row>
    <row r="20819" spans="1:3" x14ac:dyDescent="0.25">
      <c r="A20819">
        <v>7457</v>
      </c>
      <c r="B20819" s="1">
        <f>DATE(2020,6,1) + TIME(0,0,0)</f>
        <v>43983</v>
      </c>
      <c r="C20819">
        <v>31.119272232</v>
      </c>
    </row>
    <row r="20820" spans="1:3" x14ac:dyDescent="0.25">
      <c r="A20820">
        <v>7487</v>
      </c>
      <c r="B20820" s="1">
        <f>DATE(2020,7,1) + TIME(0,0,0)</f>
        <v>44013</v>
      </c>
      <c r="C20820">
        <v>31.125839233000001</v>
      </c>
    </row>
    <row r="20821" spans="1:3" x14ac:dyDescent="0.25">
      <c r="A20821">
        <v>7518</v>
      </c>
      <c r="B20821" s="1">
        <f>DATE(2020,8,1) + TIME(0,0,0)</f>
        <v>44044</v>
      </c>
      <c r="C20821">
        <v>31.132612227999999</v>
      </c>
    </row>
    <row r="20822" spans="1:3" x14ac:dyDescent="0.25">
      <c r="A20822">
        <v>7549</v>
      </c>
      <c r="B20822" s="1">
        <f>DATE(2020,9,1) + TIME(0,0,0)</f>
        <v>44075</v>
      </c>
      <c r="C20822">
        <v>31.139369965</v>
      </c>
    </row>
    <row r="20823" spans="1:3" x14ac:dyDescent="0.25">
      <c r="A20823">
        <v>7579</v>
      </c>
      <c r="B20823" s="1">
        <f>DATE(2020,10,1) + TIME(0,0,0)</f>
        <v>44105</v>
      </c>
      <c r="C20823">
        <v>31.145895004</v>
      </c>
    </row>
    <row r="20824" spans="1:3" x14ac:dyDescent="0.25">
      <c r="A20824">
        <v>7610</v>
      </c>
      <c r="B20824" s="1">
        <f>DATE(2020,11,1) + TIME(0,0,0)</f>
        <v>44136</v>
      </c>
      <c r="C20824">
        <v>31.15262413</v>
      </c>
    </row>
    <row r="20825" spans="1:3" x14ac:dyDescent="0.25">
      <c r="A20825">
        <v>7640</v>
      </c>
      <c r="B20825" s="1">
        <f>DATE(2020,12,1) + TIME(0,0,0)</f>
        <v>44166</v>
      </c>
      <c r="C20825">
        <v>31.159124374000001</v>
      </c>
    </row>
    <row r="20826" spans="1:3" x14ac:dyDescent="0.25">
      <c r="A20826">
        <v>7671</v>
      </c>
      <c r="B20826" s="1">
        <f>DATE(2021,1,1) + TIME(0,0,0)</f>
        <v>44197</v>
      </c>
      <c r="C20826">
        <v>31.16582489</v>
      </c>
    </row>
    <row r="20827" spans="1:3" x14ac:dyDescent="0.25">
      <c r="A20827">
        <v>7702</v>
      </c>
      <c r="B20827" s="1">
        <f>DATE(2021,2,1) + TIME(0,0,0)</f>
        <v>44228</v>
      </c>
      <c r="C20827">
        <v>31.172512053999998</v>
      </c>
    </row>
    <row r="20828" spans="1:3" x14ac:dyDescent="0.25">
      <c r="A20828">
        <v>7730</v>
      </c>
      <c r="B20828" s="1">
        <f>DATE(2021,3,1) + TIME(0,0,0)</f>
        <v>44256</v>
      </c>
      <c r="C20828">
        <v>31.178541183</v>
      </c>
    </row>
    <row r="20829" spans="1:3" x14ac:dyDescent="0.25">
      <c r="A20829">
        <v>7761</v>
      </c>
      <c r="B20829" s="1">
        <f>DATE(2021,4,1) + TIME(0,0,0)</f>
        <v>44287</v>
      </c>
      <c r="C20829">
        <v>31.185199738000001</v>
      </c>
    </row>
    <row r="20830" spans="1:3" x14ac:dyDescent="0.25">
      <c r="A20830">
        <v>7791</v>
      </c>
      <c r="B20830" s="1">
        <f>DATE(2021,5,1) + TIME(0,0,0)</f>
        <v>44317</v>
      </c>
      <c r="C20830">
        <v>31.191633224</v>
      </c>
    </row>
    <row r="20831" spans="1:3" x14ac:dyDescent="0.25">
      <c r="A20831">
        <v>7822</v>
      </c>
      <c r="B20831" s="1">
        <f>DATE(2021,6,1) + TIME(0,0,0)</f>
        <v>44348</v>
      </c>
      <c r="C20831">
        <v>31.198265075999998</v>
      </c>
    </row>
    <row r="20832" spans="1:3" x14ac:dyDescent="0.25">
      <c r="A20832">
        <v>7852</v>
      </c>
      <c r="B20832" s="1">
        <f>DATE(2021,7,1) + TIME(0,0,0)</f>
        <v>44378</v>
      </c>
      <c r="C20832">
        <v>31.204668044999998</v>
      </c>
    </row>
    <row r="20833" spans="1:3" x14ac:dyDescent="0.25">
      <c r="A20833">
        <v>7883</v>
      </c>
      <c r="B20833" s="1">
        <f>DATE(2021,8,1) + TIME(0,0,0)</f>
        <v>44409</v>
      </c>
      <c r="C20833">
        <v>31.211271285999999</v>
      </c>
    </row>
    <row r="20834" spans="1:3" x14ac:dyDescent="0.25">
      <c r="A20834">
        <v>7914</v>
      </c>
      <c r="B20834" s="1">
        <f>DATE(2021,9,1) + TIME(0,0,0)</f>
        <v>44440</v>
      </c>
      <c r="C20834">
        <v>31.217861176</v>
      </c>
    </row>
    <row r="20835" spans="1:3" x14ac:dyDescent="0.25">
      <c r="A20835">
        <v>7944</v>
      </c>
      <c r="B20835" s="1">
        <f>DATE(2021,10,1) + TIME(0,0,0)</f>
        <v>44470</v>
      </c>
      <c r="C20835">
        <v>31.224222182999998</v>
      </c>
    </row>
    <row r="20836" spans="1:3" x14ac:dyDescent="0.25">
      <c r="A20836">
        <v>7975</v>
      </c>
      <c r="B20836" s="1">
        <f>DATE(2021,11,1) + TIME(0,0,0)</f>
        <v>44501</v>
      </c>
      <c r="C20836">
        <v>31.230781555</v>
      </c>
    </row>
    <row r="20837" spans="1:3" x14ac:dyDescent="0.25">
      <c r="A20837">
        <v>8005</v>
      </c>
      <c r="B20837" s="1">
        <f>DATE(2021,12,1) + TIME(0,0,0)</f>
        <v>44531</v>
      </c>
      <c r="C20837">
        <v>31.237113953000001</v>
      </c>
    </row>
    <row r="20838" spans="1:3" x14ac:dyDescent="0.25">
      <c r="A20838">
        <v>8036</v>
      </c>
      <c r="B20838" s="1">
        <f>DATE(2022,1,1) + TIME(0,0,0)</f>
        <v>44562</v>
      </c>
      <c r="C20838">
        <v>31.243642807000001</v>
      </c>
    </row>
    <row r="20839" spans="1:3" x14ac:dyDescent="0.25">
      <c r="A20839">
        <v>8067</v>
      </c>
      <c r="B20839" s="1">
        <f>DATE(2022,2,1) + TIME(0,0,0)</f>
        <v>44593</v>
      </c>
      <c r="C20839">
        <v>31.250154495</v>
      </c>
    </row>
    <row r="20840" spans="1:3" x14ac:dyDescent="0.25">
      <c r="A20840">
        <v>8095</v>
      </c>
      <c r="B20840" s="1">
        <f>DATE(2022,3,1) + TIME(0,0,0)</f>
        <v>44621</v>
      </c>
      <c r="C20840">
        <v>31.256023407000001</v>
      </c>
    </row>
    <row r="20841" spans="1:3" x14ac:dyDescent="0.25">
      <c r="A20841">
        <v>8126</v>
      </c>
      <c r="B20841" s="1">
        <f>DATE(2022,4,1) + TIME(0,0,0)</f>
        <v>44652</v>
      </c>
      <c r="C20841">
        <v>31.262506484999999</v>
      </c>
    </row>
    <row r="20842" spans="1:3" x14ac:dyDescent="0.25">
      <c r="A20842">
        <v>8156</v>
      </c>
      <c r="B20842" s="1">
        <f>DATE(2022,5,1) + TIME(0,0,0)</f>
        <v>44682</v>
      </c>
      <c r="C20842">
        <v>31.268766403000001</v>
      </c>
    </row>
    <row r="20843" spans="1:3" x14ac:dyDescent="0.25">
      <c r="A20843">
        <v>8187</v>
      </c>
      <c r="B20843" s="1">
        <f>DATE(2022,6,1) + TIME(0,0,0)</f>
        <v>44713</v>
      </c>
      <c r="C20843">
        <v>31.275218964</v>
      </c>
    </row>
    <row r="20844" spans="1:3" x14ac:dyDescent="0.25">
      <c r="A20844">
        <v>8217</v>
      </c>
      <c r="B20844" s="1">
        <f>DATE(2022,7,1) + TIME(0,0,0)</f>
        <v>44743</v>
      </c>
      <c r="C20844">
        <v>31.281448363999999</v>
      </c>
    </row>
    <row r="20845" spans="1:3" x14ac:dyDescent="0.25">
      <c r="A20845">
        <v>8248</v>
      </c>
      <c r="B20845" s="1">
        <f>DATE(2022,8,1) + TIME(0,0,0)</f>
        <v>44774</v>
      </c>
      <c r="C20845">
        <v>31.287872314000001</v>
      </c>
    </row>
    <row r="20846" spans="1:3" x14ac:dyDescent="0.25">
      <c r="A20846">
        <v>8279</v>
      </c>
      <c r="B20846" s="1">
        <f>DATE(2022,9,1) + TIME(0,0,0)</f>
        <v>44805</v>
      </c>
      <c r="C20846">
        <v>31.294279099000001</v>
      </c>
    </row>
    <row r="20847" spans="1:3" x14ac:dyDescent="0.25">
      <c r="A20847">
        <v>8309</v>
      </c>
      <c r="B20847" s="1">
        <f>DATE(2022,10,1) + TIME(0,0,0)</f>
        <v>44835</v>
      </c>
      <c r="C20847">
        <v>31.300466536999998</v>
      </c>
    </row>
    <row r="20848" spans="1:3" x14ac:dyDescent="0.25">
      <c r="A20848">
        <v>8340</v>
      </c>
      <c r="B20848" s="1">
        <f>DATE(2022,11,1) + TIME(0,0,0)</f>
        <v>44866</v>
      </c>
      <c r="C20848">
        <v>31.306844711</v>
      </c>
    </row>
    <row r="20849" spans="1:3" x14ac:dyDescent="0.25">
      <c r="A20849">
        <v>8370</v>
      </c>
      <c r="B20849" s="1">
        <f>DATE(2022,12,1) + TIME(0,0,0)</f>
        <v>44896</v>
      </c>
      <c r="C20849">
        <v>31.31300354</v>
      </c>
    </row>
    <row r="20850" spans="1:3" x14ac:dyDescent="0.25">
      <c r="A20850">
        <v>8401</v>
      </c>
      <c r="B20850" s="1">
        <f>DATE(2023,1,1) + TIME(0,0,0)</f>
        <v>44927</v>
      </c>
      <c r="C20850">
        <v>31.319353104000001</v>
      </c>
    </row>
    <row r="20851" spans="1:3" x14ac:dyDescent="0.25">
      <c r="A20851">
        <v>8432</v>
      </c>
      <c r="B20851" s="1">
        <f>DATE(2023,2,1) + TIME(0,0,0)</f>
        <v>44958</v>
      </c>
      <c r="C20851">
        <v>31.325687408</v>
      </c>
    </row>
    <row r="20852" spans="1:3" x14ac:dyDescent="0.25">
      <c r="A20852">
        <v>8460</v>
      </c>
      <c r="B20852" s="1">
        <f>DATE(2023,3,1) + TIME(0,0,0)</f>
        <v>44986</v>
      </c>
      <c r="C20852">
        <v>31.331398010000001</v>
      </c>
    </row>
    <row r="20853" spans="1:3" x14ac:dyDescent="0.25">
      <c r="A20853">
        <v>8491</v>
      </c>
      <c r="B20853" s="1">
        <f>DATE(2023,4,1) + TIME(0,0,0)</f>
        <v>45017</v>
      </c>
      <c r="C20853">
        <v>31.337705612000001</v>
      </c>
    </row>
    <row r="20854" spans="1:3" x14ac:dyDescent="0.25">
      <c r="A20854">
        <v>8521</v>
      </c>
      <c r="B20854" s="1">
        <f>DATE(2023,5,1) + TIME(0,0,0)</f>
        <v>45047</v>
      </c>
      <c r="C20854">
        <v>31.343797683999998</v>
      </c>
    </row>
    <row r="20855" spans="1:3" x14ac:dyDescent="0.25">
      <c r="A20855">
        <v>8552</v>
      </c>
      <c r="B20855" s="1">
        <f>DATE(2023,6,1) + TIME(0,0,0)</f>
        <v>45078</v>
      </c>
      <c r="C20855">
        <v>31.35008049</v>
      </c>
    </row>
    <row r="20856" spans="1:3" x14ac:dyDescent="0.25">
      <c r="A20856">
        <v>8582</v>
      </c>
      <c r="B20856" s="1">
        <f>DATE(2023,7,1) + TIME(0,0,0)</f>
        <v>45108</v>
      </c>
      <c r="C20856">
        <v>31.356145859000002</v>
      </c>
    </row>
    <row r="20857" spans="1:3" x14ac:dyDescent="0.25">
      <c r="A20857">
        <v>8613</v>
      </c>
      <c r="B20857" s="1">
        <f>DATE(2023,8,1) + TIME(0,0,0)</f>
        <v>45139</v>
      </c>
      <c r="C20857">
        <v>31.362400054999998</v>
      </c>
    </row>
    <row r="20858" spans="1:3" x14ac:dyDescent="0.25">
      <c r="A20858">
        <v>8644</v>
      </c>
      <c r="B20858" s="1">
        <f>DATE(2023,9,1) + TIME(0,0,0)</f>
        <v>45170</v>
      </c>
      <c r="C20858">
        <v>31.368642807000001</v>
      </c>
    </row>
    <row r="20859" spans="1:3" x14ac:dyDescent="0.25">
      <c r="A20859">
        <v>8674</v>
      </c>
      <c r="B20859" s="1">
        <f>DATE(2023,10,1) + TIME(0,0,0)</f>
        <v>45200</v>
      </c>
      <c r="C20859">
        <v>31.374670029000001</v>
      </c>
    </row>
    <row r="20860" spans="1:3" x14ac:dyDescent="0.25">
      <c r="A20860">
        <v>8705</v>
      </c>
      <c r="B20860" s="1">
        <f>DATE(2023,11,1) + TIME(0,0,0)</f>
        <v>45231</v>
      </c>
      <c r="C20860">
        <v>31.380886078</v>
      </c>
    </row>
    <row r="20861" spans="1:3" x14ac:dyDescent="0.25">
      <c r="A20861">
        <v>8735</v>
      </c>
      <c r="B20861" s="1">
        <f>DATE(2023,12,1) + TIME(0,0,0)</f>
        <v>45261</v>
      </c>
      <c r="C20861">
        <v>31.386888504000002</v>
      </c>
    </row>
    <row r="20862" spans="1:3" x14ac:dyDescent="0.25">
      <c r="A20862">
        <v>8766</v>
      </c>
      <c r="B20862" s="1">
        <f>DATE(2024,1,1) + TIME(0,0,0)</f>
        <v>45292</v>
      </c>
      <c r="C20862">
        <v>31.393079757999999</v>
      </c>
    </row>
    <row r="20863" spans="1:3" x14ac:dyDescent="0.25">
      <c r="A20863">
        <v>8797</v>
      </c>
      <c r="B20863" s="1">
        <f>DATE(2024,2,1) + TIME(0,0,0)</f>
        <v>45323</v>
      </c>
      <c r="C20863">
        <v>31.39925766</v>
      </c>
    </row>
    <row r="20864" spans="1:3" x14ac:dyDescent="0.25">
      <c r="A20864">
        <v>8826</v>
      </c>
      <c r="B20864" s="1">
        <f>DATE(2024,3,1) + TIME(0,0,0)</f>
        <v>45352</v>
      </c>
      <c r="C20864">
        <v>31.405027390000001</v>
      </c>
    </row>
    <row r="20865" spans="1:3" x14ac:dyDescent="0.25">
      <c r="A20865">
        <v>8857</v>
      </c>
      <c r="B20865" s="1">
        <f>DATE(2024,4,1) + TIME(0,0,0)</f>
        <v>45383</v>
      </c>
      <c r="C20865">
        <v>31.411180496</v>
      </c>
    </row>
    <row r="20866" spans="1:3" x14ac:dyDescent="0.25">
      <c r="A20866">
        <v>8887</v>
      </c>
      <c r="B20866" s="1">
        <f>DATE(2024,5,1) + TIME(0,0,0)</f>
        <v>45413</v>
      </c>
      <c r="C20866">
        <v>31.417123794999998</v>
      </c>
    </row>
    <row r="20867" spans="1:3" x14ac:dyDescent="0.25">
      <c r="A20867">
        <v>8918</v>
      </c>
      <c r="B20867" s="1">
        <f>DATE(2024,6,1) + TIME(0,0,0)</f>
        <v>45444</v>
      </c>
      <c r="C20867">
        <v>31.423255919999999</v>
      </c>
    </row>
    <row r="20868" spans="1:3" x14ac:dyDescent="0.25">
      <c r="A20868">
        <v>8948</v>
      </c>
      <c r="B20868" s="1">
        <f>DATE(2024,7,1) + TIME(0,0,0)</f>
        <v>45474</v>
      </c>
      <c r="C20868">
        <v>31.429176331000001</v>
      </c>
    </row>
    <row r="20869" spans="1:3" x14ac:dyDescent="0.25">
      <c r="A20869">
        <v>8979</v>
      </c>
      <c r="B20869" s="1">
        <f>DATE(2024,8,1) + TIME(0,0,0)</f>
        <v>45505</v>
      </c>
      <c r="C20869">
        <v>31.435283661</v>
      </c>
    </row>
    <row r="20870" spans="1:3" x14ac:dyDescent="0.25">
      <c r="A20870">
        <v>9010</v>
      </c>
      <c r="B20870" s="1">
        <f>DATE(2024,9,1) + TIME(0,0,0)</f>
        <v>45536</v>
      </c>
      <c r="C20870">
        <v>31.441377639999999</v>
      </c>
    </row>
    <row r="20871" spans="1:3" x14ac:dyDescent="0.25">
      <c r="A20871">
        <v>9040</v>
      </c>
      <c r="B20871" s="1">
        <f>DATE(2024,10,1) + TIME(0,0,0)</f>
        <v>45566</v>
      </c>
      <c r="C20871">
        <v>31.447265625</v>
      </c>
    </row>
    <row r="20872" spans="1:3" x14ac:dyDescent="0.25">
      <c r="A20872">
        <v>9071</v>
      </c>
      <c r="B20872" s="1">
        <f>DATE(2024,11,1) + TIME(0,0,0)</f>
        <v>45597</v>
      </c>
      <c r="C20872">
        <v>31.453336715999999</v>
      </c>
    </row>
    <row r="20873" spans="1:3" x14ac:dyDescent="0.25">
      <c r="A20873">
        <v>9101</v>
      </c>
      <c r="B20873" s="1">
        <f>DATE(2024,12,1) + TIME(0,0,0)</f>
        <v>45627</v>
      </c>
      <c r="C20873">
        <v>31.459201813</v>
      </c>
    </row>
    <row r="20874" spans="1:3" x14ac:dyDescent="0.25">
      <c r="A20874">
        <v>9132</v>
      </c>
      <c r="B20874" s="1">
        <f>DATE(2025,1,1) + TIME(0,0,0)</f>
        <v>45658</v>
      </c>
      <c r="C20874">
        <v>31.465251923</v>
      </c>
    </row>
    <row r="20875" spans="1:3" x14ac:dyDescent="0.25">
      <c r="A20875">
        <v>9163</v>
      </c>
      <c r="B20875" s="1">
        <f>DATE(2025,2,1) + TIME(0,0,0)</f>
        <v>45689</v>
      </c>
      <c r="C20875">
        <v>31.471288681000001</v>
      </c>
    </row>
    <row r="20876" spans="1:3" x14ac:dyDescent="0.25">
      <c r="A20876">
        <v>9191</v>
      </c>
      <c r="B20876" s="1">
        <f>DATE(2025,3,1) + TIME(0,0,0)</f>
        <v>45717</v>
      </c>
      <c r="C20876">
        <v>31.476732254000002</v>
      </c>
    </row>
    <row r="20877" spans="1:3" x14ac:dyDescent="0.25">
      <c r="A20877">
        <v>9222</v>
      </c>
      <c r="B20877" s="1">
        <f>DATE(2025,4,1) + TIME(0,0,0)</f>
        <v>45748</v>
      </c>
      <c r="C20877">
        <v>31.482748032</v>
      </c>
    </row>
    <row r="20878" spans="1:3" x14ac:dyDescent="0.25">
      <c r="A20878">
        <v>9252</v>
      </c>
      <c r="B20878" s="1">
        <f>DATE(2025,5,1) + TIME(0,0,0)</f>
        <v>45778</v>
      </c>
      <c r="C20878">
        <v>31.488559723000002</v>
      </c>
    </row>
    <row r="20879" spans="1:3" x14ac:dyDescent="0.25">
      <c r="A20879">
        <v>9283</v>
      </c>
      <c r="B20879" s="1">
        <f>DATE(2025,6,1) + TIME(0,0,0)</f>
        <v>45809</v>
      </c>
      <c r="C20879">
        <v>31.494554520000001</v>
      </c>
    </row>
    <row r="20880" spans="1:3" x14ac:dyDescent="0.25">
      <c r="A20880">
        <v>9313</v>
      </c>
      <c r="B20880" s="1">
        <f>DATE(2025,7,1) + TIME(0,0,0)</f>
        <v>45839</v>
      </c>
      <c r="C20880">
        <v>31.500343322999999</v>
      </c>
    </row>
    <row r="20881" spans="1:3" x14ac:dyDescent="0.25">
      <c r="A20881">
        <v>9344</v>
      </c>
      <c r="B20881" s="1">
        <f>DATE(2025,8,1) + TIME(0,0,0)</f>
        <v>45870</v>
      </c>
      <c r="C20881">
        <v>31.506315230999999</v>
      </c>
    </row>
    <row r="20882" spans="1:3" x14ac:dyDescent="0.25">
      <c r="A20882">
        <v>9375</v>
      </c>
      <c r="B20882" s="1">
        <f>DATE(2025,9,1) + TIME(0,0,0)</f>
        <v>45901</v>
      </c>
      <c r="C20882">
        <v>31.512275696</v>
      </c>
    </row>
    <row r="20883" spans="1:3" x14ac:dyDescent="0.25">
      <c r="A20883">
        <v>9405</v>
      </c>
      <c r="B20883" s="1">
        <f>DATE(2025,10,1) + TIME(0,0,0)</f>
        <v>45931</v>
      </c>
      <c r="C20883">
        <v>31.518033980999999</v>
      </c>
    </row>
    <row r="20884" spans="1:3" x14ac:dyDescent="0.25">
      <c r="A20884">
        <v>9436</v>
      </c>
      <c r="B20884" s="1">
        <f>DATE(2025,11,1) + TIME(0,0,0)</f>
        <v>45962</v>
      </c>
      <c r="C20884">
        <v>31.523973465000001</v>
      </c>
    </row>
    <row r="20885" spans="1:3" x14ac:dyDescent="0.25">
      <c r="A20885">
        <v>9466</v>
      </c>
      <c r="B20885" s="1">
        <f>DATE(2025,12,1) + TIME(0,0,0)</f>
        <v>45992</v>
      </c>
      <c r="C20885">
        <v>31.529710770000001</v>
      </c>
    </row>
    <row r="20886" spans="1:3" x14ac:dyDescent="0.25">
      <c r="A20886">
        <v>9497</v>
      </c>
      <c r="B20886" s="1">
        <f>DATE(2026,1,1) + TIME(0,0,0)</f>
        <v>46023</v>
      </c>
      <c r="C20886">
        <v>31.535627365</v>
      </c>
    </row>
    <row r="20887" spans="1:3" x14ac:dyDescent="0.25">
      <c r="A20887">
        <v>9528</v>
      </c>
      <c r="B20887" s="1">
        <f>DATE(2026,2,1) + TIME(0,0,0)</f>
        <v>46054</v>
      </c>
      <c r="C20887">
        <v>31.541534424000002</v>
      </c>
    </row>
    <row r="20888" spans="1:3" x14ac:dyDescent="0.25">
      <c r="A20888">
        <v>9556</v>
      </c>
      <c r="B20888" s="1">
        <f>DATE(2026,3,1) + TIME(0,0,0)</f>
        <v>46082</v>
      </c>
      <c r="C20888">
        <v>31.546859740999999</v>
      </c>
    </row>
    <row r="20889" spans="1:3" x14ac:dyDescent="0.25">
      <c r="A20889">
        <v>9587</v>
      </c>
      <c r="B20889" s="1">
        <f>DATE(2026,4,1) + TIME(0,0,0)</f>
        <v>46113</v>
      </c>
      <c r="C20889">
        <v>31.552745818999998</v>
      </c>
    </row>
    <row r="20890" spans="1:3" x14ac:dyDescent="0.25">
      <c r="A20890">
        <v>9617</v>
      </c>
      <c r="B20890" s="1">
        <f>DATE(2026,5,1) + TIME(0,0,0)</f>
        <v>46143</v>
      </c>
      <c r="C20890">
        <v>31.558431625000001</v>
      </c>
    </row>
    <row r="20891" spans="1:3" x14ac:dyDescent="0.25">
      <c r="A20891">
        <v>9648</v>
      </c>
      <c r="B20891" s="1">
        <f>DATE(2026,6,1) + TIME(0,0,0)</f>
        <v>46174</v>
      </c>
      <c r="C20891">
        <v>31.564296722000002</v>
      </c>
    </row>
    <row r="20892" spans="1:3" x14ac:dyDescent="0.25">
      <c r="A20892">
        <v>9678</v>
      </c>
      <c r="B20892" s="1">
        <f>DATE(2026,7,1) + TIME(0,0,0)</f>
        <v>46204</v>
      </c>
      <c r="C20892">
        <v>31.569961547999998</v>
      </c>
    </row>
    <row r="20893" spans="1:3" x14ac:dyDescent="0.25">
      <c r="A20893">
        <v>9709</v>
      </c>
      <c r="B20893" s="1">
        <f>DATE(2026,8,1) + TIME(0,0,0)</f>
        <v>46235</v>
      </c>
      <c r="C20893">
        <v>31.575805664000001</v>
      </c>
    </row>
    <row r="20894" spans="1:3" x14ac:dyDescent="0.25">
      <c r="A20894">
        <v>9740</v>
      </c>
      <c r="B20894" s="1">
        <f>DATE(2026,9,1) + TIME(0,0,0)</f>
        <v>46266</v>
      </c>
      <c r="C20894">
        <v>31.581638336000001</v>
      </c>
    </row>
    <row r="20895" spans="1:3" x14ac:dyDescent="0.25">
      <c r="A20895">
        <v>9770</v>
      </c>
      <c r="B20895" s="1">
        <f>DATE(2026,10,1) + TIME(0,0,0)</f>
        <v>46296</v>
      </c>
      <c r="C20895">
        <v>31.587274551</v>
      </c>
    </row>
    <row r="20896" spans="1:3" x14ac:dyDescent="0.25">
      <c r="A20896">
        <v>9801</v>
      </c>
      <c r="B20896" s="1">
        <f>DATE(2026,11,1) + TIME(0,0,0)</f>
        <v>46327</v>
      </c>
      <c r="C20896">
        <v>31.593086242999998</v>
      </c>
    </row>
    <row r="20897" spans="1:3" x14ac:dyDescent="0.25">
      <c r="A20897">
        <v>9831</v>
      </c>
      <c r="B20897" s="1">
        <f>DATE(2026,12,1) + TIME(0,0,0)</f>
        <v>46357</v>
      </c>
      <c r="C20897">
        <v>31.598701476999999</v>
      </c>
    </row>
    <row r="20898" spans="1:3" x14ac:dyDescent="0.25">
      <c r="A20898">
        <v>9862</v>
      </c>
      <c r="B20898" s="1">
        <f>DATE(2027,1,1) + TIME(0,0,0)</f>
        <v>46388</v>
      </c>
      <c r="C20898">
        <v>31.604494095</v>
      </c>
    </row>
    <row r="20899" spans="1:3" x14ac:dyDescent="0.25">
      <c r="A20899">
        <v>9893</v>
      </c>
      <c r="B20899" s="1">
        <f>DATE(2027,2,1) + TIME(0,0,0)</f>
        <v>46419</v>
      </c>
      <c r="C20899">
        <v>31.610275268999999</v>
      </c>
    </row>
    <row r="20900" spans="1:3" x14ac:dyDescent="0.25">
      <c r="A20900">
        <v>9921</v>
      </c>
      <c r="B20900" s="1">
        <f>DATE(2027,3,1) + TIME(0,0,0)</f>
        <v>46447</v>
      </c>
      <c r="C20900">
        <v>31.615486144999998</v>
      </c>
    </row>
    <row r="20901" spans="1:3" x14ac:dyDescent="0.25">
      <c r="A20901">
        <v>9952</v>
      </c>
      <c r="B20901" s="1">
        <f>DATE(2027,4,1) + TIME(0,0,0)</f>
        <v>46478</v>
      </c>
      <c r="C20901">
        <v>31.621246337999999</v>
      </c>
    </row>
    <row r="20902" spans="1:3" x14ac:dyDescent="0.25">
      <c r="A20902">
        <v>9982</v>
      </c>
      <c r="B20902" s="1">
        <f>DATE(2027,5,1) + TIME(0,0,0)</f>
        <v>46508</v>
      </c>
      <c r="C20902">
        <v>31.626810074000002</v>
      </c>
    </row>
    <row r="20903" spans="1:3" x14ac:dyDescent="0.25">
      <c r="A20903">
        <v>10013</v>
      </c>
      <c r="B20903" s="1">
        <f>DATE(2027,6,1) + TIME(0,0,0)</f>
        <v>46539</v>
      </c>
      <c r="C20903">
        <v>31.632549286</v>
      </c>
    </row>
    <row r="20904" spans="1:3" x14ac:dyDescent="0.25">
      <c r="A20904">
        <v>10043</v>
      </c>
      <c r="B20904" s="1">
        <f>DATE(2027,7,1) + TIME(0,0,0)</f>
        <v>46569</v>
      </c>
      <c r="C20904">
        <v>31.638092041</v>
      </c>
    </row>
    <row r="20905" spans="1:3" x14ac:dyDescent="0.25">
      <c r="A20905">
        <v>10074</v>
      </c>
      <c r="B20905" s="1">
        <f>DATE(2027,8,1) + TIME(0,0,0)</f>
        <v>46600</v>
      </c>
      <c r="C20905">
        <v>31.643810272</v>
      </c>
    </row>
    <row r="20906" spans="1:3" x14ac:dyDescent="0.25">
      <c r="A20906">
        <v>10105</v>
      </c>
      <c r="B20906" s="1">
        <f>DATE(2027,9,1) + TIME(0,0,0)</f>
        <v>46631</v>
      </c>
      <c r="C20906">
        <v>31.649515151999999</v>
      </c>
    </row>
    <row r="20907" spans="1:3" x14ac:dyDescent="0.25">
      <c r="A20907">
        <v>10135</v>
      </c>
      <c r="B20907" s="1">
        <f>DATE(2027,10,1) + TIME(0,0,0)</f>
        <v>46661</v>
      </c>
      <c r="C20907">
        <v>31.655027390000001</v>
      </c>
    </row>
    <row r="20908" spans="1:3" x14ac:dyDescent="0.25">
      <c r="A20908">
        <v>10166</v>
      </c>
      <c r="B20908" s="1">
        <f>DATE(2027,11,1) + TIME(0,0,0)</f>
        <v>46692</v>
      </c>
      <c r="C20908">
        <v>31.660713196</v>
      </c>
    </row>
    <row r="20909" spans="1:3" x14ac:dyDescent="0.25">
      <c r="A20909">
        <v>10196</v>
      </c>
      <c r="B20909" s="1">
        <f>DATE(2027,12,1) + TIME(0,0,0)</f>
        <v>46722</v>
      </c>
      <c r="C20909">
        <v>31.666204452999999</v>
      </c>
    </row>
    <row r="20910" spans="1:3" x14ac:dyDescent="0.25">
      <c r="A20910">
        <v>10227</v>
      </c>
      <c r="B20910" s="1">
        <f>DATE(2028,1,1) + TIME(0,0,0)</f>
        <v>46753</v>
      </c>
      <c r="C20910">
        <v>31.671867371000001</v>
      </c>
    </row>
    <row r="20911" spans="1:3" x14ac:dyDescent="0.25">
      <c r="A20911">
        <v>10258</v>
      </c>
      <c r="B20911" s="1">
        <f>DATE(2028,2,1) + TIME(0,0,0)</f>
        <v>46784</v>
      </c>
      <c r="C20911">
        <v>31.677520752</v>
      </c>
    </row>
    <row r="20912" spans="1:3" x14ac:dyDescent="0.25">
      <c r="A20912">
        <v>10287</v>
      </c>
      <c r="B20912" s="1">
        <f>DATE(2028,3,1) + TIME(0,0,0)</f>
        <v>46813</v>
      </c>
      <c r="C20912">
        <v>31.682800293</v>
      </c>
    </row>
    <row r="20913" spans="1:3" x14ac:dyDescent="0.25">
      <c r="A20913">
        <v>10318</v>
      </c>
      <c r="B20913" s="1">
        <f>DATE(2028,4,1) + TIME(0,0,0)</f>
        <v>46844</v>
      </c>
      <c r="C20913">
        <v>31.688432692999999</v>
      </c>
    </row>
    <row r="20914" spans="1:3" x14ac:dyDescent="0.25">
      <c r="A20914">
        <v>10348</v>
      </c>
      <c r="B20914" s="1">
        <f>DATE(2028,5,1) + TIME(0,0,0)</f>
        <v>46874</v>
      </c>
      <c r="C20914">
        <v>31.693874358999999</v>
      </c>
    </row>
    <row r="20915" spans="1:3" x14ac:dyDescent="0.25">
      <c r="A20915">
        <v>10379</v>
      </c>
      <c r="B20915" s="1">
        <f>DATE(2028,6,1) + TIME(0,0,0)</f>
        <v>46905</v>
      </c>
      <c r="C20915">
        <v>31.699487686000001</v>
      </c>
    </row>
    <row r="20916" spans="1:3" x14ac:dyDescent="0.25">
      <c r="A20916">
        <v>10409</v>
      </c>
      <c r="B20916" s="1">
        <f>DATE(2028,7,1) + TIME(0,0,0)</f>
        <v>46935</v>
      </c>
      <c r="C20916">
        <v>31.704908370999998</v>
      </c>
    </row>
    <row r="20917" spans="1:3" x14ac:dyDescent="0.25">
      <c r="A20917">
        <v>10440</v>
      </c>
      <c r="B20917" s="1">
        <f>DATE(2028,8,1) + TIME(0,0,0)</f>
        <v>46966</v>
      </c>
      <c r="C20917">
        <v>31.710500716999999</v>
      </c>
    </row>
    <row r="20918" spans="1:3" x14ac:dyDescent="0.25">
      <c r="A20918">
        <v>10471</v>
      </c>
      <c r="B20918" s="1">
        <f>DATE(2028,9,1) + TIME(0,0,0)</f>
        <v>46997</v>
      </c>
      <c r="C20918">
        <v>31.716083526999999</v>
      </c>
    </row>
    <row r="20919" spans="1:3" x14ac:dyDescent="0.25">
      <c r="A20919">
        <v>10501</v>
      </c>
      <c r="B20919" s="1">
        <f>DATE(2028,10,1) + TIME(0,0,0)</f>
        <v>47027</v>
      </c>
      <c r="C20919">
        <v>31.721475601000002</v>
      </c>
    </row>
    <row r="20920" spans="1:3" x14ac:dyDescent="0.25">
      <c r="A20920">
        <v>10532</v>
      </c>
      <c r="B20920" s="1">
        <f>DATE(2028,11,1) + TIME(0,0,0)</f>
        <v>47058</v>
      </c>
      <c r="C20920">
        <v>31.727039337000001</v>
      </c>
    </row>
    <row r="20921" spans="1:3" x14ac:dyDescent="0.25">
      <c r="A20921">
        <v>10562</v>
      </c>
      <c r="B20921" s="1">
        <f>DATE(2028,12,1) + TIME(0,0,0)</f>
        <v>47088</v>
      </c>
      <c r="C20921">
        <v>31.732412338</v>
      </c>
    </row>
    <row r="20922" spans="1:3" x14ac:dyDescent="0.25">
      <c r="A20922">
        <v>10593</v>
      </c>
      <c r="B20922" s="1">
        <f>DATE(2029,1,1) + TIME(0,0,0)</f>
        <v>47119</v>
      </c>
      <c r="C20922">
        <v>31.737955093</v>
      </c>
    </row>
    <row r="20923" spans="1:3" x14ac:dyDescent="0.25">
      <c r="A20923">
        <v>10624</v>
      </c>
      <c r="B20923" s="1">
        <f>DATE(2029,2,1) + TIME(0,0,0)</f>
        <v>47150</v>
      </c>
      <c r="C20923">
        <v>31.743488312</v>
      </c>
    </row>
    <row r="20924" spans="1:3" x14ac:dyDescent="0.25">
      <c r="A20924">
        <v>10652</v>
      </c>
      <c r="B20924" s="1">
        <f>DATE(2029,3,1) + TIME(0,0,0)</f>
        <v>47178</v>
      </c>
      <c r="C20924">
        <v>31.748476027999999</v>
      </c>
    </row>
    <row r="20925" spans="1:3" x14ac:dyDescent="0.25">
      <c r="A20925">
        <v>10683</v>
      </c>
      <c r="B20925" s="1">
        <f>DATE(2029,4,1) + TIME(0,0,0)</f>
        <v>47209</v>
      </c>
      <c r="C20925">
        <v>31.753990172999998</v>
      </c>
    </row>
    <row r="20926" spans="1:3" x14ac:dyDescent="0.25">
      <c r="A20926">
        <v>10713</v>
      </c>
      <c r="B20926" s="1">
        <f>DATE(2029,5,1) + TIME(0,0,0)</f>
        <v>47239</v>
      </c>
      <c r="C20926">
        <v>31.759317398</v>
      </c>
    </row>
    <row r="20927" spans="1:3" x14ac:dyDescent="0.25">
      <c r="A20927">
        <v>10744</v>
      </c>
      <c r="B20927" s="1">
        <f>DATE(2029,6,1) + TIME(0,0,0)</f>
        <v>47270</v>
      </c>
      <c r="C20927">
        <v>31.764810562000001</v>
      </c>
    </row>
    <row r="20928" spans="1:3" x14ac:dyDescent="0.25">
      <c r="A20928">
        <v>10774</v>
      </c>
      <c r="B20928" s="1">
        <f>DATE(2029,7,1) + TIME(0,0,0)</f>
        <v>47300</v>
      </c>
      <c r="C20928">
        <v>31.770118712999999</v>
      </c>
    </row>
    <row r="20929" spans="1:3" x14ac:dyDescent="0.25">
      <c r="A20929">
        <v>10805</v>
      </c>
      <c r="B20929" s="1">
        <f>DATE(2029,8,1) + TIME(0,0,0)</f>
        <v>47331</v>
      </c>
      <c r="C20929">
        <v>31.775594711</v>
      </c>
    </row>
    <row r="20930" spans="1:3" x14ac:dyDescent="0.25">
      <c r="A20930">
        <v>10836</v>
      </c>
      <c r="B20930" s="1">
        <f>DATE(2029,9,1) + TIME(0,0,0)</f>
        <v>47362</v>
      </c>
      <c r="C20930">
        <v>31.781061172000001</v>
      </c>
    </row>
    <row r="20931" spans="1:3" x14ac:dyDescent="0.25">
      <c r="A20931">
        <v>10866</v>
      </c>
      <c r="B20931" s="1">
        <f>DATE(2029,10,1) + TIME(0,0,0)</f>
        <v>47392</v>
      </c>
      <c r="C20931">
        <v>31.786340714000001</v>
      </c>
    </row>
    <row r="20932" spans="1:3" x14ac:dyDescent="0.25">
      <c r="A20932">
        <v>10897</v>
      </c>
      <c r="B20932" s="1">
        <f>DATE(2029,11,1) + TIME(0,0,0)</f>
        <v>47423</v>
      </c>
      <c r="C20932">
        <v>31.791788101000002</v>
      </c>
    </row>
    <row r="20933" spans="1:3" x14ac:dyDescent="0.25">
      <c r="A20933">
        <v>10927</v>
      </c>
      <c r="B20933" s="1">
        <f>DATE(2029,12,1) + TIME(0,0,0)</f>
        <v>47453</v>
      </c>
      <c r="C20933">
        <v>31.797050475999999</v>
      </c>
    </row>
    <row r="20934" spans="1:3" x14ac:dyDescent="0.25">
      <c r="A20934">
        <v>10958</v>
      </c>
      <c r="B20934" s="1">
        <f>DATE(2030,1,1) + TIME(0,0,0)</f>
        <v>47484</v>
      </c>
      <c r="C20934">
        <v>31.802478789999999</v>
      </c>
    </row>
    <row r="20935" spans="1:3" x14ac:dyDescent="0.25">
      <c r="A20935">
        <v>10989</v>
      </c>
      <c r="B20935" s="1">
        <f>DATE(2030,2,1) + TIME(0,0,0)</f>
        <v>47515</v>
      </c>
      <c r="C20935">
        <v>31.807897568000001</v>
      </c>
    </row>
    <row r="20936" spans="1:3" x14ac:dyDescent="0.25">
      <c r="A20936">
        <v>11017</v>
      </c>
      <c r="B20936" s="1">
        <f>DATE(2030,3,1) + TIME(0,0,0)</f>
        <v>47543</v>
      </c>
      <c r="C20936">
        <v>31.812784194999999</v>
      </c>
    </row>
    <row r="20937" spans="1:3" x14ac:dyDescent="0.25">
      <c r="A20937">
        <v>11048</v>
      </c>
      <c r="B20937" s="1">
        <f>DATE(2030,4,1) + TIME(0,0,0)</f>
        <v>47574</v>
      </c>
      <c r="C20937">
        <v>31.818183899000001</v>
      </c>
    </row>
    <row r="20938" spans="1:3" x14ac:dyDescent="0.25">
      <c r="A20938">
        <v>11078</v>
      </c>
      <c r="B20938" s="1">
        <f>DATE(2030,5,1) + TIME(0,0,0)</f>
        <v>47604</v>
      </c>
      <c r="C20938">
        <v>31.823400497000002</v>
      </c>
    </row>
    <row r="20939" spans="1:3" x14ac:dyDescent="0.25">
      <c r="A20939">
        <v>11109</v>
      </c>
      <c r="B20939" s="1">
        <f>DATE(2030,6,1) + TIME(0,0,0)</f>
        <v>47635</v>
      </c>
      <c r="C20939">
        <v>31.828783035000001</v>
      </c>
    </row>
    <row r="20940" spans="1:3" x14ac:dyDescent="0.25">
      <c r="A20940">
        <v>11139</v>
      </c>
      <c r="B20940" s="1">
        <f>DATE(2030,7,1) + TIME(0,0,0)</f>
        <v>47665</v>
      </c>
      <c r="C20940">
        <v>31.833982467999999</v>
      </c>
    </row>
    <row r="20941" spans="1:3" x14ac:dyDescent="0.25">
      <c r="A20941">
        <v>11170</v>
      </c>
      <c r="B20941" s="1">
        <f>DATE(2030,8,1) + TIME(0,0,0)</f>
        <v>47696</v>
      </c>
      <c r="C20941">
        <v>31.839344024999999</v>
      </c>
    </row>
    <row r="20942" spans="1:3" x14ac:dyDescent="0.25">
      <c r="A20942">
        <v>11201</v>
      </c>
      <c r="B20942" s="1">
        <f>DATE(2030,9,1) + TIME(0,0,0)</f>
        <v>47727</v>
      </c>
      <c r="C20942">
        <v>31.844694138000001</v>
      </c>
    </row>
    <row r="20943" spans="1:3" x14ac:dyDescent="0.25">
      <c r="A20943">
        <v>11231</v>
      </c>
      <c r="B20943" s="1">
        <f>DATE(2030,10,1) + TIME(0,0,0)</f>
        <v>47757</v>
      </c>
      <c r="C20943">
        <v>31.849861144999998</v>
      </c>
    </row>
    <row r="20944" spans="1:3" x14ac:dyDescent="0.25">
      <c r="A20944">
        <v>11262</v>
      </c>
      <c r="B20944" s="1">
        <f>DATE(2030,11,1) + TIME(0,0,0)</f>
        <v>47788</v>
      </c>
      <c r="C20944">
        <v>31.855190276999998</v>
      </c>
    </row>
    <row r="20945" spans="1:3" x14ac:dyDescent="0.25">
      <c r="A20945">
        <v>11292</v>
      </c>
      <c r="B20945" s="1">
        <f>DATE(2030,12,1) + TIME(0,0,0)</f>
        <v>47818</v>
      </c>
      <c r="C20945">
        <v>31.860338210999998</v>
      </c>
    </row>
    <row r="20946" spans="1:3" x14ac:dyDescent="0.25">
      <c r="A20946">
        <v>11323</v>
      </c>
      <c r="B20946" s="1">
        <f>DATE(2031,1,1) + TIME(0,0,0)</f>
        <v>47849</v>
      </c>
      <c r="C20946">
        <v>31.865646362</v>
      </c>
    </row>
    <row r="20947" spans="1:3" x14ac:dyDescent="0.25">
      <c r="A20947">
        <v>11354</v>
      </c>
      <c r="B20947" s="1">
        <f>DATE(2031,2,1) + TIME(0,0,0)</f>
        <v>47880</v>
      </c>
      <c r="C20947">
        <v>31.870946883999999</v>
      </c>
    </row>
    <row r="20948" spans="1:3" x14ac:dyDescent="0.25">
      <c r="A20948">
        <v>11382</v>
      </c>
      <c r="B20948" s="1">
        <f>DATE(2031,3,1) + TIME(0,0,0)</f>
        <v>47908</v>
      </c>
      <c r="C20948">
        <v>31.875724792</v>
      </c>
    </row>
    <row r="20949" spans="1:3" x14ac:dyDescent="0.25">
      <c r="A20949">
        <v>11413</v>
      </c>
      <c r="B20949" s="1">
        <f>DATE(2031,4,1) + TIME(0,0,0)</f>
        <v>47939</v>
      </c>
      <c r="C20949">
        <v>31.881004333</v>
      </c>
    </row>
    <row r="20950" spans="1:3" x14ac:dyDescent="0.25">
      <c r="A20950">
        <v>11443</v>
      </c>
      <c r="B20950" s="1">
        <f>DATE(2031,5,1) + TIME(0,0,0)</f>
        <v>47969</v>
      </c>
      <c r="C20950">
        <v>31.886104584000002</v>
      </c>
    </row>
    <row r="20951" spans="1:3" x14ac:dyDescent="0.25">
      <c r="A20951">
        <v>11474</v>
      </c>
      <c r="B20951" s="1">
        <f>DATE(2031,6,1) + TIME(0,0,0)</f>
        <v>48000</v>
      </c>
      <c r="C20951">
        <v>31.891366958999999</v>
      </c>
    </row>
    <row r="20952" spans="1:3" x14ac:dyDescent="0.25">
      <c r="A20952">
        <v>11504</v>
      </c>
      <c r="B20952" s="1">
        <f>DATE(2031,7,1) + TIME(0,0,0)</f>
        <v>48030</v>
      </c>
      <c r="C20952">
        <v>31.896450043000002</v>
      </c>
    </row>
    <row r="20953" spans="1:3" x14ac:dyDescent="0.25">
      <c r="A20953">
        <v>11535</v>
      </c>
      <c r="B20953" s="1">
        <f>DATE(2031,8,1) + TIME(0,0,0)</f>
        <v>48061</v>
      </c>
      <c r="C20953">
        <v>31.901693344000002</v>
      </c>
    </row>
    <row r="20954" spans="1:3" x14ac:dyDescent="0.25">
      <c r="A20954">
        <v>11566</v>
      </c>
      <c r="B20954" s="1">
        <f>DATE(2031,9,1) + TIME(0,0,0)</f>
        <v>48092</v>
      </c>
      <c r="C20954">
        <v>31.906927109000002</v>
      </c>
    </row>
    <row r="20955" spans="1:3" x14ac:dyDescent="0.25">
      <c r="A20955">
        <v>11596</v>
      </c>
      <c r="B20955" s="1">
        <f>DATE(2031,10,1) + TIME(0,0,0)</f>
        <v>48122</v>
      </c>
      <c r="C20955">
        <v>31.911983490000001</v>
      </c>
    </row>
    <row r="20956" spans="1:3" x14ac:dyDescent="0.25">
      <c r="A20956">
        <v>11627</v>
      </c>
      <c r="B20956" s="1">
        <f>DATE(2031,11,1) + TIME(0,0,0)</f>
        <v>48153</v>
      </c>
      <c r="C20956">
        <v>31.917200089000001</v>
      </c>
    </row>
    <row r="20957" spans="1:3" x14ac:dyDescent="0.25">
      <c r="A20957">
        <v>11657</v>
      </c>
      <c r="B20957" s="1">
        <f>DATE(2031,12,1) + TIME(0,0,0)</f>
        <v>48183</v>
      </c>
      <c r="C20957">
        <v>31.922239304000001</v>
      </c>
    </row>
    <row r="20958" spans="1:3" x14ac:dyDescent="0.25">
      <c r="A20958">
        <v>11688</v>
      </c>
      <c r="B20958" s="1">
        <f>DATE(2032,1,1) + TIME(0,0,0)</f>
        <v>48214</v>
      </c>
      <c r="C20958">
        <v>31.927436829000001</v>
      </c>
    </row>
    <row r="20959" spans="1:3" x14ac:dyDescent="0.25">
      <c r="A20959">
        <v>11719</v>
      </c>
      <c r="B20959" s="1">
        <f>DATE(2032,2,1) + TIME(0,0,0)</f>
        <v>48245</v>
      </c>
      <c r="C20959">
        <v>31.932624817000001</v>
      </c>
    </row>
    <row r="20960" spans="1:3" x14ac:dyDescent="0.25">
      <c r="A20960">
        <v>11748</v>
      </c>
      <c r="B20960" s="1">
        <f>DATE(2032,3,1) + TIME(0,0,0)</f>
        <v>48274</v>
      </c>
      <c r="C20960">
        <v>31.937471389999999</v>
      </c>
    </row>
    <row r="20961" spans="1:3" x14ac:dyDescent="0.25">
      <c r="A20961">
        <v>11779</v>
      </c>
      <c r="B20961" s="1">
        <f>DATE(2032,4,1) + TIME(0,0,0)</f>
        <v>48305</v>
      </c>
      <c r="C20961">
        <v>31.942644119000001</v>
      </c>
    </row>
    <row r="20962" spans="1:3" x14ac:dyDescent="0.25">
      <c r="A20962">
        <v>11809</v>
      </c>
      <c r="B20962" s="1">
        <f>DATE(2032,5,1) + TIME(0,0,0)</f>
        <v>48335</v>
      </c>
      <c r="C20962">
        <v>31.947639465000002</v>
      </c>
    </row>
    <row r="20963" spans="1:3" x14ac:dyDescent="0.25">
      <c r="A20963">
        <v>11840</v>
      </c>
      <c r="B20963" s="1">
        <f>DATE(2032,6,1) + TIME(0,0,0)</f>
        <v>48366</v>
      </c>
      <c r="C20963">
        <v>31.952795029000001</v>
      </c>
    </row>
    <row r="20964" spans="1:3" x14ac:dyDescent="0.25">
      <c r="A20964">
        <v>11870</v>
      </c>
      <c r="B20964" s="1">
        <f>DATE(2032,7,1) + TIME(0,0,0)</f>
        <v>48396</v>
      </c>
      <c r="C20964">
        <v>31.957773208999999</v>
      </c>
    </row>
    <row r="20965" spans="1:3" x14ac:dyDescent="0.25">
      <c r="A20965">
        <v>11901</v>
      </c>
      <c r="B20965" s="1">
        <f>DATE(2032,8,1) + TIME(0,0,0)</f>
        <v>48427</v>
      </c>
      <c r="C20965">
        <v>31.962911605999999</v>
      </c>
    </row>
    <row r="20966" spans="1:3" x14ac:dyDescent="0.25">
      <c r="A20966">
        <v>11932</v>
      </c>
      <c r="B20966" s="1">
        <f>DATE(2032,9,1) + TIME(0,0,0)</f>
        <v>48458</v>
      </c>
      <c r="C20966">
        <v>31.968038559</v>
      </c>
    </row>
    <row r="20967" spans="1:3" x14ac:dyDescent="0.25">
      <c r="A20967">
        <v>11962</v>
      </c>
      <c r="B20967" s="1">
        <f>DATE(2032,10,1) + TIME(0,0,0)</f>
        <v>48488</v>
      </c>
      <c r="C20967">
        <v>31.972993850999998</v>
      </c>
    </row>
    <row r="20968" spans="1:3" x14ac:dyDescent="0.25">
      <c r="A20968">
        <v>11993</v>
      </c>
      <c r="B20968" s="1">
        <f>DATE(2032,11,1) + TIME(0,0,0)</f>
        <v>48519</v>
      </c>
      <c r="C20968">
        <v>31.978105544999998</v>
      </c>
    </row>
    <row r="20969" spans="1:3" x14ac:dyDescent="0.25">
      <c r="A20969">
        <v>12023</v>
      </c>
      <c r="B20969" s="1">
        <f>DATE(2032,12,1) + TIME(0,0,0)</f>
        <v>48549</v>
      </c>
      <c r="C20969">
        <v>31.983043671000001</v>
      </c>
    </row>
    <row r="20970" spans="1:3" x14ac:dyDescent="0.25">
      <c r="A20970">
        <v>12054</v>
      </c>
      <c r="B20970" s="1">
        <f>DATE(2033,1,1) + TIME(0,0,0)</f>
        <v>48580</v>
      </c>
      <c r="C20970">
        <v>31.988136292</v>
      </c>
    </row>
    <row r="20971" spans="1:3" x14ac:dyDescent="0.25">
      <c r="A20971">
        <v>12085</v>
      </c>
      <c r="B20971" s="1">
        <f>DATE(2033,2,1) + TIME(0,0,0)</f>
        <v>48611</v>
      </c>
      <c r="C20971">
        <v>31.993223189999998</v>
      </c>
    </row>
    <row r="20972" spans="1:3" x14ac:dyDescent="0.25">
      <c r="A20972">
        <v>12113</v>
      </c>
      <c r="B20972" s="1">
        <f>DATE(2033,3,1) + TIME(0,0,0)</f>
        <v>48639</v>
      </c>
      <c r="C20972">
        <v>31.997808456000001</v>
      </c>
    </row>
    <row r="20973" spans="1:3" x14ac:dyDescent="0.25">
      <c r="A20973">
        <v>12144</v>
      </c>
      <c r="B20973" s="1">
        <f>DATE(2033,4,1) + TIME(0,0,0)</f>
        <v>48670</v>
      </c>
      <c r="C20973">
        <v>32.002876282000003</v>
      </c>
    </row>
    <row r="20974" spans="1:3" x14ac:dyDescent="0.25">
      <c r="A20974">
        <v>12174</v>
      </c>
      <c r="B20974" s="1">
        <f>DATE(2033,5,1) + TIME(0,0,0)</f>
        <v>48700</v>
      </c>
      <c r="C20974">
        <v>32.007774353000002</v>
      </c>
    </row>
    <row r="20975" spans="1:3" x14ac:dyDescent="0.25">
      <c r="A20975">
        <v>12205</v>
      </c>
      <c r="B20975" s="1">
        <f>DATE(2033,6,1) + TIME(0,0,0)</f>
        <v>48731</v>
      </c>
      <c r="C20975">
        <v>32.012828827</v>
      </c>
    </row>
    <row r="20976" spans="1:3" x14ac:dyDescent="0.25">
      <c r="A20976">
        <v>12235</v>
      </c>
      <c r="B20976" s="1">
        <f>DATE(2033,7,1) + TIME(0,0,0)</f>
        <v>48761</v>
      </c>
      <c r="C20976">
        <v>32.017707825000002</v>
      </c>
    </row>
    <row r="20977" spans="1:3" x14ac:dyDescent="0.25">
      <c r="A20977">
        <v>12266</v>
      </c>
      <c r="B20977" s="1">
        <f>DATE(2033,8,1) + TIME(0,0,0)</f>
        <v>48792</v>
      </c>
      <c r="C20977">
        <v>32.022743224999999</v>
      </c>
    </row>
    <row r="20978" spans="1:3" x14ac:dyDescent="0.25">
      <c r="A20978">
        <v>12297</v>
      </c>
      <c r="B20978" s="1">
        <f>DATE(2033,9,1) + TIME(0,0,0)</f>
        <v>48823</v>
      </c>
      <c r="C20978">
        <v>32.027770996000001</v>
      </c>
    </row>
    <row r="20979" spans="1:3" x14ac:dyDescent="0.25">
      <c r="A20979">
        <v>12327</v>
      </c>
      <c r="B20979" s="1">
        <f>DATE(2033,10,1) + TIME(0,0,0)</f>
        <v>48853</v>
      </c>
      <c r="C20979">
        <v>32.032630920000003</v>
      </c>
    </row>
    <row r="20980" spans="1:3" x14ac:dyDescent="0.25">
      <c r="A20980">
        <v>12358</v>
      </c>
      <c r="B20980" s="1">
        <f>DATE(2033,11,1) + TIME(0,0,0)</f>
        <v>48884</v>
      </c>
      <c r="C20980">
        <v>32.037639618</v>
      </c>
    </row>
    <row r="20981" spans="1:3" x14ac:dyDescent="0.25">
      <c r="A20981">
        <v>12388</v>
      </c>
      <c r="B20981" s="1">
        <f>DATE(2033,12,1) + TIME(0,0,0)</f>
        <v>48914</v>
      </c>
      <c r="C20981">
        <v>32.042480468999997</v>
      </c>
    </row>
    <row r="20982" spans="1:3" x14ac:dyDescent="0.25">
      <c r="A20982">
        <v>12419</v>
      </c>
      <c r="B20982" s="1">
        <f>DATE(2034,1,1) + TIME(0,0,0)</f>
        <v>48945</v>
      </c>
      <c r="C20982">
        <v>32.047477721999996</v>
      </c>
    </row>
    <row r="20983" spans="1:3" x14ac:dyDescent="0.25">
      <c r="A20983">
        <v>12450</v>
      </c>
      <c r="B20983" s="1">
        <f>DATE(2034,2,1) + TIME(0,0,0)</f>
        <v>48976</v>
      </c>
      <c r="C20983">
        <v>32.052463531000001</v>
      </c>
    </row>
    <row r="20984" spans="1:3" x14ac:dyDescent="0.25">
      <c r="A20984">
        <v>12478</v>
      </c>
      <c r="B20984" s="1">
        <f>DATE(2034,3,1) + TIME(0,0,0)</f>
        <v>49004</v>
      </c>
      <c r="C20984">
        <v>32.056961059999999</v>
      </c>
    </row>
    <row r="20985" spans="1:3" x14ac:dyDescent="0.25">
      <c r="A20985">
        <v>12509</v>
      </c>
      <c r="B20985" s="1">
        <f>DATE(2034,4,1) + TIME(0,0,0)</f>
        <v>49035</v>
      </c>
      <c r="C20985">
        <v>32.061931610000002</v>
      </c>
    </row>
    <row r="20986" spans="1:3" x14ac:dyDescent="0.25">
      <c r="A20986">
        <v>12539</v>
      </c>
      <c r="B20986" s="1">
        <f>DATE(2034,5,1) + TIME(0,0,0)</f>
        <v>49065</v>
      </c>
      <c r="C20986">
        <v>32.066734314000001</v>
      </c>
    </row>
    <row r="20987" spans="1:3" x14ac:dyDescent="0.25">
      <c r="A20987">
        <v>12570</v>
      </c>
      <c r="B20987" s="1">
        <f>DATE(2034,6,1) + TIME(0,0,0)</f>
        <v>49096</v>
      </c>
      <c r="C20987">
        <v>32.071689606</v>
      </c>
    </row>
    <row r="20988" spans="1:3" x14ac:dyDescent="0.25">
      <c r="A20988">
        <v>12600</v>
      </c>
      <c r="B20988" s="1">
        <f>DATE(2034,7,1) + TIME(0,0,0)</f>
        <v>49126</v>
      </c>
      <c r="C20988">
        <v>32.076473235999998</v>
      </c>
    </row>
    <row r="20989" spans="1:3" x14ac:dyDescent="0.25">
      <c r="A20989">
        <v>12631</v>
      </c>
      <c r="B20989" s="1">
        <f>DATE(2034,8,1) + TIME(0,0,0)</f>
        <v>49157</v>
      </c>
      <c r="C20989">
        <v>32.081413269000002</v>
      </c>
    </row>
    <row r="20990" spans="1:3" x14ac:dyDescent="0.25">
      <c r="A20990">
        <v>12662</v>
      </c>
      <c r="B20990" s="1">
        <f>DATE(2034,9,1) + TIME(0,0,0)</f>
        <v>49188</v>
      </c>
      <c r="C20990">
        <v>32.086345672999997</v>
      </c>
    </row>
    <row r="20991" spans="1:3" x14ac:dyDescent="0.25">
      <c r="A20991">
        <v>12692</v>
      </c>
      <c r="B20991" s="1">
        <f>DATE(2034,10,1) + TIME(0,0,0)</f>
        <v>49218</v>
      </c>
      <c r="C20991">
        <v>32.091106414999999</v>
      </c>
    </row>
    <row r="20992" spans="1:3" x14ac:dyDescent="0.25">
      <c r="A20992">
        <v>12723</v>
      </c>
      <c r="B20992" s="1">
        <f>DATE(2034,11,1) + TIME(0,0,0)</f>
        <v>49249</v>
      </c>
      <c r="C20992">
        <v>32.096023559999999</v>
      </c>
    </row>
    <row r="20993" spans="1:3" x14ac:dyDescent="0.25">
      <c r="A20993">
        <v>12753</v>
      </c>
      <c r="B20993" s="1">
        <f>DATE(2034,12,1) + TIME(0,0,0)</f>
        <v>49279</v>
      </c>
      <c r="C20993">
        <v>32.100772857999999</v>
      </c>
    </row>
    <row r="20994" spans="1:3" x14ac:dyDescent="0.25">
      <c r="A20994">
        <v>12784</v>
      </c>
      <c r="B20994" s="1">
        <f>DATE(2035,1,1) + TIME(0,0,0)</f>
        <v>49310</v>
      </c>
      <c r="C20994">
        <v>32.105670928999999</v>
      </c>
    </row>
    <row r="20995" spans="1:3" x14ac:dyDescent="0.25">
      <c r="A20995">
        <v>12815</v>
      </c>
      <c r="B20995" s="1">
        <f>DATE(2035,2,1) + TIME(0,0,0)</f>
        <v>49341</v>
      </c>
      <c r="C20995">
        <v>32.110561371000003</v>
      </c>
    </row>
    <row r="20996" spans="1:3" x14ac:dyDescent="0.25">
      <c r="A20996">
        <v>12843</v>
      </c>
      <c r="B20996" s="1">
        <f>DATE(2035,3,1) + TIME(0,0,0)</f>
        <v>49369</v>
      </c>
      <c r="C20996">
        <v>32.114971161</v>
      </c>
    </row>
    <row r="20997" spans="1:3" x14ac:dyDescent="0.25">
      <c r="A20997">
        <v>12874</v>
      </c>
      <c r="B20997" s="1">
        <f>DATE(2035,4,1) + TIME(0,0,0)</f>
        <v>49400</v>
      </c>
      <c r="C20997">
        <v>32.119850159000002</v>
      </c>
    </row>
    <row r="20998" spans="1:3" x14ac:dyDescent="0.25">
      <c r="A20998">
        <v>12904</v>
      </c>
      <c r="B20998" s="1">
        <f>DATE(2035,5,1) + TIME(0,0,0)</f>
        <v>49430</v>
      </c>
      <c r="C20998">
        <v>32.124561309999997</v>
      </c>
    </row>
    <row r="20999" spans="1:3" x14ac:dyDescent="0.25">
      <c r="A20999">
        <v>12935</v>
      </c>
      <c r="B20999" s="1">
        <f>DATE(2035,6,1) + TIME(0,0,0)</f>
        <v>49461</v>
      </c>
      <c r="C20999">
        <v>32.129421233999999</v>
      </c>
    </row>
    <row r="21000" spans="1:3" x14ac:dyDescent="0.25">
      <c r="A21000">
        <v>12965</v>
      </c>
      <c r="B21000" s="1">
        <f>DATE(2035,7,1) + TIME(0,0,0)</f>
        <v>49491</v>
      </c>
      <c r="C21000">
        <v>32.134117126</v>
      </c>
    </row>
    <row r="21001" spans="1:3" x14ac:dyDescent="0.25">
      <c r="A21001">
        <v>12996</v>
      </c>
      <c r="B21001" s="1">
        <f>DATE(2035,8,1) + TIME(0,0,0)</f>
        <v>49522</v>
      </c>
      <c r="C21001">
        <v>32.138961792000003</v>
      </c>
    </row>
    <row r="21002" spans="1:3" x14ac:dyDescent="0.25">
      <c r="A21002">
        <v>13027</v>
      </c>
      <c r="B21002" s="1">
        <f>DATE(2035,9,1) + TIME(0,0,0)</f>
        <v>49553</v>
      </c>
      <c r="C21002">
        <v>32.143798828000001</v>
      </c>
    </row>
    <row r="21003" spans="1:3" x14ac:dyDescent="0.25">
      <c r="A21003">
        <v>13057</v>
      </c>
      <c r="B21003" s="1">
        <f>DATE(2035,10,1) + TIME(0,0,0)</f>
        <v>49583</v>
      </c>
      <c r="C21003">
        <v>32.148471831999998</v>
      </c>
    </row>
    <row r="21004" spans="1:3" x14ac:dyDescent="0.25">
      <c r="A21004">
        <v>13088</v>
      </c>
      <c r="B21004" s="1">
        <f>DATE(2035,11,1) + TIME(0,0,0)</f>
        <v>49614</v>
      </c>
      <c r="C21004">
        <v>32.153293609999999</v>
      </c>
    </row>
    <row r="21005" spans="1:3" x14ac:dyDescent="0.25">
      <c r="A21005">
        <v>13118</v>
      </c>
      <c r="B21005" s="1">
        <f>DATE(2035,12,1) + TIME(0,0,0)</f>
        <v>49644</v>
      </c>
      <c r="C21005">
        <v>32.157951355000002</v>
      </c>
    </row>
    <row r="21006" spans="1:3" x14ac:dyDescent="0.25">
      <c r="A21006">
        <v>13149</v>
      </c>
      <c r="B21006" s="1">
        <f>DATE(2036,1,1) + TIME(0,0,0)</f>
        <v>49675</v>
      </c>
      <c r="C21006">
        <v>32.162757874</v>
      </c>
    </row>
    <row r="21007" spans="1:3" x14ac:dyDescent="0.25">
      <c r="A21007">
        <v>13180</v>
      </c>
      <c r="B21007" s="1">
        <f>DATE(2036,2,1) + TIME(0,0,0)</f>
        <v>49706</v>
      </c>
      <c r="C21007">
        <v>32.167560577000003</v>
      </c>
    </row>
    <row r="21008" spans="1:3" x14ac:dyDescent="0.25">
      <c r="A21008">
        <v>13209</v>
      </c>
      <c r="B21008" s="1">
        <f>DATE(2036,3,1) + TIME(0,0,0)</f>
        <v>49735</v>
      </c>
      <c r="C21008">
        <v>32.172042847</v>
      </c>
    </row>
    <row r="21009" spans="1:3" x14ac:dyDescent="0.25">
      <c r="A21009">
        <v>13240</v>
      </c>
      <c r="B21009" s="1">
        <f>DATE(2036,4,1) + TIME(0,0,0)</f>
        <v>49766</v>
      </c>
      <c r="C21009">
        <v>32.176826476999999</v>
      </c>
    </row>
    <row r="21010" spans="1:3" x14ac:dyDescent="0.25">
      <c r="A21010">
        <v>13270</v>
      </c>
      <c r="B21010" s="1">
        <f>DATE(2036,5,1) + TIME(0,0,0)</f>
        <v>49796</v>
      </c>
      <c r="C21010">
        <v>32.181446074999997</v>
      </c>
    </row>
    <row r="21011" spans="1:3" x14ac:dyDescent="0.25">
      <c r="A21011">
        <v>13301</v>
      </c>
      <c r="B21011" s="1">
        <f>DATE(2036,6,1) + TIME(0,0,0)</f>
        <v>49827</v>
      </c>
      <c r="C21011">
        <v>32.186214446999998</v>
      </c>
    </row>
    <row r="21012" spans="1:3" x14ac:dyDescent="0.25">
      <c r="A21012">
        <v>13331</v>
      </c>
      <c r="B21012" s="1">
        <f>DATE(2036,7,1) + TIME(0,0,0)</f>
        <v>49857</v>
      </c>
      <c r="C21012">
        <v>32.190822601000001</v>
      </c>
    </row>
    <row r="21013" spans="1:3" x14ac:dyDescent="0.25">
      <c r="A21013">
        <v>13362</v>
      </c>
      <c r="B21013" s="1">
        <f>DATE(2036,8,1) + TIME(0,0,0)</f>
        <v>49888</v>
      </c>
      <c r="C21013">
        <v>32.195579529</v>
      </c>
    </row>
    <row r="21014" spans="1:3" x14ac:dyDescent="0.25">
      <c r="A21014">
        <v>13393</v>
      </c>
      <c r="B21014" s="1">
        <f>DATE(2036,9,1) + TIME(0,0,0)</f>
        <v>49919</v>
      </c>
      <c r="C21014">
        <v>32.200325012</v>
      </c>
    </row>
    <row r="21015" spans="1:3" x14ac:dyDescent="0.25">
      <c r="A21015">
        <v>13423</v>
      </c>
      <c r="B21015" s="1">
        <f>DATE(2036,10,1) + TIME(0,0,0)</f>
        <v>49949</v>
      </c>
      <c r="C21015">
        <v>32.204910278</v>
      </c>
    </row>
    <row r="21016" spans="1:3" x14ac:dyDescent="0.25">
      <c r="A21016">
        <v>13454</v>
      </c>
      <c r="B21016" s="1">
        <f>DATE(2036,11,1) + TIME(0,0,0)</f>
        <v>49980</v>
      </c>
      <c r="C21016">
        <v>32.209640503000003</v>
      </c>
    </row>
    <row r="21017" spans="1:3" x14ac:dyDescent="0.25">
      <c r="A21017">
        <v>13484</v>
      </c>
      <c r="B21017" s="1">
        <f>DATE(2036,12,1) + TIME(0,0,0)</f>
        <v>50010</v>
      </c>
      <c r="C21017">
        <v>32.214210510000001</v>
      </c>
    </row>
    <row r="21018" spans="1:3" x14ac:dyDescent="0.25">
      <c r="A21018">
        <v>13515</v>
      </c>
      <c r="B21018" s="1">
        <f>DATE(2037,1,1) + TIME(0,0,0)</f>
        <v>50041</v>
      </c>
      <c r="C21018">
        <v>32.218925476000003</v>
      </c>
    </row>
    <row r="21019" spans="1:3" x14ac:dyDescent="0.25">
      <c r="A21019">
        <v>13546</v>
      </c>
      <c r="B21019" s="1">
        <f>DATE(2037,2,1) + TIME(0,0,0)</f>
        <v>50072</v>
      </c>
      <c r="C21019">
        <v>32.223632811999998</v>
      </c>
    </row>
    <row r="21020" spans="1:3" x14ac:dyDescent="0.25">
      <c r="A21020">
        <v>13574</v>
      </c>
      <c r="B21020" s="1">
        <f>DATE(2037,3,1) + TIME(0,0,0)</f>
        <v>50100</v>
      </c>
      <c r="C21020">
        <v>32.227878570999998</v>
      </c>
    </row>
    <row r="21021" spans="1:3" x14ac:dyDescent="0.25">
      <c r="A21021">
        <v>13605</v>
      </c>
      <c r="B21021" s="1">
        <f>DATE(2037,4,1) + TIME(0,0,0)</f>
        <v>50131</v>
      </c>
      <c r="C21021">
        <v>32.232574462999999</v>
      </c>
    </row>
    <row r="21022" spans="1:3" x14ac:dyDescent="0.25">
      <c r="A21022">
        <v>13635</v>
      </c>
      <c r="B21022" s="1">
        <f>DATE(2037,5,1) + TIME(0,0,0)</f>
        <v>50161</v>
      </c>
      <c r="C21022">
        <v>32.237106322999999</v>
      </c>
    </row>
    <row r="21023" spans="1:3" x14ac:dyDescent="0.25">
      <c r="A21023">
        <v>13666</v>
      </c>
      <c r="B21023" s="1">
        <f>DATE(2037,6,1) + TIME(0,0,0)</f>
        <v>50192</v>
      </c>
      <c r="C21023">
        <v>32.241786957000002</v>
      </c>
    </row>
    <row r="21024" spans="1:3" x14ac:dyDescent="0.25">
      <c r="A21024">
        <v>13696</v>
      </c>
      <c r="B21024" s="1">
        <f>DATE(2037,7,1) + TIME(0,0,0)</f>
        <v>50222</v>
      </c>
      <c r="C21024">
        <v>32.246303558000001</v>
      </c>
    </row>
    <row r="21025" spans="1:3" x14ac:dyDescent="0.25">
      <c r="A21025">
        <v>13727</v>
      </c>
      <c r="B21025" s="1">
        <f>DATE(2037,8,1) + TIME(0,0,0)</f>
        <v>50253</v>
      </c>
      <c r="C21025">
        <v>32.250968933000003</v>
      </c>
    </row>
    <row r="21026" spans="1:3" x14ac:dyDescent="0.25">
      <c r="A21026">
        <v>13758</v>
      </c>
      <c r="B21026" s="1">
        <f>DATE(2037,9,1) + TIME(0,0,0)</f>
        <v>50284</v>
      </c>
      <c r="C21026">
        <v>32.255622864000003</v>
      </c>
    </row>
    <row r="21027" spans="1:3" x14ac:dyDescent="0.25">
      <c r="A21027">
        <v>13788</v>
      </c>
      <c r="B21027" s="1">
        <f>DATE(2037,10,1) + TIME(0,0,0)</f>
        <v>50314</v>
      </c>
      <c r="C21027">
        <v>32.260120391999997</v>
      </c>
    </row>
    <row r="21028" spans="1:3" x14ac:dyDescent="0.25">
      <c r="A21028">
        <v>13819</v>
      </c>
      <c r="B21028" s="1">
        <f>DATE(2037,11,1) + TIME(0,0,0)</f>
        <v>50345</v>
      </c>
      <c r="C21028">
        <v>32.264759064000003</v>
      </c>
    </row>
    <row r="21029" spans="1:3" x14ac:dyDescent="0.25">
      <c r="A21029">
        <v>13849</v>
      </c>
      <c r="B21029" s="1">
        <f>DATE(2037,12,1) + TIME(0,0,0)</f>
        <v>50375</v>
      </c>
      <c r="C21029">
        <v>32.269245148000003</v>
      </c>
    </row>
    <row r="21030" spans="1:3" x14ac:dyDescent="0.25">
      <c r="A21030">
        <v>13880</v>
      </c>
      <c r="B21030" s="1">
        <f>DATE(2038,1,1) + TIME(0,0,0)</f>
        <v>50406</v>
      </c>
      <c r="C21030">
        <v>32.273868561</v>
      </c>
    </row>
    <row r="21031" spans="1:3" x14ac:dyDescent="0.25">
      <c r="A21031">
        <v>13911</v>
      </c>
      <c r="B21031" s="1">
        <f>DATE(2038,2,1) + TIME(0,0,0)</f>
        <v>50437</v>
      </c>
      <c r="C21031">
        <v>32.278488158999998</v>
      </c>
    </row>
    <row r="21032" spans="1:3" x14ac:dyDescent="0.25">
      <c r="A21032">
        <v>13939</v>
      </c>
      <c r="B21032" s="1">
        <f>DATE(2038,3,1) + TIME(0,0,0)</f>
        <v>50465</v>
      </c>
      <c r="C21032">
        <v>32.282649994000003</v>
      </c>
    </row>
    <row r="21033" spans="1:3" x14ac:dyDescent="0.25">
      <c r="A21033">
        <v>13970</v>
      </c>
      <c r="B21033" s="1">
        <f>DATE(2038,4,1) + TIME(0,0,0)</f>
        <v>50496</v>
      </c>
      <c r="C21033">
        <v>32.287254333</v>
      </c>
    </row>
    <row r="21034" spans="1:3" x14ac:dyDescent="0.25">
      <c r="A21034">
        <v>14000</v>
      </c>
      <c r="B21034" s="1">
        <f>DATE(2038,5,1) + TIME(0,0,0)</f>
        <v>50526</v>
      </c>
      <c r="C21034">
        <v>32.291702270999998</v>
      </c>
    </row>
    <row r="21035" spans="1:3" x14ac:dyDescent="0.25">
      <c r="A21035">
        <v>14031</v>
      </c>
      <c r="B21035" s="1">
        <f>DATE(2038,6,1) + TIME(0,0,0)</f>
        <v>50557</v>
      </c>
      <c r="C21035">
        <v>32.296291351000001</v>
      </c>
    </row>
    <row r="21036" spans="1:3" x14ac:dyDescent="0.25">
      <c r="A21036">
        <v>14061</v>
      </c>
      <c r="B21036" s="1">
        <f>DATE(2038,7,1) + TIME(0,0,0)</f>
        <v>50587</v>
      </c>
      <c r="C21036">
        <v>32.300724029999998</v>
      </c>
    </row>
    <row r="21037" spans="1:3" x14ac:dyDescent="0.25">
      <c r="A21037">
        <v>14092</v>
      </c>
      <c r="B21037" s="1">
        <f>DATE(2038,8,1) + TIME(0,0,0)</f>
        <v>50618</v>
      </c>
      <c r="C21037">
        <v>32.305297852000002</v>
      </c>
    </row>
    <row r="21038" spans="1:3" x14ac:dyDescent="0.25">
      <c r="A21038">
        <v>14123</v>
      </c>
      <c r="B21038" s="1">
        <f>DATE(2038,9,1) + TIME(0,0,0)</f>
        <v>50649</v>
      </c>
      <c r="C21038">
        <v>32.309864044000001</v>
      </c>
    </row>
    <row r="21039" spans="1:3" x14ac:dyDescent="0.25">
      <c r="A21039">
        <v>14153</v>
      </c>
      <c r="B21039" s="1">
        <f>DATE(2038,10,1) + TIME(0,0,0)</f>
        <v>50679</v>
      </c>
      <c r="C21039">
        <v>32.314273833999998</v>
      </c>
    </row>
    <row r="21040" spans="1:3" x14ac:dyDescent="0.25">
      <c r="A21040">
        <v>14184</v>
      </c>
      <c r="B21040" s="1">
        <f>DATE(2038,11,1) + TIME(0,0,0)</f>
        <v>50710</v>
      </c>
      <c r="C21040">
        <v>32.318828582999998</v>
      </c>
    </row>
    <row r="21041" spans="1:3" x14ac:dyDescent="0.25">
      <c r="A21041">
        <v>14214</v>
      </c>
      <c r="B21041" s="1">
        <f>DATE(2038,12,1) + TIME(0,0,0)</f>
        <v>50740</v>
      </c>
      <c r="C21041">
        <v>32.323223114000001</v>
      </c>
    </row>
    <row r="21042" spans="1:3" x14ac:dyDescent="0.25">
      <c r="A21042">
        <v>14245</v>
      </c>
      <c r="B21042" s="1">
        <f>DATE(2039,1,1) + TIME(0,0,0)</f>
        <v>50771</v>
      </c>
      <c r="C21042">
        <v>32.327762604</v>
      </c>
    </row>
    <row r="21043" spans="1:3" x14ac:dyDescent="0.25">
      <c r="A21043">
        <v>14276</v>
      </c>
      <c r="B21043" s="1">
        <f>DATE(2039,2,1) + TIME(0,0,0)</f>
        <v>50802</v>
      </c>
      <c r="C21043">
        <v>32.332294464</v>
      </c>
    </row>
    <row r="21044" spans="1:3" x14ac:dyDescent="0.25">
      <c r="A21044">
        <v>14304</v>
      </c>
      <c r="B21044" s="1">
        <f>DATE(2039,3,1) + TIME(0,0,0)</f>
        <v>50830</v>
      </c>
      <c r="C21044">
        <v>32.336380005000002</v>
      </c>
    </row>
    <row r="21045" spans="1:3" x14ac:dyDescent="0.25">
      <c r="A21045">
        <v>14335</v>
      </c>
      <c r="B21045" s="1">
        <f>DATE(2039,4,1) + TIME(0,0,0)</f>
        <v>50861</v>
      </c>
      <c r="C21045">
        <v>32.340892791999998</v>
      </c>
    </row>
    <row r="21046" spans="1:3" x14ac:dyDescent="0.25">
      <c r="A21046">
        <v>14365</v>
      </c>
      <c r="B21046" s="1">
        <f>DATE(2039,5,1) + TIME(0,0,0)</f>
        <v>50891</v>
      </c>
      <c r="C21046">
        <v>32.345256804999998</v>
      </c>
    </row>
    <row r="21047" spans="1:3" x14ac:dyDescent="0.25">
      <c r="A21047">
        <v>14396</v>
      </c>
      <c r="B21047" s="1">
        <f>DATE(2039,6,1) + TIME(0,0,0)</f>
        <v>50922</v>
      </c>
      <c r="C21047">
        <v>32.349761962999999</v>
      </c>
    </row>
    <row r="21048" spans="1:3" x14ac:dyDescent="0.25">
      <c r="A21048">
        <v>14426</v>
      </c>
      <c r="B21048" s="1">
        <f>DATE(2039,7,1) + TIME(0,0,0)</f>
        <v>50952</v>
      </c>
      <c r="C21048">
        <v>32.354110718000001</v>
      </c>
    </row>
    <row r="21049" spans="1:3" x14ac:dyDescent="0.25">
      <c r="A21049">
        <v>14457</v>
      </c>
      <c r="B21049" s="1">
        <f>DATE(2039,8,1) + TIME(0,0,0)</f>
        <v>50983</v>
      </c>
      <c r="C21049">
        <v>32.358600615999997</v>
      </c>
    </row>
    <row r="21050" spans="1:3" x14ac:dyDescent="0.25">
      <c r="A21050">
        <v>14488</v>
      </c>
      <c r="B21050" s="1">
        <f>DATE(2039,9,1) + TIME(0,0,0)</f>
        <v>51014</v>
      </c>
      <c r="C21050">
        <v>32.363079071000001</v>
      </c>
    </row>
    <row r="21051" spans="1:3" x14ac:dyDescent="0.25">
      <c r="A21051">
        <v>14518</v>
      </c>
      <c r="B21051" s="1">
        <f>DATE(2039,10,1) + TIME(0,0,0)</f>
        <v>51044</v>
      </c>
      <c r="C21051">
        <v>32.367408752000003</v>
      </c>
    </row>
    <row r="21052" spans="1:3" x14ac:dyDescent="0.25">
      <c r="A21052">
        <v>14549</v>
      </c>
      <c r="B21052" s="1">
        <f>DATE(2039,11,1) + TIME(0,0,0)</f>
        <v>51075</v>
      </c>
      <c r="C21052">
        <v>32.371875762999998</v>
      </c>
    </row>
    <row r="21053" spans="1:3" x14ac:dyDescent="0.25">
      <c r="A21053">
        <v>14579</v>
      </c>
      <c r="B21053" s="1">
        <f>DATE(2039,12,1) + TIME(0,0,0)</f>
        <v>51105</v>
      </c>
      <c r="C21053">
        <v>32.376193999999998</v>
      </c>
    </row>
    <row r="21054" spans="1:3" x14ac:dyDescent="0.25">
      <c r="A21054">
        <v>14610</v>
      </c>
      <c r="B21054" s="1">
        <f>DATE(2040,1,1) + TIME(0,0,0)</f>
        <v>51136</v>
      </c>
      <c r="C21054">
        <v>32.380645752</v>
      </c>
    </row>
    <row r="21055" spans="1:3" x14ac:dyDescent="0.25">
      <c r="A21055">
        <v>14641</v>
      </c>
      <c r="B21055" s="1">
        <f>DATE(2040,2,1) + TIME(0,0,0)</f>
        <v>51167</v>
      </c>
      <c r="C21055">
        <v>32.385093689000001</v>
      </c>
    </row>
    <row r="21056" spans="1:3" x14ac:dyDescent="0.25">
      <c r="A21056">
        <v>14670</v>
      </c>
      <c r="B21056" s="1">
        <f>DATE(2040,3,1) + TIME(0,0,0)</f>
        <v>51196</v>
      </c>
      <c r="C21056">
        <v>32.389244079999997</v>
      </c>
    </row>
    <row r="21057" spans="1:3" x14ac:dyDescent="0.25">
      <c r="A21057">
        <v>14701</v>
      </c>
      <c r="B21057" s="1">
        <f>DATE(2040,4,1) + TIME(0,0,0)</f>
        <v>51227</v>
      </c>
      <c r="C21057">
        <v>32.393676757999998</v>
      </c>
    </row>
    <row r="21058" spans="1:3" x14ac:dyDescent="0.25">
      <c r="A21058">
        <v>14731</v>
      </c>
      <c r="B21058" s="1">
        <f>DATE(2040,5,1) + TIME(0,0,0)</f>
        <v>51257</v>
      </c>
      <c r="C21058">
        <v>32.397960662999999</v>
      </c>
    </row>
    <row r="21059" spans="1:3" x14ac:dyDescent="0.25">
      <c r="A21059">
        <v>14762</v>
      </c>
      <c r="B21059" s="1">
        <f>DATE(2040,6,1) + TIME(0,0,0)</f>
        <v>51288</v>
      </c>
      <c r="C21059">
        <v>32.402378081999998</v>
      </c>
    </row>
    <row r="21060" spans="1:3" x14ac:dyDescent="0.25">
      <c r="A21060">
        <v>14792</v>
      </c>
      <c r="B21060" s="1">
        <f>DATE(2040,7,1) + TIME(0,0,0)</f>
        <v>51318</v>
      </c>
      <c r="C21060">
        <v>32.406650542999998</v>
      </c>
    </row>
    <row r="21061" spans="1:3" x14ac:dyDescent="0.25">
      <c r="A21061">
        <v>14823</v>
      </c>
      <c r="B21061" s="1">
        <f>DATE(2040,8,1) + TIME(0,0,0)</f>
        <v>51349</v>
      </c>
      <c r="C21061">
        <v>32.411056518999999</v>
      </c>
    </row>
    <row r="21062" spans="1:3" x14ac:dyDescent="0.25">
      <c r="A21062">
        <v>14854</v>
      </c>
      <c r="B21062" s="1">
        <f>DATE(2040,9,1) + TIME(0,0,0)</f>
        <v>51380</v>
      </c>
      <c r="C21062">
        <v>32.415454865000001</v>
      </c>
    </row>
    <row r="21063" spans="1:3" x14ac:dyDescent="0.25">
      <c r="A21063">
        <v>14884</v>
      </c>
      <c r="B21063" s="1">
        <f>DATE(2040,10,1) + TIME(0,0,0)</f>
        <v>51410</v>
      </c>
      <c r="C21063">
        <v>32.419704437</v>
      </c>
    </row>
    <row r="21064" spans="1:3" x14ac:dyDescent="0.25">
      <c r="A21064">
        <v>14915</v>
      </c>
      <c r="B21064" s="1">
        <f>DATE(2040,11,1) + TIME(0,0,0)</f>
        <v>51441</v>
      </c>
      <c r="C21064">
        <v>32.424087524000001</v>
      </c>
    </row>
    <row r="21065" spans="1:3" x14ac:dyDescent="0.25">
      <c r="A21065">
        <v>14945</v>
      </c>
      <c r="B21065" s="1">
        <f>DATE(2040,12,1) + TIME(0,0,0)</f>
        <v>51471</v>
      </c>
      <c r="C21065">
        <v>32.428325653000002</v>
      </c>
    </row>
    <row r="21066" spans="1:3" x14ac:dyDescent="0.25">
      <c r="A21066">
        <v>14976</v>
      </c>
      <c r="B21066" s="1">
        <f>DATE(2041,1,1) + TIME(0,0,0)</f>
        <v>51502</v>
      </c>
      <c r="C21066">
        <v>32.432697296000001</v>
      </c>
    </row>
    <row r="21067" spans="1:3" x14ac:dyDescent="0.25">
      <c r="A21067">
        <v>15007</v>
      </c>
      <c r="B21067" s="1">
        <f>DATE(2041,2,1) + TIME(0,0,0)</f>
        <v>51533</v>
      </c>
      <c r="C21067">
        <v>32.437061309999997</v>
      </c>
    </row>
    <row r="21068" spans="1:3" x14ac:dyDescent="0.25">
      <c r="A21068">
        <v>15035</v>
      </c>
      <c r="B21068" s="1">
        <f>DATE(2041,3,1) + TIME(0,0,0)</f>
        <v>51561</v>
      </c>
      <c r="C21068">
        <v>32.440998077000003</v>
      </c>
    </row>
    <row r="21069" spans="1:3" x14ac:dyDescent="0.25">
      <c r="A21069">
        <v>15066</v>
      </c>
      <c r="B21069" s="1">
        <f>DATE(2041,4,1) + TIME(0,0,0)</f>
        <v>51592</v>
      </c>
      <c r="C21069">
        <v>32.445350646999998</v>
      </c>
    </row>
    <row r="21070" spans="1:3" x14ac:dyDescent="0.25">
      <c r="A21070">
        <v>15096</v>
      </c>
      <c r="B21070" s="1">
        <f>DATE(2041,5,1) + TIME(0,0,0)</f>
        <v>51622</v>
      </c>
      <c r="C21070">
        <v>32.449554442999997</v>
      </c>
    </row>
    <row r="21071" spans="1:3" x14ac:dyDescent="0.25">
      <c r="A21071">
        <v>15127</v>
      </c>
      <c r="B21071" s="1">
        <f>DATE(2041,6,1) + TIME(0,0,0)</f>
        <v>51653</v>
      </c>
      <c r="C21071">
        <v>32.453891753999997</v>
      </c>
    </row>
    <row r="21072" spans="1:3" x14ac:dyDescent="0.25">
      <c r="A21072">
        <v>15157</v>
      </c>
      <c r="B21072" s="1">
        <f>DATE(2041,7,1) + TIME(0,0,0)</f>
        <v>51683</v>
      </c>
      <c r="C21072">
        <v>32.458084106000001</v>
      </c>
    </row>
    <row r="21073" spans="1:3" x14ac:dyDescent="0.25">
      <c r="A21073">
        <v>15188</v>
      </c>
      <c r="B21073" s="1">
        <f>DATE(2041,8,1) + TIME(0,0,0)</f>
        <v>51714</v>
      </c>
      <c r="C21073">
        <v>32.462409973</v>
      </c>
    </row>
    <row r="21074" spans="1:3" x14ac:dyDescent="0.25">
      <c r="A21074">
        <v>15219</v>
      </c>
      <c r="B21074" s="1">
        <f>DATE(2041,9,1) + TIME(0,0,0)</f>
        <v>51745</v>
      </c>
      <c r="C21074">
        <v>32.466728209999999</v>
      </c>
    </row>
    <row r="21075" spans="1:3" x14ac:dyDescent="0.25">
      <c r="A21075">
        <v>15249</v>
      </c>
      <c r="B21075" s="1">
        <f>DATE(2041,10,1) + TIME(0,0,0)</f>
        <v>51775</v>
      </c>
      <c r="C21075">
        <v>32.470901488999999</v>
      </c>
    </row>
    <row r="21076" spans="1:3" x14ac:dyDescent="0.25">
      <c r="A21076">
        <v>15280</v>
      </c>
      <c r="B21076" s="1">
        <f>DATE(2041,11,1) + TIME(0,0,0)</f>
        <v>51806</v>
      </c>
      <c r="C21076">
        <v>32.475204468000001</v>
      </c>
    </row>
    <row r="21077" spans="1:3" x14ac:dyDescent="0.25">
      <c r="A21077">
        <v>15310</v>
      </c>
      <c r="B21077" s="1">
        <f>DATE(2041,12,1) + TIME(0,0,0)</f>
        <v>51836</v>
      </c>
      <c r="C21077">
        <v>32.479366302000003</v>
      </c>
    </row>
    <row r="21078" spans="1:3" x14ac:dyDescent="0.25">
      <c r="A21078">
        <v>15341</v>
      </c>
      <c r="B21078" s="1">
        <f>DATE(2042,1,1) + TIME(0,0,0)</f>
        <v>51867</v>
      </c>
      <c r="C21078">
        <v>32.483657837000003</v>
      </c>
    </row>
    <row r="21079" spans="1:3" x14ac:dyDescent="0.25">
      <c r="A21079">
        <v>15372</v>
      </c>
      <c r="B21079" s="1">
        <f>DATE(2042,2,1) + TIME(0,0,0)</f>
        <v>51898</v>
      </c>
      <c r="C21079">
        <v>32.487941741999997</v>
      </c>
    </row>
    <row r="21080" spans="1:3" x14ac:dyDescent="0.25">
      <c r="A21080">
        <v>15400</v>
      </c>
      <c r="B21080" s="1">
        <f>DATE(2042,3,1) + TIME(0,0,0)</f>
        <v>51926</v>
      </c>
      <c r="C21080">
        <v>32.491809844999999</v>
      </c>
    </row>
    <row r="21081" spans="1:3" x14ac:dyDescent="0.25">
      <c r="A21081">
        <v>15431</v>
      </c>
      <c r="B21081" s="1">
        <f>DATE(2042,4,1) + TIME(0,0,0)</f>
        <v>51957</v>
      </c>
      <c r="C21081">
        <v>32.496082305999998</v>
      </c>
    </row>
    <row r="21082" spans="1:3" x14ac:dyDescent="0.25">
      <c r="A21082">
        <v>15461</v>
      </c>
      <c r="B21082" s="1">
        <f>DATE(2042,5,1) + TIME(0,0,0)</f>
        <v>51987</v>
      </c>
      <c r="C21082">
        <v>32.500209808000001</v>
      </c>
    </row>
    <row r="21083" spans="1:3" x14ac:dyDescent="0.25">
      <c r="A21083">
        <v>15492</v>
      </c>
      <c r="B21083" s="1">
        <f>DATE(2042,6,1) + TIME(0,0,0)</f>
        <v>52018</v>
      </c>
      <c r="C21083">
        <v>32.504470824999999</v>
      </c>
    </row>
    <row r="21084" spans="1:3" x14ac:dyDescent="0.25">
      <c r="A21084">
        <v>15522</v>
      </c>
      <c r="B21084" s="1">
        <f>DATE(2042,7,1) + TIME(0,0,0)</f>
        <v>52048</v>
      </c>
      <c r="C21084">
        <v>32.508586884000003</v>
      </c>
    </row>
    <row r="21085" spans="1:3" x14ac:dyDescent="0.25">
      <c r="A21085">
        <v>15553</v>
      </c>
      <c r="B21085" s="1">
        <f>DATE(2042,8,1) + TIME(0,0,0)</f>
        <v>52079</v>
      </c>
      <c r="C21085">
        <v>32.512832641999999</v>
      </c>
    </row>
    <row r="21086" spans="1:3" x14ac:dyDescent="0.25">
      <c r="A21086">
        <v>15584</v>
      </c>
      <c r="B21086" s="1">
        <f>DATE(2042,9,1) + TIME(0,0,0)</f>
        <v>52110</v>
      </c>
      <c r="C21086">
        <v>32.517074585000003</v>
      </c>
    </row>
    <row r="21087" spans="1:3" x14ac:dyDescent="0.25">
      <c r="A21087">
        <v>15614</v>
      </c>
      <c r="B21087" s="1">
        <f>DATE(2042,10,1) + TIME(0,0,0)</f>
        <v>52140</v>
      </c>
      <c r="C21087">
        <v>32.52117157</v>
      </c>
    </row>
    <row r="21088" spans="1:3" x14ac:dyDescent="0.25">
      <c r="A21088">
        <v>15645</v>
      </c>
      <c r="B21088" s="1">
        <f>DATE(2042,11,1) + TIME(0,0,0)</f>
        <v>52171</v>
      </c>
      <c r="C21088">
        <v>32.525398254000002</v>
      </c>
    </row>
    <row r="21089" spans="1:3" x14ac:dyDescent="0.25">
      <c r="A21089">
        <v>15675</v>
      </c>
      <c r="B21089" s="1">
        <f>DATE(2042,12,1) + TIME(0,0,0)</f>
        <v>52201</v>
      </c>
      <c r="C21089">
        <v>32.529483794999997</v>
      </c>
    </row>
    <row r="21090" spans="1:3" x14ac:dyDescent="0.25">
      <c r="A21090">
        <v>15706</v>
      </c>
      <c r="B21090" s="1">
        <f>DATE(2043,1,1) + TIME(0,0,0)</f>
        <v>52232</v>
      </c>
      <c r="C21090">
        <v>32.533699036000002</v>
      </c>
    </row>
    <row r="21091" spans="1:3" x14ac:dyDescent="0.25">
      <c r="A21091">
        <v>15737</v>
      </c>
      <c r="B21091" s="1">
        <f>DATE(2043,2,1) + TIME(0,0,0)</f>
        <v>52263</v>
      </c>
      <c r="C21091">
        <v>32.537906647</v>
      </c>
    </row>
    <row r="21092" spans="1:3" x14ac:dyDescent="0.25">
      <c r="A21092">
        <v>15765</v>
      </c>
      <c r="B21092" s="1">
        <f>DATE(2043,3,1) + TIME(0,0,0)</f>
        <v>52291</v>
      </c>
      <c r="C21092">
        <v>32.541702270999998</v>
      </c>
    </row>
    <row r="21093" spans="1:3" x14ac:dyDescent="0.25">
      <c r="A21093">
        <v>15796</v>
      </c>
      <c r="B21093" s="1">
        <f>DATE(2043,4,1) + TIME(0,0,0)</f>
        <v>52322</v>
      </c>
      <c r="C21093">
        <v>32.545898438000002</v>
      </c>
    </row>
    <row r="21094" spans="1:3" x14ac:dyDescent="0.25">
      <c r="A21094">
        <v>15826</v>
      </c>
      <c r="B21094" s="1">
        <f>DATE(2043,5,1) + TIME(0,0,0)</f>
        <v>52352</v>
      </c>
      <c r="C21094">
        <v>32.549949646000002</v>
      </c>
    </row>
    <row r="21095" spans="1:3" x14ac:dyDescent="0.25">
      <c r="A21095">
        <v>15857</v>
      </c>
      <c r="B21095" s="1">
        <f>DATE(2043,6,1) + TIME(0,0,0)</f>
        <v>52383</v>
      </c>
      <c r="C21095">
        <v>32.554134369000003</v>
      </c>
    </row>
    <row r="21096" spans="1:3" x14ac:dyDescent="0.25">
      <c r="A21096">
        <v>15887</v>
      </c>
      <c r="B21096" s="1">
        <f>DATE(2043,7,1) + TIME(0,0,0)</f>
        <v>52413</v>
      </c>
      <c r="C21096">
        <v>32.558174133000001</v>
      </c>
    </row>
    <row r="21097" spans="1:3" x14ac:dyDescent="0.25">
      <c r="A21097">
        <v>15918</v>
      </c>
      <c r="B21097" s="1">
        <f>DATE(2043,8,1) + TIME(0,0,0)</f>
        <v>52444</v>
      </c>
      <c r="C21097">
        <v>32.562347412000001</v>
      </c>
    </row>
    <row r="21098" spans="1:3" x14ac:dyDescent="0.25">
      <c r="A21098">
        <v>15949</v>
      </c>
      <c r="B21098" s="1">
        <f>DATE(2043,9,1) + TIME(0,0,0)</f>
        <v>52475</v>
      </c>
      <c r="C21098">
        <v>32.566509246999999</v>
      </c>
    </row>
    <row r="21099" spans="1:3" x14ac:dyDescent="0.25">
      <c r="A21099">
        <v>15979</v>
      </c>
      <c r="B21099" s="1">
        <f>DATE(2043,10,1) + TIME(0,0,0)</f>
        <v>52505</v>
      </c>
      <c r="C21099">
        <v>32.570533752000003</v>
      </c>
    </row>
    <row r="21100" spans="1:3" x14ac:dyDescent="0.25">
      <c r="A21100">
        <v>16010</v>
      </c>
      <c r="B21100" s="1">
        <f>DATE(2043,11,1) + TIME(0,0,0)</f>
        <v>52536</v>
      </c>
      <c r="C21100">
        <v>32.574684142999999</v>
      </c>
    </row>
    <row r="21101" spans="1:3" x14ac:dyDescent="0.25">
      <c r="A21101">
        <v>16040</v>
      </c>
      <c r="B21101" s="1">
        <f>DATE(2043,12,1) + TIME(0,0,0)</f>
        <v>52566</v>
      </c>
      <c r="C21101">
        <v>32.578697204999997</v>
      </c>
    </row>
    <row r="21102" spans="1:3" x14ac:dyDescent="0.25">
      <c r="A21102">
        <v>16071</v>
      </c>
      <c r="B21102" s="1">
        <f>DATE(2044,1,1) + TIME(0,0,0)</f>
        <v>52597</v>
      </c>
      <c r="C21102">
        <v>32.582836151000002</v>
      </c>
    </row>
    <row r="21103" spans="1:3" x14ac:dyDescent="0.25">
      <c r="A21103">
        <v>16102</v>
      </c>
      <c r="B21103" s="1">
        <f>DATE(2044,2,1) + TIME(0,0,0)</f>
        <v>52628</v>
      </c>
      <c r="C21103">
        <v>32.586967467999997</v>
      </c>
    </row>
    <row r="21104" spans="1:3" x14ac:dyDescent="0.25">
      <c r="A21104">
        <v>16131</v>
      </c>
      <c r="B21104" s="1">
        <f>DATE(2044,3,1) + TIME(0,0,0)</f>
        <v>52657</v>
      </c>
      <c r="C21104">
        <v>32.590827941999997</v>
      </c>
    </row>
    <row r="21105" spans="1:3" x14ac:dyDescent="0.25">
      <c r="A21105">
        <v>16162</v>
      </c>
      <c r="B21105" s="1">
        <f>DATE(2044,4,1) + TIME(0,0,0)</f>
        <v>52688</v>
      </c>
      <c r="C21105">
        <v>32.594947814999998</v>
      </c>
    </row>
    <row r="21106" spans="1:3" x14ac:dyDescent="0.25">
      <c r="A21106">
        <v>16192</v>
      </c>
      <c r="B21106" s="1">
        <f>DATE(2044,5,1) + TIME(0,0,0)</f>
        <v>52718</v>
      </c>
      <c r="C21106">
        <v>32.598930359000001</v>
      </c>
    </row>
    <row r="21107" spans="1:3" x14ac:dyDescent="0.25">
      <c r="A21107">
        <v>16223</v>
      </c>
      <c r="B21107" s="1">
        <f>DATE(2044,6,1) + TIME(0,0,0)</f>
        <v>52749</v>
      </c>
      <c r="C21107">
        <v>32.603038787999999</v>
      </c>
    </row>
    <row r="21108" spans="1:3" x14ac:dyDescent="0.25">
      <c r="A21108">
        <v>16253</v>
      </c>
      <c r="B21108" s="1">
        <f>DATE(2044,7,1) + TIME(0,0,0)</f>
        <v>52779</v>
      </c>
      <c r="C21108">
        <v>32.607006073000001</v>
      </c>
    </row>
    <row r="21109" spans="1:3" x14ac:dyDescent="0.25">
      <c r="A21109">
        <v>16284</v>
      </c>
      <c r="B21109" s="1">
        <f>DATE(2044,8,1) + TIME(0,0,0)</f>
        <v>52810</v>
      </c>
      <c r="C21109">
        <v>32.611103057999998</v>
      </c>
    </row>
    <row r="21110" spans="1:3" x14ac:dyDescent="0.25">
      <c r="A21110">
        <v>16315</v>
      </c>
      <c r="B21110" s="1">
        <f>DATE(2044,9,1) + TIME(0,0,0)</f>
        <v>52841</v>
      </c>
      <c r="C21110">
        <v>32.615192413000003</v>
      </c>
    </row>
    <row r="21111" spans="1:3" x14ac:dyDescent="0.25">
      <c r="A21111">
        <v>16345</v>
      </c>
      <c r="B21111" s="1">
        <f>DATE(2044,10,1) + TIME(0,0,0)</f>
        <v>52871</v>
      </c>
      <c r="C21111">
        <v>32.619144439999999</v>
      </c>
    </row>
    <row r="21112" spans="1:3" x14ac:dyDescent="0.25">
      <c r="A21112">
        <v>16376</v>
      </c>
      <c r="B21112" s="1">
        <f>DATE(2044,11,1) + TIME(0,0,0)</f>
        <v>52902</v>
      </c>
      <c r="C21112">
        <v>32.623218536000003</v>
      </c>
    </row>
    <row r="21113" spans="1:3" x14ac:dyDescent="0.25">
      <c r="A21113">
        <v>16406</v>
      </c>
      <c r="B21113" s="1">
        <f>DATE(2044,12,1) + TIME(0,0,0)</f>
        <v>52932</v>
      </c>
      <c r="C21113">
        <v>32.627159118999998</v>
      </c>
    </row>
    <row r="21114" spans="1:3" x14ac:dyDescent="0.25">
      <c r="A21114">
        <v>16437</v>
      </c>
      <c r="B21114" s="1">
        <f>DATE(2045,1,1) + TIME(0,0,0)</f>
        <v>52963</v>
      </c>
      <c r="C21114">
        <v>32.631225585999999</v>
      </c>
    </row>
    <row r="21115" spans="1:3" x14ac:dyDescent="0.25">
      <c r="A21115">
        <v>16468</v>
      </c>
      <c r="B21115" s="1">
        <f>DATE(2045,2,1) + TIME(0,0,0)</f>
        <v>52994</v>
      </c>
      <c r="C21115">
        <v>32.635280608999999</v>
      </c>
    </row>
    <row r="21116" spans="1:3" x14ac:dyDescent="0.25">
      <c r="A21116">
        <v>16496</v>
      </c>
      <c r="B21116" s="1">
        <f>DATE(2045,3,1) + TIME(0,0,0)</f>
        <v>53022</v>
      </c>
      <c r="C21116">
        <v>32.638942718999999</v>
      </c>
    </row>
    <row r="21117" spans="1:3" x14ac:dyDescent="0.25">
      <c r="A21117">
        <v>16527</v>
      </c>
      <c r="B21117" s="1">
        <f>DATE(2045,4,1) + TIME(0,0,0)</f>
        <v>53053</v>
      </c>
      <c r="C21117">
        <v>32.642990112</v>
      </c>
    </row>
    <row r="21118" spans="1:3" x14ac:dyDescent="0.25">
      <c r="A21118">
        <v>16557</v>
      </c>
      <c r="B21118" s="1">
        <f>DATE(2045,5,1) + TIME(0,0,0)</f>
        <v>53083</v>
      </c>
      <c r="C21118">
        <v>32.646900176999999</v>
      </c>
    </row>
    <row r="21119" spans="1:3" x14ac:dyDescent="0.25">
      <c r="A21119">
        <v>16588</v>
      </c>
      <c r="B21119" s="1">
        <f>DATE(2045,6,1) + TIME(0,0,0)</f>
        <v>53114</v>
      </c>
      <c r="C21119">
        <v>32.650932312000002</v>
      </c>
    </row>
    <row r="21120" spans="1:3" x14ac:dyDescent="0.25">
      <c r="A21120">
        <v>16618</v>
      </c>
      <c r="B21120" s="1">
        <f>DATE(2045,7,1) + TIME(0,0,0)</f>
        <v>53144</v>
      </c>
      <c r="C21120">
        <v>32.654830933</v>
      </c>
    </row>
    <row r="21121" spans="1:3" x14ac:dyDescent="0.25">
      <c r="A21121">
        <v>16649</v>
      </c>
      <c r="B21121" s="1">
        <f>DATE(2045,8,1) + TIME(0,0,0)</f>
        <v>53175</v>
      </c>
      <c r="C21121">
        <v>32.658855438000003</v>
      </c>
    </row>
    <row r="21122" spans="1:3" x14ac:dyDescent="0.25">
      <c r="A21122">
        <v>16680</v>
      </c>
      <c r="B21122" s="1">
        <f>DATE(2045,9,1) + TIME(0,0,0)</f>
        <v>53206</v>
      </c>
      <c r="C21122">
        <v>32.662872313999998</v>
      </c>
    </row>
    <row r="21123" spans="1:3" x14ac:dyDescent="0.25">
      <c r="A21123">
        <v>16710</v>
      </c>
      <c r="B21123" s="1">
        <f>DATE(2045,10,1) + TIME(0,0,0)</f>
        <v>53236</v>
      </c>
      <c r="C21123">
        <v>32.666751861999998</v>
      </c>
    </row>
    <row r="21124" spans="1:3" x14ac:dyDescent="0.25">
      <c r="A21124">
        <v>16741</v>
      </c>
      <c r="B21124" s="1">
        <f>DATE(2045,11,1) + TIME(0,0,0)</f>
        <v>53267</v>
      </c>
      <c r="C21124">
        <v>32.670757293999998</v>
      </c>
    </row>
    <row r="21125" spans="1:3" x14ac:dyDescent="0.25">
      <c r="A21125">
        <v>16771</v>
      </c>
      <c r="B21125" s="1">
        <f>DATE(2045,12,1) + TIME(0,0,0)</f>
        <v>53297</v>
      </c>
      <c r="C21125">
        <v>32.674625397</v>
      </c>
    </row>
    <row r="21126" spans="1:3" x14ac:dyDescent="0.25">
      <c r="A21126">
        <v>16802</v>
      </c>
      <c r="B21126" s="1">
        <f>DATE(2046,1,1) + TIME(0,0,0)</f>
        <v>53328</v>
      </c>
      <c r="C21126">
        <v>32.678615569999998</v>
      </c>
    </row>
    <row r="21127" spans="1:3" x14ac:dyDescent="0.25">
      <c r="A21127">
        <v>16833</v>
      </c>
      <c r="B21127" s="1">
        <f>DATE(2046,2,1) + TIME(0,0,0)</f>
        <v>53359</v>
      </c>
      <c r="C21127">
        <v>32.682601929</v>
      </c>
    </row>
    <row r="21128" spans="1:3" x14ac:dyDescent="0.25">
      <c r="A21128">
        <v>16861</v>
      </c>
      <c r="B21128" s="1">
        <f>DATE(2046,3,1) + TIME(0,0,0)</f>
        <v>53387</v>
      </c>
      <c r="C21128">
        <v>32.686199188000003</v>
      </c>
    </row>
    <row r="21129" spans="1:3" x14ac:dyDescent="0.25">
      <c r="A21129">
        <v>16892</v>
      </c>
      <c r="B21129" s="1">
        <f>DATE(2046,4,1) + TIME(0,0,0)</f>
        <v>53418</v>
      </c>
      <c r="C21129">
        <v>32.690174102999997</v>
      </c>
    </row>
    <row r="21130" spans="1:3" x14ac:dyDescent="0.25">
      <c r="A21130">
        <v>16922</v>
      </c>
      <c r="B21130" s="1">
        <f>DATE(2046,5,1) + TIME(0,0,0)</f>
        <v>53448</v>
      </c>
      <c r="C21130">
        <v>32.694015503000003</v>
      </c>
    </row>
    <row r="21131" spans="1:3" x14ac:dyDescent="0.25">
      <c r="A21131">
        <v>16953</v>
      </c>
      <c r="B21131" s="1">
        <f>DATE(2046,6,1) + TIME(0,0,0)</f>
        <v>53479</v>
      </c>
      <c r="C21131">
        <v>32.697975159000002</v>
      </c>
    </row>
    <row r="21132" spans="1:3" x14ac:dyDescent="0.25">
      <c r="A21132">
        <v>16983</v>
      </c>
      <c r="B21132" s="1">
        <f>DATE(2046,7,1) + TIME(0,0,0)</f>
        <v>53509</v>
      </c>
      <c r="C21132">
        <v>32.701805114999999</v>
      </c>
    </row>
    <row r="21133" spans="1:3" x14ac:dyDescent="0.25">
      <c r="A21133">
        <v>17014</v>
      </c>
      <c r="B21133" s="1">
        <f>DATE(2046,8,1) + TIME(0,0,0)</f>
        <v>53540</v>
      </c>
      <c r="C21133">
        <v>32.705757140999999</v>
      </c>
    </row>
    <row r="21134" spans="1:3" x14ac:dyDescent="0.25">
      <c r="A21134">
        <v>17045</v>
      </c>
      <c r="B21134" s="1">
        <f>DATE(2046,9,1) + TIME(0,0,0)</f>
        <v>53571</v>
      </c>
      <c r="C21134">
        <v>32.709701537999997</v>
      </c>
    </row>
    <row r="21135" spans="1:3" x14ac:dyDescent="0.25">
      <c r="A21135">
        <v>17075</v>
      </c>
      <c r="B21135" s="1">
        <f>DATE(2046,10,1) + TIME(0,0,0)</f>
        <v>53601</v>
      </c>
      <c r="C21135">
        <v>32.713512420999997</v>
      </c>
    </row>
    <row r="21136" spans="1:3" x14ac:dyDescent="0.25">
      <c r="A21136">
        <v>17106</v>
      </c>
      <c r="B21136" s="1">
        <f>DATE(2046,11,1) + TIME(0,0,0)</f>
        <v>53632</v>
      </c>
      <c r="C21136">
        <v>32.717445374</v>
      </c>
    </row>
    <row r="21137" spans="1:3" x14ac:dyDescent="0.25">
      <c r="A21137">
        <v>17136</v>
      </c>
      <c r="B21137" s="1">
        <f>DATE(2046,12,1) + TIME(0,0,0)</f>
        <v>53662</v>
      </c>
      <c r="C21137">
        <v>32.721248627000001</v>
      </c>
    </row>
    <row r="21138" spans="1:3" x14ac:dyDescent="0.25">
      <c r="A21138">
        <v>17167</v>
      </c>
      <c r="B21138" s="1">
        <f>DATE(2047,1,1) + TIME(0,0,0)</f>
        <v>53693</v>
      </c>
      <c r="C21138">
        <v>32.725170134999999</v>
      </c>
    </row>
    <row r="21139" spans="1:3" x14ac:dyDescent="0.25">
      <c r="A21139">
        <v>17198</v>
      </c>
      <c r="B21139" s="1">
        <f>DATE(2047,2,1) + TIME(0,0,0)</f>
        <v>53724</v>
      </c>
      <c r="C21139">
        <v>32.729084014999998</v>
      </c>
    </row>
    <row r="21140" spans="1:3" x14ac:dyDescent="0.25">
      <c r="A21140">
        <v>17226</v>
      </c>
      <c r="B21140" s="1">
        <f>DATE(2047,3,1) + TIME(0,0,0)</f>
        <v>53752</v>
      </c>
      <c r="C21140">
        <v>32.732616425000003</v>
      </c>
    </row>
    <row r="21141" spans="1:3" x14ac:dyDescent="0.25">
      <c r="A21141">
        <v>17257</v>
      </c>
      <c r="B21141" s="1">
        <f>DATE(2047,4,1) + TIME(0,0,0)</f>
        <v>53783</v>
      </c>
      <c r="C21141">
        <v>32.736522675000003</v>
      </c>
    </row>
    <row r="21142" spans="1:3" x14ac:dyDescent="0.25">
      <c r="A21142">
        <v>17287</v>
      </c>
      <c r="B21142" s="1">
        <f>DATE(2047,5,1) + TIME(0,0,0)</f>
        <v>53813</v>
      </c>
      <c r="C21142">
        <v>32.740295410000002</v>
      </c>
    </row>
    <row r="21143" spans="1:3" x14ac:dyDescent="0.25">
      <c r="A21143">
        <v>17318</v>
      </c>
      <c r="B21143" s="1">
        <f>DATE(2047,6,1) + TIME(0,0,0)</f>
        <v>53844</v>
      </c>
      <c r="C21143">
        <v>32.744186401</v>
      </c>
    </row>
    <row r="21144" spans="1:3" x14ac:dyDescent="0.25">
      <c r="A21144">
        <v>17348</v>
      </c>
      <c r="B21144" s="1">
        <f>DATE(2047,7,1) + TIME(0,0,0)</f>
        <v>53874</v>
      </c>
      <c r="C21144">
        <v>32.747947693</v>
      </c>
    </row>
    <row r="21145" spans="1:3" x14ac:dyDescent="0.25">
      <c r="A21145">
        <v>17379</v>
      </c>
      <c r="B21145" s="1">
        <f>DATE(2047,8,1) + TIME(0,0,0)</f>
        <v>53905</v>
      </c>
      <c r="C21145">
        <v>32.751831054999997</v>
      </c>
    </row>
    <row r="21146" spans="1:3" x14ac:dyDescent="0.25">
      <c r="A21146">
        <v>17410</v>
      </c>
      <c r="B21146" s="1">
        <f>DATE(2047,9,1) + TIME(0,0,0)</f>
        <v>53936</v>
      </c>
      <c r="C21146">
        <v>32.755702972000002</v>
      </c>
    </row>
    <row r="21147" spans="1:3" x14ac:dyDescent="0.25">
      <c r="A21147">
        <v>17440</v>
      </c>
      <c r="B21147" s="1">
        <f>DATE(2047,10,1) + TIME(0,0,0)</f>
        <v>53966</v>
      </c>
      <c r="C21147">
        <v>32.759449005</v>
      </c>
    </row>
    <row r="21148" spans="1:3" x14ac:dyDescent="0.25">
      <c r="A21148">
        <v>17471</v>
      </c>
      <c r="B21148" s="1">
        <f>DATE(2047,11,1) + TIME(0,0,0)</f>
        <v>53997</v>
      </c>
      <c r="C21148">
        <v>32.763313293000003</v>
      </c>
    </row>
    <row r="21149" spans="1:3" x14ac:dyDescent="0.25">
      <c r="A21149">
        <v>17501</v>
      </c>
      <c r="B21149" s="1">
        <f>DATE(2047,12,1) + TIME(0,0,0)</f>
        <v>54027</v>
      </c>
      <c r="C21149">
        <v>32.767047882</v>
      </c>
    </row>
    <row r="21150" spans="1:3" x14ac:dyDescent="0.25">
      <c r="A21150">
        <v>17532</v>
      </c>
      <c r="B21150" s="1">
        <f>DATE(2048,1,1) + TIME(0,0,0)</f>
        <v>54058</v>
      </c>
      <c r="C21150">
        <v>32.770900726000001</v>
      </c>
    </row>
    <row r="21151" spans="1:3" x14ac:dyDescent="0.25">
      <c r="A21151">
        <v>17563</v>
      </c>
      <c r="B21151" s="1">
        <f>DATE(2048,2,1) + TIME(0,0,0)</f>
        <v>54089</v>
      </c>
      <c r="C21151">
        <v>32.774745940999999</v>
      </c>
    </row>
    <row r="21152" spans="1:3" x14ac:dyDescent="0.25">
      <c r="A21152">
        <v>17592</v>
      </c>
      <c r="B21152" s="1">
        <f>DATE(2048,3,1) + TIME(0,0,0)</f>
        <v>54118</v>
      </c>
      <c r="C21152">
        <v>32.778339385999999</v>
      </c>
    </row>
    <row r="21153" spans="1:3" x14ac:dyDescent="0.25">
      <c r="A21153">
        <v>17623</v>
      </c>
      <c r="B21153" s="1">
        <f>DATE(2048,4,1) + TIME(0,0,0)</f>
        <v>54149</v>
      </c>
      <c r="C21153">
        <v>32.782176970999998</v>
      </c>
    </row>
    <row r="21154" spans="1:3" x14ac:dyDescent="0.25">
      <c r="A21154">
        <v>17653</v>
      </c>
      <c r="B21154" s="1">
        <f>DATE(2048,5,1) + TIME(0,0,0)</f>
        <v>54179</v>
      </c>
      <c r="C21154">
        <v>32.785881042</v>
      </c>
    </row>
    <row r="21155" spans="1:3" x14ac:dyDescent="0.25">
      <c r="A21155">
        <v>17684</v>
      </c>
      <c r="B21155" s="1">
        <f>DATE(2048,6,1) + TIME(0,0,0)</f>
        <v>54210</v>
      </c>
      <c r="C21155">
        <v>32.789707184000001</v>
      </c>
    </row>
    <row r="21156" spans="1:3" x14ac:dyDescent="0.25">
      <c r="A21156">
        <v>17714</v>
      </c>
      <c r="B21156" s="1">
        <f>DATE(2048,7,1) + TIME(0,0,0)</f>
        <v>54240</v>
      </c>
      <c r="C21156">
        <v>32.793403625000003</v>
      </c>
    </row>
    <row r="21157" spans="1:3" x14ac:dyDescent="0.25">
      <c r="A21157">
        <v>17745</v>
      </c>
      <c r="B21157" s="1">
        <f>DATE(2048,8,1) + TIME(0,0,0)</f>
        <v>54271</v>
      </c>
      <c r="C21157">
        <v>32.797214508000003</v>
      </c>
    </row>
    <row r="21158" spans="1:3" x14ac:dyDescent="0.25">
      <c r="A21158">
        <v>17776</v>
      </c>
      <c r="B21158" s="1">
        <f>DATE(2048,9,1) + TIME(0,0,0)</f>
        <v>54302</v>
      </c>
      <c r="C21158">
        <v>32.801021575999997</v>
      </c>
    </row>
    <row r="21159" spans="1:3" x14ac:dyDescent="0.25">
      <c r="A21159">
        <v>17806</v>
      </c>
      <c r="B21159" s="1">
        <f>DATE(2048,10,1) + TIME(0,0,0)</f>
        <v>54332</v>
      </c>
      <c r="C21159">
        <v>32.804702759000001</v>
      </c>
    </row>
    <row r="21160" spans="1:3" x14ac:dyDescent="0.25">
      <c r="A21160">
        <v>17837</v>
      </c>
      <c r="B21160" s="1">
        <f>DATE(2048,11,1) + TIME(0,0,0)</f>
        <v>54363</v>
      </c>
      <c r="C21160">
        <v>32.808498383</v>
      </c>
    </row>
    <row r="21161" spans="1:3" x14ac:dyDescent="0.25">
      <c r="A21161">
        <v>17867</v>
      </c>
      <c r="B21161" s="1">
        <f>DATE(2048,12,1) + TIME(0,0,0)</f>
        <v>54393</v>
      </c>
      <c r="C21161">
        <v>32.812168120999999</v>
      </c>
    </row>
    <row r="21162" spans="1:3" x14ac:dyDescent="0.25">
      <c r="A21162">
        <v>17898</v>
      </c>
      <c r="B21162" s="1">
        <f>DATE(2049,1,1) + TIME(0,0,0)</f>
        <v>54424</v>
      </c>
      <c r="C21162">
        <v>32.815952301000003</v>
      </c>
    </row>
    <row r="21163" spans="1:3" x14ac:dyDescent="0.25">
      <c r="A21163">
        <v>17929</v>
      </c>
      <c r="B21163" s="1">
        <f>DATE(2049,2,1) + TIME(0,0,0)</f>
        <v>54455</v>
      </c>
      <c r="C21163">
        <v>32.819732666</v>
      </c>
    </row>
    <row r="21164" spans="1:3" x14ac:dyDescent="0.25">
      <c r="A21164">
        <v>17957</v>
      </c>
      <c r="B21164" s="1">
        <f>DATE(2049,3,1) + TIME(0,0,0)</f>
        <v>54483</v>
      </c>
      <c r="C21164">
        <v>32.823139191000003</v>
      </c>
    </row>
    <row r="21165" spans="1:3" x14ac:dyDescent="0.25">
      <c r="A21165">
        <v>17988</v>
      </c>
      <c r="B21165" s="1">
        <f>DATE(2049,4,1) + TIME(0,0,0)</f>
        <v>54514</v>
      </c>
      <c r="C21165">
        <v>32.826908111999998</v>
      </c>
    </row>
    <row r="21166" spans="1:3" x14ac:dyDescent="0.25">
      <c r="A21166">
        <v>18018</v>
      </c>
      <c r="B21166" s="1">
        <f>DATE(2049,5,1) + TIME(0,0,0)</f>
        <v>54544</v>
      </c>
      <c r="C21166">
        <v>32.830551147000001</v>
      </c>
    </row>
    <row r="21167" spans="1:3" x14ac:dyDescent="0.25">
      <c r="A21167">
        <v>18049</v>
      </c>
      <c r="B21167" s="1">
        <f>DATE(2049,6,1) + TIME(0,0,0)</f>
        <v>54575</v>
      </c>
      <c r="C21167">
        <v>32.834308624000002</v>
      </c>
    </row>
    <row r="21168" spans="1:3" x14ac:dyDescent="0.25">
      <c r="A21168">
        <v>18079</v>
      </c>
      <c r="B21168" s="1">
        <f>DATE(2049,7,1) + TIME(0,0,0)</f>
        <v>54605</v>
      </c>
      <c r="C21168">
        <v>32.837940216</v>
      </c>
    </row>
    <row r="21169" spans="1:3" x14ac:dyDescent="0.25">
      <c r="A21169">
        <v>18110</v>
      </c>
      <c r="B21169" s="1">
        <f>DATE(2049,8,1) + TIME(0,0,0)</f>
        <v>54636</v>
      </c>
      <c r="C21169">
        <v>32.841686248999999</v>
      </c>
    </row>
    <row r="21170" spans="1:3" x14ac:dyDescent="0.25">
      <c r="A21170">
        <v>18141</v>
      </c>
      <c r="B21170" s="1">
        <f>DATE(2049,9,1) + TIME(0,0,0)</f>
        <v>54667</v>
      </c>
      <c r="C21170">
        <v>32.845428466999998</v>
      </c>
    </row>
    <row r="21171" spans="1:3" x14ac:dyDescent="0.25">
      <c r="A21171">
        <v>18171</v>
      </c>
      <c r="B21171" s="1">
        <f>DATE(2049,10,1) + TIME(0,0,0)</f>
        <v>54697</v>
      </c>
      <c r="C21171">
        <v>32.849044800000001</v>
      </c>
    </row>
    <row r="21172" spans="1:3" x14ac:dyDescent="0.25">
      <c r="A21172">
        <v>18202</v>
      </c>
      <c r="B21172" s="1">
        <f>DATE(2049,11,1) + TIME(0,0,0)</f>
        <v>54728</v>
      </c>
      <c r="C21172">
        <v>32.852775573999999</v>
      </c>
    </row>
    <row r="21173" spans="1:3" x14ac:dyDescent="0.25">
      <c r="A21173">
        <v>18232</v>
      </c>
      <c r="B21173" s="1">
        <f>DATE(2049,12,1) + TIME(0,0,0)</f>
        <v>54758</v>
      </c>
      <c r="C21173">
        <v>32.856380463000001</v>
      </c>
    </row>
    <row r="21174" spans="1:3" x14ac:dyDescent="0.25">
      <c r="A21174">
        <v>18263</v>
      </c>
      <c r="B21174" s="1">
        <f>DATE(2050,1,1) + TIME(0,0,0)</f>
        <v>54789</v>
      </c>
      <c r="C21174">
        <v>32.860099792</v>
      </c>
    </row>
    <row r="21176" spans="1:3" x14ac:dyDescent="0.25">
      <c r="A21176" t="s">
        <v>38</v>
      </c>
    </row>
    <row r="21178" spans="1:3" x14ac:dyDescent="0.25">
      <c r="A21178" t="s">
        <v>1</v>
      </c>
      <c r="B21178" t="s">
        <v>2</v>
      </c>
      <c r="C21178" t="s">
        <v>3</v>
      </c>
    </row>
    <row r="21179" spans="1:3" x14ac:dyDescent="0.25">
      <c r="A21179">
        <v>0</v>
      </c>
      <c r="B21179" s="1">
        <f>DATE(2000,1,1) + TIME(0,0,0)</f>
        <v>36526</v>
      </c>
      <c r="C21179">
        <v>0</v>
      </c>
    </row>
    <row r="21180" spans="1:3" x14ac:dyDescent="0.25">
      <c r="A21180">
        <v>31</v>
      </c>
      <c r="B21180" s="1">
        <f>DATE(2000,2,1) + TIME(0,0,0)</f>
        <v>36557</v>
      </c>
      <c r="C21180">
        <v>4.3562688828000002</v>
      </c>
    </row>
    <row r="21181" spans="1:3" x14ac:dyDescent="0.25">
      <c r="A21181">
        <v>60</v>
      </c>
      <c r="B21181" s="1">
        <f>DATE(2000,3,1) + TIME(0,0,0)</f>
        <v>36586</v>
      </c>
      <c r="C21181">
        <v>8.5155553818000005</v>
      </c>
    </row>
    <row r="21182" spans="1:3" x14ac:dyDescent="0.25">
      <c r="A21182">
        <v>91</v>
      </c>
      <c r="B21182" s="1">
        <f>DATE(2000,4,1) + TIME(0,0,0)</f>
        <v>36617</v>
      </c>
      <c r="C21182">
        <v>11.651114464000001</v>
      </c>
    </row>
    <row r="21183" spans="1:3" x14ac:dyDescent="0.25">
      <c r="A21183">
        <v>121</v>
      </c>
      <c r="B21183" s="1">
        <f>DATE(2000,5,1) + TIME(0,0,0)</f>
        <v>36647</v>
      </c>
      <c r="C21183">
        <v>14.061654090999999</v>
      </c>
    </row>
    <row r="21184" spans="1:3" x14ac:dyDescent="0.25">
      <c r="A21184">
        <v>152</v>
      </c>
      <c r="B21184" s="1">
        <f>DATE(2000,6,1) + TIME(0,0,0)</f>
        <v>36678</v>
      </c>
      <c r="C21184">
        <v>16.365509032999999</v>
      </c>
    </row>
    <row r="21185" spans="1:3" x14ac:dyDescent="0.25">
      <c r="A21185">
        <v>182</v>
      </c>
      <c r="B21185" s="1">
        <f>DATE(2000,7,1) + TIME(0,0,0)</f>
        <v>36708</v>
      </c>
      <c r="C21185">
        <v>18.378955841</v>
      </c>
    </row>
    <row r="21186" spans="1:3" x14ac:dyDescent="0.25">
      <c r="A21186">
        <v>213</v>
      </c>
      <c r="B21186" s="1">
        <f>DATE(2000,8,1) + TIME(0,0,0)</f>
        <v>36739</v>
      </c>
      <c r="C21186">
        <v>19.951932907</v>
      </c>
    </row>
    <row r="21187" spans="1:3" x14ac:dyDescent="0.25">
      <c r="A21187">
        <v>244</v>
      </c>
      <c r="B21187" s="1">
        <f>DATE(2000,9,1) + TIME(0,0,0)</f>
        <v>36770</v>
      </c>
      <c r="C21187">
        <v>21.191770554000001</v>
      </c>
    </row>
    <row r="21188" spans="1:3" x14ac:dyDescent="0.25">
      <c r="A21188">
        <v>274</v>
      </c>
      <c r="B21188" s="1">
        <f>DATE(2000,10,1) + TIME(0,0,0)</f>
        <v>36800</v>
      </c>
      <c r="C21188">
        <v>22.220535278</v>
      </c>
    </row>
    <row r="21189" spans="1:3" x14ac:dyDescent="0.25">
      <c r="A21189">
        <v>305</v>
      </c>
      <c r="B21189" s="1">
        <f>DATE(2000,11,1) + TIME(0,0,0)</f>
        <v>36831</v>
      </c>
      <c r="C21189">
        <v>23.152912140000002</v>
      </c>
    </row>
    <row r="21190" spans="1:3" x14ac:dyDescent="0.25">
      <c r="A21190">
        <v>335</v>
      </c>
      <c r="B21190" s="1">
        <f>DATE(2000,12,1) + TIME(0,0,0)</f>
        <v>36861</v>
      </c>
      <c r="C21190">
        <v>23.906215668000002</v>
      </c>
    </row>
    <row r="21191" spans="1:3" x14ac:dyDescent="0.25">
      <c r="A21191">
        <v>366</v>
      </c>
      <c r="B21191" s="1">
        <f>DATE(2001,1,1) + TIME(0,0,0)</f>
        <v>36892</v>
      </c>
      <c r="C21191">
        <v>24.578186035000002</v>
      </c>
    </row>
    <row r="21192" spans="1:3" x14ac:dyDescent="0.25">
      <c r="A21192">
        <v>397</v>
      </c>
      <c r="B21192" s="1">
        <f>DATE(2001,2,1) + TIME(0,0,0)</f>
        <v>36923</v>
      </c>
      <c r="C21192">
        <v>25.197502136000001</v>
      </c>
    </row>
    <row r="21193" spans="1:3" x14ac:dyDescent="0.25">
      <c r="A21193">
        <v>425</v>
      </c>
      <c r="B21193" s="1">
        <f>DATE(2001,3,1) + TIME(0,0,0)</f>
        <v>36951</v>
      </c>
      <c r="C21193">
        <v>25.715080261000001</v>
      </c>
    </row>
    <row r="21194" spans="1:3" x14ac:dyDescent="0.25">
      <c r="A21194">
        <v>456</v>
      </c>
      <c r="B21194" s="1">
        <f>DATE(2001,4,1) + TIME(0,0,0)</f>
        <v>36982</v>
      </c>
      <c r="C21194">
        <v>26.237428664999999</v>
      </c>
    </row>
    <row r="21195" spans="1:3" x14ac:dyDescent="0.25">
      <c r="A21195">
        <v>486</v>
      </c>
      <c r="B21195" s="1">
        <f>DATE(2001,5,1) + TIME(0,0,0)</f>
        <v>37012</v>
      </c>
      <c r="C21195">
        <v>26.682758330999999</v>
      </c>
    </row>
    <row r="21196" spans="1:3" x14ac:dyDescent="0.25">
      <c r="A21196">
        <v>517</v>
      </c>
      <c r="B21196" s="1">
        <f>DATE(2001,6,1) + TIME(0,0,0)</f>
        <v>37043</v>
      </c>
      <c r="C21196">
        <v>27.080162047999998</v>
      </c>
    </row>
    <row r="21197" spans="1:3" x14ac:dyDescent="0.25">
      <c r="A21197">
        <v>547</v>
      </c>
      <c r="B21197" s="1">
        <f>DATE(2001,7,1) + TIME(0,0,0)</f>
        <v>37073</v>
      </c>
      <c r="C21197">
        <v>27.409587859999998</v>
      </c>
    </row>
    <row r="21198" spans="1:3" x14ac:dyDescent="0.25">
      <c r="A21198">
        <v>578</v>
      </c>
      <c r="B21198" s="1">
        <f>DATE(2001,8,1) + TIME(0,0,0)</f>
        <v>37104</v>
      </c>
      <c r="C21198">
        <v>27.697938918999998</v>
      </c>
    </row>
    <row r="21199" spans="1:3" x14ac:dyDescent="0.25">
      <c r="A21199">
        <v>609</v>
      </c>
      <c r="B21199" s="1">
        <f>DATE(2001,9,1) + TIME(0,0,0)</f>
        <v>37135</v>
      </c>
      <c r="C21199">
        <v>27.939163208</v>
      </c>
    </row>
    <row r="21200" spans="1:3" x14ac:dyDescent="0.25">
      <c r="A21200">
        <v>639</v>
      </c>
      <c r="B21200" s="1">
        <f>DATE(2001,10,1) + TIME(0,0,0)</f>
        <v>37165</v>
      </c>
      <c r="C21200">
        <v>28.136533737000001</v>
      </c>
    </row>
    <row r="21201" spans="1:3" x14ac:dyDescent="0.25">
      <c r="A21201">
        <v>670</v>
      </c>
      <c r="B21201" s="1">
        <f>DATE(2001,11,1) + TIME(0,0,0)</f>
        <v>37196</v>
      </c>
      <c r="C21201">
        <v>28.310758590999999</v>
      </c>
    </row>
    <row r="21202" spans="1:3" x14ac:dyDescent="0.25">
      <c r="A21202">
        <v>700</v>
      </c>
      <c r="B21202" s="1">
        <f>DATE(2001,12,1) + TIME(0,0,0)</f>
        <v>37226</v>
      </c>
      <c r="C21202">
        <v>28.456451416</v>
      </c>
    </row>
    <row r="21203" spans="1:3" x14ac:dyDescent="0.25">
      <c r="A21203">
        <v>731</v>
      </c>
      <c r="B21203" s="1">
        <f>DATE(2002,1,1) + TIME(0,0,0)</f>
        <v>37257</v>
      </c>
      <c r="C21203">
        <v>28.587078093999999</v>
      </c>
    </row>
    <row r="21204" spans="1:3" x14ac:dyDescent="0.25">
      <c r="A21204">
        <v>762</v>
      </c>
      <c r="B21204" s="1">
        <f>DATE(2002,2,1) + TIME(0,0,0)</f>
        <v>37288</v>
      </c>
      <c r="C21204">
        <v>28.700948714999999</v>
      </c>
    </row>
    <row r="21205" spans="1:3" x14ac:dyDescent="0.25">
      <c r="A21205">
        <v>790</v>
      </c>
      <c r="B21205" s="1">
        <f>DATE(2002,3,1) + TIME(0,0,0)</f>
        <v>37316</v>
      </c>
      <c r="C21205">
        <v>28.793474196999998</v>
      </c>
    </row>
    <row r="21206" spans="1:3" x14ac:dyDescent="0.25">
      <c r="A21206">
        <v>821</v>
      </c>
      <c r="B21206" s="1">
        <f>DATE(2002,4,1) + TIME(0,0,0)</f>
        <v>37347</v>
      </c>
      <c r="C21206">
        <v>28.885215759000001</v>
      </c>
    </row>
    <row r="21207" spans="1:3" x14ac:dyDescent="0.25">
      <c r="A21207">
        <v>851</v>
      </c>
      <c r="B21207" s="1">
        <f>DATE(2002,5,1) + TIME(0,0,0)</f>
        <v>37377</v>
      </c>
      <c r="C21207">
        <v>28.965698241999998</v>
      </c>
    </row>
    <row r="21208" spans="1:3" x14ac:dyDescent="0.25">
      <c r="A21208">
        <v>882</v>
      </c>
      <c r="B21208" s="1">
        <f>DATE(2002,6,1) + TIME(0,0,0)</f>
        <v>37408</v>
      </c>
      <c r="C21208">
        <v>29.043243407999999</v>
      </c>
    </row>
    <row r="21209" spans="1:3" x14ac:dyDescent="0.25">
      <c r="A21209">
        <v>912</v>
      </c>
      <c r="B21209" s="1">
        <f>DATE(2002,7,1) + TIME(0,0,0)</f>
        <v>37438</v>
      </c>
      <c r="C21209">
        <v>29.113195419</v>
      </c>
    </row>
    <row r="21210" spans="1:3" x14ac:dyDescent="0.25">
      <c r="A21210">
        <v>943</v>
      </c>
      <c r="B21210" s="1">
        <f>DATE(2002,8,1) + TIME(0,0,0)</f>
        <v>37469</v>
      </c>
      <c r="C21210">
        <v>29.180528640999999</v>
      </c>
    </row>
    <row r="21211" spans="1:3" x14ac:dyDescent="0.25">
      <c r="A21211">
        <v>974</v>
      </c>
      <c r="B21211" s="1">
        <f>DATE(2002,9,1) + TIME(0,0,0)</f>
        <v>37500</v>
      </c>
      <c r="C21211">
        <v>29.243257523</v>
      </c>
    </row>
    <row r="21212" spans="1:3" x14ac:dyDescent="0.25">
      <c r="A21212">
        <v>1004</v>
      </c>
      <c r="B21212" s="1">
        <f>DATE(2002,10,1) + TIME(0,0,0)</f>
        <v>37530</v>
      </c>
      <c r="C21212">
        <v>29.300380706999999</v>
      </c>
    </row>
    <row r="21213" spans="1:3" x14ac:dyDescent="0.25">
      <c r="A21213">
        <v>1035</v>
      </c>
      <c r="B21213" s="1">
        <f>DATE(2002,11,1) + TIME(0,0,0)</f>
        <v>37561</v>
      </c>
      <c r="C21213">
        <v>29.356336593999998</v>
      </c>
    </row>
    <row r="21214" spans="1:3" x14ac:dyDescent="0.25">
      <c r="A21214">
        <v>1065</v>
      </c>
      <c r="B21214" s="1">
        <f>DATE(2002,12,1) + TIME(0,0,0)</f>
        <v>37591</v>
      </c>
      <c r="C21214">
        <v>29.407922745</v>
      </c>
    </row>
    <row r="21215" spans="1:3" x14ac:dyDescent="0.25">
      <c r="A21215">
        <v>1096</v>
      </c>
      <c r="B21215" s="1">
        <f>DATE(2003,1,1) + TIME(0,0,0)</f>
        <v>37622</v>
      </c>
      <c r="C21215">
        <v>29.458665847999999</v>
      </c>
    </row>
    <row r="21216" spans="1:3" x14ac:dyDescent="0.25">
      <c r="A21216">
        <v>1127</v>
      </c>
      <c r="B21216" s="1">
        <f>DATE(2003,2,1) + TIME(0,0,0)</f>
        <v>37653</v>
      </c>
      <c r="C21216">
        <v>29.506763458000002</v>
      </c>
    </row>
    <row r="21217" spans="1:3" x14ac:dyDescent="0.25">
      <c r="A21217">
        <v>1155</v>
      </c>
      <c r="B21217" s="1">
        <f>DATE(2003,3,1) + TIME(0,0,0)</f>
        <v>37681</v>
      </c>
      <c r="C21217">
        <v>29.548007965</v>
      </c>
    </row>
    <row r="21218" spans="1:3" x14ac:dyDescent="0.25">
      <c r="A21218">
        <v>1186</v>
      </c>
      <c r="B21218" s="1">
        <f>DATE(2003,4,1) + TIME(0,0,0)</f>
        <v>37712</v>
      </c>
      <c r="C21218">
        <v>29.590908051</v>
      </c>
    </row>
    <row r="21219" spans="1:3" x14ac:dyDescent="0.25">
      <c r="A21219">
        <v>1216</v>
      </c>
      <c r="B21219" s="1">
        <f>DATE(2003,5,1) + TIME(0,0,0)</f>
        <v>37742</v>
      </c>
      <c r="C21219">
        <v>29.629741669000001</v>
      </c>
    </row>
    <row r="21220" spans="1:3" x14ac:dyDescent="0.25">
      <c r="A21220">
        <v>1247</v>
      </c>
      <c r="B21220" s="1">
        <f>DATE(2003,6,1) + TIME(0,0,0)</f>
        <v>37773</v>
      </c>
      <c r="C21220">
        <v>29.667261123999999</v>
      </c>
    </row>
    <row r="21221" spans="1:3" x14ac:dyDescent="0.25">
      <c r="A21221">
        <v>1277</v>
      </c>
      <c r="B21221" s="1">
        <f>DATE(2003,7,1) + TIME(0,0,0)</f>
        <v>37803</v>
      </c>
      <c r="C21221">
        <v>29.701103209999999</v>
      </c>
    </row>
    <row r="21222" spans="1:3" x14ac:dyDescent="0.25">
      <c r="A21222">
        <v>1308</v>
      </c>
      <c r="B21222" s="1">
        <f>DATE(2003,8,1) + TIME(0,0,0)</f>
        <v>37834</v>
      </c>
      <c r="C21222">
        <v>29.733634948999999</v>
      </c>
    </row>
    <row r="21223" spans="1:3" x14ac:dyDescent="0.25">
      <c r="A21223">
        <v>1339</v>
      </c>
      <c r="B21223" s="1">
        <f>DATE(2003,9,1) + TIME(0,0,0)</f>
        <v>37865</v>
      </c>
      <c r="C21223">
        <v>29.764726638999999</v>
      </c>
    </row>
    <row r="21224" spans="1:3" x14ac:dyDescent="0.25">
      <c r="A21224">
        <v>1369</v>
      </c>
      <c r="B21224" s="1">
        <f>DATE(2003,10,1) + TIME(0,0,0)</f>
        <v>37895</v>
      </c>
      <c r="C21224">
        <v>29.793437957999998</v>
      </c>
    </row>
    <row r="21225" spans="1:3" x14ac:dyDescent="0.25">
      <c r="A21225">
        <v>1400</v>
      </c>
      <c r="B21225" s="1">
        <f>DATE(2003,11,1) + TIME(0,0,0)</f>
        <v>37926</v>
      </c>
      <c r="C21225">
        <v>29.821605682000001</v>
      </c>
    </row>
    <row r="21226" spans="1:3" x14ac:dyDescent="0.25">
      <c r="A21226">
        <v>1430</v>
      </c>
      <c r="B21226" s="1">
        <f>DATE(2003,12,1) + TIME(0,0,0)</f>
        <v>37956</v>
      </c>
      <c r="C21226">
        <v>29.847452164</v>
      </c>
    </row>
    <row r="21227" spans="1:3" x14ac:dyDescent="0.25">
      <c r="A21227">
        <v>1461</v>
      </c>
      <c r="B21227" s="1">
        <f>DATE(2004,1,1) + TIME(0,0,0)</f>
        <v>37987</v>
      </c>
      <c r="C21227">
        <v>29.872848511000001</v>
      </c>
    </row>
    <row r="21228" spans="1:3" x14ac:dyDescent="0.25">
      <c r="A21228">
        <v>1492</v>
      </c>
      <c r="B21228" s="1">
        <f>DATE(2004,2,1) + TIME(0,0,0)</f>
        <v>38018</v>
      </c>
      <c r="C21228">
        <v>29.897047043000001</v>
      </c>
    </row>
    <row r="21229" spans="1:3" x14ac:dyDescent="0.25">
      <c r="A21229">
        <v>1521</v>
      </c>
      <c r="B21229" s="1">
        <f>DATE(2004,3,1) + TIME(0,0,0)</f>
        <v>38047</v>
      </c>
      <c r="C21229">
        <v>29.918661117999999</v>
      </c>
    </row>
    <row r="21230" spans="1:3" x14ac:dyDescent="0.25">
      <c r="A21230">
        <v>1552</v>
      </c>
      <c r="B21230" s="1">
        <f>DATE(2004,4,1) + TIME(0,0,0)</f>
        <v>38078</v>
      </c>
      <c r="C21230">
        <v>29.940748214999999</v>
      </c>
    </row>
    <row r="21231" spans="1:3" x14ac:dyDescent="0.25">
      <c r="A21231">
        <v>1582</v>
      </c>
      <c r="B21231" s="1">
        <f>DATE(2004,5,1) + TIME(0,0,0)</f>
        <v>38108</v>
      </c>
      <c r="C21231">
        <v>29.961196899000001</v>
      </c>
    </row>
    <row r="21232" spans="1:3" x14ac:dyDescent="0.25">
      <c r="A21232">
        <v>1613</v>
      </c>
      <c r="B21232" s="1">
        <f>DATE(2004,6,1) + TIME(0,0,0)</f>
        <v>38139</v>
      </c>
      <c r="C21232">
        <v>29.981452942000001</v>
      </c>
    </row>
    <row r="21233" spans="1:3" x14ac:dyDescent="0.25">
      <c r="A21233">
        <v>1643</v>
      </c>
      <c r="B21233" s="1">
        <f>DATE(2004,7,1) + TIME(0,0,0)</f>
        <v>38169</v>
      </c>
      <c r="C21233">
        <v>30.000295639000001</v>
      </c>
    </row>
    <row r="21234" spans="1:3" x14ac:dyDescent="0.25">
      <c r="A21234">
        <v>1674</v>
      </c>
      <c r="B21234" s="1">
        <f>DATE(2004,8,1) + TIME(0,0,0)</f>
        <v>38200</v>
      </c>
      <c r="C21234">
        <v>30.019058227999999</v>
      </c>
    </row>
    <row r="21235" spans="1:3" x14ac:dyDescent="0.25">
      <c r="A21235">
        <v>1705</v>
      </c>
      <c r="B21235" s="1">
        <f>DATE(2004,9,1) + TIME(0,0,0)</f>
        <v>38231</v>
      </c>
      <c r="C21235">
        <v>30.037162780999999</v>
      </c>
    </row>
    <row r="21236" spans="1:3" x14ac:dyDescent="0.25">
      <c r="A21236">
        <v>1735</v>
      </c>
      <c r="B21236" s="1">
        <f>DATE(2004,10,1) + TIME(0,0,0)</f>
        <v>38261</v>
      </c>
      <c r="C21236">
        <v>30.054111481</v>
      </c>
    </row>
    <row r="21237" spans="1:3" x14ac:dyDescent="0.25">
      <c r="A21237">
        <v>1766</v>
      </c>
      <c r="B21237" s="1">
        <f>DATE(2004,11,1) + TIME(0,0,0)</f>
        <v>38292</v>
      </c>
      <c r="C21237">
        <v>30.07109642</v>
      </c>
    </row>
    <row r="21238" spans="1:3" x14ac:dyDescent="0.25">
      <c r="A21238">
        <v>1796</v>
      </c>
      <c r="B21238" s="1">
        <f>DATE(2004,12,1) + TIME(0,0,0)</f>
        <v>38322</v>
      </c>
      <c r="C21238">
        <v>30.087097168</v>
      </c>
    </row>
    <row r="21239" spans="1:3" x14ac:dyDescent="0.25">
      <c r="A21239">
        <v>1827</v>
      </c>
      <c r="B21239" s="1">
        <f>DATE(2005,1,1) + TIME(0,0,0)</f>
        <v>38353</v>
      </c>
      <c r="C21239">
        <v>30.103263855000002</v>
      </c>
    </row>
    <row r="21240" spans="1:3" x14ac:dyDescent="0.25">
      <c r="A21240">
        <v>1858</v>
      </c>
      <c r="B21240" s="1">
        <f>DATE(2005,2,1) + TIME(0,0,0)</f>
        <v>38384</v>
      </c>
      <c r="C21240">
        <v>30.119098662999999</v>
      </c>
    </row>
    <row r="21241" spans="1:3" x14ac:dyDescent="0.25">
      <c r="A21241">
        <v>1886</v>
      </c>
      <c r="B21241" s="1">
        <f>DATE(2005,3,1) + TIME(0,0,0)</f>
        <v>38412</v>
      </c>
      <c r="C21241">
        <v>30.133134842</v>
      </c>
    </row>
    <row r="21242" spans="1:3" x14ac:dyDescent="0.25">
      <c r="A21242">
        <v>1917</v>
      </c>
      <c r="B21242" s="1">
        <f>DATE(2005,4,1) + TIME(0,0,0)</f>
        <v>38443</v>
      </c>
      <c r="C21242">
        <v>30.14840126</v>
      </c>
    </row>
    <row r="21243" spans="1:3" x14ac:dyDescent="0.25">
      <c r="A21243">
        <v>1947</v>
      </c>
      <c r="B21243" s="1">
        <f>DATE(2005,5,1) + TIME(0,0,0)</f>
        <v>38473</v>
      </c>
      <c r="C21243">
        <v>30.162910460999999</v>
      </c>
    </row>
    <row r="21244" spans="1:3" x14ac:dyDescent="0.25">
      <c r="A21244">
        <v>1978</v>
      </c>
      <c r="B21244" s="1">
        <f>DATE(2005,6,1) + TIME(0,0,0)</f>
        <v>38504</v>
      </c>
      <c r="C21244">
        <v>30.177644730000001</v>
      </c>
    </row>
    <row r="21245" spans="1:3" x14ac:dyDescent="0.25">
      <c r="A21245">
        <v>2008</v>
      </c>
      <c r="B21245" s="1">
        <f>DATE(2005,7,1) + TIME(0,0,0)</f>
        <v>38534</v>
      </c>
      <c r="C21245">
        <v>30.191638947000001</v>
      </c>
    </row>
    <row r="21246" spans="1:3" x14ac:dyDescent="0.25">
      <c r="A21246">
        <v>2039</v>
      </c>
      <c r="B21246" s="1">
        <f>DATE(2005,8,1) + TIME(0,0,0)</f>
        <v>38565</v>
      </c>
      <c r="C21246">
        <v>30.205785751000001</v>
      </c>
    </row>
    <row r="21247" spans="1:3" x14ac:dyDescent="0.25">
      <c r="A21247">
        <v>2070</v>
      </c>
      <c r="B21247" s="1">
        <f>DATE(2005,9,1) + TIME(0,0,0)</f>
        <v>38596</v>
      </c>
      <c r="C21247">
        <v>30.219661713000001</v>
      </c>
    </row>
    <row r="21248" spans="1:3" x14ac:dyDescent="0.25">
      <c r="A21248">
        <v>2100</v>
      </c>
      <c r="B21248" s="1">
        <f>DATE(2005,10,1) + TIME(0,0,0)</f>
        <v>38626</v>
      </c>
      <c r="C21248">
        <v>30.232852936</v>
      </c>
    </row>
    <row r="21249" spans="1:3" x14ac:dyDescent="0.25">
      <c r="A21249">
        <v>2131</v>
      </c>
      <c r="B21249" s="1">
        <f>DATE(2005,11,1) + TIME(0,0,0)</f>
        <v>38657</v>
      </c>
      <c r="C21249">
        <v>30.246246337999999</v>
      </c>
    </row>
    <row r="21250" spans="1:3" x14ac:dyDescent="0.25">
      <c r="A21250">
        <v>2161</v>
      </c>
      <c r="B21250" s="1">
        <f>DATE(2005,12,1) + TIME(0,0,0)</f>
        <v>38687</v>
      </c>
      <c r="C21250">
        <v>30.258989333999999</v>
      </c>
    </row>
    <row r="21251" spans="1:3" x14ac:dyDescent="0.25">
      <c r="A21251">
        <v>2192</v>
      </c>
      <c r="B21251" s="1">
        <f>DATE(2006,1,1) + TIME(0,0,0)</f>
        <v>38718</v>
      </c>
      <c r="C21251">
        <v>30.271934509000001</v>
      </c>
    </row>
    <row r="21252" spans="1:3" x14ac:dyDescent="0.25">
      <c r="A21252">
        <v>2223</v>
      </c>
      <c r="B21252" s="1">
        <f>DATE(2006,2,1) + TIME(0,0,0)</f>
        <v>38749</v>
      </c>
      <c r="C21252">
        <v>30.284666060999999</v>
      </c>
    </row>
    <row r="21253" spans="1:3" x14ac:dyDescent="0.25">
      <c r="A21253">
        <v>2251</v>
      </c>
      <c r="B21253" s="1">
        <f>DATE(2006,3,1) + TIME(0,0,0)</f>
        <v>38777</v>
      </c>
      <c r="C21253">
        <v>30.295991898</v>
      </c>
    </row>
    <row r="21254" spans="1:3" x14ac:dyDescent="0.25">
      <c r="A21254">
        <v>2282</v>
      </c>
      <c r="B21254" s="1">
        <f>DATE(2006,4,1) + TIME(0,0,0)</f>
        <v>38808</v>
      </c>
      <c r="C21254">
        <v>30.308351516999998</v>
      </c>
    </row>
    <row r="21255" spans="1:3" x14ac:dyDescent="0.25">
      <c r="A21255">
        <v>2312</v>
      </c>
      <c r="B21255" s="1">
        <f>DATE(2006,5,1) + TIME(0,0,0)</f>
        <v>38838</v>
      </c>
      <c r="C21255">
        <v>30.320142745999998</v>
      </c>
    </row>
    <row r="21256" spans="1:3" x14ac:dyDescent="0.25">
      <c r="A21256">
        <v>2343</v>
      </c>
      <c r="B21256" s="1">
        <f>DATE(2006,6,1) + TIME(0,0,0)</f>
        <v>38869</v>
      </c>
      <c r="C21256">
        <v>30.332157134999999</v>
      </c>
    </row>
    <row r="21257" spans="1:3" x14ac:dyDescent="0.25">
      <c r="A21257">
        <v>2373</v>
      </c>
      <c r="B21257" s="1">
        <f>DATE(2006,7,1) + TIME(0,0,0)</f>
        <v>38899</v>
      </c>
      <c r="C21257">
        <v>30.343631744</v>
      </c>
    </row>
    <row r="21258" spans="1:3" x14ac:dyDescent="0.25">
      <c r="A21258">
        <v>2404</v>
      </c>
      <c r="B21258" s="1">
        <f>DATE(2006,8,1) + TIME(0,0,0)</f>
        <v>38930</v>
      </c>
      <c r="C21258">
        <v>30.355337143</v>
      </c>
    </row>
    <row r="21259" spans="1:3" x14ac:dyDescent="0.25">
      <c r="A21259">
        <v>2435</v>
      </c>
      <c r="B21259" s="1">
        <f>DATE(2006,9,1) + TIME(0,0,0)</f>
        <v>38961</v>
      </c>
      <c r="C21259">
        <v>30.366893768000001</v>
      </c>
    </row>
    <row r="21260" spans="1:3" x14ac:dyDescent="0.25">
      <c r="A21260">
        <v>2465</v>
      </c>
      <c r="B21260" s="1">
        <f>DATE(2006,10,1) + TIME(0,0,0)</f>
        <v>38991</v>
      </c>
      <c r="C21260">
        <v>30.377946854000001</v>
      </c>
    </row>
    <row r="21261" spans="1:3" x14ac:dyDescent="0.25">
      <c r="A21261">
        <v>2496</v>
      </c>
      <c r="B21261" s="1">
        <f>DATE(2006,11,1) + TIME(0,0,0)</f>
        <v>39022</v>
      </c>
      <c r="C21261">
        <v>30.389234543000001</v>
      </c>
    </row>
    <row r="21262" spans="1:3" x14ac:dyDescent="0.25">
      <c r="A21262">
        <v>2526</v>
      </c>
      <c r="B21262" s="1">
        <f>DATE(2006,12,1) + TIME(0,0,0)</f>
        <v>39052</v>
      </c>
      <c r="C21262">
        <v>30.400035857999999</v>
      </c>
    </row>
    <row r="21263" spans="1:3" x14ac:dyDescent="0.25">
      <c r="A21263">
        <v>2557</v>
      </c>
      <c r="B21263" s="1">
        <f>DATE(2007,1,1) + TIME(0,0,0)</f>
        <v>39083</v>
      </c>
      <c r="C21263">
        <v>30.411077499000001</v>
      </c>
    </row>
    <row r="21264" spans="1:3" x14ac:dyDescent="0.25">
      <c r="A21264">
        <v>2588</v>
      </c>
      <c r="B21264" s="1">
        <f>DATE(2007,2,1) + TIME(0,0,0)</f>
        <v>39114</v>
      </c>
      <c r="C21264">
        <v>30.422000884999999</v>
      </c>
    </row>
    <row r="21265" spans="1:3" x14ac:dyDescent="0.25">
      <c r="A21265">
        <v>2616</v>
      </c>
      <c r="B21265" s="1">
        <f>DATE(2007,3,1) + TIME(0,0,0)</f>
        <v>39142</v>
      </c>
      <c r="C21265">
        <v>30.431768417000001</v>
      </c>
    </row>
    <row r="21266" spans="1:3" x14ac:dyDescent="0.25">
      <c r="A21266">
        <v>2647</v>
      </c>
      <c r="B21266" s="1">
        <f>DATE(2007,4,1) + TIME(0,0,0)</f>
        <v>39173</v>
      </c>
      <c r="C21266">
        <v>30.442480087</v>
      </c>
    </row>
    <row r="21267" spans="1:3" x14ac:dyDescent="0.25">
      <c r="A21267">
        <v>2677</v>
      </c>
      <c r="B21267" s="1">
        <f>DATE(2007,5,1) + TIME(0,0,0)</f>
        <v>39203</v>
      </c>
      <c r="C21267">
        <v>30.452745438000001</v>
      </c>
    </row>
    <row r="21268" spans="1:3" x14ac:dyDescent="0.25">
      <c r="A21268">
        <v>2708</v>
      </c>
      <c r="B21268" s="1">
        <f>DATE(2007,6,1) + TIME(0,0,0)</f>
        <v>39234</v>
      </c>
      <c r="C21268">
        <v>30.463245392000001</v>
      </c>
    </row>
    <row r="21269" spans="1:3" x14ac:dyDescent="0.25">
      <c r="A21269">
        <v>2738</v>
      </c>
      <c r="B21269" s="1">
        <f>DATE(2007,7,1) + TIME(0,0,0)</f>
        <v>39264</v>
      </c>
      <c r="C21269">
        <v>30.473304749</v>
      </c>
    </row>
    <row r="21270" spans="1:3" x14ac:dyDescent="0.25">
      <c r="A21270">
        <v>2769</v>
      </c>
      <c r="B21270" s="1">
        <f>DATE(2007,8,1) + TIME(0,0,0)</f>
        <v>39295</v>
      </c>
      <c r="C21270">
        <v>30.483596802000001</v>
      </c>
    </row>
    <row r="21271" spans="1:3" x14ac:dyDescent="0.25">
      <c r="A21271">
        <v>2800</v>
      </c>
      <c r="B21271" s="1">
        <f>DATE(2007,9,1) + TIME(0,0,0)</f>
        <v>39326</v>
      </c>
      <c r="C21271">
        <v>30.493789672999998</v>
      </c>
    </row>
    <row r="21272" spans="1:3" x14ac:dyDescent="0.25">
      <c r="A21272">
        <v>2830</v>
      </c>
      <c r="B21272" s="1">
        <f>DATE(2007,10,1) + TIME(0,0,0)</f>
        <v>39356</v>
      </c>
      <c r="C21272">
        <v>30.503562927000001</v>
      </c>
    </row>
    <row r="21273" spans="1:3" x14ac:dyDescent="0.25">
      <c r="A21273">
        <v>2861</v>
      </c>
      <c r="B21273" s="1">
        <f>DATE(2007,11,1) + TIME(0,0,0)</f>
        <v>39387</v>
      </c>
      <c r="C21273">
        <v>30.513576508</v>
      </c>
    </row>
    <row r="21274" spans="1:3" x14ac:dyDescent="0.25">
      <c r="A21274">
        <v>2891</v>
      </c>
      <c r="B21274" s="1">
        <f>DATE(2007,12,1) + TIME(0,0,0)</f>
        <v>39417</v>
      </c>
      <c r="C21274">
        <v>30.523185730000002</v>
      </c>
    </row>
    <row r="21275" spans="1:3" x14ac:dyDescent="0.25">
      <c r="A21275">
        <v>2922</v>
      </c>
      <c r="B21275" s="1">
        <f>DATE(2008,1,1) + TIME(0,0,0)</f>
        <v>39448</v>
      </c>
      <c r="C21275">
        <v>30.533035278</v>
      </c>
    </row>
    <row r="21276" spans="1:3" x14ac:dyDescent="0.25">
      <c r="A21276">
        <v>2953</v>
      </c>
      <c r="B21276" s="1">
        <f>DATE(2008,2,1) + TIME(0,0,0)</f>
        <v>39479</v>
      </c>
      <c r="C21276">
        <v>30.542806625000001</v>
      </c>
    </row>
    <row r="21277" spans="1:3" x14ac:dyDescent="0.25">
      <c r="A21277">
        <v>2982</v>
      </c>
      <c r="B21277" s="1">
        <f>DATE(2008,3,1) + TIME(0,0,0)</f>
        <v>39508</v>
      </c>
      <c r="C21277">
        <v>30.551879883000002</v>
      </c>
    </row>
    <row r="21278" spans="1:3" x14ac:dyDescent="0.25">
      <c r="A21278">
        <v>3013</v>
      </c>
      <c r="B21278" s="1">
        <f>DATE(2008,4,1) + TIME(0,0,0)</f>
        <v>39539</v>
      </c>
      <c r="C21278">
        <v>30.561511993</v>
      </c>
    </row>
    <row r="21279" spans="1:3" x14ac:dyDescent="0.25">
      <c r="A21279">
        <v>3043</v>
      </c>
      <c r="B21279" s="1">
        <f>DATE(2008,5,1) + TIME(0,0,0)</f>
        <v>39569</v>
      </c>
      <c r="C21279">
        <v>30.570768355999999</v>
      </c>
    </row>
    <row r="21280" spans="1:3" x14ac:dyDescent="0.25">
      <c r="A21280">
        <v>3074</v>
      </c>
      <c r="B21280" s="1">
        <f>DATE(2008,6,1) + TIME(0,0,0)</f>
        <v>39600</v>
      </c>
      <c r="C21280">
        <v>30.58026886</v>
      </c>
    </row>
    <row r="21281" spans="1:3" x14ac:dyDescent="0.25">
      <c r="A21281">
        <v>3104</v>
      </c>
      <c r="B21281" s="1">
        <f>DATE(2008,7,1) + TIME(0,0,0)</f>
        <v>39630</v>
      </c>
      <c r="C21281">
        <v>30.589403151999999</v>
      </c>
    </row>
    <row r="21282" spans="1:3" x14ac:dyDescent="0.25">
      <c r="A21282">
        <v>3135</v>
      </c>
      <c r="B21282" s="1">
        <f>DATE(2008,8,1) + TIME(0,0,0)</f>
        <v>39661</v>
      </c>
      <c r="C21282">
        <v>30.598781586000001</v>
      </c>
    </row>
    <row r="21283" spans="1:3" x14ac:dyDescent="0.25">
      <c r="A21283">
        <v>3166</v>
      </c>
      <c r="B21283" s="1">
        <f>DATE(2008,9,1) + TIME(0,0,0)</f>
        <v>39692</v>
      </c>
      <c r="C21283">
        <v>30.608102798000001</v>
      </c>
    </row>
    <row r="21284" spans="1:3" x14ac:dyDescent="0.25">
      <c r="A21284">
        <v>3196</v>
      </c>
      <c r="B21284" s="1">
        <f>DATE(2008,10,1) + TIME(0,0,0)</f>
        <v>39722</v>
      </c>
      <c r="C21284">
        <v>30.617067337000002</v>
      </c>
    </row>
    <row r="21285" spans="1:3" x14ac:dyDescent="0.25">
      <c r="A21285">
        <v>3227</v>
      </c>
      <c r="B21285" s="1">
        <f>DATE(2008,11,1) + TIME(0,0,0)</f>
        <v>39753</v>
      </c>
      <c r="C21285">
        <v>30.626283646000001</v>
      </c>
    </row>
    <row r="21286" spans="1:3" x14ac:dyDescent="0.25">
      <c r="A21286">
        <v>3257</v>
      </c>
      <c r="B21286" s="1">
        <f>DATE(2008,12,1) + TIME(0,0,0)</f>
        <v>39783</v>
      </c>
      <c r="C21286">
        <v>30.635156631000001</v>
      </c>
    </row>
    <row r="21287" spans="1:3" x14ac:dyDescent="0.25">
      <c r="A21287">
        <v>3288</v>
      </c>
      <c r="B21287" s="1">
        <f>DATE(2009,1,1) + TIME(0,0,0)</f>
        <v>39814</v>
      </c>
      <c r="C21287">
        <v>30.644275664999999</v>
      </c>
    </row>
    <row r="21288" spans="1:3" x14ac:dyDescent="0.25">
      <c r="A21288">
        <v>3319</v>
      </c>
      <c r="B21288" s="1">
        <f>DATE(2009,2,1) + TIME(0,0,0)</f>
        <v>39845</v>
      </c>
      <c r="C21288">
        <v>30.653348922999999</v>
      </c>
    </row>
    <row r="21289" spans="1:3" x14ac:dyDescent="0.25">
      <c r="A21289">
        <v>3347</v>
      </c>
      <c r="B21289" s="1">
        <f>DATE(2009,3,1) + TIME(0,0,0)</f>
        <v>39873</v>
      </c>
      <c r="C21289">
        <v>30.661502838000001</v>
      </c>
    </row>
    <row r="21290" spans="1:3" x14ac:dyDescent="0.25">
      <c r="A21290">
        <v>3378</v>
      </c>
      <c r="B21290" s="1">
        <f>DATE(2009,4,1) + TIME(0,0,0)</f>
        <v>39904</v>
      </c>
      <c r="C21290">
        <v>30.670488358</v>
      </c>
    </row>
    <row r="21291" spans="1:3" x14ac:dyDescent="0.25">
      <c r="A21291">
        <v>3408</v>
      </c>
      <c r="B21291" s="1">
        <f>DATE(2009,5,1) + TIME(0,0,0)</f>
        <v>39934</v>
      </c>
      <c r="C21291">
        <v>30.679138183999999</v>
      </c>
    </row>
    <row r="21292" spans="1:3" x14ac:dyDescent="0.25">
      <c r="A21292">
        <v>3439</v>
      </c>
      <c r="B21292" s="1">
        <f>DATE(2009,6,1) + TIME(0,0,0)</f>
        <v>39965</v>
      </c>
      <c r="C21292">
        <v>30.688022614000001</v>
      </c>
    </row>
    <row r="21293" spans="1:3" x14ac:dyDescent="0.25">
      <c r="A21293">
        <v>3469</v>
      </c>
      <c r="B21293" s="1">
        <f>DATE(2009,7,1) + TIME(0,0,0)</f>
        <v>39995</v>
      </c>
      <c r="C21293">
        <v>30.696573257000001</v>
      </c>
    </row>
    <row r="21294" spans="1:3" x14ac:dyDescent="0.25">
      <c r="A21294">
        <v>3500</v>
      </c>
      <c r="B21294" s="1">
        <f>DATE(2009,8,1) + TIME(0,0,0)</f>
        <v>40026</v>
      </c>
      <c r="C21294">
        <v>30.705350876000001</v>
      </c>
    </row>
    <row r="21295" spans="1:3" x14ac:dyDescent="0.25">
      <c r="A21295">
        <v>3531</v>
      </c>
      <c r="B21295" s="1">
        <f>DATE(2009,9,1) + TIME(0,0,0)</f>
        <v>40057</v>
      </c>
      <c r="C21295">
        <v>30.714080810999999</v>
      </c>
    </row>
    <row r="21296" spans="1:3" x14ac:dyDescent="0.25">
      <c r="A21296">
        <v>3561</v>
      </c>
      <c r="B21296" s="1">
        <f>DATE(2009,10,1) + TIME(0,0,0)</f>
        <v>40087</v>
      </c>
      <c r="C21296">
        <v>30.722482680999999</v>
      </c>
    </row>
    <row r="21297" spans="1:3" x14ac:dyDescent="0.25">
      <c r="A21297">
        <v>3592</v>
      </c>
      <c r="B21297" s="1">
        <f>DATE(2009,11,1) + TIME(0,0,0)</f>
        <v>40118</v>
      </c>
      <c r="C21297">
        <v>30.731121063</v>
      </c>
    </row>
    <row r="21298" spans="1:3" x14ac:dyDescent="0.25">
      <c r="A21298">
        <v>3622</v>
      </c>
      <c r="B21298" s="1">
        <f>DATE(2009,12,1) + TIME(0,0,0)</f>
        <v>40148</v>
      </c>
      <c r="C21298">
        <v>30.739437103</v>
      </c>
    </row>
    <row r="21299" spans="1:3" x14ac:dyDescent="0.25">
      <c r="A21299">
        <v>3653</v>
      </c>
      <c r="B21299" s="1">
        <f>DATE(2010,1,1) + TIME(0,0,0)</f>
        <v>40179</v>
      </c>
      <c r="C21299">
        <v>30.747987747</v>
      </c>
    </row>
    <row r="21300" spans="1:3" x14ac:dyDescent="0.25">
      <c r="A21300">
        <v>3684</v>
      </c>
      <c r="B21300" s="1">
        <f>DATE(2010,2,1) + TIME(0,0,0)</f>
        <v>40210</v>
      </c>
      <c r="C21300">
        <v>30.756494522000001</v>
      </c>
    </row>
    <row r="21301" spans="1:3" x14ac:dyDescent="0.25">
      <c r="A21301">
        <v>3712</v>
      </c>
      <c r="B21301" s="1">
        <f>DATE(2010,3,1) + TIME(0,0,0)</f>
        <v>40238</v>
      </c>
      <c r="C21301">
        <v>30.76414299</v>
      </c>
    </row>
    <row r="21302" spans="1:3" x14ac:dyDescent="0.25">
      <c r="A21302">
        <v>3743</v>
      </c>
      <c r="B21302" s="1">
        <f>DATE(2010,4,1) + TIME(0,0,0)</f>
        <v>40269</v>
      </c>
      <c r="C21302">
        <v>30.772571564</v>
      </c>
    </row>
    <row r="21303" spans="1:3" x14ac:dyDescent="0.25">
      <c r="A21303">
        <v>3773</v>
      </c>
      <c r="B21303" s="1">
        <f>DATE(2010,5,1) + TIME(0,0,0)</f>
        <v>40299</v>
      </c>
      <c r="C21303">
        <v>30.780687331999999</v>
      </c>
    </row>
    <row r="21304" spans="1:3" x14ac:dyDescent="0.25">
      <c r="A21304">
        <v>3804</v>
      </c>
      <c r="B21304" s="1">
        <f>DATE(2010,6,1) + TIME(0,0,0)</f>
        <v>40330</v>
      </c>
      <c r="C21304">
        <v>30.789035797</v>
      </c>
    </row>
    <row r="21305" spans="1:3" x14ac:dyDescent="0.25">
      <c r="A21305">
        <v>3834</v>
      </c>
      <c r="B21305" s="1">
        <f>DATE(2010,7,1) + TIME(0,0,0)</f>
        <v>40360</v>
      </c>
      <c r="C21305">
        <v>30.797079086</v>
      </c>
    </row>
    <row r="21306" spans="1:3" x14ac:dyDescent="0.25">
      <c r="A21306">
        <v>3865</v>
      </c>
      <c r="B21306" s="1">
        <f>DATE(2010,8,1) + TIME(0,0,0)</f>
        <v>40391</v>
      </c>
      <c r="C21306">
        <v>30.80534935</v>
      </c>
    </row>
    <row r="21307" spans="1:3" x14ac:dyDescent="0.25">
      <c r="A21307">
        <v>3896</v>
      </c>
      <c r="B21307" s="1">
        <f>DATE(2010,9,1) + TIME(0,0,0)</f>
        <v>40422</v>
      </c>
      <c r="C21307">
        <v>30.813583374</v>
      </c>
    </row>
    <row r="21308" spans="1:3" x14ac:dyDescent="0.25">
      <c r="A21308">
        <v>3926</v>
      </c>
      <c r="B21308" s="1">
        <f>DATE(2010,10,1) + TIME(0,0,0)</f>
        <v>40452</v>
      </c>
      <c r="C21308">
        <v>30.821514130000001</v>
      </c>
    </row>
    <row r="21309" spans="1:3" x14ac:dyDescent="0.25">
      <c r="A21309">
        <v>3957</v>
      </c>
      <c r="B21309" s="1">
        <f>DATE(2010,11,1) + TIME(0,0,0)</f>
        <v>40483</v>
      </c>
      <c r="C21309">
        <v>30.829673766999999</v>
      </c>
    </row>
    <row r="21310" spans="1:3" x14ac:dyDescent="0.25">
      <c r="A21310">
        <v>3987</v>
      </c>
      <c r="B21310" s="1">
        <f>DATE(2010,12,1) + TIME(0,0,0)</f>
        <v>40513</v>
      </c>
      <c r="C21310">
        <v>30.837533951000001</v>
      </c>
    </row>
    <row r="21311" spans="1:3" x14ac:dyDescent="0.25">
      <c r="A21311">
        <v>4018</v>
      </c>
      <c r="B21311" s="1">
        <f>DATE(2011,1,1) + TIME(0,0,0)</f>
        <v>40544</v>
      </c>
      <c r="C21311">
        <v>30.845621109</v>
      </c>
    </row>
    <row r="21312" spans="1:3" x14ac:dyDescent="0.25">
      <c r="A21312">
        <v>4049</v>
      </c>
      <c r="B21312" s="1">
        <f>DATE(2011,2,1) + TIME(0,0,0)</f>
        <v>40575</v>
      </c>
      <c r="C21312">
        <v>30.853673935</v>
      </c>
    </row>
    <row r="21313" spans="1:3" x14ac:dyDescent="0.25">
      <c r="A21313">
        <v>4077</v>
      </c>
      <c r="B21313" s="1">
        <f>DATE(2011,3,1) + TIME(0,0,0)</f>
        <v>40603</v>
      </c>
      <c r="C21313">
        <v>30.860914229999999</v>
      </c>
    </row>
    <row r="21314" spans="1:3" x14ac:dyDescent="0.25">
      <c r="A21314">
        <v>4108</v>
      </c>
      <c r="B21314" s="1">
        <f>DATE(2011,4,1) + TIME(0,0,0)</f>
        <v>40634</v>
      </c>
      <c r="C21314">
        <v>30.868898391999998</v>
      </c>
    </row>
    <row r="21315" spans="1:3" x14ac:dyDescent="0.25">
      <c r="A21315">
        <v>4138</v>
      </c>
      <c r="B21315" s="1">
        <f>DATE(2011,5,1) + TIME(0,0,0)</f>
        <v>40664</v>
      </c>
      <c r="C21315">
        <v>30.876592636000002</v>
      </c>
    </row>
    <row r="21316" spans="1:3" x14ac:dyDescent="0.25">
      <c r="A21316">
        <v>4169</v>
      </c>
      <c r="B21316" s="1">
        <f>DATE(2011,6,1) + TIME(0,0,0)</f>
        <v>40695</v>
      </c>
      <c r="C21316">
        <v>30.884508133000001</v>
      </c>
    </row>
    <row r="21317" spans="1:3" x14ac:dyDescent="0.25">
      <c r="A21317">
        <v>4199</v>
      </c>
      <c r="B21317" s="1">
        <f>DATE(2011,7,1) + TIME(0,0,0)</f>
        <v>40725</v>
      </c>
      <c r="C21317">
        <v>30.892137526999999</v>
      </c>
    </row>
    <row r="21318" spans="1:3" x14ac:dyDescent="0.25">
      <c r="A21318">
        <v>4230</v>
      </c>
      <c r="B21318" s="1">
        <f>DATE(2011,8,1) + TIME(0,0,0)</f>
        <v>40756</v>
      </c>
      <c r="C21318">
        <v>30.899986266999999</v>
      </c>
    </row>
    <row r="21319" spans="1:3" x14ac:dyDescent="0.25">
      <c r="A21319">
        <v>4261</v>
      </c>
      <c r="B21319" s="1">
        <f>DATE(2011,9,1) + TIME(0,0,0)</f>
        <v>40787</v>
      </c>
      <c r="C21319">
        <v>30.907802581999999</v>
      </c>
    </row>
    <row r="21320" spans="1:3" x14ac:dyDescent="0.25">
      <c r="A21320">
        <v>4291</v>
      </c>
      <c r="B21320" s="1">
        <f>DATE(2011,10,1) + TIME(0,0,0)</f>
        <v>40817</v>
      </c>
      <c r="C21320">
        <v>30.915336609000001</v>
      </c>
    </row>
    <row r="21321" spans="1:3" x14ac:dyDescent="0.25">
      <c r="A21321">
        <v>4322</v>
      </c>
      <c r="B21321" s="1">
        <f>DATE(2011,11,1) + TIME(0,0,0)</f>
        <v>40848</v>
      </c>
      <c r="C21321">
        <v>30.923088073999999</v>
      </c>
    </row>
    <row r="21322" spans="1:3" x14ac:dyDescent="0.25">
      <c r="A21322">
        <v>4352</v>
      </c>
      <c r="B21322" s="1">
        <f>DATE(2011,12,1) + TIME(0,0,0)</f>
        <v>40878</v>
      </c>
      <c r="C21322">
        <v>30.930559158000001</v>
      </c>
    </row>
    <row r="21323" spans="1:3" x14ac:dyDescent="0.25">
      <c r="A21323">
        <v>4383</v>
      </c>
      <c r="B21323" s="1">
        <f>DATE(2012,1,1) + TIME(0,0,0)</f>
        <v>40909</v>
      </c>
      <c r="C21323">
        <v>30.938245772999998</v>
      </c>
    </row>
    <row r="21324" spans="1:3" x14ac:dyDescent="0.25">
      <c r="A21324">
        <v>4414</v>
      </c>
      <c r="B21324" s="1">
        <f>DATE(2012,2,1) + TIME(0,0,0)</f>
        <v>40940</v>
      </c>
      <c r="C21324">
        <v>30.945898056000001</v>
      </c>
    </row>
    <row r="21325" spans="1:3" x14ac:dyDescent="0.25">
      <c r="A21325">
        <v>4443</v>
      </c>
      <c r="B21325" s="1">
        <f>DATE(2012,3,1) + TIME(0,0,0)</f>
        <v>40969</v>
      </c>
      <c r="C21325">
        <v>30.953025818</v>
      </c>
    </row>
    <row r="21326" spans="1:3" x14ac:dyDescent="0.25">
      <c r="A21326">
        <v>4474</v>
      </c>
      <c r="B21326" s="1">
        <f>DATE(2012,4,1) + TIME(0,0,0)</f>
        <v>41000</v>
      </c>
      <c r="C21326">
        <v>30.960613251000002</v>
      </c>
    </row>
    <row r="21327" spans="1:3" x14ac:dyDescent="0.25">
      <c r="A21327">
        <v>4504</v>
      </c>
      <c r="B21327" s="1">
        <f>DATE(2012,5,1) + TIME(0,0,0)</f>
        <v>41030</v>
      </c>
      <c r="C21327">
        <v>30.967924117999999</v>
      </c>
    </row>
    <row r="21328" spans="1:3" x14ac:dyDescent="0.25">
      <c r="A21328">
        <v>4535</v>
      </c>
      <c r="B21328" s="1">
        <f>DATE(2012,6,1) + TIME(0,0,0)</f>
        <v>41061</v>
      </c>
      <c r="C21328">
        <v>30.975446700999999</v>
      </c>
    </row>
    <row r="21329" spans="1:3" x14ac:dyDescent="0.25">
      <c r="A21329">
        <v>4565</v>
      </c>
      <c r="B21329" s="1">
        <f>DATE(2012,7,1) + TIME(0,0,0)</f>
        <v>41091</v>
      </c>
      <c r="C21329">
        <v>30.982698441</v>
      </c>
    </row>
    <row r="21330" spans="1:3" x14ac:dyDescent="0.25">
      <c r="A21330">
        <v>4596</v>
      </c>
      <c r="B21330" s="1">
        <f>DATE(2012,8,1) + TIME(0,0,0)</f>
        <v>41122</v>
      </c>
      <c r="C21330">
        <v>30.990161896</v>
      </c>
    </row>
    <row r="21331" spans="1:3" x14ac:dyDescent="0.25">
      <c r="A21331">
        <v>4627</v>
      </c>
      <c r="B21331" s="1">
        <f>DATE(2012,9,1) + TIME(0,0,0)</f>
        <v>41153</v>
      </c>
      <c r="C21331">
        <v>30.997592925999999</v>
      </c>
    </row>
    <row r="21332" spans="1:3" x14ac:dyDescent="0.25">
      <c r="A21332">
        <v>4657</v>
      </c>
      <c r="B21332" s="1">
        <f>DATE(2012,10,1) + TIME(0,0,0)</f>
        <v>41183</v>
      </c>
      <c r="C21332">
        <v>31.004756926999999</v>
      </c>
    </row>
    <row r="21333" spans="1:3" x14ac:dyDescent="0.25">
      <c r="A21333">
        <v>4688</v>
      </c>
      <c r="B21333" s="1">
        <f>DATE(2012,11,1) + TIME(0,0,0)</f>
        <v>41214</v>
      </c>
      <c r="C21333">
        <v>31.012130737</v>
      </c>
    </row>
    <row r="21334" spans="1:3" x14ac:dyDescent="0.25">
      <c r="A21334">
        <v>4718</v>
      </c>
      <c r="B21334" s="1">
        <f>DATE(2012,12,1) + TIME(0,0,0)</f>
        <v>41244</v>
      </c>
      <c r="C21334">
        <v>31.019237518000001</v>
      </c>
    </row>
    <row r="21335" spans="1:3" x14ac:dyDescent="0.25">
      <c r="A21335">
        <v>4749</v>
      </c>
      <c r="B21335" s="1">
        <f>DATE(2013,1,1) + TIME(0,0,0)</f>
        <v>41275</v>
      </c>
      <c r="C21335">
        <v>31.026552200000001</v>
      </c>
    </row>
    <row r="21336" spans="1:3" x14ac:dyDescent="0.25">
      <c r="A21336">
        <v>4780</v>
      </c>
      <c r="B21336" s="1">
        <f>DATE(2013,2,1) + TIME(0,0,0)</f>
        <v>41306</v>
      </c>
      <c r="C21336">
        <v>31.033836364999999</v>
      </c>
    </row>
    <row r="21337" spans="1:3" x14ac:dyDescent="0.25">
      <c r="A21337">
        <v>4808</v>
      </c>
      <c r="B21337" s="1">
        <f>DATE(2013,3,1) + TIME(0,0,0)</f>
        <v>41334</v>
      </c>
      <c r="C21337">
        <v>31.040390015</v>
      </c>
    </row>
    <row r="21338" spans="1:3" x14ac:dyDescent="0.25">
      <c r="A21338">
        <v>4839</v>
      </c>
      <c r="B21338" s="1">
        <f>DATE(2013,4,1) + TIME(0,0,0)</f>
        <v>41365</v>
      </c>
      <c r="C21338">
        <v>31.047620772999998</v>
      </c>
    </row>
    <row r="21339" spans="1:3" x14ac:dyDescent="0.25">
      <c r="A21339">
        <v>4869</v>
      </c>
      <c r="B21339" s="1">
        <f>DATE(2013,5,1) + TIME(0,0,0)</f>
        <v>41395</v>
      </c>
      <c r="C21339">
        <v>31.054592133</v>
      </c>
    </row>
    <row r="21340" spans="1:3" x14ac:dyDescent="0.25">
      <c r="A21340">
        <v>4900</v>
      </c>
      <c r="B21340" s="1">
        <f>DATE(2013,6,1) + TIME(0,0,0)</f>
        <v>41426</v>
      </c>
      <c r="C21340">
        <v>31.061769484999999</v>
      </c>
    </row>
    <row r="21341" spans="1:3" x14ac:dyDescent="0.25">
      <c r="A21341">
        <v>4930</v>
      </c>
      <c r="B21341" s="1">
        <f>DATE(2013,7,1) + TIME(0,0,0)</f>
        <v>41456</v>
      </c>
      <c r="C21341">
        <v>31.068683623999998</v>
      </c>
    </row>
    <row r="21342" spans="1:3" x14ac:dyDescent="0.25">
      <c r="A21342">
        <v>4961</v>
      </c>
      <c r="B21342" s="1">
        <f>DATE(2013,8,1) + TIME(0,0,0)</f>
        <v>41487</v>
      </c>
      <c r="C21342">
        <v>31.075799942</v>
      </c>
    </row>
    <row r="21343" spans="1:3" x14ac:dyDescent="0.25">
      <c r="A21343">
        <v>4992</v>
      </c>
      <c r="B21343" s="1">
        <f>DATE(2013,9,1) + TIME(0,0,0)</f>
        <v>41518</v>
      </c>
      <c r="C21343">
        <v>31.082885741999998</v>
      </c>
    </row>
    <row r="21344" spans="1:3" x14ac:dyDescent="0.25">
      <c r="A21344">
        <v>5022</v>
      </c>
      <c r="B21344" s="1">
        <f>DATE(2013,10,1) + TIME(0,0,0)</f>
        <v>41548</v>
      </c>
      <c r="C21344">
        <v>31.089719771999999</v>
      </c>
    </row>
    <row r="21345" spans="1:3" x14ac:dyDescent="0.25">
      <c r="A21345">
        <v>5053</v>
      </c>
      <c r="B21345" s="1">
        <f>DATE(2013,11,1) + TIME(0,0,0)</f>
        <v>41579</v>
      </c>
      <c r="C21345">
        <v>31.096755981000001</v>
      </c>
    </row>
    <row r="21346" spans="1:3" x14ac:dyDescent="0.25">
      <c r="A21346">
        <v>5083</v>
      </c>
      <c r="B21346" s="1">
        <f>DATE(2013,12,1) + TIME(0,0,0)</f>
        <v>41609</v>
      </c>
      <c r="C21346">
        <v>31.103540421000002</v>
      </c>
    </row>
    <row r="21347" spans="1:3" x14ac:dyDescent="0.25">
      <c r="A21347">
        <v>5114</v>
      </c>
      <c r="B21347" s="1">
        <f>DATE(2014,1,1) + TIME(0,0,0)</f>
        <v>41640</v>
      </c>
      <c r="C21347">
        <v>31.110523224000001</v>
      </c>
    </row>
    <row r="21348" spans="1:3" x14ac:dyDescent="0.25">
      <c r="A21348">
        <v>5145</v>
      </c>
      <c r="B21348" s="1">
        <f>DATE(2014,2,1) + TIME(0,0,0)</f>
        <v>41671</v>
      </c>
      <c r="C21348">
        <v>31.117479324000001</v>
      </c>
    </row>
    <row r="21349" spans="1:3" x14ac:dyDescent="0.25">
      <c r="A21349">
        <v>5173</v>
      </c>
      <c r="B21349" s="1">
        <f>DATE(2014,3,1) + TIME(0,0,0)</f>
        <v>41699</v>
      </c>
      <c r="C21349">
        <v>31.123739242999999</v>
      </c>
    </row>
    <row r="21350" spans="1:3" x14ac:dyDescent="0.25">
      <c r="A21350">
        <v>5204</v>
      </c>
      <c r="B21350" s="1">
        <f>DATE(2014,4,1) + TIME(0,0,0)</f>
        <v>41730</v>
      </c>
      <c r="C21350">
        <v>31.130645752</v>
      </c>
    </row>
    <row r="21351" spans="1:3" x14ac:dyDescent="0.25">
      <c r="A21351">
        <v>5234</v>
      </c>
      <c r="B21351" s="1">
        <f>DATE(2014,5,1) + TIME(0,0,0)</f>
        <v>41760</v>
      </c>
      <c r="C21351">
        <v>31.137300491000001</v>
      </c>
    </row>
    <row r="21352" spans="1:3" x14ac:dyDescent="0.25">
      <c r="A21352">
        <v>5265</v>
      </c>
      <c r="B21352" s="1">
        <f>DATE(2014,6,1) + TIME(0,0,0)</f>
        <v>41791</v>
      </c>
      <c r="C21352">
        <v>31.144151688000001</v>
      </c>
    </row>
    <row r="21353" spans="1:3" x14ac:dyDescent="0.25">
      <c r="A21353">
        <v>5295</v>
      </c>
      <c r="B21353" s="1">
        <f>DATE(2014,7,1) + TIME(0,0,0)</f>
        <v>41821</v>
      </c>
      <c r="C21353">
        <v>31.150758743000001</v>
      </c>
    </row>
    <row r="21354" spans="1:3" x14ac:dyDescent="0.25">
      <c r="A21354">
        <v>5326</v>
      </c>
      <c r="B21354" s="1">
        <f>DATE(2014,8,1) + TIME(0,0,0)</f>
        <v>41852</v>
      </c>
      <c r="C21354">
        <v>31.157560349000001</v>
      </c>
    </row>
    <row r="21355" spans="1:3" x14ac:dyDescent="0.25">
      <c r="A21355">
        <v>5357</v>
      </c>
      <c r="B21355" s="1">
        <f>DATE(2014,9,1) + TIME(0,0,0)</f>
        <v>41883</v>
      </c>
      <c r="C21355">
        <v>31.164337157999999</v>
      </c>
    </row>
    <row r="21356" spans="1:3" x14ac:dyDescent="0.25">
      <c r="A21356">
        <v>5387</v>
      </c>
      <c r="B21356" s="1">
        <f>DATE(2014,10,1) + TIME(0,0,0)</f>
        <v>41913</v>
      </c>
      <c r="C21356">
        <v>31.170869827000001</v>
      </c>
    </row>
    <row r="21357" spans="1:3" x14ac:dyDescent="0.25">
      <c r="A21357">
        <v>5418</v>
      </c>
      <c r="B21357" s="1">
        <f>DATE(2014,11,1) + TIME(0,0,0)</f>
        <v>41944</v>
      </c>
      <c r="C21357">
        <v>31.177595139000001</v>
      </c>
    </row>
    <row r="21358" spans="1:3" x14ac:dyDescent="0.25">
      <c r="A21358">
        <v>5448</v>
      </c>
      <c r="B21358" s="1">
        <f>DATE(2014,12,1) + TIME(0,0,0)</f>
        <v>41974</v>
      </c>
      <c r="C21358">
        <v>31.184080124000001</v>
      </c>
    </row>
    <row r="21359" spans="1:3" x14ac:dyDescent="0.25">
      <c r="A21359">
        <v>5479</v>
      </c>
      <c r="B21359" s="1">
        <f>DATE(2015,1,1) + TIME(0,0,0)</f>
        <v>42005</v>
      </c>
      <c r="C21359">
        <v>31.190755844000002</v>
      </c>
    </row>
    <row r="21360" spans="1:3" x14ac:dyDescent="0.25">
      <c r="A21360">
        <v>5510</v>
      </c>
      <c r="B21360" s="1">
        <f>DATE(2015,2,1) + TIME(0,0,0)</f>
        <v>42036</v>
      </c>
      <c r="C21360">
        <v>31.197406769000001</v>
      </c>
    </row>
    <row r="21361" spans="1:3" x14ac:dyDescent="0.25">
      <c r="A21361">
        <v>5538</v>
      </c>
      <c r="B21361" s="1">
        <f>DATE(2015,3,1) + TIME(0,0,0)</f>
        <v>42064</v>
      </c>
      <c r="C21361">
        <v>31.203392029</v>
      </c>
    </row>
    <row r="21362" spans="1:3" x14ac:dyDescent="0.25">
      <c r="A21362">
        <v>5569</v>
      </c>
      <c r="B21362" s="1">
        <f>DATE(2015,4,1) + TIME(0,0,0)</f>
        <v>42095</v>
      </c>
      <c r="C21362">
        <v>31.20999527</v>
      </c>
    </row>
    <row r="21363" spans="1:3" x14ac:dyDescent="0.25">
      <c r="A21363">
        <v>5599</v>
      </c>
      <c r="B21363" s="1">
        <f>DATE(2015,5,1) + TIME(0,0,0)</f>
        <v>42125</v>
      </c>
      <c r="C21363">
        <v>31.216360091999999</v>
      </c>
    </row>
    <row r="21364" spans="1:3" x14ac:dyDescent="0.25">
      <c r="A21364">
        <v>5630</v>
      </c>
      <c r="B21364" s="1">
        <f>DATE(2015,6,1) + TIME(0,0,0)</f>
        <v>42156</v>
      </c>
      <c r="C21364">
        <v>31.222913741999999</v>
      </c>
    </row>
    <row r="21365" spans="1:3" x14ac:dyDescent="0.25">
      <c r="A21365">
        <v>5660</v>
      </c>
      <c r="B21365" s="1">
        <f>DATE(2015,7,1) + TIME(0,0,0)</f>
        <v>42186</v>
      </c>
      <c r="C21365">
        <v>31.229232788000001</v>
      </c>
    </row>
    <row r="21366" spans="1:3" x14ac:dyDescent="0.25">
      <c r="A21366">
        <v>5691</v>
      </c>
      <c r="B21366" s="1">
        <f>DATE(2015,8,1) + TIME(0,0,0)</f>
        <v>42217</v>
      </c>
      <c r="C21366">
        <v>31.235738754</v>
      </c>
    </row>
    <row r="21367" spans="1:3" x14ac:dyDescent="0.25">
      <c r="A21367">
        <v>5722</v>
      </c>
      <c r="B21367" s="1">
        <f>DATE(2015,9,1) + TIME(0,0,0)</f>
        <v>42248</v>
      </c>
      <c r="C21367">
        <v>31.242219925000001</v>
      </c>
    </row>
    <row r="21368" spans="1:3" x14ac:dyDescent="0.25">
      <c r="A21368">
        <v>5752</v>
      </c>
      <c r="B21368" s="1">
        <f>DATE(2015,10,1) + TIME(0,0,0)</f>
        <v>42278</v>
      </c>
      <c r="C21368">
        <v>31.248470306000002</v>
      </c>
    </row>
    <row r="21369" spans="1:3" x14ac:dyDescent="0.25">
      <c r="A21369">
        <v>5783</v>
      </c>
      <c r="B21369" s="1">
        <f>DATE(2015,11,1) + TIME(0,0,0)</f>
        <v>42309</v>
      </c>
      <c r="C21369">
        <v>31.254903793</v>
      </c>
    </row>
    <row r="21370" spans="1:3" x14ac:dyDescent="0.25">
      <c r="A21370">
        <v>5813</v>
      </c>
      <c r="B21370" s="1">
        <f>DATE(2015,12,1) + TIME(0,0,0)</f>
        <v>42339</v>
      </c>
      <c r="C21370">
        <v>31.261108398000001</v>
      </c>
    </row>
    <row r="21371" spans="1:3" x14ac:dyDescent="0.25">
      <c r="A21371">
        <v>5844</v>
      </c>
      <c r="B21371" s="1">
        <f>DATE(2016,1,1) + TIME(0,0,0)</f>
        <v>42370</v>
      </c>
      <c r="C21371">
        <v>31.267494202000002</v>
      </c>
    </row>
    <row r="21372" spans="1:3" x14ac:dyDescent="0.25">
      <c r="A21372">
        <v>5875</v>
      </c>
      <c r="B21372" s="1">
        <f>DATE(2016,2,1) + TIME(0,0,0)</f>
        <v>42401</v>
      </c>
      <c r="C21372">
        <v>31.273857116999999</v>
      </c>
    </row>
    <row r="21373" spans="1:3" x14ac:dyDescent="0.25">
      <c r="A21373">
        <v>5904</v>
      </c>
      <c r="B21373" s="1">
        <f>DATE(2016,3,1) + TIME(0,0,0)</f>
        <v>42430</v>
      </c>
      <c r="C21373">
        <v>31.279788970999999</v>
      </c>
    </row>
    <row r="21374" spans="1:3" x14ac:dyDescent="0.25">
      <c r="A21374">
        <v>5935</v>
      </c>
      <c r="B21374" s="1">
        <f>DATE(2016,4,1) + TIME(0,0,0)</f>
        <v>42461</v>
      </c>
      <c r="C21374">
        <v>31.286106109999999</v>
      </c>
    </row>
    <row r="21375" spans="1:3" x14ac:dyDescent="0.25">
      <c r="A21375">
        <v>5965</v>
      </c>
      <c r="B21375" s="1">
        <f>DATE(2016,5,1) + TIME(0,0,0)</f>
        <v>42491</v>
      </c>
      <c r="C21375">
        <v>31.292198181</v>
      </c>
    </row>
    <row r="21376" spans="1:3" x14ac:dyDescent="0.25">
      <c r="A21376">
        <v>5996</v>
      </c>
      <c r="B21376" s="1">
        <f>DATE(2016,6,1) + TIME(0,0,0)</f>
        <v>42522</v>
      </c>
      <c r="C21376">
        <v>31.298471451000001</v>
      </c>
    </row>
    <row r="21377" spans="1:3" x14ac:dyDescent="0.25">
      <c r="A21377">
        <v>6026</v>
      </c>
      <c r="B21377" s="1">
        <f>DATE(2016,7,1) + TIME(0,0,0)</f>
        <v>42552</v>
      </c>
      <c r="C21377">
        <v>31.304519653</v>
      </c>
    </row>
    <row r="21378" spans="1:3" x14ac:dyDescent="0.25">
      <c r="A21378">
        <v>6057</v>
      </c>
      <c r="B21378" s="1">
        <f>DATE(2016,8,1) + TIME(0,0,0)</f>
        <v>42583</v>
      </c>
      <c r="C21378">
        <v>31.310747147000001</v>
      </c>
    </row>
    <row r="21379" spans="1:3" x14ac:dyDescent="0.25">
      <c r="A21379">
        <v>6088</v>
      </c>
      <c r="B21379" s="1">
        <f>DATE(2016,9,1) + TIME(0,0,0)</f>
        <v>42614</v>
      </c>
      <c r="C21379">
        <v>31.316951752000001</v>
      </c>
    </row>
    <row r="21380" spans="1:3" x14ac:dyDescent="0.25">
      <c r="A21380">
        <v>6118</v>
      </c>
      <c r="B21380" s="1">
        <f>DATE(2016,10,1) + TIME(0,0,0)</f>
        <v>42644</v>
      </c>
      <c r="C21380">
        <v>31.322935103999999</v>
      </c>
    </row>
    <row r="21381" spans="1:3" x14ac:dyDescent="0.25">
      <c r="A21381">
        <v>6149</v>
      </c>
      <c r="B21381" s="1">
        <f>DATE(2016,11,1) + TIME(0,0,0)</f>
        <v>42675</v>
      </c>
      <c r="C21381">
        <v>31.329093932999999</v>
      </c>
    </row>
    <row r="21382" spans="1:3" x14ac:dyDescent="0.25">
      <c r="A21382">
        <v>6179</v>
      </c>
      <c r="B21382" s="1">
        <f>DATE(2016,12,1) + TIME(0,0,0)</f>
        <v>42705</v>
      </c>
      <c r="C21382">
        <v>31.335035324</v>
      </c>
    </row>
    <row r="21383" spans="1:3" x14ac:dyDescent="0.25">
      <c r="A21383">
        <v>6210</v>
      </c>
      <c r="B21383" s="1">
        <f>DATE(2017,1,1) + TIME(0,0,0)</f>
        <v>42736</v>
      </c>
      <c r="C21383">
        <v>31.341152190999999</v>
      </c>
    </row>
    <row r="21384" spans="1:3" x14ac:dyDescent="0.25">
      <c r="A21384">
        <v>6241</v>
      </c>
      <c r="B21384" s="1">
        <f>DATE(2017,2,1) + TIME(0,0,0)</f>
        <v>42767</v>
      </c>
      <c r="C21384">
        <v>31.347248077</v>
      </c>
    </row>
    <row r="21385" spans="1:3" x14ac:dyDescent="0.25">
      <c r="A21385">
        <v>6269</v>
      </c>
      <c r="B21385" s="1">
        <f>DATE(2017,3,1) + TIME(0,0,0)</f>
        <v>42795</v>
      </c>
      <c r="C21385">
        <v>31.352735518999999</v>
      </c>
    </row>
    <row r="21386" spans="1:3" x14ac:dyDescent="0.25">
      <c r="A21386">
        <v>6300</v>
      </c>
      <c r="B21386" s="1">
        <f>DATE(2017,4,1) + TIME(0,0,0)</f>
        <v>42826</v>
      </c>
      <c r="C21386">
        <v>31.358787537000001</v>
      </c>
    </row>
    <row r="21387" spans="1:3" x14ac:dyDescent="0.25">
      <c r="A21387">
        <v>6330</v>
      </c>
      <c r="B21387" s="1">
        <f>DATE(2017,5,1) + TIME(0,0,0)</f>
        <v>42856</v>
      </c>
      <c r="C21387">
        <v>31.364625930999999</v>
      </c>
    </row>
    <row r="21388" spans="1:3" x14ac:dyDescent="0.25">
      <c r="A21388">
        <v>6361</v>
      </c>
      <c r="B21388" s="1">
        <f>DATE(2017,6,1) + TIME(0,0,0)</f>
        <v>42887</v>
      </c>
      <c r="C21388">
        <v>31.370637894000001</v>
      </c>
    </row>
    <row r="21389" spans="1:3" x14ac:dyDescent="0.25">
      <c r="A21389">
        <v>6391</v>
      </c>
      <c r="B21389" s="1">
        <f>DATE(2017,7,1) + TIME(0,0,0)</f>
        <v>42917</v>
      </c>
      <c r="C21389">
        <v>31.376436234</v>
      </c>
    </row>
    <row r="21390" spans="1:3" x14ac:dyDescent="0.25">
      <c r="A21390">
        <v>6422</v>
      </c>
      <c r="B21390" s="1">
        <f>DATE(2017,8,1) + TIME(0,0,0)</f>
        <v>42948</v>
      </c>
      <c r="C21390">
        <v>31.382406235000001</v>
      </c>
    </row>
    <row r="21391" spans="1:3" x14ac:dyDescent="0.25">
      <c r="A21391">
        <v>6453</v>
      </c>
      <c r="B21391" s="1">
        <f>DATE(2017,9,1) + TIME(0,0,0)</f>
        <v>42979</v>
      </c>
      <c r="C21391">
        <v>31.388355255</v>
      </c>
    </row>
    <row r="21392" spans="1:3" x14ac:dyDescent="0.25">
      <c r="A21392">
        <v>6483</v>
      </c>
      <c r="B21392" s="1">
        <f>DATE(2017,10,1) + TIME(0,0,0)</f>
        <v>43009</v>
      </c>
      <c r="C21392">
        <v>31.394094466999999</v>
      </c>
    </row>
    <row r="21393" spans="1:3" x14ac:dyDescent="0.25">
      <c r="A21393">
        <v>6514</v>
      </c>
      <c r="B21393" s="1">
        <f>DATE(2017,11,1) + TIME(0,0,0)</f>
        <v>43040</v>
      </c>
      <c r="C21393">
        <v>31.400001526</v>
      </c>
    </row>
    <row r="21394" spans="1:3" x14ac:dyDescent="0.25">
      <c r="A21394">
        <v>6544</v>
      </c>
      <c r="B21394" s="1">
        <f>DATE(2017,12,1) + TIME(0,0,0)</f>
        <v>43070</v>
      </c>
      <c r="C21394">
        <v>31.405700683999999</v>
      </c>
    </row>
    <row r="21395" spans="1:3" x14ac:dyDescent="0.25">
      <c r="A21395">
        <v>6575</v>
      </c>
      <c r="B21395" s="1">
        <f>DATE(2018,1,1) + TIME(0,0,0)</f>
        <v>43101</v>
      </c>
      <c r="C21395">
        <v>31.411569595</v>
      </c>
    </row>
    <row r="21396" spans="1:3" x14ac:dyDescent="0.25">
      <c r="A21396">
        <v>6606</v>
      </c>
      <c r="B21396" s="1">
        <f>DATE(2018,2,1) + TIME(0,0,0)</f>
        <v>43132</v>
      </c>
      <c r="C21396">
        <v>31.417419433999999</v>
      </c>
    </row>
    <row r="21397" spans="1:3" x14ac:dyDescent="0.25">
      <c r="A21397">
        <v>6634</v>
      </c>
      <c r="B21397" s="1">
        <f>DATE(2018,3,1) + TIME(0,0,0)</f>
        <v>43160</v>
      </c>
      <c r="C21397">
        <v>31.422683716000002</v>
      </c>
    </row>
    <row r="21398" spans="1:3" x14ac:dyDescent="0.25">
      <c r="A21398">
        <v>6665</v>
      </c>
      <c r="B21398" s="1">
        <f>DATE(2018,4,1) + TIME(0,0,0)</f>
        <v>43191</v>
      </c>
      <c r="C21398">
        <v>31.428495407</v>
      </c>
    </row>
    <row r="21399" spans="1:3" x14ac:dyDescent="0.25">
      <c r="A21399">
        <v>6695</v>
      </c>
      <c r="B21399" s="1">
        <f>DATE(2018,5,1) + TIME(0,0,0)</f>
        <v>43221</v>
      </c>
      <c r="C21399">
        <v>31.434099196999998</v>
      </c>
    </row>
    <row r="21400" spans="1:3" x14ac:dyDescent="0.25">
      <c r="A21400">
        <v>6726</v>
      </c>
      <c r="B21400" s="1">
        <f>DATE(2018,6,1) + TIME(0,0,0)</f>
        <v>43252</v>
      </c>
      <c r="C21400">
        <v>31.439870834000001</v>
      </c>
    </row>
    <row r="21401" spans="1:3" x14ac:dyDescent="0.25">
      <c r="A21401">
        <v>6756</v>
      </c>
      <c r="B21401" s="1">
        <f>DATE(2018,7,1) + TIME(0,0,0)</f>
        <v>43282</v>
      </c>
      <c r="C21401">
        <v>31.445438384999999</v>
      </c>
    </row>
    <row r="21402" spans="1:3" x14ac:dyDescent="0.25">
      <c r="A21402">
        <v>6787</v>
      </c>
      <c r="B21402" s="1">
        <f>DATE(2018,8,1) + TIME(0,0,0)</f>
        <v>43313</v>
      </c>
      <c r="C21402">
        <v>31.451171875</v>
      </c>
    </row>
    <row r="21403" spans="1:3" x14ac:dyDescent="0.25">
      <c r="A21403">
        <v>6818</v>
      </c>
      <c r="B21403" s="1">
        <f>DATE(2018,9,1) + TIME(0,0,0)</f>
        <v>43344</v>
      </c>
      <c r="C21403">
        <v>31.456886292</v>
      </c>
    </row>
    <row r="21404" spans="1:3" x14ac:dyDescent="0.25">
      <c r="A21404">
        <v>6848</v>
      </c>
      <c r="B21404" s="1">
        <f>DATE(2018,10,1) + TIME(0,0,0)</f>
        <v>43374</v>
      </c>
      <c r="C21404">
        <v>31.462398529000001</v>
      </c>
    </row>
    <row r="21405" spans="1:3" x14ac:dyDescent="0.25">
      <c r="A21405">
        <v>6879</v>
      </c>
      <c r="B21405" s="1">
        <f>DATE(2018,11,1) + TIME(0,0,0)</f>
        <v>43405</v>
      </c>
      <c r="C21405">
        <v>31.468076706000002</v>
      </c>
    </row>
    <row r="21406" spans="1:3" x14ac:dyDescent="0.25">
      <c r="A21406">
        <v>6909</v>
      </c>
      <c r="B21406" s="1">
        <f>DATE(2018,12,1) + TIME(0,0,0)</f>
        <v>43435</v>
      </c>
      <c r="C21406">
        <v>31.473552703999999</v>
      </c>
    </row>
    <row r="21407" spans="1:3" x14ac:dyDescent="0.25">
      <c r="A21407">
        <v>6940</v>
      </c>
      <c r="B21407" s="1">
        <f>DATE(2019,1,1) + TIME(0,0,0)</f>
        <v>43466</v>
      </c>
      <c r="C21407">
        <v>31.479192734000002</v>
      </c>
    </row>
    <row r="21408" spans="1:3" x14ac:dyDescent="0.25">
      <c r="A21408">
        <v>6971</v>
      </c>
      <c r="B21408" s="1">
        <f>DATE(2019,2,1) + TIME(0,0,0)</f>
        <v>43497</v>
      </c>
      <c r="C21408">
        <v>31.484815598000001</v>
      </c>
    </row>
    <row r="21409" spans="1:3" x14ac:dyDescent="0.25">
      <c r="A21409">
        <v>6999</v>
      </c>
      <c r="B21409" s="1">
        <f>DATE(2019,3,1) + TIME(0,0,0)</f>
        <v>43525</v>
      </c>
      <c r="C21409">
        <v>31.489877701000001</v>
      </c>
    </row>
    <row r="21410" spans="1:3" x14ac:dyDescent="0.25">
      <c r="A21410">
        <v>7030</v>
      </c>
      <c r="B21410" s="1">
        <f>DATE(2019,4,1) + TIME(0,0,0)</f>
        <v>43556</v>
      </c>
      <c r="C21410">
        <v>31.495464325</v>
      </c>
    </row>
    <row r="21411" spans="1:3" x14ac:dyDescent="0.25">
      <c r="A21411">
        <v>7060</v>
      </c>
      <c r="B21411" s="1">
        <f>DATE(2019,5,1) + TIME(0,0,0)</f>
        <v>43586</v>
      </c>
      <c r="C21411">
        <v>31.500854491999998</v>
      </c>
    </row>
    <row r="21412" spans="1:3" x14ac:dyDescent="0.25">
      <c r="A21412">
        <v>7091</v>
      </c>
      <c r="B21412" s="1">
        <f>DATE(2019,6,1) + TIME(0,0,0)</f>
        <v>43617</v>
      </c>
      <c r="C21412">
        <v>31.506406783999999</v>
      </c>
    </row>
    <row r="21413" spans="1:3" x14ac:dyDescent="0.25">
      <c r="A21413">
        <v>7121</v>
      </c>
      <c r="B21413" s="1">
        <f>DATE(2019,7,1) + TIME(0,0,0)</f>
        <v>43647</v>
      </c>
      <c r="C21413">
        <v>31.511760712000001</v>
      </c>
    </row>
    <row r="21414" spans="1:3" x14ac:dyDescent="0.25">
      <c r="A21414">
        <v>7152</v>
      </c>
      <c r="B21414" s="1">
        <f>DATE(2019,8,1) + TIME(0,0,0)</f>
        <v>43678</v>
      </c>
      <c r="C21414">
        <v>31.517278671</v>
      </c>
    </row>
    <row r="21415" spans="1:3" x14ac:dyDescent="0.25">
      <c r="A21415">
        <v>7183</v>
      </c>
      <c r="B21415" s="1">
        <f>DATE(2019,9,1) + TIME(0,0,0)</f>
        <v>43709</v>
      </c>
      <c r="C21415">
        <v>31.522777557000001</v>
      </c>
    </row>
    <row r="21416" spans="1:3" x14ac:dyDescent="0.25">
      <c r="A21416">
        <v>7213</v>
      </c>
      <c r="B21416" s="1">
        <f>DATE(2019,10,1) + TIME(0,0,0)</f>
        <v>43739</v>
      </c>
      <c r="C21416">
        <v>31.528081894</v>
      </c>
    </row>
    <row r="21417" spans="1:3" x14ac:dyDescent="0.25">
      <c r="A21417">
        <v>7244</v>
      </c>
      <c r="B21417" s="1">
        <f>DATE(2019,11,1) + TIME(0,0,0)</f>
        <v>43770</v>
      </c>
      <c r="C21417">
        <v>31.533546447999999</v>
      </c>
    </row>
    <row r="21418" spans="1:3" x14ac:dyDescent="0.25">
      <c r="A21418">
        <v>7274</v>
      </c>
      <c r="B21418" s="1">
        <f>DATE(2019,12,1) + TIME(0,0,0)</f>
        <v>43800</v>
      </c>
      <c r="C21418">
        <v>31.538818359</v>
      </c>
    </row>
    <row r="21419" spans="1:3" x14ac:dyDescent="0.25">
      <c r="A21419">
        <v>7305</v>
      </c>
      <c r="B21419" s="1">
        <f>DATE(2020,1,1) + TIME(0,0,0)</f>
        <v>43831</v>
      </c>
      <c r="C21419">
        <v>31.544248581000002</v>
      </c>
    </row>
    <row r="21420" spans="1:3" x14ac:dyDescent="0.25">
      <c r="A21420">
        <v>7336</v>
      </c>
      <c r="B21420" s="1">
        <f>DATE(2020,2,1) + TIME(0,0,0)</f>
        <v>43862</v>
      </c>
      <c r="C21420">
        <v>31.549661636</v>
      </c>
    </row>
    <row r="21421" spans="1:3" x14ac:dyDescent="0.25">
      <c r="A21421">
        <v>7365</v>
      </c>
      <c r="B21421" s="1">
        <f>DATE(2020,3,1) + TIME(0,0,0)</f>
        <v>43891</v>
      </c>
      <c r="C21421">
        <v>31.554710388</v>
      </c>
    </row>
    <row r="21422" spans="1:3" x14ac:dyDescent="0.25">
      <c r="A21422">
        <v>7396</v>
      </c>
      <c r="B21422" s="1">
        <f>DATE(2020,4,1) + TIME(0,0,0)</f>
        <v>43922</v>
      </c>
      <c r="C21422">
        <v>31.560091019000001</v>
      </c>
    </row>
    <row r="21423" spans="1:3" x14ac:dyDescent="0.25">
      <c r="A21423">
        <v>7426</v>
      </c>
      <c r="B21423" s="1">
        <f>DATE(2020,5,1) + TIME(0,0,0)</f>
        <v>43952</v>
      </c>
      <c r="C21423">
        <v>31.565282822</v>
      </c>
    </row>
    <row r="21424" spans="1:3" x14ac:dyDescent="0.25">
      <c r="A21424">
        <v>7457</v>
      </c>
      <c r="B21424" s="1">
        <f>DATE(2020,6,1) + TIME(0,0,0)</f>
        <v>43983</v>
      </c>
      <c r="C21424">
        <v>31.570631027000001</v>
      </c>
    </row>
    <row r="21425" spans="1:3" x14ac:dyDescent="0.25">
      <c r="A21425">
        <v>7487</v>
      </c>
      <c r="B21425" s="1">
        <f>DATE(2020,7,1) + TIME(0,0,0)</f>
        <v>44013</v>
      </c>
      <c r="C21425">
        <v>31.575790404999999</v>
      </c>
    </row>
    <row r="21426" spans="1:3" x14ac:dyDescent="0.25">
      <c r="A21426">
        <v>7518</v>
      </c>
      <c r="B21426" s="1">
        <f>DATE(2020,8,1) + TIME(0,0,0)</f>
        <v>44044</v>
      </c>
      <c r="C21426">
        <v>31.581106186</v>
      </c>
    </row>
    <row r="21427" spans="1:3" x14ac:dyDescent="0.25">
      <c r="A21427">
        <v>7549</v>
      </c>
      <c r="B21427" s="1">
        <f>DATE(2020,9,1) + TIME(0,0,0)</f>
        <v>44075</v>
      </c>
      <c r="C21427">
        <v>31.586406707999998</v>
      </c>
    </row>
    <row r="21428" spans="1:3" x14ac:dyDescent="0.25">
      <c r="A21428">
        <v>7579</v>
      </c>
      <c r="B21428" s="1">
        <f>DATE(2020,10,1) + TIME(0,0,0)</f>
        <v>44105</v>
      </c>
      <c r="C21428">
        <v>31.591520309</v>
      </c>
    </row>
    <row r="21429" spans="1:3" x14ac:dyDescent="0.25">
      <c r="A21429">
        <v>7610</v>
      </c>
      <c r="B21429" s="1">
        <f>DATE(2020,11,1) + TIME(0,0,0)</f>
        <v>44136</v>
      </c>
      <c r="C21429">
        <v>31.596788406000002</v>
      </c>
    </row>
    <row r="21430" spans="1:3" x14ac:dyDescent="0.25">
      <c r="A21430">
        <v>7640</v>
      </c>
      <c r="B21430" s="1">
        <f>DATE(2020,12,1) + TIME(0,0,0)</f>
        <v>44166</v>
      </c>
      <c r="C21430">
        <v>31.601871490000001</v>
      </c>
    </row>
    <row r="21431" spans="1:3" x14ac:dyDescent="0.25">
      <c r="A21431">
        <v>7671</v>
      </c>
      <c r="B21431" s="1">
        <f>DATE(2021,1,1) + TIME(0,0,0)</f>
        <v>44197</v>
      </c>
      <c r="C21431">
        <v>31.607107161999998</v>
      </c>
    </row>
    <row r="21432" spans="1:3" x14ac:dyDescent="0.25">
      <c r="A21432">
        <v>7702</v>
      </c>
      <c r="B21432" s="1">
        <f>DATE(2021,2,1) + TIME(0,0,0)</f>
        <v>44228</v>
      </c>
      <c r="C21432">
        <v>31.612327575999998</v>
      </c>
    </row>
    <row r="21433" spans="1:3" x14ac:dyDescent="0.25">
      <c r="A21433">
        <v>7730</v>
      </c>
      <c r="B21433" s="1">
        <f>DATE(2021,3,1) + TIME(0,0,0)</f>
        <v>44256</v>
      </c>
      <c r="C21433">
        <v>31.617031097000002</v>
      </c>
    </row>
    <row r="21434" spans="1:3" x14ac:dyDescent="0.25">
      <c r="A21434">
        <v>7761</v>
      </c>
      <c r="B21434" s="1">
        <f>DATE(2021,4,1) + TIME(0,0,0)</f>
        <v>44287</v>
      </c>
      <c r="C21434">
        <v>31.622220992999999</v>
      </c>
    </row>
    <row r="21435" spans="1:3" x14ac:dyDescent="0.25">
      <c r="A21435">
        <v>7791</v>
      </c>
      <c r="B21435" s="1">
        <f>DATE(2021,5,1) + TIME(0,0,0)</f>
        <v>44317</v>
      </c>
      <c r="C21435">
        <v>31.627229691</v>
      </c>
    </row>
    <row r="21436" spans="1:3" x14ac:dyDescent="0.25">
      <c r="A21436">
        <v>7822</v>
      </c>
      <c r="B21436" s="1">
        <f>DATE(2021,6,1) + TIME(0,0,0)</f>
        <v>44348</v>
      </c>
      <c r="C21436">
        <v>31.632390976</v>
      </c>
    </row>
    <row r="21437" spans="1:3" x14ac:dyDescent="0.25">
      <c r="A21437">
        <v>7852</v>
      </c>
      <c r="B21437" s="1">
        <f>DATE(2021,7,1) + TIME(0,0,0)</f>
        <v>44378</v>
      </c>
      <c r="C21437">
        <v>31.637371063</v>
      </c>
    </row>
    <row r="21438" spans="1:3" x14ac:dyDescent="0.25">
      <c r="A21438">
        <v>7883</v>
      </c>
      <c r="B21438" s="1">
        <f>DATE(2021,8,1) + TIME(0,0,0)</f>
        <v>44409</v>
      </c>
      <c r="C21438">
        <v>31.642501831000001</v>
      </c>
    </row>
    <row r="21439" spans="1:3" x14ac:dyDescent="0.25">
      <c r="A21439">
        <v>7914</v>
      </c>
      <c r="B21439" s="1">
        <f>DATE(2021,9,1) + TIME(0,0,0)</f>
        <v>44440</v>
      </c>
      <c r="C21439">
        <v>31.647619247000002</v>
      </c>
    </row>
    <row r="21440" spans="1:3" x14ac:dyDescent="0.25">
      <c r="A21440">
        <v>7944</v>
      </c>
      <c r="B21440" s="1">
        <f>DATE(2021,10,1) + TIME(0,0,0)</f>
        <v>44470</v>
      </c>
      <c r="C21440">
        <v>31.652555465999999</v>
      </c>
    </row>
    <row r="21441" spans="1:3" x14ac:dyDescent="0.25">
      <c r="A21441">
        <v>7975</v>
      </c>
      <c r="B21441" s="1">
        <f>DATE(2021,11,1) + TIME(0,0,0)</f>
        <v>44501</v>
      </c>
      <c r="C21441">
        <v>31.657642365000001</v>
      </c>
    </row>
    <row r="21442" spans="1:3" x14ac:dyDescent="0.25">
      <c r="A21442">
        <v>8005</v>
      </c>
      <c r="B21442" s="1">
        <f>DATE(2021,12,1) + TIME(0,0,0)</f>
        <v>44531</v>
      </c>
      <c r="C21442">
        <v>31.662549973000001</v>
      </c>
    </row>
    <row r="21443" spans="1:3" x14ac:dyDescent="0.25">
      <c r="A21443">
        <v>8036</v>
      </c>
      <c r="B21443" s="1">
        <f>DATE(2022,1,1) + TIME(0,0,0)</f>
        <v>44562</v>
      </c>
      <c r="C21443">
        <v>31.667608261000002</v>
      </c>
    </row>
    <row r="21444" spans="1:3" x14ac:dyDescent="0.25">
      <c r="A21444">
        <v>8067</v>
      </c>
      <c r="B21444" s="1">
        <f>DATE(2022,2,1) + TIME(0,0,0)</f>
        <v>44593</v>
      </c>
      <c r="C21444">
        <v>31.672651291000001</v>
      </c>
    </row>
    <row r="21445" spans="1:3" x14ac:dyDescent="0.25">
      <c r="A21445">
        <v>8095</v>
      </c>
      <c r="B21445" s="1">
        <f>DATE(2022,3,1) + TIME(0,0,0)</f>
        <v>44621</v>
      </c>
      <c r="C21445">
        <v>31.677194595</v>
      </c>
    </row>
    <row r="21446" spans="1:3" x14ac:dyDescent="0.25">
      <c r="A21446">
        <v>8126</v>
      </c>
      <c r="B21446" s="1">
        <f>DATE(2022,4,1) + TIME(0,0,0)</f>
        <v>44652</v>
      </c>
      <c r="C21446">
        <v>31.682210921999999</v>
      </c>
    </row>
    <row r="21447" spans="1:3" x14ac:dyDescent="0.25">
      <c r="A21447">
        <v>8156</v>
      </c>
      <c r="B21447" s="1">
        <f>DATE(2022,5,1) + TIME(0,0,0)</f>
        <v>44682</v>
      </c>
      <c r="C21447">
        <v>31.687051773</v>
      </c>
    </row>
    <row r="21448" spans="1:3" x14ac:dyDescent="0.25">
      <c r="A21448">
        <v>8187</v>
      </c>
      <c r="B21448" s="1">
        <f>DATE(2022,6,1) + TIME(0,0,0)</f>
        <v>44713</v>
      </c>
      <c r="C21448">
        <v>31.692039489999999</v>
      </c>
    </row>
    <row r="21449" spans="1:3" x14ac:dyDescent="0.25">
      <c r="A21449">
        <v>8217</v>
      </c>
      <c r="B21449" s="1">
        <f>DATE(2022,7,1) + TIME(0,0,0)</f>
        <v>44743</v>
      </c>
      <c r="C21449">
        <v>31.696851729999999</v>
      </c>
    </row>
    <row r="21450" spans="1:3" x14ac:dyDescent="0.25">
      <c r="A21450">
        <v>8248</v>
      </c>
      <c r="B21450" s="1">
        <f>DATE(2022,8,1) + TIME(0,0,0)</f>
        <v>44774</v>
      </c>
      <c r="C21450">
        <v>31.701812744000001</v>
      </c>
    </row>
    <row r="21451" spans="1:3" x14ac:dyDescent="0.25">
      <c r="A21451">
        <v>8279</v>
      </c>
      <c r="B21451" s="1">
        <f>DATE(2022,9,1) + TIME(0,0,0)</f>
        <v>44805</v>
      </c>
      <c r="C21451">
        <v>31.706758498999999</v>
      </c>
    </row>
    <row r="21452" spans="1:3" x14ac:dyDescent="0.25">
      <c r="A21452">
        <v>8309</v>
      </c>
      <c r="B21452" s="1">
        <f>DATE(2022,10,1) + TIME(0,0,0)</f>
        <v>44835</v>
      </c>
      <c r="C21452">
        <v>31.711532593000001</v>
      </c>
    </row>
    <row r="21453" spans="1:3" x14ac:dyDescent="0.25">
      <c r="A21453">
        <v>8340</v>
      </c>
      <c r="B21453" s="1">
        <f>DATE(2022,11,1) + TIME(0,0,0)</f>
        <v>44866</v>
      </c>
      <c r="C21453">
        <v>31.716451644999999</v>
      </c>
    </row>
    <row r="21454" spans="1:3" x14ac:dyDescent="0.25">
      <c r="A21454">
        <v>8370</v>
      </c>
      <c r="B21454" s="1">
        <f>DATE(2022,12,1) + TIME(0,0,0)</f>
        <v>44896</v>
      </c>
      <c r="C21454">
        <v>31.721199036000002</v>
      </c>
    </row>
    <row r="21455" spans="1:3" x14ac:dyDescent="0.25">
      <c r="A21455">
        <v>8401</v>
      </c>
      <c r="B21455" s="1">
        <f>DATE(2023,1,1) + TIME(0,0,0)</f>
        <v>44927</v>
      </c>
      <c r="C21455">
        <v>31.726091385</v>
      </c>
    </row>
    <row r="21456" spans="1:3" x14ac:dyDescent="0.25">
      <c r="A21456">
        <v>8432</v>
      </c>
      <c r="B21456" s="1">
        <f>DATE(2023,2,1) + TIME(0,0,0)</f>
        <v>44958</v>
      </c>
      <c r="C21456">
        <v>31.730970382999999</v>
      </c>
    </row>
    <row r="21457" spans="1:3" x14ac:dyDescent="0.25">
      <c r="A21457">
        <v>8460</v>
      </c>
      <c r="B21457" s="1">
        <f>DATE(2023,3,1) + TIME(0,0,0)</f>
        <v>44986</v>
      </c>
      <c r="C21457">
        <v>31.735366821</v>
      </c>
    </row>
    <row r="21458" spans="1:3" x14ac:dyDescent="0.25">
      <c r="A21458">
        <v>8491</v>
      </c>
      <c r="B21458" s="1">
        <f>DATE(2023,4,1) + TIME(0,0,0)</f>
        <v>45017</v>
      </c>
      <c r="C21458">
        <v>31.740219115999999</v>
      </c>
    </row>
    <row r="21459" spans="1:3" x14ac:dyDescent="0.25">
      <c r="A21459">
        <v>8521</v>
      </c>
      <c r="B21459" s="1">
        <f>DATE(2023,5,1) + TIME(0,0,0)</f>
        <v>45047</v>
      </c>
      <c r="C21459">
        <v>31.744903564000001</v>
      </c>
    </row>
    <row r="21460" spans="1:3" x14ac:dyDescent="0.25">
      <c r="A21460">
        <v>8552</v>
      </c>
      <c r="B21460" s="1">
        <f>DATE(2023,6,1) + TIME(0,0,0)</f>
        <v>45078</v>
      </c>
      <c r="C21460">
        <v>31.749731063999999</v>
      </c>
    </row>
    <row r="21461" spans="1:3" x14ac:dyDescent="0.25">
      <c r="A21461">
        <v>8582</v>
      </c>
      <c r="B21461" s="1">
        <f>DATE(2023,7,1) + TIME(0,0,0)</f>
        <v>45108</v>
      </c>
      <c r="C21461">
        <v>31.754390717</v>
      </c>
    </row>
    <row r="21462" spans="1:3" x14ac:dyDescent="0.25">
      <c r="A21462">
        <v>8613</v>
      </c>
      <c r="B21462" s="1">
        <f>DATE(2023,8,1) + TIME(0,0,0)</f>
        <v>45139</v>
      </c>
      <c r="C21462">
        <v>31.759193419999999</v>
      </c>
    </row>
    <row r="21463" spans="1:3" x14ac:dyDescent="0.25">
      <c r="A21463">
        <v>8644</v>
      </c>
      <c r="B21463" s="1">
        <f>DATE(2023,9,1) + TIME(0,0,0)</f>
        <v>45170</v>
      </c>
      <c r="C21463">
        <v>31.763980865000001</v>
      </c>
    </row>
    <row r="21464" spans="1:3" x14ac:dyDescent="0.25">
      <c r="A21464">
        <v>8674</v>
      </c>
      <c r="B21464" s="1">
        <f>DATE(2023,10,1) + TIME(0,0,0)</f>
        <v>45200</v>
      </c>
      <c r="C21464">
        <v>31.768602371</v>
      </c>
    </row>
    <row r="21465" spans="1:3" x14ac:dyDescent="0.25">
      <c r="A21465">
        <v>8705</v>
      </c>
      <c r="B21465" s="1">
        <f>DATE(2023,11,1) + TIME(0,0,0)</f>
        <v>45231</v>
      </c>
      <c r="C21465">
        <v>31.773365021</v>
      </c>
    </row>
    <row r="21466" spans="1:3" x14ac:dyDescent="0.25">
      <c r="A21466">
        <v>8735</v>
      </c>
      <c r="B21466" s="1">
        <f>DATE(2023,12,1) + TIME(0,0,0)</f>
        <v>45261</v>
      </c>
      <c r="C21466">
        <v>31.777959824</v>
      </c>
    </row>
    <row r="21467" spans="1:3" x14ac:dyDescent="0.25">
      <c r="A21467">
        <v>8766</v>
      </c>
      <c r="B21467" s="1">
        <f>DATE(2024,1,1) + TIME(0,0,0)</f>
        <v>45292</v>
      </c>
      <c r="C21467">
        <v>31.78269577</v>
      </c>
    </row>
    <row r="21468" spans="1:3" x14ac:dyDescent="0.25">
      <c r="A21468">
        <v>8797</v>
      </c>
      <c r="B21468" s="1">
        <f>DATE(2024,2,1) + TIME(0,0,0)</f>
        <v>45323</v>
      </c>
      <c r="C21468">
        <v>31.787416457999999</v>
      </c>
    </row>
    <row r="21469" spans="1:3" x14ac:dyDescent="0.25">
      <c r="A21469">
        <v>8826</v>
      </c>
      <c r="B21469" s="1">
        <f>DATE(2024,3,1) + TIME(0,0,0)</f>
        <v>45352</v>
      </c>
      <c r="C21469">
        <v>31.791822433</v>
      </c>
    </row>
    <row r="21470" spans="1:3" x14ac:dyDescent="0.25">
      <c r="A21470">
        <v>8857</v>
      </c>
      <c r="B21470" s="1">
        <f>DATE(2024,4,1) + TIME(0,0,0)</f>
        <v>45383</v>
      </c>
      <c r="C21470">
        <v>31.796518326000001</v>
      </c>
    </row>
    <row r="21471" spans="1:3" x14ac:dyDescent="0.25">
      <c r="A21471">
        <v>8887</v>
      </c>
      <c r="B21471" s="1">
        <f>DATE(2024,5,1) + TIME(0,0,0)</f>
        <v>45413</v>
      </c>
      <c r="C21471">
        <v>31.801050186000001</v>
      </c>
    </row>
    <row r="21472" spans="1:3" x14ac:dyDescent="0.25">
      <c r="A21472">
        <v>8918</v>
      </c>
      <c r="B21472" s="1">
        <f>DATE(2024,6,1) + TIME(0,0,0)</f>
        <v>45444</v>
      </c>
      <c r="C21472">
        <v>31.805719375999999</v>
      </c>
    </row>
    <row r="21473" spans="1:3" x14ac:dyDescent="0.25">
      <c r="A21473">
        <v>8948</v>
      </c>
      <c r="B21473" s="1">
        <f>DATE(2024,7,1) + TIME(0,0,0)</f>
        <v>45474</v>
      </c>
      <c r="C21473">
        <v>31.810226440000001</v>
      </c>
    </row>
    <row r="21474" spans="1:3" x14ac:dyDescent="0.25">
      <c r="A21474">
        <v>8979</v>
      </c>
      <c r="B21474" s="1">
        <f>DATE(2024,8,1) + TIME(0,0,0)</f>
        <v>45505</v>
      </c>
      <c r="C21474">
        <v>31.814870834000001</v>
      </c>
    </row>
    <row r="21475" spans="1:3" x14ac:dyDescent="0.25">
      <c r="A21475">
        <v>9010</v>
      </c>
      <c r="B21475" s="1">
        <f>DATE(2024,9,1) + TIME(0,0,0)</f>
        <v>45536</v>
      </c>
      <c r="C21475">
        <v>31.819501877</v>
      </c>
    </row>
    <row r="21476" spans="1:3" x14ac:dyDescent="0.25">
      <c r="A21476">
        <v>9040</v>
      </c>
      <c r="B21476" s="1">
        <f>DATE(2024,10,1) + TIME(0,0,0)</f>
        <v>45566</v>
      </c>
      <c r="C21476">
        <v>31.823970795000001</v>
      </c>
    </row>
    <row r="21477" spans="1:3" x14ac:dyDescent="0.25">
      <c r="A21477">
        <v>9071</v>
      </c>
      <c r="B21477" s="1">
        <f>DATE(2024,11,1) + TIME(0,0,0)</f>
        <v>45597</v>
      </c>
      <c r="C21477">
        <v>31.828577041999999</v>
      </c>
    </row>
    <row r="21478" spans="1:3" x14ac:dyDescent="0.25">
      <c r="A21478">
        <v>9101</v>
      </c>
      <c r="B21478" s="1">
        <f>DATE(2024,12,1) + TIME(0,0,0)</f>
        <v>45627</v>
      </c>
      <c r="C21478">
        <v>31.833023071</v>
      </c>
    </row>
    <row r="21479" spans="1:3" x14ac:dyDescent="0.25">
      <c r="A21479">
        <v>9132</v>
      </c>
      <c r="B21479" s="1">
        <f>DATE(2025,1,1) + TIME(0,0,0)</f>
        <v>45658</v>
      </c>
      <c r="C21479">
        <v>31.837604523</v>
      </c>
    </row>
    <row r="21480" spans="1:3" x14ac:dyDescent="0.25">
      <c r="A21480">
        <v>9163</v>
      </c>
      <c r="B21480" s="1">
        <f>DATE(2025,2,1) + TIME(0,0,0)</f>
        <v>45689</v>
      </c>
      <c r="C21480">
        <v>31.842174530000001</v>
      </c>
    </row>
    <row r="21481" spans="1:3" x14ac:dyDescent="0.25">
      <c r="A21481">
        <v>9191</v>
      </c>
      <c r="B21481" s="1">
        <f>DATE(2025,3,1) + TIME(0,0,0)</f>
        <v>45717</v>
      </c>
      <c r="C21481">
        <v>31.846292496</v>
      </c>
    </row>
    <row r="21482" spans="1:3" x14ac:dyDescent="0.25">
      <c r="A21482">
        <v>9222</v>
      </c>
      <c r="B21482" s="1">
        <f>DATE(2025,4,1) + TIME(0,0,0)</f>
        <v>45748</v>
      </c>
      <c r="C21482">
        <v>31.850837708</v>
      </c>
    </row>
    <row r="21483" spans="1:3" x14ac:dyDescent="0.25">
      <c r="A21483">
        <v>9252</v>
      </c>
      <c r="B21483" s="1">
        <f>DATE(2025,5,1) + TIME(0,0,0)</f>
        <v>45778</v>
      </c>
      <c r="C21483">
        <v>31.855226516999998</v>
      </c>
    </row>
    <row r="21484" spans="1:3" x14ac:dyDescent="0.25">
      <c r="A21484">
        <v>9283</v>
      </c>
      <c r="B21484" s="1">
        <f>DATE(2025,6,1) + TIME(0,0,0)</f>
        <v>45809</v>
      </c>
      <c r="C21484">
        <v>31.859750748</v>
      </c>
    </row>
    <row r="21485" spans="1:3" x14ac:dyDescent="0.25">
      <c r="A21485">
        <v>9313</v>
      </c>
      <c r="B21485" s="1">
        <f>DATE(2025,7,1) + TIME(0,0,0)</f>
        <v>45839</v>
      </c>
      <c r="C21485">
        <v>31.864116669000001</v>
      </c>
    </row>
    <row r="21486" spans="1:3" x14ac:dyDescent="0.25">
      <c r="A21486">
        <v>9344</v>
      </c>
      <c r="B21486" s="1">
        <f>DATE(2025,8,1) + TIME(0,0,0)</f>
        <v>45870</v>
      </c>
      <c r="C21486">
        <v>31.868618010999999</v>
      </c>
    </row>
    <row r="21487" spans="1:3" x14ac:dyDescent="0.25">
      <c r="A21487">
        <v>9375</v>
      </c>
      <c r="B21487" s="1">
        <f>DATE(2025,9,1) + TIME(0,0,0)</f>
        <v>45901</v>
      </c>
      <c r="C21487">
        <v>31.873106003</v>
      </c>
    </row>
    <row r="21488" spans="1:3" x14ac:dyDescent="0.25">
      <c r="A21488">
        <v>9405</v>
      </c>
      <c r="B21488" s="1">
        <f>DATE(2025,10,1) + TIME(0,0,0)</f>
        <v>45931</v>
      </c>
      <c r="C21488">
        <v>31.877439499000001</v>
      </c>
    </row>
    <row r="21489" spans="1:3" x14ac:dyDescent="0.25">
      <c r="A21489">
        <v>9436</v>
      </c>
      <c r="B21489" s="1">
        <f>DATE(2025,11,1) + TIME(0,0,0)</f>
        <v>45962</v>
      </c>
      <c r="C21489">
        <v>31.881906509</v>
      </c>
    </row>
    <row r="21490" spans="1:3" x14ac:dyDescent="0.25">
      <c r="A21490">
        <v>9466</v>
      </c>
      <c r="B21490" s="1">
        <f>DATE(2025,12,1) + TIME(0,0,0)</f>
        <v>45992</v>
      </c>
      <c r="C21490">
        <v>31.886219024999999</v>
      </c>
    </row>
    <row r="21491" spans="1:3" x14ac:dyDescent="0.25">
      <c r="A21491">
        <v>9497</v>
      </c>
      <c r="B21491" s="1">
        <f>DATE(2026,1,1) + TIME(0,0,0)</f>
        <v>46023</v>
      </c>
      <c r="C21491">
        <v>31.890665053999999</v>
      </c>
    </row>
    <row r="21492" spans="1:3" x14ac:dyDescent="0.25">
      <c r="A21492">
        <v>9528</v>
      </c>
      <c r="B21492" s="1">
        <f>DATE(2026,2,1) + TIME(0,0,0)</f>
        <v>46054</v>
      </c>
      <c r="C21492">
        <v>31.895097733</v>
      </c>
    </row>
    <row r="21493" spans="1:3" x14ac:dyDescent="0.25">
      <c r="A21493">
        <v>9556</v>
      </c>
      <c r="B21493" s="1">
        <f>DATE(2026,3,1) + TIME(0,0,0)</f>
        <v>46082</v>
      </c>
      <c r="C21493">
        <v>31.899093627999999</v>
      </c>
    </row>
    <row r="21494" spans="1:3" x14ac:dyDescent="0.25">
      <c r="A21494">
        <v>9587</v>
      </c>
      <c r="B21494" s="1">
        <f>DATE(2026,4,1) + TIME(0,0,0)</f>
        <v>46113</v>
      </c>
      <c r="C21494">
        <v>31.903507232999999</v>
      </c>
    </row>
    <row r="21495" spans="1:3" x14ac:dyDescent="0.25">
      <c r="A21495">
        <v>9617</v>
      </c>
      <c r="B21495" s="1">
        <f>DATE(2026,5,1) + TIME(0,0,0)</f>
        <v>46143</v>
      </c>
      <c r="C21495">
        <v>31.90776825</v>
      </c>
    </row>
    <row r="21496" spans="1:3" x14ac:dyDescent="0.25">
      <c r="A21496">
        <v>9648</v>
      </c>
      <c r="B21496" s="1">
        <f>DATE(2026,6,1) + TIME(0,0,0)</f>
        <v>46174</v>
      </c>
      <c r="C21496">
        <v>31.912160873000001</v>
      </c>
    </row>
    <row r="21497" spans="1:3" x14ac:dyDescent="0.25">
      <c r="A21497">
        <v>9678</v>
      </c>
      <c r="B21497" s="1">
        <f>DATE(2026,7,1) + TIME(0,0,0)</f>
        <v>46204</v>
      </c>
      <c r="C21497">
        <v>31.916400909</v>
      </c>
    </row>
    <row r="21498" spans="1:3" x14ac:dyDescent="0.25">
      <c r="A21498">
        <v>9709</v>
      </c>
      <c r="B21498" s="1">
        <f>DATE(2026,8,1) + TIME(0,0,0)</f>
        <v>46235</v>
      </c>
      <c r="C21498">
        <v>31.920772551999999</v>
      </c>
    </row>
    <row r="21499" spans="1:3" x14ac:dyDescent="0.25">
      <c r="A21499">
        <v>9740</v>
      </c>
      <c r="B21499" s="1">
        <f>DATE(2026,9,1) + TIME(0,0,0)</f>
        <v>46266</v>
      </c>
      <c r="C21499">
        <v>31.925134659000001</v>
      </c>
    </row>
    <row r="21500" spans="1:3" x14ac:dyDescent="0.25">
      <c r="A21500">
        <v>9770</v>
      </c>
      <c r="B21500" s="1">
        <f>DATE(2026,10,1) + TIME(0,0,0)</f>
        <v>46296</v>
      </c>
      <c r="C21500">
        <v>31.929346084999999</v>
      </c>
    </row>
    <row r="21501" spans="1:3" x14ac:dyDescent="0.25">
      <c r="A21501">
        <v>9801</v>
      </c>
      <c r="B21501" s="1">
        <f>DATE(2026,11,1) + TIME(0,0,0)</f>
        <v>46327</v>
      </c>
      <c r="C21501">
        <v>31.933687209999999</v>
      </c>
    </row>
    <row r="21502" spans="1:3" x14ac:dyDescent="0.25">
      <c r="A21502">
        <v>9831</v>
      </c>
      <c r="B21502" s="1">
        <f>DATE(2026,12,1) + TIME(0,0,0)</f>
        <v>46357</v>
      </c>
      <c r="C21502">
        <v>31.937879561999999</v>
      </c>
    </row>
    <row r="21503" spans="1:3" x14ac:dyDescent="0.25">
      <c r="A21503">
        <v>9862</v>
      </c>
      <c r="B21503" s="1">
        <f>DATE(2027,1,1) + TIME(0,0,0)</f>
        <v>46388</v>
      </c>
      <c r="C21503">
        <v>31.942199707</v>
      </c>
    </row>
    <row r="21504" spans="1:3" x14ac:dyDescent="0.25">
      <c r="A21504">
        <v>9893</v>
      </c>
      <c r="B21504" s="1">
        <f>DATE(2027,2,1) + TIME(0,0,0)</f>
        <v>46419</v>
      </c>
      <c r="C21504">
        <v>31.946512221999999</v>
      </c>
    </row>
    <row r="21505" spans="1:3" x14ac:dyDescent="0.25">
      <c r="A21505">
        <v>9921</v>
      </c>
      <c r="B21505" s="1">
        <f>DATE(2027,3,1) + TIME(0,0,0)</f>
        <v>46447</v>
      </c>
      <c r="C21505">
        <v>31.950397491</v>
      </c>
    </row>
    <row r="21506" spans="1:3" x14ac:dyDescent="0.25">
      <c r="A21506">
        <v>9952</v>
      </c>
      <c r="B21506" s="1">
        <f>DATE(2027,4,1) + TIME(0,0,0)</f>
        <v>46478</v>
      </c>
      <c r="C21506">
        <v>31.954690932999998</v>
      </c>
    </row>
    <row r="21507" spans="1:3" x14ac:dyDescent="0.25">
      <c r="A21507">
        <v>9982</v>
      </c>
      <c r="B21507" s="1">
        <f>DATE(2027,5,1) + TIME(0,0,0)</f>
        <v>46508</v>
      </c>
      <c r="C21507">
        <v>31.958835602000001</v>
      </c>
    </row>
    <row r="21508" spans="1:3" x14ac:dyDescent="0.25">
      <c r="A21508">
        <v>10013</v>
      </c>
      <c r="B21508" s="1">
        <f>DATE(2027,6,1) + TIME(0,0,0)</f>
        <v>46539</v>
      </c>
      <c r="C21508">
        <v>31.963108063</v>
      </c>
    </row>
    <row r="21509" spans="1:3" x14ac:dyDescent="0.25">
      <c r="A21509">
        <v>10043</v>
      </c>
      <c r="B21509" s="1">
        <f>DATE(2027,7,1) + TIME(0,0,0)</f>
        <v>46569</v>
      </c>
      <c r="C21509">
        <v>31.967235564999999</v>
      </c>
    </row>
    <row r="21510" spans="1:3" x14ac:dyDescent="0.25">
      <c r="A21510">
        <v>10074</v>
      </c>
      <c r="B21510" s="1">
        <f>DATE(2027,8,1) + TIME(0,0,0)</f>
        <v>46600</v>
      </c>
      <c r="C21510">
        <v>31.971488953000001</v>
      </c>
    </row>
    <row r="21511" spans="1:3" x14ac:dyDescent="0.25">
      <c r="A21511">
        <v>10105</v>
      </c>
      <c r="B21511" s="1">
        <f>DATE(2027,9,1) + TIME(0,0,0)</f>
        <v>46631</v>
      </c>
      <c r="C21511">
        <v>31.975734711000001</v>
      </c>
    </row>
    <row r="21512" spans="1:3" x14ac:dyDescent="0.25">
      <c r="A21512">
        <v>10135</v>
      </c>
      <c r="B21512" s="1">
        <f>DATE(2027,10,1) + TIME(0,0,0)</f>
        <v>46661</v>
      </c>
      <c r="C21512">
        <v>31.979833602999999</v>
      </c>
    </row>
    <row r="21513" spans="1:3" x14ac:dyDescent="0.25">
      <c r="A21513">
        <v>10166</v>
      </c>
      <c r="B21513" s="1">
        <f>DATE(2027,11,1) + TIME(0,0,0)</f>
        <v>46692</v>
      </c>
      <c r="C21513">
        <v>31.984060286999998</v>
      </c>
    </row>
    <row r="21514" spans="1:3" x14ac:dyDescent="0.25">
      <c r="A21514">
        <v>10196</v>
      </c>
      <c r="B21514" s="1">
        <f>DATE(2027,12,1) + TIME(0,0,0)</f>
        <v>46722</v>
      </c>
      <c r="C21514">
        <v>31.988142014000001</v>
      </c>
    </row>
    <row r="21515" spans="1:3" x14ac:dyDescent="0.25">
      <c r="A21515">
        <v>10227</v>
      </c>
      <c r="B21515" s="1">
        <f>DATE(2028,1,1) + TIME(0,0,0)</f>
        <v>46753</v>
      </c>
      <c r="C21515">
        <v>31.992351532000001</v>
      </c>
    </row>
    <row r="21516" spans="1:3" x14ac:dyDescent="0.25">
      <c r="A21516">
        <v>10258</v>
      </c>
      <c r="B21516" s="1">
        <f>DATE(2028,2,1) + TIME(0,0,0)</f>
        <v>46784</v>
      </c>
      <c r="C21516">
        <v>31.996549605999999</v>
      </c>
    </row>
    <row r="21517" spans="1:3" x14ac:dyDescent="0.25">
      <c r="A21517">
        <v>10287</v>
      </c>
      <c r="B21517" s="1">
        <f>DATE(2028,3,1) + TIME(0,0,0)</f>
        <v>46813</v>
      </c>
      <c r="C21517">
        <v>32.000469207999998</v>
      </c>
    </row>
    <row r="21518" spans="1:3" x14ac:dyDescent="0.25">
      <c r="A21518">
        <v>10318</v>
      </c>
      <c r="B21518" s="1">
        <f>DATE(2028,4,1) + TIME(0,0,0)</f>
        <v>46844</v>
      </c>
      <c r="C21518">
        <v>32.004650116000001</v>
      </c>
    </row>
    <row r="21519" spans="1:3" x14ac:dyDescent="0.25">
      <c r="A21519">
        <v>10348</v>
      </c>
      <c r="B21519" s="1">
        <f>DATE(2028,5,1) + TIME(0,0,0)</f>
        <v>46874</v>
      </c>
      <c r="C21519">
        <v>32.008689879999999</v>
      </c>
    </row>
    <row r="21520" spans="1:3" x14ac:dyDescent="0.25">
      <c r="A21520">
        <v>10379</v>
      </c>
      <c r="B21520" s="1">
        <f>DATE(2028,6,1) + TIME(0,0,0)</f>
        <v>46905</v>
      </c>
      <c r="C21520">
        <v>32.012855530000003</v>
      </c>
    </row>
    <row r="21521" spans="1:3" x14ac:dyDescent="0.25">
      <c r="A21521">
        <v>10409</v>
      </c>
      <c r="B21521" s="1">
        <f>DATE(2028,7,1) + TIME(0,0,0)</f>
        <v>46935</v>
      </c>
      <c r="C21521">
        <v>32.016876220999997</v>
      </c>
    </row>
    <row r="21522" spans="1:3" x14ac:dyDescent="0.25">
      <c r="A21522">
        <v>10440</v>
      </c>
      <c r="B21522" s="1">
        <f>DATE(2028,8,1) + TIME(0,0,0)</f>
        <v>46966</v>
      </c>
      <c r="C21522">
        <v>32.021022797000001</v>
      </c>
    </row>
    <row r="21523" spans="1:3" x14ac:dyDescent="0.25">
      <c r="A21523">
        <v>10471</v>
      </c>
      <c r="B21523" s="1">
        <f>DATE(2028,9,1) + TIME(0,0,0)</f>
        <v>46997</v>
      </c>
      <c r="C21523">
        <v>32.025157927999999</v>
      </c>
    </row>
    <row r="21524" spans="1:3" x14ac:dyDescent="0.25">
      <c r="A21524">
        <v>10501</v>
      </c>
      <c r="B21524" s="1">
        <f>DATE(2028,10,1) + TIME(0,0,0)</f>
        <v>47027</v>
      </c>
      <c r="C21524">
        <v>32.029155731000003</v>
      </c>
    </row>
    <row r="21525" spans="1:3" x14ac:dyDescent="0.25">
      <c r="A21525">
        <v>10532</v>
      </c>
      <c r="B21525" s="1">
        <f>DATE(2028,11,1) + TIME(0,0,0)</f>
        <v>47058</v>
      </c>
      <c r="C21525">
        <v>32.033275604000004</v>
      </c>
    </row>
    <row r="21526" spans="1:3" x14ac:dyDescent="0.25">
      <c r="A21526">
        <v>10562</v>
      </c>
      <c r="B21526" s="1">
        <f>DATE(2028,12,1) + TIME(0,0,0)</f>
        <v>47088</v>
      </c>
      <c r="C21526">
        <v>32.037254333</v>
      </c>
    </row>
    <row r="21527" spans="1:3" x14ac:dyDescent="0.25">
      <c r="A21527">
        <v>10593</v>
      </c>
      <c r="B21527" s="1">
        <f>DATE(2029,1,1) + TIME(0,0,0)</f>
        <v>47119</v>
      </c>
      <c r="C21527">
        <v>32.041358948000003</v>
      </c>
    </row>
    <row r="21528" spans="1:3" x14ac:dyDescent="0.25">
      <c r="A21528">
        <v>10624</v>
      </c>
      <c r="B21528" s="1">
        <f>DATE(2029,2,1) + TIME(0,0,0)</f>
        <v>47150</v>
      </c>
      <c r="C21528">
        <v>32.045455933</v>
      </c>
    </row>
    <row r="21529" spans="1:3" x14ac:dyDescent="0.25">
      <c r="A21529">
        <v>10652</v>
      </c>
      <c r="B21529" s="1">
        <f>DATE(2029,3,1) + TIME(0,0,0)</f>
        <v>47178</v>
      </c>
      <c r="C21529">
        <v>32.049144745</v>
      </c>
    </row>
    <row r="21530" spans="1:3" x14ac:dyDescent="0.25">
      <c r="A21530">
        <v>10683</v>
      </c>
      <c r="B21530" s="1">
        <f>DATE(2029,4,1) + TIME(0,0,0)</f>
        <v>47209</v>
      </c>
      <c r="C21530">
        <v>32.053226471000002</v>
      </c>
    </row>
    <row r="21531" spans="1:3" x14ac:dyDescent="0.25">
      <c r="A21531">
        <v>10713</v>
      </c>
      <c r="B21531" s="1">
        <f>DATE(2029,5,1) + TIME(0,0,0)</f>
        <v>47239</v>
      </c>
      <c r="C21531">
        <v>32.057163238999998</v>
      </c>
    </row>
    <row r="21532" spans="1:3" x14ac:dyDescent="0.25">
      <c r="A21532">
        <v>10744</v>
      </c>
      <c r="B21532" s="1">
        <f>DATE(2029,6,1) + TIME(0,0,0)</f>
        <v>47270</v>
      </c>
      <c r="C21532">
        <v>32.061225890999999</v>
      </c>
    </row>
    <row r="21533" spans="1:3" x14ac:dyDescent="0.25">
      <c r="A21533">
        <v>10774</v>
      </c>
      <c r="B21533" s="1">
        <f>DATE(2029,7,1) + TIME(0,0,0)</f>
        <v>47300</v>
      </c>
      <c r="C21533">
        <v>32.065147400000001</v>
      </c>
    </row>
    <row r="21534" spans="1:3" x14ac:dyDescent="0.25">
      <c r="A21534">
        <v>10805</v>
      </c>
      <c r="B21534" s="1">
        <f>DATE(2029,8,1) + TIME(0,0,0)</f>
        <v>47331</v>
      </c>
      <c r="C21534">
        <v>32.069194793999998</v>
      </c>
    </row>
    <row r="21535" spans="1:3" x14ac:dyDescent="0.25">
      <c r="A21535">
        <v>10836</v>
      </c>
      <c r="B21535" s="1">
        <f>DATE(2029,9,1) + TIME(0,0,0)</f>
        <v>47362</v>
      </c>
      <c r="C21535">
        <v>32.073230743000003</v>
      </c>
    </row>
    <row r="21536" spans="1:3" x14ac:dyDescent="0.25">
      <c r="A21536">
        <v>10866</v>
      </c>
      <c r="B21536" s="1">
        <f>DATE(2029,10,1) + TIME(0,0,0)</f>
        <v>47392</v>
      </c>
      <c r="C21536">
        <v>32.077129364000001</v>
      </c>
    </row>
    <row r="21537" spans="1:3" x14ac:dyDescent="0.25">
      <c r="A21537">
        <v>10897</v>
      </c>
      <c r="B21537" s="1">
        <f>DATE(2029,11,1) + TIME(0,0,0)</f>
        <v>47423</v>
      </c>
      <c r="C21537">
        <v>32.081150055000002</v>
      </c>
    </row>
    <row r="21538" spans="1:3" x14ac:dyDescent="0.25">
      <c r="A21538">
        <v>10927</v>
      </c>
      <c r="B21538" s="1">
        <f>DATE(2029,12,1) + TIME(0,0,0)</f>
        <v>47453</v>
      </c>
      <c r="C21538">
        <v>32.085033416999998</v>
      </c>
    </row>
    <row r="21539" spans="1:3" x14ac:dyDescent="0.25">
      <c r="A21539">
        <v>10958</v>
      </c>
      <c r="B21539" s="1">
        <f>DATE(2030,1,1) + TIME(0,0,0)</f>
        <v>47484</v>
      </c>
      <c r="C21539">
        <v>32.089035033999998</v>
      </c>
    </row>
    <row r="21540" spans="1:3" x14ac:dyDescent="0.25">
      <c r="A21540">
        <v>10989</v>
      </c>
      <c r="B21540" s="1">
        <f>DATE(2030,2,1) + TIME(0,0,0)</f>
        <v>47515</v>
      </c>
      <c r="C21540">
        <v>32.093032837000003</v>
      </c>
    </row>
    <row r="21541" spans="1:3" x14ac:dyDescent="0.25">
      <c r="A21541">
        <v>11017</v>
      </c>
      <c r="B21541" s="1">
        <f>DATE(2030,3,1) + TIME(0,0,0)</f>
        <v>47543</v>
      </c>
      <c r="C21541">
        <v>32.096633910999998</v>
      </c>
    </row>
    <row r="21542" spans="1:3" x14ac:dyDescent="0.25">
      <c r="A21542">
        <v>11048</v>
      </c>
      <c r="B21542" s="1">
        <f>DATE(2030,4,1) + TIME(0,0,0)</f>
        <v>47574</v>
      </c>
      <c r="C21542">
        <v>32.100616455000001</v>
      </c>
    </row>
    <row r="21543" spans="1:3" x14ac:dyDescent="0.25">
      <c r="A21543">
        <v>11078</v>
      </c>
      <c r="B21543" s="1">
        <f>DATE(2030,5,1) + TIME(0,0,0)</f>
        <v>47604</v>
      </c>
      <c r="C21543">
        <v>32.104457855</v>
      </c>
    </row>
    <row r="21544" spans="1:3" x14ac:dyDescent="0.25">
      <c r="A21544">
        <v>11109</v>
      </c>
      <c r="B21544" s="1">
        <f>DATE(2030,6,1) + TIME(0,0,0)</f>
        <v>47635</v>
      </c>
      <c r="C21544">
        <v>32.108425140000001</v>
      </c>
    </row>
    <row r="21545" spans="1:3" x14ac:dyDescent="0.25">
      <c r="A21545">
        <v>11139</v>
      </c>
      <c r="B21545" s="1">
        <f>DATE(2030,7,1) + TIME(0,0,0)</f>
        <v>47665</v>
      </c>
      <c r="C21545">
        <v>32.112251282000003</v>
      </c>
    </row>
    <row r="21546" spans="1:3" x14ac:dyDescent="0.25">
      <c r="A21546">
        <v>11170</v>
      </c>
      <c r="B21546" s="1">
        <f>DATE(2030,8,1) + TIME(0,0,0)</f>
        <v>47696</v>
      </c>
      <c r="C21546">
        <v>32.116199493000003</v>
      </c>
    </row>
    <row r="21547" spans="1:3" x14ac:dyDescent="0.25">
      <c r="A21547">
        <v>11201</v>
      </c>
      <c r="B21547" s="1">
        <f>DATE(2030,9,1) + TIME(0,0,0)</f>
        <v>47727</v>
      </c>
      <c r="C21547">
        <v>32.120143890000001</v>
      </c>
    </row>
    <row r="21548" spans="1:3" x14ac:dyDescent="0.25">
      <c r="A21548">
        <v>11231</v>
      </c>
      <c r="B21548" s="1">
        <f>DATE(2030,10,1) + TIME(0,0,0)</f>
        <v>47757</v>
      </c>
      <c r="C21548">
        <v>32.123947143999999</v>
      </c>
    </row>
    <row r="21549" spans="1:3" x14ac:dyDescent="0.25">
      <c r="A21549">
        <v>11262</v>
      </c>
      <c r="B21549" s="1">
        <f>DATE(2030,11,1) + TIME(0,0,0)</f>
        <v>47788</v>
      </c>
      <c r="C21549">
        <v>32.127872467000003</v>
      </c>
    </row>
    <row r="21550" spans="1:3" x14ac:dyDescent="0.25">
      <c r="A21550">
        <v>11292</v>
      </c>
      <c r="B21550" s="1">
        <f>DATE(2030,12,1) + TIME(0,0,0)</f>
        <v>47818</v>
      </c>
      <c r="C21550">
        <v>32.131664276000002</v>
      </c>
    </row>
    <row r="21551" spans="1:3" x14ac:dyDescent="0.25">
      <c r="A21551">
        <v>11323</v>
      </c>
      <c r="B21551" s="1">
        <f>DATE(2031,1,1) + TIME(0,0,0)</f>
        <v>47849</v>
      </c>
      <c r="C21551">
        <v>32.135578156000001</v>
      </c>
    </row>
    <row r="21552" spans="1:3" x14ac:dyDescent="0.25">
      <c r="A21552">
        <v>11354</v>
      </c>
      <c r="B21552" s="1">
        <f>DATE(2031,2,1) + TIME(0,0,0)</f>
        <v>47880</v>
      </c>
      <c r="C21552">
        <v>32.139480591000002</v>
      </c>
    </row>
    <row r="21553" spans="1:3" x14ac:dyDescent="0.25">
      <c r="A21553">
        <v>11382</v>
      </c>
      <c r="B21553" s="1">
        <f>DATE(2031,3,1) + TIME(0,0,0)</f>
        <v>47908</v>
      </c>
      <c r="C21553">
        <v>32.142997741999999</v>
      </c>
    </row>
    <row r="21554" spans="1:3" x14ac:dyDescent="0.25">
      <c r="A21554">
        <v>11413</v>
      </c>
      <c r="B21554" s="1">
        <f>DATE(2031,4,1) + TIME(0,0,0)</f>
        <v>47939</v>
      </c>
      <c r="C21554">
        <v>32.146884917999998</v>
      </c>
    </row>
    <row r="21555" spans="1:3" x14ac:dyDescent="0.25">
      <c r="A21555">
        <v>11443</v>
      </c>
      <c r="B21555" s="1">
        <f>DATE(2031,5,1) + TIME(0,0,0)</f>
        <v>47969</v>
      </c>
      <c r="C21555">
        <v>32.150642394999998</v>
      </c>
    </row>
    <row r="21556" spans="1:3" x14ac:dyDescent="0.25">
      <c r="A21556">
        <v>11474</v>
      </c>
      <c r="B21556" s="1">
        <f>DATE(2031,6,1) + TIME(0,0,0)</f>
        <v>48000</v>
      </c>
      <c r="C21556">
        <v>32.154514313</v>
      </c>
    </row>
    <row r="21557" spans="1:3" x14ac:dyDescent="0.25">
      <c r="A21557">
        <v>11504</v>
      </c>
      <c r="B21557" s="1">
        <f>DATE(2031,7,1) + TIME(0,0,0)</f>
        <v>48030</v>
      </c>
      <c r="C21557">
        <v>32.158256530999999</v>
      </c>
    </row>
    <row r="21558" spans="1:3" x14ac:dyDescent="0.25">
      <c r="A21558">
        <v>11535</v>
      </c>
      <c r="B21558" s="1">
        <f>DATE(2031,8,1) + TIME(0,0,0)</f>
        <v>48061</v>
      </c>
      <c r="C21558">
        <v>32.162117004000002</v>
      </c>
    </row>
    <row r="21559" spans="1:3" x14ac:dyDescent="0.25">
      <c r="A21559">
        <v>11566</v>
      </c>
      <c r="B21559" s="1">
        <f>DATE(2031,9,1) + TIME(0,0,0)</f>
        <v>48092</v>
      </c>
      <c r="C21559">
        <v>32.165966034</v>
      </c>
    </row>
    <row r="21560" spans="1:3" x14ac:dyDescent="0.25">
      <c r="A21560">
        <v>11596</v>
      </c>
      <c r="B21560" s="1">
        <f>DATE(2031,10,1) + TIME(0,0,0)</f>
        <v>48122</v>
      </c>
      <c r="C21560">
        <v>32.169685364000003</v>
      </c>
    </row>
    <row r="21561" spans="1:3" x14ac:dyDescent="0.25">
      <c r="A21561">
        <v>11627</v>
      </c>
      <c r="B21561" s="1">
        <f>DATE(2031,11,1) + TIME(0,0,0)</f>
        <v>48153</v>
      </c>
      <c r="C21561">
        <v>32.173522949000002</v>
      </c>
    </row>
    <row r="21562" spans="1:3" x14ac:dyDescent="0.25">
      <c r="A21562">
        <v>11657</v>
      </c>
      <c r="B21562" s="1">
        <f>DATE(2031,12,1) + TIME(0,0,0)</f>
        <v>48183</v>
      </c>
      <c r="C21562">
        <v>32.177230835000003</v>
      </c>
    </row>
    <row r="21563" spans="1:3" x14ac:dyDescent="0.25">
      <c r="A21563">
        <v>11688</v>
      </c>
      <c r="B21563" s="1">
        <f>DATE(2032,1,1) + TIME(0,0,0)</f>
        <v>48214</v>
      </c>
      <c r="C21563">
        <v>32.181053161999998</v>
      </c>
    </row>
    <row r="21564" spans="1:3" x14ac:dyDescent="0.25">
      <c r="A21564">
        <v>11719</v>
      </c>
      <c r="B21564" s="1">
        <f>DATE(2032,2,1) + TIME(0,0,0)</f>
        <v>48245</v>
      </c>
      <c r="C21564">
        <v>32.184867859000001</v>
      </c>
    </row>
    <row r="21565" spans="1:3" x14ac:dyDescent="0.25">
      <c r="A21565">
        <v>11748</v>
      </c>
      <c r="B21565" s="1">
        <f>DATE(2032,3,1) + TIME(0,0,0)</f>
        <v>48274</v>
      </c>
      <c r="C21565">
        <v>32.188430785999998</v>
      </c>
    </row>
    <row r="21566" spans="1:3" x14ac:dyDescent="0.25">
      <c r="A21566">
        <v>11779</v>
      </c>
      <c r="B21566" s="1">
        <f>DATE(2032,4,1) + TIME(0,0,0)</f>
        <v>48305</v>
      </c>
      <c r="C21566">
        <v>32.192234038999999</v>
      </c>
    </row>
    <row r="21567" spans="1:3" x14ac:dyDescent="0.25">
      <c r="A21567">
        <v>11809</v>
      </c>
      <c r="B21567" s="1">
        <f>DATE(2032,5,1) + TIME(0,0,0)</f>
        <v>48335</v>
      </c>
      <c r="C21567">
        <v>32.195907593000001</v>
      </c>
    </row>
    <row r="21568" spans="1:3" x14ac:dyDescent="0.25">
      <c r="A21568">
        <v>11840</v>
      </c>
      <c r="B21568" s="1">
        <f>DATE(2032,6,1) + TIME(0,0,0)</f>
        <v>48366</v>
      </c>
      <c r="C21568">
        <v>32.199695587000001</v>
      </c>
    </row>
    <row r="21569" spans="1:3" x14ac:dyDescent="0.25">
      <c r="A21569">
        <v>11870</v>
      </c>
      <c r="B21569" s="1">
        <f>DATE(2032,7,1) + TIME(0,0,0)</f>
        <v>48396</v>
      </c>
      <c r="C21569">
        <v>32.203353882000002</v>
      </c>
    </row>
    <row r="21570" spans="1:3" x14ac:dyDescent="0.25">
      <c r="A21570">
        <v>11901</v>
      </c>
      <c r="B21570" s="1">
        <f>DATE(2032,8,1) + TIME(0,0,0)</f>
        <v>48427</v>
      </c>
      <c r="C21570">
        <v>32.207126617</v>
      </c>
    </row>
    <row r="21571" spans="1:3" x14ac:dyDescent="0.25">
      <c r="A21571">
        <v>11932</v>
      </c>
      <c r="B21571" s="1">
        <f>DATE(2032,9,1) + TIME(0,0,0)</f>
        <v>48458</v>
      </c>
      <c r="C21571">
        <v>32.210895538000003</v>
      </c>
    </row>
    <row r="21572" spans="1:3" x14ac:dyDescent="0.25">
      <c r="A21572">
        <v>11962</v>
      </c>
      <c r="B21572" s="1">
        <f>DATE(2032,10,1) + TIME(0,0,0)</f>
        <v>48488</v>
      </c>
      <c r="C21572">
        <v>32.214534759999999</v>
      </c>
    </row>
    <row r="21573" spans="1:3" x14ac:dyDescent="0.25">
      <c r="A21573">
        <v>11993</v>
      </c>
      <c r="B21573" s="1">
        <f>DATE(2032,11,1) + TIME(0,0,0)</f>
        <v>48519</v>
      </c>
      <c r="C21573">
        <v>32.218288422000001</v>
      </c>
    </row>
    <row r="21574" spans="1:3" x14ac:dyDescent="0.25">
      <c r="A21574">
        <v>12023</v>
      </c>
      <c r="B21574" s="1">
        <f>DATE(2032,12,1) + TIME(0,0,0)</f>
        <v>48549</v>
      </c>
      <c r="C21574">
        <v>32.221916198999999</v>
      </c>
    </row>
    <row r="21575" spans="1:3" x14ac:dyDescent="0.25">
      <c r="A21575">
        <v>12054</v>
      </c>
      <c r="B21575" s="1">
        <f>DATE(2033,1,1) + TIME(0,0,0)</f>
        <v>48580</v>
      </c>
      <c r="C21575">
        <v>32.225654601999999</v>
      </c>
    </row>
    <row r="21576" spans="1:3" x14ac:dyDescent="0.25">
      <c r="A21576">
        <v>12085</v>
      </c>
      <c r="B21576" s="1">
        <f>DATE(2033,2,1) + TIME(0,0,0)</f>
        <v>48611</v>
      </c>
      <c r="C21576">
        <v>32.229389191000003</v>
      </c>
    </row>
    <row r="21577" spans="1:3" x14ac:dyDescent="0.25">
      <c r="A21577">
        <v>12113</v>
      </c>
      <c r="B21577" s="1">
        <f>DATE(2033,3,1) + TIME(0,0,0)</f>
        <v>48639</v>
      </c>
      <c r="C21577">
        <v>32.232757567999997</v>
      </c>
    </row>
    <row r="21578" spans="1:3" x14ac:dyDescent="0.25">
      <c r="A21578">
        <v>12144</v>
      </c>
      <c r="B21578" s="1">
        <f>DATE(2033,4,1) + TIME(0,0,0)</f>
        <v>48670</v>
      </c>
      <c r="C21578">
        <v>32.236480712999999</v>
      </c>
    </row>
    <row r="21579" spans="1:3" x14ac:dyDescent="0.25">
      <c r="A21579">
        <v>12174</v>
      </c>
      <c r="B21579" s="1">
        <f>DATE(2033,5,1) + TIME(0,0,0)</f>
        <v>48700</v>
      </c>
      <c r="C21579">
        <v>32.240074157999999</v>
      </c>
    </row>
    <row r="21580" spans="1:3" x14ac:dyDescent="0.25">
      <c r="A21580">
        <v>12205</v>
      </c>
      <c r="B21580" s="1">
        <f>DATE(2033,6,1) + TIME(0,0,0)</f>
        <v>48731</v>
      </c>
      <c r="C21580">
        <v>32.243782043000003</v>
      </c>
    </row>
    <row r="21581" spans="1:3" x14ac:dyDescent="0.25">
      <c r="A21581">
        <v>12235</v>
      </c>
      <c r="B21581" s="1">
        <f>DATE(2033,7,1) + TIME(0,0,0)</f>
        <v>48761</v>
      </c>
      <c r="C21581">
        <v>32.247367859000001</v>
      </c>
    </row>
    <row r="21582" spans="1:3" x14ac:dyDescent="0.25">
      <c r="A21582">
        <v>12266</v>
      </c>
      <c r="B21582" s="1">
        <f>DATE(2033,8,1) + TIME(0,0,0)</f>
        <v>48792</v>
      </c>
      <c r="C21582">
        <v>32.251064301</v>
      </c>
    </row>
    <row r="21583" spans="1:3" x14ac:dyDescent="0.25">
      <c r="A21583">
        <v>12297</v>
      </c>
      <c r="B21583" s="1">
        <f>DATE(2033,9,1) + TIME(0,0,0)</f>
        <v>48823</v>
      </c>
      <c r="C21583">
        <v>32.254753113</v>
      </c>
    </row>
    <row r="21584" spans="1:3" x14ac:dyDescent="0.25">
      <c r="A21584">
        <v>12327</v>
      </c>
      <c r="B21584" s="1">
        <f>DATE(2033,10,1) + TIME(0,0,0)</f>
        <v>48853</v>
      </c>
      <c r="C21584">
        <v>32.258319855000003</v>
      </c>
    </row>
    <row r="21585" spans="1:3" x14ac:dyDescent="0.25">
      <c r="A21585">
        <v>12358</v>
      </c>
      <c r="B21585" s="1">
        <f>DATE(2033,11,1) + TIME(0,0,0)</f>
        <v>48884</v>
      </c>
      <c r="C21585">
        <v>32.261997223000002</v>
      </c>
    </row>
    <row r="21586" spans="1:3" x14ac:dyDescent="0.25">
      <c r="A21586">
        <v>12388</v>
      </c>
      <c r="B21586" s="1">
        <f>DATE(2033,12,1) + TIME(0,0,0)</f>
        <v>48914</v>
      </c>
      <c r="C21586">
        <v>32.265548705999997</v>
      </c>
    </row>
    <row r="21587" spans="1:3" x14ac:dyDescent="0.25">
      <c r="A21587">
        <v>12419</v>
      </c>
      <c r="B21587" s="1">
        <f>DATE(2034,1,1) + TIME(0,0,0)</f>
        <v>48945</v>
      </c>
      <c r="C21587">
        <v>32.26921463</v>
      </c>
    </row>
    <row r="21588" spans="1:3" x14ac:dyDescent="0.25">
      <c r="A21588">
        <v>12450</v>
      </c>
      <c r="B21588" s="1">
        <f>DATE(2034,2,1) + TIME(0,0,0)</f>
        <v>48976</v>
      </c>
      <c r="C21588">
        <v>32.272872925000001</v>
      </c>
    </row>
    <row r="21589" spans="1:3" x14ac:dyDescent="0.25">
      <c r="A21589">
        <v>12478</v>
      </c>
      <c r="B21589" s="1">
        <f>DATE(2034,3,1) + TIME(0,0,0)</f>
        <v>49004</v>
      </c>
      <c r="C21589">
        <v>32.276172637999998</v>
      </c>
    </row>
    <row r="21590" spans="1:3" x14ac:dyDescent="0.25">
      <c r="A21590">
        <v>12509</v>
      </c>
      <c r="B21590" s="1">
        <f>DATE(2034,4,1) + TIME(0,0,0)</f>
        <v>49035</v>
      </c>
      <c r="C21590">
        <v>32.279819488999998</v>
      </c>
    </row>
    <row r="21591" spans="1:3" x14ac:dyDescent="0.25">
      <c r="A21591">
        <v>12539</v>
      </c>
      <c r="B21591" s="1">
        <f>DATE(2034,5,1) + TIME(0,0,0)</f>
        <v>49065</v>
      </c>
      <c r="C21591">
        <v>32.283344268999997</v>
      </c>
    </row>
    <row r="21592" spans="1:3" x14ac:dyDescent="0.25">
      <c r="A21592">
        <v>12570</v>
      </c>
      <c r="B21592" s="1">
        <f>DATE(2034,6,1) + TIME(0,0,0)</f>
        <v>49096</v>
      </c>
      <c r="C21592">
        <v>32.286979674999998</v>
      </c>
    </row>
    <row r="21593" spans="1:3" x14ac:dyDescent="0.25">
      <c r="A21593">
        <v>12600</v>
      </c>
      <c r="B21593" s="1">
        <f>DATE(2034,7,1) + TIME(0,0,0)</f>
        <v>49126</v>
      </c>
      <c r="C21593">
        <v>32.290493011000002</v>
      </c>
    </row>
    <row r="21594" spans="1:3" x14ac:dyDescent="0.25">
      <c r="A21594">
        <v>12631</v>
      </c>
      <c r="B21594" s="1">
        <f>DATE(2034,8,1) + TIME(0,0,0)</f>
        <v>49157</v>
      </c>
      <c r="C21594">
        <v>32.294116973999998</v>
      </c>
    </row>
    <row r="21595" spans="1:3" x14ac:dyDescent="0.25">
      <c r="A21595">
        <v>12662</v>
      </c>
      <c r="B21595" s="1">
        <f>DATE(2034,9,1) + TIME(0,0,0)</f>
        <v>49188</v>
      </c>
      <c r="C21595">
        <v>32.297737122000001</v>
      </c>
    </row>
    <row r="21596" spans="1:3" x14ac:dyDescent="0.25">
      <c r="A21596">
        <v>12692</v>
      </c>
      <c r="B21596" s="1">
        <f>DATE(2034,10,1) + TIME(0,0,0)</f>
        <v>49218</v>
      </c>
      <c r="C21596">
        <v>32.301231383999998</v>
      </c>
    </row>
    <row r="21597" spans="1:3" x14ac:dyDescent="0.25">
      <c r="A21597">
        <v>12723</v>
      </c>
      <c r="B21597" s="1">
        <f>DATE(2034,11,1) + TIME(0,0,0)</f>
        <v>49249</v>
      </c>
      <c r="C21597">
        <v>32.304840087999999</v>
      </c>
    </row>
    <row r="21598" spans="1:3" x14ac:dyDescent="0.25">
      <c r="A21598">
        <v>12753</v>
      </c>
      <c r="B21598" s="1">
        <f>DATE(2034,12,1) + TIME(0,0,0)</f>
        <v>49279</v>
      </c>
      <c r="C21598">
        <v>32.308322906000001</v>
      </c>
    </row>
    <row r="21599" spans="1:3" x14ac:dyDescent="0.25">
      <c r="A21599">
        <v>12784</v>
      </c>
      <c r="B21599" s="1">
        <f>DATE(2035,1,1) + TIME(0,0,0)</f>
        <v>49310</v>
      </c>
      <c r="C21599">
        <v>32.311920166</v>
      </c>
    </row>
    <row r="21600" spans="1:3" x14ac:dyDescent="0.25">
      <c r="A21600">
        <v>12815</v>
      </c>
      <c r="B21600" s="1">
        <f>DATE(2035,2,1) + TIME(0,0,0)</f>
        <v>49341</v>
      </c>
      <c r="C21600">
        <v>32.315509796000001</v>
      </c>
    </row>
    <row r="21601" spans="1:3" x14ac:dyDescent="0.25">
      <c r="A21601">
        <v>12843</v>
      </c>
      <c r="B21601" s="1">
        <f>DATE(2035,3,1) + TIME(0,0,0)</f>
        <v>49369</v>
      </c>
      <c r="C21601">
        <v>32.318744658999996</v>
      </c>
    </row>
    <row r="21602" spans="1:3" x14ac:dyDescent="0.25">
      <c r="A21602">
        <v>12874</v>
      </c>
      <c r="B21602" s="1">
        <f>DATE(2035,4,1) + TIME(0,0,0)</f>
        <v>49400</v>
      </c>
      <c r="C21602">
        <v>32.322326660000002</v>
      </c>
    </row>
    <row r="21603" spans="1:3" x14ac:dyDescent="0.25">
      <c r="A21603">
        <v>12904</v>
      </c>
      <c r="B21603" s="1">
        <f>DATE(2035,5,1) + TIME(0,0,0)</f>
        <v>49430</v>
      </c>
      <c r="C21603">
        <v>32.325782775999997</v>
      </c>
    </row>
    <row r="21604" spans="1:3" x14ac:dyDescent="0.25">
      <c r="A21604">
        <v>12935</v>
      </c>
      <c r="B21604" s="1">
        <f>DATE(2035,6,1) + TIME(0,0,0)</f>
        <v>49461</v>
      </c>
      <c r="C21604">
        <v>32.329349518000001</v>
      </c>
    </row>
    <row r="21605" spans="1:3" x14ac:dyDescent="0.25">
      <c r="A21605">
        <v>12965</v>
      </c>
      <c r="B21605" s="1">
        <f>DATE(2035,7,1) + TIME(0,0,0)</f>
        <v>49491</v>
      </c>
      <c r="C21605">
        <v>32.332798003999997</v>
      </c>
    </row>
    <row r="21606" spans="1:3" x14ac:dyDescent="0.25">
      <c r="A21606">
        <v>12996</v>
      </c>
      <c r="B21606" s="1">
        <f>DATE(2035,8,1) + TIME(0,0,0)</f>
        <v>49522</v>
      </c>
      <c r="C21606">
        <v>32.336357116999999</v>
      </c>
    </row>
    <row r="21607" spans="1:3" x14ac:dyDescent="0.25">
      <c r="A21607">
        <v>13027</v>
      </c>
      <c r="B21607" s="1">
        <f>DATE(2035,9,1) + TIME(0,0,0)</f>
        <v>49553</v>
      </c>
      <c r="C21607">
        <v>32.339908600000001</v>
      </c>
    </row>
    <row r="21608" spans="1:3" x14ac:dyDescent="0.25">
      <c r="A21608">
        <v>13057</v>
      </c>
      <c r="B21608" s="1">
        <f>DATE(2035,10,1) + TIME(0,0,0)</f>
        <v>49583</v>
      </c>
      <c r="C21608">
        <v>32.343338013</v>
      </c>
    </row>
    <row r="21609" spans="1:3" x14ac:dyDescent="0.25">
      <c r="A21609">
        <v>13088</v>
      </c>
      <c r="B21609" s="1">
        <f>DATE(2035,11,1) + TIME(0,0,0)</f>
        <v>49614</v>
      </c>
      <c r="C21609">
        <v>32.346878052000001</v>
      </c>
    </row>
    <row r="21610" spans="1:3" x14ac:dyDescent="0.25">
      <c r="A21610">
        <v>13118</v>
      </c>
      <c r="B21610" s="1">
        <f>DATE(2035,12,1) + TIME(0,0,0)</f>
        <v>49644</v>
      </c>
      <c r="C21610">
        <v>32.350299835000001</v>
      </c>
    </row>
    <row r="21611" spans="1:3" x14ac:dyDescent="0.25">
      <c r="A21611">
        <v>13149</v>
      </c>
      <c r="B21611" s="1">
        <f>DATE(2036,1,1) + TIME(0,0,0)</f>
        <v>49675</v>
      </c>
      <c r="C21611">
        <v>32.353832245</v>
      </c>
    </row>
    <row r="21612" spans="1:3" x14ac:dyDescent="0.25">
      <c r="A21612">
        <v>13180</v>
      </c>
      <c r="B21612" s="1">
        <f>DATE(2036,2,1) + TIME(0,0,0)</f>
        <v>49706</v>
      </c>
      <c r="C21612">
        <v>32.357357024999999</v>
      </c>
    </row>
    <row r="21613" spans="1:3" x14ac:dyDescent="0.25">
      <c r="A21613">
        <v>13209</v>
      </c>
      <c r="B21613" s="1">
        <f>DATE(2036,3,1) + TIME(0,0,0)</f>
        <v>49735</v>
      </c>
      <c r="C21613">
        <v>32.360649109000001</v>
      </c>
    </row>
    <row r="21614" spans="1:3" x14ac:dyDescent="0.25">
      <c r="A21614">
        <v>13240</v>
      </c>
      <c r="B21614" s="1">
        <f>DATE(2036,4,1) + TIME(0,0,0)</f>
        <v>49766</v>
      </c>
      <c r="C21614">
        <v>32.364166259999998</v>
      </c>
    </row>
    <row r="21615" spans="1:3" x14ac:dyDescent="0.25">
      <c r="A21615">
        <v>13270</v>
      </c>
      <c r="B21615" s="1">
        <f>DATE(2036,5,1) + TIME(0,0,0)</f>
        <v>49796</v>
      </c>
      <c r="C21615">
        <v>32.367561340000002</v>
      </c>
    </row>
    <row r="21616" spans="1:3" x14ac:dyDescent="0.25">
      <c r="A21616">
        <v>13301</v>
      </c>
      <c r="B21616" s="1">
        <f>DATE(2036,6,1) + TIME(0,0,0)</f>
        <v>49827</v>
      </c>
      <c r="C21616">
        <v>32.371067046999997</v>
      </c>
    </row>
    <row r="21617" spans="1:3" x14ac:dyDescent="0.25">
      <c r="A21617">
        <v>13331</v>
      </c>
      <c r="B21617" s="1">
        <f>DATE(2036,7,1) + TIME(0,0,0)</f>
        <v>49857</v>
      </c>
      <c r="C21617">
        <v>32.374450684000003</v>
      </c>
    </row>
    <row r="21618" spans="1:3" x14ac:dyDescent="0.25">
      <c r="A21618">
        <v>13362</v>
      </c>
      <c r="B21618" s="1">
        <f>DATE(2036,8,1) + TIME(0,0,0)</f>
        <v>49888</v>
      </c>
      <c r="C21618">
        <v>32.377944946</v>
      </c>
    </row>
    <row r="21619" spans="1:3" x14ac:dyDescent="0.25">
      <c r="A21619">
        <v>13393</v>
      </c>
      <c r="B21619" s="1">
        <f>DATE(2036,9,1) + TIME(0,0,0)</f>
        <v>49919</v>
      </c>
      <c r="C21619">
        <v>32.381435394</v>
      </c>
    </row>
    <row r="21620" spans="1:3" x14ac:dyDescent="0.25">
      <c r="A21620">
        <v>13423</v>
      </c>
      <c r="B21620" s="1">
        <f>DATE(2036,10,1) + TIME(0,0,0)</f>
        <v>49949</v>
      </c>
      <c r="C21620">
        <v>32.384807586999997</v>
      </c>
    </row>
    <row r="21621" spans="1:3" x14ac:dyDescent="0.25">
      <c r="A21621">
        <v>13454</v>
      </c>
      <c r="B21621" s="1">
        <f>DATE(2036,11,1) + TIME(0,0,0)</f>
        <v>49980</v>
      </c>
      <c r="C21621">
        <v>32.388286591000004</v>
      </c>
    </row>
    <row r="21622" spans="1:3" x14ac:dyDescent="0.25">
      <c r="A21622">
        <v>13484</v>
      </c>
      <c r="B21622" s="1">
        <f>DATE(2036,12,1) + TIME(0,0,0)</f>
        <v>50010</v>
      </c>
      <c r="C21622">
        <v>32.391651154000002</v>
      </c>
    </row>
    <row r="21623" spans="1:3" x14ac:dyDescent="0.25">
      <c r="A21623">
        <v>13515</v>
      </c>
      <c r="B21623" s="1">
        <f>DATE(2037,1,1) + TIME(0,0,0)</f>
        <v>50041</v>
      </c>
      <c r="C21623">
        <v>32.395118713000002</v>
      </c>
    </row>
    <row r="21624" spans="1:3" x14ac:dyDescent="0.25">
      <c r="A21624">
        <v>13546</v>
      </c>
      <c r="B21624" s="1">
        <f>DATE(2037,2,1) + TIME(0,0,0)</f>
        <v>50072</v>
      </c>
      <c r="C21624">
        <v>32.398582458</v>
      </c>
    </row>
    <row r="21625" spans="1:3" x14ac:dyDescent="0.25">
      <c r="A21625">
        <v>13574</v>
      </c>
      <c r="B21625" s="1">
        <f>DATE(2037,3,1) + TIME(0,0,0)</f>
        <v>50100</v>
      </c>
      <c r="C21625">
        <v>32.401710510000001</v>
      </c>
    </row>
    <row r="21626" spans="1:3" x14ac:dyDescent="0.25">
      <c r="A21626">
        <v>13605</v>
      </c>
      <c r="B21626" s="1">
        <f>DATE(2037,4,1) + TIME(0,0,0)</f>
        <v>50131</v>
      </c>
      <c r="C21626">
        <v>32.405162810999997</v>
      </c>
    </row>
    <row r="21627" spans="1:3" x14ac:dyDescent="0.25">
      <c r="A21627">
        <v>13635</v>
      </c>
      <c r="B21627" s="1">
        <f>DATE(2037,5,1) + TIME(0,0,0)</f>
        <v>50161</v>
      </c>
      <c r="C21627">
        <v>32.408504485999998</v>
      </c>
    </row>
    <row r="21628" spans="1:3" x14ac:dyDescent="0.25">
      <c r="A21628">
        <v>13666</v>
      </c>
      <c r="B21628" s="1">
        <f>DATE(2037,6,1) + TIME(0,0,0)</f>
        <v>50192</v>
      </c>
      <c r="C21628">
        <v>32.411949157999999</v>
      </c>
    </row>
    <row r="21629" spans="1:3" x14ac:dyDescent="0.25">
      <c r="A21629">
        <v>13696</v>
      </c>
      <c r="B21629" s="1">
        <f>DATE(2037,7,1) + TIME(0,0,0)</f>
        <v>50222</v>
      </c>
      <c r="C21629">
        <v>32.415279388000002</v>
      </c>
    </row>
    <row r="21630" spans="1:3" x14ac:dyDescent="0.25">
      <c r="A21630">
        <v>13727</v>
      </c>
      <c r="B21630" s="1">
        <f>DATE(2037,8,1) + TIME(0,0,0)</f>
        <v>50253</v>
      </c>
      <c r="C21630">
        <v>32.418716431</v>
      </c>
    </row>
    <row r="21631" spans="1:3" x14ac:dyDescent="0.25">
      <c r="A21631">
        <v>13758</v>
      </c>
      <c r="B21631" s="1">
        <f>DATE(2037,9,1) + TIME(0,0,0)</f>
        <v>50284</v>
      </c>
      <c r="C21631">
        <v>32.422145843999999</v>
      </c>
    </row>
    <row r="21632" spans="1:3" x14ac:dyDescent="0.25">
      <c r="A21632">
        <v>13788</v>
      </c>
      <c r="B21632" s="1">
        <f>DATE(2037,10,1) + TIME(0,0,0)</f>
        <v>50314</v>
      </c>
      <c r="C21632">
        <v>32.425460815000001</v>
      </c>
    </row>
    <row r="21633" spans="1:3" x14ac:dyDescent="0.25">
      <c r="A21633">
        <v>13819</v>
      </c>
      <c r="B21633" s="1">
        <f>DATE(2037,11,1) + TIME(0,0,0)</f>
        <v>50345</v>
      </c>
      <c r="C21633">
        <v>32.428882598999998</v>
      </c>
    </row>
    <row r="21634" spans="1:3" x14ac:dyDescent="0.25">
      <c r="A21634">
        <v>13849</v>
      </c>
      <c r="B21634" s="1">
        <f>DATE(2037,12,1) + TIME(0,0,0)</f>
        <v>50375</v>
      </c>
      <c r="C21634">
        <v>32.432189940999997</v>
      </c>
    </row>
    <row r="21635" spans="1:3" x14ac:dyDescent="0.25">
      <c r="A21635">
        <v>13880</v>
      </c>
      <c r="B21635" s="1">
        <f>DATE(2038,1,1) + TIME(0,0,0)</f>
        <v>50406</v>
      </c>
      <c r="C21635">
        <v>32.435604095000002</v>
      </c>
    </row>
    <row r="21636" spans="1:3" x14ac:dyDescent="0.25">
      <c r="A21636">
        <v>13911</v>
      </c>
      <c r="B21636" s="1">
        <f>DATE(2038,2,1) + TIME(0,0,0)</f>
        <v>50437</v>
      </c>
      <c r="C21636">
        <v>32.439010619999998</v>
      </c>
    </row>
    <row r="21637" spans="1:3" x14ac:dyDescent="0.25">
      <c r="A21637">
        <v>13939</v>
      </c>
      <c r="B21637" s="1">
        <f>DATE(2038,3,1) + TIME(0,0,0)</f>
        <v>50465</v>
      </c>
      <c r="C21637">
        <v>32.442085265999999</v>
      </c>
    </row>
    <row r="21638" spans="1:3" x14ac:dyDescent="0.25">
      <c r="A21638">
        <v>13970</v>
      </c>
      <c r="B21638" s="1">
        <f>DATE(2038,4,1) + TIME(0,0,0)</f>
        <v>50496</v>
      </c>
      <c r="C21638">
        <v>32.445487976000003</v>
      </c>
    </row>
    <row r="21639" spans="1:3" x14ac:dyDescent="0.25">
      <c r="A21639">
        <v>14000</v>
      </c>
      <c r="B21639" s="1">
        <f>DATE(2038,5,1) + TIME(0,0,0)</f>
        <v>50526</v>
      </c>
      <c r="C21639">
        <v>32.448772429999998</v>
      </c>
    </row>
    <row r="21640" spans="1:3" x14ac:dyDescent="0.25">
      <c r="A21640">
        <v>14031</v>
      </c>
      <c r="B21640" s="1">
        <f>DATE(2038,6,1) + TIME(0,0,0)</f>
        <v>50557</v>
      </c>
      <c r="C21640">
        <v>32.452159881999997</v>
      </c>
    </row>
    <row r="21641" spans="1:3" x14ac:dyDescent="0.25">
      <c r="A21641">
        <v>14061</v>
      </c>
      <c r="B21641" s="1">
        <f>DATE(2038,7,1) + TIME(0,0,0)</f>
        <v>50587</v>
      </c>
      <c r="C21641">
        <v>32.455436706999997</v>
      </c>
    </row>
    <row r="21642" spans="1:3" x14ac:dyDescent="0.25">
      <c r="A21642">
        <v>14092</v>
      </c>
      <c r="B21642" s="1">
        <f>DATE(2038,8,1) + TIME(0,0,0)</f>
        <v>50618</v>
      </c>
      <c r="C21642">
        <v>32.458820342999999</v>
      </c>
    </row>
    <row r="21643" spans="1:3" x14ac:dyDescent="0.25">
      <c r="A21643">
        <v>14123</v>
      </c>
      <c r="B21643" s="1">
        <f>DATE(2038,9,1) + TIME(0,0,0)</f>
        <v>50649</v>
      </c>
      <c r="C21643">
        <v>32.462196349999999</v>
      </c>
    </row>
    <row r="21644" spans="1:3" x14ac:dyDescent="0.25">
      <c r="A21644">
        <v>14153</v>
      </c>
      <c r="B21644" s="1">
        <f>DATE(2038,10,1) + TIME(0,0,0)</f>
        <v>50679</v>
      </c>
      <c r="C21644">
        <v>32.465461730999998</v>
      </c>
    </row>
    <row r="21645" spans="1:3" x14ac:dyDescent="0.25">
      <c r="A21645">
        <v>14184</v>
      </c>
      <c r="B21645" s="1">
        <f>DATE(2038,11,1) + TIME(0,0,0)</f>
        <v>50710</v>
      </c>
      <c r="C21645">
        <v>32.468826294000003</v>
      </c>
    </row>
    <row r="21646" spans="1:3" x14ac:dyDescent="0.25">
      <c r="A21646">
        <v>14214</v>
      </c>
      <c r="B21646" s="1">
        <f>DATE(2038,12,1) + TIME(0,0,0)</f>
        <v>50740</v>
      </c>
      <c r="C21646">
        <v>32.472084045000003</v>
      </c>
    </row>
    <row r="21647" spans="1:3" x14ac:dyDescent="0.25">
      <c r="A21647">
        <v>14245</v>
      </c>
      <c r="B21647" s="1">
        <f>DATE(2039,1,1) + TIME(0,0,0)</f>
        <v>50771</v>
      </c>
      <c r="C21647">
        <v>32.475440978999998</v>
      </c>
    </row>
    <row r="21648" spans="1:3" x14ac:dyDescent="0.25">
      <c r="A21648">
        <v>14276</v>
      </c>
      <c r="B21648" s="1">
        <f>DATE(2039,2,1) + TIME(0,0,0)</f>
        <v>50802</v>
      </c>
      <c r="C21648">
        <v>32.478797913000001</v>
      </c>
    </row>
    <row r="21649" spans="1:3" x14ac:dyDescent="0.25">
      <c r="A21649">
        <v>14304</v>
      </c>
      <c r="B21649" s="1">
        <f>DATE(2039,3,1) + TIME(0,0,0)</f>
        <v>50830</v>
      </c>
      <c r="C21649">
        <v>32.481822968000003</v>
      </c>
    </row>
    <row r="21650" spans="1:3" x14ac:dyDescent="0.25">
      <c r="A21650">
        <v>14335</v>
      </c>
      <c r="B21650" s="1">
        <f>DATE(2039,4,1) + TIME(0,0,0)</f>
        <v>50861</v>
      </c>
      <c r="C21650">
        <v>32.485172272</v>
      </c>
    </row>
    <row r="21651" spans="1:3" x14ac:dyDescent="0.25">
      <c r="A21651">
        <v>14365</v>
      </c>
      <c r="B21651" s="1">
        <f>DATE(2039,5,1) + TIME(0,0,0)</f>
        <v>50891</v>
      </c>
      <c r="C21651">
        <v>32.488407135000003</v>
      </c>
    </row>
    <row r="21652" spans="1:3" x14ac:dyDescent="0.25">
      <c r="A21652">
        <v>14396</v>
      </c>
      <c r="B21652" s="1">
        <f>DATE(2039,6,1) + TIME(0,0,0)</f>
        <v>50922</v>
      </c>
      <c r="C21652">
        <v>32.491744994999998</v>
      </c>
    </row>
    <row r="21653" spans="1:3" x14ac:dyDescent="0.25">
      <c r="A21653">
        <v>14426</v>
      </c>
      <c r="B21653" s="1">
        <f>DATE(2039,7,1) + TIME(0,0,0)</f>
        <v>50952</v>
      </c>
      <c r="C21653">
        <v>32.494972228999998</v>
      </c>
    </row>
    <row r="21654" spans="1:3" x14ac:dyDescent="0.25">
      <c r="A21654">
        <v>14457</v>
      </c>
      <c r="B21654" s="1">
        <f>DATE(2039,8,1) + TIME(0,0,0)</f>
        <v>50983</v>
      </c>
      <c r="C21654">
        <v>32.498298644999998</v>
      </c>
    </row>
    <row r="21655" spans="1:3" x14ac:dyDescent="0.25">
      <c r="A21655">
        <v>14488</v>
      </c>
      <c r="B21655" s="1">
        <f>DATE(2039,9,1) + TIME(0,0,0)</f>
        <v>51014</v>
      </c>
      <c r="C21655">
        <v>32.501625060999999</v>
      </c>
    </row>
    <row r="21656" spans="1:3" x14ac:dyDescent="0.25">
      <c r="A21656">
        <v>14518</v>
      </c>
      <c r="B21656" s="1">
        <f>DATE(2039,10,1) + TIME(0,0,0)</f>
        <v>51044</v>
      </c>
      <c r="C21656">
        <v>32.504840850999997</v>
      </c>
    </row>
    <row r="21657" spans="1:3" x14ac:dyDescent="0.25">
      <c r="A21657">
        <v>14549</v>
      </c>
      <c r="B21657" s="1">
        <f>DATE(2039,11,1) + TIME(0,0,0)</f>
        <v>51075</v>
      </c>
      <c r="C21657">
        <v>32.508155823000003</v>
      </c>
    </row>
    <row r="21658" spans="1:3" x14ac:dyDescent="0.25">
      <c r="A21658">
        <v>14579</v>
      </c>
      <c r="B21658" s="1">
        <f>DATE(2039,12,1) + TIME(0,0,0)</f>
        <v>51105</v>
      </c>
      <c r="C21658">
        <v>32.511363983000003</v>
      </c>
    </row>
    <row r="21659" spans="1:3" x14ac:dyDescent="0.25">
      <c r="A21659">
        <v>14610</v>
      </c>
      <c r="B21659" s="1">
        <f>DATE(2040,1,1) + TIME(0,0,0)</f>
        <v>51136</v>
      </c>
      <c r="C21659">
        <v>32.514671325999998</v>
      </c>
    </row>
    <row r="21660" spans="1:3" x14ac:dyDescent="0.25">
      <c r="A21660">
        <v>14641</v>
      </c>
      <c r="B21660" s="1">
        <f>DATE(2040,2,1) + TIME(0,0,0)</f>
        <v>51167</v>
      </c>
      <c r="C21660">
        <v>32.517978667999998</v>
      </c>
    </row>
    <row r="21661" spans="1:3" x14ac:dyDescent="0.25">
      <c r="A21661">
        <v>14670</v>
      </c>
      <c r="B21661" s="1">
        <f>DATE(2040,3,1) + TIME(0,0,0)</f>
        <v>51196</v>
      </c>
      <c r="C21661">
        <v>32.521064758000001</v>
      </c>
    </row>
    <row r="21662" spans="1:3" x14ac:dyDescent="0.25">
      <c r="A21662">
        <v>14701</v>
      </c>
      <c r="B21662" s="1">
        <f>DATE(2040,4,1) + TIME(0,0,0)</f>
        <v>51227</v>
      </c>
      <c r="C21662">
        <v>32.524364470999998</v>
      </c>
    </row>
    <row r="21663" spans="1:3" x14ac:dyDescent="0.25">
      <c r="A21663">
        <v>14731</v>
      </c>
      <c r="B21663" s="1">
        <f>DATE(2040,5,1) + TIME(0,0,0)</f>
        <v>51257</v>
      </c>
      <c r="C21663">
        <v>32.527549743999998</v>
      </c>
    </row>
    <row r="21664" spans="1:3" x14ac:dyDescent="0.25">
      <c r="A21664">
        <v>14762</v>
      </c>
      <c r="B21664" s="1">
        <f>DATE(2040,6,1) + TIME(0,0,0)</f>
        <v>51288</v>
      </c>
      <c r="C21664">
        <v>32.530838013</v>
      </c>
    </row>
    <row r="21665" spans="1:3" x14ac:dyDescent="0.25">
      <c r="A21665">
        <v>14792</v>
      </c>
      <c r="B21665" s="1">
        <f>DATE(2040,7,1) + TIME(0,0,0)</f>
        <v>51318</v>
      </c>
      <c r="C21665">
        <v>32.534015656000001</v>
      </c>
    </row>
    <row r="21666" spans="1:3" x14ac:dyDescent="0.25">
      <c r="A21666">
        <v>14823</v>
      </c>
      <c r="B21666" s="1">
        <f>DATE(2040,8,1) + TIME(0,0,0)</f>
        <v>51349</v>
      </c>
      <c r="C21666">
        <v>32.537300109999997</v>
      </c>
    </row>
    <row r="21667" spans="1:3" x14ac:dyDescent="0.25">
      <c r="A21667">
        <v>14854</v>
      </c>
      <c r="B21667" s="1">
        <f>DATE(2040,9,1) + TIME(0,0,0)</f>
        <v>51380</v>
      </c>
      <c r="C21667">
        <v>32.540576934999997</v>
      </c>
    </row>
    <row r="21668" spans="1:3" x14ac:dyDescent="0.25">
      <c r="A21668">
        <v>14884</v>
      </c>
      <c r="B21668" s="1">
        <f>DATE(2040,10,1) + TIME(0,0,0)</f>
        <v>51410</v>
      </c>
      <c r="C21668">
        <v>32.543743134000003</v>
      </c>
    </row>
    <row r="21669" spans="1:3" x14ac:dyDescent="0.25">
      <c r="A21669">
        <v>14915</v>
      </c>
      <c r="B21669" s="1">
        <f>DATE(2040,11,1) + TIME(0,0,0)</f>
        <v>51441</v>
      </c>
      <c r="C21669">
        <v>32.547012328999998</v>
      </c>
    </row>
    <row r="21670" spans="1:3" x14ac:dyDescent="0.25">
      <c r="A21670">
        <v>14945</v>
      </c>
      <c r="B21670" s="1">
        <f>DATE(2040,12,1) + TIME(0,0,0)</f>
        <v>51471</v>
      </c>
      <c r="C21670">
        <v>32.550170897999998</v>
      </c>
    </row>
    <row r="21671" spans="1:3" x14ac:dyDescent="0.25">
      <c r="A21671">
        <v>14976</v>
      </c>
      <c r="B21671" s="1">
        <f>DATE(2041,1,1) + TIME(0,0,0)</f>
        <v>51502</v>
      </c>
      <c r="C21671">
        <v>32.553432465</v>
      </c>
    </row>
    <row r="21672" spans="1:3" x14ac:dyDescent="0.25">
      <c r="A21672">
        <v>15007</v>
      </c>
      <c r="B21672" s="1">
        <f>DATE(2041,2,1) + TIME(0,0,0)</f>
        <v>51533</v>
      </c>
      <c r="C21672">
        <v>32.556690216</v>
      </c>
    </row>
    <row r="21673" spans="1:3" x14ac:dyDescent="0.25">
      <c r="A21673">
        <v>15035</v>
      </c>
      <c r="B21673" s="1">
        <f>DATE(2041,3,1) + TIME(0,0,0)</f>
        <v>51561</v>
      </c>
      <c r="C21673">
        <v>32.559631348000003</v>
      </c>
    </row>
    <row r="21674" spans="1:3" x14ac:dyDescent="0.25">
      <c r="A21674">
        <v>15066</v>
      </c>
      <c r="B21674" s="1">
        <f>DATE(2041,4,1) + TIME(0,0,0)</f>
        <v>51592</v>
      </c>
      <c r="C21674">
        <v>32.562881470000001</v>
      </c>
    </row>
    <row r="21675" spans="1:3" x14ac:dyDescent="0.25">
      <c r="A21675">
        <v>15096</v>
      </c>
      <c r="B21675" s="1">
        <f>DATE(2041,5,1) + TIME(0,0,0)</f>
        <v>51622</v>
      </c>
      <c r="C21675">
        <v>32.566020966000004</v>
      </c>
    </row>
    <row r="21676" spans="1:3" x14ac:dyDescent="0.25">
      <c r="A21676">
        <v>15127</v>
      </c>
      <c r="B21676" s="1">
        <f>DATE(2041,6,1) + TIME(0,0,0)</f>
        <v>51653</v>
      </c>
      <c r="C21676">
        <v>32.569263458000002</v>
      </c>
    </row>
    <row r="21677" spans="1:3" x14ac:dyDescent="0.25">
      <c r="A21677">
        <v>15157</v>
      </c>
      <c r="B21677" s="1">
        <f>DATE(2041,7,1) + TIME(0,0,0)</f>
        <v>51683</v>
      </c>
      <c r="C21677">
        <v>32.572399138999998</v>
      </c>
    </row>
    <row r="21678" spans="1:3" x14ac:dyDescent="0.25">
      <c r="A21678">
        <v>15188</v>
      </c>
      <c r="B21678" s="1">
        <f>DATE(2041,8,1) + TIME(0,0,0)</f>
        <v>51714</v>
      </c>
      <c r="C21678">
        <v>32.575634002999998</v>
      </c>
    </row>
    <row r="21679" spans="1:3" x14ac:dyDescent="0.25">
      <c r="A21679">
        <v>15219</v>
      </c>
      <c r="B21679" s="1">
        <f>DATE(2041,9,1) + TIME(0,0,0)</f>
        <v>51745</v>
      </c>
      <c r="C21679">
        <v>32.578865051000001</v>
      </c>
    </row>
    <row r="21680" spans="1:3" x14ac:dyDescent="0.25">
      <c r="A21680">
        <v>15249</v>
      </c>
      <c r="B21680" s="1">
        <f>DATE(2041,10,1) + TIME(0,0,0)</f>
        <v>51775</v>
      </c>
      <c r="C21680">
        <v>32.581989288000003</v>
      </c>
    </row>
    <row r="21681" spans="1:3" x14ac:dyDescent="0.25">
      <c r="A21681">
        <v>15280</v>
      </c>
      <c r="B21681" s="1">
        <f>DATE(2041,11,1) + TIME(0,0,0)</f>
        <v>51806</v>
      </c>
      <c r="C21681">
        <v>32.585212708</v>
      </c>
    </row>
    <row r="21682" spans="1:3" x14ac:dyDescent="0.25">
      <c r="A21682">
        <v>15310</v>
      </c>
      <c r="B21682" s="1">
        <f>DATE(2041,12,1) + TIME(0,0,0)</f>
        <v>51836</v>
      </c>
      <c r="C21682">
        <v>32.588329315000003</v>
      </c>
    </row>
    <row r="21683" spans="1:3" x14ac:dyDescent="0.25">
      <c r="A21683">
        <v>15341</v>
      </c>
      <c r="B21683" s="1">
        <f>DATE(2042,1,1) + TIME(0,0,0)</f>
        <v>51867</v>
      </c>
      <c r="C21683">
        <v>32.591545105000002</v>
      </c>
    </row>
    <row r="21684" spans="1:3" x14ac:dyDescent="0.25">
      <c r="A21684">
        <v>15372</v>
      </c>
      <c r="B21684" s="1">
        <f>DATE(2042,2,1) + TIME(0,0,0)</f>
        <v>51898</v>
      </c>
      <c r="C21684">
        <v>32.594757080000001</v>
      </c>
    </row>
    <row r="21685" spans="1:3" x14ac:dyDescent="0.25">
      <c r="A21685">
        <v>15400</v>
      </c>
      <c r="B21685" s="1">
        <f>DATE(2042,3,1) + TIME(0,0,0)</f>
        <v>51926</v>
      </c>
      <c r="C21685">
        <v>32.59765625</v>
      </c>
    </row>
    <row r="21686" spans="1:3" x14ac:dyDescent="0.25">
      <c r="A21686">
        <v>15431</v>
      </c>
      <c r="B21686" s="1">
        <f>DATE(2042,4,1) + TIME(0,0,0)</f>
        <v>51957</v>
      </c>
      <c r="C21686">
        <v>32.600860595999997</v>
      </c>
    </row>
    <row r="21687" spans="1:3" x14ac:dyDescent="0.25">
      <c r="A21687">
        <v>15461</v>
      </c>
      <c r="B21687" s="1">
        <f>DATE(2042,5,1) + TIME(0,0,0)</f>
        <v>51987</v>
      </c>
      <c r="C21687">
        <v>32.603961945000002</v>
      </c>
    </row>
    <row r="21688" spans="1:3" x14ac:dyDescent="0.25">
      <c r="A21688">
        <v>15492</v>
      </c>
      <c r="B21688" s="1">
        <f>DATE(2042,6,1) + TIME(0,0,0)</f>
        <v>52018</v>
      </c>
      <c r="C21688">
        <v>32.607158661</v>
      </c>
    </row>
    <row r="21689" spans="1:3" x14ac:dyDescent="0.25">
      <c r="A21689">
        <v>15522</v>
      </c>
      <c r="B21689" s="1">
        <f>DATE(2042,7,1) + TIME(0,0,0)</f>
        <v>52048</v>
      </c>
      <c r="C21689">
        <v>32.610252379999999</v>
      </c>
    </row>
    <row r="21690" spans="1:3" x14ac:dyDescent="0.25">
      <c r="A21690">
        <v>15553</v>
      </c>
      <c r="B21690" s="1">
        <f>DATE(2042,8,1) + TIME(0,0,0)</f>
        <v>52079</v>
      </c>
      <c r="C21690">
        <v>32.613441467000001</v>
      </c>
    </row>
    <row r="21691" spans="1:3" x14ac:dyDescent="0.25">
      <c r="A21691">
        <v>15584</v>
      </c>
      <c r="B21691" s="1">
        <f>DATE(2042,9,1) + TIME(0,0,0)</f>
        <v>52110</v>
      </c>
      <c r="C21691">
        <v>32.616630553999997</v>
      </c>
    </row>
    <row r="21692" spans="1:3" x14ac:dyDescent="0.25">
      <c r="A21692">
        <v>15614</v>
      </c>
      <c r="B21692" s="1">
        <f>DATE(2042,10,1) + TIME(0,0,0)</f>
        <v>52140</v>
      </c>
      <c r="C21692">
        <v>32.619712829999997</v>
      </c>
    </row>
    <row r="21693" spans="1:3" x14ac:dyDescent="0.25">
      <c r="A21693">
        <v>15645</v>
      </c>
      <c r="B21693" s="1">
        <f>DATE(2042,11,1) + TIME(0,0,0)</f>
        <v>52171</v>
      </c>
      <c r="C21693">
        <v>32.622894287000001</v>
      </c>
    </row>
    <row r="21694" spans="1:3" x14ac:dyDescent="0.25">
      <c r="A21694">
        <v>15675</v>
      </c>
      <c r="B21694" s="1">
        <f>DATE(2042,12,1) + TIME(0,0,0)</f>
        <v>52201</v>
      </c>
      <c r="C21694">
        <v>32.625968933000003</v>
      </c>
    </row>
    <row r="21695" spans="1:3" x14ac:dyDescent="0.25">
      <c r="A21695">
        <v>15706</v>
      </c>
      <c r="B21695" s="1">
        <f>DATE(2043,1,1) + TIME(0,0,0)</f>
        <v>52232</v>
      </c>
      <c r="C21695">
        <v>32.629142760999997</v>
      </c>
    </row>
    <row r="21696" spans="1:3" x14ac:dyDescent="0.25">
      <c r="A21696">
        <v>15737</v>
      </c>
      <c r="B21696" s="1">
        <f>DATE(2043,2,1) + TIME(0,0,0)</f>
        <v>52263</v>
      </c>
      <c r="C21696">
        <v>32.632312775000003</v>
      </c>
    </row>
    <row r="21697" spans="1:3" x14ac:dyDescent="0.25">
      <c r="A21697">
        <v>15765</v>
      </c>
      <c r="B21697" s="1">
        <f>DATE(2043,3,1) + TIME(0,0,0)</f>
        <v>52291</v>
      </c>
      <c r="C21697">
        <v>32.635173797999997</v>
      </c>
    </row>
    <row r="21698" spans="1:3" x14ac:dyDescent="0.25">
      <c r="A21698">
        <v>15796</v>
      </c>
      <c r="B21698" s="1">
        <f>DATE(2043,4,1) + TIME(0,0,0)</f>
        <v>52322</v>
      </c>
      <c r="C21698">
        <v>32.638336182000003</v>
      </c>
    </row>
    <row r="21699" spans="1:3" x14ac:dyDescent="0.25">
      <c r="A21699">
        <v>15826</v>
      </c>
      <c r="B21699" s="1">
        <f>DATE(2043,5,1) + TIME(0,0,0)</f>
        <v>52352</v>
      </c>
      <c r="C21699">
        <v>32.641395568999997</v>
      </c>
    </row>
    <row r="21700" spans="1:3" x14ac:dyDescent="0.25">
      <c r="A21700">
        <v>15857</v>
      </c>
      <c r="B21700" s="1">
        <f>DATE(2043,6,1) + TIME(0,0,0)</f>
        <v>52383</v>
      </c>
      <c r="C21700">
        <v>32.644550322999997</v>
      </c>
    </row>
    <row r="21701" spans="1:3" x14ac:dyDescent="0.25">
      <c r="A21701">
        <v>15887</v>
      </c>
      <c r="B21701" s="1">
        <f>DATE(2043,7,1) + TIME(0,0,0)</f>
        <v>52413</v>
      </c>
      <c r="C21701">
        <v>32.647602081000002</v>
      </c>
    </row>
    <row r="21702" spans="1:3" x14ac:dyDescent="0.25">
      <c r="A21702">
        <v>15918</v>
      </c>
      <c r="B21702" s="1">
        <f>DATE(2043,8,1) + TIME(0,0,0)</f>
        <v>52444</v>
      </c>
      <c r="C21702">
        <v>32.650753021</v>
      </c>
    </row>
    <row r="21703" spans="1:3" x14ac:dyDescent="0.25">
      <c r="A21703">
        <v>15949</v>
      </c>
      <c r="B21703" s="1">
        <f>DATE(2043,9,1) + TIME(0,0,0)</f>
        <v>52475</v>
      </c>
      <c r="C21703">
        <v>32.653900145999998</v>
      </c>
    </row>
    <row r="21704" spans="1:3" x14ac:dyDescent="0.25">
      <c r="A21704">
        <v>15979</v>
      </c>
      <c r="B21704" s="1">
        <f>DATE(2043,10,1) + TIME(0,0,0)</f>
        <v>52505</v>
      </c>
      <c r="C21704">
        <v>32.656940460000001</v>
      </c>
    </row>
    <row r="21705" spans="1:3" x14ac:dyDescent="0.25">
      <c r="A21705">
        <v>16010</v>
      </c>
      <c r="B21705" s="1">
        <f>DATE(2043,11,1) + TIME(0,0,0)</f>
        <v>52536</v>
      </c>
      <c r="C21705">
        <v>32.660083770999996</v>
      </c>
    </row>
    <row r="21706" spans="1:3" x14ac:dyDescent="0.25">
      <c r="A21706">
        <v>16040</v>
      </c>
      <c r="B21706" s="1">
        <f>DATE(2043,12,1) + TIME(0,0,0)</f>
        <v>52566</v>
      </c>
      <c r="C21706">
        <v>32.663116455000001</v>
      </c>
    </row>
    <row r="21707" spans="1:3" x14ac:dyDescent="0.25">
      <c r="A21707">
        <v>16071</v>
      </c>
      <c r="B21707" s="1">
        <f>DATE(2044,1,1) + TIME(0,0,0)</f>
        <v>52597</v>
      </c>
      <c r="C21707">
        <v>32.666252135999997</v>
      </c>
    </row>
    <row r="21708" spans="1:3" x14ac:dyDescent="0.25">
      <c r="A21708">
        <v>16102</v>
      </c>
      <c r="B21708" s="1">
        <f>DATE(2044,2,1) + TIME(0,0,0)</f>
        <v>52628</v>
      </c>
      <c r="C21708">
        <v>32.669380187999998</v>
      </c>
    </row>
    <row r="21709" spans="1:3" x14ac:dyDescent="0.25">
      <c r="A21709">
        <v>16131</v>
      </c>
      <c r="B21709" s="1">
        <f>DATE(2044,3,1) + TIME(0,0,0)</f>
        <v>52657</v>
      </c>
      <c r="C21709">
        <v>32.672306061</v>
      </c>
    </row>
    <row r="21710" spans="1:3" x14ac:dyDescent="0.25">
      <c r="A21710">
        <v>16162</v>
      </c>
      <c r="B21710" s="1">
        <f>DATE(2044,4,1) + TIME(0,0,0)</f>
        <v>52688</v>
      </c>
      <c r="C21710">
        <v>32.675430298000002</v>
      </c>
    </row>
    <row r="21711" spans="1:3" x14ac:dyDescent="0.25">
      <c r="A21711">
        <v>16192</v>
      </c>
      <c r="B21711" s="1">
        <f>DATE(2044,5,1) + TIME(0,0,0)</f>
        <v>52718</v>
      </c>
      <c r="C21711">
        <v>32.678451537999997</v>
      </c>
    </row>
    <row r="21712" spans="1:3" x14ac:dyDescent="0.25">
      <c r="A21712">
        <v>16223</v>
      </c>
      <c r="B21712" s="1">
        <f>DATE(2044,6,1) + TIME(0,0,0)</f>
        <v>52749</v>
      </c>
      <c r="C21712">
        <v>32.681568145999996</v>
      </c>
    </row>
    <row r="21713" spans="1:3" x14ac:dyDescent="0.25">
      <c r="A21713">
        <v>16253</v>
      </c>
      <c r="B21713" s="1">
        <f>DATE(2044,7,1) + TIME(0,0,0)</f>
        <v>52779</v>
      </c>
      <c r="C21713">
        <v>32.684581756999997</v>
      </c>
    </row>
    <row r="21714" spans="1:3" x14ac:dyDescent="0.25">
      <c r="A21714">
        <v>16284</v>
      </c>
      <c r="B21714" s="1">
        <f>DATE(2044,8,1) + TIME(0,0,0)</f>
        <v>52810</v>
      </c>
      <c r="C21714">
        <v>32.687690734999997</v>
      </c>
    </row>
    <row r="21715" spans="1:3" x14ac:dyDescent="0.25">
      <c r="A21715">
        <v>16315</v>
      </c>
      <c r="B21715" s="1">
        <f>DATE(2044,9,1) + TIME(0,0,0)</f>
        <v>52841</v>
      </c>
      <c r="C21715">
        <v>32.690799712999997</v>
      </c>
    </row>
    <row r="21716" spans="1:3" x14ac:dyDescent="0.25">
      <c r="A21716">
        <v>16345</v>
      </c>
      <c r="B21716" s="1">
        <f>DATE(2044,10,1) + TIME(0,0,0)</f>
        <v>52871</v>
      </c>
      <c r="C21716">
        <v>32.693801880000002</v>
      </c>
    </row>
    <row r="21717" spans="1:3" x14ac:dyDescent="0.25">
      <c r="A21717">
        <v>16376</v>
      </c>
      <c r="B21717" s="1">
        <f>DATE(2044,11,1) + TIME(0,0,0)</f>
        <v>52902</v>
      </c>
      <c r="C21717">
        <v>32.696903229</v>
      </c>
    </row>
    <row r="21718" spans="1:3" x14ac:dyDescent="0.25">
      <c r="A21718">
        <v>16406</v>
      </c>
      <c r="B21718" s="1">
        <f>DATE(2044,12,1) + TIME(0,0,0)</f>
        <v>52932</v>
      </c>
      <c r="C21718">
        <v>32.699901580999999</v>
      </c>
    </row>
    <row r="21719" spans="1:3" x14ac:dyDescent="0.25">
      <c r="A21719">
        <v>16437</v>
      </c>
      <c r="B21719" s="1">
        <f>DATE(2045,1,1) + TIME(0,0,0)</f>
        <v>52963</v>
      </c>
      <c r="C21719">
        <v>32.702999114999997</v>
      </c>
    </row>
    <row r="21720" spans="1:3" x14ac:dyDescent="0.25">
      <c r="A21720">
        <v>16468</v>
      </c>
      <c r="B21720" s="1">
        <f>DATE(2045,2,1) + TIME(0,0,0)</f>
        <v>52994</v>
      </c>
      <c r="C21720">
        <v>32.70608902</v>
      </c>
    </row>
    <row r="21721" spans="1:3" x14ac:dyDescent="0.25">
      <c r="A21721">
        <v>16496</v>
      </c>
      <c r="B21721" s="1">
        <f>DATE(2045,3,1) + TIME(0,0,0)</f>
        <v>53022</v>
      </c>
      <c r="C21721">
        <v>32.708877563000001</v>
      </c>
    </row>
    <row r="21722" spans="1:3" x14ac:dyDescent="0.25">
      <c r="A21722">
        <v>16527</v>
      </c>
      <c r="B21722" s="1">
        <f>DATE(2045,4,1) + TIME(0,0,0)</f>
        <v>53053</v>
      </c>
      <c r="C21722">
        <v>32.711963654000002</v>
      </c>
    </row>
    <row r="21723" spans="1:3" x14ac:dyDescent="0.25">
      <c r="A21723">
        <v>16557</v>
      </c>
      <c r="B21723" s="1">
        <f>DATE(2045,5,1) + TIME(0,0,0)</f>
        <v>53083</v>
      </c>
      <c r="C21723">
        <v>32.714946746999999</v>
      </c>
    </row>
    <row r="21724" spans="1:3" x14ac:dyDescent="0.25">
      <c r="A21724">
        <v>16588</v>
      </c>
      <c r="B21724" s="1">
        <f>DATE(2045,6,1) + TIME(0,0,0)</f>
        <v>53114</v>
      </c>
      <c r="C21724">
        <v>32.718029022000003</v>
      </c>
    </row>
    <row r="21725" spans="1:3" x14ac:dyDescent="0.25">
      <c r="A21725">
        <v>16618</v>
      </c>
      <c r="B21725" s="1">
        <f>DATE(2045,7,1) + TIME(0,0,0)</f>
        <v>53144</v>
      </c>
      <c r="C21725">
        <v>32.721004485999998</v>
      </c>
    </row>
    <row r="21726" spans="1:3" x14ac:dyDescent="0.25">
      <c r="A21726">
        <v>16649</v>
      </c>
      <c r="B21726" s="1">
        <f>DATE(2045,8,1) + TIME(0,0,0)</f>
        <v>53175</v>
      </c>
      <c r="C21726">
        <v>32.724079132</v>
      </c>
    </row>
    <row r="21727" spans="1:3" x14ac:dyDescent="0.25">
      <c r="A21727">
        <v>16680</v>
      </c>
      <c r="B21727" s="1">
        <f>DATE(2045,9,1) + TIME(0,0,0)</f>
        <v>53206</v>
      </c>
      <c r="C21727">
        <v>32.727149963000002</v>
      </c>
    </row>
    <row r="21728" spans="1:3" x14ac:dyDescent="0.25">
      <c r="A21728">
        <v>16710</v>
      </c>
      <c r="B21728" s="1">
        <f>DATE(2045,10,1) + TIME(0,0,0)</f>
        <v>53236</v>
      </c>
      <c r="C21728">
        <v>32.730117798000002</v>
      </c>
    </row>
    <row r="21729" spans="1:3" x14ac:dyDescent="0.25">
      <c r="A21729">
        <v>16741</v>
      </c>
      <c r="B21729" s="1">
        <f>DATE(2045,11,1) + TIME(0,0,0)</f>
        <v>53267</v>
      </c>
      <c r="C21729">
        <v>32.733181000000002</v>
      </c>
    </row>
    <row r="21730" spans="1:3" x14ac:dyDescent="0.25">
      <c r="A21730">
        <v>16771</v>
      </c>
      <c r="B21730" s="1">
        <f>DATE(2045,12,1) + TIME(0,0,0)</f>
        <v>53297</v>
      </c>
      <c r="C21730">
        <v>32.736145020000002</v>
      </c>
    </row>
    <row r="21731" spans="1:3" x14ac:dyDescent="0.25">
      <c r="A21731">
        <v>16802</v>
      </c>
      <c r="B21731" s="1">
        <f>DATE(2046,1,1) + TIME(0,0,0)</f>
        <v>53328</v>
      </c>
      <c r="C21731">
        <v>32.739204407000003</v>
      </c>
    </row>
    <row r="21732" spans="1:3" x14ac:dyDescent="0.25">
      <c r="A21732">
        <v>16833</v>
      </c>
      <c r="B21732" s="1">
        <f>DATE(2046,2,1) + TIME(0,0,0)</f>
        <v>53359</v>
      </c>
      <c r="C21732">
        <v>32.742259979000004</v>
      </c>
    </row>
    <row r="21733" spans="1:3" x14ac:dyDescent="0.25">
      <c r="A21733">
        <v>16861</v>
      </c>
      <c r="B21733" s="1">
        <f>DATE(2046,3,1) + TIME(0,0,0)</f>
        <v>53387</v>
      </c>
      <c r="C21733">
        <v>32.745018004999999</v>
      </c>
    </row>
    <row r="21734" spans="1:3" x14ac:dyDescent="0.25">
      <c r="A21734">
        <v>16892</v>
      </c>
      <c r="B21734" s="1">
        <f>DATE(2046,4,1) + TIME(0,0,0)</f>
        <v>53418</v>
      </c>
      <c r="C21734">
        <v>32.748065947999997</v>
      </c>
    </row>
    <row r="21735" spans="1:3" x14ac:dyDescent="0.25">
      <c r="A21735">
        <v>16922</v>
      </c>
      <c r="B21735" s="1">
        <f>DATE(2046,5,1) + TIME(0,0,0)</f>
        <v>53448</v>
      </c>
      <c r="C21735">
        <v>32.751014709000003</v>
      </c>
    </row>
    <row r="21736" spans="1:3" x14ac:dyDescent="0.25">
      <c r="A21736">
        <v>16953</v>
      </c>
      <c r="B21736" s="1">
        <f>DATE(2046,6,1) + TIME(0,0,0)</f>
        <v>53479</v>
      </c>
      <c r="C21736">
        <v>32.754058837999999</v>
      </c>
    </row>
    <row r="21737" spans="1:3" x14ac:dyDescent="0.25">
      <c r="A21737">
        <v>16983</v>
      </c>
      <c r="B21737" s="1">
        <f>DATE(2046,7,1) + TIME(0,0,0)</f>
        <v>53509</v>
      </c>
      <c r="C21737">
        <v>32.757003783999998</v>
      </c>
    </row>
    <row r="21738" spans="1:3" x14ac:dyDescent="0.25">
      <c r="A21738">
        <v>17014</v>
      </c>
      <c r="B21738" s="1">
        <f>DATE(2046,8,1) + TIME(0,0,0)</f>
        <v>53540</v>
      </c>
      <c r="C21738">
        <v>32.760040283000002</v>
      </c>
    </row>
    <row r="21739" spans="1:3" x14ac:dyDescent="0.25">
      <c r="A21739">
        <v>17045</v>
      </c>
      <c r="B21739" s="1">
        <f>DATE(2046,9,1) + TIME(0,0,0)</f>
        <v>53571</v>
      </c>
      <c r="C21739">
        <v>32.763076781999999</v>
      </c>
    </row>
    <row r="21740" spans="1:3" x14ac:dyDescent="0.25">
      <c r="A21740">
        <v>17075</v>
      </c>
      <c r="B21740" s="1">
        <f>DATE(2046,10,1) + TIME(0,0,0)</f>
        <v>53601</v>
      </c>
      <c r="C21740">
        <v>32.766010283999996</v>
      </c>
    </row>
    <row r="21741" spans="1:3" x14ac:dyDescent="0.25">
      <c r="A21741">
        <v>17106</v>
      </c>
      <c r="B21741" s="1">
        <f>DATE(2046,11,1) + TIME(0,0,0)</f>
        <v>53632</v>
      </c>
      <c r="C21741">
        <v>32.769039153999998</v>
      </c>
    </row>
    <row r="21742" spans="1:3" x14ac:dyDescent="0.25">
      <c r="A21742">
        <v>17136</v>
      </c>
      <c r="B21742" s="1">
        <f>DATE(2046,12,1) + TIME(0,0,0)</f>
        <v>53662</v>
      </c>
      <c r="C21742">
        <v>32.771968842</v>
      </c>
    </row>
    <row r="21743" spans="1:3" x14ac:dyDescent="0.25">
      <c r="A21743">
        <v>17167</v>
      </c>
      <c r="B21743" s="1">
        <f>DATE(2047,1,1) + TIME(0,0,0)</f>
        <v>53693</v>
      </c>
      <c r="C21743">
        <v>32.774993895999998</v>
      </c>
    </row>
    <row r="21744" spans="1:3" x14ac:dyDescent="0.25">
      <c r="A21744">
        <v>17198</v>
      </c>
      <c r="B21744" s="1">
        <f>DATE(2047,2,1) + TIME(0,0,0)</f>
        <v>53724</v>
      </c>
      <c r="C21744">
        <v>32.778015136999997</v>
      </c>
    </row>
    <row r="21745" spans="1:3" x14ac:dyDescent="0.25">
      <c r="A21745">
        <v>17226</v>
      </c>
      <c r="B21745" s="1">
        <f>DATE(2047,3,1) + TIME(0,0,0)</f>
        <v>53752</v>
      </c>
      <c r="C21745">
        <v>32.780738831000001</v>
      </c>
    </row>
    <row r="21746" spans="1:3" x14ac:dyDescent="0.25">
      <c r="A21746">
        <v>17257</v>
      </c>
      <c r="B21746" s="1">
        <f>DATE(2047,4,1) + TIME(0,0,0)</f>
        <v>53783</v>
      </c>
      <c r="C21746">
        <v>32.783756255999997</v>
      </c>
    </row>
    <row r="21747" spans="1:3" x14ac:dyDescent="0.25">
      <c r="A21747">
        <v>17287</v>
      </c>
      <c r="B21747" s="1">
        <f>DATE(2047,5,1) + TIME(0,0,0)</f>
        <v>53813</v>
      </c>
      <c r="C21747">
        <v>32.786670684999997</v>
      </c>
    </row>
    <row r="21748" spans="1:3" x14ac:dyDescent="0.25">
      <c r="A21748">
        <v>17318</v>
      </c>
      <c r="B21748" s="1">
        <f>DATE(2047,6,1) + TIME(0,0,0)</f>
        <v>53844</v>
      </c>
      <c r="C21748">
        <v>32.789680480999998</v>
      </c>
    </row>
    <row r="21749" spans="1:3" x14ac:dyDescent="0.25">
      <c r="A21749">
        <v>17348</v>
      </c>
      <c r="B21749" s="1">
        <f>DATE(2047,7,1) + TIME(0,0,0)</f>
        <v>53874</v>
      </c>
      <c r="C21749">
        <v>32.792591094999999</v>
      </c>
    </row>
    <row r="21750" spans="1:3" x14ac:dyDescent="0.25">
      <c r="A21750">
        <v>17379</v>
      </c>
      <c r="B21750" s="1">
        <f>DATE(2047,8,1) + TIME(0,0,0)</f>
        <v>53905</v>
      </c>
      <c r="C21750">
        <v>32.795597076</v>
      </c>
    </row>
    <row r="21751" spans="1:3" x14ac:dyDescent="0.25">
      <c r="A21751">
        <v>17410</v>
      </c>
      <c r="B21751" s="1">
        <f>DATE(2047,9,1) + TIME(0,0,0)</f>
        <v>53936</v>
      </c>
      <c r="C21751">
        <v>32.798599242999998</v>
      </c>
    </row>
    <row r="21752" spans="1:3" x14ac:dyDescent="0.25">
      <c r="A21752">
        <v>17440</v>
      </c>
      <c r="B21752" s="1">
        <f>DATE(2047,10,1) + TIME(0,0,0)</f>
        <v>53966</v>
      </c>
      <c r="C21752">
        <v>32.801498412999997</v>
      </c>
    </row>
    <row r="21753" spans="1:3" x14ac:dyDescent="0.25">
      <c r="A21753">
        <v>17471</v>
      </c>
      <c r="B21753" s="1">
        <f>DATE(2047,11,1) + TIME(0,0,0)</f>
        <v>53997</v>
      </c>
      <c r="C21753">
        <v>32.804496765000003</v>
      </c>
    </row>
    <row r="21754" spans="1:3" x14ac:dyDescent="0.25">
      <c r="A21754">
        <v>17501</v>
      </c>
      <c r="B21754" s="1">
        <f>DATE(2047,12,1) + TIME(0,0,0)</f>
        <v>54027</v>
      </c>
      <c r="C21754">
        <v>32.807392120000003</v>
      </c>
    </row>
    <row r="21755" spans="1:3" x14ac:dyDescent="0.25">
      <c r="A21755">
        <v>17532</v>
      </c>
      <c r="B21755" s="1">
        <f>DATE(2048,1,1) + TIME(0,0,0)</f>
        <v>54058</v>
      </c>
      <c r="C21755">
        <v>32.810382842999999</v>
      </c>
    </row>
    <row r="21756" spans="1:3" x14ac:dyDescent="0.25">
      <c r="A21756">
        <v>17563</v>
      </c>
      <c r="B21756" s="1">
        <f>DATE(2048,2,1) + TIME(0,0,0)</f>
        <v>54089</v>
      </c>
      <c r="C21756">
        <v>32.813369751000003</v>
      </c>
    </row>
    <row r="21757" spans="1:3" x14ac:dyDescent="0.25">
      <c r="A21757">
        <v>17592</v>
      </c>
      <c r="B21757" s="1">
        <f>DATE(2048,3,1) + TIME(0,0,0)</f>
        <v>54118</v>
      </c>
      <c r="C21757">
        <v>32.816165924000003</v>
      </c>
    </row>
    <row r="21758" spans="1:3" x14ac:dyDescent="0.25">
      <c r="A21758">
        <v>17623</v>
      </c>
      <c r="B21758" s="1">
        <f>DATE(2048,4,1) + TIME(0,0,0)</f>
        <v>54149</v>
      </c>
      <c r="C21758">
        <v>32.819145202999998</v>
      </c>
    </row>
    <row r="21759" spans="1:3" x14ac:dyDescent="0.25">
      <c r="A21759">
        <v>17653</v>
      </c>
      <c r="B21759" s="1">
        <f>DATE(2048,5,1) + TIME(0,0,0)</f>
        <v>54179</v>
      </c>
      <c r="C21759">
        <v>32.822029114000003</v>
      </c>
    </row>
    <row r="21760" spans="1:3" x14ac:dyDescent="0.25">
      <c r="A21760">
        <v>17684</v>
      </c>
      <c r="B21760" s="1">
        <f>DATE(2048,6,1) + TIME(0,0,0)</f>
        <v>54210</v>
      </c>
      <c r="C21760">
        <v>32.825008392000001</v>
      </c>
    </row>
    <row r="21761" spans="1:3" x14ac:dyDescent="0.25">
      <c r="A21761">
        <v>17714</v>
      </c>
      <c r="B21761" s="1">
        <f>DATE(2048,7,1) + TIME(0,0,0)</f>
        <v>54240</v>
      </c>
      <c r="C21761">
        <v>32.827888489000003</v>
      </c>
    </row>
    <row r="21762" spans="1:3" x14ac:dyDescent="0.25">
      <c r="A21762">
        <v>17745</v>
      </c>
      <c r="B21762" s="1">
        <f>DATE(2048,8,1) + TIME(0,0,0)</f>
        <v>54271</v>
      </c>
      <c r="C21762">
        <v>32.830860137999998</v>
      </c>
    </row>
    <row r="21763" spans="1:3" x14ac:dyDescent="0.25">
      <c r="A21763">
        <v>17776</v>
      </c>
      <c r="B21763" s="1">
        <f>DATE(2048,9,1) + TIME(0,0,0)</f>
        <v>54302</v>
      </c>
      <c r="C21763">
        <v>32.833827972000002</v>
      </c>
    </row>
    <row r="21764" spans="1:3" x14ac:dyDescent="0.25">
      <c r="A21764">
        <v>17806</v>
      </c>
      <c r="B21764" s="1">
        <f>DATE(2048,10,1) + TIME(0,0,0)</f>
        <v>54332</v>
      </c>
      <c r="C21764">
        <v>32.836700438999998</v>
      </c>
    </row>
    <row r="21765" spans="1:3" x14ac:dyDescent="0.25">
      <c r="A21765">
        <v>17837</v>
      </c>
      <c r="B21765" s="1">
        <f>DATE(2048,11,1) + TIME(0,0,0)</f>
        <v>54363</v>
      </c>
      <c r="C21765">
        <v>32.839664458999998</v>
      </c>
    </row>
    <row r="21766" spans="1:3" x14ac:dyDescent="0.25">
      <c r="A21766">
        <v>17867</v>
      </c>
      <c r="B21766" s="1">
        <f>DATE(2048,12,1) + TIME(0,0,0)</f>
        <v>54393</v>
      </c>
      <c r="C21766">
        <v>32.842529296999999</v>
      </c>
    </row>
    <row r="21767" spans="1:3" x14ac:dyDescent="0.25">
      <c r="A21767">
        <v>17898</v>
      </c>
      <c r="B21767" s="1">
        <f>DATE(2049,1,1) + TIME(0,0,0)</f>
        <v>54424</v>
      </c>
      <c r="C21767">
        <v>32.845489502</v>
      </c>
    </row>
    <row r="21768" spans="1:3" x14ac:dyDescent="0.25">
      <c r="A21768">
        <v>17929</v>
      </c>
      <c r="B21768" s="1">
        <f>DATE(2049,2,1) + TIME(0,0,0)</f>
        <v>54455</v>
      </c>
      <c r="C21768">
        <v>32.848445892000001</v>
      </c>
    </row>
    <row r="21769" spans="1:3" x14ac:dyDescent="0.25">
      <c r="A21769">
        <v>17957</v>
      </c>
      <c r="B21769" s="1">
        <f>DATE(2049,3,1) + TIME(0,0,0)</f>
        <v>54483</v>
      </c>
      <c r="C21769">
        <v>32.851112366000002</v>
      </c>
    </row>
    <row r="21770" spans="1:3" x14ac:dyDescent="0.25">
      <c r="A21770">
        <v>17988</v>
      </c>
      <c r="B21770" s="1">
        <f>DATE(2049,4,1) + TIME(0,0,0)</f>
        <v>54514</v>
      </c>
      <c r="C21770">
        <v>32.854064940999997</v>
      </c>
    </row>
    <row r="21771" spans="1:3" x14ac:dyDescent="0.25">
      <c r="A21771">
        <v>18018</v>
      </c>
      <c r="B21771" s="1">
        <f>DATE(2049,5,1) + TIME(0,0,0)</f>
        <v>54544</v>
      </c>
      <c r="C21771">
        <v>32.856918335000003</v>
      </c>
    </row>
    <row r="21772" spans="1:3" x14ac:dyDescent="0.25">
      <c r="A21772">
        <v>18049</v>
      </c>
      <c r="B21772" s="1">
        <f>DATE(2049,6,1) + TIME(0,0,0)</f>
        <v>54575</v>
      </c>
      <c r="C21772">
        <v>32.859863281000003</v>
      </c>
    </row>
    <row r="21773" spans="1:3" x14ac:dyDescent="0.25">
      <c r="A21773">
        <v>18079</v>
      </c>
      <c r="B21773" s="1">
        <f>DATE(2049,7,1) + TIME(0,0,0)</f>
        <v>54605</v>
      </c>
      <c r="C21773">
        <v>32.862712860000002</v>
      </c>
    </row>
    <row r="21774" spans="1:3" x14ac:dyDescent="0.25">
      <c r="A21774">
        <v>18110</v>
      </c>
      <c r="B21774" s="1">
        <f>DATE(2049,8,1) + TIME(0,0,0)</f>
        <v>54636</v>
      </c>
      <c r="C21774">
        <v>32.865653991999999</v>
      </c>
    </row>
    <row r="21775" spans="1:3" x14ac:dyDescent="0.25">
      <c r="A21775">
        <v>18141</v>
      </c>
      <c r="B21775" s="1">
        <f>DATE(2049,9,1) + TIME(0,0,0)</f>
        <v>54667</v>
      </c>
      <c r="C21775">
        <v>32.868591309000003</v>
      </c>
    </row>
    <row r="21776" spans="1:3" x14ac:dyDescent="0.25">
      <c r="A21776">
        <v>18171</v>
      </c>
      <c r="B21776" s="1">
        <f>DATE(2049,10,1) + TIME(0,0,0)</f>
        <v>54697</v>
      </c>
      <c r="C21776">
        <v>32.871433258000003</v>
      </c>
    </row>
    <row r="21777" spans="1:3" x14ac:dyDescent="0.25">
      <c r="A21777">
        <v>18202</v>
      </c>
      <c r="B21777" s="1">
        <f>DATE(2049,11,1) + TIME(0,0,0)</f>
        <v>54728</v>
      </c>
      <c r="C21777">
        <v>32.874366760000001</v>
      </c>
    </row>
    <row r="21778" spans="1:3" x14ac:dyDescent="0.25">
      <c r="A21778">
        <v>18232</v>
      </c>
      <c r="B21778" s="1">
        <f>DATE(2049,12,1) + TIME(0,0,0)</f>
        <v>54758</v>
      </c>
      <c r="C21778">
        <v>32.877201079999999</v>
      </c>
    </row>
    <row r="21779" spans="1:3" x14ac:dyDescent="0.25">
      <c r="A21779">
        <v>18263</v>
      </c>
      <c r="B21779" s="1">
        <f>DATE(2050,1,1) + TIME(0,0,0)</f>
        <v>54789</v>
      </c>
      <c r="C21779">
        <v>32.880130768000001</v>
      </c>
    </row>
    <row r="21781" spans="1:3" x14ac:dyDescent="0.25">
      <c r="A21781" t="s">
        <v>39</v>
      </c>
    </row>
    <row r="21783" spans="1:3" x14ac:dyDescent="0.25">
      <c r="A21783" t="s">
        <v>1</v>
      </c>
      <c r="B21783" t="s">
        <v>2</v>
      </c>
      <c r="C21783" t="s">
        <v>3</v>
      </c>
    </row>
    <row r="21784" spans="1:3" x14ac:dyDescent="0.25">
      <c r="A21784">
        <v>0</v>
      </c>
      <c r="B21784" s="1">
        <f>DATE(2000,1,1) + TIME(0,0,0)</f>
        <v>36526</v>
      </c>
      <c r="C21784">
        <v>0</v>
      </c>
    </row>
    <row r="21785" spans="1:3" x14ac:dyDescent="0.25">
      <c r="A21785">
        <v>31</v>
      </c>
      <c r="B21785" s="1">
        <f>DATE(2000,2,1) + TIME(0,0,0)</f>
        <v>36557</v>
      </c>
      <c r="C21785">
        <v>5.7034692763999999</v>
      </c>
    </row>
    <row r="21786" spans="1:3" x14ac:dyDescent="0.25">
      <c r="A21786">
        <v>60</v>
      </c>
      <c r="B21786" s="1">
        <f>DATE(2000,3,1) + TIME(0,0,0)</f>
        <v>36586</v>
      </c>
      <c r="C21786">
        <v>10.344388962</v>
      </c>
    </row>
    <row r="21787" spans="1:3" x14ac:dyDescent="0.25">
      <c r="A21787">
        <v>91</v>
      </c>
      <c r="B21787" s="1">
        <f>DATE(2000,4,1) + TIME(0,0,0)</f>
        <v>36617</v>
      </c>
      <c r="C21787">
        <v>13.834838867</v>
      </c>
    </row>
    <row r="21788" spans="1:3" x14ac:dyDescent="0.25">
      <c r="A21788">
        <v>121</v>
      </c>
      <c r="B21788" s="1">
        <f>DATE(2000,5,1) + TIME(0,0,0)</f>
        <v>36647</v>
      </c>
      <c r="C21788">
        <v>16.408412933000001</v>
      </c>
    </row>
    <row r="21789" spans="1:3" x14ac:dyDescent="0.25">
      <c r="A21789">
        <v>152</v>
      </c>
      <c r="B21789" s="1">
        <f>DATE(2000,6,1) + TIME(0,0,0)</f>
        <v>36678</v>
      </c>
      <c r="C21789">
        <v>18.596487045</v>
      </c>
    </row>
    <row r="21790" spans="1:3" x14ac:dyDescent="0.25">
      <c r="A21790">
        <v>182</v>
      </c>
      <c r="B21790" s="1">
        <f>DATE(2000,7,1) + TIME(0,0,0)</f>
        <v>36708</v>
      </c>
      <c r="C21790">
        <v>20.221036910999999</v>
      </c>
    </row>
    <row r="21791" spans="1:3" x14ac:dyDescent="0.25">
      <c r="A21791">
        <v>213</v>
      </c>
      <c r="B21791" s="1">
        <f>DATE(2000,8,1) + TIME(0,0,0)</f>
        <v>36739</v>
      </c>
      <c r="C21791">
        <v>21.464271544999999</v>
      </c>
    </row>
    <row r="21792" spans="1:3" x14ac:dyDescent="0.25">
      <c r="A21792">
        <v>244</v>
      </c>
      <c r="B21792" s="1">
        <f>DATE(2000,9,1) + TIME(0,0,0)</f>
        <v>36770</v>
      </c>
      <c r="C21792">
        <v>22.465438843000001</v>
      </c>
    </row>
    <row r="21793" spans="1:3" x14ac:dyDescent="0.25">
      <c r="A21793">
        <v>274</v>
      </c>
      <c r="B21793" s="1">
        <f>DATE(2000,10,1) + TIME(0,0,0)</f>
        <v>36800</v>
      </c>
      <c r="C21793">
        <v>23.287607192999999</v>
      </c>
    </row>
    <row r="21794" spans="1:3" x14ac:dyDescent="0.25">
      <c r="A21794">
        <v>305</v>
      </c>
      <c r="B21794" s="1">
        <f>DATE(2000,11,1) + TIME(0,0,0)</f>
        <v>36831</v>
      </c>
      <c r="C21794">
        <v>24.014039993000001</v>
      </c>
    </row>
    <row r="21795" spans="1:3" x14ac:dyDescent="0.25">
      <c r="A21795">
        <v>335</v>
      </c>
      <c r="B21795" s="1">
        <f>DATE(2000,12,1) + TIME(0,0,0)</f>
        <v>36861</v>
      </c>
      <c r="C21795">
        <v>24.61441803</v>
      </c>
    </row>
    <row r="21796" spans="1:3" x14ac:dyDescent="0.25">
      <c r="A21796">
        <v>366</v>
      </c>
      <c r="B21796" s="1">
        <f>DATE(2001,1,1) + TIME(0,0,0)</f>
        <v>36892</v>
      </c>
      <c r="C21796">
        <v>25.161048889</v>
      </c>
    </row>
    <row r="21797" spans="1:3" x14ac:dyDescent="0.25">
      <c r="A21797">
        <v>397</v>
      </c>
      <c r="B21797" s="1">
        <f>DATE(2001,2,1) + TIME(0,0,0)</f>
        <v>36923</v>
      </c>
      <c r="C21797">
        <v>25.652128220000002</v>
      </c>
    </row>
    <row r="21798" spans="1:3" x14ac:dyDescent="0.25">
      <c r="A21798">
        <v>425</v>
      </c>
      <c r="B21798" s="1">
        <f>DATE(2001,3,1) + TIME(0,0,0)</f>
        <v>36951</v>
      </c>
      <c r="C21798">
        <v>26.059211731000001</v>
      </c>
    </row>
    <row r="21799" spans="1:3" x14ac:dyDescent="0.25">
      <c r="A21799">
        <v>456</v>
      </c>
      <c r="B21799" s="1">
        <f>DATE(2001,4,1) + TIME(0,0,0)</f>
        <v>36982</v>
      </c>
      <c r="C21799">
        <v>26.476099013999999</v>
      </c>
    </row>
    <row r="21800" spans="1:3" x14ac:dyDescent="0.25">
      <c r="A21800">
        <v>486</v>
      </c>
      <c r="B21800" s="1">
        <f>DATE(2001,5,1) + TIME(0,0,0)</f>
        <v>37012</v>
      </c>
      <c r="C21800">
        <v>26.851093292000002</v>
      </c>
    </row>
    <row r="21801" spans="1:3" x14ac:dyDescent="0.25">
      <c r="A21801">
        <v>517</v>
      </c>
      <c r="B21801" s="1">
        <f>DATE(2001,6,1) + TIME(0,0,0)</f>
        <v>37043</v>
      </c>
      <c r="C21801">
        <v>27.2155056</v>
      </c>
    </row>
    <row r="21802" spans="1:3" x14ac:dyDescent="0.25">
      <c r="A21802">
        <v>547</v>
      </c>
      <c r="B21802" s="1">
        <f>DATE(2001,7,1) + TIME(0,0,0)</f>
        <v>37073</v>
      </c>
      <c r="C21802">
        <v>27.547016144000001</v>
      </c>
    </row>
    <row r="21803" spans="1:3" x14ac:dyDescent="0.25">
      <c r="A21803">
        <v>578</v>
      </c>
      <c r="B21803" s="1">
        <f>DATE(2001,8,1) + TIME(0,0,0)</f>
        <v>37104</v>
      </c>
      <c r="C21803">
        <v>27.864202499000001</v>
      </c>
    </row>
    <row r="21804" spans="1:3" x14ac:dyDescent="0.25">
      <c r="A21804">
        <v>609</v>
      </c>
      <c r="B21804" s="1">
        <f>DATE(2001,9,1) + TIME(0,0,0)</f>
        <v>37135</v>
      </c>
      <c r="C21804">
        <v>28.150175095000002</v>
      </c>
    </row>
    <row r="21805" spans="1:3" x14ac:dyDescent="0.25">
      <c r="A21805">
        <v>639</v>
      </c>
      <c r="B21805" s="1">
        <f>DATE(2001,10,1) + TIME(0,0,0)</f>
        <v>37165</v>
      </c>
      <c r="C21805">
        <v>28.397968292000002</v>
      </c>
    </row>
    <row r="21806" spans="1:3" x14ac:dyDescent="0.25">
      <c r="A21806">
        <v>670</v>
      </c>
      <c r="B21806" s="1">
        <f>DATE(2001,11,1) + TIME(0,0,0)</f>
        <v>37196</v>
      </c>
      <c r="C21806">
        <v>28.627428054999999</v>
      </c>
    </row>
    <row r="21807" spans="1:3" x14ac:dyDescent="0.25">
      <c r="A21807">
        <v>700</v>
      </c>
      <c r="B21807" s="1">
        <f>DATE(2001,12,1) + TIME(0,0,0)</f>
        <v>37226</v>
      </c>
      <c r="C21807">
        <v>28.825834274000002</v>
      </c>
    </row>
    <row r="21808" spans="1:3" x14ac:dyDescent="0.25">
      <c r="A21808">
        <v>731</v>
      </c>
      <c r="B21808" s="1">
        <f>DATE(2002,1,1) + TIME(0,0,0)</f>
        <v>37257</v>
      </c>
      <c r="C21808">
        <v>29.006467819000001</v>
      </c>
    </row>
    <row r="21809" spans="1:3" x14ac:dyDescent="0.25">
      <c r="A21809">
        <v>762</v>
      </c>
      <c r="B21809" s="1">
        <f>DATE(2002,2,1) + TIME(0,0,0)</f>
        <v>37288</v>
      </c>
      <c r="C21809">
        <v>29.164115905999999</v>
      </c>
    </row>
    <row r="21810" spans="1:3" x14ac:dyDescent="0.25">
      <c r="A21810">
        <v>790</v>
      </c>
      <c r="B21810" s="1">
        <f>DATE(2002,3,1) + TIME(0,0,0)</f>
        <v>37316</v>
      </c>
      <c r="C21810">
        <v>29.294584274000002</v>
      </c>
    </row>
    <row r="21811" spans="1:3" x14ac:dyDescent="0.25">
      <c r="A21811">
        <v>821</v>
      </c>
      <c r="B21811" s="1">
        <f>DATE(2002,4,1) + TIME(0,0,0)</f>
        <v>37347</v>
      </c>
      <c r="C21811">
        <v>29.42940712</v>
      </c>
    </row>
    <row r="21812" spans="1:3" x14ac:dyDescent="0.25">
      <c r="A21812">
        <v>851</v>
      </c>
      <c r="B21812" s="1">
        <f>DATE(2002,5,1) + TIME(0,0,0)</f>
        <v>37377</v>
      </c>
      <c r="C21812">
        <v>29.552051544000001</v>
      </c>
    </row>
    <row r="21813" spans="1:3" x14ac:dyDescent="0.25">
      <c r="A21813">
        <v>882</v>
      </c>
      <c r="B21813" s="1">
        <f>DATE(2002,6,1) + TIME(0,0,0)</f>
        <v>37408</v>
      </c>
      <c r="C21813">
        <v>29.672288895000001</v>
      </c>
    </row>
    <row r="21814" spans="1:3" x14ac:dyDescent="0.25">
      <c r="A21814">
        <v>912</v>
      </c>
      <c r="B21814" s="1">
        <f>DATE(2002,7,1) + TIME(0,0,0)</f>
        <v>37438</v>
      </c>
      <c r="C21814">
        <v>29.783031464</v>
      </c>
    </row>
    <row r="21815" spans="1:3" x14ac:dyDescent="0.25">
      <c r="A21815">
        <v>943</v>
      </c>
      <c r="B21815" s="1">
        <f>DATE(2002,8,1) + TIME(0,0,0)</f>
        <v>37469</v>
      </c>
      <c r="C21815">
        <v>29.891765593999999</v>
      </c>
    </row>
    <row r="21816" spans="1:3" x14ac:dyDescent="0.25">
      <c r="A21816">
        <v>974</v>
      </c>
      <c r="B21816" s="1">
        <f>DATE(2002,9,1) + TIME(0,0,0)</f>
        <v>37500</v>
      </c>
      <c r="C21816">
        <v>29.995204926</v>
      </c>
    </row>
    <row r="21817" spans="1:3" x14ac:dyDescent="0.25">
      <c r="A21817">
        <v>1004</v>
      </c>
      <c r="B21817" s="1">
        <f>DATE(2002,10,1) + TIME(0,0,0)</f>
        <v>37530</v>
      </c>
      <c r="C21817">
        <v>30.090583801000001</v>
      </c>
    </row>
    <row r="21818" spans="1:3" x14ac:dyDescent="0.25">
      <c r="A21818">
        <v>1035</v>
      </c>
      <c r="B21818" s="1">
        <f>DATE(2002,11,1) + TIME(0,0,0)</f>
        <v>37561</v>
      </c>
      <c r="C21818">
        <v>30.184104918999999</v>
      </c>
    </row>
    <row r="21819" spans="1:3" x14ac:dyDescent="0.25">
      <c r="A21819">
        <v>1065</v>
      </c>
      <c r="B21819" s="1">
        <f>DATE(2002,12,1) + TIME(0,0,0)</f>
        <v>37591</v>
      </c>
      <c r="C21819">
        <v>30.269859314000001</v>
      </c>
    </row>
    <row r="21820" spans="1:3" x14ac:dyDescent="0.25">
      <c r="A21820">
        <v>1096</v>
      </c>
      <c r="B21820" s="1">
        <f>DATE(2003,1,1) + TIME(0,0,0)</f>
        <v>37622</v>
      </c>
      <c r="C21820">
        <v>30.353755951</v>
      </c>
    </row>
    <row r="21821" spans="1:3" x14ac:dyDescent="0.25">
      <c r="A21821">
        <v>1127</v>
      </c>
      <c r="B21821" s="1">
        <f>DATE(2003,2,1) + TIME(0,0,0)</f>
        <v>37653</v>
      </c>
      <c r="C21821">
        <v>30.433076859</v>
      </c>
    </row>
    <row r="21822" spans="1:3" x14ac:dyDescent="0.25">
      <c r="A21822">
        <v>1155</v>
      </c>
      <c r="B21822" s="1">
        <f>DATE(2003,3,1) + TIME(0,0,0)</f>
        <v>37681</v>
      </c>
      <c r="C21822">
        <v>30.500968932999999</v>
      </c>
    </row>
    <row r="21823" spans="1:3" x14ac:dyDescent="0.25">
      <c r="A21823">
        <v>1186</v>
      </c>
      <c r="B21823" s="1">
        <f>DATE(2003,4,1) + TIME(0,0,0)</f>
        <v>37712</v>
      </c>
      <c r="C21823">
        <v>30.572284698000001</v>
      </c>
    </row>
    <row r="21824" spans="1:3" x14ac:dyDescent="0.25">
      <c r="A21824">
        <v>1216</v>
      </c>
      <c r="B21824" s="1">
        <f>DATE(2003,5,1) + TIME(0,0,0)</f>
        <v>37742</v>
      </c>
      <c r="C21824">
        <v>30.637733459</v>
      </c>
    </row>
    <row r="21825" spans="1:3" x14ac:dyDescent="0.25">
      <c r="A21825">
        <v>1247</v>
      </c>
      <c r="B21825" s="1">
        <f>DATE(2003,6,1) + TIME(0,0,0)</f>
        <v>37773</v>
      </c>
      <c r="C21825">
        <v>30.701900481999999</v>
      </c>
    </row>
    <row r="21826" spans="1:3" x14ac:dyDescent="0.25">
      <c r="A21826">
        <v>1277</v>
      </c>
      <c r="B21826" s="1">
        <f>DATE(2003,7,1) + TIME(0,0,0)</f>
        <v>37803</v>
      </c>
      <c r="C21826">
        <v>30.760906218999999</v>
      </c>
    </row>
    <row r="21827" spans="1:3" x14ac:dyDescent="0.25">
      <c r="A21827">
        <v>1308</v>
      </c>
      <c r="B21827" s="1">
        <f>DATE(2003,8,1) + TIME(0,0,0)</f>
        <v>37834</v>
      </c>
      <c r="C21827">
        <v>30.818990707000001</v>
      </c>
    </row>
    <row r="21828" spans="1:3" x14ac:dyDescent="0.25">
      <c r="A21828">
        <v>1339</v>
      </c>
      <c r="B21828" s="1">
        <f>DATE(2003,9,1) + TIME(0,0,0)</f>
        <v>37865</v>
      </c>
      <c r="C21828">
        <v>30.87433815</v>
      </c>
    </row>
    <row r="21829" spans="1:3" x14ac:dyDescent="0.25">
      <c r="A21829">
        <v>1369</v>
      </c>
      <c r="B21829" s="1">
        <f>DATE(2003,10,1) + TIME(0,0,0)</f>
        <v>37895</v>
      </c>
      <c r="C21829">
        <v>30.925479889000002</v>
      </c>
    </row>
    <row r="21830" spans="1:3" x14ac:dyDescent="0.25">
      <c r="A21830">
        <v>1400</v>
      </c>
      <c r="B21830" s="1">
        <f>DATE(2003,11,1) + TIME(0,0,0)</f>
        <v>37926</v>
      </c>
      <c r="C21830">
        <v>30.976572037</v>
      </c>
    </row>
    <row r="21831" spans="1:3" x14ac:dyDescent="0.25">
      <c r="A21831">
        <v>1430</v>
      </c>
      <c r="B21831" s="1">
        <f>DATE(2003,12,1) + TIME(0,0,0)</f>
        <v>37956</v>
      </c>
      <c r="C21831">
        <v>31.024702072</v>
      </c>
    </row>
    <row r="21832" spans="1:3" x14ac:dyDescent="0.25">
      <c r="A21832">
        <v>1461</v>
      </c>
      <c r="B21832" s="1">
        <f>DATE(2004,1,1) + TIME(0,0,0)</f>
        <v>37987</v>
      </c>
      <c r="C21832">
        <v>31.073101044000001</v>
      </c>
    </row>
    <row r="21833" spans="1:3" x14ac:dyDescent="0.25">
      <c r="A21833">
        <v>1492</v>
      </c>
      <c r="B21833" s="1">
        <f>DATE(2004,2,1) + TIME(0,0,0)</f>
        <v>38018</v>
      </c>
      <c r="C21833">
        <v>31.120325089000001</v>
      </c>
    </row>
    <row r="21834" spans="1:3" x14ac:dyDescent="0.25">
      <c r="A21834">
        <v>1521</v>
      </c>
      <c r="B21834" s="1">
        <f>DATE(2004,3,1) + TIME(0,0,0)</f>
        <v>38047</v>
      </c>
      <c r="C21834">
        <v>31.16355896</v>
      </c>
    </row>
    <row r="21835" spans="1:3" x14ac:dyDescent="0.25">
      <c r="A21835">
        <v>1552</v>
      </c>
      <c r="B21835" s="1">
        <f>DATE(2004,4,1) + TIME(0,0,0)</f>
        <v>38078</v>
      </c>
      <c r="C21835">
        <v>31.208860396999999</v>
      </c>
    </row>
    <row r="21836" spans="1:3" x14ac:dyDescent="0.25">
      <c r="A21836">
        <v>1582</v>
      </c>
      <c r="B21836" s="1">
        <f>DATE(2004,5,1) + TIME(0,0,0)</f>
        <v>38108</v>
      </c>
      <c r="C21836">
        <v>31.251903534</v>
      </c>
    </row>
    <row r="21837" spans="1:3" x14ac:dyDescent="0.25">
      <c r="A21837">
        <v>1613</v>
      </c>
      <c r="B21837" s="1">
        <f>DATE(2004,6,1) + TIME(0,0,0)</f>
        <v>38139</v>
      </c>
      <c r="C21837">
        <v>31.295677184999999</v>
      </c>
    </row>
    <row r="21838" spans="1:3" x14ac:dyDescent="0.25">
      <c r="A21838">
        <v>1643</v>
      </c>
      <c r="B21838" s="1">
        <f>DATE(2004,7,1) + TIME(0,0,0)</f>
        <v>38169</v>
      </c>
      <c r="C21838">
        <v>31.337411880000001</v>
      </c>
    </row>
    <row r="21839" spans="1:3" x14ac:dyDescent="0.25">
      <c r="A21839">
        <v>1674</v>
      </c>
      <c r="B21839" s="1">
        <f>DATE(2004,8,1) + TIME(0,0,0)</f>
        <v>38200</v>
      </c>
      <c r="C21839">
        <v>31.379913330000001</v>
      </c>
    </row>
    <row r="21840" spans="1:3" x14ac:dyDescent="0.25">
      <c r="A21840">
        <v>1705</v>
      </c>
      <c r="B21840" s="1">
        <f>DATE(2004,9,1) + TIME(0,0,0)</f>
        <v>38231</v>
      </c>
      <c r="C21840">
        <v>31.421821594000001</v>
      </c>
    </row>
    <row r="21841" spans="1:3" x14ac:dyDescent="0.25">
      <c r="A21841">
        <v>1735</v>
      </c>
      <c r="B21841" s="1">
        <f>DATE(2004,10,1) + TIME(0,0,0)</f>
        <v>38261</v>
      </c>
      <c r="C21841">
        <v>31.461862564</v>
      </c>
    </row>
    <row r="21842" spans="1:3" x14ac:dyDescent="0.25">
      <c r="A21842">
        <v>1766</v>
      </c>
      <c r="B21842" s="1">
        <f>DATE(2004,11,1) + TIME(0,0,0)</f>
        <v>38292</v>
      </c>
      <c r="C21842">
        <v>31.502799988</v>
      </c>
    </row>
    <row r="21843" spans="1:3" x14ac:dyDescent="0.25">
      <c r="A21843">
        <v>1796</v>
      </c>
      <c r="B21843" s="1">
        <f>DATE(2004,12,1) + TIME(0,0,0)</f>
        <v>38322</v>
      </c>
      <c r="C21843">
        <v>31.542024611999999</v>
      </c>
    </row>
    <row r="21844" spans="1:3" x14ac:dyDescent="0.25">
      <c r="A21844">
        <v>1827</v>
      </c>
      <c r="B21844" s="1">
        <f>DATE(2005,1,1) + TIME(0,0,0)</f>
        <v>38353</v>
      </c>
      <c r="C21844">
        <v>31.582164764000002</v>
      </c>
    </row>
    <row r="21845" spans="1:3" x14ac:dyDescent="0.25">
      <c r="A21845">
        <v>1858</v>
      </c>
      <c r="B21845" s="1">
        <f>DATE(2005,2,1) + TIME(0,0,0)</f>
        <v>38384</v>
      </c>
      <c r="C21845">
        <v>31.621931075999999</v>
      </c>
    </row>
    <row r="21846" spans="1:3" x14ac:dyDescent="0.25">
      <c r="A21846">
        <v>1886</v>
      </c>
      <c r="B21846" s="1">
        <f>DATE(2005,3,1) + TIME(0,0,0)</f>
        <v>38412</v>
      </c>
      <c r="C21846">
        <v>31.657533646000001</v>
      </c>
    </row>
    <row r="21847" spans="1:3" x14ac:dyDescent="0.25">
      <c r="A21847">
        <v>1917</v>
      </c>
      <c r="B21847" s="1">
        <f>DATE(2005,4,1) + TIME(0,0,0)</f>
        <v>38443</v>
      </c>
      <c r="C21847">
        <v>31.696630477999999</v>
      </c>
    </row>
    <row r="21848" spans="1:3" x14ac:dyDescent="0.25">
      <c r="A21848">
        <v>1947</v>
      </c>
      <c r="B21848" s="1">
        <f>DATE(2005,5,1) + TIME(0,0,0)</f>
        <v>38473</v>
      </c>
      <c r="C21848">
        <v>31.734086990000002</v>
      </c>
    </row>
    <row r="21849" spans="1:3" x14ac:dyDescent="0.25">
      <c r="A21849">
        <v>1978</v>
      </c>
      <c r="B21849" s="1">
        <f>DATE(2005,6,1) + TIME(0,0,0)</f>
        <v>38504</v>
      </c>
      <c r="C21849">
        <v>31.772367477</v>
      </c>
    </row>
    <row r="21850" spans="1:3" x14ac:dyDescent="0.25">
      <c r="A21850">
        <v>2008</v>
      </c>
      <c r="B21850" s="1">
        <f>DATE(2005,7,1) + TIME(0,0,0)</f>
        <v>38534</v>
      </c>
      <c r="C21850">
        <v>31.809005737</v>
      </c>
    </row>
    <row r="21851" spans="1:3" x14ac:dyDescent="0.25">
      <c r="A21851">
        <v>2039</v>
      </c>
      <c r="B21851" s="1">
        <f>DATE(2005,8,1) + TIME(0,0,0)</f>
        <v>38565</v>
      </c>
      <c r="C21851">
        <v>31.846456528000001</v>
      </c>
    </row>
    <row r="21852" spans="1:3" x14ac:dyDescent="0.25">
      <c r="A21852">
        <v>2070</v>
      </c>
      <c r="B21852" s="1">
        <f>DATE(2005,9,1) + TIME(0,0,0)</f>
        <v>38596</v>
      </c>
      <c r="C21852">
        <v>31.883512497000002</v>
      </c>
    </row>
    <row r="21853" spans="1:3" x14ac:dyDescent="0.25">
      <c r="A21853">
        <v>2100</v>
      </c>
      <c r="B21853" s="1">
        <f>DATE(2005,10,1) + TIME(0,0,0)</f>
        <v>38626</v>
      </c>
      <c r="C21853">
        <v>31.919010161999999</v>
      </c>
    </row>
    <row r="21854" spans="1:3" x14ac:dyDescent="0.25">
      <c r="A21854">
        <v>2131</v>
      </c>
      <c r="B21854" s="1">
        <f>DATE(2005,11,1) + TIME(0,0,0)</f>
        <v>38657</v>
      </c>
      <c r="C21854">
        <v>31.955331802</v>
      </c>
    </row>
    <row r="21855" spans="1:3" x14ac:dyDescent="0.25">
      <c r="A21855">
        <v>2161</v>
      </c>
      <c r="B21855" s="1">
        <f>DATE(2005,12,1) + TIME(0,0,0)</f>
        <v>38687</v>
      </c>
      <c r="C21855">
        <v>31.990140915000001</v>
      </c>
    </row>
    <row r="21856" spans="1:3" x14ac:dyDescent="0.25">
      <c r="A21856">
        <v>2192</v>
      </c>
      <c r="B21856" s="1">
        <f>DATE(2006,1,1) + TIME(0,0,0)</f>
        <v>38718</v>
      </c>
      <c r="C21856">
        <v>32.025764465000002</v>
      </c>
    </row>
    <row r="21857" spans="1:3" x14ac:dyDescent="0.25">
      <c r="A21857">
        <v>2223</v>
      </c>
      <c r="B21857" s="1">
        <f>DATE(2006,2,1) + TIME(0,0,0)</f>
        <v>38749</v>
      </c>
      <c r="C21857">
        <v>32.061046599999997</v>
      </c>
    </row>
    <row r="21858" spans="1:3" x14ac:dyDescent="0.25">
      <c r="A21858">
        <v>2251</v>
      </c>
      <c r="B21858" s="1">
        <f>DATE(2006,3,1) + TIME(0,0,0)</f>
        <v>38777</v>
      </c>
      <c r="C21858">
        <v>32.092636108000001</v>
      </c>
    </row>
    <row r="21859" spans="1:3" x14ac:dyDescent="0.25">
      <c r="A21859">
        <v>2282</v>
      </c>
      <c r="B21859" s="1">
        <f>DATE(2006,4,1) + TIME(0,0,0)</f>
        <v>38808</v>
      </c>
      <c r="C21859">
        <v>32.127307891999997</v>
      </c>
    </row>
    <row r="21860" spans="1:3" x14ac:dyDescent="0.25">
      <c r="A21860">
        <v>2312</v>
      </c>
      <c r="B21860" s="1">
        <f>DATE(2006,5,1) + TIME(0,0,0)</f>
        <v>38838</v>
      </c>
      <c r="C21860">
        <v>32.160568237</v>
      </c>
    </row>
    <row r="21861" spans="1:3" x14ac:dyDescent="0.25">
      <c r="A21861">
        <v>2343</v>
      </c>
      <c r="B21861" s="1">
        <f>DATE(2006,6,1) + TIME(0,0,0)</f>
        <v>38869</v>
      </c>
      <c r="C21861">
        <v>32.194652556999998</v>
      </c>
    </row>
    <row r="21862" spans="1:3" x14ac:dyDescent="0.25">
      <c r="A21862">
        <v>2373</v>
      </c>
      <c r="B21862" s="1">
        <f>DATE(2006,7,1) + TIME(0,0,0)</f>
        <v>38899</v>
      </c>
      <c r="C21862">
        <v>32.227359772</v>
      </c>
    </row>
    <row r="21863" spans="1:3" x14ac:dyDescent="0.25">
      <c r="A21863">
        <v>2404</v>
      </c>
      <c r="B21863" s="1">
        <f>DATE(2006,8,1) + TIME(0,0,0)</f>
        <v>38930</v>
      </c>
      <c r="C21863">
        <v>32.260879516999999</v>
      </c>
    </row>
    <row r="21864" spans="1:3" x14ac:dyDescent="0.25">
      <c r="A21864">
        <v>2435</v>
      </c>
      <c r="B21864" s="1">
        <f>DATE(2006,9,1) + TIME(0,0,0)</f>
        <v>38961</v>
      </c>
      <c r="C21864">
        <v>32.294124603</v>
      </c>
    </row>
    <row r="21865" spans="1:3" x14ac:dyDescent="0.25">
      <c r="A21865">
        <v>2465</v>
      </c>
      <c r="B21865" s="1">
        <f>DATE(2006,10,1) + TIME(0,0,0)</f>
        <v>38991</v>
      </c>
      <c r="C21865">
        <v>32.326049804999997</v>
      </c>
    </row>
    <row r="21866" spans="1:3" x14ac:dyDescent="0.25">
      <c r="A21866">
        <v>2496</v>
      </c>
      <c r="B21866" s="1">
        <f>DATE(2006,11,1) + TIME(0,0,0)</f>
        <v>39022</v>
      </c>
      <c r="C21866">
        <v>32.358795166</v>
      </c>
    </row>
    <row r="21867" spans="1:3" x14ac:dyDescent="0.25">
      <c r="A21867">
        <v>2526</v>
      </c>
      <c r="B21867" s="1">
        <f>DATE(2006,12,1) + TIME(0,0,0)</f>
        <v>39052</v>
      </c>
      <c r="C21867">
        <v>32.390251159999998</v>
      </c>
    </row>
    <row r="21868" spans="1:3" x14ac:dyDescent="0.25">
      <c r="A21868">
        <v>2557</v>
      </c>
      <c r="B21868" s="1">
        <f>DATE(2007,1,1) + TIME(0,0,0)</f>
        <v>39083</v>
      </c>
      <c r="C21868">
        <v>32.422542571999998</v>
      </c>
    </row>
    <row r="21869" spans="1:3" x14ac:dyDescent="0.25">
      <c r="A21869">
        <v>2588</v>
      </c>
      <c r="B21869" s="1">
        <f>DATE(2007,2,1) + TIME(0,0,0)</f>
        <v>39114</v>
      </c>
      <c r="C21869">
        <v>32.454605102999999</v>
      </c>
    </row>
    <row r="21870" spans="1:3" x14ac:dyDescent="0.25">
      <c r="A21870">
        <v>2616</v>
      </c>
      <c r="B21870" s="1">
        <f>DATE(2007,3,1) + TIME(0,0,0)</f>
        <v>39142</v>
      </c>
      <c r="C21870">
        <v>32.483383179</v>
      </c>
    </row>
    <row r="21871" spans="1:3" x14ac:dyDescent="0.25">
      <c r="A21871">
        <v>2647</v>
      </c>
      <c r="B21871" s="1">
        <f>DATE(2007,4,1) + TIME(0,0,0)</f>
        <v>39173</v>
      </c>
      <c r="C21871">
        <v>32.515052795000003</v>
      </c>
    </row>
    <row r="21872" spans="1:3" x14ac:dyDescent="0.25">
      <c r="A21872">
        <v>2677</v>
      </c>
      <c r="B21872" s="1">
        <f>DATE(2007,5,1) + TIME(0,0,0)</f>
        <v>39203</v>
      </c>
      <c r="C21872">
        <v>32.545513153000002</v>
      </c>
    </row>
    <row r="21873" spans="1:3" x14ac:dyDescent="0.25">
      <c r="A21873">
        <v>2708</v>
      </c>
      <c r="B21873" s="1">
        <f>DATE(2007,6,1) + TIME(0,0,0)</f>
        <v>39234</v>
      </c>
      <c r="C21873">
        <v>32.576805114999999</v>
      </c>
    </row>
    <row r="21874" spans="1:3" x14ac:dyDescent="0.25">
      <c r="A21874">
        <v>2738</v>
      </c>
      <c r="B21874" s="1">
        <f>DATE(2007,7,1) + TIME(0,0,0)</f>
        <v>39264</v>
      </c>
      <c r="C21874">
        <v>32.606914519999997</v>
      </c>
    </row>
    <row r="21875" spans="1:3" x14ac:dyDescent="0.25">
      <c r="A21875">
        <v>2769</v>
      </c>
      <c r="B21875" s="1">
        <f>DATE(2007,8,1) + TIME(0,0,0)</f>
        <v>39295</v>
      </c>
      <c r="C21875">
        <v>32.637866973999998</v>
      </c>
    </row>
    <row r="21876" spans="1:3" x14ac:dyDescent="0.25">
      <c r="A21876">
        <v>2800</v>
      </c>
      <c r="B21876" s="1">
        <f>DATE(2007,9,1) + TIME(0,0,0)</f>
        <v>39326</v>
      </c>
      <c r="C21876">
        <v>32.668643951</v>
      </c>
    </row>
    <row r="21877" spans="1:3" x14ac:dyDescent="0.25">
      <c r="A21877">
        <v>2830</v>
      </c>
      <c r="B21877" s="1">
        <f>DATE(2007,10,1) + TIME(0,0,0)</f>
        <v>39356</v>
      </c>
      <c r="C21877">
        <v>32.698268890000001</v>
      </c>
    </row>
    <row r="21878" spans="1:3" x14ac:dyDescent="0.25">
      <c r="A21878">
        <v>2861</v>
      </c>
      <c r="B21878" s="1">
        <f>DATE(2007,11,1) + TIME(0,0,0)</f>
        <v>39387</v>
      </c>
      <c r="C21878">
        <v>32.728832245</v>
      </c>
    </row>
    <row r="21879" spans="1:3" x14ac:dyDescent="0.25">
      <c r="A21879">
        <v>2891</v>
      </c>
      <c r="B21879" s="1">
        <f>DATE(2007,12,1) + TIME(0,0,0)</f>
        <v>39417</v>
      </c>
      <c r="C21879">
        <v>32.758441925</v>
      </c>
    </row>
    <row r="21880" spans="1:3" x14ac:dyDescent="0.25">
      <c r="A21880">
        <v>2922</v>
      </c>
      <c r="B21880" s="1">
        <f>DATE(2008,1,1) + TIME(0,0,0)</f>
        <v>39448</v>
      </c>
      <c r="C21880">
        <v>32.789001464999998</v>
      </c>
    </row>
    <row r="21881" spans="1:3" x14ac:dyDescent="0.25">
      <c r="A21881">
        <v>2953</v>
      </c>
      <c r="B21881" s="1">
        <f>DATE(2008,2,1) + TIME(0,0,0)</f>
        <v>39479</v>
      </c>
      <c r="C21881">
        <v>32.819484711000001</v>
      </c>
    </row>
    <row r="21882" spans="1:3" x14ac:dyDescent="0.25">
      <c r="A21882">
        <v>2982</v>
      </c>
      <c r="B21882" s="1">
        <f>DATE(2008,3,1) + TIME(0,0,0)</f>
        <v>39508</v>
      </c>
      <c r="C21882">
        <v>32.847915649000001</v>
      </c>
    </row>
    <row r="21883" spans="1:3" x14ac:dyDescent="0.25">
      <c r="A21883">
        <v>3013</v>
      </c>
      <c r="B21883" s="1">
        <f>DATE(2008,4,1) + TIME(0,0,0)</f>
        <v>39539</v>
      </c>
      <c r="C21883">
        <v>32.878200530999997</v>
      </c>
    </row>
    <row r="21884" spans="1:3" x14ac:dyDescent="0.25">
      <c r="A21884">
        <v>3043</v>
      </c>
      <c r="B21884" s="1">
        <f>DATE(2008,5,1) + TIME(0,0,0)</f>
        <v>39569</v>
      </c>
      <c r="C21884">
        <v>32.907398223999998</v>
      </c>
    </row>
    <row r="21885" spans="1:3" x14ac:dyDescent="0.25">
      <c r="A21885">
        <v>3074</v>
      </c>
      <c r="B21885" s="1">
        <f>DATE(2008,6,1) + TIME(0,0,0)</f>
        <v>39600</v>
      </c>
      <c r="C21885">
        <v>32.937454224</v>
      </c>
    </row>
    <row r="21886" spans="1:3" x14ac:dyDescent="0.25">
      <c r="A21886">
        <v>3104</v>
      </c>
      <c r="B21886" s="1">
        <f>DATE(2008,7,1) + TIME(0,0,0)</f>
        <v>39630</v>
      </c>
      <c r="C21886">
        <v>32.966426849000001</v>
      </c>
    </row>
    <row r="21887" spans="1:3" x14ac:dyDescent="0.25">
      <c r="A21887">
        <v>3135</v>
      </c>
      <c r="B21887" s="1">
        <f>DATE(2008,8,1) + TIME(0,0,0)</f>
        <v>39661</v>
      </c>
      <c r="C21887">
        <v>32.996250152999998</v>
      </c>
    </row>
    <row r="21888" spans="1:3" x14ac:dyDescent="0.25">
      <c r="A21888">
        <v>3166</v>
      </c>
      <c r="B21888" s="1">
        <f>DATE(2008,9,1) + TIME(0,0,0)</f>
        <v>39692</v>
      </c>
      <c r="C21888">
        <v>33.025959014999998</v>
      </c>
    </row>
    <row r="21889" spans="1:3" x14ac:dyDescent="0.25">
      <c r="A21889">
        <v>3196</v>
      </c>
      <c r="B21889" s="1">
        <f>DATE(2008,10,1) + TIME(0,0,0)</f>
        <v>39722</v>
      </c>
      <c r="C21889">
        <v>33.054592133</v>
      </c>
    </row>
    <row r="21890" spans="1:3" x14ac:dyDescent="0.25">
      <c r="A21890">
        <v>3227</v>
      </c>
      <c r="B21890" s="1">
        <f>DATE(2008,11,1) + TIME(0,0,0)</f>
        <v>39753</v>
      </c>
      <c r="C21890">
        <v>33.084068297999998</v>
      </c>
    </row>
    <row r="21891" spans="1:3" x14ac:dyDescent="0.25">
      <c r="A21891">
        <v>3257</v>
      </c>
      <c r="B21891" s="1">
        <f>DATE(2008,12,1) + TIME(0,0,0)</f>
        <v>39783</v>
      </c>
      <c r="C21891">
        <v>33.112483978</v>
      </c>
    </row>
    <row r="21892" spans="1:3" x14ac:dyDescent="0.25">
      <c r="A21892">
        <v>3288</v>
      </c>
      <c r="B21892" s="1">
        <f>DATE(2009,1,1) + TIME(0,0,0)</f>
        <v>39814</v>
      </c>
      <c r="C21892">
        <v>33.141727447999997</v>
      </c>
    </row>
    <row r="21893" spans="1:3" x14ac:dyDescent="0.25">
      <c r="A21893">
        <v>3319</v>
      </c>
      <c r="B21893" s="1">
        <f>DATE(2009,2,1) + TIME(0,0,0)</f>
        <v>39845</v>
      </c>
      <c r="C21893">
        <v>33.170852660999998</v>
      </c>
    </row>
    <row r="21894" spans="1:3" x14ac:dyDescent="0.25">
      <c r="A21894">
        <v>3347</v>
      </c>
      <c r="B21894" s="1">
        <f>DATE(2009,3,1) + TIME(0,0,0)</f>
        <v>39873</v>
      </c>
      <c r="C21894">
        <v>33.197059631000002</v>
      </c>
    </row>
    <row r="21895" spans="1:3" x14ac:dyDescent="0.25">
      <c r="A21895">
        <v>3378</v>
      </c>
      <c r="B21895" s="1">
        <f>DATE(2009,4,1) + TIME(0,0,0)</f>
        <v>39904</v>
      </c>
      <c r="C21895">
        <v>33.225963593000003</v>
      </c>
    </row>
    <row r="21896" spans="1:3" x14ac:dyDescent="0.25">
      <c r="A21896">
        <v>3408</v>
      </c>
      <c r="B21896" s="1">
        <f>DATE(2009,5,1) + TIME(0,0,0)</f>
        <v>39934</v>
      </c>
      <c r="C21896">
        <v>33.253818512000002</v>
      </c>
    </row>
    <row r="21897" spans="1:3" x14ac:dyDescent="0.25">
      <c r="A21897">
        <v>3439</v>
      </c>
      <c r="B21897" s="1">
        <f>DATE(2009,6,1) + TIME(0,0,0)</f>
        <v>39965</v>
      </c>
      <c r="C21897">
        <v>33.282485962000003</v>
      </c>
    </row>
    <row r="21898" spans="1:3" x14ac:dyDescent="0.25">
      <c r="A21898">
        <v>3469</v>
      </c>
      <c r="B21898" s="1">
        <f>DATE(2009,7,1) + TIME(0,0,0)</f>
        <v>39995</v>
      </c>
      <c r="C21898">
        <v>33.310115814</v>
      </c>
    </row>
    <row r="21899" spans="1:3" x14ac:dyDescent="0.25">
      <c r="A21899">
        <v>3500</v>
      </c>
      <c r="B21899" s="1">
        <f>DATE(2009,8,1) + TIME(0,0,0)</f>
        <v>40026</v>
      </c>
      <c r="C21899">
        <v>33.338546753000003</v>
      </c>
    </row>
    <row r="21900" spans="1:3" x14ac:dyDescent="0.25">
      <c r="A21900">
        <v>3531</v>
      </c>
      <c r="B21900" s="1">
        <f>DATE(2009,9,1) + TIME(0,0,0)</f>
        <v>40057</v>
      </c>
      <c r="C21900">
        <v>33.366859435999999</v>
      </c>
    </row>
    <row r="21901" spans="1:3" x14ac:dyDescent="0.25">
      <c r="A21901">
        <v>3561</v>
      </c>
      <c r="B21901" s="1">
        <f>DATE(2009,10,1) + TIME(0,0,0)</f>
        <v>40087</v>
      </c>
      <c r="C21901">
        <v>33.394145966000004</v>
      </c>
    </row>
    <row r="21902" spans="1:3" x14ac:dyDescent="0.25">
      <c r="A21902">
        <v>3592</v>
      </c>
      <c r="B21902" s="1">
        <f>DATE(2009,11,1) + TIME(0,0,0)</f>
        <v>40118</v>
      </c>
      <c r="C21902">
        <v>33.422225951999998</v>
      </c>
    </row>
    <row r="21903" spans="1:3" x14ac:dyDescent="0.25">
      <c r="A21903">
        <v>3622</v>
      </c>
      <c r="B21903" s="1">
        <f>DATE(2009,12,1) + TIME(0,0,0)</f>
        <v>40148</v>
      </c>
      <c r="C21903">
        <v>33.449287415000001</v>
      </c>
    </row>
    <row r="21904" spans="1:3" x14ac:dyDescent="0.25">
      <c r="A21904">
        <v>3653</v>
      </c>
      <c r="B21904" s="1">
        <f>DATE(2010,1,1) + TIME(0,0,0)</f>
        <v>40179</v>
      </c>
      <c r="C21904">
        <v>33.477138519</v>
      </c>
    </row>
    <row r="21905" spans="1:3" x14ac:dyDescent="0.25">
      <c r="A21905">
        <v>3684</v>
      </c>
      <c r="B21905" s="1">
        <f>DATE(2010,2,1) + TIME(0,0,0)</f>
        <v>40210</v>
      </c>
      <c r="C21905">
        <v>33.504871368000003</v>
      </c>
    </row>
    <row r="21906" spans="1:3" x14ac:dyDescent="0.25">
      <c r="A21906">
        <v>3712</v>
      </c>
      <c r="B21906" s="1">
        <f>DATE(2010,3,1) + TIME(0,0,0)</f>
        <v>40238</v>
      </c>
      <c r="C21906">
        <v>33.529819488999998</v>
      </c>
    </row>
    <row r="21907" spans="1:3" x14ac:dyDescent="0.25">
      <c r="A21907">
        <v>3743</v>
      </c>
      <c r="B21907" s="1">
        <f>DATE(2010,4,1) + TIME(0,0,0)</f>
        <v>40269</v>
      </c>
      <c r="C21907">
        <v>33.557338715</v>
      </c>
    </row>
    <row r="21908" spans="1:3" x14ac:dyDescent="0.25">
      <c r="A21908">
        <v>3773</v>
      </c>
      <c r="B21908" s="1">
        <f>DATE(2010,5,1) + TIME(0,0,0)</f>
        <v>40299</v>
      </c>
      <c r="C21908">
        <v>33.583854674999998</v>
      </c>
    </row>
    <row r="21909" spans="1:3" x14ac:dyDescent="0.25">
      <c r="A21909">
        <v>3804</v>
      </c>
      <c r="B21909" s="1">
        <f>DATE(2010,6,1) + TIME(0,0,0)</f>
        <v>40330</v>
      </c>
      <c r="C21909">
        <v>33.611156463999997</v>
      </c>
    </row>
    <row r="21910" spans="1:3" x14ac:dyDescent="0.25">
      <c r="A21910">
        <v>3834</v>
      </c>
      <c r="B21910" s="1">
        <f>DATE(2010,7,1) + TIME(0,0,0)</f>
        <v>40360</v>
      </c>
      <c r="C21910">
        <v>33.637458801000001</v>
      </c>
    </row>
    <row r="21911" spans="1:3" x14ac:dyDescent="0.25">
      <c r="A21911">
        <v>3865</v>
      </c>
      <c r="B21911" s="1">
        <f>DATE(2010,8,1) + TIME(0,0,0)</f>
        <v>40391</v>
      </c>
      <c r="C21911">
        <v>33.664535522000001</v>
      </c>
    </row>
    <row r="21912" spans="1:3" x14ac:dyDescent="0.25">
      <c r="A21912">
        <v>3896</v>
      </c>
      <c r="B21912" s="1">
        <f>DATE(2010,9,1) + TIME(0,0,0)</f>
        <v>40422</v>
      </c>
      <c r="C21912">
        <v>33.691490172999998</v>
      </c>
    </row>
    <row r="21913" spans="1:3" x14ac:dyDescent="0.25">
      <c r="A21913">
        <v>3926</v>
      </c>
      <c r="B21913" s="1">
        <f>DATE(2010,10,1) + TIME(0,0,0)</f>
        <v>40452</v>
      </c>
      <c r="C21913">
        <v>33.717479705999999</v>
      </c>
    </row>
    <row r="21914" spans="1:3" x14ac:dyDescent="0.25">
      <c r="A21914">
        <v>3957</v>
      </c>
      <c r="B21914" s="1">
        <f>DATE(2010,11,1) + TIME(0,0,0)</f>
        <v>40483</v>
      </c>
      <c r="C21914">
        <v>33.744216919000003</v>
      </c>
    </row>
    <row r="21915" spans="1:3" x14ac:dyDescent="0.25">
      <c r="A21915">
        <v>3987</v>
      </c>
      <c r="B21915" s="1">
        <f>DATE(2010,12,1) + TIME(0,0,0)</f>
        <v>40513</v>
      </c>
      <c r="C21915">
        <v>33.769989013999997</v>
      </c>
    </row>
    <row r="21916" spans="1:3" x14ac:dyDescent="0.25">
      <c r="A21916">
        <v>4018</v>
      </c>
      <c r="B21916" s="1">
        <f>DATE(2011,1,1) + TIME(0,0,0)</f>
        <v>40544</v>
      </c>
      <c r="C21916">
        <v>33.796504974000001</v>
      </c>
    </row>
    <row r="21917" spans="1:3" x14ac:dyDescent="0.25">
      <c r="A21917">
        <v>4049</v>
      </c>
      <c r="B21917" s="1">
        <f>DATE(2011,2,1) + TIME(0,0,0)</f>
        <v>40575</v>
      </c>
      <c r="C21917">
        <v>33.822914124</v>
      </c>
    </row>
    <row r="21918" spans="1:3" x14ac:dyDescent="0.25">
      <c r="A21918">
        <v>4077</v>
      </c>
      <c r="B21918" s="1">
        <f>DATE(2011,3,1) + TIME(0,0,0)</f>
        <v>40603</v>
      </c>
      <c r="C21918">
        <v>33.846672058000003</v>
      </c>
    </row>
    <row r="21919" spans="1:3" x14ac:dyDescent="0.25">
      <c r="A21919">
        <v>4108</v>
      </c>
      <c r="B21919" s="1">
        <f>DATE(2011,4,1) + TIME(0,0,0)</f>
        <v>40634</v>
      </c>
      <c r="C21919">
        <v>33.872867583999998</v>
      </c>
    </row>
    <row r="21920" spans="1:3" x14ac:dyDescent="0.25">
      <c r="A21920">
        <v>4138</v>
      </c>
      <c r="B21920" s="1">
        <f>DATE(2011,5,1) + TIME(0,0,0)</f>
        <v>40664</v>
      </c>
      <c r="C21920">
        <v>33.898113250999998</v>
      </c>
    </row>
    <row r="21921" spans="1:3" x14ac:dyDescent="0.25">
      <c r="A21921">
        <v>4169</v>
      </c>
      <c r="B21921" s="1">
        <f>DATE(2011,6,1) + TIME(0,0,0)</f>
        <v>40695</v>
      </c>
      <c r="C21921">
        <v>33.924087524000001</v>
      </c>
    </row>
    <row r="21922" spans="1:3" x14ac:dyDescent="0.25">
      <c r="A21922">
        <v>4199</v>
      </c>
      <c r="B21922" s="1">
        <f>DATE(2011,7,1) + TIME(0,0,0)</f>
        <v>40725</v>
      </c>
      <c r="C21922">
        <v>33.949119568</v>
      </c>
    </row>
    <row r="21923" spans="1:3" x14ac:dyDescent="0.25">
      <c r="A21923">
        <v>4230</v>
      </c>
      <c r="B21923" s="1">
        <f>DATE(2011,8,1) + TIME(0,0,0)</f>
        <v>40756</v>
      </c>
      <c r="C21923">
        <v>33.974872589</v>
      </c>
    </row>
    <row r="21924" spans="1:3" x14ac:dyDescent="0.25">
      <c r="A21924">
        <v>4261</v>
      </c>
      <c r="B21924" s="1">
        <f>DATE(2011,9,1) + TIME(0,0,0)</f>
        <v>40787</v>
      </c>
      <c r="C21924">
        <v>34.000518798999998</v>
      </c>
    </row>
    <row r="21925" spans="1:3" x14ac:dyDescent="0.25">
      <c r="A21925">
        <v>4291</v>
      </c>
      <c r="B21925" s="1">
        <f>DATE(2011,10,1) + TIME(0,0,0)</f>
        <v>40817</v>
      </c>
      <c r="C21925">
        <v>34.025234222000002</v>
      </c>
    </row>
    <row r="21926" spans="1:3" x14ac:dyDescent="0.25">
      <c r="A21926">
        <v>4322</v>
      </c>
      <c r="B21926" s="1">
        <f>DATE(2011,11,1) + TIME(0,0,0)</f>
        <v>40848</v>
      </c>
      <c r="C21926">
        <v>34.050666808999999</v>
      </c>
    </row>
    <row r="21927" spans="1:3" x14ac:dyDescent="0.25">
      <c r="A21927">
        <v>4352</v>
      </c>
      <c r="B21927" s="1">
        <f>DATE(2011,12,1) + TIME(0,0,0)</f>
        <v>40878</v>
      </c>
      <c r="C21927">
        <v>34.075168609999999</v>
      </c>
    </row>
    <row r="21928" spans="1:3" x14ac:dyDescent="0.25">
      <c r="A21928">
        <v>4383</v>
      </c>
      <c r="B21928" s="1">
        <f>DATE(2012,1,1) + TIME(0,0,0)</f>
        <v>40909</v>
      </c>
      <c r="C21928">
        <v>34.100383759000003</v>
      </c>
    </row>
    <row r="21929" spans="1:3" x14ac:dyDescent="0.25">
      <c r="A21929">
        <v>4414</v>
      </c>
      <c r="B21929" s="1">
        <f>DATE(2012,2,1) + TIME(0,0,0)</f>
        <v>40940</v>
      </c>
      <c r="C21929">
        <v>34.125492096000002</v>
      </c>
    </row>
    <row r="21930" spans="1:3" x14ac:dyDescent="0.25">
      <c r="A21930">
        <v>4443</v>
      </c>
      <c r="B21930" s="1">
        <f>DATE(2012,3,1) + TIME(0,0,0)</f>
        <v>40969</v>
      </c>
      <c r="C21930">
        <v>34.148887633999998</v>
      </c>
    </row>
    <row r="21931" spans="1:3" x14ac:dyDescent="0.25">
      <c r="A21931">
        <v>4474</v>
      </c>
      <c r="B21931" s="1">
        <f>DATE(2012,4,1) + TIME(0,0,0)</f>
        <v>41000</v>
      </c>
      <c r="C21931">
        <v>34.173801421999997</v>
      </c>
    </row>
    <row r="21932" spans="1:3" x14ac:dyDescent="0.25">
      <c r="A21932">
        <v>4504</v>
      </c>
      <c r="B21932" s="1">
        <f>DATE(2012,5,1) + TIME(0,0,0)</f>
        <v>41030</v>
      </c>
      <c r="C21932">
        <v>34.197811127000001</v>
      </c>
    </row>
    <row r="21933" spans="1:3" x14ac:dyDescent="0.25">
      <c r="A21933">
        <v>4535</v>
      </c>
      <c r="B21933" s="1">
        <f>DATE(2012,6,1) + TIME(0,0,0)</f>
        <v>41061</v>
      </c>
      <c r="C21933">
        <v>34.222526549999998</v>
      </c>
    </row>
    <row r="21934" spans="1:3" x14ac:dyDescent="0.25">
      <c r="A21934">
        <v>4565</v>
      </c>
      <c r="B21934" s="1">
        <f>DATE(2012,7,1) + TIME(0,0,0)</f>
        <v>41091</v>
      </c>
      <c r="C21934">
        <v>34.246345519999998</v>
      </c>
    </row>
    <row r="21935" spans="1:3" x14ac:dyDescent="0.25">
      <c r="A21935">
        <v>4596</v>
      </c>
      <c r="B21935" s="1">
        <f>DATE(2012,8,1) + TIME(0,0,0)</f>
        <v>41122</v>
      </c>
      <c r="C21935">
        <v>34.270862579000003</v>
      </c>
    </row>
    <row r="21936" spans="1:3" x14ac:dyDescent="0.25">
      <c r="A21936">
        <v>4627</v>
      </c>
      <c r="B21936" s="1">
        <f>DATE(2012,9,1) + TIME(0,0,0)</f>
        <v>41153</v>
      </c>
      <c r="C21936">
        <v>34.295276641999997</v>
      </c>
    </row>
    <row r="21937" spans="1:3" x14ac:dyDescent="0.25">
      <c r="A21937">
        <v>4657</v>
      </c>
      <c r="B21937" s="1">
        <f>DATE(2012,10,1) + TIME(0,0,0)</f>
        <v>41183</v>
      </c>
      <c r="C21937">
        <v>34.318809508999998</v>
      </c>
    </row>
    <row r="21938" spans="1:3" x14ac:dyDescent="0.25">
      <c r="A21938">
        <v>4688</v>
      </c>
      <c r="B21938" s="1">
        <f>DATE(2012,11,1) + TIME(0,0,0)</f>
        <v>41214</v>
      </c>
      <c r="C21938">
        <v>34.343029022000003</v>
      </c>
    </row>
    <row r="21939" spans="1:3" x14ac:dyDescent="0.25">
      <c r="A21939">
        <v>4718</v>
      </c>
      <c r="B21939" s="1">
        <f>DATE(2012,12,1) + TIME(0,0,0)</f>
        <v>41244</v>
      </c>
      <c r="C21939">
        <v>34.366374968999999</v>
      </c>
    </row>
    <row r="21940" spans="1:3" x14ac:dyDescent="0.25">
      <c r="A21940">
        <v>4749</v>
      </c>
      <c r="B21940" s="1">
        <f>DATE(2013,1,1) + TIME(0,0,0)</f>
        <v>41275</v>
      </c>
      <c r="C21940">
        <v>34.390396117999998</v>
      </c>
    </row>
    <row r="21941" spans="1:3" x14ac:dyDescent="0.25">
      <c r="A21941">
        <v>4780</v>
      </c>
      <c r="B21941" s="1">
        <f>DATE(2013,2,1) + TIME(0,0,0)</f>
        <v>41306</v>
      </c>
      <c r="C21941">
        <v>34.414321899000001</v>
      </c>
    </row>
    <row r="21942" spans="1:3" x14ac:dyDescent="0.25">
      <c r="A21942">
        <v>4808</v>
      </c>
      <c r="B21942" s="1">
        <f>DATE(2013,3,1) + TIME(0,0,0)</f>
        <v>41334</v>
      </c>
      <c r="C21942">
        <v>34.435848235999998</v>
      </c>
    </row>
    <row r="21943" spans="1:3" x14ac:dyDescent="0.25">
      <c r="A21943">
        <v>4839</v>
      </c>
      <c r="B21943" s="1">
        <f>DATE(2013,4,1) + TIME(0,0,0)</f>
        <v>41365</v>
      </c>
      <c r="C21943">
        <v>34.459583281999997</v>
      </c>
    </row>
    <row r="21944" spans="1:3" x14ac:dyDescent="0.25">
      <c r="A21944">
        <v>4869</v>
      </c>
      <c r="B21944" s="1">
        <f>DATE(2013,5,1) + TIME(0,0,0)</f>
        <v>41395</v>
      </c>
      <c r="C21944">
        <v>34.482463836999997</v>
      </c>
    </row>
    <row r="21945" spans="1:3" x14ac:dyDescent="0.25">
      <c r="A21945">
        <v>4900</v>
      </c>
      <c r="B21945" s="1">
        <f>DATE(2013,6,1) + TIME(0,0,0)</f>
        <v>41426</v>
      </c>
      <c r="C21945">
        <v>34.506008147999999</v>
      </c>
    </row>
    <row r="21946" spans="1:3" x14ac:dyDescent="0.25">
      <c r="A21946">
        <v>4930</v>
      </c>
      <c r="B21946" s="1">
        <f>DATE(2013,7,1) + TIME(0,0,0)</f>
        <v>41456</v>
      </c>
      <c r="C21946">
        <v>34.528705596999998</v>
      </c>
    </row>
    <row r="21947" spans="1:3" x14ac:dyDescent="0.25">
      <c r="A21947">
        <v>4961</v>
      </c>
      <c r="B21947" s="1">
        <f>DATE(2013,8,1) + TIME(0,0,0)</f>
        <v>41487</v>
      </c>
      <c r="C21947">
        <v>34.552059174</v>
      </c>
    </row>
    <row r="21948" spans="1:3" x14ac:dyDescent="0.25">
      <c r="A21948">
        <v>4992</v>
      </c>
      <c r="B21948" s="1">
        <f>DATE(2013,9,1) + TIME(0,0,0)</f>
        <v>41518</v>
      </c>
      <c r="C21948">
        <v>34.575321197999997</v>
      </c>
    </row>
    <row r="21949" spans="1:3" x14ac:dyDescent="0.25">
      <c r="A21949">
        <v>5022</v>
      </c>
      <c r="B21949" s="1">
        <f>DATE(2013,10,1) + TIME(0,0,0)</f>
        <v>41548</v>
      </c>
      <c r="C21949">
        <v>34.597740172999998</v>
      </c>
    </row>
    <row r="21950" spans="1:3" x14ac:dyDescent="0.25">
      <c r="A21950">
        <v>5053</v>
      </c>
      <c r="B21950" s="1">
        <f>DATE(2013,11,1) + TIME(0,0,0)</f>
        <v>41579</v>
      </c>
      <c r="C21950">
        <v>34.620815276999998</v>
      </c>
    </row>
    <row r="21951" spans="1:3" x14ac:dyDescent="0.25">
      <c r="A21951">
        <v>5083</v>
      </c>
      <c r="B21951" s="1">
        <f>DATE(2013,12,1) + TIME(0,0,0)</f>
        <v>41609</v>
      </c>
      <c r="C21951">
        <v>34.643054962000001</v>
      </c>
    </row>
    <row r="21952" spans="1:3" x14ac:dyDescent="0.25">
      <c r="A21952">
        <v>5114</v>
      </c>
      <c r="B21952" s="1">
        <f>DATE(2014,1,1) + TIME(0,0,0)</f>
        <v>41640</v>
      </c>
      <c r="C21952">
        <v>34.665946959999999</v>
      </c>
    </row>
    <row r="21953" spans="1:3" x14ac:dyDescent="0.25">
      <c r="A21953">
        <v>5145</v>
      </c>
      <c r="B21953" s="1">
        <f>DATE(2014,2,1) + TIME(0,0,0)</f>
        <v>41671</v>
      </c>
      <c r="C21953">
        <v>34.688743590999998</v>
      </c>
    </row>
    <row r="21954" spans="1:3" x14ac:dyDescent="0.25">
      <c r="A21954">
        <v>5173</v>
      </c>
      <c r="B21954" s="1">
        <f>DATE(2014,3,1) + TIME(0,0,0)</f>
        <v>41699</v>
      </c>
      <c r="C21954">
        <v>34.709255218999999</v>
      </c>
    </row>
    <row r="21955" spans="1:3" x14ac:dyDescent="0.25">
      <c r="A21955">
        <v>5204</v>
      </c>
      <c r="B21955" s="1">
        <f>DATE(2014,4,1) + TIME(0,0,0)</f>
        <v>41730</v>
      </c>
      <c r="C21955">
        <v>34.731876372999999</v>
      </c>
    </row>
    <row r="21956" spans="1:3" x14ac:dyDescent="0.25">
      <c r="A21956">
        <v>5234</v>
      </c>
      <c r="B21956" s="1">
        <f>DATE(2014,5,1) + TIME(0,0,0)</f>
        <v>41760</v>
      </c>
      <c r="C21956">
        <v>34.753684997999997</v>
      </c>
    </row>
    <row r="21957" spans="1:3" x14ac:dyDescent="0.25">
      <c r="A21957">
        <v>5265</v>
      </c>
      <c r="B21957" s="1">
        <f>DATE(2014,6,1) + TIME(0,0,0)</f>
        <v>41791</v>
      </c>
      <c r="C21957">
        <v>34.776126861999998</v>
      </c>
    </row>
    <row r="21958" spans="1:3" x14ac:dyDescent="0.25">
      <c r="A21958">
        <v>5295</v>
      </c>
      <c r="B21958" s="1">
        <f>DATE(2014,7,1) + TIME(0,0,0)</f>
        <v>41821</v>
      </c>
      <c r="C21958">
        <v>34.797756194999998</v>
      </c>
    </row>
    <row r="21959" spans="1:3" x14ac:dyDescent="0.25">
      <c r="A21959">
        <v>5326</v>
      </c>
      <c r="B21959" s="1">
        <f>DATE(2014,8,1) + TIME(0,0,0)</f>
        <v>41852</v>
      </c>
      <c r="C21959">
        <v>34.820014954000001</v>
      </c>
    </row>
    <row r="21960" spans="1:3" x14ac:dyDescent="0.25">
      <c r="A21960">
        <v>5357</v>
      </c>
      <c r="B21960" s="1">
        <f>DATE(2014,9,1) + TIME(0,0,0)</f>
        <v>41883</v>
      </c>
      <c r="C21960">
        <v>34.842178345000001</v>
      </c>
    </row>
    <row r="21961" spans="1:3" x14ac:dyDescent="0.25">
      <c r="A21961">
        <v>5387</v>
      </c>
      <c r="B21961" s="1">
        <f>DATE(2014,10,1) + TIME(0,0,0)</f>
        <v>41913</v>
      </c>
      <c r="C21961">
        <v>34.863540649000001</v>
      </c>
    </row>
    <row r="21962" spans="1:3" x14ac:dyDescent="0.25">
      <c r="A21962">
        <v>5418</v>
      </c>
      <c r="B21962" s="1">
        <f>DATE(2014,11,1) + TIME(0,0,0)</f>
        <v>41944</v>
      </c>
      <c r="C21962">
        <v>34.885524750000002</v>
      </c>
    </row>
    <row r="21963" spans="1:3" x14ac:dyDescent="0.25">
      <c r="A21963">
        <v>5448</v>
      </c>
      <c r="B21963" s="1">
        <f>DATE(2014,12,1) + TIME(0,0,0)</f>
        <v>41974</v>
      </c>
      <c r="C21963">
        <v>34.906715392999999</v>
      </c>
    </row>
    <row r="21964" spans="1:3" x14ac:dyDescent="0.25">
      <c r="A21964">
        <v>5479</v>
      </c>
      <c r="B21964" s="1">
        <f>DATE(2015,1,1) + TIME(0,0,0)</f>
        <v>42005</v>
      </c>
      <c r="C21964">
        <v>34.928527832</v>
      </c>
    </row>
    <row r="21965" spans="1:3" x14ac:dyDescent="0.25">
      <c r="A21965">
        <v>5510</v>
      </c>
      <c r="B21965" s="1">
        <f>DATE(2015,2,1) + TIME(0,0,0)</f>
        <v>42036</v>
      </c>
      <c r="C21965">
        <v>34.950260161999999</v>
      </c>
    </row>
    <row r="21966" spans="1:3" x14ac:dyDescent="0.25">
      <c r="A21966">
        <v>5538</v>
      </c>
      <c r="B21966" s="1">
        <f>DATE(2015,3,1) + TIME(0,0,0)</f>
        <v>42064</v>
      </c>
      <c r="C21966">
        <v>34.969825745000001</v>
      </c>
    </row>
    <row r="21967" spans="1:3" x14ac:dyDescent="0.25">
      <c r="A21967">
        <v>5569</v>
      </c>
      <c r="B21967" s="1">
        <f>DATE(2015,4,1) + TIME(0,0,0)</f>
        <v>42095</v>
      </c>
      <c r="C21967">
        <v>34.991420746000003</v>
      </c>
    </row>
    <row r="21968" spans="1:3" x14ac:dyDescent="0.25">
      <c r="A21968">
        <v>5599</v>
      </c>
      <c r="B21968" s="1">
        <f>DATE(2015,5,1) + TIME(0,0,0)</f>
        <v>42125</v>
      </c>
      <c r="C21968">
        <v>35.012248993</v>
      </c>
    </row>
    <row r="21969" spans="1:3" x14ac:dyDescent="0.25">
      <c r="A21969">
        <v>5630</v>
      </c>
      <c r="B21969" s="1">
        <f>DATE(2015,6,1) + TIME(0,0,0)</f>
        <v>42156</v>
      </c>
      <c r="C21969">
        <v>35.033710480000003</v>
      </c>
    </row>
    <row r="21970" spans="1:3" x14ac:dyDescent="0.25">
      <c r="A21970">
        <v>5660</v>
      </c>
      <c r="B21970" s="1">
        <f>DATE(2015,7,1) + TIME(0,0,0)</f>
        <v>42186</v>
      </c>
      <c r="C21970">
        <v>35.054420471</v>
      </c>
    </row>
    <row r="21971" spans="1:3" x14ac:dyDescent="0.25">
      <c r="A21971">
        <v>5691</v>
      </c>
      <c r="B21971" s="1">
        <f>DATE(2015,8,1) + TIME(0,0,0)</f>
        <v>42217</v>
      </c>
      <c r="C21971">
        <v>35.075756073000001</v>
      </c>
    </row>
    <row r="21972" spans="1:3" x14ac:dyDescent="0.25">
      <c r="A21972">
        <v>5722</v>
      </c>
      <c r="B21972" s="1">
        <f>DATE(2015,9,1) + TIME(0,0,0)</f>
        <v>42248</v>
      </c>
      <c r="C21972">
        <v>35.097026825</v>
      </c>
    </row>
    <row r="21973" spans="1:3" x14ac:dyDescent="0.25">
      <c r="A21973">
        <v>5752</v>
      </c>
      <c r="B21973" s="1">
        <f>DATE(2015,10,1) + TIME(0,0,0)</f>
        <v>42278</v>
      </c>
      <c r="C21973">
        <v>35.117557525999999</v>
      </c>
    </row>
    <row r="21974" spans="1:3" x14ac:dyDescent="0.25">
      <c r="A21974">
        <v>5783</v>
      </c>
      <c r="B21974" s="1">
        <f>DATE(2015,11,1) + TIME(0,0,0)</f>
        <v>42309</v>
      </c>
      <c r="C21974">
        <v>35.138710021999998</v>
      </c>
    </row>
    <row r="21975" spans="1:3" x14ac:dyDescent="0.25">
      <c r="A21975">
        <v>5813</v>
      </c>
      <c r="B21975" s="1">
        <f>DATE(2015,12,1) + TIME(0,0,0)</f>
        <v>42339</v>
      </c>
      <c r="C21975">
        <v>35.159126282000003</v>
      </c>
    </row>
    <row r="21976" spans="1:3" x14ac:dyDescent="0.25">
      <c r="A21976">
        <v>5844</v>
      </c>
      <c r="B21976" s="1">
        <f>DATE(2016,1,1) + TIME(0,0,0)</f>
        <v>42370</v>
      </c>
      <c r="C21976">
        <v>35.180160522000001</v>
      </c>
    </row>
    <row r="21977" spans="1:3" x14ac:dyDescent="0.25">
      <c r="A21977">
        <v>5875</v>
      </c>
      <c r="B21977" s="1">
        <f>DATE(2016,2,1) + TIME(0,0,0)</f>
        <v>42401</v>
      </c>
      <c r="C21977">
        <v>35.201137543000002</v>
      </c>
    </row>
    <row r="21978" spans="1:3" x14ac:dyDescent="0.25">
      <c r="A21978">
        <v>5904</v>
      </c>
      <c r="B21978" s="1">
        <f>DATE(2016,3,1) + TIME(0,0,0)</f>
        <v>42430</v>
      </c>
      <c r="C21978">
        <v>35.220710754000002</v>
      </c>
    </row>
    <row r="21979" spans="1:3" x14ac:dyDescent="0.25">
      <c r="A21979">
        <v>5935</v>
      </c>
      <c r="B21979" s="1">
        <f>DATE(2016,4,1) + TIME(0,0,0)</f>
        <v>42461</v>
      </c>
      <c r="C21979">
        <v>35.241577147999998</v>
      </c>
    </row>
    <row r="21980" spans="1:3" x14ac:dyDescent="0.25">
      <c r="A21980">
        <v>5965</v>
      </c>
      <c r="B21980" s="1">
        <f>DATE(2016,5,1) + TIME(0,0,0)</f>
        <v>42491</v>
      </c>
      <c r="C21980">
        <v>35.26171875</v>
      </c>
    </row>
    <row r="21981" spans="1:3" x14ac:dyDescent="0.25">
      <c r="A21981">
        <v>5996</v>
      </c>
      <c r="B21981" s="1">
        <f>DATE(2016,6,1) + TIME(0,0,0)</f>
        <v>42522</v>
      </c>
      <c r="C21981">
        <v>35.282474518000001</v>
      </c>
    </row>
    <row r="21982" spans="1:3" x14ac:dyDescent="0.25">
      <c r="A21982">
        <v>6026</v>
      </c>
      <c r="B21982" s="1">
        <f>DATE(2016,7,1) + TIME(0,0,0)</f>
        <v>42552</v>
      </c>
      <c r="C21982">
        <v>35.302513122999997</v>
      </c>
    </row>
    <row r="21983" spans="1:3" x14ac:dyDescent="0.25">
      <c r="A21983">
        <v>6057</v>
      </c>
      <c r="B21983" s="1">
        <f>DATE(2016,8,1) + TIME(0,0,0)</f>
        <v>42583</v>
      </c>
      <c r="C21983">
        <v>35.323158264</v>
      </c>
    </row>
    <row r="21984" spans="1:3" x14ac:dyDescent="0.25">
      <c r="A21984">
        <v>6088</v>
      </c>
      <c r="B21984" s="1">
        <f>DATE(2016,9,1) + TIME(0,0,0)</f>
        <v>42614</v>
      </c>
      <c r="C21984">
        <v>35.34375</v>
      </c>
    </row>
    <row r="21985" spans="1:3" x14ac:dyDescent="0.25">
      <c r="A21985">
        <v>6118</v>
      </c>
      <c r="B21985" s="1">
        <f>DATE(2016,10,1) + TIME(0,0,0)</f>
        <v>42644</v>
      </c>
      <c r="C21985">
        <v>35.363624573000003</v>
      </c>
    </row>
    <row r="21986" spans="1:3" x14ac:dyDescent="0.25">
      <c r="A21986">
        <v>6149</v>
      </c>
      <c r="B21986" s="1">
        <f>DATE(2016,11,1) + TIME(0,0,0)</f>
        <v>42675</v>
      </c>
      <c r="C21986">
        <v>35.384113311999997</v>
      </c>
    </row>
    <row r="21987" spans="1:3" x14ac:dyDescent="0.25">
      <c r="A21987">
        <v>6179</v>
      </c>
      <c r="B21987" s="1">
        <f>DATE(2016,12,1) + TIME(0,0,0)</f>
        <v>42705</v>
      </c>
      <c r="C21987">
        <v>35.403892517000003</v>
      </c>
    </row>
    <row r="21988" spans="1:3" x14ac:dyDescent="0.25">
      <c r="A21988">
        <v>6210</v>
      </c>
      <c r="B21988" s="1">
        <f>DATE(2017,1,1) + TIME(0,0,0)</f>
        <v>42736</v>
      </c>
      <c r="C21988">
        <v>35.424282073999997</v>
      </c>
    </row>
    <row r="21989" spans="1:3" x14ac:dyDescent="0.25">
      <c r="A21989">
        <v>6241</v>
      </c>
      <c r="B21989" s="1">
        <f>DATE(2017,2,1) + TIME(0,0,0)</f>
        <v>42767</v>
      </c>
      <c r="C21989">
        <v>35.444625854000002</v>
      </c>
    </row>
    <row r="21990" spans="1:3" x14ac:dyDescent="0.25">
      <c r="A21990">
        <v>6269</v>
      </c>
      <c r="B21990" s="1">
        <f>DATE(2017,3,1) + TIME(0,0,0)</f>
        <v>42795</v>
      </c>
      <c r="C21990">
        <v>35.462963104000004</v>
      </c>
    </row>
    <row r="21991" spans="1:3" x14ac:dyDescent="0.25">
      <c r="A21991">
        <v>6300</v>
      </c>
      <c r="B21991" s="1">
        <f>DATE(2017,4,1) + TIME(0,0,0)</f>
        <v>42826</v>
      </c>
      <c r="C21991">
        <v>35.483219147</v>
      </c>
    </row>
    <row r="21992" spans="1:3" x14ac:dyDescent="0.25">
      <c r="A21992">
        <v>6330</v>
      </c>
      <c r="B21992" s="1">
        <f>DATE(2017,5,1) + TIME(0,0,0)</f>
        <v>42856</v>
      </c>
      <c r="C21992">
        <v>35.502780913999999</v>
      </c>
    </row>
    <row r="21993" spans="1:3" x14ac:dyDescent="0.25">
      <c r="A21993">
        <v>6361</v>
      </c>
      <c r="B21993" s="1">
        <f>DATE(2017,6,1) + TIME(0,0,0)</f>
        <v>42887</v>
      </c>
      <c r="C21993">
        <v>35.522945403999998</v>
      </c>
    </row>
    <row r="21994" spans="1:3" x14ac:dyDescent="0.25">
      <c r="A21994">
        <v>6391</v>
      </c>
      <c r="B21994" s="1">
        <f>DATE(2017,7,1) + TIME(0,0,0)</f>
        <v>42917</v>
      </c>
      <c r="C21994">
        <v>35.542419434000003</v>
      </c>
    </row>
    <row r="21995" spans="1:3" x14ac:dyDescent="0.25">
      <c r="A21995">
        <v>6422</v>
      </c>
      <c r="B21995" s="1">
        <f>DATE(2017,8,1) + TIME(0,0,0)</f>
        <v>42948</v>
      </c>
      <c r="C21995">
        <v>35.562496185000001</v>
      </c>
    </row>
    <row r="21996" spans="1:3" x14ac:dyDescent="0.25">
      <c r="A21996">
        <v>6453</v>
      </c>
      <c r="B21996" s="1">
        <f>DATE(2017,9,1) + TIME(0,0,0)</f>
        <v>42979</v>
      </c>
      <c r="C21996">
        <v>35.582523346000002</v>
      </c>
    </row>
    <row r="21997" spans="1:3" x14ac:dyDescent="0.25">
      <c r="A21997">
        <v>6483</v>
      </c>
      <c r="B21997" s="1">
        <f>DATE(2017,10,1) + TIME(0,0,0)</f>
        <v>43009</v>
      </c>
      <c r="C21997">
        <v>35.601860045999999</v>
      </c>
    </row>
    <row r="21998" spans="1:3" x14ac:dyDescent="0.25">
      <c r="A21998">
        <v>6514</v>
      </c>
      <c r="B21998" s="1">
        <f>DATE(2017,11,1) + TIME(0,0,0)</f>
        <v>43040</v>
      </c>
      <c r="C21998">
        <v>35.621795654000003</v>
      </c>
    </row>
    <row r="21999" spans="1:3" x14ac:dyDescent="0.25">
      <c r="A21999">
        <v>6544</v>
      </c>
      <c r="B21999" s="1">
        <f>DATE(2017,12,1) + TIME(0,0,0)</f>
        <v>43070</v>
      </c>
      <c r="C21999">
        <v>35.641036987</v>
      </c>
    </row>
    <row r="22000" spans="1:3" x14ac:dyDescent="0.25">
      <c r="A22000">
        <v>6575</v>
      </c>
      <c r="B22000" s="1">
        <f>DATE(2018,1,1) + TIME(0,0,0)</f>
        <v>43101</v>
      </c>
      <c r="C22000">
        <v>35.660877227999997</v>
      </c>
    </row>
    <row r="22001" spans="1:3" x14ac:dyDescent="0.25">
      <c r="A22001">
        <v>6606</v>
      </c>
      <c r="B22001" s="1">
        <f>DATE(2018,2,1) + TIME(0,0,0)</f>
        <v>43132</v>
      </c>
      <c r="C22001">
        <v>35.680671691999997</v>
      </c>
    </row>
    <row r="22002" spans="1:3" x14ac:dyDescent="0.25">
      <c r="A22002">
        <v>6634</v>
      </c>
      <c r="B22002" s="1">
        <f>DATE(2018,3,1) + TIME(0,0,0)</f>
        <v>43160</v>
      </c>
      <c r="C22002">
        <v>35.698513030999997</v>
      </c>
    </row>
    <row r="22003" spans="1:3" x14ac:dyDescent="0.25">
      <c r="A22003">
        <v>6665</v>
      </c>
      <c r="B22003" s="1">
        <f>DATE(2018,4,1) + TIME(0,0,0)</f>
        <v>43191</v>
      </c>
      <c r="C22003">
        <v>35.718215942</v>
      </c>
    </row>
    <row r="22004" spans="1:3" x14ac:dyDescent="0.25">
      <c r="A22004">
        <v>6695</v>
      </c>
      <c r="B22004" s="1">
        <f>DATE(2018,5,1) + TIME(0,0,0)</f>
        <v>43221</v>
      </c>
      <c r="C22004">
        <v>35.737228393999999</v>
      </c>
    </row>
    <row r="22005" spans="1:3" x14ac:dyDescent="0.25">
      <c r="A22005">
        <v>6726</v>
      </c>
      <c r="B22005" s="1">
        <f>DATE(2018,6,1) + TIME(0,0,0)</f>
        <v>43252</v>
      </c>
      <c r="C22005">
        <v>35.756816864000001</v>
      </c>
    </row>
    <row r="22006" spans="1:3" x14ac:dyDescent="0.25">
      <c r="A22006">
        <v>6756</v>
      </c>
      <c r="B22006" s="1">
        <f>DATE(2018,7,1) + TIME(0,0,0)</f>
        <v>43282</v>
      </c>
      <c r="C22006">
        <v>35.775730133000003</v>
      </c>
    </row>
    <row r="22007" spans="1:3" x14ac:dyDescent="0.25">
      <c r="A22007">
        <v>6787</v>
      </c>
      <c r="B22007" s="1">
        <f>DATE(2018,8,1) + TIME(0,0,0)</f>
        <v>43313</v>
      </c>
      <c r="C22007">
        <v>35.795223235999998</v>
      </c>
    </row>
    <row r="22008" spans="1:3" x14ac:dyDescent="0.25">
      <c r="A22008">
        <v>6818</v>
      </c>
      <c r="B22008" s="1">
        <f>DATE(2018,9,1) + TIME(0,0,0)</f>
        <v>43344</v>
      </c>
      <c r="C22008">
        <v>35.814670563</v>
      </c>
    </row>
    <row r="22009" spans="1:3" x14ac:dyDescent="0.25">
      <c r="A22009">
        <v>6848</v>
      </c>
      <c r="B22009" s="1">
        <f>DATE(2018,10,1) + TIME(0,0,0)</f>
        <v>43374</v>
      </c>
      <c r="C22009">
        <v>35.833442687999998</v>
      </c>
    </row>
    <row r="22010" spans="1:3" x14ac:dyDescent="0.25">
      <c r="A22010">
        <v>6879</v>
      </c>
      <c r="B22010" s="1">
        <f>DATE(2018,11,1) + TIME(0,0,0)</f>
        <v>43405</v>
      </c>
      <c r="C22010">
        <v>35.852790833</v>
      </c>
    </row>
    <row r="22011" spans="1:3" x14ac:dyDescent="0.25">
      <c r="A22011">
        <v>6909</v>
      </c>
      <c r="B22011" s="1">
        <f>DATE(2018,12,1) + TIME(0,0,0)</f>
        <v>43435</v>
      </c>
      <c r="C22011">
        <v>35.871467590000002</v>
      </c>
    </row>
    <row r="22012" spans="1:3" x14ac:dyDescent="0.25">
      <c r="A22012">
        <v>6940</v>
      </c>
      <c r="B22012" s="1">
        <f>DATE(2019,1,1) + TIME(0,0,0)</f>
        <v>43466</v>
      </c>
      <c r="C22012">
        <v>35.890716552999997</v>
      </c>
    </row>
    <row r="22013" spans="1:3" x14ac:dyDescent="0.25">
      <c r="A22013">
        <v>6971</v>
      </c>
      <c r="B22013" s="1">
        <f>DATE(2019,2,1) + TIME(0,0,0)</f>
        <v>43497</v>
      </c>
      <c r="C22013">
        <v>35.909919739000003</v>
      </c>
    </row>
    <row r="22014" spans="1:3" x14ac:dyDescent="0.25">
      <c r="A22014">
        <v>6999</v>
      </c>
      <c r="B22014" s="1">
        <f>DATE(2019,3,1) + TIME(0,0,0)</f>
        <v>43525</v>
      </c>
      <c r="C22014">
        <v>35.927223206000001</v>
      </c>
    </row>
    <row r="22015" spans="1:3" x14ac:dyDescent="0.25">
      <c r="A22015">
        <v>7030</v>
      </c>
      <c r="B22015" s="1">
        <f>DATE(2019,4,1) + TIME(0,0,0)</f>
        <v>43556</v>
      </c>
      <c r="C22015">
        <v>35.946327209000003</v>
      </c>
    </row>
    <row r="22016" spans="1:3" x14ac:dyDescent="0.25">
      <c r="A22016">
        <v>7060</v>
      </c>
      <c r="B22016" s="1">
        <f>DATE(2019,5,1) + TIME(0,0,0)</f>
        <v>43586</v>
      </c>
      <c r="C22016">
        <v>35.964771270999996</v>
      </c>
    </row>
    <row r="22017" spans="1:3" x14ac:dyDescent="0.25">
      <c r="A22017">
        <v>7091</v>
      </c>
      <c r="B22017" s="1">
        <f>DATE(2019,6,1) + TIME(0,0,0)</f>
        <v>43617</v>
      </c>
      <c r="C22017">
        <v>35.983776093000003</v>
      </c>
    </row>
    <row r="22018" spans="1:3" x14ac:dyDescent="0.25">
      <c r="A22018">
        <v>7121</v>
      </c>
      <c r="B22018" s="1">
        <f>DATE(2019,7,1) + TIME(0,0,0)</f>
        <v>43647</v>
      </c>
      <c r="C22018">
        <v>36.002120972</v>
      </c>
    </row>
    <row r="22019" spans="1:3" x14ac:dyDescent="0.25">
      <c r="A22019">
        <v>7152</v>
      </c>
      <c r="B22019" s="1">
        <f>DATE(2019,8,1) + TIME(0,0,0)</f>
        <v>43678</v>
      </c>
      <c r="C22019">
        <v>36.021026611000003</v>
      </c>
    </row>
    <row r="22020" spans="1:3" x14ac:dyDescent="0.25">
      <c r="A22020">
        <v>7183</v>
      </c>
      <c r="B22020" s="1">
        <f>DATE(2019,9,1) + TIME(0,0,0)</f>
        <v>43709</v>
      </c>
      <c r="C22020">
        <v>36.039882660000004</v>
      </c>
    </row>
    <row r="22021" spans="1:3" x14ac:dyDescent="0.25">
      <c r="A22021">
        <v>7213</v>
      </c>
      <c r="B22021" s="1">
        <f>DATE(2019,10,1) + TIME(0,0,0)</f>
        <v>43739</v>
      </c>
      <c r="C22021">
        <v>36.058074951000002</v>
      </c>
    </row>
    <row r="22022" spans="1:3" x14ac:dyDescent="0.25">
      <c r="A22022">
        <v>7244</v>
      </c>
      <c r="B22022" s="1">
        <f>DATE(2019,11,1) + TIME(0,0,0)</f>
        <v>43770</v>
      </c>
      <c r="C22022">
        <v>36.076824188000003</v>
      </c>
    </row>
    <row r="22023" spans="1:3" x14ac:dyDescent="0.25">
      <c r="A22023">
        <v>7274</v>
      </c>
      <c r="B22023" s="1">
        <f>DATE(2019,12,1) + TIME(0,0,0)</f>
        <v>43800</v>
      </c>
      <c r="C22023">
        <v>36.094909668</v>
      </c>
    </row>
    <row r="22024" spans="1:3" x14ac:dyDescent="0.25">
      <c r="A22024">
        <v>7305</v>
      </c>
      <c r="B22024" s="1">
        <f>DATE(2020,1,1) + TIME(0,0,0)</f>
        <v>43831</v>
      </c>
      <c r="C22024">
        <v>36.113536834999998</v>
      </c>
    </row>
    <row r="22025" spans="1:3" x14ac:dyDescent="0.25">
      <c r="A22025">
        <v>7336</v>
      </c>
      <c r="B22025" s="1">
        <f>DATE(2020,2,1) + TIME(0,0,0)</f>
        <v>43862</v>
      </c>
      <c r="C22025">
        <v>36.132110595999997</v>
      </c>
    </row>
    <row r="22026" spans="1:3" x14ac:dyDescent="0.25">
      <c r="A22026">
        <v>7365</v>
      </c>
      <c r="B22026" s="1">
        <f>DATE(2020,3,1) + TIME(0,0,0)</f>
        <v>43891</v>
      </c>
      <c r="C22026">
        <v>36.149429321</v>
      </c>
    </row>
    <row r="22027" spans="1:3" x14ac:dyDescent="0.25">
      <c r="A22027">
        <v>7396</v>
      </c>
      <c r="B22027" s="1">
        <f>DATE(2020,4,1) + TIME(0,0,0)</f>
        <v>43922</v>
      </c>
      <c r="C22027">
        <v>36.167896270999996</v>
      </c>
    </row>
    <row r="22028" spans="1:3" x14ac:dyDescent="0.25">
      <c r="A22028">
        <v>7426</v>
      </c>
      <c r="B22028" s="1">
        <f>DATE(2020,5,1) + TIME(0,0,0)</f>
        <v>43952</v>
      </c>
      <c r="C22028">
        <v>36.185718536000003</v>
      </c>
    </row>
    <row r="22029" spans="1:3" x14ac:dyDescent="0.25">
      <c r="A22029">
        <v>7457</v>
      </c>
      <c r="B22029" s="1">
        <f>DATE(2020,6,1) + TIME(0,0,0)</f>
        <v>43983</v>
      </c>
      <c r="C22029">
        <v>36.204078674000002</v>
      </c>
    </row>
    <row r="22030" spans="1:3" x14ac:dyDescent="0.25">
      <c r="A22030">
        <v>7487</v>
      </c>
      <c r="B22030" s="1">
        <f>DATE(2020,7,1) + TIME(0,0,0)</f>
        <v>44013</v>
      </c>
      <c r="C22030">
        <v>36.221790314000003</v>
      </c>
    </row>
    <row r="22031" spans="1:3" x14ac:dyDescent="0.25">
      <c r="A22031">
        <v>7518</v>
      </c>
      <c r="B22031" s="1">
        <f>DATE(2020,8,1) + TIME(0,0,0)</f>
        <v>44044</v>
      </c>
      <c r="C22031">
        <v>36.240028381000002</v>
      </c>
    </row>
    <row r="22032" spans="1:3" x14ac:dyDescent="0.25">
      <c r="A22032">
        <v>7549</v>
      </c>
      <c r="B22032" s="1">
        <f>DATE(2020,9,1) + TIME(0,0,0)</f>
        <v>44075</v>
      </c>
      <c r="C22032">
        <v>36.258209229000002</v>
      </c>
    </row>
    <row r="22033" spans="1:3" x14ac:dyDescent="0.25">
      <c r="A22033">
        <v>7579</v>
      </c>
      <c r="B22033" s="1">
        <f>DATE(2020,10,1) + TIME(0,0,0)</f>
        <v>44105</v>
      </c>
      <c r="C22033">
        <v>36.275749206999997</v>
      </c>
    </row>
    <row r="22034" spans="1:3" x14ac:dyDescent="0.25">
      <c r="A22034">
        <v>7610</v>
      </c>
      <c r="B22034" s="1">
        <f>DATE(2020,11,1) + TIME(0,0,0)</f>
        <v>44136</v>
      </c>
      <c r="C22034">
        <v>36.293815613</v>
      </c>
    </row>
    <row r="22035" spans="1:3" x14ac:dyDescent="0.25">
      <c r="A22035">
        <v>7640</v>
      </c>
      <c r="B22035" s="1">
        <f>DATE(2020,12,1) + TIME(0,0,0)</f>
        <v>44166</v>
      </c>
      <c r="C22035">
        <v>36.311241150000001</v>
      </c>
    </row>
    <row r="22036" spans="1:3" x14ac:dyDescent="0.25">
      <c r="A22036">
        <v>7671</v>
      </c>
      <c r="B22036" s="1">
        <f>DATE(2021,1,1) + TIME(0,0,0)</f>
        <v>44197</v>
      </c>
      <c r="C22036">
        <v>36.329189301</v>
      </c>
    </row>
    <row r="22037" spans="1:3" x14ac:dyDescent="0.25">
      <c r="A22037">
        <v>7702</v>
      </c>
      <c r="B22037" s="1">
        <f>DATE(2021,2,1) + TIME(0,0,0)</f>
        <v>44228</v>
      </c>
      <c r="C22037">
        <v>36.347080231</v>
      </c>
    </row>
    <row r="22038" spans="1:3" x14ac:dyDescent="0.25">
      <c r="A22038">
        <v>7730</v>
      </c>
      <c r="B22038" s="1">
        <f>DATE(2021,3,1) + TIME(0,0,0)</f>
        <v>44256</v>
      </c>
      <c r="C22038">
        <v>36.363189697000003</v>
      </c>
    </row>
    <row r="22039" spans="1:3" x14ac:dyDescent="0.25">
      <c r="A22039">
        <v>7761</v>
      </c>
      <c r="B22039" s="1">
        <f>DATE(2021,4,1) + TIME(0,0,0)</f>
        <v>44287</v>
      </c>
      <c r="C22039">
        <v>36.380977631</v>
      </c>
    </row>
    <row r="22040" spans="1:3" x14ac:dyDescent="0.25">
      <c r="A22040">
        <v>7791</v>
      </c>
      <c r="B22040" s="1">
        <f>DATE(2021,5,1) + TIME(0,0,0)</f>
        <v>44317</v>
      </c>
      <c r="C22040">
        <v>36.398136139000002</v>
      </c>
    </row>
    <row r="22041" spans="1:3" x14ac:dyDescent="0.25">
      <c r="A22041">
        <v>7822</v>
      </c>
      <c r="B22041" s="1">
        <f>DATE(2021,6,1) + TIME(0,0,0)</f>
        <v>44348</v>
      </c>
      <c r="C22041">
        <v>36.415813446000001</v>
      </c>
    </row>
    <row r="22042" spans="1:3" x14ac:dyDescent="0.25">
      <c r="A22042">
        <v>7852</v>
      </c>
      <c r="B22042" s="1">
        <f>DATE(2021,7,1) + TIME(0,0,0)</f>
        <v>44378</v>
      </c>
      <c r="C22042">
        <v>36.432865143000001</v>
      </c>
    </row>
    <row r="22043" spans="1:3" x14ac:dyDescent="0.25">
      <c r="A22043">
        <v>7883</v>
      </c>
      <c r="B22043" s="1">
        <f>DATE(2021,8,1) + TIME(0,0,0)</f>
        <v>44409</v>
      </c>
      <c r="C22043">
        <v>36.450424194</v>
      </c>
    </row>
    <row r="22044" spans="1:3" x14ac:dyDescent="0.25">
      <c r="A22044">
        <v>7914</v>
      </c>
      <c r="B22044" s="1">
        <f>DATE(2021,9,1) + TIME(0,0,0)</f>
        <v>44440</v>
      </c>
      <c r="C22044">
        <v>36.467929839999996</v>
      </c>
    </row>
    <row r="22045" spans="1:3" x14ac:dyDescent="0.25">
      <c r="A22045">
        <v>7944</v>
      </c>
      <c r="B22045" s="1">
        <f>DATE(2021,10,1) + TIME(0,0,0)</f>
        <v>44470</v>
      </c>
      <c r="C22045">
        <v>36.484821320000002</v>
      </c>
    </row>
    <row r="22046" spans="1:3" x14ac:dyDescent="0.25">
      <c r="A22046">
        <v>7975</v>
      </c>
      <c r="B22046" s="1">
        <f>DATE(2021,11,1) + TIME(0,0,0)</f>
        <v>44501</v>
      </c>
      <c r="C22046">
        <v>36.502220154</v>
      </c>
    </row>
    <row r="22047" spans="1:3" x14ac:dyDescent="0.25">
      <c r="A22047">
        <v>8005</v>
      </c>
      <c r="B22047" s="1">
        <f>DATE(2021,12,1) + TIME(0,0,0)</f>
        <v>44531</v>
      </c>
      <c r="C22047">
        <v>36.519004821999999</v>
      </c>
    </row>
    <row r="22048" spans="1:3" x14ac:dyDescent="0.25">
      <c r="A22048">
        <v>8036</v>
      </c>
      <c r="B22048" s="1">
        <f>DATE(2022,1,1) + TIME(0,0,0)</f>
        <v>44562</v>
      </c>
      <c r="C22048">
        <v>36.536293030000003</v>
      </c>
    </row>
    <row r="22049" spans="1:3" x14ac:dyDescent="0.25">
      <c r="A22049">
        <v>8067</v>
      </c>
      <c r="B22049" s="1">
        <f>DATE(2022,2,1) + TIME(0,0,0)</f>
        <v>44593</v>
      </c>
      <c r="C22049">
        <v>36.553527832</v>
      </c>
    </row>
    <row r="22050" spans="1:3" x14ac:dyDescent="0.25">
      <c r="A22050">
        <v>8095</v>
      </c>
      <c r="B22050" s="1">
        <f>DATE(2022,3,1) + TIME(0,0,0)</f>
        <v>44621</v>
      </c>
      <c r="C22050">
        <v>36.569046020999998</v>
      </c>
    </row>
    <row r="22051" spans="1:3" x14ac:dyDescent="0.25">
      <c r="A22051">
        <v>8126</v>
      </c>
      <c r="B22051" s="1">
        <f>DATE(2022,4,1) + TIME(0,0,0)</f>
        <v>44652</v>
      </c>
      <c r="C22051">
        <v>36.586181641000003</v>
      </c>
    </row>
    <row r="22052" spans="1:3" x14ac:dyDescent="0.25">
      <c r="A22052">
        <v>8156</v>
      </c>
      <c r="B22052" s="1">
        <f>DATE(2022,5,1) + TIME(0,0,0)</f>
        <v>44682</v>
      </c>
      <c r="C22052">
        <v>36.602714538999997</v>
      </c>
    </row>
    <row r="22053" spans="1:3" x14ac:dyDescent="0.25">
      <c r="A22053">
        <v>8187</v>
      </c>
      <c r="B22053" s="1">
        <f>DATE(2022,6,1) + TIME(0,0,0)</f>
        <v>44713</v>
      </c>
      <c r="C22053">
        <v>36.619747162000003</v>
      </c>
    </row>
    <row r="22054" spans="1:3" x14ac:dyDescent="0.25">
      <c r="A22054">
        <v>8217</v>
      </c>
      <c r="B22054" s="1">
        <f>DATE(2022,7,1) + TIME(0,0,0)</f>
        <v>44743</v>
      </c>
      <c r="C22054">
        <v>36.636169434000003</v>
      </c>
    </row>
    <row r="22055" spans="1:3" x14ac:dyDescent="0.25">
      <c r="A22055">
        <v>8248</v>
      </c>
      <c r="B22055" s="1">
        <f>DATE(2022,8,1) + TIME(0,0,0)</f>
        <v>44774</v>
      </c>
      <c r="C22055">
        <v>36.653083801000001</v>
      </c>
    </row>
    <row r="22056" spans="1:3" x14ac:dyDescent="0.25">
      <c r="A22056">
        <v>8279</v>
      </c>
      <c r="B22056" s="1">
        <f>DATE(2022,9,1) + TIME(0,0,0)</f>
        <v>44805</v>
      </c>
      <c r="C22056">
        <v>36.669940947999997</v>
      </c>
    </row>
    <row r="22057" spans="1:3" x14ac:dyDescent="0.25">
      <c r="A22057">
        <v>8309</v>
      </c>
      <c r="B22057" s="1">
        <f>DATE(2022,10,1) + TIME(0,0,0)</f>
        <v>44835</v>
      </c>
      <c r="C22057">
        <v>36.686195374</v>
      </c>
    </row>
    <row r="22058" spans="1:3" x14ac:dyDescent="0.25">
      <c r="A22058">
        <v>8340</v>
      </c>
      <c r="B22058" s="1">
        <f>DATE(2022,11,1) + TIME(0,0,0)</f>
        <v>44866</v>
      </c>
      <c r="C22058">
        <v>36.702938080000003</v>
      </c>
    </row>
    <row r="22059" spans="1:3" x14ac:dyDescent="0.25">
      <c r="A22059">
        <v>8370</v>
      </c>
      <c r="B22059" s="1">
        <f>DATE(2022,12,1) + TIME(0,0,0)</f>
        <v>44896</v>
      </c>
      <c r="C22059">
        <v>36.719089508000003</v>
      </c>
    </row>
    <row r="22060" spans="1:3" x14ac:dyDescent="0.25">
      <c r="A22060">
        <v>8401</v>
      </c>
      <c r="B22060" s="1">
        <f>DATE(2023,1,1) + TIME(0,0,0)</f>
        <v>44927</v>
      </c>
      <c r="C22060">
        <v>36.735721587999997</v>
      </c>
    </row>
    <row r="22061" spans="1:3" x14ac:dyDescent="0.25">
      <c r="A22061">
        <v>8432</v>
      </c>
      <c r="B22061" s="1">
        <f>DATE(2023,2,1) + TIME(0,0,0)</f>
        <v>44958</v>
      </c>
      <c r="C22061">
        <v>36.752296448000003</v>
      </c>
    </row>
    <row r="22062" spans="1:3" x14ac:dyDescent="0.25">
      <c r="A22062">
        <v>8460</v>
      </c>
      <c r="B22062" s="1">
        <f>DATE(2023,3,1) + TIME(0,0,0)</f>
        <v>44986</v>
      </c>
      <c r="C22062">
        <v>36.767219543000003</v>
      </c>
    </row>
    <row r="22063" spans="1:3" x14ac:dyDescent="0.25">
      <c r="A22063">
        <v>8491</v>
      </c>
      <c r="B22063" s="1">
        <f>DATE(2023,4,1) + TIME(0,0,0)</f>
        <v>45017</v>
      </c>
      <c r="C22063">
        <v>36.783691406000003</v>
      </c>
    </row>
    <row r="22064" spans="1:3" x14ac:dyDescent="0.25">
      <c r="A22064">
        <v>8521</v>
      </c>
      <c r="B22064" s="1">
        <f>DATE(2023,5,1) + TIME(0,0,0)</f>
        <v>45047</v>
      </c>
      <c r="C22064">
        <v>36.799579620000003</v>
      </c>
    </row>
    <row r="22065" spans="1:3" x14ac:dyDescent="0.25">
      <c r="A22065">
        <v>8552</v>
      </c>
      <c r="B22065" s="1">
        <f>DATE(2023,6,1) + TIME(0,0,0)</f>
        <v>45078</v>
      </c>
      <c r="C22065">
        <v>36.815948486000003</v>
      </c>
    </row>
    <row r="22066" spans="1:3" x14ac:dyDescent="0.25">
      <c r="A22066">
        <v>8582</v>
      </c>
      <c r="B22066" s="1">
        <f>DATE(2023,7,1) + TIME(0,0,0)</f>
        <v>45108</v>
      </c>
      <c r="C22066">
        <v>36.831726074000002</v>
      </c>
    </row>
    <row r="22067" spans="1:3" x14ac:dyDescent="0.25">
      <c r="A22067">
        <v>8613</v>
      </c>
      <c r="B22067" s="1">
        <f>DATE(2023,8,1) + TIME(0,0,0)</f>
        <v>45139</v>
      </c>
      <c r="C22067">
        <v>36.84797287</v>
      </c>
    </row>
    <row r="22068" spans="1:3" x14ac:dyDescent="0.25">
      <c r="A22068">
        <v>8644</v>
      </c>
      <c r="B22068" s="1">
        <f>DATE(2023,9,1) + TIME(0,0,0)</f>
        <v>45170</v>
      </c>
      <c r="C22068">
        <v>36.864158629999999</v>
      </c>
    </row>
    <row r="22069" spans="1:3" x14ac:dyDescent="0.25">
      <c r="A22069">
        <v>8674</v>
      </c>
      <c r="B22069" s="1">
        <f>DATE(2023,10,1) + TIME(0,0,0)</f>
        <v>45200</v>
      </c>
      <c r="C22069">
        <v>36.879768372000001</v>
      </c>
    </row>
    <row r="22070" spans="1:3" x14ac:dyDescent="0.25">
      <c r="A22070">
        <v>8705</v>
      </c>
      <c r="B22070" s="1">
        <f>DATE(2023,11,1) + TIME(0,0,0)</f>
        <v>45231</v>
      </c>
      <c r="C22070">
        <v>36.895839690999999</v>
      </c>
    </row>
    <row r="22071" spans="1:3" x14ac:dyDescent="0.25">
      <c r="A22071">
        <v>8735</v>
      </c>
      <c r="B22071" s="1">
        <f>DATE(2023,12,1) + TIME(0,0,0)</f>
        <v>45261</v>
      </c>
      <c r="C22071">
        <v>36.911334990999997</v>
      </c>
    </row>
    <row r="22072" spans="1:3" x14ac:dyDescent="0.25">
      <c r="A22072">
        <v>8766</v>
      </c>
      <c r="B22072" s="1">
        <f>DATE(2024,1,1) + TIME(0,0,0)</f>
        <v>45292</v>
      </c>
      <c r="C22072">
        <v>36.927295684999997</v>
      </c>
    </row>
    <row r="22073" spans="1:3" x14ac:dyDescent="0.25">
      <c r="A22073">
        <v>8797</v>
      </c>
      <c r="B22073" s="1">
        <f>DATE(2024,2,1) + TIME(0,0,0)</f>
        <v>45323</v>
      </c>
      <c r="C22073">
        <v>36.943195342999999</v>
      </c>
    </row>
    <row r="22074" spans="1:3" x14ac:dyDescent="0.25">
      <c r="A22074">
        <v>8826</v>
      </c>
      <c r="B22074" s="1">
        <f>DATE(2024,3,1) + TIME(0,0,0)</f>
        <v>45352</v>
      </c>
      <c r="C22074">
        <v>36.958019256999997</v>
      </c>
    </row>
    <row r="22075" spans="1:3" x14ac:dyDescent="0.25">
      <c r="A22075">
        <v>8857</v>
      </c>
      <c r="B22075" s="1">
        <f>DATE(2024,4,1) + TIME(0,0,0)</f>
        <v>45383</v>
      </c>
      <c r="C22075">
        <v>36.973815918</v>
      </c>
    </row>
    <row r="22076" spans="1:3" x14ac:dyDescent="0.25">
      <c r="A22076">
        <v>8887</v>
      </c>
      <c r="B22076" s="1">
        <f>DATE(2024,5,1) + TIME(0,0,0)</f>
        <v>45413</v>
      </c>
      <c r="C22076">
        <v>36.989051818999997</v>
      </c>
    </row>
    <row r="22077" spans="1:3" x14ac:dyDescent="0.25">
      <c r="A22077">
        <v>8918</v>
      </c>
      <c r="B22077" s="1">
        <f>DATE(2024,6,1) + TIME(0,0,0)</f>
        <v>45444</v>
      </c>
      <c r="C22077">
        <v>37.004737853999998</v>
      </c>
    </row>
    <row r="22078" spans="1:3" x14ac:dyDescent="0.25">
      <c r="A22078">
        <v>8948</v>
      </c>
      <c r="B22078" s="1">
        <f>DATE(2024,7,1) + TIME(0,0,0)</f>
        <v>45474</v>
      </c>
      <c r="C22078">
        <v>37.019863129000001</v>
      </c>
    </row>
    <row r="22079" spans="1:3" x14ac:dyDescent="0.25">
      <c r="A22079">
        <v>8979</v>
      </c>
      <c r="B22079" s="1">
        <f>DATE(2024,8,1) + TIME(0,0,0)</f>
        <v>45505</v>
      </c>
      <c r="C22079">
        <v>37.035430908000002</v>
      </c>
    </row>
    <row r="22080" spans="1:3" x14ac:dyDescent="0.25">
      <c r="A22080">
        <v>9010</v>
      </c>
      <c r="B22080" s="1">
        <f>DATE(2024,9,1) + TIME(0,0,0)</f>
        <v>45536</v>
      </c>
      <c r="C22080">
        <v>37.050941467000001</v>
      </c>
    </row>
    <row r="22081" spans="1:3" x14ac:dyDescent="0.25">
      <c r="A22081">
        <v>9040</v>
      </c>
      <c r="B22081" s="1">
        <f>DATE(2024,10,1) + TIME(0,0,0)</f>
        <v>45566</v>
      </c>
      <c r="C22081">
        <v>37.065898894999997</v>
      </c>
    </row>
    <row r="22082" spans="1:3" x14ac:dyDescent="0.25">
      <c r="A22082">
        <v>9071</v>
      </c>
      <c r="B22082" s="1">
        <f>DATE(2024,11,1) + TIME(0,0,0)</f>
        <v>45597</v>
      </c>
      <c r="C22082">
        <v>37.081295013000002</v>
      </c>
    </row>
    <row r="22083" spans="1:3" x14ac:dyDescent="0.25">
      <c r="A22083">
        <v>9101</v>
      </c>
      <c r="B22083" s="1">
        <f>DATE(2024,12,1) + TIME(0,0,0)</f>
        <v>45627</v>
      </c>
      <c r="C22083">
        <v>37.096138000000003</v>
      </c>
    </row>
    <row r="22084" spans="1:3" x14ac:dyDescent="0.25">
      <c r="A22084">
        <v>9132</v>
      </c>
      <c r="B22084" s="1">
        <f>DATE(2025,1,1) + TIME(0,0,0)</f>
        <v>45658</v>
      </c>
      <c r="C22084">
        <v>37.111427307</v>
      </c>
    </row>
    <row r="22085" spans="1:3" x14ac:dyDescent="0.25">
      <c r="A22085">
        <v>9163</v>
      </c>
      <c r="B22085" s="1">
        <f>DATE(2025,2,1) + TIME(0,0,0)</f>
        <v>45689</v>
      </c>
      <c r="C22085">
        <v>37.126663207999997</v>
      </c>
    </row>
    <row r="22086" spans="1:3" x14ac:dyDescent="0.25">
      <c r="A22086">
        <v>9191</v>
      </c>
      <c r="B22086" s="1">
        <f>DATE(2025,3,1) + TIME(0,0,0)</f>
        <v>45717</v>
      </c>
      <c r="C22086">
        <v>37.140377045000001</v>
      </c>
    </row>
    <row r="22087" spans="1:3" x14ac:dyDescent="0.25">
      <c r="A22087">
        <v>9222</v>
      </c>
      <c r="B22087" s="1">
        <f>DATE(2025,4,1) + TIME(0,0,0)</f>
        <v>45748</v>
      </c>
      <c r="C22087">
        <v>37.155509948999999</v>
      </c>
    </row>
    <row r="22088" spans="1:3" x14ac:dyDescent="0.25">
      <c r="A22088">
        <v>9252</v>
      </c>
      <c r="B22088" s="1">
        <f>DATE(2025,5,1) + TIME(0,0,0)</f>
        <v>45778</v>
      </c>
      <c r="C22088">
        <v>37.170093536000003</v>
      </c>
    </row>
    <row r="22089" spans="1:3" x14ac:dyDescent="0.25">
      <c r="A22089">
        <v>9283</v>
      </c>
      <c r="B22089" s="1">
        <f>DATE(2025,6,1) + TIME(0,0,0)</f>
        <v>45809</v>
      </c>
      <c r="C22089">
        <v>37.185104369999998</v>
      </c>
    </row>
    <row r="22090" spans="1:3" x14ac:dyDescent="0.25">
      <c r="A22090">
        <v>9313</v>
      </c>
      <c r="B22090" s="1">
        <f>DATE(2025,7,1) + TIME(0,0,0)</f>
        <v>45839</v>
      </c>
      <c r="C22090">
        <v>37.199577331999997</v>
      </c>
    </row>
    <row r="22091" spans="1:3" x14ac:dyDescent="0.25">
      <c r="A22091">
        <v>9344</v>
      </c>
      <c r="B22091" s="1">
        <f>DATE(2025,8,1) + TIME(0,0,0)</f>
        <v>45870</v>
      </c>
      <c r="C22091">
        <v>37.214481354</v>
      </c>
    </row>
    <row r="22092" spans="1:3" x14ac:dyDescent="0.25">
      <c r="A22092">
        <v>9375</v>
      </c>
      <c r="B22092" s="1">
        <f>DATE(2025,9,1) + TIME(0,0,0)</f>
        <v>45901</v>
      </c>
      <c r="C22092">
        <v>37.229339600000003</v>
      </c>
    </row>
    <row r="22093" spans="1:3" x14ac:dyDescent="0.25">
      <c r="A22093">
        <v>9405</v>
      </c>
      <c r="B22093" s="1">
        <f>DATE(2025,10,1) + TIME(0,0,0)</f>
        <v>45931</v>
      </c>
      <c r="C22093">
        <v>37.243663787999999</v>
      </c>
    </row>
    <row r="22094" spans="1:3" x14ac:dyDescent="0.25">
      <c r="A22094">
        <v>9436</v>
      </c>
      <c r="B22094" s="1">
        <f>DATE(2025,11,1) + TIME(0,0,0)</f>
        <v>45962</v>
      </c>
      <c r="C22094">
        <v>37.258415221999996</v>
      </c>
    </row>
    <row r="22095" spans="1:3" x14ac:dyDescent="0.25">
      <c r="A22095">
        <v>9466</v>
      </c>
      <c r="B22095" s="1">
        <f>DATE(2025,12,1) + TIME(0,0,0)</f>
        <v>45992</v>
      </c>
      <c r="C22095">
        <v>37.272640228</v>
      </c>
    </row>
    <row r="22096" spans="1:3" x14ac:dyDescent="0.25">
      <c r="A22096">
        <v>9497</v>
      </c>
      <c r="B22096" s="1">
        <f>DATE(2026,1,1) + TIME(0,0,0)</f>
        <v>46023</v>
      </c>
      <c r="C22096">
        <v>37.287284851000003</v>
      </c>
    </row>
    <row r="22097" spans="1:3" x14ac:dyDescent="0.25">
      <c r="A22097">
        <v>9528</v>
      </c>
      <c r="B22097" s="1">
        <f>DATE(2026,2,1) + TIME(0,0,0)</f>
        <v>46054</v>
      </c>
      <c r="C22097">
        <v>37.301879882999998</v>
      </c>
    </row>
    <row r="22098" spans="1:3" x14ac:dyDescent="0.25">
      <c r="A22098">
        <v>9556</v>
      </c>
      <c r="B22098" s="1">
        <f>DATE(2026,3,1) + TIME(0,0,0)</f>
        <v>46082</v>
      </c>
      <c r="C22098">
        <v>37.315013884999999</v>
      </c>
    </row>
    <row r="22099" spans="1:3" x14ac:dyDescent="0.25">
      <c r="A22099">
        <v>9587</v>
      </c>
      <c r="B22099" s="1">
        <f>DATE(2026,4,1) + TIME(0,0,0)</f>
        <v>46113</v>
      </c>
      <c r="C22099">
        <v>37.329509735000002</v>
      </c>
    </row>
    <row r="22100" spans="1:3" x14ac:dyDescent="0.25">
      <c r="A22100">
        <v>9617</v>
      </c>
      <c r="B22100" s="1">
        <f>DATE(2026,5,1) + TIME(0,0,0)</f>
        <v>46143</v>
      </c>
      <c r="C22100">
        <v>37.343479156000001</v>
      </c>
    </row>
    <row r="22101" spans="1:3" x14ac:dyDescent="0.25">
      <c r="A22101">
        <v>9648</v>
      </c>
      <c r="B22101" s="1">
        <f>DATE(2026,6,1) + TIME(0,0,0)</f>
        <v>46174</v>
      </c>
      <c r="C22101">
        <v>37.357868195000002</v>
      </c>
    </row>
    <row r="22102" spans="1:3" x14ac:dyDescent="0.25">
      <c r="A22102">
        <v>9678</v>
      </c>
      <c r="B22102" s="1">
        <f>DATE(2026,7,1) + TIME(0,0,0)</f>
        <v>46204</v>
      </c>
      <c r="C22102">
        <v>37.371746063000003</v>
      </c>
    </row>
    <row r="22103" spans="1:3" x14ac:dyDescent="0.25">
      <c r="A22103">
        <v>9709</v>
      </c>
      <c r="B22103" s="1">
        <f>DATE(2026,8,1) + TIME(0,0,0)</f>
        <v>46235</v>
      </c>
      <c r="C22103">
        <v>37.386035919000001</v>
      </c>
    </row>
    <row r="22104" spans="1:3" x14ac:dyDescent="0.25">
      <c r="A22104">
        <v>9740</v>
      </c>
      <c r="B22104" s="1">
        <f>DATE(2026,9,1) + TIME(0,0,0)</f>
        <v>46266</v>
      </c>
      <c r="C22104">
        <v>37.400279998999999</v>
      </c>
    </row>
    <row r="22105" spans="1:3" x14ac:dyDescent="0.25">
      <c r="A22105">
        <v>9770</v>
      </c>
      <c r="B22105" s="1">
        <f>DATE(2026,10,1) + TIME(0,0,0)</f>
        <v>46296</v>
      </c>
      <c r="C22105">
        <v>37.414012909</v>
      </c>
    </row>
    <row r="22106" spans="1:3" x14ac:dyDescent="0.25">
      <c r="A22106">
        <v>9801</v>
      </c>
      <c r="B22106" s="1">
        <f>DATE(2026,11,1) + TIME(0,0,0)</f>
        <v>46327</v>
      </c>
      <c r="C22106">
        <v>37.428157806000002</v>
      </c>
    </row>
    <row r="22107" spans="1:3" x14ac:dyDescent="0.25">
      <c r="A22107">
        <v>9831</v>
      </c>
      <c r="B22107" s="1">
        <f>DATE(2026,12,1) + TIME(0,0,0)</f>
        <v>46357</v>
      </c>
      <c r="C22107">
        <v>37.441799164000003</v>
      </c>
    </row>
    <row r="22108" spans="1:3" x14ac:dyDescent="0.25">
      <c r="A22108">
        <v>9862</v>
      </c>
      <c r="B22108" s="1">
        <f>DATE(2027,1,1) + TIME(0,0,0)</f>
        <v>46388</v>
      </c>
      <c r="C22108">
        <v>37.455844878999997</v>
      </c>
    </row>
    <row r="22109" spans="1:3" x14ac:dyDescent="0.25">
      <c r="A22109">
        <v>9893</v>
      </c>
      <c r="B22109" s="1">
        <f>DATE(2027,2,1) + TIME(0,0,0)</f>
        <v>46419</v>
      </c>
      <c r="C22109">
        <v>37.469844817999999</v>
      </c>
    </row>
    <row r="22110" spans="1:3" x14ac:dyDescent="0.25">
      <c r="A22110">
        <v>9921</v>
      </c>
      <c r="B22110" s="1">
        <f>DATE(2027,3,1) + TIME(0,0,0)</f>
        <v>46447</v>
      </c>
      <c r="C22110">
        <v>37.482448578000003</v>
      </c>
    </row>
    <row r="22111" spans="1:3" x14ac:dyDescent="0.25">
      <c r="A22111">
        <v>9952</v>
      </c>
      <c r="B22111" s="1">
        <f>DATE(2027,4,1) + TIME(0,0,0)</f>
        <v>46478</v>
      </c>
      <c r="C22111">
        <v>37.496356964</v>
      </c>
    </row>
    <row r="22112" spans="1:3" x14ac:dyDescent="0.25">
      <c r="A22112">
        <v>9982</v>
      </c>
      <c r="B22112" s="1">
        <f>DATE(2027,5,1) + TIME(0,0,0)</f>
        <v>46508</v>
      </c>
      <c r="C22112">
        <v>37.509777069000002</v>
      </c>
    </row>
    <row r="22113" spans="1:3" x14ac:dyDescent="0.25">
      <c r="A22113">
        <v>10013</v>
      </c>
      <c r="B22113" s="1">
        <f>DATE(2027,6,1) + TIME(0,0,0)</f>
        <v>46539</v>
      </c>
      <c r="C22113">
        <v>37.523593902999998</v>
      </c>
    </row>
    <row r="22114" spans="1:3" x14ac:dyDescent="0.25">
      <c r="A22114">
        <v>10043</v>
      </c>
      <c r="B22114" s="1">
        <f>DATE(2027,7,1) + TIME(0,0,0)</f>
        <v>46569</v>
      </c>
      <c r="C22114">
        <v>37.536926270000002</v>
      </c>
    </row>
    <row r="22115" spans="1:3" x14ac:dyDescent="0.25">
      <c r="A22115">
        <v>10074</v>
      </c>
      <c r="B22115" s="1">
        <f>DATE(2027,8,1) + TIME(0,0,0)</f>
        <v>46600</v>
      </c>
      <c r="C22115">
        <v>37.550659179999997</v>
      </c>
    </row>
    <row r="22116" spans="1:3" x14ac:dyDescent="0.25">
      <c r="A22116">
        <v>10105</v>
      </c>
      <c r="B22116" s="1">
        <f>DATE(2027,9,1) + TIME(0,0,0)</f>
        <v>46631</v>
      </c>
      <c r="C22116">
        <v>37.564346313000001</v>
      </c>
    </row>
    <row r="22117" spans="1:3" x14ac:dyDescent="0.25">
      <c r="A22117">
        <v>10135</v>
      </c>
      <c r="B22117" s="1">
        <f>DATE(2027,10,1) + TIME(0,0,0)</f>
        <v>46661</v>
      </c>
      <c r="C22117">
        <v>37.577548981</v>
      </c>
    </row>
    <row r="22118" spans="1:3" x14ac:dyDescent="0.25">
      <c r="A22118">
        <v>10166</v>
      </c>
      <c r="B22118" s="1">
        <f>DATE(2027,11,1) + TIME(0,0,0)</f>
        <v>46692</v>
      </c>
      <c r="C22118">
        <v>37.591148376</v>
      </c>
    </row>
    <row r="22119" spans="1:3" x14ac:dyDescent="0.25">
      <c r="A22119">
        <v>10196</v>
      </c>
      <c r="B22119" s="1">
        <f>DATE(2027,12,1) + TIME(0,0,0)</f>
        <v>46722</v>
      </c>
      <c r="C22119">
        <v>37.604270935000002</v>
      </c>
    </row>
    <row r="22120" spans="1:3" x14ac:dyDescent="0.25">
      <c r="A22120">
        <v>10227</v>
      </c>
      <c r="B22120" s="1">
        <f>DATE(2028,1,1) + TIME(0,0,0)</f>
        <v>46753</v>
      </c>
      <c r="C22120">
        <v>37.617786406999997</v>
      </c>
    </row>
    <row r="22121" spans="1:3" x14ac:dyDescent="0.25">
      <c r="A22121">
        <v>10258</v>
      </c>
      <c r="B22121" s="1">
        <f>DATE(2028,2,1) + TIME(0,0,0)</f>
        <v>46784</v>
      </c>
      <c r="C22121">
        <v>37.631256104000002</v>
      </c>
    </row>
    <row r="22122" spans="1:3" x14ac:dyDescent="0.25">
      <c r="A22122">
        <v>10287</v>
      </c>
      <c r="B22122" s="1">
        <f>DATE(2028,3,1) + TIME(0,0,0)</f>
        <v>46813</v>
      </c>
      <c r="C22122">
        <v>37.643821715999998</v>
      </c>
    </row>
    <row r="22123" spans="1:3" x14ac:dyDescent="0.25">
      <c r="A22123">
        <v>10318</v>
      </c>
      <c r="B22123" s="1">
        <f>DATE(2028,4,1) + TIME(0,0,0)</f>
        <v>46844</v>
      </c>
      <c r="C22123">
        <v>37.657211304</v>
      </c>
    </row>
    <row r="22124" spans="1:3" x14ac:dyDescent="0.25">
      <c r="A22124">
        <v>10348</v>
      </c>
      <c r="B22124" s="1">
        <f>DATE(2028,5,1) + TIME(0,0,0)</f>
        <v>46874</v>
      </c>
      <c r="C22124">
        <v>37.670131683000001</v>
      </c>
    </row>
    <row r="22125" spans="1:3" x14ac:dyDescent="0.25">
      <c r="A22125">
        <v>10379</v>
      </c>
      <c r="B22125" s="1">
        <f>DATE(2028,6,1) + TIME(0,0,0)</f>
        <v>46905</v>
      </c>
      <c r="C22125">
        <v>37.683437347000002</v>
      </c>
    </row>
    <row r="22126" spans="1:3" x14ac:dyDescent="0.25">
      <c r="A22126">
        <v>10409</v>
      </c>
      <c r="B22126" s="1">
        <f>DATE(2028,7,1) + TIME(0,0,0)</f>
        <v>46935</v>
      </c>
      <c r="C22126">
        <v>37.696273804</v>
      </c>
    </row>
    <row r="22127" spans="1:3" x14ac:dyDescent="0.25">
      <c r="A22127">
        <v>10440</v>
      </c>
      <c r="B22127" s="1">
        <f>DATE(2028,8,1) + TIME(0,0,0)</f>
        <v>46966</v>
      </c>
      <c r="C22127">
        <v>37.709499358999999</v>
      </c>
    </row>
    <row r="22128" spans="1:3" x14ac:dyDescent="0.25">
      <c r="A22128">
        <v>10471</v>
      </c>
      <c r="B22128" s="1">
        <f>DATE(2028,9,1) + TIME(0,0,0)</f>
        <v>46997</v>
      </c>
      <c r="C22128">
        <v>37.722682953000003</v>
      </c>
    </row>
    <row r="22129" spans="1:3" x14ac:dyDescent="0.25">
      <c r="A22129">
        <v>10501</v>
      </c>
      <c r="B22129" s="1">
        <f>DATE(2028,10,1) + TIME(0,0,0)</f>
        <v>47027</v>
      </c>
      <c r="C22129">
        <v>37.735404967999997</v>
      </c>
    </row>
    <row r="22130" spans="1:3" x14ac:dyDescent="0.25">
      <c r="A22130">
        <v>10532</v>
      </c>
      <c r="B22130" s="1">
        <f>DATE(2028,11,1) + TIME(0,0,0)</f>
        <v>47058</v>
      </c>
      <c r="C22130">
        <v>37.748508452999999</v>
      </c>
    </row>
    <row r="22131" spans="1:3" x14ac:dyDescent="0.25">
      <c r="A22131">
        <v>10562</v>
      </c>
      <c r="B22131" s="1">
        <f>DATE(2028,12,1) + TIME(0,0,0)</f>
        <v>47088</v>
      </c>
      <c r="C22131">
        <v>37.761150360000002</v>
      </c>
    </row>
    <row r="22132" spans="1:3" x14ac:dyDescent="0.25">
      <c r="A22132">
        <v>10593</v>
      </c>
      <c r="B22132" s="1">
        <f>DATE(2029,1,1) + TIME(0,0,0)</f>
        <v>47119</v>
      </c>
      <c r="C22132">
        <v>37.774173736999998</v>
      </c>
    </row>
    <row r="22133" spans="1:3" x14ac:dyDescent="0.25">
      <c r="A22133">
        <v>10624</v>
      </c>
      <c r="B22133" s="1">
        <f>DATE(2029,2,1) + TIME(0,0,0)</f>
        <v>47150</v>
      </c>
      <c r="C22133">
        <v>37.787158966</v>
      </c>
    </row>
    <row r="22134" spans="1:3" x14ac:dyDescent="0.25">
      <c r="A22134">
        <v>10652</v>
      </c>
      <c r="B22134" s="1">
        <f>DATE(2029,3,1) + TIME(0,0,0)</f>
        <v>47178</v>
      </c>
      <c r="C22134">
        <v>37.798851012999997</v>
      </c>
    </row>
    <row r="22135" spans="1:3" x14ac:dyDescent="0.25">
      <c r="A22135">
        <v>10683</v>
      </c>
      <c r="B22135" s="1">
        <f>DATE(2029,4,1) + TIME(0,0,0)</f>
        <v>47209</v>
      </c>
      <c r="C22135">
        <v>37.811759948999999</v>
      </c>
    </row>
    <row r="22136" spans="1:3" x14ac:dyDescent="0.25">
      <c r="A22136">
        <v>10713</v>
      </c>
      <c r="B22136" s="1">
        <f>DATE(2029,5,1) + TIME(0,0,0)</f>
        <v>47239</v>
      </c>
      <c r="C22136">
        <v>37.824214935000001</v>
      </c>
    </row>
    <row r="22137" spans="1:3" x14ac:dyDescent="0.25">
      <c r="A22137">
        <v>10744</v>
      </c>
      <c r="B22137" s="1">
        <f>DATE(2029,6,1) + TIME(0,0,0)</f>
        <v>47270</v>
      </c>
      <c r="C22137">
        <v>37.837043762</v>
      </c>
    </row>
    <row r="22138" spans="1:3" x14ac:dyDescent="0.25">
      <c r="A22138">
        <v>10774</v>
      </c>
      <c r="B22138" s="1">
        <f>DATE(2029,7,1) + TIME(0,0,0)</f>
        <v>47300</v>
      </c>
      <c r="C22138">
        <v>37.849426270000002</v>
      </c>
    </row>
    <row r="22139" spans="1:3" x14ac:dyDescent="0.25">
      <c r="A22139">
        <v>10805</v>
      </c>
      <c r="B22139" s="1">
        <f>DATE(2029,8,1) + TIME(0,0,0)</f>
        <v>47331</v>
      </c>
      <c r="C22139">
        <v>37.862178802000003</v>
      </c>
    </row>
    <row r="22140" spans="1:3" x14ac:dyDescent="0.25">
      <c r="A22140">
        <v>10836</v>
      </c>
      <c r="B22140" s="1">
        <f>DATE(2029,9,1) + TIME(0,0,0)</f>
        <v>47362</v>
      </c>
      <c r="C22140">
        <v>37.874889373999999</v>
      </c>
    </row>
    <row r="22141" spans="1:3" x14ac:dyDescent="0.25">
      <c r="A22141">
        <v>10866</v>
      </c>
      <c r="B22141" s="1">
        <f>DATE(2029,10,1) + TIME(0,0,0)</f>
        <v>47392</v>
      </c>
      <c r="C22141">
        <v>37.887149811</v>
      </c>
    </row>
    <row r="22142" spans="1:3" x14ac:dyDescent="0.25">
      <c r="A22142">
        <v>10897</v>
      </c>
      <c r="B22142" s="1">
        <f>DATE(2029,11,1) + TIME(0,0,0)</f>
        <v>47423</v>
      </c>
      <c r="C22142">
        <v>37.899784087999997</v>
      </c>
    </row>
    <row r="22143" spans="1:3" x14ac:dyDescent="0.25">
      <c r="A22143">
        <v>10927</v>
      </c>
      <c r="B22143" s="1">
        <f>DATE(2029,12,1) + TIME(0,0,0)</f>
        <v>47453</v>
      </c>
      <c r="C22143">
        <v>37.911968231000003</v>
      </c>
    </row>
    <row r="22144" spans="1:3" x14ac:dyDescent="0.25">
      <c r="A22144">
        <v>10958</v>
      </c>
      <c r="B22144" s="1">
        <f>DATE(2030,1,1) + TIME(0,0,0)</f>
        <v>47484</v>
      </c>
      <c r="C22144">
        <v>37.924526215</v>
      </c>
    </row>
    <row r="22145" spans="1:3" x14ac:dyDescent="0.25">
      <c r="A22145">
        <v>10989</v>
      </c>
      <c r="B22145" s="1">
        <f>DATE(2030,2,1) + TIME(0,0,0)</f>
        <v>47515</v>
      </c>
      <c r="C22145">
        <v>37.937042236000003</v>
      </c>
    </row>
    <row r="22146" spans="1:3" x14ac:dyDescent="0.25">
      <c r="A22146">
        <v>11017</v>
      </c>
      <c r="B22146" s="1">
        <f>DATE(2030,3,1) + TIME(0,0,0)</f>
        <v>47543</v>
      </c>
      <c r="C22146">
        <v>37.948314666999998</v>
      </c>
    </row>
    <row r="22147" spans="1:3" x14ac:dyDescent="0.25">
      <c r="A22147">
        <v>11048</v>
      </c>
      <c r="B22147" s="1">
        <f>DATE(2030,4,1) + TIME(0,0,0)</f>
        <v>47574</v>
      </c>
      <c r="C22147">
        <v>37.960762023999997</v>
      </c>
    </row>
    <row r="22148" spans="1:3" x14ac:dyDescent="0.25">
      <c r="A22148">
        <v>11078</v>
      </c>
      <c r="B22148" s="1">
        <f>DATE(2030,5,1) + TIME(0,0,0)</f>
        <v>47604</v>
      </c>
      <c r="C22148">
        <v>37.972770691000001</v>
      </c>
    </row>
    <row r="22149" spans="1:3" x14ac:dyDescent="0.25">
      <c r="A22149">
        <v>11109</v>
      </c>
      <c r="B22149" s="1">
        <f>DATE(2030,6,1) + TIME(0,0,0)</f>
        <v>47635</v>
      </c>
      <c r="C22149">
        <v>37.985141753999997</v>
      </c>
    </row>
    <row r="22150" spans="1:3" x14ac:dyDescent="0.25">
      <c r="A22150">
        <v>11139</v>
      </c>
      <c r="B22150" s="1">
        <f>DATE(2030,7,1) + TIME(0,0,0)</f>
        <v>47665</v>
      </c>
      <c r="C22150">
        <v>37.997085571</v>
      </c>
    </row>
    <row r="22151" spans="1:3" x14ac:dyDescent="0.25">
      <c r="A22151">
        <v>11170</v>
      </c>
      <c r="B22151" s="1">
        <f>DATE(2030,8,1) + TIME(0,0,0)</f>
        <v>47696</v>
      </c>
      <c r="C22151">
        <v>38.009387969999999</v>
      </c>
    </row>
    <row r="22152" spans="1:3" x14ac:dyDescent="0.25">
      <c r="A22152">
        <v>11201</v>
      </c>
      <c r="B22152" s="1">
        <f>DATE(2030,9,1) + TIME(0,0,0)</f>
        <v>47727</v>
      </c>
      <c r="C22152">
        <v>38.021652222</v>
      </c>
    </row>
    <row r="22153" spans="1:3" x14ac:dyDescent="0.25">
      <c r="A22153">
        <v>11231</v>
      </c>
      <c r="B22153" s="1">
        <f>DATE(2030,10,1) + TIME(0,0,0)</f>
        <v>47757</v>
      </c>
      <c r="C22153">
        <v>38.033493042000003</v>
      </c>
    </row>
    <row r="22154" spans="1:3" x14ac:dyDescent="0.25">
      <c r="A22154">
        <v>11262</v>
      </c>
      <c r="B22154" s="1">
        <f>DATE(2030,11,1) + TIME(0,0,0)</f>
        <v>47788</v>
      </c>
      <c r="C22154">
        <v>38.045688628999997</v>
      </c>
    </row>
    <row r="22155" spans="1:3" x14ac:dyDescent="0.25">
      <c r="A22155">
        <v>11292</v>
      </c>
      <c r="B22155" s="1">
        <f>DATE(2030,12,1) + TIME(0,0,0)</f>
        <v>47818</v>
      </c>
      <c r="C22155">
        <v>38.057460785000004</v>
      </c>
    </row>
    <row r="22156" spans="1:3" x14ac:dyDescent="0.25">
      <c r="A22156">
        <v>11323</v>
      </c>
      <c r="B22156" s="1">
        <f>DATE(2031,1,1) + TIME(0,0,0)</f>
        <v>47849</v>
      </c>
      <c r="C22156">
        <v>38.069587708</v>
      </c>
    </row>
    <row r="22157" spans="1:3" x14ac:dyDescent="0.25">
      <c r="A22157">
        <v>11354</v>
      </c>
      <c r="B22157" s="1">
        <f>DATE(2031,2,1) + TIME(0,0,0)</f>
        <v>47880</v>
      </c>
      <c r="C22157">
        <v>38.081684113000001</v>
      </c>
    </row>
    <row r="22158" spans="1:3" x14ac:dyDescent="0.25">
      <c r="A22158">
        <v>11382</v>
      </c>
      <c r="B22158" s="1">
        <f>DATE(2031,3,1) + TIME(0,0,0)</f>
        <v>47908</v>
      </c>
      <c r="C22158">
        <v>38.092578887999998</v>
      </c>
    </row>
    <row r="22159" spans="1:3" x14ac:dyDescent="0.25">
      <c r="A22159">
        <v>11413</v>
      </c>
      <c r="B22159" s="1">
        <f>DATE(2031,4,1) + TIME(0,0,0)</f>
        <v>47939</v>
      </c>
      <c r="C22159">
        <v>38.104602814000003</v>
      </c>
    </row>
    <row r="22160" spans="1:3" x14ac:dyDescent="0.25">
      <c r="A22160">
        <v>11443</v>
      </c>
      <c r="B22160" s="1">
        <f>DATE(2031,5,1) + TIME(0,0,0)</f>
        <v>47969</v>
      </c>
      <c r="C22160">
        <v>38.116210938000002</v>
      </c>
    </row>
    <row r="22161" spans="1:3" x14ac:dyDescent="0.25">
      <c r="A22161">
        <v>11474</v>
      </c>
      <c r="B22161" s="1">
        <f>DATE(2031,6,1) + TIME(0,0,0)</f>
        <v>48000</v>
      </c>
      <c r="C22161">
        <v>38.128170013000002</v>
      </c>
    </row>
    <row r="22162" spans="1:3" x14ac:dyDescent="0.25">
      <c r="A22162">
        <v>11504</v>
      </c>
      <c r="B22162" s="1">
        <f>DATE(2031,7,1) + TIME(0,0,0)</f>
        <v>48030</v>
      </c>
      <c r="C22162">
        <v>38.139713286999999</v>
      </c>
    </row>
    <row r="22163" spans="1:3" x14ac:dyDescent="0.25">
      <c r="A22163">
        <v>11535</v>
      </c>
      <c r="B22163" s="1">
        <f>DATE(2031,8,1) + TIME(0,0,0)</f>
        <v>48061</v>
      </c>
      <c r="C22163">
        <v>38.151603698999999</v>
      </c>
    </row>
    <row r="22164" spans="1:3" x14ac:dyDescent="0.25">
      <c r="A22164">
        <v>11566</v>
      </c>
      <c r="B22164" s="1">
        <f>DATE(2031,9,1) + TIME(0,0,0)</f>
        <v>48092</v>
      </c>
      <c r="C22164">
        <v>38.163463593000003</v>
      </c>
    </row>
    <row r="22165" spans="1:3" x14ac:dyDescent="0.25">
      <c r="A22165">
        <v>11596</v>
      </c>
      <c r="B22165" s="1">
        <f>DATE(2031,10,1) + TIME(0,0,0)</f>
        <v>48122</v>
      </c>
      <c r="C22165">
        <v>38.174903870000001</v>
      </c>
    </row>
    <row r="22166" spans="1:3" x14ac:dyDescent="0.25">
      <c r="A22166">
        <v>11627</v>
      </c>
      <c r="B22166" s="1">
        <f>DATE(2031,11,1) + TIME(0,0,0)</f>
        <v>48153</v>
      </c>
      <c r="C22166">
        <v>38.186698913999997</v>
      </c>
    </row>
    <row r="22167" spans="1:3" x14ac:dyDescent="0.25">
      <c r="A22167">
        <v>11657</v>
      </c>
      <c r="B22167" s="1">
        <f>DATE(2031,12,1) + TIME(0,0,0)</f>
        <v>48183</v>
      </c>
      <c r="C22167">
        <v>38.198078156000001</v>
      </c>
    </row>
    <row r="22168" spans="1:3" x14ac:dyDescent="0.25">
      <c r="A22168">
        <v>11688</v>
      </c>
      <c r="B22168" s="1">
        <f>DATE(2032,1,1) + TIME(0,0,0)</f>
        <v>48214</v>
      </c>
      <c r="C22168">
        <v>38.209800719999997</v>
      </c>
    </row>
    <row r="22169" spans="1:3" x14ac:dyDescent="0.25">
      <c r="A22169">
        <v>11719</v>
      </c>
      <c r="B22169" s="1">
        <f>DATE(2032,2,1) + TIME(0,0,0)</f>
        <v>48245</v>
      </c>
      <c r="C22169">
        <v>38.221492767000001</v>
      </c>
    </row>
    <row r="22170" spans="1:3" x14ac:dyDescent="0.25">
      <c r="A22170">
        <v>11748</v>
      </c>
      <c r="B22170" s="1">
        <f>DATE(2032,3,1) + TIME(0,0,0)</f>
        <v>48274</v>
      </c>
      <c r="C22170">
        <v>38.232402802000003</v>
      </c>
    </row>
    <row r="22171" spans="1:3" x14ac:dyDescent="0.25">
      <c r="A22171">
        <v>11779</v>
      </c>
      <c r="B22171" s="1">
        <f>DATE(2032,4,1) + TIME(0,0,0)</f>
        <v>48305</v>
      </c>
      <c r="C22171">
        <v>38.244029998999999</v>
      </c>
    </row>
    <row r="22172" spans="1:3" x14ac:dyDescent="0.25">
      <c r="A22172">
        <v>11809</v>
      </c>
      <c r="B22172" s="1">
        <f>DATE(2032,5,1) + TIME(0,0,0)</f>
        <v>48335</v>
      </c>
      <c r="C22172">
        <v>38.255249022999998</v>
      </c>
    </row>
    <row r="22173" spans="1:3" x14ac:dyDescent="0.25">
      <c r="A22173">
        <v>11840</v>
      </c>
      <c r="B22173" s="1">
        <f>DATE(2032,6,1) + TIME(0,0,0)</f>
        <v>48366</v>
      </c>
      <c r="C22173">
        <v>38.266811371000003</v>
      </c>
    </row>
    <row r="22174" spans="1:3" x14ac:dyDescent="0.25">
      <c r="A22174">
        <v>11870</v>
      </c>
      <c r="B22174" s="1">
        <f>DATE(2032,7,1) + TIME(0,0,0)</f>
        <v>48396</v>
      </c>
      <c r="C22174">
        <v>38.277973175</v>
      </c>
    </row>
    <row r="22175" spans="1:3" x14ac:dyDescent="0.25">
      <c r="A22175">
        <v>11901</v>
      </c>
      <c r="B22175" s="1">
        <f>DATE(2032,8,1) + TIME(0,0,0)</f>
        <v>48427</v>
      </c>
      <c r="C22175">
        <v>38.289470672999997</v>
      </c>
    </row>
    <row r="22176" spans="1:3" x14ac:dyDescent="0.25">
      <c r="A22176">
        <v>11932</v>
      </c>
      <c r="B22176" s="1">
        <f>DATE(2032,9,1) + TIME(0,0,0)</f>
        <v>48458</v>
      </c>
      <c r="C22176">
        <v>38.300933837999999</v>
      </c>
    </row>
    <row r="22177" spans="1:3" x14ac:dyDescent="0.25">
      <c r="A22177">
        <v>11962</v>
      </c>
      <c r="B22177" s="1">
        <f>DATE(2032,10,1) + TIME(0,0,0)</f>
        <v>48488</v>
      </c>
      <c r="C22177">
        <v>38.311992644999997</v>
      </c>
    </row>
    <row r="22178" spans="1:3" x14ac:dyDescent="0.25">
      <c r="A22178">
        <v>11993</v>
      </c>
      <c r="B22178" s="1">
        <f>DATE(2032,11,1) + TIME(0,0,0)</f>
        <v>48519</v>
      </c>
      <c r="C22178">
        <v>38.323387146000002</v>
      </c>
    </row>
    <row r="22179" spans="1:3" x14ac:dyDescent="0.25">
      <c r="A22179">
        <v>12023</v>
      </c>
      <c r="B22179" s="1">
        <f>DATE(2032,12,1) + TIME(0,0,0)</f>
        <v>48549</v>
      </c>
      <c r="C22179">
        <v>38.334381104000002</v>
      </c>
    </row>
    <row r="22180" spans="1:3" x14ac:dyDescent="0.25">
      <c r="A22180">
        <v>12054</v>
      </c>
      <c r="B22180" s="1">
        <f>DATE(2033,1,1) + TIME(0,0,0)</f>
        <v>48580</v>
      </c>
      <c r="C22180">
        <v>38.345710754000002</v>
      </c>
    </row>
    <row r="22181" spans="1:3" x14ac:dyDescent="0.25">
      <c r="A22181">
        <v>12085</v>
      </c>
      <c r="B22181" s="1">
        <f>DATE(2033,2,1) + TIME(0,0,0)</f>
        <v>48611</v>
      </c>
      <c r="C22181">
        <v>38.357006073000001</v>
      </c>
    </row>
    <row r="22182" spans="1:3" x14ac:dyDescent="0.25">
      <c r="A22182">
        <v>12113</v>
      </c>
      <c r="B22182" s="1">
        <f>DATE(2033,3,1) + TIME(0,0,0)</f>
        <v>48639</v>
      </c>
      <c r="C22182">
        <v>38.367179870999998</v>
      </c>
    </row>
    <row r="22183" spans="1:3" x14ac:dyDescent="0.25">
      <c r="A22183">
        <v>12144</v>
      </c>
      <c r="B22183" s="1">
        <f>DATE(2033,4,1) + TIME(0,0,0)</f>
        <v>48670</v>
      </c>
      <c r="C22183">
        <v>38.378417968999997</v>
      </c>
    </row>
    <row r="22184" spans="1:3" x14ac:dyDescent="0.25">
      <c r="A22184">
        <v>12174</v>
      </c>
      <c r="B22184" s="1">
        <f>DATE(2033,5,1) + TIME(0,0,0)</f>
        <v>48700</v>
      </c>
      <c r="C22184">
        <v>38.389259338000002</v>
      </c>
    </row>
    <row r="22185" spans="1:3" x14ac:dyDescent="0.25">
      <c r="A22185">
        <v>12205</v>
      </c>
      <c r="B22185" s="1">
        <f>DATE(2033,6,1) + TIME(0,0,0)</f>
        <v>48731</v>
      </c>
      <c r="C22185">
        <v>38.400432586999997</v>
      </c>
    </row>
    <row r="22186" spans="1:3" x14ac:dyDescent="0.25">
      <c r="A22186">
        <v>12235</v>
      </c>
      <c r="B22186" s="1">
        <f>DATE(2033,7,1) + TIME(0,0,0)</f>
        <v>48761</v>
      </c>
      <c r="C22186">
        <v>38.411216736</v>
      </c>
    </row>
    <row r="22187" spans="1:3" x14ac:dyDescent="0.25">
      <c r="A22187">
        <v>12266</v>
      </c>
      <c r="B22187" s="1">
        <f>DATE(2033,8,1) + TIME(0,0,0)</f>
        <v>48792</v>
      </c>
      <c r="C22187">
        <v>38.422328948999997</v>
      </c>
    </row>
    <row r="22188" spans="1:3" x14ac:dyDescent="0.25">
      <c r="A22188">
        <v>12297</v>
      </c>
      <c r="B22188" s="1">
        <f>DATE(2033,9,1) + TIME(0,0,0)</f>
        <v>48823</v>
      </c>
      <c r="C22188">
        <v>38.433410645000002</v>
      </c>
    </row>
    <row r="22189" spans="1:3" x14ac:dyDescent="0.25">
      <c r="A22189">
        <v>12327</v>
      </c>
      <c r="B22189" s="1">
        <f>DATE(2033,10,1) + TIME(0,0,0)</f>
        <v>48853</v>
      </c>
      <c r="C22189">
        <v>38.444107056</v>
      </c>
    </row>
    <row r="22190" spans="1:3" x14ac:dyDescent="0.25">
      <c r="A22190">
        <v>12358</v>
      </c>
      <c r="B22190" s="1">
        <f>DATE(2033,11,1) + TIME(0,0,0)</f>
        <v>48884</v>
      </c>
      <c r="C22190">
        <v>38.455127716</v>
      </c>
    </row>
    <row r="22191" spans="1:3" x14ac:dyDescent="0.25">
      <c r="A22191">
        <v>12388</v>
      </c>
      <c r="B22191" s="1">
        <f>DATE(2033,12,1) + TIME(0,0,0)</f>
        <v>48914</v>
      </c>
      <c r="C22191">
        <v>38.465763092000003</v>
      </c>
    </row>
    <row r="22192" spans="1:3" x14ac:dyDescent="0.25">
      <c r="A22192">
        <v>12419</v>
      </c>
      <c r="B22192" s="1">
        <f>DATE(2034,1,1) + TIME(0,0,0)</f>
        <v>48945</v>
      </c>
      <c r="C22192">
        <v>38.476726532000001</v>
      </c>
    </row>
    <row r="22193" spans="1:3" x14ac:dyDescent="0.25">
      <c r="A22193">
        <v>12450</v>
      </c>
      <c r="B22193" s="1">
        <f>DATE(2034,2,1) + TIME(0,0,0)</f>
        <v>48976</v>
      </c>
      <c r="C22193">
        <v>38.487659454000003</v>
      </c>
    </row>
    <row r="22194" spans="1:3" x14ac:dyDescent="0.25">
      <c r="A22194">
        <v>12478</v>
      </c>
      <c r="B22194" s="1">
        <f>DATE(2034,3,1) + TIME(0,0,0)</f>
        <v>49004</v>
      </c>
      <c r="C22194">
        <v>38.497505187999998</v>
      </c>
    </row>
    <row r="22195" spans="1:3" x14ac:dyDescent="0.25">
      <c r="A22195">
        <v>12509</v>
      </c>
      <c r="B22195" s="1">
        <f>DATE(2034,4,1) + TIME(0,0,0)</f>
        <v>49035</v>
      </c>
      <c r="C22195">
        <v>38.508377074999999</v>
      </c>
    </row>
    <row r="22196" spans="1:3" x14ac:dyDescent="0.25">
      <c r="A22196">
        <v>12539</v>
      </c>
      <c r="B22196" s="1">
        <f>DATE(2034,5,1) + TIME(0,0,0)</f>
        <v>49065</v>
      </c>
      <c r="C22196">
        <v>38.518875121999997</v>
      </c>
    </row>
    <row r="22197" spans="1:3" x14ac:dyDescent="0.25">
      <c r="A22197">
        <v>12570</v>
      </c>
      <c r="B22197" s="1">
        <f>DATE(2034,6,1) + TIME(0,0,0)</f>
        <v>49096</v>
      </c>
      <c r="C22197">
        <v>38.529689789000003</v>
      </c>
    </row>
    <row r="22198" spans="1:3" x14ac:dyDescent="0.25">
      <c r="A22198">
        <v>12600</v>
      </c>
      <c r="B22198" s="1">
        <f>DATE(2034,7,1) + TIME(0,0,0)</f>
        <v>49126</v>
      </c>
      <c r="C22198">
        <v>38.540126801</v>
      </c>
    </row>
    <row r="22199" spans="1:3" x14ac:dyDescent="0.25">
      <c r="A22199">
        <v>12631</v>
      </c>
      <c r="B22199" s="1">
        <f>DATE(2034,8,1) + TIME(0,0,0)</f>
        <v>49157</v>
      </c>
      <c r="C22199">
        <v>38.550884246999999</v>
      </c>
    </row>
    <row r="22200" spans="1:3" x14ac:dyDescent="0.25">
      <c r="A22200">
        <v>12662</v>
      </c>
      <c r="B22200" s="1">
        <f>DATE(2034,9,1) + TIME(0,0,0)</f>
        <v>49188</v>
      </c>
      <c r="C22200">
        <v>38.561611176</v>
      </c>
    </row>
    <row r="22201" spans="1:3" x14ac:dyDescent="0.25">
      <c r="A22201">
        <v>12692</v>
      </c>
      <c r="B22201" s="1">
        <f>DATE(2034,10,1) + TIME(0,0,0)</f>
        <v>49218</v>
      </c>
      <c r="C22201">
        <v>38.571964264000002</v>
      </c>
    </row>
    <row r="22202" spans="1:3" x14ac:dyDescent="0.25">
      <c r="A22202">
        <v>12723</v>
      </c>
      <c r="B22202" s="1">
        <f>DATE(2034,11,1) + TIME(0,0,0)</f>
        <v>49249</v>
      </c>
      <c r="C22202">
        <v>38.582630156999997</v>
      </c>
    </row>
    <row r="22203" spans="1:3" x14ac:dyDescent="0.25">
      <c r="A22203">
        <v>12753</v>
      </c>
      <c r="B22203" s="1">
        <f>DATE(2034,12,1) + TIME(0,0,0)</f>
        <v>49279</v>
      </c>
      <c r="C22203">
        <v>38.592929839999996</v>
      </c>
    </row>
    <row r="22204" spans="1:3" x14ac:dyDescent="0.25">
      <c r="A22204">
        <v>12784</v>
      </c>
      <c r="B22204" s="1">
        <f>DATE(2035,1,1) + TIME(0,0,0)</f>
        <v>49310</v>
      </c>
      <c r="C22204">
        <v>38.603538512999997</v>
      </c>
    </row>
    <row r="22205" spans="1:3" x14ac:dyDescent="0.25">
      <c r="A22205">
        <v>12815</v>
      </c>
      <c r="B22205" s="1">
        <f>DATE(2035,2,1) + TIME(0,0,0)</f>
        <v>49341</v>
      </c>
      <c r="C22205">
        <v>38.614120483000001</v>
      </c>
    </row>
    <row r="22206" spans="1:3" x14ac:dyDescent="0.25">
      <c r="A22206">
        <v>12843</v>
      </c>
      <c r="B22206" s="1">
        <f>DATE(2035,3,1) + TIME(0,0,0)</f>
        <v>49369</v>
      </c>
      <c r="C22206">
        <v>38.623653412000003</v>
      </c>
    </row>
    <row r="22207" spans="1:3" x14ac:dyDescent="0.25">
      <c r="A22207">
        <v>12874</v>
      </c>
      <c r="B22207" s="1">
        <f>DATE(2035,4,1) + TIME(0,0,0)</f>
        <v>49400</v>
      </c>
      <c r="C22207">
        <v>38.634178161999998</v>
      </c>
    </row>
    <row r="22208" spans="1:3" x14ac:dyDescent="0.25">
      <c r="A22208">
        <v>12904</v>
      </c>
      <c r="B22208" s="1">
        <f>DATE(2035,5,1) + TIME(0,0,0)</f>
        <v>49430</v>
      </c>
      <c r="C22208">
        <v>38.644336699999997</v>
      </c>
    </row>
    <row r="22209" spans="1:3" x14ac:dyDescent="0.25">
      <c r="A22209">
        <v>12935</v>
      </c>
      <c r="B22209" s="1">
        <f>DATE(2035,6,1) + TIME(0,0,0)</f>
        <v>49461</v>
      </c>
      <c r="C22209">
        <v>38.654804230000003</v>
      </c>
    </row>
    <row r="22210" spans="1:3" x14ac:dyDescent="0.25">
      <c r="A22210">
        <v>12965</v>
      </c>
      <c r="B22210" s="1">
        <f>DATE(2035,7,1) + TIME(0,0,0)</f>
        <v>49491</v>
      </c>
      <c r="C22210">
        <v>38.664905548</v>
      </c>
    </row>
    <row r="22211" spans="1:3" x14ac:dyDescent="0.25">
      <c r="A22211">
        <v>12996</v>
      </c>
      <c r="B22211" s="1">
        <f>DATE(2035,8,1) + TIME(0,0,0)</f>
        <v>49522</v>
      </c>
      <c r="C22211">
        <v>38.675315857000001</v>
      </c>
    </row>
    <row r="22212" spans="1:3" x14ac:dyDescent="0.25">
      <c r="A22212">
        <v>13027</v>
      </c>
      <c r="B22212" s="1">
        <f>DATE(2035,9,1) + TIME(0,0,0)</f>
        <v>49553</v>
      </c>
      <c r="C22212">
        <v>38.685695647999999</v>
      </c>
    </row>
    <row r="22213" spans="1:3" x14ac:dyDescent="0.25">
      <c r="A22213">
        <v>13057</v>
      </c>
      <c r="B22213" s="1">
        <f>DATE(2035,10,1) + TIME(0,0,0)</f>
        <v>49583</v>
      </c>
      <c r="C22213">
        <v>38.695713042999998</v>
      </c>
    </row>
    <row r="22214" spans="1:3" x14ac:dyDescent="0.25">
      <c r="A22214">
        <v>13088</v>
      </c>
      <c r="B22214" s="1">
        <f>DATE(2035,11,1) + TIME(0,0,0)</f>
        <v>49614</v>
      </c>
      <c r="C22214">
        <v>38.706035614000001</v>
      </c>
    </row>
    <row r="22215" spans="1:3" x14ac:dyDescent="0.25">
      <c r="A22215">
        <v>13118</v>
      </c>
      <c r="B22215" s="1">
        <f>DATE(2035,12,1) + TIME(0,0,0)</f>
        <v>49644</v>
      </c>
      <c r="C22215">
        <v>38.715999603</v>
      </c>
    </row>
    <row r="22216" spans="1:3" x14ac:dyDescent="0.25">
      <c r="A22216">
        <v>13149</v>
      </c>
      <c r="B22216" s="1">
        <f>DATE(2036,1,1) + TIME(0,0,0)</f>
        <v>49675</v>
      </c>
      <c r="C22216">
        <v>38.726264954000001</v>
      </c>
    </row>
    <row r="22217" spans="1:3" x14ac:dyDescent="0.25">
      <c r="A22217">
        <v>13180</v>
      </c>
      <c r="B22217" s="1">
        <f>DATE(2036,2,1) + TIME(0,0,0)</f>
        <v>49706</v>
      </c>
      <c r="C22217">
        <v>38.736503601000003</v>
      </c>
    </row>
    <row r="22218" spans="1:3" x14ac:dyDescent="0.25">
      <c r="A22218">
        <v>13209</v>
      </c>
      <c r="B22218" s="1">
        <f>DATE(2036,3,1) + TIME(0,0,0)</f>
        <v>49735</v>
      </c>
      <c r="C22218">
        <v>38.746055603000002</v>
      </c>
    </row>
    <row r="22219" spans="1:3" x14ac:dyDescent="0.25">
      <c r="A22219">
        <v>13240</v>
      </c>
      <c r="B22219" s="1">
        <f>DATE(2036,4,1) + TIME(0,0,0)</f>
        <v>49766</v>
      </c>
      <c r="C22219">
        <v>38.756240845000001</v>
      </c>
    </row>
    <row r="22220" spans="1:3" x14ac:dyDescent="0.25">
      <c r="A22220">
        <v>13270</v>
      </c>
      <c r="B22220" s="1">
        <f>DATE(2036,5,1) + TIME(0,0,0)</f>
        <v>49796</v>
      </c>
      <c r="C22220">
        <v>38.766067505000002</v>
      </c>
    </row>
    <row r="22221" spans="1:3" x14ac:dyDescent="0.25">
      <c r="A22221">
        <v>13301</v>
      </c>
      <c r="B22221" s="1">
        <f>DATE(2036,6,1) + TIME(0,0,0)</f>
        <v>49827</v>
      </c>
      <c r="C22221">
        <v>38.776195526000002</v>
      </c>
    </row>
    <row r="22222" spans="1:3" x14ac:dyDescent="0.25">
      <c r="A22222">
        <v>13331</v>
      </c>
      <c r="B22222" s="1">
        <f>DATE(2036,7,1) + TIME(0,0,0)</f>
        <v>49857</v>
      </c>
      <c r="C22222">
        <v>38.785972594999997</v>
      </c>
    </row>
    <row r="22223" spans="1:3" x14ac:dyDescent="0.25">
      <c r="A22223">
        <v>13362</v>
      </c>
      <c r="B22223" s="1">
        <f>DATE(2036,8,1) + TIME(0,0,0)</f>
        <v>49888</v>
      </c>
      <c r="C22223">
        <v>38.796051024999997</v>
      </c>
    </row>
    <row r="22224" spans="1:3" x14ac:dyDescent="0.25">
      <c r="A22224">
        <v>13393</v>
      </c>
      <c r="B22224" s="1">
        <f>DATE(2036,9,1) + TIME(0,0,0)</f>
        <v>49919</v>
      </c>
      <c r="C22224">
        <v>38.806102752999998</v>
      </c>
    </row>
    <row r="22225" spans="1:3" x14ac:dyDescent="0.25">
      <c r="A22225">
        <v>13423</v>
      </c>
      <c r="B22225" s="1">
        <f>DATE(2036,10,1) + TIME(0,0,0)</f>
        <v>49949</v>
      </c>
      <c r="C22225">
        <v>38.815807343000003</v>
      </c>
    </row>
    <row r="22226" spans="1:3" x14ac:dyDescent="0.25">
      <c r="A22226">
        <v>13454</v>
      </c>
      <c r="B22226" s="1">
        <f>DATE(2036,11,1) + TIME(0,0,0)</f>
        <v>49980</v>
      </c>
      <c r="C22226">
        <v>38.825813293000003</v>
      </c>
    </row>
    <row r="22227" spans="1:3" x14ac:dyDescent="0.25">
      <c r="A22227">
        <v>13484</v>
      </c>
      <c r="B22227" s="1">
        <f>DATE(2036,12,1) + TIME(0,0,0)</f>
        <v>50010</v>
      </c>
      <c r="C22227">
        <v>38.835472107000001</v>
      </c>
    </row>
    <row r="22228" spans="1:3" x14ac:dyDescent="0.25">
      <c r="A22228">
        <v>13515</v>
      </c>
      <c r="B22228" s="1">
        <f>DATE(2037,1,1) + TIME(0,0,0)</f>
        <v>50041</v>
      </c>
      <c r="C22228">
        <v>38.845428466999998</v>
      </c>
    </row>
    <row r="22229" spans="1:3" x14ac:dyDescent="0.25">
      <c r="A22229">
        <v>13546</v>
      </c>
      <c r="B22229" s="1">
        <f>DATE(2037,2,1) + TIME(0,0,0)</f>
        <v>50072</v>
      </c>
      <c r="C22229">
        <v>38.855358123999999</v>
      </c>
    </row>
    <row r="22230" spans="1:3" x14ac:dyDescent="0.25">
      <c r="A22230">
        <v>13574</v>
      </c>
      <c r="B22230" s="1">
        <f>DATE(2037,3,1) + TIME(0,0,0)</f>
        <v>50100</v>
      </c>
      <c r="C22230">
        <v>38.864307404000002</v>
      </c>
    </row>
    <row r="22231" spans="1:3" x14ac:dyDescent="0.25">
      <c r="A22231">
        <v>13605</v>
      </c>
      <c r="B22231" s="1">
        <f>DATE(2037,4,1) + TIME(0,0,0)</f>
        <v>50131</v>
      </c>
      <c r="C22231">
        <v>38.874191283999998</v>
      </c>
    </row>
    <row r="22232" spans="1:3" x14ac:dyDescent="0.25">
      <c r="A22232">
        <v>13635</v>
      </c>
      <c r="B22232" s="1">
        <f>DATE(2037,5,1) + TIME(0,0,0)</f>
        <v>50161</v>
      </c>
      <c r="C22232">
        <v>38.883735657000003</v>
      </c>
    </row>
    <row r="22233" spans="1:3" x14ac:dyDescent="0.25">
      <c r="A22233">
        <v>13666</v>
      </c>
      <c r="B22233" s="1">
        <f>DATE(2037,6,1) + TIME(0,0,0)</f>
        <v>50192</v>
      </c>
      <c r="C22233">
        <v>38.893569946</v>
      </c>
    </row>
    <row r="22234" spans="1:3" x14ac:dyDescent="0.25">
      <c r="A22234">
        <v>13696</v>
      </c>
      <c r="B22234" s="1">
        <f>DATE(2037,7,1) + TIME(0,0,0)</f>
        <v>50222</v>
      </c>
      <c r="C22234">
        <v>38.903068542</v>
      </c>
    </row>
    <row r="22235" spans="1:3" x14ac:dyDescent="0.25">
      <c r="A22235">
        <v>13727</v>
      </c>
      <c r="B22235" s="1">
        <f>DATE(2037,8,1) + TIME(0,0,0)</f>
        <v>50253</v>
      </c>
      <c r="C22235">
        <v>38.912860870000003</v>
      </c>
    </row>
    <row r="22236" spans="1:3" x14ac:dyDescent="0.25">
      <c r="A22236">
        <v>13758</v>
      </c>
      <c r="B22236" s="1">
        <f>DATE(2037,9,1) + TIME(0,0,0)</f>
        <v>50284</v>
      </c>
      <c r="C22236">
        <v>38.922630310000002</v>
      </c>
    </row>
    <row r="22237" spans="1:3" x14ac:dyDescent="0.25">
      <c r="A22237">
        <v>13788</v>
      </c>
      <c r="B22237" s="1">
        <f>DATE(2037,10,1) + TIME(0,0,0)</f>
        <v>50314</v>
      </c>
      <c r="C22237">
        <v>38.932064056000002</v>
      </c>
    </row>
    <row r="22238" spans="1:3" x14ac:dyDescent="0.25">
      <c r="A22238">
        <v>13819</v>
      </c>
      <c r="B22238" s="1">
        <f>DATE(2037,11,1) + TIME(0,0,0)</f>
        <v>50345</v>
      </c>
      <c r="C22238">
        <v>38.941791533999996</v>
      </c>
    </row>
    <row r="22239" spans="1:3" x14ac:dyDescent="0.25">
      <c r="A22239">
        <v>13849</v>
      </c>
      <c r="B22239" s="1">
        <f>DATE(2037,12,1) + TIME(0,0,0)</f>
        <v>50375</v>
      </c>
      <c r="C22239">
        <v>38.951183319000002</v>
      </c>
    </row>
    <row r="22240" spans="1:3" x14ac:dyDescent="0.25">
      <c r="A22240">
        <v>13880</v>
      </c>
      <c r="B22240" s="1">
        <f>DATE(2038,1,1) + TIME(0,0,0)</f>
        <v>50406</v>
      </c>
      <c r="C22240">
        <v>38.960872649999999</v>
      </c>
    </row>
    <row r="22241" spans="1:3" x14ac:dyDescent="0.25">
      <c r="A22241">
        <v>13911</v>
      </c>
      <c r="B22241" s="1">
        <f>DATE(2038,2,1) + TIME(0,0,0)</f>
        <v>50437</v>
      </c>
      <c r="C22241">
        <v>38.970539092999999</v>
      </c>
    </row>
    <row r="22242" spans="1:3" x14ac:dyDescent="0.25">
      <c r="A22242">
        <v>13939</v>
      </c>
      <c r="B22242" s="1">
        <f>DATE(2038,3,1) + TIME(0,0,0)</f>
        <v>50465</v>
      </c>
      <c r="C22242">
        <v>38.979251861999998</v>
      </c>
    </row>
    <row r="22243" spans="1:3" x14ac:dyDescent="0.25">
      <c r="A22243">
        <v>13970</v>
      </c>
      <c r="B22243" s="1">
        <f>DATE(2038,4,1) + TIME(0,0,0)</f>
        <v>50496</v>
      </c>
      <c r="C22243">
        <v>38.988880156999997</v>
      </c>
    </row>
    <row r="22244" spans="1:3" x14ac:dyDescent="0.25">
      <c r="A22244">
        <v>14000</v>
      </c>
      <c r="B22244" s="1">
        <f>DATE(2038,5,1) + TIME(0,0,0)</f>
        <v>50526</v>
      </c>
      <c r="C22244">
        <v>38.998180388999998</v>
      </c>
    </row>
    <row r="22245" spans="1:3" x14ac:dyDescent="0.25">
      <c r="A22245">
        <v>14031</v>
      </c>
      <c r="B22245" s="1">
        <f>DATE(2038,6,1) + TIME(0,0,0)</f>
        <v>50557</v>
      </c>
      <c r="C22245">
        <v>39.007766724</v>
      </c>
    </row>
    <row r="22246" spans="1:3" x14ac:dyDescent="0.25">
      <c r="A22246">
        <v>14061</v>
      </c>
      <c r="B22246" s="1">
        <f>DATE(2038,7,1) + TIME(0,0,0)</f>
        <v>50587</v>
      </c>
      <c r="C22246">
        <v>39.017028809000003</v>
      </c>
    </row>
    <row r="22247" spans="1:3" x14ac:dyDescent="0.25">
      <c r="A22247">
        <v>14092</v>
      </c>
      <c r="B22247" s="1">
        <f>DATE(2038,8,1) + TIME(0,0,0)</f>
        <v>50618</v>
      </c>
      <c r="C22247">
        <v>39.026573181000003</v>
      </c>
    </row>
    <row r="22248" spans="1:3" x14ac:dyDescent="0.25">
      <c r="A22248">
        <v>14123</v>
      </c>
      <c r="B22248" s="1">
        <f>DATE(2038,9,1) + TIME(0,0,0)</f>
        <v>50649</v>
      </c>
      <c r="C22248">
        <v>39.036102294999999</v>
      </c>
    </row>
    <row r="22249" spans="1:3" x14ac:dyDescent="0.25">
      <c r="A22249">
        <v>14153</v>
      </c>
      <c r="B22249" s="1">
        <f>DATE(2038,10,1) + TIME(0,0,0)</f>
        <v>50679</v>
      </c>
      <c r="C22249">
        <v>39.045303345000001</v>
      </c>
    </row>
    <row r="22250" spans="1:3" x14ac:dyDescent="0.25">
      <c r="A22250">
        <v>14184</v>
      </c>
      <c r="B22250" s="1">
        <f>DATE(2038,11,1) + TIME(0,0,0)</f>
        <v>50710</v>
      </c>
      <c r="C22250">
        <v>39.054786682</v>
      </c>
    </row>
    <row r="22251" spans="1:3" x14ac:dyDescent="0.25">
      <c r="A22251">
        <v>14214</v>
      </c>
      <c r="B22251" s="1">
        <f>DATE(2038,12,1) + TIME(0,0,0)</f>
        <v>50740</v>
      </c>
      <c r="C22251">
        <v>39.063945769999997</v>
      </c>
    </row>
    <row r="22252" spans="1:3" x14ac:dyDescent="0.25">
      <c r="A22252">
        <v>14245</v>
      </c>
      <c r="B22252" s="1">
        <f>DATE(2039,1,1) + TIME(0,0,0)</f>
        <v>50771</v>
      </c>
      <c r="C22252">
        <v>39.073390961000001</v>
      </c>
    </row>
    <row r="22253" spans="1:3" x14ac:dyDescent="0.25">
      <c r="A22253">
        <v>14276</v>
      </c>
      <c r="B22253" s="1">
        <f>DATE(2039,2,1) + TIME(0,0,0)</f>
        <v>50802</v>
      </c>
      <c r="C22253">
        <v>39.082813262999998</v>
      </c>
    </row>
    <row r="22254" spans="1:3" x14ac:dyDescent="0.25">
      <c r="A22254">
        <v>14304</v>
      </c>
      <c r="B22254" s="1">
        <f>DATE(2039,3,1) + TIME(0,0,0)</f>
        <v>50830</v>
      </c>
      <c r="C22254">
        <v>39.091308593999997</v>
      </c>
    </row>
    <row r="22255" spans="1:3" x14ac:dyDescent="0.25">
      <c r="A22255">
        <v>14335</v>
      </c>
      <c r="B22255" s="1">
        <f>DATE(2039,4,1) + TIME(0,0,0)</f>
        <v>50861</v>
      </c>
      <c r="C22255">
        <v>39.100688933999997</v>
      </c>
    </row>
    <row r="22256" spans="1:3" x14ac:dyDescent="0.25">
      <c r="A22256">
        <v>14365</v>
      </c>
      <c r="B22256" s="1">
        <f>DATE(2039,5,1) + TIME(0,0,0)</f>
        <v>50891</v>
      </c>
      <c r="C22256">
        <v>39.109748840000002</v>
      </c>
    </row>
    <row r="22257" spans="1:3" x14ac:dyDescent="0.25">
      <c r="A22257">
        <v>14396</v>
      </c>
      <c r="B22257" s="1">
        <f>DATE(2039,6,1) + TIME(0,0,0)</f>
        <v>50922</v>
      </c>
      <c r="C22257">
        <v>39.119091034</v>
      </c>
    </row>
    <row r="22258" spans="1:3" x14ac:dyDescent="0.25">
      <c r="A22258">
        <v>14426</v>
      </c>
      <c r="B22258" s="1">
        <f>DATE(2039,7,1) + TIME(0,0,0)</f>
        <v>50952</v>
      </c>
      <c r="C22258">
        <v>39.128108978</v>
      </c>
    </row>
    <row r="22259" spans="1:3" x14ac:dyDescent="0.25">
      <c r="A22259">
        <v>14457</v>
      </c>
      <c r="B22259" s="1">
        <f>DATE(2039,8,1) + TIME(0,0,0)</f>
        <v>50983</v>
      </c>
      <c r="C22259">
        <v>39.137409210000001</v>
      </c>
    </row>
    <row r="22260" spans="1:3" x14ac:dyDescent="0.25">
      <c r="A22260">
        <v>14488</v>
      </c>
      <c r="B22260" s="1">
        <f>DATE(2039,9,1) + TIME(0,0,0)</f>
        <v>51014</v>
      </c>
      <c r="C22260">
        <v>39.146690368999998</v>
      </c>
    </row>
    <row r="22261" spans="1:3" x14ac:dyDescent="0.25">
      <c r="A22261">
        <v>14518</v>
      </c>
      <c r="B22261" s="1">
        <f>DATE(2039,10,1) + TIME(0,0,0)</f>
        <v>51044</v>
      </c>
      <c r="C22261">
        <v>39.155647278000004</v>
      </c>
    </row>
    <row r="22262" spans="1:3" x14ac:dyDescent="0.25">
      <c r="A22262">
        <v>14549</v>
      </c>
      <c r="B22262" s="1">
        <f>DATE(2039,11,1) + TIME(0,0,0)</f>
        <v>51075</v>
      </c>
      <c r="C22262">
        <v>39.164886475000003</v>
      </c>
    </row>
    <row r="22263" spans="1:3" x14ac:dyDescent="0.25">
      <c r="A22263">
        <v>14579</v>
      </c>
      <c r="B22263" s="1">
        <f>DATE(2039,12,1) + TIME(0,0,0)</f>
        <v>51105</v>
      </c>
      <c r="C22263">
        <v>39.173805237000003</v>
      </c>
    </row>
    <row r="22264" spans="1:3" x14ac:dyDescent="0.25">
      <c r="A22264">
        <v>14610</v>
      </c>
      <c r="B22264" s="1">
        <f>DATE(2040,1,1) + TIME(0,0,0)</f>
        <v>51136</v>
      </c>
      <c r="C22264">
        <v>39.183002471999998</v>
      </c>
    </row>
    <row r="22265" spans="1:3" x14ac:dyDescent="0.25">
      <c r="A22265">
        <v>14641</v>
      </c>
      <c r="B22265" s="1">
        <f>DATE(2040,2,1) + TIME(0,0,0)</f>
        <v>51167</v>
      </c>
      <c r="C22265">
        <v>39.192180634000003</v>
      </c>
    </row>
    <row r="22266" spans="1:3" x14ac:dyDescent="0.25">
      <c r="A22266">
        <v>14670</v>
      </c>
      <c r="B22266" s="1">
        <f>DATE(2040,3,1) + TIME(0,0,0)</f>
        <v>51196</v>
      </c>
      <c r="C22266">
        <v>39.200748443999998</v>
      </c>
    </row>
    <row r="22267" spans="1:3" x14ac:dyDescent="0.25">
      <c r="A22267">
        <v>14701</v>
      </c>
      <c r="B22267" s="1">
        <f>DATE(2040,4,1) + TIME(0,0,0)</f>
        <v>51227</v>
      </c>
      <c r="C22267">
        <v>39.209884643999999</v>
      </c>
    </row>
    <row r="22268" spans="1:3" x14ac:dyDescent="0.25">
      <c r="A22268">
        <v>14731</v>
      </c>
      <c r="B22268" s="1">
        <f>DATE(2040,5,1) + TIME(0,0,0)</f>
        <v>51257</v>
      </c>
      <c r="C22268">
        <v>39.218708038000003</v>
      </c>
    </row>
    <row r="22269" spans="1:3" x14ac:dyDescent="0.25">
      <c r="A22269">
        <v>14762</v>
      </c>
      <c r="B22269" s="1">
        <f>DATE(2040,6,1) + TIME(0,0,0)</f>
        <v>51288</v>
      </c>
      <c r="C22269">
        <v>39.227806090999998</v>
      </c>
    </row>
    <row r="22270" spans="1:3" x14ac:dyDescent="0.25">
      <c r="A22270">
        <v>14792</v>
      </c>
      <c r="B22270" s="1">
        <f>DATE(2040,7,1) + TIME(0,0,0)</f>
        <v>51318</v>
      </c>
      <c r="C22270">
        <v>39.236591339</v>
      </c>
    </row>
    <row r="22271" spans="1:3" x14ac:dyDescent="0.25">
      <c r="A22271">
        <v>14823</v>
      </c>
      <c r="B22271" s="1">
        <f>DATE(2040,8,1) + TIME(0,0,0)</f>
        <v>51349</v>
      </c>
      <c r="C22271">
        <v>39.245647429999998</v>
      </c>
    </row>
    <row r="22272" spans="1:3" x14ac:dyDescent="0.25">
      <c r="A22272">
        <v>14854</v>
      </c>
      <c r="B22272" s="1">
        <f>DATE(2040,9,1) + TIME(0,0,0)</f>
        <v>51380</v>
      </c>
      <c r="C22272">
        <v>39.254684447999999</v>
      </c>
    </row>
    <row r="22273" spans="1:3" x14ac:dyDescent="0.25">
      <c r="A22273">
        <v>14884</v>
      </c>
      <c r="B22273" s="1">
        <f>DATE(2040,10,1) + TIME(0,0,0)</f>
        <v>51410</v>
      </c>
      <c r="C22273">
        <v>39.263412475999999</v>
      </c>
    </row>
    <row r="22274" spans="1:3" x14ac:dyDescent="0.25">
      <c r="A22274">
        <v>14915</v>
      </c>
      <c r="B22274" s="1">
        <f>DATE(2040,11,1) + TIME(0,0,0)</f>
        <v>51441</v>
      </c>
      <c r="C22274">
        <v>39.272411345999998</v>
      </c>
    </row>
    <row r="22275" spans="1:3" x14ac:dyDescent="0.25">
      <c r="A22275">
        <v>14945</v>
      </c>
      <c r="B22275" s="1">
        <f>DATE(2040,12,1) + TIME(0,0,0)</f>
        <v>51471</v>
      </c>
      <c r="C22275">
        <v>39.281105042</v>
      </c>
    </row>
    <row r="22276" spans="1:3" x14ac:dyDescent="0.25">
      <c r="A22276">
        <v>14976</v>
      </c>
      <c r="B22276" s="1">
        <f>DATE(2041,1,1) + TIME(0,0,0)</f>
        <v>51502</v>
      </c>
      <c r="C22276">
        <v>39.290065765000001</v>
      </c>
    </row>
    <row r="22277" spans="1:3" x14ac:dyDescent="0.25">
      <c r="A22277">
        <v>15007</v>
      </c>
      <c r="B22277" s="1">
        <f>DATE(2041,2,1) + TIME(0,0,0)</f>
        <v>51533</v>
      </c>
      <c r="C22277">
        <v>39.299003601000003</v>
      </c>
    </row>
    <row r="22278" spans="1:3" x14ac:dyDescent="0.25">
      <c r="A22278">
        <v>15035</v>
      </c>
      <c r="B22278" s="1">
        <f>DATE(2041,3,1) + TIME(0,0,0)</f>
        <v>51561</v>
      </c>
      <c r="C22278">
        <v>39.307064056000002</v>
      </c>
    </row>
    <row r="22279" spans="1:3" x14ac:dyDescent="0.25">
      <c r="A22279">
        <v>15066</v>
      </c>
      <c r="B22279" s="1">
        <f>DATE(2041,4,1) + TIME(0,0,0)</f>
        <v>51592</v>
      </c>
      <c r="C22279">
        <v>39.315967559999997</v>
      </c>
    </row>
    <row r="22280" spans="1:3" x14ac:dyDescent="0.25">
      <c r="A22280">
        <v>15096</v>
      </c>
      <c r="B22280" s="1">
        <f>DATE(2041,5,1) + TIME(0,0,0)</f>
        <v>51622</v>
      </c>
      <c r="C22280">
        <v>39.324565886999999</v>
      </c>
    </row>
    <row r="22281" spans="1:3" x14ac:dyDescent="0.25">
      <c r="A22281">
        <v>15127</v>
      </c>
      <c r="B22281" s="1">
        <f>DATE(2041,6,1) + TIME(0,0,0)</f>
        <v>51653</v>
      </c>
      <c r="C22281">
        <v>39.333431244000003</v>
      </c>
    </row>
    <row r="22282" spans="1:3" x14ac:dyDescent="0.25">
      <c r="A22282">
        <v>15157</v>
      </c>
      <c r="B22282" s="1">
        <f>DATE(2041,7,1) + TIME(0,0,0)</f>
        <v>51683</v>
      </c>
      <c r="C22282">
        <v>39.341991425000003</v>
      </c>
    </row>
    <row r="22283" spans="1:3" x14ac:dyDescent="0.25">
      <c r="A22283">
        <v>15188</v>
      </c>
      <c r="B22283" s="1">
        <f>DATE(2041,8,1) + TIME(0,0,0)</f>
        <v>51714</v>
      </c>
      <c r="C22283">
        <v>39.350822448999999</v>
      </c>
    </row>
    <row r="22284" spans="1:3" x14ac:dyDescent="0.25">
      <c r="A22284">
        <v>15219</v>
      </c>
      <c r="B22284" s="1">
        <f>DATE(2041,9,1) + TIME(0,0,0)</f>
        <v>51745</v>
      </c>
      <c r="C22284">
        <v>39.359630584999998</v>
      </c>
    </row>
    <row r="22285" spans="1:3" x14ac:dyDescent="0.25">
      <c r="A22285">
        <v>15249</v>
      </c>
      <c r="B22285" s="1">
        <f>DATE(2041,10,1) + TIME(0,0,0)</f>
        <v>51775</v>
      </c>
      <c r="C22285">
        <v>39.368137359999999</v>
      </c>
    </row>
    <row r="22286" spans="1:3" x14ac:dyDescent="0.25">
      <c r="A22286">
        <v>15280</v>
      </c>
      <c r="B22286" s="1">
        <f>DATE(2041,11,1) + TIME(0,0,0)</f>
        <v>51806</v>
      </c>
      <c r="C22286">
        <v>39.376911163000003</v>
      </c>
    </row>
    <row r="22287" spans="1:3" x14ac:dyDescent="0.25">
      <c r="A22287">
        <v>15310</v>
      </c>
      <c r="B22287" s="1">
        <f>DATE(2041,12,1) + TIME(0,0,0)</f>
        <v>51836</v>
      </c>
      <c r="C22287">
        <v>39.385379790999998</v>
      </c>
    </row>
    <row r="22288" spans="1:3" x14ac:dyDescent="0.25">
      <c r="A22288">
        <v>15341</v>
      </c>
      <c r="B22288" s="1">
        <f>DATE(2042,1,1) + TIME(0,0,0)</f>
        <v>51867</v>
      </c>
      <c r="C22288">
        <v>39.394115448000001</v>
      </c>
    </row>
    <row r="22289" spans="1:3" x14ac:dyDescent="0.25">
      <c r="A22289">
        <v>15372</v>
      </c>
      <c r="B22289" s="1">
        <f>DATE(2042,2,1) + TIME(0,0,0)</f>
        <v>51898</v>
      </c>
      <c r="C22289">
        <v>39.402832031000003</v>
      </c>
    </row>
    <row r="22290" spans="1:3" x14ac:dyDescent="0.25">
      <c r="A22290">
        <v>15400</v>
      </c>
      <c r="B22290" s="1">
        <f>DATE(2042,3,1) + TIME(0,0,0)</f>
        <v>51926</v>
      </c>
      <c r="C22290">
        <v>39.410686493</v>
      </c>
    </row>
    <row r="22291" spans="1:3" x14ac:dyDescent="0.25">
      <c r="A22291">
        <v>15431</v>
      </c>
      <c r="B22291" s="1">
        <f>DATE(2042,4,1) + TIME(0,0,0)</f>
        <v>51957</v>
      </c>
      <c r="C22291">
        <v>39.419368744000003</v>
      </c>
    </row>
    <row r="22292" spans="1:3" x14ac:dyDescent="0.25">
      <c r="A22292">
        <v>15461</v>
      </c>
      <c r="B22292" s="1">
        <f>DATE(2042,5,1) + TIME(0,0,0)</f>
        <v>51987</v>
      </c>
      <c r="C22292">
        <v>39.427753447999997</v>
      </c>
    </row>
    <row r="22293" spans="1:3" x14ac:dyDescent="0.25">
      <c r="A22293">
        <v>15492</v>
      </c>
      <c r="B22293" s="1">
        <f>DATE(2042,6,1) + TIME(0,0,0)</f>
        <v>52018</v>
      </c>
      <c r="C22293">
        <v>39.436397552000003</v>
      </c>
    </row>
    <row r="22294" spans="1:3" x14ac:dyDescent="0.25">
      <c r="A22294">
        <v>15522</v>
      </c>
      <c r="B22294" s="1">
        <f>DATE(2042,7,1) + TIME(0,0,0)</f>
        <v>52048</v>
      </c>
      <c r="C22294">
        <v>39.444744110000002</v>
      </c>
    </row>
    <row r="22295" spans="1:3" x14ac:dyDescent="0.25">
      <c r="A22295">
        <v>15553</v>
      </c>
      <c r="B22295" s="1">
        <f>DATE(2042,8,1) + TIME(0,0,0)</f>
        <v>52079</v>
      </c>
      <c r="C22295">
        <v>39.453353882000002</v>
      </c>
    </row>
    <row r="22296" spans="1:3" x14ac:dyDescent="0.25">
      <c r="A22296">
        <v>15584</v>
      </c>
      <c r="B22296" s="1">
        <f>DATE(2042,9,1) + TIME(0,0,0)</f>
        <v>52110</v>
      </c>
      <c r="C22296">
        <v>39.461944580000001</v>
      </c>
    </row>
    <row r="22297" spans="1:3" x14ac:dyDescent="0.25">
      <c r="A22297">
        <v>15614</v>
      </c>
      <c r="B22297" s="1">
        <f>DATE(2042,10,1) + TIME(0,0,0)</f>
        <v>52140</v>
      </c>
      <c r="C22297">
        <v>39.470237732000001</v>
      </c>
    </row>
    <row r="22298" spans="1:3" x14ac:dyDescent="0.25">
      <c r="A22298">
        <v>15645</v>
      </c>
      <c r="B22298" s="1">
        <f>DATE(2042,11,1) + TIME(0,0,0)</f>
        <v>52171</v>
      </c>
      <c r="C22298">
        <v>39.478794098000002</v>
      </c>
    </row>
    <row r="22299" spans="1:3" x14ac:dyDescent="0.25">
      <c r="A22299">
        <v>15675</v>
      </c>
      <c r="B22299" s="1">
        <f>DATE(2042,12,1) + TIME(0,0,0)</f>
        <v>52201</v>
      </c>
      <c r="C22299">
        <v>39.487056731999999</v>
      </c>
    </row>
    <row r="22300" spans="1:3" x14ac:dyDescent="0.25">
      <c r="A22300">
        <v>15706</v>
      </c>
      <c r="B22300" s="1">
        <f>DATE(2043,1,1) + TIME(0,0,0)</f>
        <v>52232</v>
      </c>
      <c r="C22300">
        <v>39.495574951000002</v>
      </c>
    </row>
    <row r="22301" spans="1:3" x14ac:dyDescent="0.25">
      <c r="A22301">
        <v>15737</v>
      </c>
      <c r="B22301" s="1">
        <f>DATE(2043,2,1) + TIME(0,0,0)</f>
        <v>52263</v>
      </c>
      <c r="C22301">
        <v>39.504077911000003</v>
      </c>
    </row>
    <row r="22302" spans="1:3" x14ac:dyDescent="0.25">
      <c r="A22302">
        <v>15765</v>
      </c>
      <c r="B22302" s="1">
        <f>DATE(2043,3,1) + TIME(0,0,0)</f>
        <v>52291</v>
      </c>
      <c r="C22302">
        <v>39.511741637999997</v>
      </c>
    </row>
    <row r="22303" spans="1:3" x14ac:dyDescent="0.25">
      <c r="A22303">
        <v>15796</v>
      </c>
      <c r="B22303" s="1">
        <f>DATE(2043,4,1) + TIME(0,0,0)</f>
        <v>52322</v>
      </c>
      <c r="C22303">
        <v>39.520206451</v>
      </c>
    </row>
    <row r="22304" spans="1:3" x14ac:dyDescent="0.25">
      <c r="A22304">
        <v>15826</v>
      </c>
      <c r="B22304" s="1">
        <f>DATE(2043,5,1) + TIME(0,0,0)</f>
        <v>52352</v>
      </c>
      <c r="C22304">
        <v>39.528385161999999</v>
      </c>
    </row>
    <row r="22305" spans="1:3" x14ac:dyDescent="0.25">
      <c r="A22305">
        <v>15857</v>
      </c>
      <c r="B22305" s="1">
        <f>DATE(2043,6,1) + TIME(0,0,0)</f>
        <v>52383</v>
      </c>
      <c r="C22305">
        <v>39.536819457999997</v>
      </c>
    </row>
    <row r="22306" spans="1:3" x14ac:dyDescent="0.25">
      <c r="A22306">
        <v>15887</v>
      </c>
      <c r="B22306" s="1">
        <f>DATE(2043,7,1) + TIME(0,0,0)</f>
        <v>52413</v>
      </c>
      <c r="C22306">
        <v>39.544963836999997</v>
      </c>
    </row>
    <row r="22307" spans="1:3" x14ac:dyDescent="0.25">
      <c r="A22307">
        <v>15918</v>
      </c>
      <c r="B22307" s="1">
        <f>DATE(2043,8,1) + TIME(0,0,0)</f>
        <v>52444</v>
      </c>
      <c r="C22307">
        <v>39.553359985</v>
      </c>
    </row>
    <row r="22308" spans="1:3" x14ac:dyDescent="0.25">
      <c r="A22308">
        <v>15949</v>
      </c>
      <c r="B22308" s="1">
        <f>DATE(2043,9,1) + TIME(0,0,0)</f>
        <v>52475</v>
      </c>
      <c r="C22308">
        <v>39.561744689999998</v>
      </c>
    </row>
    <row r="22309" spans="1:3" x14ac:dyDescent="0.25">
      <c r="A22309">
        <v>15979</v>
      </c>
      <c r="B22309" s="1">
        <f>DATE(2043,10,1) + TIME(0,0,0)</f>
        <v>52505</v>
      </c>
      <c r="C22309">
        <v>39.569835662999999</v>
      </c>
    </row>
    <row r="22310" spans="1:3" x14ac:dyDescent="0.25">
      <c r="A22310">
        <v>16010</v>
      </c>
      <c r="B22310" s="1">
        <f>DATE(2043,11,1) + TIME(0,0,0)</f>
        <v>52536</v>
      </c>
      <c r="C22310">
        <v>39.578186035000002</v>
      </c>
    </row>
    <row r="22311" spans="1:3" x14ac:dyDescent="0.25">
      <c r="A22311">
        <v>16040</v>
      </c>
      <c r="B22311" s="1">
        <f>DATE(2043,12,1) + TIME(0,0,0)</f>
        <v>52566</v>
      </c>
      <c r="C22311">
        <v>39.586246490000001</v>
      </c>
    </row>
    <row r="22312" spans="1:3" x14ac:dyDescent="0.25">
      <c r="A22312">
        <v>16071</v>
      </c>
      <c r="B22312" s="1">
        <f>DATE(2044,1,1) + TIME(0,0,0)</f>
        <v>52597</v>
      </c>
      <c r="C22312">
        <v>39.594558716000002</v>
      </c>
    </row>
    <row r="22313" spans="1:3" x14ac:dyDescent="0.25">
      <c r="A22313">
        <v>16102</v>
      </c>
      <c r="B22313" s="1">
        <f>DATE(2044,2,1) + TIME(0,0,0)</f>
        <v>52628</v>
      </c>
      <c r="C22313">
        <v>39.602855681999998</v>
      </c>
    </row>
    <row r="22314" spans="1:3" x14ac:dyDescent="0.25">
      <c r="A22314">
        <v>16131</v>
      </c>
      <c r="B22314" s="1">
        <f>DATE(2044,3,1) + TIME(0,0,0)</f>
        <v>52657</v>
      </c>
      <c r="C22314">
        <v>39.610603333</v>
      </c>
    </row>
    <row r="22315" spans="1:3" x14ac:dyDescent="0.25">
      <c r="A22315">
        <v>16162</v>
      </c>
      <c r="B22315" s="1">
        <f>DATE(2044,4,1) + TIME(0,0,0)</f>
        <v>52688</v>
      </c>
      <c r="C22315">
        <v>39.618865966999998</v>
      </c>
    </row>
    <row r="22316" spans="1:3" x14ac:dyDescent="0.25">
      <c r="A22316">
        <v>16192</v>
      </c>
      <c r="B22316" s="1">
        <f>DATE(2044,5,1) + TIME(0,0,0)</f>
        <v>52718</v>
      </c>
      <c r="C22316">
        <v>39.626846313000001</v>
      </c>
    </row>
    <row r="22317" spans="1:3" x14ac:dyDescent="0.25">
      <c r="A22317">
        <v>16223</v>
      </c>
      <c r="B22317" s="1">
        <f>DATE(2044,6,1) + TIME(0,0,0)</f>
        <v>52749</v>
      </c>
      <c r="C22317">
        <v>39.635074615000001</v>
      </c>
    </row>
    <row r="22318" spans="1:3" x14ac:dyDescent="0.25">
      <c r="A22318">
        <v>16253</v>
      </c>
      <c r="B22318" s="1">
        <f>DATE(2044,7,1) + TIME(0,0,0)</f>
        <v>52779</v>
      </c>
      <c r="C22318">
        <v>39.643024445000002</v>
      </c>
    </row>
    <row r="22319" spans="1:3" x14ac:dyDescent="0.25">
      <c r="A22319">
        <v>16284</v>
      </c>
      <c r="B22319" s="1">
        <f>DATE(2044,8,1) + TIME(0,0,0)</f>
        <v>52810</v>
      </c>
      <c r="C22319">
        <v>39.651222228999998</v>
      </c>
    </row>
    <row r="22320" spans="1:3" x14ac:dyDescent="0.25">
      <c r="A22320">
        <v>16315</v>
      </c>
      <c r="B22320" s="1">
        <f>DATE(2044,9,1) + TIME(0,0,0)</f>
        <v>52841</v>
      </c>
      <c r="C22320">
        <v>39.659404754999997</v>
      </c>
    </row>
    <row r="22321" spans="1:3" x14ac:dyDescent="0.25">
      <c r="A22321">
        <v>16345</v>
      </c>
      <c r="B22321" s="1">
        <f>DATE(2044,10,1) + TIME(0,0,0)</f>
        <v>52871</v>
      </c>
      <c r="C22321">
        <v>39.667304993000002</v>
      </c>
    </row>
    <row r="22322" spans="1:3" x14ac:dyDescent="0.25">
      <c r="A22322">
        <v>16376</v>
      </c>
      <c r="B22322" s="1">
        <f>DATE(2044,11,1) + TIME(0,0,0)</f>
        <v>52902</v>
      </c>
      <c r="C22322">
        <v>39.675453185999999</v>
      </c>
    </row>
    <row r="22323" spans="1:3" x14ac:dyDescent="0.25">
      <c r="A22323">
        <v>16406</v>
      </c>
      <c r="B22323" s="1">
        <f>DATE(2044,12,1) + TIME(0,0,0)</f>
        <v>52932</v>
      </c>
      <c r="C22323">
        <v>39.683322906000001</v>
      </c>
    </row>
    <row r="22324" spans="1:3" x14ac:dyDescent="0.25">
      <c r="A22324">
        <v>16437</v>
      </c>
      <c r="B22324" s="1">
        <f>DATE(2045,1,1) + TIME(0,0,0)</f>
        <v>52963</v>
      </c>
      <c r="C22324">
        <v>39.691436768000003</v>
      </c>
    </row>
    <row r="22325" spans="1:3" x14ac:dyDescent="0.25">
      <c r="A22325">
        <v>16468</v>
      </c>
      <c r="B22325" s="1">
        <f>DATE(2045,2,1) + TIME(0,0,0)</f>
        <v>52994</v>
      </c>
      <c r="C22325">
        <v>39.699539184999999</v>
      </c>
    </row>
    <row r="22326" spans="1:3" x14ac:dyDescent="0.25">
      <c r="A22326">
        <v>16496</v>
      </c>
      <c r="B22326" s="1">
        <f>DATE(2045,3,1) + TIME(0,0,0)</f>
        <v>53022</v>
      </c>
      <c r="C22326">
        <v>39.706840515000003</v>
      </c>
    </row>
    <row r="22327" spans="1:3" x14ac:dyDescent="0.25">
      <c r="A22327">
        <v>16527</v>
      </c>
      <c r="B22327" s="1">
        <f>DATE(2045,4,1) + TIME(0,0,0)</f>
        <v>53053</v>
      </c>
      <c r="C22327">
        <v>39.714908600000001</v>
      </c>
    </row>
    <row r="22328" spans="1:3" x14ac:dyDescent="0.25">
      <c r="A22328">
        <v>16557</v>
      </c>
      <c r="B22328" s="1">
        <f>DATE(2045,5,1) + TIME(0,0,0)</f>
        <v>53083</v>
      </c>
      <c r="C22328">
        <v>39.722702026</v>
      </c>
    </row>
    <row r="22329" spans="1:3" x14ac:dyDescent="0.25">
      <c r="A22329">
        <v>16588</v>
      </c>
      <c r="B22329" s="1">
        <f>DATE(2045,6,1) + TIME(0,0,0)</f>
        <v>53114</v>
      </c>
      <c r="C22329">
        <v>39.730739593999999</v>
      </c>
    </row>
    <row r="22330" spans="1:3" x14ac:dyDescent="0.25">
      <c r="A22330">
        <v>16618</v>
      </c>
      <c r="B22330" s="1">
        <f>DATE(2045,7,1) + TIME(0,0,0)</f>
        <v>53144</v>
      </c>
      <c r="C22330">
        <v>39.738502502000003</v>
      </c>
    </row>
    <row r="22331" spans="1:3" x14ac:dyDescent="0.25">
      <c r="A22331">
        <v>16649</v>
      </c>
      <c r="B22331" s="1">
        <f>DATE(2045,8,1) + TIME(0,0,0)</f>
        <v>53175</v>
      </c>
      <c r="C22331">
        <v>39.746505737</v>
      </c>
    </row>
    <row r="22332" spans="1:3" x14ac:dyDescent="0.25">
      <c r="A22332">
        <v>16680</v>
      </c>
      <c r="B22332" s="1">
        <f>DATE(2045,9,1) + TIME(0,0,0)</f>
        <v>53206</v>
      </c>
      <c r="C22332">
        <v>39.754497528000002</v>
      </c>
    </row>
    <row r="22333" spans="1:3" x14ac:dyDescent="0.25">
      <c r="A22333">
        <v>16710</v>
      </c>
      <c r="B22333" s="1">
        <f>DATE(2045,10,1) + TIME(0,0,0)</f>
        <v>53236</v>
      </c>
      <c r="C22333">
        <v>39.762214661000002</v>
      </c>
    </row>
    <row r="22334" spans="1:3" x14ac:dyDescent="0.25">
      <c r="A22334">
        <v>16741</v>
      </c>
      <c r="B22334" s="1">
        <f>DATE(2045,11,1) + TIME(0,0,0)</f>
        <v>53267</v>
      </c>
      <c r="C22334">
        <v>39.770175934000001</v>
      </c>
    </row>
    <row r="22335" spans="1:3" x14ac:dyDescent="0.25">
      <c r="A22335">
        <v>16771</v>
      </c>
      <c r="B22335" s="1">
        <f>DATE(2045,12,1) + TIME(0,0,0)</f>
        <v>53297</v>
      </c>
      <c r="C22335">
        <v>39.777862548999998</v>
      </c>
    </row>
    <row r="22336" spans="1:3" x14ac:dyDescent="0.25">
      <c r="A22336">
        <v>16802</v>
      </c>
      <c r="B22336" s="1">
        <f>DATE(2046,1,1) + TIME(0,0,0)</f>
        <v>53328</v>
      </c>
      <c r="C22336">
        <v>39.785793304000002</v>
      </c>
    </row>
    <row r="22337" spans="1:3" x14ac:dyDescent="0.25">
      <c r="A22337">
        <v>16833</v>
      </c>
      <c r="B22337" s="1">
        <f>DATE(2046,2,1) + TIME(0,0,0)</f>
        <v>53359</v>
      </c>
      <c r="C22337">
        <v>39.793708801000001</v>
      </c>
    </row>
    <row r="22338" spans="1:3" x14ac:dyDescent="0.25">
      <c r="A22338">
        <v>16861</v>
      </c>
      <c r="B22338" s="1">
        <f>DATE(2046,3,1) + TIME(0,0,0)</f>
        <v>53387</v>
      </c>
      <c r="C22338">
        <v>39.800842285000002</v>
      </c>
    </row>
    <row r="22339" spans="1:3" x14ac:dyDescent="0.25">
      <c r="A22339">
        <v>16892</v>
      </c>
      <c r="B22339" s="1">
        <f>DATE(2046,4,1) + TIME(0,0,0)</f>
        <v>53418</v>
      </c>
      <c r="C22339">
        <v>39.808727263999998</v>
      </c>
    </row>
    <row r="22340" spans="1:3" x14ac:dyDescent="0.25">
      <c r="A22340">
        <v>16922</v>
      </c>
      <c r="B22340" s="1">
        <f>DATE(2046,5,1) + TIME(0,0,0)</f>
        <v>53448</v>
      </c>
      <c r="C22340">
        <v>39.816345214999998</v>
      </c>
    </row>
    <row r="22341" spans="1:3" x14ac:dyDescent="0.25">
      <c r="A22341">
        <v>16953</v>
      </c>
      <c r="B22341" s="1">
        <f>DATE(2046,6,1) + TIME(0,0,0)</f>
        <v>53479</v>
      </c>
      <c r="C22341">
        <v>39.824203490999999</v>
      </c>
    </row>
    <row r="22342" spans="1:3" x14ac:dyDescent="0.25">
      <c r="A22342">
        <v>16983</v>
      </c>
      <c r="B22342" s="1">
        <f>DATE(2046,7,1) + TIME(0,0,0)</f>
        <v>53509</v>
      </c>
      <c r="C22342">
        <v>39.831790924000003</v>
      </c>
    </row>
    <row r="22343" spans="1:3" x14ac:dyDescent="0.25">
      <c r="A22343">
        <v>17014</v>
      </c>
      <c r="B22343" s="1">
        <f>DATE(2046,8,1) + TIME(0,0,0)</f>
        <v>53540</v>
      </c>
      <c r="C22343">
        <v>39.839614867999998</v>
      </c>
    </row>
    <row r="22344" spans="1:3" x14ac:dyDescent="0.25">
      <c r="A22344">
        <v>17045</v>
      </c>
      <c r="B22344" s="1">
        <f>DATE(2046,9,1) + TIME(0,0,0)</f>
        <v>53571</v>
      </c>
      <c r="C22344">
        <v>39.847427367999998</v>
      </c>
    </row>
    <row r="22345" spans="1:3" x14ac:dyDescent="0.25">
      <c r="A22345">
        <v>17075</v>
      </c>
      <c r="B22345" s="1">
        <f>DATE(2046,10,1) + TIME(0,0,0)</f>
        <v>53601</v>
      </c>
      <c r="C22345">
        <v>39.854972838999998</v>
      </c>
    </row>
    <row r="22346" spans="1:3" x14ac:dyDescent="0.25">
      <c r="A22346">
        <v>17106</v>
      </c>
      <c r="B22346" s="1">
        <f>DATE(2046,11,1) + TIME(0,0,0)</f>
        <v>53632</v>
      </c>
      <c r="C22346">
        <v>39.862751007</v>
      </c>
    </row>
    <row r="22347" spans="1:3" x14ac:dyDescent="0.25">
      <c r="A22347">
        <v>17136</v>
      </c>
      <c r="B22347" s="1">
        <f>DATE(2046,12,1) + TIME(0,0,0)</f>
        <v>53662</v>
      </c>
      <c r="C22347">
        <v>39.870265961000001</v>
      </c>
    </row>
    <row r="22348" spans="1:3" x14ac:dyDescent="0.25">
      <c r="A22348">
        <v>17167</v>
      </c>
      <c r="B22348" s="1">
        <f>DATE(2047,1,1) + TIME(0,0,0)</f>
        <v>53693</v>
      </c>
      <c r="C22348">
        <v>39.878017426</v>
      </c>
    </row>
    <row r="22349" spans="1:3" x14ac:dyDescent="0.25">
      <c r="A22349">
        <v>17198</v>
      </c>
      <c r="B22349" s="1">
        <f>DATE(2047,2,1) + TIME(0,0,0)</f>
        <v>53724</v>
      </c>
      <c r="C22349">
        <v>39.885753631999997</v>
      </c>
    </row>
    <row r="22350" spans="1:3" x14ac:dyDescent="0.25">
      <c r="A22350">
        <v>17226</v>
      </c>
      <c r="B22350" s="1">
        <f>DATE(2047,3,1) + TIME(0,0,0)</f>
        <v>53752</v>
      </c>
      <c r="C22350">
        <v>39.892726897999999</v>
      </c>
    </row>
    <row r="22351" spans="1:3" x14ac:dyDescent="0.25">
      <c r="A22351">
        <v>17257</v>
      </c>
      <c r="B22351" s="1">
        <f>DATE(2047,4,1) + TIME(0,0,0)</f>
        <v>53783</v>
      </c>
      <c r="C22351">
        <v>39.900436401</v>
      </c>
    </row>
    <row r="22352" spans="1:3" x14ac:dyDescent="0.25">
      <c r="A22352">
        <v>17287</v>
      </c>
      <c r="B22352" s="1">
        <f>DATE(2047,5,1) + TIME(0,0,0)</f>
        <v>53813</v>
      </c>
      <c r="C22352">
        <v>39.907878875999998</v>
      </c>
    </row>
    <row r="22353" spans="1:3" x14ac:dyDescent="0.25">
      <c r="A22353">
        <v>17318</v>
      </c>
      <c r="B22353" s="1">
        <f>DATE(2047,6,1) + TIME(0,0,0)</f>
        <v>53844</v>
      </c>
      <c r="C22353">
        <v>39.915557861000003</v>
      </c>
    </row>
    <row r="22354" spans="1:3" x14ac:dyDescent="0.25">
      <c r="A22354">
        <v>17348</v>
      </c>
      <c r="B22354" s="1">
        <f>DATE(2047,7,1) + TIME(0,0,0)</f>
        <v>53874</v>
      </c>
      <c r="C22354">
        <v>39.922977447999997</v>
      </c>
    </row>
    <row r="22355" spans="1:3" x14ac:dyDescent="0.25">
      <c r="A22355">
        <v>17379</v>
      </c>
      <c r="B22355" s="1">
        <f>DATE(2047,8,1) + TIME(0,0,0)</f>
        <v>53905</v>
      </c>
      <c r="C22355">
        <v>39.930625915999997</v>
      </c>
    </row>
    <row r="22356" spans="1:3" x14ac:dyDescent="0.25">
      <c r="A22356">
        <v>17410</v>
      </c>
      <c r="B22356" s="1">
        <f>DATE(2047,9,1) + TIME(0,0,0)</f>
        <v>53936</v>
      </c>
      <c r="C22356">
        <v>39.938262938999998</v>
      </c>
    </row>
    <row r="22357" spans="1:3" x14ac:dyDescent="0.25">
      <c r="A22357">
        <v>17440</v>
      </c>
      <c r="B22357" s="1">
        <f>DATE(2047,10,1) + TIME(0,0,0)</f>
        <v>53966</v>
      </c>
      <c r="C22357">
        <v>39.945640564000001</v>
      </c>
    </row>
    <row r="22358" spans="1:3" x14ac:dyDescent="0.25">
      <c r="A22358">
        <v>17471</v>
      </c>
      <c r="B22358" s="1">
        <f>DATE(2047,11,1) + TIME(0,0,0)</f>
        <v>53997</v>
      </c>
      <c r="C22358">
        <v>39.953247070000003</v>
      </c>
    </row>
    <row r="22359" spans="1:3" x14ac:dyDescent="0.25">
      <c r="A22359">
        <v>17501</v>
      </c>
      <c r="B22359" s="1">
        <f>DATE(2047,12,1) + TIME(0,0,0)</f>
        <v>54027</v>
      </c>
      <c r="C22359">
        <v>39.960597991999997</v>
      </c>
    </row>
    <row r="22360" spans="1:3" x14ac:dyDescent="0.25">
      <c r="A22360">
        <v>17532</v>
      </c>
      <c r="B22360" s="1">
        <f>DATE(2048,1,1) + TIME(0,0,0)</f>
        <v>54058</v>
      </c>
      <c r="C22360">
        <v>39.968181610000002</v>
      </c>
    </row>
    <row r="22361" spans="1:3" x14ac:dyDescent="0.25">
      <c r="A22361">
        <v>17563</v>
      </c>
      <c r="B22361" s="1">
        <f>DATE(2048,2,1) + TIME(0,0,0)</f>
        <v>54089</v>
      </c>
      <c r="C22361">
        <v>39.975749968999999</v>
      </c>
    </row>
    <row r="22362" spans="1:3" x14ac:dyDescent="0.25">
      <c r="A22362">
        <v>17592</v>
      </c>
      <c r="B22362" s="1">
        <f>DATE(2048,3,1) + TIME(0,0,0)</f>
        <v>54118</v>
      </c>
      <c r="C22362">
        <v>39.982818604000002</v>
      </c>
    </row>
    <row r="22363" spans="1:3" x14ac:dyDescent="0.25">
      <c r="A22363">
        <v>17623</v>
      </c>
      <c r="B22363" s="1">
        <f>DATE(2048,4,1) + TIME(0,0,0)</f>
        <v>54149</v>
      </c>
      <c r="C22363">
        <v>39.990360260000003</v>
      </c>
    </row>
    <row r="22364" spans="1:3" x14ac:dyDescent="0.25">
      <c r="A22364">
        <v>17653</v>
      </c>
      <c r="B22364" s="1">
        <f>DATE(2048,5,1) + TIME(0,0,0)</f>
        <v>54179</v>
      </c>
      <c r="C22364">
        <v>39.997646332000002</v>
      </c>
    </row>
    <row r="22365" spans="1:3" x14ac:dyDescent="0.25">
      <c r="A22365">
        <v>17684</v>
      </c>
      <c r="B22365" s="1">
        <f>DATE(2048,6,1) + TIME(0,0,0)</f>
        <v>54210</v>
      </c>
      <c r="C22365">
        <v>40.005161285</v>
      </c>
    </row>
    <row r="22366" spans="1:3" x14ac:dyDescent="0.25">
      <c r="A22366">
        <v>17714</v>
      </c>
      <c r="B22366" s="1">
        <f>DATE(2048,7,1) + TIME(0,0,0)</f>
        <v>54240</v>
      </c>
      <c r="C22366">
        <v>40.012424469000003</v>
      </c>
    </row>
    <row r="22367" spans="1:3" x14ac:dyDescent="0.25">
      <c r="A22367">
        <v>17745</v>
      </c>
      <c r="B22367" s="1">
        <f>DATE(2048,8,1) + TIME(0,0,0)</f>
        <v>54271</v>
      </c>
      <c r="C22367">
        <v>40.019912720000001</v>
      </c>
    </row>
    <row r="22368" spans="1:3" x14ac:dyDescent="0.25">
      <c r="A22368">
        <v>17776</v>
      </c>
      <c r="B22368" s="1">
        <f>DATE(2048,9,1) + TIME(0,0,0)</f>
        <v>54302</v>
      </c>
      <c r="C22368">
        <v>40.027389526</v>
      </c>
    </row>
    <row r="22369" spans="1:3" x14ac:dyDescent="0.25">
      <c r="A22369">
        <v>17806</v>
      </c>
      <c r="B22369" s="1">
        <f>DATE(2048,10,1) + TIME(0,0,0)</f>
        <v>54332</v>
      </c>
      <c r="C22369">
        <v>40.034614562999998</v>
      </c>
    </row>
    <row r="22370" spans="1:3" x14ac:dyDescent="0.25">
      <c r="A22370">
        <v>17837</v>
      </c>
      <c r="B22370" s="1">
        <f>DATE(2048,11,1) + TIME(0,0,0)</f>
        <v>54363</v>
      </c>
      <c r="C22370">
        <v>40.042068481000001</v>
      </c>
    </row>
    <row r="22371" spans="1:3" x14ac:dyDescent="0.25">
      <c r="A22371">
        <v>17867</v>
      </c>
      <c r="B22371" s="1">
        <f>DATE(2048,12,1) + TIME(0,0,0)</f>
        <v>54393</v>
      </c>
      <c r="C22371">
        <v>40.049266815000003</v>
      </c>
    </row>
    <row r="22372" spans="1:3" x14ac:dyDescent="0.25">
      <c r="A22372">
        <v>17898</v>
      </c>
      <c r="B22372" s="1">
        <f>DATE(2049,1,1) + TIME(0,0,0)</f>
        <v>54424</v>
      </c>
      <c r="C22372">
        <v>40.056694030999999</v>
      </c>
    </row>
    <row r="22373" spans="1:3" x14ac:dyDescent="0.25">
      <c r="A22373">
        <v>17929</v>
      </c>
      <c r="B22373" s="1">
        <f>DATE(2049,2,1) + TIME(0,0,0)</f>
        <v>54455</v>
      </c>
      <c r="C22373">
        <v>40.064109801999997</v>
      </c>
    </row>
    <row r="22374" spans="1:3" x14ac:dyDescent="0.25">
      <c r="A22374">
        <v>17957</v>
      </c>
      <c r="B22374" s="1">
        <f>DATE(2049,3,1) + TIME(0,0,0)</f>
        <v>54483</v>
      </c>
      <c r="C22374">
        <v>40.070796967</v>
      </c>
    </row>
    <row r="22375" spans="1:3" x14ac:dyDescent="0.25">
      <c r="A22375">
        <v>17988</v>
      </c>
      <c r="B22375" s="1">
        <f>DATE(2049,4,1) + TIME(0,0,0)</f>
        <v>54514</v>
      </c>
      <c r="C22375">
        <v>40.078186035000002</v>
      </c>
    </row>
    <row r="22376" spans="1:3" x14ac:dyDescent="0.25">
      <c r="A22376">
        <v>18018</v>
      </c>
      <c r="B22376" s="1">
        <f>DATE(2049,5,1) + TIME(0,0,0)</f>
        <v>54544</v>
      </c>
      <c r="C22376">
        <v>40.085327147999998</v>
      </c>
    </row>
    <row r="22377" spans="1:3" x14ac:dyDescent="0.25">
      <c r="A22377">
        <v>18049</v>
      </c>
      <c r="B22377" s="1">
        <f>DATE(2049,6,1) + TIME(0,0,0)</f>
        <v>54575</v>
      </c>
      <c r="C22377">
        <v>40.092693328999999</v>
      </c>
    </row>
    <row r="22378" spans="1:3" x14ac:dyDescent="0.25">
      <c r="A22378">
        <v>18079</v>
      </c>
      <c r="B22378" s="1">
        <f>DATE(2049,7,1) + TIME(0,0,0)</f>
        <v>54605</v>
      </c>
      <c r="C22378">
        <v>40.099807738999999</v>
      </c>
    </row>
    <row r="22379" spans="1:3" x14ac:dyDescent="0.25">
      <c r="A22379">
        <v>18110</v>
      </c>
      <c r="B22379" s="1">
        <f>DATE(2049,8,1) + TIME(0,0,0)</f>
        <v>54636</v>
      </c>
      <c r="C22379">
        <v>40.107151031000001</v>
      </c>
    </row>
    <row r="22380" spans="1:3" x14ac:dyDescent="0.25">
      <c r="A22380">
        <v>18141</v>
      </c>
      <c r="B22380" s="1">
        <f>DATE(2049,9,1) + TIME(0,0,0)</f>
        <v>54667</v>
      </c>
      <c r="C22380">
        <v>40.114479064999998</v>
      </c>
    </row>
    <row r="22381" spans="1:3" x14ac:dyDescent="0.25">
      <c r="A22381">
        <v>18171</v>
      </c>
      <c r="B22381" s="1">
        <f>DATE(2049,10,1) + TIME(0,0,0)</f>
        <v>54697</v>
      </c>
      <c r="C22381">
        <v>40.121562957999998</v>
      </c>
    </row>
    <row r="22382" spans="1:3" x14ac:dyDescent="0.25">
      <c r="A22382">
        <v>18202</v>
      </c>
      <c r="B22382" s="1">
        <f>DATE(2049,11,1) + TIME(0,0,0)</f>
        <v>54728</v>
      </c>
      <c r="C22382">
        <v>40.128868103000002</v>
      </c>
    </row>
    <row r="22383" spans="1:3" x14ac:dyDescent="0.25">
      <c r="A22383">
        <v>18232</v>
      </c>
      <c r="B22383" s="1">
        <f>DATE(2049,12,1) + TIME(0,0,0)</f>
        <v>54758</v>
      </c>
      <c r="C22383">
        <v>40.135925293</v>
      </c>
    </row>
    <row r="22384" spans="1:3" x14ac:dyDescent="0.25">
      <c r="A22384">
        <v>18263</v>
      </c>
      <c r="B22384" s="1">
        <f>DATE(2050,1,1) + TIME(0,0,0)</f>
        <v>54789</v>
      </c>
      <c r="C22384">
        <v>40.14320755</v>
      </c>
    </row>
    <row r="22386" spans="1:3" x14ac:dyDescent="0.25">
      <c r="A22386" t="s">
        <v>40</v>
      </c>
    </row>
    <row r="22388" spans="1:3" x14ac:dyDescent="0.25">
      <c r="A22388" t="s">
        <v>1</v>
      </c>
      <c r="B22388" t="s">
        <v>2</v>
      </c>
      <c r="C22388" t="s">
        <v>3</v>
      </c>
    </row>
    <row r="22389" spans="1:3" x14ac:dyDescent="0.25">
      <c r="A22389">
        <v>0</v>
      </c>
      <c r="B22389" s="1">
        <f>DATE(2000,1,1) + TIME(0,0,0)</f>
        <v>36526</v>
      </c>
      <c r="C22389">
        <v>0</v>
      </c>
    </row>
    <row r="22390" spans="1:3" x14ac:dyDescent="0.25">
      <c r="A22390">
        <v>31</v>
      </c>
      <c r="B22390" s="1">
        <f>DATE(2000,2,1) + TIME(0,0,0)</f>
        <v>36557</v>
      </c>
      <c r="C22390">
        <v>3.7617137432000001</v>
      </c>
    </row>
    <row r="22391" spans="1:3" x14ac:dyDescent="0.25">
      <c r="A22391">
        <v>60</v>
      </c>
      <c r="B22391" s="1">
        <f>DATE(2000,3,1) + TIME(0,0,0)</f>
        <v>36586</v>
      </c>
      <c r="C22391">
        <v>7.4388008118000002</v>
      </c>
    </row>
    <row r="22392" spans="1:3" x14ac:dyDescent="0.25">
      <c r="A22392">
        <v>91</v>
      </c>
      <c r="B22392" s="1">
        <f>DATE(2000,4,1) + TIME(0,0,0)</f>
        <v>36617</v>
      </c>
      <c r="C22392">
        <v>10.709923743999999</v>
      </c>
    </row>
    <row r="22393" spans="1:3" x14ac:dyDescent="0.25">
      <c r="A22393">
        <v>121</v>
      </c>
      <c r="B22393" s="1">
        <f>DATE(2000,5,1) + TIME(0,0,0)</f>
        <v>36647</v>
      </c>
      <c r="C22393">
        <v>12.941580772</v>
      </c>
    </row>
    <row r="22394" spans="1:3" x14ac:dyDescent="0.25">
      <c r="A22394">
        <v>152</v>
      </c>
      <c r="B22394" s="1">
        <f>DATE(2000,6,1) + TIME(0,0,0)</f>
        <v>36678</v>
      </c>
      <c r="C22394">
        <v>14.526991843999999</v>
      </c>
    </row>
    <row r="22395" spans="1:3" x14ac:dyDescent="0.25">
      <c r="A22395">
        <v>182</v>
      </c>
      <c r="B22395" s="1">
        <f>DATE(2000,7,1) + TIME(0,0,0)</f>
        <v>36708</v>
      </c>
      <c r="C22395">
        <v>15.762774467</v>
      </c>
    </row>
    <row r="22396" spans="1:3" x14ac:dyDescent="0.25">
      <c r="A22396">
        <v>213</v>
      </c>
      <c r="B22396" s="1">
        <f>DATE(2000,8,1) + TIME(0,0,0)</f>
        <v>36739</v>
      </c>
      <c r="C22396">
        <v>16.743808745999999</v>
      </c>
    </row>
    <row r="22397" spans="1:3" x14ac:dyDescent="0.25">
      <c r="A22397">
        <v>244</v>
      </c>
      <c r="B22397" s="1">
        <f>DATE(2000,9,1) + TIME(0,0,0)</f>
        <v>36770</v>
      </c>
      <c r="C22397">
        <v>17.57554245</v>
      </c>
    </row>
    <row r="22398" spans="1:3" x14ac:dyDescent="0.25">
      <c r="A22398">
        <v>274</v>
      </c>
      <c r="B22398" s="1">
        <f>DATE(2000,10,1) + TIME(0,0,0)</f>
        <v>36800</v>
      </c>
      <c r="C22398">
        <v>18.264160155999999</v>
      </c>
    </row>
    <row r="22399" spans="1:3" x14ac:dyDescent="0.25">
      <c r="A22399">
        <v>305</v>
      </c>
      <c r="B22399" s="1">
        <f>DATE(2000,11,1) + TIME(0,0,0)</f>
        <v>36831</v>
      </c>
      <c r="C22399">
        <v>18.873334884999998</v>
      </c>
    </row>
    <row r="22400" spans="1:3" x14ac:dyDescent="0.25">
      <c r="A22400">
        <v>335</v>
      </c>
      <c r="B22400" s="1">
        <f>DATE(2000,12,1) + TIME(0,0,0)</f>
        <v>36861</v>
      </c>
      <c r="C22400">
        <v>19.379728317000001</v>
      </c>
    </row>
    <row r="22401" spans="1:3" x14ac:dyDescent="0.25">
      <c r="A22401">
        <v>366</v>
      </c>
      <c r="B22401" s="1">
        <f>DATE(2001,1,1) + TIME(0,0,0)</f>
        <v>36892</v>
      </c>
      <c r="C22401">
        <v>19.829446792999999</v>
      </c>
    </row>
    <row r="22402" spans="1:3" x14ac:dyDescent="0.25">
      <c r="A22402">
        <v>397</v>
      </c>
      <c r="B22402" s="1">
        <f>DATE(2001,2,1) + TIME(0,0,0)</f>
        <v>36923</v>
      </c>
      <c r="C22402">
        <v>20.221523285</v>
      </c>
    </row>
    <row r="22403" spans="1:3" x14ac:dyDescent="0.25">
      <c r="A22403">
        <v>425</v>
      </c>
      <c r="B22403" s="1">
        <f>DATE(2001,3,1) + TIME(0,0,0)</f>
        <v>36951</v>
      </c>
      <c r="C22403">
        <v>20.543992996</v>
      </c>
    </row>
    <row r="22404" spans="1:3" x14ac:dyDescent="0.25">
      <c r="A22404">
        <v>456</v>
      </c>
      <c r="B22404" s="1">
        <f>DATE(2001,4,1) + TIME(0,0,0)</f>
        <v>36982</v>
      </c>
      <c r="C22404">
        <v>20.868280411000001</v>
      </c>
    </row>
    <row r="22405" spans="1:3" x14ac:dyDescent="0.25">
      <c r="A22405">
        <v>486</v>
      </c>
      <c r="B22405" s="1">
        <f>DATE(2001,5,1) + TIME(0,0,0)</f>
        <v>37012</v>
      </c>
      <c r="C22405">
        <v>21.156370162999998</v>
      </c>
    </row>
    <row r="22406" spans="1:3" x14ac:dyDescent="0.25">
      <c r="A22406">
        <v>517</v>
      </c>
      <c r="B22406" s="1">
        <f>DATE(2001,6,1) + TIME(0,0,0)</f>
        <v>37043</v>
      </c>
      <c r="C22406">
        <v>21.434289931999999</v>
      </c>
    </row>
    <row r="22407" spans="1:3" x14ac:dyDescent="0.25">
      <c r="A22407">
        <v>547</v>
      </c>
      <c r="B22407" s="1">
        <f>DATE(2001,7,1) + TIME(0,0,0)</f>
        <v>37073</v>
      </c>
      <c r="C22407">
        <v>21.684957504</v>
      </c>
    </row>
    <row r="22408" spans="1:3" x14ac:dyDescent="0.25">
      <c r="A22408">
        <v>578</v>
      </c>
      <c r="B22408" s="1">
        <f>DATE(2001,8,1) + TIME(0,0,0)</f>
        <v>37104</v>
      </c>
      <c r="C22408">
        <v>21.923810959000001</v>
      </c>
    </row>
    <row r="22409" spans="1:3" x14ac:dyDescent="0.25">
      <c r="A22409">
        <v>609</v>
      </c>
      <c r="B22409" s="1">
        <f>DATE(2001,9,1) + TIME(0,0,0)</f>
        <v>37135</v>
      </c>
      <c r="C22409">
        <v>22.143091202000001</v>
      </c>
    </row>
    <row r="22410" spans="1:3" x14ac:dyDescent="0.25">
      <c r="A22410">
        <v>639</v>
      </c>
      <c r="B22410" s="1">
        <f>DATE(2001,10,1) + TIME(0,0,0)</f>
        <v>37165</v>
      </c>
      <c r="C22410">
        <v>22.337837219000001</v>
      </c>
    </row>
    <row r="22411" spans="1:3" x14ac:dyDescent="0.25">
      <c r="A22411">
        <v>670</v>
      </c>
      <c r="B22411" s="1">
        <f>DATE(2001,11,1) + TIME(0,0,0)</f>
        <v>37196</v>
      </c>
      <c r="C22411">
        <v>22.522649765000001</v>
      </c>
    </row>
    <row r="22412" spans="1:3" x14ac:dyDescent="0.25">
      <c r="A22412">
        <v>700</v>
      </c>
      <c r="B22412" s="1">
        <f>DATE(2001,12,1) + TIME(0,0,0)</f>
        <v>37226</v>
      </c>
      <c r="C22412">
        <v>22.691085815000001</v>
      </c>
    </row>
    <row r="22413" spans="1:3" x14ac:dyDescent="0.25">
      <c r="A22413">
        <v>731</v>
      </c>
      <c r="B22413" s="1">
        <f>DATE(2002,1,1) + TIME(0,0,0)</f>
        <v>37257</v>
      </c>
      <c r="C22413">
        <v>22.857244492</v>
      </c>
    </row>
    <row r="22414" spans="1:3" x14ac:dyDescent="0.25">
      <c r="A22414">
        <v>762</v>
      </c>
      <c r="B22414" s="1">
        <f>DATE(2002,2,1) + TIME(0,0,0)</f>
        <v>37288</v>
      </c>
      <c r="C22414">
        <v>23.016679763999999</v>
      </c>
    </row>
    <row r="22415" spans="1:3" x14ac:dyDescent="0.25">
      <c r="A22415">
        <v>790</v>
      </c>
      <c r="B22415" s="1">
        <f>DATE(2002,3,1) + TIME(0,0,0)</f>
        <v>37316</v>
      </c>
      <c r="C22415">
        <v>23.155221939</v>
      </c>
    </row>
    <row r="22416" spans="1:3" x14ac:dyDescent="0.25">
      <c r="A22416">
        <v>821</v>
      </c>
      <c r="B22416" s="1">
        <f>DATE(2002,4,1) + TIME(0,0,0)</f>
        <v>37347</v>
      </c>
      <c r="C22416">
        <v>23.303710937999998</v>
      </c>
    </row>
    <row r="22417" spans="1:3" x14ac:dyDescent="0.25">
      <c r="A22417">
        <v>851</v>
      </c>
      <c r="B22417" s="1">
        <f>DATE(2002,5,1) + TIME(0,0,0)</f>
        <v>37377</v>
      </c>
      <c r="C22417">
        <v>23.442405700999998</v>
      </c>
    </row>
    <row r="22418" spans="1:3" x14ac:dyDescent="0.25">
      <c r="A22418">
        <v>882</v>
      </c>
      <c r="B22418" s="1">
        <f>DATE(2002,6,1) + TIME(0,0,0)</f>
        <v>37408</v>
      </c>
      <c r="C22418">
        <v>23.579717636000002</v>
      </c>
    </row>
    <row r="22419" spans="1:3" x14ac:dyDescent="0.25">
      <c r="A22419">
        <v>912</v>
      </c>
      <c r="B22419" s="1">
        <f>DATE(2002,7,1) + TIME(0,0,0)</f>
        <v>37438</v>
      </c>
      <c r="C22419">
        <v>23.705312728999999</v>
      </c>
    </row>
    <row r="22420" spans="1:3" x14ac:dyDescent="0.25">
      <c r="A22420">
        <v>943</v>
      </c>
      <c r="B22420" s="1">
        <f>DATE(2002,8,1) + TIME(0,0,0)</f>
        <v>37469</v>
      </c>
      <c r="C22420">
        <v>23.826074599999998</v>
      </c>
    </row>
    <row r="22421" spans="1:3" x14ac:dyDescent="0.25">
      <c r="A22421">
        <v>974</v>
      </c>
      <c r="B22421" s="1">
        <f>DATE(2002,9,1) + TIME(0,0,0)</f>
        <v>37500</v>
      </c>
      <c r="C22421">
        <v>23.937055588</v>
      </c>
    </row>
    <row r="22422" spans="1:3" x14ac:dyDescent="0.25">
      <c r="A22422">
        <v>1004</v>
      </c>
      <c r="B22422" s="1">
        <f>DATE(2002,10,1) + TIME(0,0,0)</f>
        <v>37530</v>
      </c>
      <c r="C22422">
        <v>24.035787582000001</v>
      </c>
    </row>
    <row r="22423" spans="1:3" x14ac:dyDescent="0.25">
      <c r="A22423">
        <v>1035</v>
      </c>
      <c r="B22423" s="1">
        <f>DATE(2002,11,1) + TIME(0,0,0)</f>
        <v>37561</v>
      </c>
      <c r="C22423">
        <v>24.130283356</v>
      </c>
    </row>
    <row r="22424" spans="1:3" x14ac:dyDescent="0.25">
      <c r="A22424">
        <v>1065</v>
      </c>
      <c r="B22424" s="1">
        <f>DATE(2002,12,1) + TIME(0,0,0)</f>
        <v>37591</v>
      </c>
      <c r="C22424">
        <v>24.215305327999999</v>
      </c>
    </row>
    <row r="22425" spans="1:3" x14ac:dyDescent="0.25">
      <c r="A22425">
        <v>1096</v>
      </c>
      <c r="B22425" s="1">
        <f>DATE(2003,1,1) + TIME(0,0,0)</f>
        <v>37622</v>
      </c>
      <c r="C22425">
        <v>24.297266006000001</v>
      </c>
    </row>
    <row r="22426" spans="1:3" x14ac:dyDescent="0.25">
      <c r="A22426">
        <v>1127</v>
      </c>
      <c r="B22426" s="1">
        <f>DATE(2003,2,1) + TIME(0,0,0)</f>
        <v>37653</v>
      </c>
      <c r="C22426">
        <v>24.373910903999999</v>
      </c>
    </row>
    <row r="22427" spans="1:3" x14ac:dyDescent="0.25">
      <c r="A22427">
        <v>1155</v>
      </c>
      <c r="B22427" s="1">
        <f>DATE(2003,3,1) + TIME(0,0,0)</f>
        <v>37681</v>
      </c>
      <c r="C22427">
        <v>24.439495087000001</v>
      </c>
    </row>
    <row r="22428" spans="1:3" x14ac:dyDescent="0.25">
      <c r="A22428">
        <v>1186</v>
      </c>
      <c r="B22428" s="1">
        <f>DATE(2003,4,1) + TIME(0,0,0)</f>
        <v>37712</v>
      </c>
      <c r="C22428">
        <v>24.508052826</v>
      </c>
    </row>
    <row r="22429" spans="1:3" x14ac:dyDescent="0.25">
      <c r="A22429">
        <v>1216</v>
      </c>
      <c r="B22429" s="1">
        <f>DATE(2003,5,1) + TIME(0,0,0)</f>
        <v>37742</v>
      </c>
      <c r="C22429">
        <v>24.570491790999998</v>
      </c>
    </row>
    <row r="22430" spans="1:3" x14ac:dyDescent="0.25">
      <c r="A22430">
        <v>1247</v>
      </c>
      <c r="B22430" s="1">
        <f>DATE(2003,6,1) + TIME(0,0,0)</f>
        <v>37773</v>
      </c>
      <c r="C22430">
        <v>24.631750106999998</v>
      </c>
    </row>
    <row r="22431" spans="1:3" x14ac:dyDescent="0.25">
      <c r="A22431">
        <v>1277</v>
      </c>
      <c r="B22431" s="1">
        <f>DATE(2003,7,1) + TIME(0,0,0)</f>
        <v>37803</v>
      </c>
      <c r="C22431">
        <v>24.688871383999999</v>
      </c>
    </row>
    <row r="22432" spans="1:3" x14ac:dyDescent="0.25">
      <c r="A22432">
        <v>1308</v>
      </c>
      <c r="B22432" s="1">
        <f>DATE(2003,8,1) + TIME(0,0,0)</f>
        <v>37834</v>
      </c>
      <c r="C22432">
        <v>24.745698929</v>
      </c>
    </row>
    <row r="22433" spans="1:3" x14ac:dyDescent="0.25">
      <c r="A22433">
        <v>1339</v>
      </c>
      <c r="B22433" s="1">
        <f>DATE(2003,9,1) + TIME(0,0,0)</f>
        <v>37865</v>
      </c>
      <c r="C22433">
        <v>24.800449370999999</v>
      </c>
    </row>
    <row r="22434" spans="1:3" x14ac:dyDescent="0.25">
      <c r="A22434">
        <v>1369</v>
      </c>
      <c r="B22434" s="1">
        <f>DATE(2003,10,1) + TIME(0,0,0)</f>
        <v>37895</v>
      </c>
      <c r="C22434">
        <v>24.851619719999999</v>
      </c>
    </row>
    <row r="22435" spans="1:3" x14ac:dyDescent="0.25">
      <c r="A22435">
        <v>1400</v>
      </c>
      <c r="B22435" s="1">
        <f>DATE(2003,11,1) + TIME(0,0,0)</f>
        <v>37926</v>
      </c>
      <c r="C22435">
        <v>24.902780533000001</v>
      </c>
    </row>
    <row r="22436" spans="1:3" x14ac:dyDescent="0.25">
      <c r="A22436">
        <v>1430</v>
      </c>
      <c r="B22436" s="1">
        <f>DATE(2003,12,1) + TIME(0,0,0)</f>
        <v>37956</v>
      </c>
      <c r="C22436">
        <v>24.950777054</v>
      </c>
    </row>
    <row r="22437" spans="1:3" x14ac:dyDescent="0.25">
      <c r="A22437">
        <v>1461</v>
      </c>
      <c r="B22437" s="1">
        <f>DATE(2004,1,1) + TIME(0,0,0)</f>
        <v>37987</v>
      </c>
      <c r="C22437">
        <v>24.998945236000001</v>
      </c>
    </row>
    <row r="22438" spans="1:3" x14ac:dyDescent="0.25">
      <c r="A22438">
        <v>1492</v>
      </c>
      <c r="B22438" s="1">
        <f>DATE(2004,2,1) + TIME(0,0,0)</f>
        <v>38018</v>
      </c>
      <c r="C22438">
        <v>25.045789718999998</v>
      </c>
    </row>
    <row r="22439" spans="1:3" x14ac:dyDescent="0.25">
      <c r="A22439">
        <v>1521</v>
      </c>
      <c r="B22439" s="1">
        <f>DATE(2004,3,1) + TIME(0,0,0)</f>
        <v>38047</v>
      </c>
      <c r="C22439">
        <v>25.088535309000001</v>
      </c>
    </row>
    <row r="22440" spans="1:3" x14ac:dyDescent="0.25">
      <c r="A22440">
        <v>1552</v>
      </c>
      <c r="B22440" s="1">
        <f>DATE(2004,4,1) + TIME(0,0,0)</f>
        <v>38078</v>
      </c>
      <c r="C22440">
        <v>25.133172988999998</v>
      </c>
    </row>
    <row r="22441" spans="1:3" x14ac:dyDescent="0.25">
      <c r="A22441">
        <v>1582</v>
      </c>
      <c r="B22441" s="1">
        <f>DATE(2004,5,1) + TIME(0,0,0)</f>
        <v>38108</v>
      </c>
      <c r="C22441">
        <v>25.175432205</v>
      </c>
    </row>
    <row r="22442" spans="1:3" x14ac:dyDescent="0.25">
      <c r="A22442">
        <v>1613</v>
      </c>
      <c r="B22442" s="1">
        <f>DATE(2004,6,1) + TIME(0,0,0)</f>
        <v>38139</v>
      </c>
      <c r="C22442">
        <v>25.218200683999999</v>
      </c>
    </row>
    <row r="22443" spans="1:3" x14ac:dyDescent="0.25">
      <c r="A22443">
        <v>1643</v>
      </c>
      <c r="B22443" s="1">
        <f>DATE(2004,7,1) + TIME(0,0,0)</f>
        <v>38169</v>
      </c>
      <c r="C22443">
        <v>25.258794784999999</v>
      </c>
    </row>
    <row r="22444" spans="1:3" x14ac:dyDescent="0.25">
      <c r="A22444">
        <v>1674</v>
      </c>
      <c r="B22444" s="1">
        <f>DATE(2004,8,1) + TIME(0,0,0)</f>
        <v>38200</v>
      </c>
      <c r="C22444">
        <v>25.299880981000001</v>
      </c>
    </row>
    <row r="22445" spans="1:3" x14ac:dyDescent="0.25">
      <c r="A22445">
        <v>1705</v>
      </c>
      <c r="B22445" s="1">
        <f>DATE(2004,9,1) + TIME(0,0,0)</f>
        <v>38231</v>
      </c>
      <c r="C22445">
        <v>25.340055465999999</v>
      </c>
    </row>
    <row r="22446" spans="1:3" x14ac:dyDescent="0.25">
      <c r="A22446">
        <v>1735</v>
      </c>
      <c r="B22446" s="1">
        <f>DATE(2004,10,1) + TIME(0,0,0)</f>
        <v>38261</v>
      </c>
      <c r="C22446">
        <v>25.378141403000001</v>
      </c>
    </row>
    <row r="22447" spans="1:3" x14ac:dyDescent="0.25">
      <c r="A22447">
        <v>1766</v>
      </c>
      <c r="B22447" s="1">
        <f>DATE(2004,11,1) + TIME(0,0,0)</f>
        <v>38292</v>
      </c>
      <c r="C22447">
        <v>25.416715622000002</v>
      </c>
    </row>
    <row r="22448" spans="1:3" x14ac:dyDescent="0.25">
      <c r="A22448">
        <v>1796</v>
      </c>
      <c r="B22448" s="1">
        <f>DATE(2004,12,1) + TIME(0,0,0)</f>
        <v>38322</v>
      </c>
      <c r="C22448">
        <v>25.453380585000001</v>
      </c>
    </row>
    <row r="22449" spans="1:3" x14ac:dyDescent="0.25">
      <c r="A22449">
        <v>1827</v>
      </c>
      <c r="B22449" s="1">
        <f>DATE(2005,1,1) + TIME(0,0,0)</f>
        <v>38353</v>
      </c>
      <c r="C22449">
        <v>25.490619659</v>
      </c>
    </row>
    <row r="22450" spans="1:3" x14ac:dyDescent="0.25">
      <c r="A22450">
        <v>1858</v>
      </c>
      <c r="B22450" s="1">
        <f>DATE(2005,2,1) + TIME(0,0,0)</f>
        <v>38384</v>
      </c>
      <c r="C22450">
        <v>25.527168274000001</v>
      </c>
    </row>
    <row r="22451" spans="1:3" x14ac:dyDescent="0.25">
      <c r="A22451">
        <v>1886</v>
      </c>
      <c r="B22451" s="1">
        <f>DATE(2005,3,1) + TIME(0,0,0)</f>
        <v>38412</v>
      </c>
      <c r="C22451">
        <v>25.559617996</v>
      </c>
    </row>
    <row r="22452" spans="1:3" x14ac:dyDescent="0.25">
      <c r="A22452">
        <v>1917</v>
      </c>
      <c r="B22452" s="1">
        <f>DATE(2005,4,1) + TIME(0,0,0)</f>
        <v>38443</v>
      </c>
      <c r="C22452">
        <v>25.594932556</v>
      </c>
    </row>
    <row r="22453" spans="1:3" x14ac:dyDescent="0.25">
      <c r="A22453">
        <v>1947</v>
      </c>
      <c r="B22453" s="1">
        <f>DATE(2005,5,1) + TIME(0,0,0)</f>
        <v>38473</v>
      </c>
      <c r="C22453">
        <v>25.628524779999999</v>
      </c>
    </row>
    <row r="22454" spans="1:3" x14ac:dyDescent="0.25">
      <c r="A22454">
        <v>1978</v>
      </c>
      <c r="B22454" s="1">
        <f>DATE(2005,6,1) + TIME(0,0,0)</f>
        <v>38504</v>
      </c>
      <c r="C22454">
        <v>25.662647246999999</v>
      </c>
    </row>
    <row r="22455" spans="1:3" x14ac:dyDescent="0.25">
      <c r="A22455">
        <v>2008</v>
      </c>
      <c r="B22455" s="1">
        <f>DATE(2005,7,1) + TIME(0,0,0)</f>
        <v>38534</v>
      </c>
      <c r="C22455">
        <v>25.695119858000002</v>
      </c>
    </row>
    <row r="22456" spans="1:3" x14ac:dyDescent="0.25">
      <c r="A22456">
        <v>2039</v>
      </c>
      <c r="B22456" s="1">
        <f>DATE(2005,8,1) + TIME(0,0,0)</f>
        <v>38565</v>
      </c>
      <c r="C22456">
        <v>25.728111266999999</v>
      </c>
    </row>
    <row r="22457" spans="1:3" x14ac:dyDescent="0.25">
      <c r="A22457">
        <v>2070</v>
      </c>
      <c r="B22457" s="1">
        <f>DATE(2005,9,1) + TIME(0,0,0)</f>
        <v>38596</v>
      </c>
      <c r="C22457">
        <v>25.760517119999999</v>
      </c>
    </row>
    <row r="22458" spans="1:3" x14ac:dyDescent="0.25">
      <c r="A22458">
        <v>2100</v>
      </c>
      <c r="B22458" s="1">
        <f>DATE(2005,10,1) + TIME(0,0,0)</f>
        <v>38626</v>
      </c>
      <c r="C22458">
        <v>25.791341782</v>
      </c>
    </row>
    <row r="22459" spans="1:3" x14ac:dyDescent="0.25">
      <c r="A22459">
        <v>2131</v>
      </c>
      <c r="B22459" s="1">
        <f>DATE(2005,11,1) + TIME(0,0,0)</f>
        <v>38657</v>
      </c>
      <c r="C22459">
        <v>25.822711945000002</v>
      </c>
    </row>
    <row r="22460" spans="1:3" x14ac:dyDescent="0.25">
      <c r="A22460">
        <v>2161</v>
      </c>
      <c r="B22460" s="1">
        <f>DATE(2005,12,1) + TIME(0,0,0)</f>
        <v>38687</v>
      </c>
      <c r="C22460">
        <v>25.852643966999999</v>
      </c>
    </row>
    <row r="22461" spans="1:3" x14ac:dyDescent="0.25">
      <c r="A22461">
        <v>2192</v>
      </c>
      <c r="B22461" s="1">
        <f>DATE(2006,1,1) + TIME(0,0,0)</f>
        <v>38718</v>
      </c>
      <c r="C22461">
        <v>25.883152008</v>
      </c>
    </row>
    <row r="22462" spans="1:3" x14ac:dyDescent="0.25">
      <c r="A22462">
        <v>2223</v>
      </c>
      <c r="B22462" s="1">
        <f>DATE(2006,2,1) + TIME(0,0,0)</f>
        <v>38749</v>
      </c>
      <c r="C22462">
        <v>25.913251877</v>
      </c>
    </row>
    <row r="22463" spans="1:3" x14ac:dyDescent="0.25">
      <c r="A22463">
        <v>2251</v>
      </c>
      <c r="B22463" s="1">
        <f>DATE(2006,3,1) + TIME(0,0,0)</f>
        <v>38777</v>
      </c>
      <c r="C22463">
        <v>25.940099715999999</v>
      </c>
    </row>
    <row r="22464" spans="1:3" x14ac:dyDescent="0.25">
      <c r="A22464">
        <v>2282</v>
      </c>
      <c r="B22464" s="1">
        <f>DATE(2006,4,1) + TIME(0,0,0)</f>
        <v>38808</v>
      </c>
      <c r="C22464">
        <v>25.969453812000001</v>
      </c>
    </row>
    <row r="22465" spans="1:3" x14ac:dyDescent="0.25">
      <c r="A22465">
        <v>2312</v>
      </c>
      <c r="B22465" s="1">
        <f>DATE(2006,5,1) + TIME(0,0,0)</f>
        <v>38838</v>
      </c>
      <c r="C22465">
        <v>25.997512817</v>
      </c>
    </row>
    <row r="22466" spans="1:3" x14ac:dyDescent="0.25">
      <c r="A22466">
        <v>2343</v>
      </c>
      <c r="B22466" s="1">
        <f>DATE(2006,6,1) + TIME(0,0,0)</f>
        <v>38869</v>
      </c>
      <c r="C22466">
        <v>26.026157379000001</v>
      </c>
    </row>
    <row r="22467" spans="1:3" x14ac:dyDescent="0.25">
      <c r="A22467">
        <v>2373</v>
      </c>
      <c r="B22467" s="1">
        <f>DATE(2006,7,1) + TIME(0,0,0)</f>
        <v>38899</v>
      </c>
      <c r="C22467">
        <v>26.053554535</v>
      </c>
    </row>
    <row r="22468" spans="1:3" x14ac:dyDescent="0.25">
      <c r="A22468">
        <v>2404</v>
      </c>
      <c r="B22468" s="1">
        <f>DATE(2006,8,1) + TIME(0,0,0)</f>
        <v>38930</v>
      </c>
      <c r="C22468">
        <v>26.081541060999999</v>
      </c>
    </row>
    <row r="22469" spans="1:3" x14ac:dyDescent="0.25">
      <c r="A22469">
        <v>2435</v>
      </c>
      <c r="B22469" s="1">
        <f>DATE(2006,9,1) + TIME(0,0,0)</f>
        <v>38961</v>
      </c>
      <c r="C22469">
        <v>26.10921669</v>
      </c>
    </row>
    <row r="22470" spans="1:3" x14ac:dyDescent="0.25">
      <c r="A22470">
        <v>2465</v>
      </c>
      <c r="B22470" s="1">
        <f>DATE(2006,10,1) + TIME(0,0,0)</f>
        <v>38991</v>
      </c>
      <c r="C22470">
        <v>26.135713577000001</v>
      </c>
    </row>
    <row r="22471" spans="1:3" x14ac:dyDescent="0.25">
      <c r="A22471">
        <v>2496</v>
      </c>
      <c r="B22471" s="1">
        <f>DATE(2006,11,1) + TIME(0,0,0)</f>
        <v>39022</v>
      </c>
      <c r="C22471">
        <v>26.162803650000001</v>
      </c>
    </row>
    <row r="22472" spans="1:3" x14ac:dyDescent="0.25">
      <c r="A22472">
        <v>2526</v>
      </c>
      <c r="B22472" s="1">
        <f>DATE(2006,12,1) + TIME(0,0,0)</f>
        <v>39052</v>
      </c>
      <c r="C22472">
        <v>26.188781737999999</v>
      </c>
    </row>
    <row r="22473" spans="1:3" x14ac:dyDescent="0.25">
      <c r="A22473">
        <v>2557</v>
      </c>
      <c r="B22473" s="1">
        <f>DATE(2007,1,1) + TIME(0,0,0)</f>
        <v>39083</v>
      </c>
      <c r="C22473">
        <v>26.215377808</v>
      </c>
    </row>
    <row r="22474" spans="1:3" x14ac:dyDescent="0.25">
      <c r="A22474">
        <v>2588</v>
      </c>
      <c r="B22474" s="1">
        <f>DATE(2007,2,1) + TIME(0,0,0)</f>
        <v>39114</v>
      </c>
      <c r="C22474">
        <v>26.241777419999998</v>
      </c>
    </row>
    <row r="22475" spans="1:3" x14ac:dyDescent="0.25">
      <c r="A22475">
        <v>2616</v>
      </c>
      <c r="B22475" s="1">
        <f>DATE(2007,3,1) + TIME(0,0,0)</f>
        <v>39142</v>
      </c>
      <c r="C22475">
        <v>26.265441894999999</v>
      </c>
    </row>
    <row r="22476" spans="1:3" x14ac:dyDescent="0.25">
      <c r="A22476">
        <v>2647</v>
      </c>
      <c r="B22476" s="1">
        <f>DATE(2007,4,1) + TIME(0,0,0)</f>
        <v>39173</v>
      </c>
      <c r="C22476">
        <v>26.291465759000001</v>
      </c>
    </row>
    <row r="22477" spans="1:3" x14ac:dyDescent="0.25">
      <c r="A22477">
        <v>2677</v>
      </c>
      <c r="B22477" s="1">
        <f>DATE(2007,5,1) + TIME(0,0,0)</f>
        <v>39203</v>
      </c>
      <c r="C22477">
        <v>26.316478729</v>
      </c>
    </row>
    <row r="22478" spans="1:3" x14ac:dyDescent="0.25">
      <c r="A22478">
        <v>2708</v>
      </c>
      <c r="B22478" s="1">
        <f>DATE(2007,6,1) + TIME(0,0,0)</f>
        <v>39234</v>
      </c>
      <c r="C22478">
        <v>26.34214592</v>
      </c>
    </row>
    <row r="22479" spans="1:3" x14ac:dyDescent="0.25">
      <c r="A22479">
        <v>2738</v>
      </c>
      <c r="B22479" s="1">
        <f>DATE(2007,7,1) + TIME(0,0,0)</f>
        <v>39264</v>
      </c>
      <c r="C22479">
        <v>26.366815567</v>
      </c>
    </row>
    <row r="22480" spans="1:3" x14ac:dyDescent="0.25">
      <c r="A22480">
        <v>2769</v>
      </c>
      <c r="B22480" s="1">
        <f>DATE(2007,8,1) + TIME(0,0,0)</f>
        <v>39295</v>
      </c>
      <c r="C22480">
        <v>26.392133713</v>
      </c>
    </row>
    <row r="22481" spans="1:3" x14ac:dyDescent="0.25">
      <c r="A22481">
        <v>2800</v>
      </c>
      <c r="B22481" s="1">
        <f>DATE(2007,9,1) + TIME(0,0,0)</f>
        <v>39326</v>
      </c>
      <c r="C22481">
        <v>26.417280197</v>
      </c>
    </row>
    <row r="22482" spans="1:3" x14ac:dyDescent="0.25">
      <c r="A22482">
        <v>2830</v>
      </c>
      <c r="B22482" s="1">
        <f>DATE(2007,10,1) + TIME(0,0,0)</f>
        <v>39356</v>
      </c>
      <c r="C22482">
        <v>26.441453933999998</v>
      </c>
    </row>
    <row r="22483" spans="1:3" x14ac:dyDescent="0.25">
      <c r="A22483">
        <v>2861</v>
      </c>
      <c r="B22483" s="1">
        <f>DATE(2007,11,1) + TIME(0,0,0)</f>
        <v>39387</v>
      </c>
      <c r="C22483">
        <v>26.466268539000001</v>
      </c>
    </row>
    <row r="22484" spans="1:3" x14ac:dyDescent="0.25">
      <c r="A22484">
        <v>2891</v>
      </c>
      <c r="B22484" s="1">
        <f>DATE(2007,12,1) + TIME(0,0,0)</f>
        <v>39417</v>
      </c>
      <c r="C22484">
        <v>26.490131378000001</v>
      </c>
    </row>
    <row r="22485" spans="1:3" x14ac:dyDescent="0.25">
      <c r="A22485">
        <v>2922</v>
      </c>
      <c r="B22485" s="1">
        <f>DATE(2008,1,1) + TIME(0,0,0)</f>
        <v>39448</v>
      </c>
      <c r="C22485">
        <v>26.514631270999999</v>
      </c>
    </row>
    <row r="22486" spans="1:3" x14ac:dyDescent="0.25">
      <c r="A22486">
        <v>2953</v>
      </c>
      <c r="B22486" s="1">
        <f>DATE(2008,2,1) + TIME(0,0,0)</f>
        <v>39479</v>
      </c>
      <c r="C22486">
        <v>26.538978577000002</v>
      </c>
    </row>
    <row r="22487" spans="1:3" x14ac:dyDescent="0.25">
      <c r="A22487">
        <v>2982</v>
      </c>
      <c r="B22487" s="1">
        <f>DATE(2008,3,1) + TIME(0,0,0)</f>
        <v>39508</v>
      </c>
      <c r="C22487">
        <v>26.561618804999998</v>
      </c>
    </row>
    <row r="22488" spans="1:3" x14ac:dyDescent="0.25">
      <c r="A22488">
        <v>3013</v>
      </c>
      <c r="B22488" s="1">
        <f>DATE(2008,4,1) + TIME(0,0,0)</f>
        <v>39539</v>
      </c>
      <c r="C22488">
        <v>26.585678100999999</v>
      </c>
    </row>
    <row r="22489" spans="1:3" x14ac:dyDescent="0.25">
      <c r="A22489">
        <v>3043</v>
      </c>
      <c r="B22489" s="1">
        <f>DATE(2008,5,1) + TIME(0,0,0)</f>
        <v>39569</v>
      </c>
      <c r="C22489">
        <v>26.608825683999999</v>
      </c>
    </row>
    <row r="22490" spans="1:3" x14ac:dyDescent="0.25">
      <c r="A22490">
        <v>3074</v>
      </c>
      <c r="B22490" s="1">
        <f>DATE(2008,6,1) + TIME(0,0,0)</f>
        <v>39600</v>
      </c>
      <c r="C22490">
        <v>26.632606505999998</v>
      </c>
    </row>
    <row r="22491" spans="1:3" x14ac:dyDescent="0.25">
      <c r="A22491">
        <v>3104</v>
      </c>
      <c r="B22491" s="1">
        <f>DATE(2008,7,1) + TIME(0,0,0)</f>
        <v>39630</v>
      </c>
      <c r="C22491">
        <v>26.655490875000002</v>
      </c>
    </row>
    <row r="22492" spans="1:3" x14ac:dyDescent="0.25">
      <c r="A22492">
        <v>3135</v>
      </c>
      <c r="B22492" s="1">
        <f>DATE(2008,8,1) + TIME(0,0,0)</f>
        <v>39661</v>
      </c>
      <c r="C22492">
        <v>26.679008484000001</v>
      </c>
    </row>
    <row r="22493" spans="1:3" x14ac:dyDescent="0.25">
      <c r="A22493">
        <v>3166</v>
      </c>
      <c r="B22493" s="1">
        <f>DATE(2008,9,1) + TIME(0,0,0)</f>
        <v>39692</v>
      </c>
      <c r="C22493">
        <v>26.702398299999999</v>
      </c>
    </row>
    <row r="22494" spans="1:3" x14ac:dyDescent="0.25">
      <c r="A22494">
        <v>3196</v>
      </c>
      <c r="B22494" s="1">
        <f>DATE(2008,10,1) + TIME(0,0,0)</f>
        <v>39722</v>
      </c>
      <c r="C22494">
        <v>26.724912643</v>
      </c>
    </row>
    <row r="22495" spans="1:3" x14ac:dyDescent="0.25">
      <c r="A22495">
        <v>3227</v>
      </c>
      <c r="B22495" s="1">
        <f>DATE(2008,11,1) + TIME(0,0,0)</f>
        <v>39753</v>
      </c>
      <c r="C22495">
        <v>26.748058318999998</v>
      </c>
    </row>
    <row r="22496" spans="1:3" x14ac:dyDescent="0.25">
      <c r="A22496">
        <v>3257</v>
      </c>
      <c r="B22496" s="1">
        <f>DATE(2008,12,1) + TIME(0,0,0)</f>
        <v>39783</v>
      </c>
      <c r="C22496">
        <v>26.770345687999999</v>
      </c>
    </row>
    <row r="22497" spans="1:3" x14ac:dyDescent="0.25">
      <c r="A22497">
        <v>3288</v>
      </c>
      <c r="B22497" s="1">
        <f>DATE(2009,1,1) + TIME(0,0,0)</f>
        <v>39814</v>
      </c>
      <c r="C22497">
        <v>26.793264389000001</v>
      </c>
    </row>
    <row r="22498" spans="1:3" x14ac:dyDescent="0.25">
      <c r="A22498">
        <v>3319</v>
      </c>
      <c r="B22498" s="1">
        <f>DATE(2009,2,1) + TIME(0,0,0)</f>
        <v>39845</v>
      </c>
      <c r="C22498">
        <v>26.816072464000001</v>
      </c>
    </row>
    <row r="22499" spans="1:3" x14ac:dyDescent="0.25">
      <c r="A22499">
        <v>3347</v>
      </c>
      <c r="B22499" s="1">
        <f>DATE(2009,3,1) + TIME(0,0,0)</f>
        <v>39873</v>
      </c>
      <c r="C22499">
        <v>26.836580275999999</v>
      </c>
    </row>
    <row r="22500" spans="1:3" x14ac:dyDescent="0.25">
      <c r="A22500">
        <v>3378</v>
      </c>
      <c r="B22500" s="1">
        <f>DATE(2009,4,1) + TIME(0,0,0)</f>
        <v>39904</v>
      </c>
      <c r="C22500">
        <v>26.859184265</v>
      </c>
    </row>
    <row r="22501" spans="1:3" x14ac:dyDescent="0.25">
      <c r="A22501">
        <v>3408</v>
      </c>
      <c r="B22501" s="1">
        <f>DATE(2009,5,1) + TIME(0,0,0)</f>
        <v>39934</v>
      </c>
      <c r="C22501">
        <v>26.880962371999999</v>
      </c>
    </row>
    <row r="22502" spans="1:3" x14ac:dyDescent="0.25">
      <c r="A22502">
        <v>3439</v>
      </c>
      <c r="B22502" s="1">
        <f>DATE(2009,6,1) + TIME(0,0,0)</f>
        <v>39965</v>
      </c>
      <c r="C22502">
        <v>26.903366088999999</v>
      </c>
    </row>
    <row r="22503" spans="1:3" x14ac:dyDescent="0.25">
      <c r="A22503">
        <v>3469</v>
      </c>
      <c r="B22503" s="1">
        <f>DATE(2009,7,1) + TIME(0,0,0)</f>
        <v>39995</v>
      </c>
      <c r="C22503">
        <v>26.924955367999999</v>
      </c>
    </row>
    <row r="22504" spans="1:3" x14ac:dyDescent="0.25">
      <c r="A22504">
        <v>3500</v>
      </c>
      <c r="B22504" s="1">
        <f>DATE(2009,8,1) + TIME(0,0,0)</f>
        <v>40026</v>
      </c>
      <c r="C22504">
        <v>26.947166443</v>
      </c>
    </row>
    <row r="22505" spans="1:3" x14ac:dyDescent="0.25">
      <c r="A22505">
        <v>3531</v>
      </c>
      <c r="B22505" s="1">
        <f>DATE(2009,9,1) + TIME(0,0,0)</f>
        <v>40057</v>
      </c>
      <c r="C22505">
        <v>26.969284058</v>
      </c>
    </row>
    <row r="22506" spans="1:3" x14ac:dyDescent="0.25">
      <c r="A22506">
        <v>3561</v>
      </c>
      <c r="B22506" s="1">
        <f>DATE(2009,10,1) + TIME(0,0,0)</f>
        <v>40087</v>
      </c>
      <c r="C22506">
        <v>26.990598679000001</v>
      </c>
    </row>
    <row r="22507" spans="1:3" x14ac:dyDescent="0.25">
      <c r="A22507">
        <v>3592</v>
      </c>
      <c r="B22507" s="1">
        <f>DATE(2009,11,1) + TIME(0,0,0)</f>
        <v>40118</v>
      </c>
      <c r="C22507">
        <v>27.012531281000001</v>
      </c>
    </row>
    <row r="22508" spans="1:3" x14ac:dyDescent="0.25">
      <c r="A22508">
        <v>3622</v>
      </c>
      <c r="B22508" s="1">
        <f>DATE(2009,12,1) + TIME(0,0,0)</f>
        <v>40148</v>
      </c>
      <c r="C22508">
        <v>27.033670425</v>
      </c>
    </row>
    <row r="22509" spans="1:3" x14ac:dyDescent="0.25">
      <c r="A22509">
        <v>3653</v>
      </c>
      <c r="B22509" s="1">
        <f>DATE(2010,1,1) + TIME(0,0,0)</f>
        <v>40179</v>
      </c>
      <c r="C22509">
        <v>27.055425644</v>
      </c>
    </row>
    <row r="22510" spans="1:3" x14ac:dyDescent="0.25">
      <c r="A22510">
        <v>3684</v>
      </c>
      <c r="B22510" s="1">
        <f>DATE(2010,2,1) + TIME(0,0,0)</f>
        <v>40210</v>
      </c>
      <c r="C22510">
        <v>27.077093124000001</v>
      </c>
    </row>
    <row r="22511" spans="1:3" x14ac:dyDescent="0.25">
      <c r="A22511">
        <v>3712</v>
      </c>
      <c r="B22511" s="1">
        <f>DATE(2010,3,1) + TIME(0,0,0)</f>
        <v>40238</v>
      </c>
      <c r="C22511">
        <v>27.096586227</v>
      </c>
    </row>
    <row r="22512" spans="1:3" x14ac:dyDescent="0.25">
      <c r="A22512">
        <v>3743</v>
      </c>
      <c r="B22512" s="1">
        <f>DATE(2010,4,1) + TIME(0,0,0)</f>
        <v>40269</v>
      </c>
      <c r="C22512">
        <v>27.118093491</v>
      </c>
    </row>
    <row r="22513" spans="1:3" x14ac:dyDescent="0.25">
      <c r="A22513">
        <v>3773</v>
      </c>
      <c r="B22513" s="1">
        <f>DATE(2010,5,1) + TIME(0,0,0)</f>
        <v>40299</v>
      </c>
      <c r="C22513">
        <v>27.138832092000001</v>
      </c>
    </row>
    <row r="22514" spans="1:3" x14ac:dyDescent="0.25">
      <c r="A22514">
        <v>3804</v>
      </c>
      <c r="B22514" s="1">
        <f>DATE(2010,6,1) + TIME(0,0,0)</f>
        <v>40330</v>
      </c>
      <c r="C22514">
        <v>27.160182953</v>
      </c>
    </row>
    <row r="22515" spans="1:3" x14ac:dyDescent="0.25">
      <c r="A22515">
        <v>3834</v>
      </c>
      <c r="B22515" s="1">
        <f>DATE(2010,7,1) + TIME(0,0,0)</f>
        <v>40360</v>
      </c>
      <c r="C22515">
        <v>27.180753708000001</v>
      </c>
    </row>
    <row r="22516" spans="1:3" x14ac:dyDescent="0.25">
      <c r="A22516">
        <v>3865</v>
      </c>
      <c r="B22516" s="1">
        <f>DATE(2010,8,1) + TIME(0,0,0)</f>
        <v>40391</v>
      </c>
      <c r="C22516">
        <v>27.201923369999999</v>
      </c>
    </row>
    <row r="22517" spans="1:3" x14ac:dyDescent="0.25">
      <c r="A22517">
        <v>3896</v>
      </c>
      <c r="B22517" s="1">
        <f>DATE(2010,9,1) + TIME(0,0,0)</f>
        <v>40422</v>
      </c>
      <c r="C22517">
        <v>27.223007202000002</v>
      </c>
    </row>
    <row r="22518" spans="1:3" x14ac:dyDescent="0.25">
      <c r="A22518">
        <v>3926</v>
      </c>
      <c r="B22518" s="1">
        <f>DATE(2010,10,1) + TIME(0,0,0)</f>
        <v>40452</v>
      </c>
      <c r="C22518">
        <v>27.243330002</v>
      </c>
    </row>
    <row r="22519" spans="1:3" x14ac:dyDescent="0.25">
      <c r="A22519">
        <v>3957</v>
      </c>
      <c r="B22519" s="1">
        <f>DATE(2010,11,1) + TIME(0,0,0)</f>
        <v>40483</v>
      </c>
      <c r="C22519">
        <v>27.264236449999999</v>
      </c>
    </row>
    <row r="22520" spans="1:3" x14ac:dyDescent="0.25">
      <c r="A22520">
        <v>3987</v>
      </c>
      <c r="B22520" s="1">
        <f>DATE(2010,12,1) + TIME(0,0,0)</f>
        <v>40513</v>
      </c>
      <c r="C22520">
        <v>27.284387589000001</v>
      </c>
    </row>
    <row r="22521" spans="1:3" x14ac:dyDescent="0.25">
      <c r="A22521">
        <v>4018</v>
      </c>
      <c r="B22521" s="1">
        <f>DATE(2011,1,1) + TIME(0,0,0)</f>
        <v>40544</v>
      </c>
      <c r="C22521">
        <v>27.305128098000001</v>
      </c>
    </row>
    <row r="22522" spans="1:3" x14ac:dyDescent="0.25">
      <c r="A22522">
        <v>4049</v>
      </c>
      <c r="B22522" s="1">
        <f>DATE(2011,2,1) + TIME(0,0,0)</f>
        <v>40575</v>
      </c>
      <c r="C22522">
        <v>27.325788498000001</v>
      </c>
    </row>
    <row r="22523" spans="1:3" x14ac:dyDescent="0.25">
      <c r="A22523">
        <v>4077</v>
      </c>
      <c r="B22523" s="1">
        <f>DATE(2011,3,1) + TIME(0,0,0)</f>
        <v>40603</v>
      </c>
      <c r="C22523">
        <v>27.344381332000001</v>
      </c>
    </row>
    <row r="22524" spans="1:3" x14ac:dyDescent="0.25">
      <c r="A22524">
        <v>4108</v>
      </c>
      <c r="B22524" s="1">
        <f>DATE(2011,4,1) + TIME(0,0,0)</f>
        <v>40634</v>
      </c>
      <c r="C22524">
        <v>27.364898682</v>
      </c>
    </row>
    <row r="22525" spans="1:3" x14ac:dyDescent="0.25">
      <c r="A22525">
        <v>4138</v>
      </c>
      <c r="B22525" s="1">
        <f>DATE(2011,5,1) + TIME(0,0,0)</f>
        <v>40664</v>
      </c>
      <c r="C22525">
        <v>27.384685516000001</v>
      </c>
    </row>
    <row r="22526" spans="1:3" x14ac:dyDescent="0.25">
      <c r="A22526">
        <v>4169</v>
      </c>
      <c r="B22526" s="1">
        <f>DATE(2011,6,1) + TIME(0,0,0)</f>
        <v>40695</v>
      </c>
      <c r="C22526">
        <v>27.405055999999998</v>
      </c>
    </row>
    <row r="22527" spans="1:3" x14ac:dyDescent="0.25">
      <c r="A22527">
        <v>4199</v>
      </c>
      <c r="B22527" s="1">
        <f>DATE(2011,7,1) + TIME(0,0,0)</f>
        <v>40725</v>
      </c>
      <c r="C22527">
        <v>27.424686432000001</v>
      </c>
    </row>
    <row r="22528" spans="1:3" x14ac:dyDescent="0.25">
      <c r="A22528">
        <v>4230</v>
      </c>
      <c r="B22528" s="1">
        <f>DATE(2011,8,1) + TIME(0,0,0)</f>
        <v>40756</v>
      </c>
      <c r="C22528">
        <v>27.444892883000001</v>
      </c>
    </row>
    <row r="22529" spans="1:3" x14ac:dyDescent="0.25">
      <c r="A22529">
        <v>4261</v>
      </c>
      <c r="B22529" s="1">
        <f>DATE(2011,9,1) + TIME(0,0,0)</f>
        <v>40787</v>
      </c>
      <c r="C22529">
        <v>27.465021133</v>
      </c>
    </row>
    <row r="22530" spans="1:3" x14ac:dyDescent="0.25">
      <c r="A22530">
        <v>4291</v>
      </c>
      <c r="B22530" s="1">
        <f>DATE(2011,10,1) + TIME(0,0,0)</f>
        <v>40817</v>
      </c>
      <c r="C22530">
        <v>27.484428405999999</v>
      </c>
    </row>
    <row r="22531" spans="1:3" x14ac:dyDescent="0.25">
      <c r="A22531">
        <v>4322</v>
      </c>
      <c r="B22531" s="1">
        <f>DATE(2011,11,1) + TIME(0,0,0)</f>
        <v>40848</v>
      </c>
      <c r="C22531">
        <v>27.504415512000001</v>
      </c>
    </row>
    <row r="22532" spans="1:3" x14ac:dyDescent="0.25">
      <c r="A22532">
        <v>4352</v>
      </c>
      <c r="B22532" s="1">
        <f>DATE(2011,12,1) + TIME(0,0,0)</f>
        <v>40878</v>
      </c>
      <c r="C22532">
        <v>27.523689269999998</v>
      </c>
    </row>
    <row r="22533" spans="1:3" x14ac:dyDescent="0.25">
      <c r="A22533">
        <v>4383</v>
      </c>
      <c r="B22533" s="1">
        <f>DATE(2012,1,1) + TIME(0,0,0)</f>
        <v>40909</v>
      </c>
      <c r="C22533">
        <v>27.543533324999999</v>
      </c>
    </row>
    <row r="22534" spans="1:3" x14ac:dyDescent="0.25">
      <c r="A22534">
        <v>4414</v>
      </c>
      <c r="B22534" s="1">
        <f>DATE(2012,2,1) + TIME(0,0,0)</f>
        <v>40940</v>
      </c>
      <c r="C22534">
        <v>27.563291549999999</v>
      </c>
    </row>
    <row r="22535" spans="1:3" x14ac:dyDescent="0.25">
      <c r="A22535">
        <v>4443</v>
      </c>
      <c r="B22535" s="1">
        <f>DATE(2012,3,1) + TIME(0,0,0)</f>
        <v>40969</v>
      </c>
      <c r="C22535">
        <v>27.581705093</v>
      </c>
    </row>
    <row r="22536" spans="1:3" x14ac:dyDescent="0.25">
      <c r="A22536">
        <v>4474</v>
      </c>
      <c r="B22536" s="1">
        <f>DATE(2012,4,1) + TIME(0,0,0)</f>
        <v>41000</v>
      </c>
      <c r="C22536">
        <v>27.601322174</v>
      </c>
    </row>
    <row r="22537" spans="1:3" x14ac:dyDescent="0.25">
      <c r="A22537">
        <v>4504</v>
      </c>
      <c r="B22537" s="1">
        <f>DATE(2012,5,1) + TIME(0,0,0)</f>
        <v>41030</v>
      </c>
      <c r="C22537">
        <v>27.620239258000002</v>
      </c>
    </row>
    <row r="22538" spans="1:3" x14ac:dyDescent="0.25">
      <c r="A22538">
        <v>4535</v>
      </c>
      <c r="B22538" s="1">
        <f>DATE(2012,6,1) + TIME(0,0,0)</f>
        <v>41061</v>
      </c>
      <c r="C22538">
        <v>27.639715195000001</v>
      </c>
    </row>
    <row r="22539" spans="1:3" x14ac:dyDescent="0.25">
      <c r="A22539">
        <v>4565</v>
      </c>
      <c r="B22539" s="1">
        <f>DATE(2012,7,1) + TIME(0,0,0)</f>
        <v>41091</v>
      </c>
      <c r="C22539">
        <v>27.658485413000001</v>
      </c>
    </row>
    <row r="22540" spans="1:3" x14ac:dyDescent="0.25">
      <c r="A22540">
        <v>4596</v>
      </c>
      <c r="B22540" s="1">
        <f>DATE(2012,8,1) + TIME(0,0,0)</f>
        <v>41122</v>
      </c>
      <c r="C22540">
        <v>27.677806854</v>
      </c>
    </row>
    <row r="22541" spans="1:3" x14ac:dyDescent="0.25">
      <c r="A22541">
        <v>4627</v>
      </c>
      <c r="B22541" s="1">
        <f>DATE(2012,9,1) + TIME(0,0,0)</f>
        <v>41153</v>
      </c>
      <c r="C22541">
        <v>27.697055816999999</v>
      </c>
    </row>
    <row r="22542" spans="1:3" x14ac:dyDescent="0.25">
      <c r="A22542">
        <v>4657</v>
      </c>
      <c r="B22542" s="1">
        <f>DATE(2012,10,1) + TIME(0,0,0)</f>
        <v>41183</v>
      </c>
      <c r="C22542">
        <v>27.715621947999999</v>
      </c>
    </row>
    <row r="22543" spans="1:3" x14ac:dyDescent="0.25">
      <c r="A22543">
        <v>4688</v>
      </c>
      <c r="B22543" s="1">
        <f>DATE(2012,11,1) + TIME(0,0,0)</f>
        <v>41214</v>
      </c>
      <c r="C22543">
        <v>27.734741210999999</v>
      </c>
    </row>
    <row r="22544" spans="1:3" x14ac:dyDescent="0.25">
      <c r="A22544">
        <v>4718</v>
      </c>
      <c r="B22544" s="1">
        <f>DATE(2012,12,1) + TIME(0,0,0)</f>
        <v>41244</v>
      </c>
      <c r="C22544">
        <v>27.753177643000001</v>
      </c>
    </row>
    <row r="22545" spans="1:3" x14ac:dyDescent="0.25">
      <c r="A22545">
        <v>4749</v>
      </c>
      <c r="B22545" s="1">
        <f>DATE(2013,1,1) + TIME(0,0,0)</f>
        <v>41275</v>
      </c>
      <c r="C22545">
        <v>27.772159576</v>
      </c>
    </row>
    <row r="22546" spans="1:3" x14ac:dyDescent="0.25">
      <c r="A22546">
        <v>4780</v>
      </c>
      <c r="B22546" s="1">
        <f>DATE(2013,2,1) + TIME(0,0,0)</f>
        <v>41306</v>
      </c>
      <c r="C22546">
        <v>27.791063308999998</v>
      </c>
    </row>
    <row r="22547" spans="1:3" x14ac:dyDescent="0.25">
      <c r="A22547">
        <v>4808</v>
      </c>
      <c r="B22547" s="1">
        <f>DATE(2013,3,1) + TIME(0,0,0)</f>
        <v>41334</v>
      </c>
      <c r="C22547">
        <v>27.808076859</v>
      </c>
    </row>
    <row r="22548" spans="1:3" x14ac:dyDescent="0.25">
      <c r="A22548">
        <v>4839</v>
      </c>
      <c r="B22548" s="1">
        <f>DATE(2013,4,1) + TIME(0,0,0)</f>
        <v>41365</v>
      </c>
      <c r="C22548">
        <v>27.826850890999999</v>
      </c>
    </row>
    <row r="22549" spans="1:3" x14ac:dyDescent="0.25">
      <c r="A22549">
        <v>4869</v>
      </c>
      <c r="B22549" s="1">
        <f>DATE(2013,5,1) + TIME(0,0,0)</f>
        <v>41395</v>
      </c>
      <c r="C22549">
        <v>27.844959258999999</v>
      </c>
    </row>
    <row r="22550" spans="1:3" x14ac:dyDescent="0.25">
      <c r="A22550">
        <v>4900</v>
      </c>
      <c r="B22550" s="1">
        <f>DATE(2013,6,1) + TIME(0,0,0)</f>
        <v>41426</v>
      </c>
      <c r="C22550">
        <v>27.863605498999998</v>
      </c>
    </row>
    <row r="22551" spans="1:3" x14ac:dyDescent="0.25">
      <c r="A22551">
        <v>4930</v>
      </c>
      <c r="B22551" s="1">
        <f>DATE(2013,7,1) + TIME(0,0,0)</f>
        <v>41456</v>
      </c>
      <c r="C22551">
        <v>27.881586075000001</v>
      </c>
    </row>
    <row r="22552" spans="1:3" x14ac:dyDescent="0.25">
      <c r="A22552">
        <v>4961</v>
      </c>
      <c r="B22552" s="1">
        <f>DATE(2013,8,1) + TIME(0,0,0)</f>
        <v>41487</v>
      </c>
      <c r="C22552">
        <v>27.900102615000002</v>
      </c>
    </row>
    <row r="22553" spans="1:3" x14ac:dyDescent="0.25">
      <c r="A22553">
        <v>4992</v>
      </c>
      <c r="B22553" s="1">
        <f>DATE(2013,9,1) + TIME(0,0,0)</f>
        <v>41518</v>
      </c>
      <c r="C22553">
        <v>27.918554306000001</v>
      </c>
    </row>
    <row r="22554" spans="1:3" x14ac:dyDescent="0.25">
      <c r="A22554">
        <v>5022</v>
      </c>
      <c r="B22554" s="1">
        <f>DATE(2013,10,1) + TIME(0,0,0)</f>
        <v>41548</v>
      </c>
      <c r="C22554">
        <v>27.936346054000001</v>
      </c>
    </row>
    <row r="22555" spans="1:3" x14ac:dyDescent="0.25">
      <c r="A22555">
        <v>5053</v>
      </c>
      <c r="B22555" s="1">
        <f>DATE(2013,11,1) + TIME(0,0,0)</f>
        <v>41579</v>
      </c>
      <c r="C22555">
        <v>27.954669952</v>
      </c>
    </row>
    <row r="22556" spans="1:3" x14ac:dyDescent="0.25">
      <c r="A22556">
        <v>5083</v>
      </c>
      <c r="B22556" s="1">
        <f>DATE(2013,12,1) + TIME(0,0,0)</f>
        <v>41609</v>
      </c>
      <c r="C22556">
        <v>27.97233963</v>
      </c>
    </row>
    <row r="22557" spans="1:3" x14ac:dyDescent="0.25">
      <c r="A22557">
        <v>5114</v>
      </c>
      <c r="B22557" s="1">
        <f>DATE(2014,1,1) + TIME(0,0,0)</f>
        <v>41640</v>
      </c>
      <c r="C22557">
        <v>27.990537643</v>
      </c>
    </row>
    <row r="22558" spans="1:3" x14ac:dyDescent="0.25">
      <c r="A22558">
        <v>5145</v>
      </c>
      <c r="B22558" s="1">
        <f>DATE(2014,2,1) + TIME(0,0,0)</f>
        <v>41671</v>
      </c>
      <c r="C22558">
        <v>28.008672713999999</v>
      </c>
    </row>
    <row r="22559" spans="1:3" x14ac:dyDescent="0.25">
      <c r="A22559">
        <v>5173</v>
      </c>
      <c r="B22559" s="1">
        <f>DATE(2014,3,1) + TIME(0,0,0)</f>
        <v>41699</v>
      </c>
      <c r="C22559">
        <v>28.024997711000001</v>
      </c>
    </row>
    <row r="22560" spans="1:3" x14ac:dyDescent="0.25">
      <c r="A22560">
        <v>5204</v>
      </c>
      <c r="B22560" s="1">
        <f>DATE(2014,4,1) + TIME(0,0,0)</f>
        <v>41730</v>
      </c>
      <c r="C22560">
        <v>28.043012618999999</v>
      </c>
    </row>
    <row r="22561" spans="1:3" x14ac:dyDescent="0.25">
      <c r="A22561">
        <v>5234</v>
      </c>
      <c r="B22561" s="1">
        <f>DATE(2014,5,1) + TIME(0,0,0)</f>
        <v>41760</v>
      </c>
      <c r="C22561">
        <v>28.060388565</v>
      </c>
    </row>
    <row r="22562" spans="1:3" x14ac:dyDescent="0.25">
      <c r="A22562">
        <v>5265</v>
      </c>
      <c r="B22562" s="1">
        <f>DATE(2014,6,1) + TIME(0,0,0)</f>
        <v>41791</v>
      </c>
      <c r="C22562">
        <v>28.078285217000001</v>
      </c>
    </row>
    <row r="22563" spans="1:3" x14ac:dyDescent="0.25">
      <c r="A22563">
        <v>5295</v>
      </c>
      <c r="B22563" s="1">
        <f>DATE(2014,7,1) + TIME(0,0,0)</f>
        <v>41821</v>
      </c>
      <c r="C22563">
        <v>28.095546722000002</v>
      </c>
    </row>
    <row r="22564" spans="1:3" x14ac:dyDescent="0.25">
      <c r="A22564">
        <v>5326</v>
      </c>
      <c r="B22564" s="1">
        <f>DATE(2014,8,1) + TIME(0,0,0)</f>
        <v>41852</v>
      </c>
      <c r="C22564">
        <v>28.113323212000001</v>
      </c>
    </row>
    <row r="22565" spans="1:3" x14ac:dyDescent="0.25">
      <c r="A22565">
        <v>5357</v>
      </c>
      <c r="B22565" s="1">
        <f>DATE(2014,9,1) + TIME(0,0,0)</f>
        <v>41883</v>
      </c>
      <c r="C22565">
        <v>28.131042480000001</v>
      </c>
    </row>
    <row r="22566" spans="1:3" x14ac:dyDescent="0.25">
      <c r="A22566">
        <v>5387</v>
      </c>
      <c r="B22566" s="1">
        <f>DATE(2014,10,1) + TIME(0,0,0)</f>
        <v>41913</v>
      </c>
      <c r="C22566">
        <v>28.148134232</v>
      </c>
    </row>
    <row r="22567" spans="1:3" x14ac:dyDescent="0.25">
      <c r="A22567">
        <v>5418</v>
      </c>
      <c r="B22567" s="1">
        <f>DATE(2014,11,1) + TIME(0,0,0)</f>
        <v>41944</v>
      </c>
      <c r="C22567">
        <v>28.165739059</v>
      </c>
    </row>
    <row r="22568" spans="1:3" x14ac:dyDescent="0.25">
      <c r="A22568">
        <v>5448</v>
      </c>
      <c r="B22568" s="1">
        <f>DATE(2014,12,1) + TIME(0,0,0)</f>
        <v>41974</v>
      </c>
      <c r="C22568">
        <v>28.182720184000001</v>
      </c>
    </row>
    <row r="22569" spans="1:3" x14ac:dyDescent="0.25">
      <c r="A22569">
        <v>5479</v>
      </c>
      <c r="B22569" s="1">
        <f>DATE(2015,1,1) + TIME(0,0,0)</f>
        <v>42005</v>
      </c>
      <c r="C22569">
        <v>28.200210571</v>
      </c>
    </row>
    <row r="22570" spans="1:3" x14ac:dyDescent="0.25">
      <c r="A22570">
        <v>5510</v>
      </c>
      <c r="B22570" s="1">
        <f>DATE(2015,2,1) + TIME(0,0,0)</f>
        <v>42036</v>
      </c>
      <c r="C22570">
        <v>28.217643738</v>
      </c>
    </row>
    <row r="22571" spans="1:3" x14ac:dyDescent="0.25">
      <c r="A22571">
        <v>5538</v>
      </c>
      <c r="B22571" s="1">
        <f>DATE(2015,3,1) + TIME(0,0,0)</f>
        <v>42064</v>
      </c>
      <c r="C22571">
        <v>28.233341217</v>
      </c>
    </row>
    <row r="22572" spans="1:3" x14ac:dyDescent="0.25">
      <c r="A22572">
        <v>5569</v>
      </c>
      <c r="B22572" s="1">
        <f>DATE(2015,4,1) + TIME(0,0,0)</f>
        <v>42095</v>
      </c>
      <c r="C22572">
        <v>28.250667572000001</v>
      </c>
    </row>
    <row r="22573" spans="1:3" x14ac:dyDescent="0.25">
      <c r="A22573">
        <v>5599</v>
      </c>
      <c r="B22573" s="1">
        <f>DATE(2015,5,1) + TIME(0,0,0)</f>
        <v>42125</v>
      </c>
      <c r="C22573">
        <v>28.267381667999999</v>
      </c>
    </row>
    <row r="22574" spans="1:3" x14ac:dyDescent="0.25">
      <c r="A22574">
        <v>5630</v>
      </c>
      <c r="B22574" s="1">
        <f>DATE(2015,6,1) + TIME(0,0,0)</f>
        <v>42156</v>
      </c>
      <c r="C22574">
        <v>28.284599304</v>
      </c>
    </row>
    <row r="22575" spans="1:3" x14ac:dyDescent="0.25">
      <c r="A22575">
        <v>5660</v>
      </c>
      <c r="B22575" s="1">
        <f>DATE(2015,7,1) + TIME(0,0,0)</f>
        <v>42186</v>
      </c>
      <c r="C22575">
        <v>28.301208496000001</v>
      </c>
    </row>
    <row r="22576" spans="1:3" x14ac:dyDescent="0.25">
      <c r="A22576">
        <v>5691</v>
      </c>
      <c r="B22576" s="1">
        <f>DATE(2015,8,1) + TIME(0,0,0)</f>
        <v>42217</v>
      </c>
      <c r="C22576">
        <v>28.318319321000001</v>
      </c>
    </row>
    <row r="22577" spans="1:3" x14ac:dyDescent="0.25">
      <c r="A22577">
        <v>5722</v>
      </c>
      <c r="B22577" s="1">
        <f>DATE(2015,9,1) + TIME(0,0,0)</f>
        <v>42248</v>
      </c>
      <c r="C22577">
        <v>28.335374831999999</v>
      </c>
    </row>
    <row r="22578" spans="1:3" x14ac:dyDescent="0.25">
      <c r="A22578">
        <v>5752</v>
      </c>
      <c r="B22578" s="1">
        <f>DATE(2015,10,1) + TIME(0,0,0)</f>
        <v>42278</v>
      </c>
      <c r="C22578">
        <v>28.351827621000002</v>
      </c>
    </row>
    <row r="22579" spans="1:3" x14ac:dyDescent="0.25">
      <c r="A22579">
        <v>5783</v>
      </c>
      <c r="B22579" s="1">
        <f>DATE(2015,11,1) + TIME(0,0,0)</f>
        <v>42309</v>
      </c>
      <c r="C22579">
        <v>28.368776320999999</v>
      </c>
    </row>
    <row r="22580" spans="1:3" x14ac:dyDescent="0.25">
      <c r="A22580">
        <v>5813</v>
      </c>
      <c r="B22580" s="1">
        <f>DATE(2015,12,1) + TIME(0,0,0)</f>
        <v>42339</v>
      </c>
      <c r="C22580">
        <v>28.385128021</v>
      </c>
    </row>
    <row r="22581" spans="1:3" x14ac:dyDescent="0.25">
      <c r="A22581">
        <v>5844</v>
      </c>
      <c r="B22581" s="1">
        <f>DATE(2016,1,1) + TIME(0,0,0)</f>
        <v>42370</v>
      </c>
      <c r="C22581">
        <v>28.401968002</v>
      </c>
    </row>
    <row r="22582" spans="1:3" x14ac:dyDescent="0.25">
      <c r="A22582">
        <v>5875</v>
      </c>
      <c r="B22582" s="1">
        <f>DATE(2016,2,1) + TIME(0,0,0)</f>
        <v>42401</v>
      </c>
      <c r="C22582">
        <v>28.418756484999999</v>
      </c>
    </row>
    <row r="22583" spans="1:3" x14ac:dyDescent="0.25">
      <c r="A22583">
        <v>5904</v>
      </c>
      <c r="B22583" s="1">
        <f>DATE(2016,3,1) + TIME(0,0,0)</f>
        <v>42430</v>
      </c>
      <c r="C22583">
        <v>28.434412002999998</v>
      </c>
    </row>
    <row r="22584" spans="1:3" x14ac:dyDescent="0.25">
      <c r="A22584">
        <v>5935</v>
      </c>
      <c r="B22584" s="1">
        <f>DATE(2016,4,1) + TIME(0,0,0)</f>
        <v>42461</v>
      </c>
      <c r="C22584">
        <v>28.451095581000001</v>
      </c>
    </row>
    <row r="22585" spans="1:3" x14ac:dyDescent="0.25">
      <c r="A22585">
        <v>5965</v>
      </c>
      <c r="B22585" s="1">
        <f>DATE(2016,5,1) + TIME(0,0,0)</f>
        <v>42491</v>
      </c>
      <c r="C22585">
        <v>28.467189788999999</v>
      </c>
    </row>
    <row r="22586" spans="1:3" x14ac:dyDescent="0.25">
      <c r="A22586">
        <v>5996</v>
      </c>
      <c r="B22586" s="1">
        <f>DATE(2016,6,1) + TIME(0,0,0)</f>
        <v>42522</v>
      </c>
      <c r="C22586">
        <v>28.483768463000001</v>
      </c>
    </row>
    <row r="22587" spans="1:3" x14ac:dyDescent="0.25">
      <c r="A22587">
        <v>6026</v>
      </c>
      <c r="B22587" s="1">
        <f>DATE(2016,7,1) + TIME(0,0,0)</f>
        <v>42552</v>
      </c>
      <c r="C22587">
        <v>28.499763488999999</v>
      </c>
    </row>
    <row r="22588" spans="1:3" x14ac:dyDescent="0.25">
      <c r="A22588">
        <v>6057</v>
      </c>
      <c r="B22588" s="1">
        <f>DATE(2016,8,1) + TIME(0,0,0)</f>
        <v>42583</v>
      </c>
      <c r="C22588">
        <v>28.516239165999998</v>
      </c>
    </row>
    <row r="22589" spans="1:3" x14ac:dyDescent="0.25">
      <c r="A22589">
        <v>6088</v>
      </c>
      <c r="B22589" s="1">
        <f>DATE(2016,9,1) + TIME(0,0,0)</f>
        <v>42614</v>
      </c>
      <c r="C22589">
        <v>28.532665253000001</v>
      </c>
    </row>
    <row r="22590" spans="1:3" x14ac:dyDescent="0.25">
      <c r="A22590">
        <v>6118</v>
      </c>
      <c r="B22590" s="1">
        <f>DATE(2016,10,1) + TIME(0,0,0)</f>
        <v>42644</v>
      </c>
      <c r="C22590">
        <v>28.548511505</v>
      </c>
    </row>
    <row r="22591" spans="1:3" x14ac:dyDescent="0.25">
      <c r="A22591">
        <v>6149</v>
      </c>
      <c r="B22591" s="1">
        <f>DATE(2016,11,1) + TIME(0,0,0)</f>
        <v>42675</v>
      </c>
      <c r="C22591">
        <v>28.564838409</v>
      </c>
    </row>
    <row r="22592" spans="1:3" x14ac:dyDescent="0.25">
      <c r="A22592">
        <v>6179</v>
      </c>
      <c r="B22592" s="1">
        <f>DATE(2016,12,1) + TIME(0,0,0)</f>
        <v>42705</v>
      </c>
      <c r="C22592">
        <v>28.580589293999999</v>
      </c>
    </row>
    <row r="22593" spans="1:3" x14ac:dyDescent="0.25">
      <c r="A22593">
        <v>6210</v>
      </c>
      <c r="B22593" s="1">
        <f>DATE(2017,1,1) + TIME(0,0,0)</f>
        <v>42736</v>
      </c>
      <c r="C22593">
        <v>28.596817016999999</v>
      </c>
    </row>
    <row r="22594" spans="1:3" x14ac:dyDescent="0.25">
      <c r="A22594">
        <v>6241</v>
      </c>
      <c r="B22594" s="1">
        <f>DATE(2017,2,1) + TIME(0,0,0)</f>
        <v>42767</v>
      </c>
      <c r="C22594">
        <v>28.612995148</v>
      </c>
    </row>
    <row r="22595" spans="1:3" x14ac:dyDescent="0.25">
      <c r="A22595">
        <v>6269</v>
      </c>
      <c r="B22595" s="1">
        <f>DATE(2017,3,1) + TIME(0,0,0)</f>
        <v>42795</v>
      </c>
      <c r="C22595">
        <v>28.627565384</v>
      </c>
    </row>
    <row r="22596" spans="1:3" x14ac:dyDescent="0.25">
      <c r="A22596">
        <v>6300</v>
      </c>
      <c r="B22596" s="1">
        <f>DATE(2017,4,1) + TIME(0,0,0)</f>
        <v>42826</v>
      </c>
      <c r="C22596">
        <v>28.643650054999998</v>
      </c>
    </row>
    <row r="22597" spans="1:3" x14ac:dyDescent="0.25">
      <c r="A22597">
        <v>6330</v>
      </c>
      <c r="B22597" s="1">
        <f>DATE(2017,5,1) + TIME(0,0,0)</f>
        <v>42856</v>
      </c>
      <c r="C22597">
        <v>28.659170151000001</v>
      </c>
    </row>
    <row r="22598" spans="1:3" x14ac:dyDescent="0.25">
      <c r="A22598">
        <v>6361</v>
      </c>
      <c r="B22598" s="1">
        <f>DATE(2017,6,1) + TIME(0,0,0)</f>
        <v>42887</v>
      </c>
      <c r="C22598">
        <v>28.675161362000001</v>
      </c>
    </row>
    <row r="22599" spans="1:3" x14ac:dyDescent="0.25">
      <c r="A22599">
        <v>6391</v>
      </c>
      <c r="B22599" s="1">
        <f>DATE(2017,7,1) + TIME(0,0,0)</f>
        <v>42917</v>
      </c>
      <c r="C22599">
        <v>28.690591812000001</v>
      </c>
    </row>
    <row r="22600" spans="1:3" x14ac:dyDescent="0.25">
      <c r="A22600">
        <v>6422</v>
      </c>
      <c r="B22600" s="1">
        <f>DATE(2017,8,1) + TIME(0,0,0)</f>
        <v>42948</v>
      </c>
      <c r="C22600">
        <v>28.706489563000002</v>
      </c>
    </row>
    <row r="22601" spans="1:3" x14ac:dyDescent="0.25">
      <c r="A22601">
        <v>6453</v>
      </c>
      <c r="B22601" s="1">
        <f>DATE(2017,9,1) + TIME(0,0,0)</f>
        <v>42979</v>
      </c>
      <c r="C22601">
        <v>28.72233963</v>
      </c>
    </row>
    <row r="22602" spans="1:3" x14ac:dyDescent="0.25">
      <c r="A22602">
        <v>6483</v>
      </c>
      <c r="B22602" s="1">
        <f>DATE(2017,10,1) + TIME(0,0,0)</f>
        <v>43009</v>
      </c>
      <c r="C22602">
        <v>28.737634659000001</v>
      </c>
    </row>
    <row r="22603" spans="1:3" x14ac:dyDescent="0.25">
      <c r="A22603">
        <v>6514</v>
      </c>
      <c r="B22603" s="1">
        <f>DATE(2017,11,1) + TIME(0,0,0)</f>
        <v>43040</v>
      </c>
      <c r="C22603">
        <v>28.753395081000001</v>
      </c>
    </row>
    <row r="22604" spans="1:3" x14ac:dyDescent="0.25">
      <c r="A22604">
        <v>6544</v>
      </c>
      <c r="B22604" s="1">
        <f>DATE(2017,12,1) + TIME(0,0,0)</f>
        <v>43070</v>
      </c>
      <c r="C22604">
        <v>28.768600463999999</v>
      </c>
    </row>
    <row r="22605" spans="1:3" x14ac:dyDescent="0.25">
      <c r="A22605">
        <v>6575</v>
      </c>
      <c r="B22605" s="1">
        <f>DATE(2018,1,1) + TIME(0,0,0)</f>
        <v>43101</v>
      </c>
      <c r="C22605">
        <v>28.784269333000001</v>
      </c>
    </row>
    <row r="22606" spans="1:3" x14ac:dyDescent="0.25">
      <c r="A22606">
        <v>6606</v>
      </c>
      <c r="B22606" s="1">
        <f>DATE(2018,2,1) + TIME(0,0,0)</f>
        <v>43132</v>
      </c>
      <c r="C22606">
        <v>28.799894333000001</v>
      </c>
    </row>
    <row r="22607" spans="1:3" x14ac:dyDescent="0.25">
      <c r="A22607">
        <v>6634</v>
      </c>
      <c r="B22607" s="1">
        <f>DATE(2018,3,1) + TIME(0,0,0)</f>
        <v>43160</v>
      </c>
      <c r="C22607">
        <v>28.813966750999999</v>
      </c>
    </row>
    <row r="22608" spans="1:3" x14ac:dyDescent="0.25">
      <c r="A22608">
        <v>6665</v>
      </c>
      <c r="B22608" s="1">
        <f>DATE(2018,4,1) + TIME(0,0,0)</f>
        <v>43191</v>
      </c>
      <c r="C22608">
        <v>28.829502106</v>
      </c>
    </row>
    <row r="22609" spans="1:3" x14ac:dyDescent="0.25">
      <c r="A22609">
        <v>6695</v>
      </c>
      <c r="B22609" s="1">
        <f>DATE(2018,5,1) + TIME(0,0,0)</f>
        <v>43221</v>
      </c>
      <c r="C22609">
        <v>28.844495772999998</v>
      </c>
    </row>
    <row r="22610" spans="1:3" x14ac:dyDescent="0.25">
      <c r="A22610">
        <v>6726</v>
      </c>
      <c r="B22610" s="1">
        <f>DATE(2018,6,1) + TIME(0,0,0)</f>
        <v>43252</v>
      </c>
      <c r="C22610">
        <v>28.859945296999999</v>
      </c>
    </row>
    <row r="22611" spans="1:3" x14ac:dyDescent="0.25">
      <c r="A22611">
        <v>6756</v>
      </c>
      <c r="B22611" s="1">
        <f>DATE(2018,7,1) + TIME(0,0,0)</f>
        <v>43282</v>
      </c>
      <c r="C22611">
        <v>28.874853133999999</v>
      </c>
    </row>
    <row r="22612" spans="1:3" x14ac:dyDescent="0.25">
      <c r="A22612">
        <v>6787</v>
      </c>
      <c r="B22612" s="1">
        <f>DATE(2018,8,1) + TIME(0,0,0)</f>
        <v>43313</v>
      </c>
      <c r="C22612">
        <v>28.890214919999998</v>
      </c>
    </row>
    <row r="22613" spans="1:3" x14ac:dyDescent="0.25">
      <c r="A22613">
        <v>6818</v>
      </c>
      <c r="B22613" s="1">
        <f>DATE(2018,9,1) + TIME(0,0,0)</f>
        <v>43344</v>
      </c>
      <c r="C22613">
        <v>28.905532836999999</v>
      </c>
    </row>
    <row r="22614" spans="1:3" x14ac:dyDescent="0.25">
      <c r="A22614">
        <v>6848</v>
      </c>
      <c r="B22614" s="1">
        <f>DATE(2018,10,1) + TIME(0,0,0)</f>
        <v>43374</v>
      </c>
      <c r="C22614">
        <v>28.920316696</v>
      </c>
    </row>
    <row r="22615" spans="1:3" x14ac:dyDescent="0.25">
      <c r="A22615">
        <v>6879</v>
      </c>
      <c r="B22615" s="1">
        <f>DATE(2018,11,1) + TIME(0,0,0)</f>
        <v>43405</v>
      </c>
      <c r="C22615">
        <v>28.935548782000001</v>
      </c>
    </row>
    <row r="22616" spans="1:3" x14ac:dyDescent="0.25">
      <c r="A22616">
        <v>6909</v>
      </c>
      <c r="B22616" s="1">
        <f>DATE(2018,12,1) + TIME(0,0,0)</f>
        <v>43435</v>
      </c>
      <c r="C22616">
        <v>28.950248718000001</v>
      </c>
    </row>
    <row r="22617" spans="1:3" x14ac:dyDescent="0.25">
      <c r="A22617">
        <v>6940</v>
      </c>
      <c r="B22617" s="1">
        <f>DATE(2019,1,1) + TIME(0,0,0)</f>
        <v>43466</v>
      </c>
      <c r="C22617">
        <v>28.965394973999999</v>
      </c>
    </row>
    <row r="22618" spans="1:3" x14ac:dyDescent="0.25">
      <c r="A22618">
        <v>6971</v>
      </c>
      <c r="B22618" s="1">
        <f>DATE(2019,2,1) + TIME(0,0,0)</f>
        <v>43497</v>
      </c>
      <c r="C22618">
        <v>28.980501175000001</v>
      </c>
    </row>
    <row r="22619" spans="1:3" x14ac:dyDescent="0.25">
      <c r="A22619">
        <v>6999</v>
      </c>
      <c r="B22619" s="1">
        <f>DATE(2019,3,1) + TIME(0,0,0)</f>
        <v>43525</v>
      </c>
      <c r="C22619">
        <v>28.994106293000002</v>
      </c>
    </row>
    <row r="22620" spans="1:3" x14ac:dyDescent="0.25">
      <c r="A22620">
        <v>7030</v>
      </c>
      <c r="B22620" s="1">
        <f>DATE(2019,4,1) + TIME(0,0,0)</f>
        <v>43556</v>
      </c>
      <c r="C22620">
        <v>29.009130477999999</v>
      </c>
    </row>
    <row r="22621" spans="1:3" x14ac:dyDescent="0.25">
      <c r="A22621">
        <v>7060</v>
      </c>
      <c r="B22621" s="1">
        <f>DATE(2019,5,1) + TIME(0,0,0)</f>
        <v>43586</v>
      </c>
      <c r="C22621">
        <v>29.023630141999998</v>
      </c>
    </row>
    <row r="22622" spans="1:3" x14ac:dyDescent="0.25">
      <c r="A22622">
        <v>7091</v>
      </c>
      <c r="B22622" s="1">
        <f>DATE(2019,6,1) + TIME(0,0,0)</f>
        <v>43617</v>
      </c>
      <c r="C22622">
        <v>29.038570404000001</v>
      </c>
    </row>
    <row r="22623" spans="1:3" x14ac:dyDescent="0.25">
      <c r="A22623">
        <v>7121</v>
      </c>
      <c r="B22623" s="1">
        <f>DATE(2019,7,1) + TIME(0,0,0)</f>
        <v>43647</v>
      </c>
      <c r="C22623">
        <v>29.052989960000001</v>
      </c>
    </row>
    <row r="22624" spans="1:3" x14ac:dyDescent="0.25">
      <c r="A22624">
        <v>7152</v>
      </c>
      <c r="B22624" s="1">
        <f>DATE(2019,8,1) + TIME(0,0,0)</f>
        <v>43678</v>
      </c>
      <c r="C22624">
        <v>29.067850112999999</v>
      </c>
    </row>
    <row r="22625" spans="1:3" x14ac:dyDescent="0.25">
      <c r="A22625">
        <v>7183</v>
      </c>
      <c r="B22625" s="1">
        <f>DATE(2019,9,1) + TIME(0,0,0)</f>
        <v>43709</v>
      </c>
      <c r="C22625">
        <v>29.082668303999998</v>
      </c>
    </row>
    <row r="22626" spans="1:3" x14ac:dyDescent="0.25">
      <c r="A22626">
        <v>7213</v>
      </c>
      <c r="B22626" s="1">
        <f>DATE(2019,10,1) + TIME(0,0,0)</f>
        <v>43739</v>
      </c>
      <c r="C22626">
        <v>29.096969604000002</v>
      </c>
    </row>
    <row r="22627" spans="1:3" x14ac:dyDescent="0.25">
      <c r="A22627">
        <v>7244</v>
      </c>
      <c r="B22627" s="1">
        <f>DATE(2019,11,1) + TIME(0,0,0)</f>
        <v>43770</v>
      </c>
      <c r="C22627">
        <v>29.111707686999999</v>
      </c>
    </row>
    <row r="22628" spans="1:3" x14ac:dyDescent="0.25">
      <c r="A22628">
        <v>7274</v>
      </c>
      <c r="B22628" s="1">
        <f>DATE(2019,12,1) + TIME(0,0,0)</f>
        <v>43800</v>
      </c>
      <c r="C22628">
        <v>29.125930786000001</v>
      </c>
    </row>
    <row r="22629" spans="1:3" x14ac:dyDescent="0.25">
      <c r="A22629">
        <v>7305</v>
      </c>
      <c r="B22629" s="1">
        <f>DATE(2020,1,1) + TIME(0,0,0)</f>
        <v>43831</v>
      </c>
      <c r="C22629">
        <v>29.14058876</v>
      </c>
    </row>
    <row r="22630" spans="1:3" x14ac:dyDescent="0.25">
      <c r="A22630">
        <v>7336</v>
      </c>
      <c r="B22630" s="1">
        <f>DATE(2020,2,1) + TIME(0,0,0)</f>
        <v>43862</v>
      </c>
      <c r="C22630">
        <v>29.155206679999999</v>
      </c>
    </row>
    <row r="22631" spans="1:3" x14ac:dyDescent="0.25">
      <c r="A22631">
        <v>7365</v>
      </c>
      <c r="B22631" s="1">
        <f>DATE(2020,3,1) + TIME(0,0,0)</f>
        <v>43891</v>
      </c>
      <c r="C22631">
        <v>29.168846129999999</v>
      </c>
    </row>
    <row r="22632" spans="1:3" x14ac:dyDescent="0.25">
      <c r="A22632">
        <v>7396</v>
      </c>
      <c r="B22632" s="1">
        <f>DATE(2020,4,1) + TIME(0,0,0)</f>
        <v>43922</v>
      </c>
      <c r="C22632">
        <v>29.183385849</v>
      </c>
    </row>
    <row r="22633" spans="1:3" x14ac:dyDescent="0.25">
      <c r="A22633">
        <v>7426</v>
      </c>
      <c r="B22633" s="1">
        <f>DATE(2020,5,1) + TIME(0,0,0)</f>
        <v>43952</v>
      </c>
      <c r="C22633">
        <v>29.19742012</v>
      </c>
    </row>
    <row r="22634" spans="1:3" x14ac:dyDescent="0.25">
      <c r="A22634">
        <v>7457</v>
      </c>
      <c r="B22634" s="1">
        <f>DATE(2020,6,1) + TIME(0,0,0)</f>
        <v>43983</v>
      </c>
      <c r="C22634">
        <v>29.211881638000001</v>
      </c>
    </row>
    <row r="22635" spans="1:3" x14ac:dyDescent="0.25">
      <c r="A22635">
        <v>7487</v>
      </c>
      <c r="B22635" s="1">
        <f>DATE(2020,7,1) + TIME(0,0,0)</f>
        <v>44013</v>
      </c>
      <c r="C22635">
        <v>29.225841522</v>
      </c>
    </row>
    <row r="22636" spans="1:3" x14ac:dyDescent="0.25">
      <c r="A22636">
        <v>7518</v>
      </c>
      <c r="B22636" s="1">
        <f>DATE(2020,8,1) + TIME(0,0,0)</f>
        <v>44044</v>
      </c>
      <c r="C22636">
        <v>29.240226746000001</v>
      </c>
    </row>
    <row r="22637" spans="1:3" x14ac:dyDescent="0.25">
      <c r="A22637">
        <v>7549</v>
      </c>
      <c r="B22637" s="1">
        <f>DATE(2020,9,1) + TIME(0,0,0)</f>
        <v>44075</v>
      </c>
      <c r="C22637">
        <v>29.254573822000001</v>
      </c>
    </row>
    <row r="22638" spans="1:3" x14ac:dyDescent="0.25">
      <c r="A22638">
        <v>7579</v>
      </c>
      <c r="B22638" s="1">
        <f>DATE(2020,10,1) + TIME(0,0,0)</f>
        <v>44105</v>
      </c>
      <c r="C22638">
        <v>29.268421173</v>
      </c>
    </row>
    <row r="22639" spans="1:3" x14ac:dyDescent="0.25">
      <c r="A22639">
        <v>7610</v>
      </c>
      <c r="B22639" s="1">
        <f>DATE(2020,11,1) + TIME(0,0,0)</f>
        <v>44136</v>
      </c>
      <c r="C22639">
        <v>29.282691956000001</v>
      </c>
    </row>
    <row r="22640" spans="1:3" x14ac:dyDescent="0.25">
      <c r="A22640">
        <v>7640</v>
      </c>
      <c r="B22640" s="1">
        <f>DATE(2020,12,1) + TIME(0,0,0)</f>
        <v>44166</v>
      </c>
      <c r="C22640">
        <v>29.296466827</v>
      </c>
    </row>
    <row r="22641" spans="1:3" x14ac:dyDescent="0.25">
      <c r="A22641">
        <v>7671</v>
      </c>
      <c r="B22641" s="1">
        <f>DATE(2021,1,1) + TIME(0,0,0)</f>
        <v>44197</v>
      </c>
      <c r="C22641">
        <v>29.310663222999999</v>
      </c>
    </row>
    <row r="22642" spans="1:3" x14ac:dyDescent="0.25">
      <c r="A22642">
        <v>7702</v>
      </c>
      <c r="B22642" s="1">
        <f>DATE(2021,2,1) + TIME(0,0,0)</f>
        <v>44228</v>
      </c>
      <c r="C22642">
        <v>29.324821472</v>
      </c>
    </row>
    <row r="22643" spans="1:3" x14ac:dyDescent="0.25">
      <c r="A22643">
        <v>7730</v>
      </c>
      <c r="B22643" s="1">
        <f>DATE(2021,3,1) + TIME(0,0,0)</f>
        <v>44256</v>
      </c>
      <c r="C22643">
        <v>29.337579727000001</v>
      </c>
    </row>
    <row r="22644" spans="1:3" x14ac:dyDescent="0.25">
      <c r="A22644">
        <v>7761</v>
      </c>
      <c r="B22644" s="1">
        <f>DATE(2021,4,1) + TIME(0,0,0)</f>
        <v>44287</v>
      </c>
      <c r="C22644">
        <v>29.351667404000001</v>
      </c>
    </row>
    <row r="22645" spans="1:3" x14ac:dyDescent="0.25">
      <c r="A22645">
        <v>7791</v>
      </c>
      <c r="B22645" s="1">
        <f>DATE(2021,5,1) + TIME(0,0,0)</f>
        <v>44317</v>
      </c>
      <c r="C22645">
        <v>29.365264892999999</v>
      </c>
    </row>
    <row r="22646" spans="1:3" x14ac:dyDescent="0.25">
      <c r="A22646">
        <v>7822</v>
      </c>
      <c r="B22646" s="1">
        <f>DATE(2021,6,1) + TIME(0,0,0)</f>
        <v>44348</v>
      </c>
      <c r="C22646">
        <v>29.379280090000002</v>
      </c>
    </row>
    <row r="22647" spans="1:3" x14ac:dyDescent="0.25">
      <c r="A22647">
        <v>7852</v>
      </c>
      <c r="B22647" s="1">
        <f>DATE(2021,7,1) + TIME(0,0,0)</f>
        <v>44378</v>
      </c>
      <c r="C22647">
        <v>29.392810822000001</v>
      </c>
    </row>
    <row r="22648" spans="1:3" x14ac:dyDescent="0.25">
      <c r="A22648">
        <v>7883</v>
      </c>
      <c r="B22648" s="1">
        <f>DATE(2021,8,1) + TIME(0,0,0)</f>
        <v>44409</v>
      </c>
      <c r="C22648">
        <v>29.406755446999998</v>
      </c>
    </row>
    <row r="22649" spans="1:3" x14ac:dyDescent="0.25">
      <c r="A22649">
        <v>7914</v>
      </c>
      <c r="B22649" s="1">
        <f>DATE(2021,9,1) + TIME(0,0,0)</f>
        <v>44440</v>
      </c>
      <c r="C22649">
        <v>29.420665741000001</v>
      </c>
    </row>
    <row r="22650" spans="1:3" x14ac:dyDescent="0.25">
      <c r="A22650">
        <v>7944</v>
      </c>
      <c r="B22650" s="1">
        <f>DATE(2021,10,1) + TIME(0,0,0)</f>
        <v>44470</v>
      </c>
      <c r="C22650">
        <v>29.434091567999999</v>
      </c>
    </row>
    <row r="22651" spans="1:3" x14ac:dyDescent="0.25">
      <c r="A22651">
        <v>7975</v>
      </c>
      <c r="B22651" s="1">
        <f>DATE(2021,11,1) + TIME(0,0,0)</f>
        <v>44501</v>
      </c>
      <c r="C22651">
        <v>29.44793129</v>
      </c>
    </row>
    <row r="22652" spans="1:3" x14ac:dyDescent="0.25">
      <c r="A22652">
        <v>8005</v>
      </c>
      <c r="B22652" s="1">
        <f>DATE(2021,12,1) + TIME(0,0,0)</f>
        <v>44531</v>
      </c>
      <c r="C22652">
        <v>29.461292267000001</v>
      </c>
    </row>
    <row r="22653" spans="1:3" x14ac:dyDescent="0.25">
      <c r="A22653">
        <v>8036</v>
      </c>
      <c r="B22653" s="1">
        <f>DATE(2022,1,1) + TIME(0,0,0)</f>
        <v>44562</v>
      </c>
      <c r="C22653">
        <v>29.475063324000001</v>
      </c>
    </row>
    <row r="22654" spans="1:3" x14ac:dyDescent="0.25">
      <c r="A22654">
        <v>8067</v>
      </c>
      <c r="B22654" s="1">
        <f>DATE(2022,2,1) + TIME(0,0,0)</f>
        <v>44593</v>
      </c>
      <c r="C22654">
        <v>29.488800049000002</v>
      </c>
    </row>
    <row r="22655" spans="1:3" x14ac:dyDescent="0.25">
      <c r="A22655">
        <v>8095</v>
      </c>
      <c r="B22655" s="1">
        <f>DATE(2022,3,1) + TIME(0,0,0)</f>
        <v>44621</v>
      </c>
      <c r="C22655">
        <v>29.501178741</v>
      </c>
    </row>
    <row r="22656" spans="1:3" x14ac:dyDescent="0.25">
      <c r="A22656">
        <v>8126</v>
      </c>
      <c r="B22656" s="1">
        <f>DATE(2022,4,1) + TIME(0,0,0)</f>
        <v>44652</v>
      </c>
      <c r="C22656">
        <v>29.514848708999999</v>
      </c>
    </row>
    <row r="22657" spans="1:3" x14ac:dyDescent="0.25">
      <c r="A22657">
        <v>8156</v>
      </c>
      <c r="B22657" s="1">
        <f>DATE(2022,5,1) + TIME(0,0,0)</f>
        <v>44682</v>
      </c>
      <c r="C22657">
        <v>29.528047562000001</v>
      </c>
    </row>
    <row r="22658" spans="1:3" x14ac:dyDescent="0.25">
      <c r="A22658">
        <v>8187</v>
      </c>
      <c r="B22658" s="1">
        <f>DATE(2022,6,1) + TIME(0,0,0)</f>
        <v>44713</v>
      </c>
      <c r="C22658">
        <v>29.541652678999998</v>
      </c>
    </row>
    <row r="22659" spans="1:3" x14ac:dyDescent="0.25">
      <c r="A22659">
        <v>8217</v>
      </c>
      <c r="B22659" s="1">
        <f>DATE(2022,7,1) + TIME(0,0,0)</f>
        <v>44743</v>
      </c>
      <c r="C22659">
        <v>29.554788589000001</v>
      </c>
    </row>
    <row r="22660" spans="1:3" x14ac:dyDescent="0.25">
      <c r="A22660">
        <v>8248</v>
      </c>
      <c r="B22660" s="1">
        <f>DATE(2022,8,1) + TIME(0,0,0)</f>
        <v>44774</v>
      </c>
      <c r="C22660">
        <v>29.568328857000001</v>
      </c>
    </row>
    <row r="22661" spans="1:3" x14ac:dyDescent="0.25">
      <c r="A22661">
        <v>8279</v>
      </c>
      <c r="B22661" s="1">
        <f>DATE(2022,9,1) + TIME(0,0,0)</f>
        <v>44805</v>
      </c>
      <c r="C22661">
        <v>29.5818367</v>
      </c>
    </row>
    <row r="22662" spans="1:3" x14ac:dyDescent="0.25">
      <c r="A22662">
        <v>8309</v>
      </c>
      <c r="B22662" s="1">
        <f>DATE(2022,10,1) + TIME(0,0,0)</f>
        <v>44835</v>
      </c>
      <c r="C22662">
        <v>29.594877242999999</v>
      </c>
    </row>
    <row r="22663" spans="1:3" x14ac:dyDescent="0.25">
      <c r="A22663">
        <v>8340</v>
      </c>
      <c r="B22663" s="1">
        <f>DATE(2022,11,1) + TIME(0,0,0)</f>
        <v>44866</v>
      </c>
      <c r="C22663">
        <v>29.608320236000001</v>
      </c>
    </row>
    <row r="22664" spans="1:3" x14ac:dyDescent="0.25">
      <c r="A22664">
        <v>8370</v>
      </c>
      <c r="B22664" s="1">
        <f>DATE(2022,12,1) + TIME(0,0,0)</f>
        <v>44896</v>
      </c>
      <c r="C22664">
        <v>29.621299744000002</v>
      </c>
    </row>
    <row r="22665" spans="1:3" x14ac:dyDescent="0.25">
      <c r="A22665">
        <v>8401</v>
      </c>
      <c r="B22665" s="1">
        <f>DATE(2023,1,1) + TIME(0,0,0)</f>
        <v>44927</v>
      </c>
      <c r="C22665">
        <v>29.634679794</v>
      </c>
    </row>
    <row r="22666" spans="1:3" x14ac:dyDescent="0.25">
      <c r="A22666">
        <v>8432</v>
      </c>
      <c r="B22666" s="1">
        <f>DATE(2023,2,1) + TIME(0,0,0)</f>
        <v>44958</v>
      </c>
      <c r="C22666">
        <v>29.648029327</v>
      </c>
    </row>
    <row r="22667" spans="1:3" x14ac:dyDescent="0.25">
      <c r="A22667">
        <v>8460</v>
      </c>
      <c r="B22667" s="1">
        <f>DATE(2023,3,1) + TIME(0,0,0)</f>
        <v>44986</v>
      </c>
      <c r="C22667">
        <v>29.660058974999998</v>
      </c>
    </row>
    <row r="22668" spans="1:3" x14ac:dyDescent="0.25">
      <c r="A22668">
        <v>8491</v>
      </c>
      <c r="B22668" s="1">
        <f>DATE(2023,4,1) + TIME(0,0,0)</f>
        <v>45017</v>
      </c>
      <c r="C22668">
        <v>29.673347473</v>
      </c>
    </row>
    <row r="22669" spans="1:3" x14ac:dyDescent="0.25">
      <c r="A22669">
        <v>8521</v>
      </c>
      <c r="B22669" s="1">
        <f>DATE(2023,5,1) + TIME(0,0,0)</f>
        <v>45047</v>
      </c>
      <c r="C22669">
        <v>29.686178207000001</v>
      </c>
    </row>
    <row r="22670" spans="1:3" x14ac:dyDescent="0.25">
      <c r="A22670">
        <v>8552</v>
      </c>
      <c r="B22670" s="1">
        <f>DATE(2023,6,1) + TIME(0,0,0)</f>
        <v>45078</v>
      </c>
      <c r="C22670">
        <v>29.699405670000001</v>
      </c>
    </row>
    <row r="22671" spans="1:3" x14ac:dyDescent="0.25">
      <c r="A22671">
        <v>8582</v>
      </c>
      <c r="B22671" s="1">
        <f>DATE(2023,7,1) + TIME(0,0,0)</f>
        <v>45108</v>
      </c>
      <c r="C22671">
        <v>29.712175369000001</v>
      </c>
    </row>
    <row r="22672" spans="1:3" x14ac:dyDescent="0.25">
      <c r="A22672">
        <v>8613</v>
      </c>
      <c r="B22672" s="1">
        <f>DATE(2023,8,1) + TIME(0,0,0)</f>
        <v>45139</v>
      </c>
      <c r="C22672">
        <v>29.725341796999999</v>
      </c>
    </row>
    <row r="22673" spans="1:3" x14ac:dyDescent="0.25">
      <c r="A22673">
        <v>8644</v>
      </c>
      <c r="B22673" s="1">
        <f>DATE(2023,9,1) + TIME(0,0,0)</f>
        <v>45170</v>
      </c>
      <c r="C22673">
        <v>29.738477707000001</v>
      </c>
    </row>
    <row r="22674" spans="1:3" x14ac:dyDescent="0.25">
      <c r="A22674">
        <v>8674</v>
      </c>
      <c r="B22674" s="1">
        <f>DATE(2023,10,1) + TIME(0,0,0)</f>
        <v>45200</v>
      </c>
      <c r="C22674">
        <v>29.751161575000001</v>
      </c>
    </row>
    <row r="22675" spans="1:3" x14ac:dyDescent="0.25">
      <c r="A22675">
        <v>8705</v>
      </c>
      <c r="B22675" s="1">
        <f>DATE(2023,11,1) + TIME(0,0,0)</f>
        <v>45231</v>
      </c>
      <c r="C22675">
        <v>29.764236449999999</v>
      </c>
    </row>
    <row r="22676" spans="1:3" x14ac:dyDescent="0.25">
      <c r="A22676">
        <v>8735</v>
      </c>
      <c r="B22676" s="1">
        <f>DATE(2023,12,1) + TIME(0,0,0)</f>
        <v>45261</v>
      </c>
      <c r="C22676">
        <v>29.776863098</v>
      </c>
    </row>
    <row r="22677" spans="1:3" x14ac:dyDescent="0.25">
      <c r="A22677">
        <v>8766</v>
      </c>
      <c r="B22677" s="1">
        <f>DATE(2024,1,1) + TIME(0,0,0)</f>
        <v>45292</v>
      </c>
      <c r="C22677">
        <v>29.789878845</v>
      </c>
    </row>
    <row r="22678" spans="1:3" x14ac:dyDescent="0.25">
      <c r="A22678">
        <v>8797</v>
      </c>
      <c r="B22678" s="1">
        <f>DATE(2024,2,1) + TIME(0,0,0)</f>
        <v>45323</v>
      </c>
      <c r="C22678">
        <v>29.802865982</v>
      </c>
    </row>
    <row r="22679" spans="1:3" x14ac:dyDescent="0.25">
      <c r="A22679">
        <v>8826</v>
      </c>
      <c r="B22679" s="1">
        <f>DATE(2024,3,1) + TIME(0,0,0)</f>
        <v>45352</v>
      </c>
      <c r="C22679">
        <v>29.814987183</v>
      </c>
    </row>
    <row r="22680" spans="1:3" x14ac:dyDescent="0.25">
      <c r="A22680">
        <v>8857</v>
      </c>
      <c r="B22680" s="1">
        <f>DATE(2024,4,1) + TIME(0,0,0)</f>
        <v>45383</v>
      </c>
      <c r="C22680">
        <v>29.827915191999999</v>
      </c>
    </row>
    <row r="22681" spans="1:3" x14ac:dyDescent="0.25">
      <c r="A22681">
        <v>8887</v>
      </c>
      <c r="B22681" s="1">
        <f>DATE(2024,5,1) + TIME(0,0,0)</f>
        <v>45413</v>
      </c>
      <c r="C22681">
        <v>29.840398788000002</v>
      </c>
    </row>
    <row r="22682" spans="1:3" x14ac:dyDescent="0.25">
      <c r="A22682">
        <v>8918</v>
      </c>
      <c r="B22682" s="1">
        <f>DATE(2024,6,1) + TIME(0,0,0)</f>
        <v>45444</v>
      </c>
      <c r="C22682">
        <v>29.853267670000001</v>
      </c>
    </row>
    <row r="22683" spans="1:3" x14ac:dyDescent="0.25">
      <c r="A22683">
        <v>8948</v>
      </c>
      <c r="B22683" s="1">
        <f>DATE(2024,7,1) + TIME(0,0,0)</f>
        <v>45474</v>
      </c>
      <c r="C22683">
        <v>29.865690230999999</v>
      </c>
    </row>
    <row r="22684" spans="1:3" x14ac:dyDescent="0.25">
      <c r="A22684">
        <v>8979</v>
      </c>
      <c r="B22684" s="1">
        <f>DATE(2024,8,1) + TIME(0,0,0)</f>
        <v>45505</v>
      </c>
      <c r="C22684">
        <v>29.878496169999998</v>
      </c>
    </row>
    <row r="22685" spans="1:3" x14ac:dyDescent="0.25">
      <c r="A22685">
        <v>9010</v>
      </c>
      <c r="B22685" s="1">
        <f>DATE(2024,9,1) + TIME(0,0,0)</f>
        <v>45536</v>
      </c>
      <c r="C22685">
        <v>29.891271590999999</v>
      </c>
    </row>
    <row r="22686" spans="1:3" x14ac:dyDescent="0.25">
      <c r="A22686">
        <v>9040</v>
      </c>
      <c r="B22686" s="1">
        <f>DATE(2024,10,1) + TIME(0,0,0)</f>
        <v>45566</v>
      </c>
      <c r="C22686">
        <v>29.903606414999999</v>
      </c>
    </row>
    <row r="22687" spans="1:3" x14ac:dyDescent="0.25">
      <c r="A22687">
        <v>9071</v>
      </c>
      <c r="B22687" s="1">
        <f>DATE(2024,11,1) + TIME(0,0,0)</f>
        <v>45597</v>
      </c>
      <c r="C22687">
        <v>29.916322707999999</v>
      </c>
    </row>
    <row r="22688" spans="1:3" x14ac:dyDescent="0.25">
      <c r="A22688">
        <v>9101</v>
      </c>
      <c r="B22688" s="1">
        <f>DATE(2024,12,1) + TIME(0,0,0)</f>
        <v>45627</v>
      </c>
      <c r="C22688">
        <v>29.928600311</v>
      </c>
    </row>
    <row r="22689" spans="1:3" x14ac:dyDescent="0.25">
      <c r="A22689">
        <v>9132</v>
      </c>
      <c r="B22689" s="1">
        <f>DATE(2025,1,1) + TIME(0,0,0)</f>
        <v>45658</v>
      </c>
      <c r="C22689">
        <v>29.941259383999999</v>
      </c>
    </row>
    <row r="22690" spans="1:3" x14ac:dyDescent="0.25">
      <c r="A22690">
        <v>9163</v>
      </c>
      <c r="B22690" s="1">
        <f>DATE(2025,2,1) + TIME(0,0,0)</f>
        <v>45689</v>
      </c>
      <c r="C22690">
        <v>29.953889846999999</v>
      </c>
    </row>
    <row r="22691" spans="1:3" x14ac:dyDescent="0.25">
      <c r="A22691">
        <v>9191</v>
      </c>
      <c r="B22691" s="1">
        <f>DATE(2025,3,1) + TIME(0,0,0)</f>
        <v>45717</v>
      </c>
      <c r="C22691">
        <v>29.965272902999999</v>
      </c>
    </row>
    <row r="22692" spans="1:3" x14ac:dyDescent="0.25">
      <c r="A22692">
        <v>9222</v>
      </c>
      <c r="B22692" s="1">
        <f>DATE(2025,4,1) + TIME(0,0,0)</f>
        <v>45748</v>
      </c>
      <c r="C22692">
        <v>29.97784996</v>
      </c>
    </row>
    <row r="22693" spans="1:3" x14ac:dyDescent="0.25">
      <c r="A22693">
        <v>9252</v>
      </c>
      <c r="B22693" s="1">
        <f>DATE(2025,5,1) + TIME(0,0,0)</f>
        <v>45778</v>
      </c>
      <c r="C22693">
        <v>29.989994049</v>
      </c>
    </row>
    <row r="22694" spans="1:3" x14ac:dyDescent="0.25">
      <c r="A22694">
        <v>9283</v>
      </c>
      <c r="B22694" s="1">
        <f>DATE(2025,6,1) + TIME(0,0,0)</f>
        <v>45809</v>
      </c>
      <c r="C22694">
        <v>30.002515793000001</v>
      </c>
    </row>
    <row r="22695" spans="1:3" x14ac:dyDescent="0.25">
      <c r="A22695">
        <v>9313</v>
      </c>
      <c r="B22695" s="1">
        <f>DATE(2025,7,1) + TIME(0,0,0)</f>
        <v>45839</v>
      </c>
      <c r="C22695">
        <v>30.014606476000001</v>
      </c>
    </row>
    <row r="22696" spans="1:3" x14ac:dyDescent="0.25">
      <c r="A22696">
        <v>9344</v>
      </c>
      <c r="B22696" s="1">
        <f>DATE(2025,8,1) + TIME(0,0,0)</f>
        <v>45870</v>
      </c>
      <c r="C22696">
        <v>30.027074813999999</v>
      </c>
    </row>
    <row r="22697" spans="1:3" x14ac:dyDescent="0.25">
      <c r="A22697">
        <v>9375</v>
      </c>
      <c r="B22697" s="1">
        <f>DATE(2025,9,1) + TIME(0,0,0)</f>
        <v>45901</v>
      </c>
      <c r="C22697">
        <v>30.039516449000001</v>
      </c>
    </row>
    <row r="22698" spans="1:3" x14ac:dyDescent="0.25">
      <c r="A22698">
        <v>9405</v>
      </c>
      <c r="B22698" s="1">
        <f>DATE(2025,10,1) + TIME(0,0,0)</f>
        <v>45931</v>
      </c>
      <c r="C22698">
        <v>30.051532744999999</v>
      </c>
    </row>
    <row r="22699" spans="1:3" x14ac:dyDescent="0.25">
      <c r="A22699">
        <v>9436</v>
      </c>
      <c r="B22699" s="1">
        <f>DATE(2025,11,1) + TIME(0,0,0)</f>
        <v>45962</v>
      </c>
      <c r="C22699">
        <v>30.063920974999998</v>
      </c>
    </row>
    <row r="22700" spans="1:3" x14ac:dyDescent="0.25">
      <c r="A22700">
        <v>9466</v>
      </c>
      <c r="B22700" s="1">
        <f>DATE(2025,12,1) + TIME(0,0,0)</f>
        <v>45992</v>
      </c>
      <c r="C22700">
        <v>30.075885773</v>
      </c>
    </row>
    <row r="22701" spans="1:3" x14ac:dyDescent="0.25">
      <c r="A22701">
        <v>9497</v>
      </c>
      <c r="B22701" s="1">
        <f>DATE(2026,1,1) + TIME(0,0,0)</f>
        <v>46023</v>
      </c>
      <c r="C22701">
        <v>30.088222504000001</v>
      </c>
    </row>
    <row r="22702" spans="1:3" x14ac:dyDescent="0.25">
      <c r="A22702">
        <v>9528</v>
      </c>
      <c r="B22702" s="1">
        <f>DATE(2026,2,1) + TIME(0,0,0)</f>
        <v>46054</v>
      </c>
      <c r="C22702">
        <v>30.100534439</v>
      </c>
    </row>
    <row r="22703" spans="1:3" x14ac:dyDescent="0.25">
      <c r="A22703">
        <v>9556</v>
      </c>
      <c r="B22703" s="1">
        <f>DATE(2026,3,1) + TIME(0,0,0)</f>
        <v>46082</v>
      </c>
      <c r="C22703">
        <v>30.111631393</v>
      </c>
    </row>
    <row r="22704" spans="1:3" x14ac:dyDescent="0.25">
      <c r="A22704">
        <v>9587</v>
      </c>
      <c r="B22704" s="1">
        <f>DATE(2026,4,1) + TIME(0,0,0)</f>
        <v>46113</v>
      </c>
      <c r="C22704">
        <v>30.123893738</v>
      </c>
    </row>
    <row r="22705" spans="1:3" x14ac:dyDescent="0.25">
      <c r="A22705">
        <v>9617</v>
      </c>
      <c r="B22705" s="1">
        <f>DATE(2026,5,1) + TIME(0,0,0)</f>
        <v>46143</v>
      </c>
      <c r="C22705">
        <v>30.135736465000001</v>
      </c>
    </row>
    <row r="22706" spans="1:3" x14ac:dyDescent="0.25">
      <c r="A22706">
        <v>9648</v>
      </c>
      <c r="B22706" s="1">
        <f>DATE(2026,6,1) + TIME(0,0,0)</f>
        <v>46174</v>
      </c>
      <c r="C22706">
        <v>30.147949219000001</v>
      </c>
    </row>
    <row r="22707" spans="1:3" x14ac:dyDescent="0.25">
      <c r="A22707">
        <v>9678</v>
      </c>
      <c r="B22707" s="1">
        <f>DATE(2026,7,1) + TIME(0,0,0)</f>
        <v>46204</v>
      </c>
      <c r="C22707">
        <v>30.159742354999999</v>
      </c>
    </row>
    <row r="22708" spans="1:3" x14ac:dyDescent="0.25">
      <c r="A22708">
        <v>9709</v>
      </c>
      <c r="B22708" s="1">
        <f>DATE(2026,8,1) + TIME(0,0,0)</f>
        <v>46235</v>
      </c>
      <c r="C22708">
        <v>30.171905517999999</v>
      </c>
    </row>
    <row r="22709" spans="1:3" x14ac:dyDescent="0.25">
      <c r="A22709">
        <v>9740</v>
      </c>
      <c r="B22709" s="1">
        <f>DATE(2026,9,1) + TIME(0,0,0)</f>
        <v>46266</v>
      </c>
      <c r="C22709">
        <v>30.184043884000001</v>
      </c>
    </row>
    <row r="22710" spans="1:3" x14ac:dyDescent="0.25">
      <c r="A22710">
        <v>9770</v>
      </c>
      <c r="B22710" s="1">
        <f>DATE(2026,10,1) + TIME(0,0,0)</f>
        <v>46296</v>
      </c>
      <c r="C22710">
        <v>30.195766449000001</v>
      </c>
    </row>
    <row r="22711" spans="1:3" x14ac:dyDescent="0.25">
      <c r="A22711">
        <v>9801</v>
      </c>
      <c r="B22711" s="1">
        <f>DATE(2026,11,1) + TIME(0,0,0)</f>
        <v>46327</v>
      </c>
      <c r="C22711">
        <v>30.207857132000001</v>
      </c>
    </row>
    <row r="22712" spans="1:3" x14ac:dyDescent="0.25">
      <c r="A22712">
        <v>9831</v>
      </c>
      <c r="B22712" s="1">
        <f>DATE(2026,12,1) + TIME(0,0,0)</f>
        <v>46357</v>
      </c>
      <c r="C22712">
        <v>30.21953392</v>
      </c>
    </row>
    <row r="22713" spans="1:3" x14ac:dyDescent="0.25">
      <c r="A22713">
        <v>9862</v>
      </c>
      <c r="B22713" s="1">
        <f>DATE(2027,1,1) + TIME(0,0,0)</f>
        <v>46388</v>
      </c>
      <c r="C22713">
        <v>30.231575012</v>
      </c>
    </row>
    <row r="22714" spans="1:3" x14ac:dyDescent="0.25">
      <c r="A22714">
        <v>9893</v>
      </c>
      <c r="B22714" s="1">
        <f>DATE(2027,2,1) + TIME(0,0,0)</f>
        <v>46419</v>
      </c>
      <c r="C22714">
        <v>30.243593216000001</v>
      </c>
    </row>
    <row r="22715" spans="1:3" x14ac:dyDescent="0.25">
      <c r="A22715">
        <v>9921</v>
      </c>
      <c r="B22715" s="1">
        <f>DATE(2027,3,1) + TIME(0,0,0)</f>
        <v>46447</v>
      </c>
      <c r="C22715">
        <v>30.254426956</v>
      </c>
    </row>
    <row r="22716" spans="1:3" x14ac:dyDescent="0.25">
      <c r="A22716">
        <v>9952</v>
      </c>
      <c r="B22716" s="1">
        <f>DATE(2027,4,1) + TIME(0,0,0)</f>
        <v>46478</v>
      </c>
      <c r="C22716">
        <v>30.266397476000002</v>
      </c>
    </row>
    <row r="22717" spans="1:3" x14ac:dyDescent="0.25">
      <c r="A22717">
        <v>9982</v>
      </c>
      <c r="B22717" s="1">
        <f>DATE(2027,5,1) + TIME(0,0,0)</f>
        <v>46508</v>
      </c>
      <c r="C22717">
        <v>30.277961731000001</v>
      </c>
    </row>
    <row r="22718" spans="1:3" x14ac:dyDescent="0.25">
      <c r="A22718">
        <v>10013</v>
      </c>
      <c r="B22718" s="1">
        <f>DATE(2027,6,1) + TIME(0,0,0)</f>
        <v>46539</v>
      </c>
      <c r="C22718">
        <v>30.289886474999999</v>
      </c>
    </row>
    <row r="22719" spans="1:3" x14ac:dyDescent="0.25">
      <c r="A22719">
        <v>10043</v>
      </c>
      <c r="B22719" s="1">
        <f>DATE(2027,7,1) + TIME(0,0,0)</f>
        <v>46569</v>
      </c>
      <c r="C22719">
        <v>30.301404952999999</v>
      </c>
    </row>
    <row r="22720" spans="1:3" x14ac:dyDescent="0.25">
      <c r="A22720">
        <v>10074</v>
      </c>
      <c r="B22720" s="1">
        <f>DATE(2027,8,1) + TIME(0,0,0)</f>
        <v>46600</v>
      </c>
      <c r="C22720">
        <v>30.31328392</v>
      </c>
    </row>
    <row r="22721" spans="1:3" x14ac:dyDescent="0.25">
      <c r="A22721">
        <v>10105</v>
      </c>
      <c r="B22721" s="1">
        <f>DATE(2027,9,1) + TIME(0,0,0)</f>
        <v>46631</v>
      </c>
      <c r="C22721">
        <v>30.325139999000001</v>
      </c>
    </row>
    <row r="22722" spans="1:3" x14ac:dyDescent="0.25">
      <c r="A22722">
        <v>10135</v>
      </c>
      <c r="B22722" s="1">
        <f>DATE(2027,10,1) + TIME(0,0,0)</f>
        <v>46661</v>
      </c>
      <c r="C22722">
        <v>30.336591721000001</v>
      </c>
    </row>
    <row r="22723" spans="1:3" x14ac:dyDescent="0.25">
      <c r="A22723">
        <v>10166</v>
      </c>
      <c r="B22723" s="1">
        <f>DATE(2027,11,1) + TIME(0,0,0)</f>
        <v>46692</v>
      </c>
      <c r="C22723">
        <v>30.348402022999998</v>
      </c>
    </row>
    <row r="22724" spans="1:3" x14ac:dyDescent="0.25">
      <c r="A22724">
        <v>10196</v>
      </c>
      <c r="B22724" s="1">
        <f>DATE(2027,12,1) + TIME(0,0,0)</f>
        <v>46722</v>
      </c>
      <c r="C22724">
        <v>30.359809875</v>
      </c>
    </row>
    <row r="22725" spans="1:3" x14ac:dyDescent="0.25">
      <c r="A22725">
        <v>10227</v>
      </c>
      <c r="B22725" s="1">
        <f>DATE(2028,1,1) + TIME(0,0,0)</f>
        <v>46753</v>
      </c>
      <c r="C22725">
        <v>30.371574402</v>
      </c>
    </row>
    <row r="22726" spans="1:3" x14ac:dyDescent="0.25">
      <c r="A22726">
        <v>10258</v>
      </c>
      <c r="B22726" s="1">
        <f>DATE(2028,2,1) + TIME(0,0,0)</f>
        <v>46784</v>
      </c>
      <c r="C22726">
        <v>30.383317946999998</v>
      </c>
    </row>
    <row r="22727" spans="1:3" x14ac:dyDescent="0.25">
      <c r="A22727">
        <v>10287</v>
      </c>
      <c r="B22727" s="1">
        <f>DATE(2028,3,1) + TIME(0,0,0)</f>
        <v>46813</v>
      </c>
      <c r="C22727">
        <v>30.394283295000001</v>
      </c>
    </row>
    <row r="22728" spans="1:3" x14ac:dyDescent="0.25">
      <c r="A22728">
        <v>10318</v>
      </c>
      <c r="B22728" s="1">
        <f>DATE(2028,4,1) + TIME(0,0,0)</f>
        <v>46844</v>
      </c>
      <c r="C22728">
        <v>30.405981063999999</v>
      </c>
    </row>
    <row r="22729" spans="1:3" x14ac:dyDescent="0.25">
      <c r="A22729">
        <v>10348</v>
      </c>
      <c r="B22729" s="1">
        <f>DATE(2028,5,1) + TIME(0,0,0)</f>
        <v>46874</v>
      </c>
      <c r="C22729">
        <v>30.417282104000002</v>
      </c>
    </row>
    <row r="22730" spans="1:3" x14ac:dyDescent="0.25">
      <c r="A22730">
        <v>10379</v>
      </c>
      <c r="B22730" s="1">
        <f>DATE(2028,6,1) + TIME(0,0,0)</f>
        <v>46905</v>
      </c>
      <c r="C22730">
        <v>30.428936005000001</v>
      </c>
    </row>
    <row r="22731" spans="1:3" x14ac:dyDescent="0.25">
      <c r="A22731">
        <v>10409</v>
      </c>
      <c r="B22731" s="1">
        <f>DATE(2028,7,1) + TIME(0,0,0)</f>
        <v>46935</v>
      </c>
      <c r="C22731">
        <v>30.440193176000001</v>
      </c>
    </row>
    <row r="22732" spans="1:3" x14ac:dyDescent="0.25">
      <c r="A22732">
        <v>10440</v>
      </c>
      <c r="B22732" s="1">
        <f>DATE(2028,8,1) + TIME(0,0,0)</f>
        <v>46966</v>
      </c>
      <c r="C22732">
        <v>30.451805114999999</v>
      </c>
    </row>
    <row r="22733" spans="1:3" x14ac:dyDescent="0.25">
      <c r="A22733">
        <v>10471</v>
      </c>
      <c r="B22733" s="1">
        <f>DATE(2028,9,1) + TIME(0,0,0)</f>
        <v>46997</v>
      </c>
      <c r="C22733">
        <v>30.463394165</v>
      </c>
    </row>
    <row r="22734" spans="1:3" x14ac:dyDescent="0.25">
      <c r="A22734">
        <v>10501</v>
      </c>
      <c r="B22734" s="1">
        <f>DATE(2028,10,1) + TIME(0,0,0)</f>
        <v>47027</v>
      </c>
      <c r="C22734">
        <v>30.474588394000001</v>
      </c>
    </row>
    <row r="22735" spans="1:3" x14ac:dyDescent="0.25">
      <c r="A22735">
        <v>10532</v>
      </c>
      <c r="B22735" s="1">
        <f>DATE(2028,11,1) + TIME(0,0,0)</f>
        <v>47058</v>
      </c>
      <c r="C22735">
        <v>30.486135483000002</v>
      </c>
    </row>
    <row r="22736" spans="1:3" x14ac:dyDescent="0.25">
      <c r="A22736">
        <v>10562</v>
      </c>
      <c r="B22736" s="1">
        <f>DATE(2028,12,1) + TIME(0,0,0)</f>
        <v>47088</v>
      </c>
      <c r="C22736">
        <v>30.497285843</v>
      </c>
    </row>
    <row r="22737" spans="1:3" x14ac:dyDescent="0.25">
      <c r="A22737">
        <v>10593</v>
      </c>
      <c r="B22737" s="1">
        <f>DATE(2029,1,1) + TIME(0,0,0)</f>
        <v>47119</v>
      </c>
      <c r="C22737">
        <v>30.508783340000001</v>
      </c>
    </row>
    <row r="22738" spans="1:3" x14ac:dyDescent="0.25">
      <c r="A22738">
        <v>10624</v>
      </c>
      <c r="B22738" s="1">
        <f>DATE(2029,2,1) + TIME(0,0,0)</f>
        <v>47150</v>
      </c>
      <c r="C22738">
        <v>30.520257950000001</v>
      </c>
    </row>
    <row r="22739" spans="1:3" x14ac:dyDescent="0.25">
      <c r="A22739">
        <v>10652</v>
      </c>
      <c r="B22739" s="1">
        <f>DATE(2029,3,1) + TIME(0,0,0)</f>
        <v>47178</v>
      </c>
      <c r="C22739">
        <v>30.530599594000002</v>
      </c>
    </row>
    <row r="22740" spans="1:3" x14ac:dyDescent="0.25">
      <c r="A22740">
        <v>10683</v>
      </c>
      <c r="B22740" s="1">
        <f>DATE(2029,4,1) + TIME(0,0,0)</f>
        <v>47209</v>
      </c>
      <c r="C22740">
        <v>30.542028427000002</v>
      </c>
    </row>
    <row r="22741" spans="1:3" x14ac:dyDescent="0.25">
      <c r="A22741">
        <v>10713</v>
      </c>
      <c r="B22741" s="1">
        <f>DATE(2029,5,1) + TIME(0,0,0)</f>
        <v>47239</v>
      </c>
      <c r="C22741">
        <v>30.553068160999999</v>
      </c>
    </row>
    <row r="22742" spans="1:3" x14ac:dyDescent="0.25">
      <c r="A22742">
        <v>10744</v>
      </c>
      <c r="B22742" s="1">
        <f>DATE(2029,6,1) + TIME(0,0,0)</f>
        <v>47270</v>
      </c>
      <c r="C22742">
        <v>30.564451217999999</v>
      </c>
    </row>
    <row r="22743" spans="1:3" x14ac:dyDescent="0.25">
      <c r="A22743">
        <v>10774</v>
      </c>
      <c r="B22743" s="1">
        <f>DATE(2029,7,1) + TIME(0,0,0)</f>
        <v>47300</v>
      </c>
      <c r="C22743">
        <v>30.575447083</v>
      </c>
    </row>
    <row r="22744" spans="1:3" x14ac:dyDescent="0.25">
      <c r="A22744">
        <v>10805</v>
      </c>
      <c r="B22744" s="1">
        <f>DATE(2029,8,1) + TIME(0,0,0)</f>
        <v>47331</v>
      </c>
      <c r="C22744">
        <v>30.586788176999999</v>
      </c>
    </row>
    <row r="22745" spans="1:3" x14ac:dyDescent="0.25">
      <c r="A22745">
        <v>10836</v>
      </c>
      <c r="B22745" s="1">
        <f>DATE(2029,9,1) + TIME(0,0,0)</f>
        <v>47362</v>
      </c>
      <c r="C22745">
        <v>30.598106384000001</v>
      </c>
    </row>
    <row r="22746" spans="1:3" x14ac:dyDescent="0.25">
      <c r="A22746">
        <v>10866</v>
      </c>
      <c r="B22746" s="1">
        <f>DATE(2029,10,1) + TIME(0,0,0)</f>
        <v>47392</v>
      </c>
      <c r="C22746">
        <v>30.609041214000001</v>
      </c>
    </row>
    <row r="22747" spans="1:3" x14ac:dyDescent="0.25">
      <c r="A22747">
        <v>10897</v>
      </c>
      <c r="B22747" s="1">
        <f>DATE(2029,11,1) + TIME(0,0,0)</f>
        <v>47423</v>
      </c>
      <c r="C22747">
        <v>30.620317458999999</v>
      </c>
    </row>
    <row r="22748" spans="1:3" x14ac:dyDescent="0.25">
      <c r="A22748">
        <v>10927</v>
      </c>
      <c r="B22748" s="1">
        <f>DATE(2029,12,1) + TIME(0,0,0)</f>
        <v>47453</v>
      </c>
      <c r="C22748">
        <v>30.63120842</v>
      </c>
    </row>
    <row r="22749" spans="1:3" x14ac:dyDescent="0.25">
      <c r="A22749">
        <v>10958</v>
      </c>
      <c r="B22749" s="1">
        <f>DATE(2030,1,1) + TIME(0,0,0)</f>
        <v>47484</v>
      </c>
      <c r="C22749">
        <v>30.642442703</v>
      </c>
    </row>
    <row r="22750" spans="1:3" x14ac:dyDescent="0.25">
      <c r="A22750">
        <v>10989</v>
      </c>
      <c r="B22750" s="1">
        <f>DATE(2030,2,1) + TIME(0,0,0)</f>
        <v>47515</v>
      </c>
      <c r="C22750">
        <v>30.653656005999999</v>
      </c>
    </row>
    <row r="22751" spans="1:3" x14ac:dyDescent="0.25">
      <c r="A22751">
        <v>11017</v>
      </c>
      <c r="B22751" s="1">
        <f>DATE(2030,3,1) + TIME(0,0,0)</f>
        <v>47543</v>
      </c>
      <c r="C22751">
        <v>30.663764954000001</v>
      </c>
    </row>
    <row r="22752" spans="1:3" x14ac:dyDescent="0.25">
      <c r="A22752">
        <v>11048</v>
      </c>
      <c r="B22752" s="1">
        <f>DATE(2030,4,1) + TIME(0,0,0)</f>
        <v>47574</v>
      </c>
      <c r="C22752">
        <v>30.674938202</v>
      </c>
    </row>
    <row r="22753" spans="1:3" x14ac:dyDescent="0.25">
      <c r="A22753">
        <v>11078</v>
      </c>
      <c r="B22753" s="1">
        <f>DATE(2030,5,1) + TIME(0,0,0)</f>
        <v>47604</v>
      </c>
      <c r="C22753">
        <v>30.685729980000001</v>
      </c>
    </row>
    <row r="22754" spans="1:3" x14ac:dyDescent="0.25">
      <c r="A22754">
        <v>11109</v>
      </c>
      <c r="B22754" s="1">
        <f>DATE(2030,6,1) + TIME(0,0,0)</f>
        <v>47635</v>
      </c>
      <c r="C22754">
        <v>30.696861266999999</v>
      </c>
    </row>
    <row r="22755" spans="1:3" x14ac:dyDescent="0.25">
      <c r="A22755">
        <v>11139</v>
      </c>
      <c r="B22755" s="1">
        <f>DATE(2030,7,1) + TIME(0,0,0)</f>
        <v>47665</v>
      </c>
      <c r="C22755">
        <v>30.707614898999999</v>
      </c>
    </row>
    <row r="22756" spans="1:3" x14ac:dyDescent="0.25">
      <c r="A22756">
        <v>11170</v>
      </c>
      <c r="B22756" s="1">
        <f>DATE(2030,8,1) + TIME(0,0,0)</f>
        <v>47696</v>
      </c>
      <c r="C22756">
        <v>30.718704224</v>
      </c>
    </row>
    <row r="22757" spans="1:3" x14ac:dyDescent="0.25">
      <c r="A22757">
        <v>11201</v>
      </c>
      <c r="B22757" s="1">
        <f>DATE(2030,9,1) + TIME(0,0,0)</f>
        <v>47727</v>
      </c>
      <c r="C22757">
        <v>30.729774474999999</v>
      </c>
    </row>
    <row r="22758" spans="1:3" x14ac:dyDescent="0.25">
      <c r="A22758">
        <v>11231</v>
      </c>
      <c r="B22758" s="1">
        <f>DATE(2030,10,1) + TIME(0,0,0)</f>
        <v>47757</v>
      </c>
      <c r="C22758">
        <v>30.740468978999999</v>
      </c>
    </row>
    <row r="22759" spans="1:3" x14ac:dyDescent="0.25">
      <c r="A22759">
        <v>11262</v>
      </c>
      <c r="B22759" s="1">
        <f>DATE(2030,11,1) + TIME(0,0,0)</f>
        <v>47788</v>
      </c>
      <c r="C22759">
        <v>30.751497269000001</v>
      </c>
    </row>
    <row r="22760" spans="1:3" x14ac:dyDescent="0.25">
      <c r="A22760">
        <v>11292</v>
      </c>
      <c r="B22760" s="1">
        <f>DATE(2030,12,1) + TIME(0,0,0)</f>
        <v>47818</v>
      </c>
      <c r="C22760">
        <v>30.762151717999998</v>
      </c>
    </row>
    <row r="22761" spans="1:3" x14ac:dyDescent="0.25">
      <c r="A22761">
        <v>11323</v>
      </c>
      <c r="B22761" s="1">
        <f>DATE(2031,1,1) + TIME(0,0,0)</f>
        <v>47849</v>
      </c>
      <c r="C22761">
        <v>30.773141860999999</v>
      </c>
    </row>
    <row r="22762" spans="1:3" x14ac:dyDescent="0.25">
      <c r="A22762">
        <v>11354</v>
      </c>
      <c r="B22762" s="1">
        <f>DATE(2031,2,1) + TIME(0,0,0)</f>
        <v>47880</v>
      </c>
      <c r="C22762">
        <v>30.784111023000001</v>
      </c>
    </row>
    <row r="22763" spans="1:3" x14ac:dyDescent="0.25">
      <c r="A22763">
        <v>11382</v>
      </c>
      <c r="B22763" s="1">
        <f>DATE(2031,3,1) + TIME(0,0,0)</f>
        <v>47908</v>
      </c>
      <c r="C22763">
        <v>30.794000625999999</v>
      </c>
    </row>
    <row r="22764" spans="1:3" x14ac:dyDescent="0.25">
      <c r="A22764">
        <v>11413</v>
      </c>
      <c r="B22764" s="1">
        <f>DATE(2031,4,1) + TIME(0,0,0)</f>
        <v>47939</v>
      </c>
      <c r="C22764">
        <v>30.804931641</v>
      </c>
    </row>
    <row r="22765" spans="1:3" x14ac:dyDescent="0.25">
      <c r="A22765">
        <v>11443</v>
      </c>
      <c r="B22765" s="1">
        <f>DATE(2031,5,1) + TIME(0,0,0)</f>
        <v>47969</v>
      </c>
      <c r="C22765">
        <v>30.815490723</v>
      </c>
    </row>
    <row r="22766" spans="1:3" x14ac:dyDescent="0.25">
      <c r="A22766">
        <v>11474</v>
      </c>
      <c r="B22766" s="1">
        <f>DATE(2031,6,1) + TIME(0,0,0)</f>
        <v>48000</v>
      </c>
      <c r="C22766">
        <v>30.826381683000001</v>
      </c>
    </row>
    <row r="22767" spans="1:3" x14ac:dyDescent="0.25">
      <c r="A22767">
        <v>11504</v>
      </c>
      <c r="B22767" s="1">
        <f>DATE(2031,7,1) + TIME(0,0,0)</f>
        <v>48030</v>
      </c>
      <c r="C22767">
        <v>30.836900710999998</v>
      </c>
    </row>
    <row r="22768" spans="1:3" x14ac:dyDescent="0.25">
      <c r="A22768">
        <v>11535</v>
      </c>
      <c r="B22768" s="1">
        <f>DATE(2031,8,1) + TIME(0,0,0)</f>
        <v>48061</v>
      </c>
      <c r="C22768">
        <v>30.847753525000002</v>
      </c>
    </row>
    <row r="22769" spans="1:3" x14ac:dyDescent="0.25">
      <c r="A22769">
        <v>11566</v>
      </c>
      <c r="B22769" s="1">
        <f>DATE(2031,9,1) + TIME(0,0,0)</f>
        <v>48092</v>
      </c>
      <c r="C22769">
        <v>30.858585357999999</v>
      </c>
    </row>
    <row r="22770" spans="1:3" x14ac:dyDescent="0.25">
      <c r="A22770">
        <v>11596</v>
      </c>
      <c r="B22770" s="1">
        <f>DATE(2031,10,1) + TIME(0,0,0)</f>
        <v>48122</v>
      </c>
      <c r="C22770">
        <v>30.869049071999999</v>
      </c>
    </row>
    <row r="22771" spans="1:3" x14ac:dyDescent="0.25">
      <c r="A22771">
        <v>11627</v>
      </c>
      <c r="B22771" s="1">
        <f>DATE(2031,11,1) + TIME(0,0,0)</f>
        <v>48153</v>
      </c>
      <c r="C22771">
        <v>30.879840851000001</v>
      </c>
    </row>
    <row r="22772" spans="1:3" x14ac:dyDescent="0.25">
      <c r="A22772">
        <v>11657</v>
      </c>
      <c r="B22772" s="1">
        <f>DATE(2031,12,1) + TIME(0,0,0)</f>
        <v>48183</v>
      </c>
      <c r="C22772">
        <v>30.890266418</v>
      </c>
    </row>
    <row r="22773" spans="1:3" x14ac:dyDescent="0.25">
      <c r="A22773">
        <v>11688</v>
      </c>
      <c r="B22773" s="1">
        <f>DATE(2032,1,1) + TIME(0,0,0)</f>
        <v>48214</v>
      </c>
      <c r="C22773">
        <v>30.90102005</v>
      </c>
    </row>
    <row r="22774" spans="1:3" x14ac:dyDescent="0.25">
      <c r="A22774">
        <v>11719</v>
      </c>
      <c r="B22774" s="1">
        <f>DATE(2032,2,1) + TIME(0,0,0)</f>
        <v>48245</v>
      </c>
      <c r="C22774">
        <v>30.911754607999999</v>
      </c>
    </row>
    <row r="22775" spans="1:3" x14ac:dyDescent="0.25">
      <c r="A22775">
        <v>11748</v>
      </c>
      <c r="B22775" s="1">
        <f>DATE(2032,3,1) + TIME(0,0,0)</f>
        <v>48274</v>
      </c>
      <c r="C22775">
        <v>30.921777724999998</v>
      </c>
    </row>
    <row r="22776" spans="1:3" x14ac:dyDescent="0.25">
      <c r="A22776">
        <v>11779</v>
      </c>
      <c r="B22776" s="1">
        <f>DATE(2032,4,1) + TIME(0,0,0)</f>
        <v>48305</v>
      </c>
      <c r="C22776">
        <v>30.932474136</v>
      </c>
    </row>
    <row r="22777" spans="1:3" x14ac:dyDescent="0.25">
      <c r="A22777">
        <v>11809</v>
      </c>
      <c r="B22777" s="1">
        <f>DATE(2032,5,1) + TIME(0,0,0)</f>
        <v>48335</v>
      </c>
      <c r="C22777">
        <v>30.942806244</v>
      </c>
    </row>
    <row r="22778" spans="1:3" x14ac:dyDescent="0.25">
      <c r="A22778">
        <v>11840</v>
      </c>
      <c r="B22778" s="1">
        <f>DATE(2032,6,1) + TIME(0,0,0)</f>
        <v>48366</v>
      </c>
      <c r="C22778">
        <v>30.953464508</v>
      </c>
    </row>
    <row r="22779" spans="1:3" x14ac:dyDescent="0.25">
      <c r="A22779">
        <v>11870</v>
      </c>
      <c r="B22779" s="1">
        <f>DATE(2032,7,1) + TIME(0,0,0)</f>
        <v>48396</v>
      </c>
      <c r="C22779">
        <v>30.963758468999998</v>
      </c>
    </row>
    <row r="22780" spans="1:3" x14ac:dyDescent="0.25">
      <c r="A22780">
        <v>11901</v>
      </c>
      <c r="B22780" s="1">
        <f>DATE(2032,8,1) + TIME(0,0,0)</f>
        <v>48427</v>
      </c>
      <c r="C22780">
        <v>30.974378586</v>
      </c>
    </row>
    <row r="22781" spans="1:3" x14ac:dyDescent="0.25">
      <c r="A22781">
        <v>11932</v>
      </c>
      <c r="B22781" s="1">
        <f>DATE(2032,9,1) + TIME(0,0,0)</f>
        <v>48458</v>
      </c>
      <c r="C22781">
        <v>30.984977722</v>
      </c>
    </row>
    <row r="22782" spans="1:3" x14ac:dyDescent="0.25">
      <c r="A22782">
        <v>11962</v>
      </c>
      <c r="B22782" s="1">
        <f>DATE(2032,10,1) + TIME(0,0,0)</f>
        <v>48488</v>
      </c>
      <c r="C22782">
        <v>30.995216370000001</v>
      </c>
    </row>
    <row r="22783" spans="1:3" x14ac:dyDescent="0.25">
      <c r="A22783">
        <v>11993</v>
      </c>
      <c r="B22783" s="1">
        <f>DATE(2032,11,1) + TIME(0,0,0)</f>
        <v>48519</v>
      </c>
      <c r="C22783">
        <v>31.005777359</v>
      </c>
    </row>
    <row r="22784" spans="1:3" x14ac:dyDescent="0.25">
      <c r="A22784">
        <v>12023</v>
      </c>
      <c r="B22784" s="1">
        <f>DATE(2032,12,1) + TIME(0,0,0)</f>
        <v>48549</v>
      </c>
      <c r="C22784">
        <v>31.015977858999999</v>
      </c>
    </row>
    <row r="22785" spans="1:3" x14ac:dyDescent="0.25">
      <c r="A22785">
        <v>12054</v>
      </c>
      <c r="B22785" s="1">
        <f>DATE(2033,1,1) + TIME(0,0,0)</f>
        <v>48580</v>
      </c>
      <c r="C22785">
        <v>31.026498794999998</v>
      </c>
    </row>
    <row r="22786" spans="1:3" x14ac:dyDescent="0.25">
      <c r="A22786">
        <v>12085</v>
      </c>
      <c r="B22786" s="1">
        <f>DATE(2033,2,1) + TIME(0,0,0)</f>
        <v>48611</v>
      </c>
      <c r="C22786">
        <v>31.037000656</v>
      </c>
    </row>
    <row r="22787" spans="1:3" x14ac:dyDescent="0.25">
      <c r="A22787">
        <v>12113</v>
      </c>
      <c r="B22787" s="1">
        <f>DATE(2033,3,1) + TIME(0,0,0)</f>
        <v>48639</v>
      </c>
      <c r="C22787">
        <v>31.046470641999999</v>
      </c>
    </row>
    <row r="22788" spans="1:3" x14ac:dyDescent="0.25">
      <c r="A22788">
        <v>12144</v>
      </c>
      <c r="B22788" s="1">
        <f>DATE(2033,4,1) + TIME(0,0,0)</f>
        <v>48670</v>
      </c>
      <c r="C22788">
        <v>31.056934356999999</v>
      </c>
    </row>
    <row r="22789" spans="1:3" x14ac:dyDescent="0.25">
      <c r="A22789">
        <v>12174</v>
      </c>
      <c r="B22789" s="1">
        <f>DATE(2033,5,1) + TIME(0,0,0)</f>
        <v>48700</v>
      </c>
      <c r="C22789">
        <v>31.067043303999998</v>
      </c>
    </row>
    <row r="22790" spans="1:3" x14ac:dyDescent="0.25">
      <c r="A22790">
        <v>12205</v>
      </c>
      <c r="B22790" s="1">
        <f>DATE(2033,6,1) + TIME(0,0,0)</f>
        <v>48731</v>
      </c>
      <c r="C22790">
        <v>31.077468872000001</v>
      </c>
    </row>
    <row r="22791" spans="1:3" x14ac:dyDescent="0.25">
      <c r="A22791">
        <v>12235</v>
      </c>
      <c r="B22791" s="1">
        <f>DATE(2033,7,1) + TIME(0,0,0)</f>
        <v>48761</v>
      </c>
      <c r="C22791">
        <v>31.087539672999998</v>
      </c>
    </row>
    <row r="22792" spans="1:3" x14ac:dyDescent="0.25">
      <c r="A22792">
        <v>12266</v>
      </c>
      <c r="B22792" s="1">
        <f>DATE(2033,8,1) + TIME(0,0,0)</f>
        <v>48792</v>
      </c>
      <c r="C22792">
        <v>31.097929001000001</v>
      </c>
    </row>
    <row r="22793" spans="1:3" x14ac:dyDescent="0.25">
      <c r="A22793">
        <v>12297</v>
      </c>
      <c r="B22793" s="1">
        <f>DATE(2033,9,1) + TIME(0,0,0)</f>
        <v>48823</v>
      </c>
      <c r="C22793">
        <v>31.108297348000001</v>
      </c>
    </row>
    <row r="22794" spans="1:3" x14ac:dyDescent="0.25">
      <c r="A22794">
        <v>12327</v>
      </c>
      <c r="B22794" s="1">
        <f>DATE(2033,10,1) + TIME(0,0,0)</f>
        <v>48853</v>
      </c>
      <c r="C22794">
        <v>31.118314742999999</v>
      </c>
    </row>
    <row r="22795" spans="1:3" x14ac:dyDescent="0.25">
      <c r="A22795">
        <v>12358</v>
      </c>
      <c r="B22795" s="1">
        <f>DATE(2033,11,1) + TIME(0,0,0)</f>
        <v>48884</v>
      </c>
      <c r="C22795">
        <v>31.128644943000001</v>
      </c>
    </row>
    <row r="22796" spans="1:3" x14ac:dyDescent="0.25">
      <c r="A22796">
        <v>12388</v>
      </c>
      <c r="B22796" s="1">
        <f>DATE(2033,12,1) + TIME(0,0,0)</f>
        <v>48914</v>
      </c>
      <c r="C22796">
        <v>31.138626099</v>
      </c>
    </row>
    <row r="22797" spans="1:3" x14ac:dyDescent="0.25">
      <c r="A22797">
        <v>12419</v>
      </c>
      <c r="B22797" s="1">
        <f>DATE(2034,1,1) + TIME(0,0,0)</f>
        <v>48945</v>
      </c>
      <c r="C22797">
        <v>31.148920059000002</v>
      </c>
    </row>
    <row r="22798" spans="1:3" x14ac:dyDescent="0.25">
      <c r="A22798">
        <v>12450</v>
      </c>
      <c r="B22798" s="1">
        <f>DATE(2034,2,1) + TIME(0,0,0)</f>
        <v>48976</v>
      </c>
      <c r="C22798">
        <v>31.159194946</v>
      </c>
    </row>
    <row r="22799" spans="1:3" x14ac:dyDescent="0.25">
      <c r="A22799">
        <v>12478</v>
      </c>
      <c r="B22799" s="1">
        <f>DATE(2034,3,1) + TIME(0,0,0)</f>
        <v>49004</v>
      </c>
      <c r="C22799">
        <v>31.168458939000001</v>
      </c>
    </row>
    <row r="22800" spans="1:3" x14ac:dyDescent="0.25">
      <c r="A22800">
        <v>12509</v>
      </c>
      <c r="B22800" s="1">
        <f>DATE(2034,4,1) + TIME(0,0,0)</f>
        <v>49035</v>
      </c>
      <c r="C22800">
        <v>31.178699493</v>
      </c>
    </row>
    <row r="22801" spans="1:3" x14ac:dyDescent="0.25">
      <c r="A22801">
        <v>12539</v>
      </c>
      <c r="B22801" s="1">
        <f>DATE(2034,5,1) + TIME(0,0,0)</f>
        <v>49065</v>
      </c>
      <c r="C22801">
        <v>31.188591002999999</v>
      </c>
    </row>
    <row r="22802" spans="1:3" x14ac:dyDescent="0.25">
      <c r="A22802">
        <v>12570</v>
      </c>
      <c r="B22802" s="1">
        <f>DATE(2034,6,1) + TIME(0,0,0)</f>
        <v>49096</v>
      </c>
      <c r="C22802">
        <v>31.198793411</v>
      </c>
    </row>
    <row r="22803" spans="1:3" x14ac:dyDescent="0.25">
      <c r="A22803">
        <v>12600</v>
      </c>
      <c r="B22803" s="1">
        <f>DATE(2034,7,1) + TIME(0,0,0)</f>
        <v>49126</v>
      </c>
      <c r="C22803">
        <v>31.208648682</v>
      </c>
    </row>
    <row r="22804" spans="1:3" x14ac:dyDescent="0.25">
      <c r="A22804">
        <v>12631</v>
      </c>
      <c r="B22804" s="1">
        <f>DATE(2034,8,1) + TIME(0,0,0)</f>
        <v>49157</v>
      </c>
      <c r="C22804">
        <v>31.218814850000001</v>
      </c>
    </row>
    <row r="22805" spans="1:3" x14ac:dyDescent="0.25">
      <c r="A22805">
        <v>12662</v>
      </c>
      <c r="B22805" s="1">
        <f>DATE(2034,9,1) + TIME(0,0,0)</f>
        <v>49188</v>
      </c>
      <c r="C22805">
        <v>31.228961945000002</v>
      </c>
    </row>
    <row r="22806" spans="1:3" x14ac:dyDescent="0.25">
      <c r="A22806">
        <v>12692</v>
      </c>
      <c r="B22806" s="1">
        <f>DATE(2034,10,1) + TIME(0,0,0)</f>
        <v>49218</v>
      </c>
      <c r="C22806">
        <v>31.238765717</v>
      </c>
    </row>
    <row r="22807" spans="1:3" x14ac:dyDescent="0.25">
      <c r="A22807">
        <v>12723</v>
      </c>
      <c r="B22807" s="1">
        <f>DATE(2034,11,1) + TIME(0,0,0)</f>
        <v>49249</v>
      </c>
      <c r="C22807">
        <v>31.248876572</v>
      </c>
    </row>
    <row r="22808" spans="1:3" x14ac:dyDescent="0.25">
      <c r="A22808">
        <v>12753</v>
      </c>
      <c r="B22808" s="1">
        <f>DATE(2034,12,1) + TIME(0,0,0)</f>
        <v>49279</v>
      </c>
      <c r="C22808">
        <v>31.258646011</v>
      </c>
    </row>
    <row r="22809" spans="1:3" x14ac:dyDescent="0.25">
      <c r="A22809">
        <v>12784</v>
      </c>
      <c r="B22809" s="1">
        <f>DATE(2035,1,1) + TIME(0,0,0)</f>
        <v>49310</v>
      </c>
      <c r="C22809">
        <v>31.268720627</v>
      </c>
    </row>
    <row r="22810" spans="1:3" x14ac:dyDescent="0.25">
      <c r="A22810">
        <v>12815</v>
      </c>
      <c r="B22810" s="1">
        <f>DATE(2035,2,1) + TIME(0,0,0)</f>
        <v>49341</v>
      </c>
      <c r="C22810">
        <v>31.278779984</v>
      </c>
    </row>
    <row r="22811" spans="1:3" x14ac:dyDescent="0.25">
      <c r="A22811">
        <v>12843</v>
      </c>
      <c r="B22811" s="1">
        <f>DATE(2035,3,1) + TIME(0,0,0)</f>
        <v>49369</v>
      </c>
      <c r="C22811">
        <v>31.287847519</v>
      </c>
    </row>
    <row r="22812" spans="1:3" x14ac:dyDescent="0.25">
      <c r="A22812">
        <v>12874</v>
      </c>
      <c r="B22812" s="1">
        <f>DATE(2035,4,1) + TIME(0,0,0)</f>
        <v>49400</v>
      </c>
      <c r="C22812">
        <v>31.297870635999999</v>
      </c>
    </row>
    <row r="22813" spans="1:3" x14ac:dyDescent="0.25">
      <c r="A22813">
        <v>12904</v>
      </c>
      <c r="B22813" s="1">
        <f>DATE(2035,5,1) + TIME(0,0,0)</f>
        <v>49430</v>
      </c>
      <c r="C22813">
        <v>31.307554244999999</v>
      </c>
    </row>
    <row r="22814" spans="1:3" x14ac:dyDescent="0.25">
      <c r="A22814">
        <v>12935</v>
      </c>
      <c r="B22814" s="1">
        <f>DATE(2035,6,1) + TIME(0,0,0)</f>
        <v>49461</v>
      </c>
      <c r="C22814">
        <v>31.317544937000001</v>
      </c>
    </row>
    <row r="22815" spans="1:3" x14ac:dyDescent="0.25">
      <c r="A22815">
        <v>12965</v>
      </c>
      <c r="B22815" s="1">
        <f>DATE(2035,7,1) + TIME(0,0,0)</f>
        <v>49491</v>
      </c>
      <c r="C22815">
        <v>31.327198029000002</v>
      </c>
    </row>
    <row r="22816" spans="1:3" x14ac:dyDescent="0.25">
      <c r="A22816">
        <v>12996</v>
      </c>
      <c r="B22816" s="1">
        <f>DATE(2035,8,1) + TIME(0,0,0)</f>
        <v>49522</v>
      </c>
      <c r="C22816">
        <v>31.337158203000001</v>
      </c>
    </row>
    <row r="22817" spans="1:3" x14ac:dyDescent="0.25">
      <c r="A22817">
        <v>13027</v>
      </c>
      <c r="B22817" s="1">
        <f>DATE(2035,9,1) + TIME(0,0,0)</f>
        <v>49553</v>
      </c>
      <c r="C22817">
        <v>31.347103119</v>
      </c>
    </row>
    <row r="22818" spans="1:3" x14ac:dyDescent="0.25">
      <c r="A22818">
        <v>13057</v>
      </c>
      <c r="B22818" s="1">
        <f>DATE(2035,10,1) + TIME(0,0,0)</f>
        <v>49583</v>
      </c>
      <c r="C22818">
        <v>31.356712341000001</v>
      </c>
    </row>
    <row r="22819" spans="1:3" x14ac:dyDescent="0.25">
      <c r="A22819">
        <v>13088</v>
      </c>
      <c r="B22819" s="1">
        <f>DATE(2035,11,1) + TIME(0,0,0)</f>
        <v>49614</v>
      </c>
      <c r="C22819">
        <v>31.366630554</v>
      </c>
    </row>
    <row r="22820" spans="1:3" x14ac:dyDescent="0.25">
      <c r="A22820">
        <v>13118</v>
      </c>
      <c r="B22820" s="1">
        <f>DATE(2035,12,1) + TIME(0,0,0)</f>
        <v>49644</v>
      </c>
      <c r="C22820">
        <v>31.376213073999999</v>
      </c>
    </row>
    <row r="22821" spans="1:3" x14ac:dyDescent="0.25">
      <c r="A22821">
        <v>13149</v>
      </c>
      <c r="B22821" s="1">
        <f>DATE(2036,1,1) + TIME(0,0,0)</f>
        <v>49675</v>
      </c>
      <c r="C22821">
        <v>31.386100768999999</v>
      </c>
    </row>
    <row r="22822" spans="1:3" x14ac:dyDescent="0.25">
      <c r="A22822">
        <v>13180</v>
      </c>
      <c r="B22822" s="1">
        <f>DATE(2036,2,1) + TIME(0,0,0)</f>
        <v>49706</v>
      </c>
      <c r="C22822">
        <v>31.395975112999999</v>
      </c>
    </row>
    <row r="22823" spans="1:3" x14ac:dyDescent="0.25">
      <c r="A22823">
        <v>13209</v>
      </c>
      <c r="B22823" s="1">
        <f>DATE(2036,3,1) + TIME(0,0,0)</f>
        <v>49735</v>
      </c>
      <c r="C22823">
        <v>31.405199051</v>
      </c>
    </row>
    <row r="22824" spans="1:3" x14ac:dyDescent="0.25">
      <c r="A22824">
        <v>13240</v>
      </c>
      <c r="B22824" s="1">
        <f>DATE(2036,4,1) + TIME(0,0,0)</f>
        <v>49766</v>
      </c>
      <c r="C22824">
        <v>31.415044784999999</v>
      </c>
    </row>
    <row r="22825" spans="1:3" x14ac:dyDescent="0.25">
      <c r="A22825">
        <v>13270</v>
      </c>
      <c r="B22825" s="1">
        <f>DATE(2036,5,1) + TIME(0,0,0)</f>
        <v>49796</v>
      </c>
      <c r="C22825">
        <v>31.424560546999999</v>
      </c>
    </row>
    <row r="22826" spans="1:3" x14ac:dyDescent="0.25">
      <c r="A22826">
        <v>13301</v>
      </c>
      <c r="B22826" s="1">
        <f>DATE(2036,6,1) + TIME(0,0,0)</f>
        <v>49827</v>
      </c>
      <c r="C22826">
        <v>31.43437767</v>
      </c>
    </row>
    <row r="22827" spans="1:3" x14ac:dyDescent="0.25">
      <c r="A22827">
        <v>13331</v>
      </c>
      <c r="B22827" s="1">
        <f>DATE(2036,7,1) + TIME(0,0,0)</f>
        <v>49857</v>
      </c>
      <c r="C22827">
        <v>31.443862915</v>
      </c>
    </row>
    <row r="22828" spans="1:3" x14ac:dyDescent="0.25">
      <c r="A22828">
        <v>13362</v>
      </c>
      <c r="B22828" s="1">
        <f>DATE(2036,8,1) + TIME(0,0,0)</f>
        <v>49888</v>
      </c>
      <c r="C22828">
        <v>31.453651428000001</v>
      </c>
    </row>
    <row r="22829" spans="1:3" x14ac:dyDescent="0.25">
      <c r="A22829">
        <v>13393</v>
      </c>
      <c r="B22829" s="1">
        <f>DATE(2036,9,1) + TIME(0,0,0)</f>
        <v>49919</v>
      </c>
      <c r="C22829">
        <v>31.463422775000002</v>
      </c>
    </row>
    <row r="22830" spans="1:3" x14ac:dyDescent="0.25">
      <c r="A22830">
        <v>13423</v>
      </c>
      <c r="B22830" s="1">
        <f>DATE(2036,10,1) + TIME(0,0,0)</f>
        <v>49949</v>
      </c>
      <c r="C22830">
        <v>31.472866058000001</v>
      </c>
    </row>
    <row r="22831" spans="1:3" x14ac:dyDescent="0.25">
      <c r="A22831">
        <v>13454</v>
      </c>
      <c r="B22831" s="1">
        <f>DATE(2036,11,1) + TIME(0,0,0)</f>
        <v>49980</v>
      </c>
      <c r="C22831">
        <v>31.482608795000001</v>
      </c>
    </row>
    <row r="22832" spans="1:3" x14ac:dyDescent="0.25">
      <c r="A22832">
        <v>13484</v>
      </c>
      <c r="B22832" s="1">
        <f>DATE(2036,12,1) + TIME(0,0,0)</f>
        <v>50010</v>
      </c>
      <c r="C22832">
        <v>31.492021561000001</v>
      </c>
    </row>
    <row r="22833" spans="1:3" x14ac:dyDescent="0.25">
      <c r="A22833">
        <v>13515</v>
      </c>
      <c r="B22833" s="1">
        <f>DATE(2037,1,1) + TIME(0,0,0)</f>
        <v>50041</v>
      </c>
      <c r="C22833">
        <v>31.501733779999999</v>
      </c>
    </row>
    <row r="22834" spans="1:3" x14ac:dyDescent="0.25">
      <c r="A22834">
        <v>13546</v>
      </c>
      <c r="B22834" s="1">
        <f>DATE(2037,2,1) + TIME(0,0,0)</f>
        <v>50072</v>
      </c>
      <c r="C22834">
        <v>31.511430740000002</v>
      </c>
    </row>
    <row r="22835" spans="1:3" x14ac:dyDescent="0.25">
      <c r="A22835">
        <v>13574</v>
      </c>
      <c r="B22835" s="1">
        <f>DATE(2037,3,1) + TIME(0,0,0)</f>
        <v>50100</v>
      </c>
      <c r="C22835">
        <v>31.520175934000001</v>
      </c>
    </row>
    <row r="22836" spans="1:3" x14ac:dyDescent="0.25">
      <c r="A22836">
        <v>13605</v>
      </c>
      <c r="B22836" s="1">
        <f>DATE(2037,4,1) + TIME(0,0,0)</f>
        <v>50131</v>
      </c>
      <c r="C22836">
        <v>31.529842377000001</v>
      </c>
    </row>
    <row r="22837" spans="1:3" x14ac:dyDescent="0.25">
      <c r="A22837">
        <v>13635</v>
      </c>
      <c r="B22837" s="1">
        <f>DATE(2037,5,1) + TIME(0,0,0)</f>
        <v>50161</v>
      </c>
      <c r="C22837">
        <v>31.539182662999998</v>
      </c>
    </row>
    <row r="22838" spans="1:3" x14ac:dyDescent="0.25">
      <c r="A22838">
        <v>13666</v>
      </c>
      <c r="B22838" s="1">
        <f>DATE(2037,6,1) + TIME(0,0,0)</f>
        <v>50192</v>
      </c>
      <c r="C22838">
        <v>31.548816681000002</v>
      </c>
    </row>
    <row r="22839" spans="1:3" x14ac:dyDescent="0.25">
      <c r="A22839">
        <v>13696</v>
      </c>
      <c r="B22839" s="1">
        <f>DATE(2037,7,1) + TIME(0,0,0)</f>
        <v>50222</v>
      </c>
      <c r="C22839">
        <v>31.55812645</v>
      </c>
    </row>
    <row r="22840" spans="1:3" x14ac:dyDescent="0.25">
      <c r="A22840">
        <v>13727</v>
      </c>
      <c r="B22840" s="1">
        <f>DATE(2037,8,1) + TIME(0,0,0)</f>
        <v>50253</v>
      </c>
      <c r="C22840">
        <v>31.567731856999998</v>
      </c>
    </row>
    <row r="22841" spans="1:3" x14ac:dyDescent="0.25">
      <c r="A22841">
        <v>13758</v>
      </c>
      <c r="B22841" s="1">
        <f>DATE(2037,9,1) + TIME(0,0,0)</f>
        <v>50284</v>
      </c>
      <c r="C22841">
        <v>31.577320099000001</v>
      </c>
    </row>
    <row r="22842" spans="1:3" x14ac:dyDescent="0.25">
      <c r="A22842">
        <v>13788</v>
      </c>
      <c r="B22842" s="1">
        <f>DATE(2037,10,1) + TIME(0,0,0)</f>
        <v>50314</v>
      </c>
      <c r="C22842">
        <v>31.586585999</v>
      </c>
    </row>
    <row r="22843" spans="1:3" x14ac:dyDescent="0.25">
      <c r="A22843">
        <v>13819</v>
      </c>
      <c r="B22843" s="1">
        <f>DATE(2037,11,1) + TIME(0,0,0)</f>
        <v>50345</v>
      </c>
      <c r="C22843">
        <v>31.596143723000001</v>
      </c>
    </row>
    <row r="22844" spans="1:3" x14ac:dyDescent="0.25">
      <c r="A22844">
        <v>13849</v>
      </c>
      <c r="B22844" s="1">
        <f>DATE(2037,12,1) + TIME(0,0,0)</f>
        <v>50375</v>
      </c>
      <c r="C22844">
        <v>31.605377196999999</v>
      </c>
    </row>
    <row r="22845" spans="1:3" x14ac:dyDescent="0.25">
      <c r="A22845">
        <v>13880</v>
      </c>
      <c r="B22845" s="1">
        <f>DATE(2038,1,1) + TIME(0,0,0)</f>
        <v>50406</v>
      </c>
      <c r="C22845">
        <v>31.614904404000001</v>
      </c>
    </row>
    <row r="22846" spans="1:3" x14ac:dyDescent="0.25">
      <c r="A22846">
        <v>13911</v>
      </c>
      <c r="B22846" s="1">
        <f>DATE(2038,2,1) + TIME(0,0,0)</f>
        <v>50437</v>
      </c>
      <c r="C22846">
        <v>31.624414443999999</v>
      </c>
    </row>
    <row r="22847" spans="1:3" x14ac:dyDescent="0.25">
      <c r="A22847">
        <v>13939</v>
      </c>
      <c r="B22847" s="1">
        <f>DATE(2038,3,1) + TIME(0,0,0)</f>
        <v>50465</v>
      </c>
      <c r="C22847">
        <v>31.632991790999998</v>
      </c>
    </row>
    <row r="22848" spans="1:3" x14ac:dyDescent="0.25">
      <c r="A22848">
        <v>13970</v>
      </c>
      <c r="B22848" s="1">
        <f>DATE(2038,4,1) + TIME(0,0,0)</f>
        <v>50496</v>
      </c>
      <c r="C22848">
        <v>31.642473220999999</v>
      </c>
    </row>
    <row r="22849" spans="1:3" x14ac:dyDescent="0.25">
      <c r="A22849">
        <v>14000</v>
      </c>
      <c r="B22849" s="1">
        <f>DATE(2038,5,1) + TIME(0,0,0)</f>
        <v>50526</v>
      </c>
      <c r="C22849">
        <v>31.651632309</v>
      </c>
    </row>
    <row r="22850" spans="1:3" x14ac:dyDescent="0.25">
      <c r="A22850">
        <v>14031</v>
      </c>
      <c r="B22850" s="1">
        <f>DATE(2038,6,1) + TIME(0,0,0)</f>
        <v>50557</v>
      </c>
      <c r="C22850">
        <v>31.661081314</v>
      </c>
    </row>
    <row r="22851" spans="1:3" x14ac:dyDescent="0.25">
      <c r="A22851">
        <v>14061</v>
      </c>
      <c r="B22851" s="1">
        <f>DATE(2038,7,1) + TIME(0,0,0)</f>
        <v>50587</v>
      </c>
      <c r="C22851">
        <v>31.670211792</v>
      </c>
    </row>
    <row r="22852" spans="1:3" x14ac:dyDescent="0.25">
      <c r="A22852">
        <v>14092</v>
      </c>
      <c r="B22852" s="1">
        <f>DATE(2038,8,1) + TIME(0,0,0)</f>
        <v>50618</v>
      </c>
      <c r="C22852">
        <v>31.679630280000001</v>
      </c>
    </row>
    <row r="22853" spans="1:3" x14ac:dyDescent="0.25">
      <c r="A22853">
        <v>14123</v>
      </c>
      <c r="B22853" s="1">
        <f>DATE(2038,9,1) + TIME(0,0,0)</f>
        <v>50649</v>
      </c>
      <c r="C22853">
        <v>31.689033508000001</v>
      </c>
    </row>
    <row r="22854" spans="1:3" x14ac:dyDescent="0.25">
      <c r="A22854">
        <v>14153</v>
      </c>
      <c r="B22854" s="1">
        <f>DATE(2038,10,1) + TIME(0,0,0)</f>
        <v>50679</v>
      </c>
      <c r="C22854">
        <v>31.698118210000001</v>
      </c>
    </row>
    <row r="22855" spans="1:3" x14ac:dyDescent="0.25">
      <c r="A22855">
        <v>14184</v>
      </c>
      <c r="B22855" s="1">
        <f>DATE(2038,11,1) + TIME(0,0,0)</f>
        <v>50710</v>
      </c>
      <c r="C22855">
        <v>31.707489014</v>
      </c>
    </row>
    <row r="22856" spans="1:3" x14ac:dyDescent="0.25">
      <c r="A22856">
        <v>14214</v>
      </c>
      <c r="B22856" s="1">
        <f>DATE(2038,12,1) + TIME(0,0,0)</f>
        <v>50740</v>
      </c>
      <c r="C22856">
        <v>31.716543198</v>
      </c>
    </row>
    <row r="22857" spans="1:3" x14ac:dyDescent="0.25">
      <c r="A22857">
        <v>14245</v>
      </c>
      <c r="B22857" s="1">
        <f>DATE(2039,1,1) + TIME(0,0,0)</f>
        <v>50771</v>
      </c>
      <c r="C22857">
        <v>31.725883484000001</v>
      </c>
    </row>
    <row r="22858" spans="1:3" x14ac:dyDescent="0.25">
      <c r="A22858">
        <v>14276</v>
      </c>
      <c r="B22858" s="1">
        <f>DATE(2039,2,1) + TIME(0,0,0)</f>
        <v>50802</v>
      </c>
      <c r="C22858">
        <v>31.735208511</v>
      </c>
    </row>
    <row r="22859" spans="1:3" x14ac:dyDescent="0.25">
      <c r="A22859">
        <v>14304</v>
      </c>
      <c r="B22859" s="1">
        <f>DATE(2039,3,1) + TIME(0,0,0)</f>
        <v>50830</v>
      </c>
      <c r="C22859">
        <v>31.743618010999999</v>
      </c>
    </row>
    <row r="22860" spans="1:3" x14ac:dyDescent="0.25">
      <c r="A22860">
        <v>14335</v>
      </c>
      <c r="B22860" s="1">
        <f>DATE(2039,4,1) + TIME(0,0,0)</f>
        <v>50861</v>
      </c>
      <c r="C22860">
        <v>31.752912520999999</v>
      </c>
    </row>
    <row r="22861" spans="1:3" x14ac:dyDescent="0.25">
      <c r="A22861">
        <v>14365</v>
      </c>
      <c r="B22861" s="1">
        <f>DATE(2039,5,1) + TIME(0,0,0)</f>
        <v>50891</v>
      </c>
      <c r="C22861">
        <v>31.761892319000001</v>
      </c>
    </row>
    <row r="22862" spans="1:3" x14ac:dyDescent="0.25">
      <c r="A22862">
        <v>14396</v>
      </c>
      <c r="B22862" s="1">
        <f>DATE(2039,6,1) + TIME(0,0,0)</f>
        <v>50922</v>
      </c>
      <c r="C22862">
        <v>31.771156310999999</v>
      </c>
    </row>
    <row r="22863" spans="1:3" x14ac:dyDescent="0.25">
      <c r="A22863">
        <v>14426</v>
      </c>
      <c r="B22863" s="1">
        <f>DATE(2039,7,1) + TIME(0,0,0)</f>
        <v>50952</v>
      </c>
      <c r="C22863">
        <v>31.780105591000002</v>
      </c>
    </row>
    <row r="22864" spans="1:3" x14ac:dyDescent="0.25">
      <c r="A22864">
        <v>14457</v>
      </c>
      <c r="B22864" s="1">
        <f>DATE(2039,8,1) + TIME(0,0,0)</f>
        <v>50983</v>
      </c>
      <c r="C22864">
        <v>31.789339066</v>
      </c>
    </row>
    <row r="22865" spans="1:3" x14ac:dyDescent="0.25">
      <c r="A22865">
        <v>14488</v>
      </c>
      <c r="B22865" s="1">
        <f>DATE(2039,9,1) + TIME(0,0,0)</f>
        <v>51014</v>
      </c>
      <c r="C22865">
        <v>31.798557281000001</v>
      </c>
    </row>
    <row r="22866" spans="1:3" x14ac:dyDescent="0.25">
      <c r="A22866">
        <v>14518</v>
      </c>
      <c r="B22866" s="1">
        <f>DATE(2039,10,1) + TIME(0,0,0)</f>
        <v>51044</v>
      </c>
      <c r="C22866">
        <v>31.807462692000001</v>
      </c>
    </row>
    <row r="22867" spans="1:3" x14ac:dyDescent="0.25">
      <c r="A22867">
        <v>14549</v>
      </c>
      <c r="B22867" s="1">
        <f>DATE(2039,11,1) + TIME(0,0,0)</f>
        <v>51075</v>
      </c>
      <c r="C22867">
        <v>31.816648483000002</v>
      </c>
    </row>
    <row r="22868" spans="1:3" x14ac:dyDescent="0.25">
      <c r="A22868">
        <v>14579</v>
      </c>
      <c r="B22868" s="1">
        <f>DATE(2039,12,1) + TIME(0,0,0)</f>
        <v>51105</v>
      </c>
      <c r="C22868">
        <v>31.825525284000001</v>
      </c>
    </row>
    <row r="22869" spans="1:3" x14ac:dyDescent="0.25">
      <c r="A22869">
        <v>14610</v>
      </c>
      <c r="B22869" s="1">
        <f>DATE(2040,1,1) + TIME(0,0,0)</f>
        <v>51136</v>
      </c>
      <c r="C22869">
        <v>31.834680556999999</v>
      </c>
    </row>
    <row r="22870" spans="1:3" x14ac:dyDescent="0.25">
      <c r="A22870">
        <v>14641</v>
      </c>
      <c r="B22870" s="1">
        <f>DATE(2040,2,1) + TIME(0,0,0)</f>
        <v>51167</v>
      </c>
      <c r="C22870">
        <v>31.843822479</v>
      </c>
    </row>
    <row r="22871" spans="1:3" x14ac:dyDescent="0.25">
      <c r="A22871">
        <v>14670</v>
      </c>
      <c r="B22871" s="1">
        <f>DATE(2040,3,1) + TIME(0,0,0)</f>
        <v>51196</v>
      </c>
      <c r="C22871">
        <v>31.852359772</v>
      </c>
    </row>
    <row r="22872" spans="1:3" x14ac:dyDescent="0.25">
      <c r="A22872">
        <v>14701</v>
      </c>
      <c r="B22872" s="1">
        <f>DATE(2040,4,1) + TIME(0,0,0)</f>
        <v>51227</v>
      </c>
      <c r="C22872">
        <v>31.861469269000001</v>
      </c>
    </row>
    <row r="22873" spans="1:3" x14ac:dyDescent="0.25">
      <c r="A22873">
        <v>14731</v>
      </c>
      <c r="B22873" s="1">
        <f>DATE(2040,5,1) + TIME(0,0,0)</f>
        <v>51257</v>
      </c>
      <c r="C22873">
        <v>31.870271682999999</v>
      </c>
    </row>
    <row r="22874" spans="1:3" x14ac:dyDescent="0.25">
      <c r="A22874">
        <v>14762</v>
      </c>
      <c r="B22874" s="1">
        <f>DATE(2040,6,1) + TIME(0,0,0)</f>
        <v>51288</v>
      </c>
      <c r="C22874">
        <v>31.879352570000002</v>
      </c>
    </row>
    <row r="22875" spans="1:3" x14ac:dyDescent="0.25">
      <c r="A22875">
        <v>14792</v>
      </c>
      <c r="B22875" s="1">
        <f>DATE(2040,7,1) + TIME(0,0,0)</f>
        <v>51318</v>
      </c>
      <c r="C22875">
        <v>31.888126372999999</v>
      </c>
    </row>
    <row r="22876" spans="1:3" x14ac:dyDescent="0.25">
      <c r="A22876">
        <v>14823</v>
      </c>
      <c r="B22876" s="1">
        <f>DATE(2040,8,1) + TIME(0,0,0)</f>
        <v>51349</v>
      </c>
      <c r="C22876">
        <v>31.897176742999999</v>
      </c>
    </row>
    <row r="22877" spans="1:3" x14ac:dyDescent="0.25">
      <c r="A22877">
        <v>14854</v>
      </c>
      <c r="B22877" s="1">
        <f>DATE(2040,9,1) + TIME(0,0,0)</f>
        <v>51380</v>
      </c>
      <c r="C22877">
        <v>31.906211852999999</v>
      </c>
    </row>
    <row r="22878" spans="1:3" x14ac:dyDescent="0.25">
      <c r="A22878">
        <v>14884</v>
      </c>
      <c r="B22878" s="1">
        <f>DATE(2040,10,1) + TIME(0,0,0)</f>
        <v>51410</v>
      </c>
      <c r="C22878">
        <v>31.914939879999999</v>
      </c>
    </row>
    <row r="22879" spans="1:3" x14ac:dyDescent="0.25">
      <c r="A22879">
        <v>14915</v>
      </c>
      <c r="B22879" s="1">
        <f>DATE(2040,11,1) + TIME(0,0,0)</f>
        <v>51441</v>
      </c>
      <c r="C22879">
        <v>31.923944472999999</v>
      </c>
    </row>
    <row r="22880" spans="1:3" x14ac:dyDescent="0.25">
      <c r="A22880">
        <v>14945</v>
      </c>
      <c r="B22880" s="1">
        <f>DATE(2040,12,1) + TIME(0,0,0)</f>
        <v>51471</v>
      </c>
      <c r="C22880">
        <v>31.932645797999999</v>
      </c>
    </row>
    <row r="22881" spans="1:3" x14ac:dyDescent="0.25">
      <c r="A22881">
        <v>14976</v>
      </c>
      <c r="B22881" s="1">
        <f>DATE(2041,1,1) + TIME(0,0,0)</f>
        <v>51502</v>
      </c>
      <c r="C22881">
        <v>31.941619873</v>
      </c>
    </row>
    <row r="22882" spans="1:3" x14ac:dyDescent="0.25">
      <c r="A22882">
        <v>15007</v>
      </c>
      <c r="B22882" s="1">
        <f>DATE(2041,2,1) + TIME(0,0,0)</f>
        <v>51533</v>
      </c>
      <c r="C22882">
        <v>31.950580596999998</v>
      </c>
    </row>
    <row r="22883" spans="1:3" x14ac:dyDescent="0.25">
      <c r="A22883">
        <v>15035</v>
      </c>
      <c r="B22883" s="1">
        <f>DATE(2041,3,1) + TIME(0,0,0)</f>
        <v>51561</v>
      </c>
      <c r="C22883">
        <v>31.958660126000002</v>
      </c>
    </row>
    <row r="22884" spans="1:3" x14ac:dyDescent="0.25">
      <c r="A22884">
        <v>15066</v>
      </c>
      <c r="B22884" s="1">
        <f>DATE(2041,4,1) + TIME(0,0,0)</f>
        <v>51592</v>
      </c>
      <c r="C22884">
        <v>31.967590332</v>
      </c>
    </row>
    <row r="22885" spans="1:3" x14ac:dyDescent="0.25">
      <c r="A22885">
        <v>15096</v>
      </c>
      <c r="B22885" s="1">
        <f>DATE(2041,5,1) + TIME(0,0,0)</f>
        <v>51622</v>
      </c>
      <c r="C22885">
        <v>31.976219177000001</v>
      </c>
    </row>
    <row r="22886" spans="1:3" x14ac:dyDescent="0.25">
      <c r="A22886">
        <v>15127</v>
      </c>
      <c r="B22886" s="1">
        <f>DATE(2041,6,1) + TIME(0,0,0)</f>
        <v>51653</v>
      </c>
      <c r="C22886">
        <v>31.985120772999998</v>
      </c>
    </row>
    <row r="22887" spans="1:3" x14ac:dyDescent="0.25">
      <c r="A22887">
        <v>15157</v>
      </c>
      <c r="B22887" s="1">
        <f>DATE(2041,7,1) + TIME(0,0,0)</f>
        <v>51683</v>
      </c>
      <c r="C22887">
        <v>31.993719101</v>
      </c>
    </row>
    <row r="22888" spans="1:3" x14ac:dyDescent="0.25">
      <c r="A22888">
        <v>15188</v>
      </c>
      <c r="B22888" s="1">
        <f>DATE(2041,8,1) + TIME(0,0,0)</f>
        <v>51714</v>
      </c>
      <c r="C22888">
        <v>32.002590179000002</v>
      </c>
    </row>
    <row r="22889" spans="1:3" x14ac:dyDescent="0.25">
      <c r="A22889">
        <v>15219</v>
      </c>
      <c r="B22889" s="1">
        <f>DATE(2041,9,1) + TIME(0,0,0)</f>
        <v>51745</v>
      </c>
      <c r="C22889">
        <v>32.011447906000001</v>
      </c>
    </row>
    <row r="22890" spans="1:3" x14ac:dyDescent="0.25">
      <c r="A22890">
        <v>15249</v>
      </c>
      <c r="B22890" s="1">
        <f>DATE(2041,10,1) + TIME(0,0,0)</f>
        <v>51775</v>
      </c>
      <c r="C22890">
        <v>32.020004272000001</v>
      </c>
    </row>
    <row r="22891" spans="1:3" x14ac:dyDescent="0.25">
      <c r="A22891">
        <v>15280</v>
      </c>
      <c r="B22891" s="1">
        <f>DATE(2041,11,1) + TIME(0,0,0)</f>
        <v>51806</v>
      </c>
      <c r="C22891">
        <v>32.028831482000001</v>
      </c>
    </row>
    <row r="22892" spans="1:3" x14ac:dyDescent="0.25">
      <c r="A22892">
        <v>15310</v>
      </c>
      <c r="B22892" s="1">
        <f>DATE(2041,12,1) + TIME(0,0,0)</f>
        <v>51836</v>
      </c>
      <c r="C22892">
        <v>32.037357329999999</v>
      </c>
    </row>
    <row r="22893" spans="1:3" x14ac:dyDescent="0.25">
      <c r="A22893">
        <v>15341</v>
      </c>
      <c r="B22893" s="1">
        <f>DATE(2042,1,1) + TIME(0,0,0)</f>
        <v>51867</v>
      </c>
      <c r="C22893">
        <v>32.046154022000003</v>
      </c>
    </row>
    <row r="22894" spans="1:3" x14ac:dyDescent="0.25">
      <c r="A22894">
        <v>15372</v>
      </c>
      <c r="B22894" s="1">
        <f>DATE(2042,2,1) + TIME(0,0,0)</f>
        <v>51898</v>
      </c>
      <c r="C22894">
        <v>32.054939269999998</v>
      </c>
    </row>
    <row r="22895" spans="1:3" x14ac:dyDescent="0.25">
      <c r="A22895">
        <v>15400</v>
      </c>
      <c r="B22895" s="1">
        <f>DATE(2042,3,1) + TIME(0,0,0)</f>
        <v>51926</v>
      </c>
      <c r="C22895">
        <v>32.062858581999997</v>
      </c>
    </row>
    <row r="22896" spans="1:3" x14ac:dyDescent="0.25">
      <c r="A22896">
        <v>15431</v>
      </c>
      <c r="B22896" s="1">
        <f>DATE(2042,4,1) + TIME(0,0,0)</f>
        <v>51957</v>
      </c>
      <c r="C22896">
        <v>32.071613311999997</v>
      </c>
    </row>
    <row r="22897" spans="1:3" x14ac:dyDescent="0.25">
      <c r="A22897">
        <v>15461</v>
      </c>
      <c r="B22897" s="1">
        <f>DATE(2042,5,1) + TIME(0,0,0)</f>
        <v>51987</v>
      </c>
      <c r="C22897">
        <v>32.080070495999998</v>
      </c>
    </row>
    <row r="22898" spans="1:3" x14ac:dyDescent="0.25">
      <c r="A22898">
        <v>15492</v>
      </c>
      <c r="B22898" s="1">
        <f>DATE(2042,6,1) + TIME(0,0,0)</f>
        <v>52018</v>
      </c>
      <c r="C22898">
        <v>32.088794708000002</v>
      </c>
    </row>
    <row r="22899" spans="1:3" x14ac:dyDescent="0.25">
      <c r="A22899">
        <v>15522</v>
      </c>
      <c r="B22899" s="1">
        <f>DATE(2042,7,1) + TIME(0,0,0)</f>
        <v>52048</v>
      </c>
      <c r="C22899">
        <v>32.097225189</v>
      </c>
    </row>
    <row r="22900" spans="1:3" x14ac:dyDescent="0.25">
      <c r="A22900">
        <v>15553</v>
      </c>
      <c r="B22900" s="1">
        <f>DATE(2042,8,1) + TIME(0,0,0)</f>
        <v>52079</v>
      </c>
      <c r="C22900">
        <v>32.105922698999997</v>
      </c>
    </row>
    <row r="22901" spans="1:3" x14ac:dyDescent="0.25">
      <c r="A22901">
        <v>15584</v>
      </c>
      <c r="B22901" s="1">
        <f>DATE(2042,9,1) + TIME(0,0,0)</f>
        <v>52110</v>
      </c>
      <c r="C22901">
        <v>32.11460495</v>
      </c>
    </row>
    <row r="22902" spans="1:3" x14ac:dyDescent="0.25">
      <c r="A22902">
        <v>15614</v>
      </c>
      <c r="B22902" s="1">
        <f>DATE(2042,10,1) + TIME(0,0,0)</f>
        <v>52140</v>
      </c>
      <c r="C22902">
        <v>32.122993469000001</v>
      </c>
    </row>
    <row r="22903" spans="1:3" x14ac:dyDescent="0.25">
      <c r="A22903">
        <v>15645</v>
      </c>
      <c r="B22903" s="1">
        <f>DATE(2042,11,1) + TIME(0,0,0)</f>
        <v>52171</v>
      </c>
      <c r="C22903">
        <v>32.131645202999998</v>
      </c>
    </row>
    <row r="22904" spans="1:3" x14ac:dyDescent="0.25">
      <c r="A22904">
        <v>15675</v>
      </c>
      <c r="B22904" s="1">
        <f>DATE(2042,12,1) + TIME(0,0,0)</f>
        <v>52201</v>
      </c>
      <c r="C22904">
        <v>32.140007019000002</v>
      </c>
    </row>
    <row r="22905" spans="1:3" x14ac:dyDescent="0.25">
      <c r="A22905">
        <v>15706</v>
      </c>
      <c r="B22905" s="1">
        <f>DATE(2043,1,1) + TIME(0,0,0)</f>
        <v>52232</v>
      </c>
      <c r="C22905">
        <v>32.148632050000003</v>
      </c>
    </row>
    <row r="22906" spans="1:3" x14ac:dyDescent="0.25">
      <c r="A22906">
        <v>15737</v>
      </c>
      <c r="B22906" s="1">
        <f>DATE(2043,2,1) + TIME(0,0,0)</f>
        <v>52263</v>
      </c>
      <c r="C22906">
        <v>32.157241821</v>
      </c>
    </row>
    <row r="22907" spans="1:3" x14ac:dyDescent="0.25">
      <c r="A22907">
        <v>15765</v>
      </c>
      <c r="B22907" s="1">
        <f>DATE(2043,3,1) + TIME(0,0,0)</f>
        <v>52291</v>
      </c>
      <c r="C22907">
        <v>32.16500473</v>
      </c>
    </row>
    <row r="22908" spans="1:3" x14ac:dyDescent="0.25">
      <c r="A22908">
        <v>15796</v>
      </c>
      <c r="B22908" s="1">
        <f>DATE(2043,4,1) + TIME(0,0,0)</f>
        <v>52322</v>
      </c>
      <c r="C22908">
        <v>32.173587799000003</v>
      </c>
    </row>
    <row r="22909" spans="1:3" x14ac:dyDescent="0.25">
      <c r="A22909">
        <v>15826</v>
      </c>
      <c r="B22909" s="1">
        <f>DATE(2043,5,1) + TIME(0,0,0)</f>
        <v>52352</v>
      </c>
      <c r="C22909">
        <v>32.181877135999997</v>
      </c>
    </row>
    <row r="22910" spans="1:3" x14ac:dyDescent="0.25">
      <c r="A22910">
        <v>15857</v>
      </c>
      <c r="B22910" s="1">
        <f>DATE(2043,6,1) + TIME(0,0,0)</f>
        <v>52383</v>
      </c>
      <c r="C22910">
        <v>32.190429688000002</v>
      </c>
    </row>
    <row r="22911" spans="1:3" x14ac:dyDescent="0.25">
      <c r="A22911">
        <v>15887</v>
      </c>
      <c r="B22911" s="1">
        <f>DATE(2043,7,1) + TIME(0,0,0)</f>
        <v>52413</v>
      </c>
      <c r="C22911">
        <v>32.198696136000002</v>
      </c>
    </row>
    <row r="22912" spans="1:3" x14ac:dyDescent="0.25">
      <c r="A22912">
        <v>15918</v>
      </c>
      <c r="B22912" s="1">
        <f>DATE(2043,8,1) + TIME(0,0,0)</f>
        <v>52444</v>
      </c>
      <c r="C22912">
        <v>32.207218169999997</v>
      </c>
    </row>
    <row r="22913" spans="1:3" x14ac:dyDescent="0.25">
      <c r="A22913">
        <v>15949</v>
      </c>
      <c r="B22913" s="1">
        <f>DATE(2043,9,1) + TIME(0,0,0)</f>
        <v>52475</v>
      </c>
      <c r="C22913">
        <v>32.215728759999998</v>
      </c>
    </row>
    <row r="22914" spans="1:3" x14ac:dyDescent="0.25">
      <c r="A22914">
        <v>15979</v>
      </c>
      <c r="B22914" s="1">
        <f>DATE(2043,10,1) + TIME(0,0,0)</f>
        <v>52505</v>
      </c>
      <c r="C22914">
        <v>32.223953246999997</v>
      </c>
    </row>
    <row r="22915" spans="1:3" x14ac:dyDescent="0.25">
      <c r="A22915">
        <v>16010</v>
      </c>
      <c r="B22915" s="1">
        <f>DATE(2043,11,1) + TIME(0,0,0)</f>
        <v>52536</v>
      </c>
      <c r="C22915">
        <v>32.232437134000001</v>
      </c>
    </row>
    <row r="22916" spans="1:3" x14ac:dyDescent="0.25">
      <c r="A22916">
        <v>16040</v>
      </c>
      <c r="B22916" s="1">
        <f>DATE(2043,12,1) + TIME(0,0,0)</f>
        <v>52566</v>
      </c>
      <c r="C22916">
        <v>32.240631104000002</v>
      </c>
    </row>
    <row r="22917" spans="1:3" x14ac:dyDescent="0.25">
      <c r="A22917">
        <v>16071</v>
      </c>
      <c r="B22917" s="1">
        <f>DATE(2044,1,1) + TIME(0,0,0)</f>
        <v>52597</v>
      </c>
      <c r="C22917">
        <v>32.249084473000003</v>
      </c>
    </row>
    <row r="22918" spans="1:3" x14ac:dyDescent="0.25">
      <c r="A22918">
        <v>16102</v>
      </c>
      <c r="B22918" s="1">
        <f>DATE(2044,2,1) + TIME(0,0,0)</f>
        <v>52628</v>
      </c>
      <c r="C22918">
        <v>32.257526398000003</v>
      </c>
    </row>
    <row r="22919" spans="1:3" x14ac:dyDescent="0.25">
      <c r="A22919">
        <v>16131</v>
      </c>
      <c r="B22919" s="1">
        <f>DATE(2044,3,1) + TIME(0,0,0)</f>
        <v>52657</v>
      </c>
      <c r="C22919">
        <v>32.265407562</v>
      </c>
    </row>
    <row r="22920" spans="1:3" x14ac:dyDescent="0.25">
      <c r="A22920">
        <v>16162</v>
      </c>
      <c r="B22920" s="1">
        <f>DATE(2044,4,1) + TIME(0,0,0)</f>
        <v>52688</v>
      </c>
      <c r="C22920">
        <v>32.273822783999996</v>
      </c>
    </row>
    <row r="22921" spans="1:3" x14ac:dyDescent="0.25">
      <c r="A22921">
        <v>16192</v>
      </c>
      <c r="B22921" s="1">
        <f>DATE(2044,5,1) + TIME(0,0,0)</f>
        <v>52718</v>
      </c>
      <c r="C22921">
        <v>32.28194809</v>
      </c>
    </row>
    <row r="22922" spans="1:3" x14ac:dyDescent="0.25">
      <c r="A22922">
        <v>16223</v>
      </c>
      <c r="B22922" s="1">
        <f>DATE(2044,6,1) + TIME(0,0,0)</f>
        <v>52749</v>
      </c>
      <c r="C22922">
        <v>32.290332794000001</v>
      </c>
    </row>
    <row r="22923" spans="1:3" x14ac:dyDescent="0.25">
      <c r="A22923">
        <v>16253</v>
      </c>
      <c r="B22923" s="1">
        <f>DATE(2044,7,1) + TIME(0,0,0)</f>
        <v>52779</v>
      </c>
      <c r="C22923">
        <v>32.298435210999997</v>
      </c>
    </row>
    <row r="22924" spans="1:3" x14ac:dyDescent="0.25">
      <c r="A22924">
        <v>16284</v>
      </c>
      <c r="B22924" s="1">
        <f>DATE(2044,8,1) + TIME(0,0,0)</f>
        <v>52810</v>
      </c>
      <c r="C22924">
        <v>32.306793212999999</v>
      </c>
    </row>
    <row r="22925" spans="1:3" x14ac:dyDescent="0.25">
      <c r="A22925">
        <v>16315</v>
      </c>
      <c r="B22925" s="1">
        <f>DATE(2044,9,1) + TIME(0,0,0)</f>
        <v>52841</v>
      </c>
      <c r="C22925">
        <v>32.315135955999999</v>
      </c>
    </row>
    <row r="22926" spans="1:3" x14ac:dyDescent="0.25">
      <c r="A22926">
        <v>16345</v>
      </c>
      <c r="B22926" s="1">
        <f>DATE(2044,10,1) + TIME(0,0,0)</f>
        <v>52871</v>
      </c>
      <c r="C22926">
        <v>32.323196410999998</v>
      </c>
    </row>
    <row r="22927" spans="1:3" x14ac:dyDescent="0.25">
      <c r="A22927">
        <v>16376</v>
      </c>
      <c r="B22927" s="1">
        <f>DATE(2044,11,1) + TIME(0,0,0)</f>
        <v>52902</v>
      </c>
      <c r="C22927">
        <v>32.331512451000002</v>
      </c>
    </row>
    <row r="22928" spans="1:3" x14ac:dyDescent="0.25">
      <c r="A22928">
        <v>16406</v>
      </c>
      <c r="B22928" s="1">
        <f>DATE(2044,12,1) + TIME(0,0,0)</f>
        <v>52932</v>
      </c>
      <c r="C22928">
        <v>32.339550017999997</v>
      </c>
    </row>
    <row r="22929" spans="1:3" x14ac:dyDescent="0.25">
      <c r="A22929">
        <v>16437</v>
      </c>
      <c r="B22929" s="1">
        <f>DATE(2045,1,1) + TIME(0,0,0)</f>
        <v>52963</v>
      </c>
      <c r="C22929">
        <v>32.347839354999998</v>
      </c>
    </row>
    <row r="22930" spans="1:3" x14ac:dyDescent="0.25">
      <c r="A22930">
        <v>16468</v>
      </c>
      <c r="B22930" s="1">
        <f>DATE(2045,2,1) + TIME(0,0,0)</f>
        <v>52994</v>
      </c>
      <c r="C22930">
        <v>32.356113434000001</v>
      </c>
    </row>
    <row r="22931" spans="1:3" x14ac:dyDescent="0.25">
      <c r="A22931">
        <v>16496</v>
      </c>
      <c r="B22931" s="1">
        <f>DATE(2045,3,1) + TIME(0,0,0)</f>
        <v>53022</v>
      </c>
      <c r="C22931">
        <v>32.363578795999999</v>
      </c>
    </row>
    <row r="22932" spans="1:3" x14ac:dyDescent="0.25">
      <c r="A22932">
        <v>16527</v>
      </c>
      <c r="B22932" s="1">
        <f>DATE(2045,4,1) + TIME(0,0,0)</f>
        <v>53053</v>
      </c>
      <c r="C22932">
        <v>32.371826171999999</v>
      </c>
    </row>
    <row r="22933" spans="1:3" x14ac:dyDescent="0.25">
      <c r="A22933">
        <v>16557</v>
      </c>
      <c r="B22933" s="1">
        <f>DATE(2045,5,1) + TIME(0,0,0)</f>
        <v>53083</v>
      </c>
      <c r="C22933">
        <v>32.379798889</v>
      </c>
    </row>
    <row r="22934" spans="1:3" x14ac:dyDescent="0.25">
      <c r="A22934">
        <v>16588</v>
      </c>
      <c r="B22934" s="1">
        <f>DATE(2045,6,1) + TIME(0,0,0)</f>
        <v>53114</v>
      </c>
      <c r="C22934">
        <v>32.388023376</v>
      </c>
    </row>
    <row r="22935" spans="1:3" x14ac:dyDescent="0.25">
      <c r="A22935">
        <v>16618</v>
      </c>
      <c r="B22935" s="1">
        <f>DATE(2045,7,1) + TIME(0,0,0)</f>
        <v>53144</v>
      </c>
      <c r="C22935">
        <v>32.395969391000001</v>
      </c>
    </row>
    <row r="22936" spans="1:3" x14ac:dyDescent="0.25">
      <c r="A22936">
        <v>16649</v>
      </c>
      <c r="B22936" s="1">
        <f>DATE(2045,8,1) + TIME(0,0,0)</f>
        <v>53175</v>
      </c>
      <c r="C22936">
        <v>32.404167174999998</v>
      </c>
    </row>
    <row r="22937" spans="1:3" x14ac:dyDescent="0.25">
      <c r="A22937">
        <v>16680</v>
      </c>
      <c r="B22937" s="1">
        <f>DATE(2045,9,1) + TIME(0,0,0)</f>
        <v>53206</v>
      </c>
      <c r="C22937">
        <v>32.412349700999997</v>
      </c>
    </row>
    <row r="22938" spans="1:3" x14ac:dyDescent="0.25">
      <c r="A22938">
        <v>16710</v>
      </c>
      <c r="B22938" s="1">
        <f>DATE(2045,10,1) + TIME(0,0,0)</f>
        <v>53236</v>
      </c>
      <c r="C22938">
        <v>32.420257567999997</v>
      </c>
    </row>
    <row r="22939" spans="1:3" x14ac:dyDescent="0.25">
      <c r="A22939">
        <v>16741</v>
      </c>
      <c r="B22939" s="1">
        <f>DATE(2045,11,1) + TIME(0,0,0)</f>
        <v>53267</v>
      </c>
      <c r="C22939">
        <v>32.428417205999999</v>
      </c>
    </row>
    <row r="22940" spans="1:3" x14ac:dyDescent="0.25">
      <c r="A22940">
        <v>16771</v>
      </c>
      <c r="B22940" s="1">
        <f>DATE(2045,12,1) + TIME(0,0,0)</f>
        <v>53297</v>
      </c>
      <c r="C22940">
        <v>32.436302185000002</v>
      </c>
    </row>
    <row r="22941" spans="1:3" x14ac:dyDescent="0.25">
      <c r="A22941">
        <v>16802</v>
      </c>
      <c r="B22941" s="1">
        <f>DATE(2046,1,1) + TIME(0,0,0)</f>
        <v>53328</v>
      </c>
      <c r="C22941">
        <v>32.444435120000001</v>
      </c>
    </row>
    <row r="22942" spans="1:3" x14ac:dyDescent="0.25">
      <c r="A22942">
        <v>16833</v>
      </c>
      <c r="B22942" s="1">
        <f>DATE(2046,2,1) + TIME(0,0,0)</f>
        <v>53359</v>
      </c>
      <c r="C22942">
        <v>32.452552795000003</v>
      </c>
    </row>
    <row r="22943" spans="1:3" x14ac:dyDescent="0.25">
      <c r="A22943">
        <v>16861</v>
      </c>
      <c r="B22943" s="1">
        <f>DATE(2046,3,1) + TIME(0,0,0)</f>
        <v>53387</v>
      </c>
      <c r="C22943">
        <v>32.459877014</v>
      </c>
    </row>
    <row r="22944" spans="1:3" x14ac:dyDescent="0.25">
      <c r="A22944">
        <v>16892</v>
      </c>
      <c r="B22944" s="1">
        <f>DATE(2046,4,1) + TIME(0,0,0)</f>
        <v>53418</v>
      </c>
      <c r="C22944">
        <v>32.467975615999997</v>
      </c>
    </row>
    <row r="22945" spans="1:3" x14ac:dyDescent="0.25">
      <c r="A22945">
        <v>16922</v>
      </c>
      <c r="B22945" s="1">
        <f>DATE(2046,5,1) + TIME(0,0,0)</f>
        <v>53448</v>
      </c>
      <c r="C22945">
        <v>32.475795746000003</v>
      </c>
    </row>
    <row r="22946" spans="1:3" x14ac:dyDescent="0.25">
      <c r="A22946">
        <v>16953</v>
      </c>
      <c r="B22946" s="1">
        <f>DATE(2046,6,1) + TIME(0,0,0)</f>
        <v>53479</v>
      </c>
      <c r="C22946">
        <v>32.483867644999997</v>
      </c>
    </row>
    <row r="22947" spans="1:3" x14ac:dyDescent="0.25">
      <c r="A22947">
        <v>16983</v>
      </c>
      <c r="B22947" s="1">
        <f>DATE(2046,7,1) + TIME(0,0,0)</f>
        <v>53509</v>
      </c>
      <c r="C22947">
        <v>32.491668701000002</v>
      </c>
    </row>
    <row r="22948" spans="1:3" x14ac:dyDescent="0.25">
      <c r="A22948">
        <v>17014</v>
      </c>
      <c r="B22948" s="1">
        <f>DATE(2046,8,1) + TIME(0,0,0)</f>
        <v>53540</v>
      </c>
      <c r="C22948">
        <v>32.499713898000003</v>
      </c>
    </row>
    <row r="22949" spans="1:3" x14ac:dyDescent="0.25">
      <c r="A22949">
        <v>17045</v>
      </c>
      <c r="B22949" s="1">
        <f>DATE(2046,9,1) + TIME(0,0,0)</f>
        <v>53571</v>
      </c>
      <c r="C22949">
        <v>32.507747649999999</v>
      </c>
    </row>
    <row r="22950" spans="1:3" x14ac:dyDescent="0.25">
      <c r="A22950">
        <v>17075</v>
      </c>
      <c r="B22950" s="1">
        <f>DATE(2046,10,1) + TIME(0,0,0)</f>
        <v>53601</v>
      </c>
      <c r="C22950">
        <v>32.515510558999999</v>
      </c>
    </row>
    <row r="22951" spans="1:3" x14ac:dyDescent="0.25">
      <c r="A22951">
        <v>17106</v>
      </c>
      <c r="B22951" s="1">
        <f>DATE(2046,11,1) + TIME(0,0,0)</f>
        <v>53632</v>
      </c>
      <c r="C22951">
        <v>32.523521422999998</v>
      </c>
    </row>
    <row r="22952" spans="1:3" x14ac:dyDescent="0.25">
      <c r="A22952">
        <v>17136</v>
      </c>
      <c r="B22952" s="1">
        <f>DATE(2046,12,1) + TIME(0,0,0)</f>
        <v>53662</v>
      </c>
      <c r="C22952">
        <v>32.531261444000002</v>
      </c>
    </row>
    <row r="22953" spans="1:3" x14ac:dyDescent="0.25">
      <c r="A22953">
        <v>17167</v>
      </c>
      <c r="B22953" s="1">
        <f>DATE(2047,1,1) + TIME(0,0,0)</f>
        <v>53693</v>
      </c>
      <c r="C22953">
        <v>32.539245604999998</v>
      </c>
    </row>
    <row r="22954" spans="1:3" x14ac:dyDescent="0.25">
      <c r="A22954">
        <v>17198</v>
      </c>
      <c r="B22954" s="1">
        <f>DATE(2047,2,1) + TIME(0,0,0)</f>
        <v>53724</v>
      </c>
      <c r="C22954">
        <v>32.547218323000003</v>
      </c>
    </row>
    <row r="22955" spans="1:3" x14ac:dyDescent="0.25">
      <c r="A22955">
        <v>17226</v>
      </c>
      <c r="B22955" s="1">
        <f>DATE(2047,3,1) + TIME(0,0,0)</f>
        <v>53752</v>
      </c>
      <c r="C22955">
        <v>32.554412841999998</v>
      </c>
    </row>
    <row r="22956" spans="1:3" x14ac:dyDescent="0.25">
      <c r="A22956">
        <v>17257</v>
      </c>
      <c r="B22956" s="1">
        <f>DATE(2047,4,1) + TIME(0,0,0)</f>
        <v>53783</v>
      </c>
      <c r="C22956">
        <v>32.562362671000002</v>
      </c>
    </row>
    <row r="22957" spans="1:3" x14ac:dyDescent="0.25">
      <c r="A22957">
        <v>17287</v>
      </c>
      <c r="B22957" s="1">
        <f>DATE(2047,5,1) + TIME(0,0,0)</f>
        <v>53813</v>
      </c>
      <c r="C22957">
        <v>32.570045471</v>
      </c>
    </row>
    <row r="22958" spans="1:3" x14ac:dyDescent="0.25">
      <c r="A22958">
        <v>17318</v>
      </c>
      <c r="B22958" s="1">
        <f>DATE(2047,6,1) + TIME(0,0,0)</f>
        <v>53844</v>
      </c>
      <c r="C22958">
        <v>32.577972412000001</v>
      </c>
    </row>
    <row r="22959" spans="1:3" x14ac:dyDescent="0.25">
      <c r="A22959">
        <v>17348</v>
      </c>
      <c r="B22959" s="1">
        <f>DATE(2047,7,1) + TIME(0,0,0)</f>
        <v>53874</v>
      </c>
      <c r="C22959">
        <v>32.585632324000002</v>
      </c>
    </row>
    <row r="22960" spans="1:3" x14ac:dyDescent="0.25">
      <c r="A22960">
        <v>17379</v>
      </c>
      <c r="B22960" s="1">
        <f>DATE(2047,8,1) + TIME(0,0,0)</f>
        <v>53905</v>
      </c>
      <c r="C22960">
        <v>32.593532562</v>
      </c>
    </row>
    <row r="22961" spans="1:3" x14ac:dyDescent="0.25">
      <c r="A22961">
        <v>17410</v>
      </c>
      <c r="B22961" s="1">
        <f>DATE(2047,9,1) + TIME(0,0,0)</f>
        <v>53936</v>
      </c>
      <c r="C22961">
        <v>32.601425171000002</v>
      </c>
    </row>
    <row r="22962" spans="1:3" x14ac:dyDescent="0.25">
      <c r="A22962">
        <v>17440</v>
      </c>
      <c r="B22962" s="1">
        <f>DATE(2047,10,1) + TIME(0,0,0)</f>
        <v>53966</v>
      </c>
      <c r="C22962">
        <v>32.609050750999998</v>
      </c>
    </row>
    <row r="22963" spans="1:3" x14ac:dyDescent="0.25">
      <c r="A22963">
        <v>17471</v>
      </c>
      <c r="B22963" s="1">
        <f>DATE(2047,11,1) + TIME(0,0,0)</f>
        <v>53997</v>
      </c>
      <c r="C22963">
        <v>32.616920471</v>
      </c>
    </row>
    <row r="22964" spans="1:3" x14ac:dyDescent="0.25">
      <c r="A22964">
        <v>17501</v>
      </c>
      <c r="B22964" s="1">
        <f>DATE(2047,12,1) + TIME(0,0,0)</f>
        <v>54027</v>
      </c>
      <c r="C22964">
        <v>32.624523162999999</v>
      </c>
    </row>
    <row r="22965" spans="1:3" x14ac:dyDescent="0.25">
      <c r="A22965">
        <v>17532</v>
      </c>
      <c r="B22965" s="1">
        <f>DATE(2048,1,1) + TIME(0,0,0)</f>
        <v>54058</v>
      </c>
      <c r="C22965">
        <v>32.632366179999998</v>
      </c>
    </row>
    <row r="22966" spans="1:3" x14ac:dyDescent="0.25">
      <c r="A22966">
        <v>17563</v>
      </c>
      <c r="B22966" s="1">
        <f>DATE(2048,2,1) + TIME(0,0,0)</f>
        <v>54089</v>
      </c>
      <c r="C22966">
        <v>32.640201568999998</v>
      </c>
    </row>
    <row r="22967" spans="1:3" x14ac:dyDescent="0.25">
      <c r="A22967">
        <v>17592</v>
      </c>
      <c r="B22967" s="1">
        <f>DATE(2048,3,1) + TIME(0,0,0)</f>
        <v>54118</v>
      </c>
      <c r="C22967">
        <v>32.647518157999997</v>
      </c>
    </row>
    <row r="22968" spans="1:3" x14ac:dyDescent="0.25">
      <c r="A22968">
        <v>17623</v>
      </c>
      <c r="B22968" s="1">
        <f>DATE(2048,4,1) + TIME(0,0,0)</f>
        <v>54149</v>
      </c>
      <c r="C22968">
        <v>32.655330657999997</v>
      </c>
    </row>
    <row r="22969" spans="1:3" x14ac:dyDescent="0.25">
      <c r="A22969">
        <v>17653</v>
      </c>
      <c r="B22969" s="1">
        <f>DATE(2048,5,1) + TIME(0,0,0)</f>
        <v>54179</v>
      </c>
      <c r="C22969">
        <v>32.662879943999997</v>
      </c>
    </row>
    <row r="22970" spans="1:3" x14ac:dyDescent="0.25">
      <c r="A22970">
        <v>17684</v>
      </c>
      <c r="B22970" s="1">
        <f>DATE(2048,6,1) + TIME(0,0,0)</f>
        <v>54210</v>
      </c>
      <c r="C22970">
        <v>32.670665741000001</v>
      </c>
    </row>
    <row r="22971" spans="1:3" x14ac:dyDescent="0.25">
      <c r="A22971">
        <v>17714</v>
      </c>
      <c r="B22971" s="1">
        <f>DATE(2048,7,1) + TIME(0,0,0)</f>
        <v>54240</v>
      </c>
      <c r="C22971">
        <v>32.678192138999997</v>
      </c>
    </row>
    <row r="22972" spans="1:3" x14ac:dyDescent="0.25">
      <c r="A22972">
        <v>17745</v>
      </c>
      <c r="B22972" s="1">
        <f>DATE(2048,8,1) + TIME(0,0,0)</f>
        <v>54271</v>
      </c>
      <c r="C22972">
        <v>32.685958862</v>
      </c>
    </row>
    <row r="22973" spans="1:3" x14ac:dyDescent="0.25">
      <c r="A22973">
        <v>17776</v>
      </c>
      <c r="B22973" s="1">
        <f>DATE(2048,9,1) + TIME(0,0,0)</f>
        <v>54302</v>
      </c>
      <c r="C22973">
        <v>32.693714141999997</v>
      </c>
    </row>
    <row r="22974" spans="1:3" x14ac:dyDescent="0.25">
      <c r="A22974">
        <v>17806</v>
      </c>
      <c r="B22974" s="1">
        <f>DATE(2048,10,1) + TIME(0,0,0)</f>
        <v>54332</v>
      </c>
      <c r="C22974">
        <v>32.701206206999998</v>
      </c>
    </row>
    <row r="22975" spans="1:3" x14ac:dyDescent="0.25">
      <c r="A22975">
        <v>17837</v>
      </c>
      <c r="B22975" s="1">
        <f>DATE(2048,11,1) + TIME(0,0,0)</f>
        <v>54363</v>
      </c>
      <c r="C22975">
        <v>32.708938599</v>
      </c>
    </row>
    <row r="22976" spans="1:3" x14ac:dyDescent="0.25">
      <c r="A22976">
        <v>17867</v>
      </c>
      <c r="B22976" s="1">
        <f>DATE(2048,12,1) + TIME(0,0,0)</f>
        <v>54393</v>
      </c>
      <c r="C22976">
        <v>32.716411591000004</v>
      </c>
    </row>
    <row r="22977" spans="1:3" x14ac:dyDescent="0.25">
      <c r="A22977">
        <v>17898</v>
      </c>
      <c r="B22977" s="1">
        <f>DATE(2049,1,1) + TIME(0,0,0)</f>
        <v>54424</v>
      </c>
      <c r="C22977">
        <v>32.724121093999997</v>
      </c>
    </row>
    <row r="22978" spans="1:3" x14ac:dyDescent="0.25">
      <c r="A22978">
        <v>17929</v>
      </c>
      <c r="B22978" s="1">
        <f>DATE(2049,2,1) + TIME(0,0,0)</f>
        <v>54455</v>
      </c>
      <c r="C22978">
        <v>32.731819153000004</v>
      </c>
    </row>
    <row r="22979" spans="1:3" x14ac:dyDescent="0.25">
      <c r="A22979">
        <v>17957</v>
      </c>
      <c r="B22979" s="1">
        <f>DATE(2049,3,1) + TIME(0,0,0)</f>
        <v>54483</v>
      </c>
      <c r="C22979">
        <v>32.738761902</v>
      </c>
    </row>
    <row r="22980" spans="1:3" x14ac:dyDescent="0.25">
      <c r="A22980">
        <v>17988</v>
      </c>
      <c r="B22980" s="1">
        <f>DATE(2049,4,1) + TIME(0,0,0)</f>
        <v>54514</v>
      </c>
      <c r="C22980">
        <v>32.746440886999999</v>
      </c>
    </row>
    <row r="22981" spans="1:3" x14ac:dyDescent="0.25">
      <c r="A22981">
        <v>18018</v>
      </c>
      <c r="B22981" s="1">
        <f>DATE(2049,5,1) + TIME(0,0,0)</f>
        <v>54544</v>
      </c>
      <c r="C22981">
        <v>32.753860474</v>
      </c>
    </row>
    <row r="22982" spans="1:3" x14ac:dyDescent="0.25">
      <c r="A22982">
        <v>18049</v>
      </c>
      <c r="B22982" s="1">
        <f>DATE(2049,6,1) + TIME(0,0,0)</f>
        <v>54575</v>
      </c>
      <c r="C22982">
        <v>32.761516571000001</v>
      </c>
    </row>
    <row r="22983" spans="1:3" x14ac:dyDescent="0.25">
      <c r="A22983">
        <v>18079</v>
      </c>
      <c r="B22983" s="1">
        <f>DATE(2049,7,1) + TIME(0,0,0)</f>
        <v>54605</v>
      </c>
      <c r="C22983">
        <v>32.768913269000002</v>
      </c>
    </row>
    <row r="22984" spans="1:3" x14ac:dyDescent="0.25">
      <c r="A22984">
        <v>18110</v>
      </c>
      <c r="B22984" s="1">
        <f>DATE(2049,8,1) + TIME(0,0,0)</f>
        <v>54636</v>
      </c>
      <c r="C22984">
        <v>32.776546478</v>
      </c>
    </row>
    <row r="22985" spans="1:3" x14ac:dyDescent="0.25">
      <c r="A22985">
        <v>18141</v>
      </c>
      <c r="B22985" s="1">
        <f>DATE(2049,9,1) + TIME(0,0,0)</f>
        <v>54667</v>
      </c>
      <c r="C22985">
        <v>32.784168243000003</v>
      </c>
    </row>
    <row r="22986" spans="1:3" x14ac:dyDescent="0.25">
      <c r="A22986">
        <v>18171</v>
      </c>
      <c r="B22986" s="1">
        <f>DATE(2049,10,1) + TIME(0,0,0)</f>
        <v>54697</v>
      </c>
      <c r="C22986">
        <v>32.791538238999998</v>
      </c>
    </row>
    <row r="22987" spans="1:3" x14ac:dyDescent="0.25">
      <c r="A22987">
        <v>18202</v>
      </c>
      <c r="B22987" s="1">
        <f>DATE(2049,11,1) + TIME(0,0,0)</f>
        <v>54728</v>
      </c>
      <c r="C22987">
        <v>32.799137115000001</v>
      </c>
    </row>
    <row r="22988" spans="1:3" x14ac:dyDescent="0.25">
      <c r="A22988">
        <v>18232</v>
      </c>
      <c r="B22988" s="1">
        <f>DATE(2049,12,1) + TIME(0,0,0)</f>
        <v>54758</v>
      </c>
      <c r="C22988">
        <v>32.806484222000002</v>
      </c>
    </row>
    <row r="22989" spans="1:3" x14ac:dyDescent="0.25">
      <c r="A22989">
        <v>18263</v>
      </c>
      <c r="B22989" s="1">
        <f>DATE(2050,1,1) + TIME(0,0,0)</f>
        <v>54789</v>
      </c>
      <c r="C22989">
        <v>32.814064025999997</v>
      </c>
    </row>
    <row r="22991" spans="1:3" x14ac:dyDescent="0.25">
      <c r="A22991" t="s">
        <v>41</v>
      </c>
    </row>
    <row r="22993" spans="1:3" x14ac:dyDescent="0.25">
      <c r="A22993" t="s">
        <v>1</v>
      </c>
      <c r="B22993" t="s">
        <v>2</v>
      </c>
      <c r="C22993" t="s">
        <v>3</v>
      </c>
    </row>
    <row r="22994" spans="1:3" x14ac:dyDescent="0.25">
      <c r="A22994">
        <v>0</v>
      </c>
      <c r="B22994" s="1">
        <f>DATE(2000,1,1) + TIME(0,0,0)</f>
        <v>36526</v>
      </c>
      <c r="C22994">
        <v>0</v>
      </c>
    </row>
    <row r="22995" spans="1:3" x14ac:dyDescent="0.25">
      <c r="A22995">
        <v>31</v>
      </c>
      <c r="B22995" s="1">
        <f>DATE(2000,2,1) + TIME(0,0,0)</f>
        <v>36557</v>
      </c>
      <c r="C22995">
        <v>4.4863142966999998</v>
      </c>
    </row>
    <row r="22996" spans="1:3" x14ac:dyDescent="0.25">
      <c r="A22996">
        <v>60</v>
      </c>
      <c r="B22996" s="1">
        <f>DATE(2000,3,1) + TIME(0,0,0)</f>
        <v>36586</v>
      </c>
      <c r="C22996">
        <v>8.6958360672000001</v>
      </c>
    </row>
    <row r="22997" spans="1:3" x14ac:dyDescent="0.25">
      <c r="A22997">
        <v>91</v>
      </c>
      <c r="B22997" s="1">
        <f>DATE(2000,4,1) + TIME(0,0,0)</f>
        <v>36617</v>
      </c>
      <c r="C22997">
        <v>11.242295264999999</v>
      </c>
    </row>
    <row r="22998" spans="1:3" x14ac:dyDescent="0.25">
      <c r="A22998">
        <v>121</v>
      </c>
      <c r="B22998" s="1">
        <f>DATE(2000,5,1) + TIME(0,0,0)</f>
        <v>36647</v>
      </c>
      <c r="C22998">
        <v>12.871155739000001</v>
      </c>
    </row>
    <row r="22999" spans="1:3" x14ac:dyDescent="0.25">
      <c r="A22999">
        <v>152</v>
      </c>
      <c r="B22999" s="1">
        <f>DATE(2000,6,1) + TIME(0,0,0)</f>
        <v>36678</v>
      </c>
      <c r="C22999">
        <v>14.266486168</v>
      </c>
    </row>
    <row r="23000" spans="1:3" x14ac:dyDescent="0.25">
      <c r="A23000">
        <v>182</v>
      </c>
      <c r="B23000" s="1">
        <f>DATE(2000,7,1) + TIME(0,0,0)</f>
        <v>36708</v>
      </c>
      <c r="C23000">
        <v>15.552473067999999</v>
      </c>
    </row>
    <row r="23001" spans="1:3" x14ac:dyDescent="0.25">
      <c r="A23001">
        <v>213</v>
      </c>
      <c r="B23001" s="1">
        <f>DATE(2000,8,1) + TIME(0,0,0)</f>
        <v>36739</v>
      </c>
      <c r="C23001">
        <v>16.756147384999998</v>
      </c>
    </row>
    <row r="23002" spans="1:3" x14ac:dyDescent="0.25">
      <c r="A23002">
        <v>244</v>
      </c>
      <c r="B23002" s="1">
        <f>DATE(2000,9,1) + TIME(0,0,0)</f>
        <v>36770</v>
      </c>
      <c r="C23002">
        <v>17.699007034000001</v>
      </c>
    </row>
    <row r="23003" spans="1:3" x14ac:dyDescent="0.25">
      <c r="A23003">
        <v>274</v>
      </c>
      <c r="B23003" s="1">
        <f>DATE(2000,10,1) + TIME(0,0,0)</f>
        <v>36800</v>
      </c>
      <c r="C23003">
        <v>18.375423431000002</v>
      </c>
    </row>
    <row r="23004" spans="1:3" x14ac:dyDescent="0.25">
      <c r="A23004">
        <v>305</v>
      </c>
      <c r="B23004" s="1">
        <f>DATE(2000,11,1) + TIME(0,0,0)</f>
        <v>36831</v>
      </c>
      <c r="C23004">
        <v>18.947156906</v>
      </c>
    </row>
    <row r="23005" spans="1:3" x14ac:dyDescent="0.25">
      <c r="A23005">
        <v>335</v>
      </c>
      <c r="B23005" s="1">
        <f>DATE(2000,12,1) + TIME(0,0,0)</f>
        <v>36861</v>
      </c>
      <c r="C23005">
        <v>19.415113449</v>
      </c>
    </row>
    <row r="23006" spans="1:3" x14ac:dyDescent="0.25">
      <c r="A23006">
        <v>366</v>
      </c>
      <c r="B23006" s="1">
        <f>DATE(2001,1,1) + TIME(0,0,0)</f>
        <v>36892</v>
      </c>
      <c r="C23006">
        <v>19.838079452999999</v>
      </c>
    </row>
    <row r="23007" spans="1:3" x14ac:dyDescent="0.25">
      <c r="A23007">
        <v>397</v>
      </c>
      <c r="B23007" s="1">
        <f>DATE(2001,2,1) + TIME(0,0,0)</f>
        <v>36923</v>
      </c>
      <c r="C23007">
        <v>20.211488723999999</v>
      </c>
    </row>
    <row r="23008" spans="1:3" x14ac:dyDescent="0.25">
      <c r="A23008">
        <v>425</v>
      </c>
      <c r="B23008" s="1">
        <f>DATE(2001,3,1) + TIME(0,0,0)</f>
        <v>36951</v>
      </c>
      <c r="C23008">
        <v>20.514526366999998</v>
      </c>
    </row>
    <row r="23009" spans="1:3" x14ac:dyDescent="0.25">
      <c r="A23009">
        <v>456</v>
      </c>
      <c r="B23009" s="1">
        <f>DATE(2001,4,1) + TIME(0,0,0)</f>
        <v>36982</v>
      </c>
      <c r="C23009">
        <v>20.815187454</v>
      </c>
    </row>
    <row r="23010" spans="1:3" x14ac:dyDescent="0.25">
      <c r="A23010">
        <v>486</v>
      </c>
      <c r="B23010" s="1">
        <f>DATE(2001,5,1) + TIME(0,0,0)</f>
        <v>37012</v>
      </c>
      <c r="C23010">
        <v>21.070930481000001</v>
      </c>
    </row>
    <row r="23011" spans="1:3" x14ac:dyDescent="0.25">
      <c r="A23011">
        <v>517</v>
      </c>
      <c r="B23011" s="1">
        <f>DATE(2001,6,1) + TIME(0,0,0)</f>
        <v>37043</v>
      </c>
      <c r="C23011">
        <v>21.304748535000002</v>
      </c>
    </row>
    <row r="23012" spans="1:3" x14ac:dyDescent="0.25">
      <c r="A23012">
        <v>547</v>
      </c>
      <c r="B23012" s="1">
        <f>DATE(2001,7,1) + TIME(0,0,0)</f>
        <v>37073</v>
      </c>
      <c r="C23012">
        <v>21.509233474999998</v>
      </c>
    </row>
    <row r="23013" spans="1:3" x14ac:dyDescent="0.25">
      <c r="A23013">
        <v>578</v>
      </c>
      <c r="B23013" s="1">
        <f>DATE(2001,8,1) + TIME(0,0,0)</f>
        <v>37104</v>
      </c>
      <c r="C23013">
        <v>21.701030730999999</v>
      </c>
    </row>
    <row r="23014" spans="1:3" x14ac:dyDescent="0.25">
      <c r="A23014">
        <v>609</v>
      </c>
      <c r="B23014" s="1">
        <f>DATE(2001,9,1) + TIME(0,0,0)</f>
        <v>37135</v>
      </c>
      <c r="C23014">
        <v>21.875129699999999</v>
      </c>
    </row>
    <row r="23015" spans="1:3" x14ac:dyDescent="0.25">
      <c r="A23015">
        <v>639</v>
      </c>
      <c r="B23015" s="1">
        <f>DATE(2001,10,1) + TIME(0,0,0)</f>
        <v>37165</v>
      </c>
      <c r="C23015">
        <v>22.028232574</v>
      </c>
    </row>
    <row r="23016" spans="1:3" x14ac:dyDescent="0.25">
      <c r="A23016">
        <v>670</v>
      </c>
      <c r="B23016" s="1">
        <f>DATE(2001,11,1) + TIME(0,0,0)</f>
        <v>37196</v>
      </c>
      <c r="C23016">
        <v>22.172864914000002</v>
      </c>
    </row>
    <row r="23017" spans="1:3" x14ac:dyDescent="0.25">
      <c r="A23017">
        <v>700</v>
      </c>
      <c r="B23017" s="1">
        <f>DATE(2001,12,1) + TIME(0,0,0)</f>
        <v>37226</v>
      </c>
      <c r="C23017">
        <v>22.301748276000001</v>
      </c>
    </row>
    <row r="23018" spans="1:3" x14ac:dyDescent="0.25">
      <c r="A23018">
        <v>731</v>
      </c>
      <c r="B23018" s="1">
        <f>DATE(2002,1,1) + TIME(0,0,0)</f>
        <v>37257</v>
      </c>
      <c r="C23018">
        <v>22.425521850999999</v>
      </c>
    </row>
    <row r="23019" spans="1:3" x14ac:dyDescent="0.25">
      <c r="A23019">
        <v>762</v>
      </c>
      <c r="B23019" s="1">
        <f>DATE(2002,2,1) + TIME(0,0,0)</f>
        <v>37288</v>
      </c>
      <c r="C23019">
        <v>22.540864943999999</v>
      </c>
    </row>
    <row r="23020" spans="1:3" x14ac:dyDescent="0.25">
      <c r="A23020">
        <v>790</v>
      </c>
      <c r="B23020" s="1">
        <f>DATE(2002,3,1) + TIME(0,0,0)</f>
        <v>37316</v>
      </c>
      <c r="C23020">
        <v>22.63882637</v>
      </c>
    </row>
    <row r="23021" spans="1:3" x14ac:dyDescent="0.25">
      <c r="A23021">
        <v>821</v>
      </c>
      <c r="B23021" s="1">
        <f>DATE(2002,4,1) + TIME(0,0,0)</f>
        <v>37347</v>
      </c>
      <c r="C23021">
        <v>22.741287231000001</v>
      </c>
    </row>
    <row r="23022" spans="1:3" x14ac:dyDescent="0.25">
      <c r="A23022">
        <v>851</v>
      </c>
      <c r="B23022" s="1">
        <f>DATE(2002,5,1) + TIME(0,0,0)</f>
        <v>37377</v>
      </c>
      <c r="C23022">
        <v>22.834964752000001</v>
      </c>
    </row>
    <row r="23023" spans="1:3" x14ac:dyDescent="0.25">
      <c r="A23023">
        <v>882</v>
      </c>
      <c r="B23023" s="1">
        <f>DATE(2002,6,1) + TIME(0,0,0)</f>
        <v>37408</v>
      </c>
      <c r="C23023">
        <v>22.926540374999998</v>
      </c>
    </row>
    <row r="23024" spans="1:3" x14ac:dyDescent="0.25">
      <c r="A23024">
        <v>912</v>
      </c>
      <c r="B23024" s="1">
        <f>DATE(2002,7,1) + TIME(0,0,0)</f>
        <v>37438</v>
      </c>
      <c r="C23024">
        <v>23.010391235</v>
      </c>
    </row>
    <row r="23025" spans="1:3" x14ac:dyDescent="0.25">
      <c r="A23025">
        <v>943</v>
      </c>
      <c r="B23025" s="1">
        <f>DATE(2002,8,1) + TIME(0,0,0)</f>
        <v>37469</v>
      </c>
      <c r="C23025">
        <v>23.092552184999999</v>
      </c>
    </row>
    <row r="23026" spans="1:3" x14ac:dyDescent="0.25">
      <c r="A23026">
        <v>974</v>
      </c>
      <c r="B23026" s="1">
        <f>DATE(2002,9,1) + TIME(0,0,0)</f>
        <v>37500</v>
      </c>
      <c r="C23026">
        <v>23.171577454000001</v>
      </c>
    </row>
    <row r="23027" spans="1:3" x14ac:dyDescent="0.25">
      <c r="A23027">
        <v>1004</v>
      </c>
      <c r="B23027" s="1">
        <f>DATE(2002,10,1) + TIME(0,0,0)</f>
        <v>37530</v>
      </c>
      <c r="C23027">
        <v>23.244504929000001</v>
      </c>
    </row>
    <row r="23028" spans="1:3" x14ac:dyDescent="0.25">
      <c r="A23028">
        <v>1035</v>
      </c>
      <c r="B23028" s="1">
        <f>DATE(2002,11,1) + TIME(0,0,0)</f>
        <v>37561</v>
      </c>
      <c r="C23028">
        <v>23.315788268999999</v>
      </c>
    </row>
    <row r="23029" spans="1:3" x14ac:dyDescent="0.25">
      <c r="A23029">
        <v>1065</v>
      </c>
      <c r="B23029" s="1">
        <f>DATE(2002,12,1) + TIME(0,0,0)</f>
        <v>37591</v>
      </c>
      <c r="C23029">
        <v>23.381126404</v>
      </c>
    </row>
    <row r="23030" spans="1:3" x14ac:dyDescent="0.25">
      <c r="A23030">
        <v>1096</v>
      </c>
      <c r="B23030" s="1">
        <f>DATE(2003,1,1) + TIME(0,0,0)</f>
        <v>37622</v>
      </c>
      <c r="C23030">
        <v>23.445274352999999</v>
      </c>
    </row>
    <row r="23031" spans="1:3" x14ac:dyDescent="0.25">
      <c r="A23031">
        <v>1127</v>
      </c>
      <c r="B23031" s="1">
        <f>DATE(2003,2,1) + TIME(0,0,0)</f>
        <v>37653</v>
      </c>
      <c r="C23031">
        <v>23.506269455000002</v>
      </c>
    </row>
    <row r="23032" spans="1:3" x14ac:dyDescent="0.25">
      <c r="A23032">
        <v>1155</v>
      </c>
      <c r="B23032" s="1">
        <f>DATE(2003,3,1) + TIME(0,0,0)</f>
        <v>37681</v>
      </c>
      <c r="C23032">
        <v>23.558744431000001</v>
      </c>
    </row>
    <row r="23033" spans="1:3" x14ac:dyDescent="0.25">
      <c r="A23033">
        <v>1186</v>
      </c>
      <c r="B23033" s="1">
        <f>DATE(2003,4,1) + TIME(0,0,0)</f>
        <v>37712</v>
      </c>
      <c r="C23033">
        <v>23.613977431999999</v>
      </c>
    </row>
    <row r="23034" spans="1:3" x14ac:dyDescent="0.25">
      <c r="A23034">
        <v>1216</v>
      </c>
      <c r="B23034" s="1">
        <f>DATE(2003,5,1) + TIME(0,0,0)</f>
        <v>37742</v>
      </c>
      <c r="C23034">
        <v>23.664957047000001</v>
      </c>
    </row>
    <row r="23035" spans="1:3" x14ac:dyDescent="0.25">
      <c r="A23035">
        <v>1247</v>
      </c>
      <c r="B23035" s="1">
        <f>DATE(2003,6,1) + TIME(0,0,0)</f>
        <v>37773</v>
      </c>
      <c r="C23035">
        <v>23.715387344</v>
      </c>
    </row>
    <row r="23036" spans="1:3" x14ac:dyDescent="0.25">
      <c r="A23036">
        <v>1277</v>
      </c>
      <c r="B23036" s="1">
        <f>DATE(2003,7,1) + TIME(0,0,0)</f>
        <v>37803</v>
      </c>
      <c r="C23036">
        <v>23.762205124000001</v>
      </c>
    </row>
    <row r="23037" spans="1:3" x14ac:dyDescent="0.25">
      <c r="A23037">
        <v>1308</v>
      </c>
      <c r="B23037" s="1">
        <f>DATE(2003,8,1) + TIME(0,0,0)</f>
        <v>37834</v>
      </c>
      <c r="C23037">
        <v>23.808753967000001</v>
      </c>
    </row>
    <row r="23038" spans="1:3" x14ac:dyDescent="0.25">
      <c r="A23038">
        <v>1339</v>
      </c>
      <c r="B23038" s="1">
        <f>DATE(2003,9,1) + TIME(0,0,0)</f>
        <v>37865</v>
      </c>
      <c r="C23038">
        <v>23.853607178000001</v>
      </c>
    </row>
    <row r="23039" spans="1:3" x14ac:dyDescent="0.25">
      <c r="A23039">
        <v>1369</v>
      </c>
      <c r="B23039" s="1">
        <f>DATE(2003,10,1) + TIME(0,0,0)</f>
        <v>37895</v>
      </c>
      <c r="C23039">
        <v>23.895524979000001</v>
      </c>
    </row>
    <row r="23040" spans="1:3" x14ac:dyDescent="0.25">
      <c r="A23040">
        <v>1400</v>
      </c>
      <c r="B23040" s="1">
        <f>DATE(2003,11,1) + TIME(0,0,0)</f>
        <v>37926</v>
      </c>
      <c r="C23040">
        <v>23.937423706000001</v>
      </c>
    </row>
    <row r="23041" spans="1:3" x14ac:dyDescent="0.25">
      <c r="A23041">
        <v>1430</v>
      </c>
      <c r="B23041" s="1">
        <f>DATE(2003,12,1) + TIME(0,0,0)</f>
        <v>37956</v>
      </c>
      <c r="C23041">
        <v>23.976707458</v>
      </c>
    </row>
    <row r="23042" spans="1:3" x14ac:dyDescent="0.25">
      <c r="A23042">
        <v>1461</v>
      </c>
      <c r="B23042" s="1">
        <f>DATE(2004,1,1) + TIME(0,0,0)</f>
        <v>37987</v>
      </c>
      <c r="C23042">
        <v>24.016101837000001</v>
      </c>
    </row>
    <row r="23043" spans="1:3" x14ac:dyDescent="0.25">
      <c r="A23043">
        <v>1492</v>
      </c>
      <c r="B23043" s="1">
        <f>DATE(2004,2,1) + TIME(0,0,0)</f>
        <v>38018</v>
      </c>
      <c r="C23043">
        <v>24.054328918</v>
      </c>
    </row>
    <row r="23044" spans="1:3" x14ac:dyDescent="0.25">
      <c r="A23044">
        <v>1521</v>
      </c>
      <c r="B23044" s="1">
        <f>DATE(2004,3,1) + TIME(0,0,0)</f>
        <v>38047</v>
      </c>
      <c r="C23044">
        <v>24.088985442999999</v>
      </c>
    </row>
    <row r="23045" spans="1:3" x14ac:dyDescent="0.25">
      <c r="A23045">
        <v>1552</v>
      </c>
      <c r="B23045" s="1">
        <f>DATE(2004,4,1) + TIME(0,0,0)</f>
        <v>38078</v>
      </c>
      <c r="C23045">
        <v>24.125049591</v>
      </c>
    </row>
    <row r="23046" spans="1:3" x14ac:dyDescent="0.25">
      <c r="A23046">
        <v>1582</v>
      </c>
      <c r="B23046" s="1">
        <f>DATE(2004,5,1) + TIME(0,0,0)</f>
        <v>38108</v>
      </c>
      <c r="C23046">
        <v>24.159124374000001</v>
      </c>
    </row>
    <row r="23047" spans="1:3" x14ac:dyDescent="0.25">
      <c r="A23047">
        <v>1613</v>
      </c>
      <c r="B23047" s="1">
        <f>DATE(2004,6,1) + TIME(0,0,0)</f>
        <v>38139</v>
      </c>
      <c r="C23047">
        <v>24.193576813</v>
      </c>
    </row>
    <row r="23048" spans="1:3" x14ac:dyDescent="0.25">
      <c r="A23048">
        <v>1643</v>
      </c>
      <c r="B23048" s="1">
        <f>DATE(2004,7,1) + TIME(0,0,0)</f>
        <v>38169</v>
      </c>
      <c r="C23048">
        <v>24.226253509999999</v>
      </c>
    </row>
    <row r="23049" spans="1:3" x14ac:dyDescent="0.25">
      <c r="A23049">
        <v>1674</v>
      </c>
      <c r="B23049" s="1">
        <f>DATE(2004,8,1) + TIME(0,0,0)</f>
        <v>38200</v>
      </c>
      <c r="C23049">
        <v>24.259386063000001</v>
      </c>
    </row>
    <row r="23050" spans="1:3" x14ac:dyDescent="0.25">
      <c r="A23050">
        <v>1705</v>
      </c>
      <c r="B23050" s="1">
        <f>DATE(2004,9,1) + TIME(0,0,0)</f>
        <v>38231</v>
      </c>
      <c r="C23050">
        <v>24.291913986000001</v>
      </c>
    </row>
    <row r="23051" spans="1:3" x14ac:dyDescent="0.25">
      <c r="A23051">
        <v>1735</v>
      </c>
      <c r="B23051" s="1">
        <f>DATE(2004,10,1) + TIME(0,0,0)</f>
        <v>38261</v>
      </c>
      <c r="C23051">
        <v>24.322841644</v>
      </c>
    </row>
    <row r="23052" spans="1:3" x14ac:dyDescent="0.25">
      <c r="A23052">
        <v>1766</v>
      </c>
      <c r="B23052" s="1">
        <f>DATE(2004,11,1) + TIME(0,0,0)</f>
        <v>38292</v>
      </c>
      <c r="C23052">
        <v>24.354255676000001</v>
      </c>
    </row>
    <row r="23053" spans="1:3" x14ac:dyDescent="0.25">
      <c r="A23053">
        <v>1796</v>
      </c>
      <c r="B23053" s="1">
        <f>DATE(2004,12,1) + TIME(0,0,0)</f>
        <v>38322</v>
      </c>
      <c r="C23053">
        <v>24.384141922000001</v>
      </c>
    </row>
    <row r="23054" spans="1:3" x14ac:dyDescent="0.25">
      <c r="A23054">
        <v>1827</v>
      </c>
      <c r="B23054" s="1">
        <f>DATE(2005,1,1) + TIME(0,0,0)</f>
        <v>38353</v>
      </c>
      <c r="C23054">
        <v>24.414501189999999</v>
      </c>
    </row>
    <row r="23055" spans="1:3" x14ac:dyDescent="0.25">
      <c r="A23055">
        <v>1858</v>
      </c>
      <c r="B23055" s="1">
        <f>DATE(2005,2,1) + TIME(0,0,0)</f>
        <v>38384</v>
      </c>
      <c r="C23055">
        <v>24.444343567000001</v>
      </c>
    </row>
    <row r="23056" spans="1:3" x14ac:dyDescent="0.25">
      <c r="A23056">
        <v>1886</v>
      </c>
      <c r="B23056" s="1">
        <f>DATE(2005,3,1) + TIME(0,0,0)</f>
        <v>38412</v>
      </c>
      <c r="C23056">
        <v>24.470865249999999</v>
      </c>
    </row>
    <row r="23057" spans="1:3" x14ac:dyDescent="0.25">
      <c r="A23057">
        <v>1917</v>
      </c>
      <c r="B23057" s="1">
        <f>DATE(2005,4,1) + TIME(0,0,0)</f>
        <v>38443</v>
      </c>
      <c r="C23057">
        <v>24.499763488999999</v>
      </c>
    </row>
    <row r="23058" spans="1:3" x14ac:dyDescent="0.25">
      <c r="A23058">
        <v>1947</v>
      </c>
      <c r="B23058" s="1">
        <f>DATE(2005,5,1) + TIME(0,0,0)</f>
        <v>38473</v>
      </c>
      <c r="C23058">
        <v>24.527278899999999</v>
      </c>
    </row>
    <row r="23059" spans="1:3" x14ac:dyDescent="0.25">
      <c r="A23059">
        <v>1978</v>
      </c>
      <c r="B23059" s="1">
        <f>DATE(2005,6,1) + TIME(0,0,0)</f>
        <v>38504</v>
      </c>
      <c r="C23059">
        <v>24.555257796999999</v>
      </c>
    </row>
    <row r="23060" spans="1:3" x14ac:dyDescent="0.25">
      <c r="A23060">
        <v>2008</v>
      </c>
      <c r="B23060" s="1">
        <f>DATE(2005,7,1) + TIME(0,0,0)</f>
        <v>38534</v>
      </c>
      <c r="C23060">
        <v>24.581905365000001</v>
      </c>
    </row>
    <row r="23061" spans="1:3" x14ac:dyDescent="0.25">
      <c r="A23061">
        <v>2039</v>
      </c>
      <c r="B23061" s="1">
        <f>DATE(2005,8,1) + TIME(0,0,0)</f>
        <v>38565</v>
      </c>
      <c r="C23061">
        <v>24.609012604</v>
      </c>
    </row>
    <row r="23062" spans="1:3" x14ac:dyDescent="0.25">
      <c r="A23062">
        <v>2070</v>
      </c>
      <c r="B23062" s="1">
        <f>DATE(2005,9,1) + TIME(0,0,0)</f>
        <v>38596</v>
      </c>
      <c r="C23062">
        <v>24.635688781999999</v>
      </c>
    </row>
    <row r="23063" spans="1:3" x14ac:dyDescent="0.25">
      <c r="A23063">
        <v>2100</v>
      </c>
      <c r="B23063" s="1">
        <f>DATE(2005,10,1) + TIME(0,0,0)</f>
        <v>38626</v>
      </c>
      <c r="C23063">
        <v>24.661108017</v>
      </c>
    </row>
    <row r="23064" spans="1:3" x14ac:dyDescent="0.25">
      <c r="A23064">
        <v>2131</v>
      </c>
      <c r="B23064" s="1">
        <f>DATE(2005,11,1) + TIME(0,0,0)</f>
        <v>38657</v>
      </c>
      <c r="C23064">
        <v>24.686998367000001</v>
      </c>
    </row>
    <row r="23065" spans="1:3" x14ac:dyDescent="0.25">
      <c r="A23065">
        <v>2161</v>
      </c>
      <c r="B23065" s="1">
        <f>DATE(2005,12,1) + TIME(0,0,0)</f>
        <v>38687</v>
      </c>
      <c r="C23065">
        <v>24.711723328000001</v>
      </c>
    </row>
    <row r="23066" spans="1:3" x14ac:dyDescent="0.25">
      <c r="A23066">
        <v>2192</v>
      </c>
      <c r="B23066" s="1">
        <f>DATE(2006,1,1) + TIME(0,0,0)</f>
        <v>38718</v>
      </c>
      <c r="C23066">
        <v>24.736948012999999</v>
      </c>
    </row>
    <row r="23067" spans="1:3" x14ac:dyDescent="0.25">
      <c r="A23067">
        <v>2223</v>
      </c>
      <c r="B23067" s="1">
        <f>DATE(2006,2,1) + TIME(0,0,0)</f>
        <v>38749</v>
      </c>
      <c r="C23067">
        <v>24.76184082</v>
      </c>
    </row>
    <row r="23068" spans="1:3" x14ac:dyDescent="0.25">
      <c r="A23068">
        <v>2251</v>
      </c>
      <c r="B23068" s="1">
        <f>DATE(2006,3,1) + TIME(0,0,0)</f>
        <v>38777</v>
      </c>
      <c r="C23068">
        <v>24.784044265999999</v>
      </c>
    </row>
    <row r="23069" spans="1:3" x14ac:dyDescent="0.25">
      <c r="A23069">
        <v>2282</v>
      </c>
      <c r="B23069" s="1">
        <f>DATE(2006,4,1) + TIME(0,0,0)</f>
        <v>38808</v>
      </c>
      <c r="C23069">
        <v>24.808315276999998</v>
      </c>
    </row>
    <row r="23070" spans="1:3" x14ac:dyDescent="0.25">
      <c r="A23070">
        <v>2312</v>
      </c>
      <c r="B23070" s="1">
        <f>DATE(2006,5,1) + TIME(0,0,0)</f>
        <v>38838</v>
      </c>
      <c r="C23070">
        <v>24.831489563000002</v>
      </c>
    </row>
    <row r="23071" spans="1:3" x14ac:dyDescent="0.25">
      <c r="A23071">
        <v>2343</v>
      </c>
      <c r="B23071" s="1">
        <f>DATE(2006,6,1) + TIME(0,0,0)</f>
        <v>38869</v>
      </c>
      <c r="C23071">
        <v>24.855113982999999</v>
      </c>
    </row>
    <row r="23072" spans="1:3" x14ac:dyDescent="0.25">
      <c r="A23072">
        <v>2373</v>
      </c>
      <c r="B23072" s="1">
        <f>DATE(2006,7,1) + TIME(0,0,0)</f>
        <v>38899</v>
      </c>
      <c r="C23072">
        <v>24.877666473000001</v>
      </c>
    </row>
    <row r="23073" spans="1:3" x14ac:dyDescent="0.25">
      <c r="A23073">
        <v>2404</v>
      </c>
      <c r="B23073" s="1">
        <f>DATE(2006,8,1) + TIME(0,0,0)</f>
        <v>38930</v>
      </c>
      <c r="C23073">
        <v>24.900651931999999</v>
      </c>
    </row>
    <row r="23074" spans="1:3" x14ac:dyDescent="0.25">
      <c r="A23074">
        <v>2435</v>
      </c>
      <c r="B23074" s="1">
        <f>DATE(2006,9,1) + TIME(0,0,0)</f>
        <v>38961</v>
      </c>
      <c r="C23074">
        <v>24.923311234</v>
      </c>
    </row>
    <row r="23075" spans="1:3" x14ac:dyDescent="0.25">
      <c r="A23075">
        <v>2465</v>
      </c>
      <c r="B23075" s="1">
        <f>DATE(2006,10,1) + TIME(0,0,0)</f>
        <v>38991</v>
      </c>
      <c r="C23075">
        <v>24.944936752</v>
      </c>
    </row>
    <row r="23076" spans="1:3" x14ac:dyDescent="0.25">
      <c r="A23076">
        <v>2496</v>
      </c>
      <c r="B23076" s="1">
        <f>DATE(2006,11,1) + TIME(0,0,0)</f>
        <v>39022</v>
      </c>
      <c r="C23076">
        <v>24.966972350999999</v>
      </c>
    </row>
    <row r="23077" spans="1:3" x14ac:dyDescent="0.25">
      <c r="A23077">
        <v>2526</v>
      </c>
      <c r="B23077" s="1">
        <f>DATE(2006,12,1) + TIME(0,0,0)</f>
        <v>39052</v>
      </c>
      <c r="C23077">
        <v>24.987998961999999</v>
      </c>
    </row>
    <row r="23078" spans="1:3" x14ac:dyDescent="0.25">
      <c r="A23078">
        <v>2557</v>
      </c>
      <c r="B23078" s="1">
        <f>DATE(2007,1,1) + TIME(0,0,0)</f>
        <v>39083</v>
      </c>
      <c r="C23078">
        <v>25.009424209999999</v>
      </c>
    </row>
    <row r="23079" spans="1:3" x14ac:dyDescent="0.25">
      <c r="A23079">
        <v>2588</v>
      </c>
      <c r="B23079" s="1">
        <f>DATE(2007,2,1) + TIME(0,0,0)</f>
        <v>39114</v>
      </c>
      <c r="C23079">
        <v>25.030555724999999</v>
      </c>
    </row>
    <row r="23080" spans="1:3" x14ac:dyDescent="0.25">
      <c r="A23080">
        <v>2616</v>
      </c>
      <c r="B23080" s="1">
        <f>DATE(2007,3,1) + TIME(0,0,0)</f>
        <v>39142</v>
      </c>
      <c r="C23080">
        <v>25.049394608</v>
      </c>
    </row>
    <row r="23081" spans="1:3" x14ac:dyDescent="0.25">
      <c r="A23081">
        <v>2647</v>
      </c>
      <c r="B23081" s="1">
        <f>DATE(2007,4,1) + TIME(0,0,0)</f>
        <v>39173</v>
      </c>
      <c r="C23081">
        <v>25.069967269999999</v>
      </c>
    </row>
    <row r="23082" spans="1:3" x14ac:dyDescent="0.25">
      <c r="A23082">
        <v>2677</v>
      </c>
      <c r="B23082" s="1">
        <f>DATE(2007,5,1) + TIME(0,0,0)</f>
        <v>39203</v>
      </c>
      <c r="C23082">
        <v>25.089559555000001</v>
      </c>
    </row>
    <row r="23083" spans="1:3" x14ac:dyDescent="0.25">
      <c r="A23083">
        <v>2708</v>
      </c>
      <c r="B23083" s="1">
        <f>DATE(2007,6,1) + TIME(0,0,0)</f>
        <v>39234</v>
      </c>
      <c r="C23083">
        <v>25.109523772999999</v>
      </c>
    </row>
    <row r="23084" spans="1:3" x14ac:dyDescent="0.25">
      <c r="A23084">
        <v>2738</v>
      </c>
      <c r="B23084" s="1">
        <f>DATE(2007,7,1) + TIME(0,0,0)</f>
        <v>39264</v>
      </c>
      <c r="C23084">
        <v>25.12858963</v>
      </c>
    </row>
    <row r="23085" spans="1:3" x14ac:dyDescent="0.25">
      <c r="A23085">
        <v>2769</v>
      </c>
      <c r="B23085" s="1">
        <f>DATE(2007,8,1) + TIME(0,0,0)</f>
        <v>39295</v>
      </c>
      <c r="C23085">
        <v>25.148038864</v>
      </c>
    </row>
    <row r="23086" spans="1:3" x14ac:dyDescent="0.25">
      <c r="A23086">
        <v>2800</v>
      </c>
      <c r="B23086" s="1">
        <f>DATE(2007,9,1) + TIME(0,0,0)</f>
        <v>39326</v>
      </c>
      <c r="C23086">
        <v>25.167242049999999</v>
      </c>
    </row>
    <row r="23087" spans="1:3" x14ac:dyDescent="0.25">
      <c r="A23087">
        <v>2830</v>
      </c>
      <c r="B23087" s="1">
        <f>DATE(2007,10,1) + TIME(0,0,0)</f>
        <v>39356</v>
      </c>
      <c r="C23087">
        <v>25.185592651</v>
      </c>
    </row>
    <row r="23088" spans="1:3" x14ac:dyDescent="0.25">
      <c r="A23088">
        <v>2861</v>
      </c>
      <c r="B23088" s="1">
        <f>DATE(2007,11,1) + TIME(0,0,0)</f>
        <v>39387</v>
      </c>
      <c r="C23088">
        <v>25.204330444</v>
      </c>
    </row>
    <row r="23089" spans="1:3" x14ac:dyDescent="0.25">
      <c r="A23089">
        <v>2891</v>
      </c>
      <c r="B23089" s="1">
        <f>DATE(2007,12,1) + TIME(0,0,0)</f>
        <v>39417</v>
      </c>
      <c r="C23089">
        <v>25.222253799000001</v>
      </c>
    </row>
    <row r="23090" spans="1:3" x14ac:dyDescent="0.25">
      <c r="A23090">
        <v>2922</v>
      </c>
      <c r="B23090" s="1">
        <f>DATE(2008,1,1) + TIME(0,0,0)</f>
        <v>39448</v>
      </c>
      <c r="C23090">
        <v>25.240573883</v>
      </c>
    </row>
    <row r="23091" spans="1:3" x14ac:dyDescent="0.25">
      <c r="A23091">
        <v>2953</v>
      </c>
      <c r="B23091" s="1">
        <f>DATE(2008,2,1) + TIME(0,0,0)</f>
        <v>39479</v>
      </c>
      <c r="C23091">
        <v>25.258703231999998</v>
      </c>
    </row>
    <row r="23092" spans="1:3" x14ac:dyDescent="0.25">
      <c r="A23092">
        <v>2982</v>
      </c>
      <c r="B23092" s="1">
        <f>DATE(2008,3,1) + TIME(0,0,0)</f>
        <v>39508</v>
      </c>
      <c r="C23092">
        <v>25.275499344</v>
      </c>
    </row>
    <row r="23093" spans="1:3" x14ac:dyDescent="0.25">
      <c r="A23093">
        <v>3013</v>
      </c>
      <c r="B23093" s="1">
        <f>DATE(2008,4,1) + TIME(0,0,0)</f>
        <v>39539</v>
      </c>
      <c r="C23093">
        <v>25.293296814000001</v>
      </c>
    </row>
    <row r="23094" spans="1:3" x14ac:dyDescent="0.25">
      <c r="A23094">
        <v>3043</v>
      </c>
      <c r="B23094" s="1">
        <f>DATE(2008,5,1) + TIME(0,0,0)</f>
        <v>39569</v>
      </c>
      <c r="C23094">
        <v>25.310359954999999</v>
      </c>
    </row>
    <row r="23095" spans="1:3" x14ac:dyDescent="0.25">
      <c r="A23095">
        <v>3074</v>
      </c>
      <c r="B23095" s="1">
        <f>DATE(2008,6,1) + TIME(0,0,0)</f>
        <v>39600</v>
      </c>
      <c r="C23095">
        <v>25.327840805000001</v>
      </c>
    </row>
    <row r="23096" spans="1:3" x14ac:dyDescent="0.25">
      <c r="A23096">
        <v>3104</v>
      </c>
      <c r="B23096" s="1">
        <f>DATE(2008,7,1) + TIME(0,0,0)</f>
        <v>39630</v>
      </c>
      <c r="C23096">
        <v>25.344614028999999</v>
      </c>
    </row>
    <row r="23097" spans="1:3" x14ac:dyDescent="0.25">
      <c r="A23097">
        <v>3135</v>
      </c>
      <c r="B23097" s="1">
        <f>DATE(2008,8,1) + TIME(0,0,0)</f>
        <v>39661</v>
      </c>
      <c r="C23097">
        <v>25.361803054999999</v>
      </c>
    </row>
    <row r="23098" spans="1:3" x14ac:dyDescent="0.25">
      <c r="A23098">
        <v>3166</v>
      </c>
      <c r="B23098" s="1">
        <f>DATE(2008,9,1) + TIME(0,0,0)</f>
        <v>39692</v>
      </c>
      <c r="C23098">
        <v>25.378850936999999</v>
      </c>
    </row>
    <row r="23099" spans="1:3" x14ac:dyDescent="0.25">
      <c r="A23099">
        <v>3196</v>
      </c>
      <c r="B23099" s="1">
        <f>DATE(2008,10,1) + TIME(0,0,0)</f>
        <v>39722</v>
      </c>
      <c r="C23099">
        <v>25.395214080999999</v>
      </c>
    </row>
    <row r="23100" spans="1:3" x14ac:dyDescent="0.25">
      <c r="A23100">
        <v>3227</v>
      </c>
      <c r="B23100" s="1">
        <f>DATE(2008,11,1) + TIME(0,0,0)</f>
        <v>39753</v>
      </c>
      <c r="C23100">
        <v>25.411985396999999</v>
      </c>
    </row>
    <row r="23101" spans="1:3" x14ac:dyDescent="0.25">
      <c r="A23101">
        <v>3257</v>
      </c>
      <c r="B23101" s="1">
        <f>DATE(2008,12,1) + TIME(0,0,0)</f>
        <v>39783</v>
      </c>
      <c r="C23101">
        <v>25.428081511999999</v>
      </c>
    </row>
    <row r="23102" spans="1:3" x14ac:dyDescent="0.25">
      <c r="A23102">
        <v>3288</v>
      </c>
      <c r="B23102" s="1">
        <f>DATE(2009,1,1) + TIME(0,0,0)</f>
        <v>39814</v>
      </c>
      <c r="C23102">
        <v>25.444589615000002</v>
      </c>
    </row>
    <row r="23103" spans="1:3" x14ac:dyDescent="0.25">
      <c r="A23103">
        <v>3319</v>
      </c>
      <c r="B23103" s="1">
        <f>DATE(2009,2,1) + TIME(0,0,0)</f>
        <v>39845</v>
      </c>
      <c r="C23103">
        <v>25.460971831999998</v>
      </c>
    </row>
    <row r="23104" spans="1:3" x14ac:dyDescent="0.25">
      <c r="A23104">
        <v>3347</v>
      </c>
      <c r="B23104" s="1">
        <f>DATE(2009,3,1) + TIME(0,0,0)</f>
        <v>39873</v>
      </c>
      <c r="C23104">
        <v>25.475660324</v>
      </c>
    </row>
    <row r="23105" spans="1:3" x14ac:dyDescent="0.25">
      <c r="A23105">
        <v>3378</v>
      </c>
      <c r="B23105" s="1">
        <f>DATE(2009,4,1) + TIME(0,0,0)</f>
        <v>39904</v>
      </c>
      <c r="C23105">
        <v>25.491794586000001</v>
      </c>
    </row>
    <row r="23106" spans="1:3" x14ac:dyDescent="0.25">
      <c r="A23106">
        <v>3408</v>
      </c>
      <c r="B23106" s="1">
        <f>DATE(2009,5,1) + TIME(0,0,0)</f>
        <v>39934</v>
      </c>
      <c r="C23106">
        <v>25.50727272</v>
      </c>
    </row>
    <row r="23107" spans="1:3" x14ac:dyDescent="0.25">
      <c r="A23107">
        <v>3439</v>
      </c>
      <c r="B23107" s="1">
        <f>DATE(2009,6,1) + TIME(0,0,0)</f>
        <v>39965</v>
      </c>
      <c r="C23107">
        <v>25.523130417000001</v>
      </c>
    </row>
    <row r="23108" spans="1:3" x14ac:dyDescent="0.25">
      <c r="A23108">
        <v>3469</v>
      </c>
      <c r="B23108" s="1">
        <f>DATE(2009,7,1) + TIME(0,0,0)</f>
        <v>39995</v>
      </c>
      <c r="C23108">
        <v>25.538354873999999</v>
      </c>
    </row>
    <row r="23109" spans="1:3" x14ac:dyDescent="0.25">
      <c r="A23109">
        <v>3500</v>
      </c>
      <c r="B23109" s="1">
        <f>DATE(2009,8,1) + TIME(0,0,0)</f>
        <v>40026</v>
      </c>
      <c r="C23109">
        <v>25.553962708</v>
      </c>
    </row>
    <row r="23110" spans="1:3" x14ac:dyDescent="0.25">
      <c r="A23110">
        <v>3531</v>
      </c>
      <c r="B23110" s="1">
        <f>DATE(2009,9,1) + TIME(0,0,0)</f>
        <v>40057</v>
      </c>
      <c r="C23110">
        <v>25.569458008000002</v>
      </c>
    </row>
    <row r="23111" spans="1:3" x14ac:dyDescent="0.25">
      <c r="A23111">
        <v>3561</v>
      </c>
      <c r="B23111" s="1">
        <f>DATE(2009,10,1) + TIME(0,0,0)</f>
        <v>40087</v>
      </c>
      <c r="C23111">
        <v>25.584350585999999</v>
      </c>
    </row>
    <row r="23112" spans="1:3" x14ac:dyDescent="0.25">
      <c r="A23112">
        <v>3592</v>
      </c>
      <c r="B23112" s="1">
        <f>DATE(2009,11,1) + TIME(0,0,0)</f>
        <v>40118</v>
      </c>
      <c r="C23112">
        <v>25.599639892999999</v>
      </c>
    </row>
    <row r="23113" spans="1:3" x14ac:dyDescent="0.25">
      <c r="A23113">
        <v>3622</v>
      </c>
      <c r="B23113" s="1">
        <f>DATE(2009,12,1) + TIME(0,0,0)</f>
        <v>40148</v>
      </c>
      <c r="C23113">
        <v>25.614339827999999</v>
      </c>
    </row>
    <row r="23114" spans="1:3" x14ac:dyDescent="0.25">
      <c r="A23114">
        <v>3653</v>
      </c>
      <c r="B23114" s="1">
        <f>DATE(2010,1,1) + TIME(0,0,0)</f>
        <v>40179</v>
      </c>
      <c r="C23114">
        <v>25.629451752000001</v>
      </c>
    </row>
    <row r="23115" spans="1:3" x14ac:dyDescent="0.25">
      <c r="A23115">
        <v>3684</v>
      </c>
      <c r="B23115" s="1">
        <f>DATE(2010,2,1) + TIME(0,0,0)</f>
        <v>40210</v>
      </c>
      <c r="C23115">
        <v>25.644479751999999</v>
      </c>
    </row>
    <row r="23116" spans="1:3" x14ac:dyDescent="0.25">
      <c r="A23116">
        <v>3712</v>
      </c>
      <c r="B23116" s="1">
        <f>DATE(2010,3,1) + TIME(0,0,0)</f>
        <v>40238</v>
      </c>
      <c r="C23116">
        <v>25.657983779999999</v>
      </c>
    </row>
    <row r="23117" spans="1:3" x14ac:dyDescent="0.25">
      <c r="A23117">
        <v>3743</v>
      </c>
      <c r="B23117" s="1">
        <f>DATE(2010,4,1) + TIME(0,0,0)</f>
        <v>40269</v>
      </c>
      <c r="C23117">
        <v>25.67285347</v>
      </c>
    </row>
    <row r="23118" spans="1:3" x14ac:dyDescent="0.25">
      <c r="A23118">
        <v>3773</v>
      </c>
      <c r="B23118" s="1">
        <f>DATE(2010,5,1) + TIME(0,0,0)</f>
        <v>40299</v>
      </c>
      <c r="C23118">
        <v>25.687170029000001</v>
      </c>
    </row>
    <row r="23119" spans="1:3" x14ac:dyDescent="0.25">
      <c r="A23119">
        <v>3804</v>
      </c>
      <c r="B23119" s="1">
        <f>DATE(2010,6,1) + TIME(0,0,0)</f>
        <v>40330</v>
      </c>
      <c r="C23119">
        <v>25.701887130999999</v>
      </c>
    </row>
    <row r="23120" spans="1:3" x14ac:dyDescent="0.25">
      <c r="A23120">
        <v>3834</v>
      </c>
      <c r="B23120" s="1">
        <f>DATE(2010,7,1) + TIME(0,0,0)</f>
        <v>40360</v>
      </c>
      <c r="C23120">
        <v>25.716058731</v>
      </c>
    </row>
    <row r="23121" spans="1:3" x14ac:dyDescent="0.25">
      <c r="A23121">
        <v>3865</v>
      </c>
      <c r="B23121" s="1">
        <f>DATE(2010,8,1) + TIME(0,0,0)</f>
        <v>40391</v>
      </c>
      <c r="C23121">
        <v>25.730630874999999</v>
      </c>
    </row>
    <row r="23122" spans="1:3" x14ac:dyDescent="0.25">
      <c r="A23122">
        <v>3896</v>
      </c>
      <c r="B23122" s="1">
        <f>DATE(2010,9,1) + TIME(0,0,0)</f>
        <v>40422</v>
      </c>
      <c r="C23122">
        <v>25.745130539000002</v>
      </c>
    </row>
    <row r="23123" spans="1:3" x14ac:dyDescent="0.25">
      <c r="A23123">
        <v>3926</v>
      </c>
      <c r="B23123" s="1">
        <f>DATE(2010,10,1) + TIME(0,0,0)</f>
        <v>40452</v>
      </c>
      <c r="C23123">
        <v>25.759096146000001</v>
      </c>
    </row>
    <row r="23124" spans="1:3" x14ac:dyDescent="0.25">
      <c r="A23124">
        <v>3957</v>
      </c>
      <c r="B23124" s="1">
        <f>DATE(2010,11,1) + TIME(0,0,0)</f>
        <v>40483</v>
      </c>
      <c r="C23124">
        <v>25.773456573000001</v>
      </c>
    </row>
    <row r="23125" spans="1:3" x14ac:dyDescent="0.25">
      <c r="A23125">
        <v>3987</v>
      </c>
      <c r="B23125" s="1">
        <f>DATE(2010,12,1) + TIME(0,0,0)</f>
        <v>40513</v>
      </c>
      <c r="C23125">
        <v>25.787288665999998</v>
      </c>
    </row>
    <row r="23126" spans="1:3" x14ac:dyDescent="0.25">
      <c r="A23126">
        <v>4018</v>
      </c>
      <c r="B23126" s="1">
        <f>DATE(2011,1,1) + TIME(0,0,0)</f>
        <v>40544</v>
      </c>
      <c r="C23126">
        <v>25.801517487000002</v>
      </c>
    </row>
    <row r="23127" spans="1:3" x14ac:dyDescent="0.25">
      <c r="A23127">
        <v>4049</v>
      </c>
      <c r="B23127" s="1">
        <f>DATE(2011,2,1) + TIME(0,0,0)</f>
        <v>40575</v>
      </c>
      <c r="C23127">
        <v>25.815685272</v>
      </c>
    </row>
    <row r="23128" spans="1:3" x14ac:dyDescent="0.25">
      <c r="A23128">
        <v>4077</v>
      </c>
      <c r="B23128" s="1">
        <f>DATE(2011,3,1) + TIME(0,0,0)</f>
        <v>40603</v>
      </c>
      <c r="C23128">
        <v>25.828432082999999</v>
      </c>
    </row>
    <row r="23129" spans="1:3" x14ac:dyDescent="0.25">
      <c r="A23129">
        <v>4108</v>
      </c>
      <c r="B23129" s="1">
        <f>DATE(2011,4,1) + TIME(0,0,0)</f>
        <v>40634</v>
      </c>
      <c r="C23129">
        <v>25.842485428</v>
      </c>
    </row>
    <row r="23130" spans="1:3" x14ac:dyDescent="0.25">
      <c r="A23130">
        <v>4138</v>
      </c>
      <c r="B23130" s="1">
        <f>DATE(2011,5,1) + TIME(0,0,0)</f>
        <v>40664</v>
      </c>
      <c r="C23130">
        <v>25.856029509999999</v>
      </c>
    </row>
    <row r="23131" spans="1:3" x14ac:dyDescent="0.25">
      <c r="A23131">
        <v>4169</v>
      </c>
      <c r="B23131" s="1">
        <f>DATE(2011,6,1) + TIME(0,0,0)</f>
        <v>40695</v>
      </c>
      <c r="C23131">
        <v>25.869968413999999</v>
      </c>
    </row>
    <row r="23132" spans="1:3" x14ac:dyDescent="0.25">
      <c r="A23132">
        <v>4199</v>
      </c>
      <c r="B23132" s="1">
        <f>DATE(2011,7,1) + TIME(0,0,0)</f>
        <v>40725</v>
      </c>
      <c r="C23132">
        <v>25.883401871</v>
      </c>
    </row>
    <row r="23133" spans="1:3" x14ac:dyDescent="0.25">
      <c r="A23133">
        <v>4230</v>
      </c>
      <c r="B23133" s="1">
        <f>DATE(2011,8,1) + TIME(0,0,0)</f>
        <v>40756</v>
      </c>
      <c r="C23133">
        <v>25.897224426000001</v>
      </c>
    </row>
    <row r="23134" spans="1:3" x14ac:dyDescent="0.25">
      <c r="A23134">
        <v>4261</v>
      </c>
      <c r="B23134" s="1">
        <f>DATE(2011,9,1) + TIME(0,0,0)</f>
        <v>40787</v>
      </c>
      <c r="C23134">
        <v>25.910987853999998</v>
      </c>
    </row>
    <row r="23135" spans="1:3" x14ac:dyDescent="0.25">
      <c r="A23135">
        <v>4291</v>
      </c>
      <c r="B23135" s="1">
        <f>DATE(2011,10,1) + TIME(0,0,0)</f>
        <v>40817</v>
      </c>
      <c r="C23135">
        <v>25.924249649</v>
      </c>
    </row>
    <row r="23136" spans="1:3" x14ac:dyDescent="0.25">
      <c r="A23136">
        <v>4322</v>
      </c>
      <c r="B23136" s="1">
        <f>DATE(2011,11,1) + TIME(0,0,0)</f>
        <v>40848</v>
      </c>
      <c r="C23136">
        <v>25.937894821</v>
      </c>
    </row>
    <row r="23137" spans="1:3" x14ac:dyDescent="0.25">
      <c r="A23137">
        <v>4352</v>
      </c>
      <c r="B23137" s="1">
        <f>DATE(2011,12,1) + TIME(0,0,0)</f>
        <v>40878</v>
      </c>
      <c r="C23137">
        <v>25.951042175000001</v>
      </c>
    </row>
    <row r="23138" spans="1:3" x14ac:dyDescent="0.25">
      <c r="A23138">
        <v>4383</v>
      </c>
      <c r="B23138" s="1">
        <f>DATE(2012,1,1) + TIME(0,0,0)</f>
        <v>40909</v>
      </c>
      <c r="C23138">
        <v>25.964569092000001</v>
      </c>
    </row>
    <row r="23139" spans="1:3" x14ac:dyDescent="0.25">
      <c r="A23139">
        <v>4414</v>
      </c>
      <c r="B23139" s="1">
        <f>DATE(2012,2,1) + TIME(0,0,0)</f>
        <v>40940</v>
      </c>
      <c r="C23139">
        <v>25.978034973</v>
      </c>
    </row>
    <row r="23140" spans="1:3" x14ac:dyDescent="0.25">
      <c r="A23140">
        <v>4443</v>
      </c>
      <c r="B23140" s="1">
        <f>DATE(2012,3,1) + TIME(0,0,0)</f>
        <v>40969</v>
      </c>
      <c r="C23140">
        <v>25.990577697999999</v>
      </c>
    </row>
    <row r="23141" spans="1:3" x14ac:dyDescent="0.25">
      <c r="A23141">
        <v>4474</v>
      </c>
      <c r="B23141" s="1">
        <f>DATE(2012,4,1) + TIME(0,0,0)</f>
        <v>41000</v>
      </c>
      <c r="C23141">
        <v>26.003927230999999</v>
      </c>
    </row>
    <row r="23142" spans="1:3" x14ac:dyDescent="0.25">
      <c r="A23142">
        <v>4504</v>
      </c>
      <c r="B23142" s="1">
        <f>DATE(2012,5,1) + TIME(0,0,0)</f>
        <v>41030</v>
      </c>
      <c r="C23142">
        <v>26.016790390000001</v>
      </c>
    </row>
    <row r="23143" spans="1:3" x14ac:dyDescent="0.25">
      <c r="A23143">
        <v>4535</v>
      </c>
      <c r="B23143" s="1">
        <f>DATE(2012,6,1) + TIME(0,0,0)</f>
        <v>41061</v>
      </c>
      <c r="C23143">
        <v>26.030021667</v>
      </c>
    </row>
    <row r="23144" spans="1:3" x14ac:dyDescent="0.25">
      <c r="A23144">
        <v>4565</v>
      </c>
      <c r="B23144" s="1">
        <f>DATE(2012,7,1) + TIME(0,0,0)</f>
        <v>41091</v>
      </c>
      <c r="C23144">
        <v>26.042772292999999</v>
      </c>
    </row>
    <row r="23145" spans="1:3" x14ac:dyDescent="0.25">
      <c r="A23145">
        <v>4596</v>
      </c>
      <c r="B23145" s="1">
        <f>DATE(2012,8,1) + TIME(0,0,0)</f>
        <v>41122</v>
      </c>
      <c r="C23145">
        <v>26.055891036999999</v>
      </c>
    </row>
    <row r="23146" spans="1:3" x14ac:dyDescent="0.25">
      <c r="A23146">
        <v>4627</v>
      </c>
      <c r="B23146" s="1">
        <f>DATE(2012,9,1) + TIME(0,0,0)</f>
        <v>41153</v>
      </c>
      <c r="C23146">
        <v>26.06895256</v>
      </c>
    </row>
    <row r="23147" spans="1:3" x14ac:dyDescent="0.25">
      <c r="A23147">
        <v>4657</v>
      </c>
      <c r="B23147" s="1">
        <f>DATE(2012,10,1) + TIME(0,0,0)</f>
        <v>41183</v>
      </c>
      <c r="C23147">
        <v>26.081539154000001</v>
      </c>
    </row>
    <row r="23148" spans="1:3" x14ac:dyDescent="0.25">
      <c r="A23148">
        <v>4688</v>
      </c>
      <c r="B23148" s="1">
        <f>DATE(2012,11,1) + TIME(0,0,0)</f>
        <v>41214</v>
      </c>
      <c r="C23148">
        <v>26.094490051000001</v>
      </c>
    </row>
    <row r="23149" spans="1:3" x14ac:dyDescent="0.25">
      <c r="A23149">
        <v>4718</v>
      </c>
      <c r="B23149" s="1">
        <f>DATE(2012,12,1) + TIME(0,0,0)</f>
        <v>41244</v>
      </c>
      <c r="C23149">
        <v>26.106971740999999</v>
      </c>
    </row>
    <row r="23150" spans="1:3" x14ac:dyDescent="0.25">
      <c r="A23150">
        <v>4749</v>
      </c>
      <c r="B23150" s="1">
        <f>DATE(2013,1,1) + TIME(0,0,0)</f>
        <v>41275</v>
      </c>
      <c r="C23150">
        <v>26.119813918999998</v>
      </c>
    </row>
    <row r="23151" spans="1:3" x14ac:dyDescent="0.25">
      <c r="A23151">
        <v>4780</v>
      </c>
      <c r="B23151" s="1">
        <f>DATE(2013,2,1) + TIME(0,0,0)</f>
        <v>41306</v>
      </c>
      <c r="C23151">
        <v>26.132596970000002</v>
      </c>
    </row>
    <row r="23152" spans="1:3" x14ac:dyDescent="0.25">
      <c r="A23152">
        <v>4808</v>
      </c>
      <c r="B23152" s="1">
        <f>DATE(2013,3,1) + TIME(0,0,0)</f>
        <v>41334</v>
      </c>
      <c r="C23152">
        <v>26.144092560000001</v>
      </c>
    </row>
    <row r="23153" spans="1:3" x14ac:dyDescent="0.25">
      <c r="A23153">
        <v>4839</v>
      </c>
      <c r="B23153" s="1">
        <f>DATE(2013,4,1) + TIME(0,0,0)</f>
        <v>41365</v>
      </c>
      <c r="C23153">
        <v>26.156763077000001</v>
      </c>
    </row>
    <row r="23154" spans="1:3" x14ac:dyDescent="0.25">
      <c r="A23154">
        <v>4869</v>
      </c>
      <c r="B23154" s="1">
        <f>DATE(2013,5,1) + TIME(0,0,0)</f>
        <v>41395</v>
      </c>
      <c r="C23154">
        <v>26.168972015000001</v>
      </c>
    </row>
    <row r="23155" spans="1:3" x14ac:dyDescent="0.25">
      <c r="A23155">
        <v>4900</v>
      </c>
      <c r="B23155" s="1">
        <f>DATE(2013,6,1) + TIME(0,0,0)</f>
        <v>41426</v>
      </c>
      <c r="C23155">
        <v>26.181539535999999</v>
      </c>
    </row>
    <row r="23156" spans="1:3" x14ac:dyDescent="0.25">
      <c r="A23156">
        <v>4930</v>
      </c>
      <c r="B23156" s="1">
        <f>DATE(2013,7,1) + TIME(0,0,0)</f>
        <v>41456</v>
      </c>
      <c r="C23156">
        <v>26.193653106999999</v>
      </c>
    </row>
    <row r="23157" spans="1:3" x14ac:dyDescent="0.25">
      <c r="A23157">
        <v>4961</v>
      </c>
      <c r="B23157" s="1">
        <f>DATE(2013,8,1) + TIME(0,0,0)</f>
        <v>41487</v>
      </c>
      <c r="C23157">
        <v>26.206129074</v>
      </c>
    </row>
    <row r="23158" spans="1:3" x14ac:dyDescent="0.25">
      <c r="A23158">
        <v>4992</v>
      </c>
      <c r="B23158" s="1">
        <f>DATE(2013,9,1) + TIME(0,0,0)</f>
        <v>41518</v>
      </c>
      <c r="C23158">
        <v>26.218561172000001</v>
      </c>
    </row>
    <row r="23159" spans="1:3" x14ac:dyDescent="0.25">
      <c r="A23159">
        <v>5022</v>
      </c>
      <c r="B23159" s="1">
        <f>DATE(2013,10,1) + TIME(0,0,0)</f>
        <v>41548</v>
      </c>
      <c r="C23159">
        <v>26.230560303000001</v>
      </c>
    </row>
    <row r="23160" spans="1:3" x14ac:dyDescent="0.25">
      <c r="A23160">
        <v>5053</v>
      </c>
      <c r="B23160" s="1">
        <f>DATE(2013,11,1) + TIME(0,0,0)</f>
        <v>41579</v>
      </c>
      <c r="C23160">
        <v>26.242927551000001</v>
      </c>
    </row>
    <row r="23161" spans="1:3" x14ac:dyDescent="0.25">
      <c r="A23161">
        <v>5083</v>
      </c>
      <c r="B23161" s="1">
        <f>DATE(2013,12,1) + TIME(0,0,0)</f>
        <v>41609</v>
      </c>
      <c r="C23161">
        <v>26.254869460999998</v>
      </c>
    </row>
    <row r="23162" spans="1:3" x14ac:dyDescent="0.25">
      <c r="A23162">
        <v>5114</v>
      </c>
      <c r="B23162" s="1">
        <f>DATE(2014,1,1) + TIME(0,0,0)</f>
        <v>41640</v>
      </c>
      <c r="C23162">
        <v>26.267185211000001</v>
      </c>
    </row>
    <row r="23163" spans="1:3" x14ac:dyDescent="0.25">
      <c r="A23163">
        <v>5145</v>
      </c>
      <c r="B23163" s="1">
        <f>DATE(2014,2,1) + TIME(0,0,0)</f>
        <v>41671</v>
      </c>
      <c r="C23163">
        <v>26.279485702999999</v>
      </c>
    </row>
    <row r="23164" spans="1:3" x14ac:dyDescent="0.25">
      <c r="A23164">
        <v>5173</v>
      </c>
      <c r="B23164" s="1">
        <f>DATE(2014,3,1) + TIME(0,0,0)</f>
        <v>41699</v>
      </c>
      <c r="C23164">
        <v>26.290586472000001</v>
      </c>
    </row>
    <row r="23165" spans="1:3" x14ac:dyDescent="0.25">
      <c r="A23165">
        <v>5204</v>
      </c>
      <c r="B23165" s="1">
        <f>DATE(2014,4,1) + TIME(0,0,0)</f>
        <v>41730</v>
      </c>
      <c r="C23165">
        <v>26.302873610999999</v>
      </c>
    </row>
    <row r="23166" spans="1:3" x14ac:dyDescent="0.25">
      <c r="A23166">
        <v>5234</v>
      </c>
      <c r="B23166" s="1">
        <f>DATE(2014,5,1) + TIME(0,0,0)</f>
        <v>41760</v>
      </c>
      <c r="C23166">
        <v>26.314767838000002</v>
      </c>
    </row>
    <row r="23167" spans="1:3" x14ac:dyDescent="0.25">
      <c r="A23167">
        <v>5265</v>
      </c>
      <c r="B23167" s="1">
        <f>DATE(2014,6,1) + TIME(0,0,0)</f>
        <v>41791</v>
      </c>
      <c r="C23167">
        <v>26.327070236000001</v>
      </c>
    </row>
    <row r="23168" spans="1:3" x14ac:dyDescent="0.25">
      <c r="A23168">
        <v>5295</v>
      </c>
      <c r="B23168" s="1">
        <f>DATE(2014,7,1) + TIME(0,0,0)</f>
        <v>41821</v>
      </c>
      <c r="C23168">
        <v>26.338991164999999</v>
      </c>
    </row>
    <row r="23169" spans="1:3" x14ac:dyDescent="0.25">
      <c r="A23169">
        <v>5326</v>
      </c>
      <c r="B23169" s="1">
        <f>DATE(2014,8,1) + TIME(0,0,0)</f>
        <v>41852</v>
      </c>
      <c r="C23169">
        <v>26.351329802999999</v>
      </c>
    </row>
    <row r="23170" spans="1:3" x14ac:dyDescent="0.25">
      <c r="A23170">
        <v>5357</v>
      </c>
      <c r="B23170" s="1">
        <f>DATE(2014,9,1) + TIME(0,0,0)</f>
        <v>41883</v>
      </c>
      <c r="C23170">
        <v>26.363693237</v>
      </c>
    </row>
    <row r="23171" spans="1:3" x14ac:dyDescent="0.25">
      <c r="A23171">
        <v>5387</v>
      </c>
      <c r="B23171" s="1">
        <f>DATE(2014,10,1) + TIME(0,0,0)</f>
        <v>41913</v>
      </c>
      <c r="C23171">
        <v>26.375680923000001</v>
      </c>
    </row>
    <row r="23172" spans="1:3" x14ac:dyDescent="0.25">
      <c r="A23172">
        <v>5418</v>
      </c>
      <c r="B23172" s="1">
        <f>DATE(2014,11,1) + TIME(0,0,0)</f>
        <v>41944</v>
      </c>
      <c r="C23172">
        <v>26.388095856</v>
      </c>
    </row>
    <row r="23173" spans="1:3" x14ac:dyDescent="0.25">
      <c r="A23173">
        <v>5448</v>
      </c>
      <c r="B23173" s="1">
        <f>DATE(2014,12,1) + TIME(0,0,0)</f>
        <v>41974</v>
      </c>
      <c r="C23173">
        <v>26.400136948</v>
      </c>
    </row>
    <row r="23174" spans="1:3" x14ac:dyDescent="0.25">
      <c r="A23174">
        <v>5479</v>
      </c>
      <c r="B23174" s="1">
        <f>DATE(2015,1,1) + TIME(0,0,0)</f>
        <v>42005</v>
      </c>
      <c r="C23174">
        <v>26.412590027</v>
      </c>
    </row>
    <row r="23175" spans="1:3" x14ac:dyDescent="0.25">
      <c r="A23175">
        <v>5510</v>
      </c>
      <c r="B23175" s="1">
        <f>DATE(2015,2,1) + TIME(0,0,0)</f>
        <v>42036</v>
      </c>
      <c r="C23175">
        <v>26.425050734999999</v>
      </c>
    </row>
    <row r="23176" spans="1:3" x14ac:dyDescent="0.25">
      <c r="A23176">
        <v>5538</v>
      </c>
      <c r="B23176" s="1">
        <f>DATE(2015,3,1) + TIME(0,0,0)</f>
        <v>42064</v>
      </c>
      <c r="C23176">
        <v>26.436307907</v>
      </c>
    </row>
    <row r="23177" spans="1:3" x14ac:dyDescent="0.25">
      <c r="A23177">
        <v>5569</v>
      </c>
      <c r="B23177" s="1">
        <f>DATE(2015,4,1) + TIME(0,0,0)</f>
        <v>42095</v>
      </c>
      <c r="C23177">
        <v>26.448770523</v>
      </c>
    </row>
    <row r="23178" spans="1:3" x14ac:dyDescent="0.25">
      <c r="A23178">
        <v>5599</v>
      </c>
      <c r="B23178" s="1">
        <f>DATE(2015,5,1) + TIME(0,0,0)</f>
        <v>42125</v>
      </c>
      <c r="C23178">
        <v>26.460828781</v>
      </c>
    </row>
    <row r="23179" spans="1:3" x14ac:dyDescent="0.25">
      <c r="A23179">
        <v>5630</v>
      </c>
      <c r="B23179" s="1">
        <f>DATE(2015,6,1) + TIME(0,0,0)</f>
        <v>42156</v>
      </c>
      <c r="C23179">
        <v>26.473285675</v>
      </c>
    </row>
    <row r="23180" spans="1:3" x14ac:dyDescent="0.25">
      <c r="A23180">
        <v>5660</v>
      </c>
      <c r="B23180" s="1">
        <f>DATE(2015,7,1) + TIME(0,0,0)</f>
        <v>42186</v>
      </c>
      <c r="C23180">
        <v>26.485334395999999</v>
      </c>
    </row>
    <row r="23181" spans="1:3" x14ac:dyDescent="0.25">
      <c r="A23181">
        <v>5691</v>
      </c>
      <c r="B23181" s="1">
        <f>DATE(2015,8,1) + TIME(0,0,0)</f>
        <v>42217</v>
      </c>
      <c r="C23181">
        <v>26.497776031000001</v>
      </c>
    </row>
    <row r="23182" spans="1:3" x14ac:dyDescent="0.25">
      <c r="A23182">
        <v>5722</v>
      </c>
      <c r="B23182" s="1">
        <f>DATE(2015,9,1) + TIME(0,0,0)</f>
        <v>42248</v>
      </c>
      <c r="C23182">
        <v>26.510211945000002</v>
      </c>
    </row>
    <row r="23183" spans="1:3" x14ac:dyDescent="0.25">
      <c r="A23183">
        <v>5752</v>
      </c>
      <c r="B23183" s="1">
        <f>DATE(2015,10,1) + TIME(0,0,0)</f>
        <v>42278</v>
      </c>
      <c r="C23183">
        <v>26.522235869999999</v>
      </c>
    </row>
    <row r="23184" spans="1:3" x14ac:dyDescent="0.25">
      <c r="A23184">
        <v>5783</v>
      </c>
      <c r="B23184" s="1">
        <f>DATE(2015,11,1) + TIME(0,0,0)</f>
        <v>42309</v>
      </c>
      <c r="C23184">
        <v>26.534648895</v>
      </c>
    </row>
    <row r="23185" spans="1:3" x14ac:dyDescent="0.25">
      <c r="A23185">
        <v>5813</v>
      </c>
      <c r="B23185" s="1">
        <f>DATE(2015,12,1) + TIME(0,0,0)</f>
        <v>42339</v>
      </c>
      <c r="C23185">
        <v>26.546648026</v>
      </c>
    </row>
    <row r="23186" spans="1:3" x14ac:dyDescent="0.25">
      <c r="A23186">
        <v>5844</v>
      </c>
      <c r="B23186" s="1">
        <f>DATE(2016,1,1) + TIME(0,0,0)</f>
        <v>42370</v>
      </c>
      <c r="C23186">
        <v>26.559034348000001</v>
      </c>
    </row>
    <row r="23187" spans="1:3" x14ac:dyDescent="0.25">
      <c r="A23187">
        <v>5875</v>
      </c>
      <c r="B23187" s="1">
        <f>DATE(2016,2,1) + TIME(0,0,0)</f>
        <v>42401</v>
      </c>
      <c r="C23187">
        <v>26.571403502999999</v>
      </c>
    </row>
    <row r="23188" spans="1:3" x14ac:dyDescent="0.25">
      <c r="A23188">
        <v>5904</v>
      </c>
      <c r="B23188" s="1">
        <f>DATE(2016,3,1) + TIME(0,0,0)</f>
        <v>42430</v>
      </c>
      <c r="C23188">
        <v>26.582960129</v>
      </c>
    </row>
    <row r="23189" spans="1:3" x14ac:dyDescent="0.25">
      <c r="A23189">
        <v>5935</v>
      </c>
      <c r="B23189" s="1">
        <f>DATE(2016,4,1) + TIME(0,0,0)</f>
        <v>42461</v>
      </c>
      <c r="C23189">
        <v>26.595296860000001</v>
      </c>
    </row>
    <row r="23190" spans="1:3" x14ac:dyDescent="0.25">
      <c r="A23190">
        <v>5965</v>
      </c>
      <c r="B23190" s="1">
        <f>DATE(2016,5,1) + TIME(0,0,0)</f>
        <v>42491</v>
      </c>
      <c r="C23190">
        <v>26.607225417999999</v>
      </c>
    </row>
    <row r="23191" spans="1:3" x14ac:dyDescent="0.25">
      <c r="A23191">
        <v>5996</v>
      </c>
      <c r="B23191" s="1">
        <f>DATE(2016,6,1) + TIME(0,0,0)</f>
        <v>42522</v>
      </c>
      <c r="C23191">
        <v>26.619543075999999</v>
      </c>
    </row>
    <row r="23192" spans="1:3" x14ac:dyDescent="0.25">
      <c r="A23192">
        <v>6026</v>
      </c>
      <c r="B23192" s="1">
        <f>DATE(2016,7,1) + TIME(0,0,0)</f>
        <v>42552</v>
      </c>
      <c r="C23192">
        <v>26.63145256</v>
      </c>
    </row>
    <row r="23193" spans="1:3" x14ac:dyDescent="0.25">
      <c r="A23193">
        <v>6057</v>
      </c>
      <c r="B23193" s="1">
        <f>DATE(2016,8,1) + TIME(0,0,0)</f>
        <v>42583</v>
      </c>
      <c r="C23193">
        <v>26.643745421999999</v>
      </c>
    </row>
    <row r="23194" spans="1:3" x14ac:dyDescent="0.25">
      <c r="A23194">
        <v>6088</v>
      </c>
      <c r="B23194" s="1">
        <f>DATE(2016,9,1) + TIME(0,0,0)</f>
        <v>42614</v>
      </c>
      <c r="C23194">
        <v>26.656019211</v>
      </c>
    </row>
    <row r="23195" spans="1:3" x14ac:dyDescent="0.25">
      <c r="A23195">
        <v>6118</v>
      </c>
      <c r="B23195" s="1">
        <f>DATE(2016,10,1) + TIME(0,0,0)</f>
        <v>42644</v>
      </c>
      <c r="C23195">
        <v>26.667879105000001</v>
      </c>
    </row>
    <row r="23196" spans="1:3" x14ac:dyDescent="0.25">
      <c r="A23196">
        <v>6149</v>
      </c>
      <c r="B23196" s="1">
        <f>DATE(2016,11,1) + TIME(0,0,0)</f>
        <v>42675</v>
      </c>
      <c r="C23196">
        <v>26.680110931000002</v>
      </c>
    </row>
    <row r="23197" spans="1:3" x14ac:dyDescent="0.25">
      <c r="A23197">
        <v>6179</v>
      </c>
      <c r="B23197" s="1">
        <f>DATE(2016,12,1) + TIME(0,0,0)</f>
        <v>42705</v>
      </c>
      <c r="C23197">
        <v>26.691923141</v>
      </c>
    </row>
    <row r="23198" spans="1:3" x14ac:dyDescent="0.25">
      <c r="A23198">
        <v>6210</v>
      </c>
      <c r="B23198" s="1">
        <f>DATE(2017,1,1) + TIME(0,0,0)</f>
        <v>42736</v>
      </c>
      <c r="C23198">
        <v>26.70410347</v>
      </c>
    </row>
    <row r="23199" spans="1:3" x14ac:dyDescent="0.25">
      <c r="A23199">
        <v>6241</v>
      </c>
      <c r="B23199" s="1">
        <f>DATE(2017,2,1) + TIME(0,0,0)</f>
        <v>42767</v>
      </c>
      <c r="C23199">
        <v>26.716251372999999</v>
      </c>
    </row>
    <row r="23200" spans="1:3" x14ac:dyDescent="0.25">
      <c r="A23200">
        <v>6269</v>
      </c>
      <c r="B23200" s="1">
        <f>DATE(2017,3,1) + TIME(0,0,0)</f>
        <v>42795</v>
      </c>
      <c r="C23200">
        <v>26.727199553999998</v>
      </c>
    </row>
    <row r="23201" spans="1:3" x14ac:dyDescent="0.25">
      <c r="A23201">
        <v>6300</v>
      </c>
      <c r="B23201" s="1">
        <f>DATE(2017,4,1) + TIME(0,0,0)</f>
        <v>42826</v>
      </c>
      <c r="C23201">
        <v>26.739290236999999</v>
      </c>
    </row>
    <row r="23202" spans="1:3" x14ac:dyDescent="0.25">
      <c r="A23202">
        <v>6330</v>
      </c>
      <c r="B23202" s="1">
        <f>DATE(2017,5,1) + TIME(0,0,0)</f>
        <v>42856</v>
      </c>
      <c r="C23202">
        <v>26.750959395999999</v>
      </c>
    </row>
    <row r="23203" spans="1:3" x14ac:dyDescent="0.25">
      <c r="A23203">
        <v>6361</v>
      </c>
      <c r="B23203" s="1">
        <f>DATE(2017,6,1) + TIME(0,0,0)</f>
        <v>42887</v>
      </c>
      <c r="C23203">
        <v>26.762987137</v>
      </c>
    </row>
    <row r="23204" spans="1:3" x14ac:dyDescent="0.25">
      <c r="A23204">
        <v>6391</v>
      </c>
      <c r="B23204" s="1">
        <f>DATE(2017,7,1) + TIME(0,0,0)</f>
        <v>42917</v>
      </c>
      <c r="C23204">
        <v>26.774595261000002</v>
      </c>
    </row>
    <row r="23205" spans="1:3" x14ac:dyDescent="0.25">
      <c r="A23205">
        <v>6422</v>
      </c>
      <c r="B23205" s="1">
        <f>DATE(2017,8,1) + TIME(0,0,0)</f>
        <v>42948</v>
      </c>
      <c r="C23205">
        <v>26.786556244</v>
      </c>
    </row>
    <row r="23206" spans="1:3" x14ac:dyDescent="0.25">
      <c r="A23206">
        <v>6453</v>
      </c>
      <c r="B23206" s="1">
        <f>DATE(2017,9,1) + TIME(0,0,0)</f>
        <v>42979</v>
      </c>
      <c r="C23206">
        <v>26.798484802000001</v>
      </c>
    </row>
    <row r="23207" spans="1:3" x14ac:dyDescent="0.25">
      <c r="A23207">
        <v>6483</v>
      </c>
      <c r="B23207" s="1">
        <f>DATE(2017,10,1) + TIME(0,0,0)</f>
        <v>43009</v>
      </c>
      <c r="C23207">
        <v>26.809997558999999</v>
      </c>
    </row>
    <row r="23208" spans="1:3" x14ac:dyDescent="0.25">
      <c r="A23208">
        <v>6514</v>
      </c>
      <c r="B23208" s="1">
        <f>DATE(2017,11,1) + TIME(0,0,0)</f>
        <v>43040</v>
      </c>
      <c r="C23208">
        <v>26.821861266999999</v>
      </c>
    </row>
    <row r="23209" spans="1:3" x14ac:dyDescent="0.25">
      <c r="A23209">
        <v>6544</v>
      </c>
      <c r="B23209" s="1">
        <f>DATE(2017,12,1) + TIME(0,0,0)</f>
        <v>43070</v>
      </c>
      <c r="C23209">
        <v>26.833309174</v>
      </c>
    </row>
    <row r="23210" spans="1:3" x14ac:dyDescent="0.25">
      <c r="A23210">
        <v>6575</v>
      </c>
      <c r="B23210" s="1">
        <f>DATE(2018,1,1) + TIME(0,0,0)</f>
        <v>43101</v>
      </c>
      <c r="C23210">
        <v>26.845108031999999</v>
      </c>
    </row>
    <row r="23211" spans="1:3" x14ac:dyDescent="0.25">
      <c r="A23211">
        <v>6606</v>
      </c>
      <c r="B23211" s="1">
        <f>DATE(2018,2,1) + TIME(0,0,0)</f>
        <v>43132</v>
      </c>
      <c r="C23211">
        <v>26.856870651000001</v>
      </c>
    </row>
    <row r="23212" spans="1:3" x14ac:dyDescent="0.25">
      <c r="A23212">
        <v>6634</v>
      </c>
      <c r="B23212" s="1">
        <f>DATE(2018,3,1) + TIME(0,0,0)</f>
        <v>43160</v>
      </c>
      <c r="C23212">
        <v>26.867471694999999</v>
      </c>
    </row>
    <row r="23213" spans="1:3" x14ac:dyDescent="0.25">
      <c r="A23213">
        <v>6665</v>
      </c>
      <c r="B23213" s="1">
        <f>DATE(2018,4,1) + TIME(0,0,0)</f>
        <v>43191</v>
      </c>
      <c r="C23213">
        <v>26.879180907999999</v>
      </c>
    </row>
    <row r="23214" spans="1:3" x14ac:dyDescent="0.25">
      <c r="A23214">
        <v>6695</v>
      </c>
      <c r="B23214" s="1">
        <f>DATE(2018,5,1) + TIME(0,0,0)</f>
        <v>43221</v>
      </c>
      <c r="C23214">
        <v>26.890481949000002</v>
      </c>
    </row>
    <row r="23215" spans="1:3" x14ac:dyDescent="0.25">
      <c r="A23215">
        <v>6726</v>
      </c>
      <c r="B23215" s="1">
        <f>DATE(2018,6,1) + TIME(0,0,0)</f>
        <v>43252</v>
      </c>
      <c r="C23215">
        <v>26.902130127</v>
      </c>
    </row>
    <row r="23216" spans="1:3" x14ac:dyDescent="0.25">
      <c r="A23216">
        <v>6756</v>
      </c>
      <c r="B23216" s="1">
        <f>DATE(2018,7,1) + TIME(0,0,0)</f>
        <v>43282</v>
      </c>
      <c r="C23216">
        <v>26.913372039999999</v>
      </c>
    </row>
    <row r="23217" spans="1:3" x14ac:dyDescent="0.25">
      <c r="A23217">
        <v>6787</v>
      </c>
      <c r="B23217" s="1">
        <f>DATE(2018,8,1) + TIME(0,0,0)</f>
        <v>43313</v>
      </c>
      <c r="C23217">
        <v>26.924959182999999</v>
      </c>
    </row>
    <row r="23218" spans="1:3" x14ac:dyDescent="0.25">
      <c r="A23218">
        <v>6818</v>
      </c>
      <c r="B23218" s="1">
        <f>DATE(2018,9,1) + TIME(0,0,0)</f>
        <v>43344</v>
      </c>
      <c r="C23218">
        <v>26.936515807999999</v>
      </c>
    </row>
    <row r="23219" spans="1:3" x14ac:dyDescent="0.25">
      <c r="A23219">
        <v>6848</v>
      </c>
      <c r="B23219" s="1">
        <f>DATE(2018,10,1) + TIME(0,0,0)</f>
        <v>43374</v>
      </c>
      <c r="C23219">
        <v>26.947671889999999</v>
      </c>
    </row>
    <row r="23220" spans="1:3" x14ac:dyDescent="0.25">
      <c r="A23220">
        <v>6879</v>
      </c>
      <c r="B23220" s="1">
        <f>DATE(2018,11,1) + TIME(0,0,0)</f>
        <v>43405</v>
      </c>
      <c r="C23220">
        <v>26.959169387999999</v>
      </c>
    </row>
    <row r="23221" spans="1:3" x14ac:dyDescent="0.25">
      <c r="A23221">
        <v>6909</v>
      </c>
      <c r="B23221" s="1">
        <f>DATE(2018,12,1) + TIME(0,0,0)</f>
        <v>43435</v>
      </c>
      <c r="C23221">
        <v>26.97026825</v>
      </c>
    </row>
    <row r="23222" spans="1:3" x14ac:dyDescent="0.25">
      <c r="A23222">
        <v>6940</v>
      </c>
      <c r="B23222" s="1">
        <f>DATE(2019,1,1) + TIME(0,0,0)</f>
        <v>43466</v>
      </c>
      <c r="C23222">
        <v>26.981706619000001</v>
      </c>
    </row>
    <row r="23223" spans="1:3" x14ac:dyDescent="0.25">
      <c r="A23223">
        <v>6971</v>
      </c>
      <c r="B23223" s="1">
        <f>DATE(2019,2,1) + TIME(0,0,0)</f>
        <v>43497</v>
      </c>
      <c r="C23223">
        <v>26.993116379</v>
      </c>
    </row>
    <row r="23224" spans="1:3" x14ac:dyDescent="0.25">
      <c r="A23224">
        <v>6999</v>
      </c>
      <c r="B23224" s="1">
        <f>DATE(2019,3,1) + TIME(0,0,0)</f>
        <v>43525</v>
      </c>
      <c r="C23224">
        <v>27.003396987999999</v>
      </c>
    </row>
    <row r="23225" spans="1:3" x14ac:dyDescent="0.25">
      <c r="A23225">
        <v>7030</v>
      </c>
      <c r="B23225" s="1">
        <f>DATE(2019,4,1) + TIME(0,0,0)</f>
        <v>43556</v>
      </c>
      <c r="C23225">
        <v>27.014751434000001</v>
      </c>
    </row>
    <row r="23226" spans="1:3" x14ac:dyDescent="0.25">
      <c r="A23226">
        <v>7060</v>
      </c>
      <c r="B23226" s="1">
        <f>DATE(2019,5,1) + TIME(0,0,0)</f>
        <v>43586</v>
      </c>
      <c r="C23226">
        <v>27.025711059999999</v>
      </c>
    </row>
    <row r="23227" spans="1:3" x14ac:dyDescent="0.25">
      <c r="A23227">
        <v>7091</v>
      </c>
      <c r="B23227" s="1">
        <f>DATE(2019,6,1) + TIME(0,0,0)</f>
        <v>43617</v>
      </c>
      <c r="C23227">
        <v>27.037010193</v>
      </c>
    </row>
    <row r="23228" spans="1:3" x14ac:dyDescent="0.25">
      <c r="A23228">
        <v>7121</v>
      </c>
      <c r="B23228" s="1">
        <f>DATE(2019,7,1) + TIME(0,0,0)</f>
        <v>43647</v>
      </c>
      <c r="C23228">
        <v>27.047916411999999</v>
      </c>
    </row>
    <row r="23229" spans="1:3" x14ac:dyDescent="0.25">
      <c r="A23229">
        <v>7152</v>
      </c>
      <c r="B23229" s="1">
        <f>DATE(2019,8,1) + TIME(0,0,0)</f>
        <v>43678</v>
      </c>
      <c r="C23229">
        <v>27.059160233</v>
      </c>
    </row>
    <row r="23230" spans="1:3" x14ac:dyDescent="0.25">
      <c r="A23230">
        <v>7183</v>
      </c>
      <c r="B23230" s="1">
        <f>DATE(2019,9,1) + TIME(0,0,0)</f>
        <v>43709</v>
      </c>
      <c r="C23230">
        <v>27.070375443</v>
      </c>
    </row>
    <row r="23231" spans="1:3" x14ac:dyDescent="0.25">
      <c r="A23231">
        <v>7213</v>
      </c>
      <c r="B23231" s="1">
        <f>DATE(2019,10,1) + TIME(0,0,0)</f>
        <v>43739</v>
      </c>
      <c r="C23231">
        <v>27.081203461000001</v>
      </c>
    </row>
    <row r="23232" spans="1:3" x14ac:dyDescent="0.25">
      <c r="A23232">
        <v>7244</v>
      </c>
      <c r="B23232" s="1">
        <f>DATE(2019,11,1) + TIME(0,0,0)</f>
        <v>43770</v>
      </c>
      <c r="C23232">
        <v>27.092365265000002</v>
      </c>
    </row>
    <row r="23233" spans="1:3" x14ac:dyDescent="0.25">
      <c r="A23233">
        <v>7274</v>
      </c>
      <c r="B23233" s="1">
        <f>DATE(2019,12,1) + TIME(0,0,0)</f>
        <v>43800</v>
      </c>
      <c r="C23233">
        <v>27.103141784999998</v>
      </c>
    </row>
    <row r="23234" spans="1:3" x14ac:dyDescent="0.25">
      <c r="A23234">
        <v>7305</v>
      </c>
      <c r="B23234" s="1">
        <f>DATE(2020,1,1) + TIME(0,0,0)</f>
        <v>43831</v>
      </c>
      <c r="C23234">
        <v>27.114250182999999</v>
      </c>
    </row>
    <row r="23235" spans="1:3" x14ac:dyDescent="0.25">
      <c r="A23235">
        <v>7336</v>
      </c>
      <c r="B23235" s="1">
        <f>DATE(2020,2,1) + TIME(0,0,0)</f>
        <v>43862</v>
      </c>
      <c r="C23235">
        <v>27.125333785999999</v>
      </c>
    </row>
    <row r="23236" spans="1:3" x14ac:dyDescent="0.25">
      <c r="A23236">
        <v>7365</v>
      </c>
      <c r="B23236" s="1">
        <f>DATE(2020,3,1) + TIME(0,0,0)</f>
        <v>43891</v>
      </c>
      <c r="C23236">
        <v>27.135677338000001</v>
      </c>
    </row>
    <row r="23237" spans="1:3" x14ac:dyDescent="0.25">
      <c r="A23237">
        <v>7396</v>
      </c>
      <c r="B23237" s="1">
        <f>DATE(2020,4,1) + TIME(0,0,0)</f>
        <v>43922</v>
      </c>
      <c r="C23237">
        <v>27.146709441999999</v>
      </c>
    </row>
    <row r="23238" spans="1:3" x14ac:dyDescent="0.25">
      <c r="A23238">
        <v>7426</v>
      </c>
      <c r="B23238" s="1">
        <f>DATE(2020,5,1) + TIME(0,0,0)</f>
        <v>43952</v>
      </c>
      <c r="C23238">
        <v>27.157361984000001</v>
      </c>
    </row>
    <row r="23239" spans="1:3" x14ac:dyDescent="0.25">
      <c r="A23239">
        <v>7457</v>
      </c>
      <c r="B23239" s="1">
        <f>DATE(2020,6,1) + TIME(0,0,0)</f>
        <v>43983</v>
      </c>
      <c r="C23239">
        <v>27.168342590000002</v>
      </c>
    </row>
    <row r="23240" spans="1:3" x14ac:dyDescent="0.25">
      <c r="A23240">
        <v>7487</v>
      </c>
      <c r="B23240" s="1">
        <f>DATE(2020,7,1) + TIME(0,0,0)</f>
        <v>44013</v>
      </c>
      <c r="C23240">
        <v>27.178947448999999</v>
      </c>
    </row>
    <row r="23241" spans="1:3" x14ac:dyDescent="0.25">
      <c r="A23241">
        <v>7518</v>
      </c>
      <c r="B23241" s="1">
        <f>DATE(2020,8,1) + TIME(0,0,0)</f>
        <v>44044</v>
      </c>
      <c r="C23241">
        <v>27.189880371000001</v>
      </c>
    </row>
    <row r="23242" spans="1:3" x14ac:dyDescent="0.25">
      <c r="A23242">
        <v>7549</v>
      </c>
      <c r="B23242" s="1">
        <f>DATE(2020,9,1) + TIME(0,0,0)</f>
        <v>44075</v>
      </c>
      <c r="C23242">
        <v>27.200788498000001</v>
      </c>
    </row>
    <row r="23243" spans="1:3" x14ac:dyDescent="0.25">
      <c r="A23243">
        <v>7579</v>
      </c>
      <c r="B23243" s="1">
        <f>DATE(2020,10,1) + TIME(0,0,0)</f>
        <v>44105</v>
      </c>
      <c r="C23243">
        <v>27.211324692000002</v>
      </c>
    </row>
    <row r="23244" spans="1:3" x14ac:dyDescent="0.25">
      <c r="A23244">
        <v>7610</v>
      </c>
      <c r="B23244" s="1">
        <f>DATE(2020,11,1) + TIME(0,0,0)</f>
        <v>44136</v>
      </c>
      <c r="C23244">
        <v>27.22218895</v>
      </c>
    </row>
    <row r="23245" spans="1:3" x14ac:dyDescent="0.25">
      <c r="A23245">
        <v>7640</v>
      </c>
      <c r="B23245" s="1">
        <f>DATE(2020,12,1) + TIME(0,0,0)</f>
        <v>44166</v>
      </c>
      <c r="C23245">
        <v>27.232681274000001</v>
      </c>
    </row>
    <row r="23246" spans="1:3" x14ac:dyDescent="0.25">
      <c r="A23246">
        <v>7671</v>
      </c>
      <c r="B23246" s="1">
        <f>DATE(2021,1,1) + TIME(0,0,0)</f>
        <v>44197</v>
      </c>
      <c r="C23246">
        <v>27.243499755999999</v>
      </c>
    </row>
    <row r="23247" spans="1:3" x14ac:dyDescent="0.25">
      <c r="A23247">
        <v>7702</v>
      </c>
      <c r="B23247" s="1">
        <f>DATE(2021,2,1) + TIME(0,0,0)</f>
        <v>44228</v>
      </c>
      <c r="C23247">
        <v>27.254299163999999</v>
      </c>
    </row>
    <row r="23248" spans="1:3" x14ac:dyDescent="0.25">
      <c r="A23248">
        <v>7730</v>
      </c>
      <c r="B23248" s="1">
        <f>DATE(2021,3,1) + TIME(0,0,0)</f>
        <v>44256</v>
      </c>
      <c r="C23248">
        <v>27.264034271</v>
      </c>
    </row>
    <row r="23249" spans="1:3" x14ac:dyDescent="0.25">
      <c r="A23249">
        <v>7761</v>
      </c>
      <c r="B23249" s="1">
        <f>DATE(2021,4,1) + TIME(0,0,0)</f>
        <v>44287</v>
      </c>
      <c r="C23249">
        <v>27.274789810000001</v>
      </c>
    </row>
    <row r="23250" spans="1:3" x14ac:dyDescent="0.25">
      <c r="A23250">
        <v>7791</v>
      </c>
      <c r="B23250" s="1">
        <f>DATE(2021,5,1) + TIME(0,0,0)</f>
        <v>44317</v>
      </c>
      <c r="C23250">
        <v>27.285177230999999</v>
      </c>
    </row>
    <row r="23251" spans="1:3" x14ac:dyDescent="0.25">
      <c r="A23251">
        <v>7822</v>
      </c>
      <c r="B23251" s="1">
        <f>DATE(2021,6,1) + TIME(0,0,0)</f>
        <v>44348</v>
      </c>
      <c r="C23251">
        <v>27.295890807999999</v>
      </c>
    </row>
    <row r="23252" spans="1:3" x14ac:dyDescent="0.25">
      <c r="A23252">
        <v>7852</v>
      </c>
      <c r="B23252" s="1">
        <f>DATE(2021,7,1) + TIME(0,0,0)</f>
        <v>44378</v>
      </c>
      <c r="C23252">
        <v>27.306238174000001</v>
      </c>
    </row>
    <row r="23253" spans="1:3" x14ac:dyDescent="0.25">
      <c r="A23253">
        <v>7883</v>
      </c>
      <c r="B23253" s="1">
        <f>DATE(2021,8,1) + TIME(0,0,0)</f>
        <v>44409</v>
      </c>
      <c r="C23253">
        <v>27.31690979</v>
      </c>
    </row>
    <row r="23254" spans="1:3" x14ac:dyDescent="0.25">
      <c r="A23254">
        <v>7914</v>
      </c>
      <c r="B23254" s="1">
        <f>DATE(2021,9,1) + TIME(0,0,0)</f>
        <v>44440</v>
      </c>
      <c r="C23254">
        <v>27.327558517</v>
      </c>
    </row>
    <row r="23255" spans="1:3" x14ac:dyDescent="0.25">
      <c r="A23255">
        <v>7944</v>
      </c>
      <c r="B23255" s="1">
        <f>DATE(2021,10,1) + TIME(0,0,0)</f>
        <v>44470</v>
      </c>
      <c r="C23255">
        <v>27.337842941000002</v>
      </c>
    </row>
    <row r="23256" spans="1:3" x14ac:dyDescent="0.25">
      <c r="A23256">
        <v>7975</v>
      </c>
      <c r="B23256" s="1">
        <f>DATE(2021,11,1) + TIME(0,0,0)</f>
        <v>44501</v>
      </c>
      <c r="C23256">
        <v>27.348449707</v>
      </c>
    </row>
    <row r="23257" spans="1:3" x14ac:dyDescent="0.25">
      <c r="A23257">
        <v>8005</v>
      </c>
      <c r="B23257" s="1">
        <f>DATE(2021,12,1) + TIME(0,0,0)</f>
        <v>44531</v>
      </c>
      <c r="C23257">
        <v>27.358694076999999</v>
      </c>
    </row>
    <row r="23258" spans="1:3" x14ac:dyDescent="0.25">
      <c r="A23258">
        <v>8036</v>
      </c>
      <c r="B23258" s="1">
        <f>DATE(2022,1,1) + TIME(0,0,0)</f>
        <v>44562</v>
      </c>
      <c r="C23258">
        <v>27.369258881</v>
      </c>
    </row>
    <row r="23259" spans="1:3" x14ac:dyDescent="0.25">
      <c r="A23259">
        <v>8067</v>
      </c>
      <c r="B23259" s="1">
        <f>DATE(2022,2,1) + TIME(0,0,0)</f>
        <v>44593</v>
      </c>
      <c r="C23259">
        <v>27.379802703999999</v>
      </c>
    </row>
    <row r="23260" spans="1:3" x14ac:dyDescent="0.25">
      <c r="A23260">
        <v>8095</v>
      </c>
      <c r="B23260" s="1">
        <f>DATE(2022,3,1) + TIME(0,0,0)</f>
        <v>44621</v>
      </c>
      <c r="C23260">
        <v>27.389307022000001</v>
      </c>
    </row>
    <row r="23261" spans="1:3" x14ac:dyDescent="0.25">
      <c r="A23261">
        <v>8126</v>
      </c>
      <c r="B23261" s="1">
        <f>DATE(2022,4,1) + TIME(0,0,0)</f>
        <v>44652</v>
      </c>
      <c r="C23261">
        <v>27.399806976000001</v>
      </c>
    </row>
    <row r="23262" spans="1:3" x14ac:dyDescent="0.25">
      <c r="A23262">
        <v>8156</v>
      </c>
      <c r="B23262" s="1">
        <f>DATE(2022,5,1) + TIME(0,0,0)</f>
        <v>44682</v>
      </c>
      <c r="C23262">
        <v>27.409950255999998</v>
      </c>
    </row>
    <row r="23263" spans="1:3" x14ac:dyDescent="0.25">
      <c r="A23263">
        <v>8187</v>
      </c>
      <c r="B23263" s="1">
        <f>DATE(2022,6,1) + TIME(0,0,0)</f>
        <v>44713</v>
      </c>
      <c r="C23263">
        <v>27.420408249000001</v>
      </c>
    </row>
    <row r="23264" spans="1:3" x14ac:dyDescent="0.25">
      <c r="A23264">
        <v>8217</v>
      </c>
      <c r="B23264" s="1">
        <f>DATE(2022,7,1) + TIME(0,0,0)</f>
        <v>44743</v>
      </c>
      <c r="C23264">
        <v>27.430509567000001</v>
      </c>
    </row>
    <row r="23265" spans="1:3" x14ac:dyDescent="0.25">
      <c r="A23265">
        <v>8248</v>
      </c>
      <c r="B23265" s="1">
        <f>DATE(2022,8,1) + TIME(0,0,0)</f>
        <v>44774</v>
      </c>
      <c r="C23265">
        <v>27.440925598</v>
      </c>
    </row>
    <row r="23266" spans="1:3" x14ac:dyDescent="0.25">
      <c r="A23266">
        <v>8279</v>
      </c>
      <c r="B23266" s="1">
        <f>DATE(2022,9,1) + TIME(0,0,0)</f>
        <v>44805</v>
      </c>
      <c r="C23266">
        <v>27.451320647999999</v>
      </c>
    </row>
    <row r="23267" spans="1:3" x14ac:dyDescent="0.25">
      <c r="A23267">
        <v>8309</v>
      </c>
      <c r="B23267" s="1">
        <f>DATE(2022,10,1) + TIME(0,0,0)</f>
        <v>44835</v>
      </c>
      <c r="C23267">
        <v>27.461359024</v>
      </c>
    </row>
    <row r="23268" spans="1:3" x14ac:dyDescent="0.25">
      <c r="A23268">
        <v>8340</v>
      </c>
      <c r="B23268" s="1">
        <f>DATE(2022,11,1) + TIME(0,0,0)</f>
        <v>44866</v>
      </c>
      <c r="C23268">
        <v>27.471710205000001</v>
      </c>
    </row>
    <row r="23269" spans="1:3" x14ac:dyDescent="0.25">
      <c r="A23269">
        <v>8370</v>
      </c>
      <c r="B23269" s="1">
        <f>DATE(2022,12,1) + TIME(0,0,0)</f>
        <v>44896</v>
      </c>
      <c r="C23269">
        <v>27.481708526999999</v>
      </c>
    </row>
    <row r="23270" spans="1:3" x14ac:dyDescent="0.25">
      <c r="A23270">
        <v>8401</v>
      </c>
      <c r="B23270" s="1">
        <f>DATE(2023,1,1) + TIME(0,0,0)</f>
        <v>44927</v>
      </c>
      <c r="C23270">
        <v>27.492017745999998</v>
      </c>
    </row>
    <row r="23271" spans="1:3" x14ac:dyDescent="0.25">
      <c r="A23271">
        <v>8432</v>
      </c>
      <c r="B23271" s="1">
        <f>DATE(2023,2,1) + TIME(0,0,0)</f>
        <v>44958</v>
      </c>
      <c r="C23271">
        <v>27.502304077000002</v>
      </c>
    </row>
    <row r="23272" spans="1:3" x14ac:dyDescent="0.25">
      <c r="A23272">
        <v>8460</v>
      </c>
      <c r="B23272" s="1">
        <f>DATE(2023,3,1) + TIME(0,0,0)</f>
        <v>44986</v>
      </c>
      <c r="C23272">
        <v>27.511577605999999</v>
      </c>
    </row>
    <row r="23273" spans="1:3" x14ac:dyDescent="0.25">
      <c r="A23273">
        <v>8491</v>
      </c>
      <c r="B23273" s="1">
        <f>DATE(2023,4,1) + TIME(0,0,0)</f>
        <v>45017</v>
      </c>
      <c r="C23273">
        <v>27.521823883</v>
      </c>
    </row>
    <row r="23274" spans="1:3" x14ac:dyDescent="0.25">
      <c r="A23274">
        <v>8521</v>
      </c>
      <c r="B23274" s="1">
        <f>DATE(2023,5,1) + TIME(0,0,0)</f>
        <v>45047</v>
      </c>
      <c r="C23274">
        <v>27.5317173</v>
      </c>
    </row>
    <row r="23275" spans="1:3" x14ac:dyDescent="0.25">
      <c r="A23275">
        <v>8552</v>
      </c>
      <c r="B23275" s="1">
        <f>DATE(2023,6,1) + TIME(0,0,0)</f>
        <v>45078</v>
      </c>
      <c r="C23275">
        <v>27.541921616</v>
      </c>
    </row>
    <row r="23276" spans="1:3" x14ac:dyDescent="0.25">
      <c r="A23276">
        <v>8582</v>
      </c>
      <c r="B23276" s="1">
        <f>DATE(2023,7,1) + TIME(0,0,0)</f>
        <v>45108</v>
      </c>
      <c r="C23276">
        <v>27.551774979000001</v>
      </c>
    </row>
    <row r="23277" spans="1:3" x14ac:dyDescent="0.25">
      <c r="A23277">
        <v>8613</v>
      </c>
      <c r="B23277" s="1">
        <f>DATE(2023,8,1) + TIME(0,0,0)</f>
        <v>45139</v>
      </c>
      <c r="C23277">
        <v>27.561935425000001</v>
      </c>
    </row>
    <row r="23278" spans="1:3" x14ac:dyDescent="0.25">
      <c r="A23278">
        <v>8644</v>
      </c>
      <c r="B23278" s="1">
        <f>DATE(2023,9,1) + TIME(0,0,0)</f>
        <v>45170</v>
      </c>
      <c r="C23278">
        <v>27.572072983000002</v>
      </c>
    </row>
    <row r="23279" spans="1:3" x14ac:dyDescent="0.25">
      <c r="A23279">
        <v>8674</v>
      </c>
      <c r="B23279" s="1">
        <f>DATE(2023,10,1) + TIME(0,0,0)</f>
        <v>45200</v>
      </c>
      <c r="C23279">
        <v>27.581865311000001</v>
      </c>
    </row>
    <row r="23280" spans="1:3" x14ac:dyDescent="0.25">
      <c r="A23280">
        <v>8705</v>
      </c>
      <c r="B23280" s="1">
        <f>DATE(2023,11,1) + TIME(0,0,0)</f>
        <v>45231</v>
      </c>
      <c r="C23280">
        <v>27.591960907000001</v>
      </c>
    </row>
    <row r="23281" spans="1:3" x14ac:dyDescent="0.25">
      <c r="A23281">
        <v>8735</v>
      </c>
      <c r="B23281" s="1">
        <f>DATE(2023,12,1) + TIME(0,0,0)</f>
        <v>45261</v>
      </c>
      <c r="C23281">
        <v>27.601711272999999</v>
      </c>
    </row>
    <row r="23282" spans="1:3" x14ac:dyDescent="0.25">
      <c r="A23282">
        <v>8766</v>
      </c>
      <c r="B23282" s="1">
        <f>DATE(2024,1,1) + TIME(0,0,0)</f>
        <v>45292</v>
      </c>
      <c r="C23282">
        <v>27.611766814999999</v>
      </c>
    </row>
    <row r="23283" spans="1:3" x14ac:dyDescent="0.25">
      <c r="A23283">
        <v>8797</v>
      </c>
      <c r="B23283" s="1">
        <f>DATE(2024,2,1) + TIME(0,0,0)</f>
        <v>45323</v>
      </c>
      <c r="C23283">
        <v>27.621799468999999</v>
      </c>
    </row>
    <row r="23284" spans="1:3" x14ac:dyDescent="0.25">
      <c r="A23284">
        <v>8826</v>
      </c>
      <c r="B23284" s="1">
        <f>DATE(2024,3,1) + TIME(0,0,0)</f>
        <v>45352</v>
      </c>
      <c r="C23284">
        <v>27.631164551000001</v>
      </c>
    </row>
    <row r="23285" spans="1:3" x14ac:dyDescent="0.25">
      <c r="A23285">
        <v>8857</v>
      </c>
      <c r="B23285" s="1">
        <f>DATE(2024,4,1) + TIME(0,0,0)</f>
        <v>45383</v>
      </c>
      <c r="C23285">
        <v>27.641155243</v>
      </c>
    </row>
    <row r="23286" spans="1:3" x14ac:dyDescent="0.25">
      <c r="A23286">
        <v>8887</v>
      </c>
      <c r="B23286" s="1">
        <f>DATE(2024,5,1) + TIME(0,0,0)</f>
        <v>45413</v>
      </c>
      <c r="C23286">
        <v>27.650804520000001</v>
      </c>
    </row>
    <row r="23287" spans="1:3" x14ac:dyDescent="0.25">
      <c r="A23287">
        <v>8918</v>
      </c>
      <c r="B23287" s="1">
        <f>DATE(2024,6,1) + TIME(0,0,0)</f>
        <v>45444</v>
      </c>
      <c r="C23287">
        <v>27.660755157000001</v>
      </c>
    </row>
    <row r="23288" spans="1:3" x14ac:dyDescent="0.25">
      <c r="A23288">
        <v>8948</v>
      </c>
      <c r="B23288" s="1">
        <f>DATE(2024,7,1) + TIME(0,0,0)</f>
        <v>45474</v>
      </c>
      <c r="C23288">
        <v>27.670362473000001</v>
      </c>
    </row>
    <row r="23289" spans="1:3" x14ac:dyDescent="0.25">
      <c r="A23289">
        <v>8979</v>
      </c>
      <c r="B23289" s="1">
        <f>DATE(2024,8,1) + TIME(0,0,0)</f>
        <v>45505</v>
      </c>
      <c r="C23289">
        <v>27.680269241000001</v>
      </c>
    </row>
    <row r="23290" spans="1:3" x14ac:dyDescent="0.25">
      <c r="A23290">
        <v>9010</v>
      </c>
      <c r="B23290" s="1">
        <f>DATE(2024,9,1) + TIME(0,0,0)</f>
        <v>45536</v>
      </c>
      <c r="C23290">
        <v>27.690156937000001</v>
      </c>
    </row>
    <row r="23291" spans="1:3" x14ac:dyDescent="0.25">
      <c r="A23291">
        <v>9040</v>
      </c>
      <c r="B23291" s="1">
        <f>DATE(2024,10,1) + TIME(0,0,0)</f>
        <v>45566</v>
      </c>
      <c r="C23291">
        <v>27.699705124000001</v>
      </c>
    </row>
    <row r="23292" spans="1:3" x14ac:dyDescent="0.25">
      <c r="A23292">
        <v>9071</v>
      </c>
      <c r="B23292" s="1">
        <f>DATE(2024,11,1) + TIME(0,0,0)</f>
        <v>45597</v>
      </c>
      <c r="C23292">
        <v>27.709548949999999</v>
      </c>
    </row>
    <row r="23293" spans="1:3" x14ac:dyDescent="0.25">
      <c r="A23293">
        <v>9101</v>
      </c>
      <c r="B23293" s="1">
        <f>DATE(2024,12,1) + TIME(0,0,0)</f>
        <v>45627</v>
      </c>
      <c r="C23293">
        <v>27.719057082999999</v>
      </c>
    </row>
    <row r="23294" spans="1:3" x14ac:dyDescent="0.25">
      <c r="A23294">
        <v>9132</v>
      </c>
      <c r="B23294" s="1">
        <f>DATE(2025,1,1) + TIME(0,0,0)</f>
        <v>45658</v>
      </c>
      <c r="C23294">
        <v>27.728860855000001</v>
      </c>
    </row>
    <row r="23295" spans="1:3" x14ac:dyDescent="0.25">
      <c r="A23295">
        <v>9163</v>
      </c>
      <c r="B23295" s="1">
        <f>DATE(2025,2,1) + TIME(0,0,0)</f>
        <v>45689</v>
      </c>
      <c r="C23295">
        <v>27.738643646</v>
      </c>
    </row>
    <row r="23296" spans="1:3" x14ac:dyDescent="0.25">
      <c r="A23296">
        <v>9191</v>
      </c>
      <c r="B23296" s="1">
        <f>DATE(2025,3,1) + TIME(0,0,0)</f>
        <v>45717</v>
      </c>
      <c r="C23296">
        <v>27.747461318999999</v>
      </c>
    </row>
    <row r="23297" spans="1:3" x14ac:dyDescent="0.25">
      <c r="A23297">
        <v>9222</v>
      </c>
      <c r="B23297" s="1">
        <f>DATE(2025,4,1) + TIME(0,0,0)</f>
        <v>45748</v>
      </c>
      <c r="C23297">
        <v>27.757204055999999</v>
      </c>
    </row>
    <row r="23298" spans="1:3" x14ac:dyDescent="0.25">
      <c r="A23298">
        <v>9252</v>
      </c>
      <c r="B23298" s="1">
        <f>DATE(2025,5,1) + TIME(0,0,0)</f>
        <v>45778</v>
      </c>
      <c r="C23298">
        <v>27.766613007</v>
      </c>
    </row>
    <row r="23299" spans="1:3" x14ac:dyDescent="0.25">
      <c r="A23299">
        <v>9283</v>
      </c>
      <c r="B23299" s="1">
        <f>DATE(2025,6,1) + TIME(0,0,0)</f>
        <v>45809</v>
      </c>
      <c r="C23299">
        <v>27.776315689</v>
      </c>
    </row>
    <row r="23300" spans="1:3" x14ac:dyDescent="0.25">
      <c r="A23300">
        <v>9313</v>
      </c>
      <c r="B23300" s="1">
        <f>DATE(2025,7,1) + TIME(0,0,0)</f>
        <v>45839</v>
      </c>
      <c r="C23300">
        <v>27.785684585999999</v>
      </c>
    </row>
    <row r="23301" spans="1:3" x14ac:dyDescent="0.25">
      <c r="A23301">
        <v>9344</v>
      </c>
      <c r="B23301" s="1">
        <f>DATE(2025,8,1) + TIME(0,0,0)</f>
        <v>45870</v>
      </c>
      <c r="C23301">
        <v>27.795345306000002</v>
      </c>
    </row>
    <row r="23302" spans="1:3" x14ac:dyDescent="0.25">
      <c r="A23302">
        <v>9375</v>
      </c>
      <c r="B23302" s="1">
        <f>DATE(2025,9,1) + TIME(0,0,0)</f>
        <v>45901</v>
      </c>
      <c r="C23302">
        <v>27.804986954</v>
      </c>
    </row>
    <row r="23303" spans="1:3" x14ac:dyDescent="0.25">
      <c r="A23303">
        <v>9405</v>
      </c>
      <c r="B23303" s="1">
        <f>DATE(2025,10,1) + TIME(0,0,0)</f>
        <v>45931</v>
      </c>
      <c r="C23303">
        <v>27.814296722000002</v>
      </c>
    </row>
    <row r="23304" spans="1:3" x14ac:dyDescent="0.25">
      <c r="A23304">
        <v>9436</v>
      </c>
      <c r="B23304" s="1">
        <f>DATE(2025,11,1) + TIME(0,0,0)</f>
        <v>45962</v>
      </c>
      <c r="C23304">
        <v>27.823896408</v>
      </c>
    </row>
    <row r="23305" spans="1:3" x14ac:dyDescent="0.25">
      <c r="A23305">
        <v>9466</v>
      </c>
      <c r="B23305" s="1">
        <f>DATE(2025,12,1) + TIME(0,0,0)</f>
        <v>45992</v>
      </c>
      <c r="C23305">
        <v>27.83316803</v>
      </c>
    </row>
    <row r="23306" spans="1:3" x14ac:dyDescent="0.25">
      <c r="A23306">
        <v>9497</v>
      </c>
      <c r="B23306" s="1">
        <f>DATE(2026,1,1) + TIME(0,0,0)</f>
        <v>46023</v>
      </c>
      <c r="C23306">
        <v>27.842727661000001</v>
      </c>
    </row>
    <row r="23307" spans="1:3" x14ac:dyDescent="0.25">
      <c r="A23307">
        <v>9528</v>
      </c>
      <c r="B23307" s="1">
        <f>DATE(2026,2,1) + TIME(0,0,0)</f>
        <v>46054</v>
      </c>
      <c r="C23307">
        <v>27.852270126000001</v>
      </c>
    </row>
    <row r="23308" spans="1:3" x14ac:dyDescent="0.25">
      <c r="A23308">
        <v>9556</v>
      </c>
      <c r="B23308" s="1">
        <f>DATE(2026,3,1) + TIME(0,0,0)</f>
        <v>46082</v>
      </c>
      <c r="C23308">
        <v>27.860872269000001</v>
      </c>
    </row>
    <row r="23309" spans="1:3" x14ac:dyDescent="0.25">
      <c r="A23309">
        <v>9587</v>
      </c>
      <c r="B23309" s="1">
        <f>DATE(2026,4,1) + TIME(0,0,0)</f>
        <v>46113</v>
      </c>
      <c r="C23309">
        <v>27.870376586999999</v>
      </c>
    </row>
    <row r="23310" spans="1:3" x14ac:dyDescent="0.25">
      <c r="A23310">
        <v>9617</v>
      </c>
      <c r="B23310" s="1">
        <f>DATE(2026,5,1) + TIME(0,0,0)</f>
        <v>46143</v>
      </c>
      <c r="C23310">
        <v>27.879558563</v>
      </c>
    </row>
    <row r="23311" spans="1:3" x14ac:dyDescent="0.25">
      <c r="A23311">
        <v>9648</v>
      </c>
      <c r="B23311" s="1">
        <f>DATE(2026,6,1) + TIME(0,0,0)</f>
        <v>46174</v>
      </c>
      <c r="C23311">
        <v>27.889026642000001</v>
      </c>
    </row>
    <row r="23312" spans="1:3" x14ac:dyDescent="0.25">
      <c r="A23312">
        <v>9678</v>
      </c>
      <c r="B23312" s="1">
        <f>DATE(2026,7,1) + TIME(0,0,0)</f>
        <v>46204</v>
      </c>
      <c r="C23312">
        <v>27.898172378999998</v>
      </c>
    </row>
    <row r="23313" spans="1:3" x14ac:dyDescent="0.25">
      <c r="A23313">
        <v>9709</v>
      </c>
      <c r="B23313" s="1">
        <f>DATE(2026,8,1) + TIME(0,0,0)</f>
        <v>46235</v>
      </c>
      <c r="C23313">
        <v>27.907606125000001</v>
      </c>
    </row>
    <row r="23314" spans="1:3" x14ac:dyDescent="0.25">
      <c r="A23314">
        <v>9740</v>
      </c>
      <c r="B23314" s="1">
        <f>DATE(2026,9,1) + TIME(0,0,0)</f>
        <v>46266</v>
      </c>
      <c r="C23314">
        <v>27.917020797999999</v>
      </c>
    </row>
    <row r="23315" spans="1:3" x14ac:dyDescent="0.25">
      <c r="A23315">
        <v>9770</v>
      </c>
      <c r="B23315" s="1">
        <f>DATE(2026,10,1) + TIME(0,0,0)</f>
        <v>46296</v>
      </c>
      <c r="C23315">
        <v>27.926113129000001</v>
      </c>
    </row>
    <row r="23316" spans="1:3" x14ac:dyDescent="0.25">
      <c r="A23316">
        <v>9801</v>
      </c>
      <c r="B23316" s="1">
        <f>DATE(2026,11,1) + TIME(0,0,0)</f>
        <v>46327</v>
      </c>
      <c r="C23316">
        <v>27.935493469000001</v>
      </c>
    </row>
    <row r="23317" spans="1:3" x14ac:dyDescent="0.25">
      <c r="A23317">
        <v>9831</v>
      </c>
      <c r="B23317" s="1">
        <f>DATE(2026,12,1) + TIME(0,0,0)</f>
        <v>46357</v>
      </c>
      <c r="C23317">
        <v>27.944553375000002</v>
      </c>
    </row>
    <row r="23318" spans="1:3" x14ac:dyDescent="0.25">
      <c r="A23318">
        <v>9862</v>
      </c>
      <c r="B23318" s="1">
        <f>DATE(2027,1,1) + TIME(0,0,0)</f>
        <v>46388</v>
      </c>
      <c r="C23318">
        <v>27.953895569</v>
      </c>
    </row>
    <row r="23319" spans="1:3" x14ac:dyDescent="0.25">
      <c r="A23319">
        <v>9893</v>
      </c>
      <c r="B23319" s="1">
        <f>DATE(2027,2,1) + TIME(0,0,0)</f>
        <v>46419</v>
      </c>
      <c r="C23319">
        <v>27.963222504000001</v>
      </c>
    </row>
    <row r="23320" spans="1:3" x14ac:dyDescent="0.25">
      <c r="A23320">
        <v>9921</v>
      </c>
      <c r="B23320" s="1">
        <f>DATE(2027,3,1) + TIME(0,0,0)</f>
        <v>46447</v>
      </c>
      <c r="C23320">
        <v>27.971630095999998</v>
      </c>
    </row>
    <row r="23321" spans="1:3" x14ac:dyDescent="0.25">
      <c r="A23321">
        <v>9952</v>
      </c>
      <c r="B23321" s="1">
        <f>DATE(2027,4,1) + TIME(0,0,0)</f>
        <v>46478</v>
      </c>
      <c r="C23321">
        <v>27.980920791999999</v>
      </c>
    </row>
    <row r="23322" spans="1:3" x14ac:dyDescent="0.25">
      <c r="A23322">
        <v>9982</v>
      </c>
      <c r="B23322" s="1">
        <f>DATE(2027,5,1) + TIME(0,0,0)</f>
        <v>46508</v>
      </c>
      <c r="C23322">
        <v>27.989894867</v>
      </c>
    </row>
    <row r="23323" spans="1:3" x14ac:dyDescent="0.25">
      <c r="A23323">
        <v>10013</v>
      </c>
      <c r="B23323" s="1">
        <f>DATE(2027,6,1) + TIME(0,0,0)</f>
        <v>46539</v>
      </c>
      <c r="C23323">
        <v>27.999151229999999</v>
      </c>
    </row>
    <row r="23324" spans="1:3" x14ac:dyDescent="0.25">
      <c r="A23324">
        <v>10043</v>
      </c>
      <c r="B23324" s="1">
        <f>DATE(2027,7,1) + TIME(0,0,0)</f>
        <v>46569</v>
      </c>
      <c r="C23324">
        <v>28.008090973000002</v>
      </c>
    </row>
    <row r="23325" spans="1:3" x14ac:dyDescent="0.25">
      <c r="A23325">
        <v>10074</v>
      </c>
      <c r="B23325" s="1">
        <f>DATE(2027,8,1) + TIME(0,0,0)</f>
        <v>46600</v>
      </c>
      <c r="C23325">
        <v>28.017311096</v>
      </c>
    </row>
    <row r="23326" spans="1:3" x14ac:dyDescent="0.25">
      <c r="A23326">
        <v>10105</v>
      </c>
      <c r="B23326" s="1">
        <f>DATE(2027,9,1) + TIME(0,0,0)</f>
        <v>46631</v>
      </c>
      <c r="C23326">
        <v>28.026512146000002</v>
      </c>
    </row>
    <row r="23327" spans="1:3" x14ac:dyDescent="0.25">
      <c r="A23327">
        <v>10135</v>
      </c>
      <c r="B23327" s="1">
        <f>DATE(2027,10,1) + TIME(0,0,0)</f>
        <v>46661</v>
      </c>
      <c r="C23327">
        <v>28.035400391</v>
      </c>
    </row>
    <row r="23328" spans="1:3" x14ac:dyDescent="0.25">
      <c r="A23328">
        <v>10166</v>
      </c>
      <c r="B23328" s="1">
        <f>DATE(2027,11,1) + TIME(0,0,0)</f>
        <v>46692</v>
      </c>
      <c r="C23328">
        <v>28.044567107999999</v>
      </c>
    </row>
    <row r="23329" spans="1:3" x14ac:dyDescent="0.25">
      <c r="A23329">
        <v>10196</v>
      </c>
      <c r="B23329" s="1">
        <f>DATE(2027,12,1) + TIME(0,0,0)</f>
        <v>46722</v>
      </c>
      <c r="C23329">
        <v>28.053419113</v>
      </c>
    </row>
    <row r="23330" spans="1:3" x14ac:dyDescent="0.25">
      <c r="A23330">
        <v>10227</v>
      </c>
      <c r="B23330" s="1">
        <f>DATE(2028,1,1) + TIME(0,0,0)</f>
        <v>46753</v>
      </c>
      <c r="C23330">
        <v>28.062549591</v>
      </c>
    </row>
    <row r="23331" spans="1:3" x14ac:dyDescent="0.25">
      <c r="A23331">
        <v>10258</v>
      </c>
      <c r="B23331" s="1">
        <f>DATE(2028,2,1) + TIME(0,0,0)</f>
        <v>46784</v>
      </c>
      <c r="C23331">
        <v>28.071662903</v>
      </c>
    </row>
    <row r="23332" spans="1:3" x14ac:dyDescent="0.25">
      <c r="A23332">
        <v>10287</v>
      </c>
      <c r="B23332" s="1">
        <f>DATE(2028,3,1) + TIME(0,0,0)</f>
        <v>46813</v>
      </c>
      <c r="C23332">
        <v>28.080169678000001</v>
      </c>
    </row>
    <row r="23333" spans="1:3" x14ac:dyDescent="0.25">
      <c r="A23333">
        <v>10318</v>
      </c>
      <c r="B23333" s="1">
        <f>DATE(2028,4,1) + TIME(0,0,0)</f>
        <v>46844</v>
      </c>
      <c r="C23333">
        <v>28.089246750000001</v>
      </c>
    </row>
    <row r="23334" spans="1:3" x14ac:dyDescent="0.25">
      <c r="A23334">
        <v>10348</v>
      </c>
      <c r="B23334" s="1">
        <f>DATE(2028,5,1) + TIME(0,0,0)</f>
        <v>46874</v>
      </c>
      <c r="C23334">
        <v>28.098012923999999</v>
      </c>
    </row>
    <row r="23335" spans="1:3" x14ac:dyDescent="0.25">
      <c r="A23335">
        <v>10379</v>
      </c>
      <c r="B23335" s="1">
        <f>DATE(2028,6,1) + TIME(0,0,0)</f>
        <v>46905</v>
      </c>
      <c r="C23335">
        <v>28.107055664000001</v>
      </c>
    </row>
    <row r="23336" spans="1:3" x14ac:dyDescent="0.25">
      <c r="A23336">
        <v>10409</v>
      </c>
      <c r="B23336" s="1">
        <f>DATE(2028,7,1) + TIME(0,0,0)</f>
        <v>46935</v>
      </c>
      <c r="C23336">
        <v>28.115787506</v>
      </c>
    </row>
    <row r="23337" spans="1:3" x14ac:dyDescent="0.25">
      <c r="A23337">
        <v>10440</v>
      </c>
      <c r="B23337" s="1">
        <f>DATE(2028,8,1) + TIME(0,0,0)</f>
        <v>46966</v>
      </c>
      <c r="C23337">
        <v>28.124792099</v>
      </c>
    </row>
    <row r="23338" spans="1:3" x14ac:dyDescent="0.25">
      <c r="A23338">
        <v>10471</v>
      </c>
      <c r="B23338" s="1">
        <f>DATE(2028,9,1) + TIME(0,0,0)</f>
        <v>46997</v>
      </c>
      <c r="C23338">
        <v>28.133779526000001</v>
      </c>
    </row>
    <row r="23339" spans="1:3" x14ac:dyDescent="0.25">
      <c r="A23339">
        <v>10501</v>
      </c>
      <c r="B23339" s="1">
        <f>DATE(2028,10,1) + TIME(0,0,0)</f>
        <v>47027</v>
      </c>
      <c r="C23339">
        <v>28.142457962000002</v>
      </c>
    </row>
    <row r="23340" spans="1:3" x14ac:dyDescent="0.25">
      <c r="A23340">
        <v>10532</v>
      </c>
      <c r="B23340" s="1">
        <f>DATE(2028,11,1) + TIME(0,0,0)</f>
        <v>47058</v>
      </c>
      <c r="C23340">
        <v>28.151409148999999</v>
      </c>
    </row>
    <row r="23341" spans="1:3" x14ac:dyDescent="0.25">
      <c r="A23341">
        <v>10562</v>
      </c>
      <c r="B23341" s="1">
        <f>DATE(2028,12,1) + TIME(0,0,0)</f>
        <v>47088</v>
      </c>
      <c r="C23341">
        <v>28.160055160999999</v>
      </c>
    </row>
    <row r="23342" spans="1:3" x14ac:dyDescent="0.25">
      <c r="A23342">
        <v>10593</v>
      </c>
      <c r="B23342" s="1">
        <f>DATE(2029,1,1) + TIME(0,0,0)</f>
        <v>47119</v>
      </c>
      <c r="C23342">
        <v>28.168970108</v>
      </c>
    </row>
    <row r="23343" spans="1:3" x14ac:dyDescent="0.25">
      <c r="A23343">
        <v>10624</v>
      </c>
      <c r="B23343" s="1">
        <f>DATE(2029,2,1) + TIME(0,0,0)</f>
        <v>47150</v>
      </c>
      <c r="C23343">
        <v>28.177865982</v>
      </c>
    </row>
    <row r="23344" spans="1:3" x14ac:dyDescent="0.25">
      <c r="A23344">
        <v>10652</v>
      </c>
      <c r="B23344" s="1">
        <f>DATE(2029,3,1) + TIME(0,0,0)</f>
        <v>47178</v>
      </c>
      <c r="C23344">
        <v>28.185886383</v>
      </c>
    </row>
    <row r="23345" spans="1:3" x14ac:dyDescent="0.25">
      <c r="A23345">
        <v>10683</v>
      </c>
      <c r="B23345" s="1">
        <f>DATE(2029,4,1) + TIME(0,0,0)</f>
        <v>47209</v>
      </c>
      <c r="C23345">
        <v>28.194747925000001</v>
      </c>
    </row>
    <row r="23346" spans="1:3" x14ac:dyDescent="0.25">
      <c r="A23346">
        <v>10713</v>
      </c>
      <c r="B23346" s="1">
        <f>DATE(2029,5,1) + TIME(0,0,0)</f>
        <v>47239</v>
      </c>
      <c r="C23346">
        <v>28.203308105000001</v>
      </c>
    </row>
    <row r="23347" spans="1:3" x14ac:dyDescent="0.25">
      <c r="A23347">
        <v>10744</v>
      </c>
      <c r="B23347" s="1">
        <f>DATE(2029,6,1) + TIME(0,0,0)</f>
        <v>47270</v>
      </c>
      <c r="C23347">
        <v>28.212133408</v>
      </c>
    </row>
    <row r="23348" spans="1:3" x14ac:dyDescent="0.25">
      <c r="A23348">
        <v>10774</v>
      </c>
      <c r="B23348" s="1">
        <f>DATE(2029,7,1) + TIME(0,0,0)</f>
        <v>47300</v>
      </c>
      <c r="C23348">
        <v>28.220659256000001</v>
      </c>
    </row>
    <row r="23349" spans="1:3" x14ac:dyDescent="0.25">
      <c r="A23349">
        <v>10805</v>
      </c>
      <c r="B23349" s="1">
        <f>DATE(2029,8,1) + TIME(0,0,0)</f>
        <v>47331</v>
      </c>
      <c r="C23349">
        <v>28.229450226000001</v>
      </c>
    </row>
    <row r="23350" spans="1:3" x14ac:dyDescent="0.25">
      <c r="A23350">
        <v>10836</v>
      </c>
      <c r="B23350" s="1">
        <f>DATE(2029,9,1) + TIME(0,0,0)</f>
        <v>47362</v>
      </c>
      <c r="C23350">
        <v>28.238222122</v>
      </c>
    </row>
    <row r="23351" spans="1:3" x14ac:dyDescent="0.25">
      <c r="A23351">
        <v>10866</v>
      </c>
      <c r="B23351" s="1">
        <f>DATE(2029,10,1) + TIME(0,0,0)</f>
        <v>47392</v>
      </c>
      <c r="C23351">
        <v>28.246694564999999</v>
      </c>
    </row>
    <row r="23352" spans="1:3" x14ac:dyDescent="0.25">
      <c r="A23352">
        <v>10897</v>
      </c>
      <c r="B23352" s="1">
        <f>DATE(2029,11,1) + TIME(0,0,0)</f>
        <v>47423</v>
      </c>
      <c r="C23352">
        <v>28.255432128999999</v>
      </c>
    </row>
    <row r="23353" spans="1:3" x14ac:dyDescent="0.25">
      <c r="A23353">
        <v>10927</v>
      </c>
      <c r="B23353" s="1">
        <f>DATE(2029,12,1) + TIME(0,0,0)</f>
        <v>47453</v>
      </c>
      <c r="C23353">
        <v>28.263870238999999</v>
      </c>
    </row>
    <row r="23354" spans="1:3" x14ac:dyDescent="0.25">
      <c r="A23354">
        <v>10958</v>
      </c>
      <c r="B23354" s="1">
        <f>DATE(2030,1,1) + TIME(0,0,0)</f>
        <v>47484</v>
      </c>
      <c r="C23354">
        <v>28.272571564</v>
      </c>
    </row>
    <row r="23355" spans="1:3" x14ac:dyDescent="0.25">
      <c r="A23355">
        <v>10989</v>
      </c>
      <c r="B23355" s="1">
        <f>DATE(2030,2,1) + TIME(0,0,0)</f>
        <v>47515</v>
      </c>
      <c r="C23355">
        <v>28.281253814999999</v>
      </c>
    </row>
    <row r="23356" spans="1:3" x14ac:dyDescent="0.25">
      <c r="A23356">
        <v>11017</v>
      </c>
      <c r="B23356" s="1">
        <f>DATE(2030,3,1) + TIME(0,0,0)</f>
        <v>47543</v>
      </c>
      <c r="C23356">
        <v>28.289081573000001</v>
      </c>
    </row>
    <row r="23357" spans="1:3" x14ac:dyDescent="0.25">
      <c r="A23357">
        <v>11048</v>
      </c>
      <c r="B23357" s="1">
        <f>DATE(2030,4,1) + TIME(0,0,0)</f>
        <v>47574</v>
      </c>
      <c r="C23357">
        <v>28.2977314</v>
      </c>
    </row>
    <row r="23358" spans="1:3" x14ac:dyDescent="0.25">
      <c r="A23358">
        <v>11078</v>
      </c>
      <c r="B23358" s="1">
        <f>DATE(2030,5,1) + TIME(0,0,0)</f>
        <v>47604</v>
      </c>
      <c r="C23358">
        <v>28.306083679</v>
      </c>
    </row>
    <row r="23359" spans="1:3" x14ac:dyDescent="0.25">
      <c r="A23359">
        <v>11109</v>
      </c>
      <c r="B23359" s="1">
        <f>DATE(2030,6,1) + TIME(0,0,0)</f>
        <v>47635</v>
      </c>
      <c r="C23359">
        <v>28.314697266</v>
      </c>
    </row>
    <row r="23360" spans="1:3" x14ac:dyDescent="0.25">
      <c r="A23360">
        <v>11139</v>
      </c>
      <c r="B23360" s="1">
        <f>DATE(2030,7,1) + TIME(0,0,0)</f>
        <v>47665</v>
      </c>
      <c r="C23360">
        <v>28.323017119999999</v>
      </c>
    </row>
    <row r="23361" spans="1:3" x14ac:dyDescent="0.25">
      <c r="A23361">
        <v>11170</v>
      </c>
      <c r="B23361" s="1">
        <f>DATE(2030,8,1) + TIME(0,0,0)</f>
        <v>47696</v>
      </c>
      <c r="C23361">
        <v>28.331596375</v>
      </c>
    </row>
    <row r="23362" spans="1:3" x14ac:dyDescent="0.25">
      <c r="A23362">
        <v>11201</v>
      </c>
      <c r="B23362" s="1">
        <f>DATE(2030,9,1) + TIME(0,0,0)</f>
        <v>47727</v>
      </c>
      <c r="C23362">
        <v>28.340156555</v>
      </c>
    </row>
    <row r="23363" spans="1:3" x14ac:dyDescent="0.25">
      <c r="A23363">
        <v>11231</v>
      </c>
      <c r="B23363" s="1">
        <f>DATE(2030,10,1) + TIME(0,0,0)</f>
        <v>47757</v>
      </c>
      <c r="C23363">
        <v>28.348424910999999</v>
      </c>
    </row>
    <row r="23364" spans="1:3" x14ac:dyDescent="0.25">
      <c r="A23364">
        <v>11262</v>
      </c>
      <c r="B23364" s="1">
        <f>DATE(2030,11,1) + TIME(0,0,0)</f>
        <v>47788</v>
      </c>
      <c r="C23364">
        <v>28.35695076</v>
      </c>
    </row>
    <row r="23365" spans="1:3" x14ac:dyDescent="0.25">
      <c r="A23365">
        <v>11292</v>
      </c>
      <c r="B23365" s="1">
        <f>DATE(2030,12,1) + TIME(0,0,0)</f>
        <v>47818</v>
      </c>
      <c r="C23365">
        <v>28.365184784</v>
      </c>
    </row>
    <row r="23366" spans="1:3" x14ac:dyDescent="0.25">
      <c r="A23366">
        <v>11323</v>
      </c>
      <c r="B23366" s="1">
        <f>DATE(2031,1,1) + TIME(0,0,0)</f>
        <v>47849</v>
      </c>
      <c r="C23366">
        <v>28.373674393000002</v>
      </c>
    </row>
    <row r="23367" spans="1:3" x14ac:dyDescent="0.25">
      <c r="A23367">
        <v>11354</v>
      </c>
      <c r="B23367" s="1">
        <f>DATE(2031,2,1) + TIME(0,0,0)</f>
        <v>47880</v>
      </c>
      <c r="C23367">
        <v>28.382146835</v>
      </c>
    </row>
    <row r="23368" spans="1:3" x14ac:dyDescent="0.25">
      <c r="A23368">
        <v>11382</v>
      </c>
      <c r="B23368" s="1">
        <f>DATE(2031,3,1) + TIME(0,0,0)</f>
        <v>47908</v>
      </c>
      <c r="C23368">
        <v>28.389785766999999</v>
      </c>
    </row>
    <row r="23369" spans="1:3" x14ac:dyDescent="0.25">
      <c r="A23369">
        <v>11413</v>
      </c>
      <c r="B23369" s="1">
        <f>DATE(2031,4,1) + TIME(0,0,0)</f>
        <v>47939</v>
      </c>
      <c r="C23369">
        <v>28.398225784000001</v>
      </c>
    </row>
    <row r="23370" spans="1:3" x14ac:dyDescent="0.25">
      <c r="A23370">
        <v>11443</v>
      </c>
      <c r="B23370" s="1">
        <f>DATE(2031,5,1) + TIME(0,0,0)</f>
        <v>47969</v>
      </c>
      <c r="C23370">
        <v>28.406375884999999</v>
      </c>
    </row>
    <row r="23371" spans="1:3" x14ac:dyDescent="0.25">
      <c r="A23371">
        <v>11474</v>
      </c>
      <c r="B23371" s="1">
        <f>DATE(2031,6,1) + TIME(0,0,0)</f>
        <v>48000</v>
      </c>
      <c r="C23371">
        <v>28.414779663000001</v>
      </c>
    </row>
    <row r="23372" spans="1:3" x14ac:dyDescent="0.25">
      <c r="A23372">
        <v>11504</v>
      </c>
      <c r="B23372" s="1">
        <f>DATE(2031,7,1) + TIME(0,0,0)</f>
        <v>48030</v>
      </c>
      <c r="C23372">
        <v>28.422897338999999</v>
      </c>
    </row>
    <row r="23373" spans="1:3" x14ac:dyDescent="0.25">
      <c r="A23373">
        <v>11535</v>
      </c>
      <c r="B23373" s="1">
        <f>DATE(2031,8,1) + TIME(0,0,0)</f>
        <v>48061</v>
      </c>
      <c r="C23373">
        <v>28.431266784999998</v>
      </c>
    </row>
    <row r="23374" spans="1:3" x14ac:dyDescent="0.25">
      <c r="A23374">
        <v>11566</v>
      </c>
      <c r="B23374" s="1">
        <f>DATE(2031,9,1) + TIME(0,0,0)</f>
        <v>48092</v>
      </c>
      <c r="C23374">
        <v>28.439619063999999</v>
      </c>
    </row>
    <row r="23375" spans="1:3" x14ac:dyDescent="0.25">
      <c r="A23375">
        <v>11596</v>
      </c>
      <c r="B23375" s="1">
        <f>DATE(2031,10,1) + TIME(0,0,0)</f>
        <v>48122</v>
      </c>
      <c r="C23375">
        <v>28.447687149</v>
      </c>
    </row>
    <row r="23376" spans="1:3" x14ac:dyDescent="0.25">
      <c r="A23376">
        <v>11627</v>
      </c>
      <c r="B23376" s="1">
        <f>DATE(2031,11,1) + TIME(0,0,0)</f>
        <v>48153</v>
      </c>
      <c r="C23376">
        <v>28.456005095999998</v>
      </c>
    </row>
    <row r="23377" spans="1:3" x14ac:dyDescent="0.25">
      <c r="A23377">
        <v>11657</v>
      </c>
      <c r="B23377" s="1">
        <f>DATE(2031,12,1) + TIME(0,0,0)</f>
        <v>48183</v>
      </c>
      <c r="C23377">
        <v>28.464038849000001</v>
      </c>
    </row>
    <row r="23378" spans="1:3" x14ac:dyDescent="0.25">
      <c r="A23378">
        <v>11688</v>
      </c>
      <c r="B23378" s="1">
        <f>DATE(2032,1,1) + TIME(0,0,0)</f>
        <v>48214</v>
      </c>
      <c r="C23378">
        <v>28.472320557</v>
      </c>
    </row>
    <row r="23379" spans="1:3" x14ac:dyDescent="0.25">
      <c r="A23379">
        <v>11719</v>
      </c>
      <c r="B23379" s="1">
        <f>DATE(2032,2,1) + TIME(0,0,0)</f>
        <v>48245</v>
      </c>
      <c r="C23379">
        <v>28.480581283999999</v>
      </c>
    </row>
    <row r="23380" spans="1:3" x14ac:dyDescent="0.25">
      <c r="A23380">
        <v>11748</v>
      </c>
      <c r="B23380" s="1">
        <f>DATE(2032,3,1) + TIME(0,0,0)</f>
        <v>48274</v>
      </c>
      <c r="C23380">
        <v>28.488290787</v>
      </c>
    </row>
    <row r="23381" spans="1:3" x14ac:dyDescent="0.25">
      <c r="A23381">
        <v>11779</v>
      </c>
      <c r="B23381" s="1">
        <f>DATE(2032,4,1) + TIME(0,0,0)</f>
        <v>48305</v>
      </c>
      <c r="C23381">
        <v>28.496511459000001</v>
      </c>
    </row>
    <row r="23382" spans="1:3" x14ac:dyDescent="0.25">
      <c r="A23382">
        <v>11809</v>
      </c>
      <c r="B23382" s="1">
        <f>DATE(2032,5,1) + TIME(0,0,0)</f>
        <v>48335</v>
      </c>
      <c r="C23382">
        <v>28.504447936999998</v>
      </c>
    </row>
    <row r="23383" spans="1:3" x14ac:dyDescent="0.25">
      <c r="A23383">
        <v>11840</v>
      </c>
      <c r="B23383" s="1">
        <f>DATE(2032,6,1) + TIME(0,0,0)</f>
        <v>48366</v>
      </c>
      <c r="C23383">
        <v>28.512630463000001</v>
      </c>
    </row>
    <row r="23384" spans="1:3" x14ac:dyDescent="0.25">
      <c r="A23384">
        <v>11870</v>
      </c>
      <c r="B23384" s="1">
        <f>DATE(2032,7,1) + TIME(0,0,0)</f>
        <v>48396</v>
      </c>
      <c r="C23384">
        <v>28.520530700999998</v>
      </c>
    </row>
    <row r="23385" spans="1:3" x14ac:dyDescent="0.25">
      <c r="A23385">
        <v>11901</v>
      </c>
      <c r="B23385" s="1">
        <f>DATE(2032,8,1) + TIME(0,0,0)</f>
        <v>48427</v>
      </c>
      <c r="C23385">
        <v>28.528675078999999</v>
      </c>
    </row>
    <row r="23386" spans="1:3" x14ac:dyDescent="0.25">
      <c r="A23386">
        <v>11932</v>
      </c>
      <c r="B23386" s="1">
        <f>DATE(2032,9,1) + TIME(0,0,0)</f>
        <v>48458</v>
      </c>
      <c r="C23386">
        <v>28.536802292000001</v>
      </c>
    </row>
    <row r="23387" spans="1:3" x14ac:dyDescent="0.25">
      <c r="A23387">
        <v>11962</v>
      </c>
      <c r="B23387" s="1">
        <f>DATE(2032,10,1) + TIME(0,0,0)</f>
        <v>48488</v>
      </c>
      <c r="C23387">
        <v>28.544649123999999</v>
      </c>
    </row>
    <row r="23388" spans="1:3" x14ac:dyDescent="0.25">
      <c r="A23388">
        <v>11993</v>
      </c>
      <c r="B23388" s="1">
        <f>DATE(2032,11,1) + TIME(0,0,0)</f>
        <v>48519</v>
      </c>
      <c r="C23388">
        <v>28.552740097000001</v>
      </c>
    </row>
    <row r="23389" spans="1:3" x14ac:dyDescent="0.25">
      <c r="A23389">
        <v>12023</v>
      </c>
      <c r="B23389" s="1">
        <f>DATE(2032,12,1) + TIME(0,0,0)</f>
        <v>48549</v>
      </c>
      <c r="C23389">
        <v>28.560552597000001</v>
      </c>
    </row>
    <row r="23390" spans="1:3" x14ac:dyDescent="0.25">
      <c r="A23390">
        <v>12054</v>
      </c>
      <c r="B23390" s="1">
        <f>DATE(2033,1,1) + TIME(0,0,0)</f>
        <v>48580</v>
      </c>
      <c r="C23390">
        <v>28.568609238000001</v>
      </c>
    </row>
    <row r="23391" spans="1:3" x14ac:dyDescent="0.25">
      <c r="A23391">
        <v>12085</v>
      </c>
      <c r="B23391" s="1">
        <f>DATE(2033,2,1) + TIME(0,0,0)</f>
        <v>48611</v>
      </c>
      <c r="C23391">
        <v>28.576648712000001</v>
      </c>
    </row>
    <row r="23392" spans="1:3" x14ac:dyDescent="0.25">
      <c r="A23392">
        <v>12113</v>
      </c>
      <c r="B23392" s="1">
        <f>DATE(2033,3,1) + TIME(0,0,0)</f>
        <v>48639</v>
      </c>
      <c r="C23392">
        <v>28.583892821999999</v>
      </c>
    </row>
    <row r="23393" spans="1:3" x14ac:dyDescent="0.25">
      <c r="A23393">
        <v>12144</v>
      </c>
      <c r="B23393" s="1">
        <f>DATE(2033,4,1) + TIME(0,0,0)</f>
        <v>48670</v>
      </c>
      <c r="C23393">
        <v>28.591897964000001</v>
      </c>
    </row>
    <row r="23394" spans="1:3" x14ac:dyDescent="0.25">
      <c r="A23394">
        <v>12174</v>
      </c>
      <c r="B23394" s="1">
        <f>DATE(2033,5,1) + TIME(0,0,0)</f>
        <v>48700</v>
      </c>
      <c r="C23394">
        <v>28.599624634000001</v>
      </c>
    </row>
    <row r="23395" spans="1:3" x14ac:dyDescent="0.25">
      <c r="A23395">
        <v>12205</v>
      </c>
      <c r="B23395" s="1">
        <f>DATE(2033,6,1) + TIME(0,0,0)</f>
        <v>48731</v>
      </c>
      <c r="C23395">
        <v>28.607593536</v>
      </c>
    </row>
    <row r="23396" spans="1:3" x14ac:dyDescent="0.25">
      <c r="A23396">
        <v>12235</v>
      </c>
      <c r="B23396" s="1">
        <f>DATE(2033,7,1) + TIME(0,0,0)</f>
        <v>48761</v>
      </c>
      <c r="C23396">
        <v>28.615285873000001</v>
      </c>
    </row>
    <row r="23397" spans="1:3" x14ac:dyDescent="0.25">
      <c r="A23397">
        <v>12266</v>
      </c>
      <c r="B23397" s="1">
        <f>DATE(2033,8,1) + TIME(0,0,0)</f>
        <v>48792</v>
      </c>
      <c r="C23397">
        <v>28.623216629000002</v>
      </c>
    </row>
    <row r="23398" spans="1:3" x14ac:dyDescent="0.25">
      <c r="A23398">
        <v>12297</v>
      </c>
      <c r="B23398" s="1">
        <f>DATE(2033,9,1) + TIME(0,0,0)</f>
        <v>48823</v>
      </c>
      <c r="C23398">
        <v>28.631130218999999</v>
      </c>
    </row>
    <row r="23399" spans="1:3" x14ac:dyDescent="0.25">
      <c r="A23399">
        <v>12327</v>
      </c>
      <c r="B23399" s="1">
        <f>DATE(2033,10,1) + TIME(0,0,0)</f>
        <v>48853</v>
      </c>
      <c r="C23399">
        <v>28.638772964000001</v>
      </c>
    </row>
    <row r="23400" spans="1:3" x14ac:dyDescent="0.25">
      <c r="A23400">
        <v>12358</v>
      </c>
      <c r="B23400" s="1">
        <f>DATE(2033,11,1) + TIME(0,0,0)</f>
        <v>48884</v>
      </c>
      <c r="C23400">
        <v>28.646650313999999</v>
      </c>
    </row>
    <row r="23401" spans="1:3" x14ac:dyDescent="0.25">
      <c r="A23401">
        <v>12388</v>
      </c>
      <c r="B23401" s="1">
        <f>DATE(2033,12,1) + TIME(0,0,0)</f>
        <v>48914</v>
      </c>
      <c r="C23401">
        <v>28.654258727999999</v>
      </c>
    </row>
    <row r="23402" spans="1:3" x14ac:dyDescent="0.25">
      <c r="A23402">
        <v>12419</v>
      </c>
      <c r="B23402" s="1">
        <f>DATE(2034,1,1) + TIME(0,0,0)</f>
        <v>48945</v>
      </c>
      <c r="C23402">
        <v>28.662103652999999</v>
      </c>
    </row>
    <row r="23403" spans="1:3" x14ac:dyDescent="0.25">
      <c r="A23403">
        <v>12450</v>
      </c>
      <c r="B23403" s="1">
        <f>DATE(2034,2,1) + TIME(0,0,0)</f>
        <v>48976</v>
      </c>
      <c r="C23403">
        <v>28.669931412</v>
      </c>
    </row>
    <row r="23404" spans="1:3" x14ac:dyDescent="0.25">
      <c r="A23404">
        <v>12478</v>
      </c>
      <c r="B23404" s="1">
        <f>DATE(2034,3,1) + TIME(0,0,0)</f>
        <v>49004</v>
      </c>
      <c r="C23404">
        <v>28.676986694</v>
      </c>
    </row>
    <row r="23405" spans="1:3" x14ac:dyDescent="0.25">
      <c r="A23405">
        <v>12509</v>
      </c>
      <c r="B23405" s="1">
        <f>DATE(2034,4,1) + TIME(0,0,0)</f>
        <v>49035</v>
      </c>
      <c r="C23405">
        <v>28.684782028000001</v>
      </c>
    </row>
    <row r="23406" spans="1:3" x14ac:dyDescent="0.25">
      <c r="A23406">
        <v>12539</v>
      </c>
      <c r="B23406" s="1">
        <f>DATE(2034,5,1) + TIME(0,0,0)</f>
        <v>49065</v>
      </c>
      <c r="C23406">
        <v>28.692310333000002</v>
      </c>
    </row>
    <row r="23407" spans="1:3" x14ac:dyDescent="0.25">
      <c r="A23407">
        <v>12570</v>
      </c>
      <c r="B23407" s="1">
        <f>DATE(2034,6,1) + TIME(0,0,0)</f>
        <v>49096</v>
      </c>
      <c r="C23407">
        <v>28.700073241999998</v>
      </c>
    </row>
    <row r="23408" spans="1:3" x14ac:dyDescent="0.25">
      <c r="A23408">
        <v>12600</v>
      </c>
      <c r="B23408" s="1">
        <f>DATE(2034,7,1) + TIME(0,0,0)</f>
        <v>49126</v>
      </c>
      <c r="C23408">
        <v>28.70757103</v>
      </c>
    </row>
    <row r="23409" spans="1:3" x14ac:dyDescent="0.25">
      <c r="A23409">
        <v>12631</v>
      </c>
      <c r="B23409" s="1">
        <f>DATE(2034,8,1) + TIME(0,0,0)</f>
        <v>49157</v>
      </c>
      <c r="C23409">
        <v>28.715301514</v>
      </c>
    </row>
    <row r="23410" spans="1:3" x14ac:dyDescent="0.25">
      <c r="A23410">
        <v>12662</v>
      </c>
      <c r="B23410" s="1">
        <f>DATE(2034,9,1) + TIME(0,0,0)</f>
        <v>49188</v>
      </c>
      <c r="C23410">
        <v>28.723016738999998</v>
      </c>
    </row>
    <row r="23411" spans="1:3" x14ac:dyDescent="0.25">
      <c r="A23411">
        <v>12692</v>
      </c>
      <c r="B23411" s="1">
        <f>DATE(2034,10,1) + TIME(0,0,0)</f>
        <v>49218</v>
      </c>
      <c r="C23411">
        <v>28.73046875</v>
      </c>
    </row>
    <row r="23412" spans="1:3" x14ac:dyDescent="0.25">
      <c r="A23412">
        <v>12723</v>
      </c>
      <c r="B23412" s="1">
        <f>DATE(2034,11,1) + TIME(0,0,0)</f>
        <v>49249</v>
      </c>
      <c r="C23412">
        <v>28.738151550000001</v>
      </c>
    </row>
    <row r="23413" spans="1:3" x14ac:dyDescent="0.25">
      <c r="A23413">
        <v>12753</v>
      </c>
      <c r="B23413" s="1">
        <f>DATE(2034,12,1) + TIME(0,0,0)</f>
        <v>49279</v>
      </c>
      <c r="C23413">
        <v>28.745573044</v>
      </c>
    </row>
    <row r="23414" spans="1:3" x14ac:dyDescent="0.25">
      <c r="A23414">
        <v>12784</v>
      </c>
      <c r="B23414" s="1">
        <f>DATE(2035,1,1) + TIME(0,0,0)</f>
        <v>49310</v>
      </c>
      <c r="C23414">
        <v>28.753225326999999</v>
      </c>
    </row>
    <row r="23415" spans="1:3" x14ac:dyDescent="0.25">
      <c r="A23415">
        <v>12815</v>
      </c>
      <c r="B23415" s="1">
        <f>DATE(2035,2,1) + TIME(0,0,0)</f>
        <v>49341</v>
      </c>
      <c r="C23415">
        <v>28.76086235</v>
      </c>
    </row>
    <row r="23416" spans="1:3" x14ac:dyDescent="0.25">
      <c r="A23416">
        <v>12843</v>
      </c>
      <c r="B23416" s="1">
        <f>DATE(2035,3,1) + TIME(0,0,0)</f>
        <v>49369</v>
      </c>
      <c r="C23416">
        <v>28.767747879000002</v>
      </c>
    </row>
    <row r="23417" spans="1:3" x14ac:dyDescent="0.25">
      <c r="A23417">
        <v>12874</v>
      </c>
      <c r="B23417" s="1">
        <f>DATE(2035,4,1) + TIME(0,0,0)</f>
        <v>49400</v>
      </c>
      <c r="C23417">
        <v>28.775354385</v>
      </c>
    </row>
    <row r="23418" spans="1:3" x14ac:dyDescent="0.25">
      <c r="A23418">
        <v>12904</v>
      </c>
      <c r="B23418" s="1">
        <f>DATE(2035,5,1) + TIME(0,0,0)</f>
        <v>49430</v>
      </c>
      <c r="C23418">
        <v>28.782703399999999</v>
      </c>
    </row>
    <row r="23419" spans="1:3" x14ac:dyDescent="0.25">
      <c r="A23419">
        <v>12935</v>
      </c>
      <c r="B23419" s="1">
        <f>DATE(2035,6,1) + TIME(0,0,0)</f>
        <v>49461</v>
      </c>
      <c r="C23419">
        <v>28.790281296</v>
      </c>
    </row>
    <row r="23420" spans="1:3" x14ac:dyDescent="0.25">
      <c r="A23420">
        <v>12965</v>
      </c>
      <c r="B23420" s="1">
        <f>DATE(2035,7,1) + TIME(0,0,0)</f>
        <v>49491</v>
      </c>
      <c r="C23420">
        <v>28.797599792</v>
      </c>
    </row>
    <row r="23421" spans="1:3" x14ac:dyDescent="0.25">
      <c r="A23421">
        <v>12996</v>
      </c>
      <c r="B23421" s="1">
        <f>DATE(2035,8,1) + TIME(0,0,0)</f>
        <v>49522</v>
      </c>
      <c r="C23421">
        <v>28.805149077999999</v>
      </c>
    </row>
    <row r="23422" spans="1:3" x14ac:dyDescent="0.25">
      <c r="A23422">
        <v>13027</v>
      </c>
      <c r="B23422" s="1">
        <f>DATE(2035,9,1) + TIME(0,0,0)</f>
        <v>49553</v>
      </c>
      <c r="C23422">
        <v>28.812681198</v>
      </c>
    </row>
    <row r="23423" spans="1:3" x14ac:dyDescent="0.25">
      <c r="A23423">
        <v>13057</v>
      </c>
      <c r="B23423" s="1">
        <f>DATE(2035,10,1) + TIME(0,0,0)</f>
        <v>49583</v>
      </c>
      <c r="C23423">
        <v>28.819957732999999</v>
      </c>
    </row>
    <row r="23424" spans="1:3" x14ac:dyDescent="0.25">
      <c r="A23424">
        <v>13088</v>
      </c>
      <c r="B23424" s="1">
        <f>DATE(2035,11,1) + TIME(0,0,0)</f>
        <v>49614</v>
      </c>
      <c r="C23424">
        <v>28.82746315</v>
      </c>
    </row>
    <row r="23425" spans="1:3" x14ac:dyDescent="0.25">
      <c r="A23425">
        <v>13118</v>
      </c>
      <c r="B23425" s="1">
        <f>DATE(2035,12,1) + TIME(0,0,0)</f>
        <v>49644</v>
      </c>
      <c r="C23425">
        <v>28.834711075000001</v>
      </c>
    </row>
    <row r="23426" spans="1:3" x14ac:dyDescent="0.25">
      <c r="A23426">
        <v>13149</v>
      </c>
      <c r="B23426" s="1">
        <f>DATE(2036,1,1) + TIME(0,0,0)</f>
        <v>49675</v>
      </c>
      <c r="C23426">
        <v>28.842185974</v>
      </c>
    </row>
    <row r="23427" spans="1:3" x14ac:dyDescent="0.25">
      <c r="A23427">
        <v>13180</v>
      </c>
      <c r="B23427" s="1">
        <f>DATE(2036,2,1) + TIME(0,0,0)</f>
        <v>49706</v>
      </c>
      <c r="C23427">
        <v>28.849647522000001</v>
      </c>
    </row>
    <row r="23428" spans="1:3" x14ac:dyDescent="0.25">
      <c r="A23428">
        <v>13209</v>
      </c>
      <c r="B23428" s="1">
        <f>DATE(2036,3,1) + TIME(0,0,0)</f>
        <v>49735</v>
      </c>
      <c r="C23428">
        <v>28.856615067</v>
      </c>
    </row>
    <row r="23429" spans="1:3" x14ac:dyDescent="0.25">
      <c r="A23429">
        <v>13240</v>
      </c>
      <c r="B23429" s="1">
        <f>DATE(2036,4,1) + TIME(0,0,0)</f>
        <v>49766</v>
      </c>
      <c r="C23429">
        <v>28.864048004000001</v>
      </c>
    </row>
    <row r="23430" spans="1:3" x14ac:dyDescent="0.25">
      <c r="A23430">
        <v>13270</v>
      </c>
      <c r="B23430" s="1">
        <f>DATE(2036,5,1) + TIME(0,0,0)</f>
        <v>49796</v>
      </c>
      <c r="C23430">
        <v>28.871227264000002</v>
      </c>
    </row>
    <row r="23431" spans="1:3" x14ac:dyDescent="0.25">
      <c r="A23431">
        <v>13301</v>
      </c>
      <c r="B23431" s="1">
        <f>DATE(2036,6,1) + TIME(0,0,0)</f>
        <v>49827</v>
      </c>
      <c r="C23431">
        <v>28.878631592000001</v>
      </c>
    </row>
    <row r="23432" spans="1:3" x14ac:dyDescent="0.25">
      <c r="A23432">
        <v>13331</v>
      </c>
      <c r="B23432" s="1">
        <f>DATE(2036,7,1) + TIME(0,0,0)</f>
        <v>49857</v>
      </c>
      <c r="C23432">
        <v>28.885784148999999</v>
      </c>
    </row>
    <row r="23433" spans="1:3" x14ac:dyDescent="0.25">
      <c r="A23433">
        <v>13362</v>
      </c>
      <c r="B23433" s="1">
        <f>DATE(2036,8,1) + TIME(0,0,0)</f>
        <v>49888</v>
      </c>
      <c r="C23433">
        <v>28.893161773999999</v>
      </c>
    </row>
    <row r="23434" spans="1:3" x14ac:dyDescent="0.25">
      <c r="A23434">
        <v>13393</v>
      </c>
      <c r="B23434" s="1">
        <f>DATE(2036,9,1) + TIME(0,0,0)</f>
        <v>49919</v>
      </c>
      <c r="C23434">
        <v>28.900524139000002</v>
      </c>
    </row>
    <row r="23435" spans="1:3" x14ac:dyDescent="0.25">
      <c r="A23435">
        <v>13423</v>
      </c>
      <c r="B23435" s="1">
        <f>DATE(2036,10,1) + TIME(0,0,0)</f>
        <v>49949</v>
      </c>
      <c r="C23435">
        <v>28.907636642</v>
      </c>
    </row>
    <row r="23436" spans="1:3" x14ac:dyDescent="0.25">
      <c r="A23436">
        <v>13454</v>
      </c>
      <c r="B23436" s="1">
        <f>DATE(2036,11,1) + TIME(0,0,0)</f>
        <v>49980</v>
      </c>
      <c r="C23436">
        <v>28.914972304999999</v>
      </c>
    </row>
    <row r="23437" spans="1:3" x14ac:dyDescent="0.25">
      <c r="A23437">
        <v>13484</v>
      </c>
      <c r="B23437" s="1">
        <f>DATE(2036,12,1) + TIME(0,0,0)</f>
        <v>50010</v>
      </c>
      <c r="C23437">
        <v>28.922060012999999</v>
      </c>
    </row>
    <row r="23438" spans="1:3" x14ac:dyDescent="0.25">
      <c r="A23438">
        <v>13515</v>
      </c>
      <c r="B23438" s="1">
        <f>DATE(2037,1,1) + TIME(0,0,0)</f>
        <v>50041</v>
      </c>
      <c r="C23438">
        <v>28.929367065000001</v>
      </c>
    </row>
    <row r="23439" spans="1:3" x14ac:dyDescent="0.25">
      <c r="A23439">
        <v>13546</v>
      </c>
      <c r="B23439" s="1">
        <f>DATE(2037,2,1) + TIME(0,0,0)</f>
        <v>50072</v>
      </c>
      <c r="C23439">
        <v>28.936662674000001</v>
      </c>
    </row>
    <row r="23440" spans="1:3" x14ac:dyDescent="0.25">
      <c r="A23440">
        <v>13574</v>
      </c>
      <c r="B23440" s="1">
        <f>DATE(2037,3,1) + TIME(0,0,0)</f>
        <v>50100</v>
      </c>
      <c r="C23440">
        <v>28.943239212000002</v>
      </c>
    </row>
    <row r="23441" spans="1:3" x14ac:dyDescent="0.25">
      <c r="A23441">
        <v>13605</v>
      </c>
      <c r="B23441" s="1">
        <f>DATE(2037,4,1) + TIME(0,0,0)</f>
        <v>50131</v>
      </c>
      <c r="C23441">
        <v>28.950508117999998</v>
      </c>
    </row>
    <row r="23442" spans="1:3" x14ac:dyDescent="0.25">
      <c r="A23442">
        <v>13635</v>
      </c>
      <c r="B23442" s="1">
        <f>DATE(2037,5,1) + TIME(0,0,0)</f>
        <v>50161</v>
      </c>
      <c r="C23442">
        <v>28.957530975000001</v>
      </c>
    </row>
    <row r="23443" spans="1:3" x14ac:dyDescent="0.25">
      <c r="A23443">
        <v>13666</v>
      </c>
      <c r="B23443" s="1">
        <f>DATE(2037,6,1) + TIME(0,0,0)</f>
        <v>50192</v>
      </c>
      <c r="C23443">
        <v>28.964773178000002</v>
      </c>
    </row>
    <row r="23444" spans="1:3" x14ac:dyDescent="0.25">
      <c r="A23444">
        <v>13696</v>
      </c>
      <c r="B23444" s="1">
        <f>DATE(2037,7,1) + TIME(0,0,0)</f>
        <v>50222</v>
      </c>
      <c r="C23444">
        <v>28.971769333000001</v>
      </c>
    </row>
    <row r="23445" spans="1:3" x14ac:dyDescent="0.25">
      <c r="A23445">
        <v>13727</v>
      </c>
      <c r="B23445" s="1">
        <f>DATE(2037,8,1) + TIME(0,0,0)</f>
        <v>50253</v>
      </c>
      <c r="C23445">
        <v>28.978984832999998</v>
      </c>
    </row>
    <row r="23446" spans="1:3" x14ac:dyDescent="0.25">
      <c r="A23446">
        <v>13758</v>
      </c>
      <c r="B23446" s="1">
        <f>DATE(2037,9,1) + TIME(0,0,0)</f>
        <v>50284</v>
      </c>
      <c r="C23446">
        <v>28.986186980999999</v>
      </c>
    </row>
    <row r="23447" spans="1:3" x14ac:dyDescent="0.25">
      <c r="A23447">
        <v>13788</v>
      </c>
      <c r="B23447" s="1">
        <f>DATE(2037,10,1) + TIME(0,0,0)</f>
        <v>50314</v>
      </c>
      <c r="C23447">
        <v>28.993144989000001</v>
      </c>
    </row>
    <row r="23448" spans="1:3" x14ac:dyDescent="0.25">
      <c r="A23448">
        <v>13819</v>
      </c>
      <c r="B23448" s="1">
        <f>DATE(2037,11,1) + TIME(0,0,0)</f>
        <v>50345</v>
      </c>
      <c r="C23448">
        <v>29.000322342</v>
      </c>
    </row>
    <row r="23449" spans="1:3" x14ac:dyDescent="0.25">
      <c r="A23449">
        <v>13849</v>
      </c>
      <c r="B23449" s="1">
        <f>DATE(2037,12,1) + TIME(0,0,0)</f>
        <v>50375</v>
      </c>
      <c r="C23449">
        <v>29.007253646999999</v>
      </c>
    </row>
    <row r="23450" spans="1:3" x14ac:dyDescent="0.25">
      <c r="A23450">
        <v>13880</v>
      </c>
      <c r="B23450" s="1">
        <f>DATE(2038,1,1) + TIME(0,0,0)</f>
        <v>50406</v>
      </c>
      <c r="C23450">
        <v>29.014406204</v>
      </c>
    </row>
    <row r="23451" spans="1:3" x14ac:dyDescent="0.25">
      <c r="A23451">
        <v>13911</v>
      </c>
      <c r="B23451" s="1">
        <f>DATE(2038,2,1) + TIME(0,0,0)</f>
        <v>50437</v>
      </c>
      <c r="C23451">
        <v>29.021543503</v>
      </c>
    </row>
    <row r="23452" spans="1:3" x14ac:dyDescent="0.25">
      <c r="A23452">
        <v>13939</v>
      </c>
      <c r="B23452" s="1">
        <f>DATE(2038,3,1) + TIME(0,0,0)</f>
        <v>50465</v>
      </c>
      <c r="C23452">
        <v>29.027978897000001</v>
      </c>
    </row>
    <row r="23453" spans="1:3" x14ac:dyDescent="0.25">
      <c r="A23453">
        <v>13970</v>
      </c>
      <c r="B23453" s="1">
        <f>DATE(2038,4,1) + TIME(0,0,0)</f>
        <v>50496</v>
      </c>
      <c r="C23453">
        <v>29.035091399999999</v>
      </c>
    </row>
    <row r="23454" spans="1:3" x14ac:dyDescent="0.25">
      <c r="A23454">
        <v>14000</v>
      </c>
      <c r="B23454" s="1">
        <f>DATE(2038,5,1) + TIME(0,0,0)</f>
        <v>50526</v>
      </c>
      <c r="C23454">
        <v>29.041963577000001</v>
      </c>
    </row>
    <row r="23455" spans="1:3" x14ac:dyDescent="0.25">
      <c r="A23455">
        <v>14031</v>
      </c>
      <c r="B23455" s="1">
        <f>DATE(2038,6,1) + TIME(0,0,0)</f>
        <v>50557</v>
      </c>
      <c r="C23455">
        <v>29.049051285000001</v>
      </c>
    </row>
    <row r="23456" spans="1:3" x14ac:dyDescent="0.25">
      <c r="A23456">
        <v>14061</v>
      </c>
      <c r="B23456" s="1">
        <f>DATE(2038,7,1) + TIME(0,0,0)</f>
        <v>50587</v>
      </c>
      <c r="C23456">
        <v>29.055898666000001</v>
      </c>
    </row>
    <row r="23457" spans="1:3" x14ac:dyDescent="0.25">
      <c r="A23457">
        <v>14092</v>
      </c>
      <c r="B23457" s="1">
        <f>DATE(2038,8,1) + TIME(0,0,0)</f>
        <v>50618</v>
      </c>
      <c r="C23457">
        <v>29.062961577999999</v>
      </c>
    </row>
    <row r="23458" spans="1:3" x14ac:dyDescent="0.25">
      <c r="A23458">
        <v>14123</v>
      </c>
      <c r="B23458" s="1">
        <f>DATE(2038,9,1) + TIME(0,0,0)</f>
        <v>50649</v>
      </c>
      <c r="C23458">
        <v>29.070011139000002</v>
      </c>
    </row>
    <row r="23459" spans="1:3" x14ac:dyDescent="0.25">
      <c r="A23459">
        <v>14153</v>
      </c>
      <c r="B23459" s="1">
        <f>DATE(2038,10,1) + TIME(0,0,0)</f>
        <v>50679</v>
      </c>
      <c r="C23459">
        <v>29.076822280999998</v>
      </c>
    </row>
    <row r="23460" spans="1:3" x14ac:dyDescent="0.25">
      <c r="A23460">
        <v>14184</v>
      </c>
      <c r="B23460" s="1">
        <f>DATE(2038,11,1) + TIME(0,0,0)</f>
        <v>50710</v>
      </c>
      <c r="C23460">
        <v>29.083847045999999</v>
      </c>
    </row>
    <row r="23461" spans="1:3" x14ac:dyDescent="0.25">
      <c r="A23461">
        <v>14214</v>
      </c>
      <c r="B23461" s="1">
        <f>DATE(2038,12,1) + TIME(0,0,0)</f>
        <v>50740</v>
      </c>
      <c r="C23461">
        <v>29.090633392000001</v>
      </c>
    </row>
    <row r="23462" spans="1:3" x14ac:dyDescent="0.25">
      <c r="A23462">
        <v>14245</v>
      </c>
      <c r="B23462" s="1">
        <f>DATE(2039,1,1) + TIME(0,0,0)</f>
        <v>50771</v>
      </c>
      <c r="C23462">
        <v>29.097635269000001</v>
      </c>
    </row>
    <row r="23463" spans="1:3" x14ac:dyDescent="0.25">
      <c r="A23463">
        <v>14276</v>
      </c>
      <c r="B23463" s="1">
        <f>DATE(2039,2,1) + TIME(0,0,0)</f>
        <v>50802</v>
      </c>
      <c r="C23463">
        <v>29.104621887</v>
      </c>
    </row>
    <row r="23464" spans="1:3" x14ac:dyDescent="0.25">
      <c r="A23464">
        <v>14304</v>
      </c>
      <c r="B23464" s="1">
        <f>DATE(2039,3,1) + TIME(0,0,0)</f>
        <v>50830</v>
      </c>
      <c r="C23464">
        <v>29.110923766999999</v>
      </c>
    </row>
    <row r="23465" spans="1:3" x14ac:dyDescent="0.25">
      <c r="A23465">
        <v>14335</v>
      </c>
      <c r="B23465" s="1">
        <f>DATE(2039,4,1) + TIME(0,0,0)</f>
        <v>50861</v>
      </c>
      <c r="C23465">
        <v>29.117887497000002</v>
      </c>
    </row>
    <row r="23466" spans="1:3" x14ac:dyDescent="0.25">
      <c r="A23466">
        <v>14365</v>
      </c>
      <c r="B23466" s="1">
        <f>DATE(2039,5,1) + TIME(0,0,0)</f>
        <v>50891</v>
      </c>
      <c r="C23466">
        <v>29.124616623000001</v>
      </c>
    </row>
    <row r="23467" spans="1:3" x14ac:dyDescent="0.25">
      <c r="A23467">
        <v>14396</v>
      </c>
      <c r="B23467" s="1">
        <f>DATE(2039,6,1) + TIME(0,0,0)</f>
        <v>50922</v>
      </c>
      <c r="C23467">
        <v>29.131557465</v>
      </c>
    </row>
    <row r="23468" spans="1:3" x14ac:dyDescent="0.25">
      <c r="A23468">
        <v>14426</v>
      </c>
      <c r="B23468" s="1">
        <f>DATE(2039,7,1) + TIME(0,0,0)</f>
        <v>50952</v>
      </c>
      <c r="C23468">
        <v>29.138261794999998</v>
      </c>
    </row>
    <row r="23469" spans="1:3" x14ac:dyDescent="0.25">
      <c r="A23469">
        <v>14457</v>
      </c>
      <c r="B23469" s="1">
        <f>DATE(2039,8,1) + TIME(0,0,0)</f>
        <v>50983</v>
      </c>
      <c r="C23469">
        <v>29.145177840999999</v>
      </c>
    </row>
    <row r="23470" spans="1:3" x14ac:dyDescent="0.25">
      <c r="A23470">
        <v>14488</v>
      </c>
      <c r="B23470" s="1">
        <f>DATE(2039,9,1) + TIME(0,0,0)</f>
        <v>51014</v>
      </c>
      <c r="C23470">
        <v>29.152082443000001</v>
      </c>
    </row>
    <row r="23471" spans="1:3" x14ac:dyDescent="0.25">
      <c r="A23471">
        <v>14518</v>
      </c>
      <c r="B23471" s="1">
        <f>DATE(2039,10,1) + TIME(0,0,0)</f>
        <v>51044</v>
      </c>
      <c r="C23471">
        <v>29.158752441000001</v>
      </c>
    </row>
    <row r="23472" spans="1:3" x14ac:dyDescent="0.25">
      <c r="A23472">
        <v>14549</v>
      </c>
      <c r="B23472" s="1">
        <f>DATE(2039,11,1) + TIME(0,0,0)</f>
        <v>51075</v>
      </c>
      <c r="C23472">
        <v>29.165632248000001</v>
      </c>
    </row>
    <row r="23473" spans="1:3" x14ac:dyDescent="0.25">
      <c r="A23473">
        <v>14579</v>
      </c>
      <c r="B23473" s="1">
        <f>DATE(2039,12,1) + TIME(0,0,0)</f>
        <v>51105</v>
      </c>
      <c r="C23473">
        <v>29.172279358000001</v>
      </c>
    </row>
    <row r="23474" spans="1:3" x14ac:dyDescent="0.25">
      <c r="A23474">
        <v>14610</v>
      </c>
      <c r="B23474" s="1">
        <f>DATE(2040,1,1) + TIME(0,0,0)</f>
        <v>51136</v>
      </c>
      <c r="C23474">
        <v>29.179136276000001</v>
      </c>
    </row>
    <row r="23475" spans="1:3" x14ac:dyDescent="0.25">
      <c r="A23475">
        <v>14641</v>
      </c>
      <c r="B23475" s="1">
        <f>DATE(2040,2,1) + TIME(0,0,0)</f>
        <v>51167</v>
      </c>
      <c r="C23475">
        <v>29.18598175</v>
      </c>
    </row>
    <row r="23476" spans="1:3" x14ac:dyDescent="0.25">
      <c r="A23476">
        <v>14670</v>
      </c>
      <c r="B23476" s="1">
        <f>DATE(2040,3,1) + TIME(0,0,0)</f>
        <v>51196</v>
      </c>
      <c r="C23476">
        <v>29.192375182999999</v>
      </c>
    </row>
    <row r="23477" spans="1:3" x14ac:dyDescent="0.25">
      <c r="A23477">
        <v>14701</v>
      </c>
      <c r="B23477" s="1">
        <f>DATE(2040,4,1) + TIME(0,0,0)</f>
        <v>51227</v>
      </c>
      <c r="C23477">
        <v>29.199197769000001</v>
      </c>
    </row>
    <row r="23478" spans="1:3" x14ac:dyDescent="0.25">
      <c r="A23478">
        <v>14731</v>
      </c>
      <c r="B23478" s="1">
        <f>DATE(2040,5,1) + TIME(0,0,0)</f>
        <v>51257</v>
      </c>
      <c r="C23478">
        <v>29.205787658999999</v>
      </c>
    </row>
    <row r="23479" spans="1:3" x14ac:dyDescent="0.25">
      <c r="A23479">
        <v>14762</v>
      </c>
      <c r="B23479" s="1">
        <f>DATE(2040,6,1) + TIME(0,0,0)</f>
        <v>51288</v>
      </c>
      <c r="C23479">
        <v>29.212587357</v>
      </c>
    </row>
    <row r="23480" spans="1:3" x14ac:dyDescent="0.25">
      <c r="A23480">
        <v>14792</v>
      </c>
      <c r="B23480" s="1">
        <f>DATE(2040,7,1) + TIME(0,0,0)</f>
        <v>51318</v>
      </c>
      <c r="C23480">
        <v>29.219154358000001</v>
      </c>
    </row>
    <row r="23481" spans="1:3" x14ac:dyDescent="0.25">
      <c r="A23481">
        <v>14823</v>
      </c>
      <c r="B23481" s="1">
        <f>DATE(2040,8,1) + TIME(0,0,0)</f>
        <v>51349</v>
      </c>
      <c r="C23481">
        <v>29.225931167999999</v>
      </c>
    </row>
    <row r="23482" spans="1:3" x14ac:dyDescent="0.25">
      <c r="A23482">
        <v>14854</v>
      </c>
      <c r="B23482" s="1">
        <f>DATE(2040,9,1) + TIME(0,0,0)</f>
        <v>51380</v>
      </c>
      <c r="C23482">
        <v>29.232694626000001</v>
      </c>
    </row>
    <row r="23483" spans="1:3" x14ac:dyDescent="0.25">
      <c r="A23483">
        <v>14884</v>
      </c>
      <c r="B23483" s="1">
        <f>DATE(2040,10,1) + TIME(0,0,0)</f>
        <v>51410</v>
      </c>
      <c r="C23483">
        <v>29.239231109999999</v>
      </c>
    </row>
    <row r="23484" spans="1:3" x14ac:dyDescent="0.25">
      <c r="A23484">
        <v>14915</v>
      </c>
      <c r="B23484" s="1">
        <f>DATE(2040,11,1) + TIME(0,0,0)</f>
        <v>51441</v>
      </c>
      <c r="C23484">
        <v>29.24597168</v>
      </c>
    </row>
    <row r="23485" spans="1:3" x14ac:dyDescent="0.25">
      <c r="A23485">
        <v>14945</v>
      </c>
      <c r="B23485" s="1">
        <f>DATE(2040,12,1) + TIME(0,0,0)</f>
        <v>51471</v>
      </c>
      <c r="C23485">
        <v>29.252485275000002</v>
      </c>
    </row>
    <row r="23486" spans="1:3" x14ac:dyDescent="0.25">
      <c r="A23486">
        <v>14976</v>
      </c>
      <c r="B23486" s="1">
        <f>DATE(2041,1,1) + TIME(0,0,0)</f>
        <v>51502</v>
      </c>
      <c r="C23486">
        <v>29.259204865000001</v>
      </c>
    </row>
    <row r="23487" spans="1:3" x14ac:dyDescent="0.25">
      <c r="A23487">
        <v>15007</v>
      </c>
      <c r="B23487" s="1">
        <f>DATE(2041,2,1) + TIME(0,0,0)</f>
        <v>51533</v>
      </c>
      <c r="C23487">
        <v>29.265913009999998</v>
      </c>
    </row>
    <row r="23488" spans="1:3" x14ac:dyDescent="0.25">
      <c r="A23488">
        <v>15035</v>
      </c>
      <c r="B23488" s="1">
        <f>DATE(2041,3,1) + TIME(0,0,0)</f>
        <v>51561</v>
      </c>
      <c r="C23488">
        <v>29.271961212000001</v>
      </c>
    </row>
    <row r="23489" spans="1:3" x14ac:dyDescent="0.25">
      <c r="A23489">
        <v>15066</v>
      </c>
      <c r="B23489" s="1">
        <f>DATE(2041,4,1) + TIME(0,0,0)</f>
        <v>51592</v>
      </c>
      <c r="C23489">
        <v>29.278648376</v>
      </c>
    </row>
    <row r="23490" spans="1:3" x14ac:dyDescent="0.25">
      <c r="A23490">
        <v>15096</v>
      </c>
      <c r="B23490" s="1">
        <f>DATE(2041,5,1) + TIME(0,0,0)</f>
        <v>51622</v>
      </c>
      <c r="C23490">
        <v>29.285106659</v>
      </c>
    </row>
    <row r="23491" spans="1:3" x14ac:dyDescent="0.25">
      <c r="A23491">
        <v>15127</v>
      </c>
      <c r="B23491" s="1">
        <f>DATE(2041,6,1) + TIME(0,0,0)</f>
        <v>51653</v>
      </c>
      <c r="C23491">
        <v>29.291770934999999</v>
      </c>
    </row>
    <row r="23492" spans="1:3" x14ac:dyDescent="0.25">
      <c r="A23492">
        <v>15157</v>
      </c>
      <c r="B23492" s="1">
        <f>DATE(2041,7,1) + TIME(0,0,0)</f>
        <v>51683</v>
      </c>
      <c r="C23492">
        <v>29.298210143999999</v>
      </c>
    </row>
    <row r="23493" spans="1:3" x14ac:dyDescent="0.25">
      <c r="A23493">
        <v>15188</v>
      </c>
      <c r="B23493" s="1">
        <f>DATE(2041,8,1) + TIME(0,0,0)</f>
        <v>51714</v>
      </c>
      <c r="C23493">
        <v>29.304851532000001</v>
      </c>
    </row>
    <row r="23494" spans="1:3" x14ac:dyDescent="0.25">
      <c r="A23494">
        <v>15219</v>
      </c>
      <c r="B23494" s="1">
        <f>DATE(2041,9,1) + TIME(0,0,0)</f>
        <v>51745</v>
      </c>
      <c r="C23494">
        <v>29.311483382999999</v>
      </c>
    </row>
    <row r="23495" spans="1:3" x14ac:dyDescent="0.25">
      <c r="A23495">
        <v>15249</v>
      </c>
      <c r="B23495" s="1">
        <f>DATE(2041,10,1) + TIME(0,0,0)</f>
        <v>51775</v>
      </c>
      <c r="C23495">
        <v>29.317890167000002</v>
      </c>
    </row>
    <row r="23496" spans="1:3" x14ac:dyDescent="0.25">
      <c r="A23496">
        <v>15280</v>
      </c>
      <c r="B23496" s="1">
        <f>DATE(2041,11,1) + TIME(0,0,0)</f>
        <v>51806</v>
      </c>
      <c r="C23496">
        <v>29.32449913</v>
      </c>
    </row>
    <row r="23497" spans="1:3" x14ac:dyDescent="0.25">
      <c r="A23497">
        <v>15310</v>
      </c>
      <c r="B23497" s="1">
        <f>DATE(2041,12,1) + TIME(0,0,0)</f>
        <v>51836</v>
      </c>
      <c r="C23497">
        <v>29.330884933</v>
      </c>
    </row>
    <row r="23498" spans="1:3" x14ac:dyDescent="0.25">
      <c r="A23498">
        <v>15341</v>
      </c>
      <c r="B23498" s="1">
        <f>DATE(2042,1,1) + TIME(0,0,0)</f>
        <v>51867</v>
      </c>
      <c r="C23498">
        <v>29.337472915999999</v>
      </c>
    </row>
    <row r="23499" spans="1:3" x14ac:dyDescent="0.25">
      <c r="A23499">
        <v>15372</v>
      </c>
      <c r="B23499" s="1">
        <f>DATE(2042,2,1) + TIME(0,0,0)</f>
        <v>51898</v>
      </c>
      <c r="C23499">
        <v>29.344049454</v>
      </c>
    </row>
    <row r="23500" spans="1:3" x14ac:dyDescent="0.25">
      <c r="A23500">
        <v>15400</v>
      </c>
      <c r="B23500" s="1">
        <f>DATE(2042,3,1) + TIME(0,0,0)</f>
        <v>51926</v>
      </c>
      <c r="C23500">
        <v>29.349979400999999</v>
      </c>
    </row>
    <row r="23501" spans="1:3" x14ac:dyDescent="0.25">
      <c r="A23501">
        <v>15431</v>
      </c>
      <c r="B23501" s="1">
        <f>DATE(2042,4,1) + TIME(0,0,0)</f>
        <v>51957</v>
      </c>
      <c r="C23501">
        <v>29.356536864999999</v>
      </c>
    </row>
    <row r="23502" spans="1:3" x14ac:dyDescent="0.25">
      <c r="A23502">
        <v>15461</v>
      </c>
      <c r="B23502" s="1">
        <f>DATE(2042,5,1) + TIME(0,0,0)</f>
        <v>51987</v>
      </c>
      <c r="C23502">
        <v>29.362871169999998</v>
      </c>
    </row>
    <row r="23503" spans="1:3" x14ac:dyDescent="0.25">
      <c r="A23503">
        <v>15492</v>
      </c>
      <c r="B23503" s="1">
        <f>DATE(2042,6,1) + TIME(0,0,0)</f>
        <v>52018</v>
      </c>
      <c r="C23503">
        <v>29.369405746000002</v>
      </c>
    </row>
    <row r="23504" spans="1:3" x14ac:dyDescent="0.25">
      <c r="A23504">
        <v>15522</v>
      </c>
      <c r="B23504" s="1">
        <f>DATE(2042,7,1) + TIME(0,0,0)</f>
        <v>52048</v>
      </c>
      <c r="C23504">
        <v>29.375719069999999</v>
      </c>
    </row>
    <row r="23505" spans="1:3" x14ac:dyDescent="0.25">
      <c r="A23505">
        <v>15553</v>
      </c>
      <c r="B23505" s="1">
        <f>DATE(2042,8,1) + TIME(0,0,0)</f>
        <v>52079</v>
      </c>
      <c r="C23505">
        <v>29.382232666</v>
      </c>
    </row>
    <row r="23506" spans="1:3" x14ac:dyDescent="0.25">
      <c r="A23506">
        <v>15584</v>
      </c>
      <c r="B23506" s="1">
        <f>DATE(2042,9,1) + TIME(0,0,0)</f>
        <v>52110</v>
      </c>
      <c r="C23506">
        <v>29.388736725000001</v>
      </c>
    </row>
    <row r="23507" spans="1:3" x14ac:dyDescent="0.25">
      <c r="A23507">
        <v>15614</v>
      </c>
      <c r="B23507" s="1">
        <f>DATE(2042,10,1) + TIME(0,0,0)</f>
        <v>52140</v>
      </c>
      <c r="C23507">
        <v>29.395019530999999</v>
      </c>
    </row>
    <row r="23508" spans="1:3" x14ac:dyDescent="0.25">
      <c r="A23508">
        <v>15645</v>
      </c>
      <c r="B23508" s="1">
        <f>DATE(2042,11,1) + TIME(0,0,0)</f>
        <v>52171</v>
      </c>
      <c r="C23508">
        <v>29.401502609000001</v>
      </c>
    </row>
    <row r="23509" spans="1:3" x14ac:dyDescent="0.25">
      <c r="A23509">
        <v>15675</v>
      </c>
      <c r="B23509" s="1">
        <f>DATE(2042,12,1) + TIME(0,0,0)</f>
        <v>52201</v>
      </c>
      <c r="C23509">
        <v>29.407766341999999</v>
      </c>
    </row>
    <row r="23510" spans="1:3" x14ac:dyDescent="0.25">
      <c r="A23510">
        <v>15706</v>
      </c>
      <c r="B23510" s="1">
        <f>DATE(2043,1,1) + TIME(0,0,0)</f>
        <v>52232</v>
      </c>
      <c r="C23510">
        <v>29.414228438999999</v>
      </c>
    </row>
    <row r="23511" spans="1:3" x14ac:dyDescent="0.25">
      <c r="A23511">
        <v>15737</v>
      </c>
      <c r="B23511" s="1">
        <f>DATE(2043,2,1) + TIME(0,0,0)</f>
        <v>52263</v>
      </c>
      <c r="C23511">
        <v>29.420680999999998</v>
      </c>
    </row>
    <row r="23512" spans="1:3" x14ac:dyDescent="0.25">
      <c r="A23512">
        <v>15765</v>
      </c>
      <c r="B23512" s="1">
        <f>DATE(2043,3,1) + TIME(0,0,0)</f>
        <v>52291</v>
      </c>
      <c r="C23512">
        <v>29.426498413000001</v>
      </c>
    </row>
    <row r="23513" spans="1:3" x14ac:dyDescent="0.25">
      <c r="A23513">
        <v>15796</v>
      </c>
      <c r="B23513" s="1">
        <f>DATE(2043,4,1) + TIME(0,0,0)</f>
        <v>52322</v>
      </c>
      <c r="C23513">
        <v>29.4329319</v>
      </c>
    </row>
    <row r="23514" spans="1:3" x14ac:dyDescent="0.25">
      <c r="A23514">
        <v>15826</v>
      </c>
      <c r="B23514" s="1">
        <f>DATE(2043,5,1) + TIME(0,0,0)</f>
        <v>52352</v>
      </c>
      <c r="C23514">
        <v>29.439146042000001</v>
      </c>
    </row>
    <row r="23515" spans="1:3" x14ac:dyDescent="0.25">
      <c r="A23515">
        <v>15857</v>
      </c>
      <c r="B23515" s="1">
        <f>DATE(2043,6,1) + TIME(0,0,0)</f>
        <v>52383</v>
      </c>
      <c r="C23515">
        <v>29.445558548000001</v>
      </c>
    </row>
    <row r="23516" spans="1:3" x14ac:dyDescent="0.25">
      <c r="A23516">
        <v>15887</v>
      </c>
      <c r="B23516" s="1">
        <f>DATE(2043,7,1) + TIME(0,0,0)</f>
        <v>52413</v>
      </c>
      <c r="C23516">
        <v>29.451753616000001</v>
      </c>
    </row>
    <row r="23517" spans="1:3" x14ac:dyDescent="0.25">
      <c r="A23517">
        <v>15918</v>
      </c>
      <c r="B23517" s="1">
        <f>DATE(2043,8,1) + TIME(0,0,0)</f>
        <v>52444</v>
      </c>
      <c r="C23517">
        <v>29.458145141999999</v>
      </c>
    </row>
    <row r="23518" spans="1:3" x14ac:dyDescent="0.25">
      <c r="A23518">
        <v>15949</v>
      </c>
      <c r="B23518" s="1">
        <f>DATE(2043,9,1) + TIME(0,0,0)</f>
        <v>52475</v>
      </c>
      <c r="C23518">
        <v>29.46452713</v>
      </c>
    </row>
    <row r="23519" spans="1:3" x14ac:dyDescent="0.25">
      <c r="A23519">
        <v>15979</v>
      </c>
      <c r="B23519" s="1">
        <f>DATE(2043,10,1) + TIME(0,0,0)</f>
        <v>52505</v>
      </c>
      <c r="C23519">
        <v>29.470693588</v>
      </c>
    </row>
    <row r="23520" spans="1:3" x14ac:dyDescent="0.25">
      <c r="A23520">
        <v>16010</v>
      </c>
      <c r="B23520" s="1">
        <f>DATE(2043,11,1) + TIME(0,0,0)</f>
        <v>52536</v>
      </c>
      <c r="C23520">
        <v>29.477056503</v>
      </c>
    </row>
    <row r="23521" spans="1:3" x14ac:dyDescent="0.25">
      <c r="A23521">
        <v>16040</v>
      </c>
      <c r="B23521" s="1">
        <f>DATE(2043,12,1) + TIME(0,0,0)</f>
        <v>52566</v>
      </c>
      <c r="C23521">
        <v>29.483203887999998</v>
      </c>
    </row>
    <row r="23522" spans="1:3" x14ac:dyDescent="0.25">
      <c r="A23522">
        <v>16071</v>
      </c>
      <c r="B23522" s="1">
        <f>DATE(2044,1,1) + TIME(0,0,0)</f>
        <v>52597</v>
      </c>
      <c r="C23522">
        <v>29.489545822</v>
      </c>
    </row>
    <row r="23523" spans="1:3" x14ac:dyDescent="0.25">
      <c r="A23523">
        <v>16102</v>
      </c>
      <c r="B23523" s="1">
        <f>DATE(2044,2,1) + TIME(0,0,0)</f>
        <v>52628</v>
      </c>
      <c r="C23523">
        <v>29.495878220000002</v>
      </c>
    </row>
    <row r="23524" spans="1:3" x14ac:dyDescent="0.25">
      <c r="A23524">
        <v>16131</v>
      </c>
      <c r="B23524" s="1">
        <f>DATE(2044,3,1) + TIME(0,0,0)</f>
        <v>52657</v>
      </c>
      <c r="C23524">
        <v>29.501792907999999</v>
      </c>
    </row>
    <row r="23525" spans="1:3" x14ac:dyDescent="0.25">
      <c r="A23525">
        <v>16162</v>
      </c>
      <c r="B23525" s="1">
        <f>DATE(2044,4,1) + TIME(0,0,0)</f>
        <v>52688</v>
      </c>
      <c r="C23525">
        <v>29.508106231999999</v>
      </c>
    </row>
    <row r="23526" spans="1:3" x14ac:dyDescent="0.25">
      <c r="A23526">
        <v>16192</v>
      </c>
      <c r="B23526" s="1">
        <f>DATE(2044,5,1) + TIME(0,0,0)</f>
        <v>52718</v>
      </c>
      <c r="C23526">
        <v>29.514205933</v>
      </c>
    </row>
    <row r="23527" spans="1:3" x14ac:dyDescent="0.25">
      <c r="A23527">
        <v>16223</v>
      </c>
      <c r="B23527" s="1">
        <f>DATE(2044,6,1) + TIME(0,0,0)</f>
        <v>52749</v>
      </c>
      <c r="C23527">
        <v>29.520500182999999</v>
      </c>
    </row>
    <row r="23528" spans="1:3" x14ac:dyDescent="0.25">
      <c r="A23528">
        <v>16253</v>
      </c>
      <c r="B23528" s="1">
        <f>DATE(2044,7,1) + TIME(0,0,0)</f>
        <v>52779</v>
      </c>
      <c r="C23528">
        <v>29.526580810999999</v>
      </c>
    </row>
    <row r="23529" spans="1:3" x14ac:dyDescent="0.25">
      <c r="A23529">
        <v>16284</v>
      </c>
      <c r="B23529" s="1">
        <f>DATE(2044,8,1) + TIME(0,0,0)</f>
        <v>52810</v>
      </c>
      <c r="C23529">
        <v>29.532855988000001</v>
      </c>
    </row>
    <row r="23530" spans="1:3" x14ac:dyDescent="0.25">
      <c r="A23530">
        <v>16315</v>
      </c>
      <c r="B23530" s="1">
        <f>DATE(2044,9,1) + TIME(0,0,0)</f>
        <v>52841</v>
      </c>
      <c r="C23530">
        <v>29.539119719999999</v>
      </c>
    </row>
    <row r="23531" spans="1:3" x14ac:dyDescent="0.25">
      <c r="A23531">
        <v>16345</v>
      </c>
      <c r="B23531" s="1">
        <f>DATE(2044,10,1) + TIME(0,0,0)</f>
        <v>52871</v>
      </c>
      <c r="C23531">
        <v>29.545173644999998</v>
      </c>
    </row>
    <row r="23532" spans="1:3" x14ac:dyDescent="0.25">
      <c r="A23532">
        <v>16376</v>
      </c>
      <c r="B23532" s="1">
        <f>DATE(2044,11,1) + TIME(0,0,0)</f>
        <v>52902</v>
      </c>
      <c r="C23532">
        <v>29.551420212</v>
      </c>
    </row>
    <row r="23533" spans="1:3" x14ac:dyDescent="0.25">
      <c r="A23533">
        <v>16406</v>
      </c>
      <c r="B23533" s="1">
        <f>DATE(2044,12,1) + TIME(0,0,0)</f>
        <v>52932</v>
      </c>
      <c r="C23533">
        <v>29.557455062999999</v>
      </c>
    </row>
    <row r="23534" spans="1:3" x14ac:dyDescent="0.25">
      <c r="A23534">
        <v>16437</v>
      </c>
      <c r="B23534" s="1">
        <f>DATE(2045,1,1) + TIME(0,0,0)</f>
        <v>52963</v>
      </c>
      <c r="C23534">
        <v>29.563682556</v>
      </c>
    </row>
    <row r="23535" spans="1:3" x14ac:dyDescent="0.25">
      <c r="A23535">
        <v>16468</v>
      </c>
      <c r="B23535" s="1">
        <f>DATE(2045,2,1) + TIME(0,0,0)</f>
        <v>52994</v>
      </c>
      <c r="C23535">
        <v>29.569898604999999</v>
      </c>
    </row>
    <row r="23536" spans="1:3" x14ac:dyDescent="0.25">
      <c r="A23536">
        <v>16496</v>
      </c>
      <c r="B23536" s="1">
        <f>DATE(2045,3,1) + TIME(0,0,0)</f>
        <v>53022</v>
      </c>
      <c r="C23536">
        <v>29.57550621</v>
      </c>
    </row>
    <row r="23537" spans="1:3" x14ac:dyDescent="0.25">
      <c r="A23537">
        <v>16527</v>
      </c>
      <c r="B23537" s="1">
        <f>DATE(2045,4,1) + TIME(0,0,0)</f>
        <v>53053</v>
      </c>
      <c r="C23537">
        <v>29.581705093</v>
      </c>
    </row>
    <row r="23538" spans="1:3" x14ac:dyDescent="0.25">
      <c r="A23538">
        <v>16557</v>
      </c>
      <c r="B23538" s="1">
        <f>DATE(2045,5,1) + TIME(0,0,0)</f>
        <v>53083</v>
      </c>
      <c r="C23538">
        <v>29.587696075</v>
      </c>
    </row>
    <row r="23539" spans="1:3" x14ac:dyDescent="0.25">
      <c r="A23539">
        <v>16588</v>
      </c>
      <c r="B23539" s="1">
        <f>DATE(2045,6,1) + TIME(0,0,0)</f>
        <v>53114</v>
      </c>
      <c r="C23539">
        <v>29.593875884999999</v>
      </c>
    </row>
    <row r="23540" spans="1:3" x14ac:dyDescent="0.25">
      <c r="A23540">
        <v>16618</v>
      </c>
      <c r="B23540" s="1">
        <f>DATE(2045,7,1) + TIME(0,0,0)</f>
        <v>53144</v>
      </c>
      <c r="C23540">
        <v>29.599849701</v>
      </c>
    </row>
    <row r="23541" spans="1:3" x14ac:dyDescent="0.25">
      <c r="A23541">
        <v>16649</v>
      </c>
      <c r="B23541" s="1">
        <f>DATE(2045,8,1) + TIME(0,0,0)</f>
        <v>53175</v>
      </c>
      <c r="C23541">
        <v>29.606012344</v>
      </c>
    </row>
    <row r="23542" spans="1:3" x14ac:dyDescent="0.25">
      <c r="A23542">
        <v>16680</v>
      </c>
      <c r="B23542" s="1">
        <f>DATE(2045,9,1) + TIME(0,0,0)</f>
        <v>53206</v>
      </c>
      <c r="C23542">
        <v>29.612165450999999</v>
      </c>
    </row>
    <row r="23543" spans="1:3" x14ac:dyDescent="0.25">
      <c r="A23543">
        <v>16710</v>
      </c>
      <c r="B23543" s="1">
        <f>DATE(2045,10,1) + TIME(0,0,0)</f>
        <v>53236</v>
      </c>
      <c r="C23543">
        <v>29.618110656999999</v>
      </c>
    </row>
    <row r="23544" spans="1:3" x14ac:dyDescent="0.25">
      <c r="A23544">
        <v>16741</v>
      </c>
      <c r="B23544" s="1">
        <f>DATE(2045,11,1) + TIME(0,0,0)</f>
        <v>53267</v>
      </c>
      <c r="C23544">
        <v>29.624246596999999</v>
      </c>
    </row>
    <row r="23545" spans="1:3" x14ac:dyDescent="0.25">
      <c r="A23545">
        <v>16771</v>
      </c>
      <c r="B23545" s="1">
        <f>DATE(2045,12,1) + TIME(0,0,0)</f>
        <v>53297</v>
      </c>
      <c r="C23545">
        <v>29.630174637</v>
      </c>
    </row>
    <row r="23546" spans="1:3" x14ac:dyDescent="0.25">
      <c r="A23546">
        <v>16802</v>
      </c>
      <c r="B23546" s="1">
        <f>DATE(2046,1,1) + TIME(0,0,0)</f>
        <v>53328</v>
      </c>
      <c r="C23546">
        <v>29.636291503999999</v>
      </c>
    </row>
    <row r="23547" spans="1:3" x14ac:dyDescent="0.25">
      <c r="A23547">
        <v>16833</v>
      </c>
      <c r="B23547" s="1">
        <f>DATE(2046,2,1) + TIME(0,0,0)</f>
        <v>53359</v>
      </c>
      <c r="C23547">
        <v>29.642400742</v>
      </c>
    </row>
    <row r="23548" spans="1:3" x14ac:dyDescent="0.25">
      <c r="A23548">
        <v>16861</v>
      </c>
      <c r="B23548" s="1">
        <f>DATE(2046,3,1) + TIME(0,0,0)</f>
        <v>53387</v>
      </c>
      <c r="C23548">
        <v>29.647909164000001</v>
      </c>
    </row>
    <row r="23549" spans="1:3" x14ac:dyDescent="0.25">
      <c r="A23549">
        <v>16892</v>
      </c>
      <c r="B23549" s="1">
        <f>DATE(2046,4,1) + TIME(0,0,0)</f>
        <v>53418</v>
      </c>
      <c r="C23549">
        <v>29.654001235999999</v>
      </c>
    </row>
    <row r="23550" spans="1:3" x14ac:dyDescent="0.25">
      <c r="A23550">
        <v>16922</v>
      </c>
      <c r="B23550" s="1">
        <f>DATE(2046,5,1) + TIME(0,0,0)</f>
        <v>53448</v>
      </c>
      <c r="C23550">
        <v>29.659887313999999</v>
      </c>
    </row>
    <row r="23551" spans="1:3" x14ac:dyDescent="0.25">
      <c r="A23551">
        <v>16953</v>
      </c>
      <c r="B23551" s="1">
        <f>DATE(2046,6,1) + TIME(0,0,0)</f>
        <v>53479</v>
      </c>
      <c r="C23551">
        <v>29.665960311999999</v>
      </c>
    </row>
    <row r="23552" spans="1:3" x14ac:dyDescent="0.25">
      <c r="A23552">
        <v>16983</v>
      </c>
      <c r="B23552" s="1">
        <f>DATE(2046,7,1) + TIME(0,0,0)</f>
        <v>53509</v>
      </c>
      <c r="C23552">
        <v>29.671831131000001</v>
      </c>
    </row>
    <row r="23553" spans="1:3" x14ac:dyDescent="0.25">
      <c r="A23553">
        <v>17014</v>
      </c>
      <c r="B23553" s="1">
        <f>DATE(2046,8,1) + TIME(0,0,0)</f>
        <v>53540</v>
      </c>
      <c r="C23553">
        <v>29.677886962999999</v>
      </c>
    </row>
    <row r="23554" spans="1:3" x14ac:dyDescent="0.25">
      <c r="A23554">
        <v>17045</v>
      </c>
      <c r="B23554" s="1">
        <f>DATE(2046,9,1) + TIME(0,0,0)</f>
        <v>53571</v>
      </c>
      <c r="C23554">
        <v>29.683935165000001</v>
      </c>
    </row>
    <row r="23555" spans="1:3" x14ac:dyDescent="0.25">
      <c r="A23555">
        <v>17075</v>
      </c>
      <c r="B23555" s="1">
        <f>DATE(2046,10,1) + TIME(0,0,0)</f>
        <v>53601</v>
      </c>
      <c r="C23555">
        <v>29.689779282</v>
      </c>
    </row>
    <row r="23556" spans="1:3" x14ac:dyDescent="0.25">
      <c r="A23556">
        <v>17106</v>
      </c>
      <c r="B23556" s="1">
        <f>DATE(2046,11,1) + TIME(0,0,0)</f>
        <v>53632</v>
      </c>
      <c r="C23556">
        <v>29.695810317999999</v>
      </c>
    </row>
    <row r="23557" spans="1:3" x14ac:dyDescent="0.25">
      <c r="A23557">
        <v>17136</v>
      </c>
      <c r="B23557" s="1">
        <f>DATE(2046,12,1) + TIME(0,0,0)</f>
        <v>53662</v>
      </c>
      <c r="C23557">
        <v>29.701637267999999</v>
      </c>
    </row>
    <row r="23558" spans="1:3" x14ac:dyDescent="0.25">
      <c r="A23558">
        <v>17167</v>
      </c>
      <c r="B23558" s="1">
        <f>DATE(2047,1,1) + TIME(0,0,0)</f>
        <v>53693</v>
      </c>
      <c r="C23558">
        <v>29.707651137999999</v>
      </c>
    </row>
    <row r="23559" spans="1:3" x14ac:dyDescent="0.25">
      <c r="A23559">
        <v>17198</v>
      </c>
      <c r="B23559" s="1">
        <f>DATE(2047,2,1) + TIME(0,0,0)</f>
        <v>53724</v>
      </c>
      <c r="C23559">
        <v>29.713655471999999</v>
      </c>
    </row>
    <row r="23560" spans="1:3" x14ac:dyDescent="0.25">
      <c r="A23560">
        <v>17226</v>
      </c>
      <c r="B23560" s="1">
        <f>DATE(2047,3,1) + TIME(0,0,0)</f>
        <v>53752</v>
      </c>
      <c r="C23560">
        <v>29.719072342</v>
      </c>
    </row>
    <row r="23561" spans="1:3" x14ac:dyDescent="0.25">
      <c r="A23561">
        <v>17257</v>
      </c>
      <c r="B23561" s="1">
        <f>DATE(2047,4,1) + TIME(0,0,0)</f>
        <v>53783</v>
      </c>
      <c r="C23561">
        <v>29.725061416999999</v>
      </c>
    </row>
    <row r="23562" spans="1:3" x14ac:dyDescent="0.25">
      <c r="A23562">
        <v>17287</v>
      </c>
      <c r="B23562" s="1">
        <f>DATE(2047,5,1) + TIME(0,0,0)</f>
        <v>53813</v>
      </c>
      <c r="C23562">
        <v>29.730850220000001</v>
      </c>
    </row>
    <row r="23563" spans="1:3" x14ac:dyDescent="0.25">
      <c r="A23563">
        <v>17318</v>
      </c>
      <c r="B23563" s="1">
        <f>DATE(2047,6,1) + TIME(0,0,0)</f>
        <v>53844</v>
      </c>
      <c r="C23563">
        <v>29.736822128</v>
      </c>
    </row>
    <row r="23564" spans="1:3" x14ac:dyDescent="0.25">
      <c r="A23564">
        <v>17348</v>
      </c>
      <c r="B23564" s="1">
        <f>DATE(2047,7,1) + TIME(0,0,0)</f>
        <v>53874</v>
      </c>
      <c r="C23564">
        <v>29.742593764999999</v>
      </c>
    </row>
    <row r="23565" spans="1:3" x14ac:dyDescent="0.25">
      <c r="A23565">
        <v>17379</v>
      </c>
      <c r="B23565" s="1">
        <f>DATE(2047,8,1) + TIME(0,0,0)</f>
        <v>53905</v>
      </c>
      <c r="C23565">
        <v>29.748550415</v>
      </c>
    </row>
    <row r="23566" spans="1:3" x14ac:dyDescent="0.25">
      <c r="A23566">
        <v>17410</v>
      </c>
      <c r="B23566" s="1">
        <f>DATE(2047,9,1) + TIME(0,0,0)</f>
        <v>53936</v>
      </c>
      <c r="C23566">
        <v>29.754497528000002</v>
      </c>
    </row>
    <row r="23567" spans="1:3" x14ac:dyDescent="0.25">
      <c r="A23567">
        <v>17440</v>
      </c>
      <c r="B23567" s="1">
        <f>DATE(2047,10,1) + TIME(0,0,0)</f>
        <v>53966</v>
      </c>
      <c r="C23567">
        <v>29.760246277</v>
      </c>
    </row>
    <row r="23568" spans="1:3" x14ac:dyDescent="0.25">
      <c r="A23568">
        <v>17471</v>
      </c>
      <c r="B23568" s="1">
        <f>DATE(2047,11,1) + TIME(0,0,0)</f>
        <v>53997</v>
      </c>
      <c r="C23568">
        <v>29.766176223999999</v>
      </c>
    </row>
    <row r="23569" spans="1:3" x14ac:dyDescent="0.25">
      <c r="A23569">
        <v>17501</v>
      </c>
      <c r="B23569" s="1">
        <f>DATE(2047,12,1) + TIME(0,0,0)</f>
        <v>54027</v>
      </c>
      <c r="C23569">
        <v>29.771909714</v>
      </c>
    </row>
    <row r="23570" spans="1:3" x14ac:dyDescent="0.25">
      <c r="A23570">
        <v>17532</v>
      </c>
      <c r="B23570" s="1">
        <f>DATE(2048,1,1) + TIME(0,0,0)</f>
        <v>54058</v>
      </c>
      <c r="C23570">
        <v>29.777826309000002</v>
      </c>
    </row>
    <row r="23571" spans="1:3" x14ac:dyDescent="0.25">
      <c r="A23571">
        <v>17563</v>
      </c>
      <c r="B23571" s="1">
        <f>DATE(2048,2,1) + TIME(0,0,0)</f>
        <v>54089</v>
      </c>
      <c r="C23571">
        <v>29.783733368</v>
      </c>
    </row>
    <row r="23572" spans="1:3" x14ac:dyDescent="0.25">
      <c r="A23572">
        <v>17592</v>
      </c>
      <c r="B23572" s="1">
        <f>DATE(2048,3,1) + TIME(0,0,0)</f>
        <v>54118</v>
      </c>
      <c r="C23572">
        <v>29.789253235</v>
      </c>
    </row>
    <row r="23573" spans="1:3" x14ac:dyDescent="0.25">
      <c r="A23573">
        <v>17623</v>
      </c>
      <c r="B23573" s="1">
        <f>DATE(2048,4,1) + TIME(0,0,0)</f>
        <v>54149</v>
      </c>
      <c r="C23573">
        <v>29.795146941999999</v>
      </c>
    </row>
    <row r="23574" spans="1:3" x14ac:dyDescent="0.25">
      <c r="A23574">
        <v>17653</v>
      </c>
      <c r="B23574" s="1">
        <f>DATE(2048,5,1) + TIME(0,0,0)</f>
        <v>54179</v>
      </c>
      <c r="C23574">
        <v>29.800842285000002</v>
      </c>
    </row>
    <row r="23575" spans="1:3" x14ac:dyDescent="0.25">
      <c r="A23575">
        <v>17684</v>
      </c>
      <c r="B23575" s="1">
        <f>DATE(2048,6,1) + TIME(0,0,0)</f>
        <v>54210</v>
      </c>
      <c r="C23575">
        <v>29.806720733999999</v>
      </c>
    </row>
    <row r="23576" spans="1:3" x14ac:dyDescent="0.25">
      <c r="A23576">
        <v>17714</v>
      </c>
      <c r="B23576" s="1">
        <f>DATE(2048,7,1) + TIME(0,0,0)</f>
        <v>54240</v>
      </c>
      <c r="C23576">
        <v>29.812400818</v>
      </c>
    </row>
    <row r="23577" spans="1:3" x14ac:dyDescent="0.25">
      <c r="A23577">
        <v>17745</v>
      </c>
      <c r="B23577" s="1">
        <f>DATE(2048,8,1) + TIME(0,0,0)</f>
        <v>54271</v>
      </c>
      <c r="C23577">
        <v>29.818265915000001</v>
      </c>
    </row>
    <row r="23578" spans="1:3" x14ac:dyDescent="0.25">
      <c r="A23578">
        <v>17776</v>
      </c>
      <c r="B23578" s="1">
        <f>DATE(2048,9,1) + TIME(0,0,0)</f>
        <v>54302</v>
      </c>
      <c r="C23578">
        <v>29.824121474999998</v>
      </c>
    </row>
    <row r="23579" spans="1:3" x14ac:dyDescent="0.25">
      <c r="A23579">
        <v>17806</v>
      </c>
      <c r="B23579" s="1">
        <f>DATE(2048,10,1) + TIME(0,0,0)</f>
        <v>54332</v>
      </c>
      <c r="C23579">
        <v>29.829782485999999</v>
      </c>
    </row>
    <row r="23580" spans="1:3" x14ac:dyDescent="0.25">
      <c r="A23580">
        <v>17837</v>
      </c>
      <c r="B23580" s="1">
        <f>DATE(2048,11,1) + TIME(0,0,0)</f>
        <v>54363</v>
      </c>
      <c r="C23580">
        <v>29.835624695</v>
      </c>
    </row>
    <row r="23581" spans="1:3" x14ac:dyDescent="0.25">
      <c r="A23581">
        <v>17867</v>
      </c>
      <c r="B23581" s="1">
        <f>DATE(2048,12,1) + TIME(0,0,0)</f>
        <v>54393</v>
      </c>
      <c r="C23581">
        <v>29.841270446999999</v>
      </c>
    </row>
    <row r="23582" spans="1:3" x14ac:dyDescent="0.25">
      <c r="A23582">
        <v>17898</v>
      </c>
      <c r="B23582" s="1">
        <f>DATE(2049,1,1) + TIME(0,0,0)</f>
        <v>54424</v>
      </c>
      <c r="C23582">
        <v>29.847099304</v>
      </c>
    </row>
    <row r="23583" spans="1:3" x14ac:dyDescent="0.25">
      <c r="A23583">
        <v>17929</v>
      </c>
      <c r="B23583" s="1">
        <f>DATE(2049,2,1) + TIME(0,0,0)</f>
        <v>54455</v>
      </c>
      <c r="C23583">
        <v>29.852920531999999</v>
      </c>
    </row>
    <row r="23584" spans="1:3" x14ac:dyDescent="0.25">
      <c r="A23584">
        <v>17957</v>
      </c>
      <c r="B23584" s="1">
        <f>DATE(2049,3,1) + TIME(0,0,0)</f>
        <v>54483</v>
      </c>
      <c r="C23584">
        <v>29.858173369999999</v>
      </c>
    </row>
    <row r="23585" spans="1:3" x14ac:dyDescent="0.25">
      <c r="A23585">
        <v>17988</v>
      </c>
      <c r="B23585" s="1">
        <f>DATE(2049,4,1) + TIME(0,0,0)</f>
        <v>54514</v>
      </c>
      <c r="C23585">
        <v>29.863981247000002</v>
      </c>
    </row>
    <row r="23586" spans="1:3" x14ac:dyDescent="0.25">
      <c r="A23586">
        <v>18018</v>
      </c>
      <c r="B23586" s="1">
        <f>DATE(2049,5,1) + TIME(0,0,0)</f>
        <v>54544</v>
      </c>
      <c r="C23586">
        <v>29.869594574000001</v>
      </c>
    </row>
    <row r="23587" spans="1:3" x14ac:dyDescent="0.25">
      <c r="A23587">
        <v>18049</v>
      </c>
      <c r="B23587" s="1">
        <f>DATE(2049,6,1) + TIME(0,0,0)</f>
        <v>54575</v>
      </c>
      <c r="C23587">
        <v>29.875391006000001</v>
      </c>
    </row>
    <row r="23588" spans="1:3" x14ac:dyDescent="0.25">
      <c r="A23588">
        <v>18079</v>
      </c>
      <c r="B23588" s="1">
        <f>DATE(2049,7,1) + TIME(0,0,0)</f>
        <v>54605</v>
      </c>
      <c r="C23588">
        <v>29.880992889000002</v>
      </c>
    </row>
    <row r="23589" spans="1:3" x14ac:dyDescent="0.25">
      <c r="A23589">
        <v>18110</v>
      </c>
      <c r="B23589" s="1">
        <f>DATE(2049,8,1) + TIME(0,0,0)</f>
        <v>54636</v>
      </c>
      <c r="C23589">
        <v>29.886774063000001</v>
      </c>
    </row>
    <row r="23590" spans="1:3" x14ac:dyDescent="0.25">
      <c r="A23590">
        <v>18141</v>
      </c>
      <c r="B23590" s="1">
        <f>DATE(2049,9,1) + TIME(0,0,0)</f>
        <v>54667</v>
      </c>
      <c r="C23590">
        <v>29.892549514999999</v>
      </c>
    </row>
    <row r="23591" spans="1:3" x14ac:dyDescent="0.25">
      <c r="A23591">
        <v>18171</v>
      </c>
      <c r="B23591" s="1">
        <f>DATE(2049,10,1) + TIME(0,0,0)</f>
        <v>54697</v>
      </c>
      <c r="C23591">
        <v>29.898134232</v>
      </c>
    </row>
    <row r="23592" spans="1:3" x14ac:dyDescent="0.25">
      <c r="A23592">
        <v>18202</v>
      </c>
      <c r="B23592" s="1">
        <f>DATE(2049,11,1) + TIME(0,0,0)</f>
        <v>54728</v>
      </c>
      <c r="C23592">
        <v>29.903896331999999</v>
      </c>
    </row>
    <row r="23593" spans="1:3" x14ac:dyDescent="0.25">
      <c r="A23593">
        <v>18232</v>
      </c>
      <c r="B23593" s="1">
        <f>DATE(2049,12,1) + TIME(0,0,0)</f>
        <v>54758</v>
      </c>
      <c r="C23593">
        <v>29.909467697</v>
      </c>
    </row>
    <row r="23594" spans="1:3" x14ac:dyDescent="0.25">
      <c r="A23594">
        <v>18263</v>
      </c>
      <c r="B23594" s="1">
        <f>DATE(2050,1,1) + TIME(0,0,0)</f>
        <v>54789</v>
      </c>
      <c r="C23594">
        <v>29.915218353</v>
      </c>
    </row>
    <row r="23596" spans="1:3" x14ac:dyDescent="0.25">
      <c r="A23596" t="s">
        <v>42</v>
      </c>
    </row>
    <row r="23598" spans="1:3" x14ac:dyDescent="0.25">
      <c r="A23598" t="s">
        <v>1</v>
      </c>
      <c r="B23598" t="s">
        <v>2</v>
      </c>
      <c r="C23598" t="s">
        <v>3</v>
      </c>
    </row>
    <row r="23599" spans="1:3" x14ac:dyDescent="0.25">
      <c r="A23599">
        <v>0</v>
      </c>
      <c r="B23599" s="1">
        <f>DATE(2000,1,1) + TIME(0,0,0)</f>
        <v>36526</v>
      </c>
      <c r="C23599">
        <v>0</v>
      </c>
    </row>
    <row r="23600" spans="1:3" x14ac:dyDescent="0.25">
      <c r="A23600">
        <v>31</v>
      </c>
      <c r="B23600" s="1">
        <f>DATE(2000,2,1) + TIME(0,0,0)</f>
        <v>36557</v>
      </c>
      <c r="C23600">
        <v>3.9117352961999998</v>
      </c>
    </row>
    <row r="23601" spans="1:3" x14ac:dyDescent="0.25">
      <c r="A23601">
        <v>60</v>
      </c>
      <c r="B23601" s="1">
        <f>DATE(2000,3,1) + TIME(0,0,0)</f>
        <v>36586</v>
      </c>
      <c r="C23601">
        <v>8.1150255202999997</v>
      </c>
    </row>
    <row r="23602" spans="1:3" x14ac:dyDescent="0.25">
      <c r="A23602">
        <v>91</v>
      </c>
      <c r="B23602" s="1">
        <f>DATE(2000,4,1) + TIME(0,0,0)</f>
        <v>36617</v>
      </c>
      <c r="C23602">
        <v>11.962785720999999</v>
      </c>
    </row>
    <row r="23603" spans="1:3" x14ac:dyDescent="0.25">
      <c r="A23603">
        <v>121</v>
      </c>
      <c r="B23603" s="1">
        <f>DATE(2000,5,1) + TIME(0,0,0)</f>
        <v>36647</v>
      </c>
      <c r="C23603">
        <v>14.035577774</v>
      </c>
    </row>
    <row r="23604" spans="1:3" x14ac:dyDescent="0.25">
      <c r="A23604">
        <v>152</v>
      </c>
      <c r="B23604" s="1">
        <f>DATE(2000,6,1) + TIME(0,0,0)</f>
        <v>36678</v>
      </c>
      <c r="C23604">
        <v>15.356757163999999</v>
      </c>
    </row>
    <row r="23605" spans="1:3" x14ac:dyDescent="0.25">
      <c r="A23605">
        <v>182</v>
      </c>
      <c r="B23605" s="1">
        <f>DATE(2000,7,1) + TIME(0,0,0)</f>
        <v>36708</v>
      </c>
      <c r="C23605">
        <v>16.254680634</v>
      </c>
    </row>
    <row r="23606" spans="1:3" x14ac:dyDescent="0.25">
      <c r="A23606">
        <v>213</v>
      </c>
      <c r="B23606" s="1">
        <f>DATE(2000,8,1) + TIME(0,0,0)</f>
        <v>36739</v>
      </c>
      <c r="C23606">
        <v>16.966213226000001</v>
      </c>
    </row>
    <row r="23607" spans="1:3" x14ac:dyDescent="0.25">
      <c r="A23607">
        <v>244</v>
      </c>
      <c r="B23607" s="1">
        <f>DATE(2000,9,1) + TIME(0,0,0)</f>
        <v>36770</v>
      </c>
      <c r="C23607">
        <v>17.545652390000001</v>
      </c>
    </row>
    <row r="23608" spans="1:3" x14ac:dyDescent="0.25">
      <c r="A23608">
        <v>274</v>
      </c>
      <c r="B23608" s="1">
        <f>DATE(2000,10,1) + TIME(0,0,0)</f>
        <v>36800</v>
      </c>
      <c r="C23608">
        <v>17.991243361999999</v>
      </c>
    </row>
    <row r="23609" spans="1:3" x14ac:dyDescent="0.25">
      <c r="A23609">
        <v>305</v>
      </c>
      <c r="B23609" s="1">
        <f>DATE(2000,11,1) + TIME(0,0,0)</f>
        <v>36831</v>
      </c>
      <c r="C23609">
        <v>18.347654342999999</v>
      </c>
    </row>
    <row r="23610" spans="1:3" x14ac:dyDescent="0.25">
      <c r="A23610">
        <v>335</v>
      </c>
      <c r="B23610" s="1">
        <f>DATE(2000,12,1) + TIME(0,0,0)</f>
        <v>36861</v>
      </c>
      <c r="C23610">
        <v>18.611267089999998</v>
      </c>
    </row>
    <row r="23611" spans="1:3" x14ac:dyDescent="0.25">
      <c r="A23611">
        <v>366</v>
      </c>
      <c r="B23611" s="1">
        <f>DATE(2001,1,1) + TIME(0,0,0)</f>
        <v>36892</v>
      </c>
      <c r="C23611">
        <v>18.830087662</v>
      </c>
    </row>
    <row r="23612" spans="1:3" x14ac:dyDescent="0.25">
      <c r="A23612">
        <v>397</v>
      </c>
      <c r="B23612" s="1">
        <f>DATE(2001,2,1) + TIME(0,0,0)</f>
        <v>36923</v>
      </c>
      <c r="C23612">
        <v>19.012374877999999</v>
      </c>
    </row>
    <row r="23613" spans="1:3" x14ac:dyDescent="0.25">
      <c r="A23613">
        <v>425</v>
      </c>
      <c r="B23613" s="1">
        <f>DATE(2001,3,1) + TIME(0,0,0)</f>
        <v>36951</v>
      </c>
      <c r="C23613">
        <v>19.155769348</v>
      </c>
    </row>
    <row r="23614" spans="1:3" x14ac:dyDescent="0.25">
      <c r="A23614">
        <v>456</v>
      </c>
      <c r="B23614" s="1">
        <f>DATE(2001,4,1) + TIME(0,0,0)</f>
        <v>36982</v>
      </c>
      <c r="C23614">
        <v>19.296327591000001</v>
      </c>
    </row>
    <row r="23615" spans="1:3" x14ac:dyDescent="0.25">
      <c r="A23615">
        <v>486</v>
      </c>
      <c r="B23615" s="1">
        <f>DATE(2001,5,1) + TIME(0,0,0)</f>
        <v>37012</v>
      </c>
      <c r="C23615">
        <v>19.417375565</v>
      </c>
    </row>
    <row r="23616" spans="1:3" x14ac:dyDescent="0.25">
      <c r="A23616">
        <v>517</v>
      </c>
      <c r="B23616" s="1">
        <f>DATE(2001,6,1) + TIME(0,0,0)</f>
        <v>37043</v>
      </c>
      <c r="C23616">
        <v>19.528669356999998</v>
      </c>
    </row>
    <row r="23617" spans="1:3" x14ac:dyDescent="0.25">
      <c r="A23617">
        <v>547</v>
      </c>
      <c r="B23617" s="1">
        <f>DATE(2001,7,1) + TIME(0,0,0)</f>
        <v>37073</v>
      </c>
      <c r="C23617">
        <v>19.623596191000001</v>
      </c>
    </row>
    <row r="23618" spans="1:3" x14ac:dyDescent="0.25">
      <c r="A23618">
        <v>578</v>
      </c>
      <c r="B23618" s="1">
        <f>DATE(2001,8,1) + TIME(0,0,0)</f>
        <v>37104</v>
      </c>
      <c r="C23618">
        <v>19.709791183</v>
      </c>
    </row>
    <row r="23619" spans="1:3" x14ac:dyDescent="0.25">
      <c r="A23619">
        <v>609</v>
      </c>
      <c r="B23619" s="1">
        <f>DATE(2001,9,1) + TIME(0,0,0)</f>
        <v>37135</v>
      </c>
      <c r="C23619">
        <v>19.785522460999999</v>
      </c>
    </row>
    <row r="23620" spans="1:3" x14ac:dyDescent="0.25">
      <c r="A23620">
        <v>639</v>
      </c>
      <c r="B23620" s="1">
        <f>DATE(2001,10,1) + TIME(0,0,0)</f>
        <v>37165</v>
      </c>
      <c r="C23620">
        <v>19.848403931</v>
      </c>
    </row>
    <row r="23621" spans="1:3" x14ac:dyDescent="0.25">
      <c r="A23621">
        <v>670</v>
      </c>
      <c r="B23621" s="1">
        <f>DATE(2001,11,1) + TIME(0,0,0)</f>
        <v>37196</v>
      </c>
      <c r="C23621">
        <v>19.904829025000002</v>
      </c>
    </row>
    <row r="23622" spans="1:3" x14ac:dyDescent="0.25">
      <c r="A23622">
        <v>700</v>
      </c>
      <c r="B23622" s="1">
        <f>DATE(2001,12,1) + TIME(0,0,0)</f>
        <v>37226</v>
      </c>
      <c r="C23622">
        <v>19.951673507999999</v>
      </c>
    </row>
    <row r="23623" spans="1:3" x14ac:dyDescent="0.25">
      <c r="A23623">
        <v>731</v>
      </c>
      <c r="B23623" s="1">
        <f>DATE(2002,1,1) + TIME(0,0,0)</f>
        <v>37257</v>
      </c>
      <c r="C23623">
        <v>19.994245529000001</v>
      </c>
    </row>
    <row r="23624" spans="1:3" x14ac:dyDescent="0.25">
      <c r="A23624">
        <v>762</v>
      </c>
      <c r="B23624" s="1">
        <f>DATE(2002,2,1) + TIME(0,0,0)</f>
        <v>37288</v>
      </c>
      <c r="C23624">
        <v>20.032546997000001</v>
      </c>
    </row>
    <row r="23625" spans="1:3" x14ac:dyDescent="0.25">
      <c r="A23625">
        <v>790</v>
      </c>
      <c r="B23625" s="1">
        <f>DATE(2002,3,1) + TIME(0,0,0)</f>
        <v>37316</v>
      </c>
      <c r="C23625">
        <v>20.064191818000001</v>
      </c>
    </row>
    <row r="23626" spans="1:3" x14ac:dyDescent="0.25">
      <c r="A23626">
        <v>821</v>
      </c>
      <c r="B23626" s="1">
        <f>DATE(2002,4,1) + TIME(0,0,0)</f>
        <v>37347</v>
      </c>
      <c r="C23626">
        <v>20.096498488999998</v>
      </c>
    </row>
    <row r="23627" spans="1:3" x14ac:dyDescent="0.25">
      <c r="A23627">
        <v>851</v>
      </c>
      <c r="B23627" s="1">
        <f>DATE(2002,5,1) + TIME(0,0,0)</f>
        <v>37377</v>
      </c>
      <c r="C23627">
        <v>20.125120162999998</v>
      </c>
    </row>
    <row r="23628" spans="1:3" x14ac:dyDescent="0.25">
      <c r="A23628">
        <v>882</v>
      </c>
      <c r="B23628" s="1">
        <f>DATE(2002,6,1) + TIME(0,0,0)</f>
        <v>37408</v>
      </c>
      <c r="C23628">
        <v>20.152189255</v>
      </c>
    </row>
    <row r="23629" spans="1:3" x14ac:dyDescent="0.25">
      <c r="A23629">
        <v>912</v>
      </c>
      <c r="B23629" s="1">
        <f>DATE(2002,7,1) + TIME(0,0,0)</f>
        <v>37438</v>
      </c>
      <c r="C23629">
        <v>20.176403046000001</v>
      </c>
    </row>
    <row r="23630" spans="1:3" x14ac:dyDescent="0.25">
      <c r="A23630">
        <v>943</v>
      </c>
      <c r="B23630" s="1">
        <f>DATE(2002,8,1) + TIME(0,0,0)</f>
        <v>37469</v>
      </c>
      <c r="C23630">
        <v>20.199613571</v>
      </c>
    </row>
    <row r="23631" spans="1:3" x14ac:dyDescent="0.25">
      <c r="A23631">
        <v>974</v>
      </c>
      <c r="B23631" s="1">
        <f>DATE(2002,9,1) + TIME(0,0,0)</f>
        <v>37500</v>
      </c>
      <c r="C23631">
        <v>20.221164702999999</v>
      </c>
    </row>
    <row r="23632" spans="1:3" x14ac:dyDescent="0.25">
      <c r="A23632">
        <v>1004</v>
      </c>
      <c r="B23632" s="1">
        <f>DATE(2002,10,1) + TIME(0,0,0)</f>
        <v>37530</v>
      </c>
      <c r="C23632">
        <v>20.240585327000002</v>
      </c>
    </row>
    <row r="23633" spans="1:3" x14ac:dyDescent="0.25">
      <c r="A23633">
        <v>1035</v>
      </c>
      <c r="B23633" s="1">
        <f>DATE(2002,11,1) + TIME(0,0,0)</f>
        <v>37561</v>
      </c>
      <c r="C23633">
        <v>20.259307861</v>
      </c>
    </row>
    <row r="23634" spans="1:3" x14ac:dyDescent="0.25">
      <c r="A23634">
        <v>1065</v>
      </c>
      <c r="B23634" s="1">
        <f>DATE(2002,12,1) + TIME(0,0,0)</f>
        <v>37591</v>
      </c>
      <c r="C23634">
        <v>20.276248932000001</v>
      </c>
    </row>
    <row r="23635" spans="1:3" x14ac:dyDescent="0.25">
      <c r="A23635">
        <v>1096</v>
      </c>
      <c r="B23635" s="1">
        <f>DATE(2003,1,1) + TIME(0,0,0)</f>
        <v>37622</v>
      </c>
      <c r="C23635">
        <v>20.292655945</v>
      </c>
    </row>
    <row r="23636" spans="1:3" x14ac:dyDescent="0.25">
      <c r="A23636">
        <v>1127</v>
      </c>
      <c r="B23636" s="1">
        <f>DATE(2003,2,1) + TIME(0,0,0)</f>
        <v>37653</v>
      </c>
      <c r="C23636">
        <v>20.308044433999999</v>
      </c>
    </row>
    <row r="23637" spans="1:3" x14ac:dyDescent="0.25">
      <c r="A23637">
        <v>1155</v>
      </c>
      <c r="B23637" s="1">
        <f>DATE(2003,3,1) + TIME(0,0,0)</f>
        <v>37681</v>
      </c>
      <c r="C23637">
        <v>20.320962905999998</v>
      </c>
    </row>
    <row r="23638" spans="1:3" x14ac:dyDescent="0.25">
      <c r="A23638">
        <v>1186</v>
      </c>
      <c r="B23638" s="1">
        <f>DATE(2003,4,1) + TIME(0,0,0)</f>
        <v>37712</v>
      </c>
      <c r="C23638">
        <v>20.334430695000002</v>
      </c>
    </row>
    <row r="23639" spans="1:3" x14ac:dyDescent="0.25">
      <c r="A23639">
        <v>1216</v>
      </c>
      <c r="B23639" s="1">
        <f>DATE(2003,5,1) + TIME(0,0,0)</f>
        <v>37742</v>
      </c>
      <c r="C23639">
        <v>20.347808837999999</v>
      </c>
    </row>
    <row r="23640" spans="1:3" x14ac:dyDescent="0.25">
      <c r="A23640">
        <v>1247</v>
      </c>
      <c r="B23640" s="1">
        <f>DATE(2003,6,1) + TIME(0,0,0)</f>
        <v>37773</v>
      </c>
      <c r="C23640">
        <v>20.363279342999999</v>
      </c>
    </row>
    <row r="23641" spans="1:3" x14ac:dyDescent="0.25">
      <c r="A23641">
        <v>1277</v>
      </c>
      <c r="B23641" s="1">
        <f>DATE(2003,7,1) + TIME(0,0,0)</f>
        <v>37803</v>
      </c>
      <c r="C23641">
        <v>20.380098343</v>
      </c>
    </row>
    <row r="23642" spans="1:3" x14ac:dyDescent="0.25">
      <c r="A23642">
        <v>1308</v>
      </c>
      <c r="B23642" s="1">
        <f>DATE(2003,8,1) + TIME(0,0,0)</f>
        <v>37834</v>
      </c>
      <c r="C23642">
        <v>20.398603438999999</v>
      </c>
    </row>
    <row r="23643" spans="1:3" x14ac:dyDescent="0.25">
      <c r="A23643">
        <v>1339</v>
      </c>
      <c r="B23643" s="1">
        <f>DATE(2003,9,1) + TIME(0,0,0)</f>
        <v>37865</v>
      </c>
      <c r="C23643">
        <v>20.417499542000002</v>
      </c>
    </row>
    <row r="23644" spans="1:3" x14ac:dyDescent="0.25">
      <c r="A23644">
        <v>1369</v>
      </c>
      <c r="B23644" s="1">
        <f>DATE(2003,10,1) + TIME(0,0,0)</f>
        <v>37895</v>
      </c>
      <c r="C23644">
        <v>20.435745238999999</v>
      </c>
    </row>
    <row r="23645" spans="1:3" x14ac:dyDescent="0.25">
      <c r="A23645">
        <v>1400</v>
      </c>
      <c r="B23645" s="1">
        <f>DATE(2003,11,1) + TIME(0,0,0)</f>
        <v>37926</v>
      </c>
      <c r="C23645">
        <v>20.454149246</v>
      </c>
    </row>
    <row r="23646" spans="1:3" x14ac:dyDescent="0.25">
      <c r="A23646">
        <v>1430</v>
      </c>
      <c r="B23646" s="1">
        <f>DATE(2003,12,1) + TIME(0,0,0)</f>
        <v>37956</v>
      </c>
      <c r="C23646">
        <v>20.471290587999999</v>
      </c>
    </row>
    <row r="23647" spans="1:3" x14ac:dyDescent="0.25">
      <c r="A23647">
        <v>1461</v>
      </c>
      <c r="B23647" s="1">
        <f>DATE(2004,1,1) + TIME(0,0,0)</f>
        <v>37987</v>
      </c>
      <c r="C23647">
        <v>20.488182068</v>
      </c>
    </row>
    <row r="23648" spans="1:3" x14ac:dyDescent="0.25">
      <c r="A23648">
        <v>1492</v>
      </c>
      <c r="B23648" s="1">
        <f>DATE(2004,2,1) + TIME(0,0,0)</f>
        <v>38018</v>
      </c>
      <c r="C23648">
        <v>20.504049300999998</v>
      </c>
    </row>
    <row r="23649" spans="1:3" x14ac:dyDescent="0.25">
      <c r="A23649">
        <v>1521</v>
      </c>
      <c r="B23649" s="1">
        <f>DATE(2004,3,1) + TIME(0,0,0)</f>
        <v>38047</v>
      </c>
      <c r="C23649">
        <v>20.518089293999999</v>
      </c>
    </row>
    <row r="23650" spans="1:3" x14ac:dyDescent="0.25">
      <c r="A23650">
        <v>1552</v>
      </c>
      <c r="B23650" s="1">
        <f>DATE(2004,4,1) + TIME(0,0,0)</f>
        <v>38078</v>
      </c>
      <c r="C23650">
        <v>20.532297134</v>
      </c>
    </row>
    <row r="23651" spans="1:3" x14ac:dyDescent="0.25">
      <c r="A23651">
        <v>1582</v>
      </c>
      <c r="B23651" s="1">
        <f>DATE(2004,5,1) + TIME(0,0,0)</f>
        <v>38108</v>
      </c>
      <c r="C23651">
        <v>20.545267105000001</v>
      </c>
    </row>
    <row r="23652" spans="1:3" x14ac:dyDescent="0.25">
      <c r="A23652">
        <v>1613</v>
      </c>
      <c r="B23652" s="1">
        <f>DATE(2004,6,1) + TIME(0,0,0)</f>
        <v>38139</v>
      </c>
      <c r="C23652">
        <v>20.557851791000001</v>
      </c>
    </row>
    <row r="23653" spans="1:3" x14ac:dyDescent="0.25">
      <c r="A23653">
        <v>1643</v>
      </c>
      <c r="B23653" s="1">
        <f>DATE(2004,7,1) + TIME(0,0,0)</f>
        <v>38169</v>
      </c>
      <c r="C23653">
        <v>20.569219588999999</v>
      </c>
    </row>
    <row r="23654" spans="1:3" x14ac:dyDescent="0.25">
      <c r="A23654">
        <v>1674</v>
      </c>
      <c r="B23654" s="1">
        <f>DATE(2004,8,1) + TIME(0,0,0)</f>
        <v>38200</v>
      </c>
      <c r="C23654">
        <v>20.580112456999998</v>
      </c>
    </row>
    <row r="23655" spans="1:3" x14ac:dyDescent="0.25">
      <c r="A23655">
        <v>1705</v>
      </c>
      <c r="B23655" s="1">
        <f>DATE(2004,9,1) + TIME(0,0,0)</f>
        <v>38231</v>
      </c>
      <c r="C23655">
        <v>20.590120316</v>
      </c>
    </row>
    <row r="23656" spans="1:3" x14ac:dyDescent="0.25">
      <c r="A23656">
        <v>1735</v>
      </c>
      <c r="B23656" s="1">
        <f>DATE(2004,10,1) + TIME(0,0,0)</f>
        <v>38261</v>
      </c>
      <c r="C23656">
        <v>20.598957062</v>
      </c>
    </row>
    <row r="23657" spans="1:3" x14ac:dyDescent="0.25">
      <c r="A23657">
        <v>1766</v>
      </c>
      <c r="B23657" s="1">
        <f>DATE(2004,11,1) + TIME(0,0,0)</f>
        <v>38292</v>
      </c>
      <c r="C23657">
        <v>20.607208252</v>
      </c>
    </row>
    <row r="23658" spans="1:3" x14ac:dyDescent="0.25">
      <c r="A23658">
        <v>1796</v>
      </c>
      <c r="B23658" s="1">
        <f>DATE(2004,12,1) + TIME(0,0,0)</f>
        <v>38322</v>
      </c>
      <c r="C23658">
        <v>20.614473343</v>
      </c>
    </row>
    <row r="23659" spans="1:3" x14ac:dyDescent="0.25">
      <c r="A23659">
        <v>1827</v>
      </c>
      <c r="B23659" s="1">
        <f>DATE(2005,1,1) + TIME(0,0,0)</f>
        <v>38353</v>
      </c>
      <c r="C23659">
        <v>20.621490478999998</v>
      </c>
    </row>
    <row r="23660" spans="1:3" x14ac:dyDescent="0.25">
      <c r="A23660">
        <v>1858</v>
      </c>
      <c r="B23660" s="1">
        <f>DATE(2005,2,1) + TIME(0,0,0)</f>
        <v>38384</v>
      </c>
      <c r="C23660">
        <v>20.628126143999999</v>
      </c>
    </row>
    <row r="23661" spans="1:3" x14ac:dyDescent="0.25">
      <c r="A23661">
        <v>1886</v>
      </c>
      <c r="B23661" s="1">
        <f>DATE(2005,3,1) + TIME(0,0,0)</f>
        <v>38412</v>
      </c>
      <c r="C23661">
        <v>20.633823395</v>
      </c>
    </row>
    <row r="23662" spans="1:3" x14ac:dyDescent="0.25">
      <c r="A23662">
        <v>1917</v>
      </c>
      <c r="B23662" s="1">
        <f>DATE(2005,4,1) + TIME(0,0,0)</f>
        <v>38443</v>
      </c>
      <c r="C23662">
        <v>20.639802932999999</v>
      </c>
    </row>
    <row r="23663" spans="1:3" x14ac:dyDescent="0.25">
      <c r="A23663">
        <v>1947</v>
      </c>
      <c r="B23663" s="1">
        <f>DATE(2005,5,1) + TIME(0,0,0)</f>
        <v>38473</v>
      </c>
      <c r="C23663">
        <v>20.645261765000001</v>
      </c>
    </row>
    <row r="23664" spans="1:3" x14ac:dyDescent="0.25">
      <c r="A23664">
        <v>1978</v>
      </c>
      <c r="B23664" s="1">
        <f>DATE(2005,6,1) + TIME(0,0,0)</f>
        <v>38504</v>
      </c>
      <c r="C23664">
        <v>20.650564194000001</v>
      </c>
    </row>
    <row r="23665" spans="1:3" x14ac:dyDescent="0.25">
      <c r="A23665">
        <v>2008</v>
      </c>
      <c r="B23665" s="1">
        <f>DATE(2005,7,1) + TIME(0,0,0)</f>
        <v>38534</v>
      </c>
      <c r="C23665">
        <v>20.655380249</v>
      </c>
    </row>
    <row r="23666" spans="1:3" x14ac:dyDescent="0.25">
      <c r="A23666">
        <v>2039</v>
      </c>
      <c r="B23666" s="1">
        <f>DATE(2005,8,1) + TIME(0,0,0)</f>
        <v>38565</v>
      </c>
      <c r="C23666">
        <v>20.660049438000001</v>
      </c>
    </row>
    <row r="23667" spans="1:3" x14ac:dyDescent="0.25">
      <c r="A23667">
        <v>2070</v>
      </c>
      <c r="B23667" s="1">
        <f>DATE(2005,9,1) + TIME(0,0,0)</f>
        <v>38596</v>
      </c>
      <c r="C23667">
        <v>20.664426804000001</v>
      </c>
    </row>
    <row r="23668" spans="1:3" x14ac:dyDescent="0.25">
      <c r="A23668">
        <v>2100</v>
      </c>
      <c r="B23668" s="1">
        <f>DATE(2005,10,1) + TIME(0,0,0)</f>
        <v>38626</v>
      </c>
      <c r="C23668">
        <v>20.668411254999999</v>
      </c>
    </row>
    <row r="23669" spans="1:3" x14ac:dyDescent="0.25">
      <c r="A23669">
        <v>2131</v>
      </c>
      <c r="B23669" s="1">
        <f>DATE(2005,11,1) + TIME(0,0,0)</f>
        <v>38657</v>
      </c>
      <c r="C23669">
        <v>20.672288895000001</v>
      </c>
    </row>
    <row r="23670" spans="1:3" x14ac:dyDescent="0.25">
      <c r="A23670">
        <v>2161</v>
      </c>
      <c r="B23670" s="1">
        <f>DATE(2005,12,1) + TIME(0,0,0)</f>
        <v>38687</v>
      </c>
      <c r="C23670">
        <v>20.675828933999998</v>
      </c>
    </row>
    <row r="23671" spans="1:3" x14ac:dyDescent="0.25">
      <c r="A23671">
        <v>2192</v>
      </c>
      <c r="B23671" s="1">
        <f>DATE(2006,1,1) + TIME(0,0,0)</f>
        <v>38718</v>
      </c>
      <c r="C23671">
        <v>20.679286956999999</v>
      </c>
    </row>
    <row r="23672" spans="1:3" x14ac:dyDescent="0.25">
      <c r="A23672">
        <v>2223</v>
      </c>
      <c r="B23672" s="1">
        <f>DATE(2006,2,1) + TIME(0,0,0)</f>
        <v>38749</v>
      </c>
      <c r="C23672">
        <v>20.682556152</v>
      </c>
    </row>
    <row r="23673" spans="1:3" x14ac:dyDescent="0.25">
      <c r="A23673">
        <v>2251</v>
      </c>
      <c r="B23673" s="1">
        <f>DATE(2006,3,1) + TIME(0,0,0)</f>
        <v>38777</v>
      </c>
      <c r="C23673">
        <v>20.685359954999999</v>
      </c>
    </row>
    <row r="23674" spans="1:3" x14ac:dyDescent="0.25">
      <c r="A23674">
        <v>2282</v>
      </c>
      <c r="B23674" s="1">
        <f>DATE(2006,4,1) + TIME(0,0,0)</f>
        <v>38808</v>
      </c>
      <c r="C23674">
        <v>20.688310623</v>
      </c>
    </row>
    <row r="23675" spans="1:3" x14ac:dyDescent="0.25">
      <c r="A23675">
        <v>2312</v>
      </c>
      <c r="B23675" s="1">
        <f>DATE(2006,5,1) + TIME(0,0,0)</f>
        <v>38838</v>
      </c>
      <c r="C23675">
        <v>20.691022873000001</v>
      </c>
    </row>
    <row r="23676" spans="1:3" x14ac:dyDescent="0.25">
      <c r="A23676">
        <v>2343</v>
      </c>
      <c r="B23676" s="1">
        <f>DATE(2006,6,1) + TIME(0,0,0)</f>
        <v>38869</v>
      </c>
      <c r="C23676">
        <v>20.693674088000002</v>
      </c>
    </row>
    <row r="23677" spans="1:3" x14ac:dyDescent="0.25">
      <c r="A23677">
        <v>2373</v>
      </c>
      <c r="B23677" s="1">
        <f>DATE(2006,7,1) + TIME(0,0,0)</f>
        <v>38899</v>
      </c>
      <c r="C23677">
        <v>20.696084976000002</v>
      </c>
    </row>
    <row r="23678" spans="1:3" x14ac:dyDescent="0.25">
      <c r="A23678">
        <v>2404</v>
      </c>
      <c r="B23678" s="1">
        <f>DATE(2006,8,1) + TIME(0,0,0)</f>
        <v>38930</v>
      </c>
      <c r="C23678">
        <v>20.698421478</v>
      </c>
    </row>
    <row r="23679" spans="1:3" x14ac:dyDescent="0.25">
      <c r="A23679">
        <v>2435</v>
      </c>
      <c r="B23679" s="1">
        <f>DATE(2006,9,1) + TIME(0,0,0)</f>
        <v>38961</v>
      </c>
      <c r="C23679">
        <v>20.700605392</v>
      </c>
    </row>
    <row r="23680" spans="1:3" x14ac:dyDescent="0.25">
      <c r="A23680">
        <v>2465</v>
      </c>
      <c r="B23680" s="1">
        <f>DATE(2006,10,1) + TIME(0,0,0)</f>
        <v>38991</v>
      </c>
      <c r="C23680">
        <v>20.70258522</v>
      </c>
    </row>
    <row r="23681" spans="1:3" x14ac:dyDescent="0.25">
      <c r="A23681">
        <v>2496</v>
      </c>
      <c r="B23681" s="1">
        <f>DATE(2006,11,1) + TIME(0,0,0)</f>
        <v>39022</v>
      </c>
      <c r="C23681">
        <v>20.704502106</v>
      </c>
    </row>
    <row r="23682" spans="1:3" x14ac:dyDescent="0.25">
      <c r="A23682">
        <v>2526</v>
      </c>
      <c r="B23682" s="1">
        <f>DATE(2006,12,1) + TIME(0,0,0)</f>
        <v>39052</v>
      </c>
      <c r="C23682">
        <v>20.706245421999999</v>
      </c>
    </row>
    <row r="23683" spans="1:3" x14ac:dyDescent="0.25">
      <c r="A23683">
        <v>2557</v>
      </c>
      <c r="B23683" s="1">
        <f>DATE(2007,1,1) + TIME(0,0,0)</f>
        <v>39083</v>
      </c>
      <c r="C23683">
        <v>20.707937241</v>
      </c>
    </row>
    <row r="23684" spans="1:3" x14ac:dyDescent="0.25">
      <c r="A23684">
        <v>2588</v>
      </c>
      <c r="B23684" s="1">
        <f>DATE(2007,2,1) + TIME(0,0,0)</f>
        <v>39114</v>
      </c>
      <c r="C23684">
        <v>20.709527969</v>
      </c>
    </row>
    <row r="23685" spans="1:3" x14ac:dyDescent="0.25">
      <c r="A23685">
        <v>2616</v>
      </c>
      <c r="B23685" s="1">
        <f>DATE(2007,3,1) + TIME(0,0,0)</f>
        <v>39142</v>
      </c>
      <c r="C23685">
        <v>20.710884094000001</v>
      </c>
    </row>
    <row r="23686" spans="1:3" x14ac:dyDescent="0.25">
      <c r="A23686">
        <v>2647</v>
      </c>
      <c r="B23686" s="1">
        <f>DATE(2007,4,1) + TIME(0,0,0)</f>
        <v>39173</v>
      </c>
      <c r="C23686">
        <v>20.712306976000001</v>
      </c>
    </row>
    <row r="23687" spans="1:3" x14ac:dyDescent="0.25">
      <c r="A23687">
        <v>2677</v>
      </c>
      <c r="B23687" s="1">
        <f>DATE(2007,5,1) + TIME(0,0,0)</f>
        <v>39203</v>
      </c>
      <c r="C23687">
        <v>20.713605880999999</v>
      </c>
    </row>
    <row r="23688" spans="1:3" x14ac:dyDescent="0.25">
      <c r="A23688">
        <v>2708</v>
      </c>
      <c r="B23688" s="1">
        <f>DATE(2007,6,1) + TIME(0,0,0)</f>
        <v>39234</v>
      </c>
      <c r="C23688">
        <v>20.714878081999998</v>
      </c>
    </row>
    <row r="23689" spans="1:3" x14ac:dyDescent="0.25">
      <c r="A23689">
        <v>2738</v>
      </c>
      <c r="B23689" s="1">
        <f>DATE(2007,7,1) + TIME(0,0,0)</f>
        <v>39264</v>
      </c>
      <c r="C23689">
        <v>20.716043471999999</v>
      </c>
    </row>
    <row r="23690" spans="1:3" x14ac:dyDescent="0.25">
      <c r="A23690">
        <v>2769</v>
      </c>
      <c r="B23690" s="1">
        <f>DATE(2007,8,1) + TIME(0,0,0)</f>
        <v>39295</v>
      </c>
      <c r="C23690">
        <v>20.717185974</v>
      </c>
    </row>
    <row r="23691" spans="1:3" x14ac:dyDescent="0.25">
      <c r="A23691">
        <v>2800</v>
      </c>
      <c r="B23691" s="1">
        <f>DATE(2007,9,1) + TIME(0,0,0)</f>
        <v>39326</v>
      </c>
      <c r="C23691">
        <v>20.718267440999998</v>
      </c>
    </row>
    <row r="23692" spans="1:3" x14ac:dyDescent="0.25">
      <c r="A23692">
        <v>2830</v>
      </c>
      <c r="B23692" s="1">
        <f>DATE(2007,10,1) + TIME(0,0,0)</f>
        <v>39356</v>
      </c>
      <c r="C23692">
        <v>20.719263077000001</v>
      </c>
    </row>
    <row r="23693" spans="1:3" x14ac:dyDescent="0.25">
      <c r="A23693">
        <v>2861</v>
      </c>
      <c r="B23693" s="1">
        <f>DATE(2007,11,1) + TIME(0,0,0)</f>
        <v>39387</v>
      </c>
      <c r="C23693">
        <v>20.720241547000001</v>
      </c>
    </row>
    <row r="23694" spans="1:3" x14ac:dyDescent="0.25">
      <c r="A23694">
        <v>2891</v>
      </c>
      <c r="B23694" s="1">
        <f>DATE(2007,12,1) + TIME(0,0,0)</f>
        <v>39417</v>
      </c>
      <c r="C23694">
        <v>20.721139908000001</v>
      </c>
    </row>
    <row r="23695" spans="1:3" x14ac:dyDescent="0.25">
      <c r="A23695">
        <v>2922</v>
      </c>
      <c r="B23695" s="1">
        <f>DATE(2008,1,1) + TIME(0,0,0)</f>
        <v>39448</v>
      </c>
      <c r="C23695">
        <v>20.722024917999999</v>
      </c>
    </row>
    <row r="23696" spans="1:3" x14ac:dyDescent="0.25">
      <c r="A23696">
        <v>2953</v>
      </c>
      <c r="B23696" s="1">
        <f>DATE(2008,2,1) + TIME(0,0,0)</f>
        <v>39479</v>
      </c>
      <c r="C23696">
        <v>20.722866058000001</v>
      </c>
    </row>
    <row r="23697" spans="1:3" x14ac:dyDescent="0.25">
      <c r="A23697">
        <v>2982</v>
      </c>
      <c r="B23697" s="1">
        <f>DATE(2008,3,1) + TIME(0,0,0)</f>
        <v>39508</v>
      </c>
      <c r="C23697">
        <v>20.723615645999999</v>
      </c>
    </row>
    <row r="23698" spans="1:3" x14ac:dyDescent="0.25">
      <c r="A23698">
        <v>3013</v>
      </c>
      <c r="B23698" s="1">
        <f>DATE(2008,4,1) + TIME(0,0,0)</f>
        <v>39539</v>
      </c>
      <c r="C23698">
        <v>20.724378586</v>
      </c>
    </row>
    <row r="23699" spans="1:3" x14ac:dyDescent="0.25">
      <c r="A23699">
        <v>3043</v>
      </c>
      <c r="B23699" s="1">
        <f>DATE(2008,5,1) + TIME(0,0,0)</f>
        <v>39569</v>
      </c>
      <c r="C23699">
        <v>20.725082397000001</v>
      </c>
    </row>
    <row r="23700" spans="1:3" x14ac:dyDescent="0.25">
      <c r="A23700">
        <v>3074</v>
      </c>
      <c r="B23700" s="1">
        <f>DATE(2008,6,1) + TIME(0,0,0)</f>
        <v>39600</v>
      </c>
      <c r="C23700">
        <v>20.725772857999999</v>
      </c>
    </row>
    <row r="23701" spans="1:3" x14ac:dyDescent="0.25">
      <c r="A23701">
        <v>3104</v>
      </c>
      <c r="B23701" s="1">
        <f>DATE(2008,7,1) + TIME(0,0,0)</f>
        <v>39630</v>
      </c>
      <c r="C23701">
        <v>20.726408005</v>
      </c>
    </row>
    <row r="23702" spans="1:3" x14ac:dyDescent="0.25">
      <c r="A23702">
        <v>3135</v>
      </c>
      <c r="B23702" s="1">
        <f>DATE(2008,8,1) + TIME(0,0,0)</f>
        <v>39661</v>
      </c>
      <c r="C23702">
        <v>20.7270298</v>
      </c>
    </row>
    <row r="23703" spans="1:3" x14ac:dyDescent="0.25">
      <c r="A23703">
        <v>3166</v>
      </c>
      <c r="B23703" s="1">
        <f>DATE(2008,9,1) + TIME(0,0,0)</f>
        <v>39692</v>
      </c>
      <c r="C23703">
        <v>20.727619171000001</v>
      </c>
    </row>
    <row r="23704" spans="1:3" x14ac:dyDescent="0.25">
      <c r="A23704">
        <v>3196</v>
      </c>
      <c r="B23704" s="1">
        <f>DATE(2008,10,1) + TIME(0,0,0)</f>
        <v>39722</v>
      </c>
      <c r="C23704">
        <v>20.728158951000001</v>
      </c>
    </row>
    <row r="23705" spans="1:3" x14ac:dyDescent="0.25">
      <c r="A23705">
        <v>3227</v>
      </c>
      <c r="B23705" s="1">
        <f>DATE(2008,11,1) + TIME(0,0,0)</f>
        <v>39753</v>
      </c>
      <c r="C23705">
        <v>20.728685379000002</v>
      </c>
    </row>
    <row r="23706" spans="1:3" x14ac:dyDescent="0.25">
      <c r="A23706">
        <v>3257</v>
      </c>
      <c r="B23706" s="1">
        <f>DATE(2008,12,1) + TIME(0,0,0)</f>
        <v>39783</v>
      </c>
      <c r="C23706">
        <v>20.729167938</v>
      </c>
    </row>
    <row r="23707" spans="1:3" x14ac:dyDescent="0.25">
      <c r="A23707">
        <v>3288</v>
      </c>
      <c r="B23707" s="1">
        <f>DATE(2009,1,1) + TIME(0,0,0)</f>
        <v>39814</v>
      </c>
      <c r="C23707">
        <v>20.729637146000002</v>
      </c>
    </row>
    <row r="23708" spans="1:3" x14ac:dyDescent="0.25">
      <c r="A23708">
        <v>3319</v>
      </c>
      <c r="B23708" s="1">
        <f>DATE(2009,2,1) + TIME(0,0,0)</f>
        <v>39845</v>
      </c>
      <c r="C23708">
        <v>20.730077743999999</v>
      </c>
    </row>
    <row r="23709" spans="1:3" x14ac:dyDescent="0.25">
      <c r="A23709">
        <v>3347</v>
      </c>
      <c r="B23709" s="1">
        <f>DATE(2009,3,1) + TIME(0,0,0)</f>
        <v>39873</v>
      </c>
      <c r="C23709">
        <v>20.730455399</v>
      </c>
    </row>
    <row r="23710" spans="1:3" x14ac:dyDescent="0.25">
      <c r="A23710">
        <v>3378</v>
      </c>
      <c r="B23710" s="1">
        <f>DATE(2009,4,1) + TIME(0,0,0)</f>
        <v>39904</v>
      </c>
      <c r="C23710">
        <v>20.730846405000001</v>
      </c>
    </row>
    <row r="23711" spans="1:3" x14ac:dyDescent="0.25">
      <c r="A23711">
        <v>3408</v>
      </c>
      <c r="B23711" s="1">
        <f>DATE(2009,5,1) + TIME(0,0,0)</f>
        <v>39934</v>
      </c>
      <c r="C23711">
        <v>20.731203079</v>
      </c>
    </row>
    <row r="23712" spans="1:3" x14ac:dyDescent="0.25">
      <c r="A23712">
        <v>3439</v>
      </c>
      <c r="B23712" s="1">
        <f>DATE(2009,6,1) + TIME(0,0,0)</f>
        <v>39965</v>
      </c>
      <c r="C23712">
        <v>20.731548309000001</v>
      </c>
    </row>
    <row r="23713" spans="1:3" x14ac:dyDescent="0.25">
      <c r="A23713">
        <v>3469</v>
      </c>
      <c r="B23713" s="1">
        <f>DATE(2009,7,1) + TIME(0,0,0)</f>
        <v>39995</v>
      </c>
      <c r="C23713">
        <v>20.731859206999999</v>
      </c>
    </row>
    <row r="23714" spans="1:3" x14ac:dyDescent="0.25">
      <c r="A23714">
        <v>3500</v>
      </c>
      <c r="B23714" s="1">
        <f>DATE(2009,8,1) + TIME(0,0,0)</f>
        <v>40026</v>
      </c>
      <c r="C23714">
        <v>20.732160568000001</v>
      </c>
    </row>
    <row r="23715" spans="1:3" x14ac:dyDescent="0.25">
      <c r="A23715">
        <v>3531</v>
      </c>
      <c r="B23715" s="1">
        <f>DATE(2009,9,1) + TIME(0,0,0)</f>
        <v>40057</v>
      </c>
      <c r="C23715">
        <v>20.732442855999999</v>
      </c>
    </row>
    <row r="23716" spans="1:3" x14ac:dyDescent="0.25">
      <c r="A23716">
        <v>3561</v>
      </c>
      <c r="B23716" s="1">
        <f>DATE(2009,10,1) + TIME(0,0,0)</f>
        <v>40087</v>
      </c>
      <c r="C23716">
        <v>20.732694626000001</v>
      </c>
    </row>
    <row r="23717" spans="1:3" x14ac:dyDescent="0.25">
      <c r="A23717">
        <v>3592</v>
      </c>
      <c r="B23717" s="1">
        <f>DATE(2009,11,1) + TIME(0,0,0)</f>
        <v>40118</v>
      </c>
      <c r="C23717">
        <v>20.732938766</v>
      </c>
    </row>
    <row r="23718" spans="1:3" x14ac:dyDescent="0.25">
      <c r="A23718">
        <v>3622</v>
      </c>
      <c r="B23718" s="1">
        <f>DATE(2009,12,1) + TIME(0,0,0)</f>
        <v>40148</v>
      </c>
      <c r="C23718">
        <v>20.733158112000002</v>
      </c>
    </row>
    <row r="23719" spans="1:3" x14ac:dyDescent="0.25">
      <c r="A23719">
        <v>3653</v>
      </c>
      <c r="B23719" s="1">
        <f>DATE(2010,1,1) + TIME(0,0,0)</f>
        <v>40179</v>
      </c>
      <c r="C23719">
        <v>20.733367919999999</v>
      </c>
    </row>
    <row r="23720" spans="1:3" x14ac:dyDescent="0.25">
      <c r="A23720">
        <v>3684</v>
      </c>
      <c r="B23720" s="1">
        <f>DATE(2010,2,1) + TIME(0,0,0)</f>
        <v>40210</v>
      </c>
      <c r="C23720">
        <v>20.733564377</v>
      </c>
    </row>
    <row r="23721" spans="1:3" x14ac:dyDescent="0.25">
      <c r="A23721">
        <v>3712</v>
      </c>
      <c r="B23721" s="1">
        <f>DATE(2010,3,1) + TIME(0,0,0)</f>
        <v>40238</v>
      </c>
      <c r="C23721">
        <v>20.733726501</v>
      </c>
    </row>
    <row r="23722" spans="1:3" x14ac:dyDescent="0.25">
      <c r="A23722">
        <v>3743</v>
      </c>
      <c r="B23722" s="1">
        <f>DATE(2010,4,1) + TIME(0,0,0)</f>
        <v>40269</v>
      </c>
      <c r="C23722">
        <v>20.733894348</v>
      </c>
    </row>
    <row r="23723" spans="1:3" x14ac:dyDescent="0.25">
      <c r="A23723">
        <v>3773</v>
      </c>
      <c r="B23723" s="1">
        <f>DATE(2010,5,1) + TIME(0,0,0)</f>
        <v>40299</v>
      </c>
      <c r="C23723">
        <v>20.734045029000001</v>
      </c>
    </row>
    <row r="23724" spans="1:3" x14ac:dyDescent="0.25">
      <c r="A23724">
        <v>3804</v>
      </c>
      <c r="B23724" s="1">
        <f>DATE(2010,6,1) + TIME(0,0,0)</f>
        <v>40330</v>
      </c>
      <c r="C23724">
        <v>20.734188079999999</v>
      </c>
    </row>
    <row r="23725" spans="1:3" x14ac:dyDescent="0.25">
      <c r="A23725">
        <v>3834</v>
      </c>
      <c r="B23725" s="1">
        <f>DATE(2010,7,1) + TIME(0,0,0)</f>
        <v>40360</v>
      </c>
      <c r="C23725">
        <v>20.734313964999998</v>
      </c>
    </row>
    <row r="23726" spans="1:3" x14ac:dyDescent="0.25">
      <c r="A23726">
        <v>3865</v>
      </c>
      <c r="B23726" s="1">
        <f>DATE(2010,8,1) + TIME(0,0,0)</f>
        <v>40391</v>
      </c>
      <c r="C23726">
        <v>20.734434128</v>
      </c>
    </row>
    <row r="23727" spans="1:3" x14ac:dyDescent="0.25">
      <c r="A23727">
        <v>3896</v>
      </c>
      <c r="B23727" s="1">
        <f>DATE(2010,9,1) + TIME(0,0,0)</f>
        <v>40422</v>
      </c>
      <c r="C23727">
        <v>20.734542847</v>
      </c>
    </row>
    <row r="23728" spans="1:3" x14ac:dyDescent="0.25">
      <c r="A23728">
        <v>3926</v>
      </c>
      <c r="B23728" s="1">
        <f>DATE(2010,10,1) + TIME(0,0,0)</f>
        <v>40452</v>
      </c>
      <c r="C23728">
        <v>20.734638214</v>
      </c>
    </row>
    <row r="23729" spans="1:3" x14ac:dyDescent="0.25">
      <c r="A23729">
        <v>3957</v>
      </c>
      <c r="B23729" s="1">
        <f>DATE(2010,11,1) + TIME(0,0,0)</f>
        <v>40483</v>
      </c>
      <c r="C23729">
        <v>20.734729767000001</v>
      </c>
    </row>
    <row r="23730" spans="1:3" x14ac:dyDescent="0.25">
      <c r="A23730">
        <v>3987</v>
      </c>
      <c r="B23730" s="1">
        <f>DATE(2010,12,1) + TIME(0,0,0)</f>
        <v>40513</v>
      </c>
      <c r="C23730">
        <v>20.734807967999998</v>
      </c>
    </row>
    <row r="23731" spans="1:3" x14ac:dyDescent="0.25">
      <c r="A23731">
        <v>4018</v>
      </c>
      <c r="B23731" s="1">
        <f>DATE(2011,1,1) + TIME(0,0,0)</f>
        <v>40544</v>
      </c>
      <c r="C23731">
        <v>20.734880446999998</v>
      </c>
    </row>
    <row r="23732" spans="1:3" x14ac:dyDescent="0.25">
      <c r="A23732">
        <v>4049</v>
      </c>
      <c r="B23732" s="1">
        <f>DATE(2011,2,1) + TIME(0,0,0)</f>
        <v>40575</v>
      </c>
      <c r="C23732">
        <v>20.734947205000001</v>
      </c>
    </row>
    <row r="23733" spans="1:3" x14ac:dyDescent="0.25">
      <c r="A23733">
        <v>4077</v>
      </c>
      <c r="B23733" s="1">
        <f>DATE(2011,3,1) + TIME(0,0,0)</f>
        <v>40603</v>
      </c>
      <c r="C23733">
        <v>20.734998702999999</v>
      </c>
    </row>
    <row r="23734" spans="1:3" x14ac:dyDescent="0.25">
      <c r="A23734">
        <v>4108</v>
      </c>
      <c r="B23734" s="1">
        <f>DATE(2011,4,1) + TIME(0,0,0)</f>
        <v>40634</v>
      </c>
      <c r="C23734">
        <v>20.735050201</v>
      </c>
    </row>
    <row r="23735" spans="1:3" x14ac:dyDescent="0.25">
      <c r="A23735">
        <v>4138</v>
      </c>
      <c r="B23735" s="1">
        <f>DATE(2011,5,1) + TIME(0,0,0)</f>
        <v>40664</v>
      </c>
      <c r="C23735">
        <v>20.735095978</v>
      </c>
    </row>
    <row r="23736" spans="1:3" x14ac:dyDescent="0.25">
      <c r="A23736">
        <v>4169</v>
      </c>
      <c r="B23736" s="1">
        <f>DATE(2011,6,1) + TIME(0,0,0)</f>
        <v>40695</v>
      </c>
      <c r="C23736">
        <v>20.735136032</v>
      </c>
    </row>
    <row r="23737" spans="1:3" x14ac:dyDescent="0.25">
      <c r="A23737">
        <v>4199</v>
      </c>
      <c r="B23737" s="1">
        <f>DATE(2011,7,1) + TIME(0,0,0)</f>
        <v>40725</v>
      </c>
      <c r="C23737">
        <v>20.735168457</v>
      </c>
    </row>
    <row r="23738" spans="1:3" x14ac:dyDescent="0.25">
      <c r="A23738">
        <v>4230</v>
      </c>
      <c r="B23738" s="1">
        <f>DATE(2011,8,1) + TIME(0,0,0)</f>
        <v>40756</v>
      </c>
      <c r="C23738">
        <v>20.735198974999999</v>
      </c>
    </row>
    <row r="23739" spans="1:3" x14ac:dyDescent="0.25">
      <c r="A23739">
        <v>4261</v>
      </c>
      <c r="B23739" s="1">
        <f>DATE(2011,9,1) + TIME(0,0,0)</f>
        <v>40787</v>
      </c>
      <c r="C23739">
        <v>20.735223770000001</v>
      </c>
    </row>
    <row r="23740" spans="1:3" x14ac:dyDescent="0.25">
      <c r="A23740">
        <v>4291</v>
      </c>
      <c r="B23740" s="1">
        <f>DATE(2011,10,1) + TIME(0,0,0)</f>
        <v>40817</v>
      </c>
      <c r="C23740">
        <v>20.735244751</v>
      </c>
    </row>
    <row r="23741" spans="1:3" x14ac:dyDescent="0.25">
      <c r="A23741">
        <v>4322</v>
      </c>
      <c r="B23741" s="1">
        <f>DATE(2011,11,1) + TIME(0,0,0)</f>
        <v>40848</v>
      </c>
      <c r="C23741">
        <v>20.735261916999999</v>
      </c>
    </row>
    <row r="23742" spans="1:3" x14ac:dyDescent="0.25">
      <c r="A23742">
        <v>4352</v>
      </c>
      <c r="B23742" s="1">
        <f>DATE(2011,12,1) + TIME(0,0,0)</f>
        <v>40878</v>
      </c>
      <c r="C23742">
        <v>20.735275268999999</v>
      </c>
    </row>
    <row r="23743" spans="1:3" x14ac:dyDescent="0.25">
      <c r="A23743">
        <v>4383</v>
      </c>
      <c r="B23743" s="1">
        <f>DATE(2012,1,1) + TIME(0,0,0)</f>
        <v>40909</v>
      </c>
      <c r="C23743">
        <v>20.735286713000001</v>
      </c>
    </row>
    <row r="23744" spans="1:3" x14ac:dyDescent="0.25">
      <c r="A23744">
        <v>4414</v>
      </c>
      <c r="B23744" s="1">
        <f>DATE(2012,2,1) + TIME(0,0,0)</f>
        <v>40940</v>
      </c>
      <c r="C23744">
        <v>20.735294342</v>
      </c>
    </row>
    <row r="23745" spans="1:3" x14ac:dyDescent="0.25">
      <c r="A23745">
        <v>4443</v>
      </c>
      <c r="B23745" s="1">
        <f>DATE(2012,3,1) + TIME(0,0,0)</f>
        <v>40969</v>
      </c>
      <c r="C23745">
        <v>20.735300064</v>
      </c>
    </row>
    <row r="23746" spans="1:3" x14ac:dyDescent="0.25">
      <c r="A23746">
        <v>4474</v>
      </c>
      <c r="B23746" s="1">
        <f>DATE(2012,4,1) + TIME(0,0,0)</f>
        <v>41000</v>
      </c>
      <c r="C23746">
        <v>20.735305786000001</v>
      </c>
    </row>
    <row r="23747" spans="1:3" x14ac:dyDescent="0.25">
      <c r="A23747">
        <v>4504</v>
      </c>
      <c r="B23747" s="1">
        <f>DATE(2012,5,1) + TIME(0,0,0)</f>
        <v>41030</v>
      </c>
      <c r="C23747">
        <v>20.735307692999999</v>
      </c>
    </row>
    <row r="23748" spans="1:3" x14ac:dyDescent="0.25">
      <c r="A23748">
        <v>4535</v>
      </c>
      <c r="B23748" s="1">
        <f>DATE(2012,6,1) + TIME(0,0,0)</f>
        <v>41061</v>
      </c>
      <c r="C23748">
        <v>20.735309601000001</v>
      </c>
    </row>
    <row r="23749" spans="1:3" x14ac:dyDescent="0.25">
      <c r="A23749">
        <v>4565</v>
      </c>
      <c r="B23749" s="1">
        <f>DATE(2012,7,1) + TIME(0,0,0)</f>
        <v>41091</v>
      </c>
      <c r="C23749">
        <v>20.735311507999999</v>
      </c>
    </row>
    <row r="23750" spans="1:3" x14ac:dyDescent="0.25">
      <c r="A23750">
        <v>4596</v>
      </c>
      <c r="B23750" s="1">
        <f>DATE(2012,8,1) + TIME(0,0,0)</f>
        <v>41122</v>
      </c>
      <c r="C23750">
        <v>20.735311507999999</v>
      </c>
    </row>
    <row r="23751" spans="1:3" x14ac:dyDescent="0.25">
      <c r="A23751">
        <v>4627</v>
      </c>
      <c r="B23751" s="1">
        <f>DATE(2012,9,1) + TIME(0,0,0)</f>
        <v>41153</v>
      </c>
      <c r="C23751">
        <v>20.735311507999999</v>
      </c>
    </row>
    <row r="23752" spans="1:3" x14ac:dyDescent="0.25">
      <c r="A23752">
        <v>4657</v>
      </c>
      <c r="B23752" s="1">
        <f>DATE(2012,10,1) + TIME(0,0,0)</f>
        <v>41183</v>
      </c>
      <c r="C23752">
        <v>20.735311507999999</v>
      </c>
    </row>
    <row r="23753" spans="1:3" x14ac:dyDescent="0.25">
      <c r="A23753">
        <v>4688</v>
      </c>
      <c r="B23753" s="1">
        <f>DATE(2012,11,1) + TIME(0,0,0)</f>
        <v>41214</v>
      </c>
      <c r="C23753">
        <v>20.735311507999999</v>
      </c>
    </row>
    <row r="23754" spans="1:3" x14ac:dyDescent="0.25">
      <c r="A23754">
        <v>4718</v>
      </c>
      <c r="B23754" s="1">
        <f>DATE(2012,12,1) + TIME(0,0,0)</f>
        <v>41244</v>
      </c>
      <c r="C23754">
        <v>20.735311507999999</v>
      </c>
    </row>
    <row r="23755" spans="1:3" x14ac:dyDescent="0.25">
      <c r="A23755">
        <v>4749</v>
      </c>
      <c r="B23755" s="1">
        <f>DATE(2013,1,1) + TIME(0,0,0)</f>
        <v>41275</v>
      </c>
      <c r="C23755">
        <v>20.735311507999999</v>
      </c>
    </row>
    <row r="23756" spans="1:3" x14ac:dyDescent="0.25">
      <c r="A23756">
        <v>4780</v>
      </c>
      <c r="B23756" s="1">
        <f>DATE(2013,2,1) + TIME(0,0,0)</f>
        <v>41306</v>
      </c>
      <c r="C23756">
        <v>20.735311507999999</v>
      </c>
    </row>
    <row r="23757" spans="1:3" x14ac:dyDescent="0.25">
      <c r="A23757">
        <v>4808</v>
      </c>
      <c r="B23757" s="1">
        <f>DATE(2013,3,1) + TIME(0,0,0)</f>
        <v>41334</v>
      </c>
      <c r="C23757">
        <v>20.735311507999999</v>
      </c>
    </row>
    <row r="23758" spans="1:3" x14ac:dyDescent="0.25">
      <c r="A23758">
        <v>4839</v>
      </c>
      <c r="B23758" s="1">
        <f>DATE(2013,4,1) + TIME(0,0,0)</f>
        <v>41365</v>
      </c>
      <c r="C23758">
        <v>20.735311507999999</v>
      </c>
    </row>
    <row r="23759" spans="1:3" x14ac:dyDescent="0.25">
      <c r="A23759">
        <v>4869</v>
      </c>
      <c r="B23759" s="1">
        <f>DATE(2013,5,1) + TIME(0,0,0)</f>
        <v>41395</v>
      </c>
      <c r="C23759">
        <v>20.735311507999999</v>
      </c>
    </row>
    <row r="23760" spans="1:3" x14ac:dyDescent="0.25">
      <c r="A23760">
        <v>4900</v>
      </c>
      <c r="B23760" s="1">
        <f>DATE(2013,6,1) + TIME(0,0,0)</f>
        <v>41426</v>
      </c>
      <c r="C23760">
        <v>20.735311507999999</v>
      </c>
    </row>
    <row r="23761" spans="1:3" x14ac:dyDescent="0.25">
      <c r="A23761">
        <v>4930</v>
      </c>
      <c r="B23761" s="1">
        <f>DATE(2013,7,1) + TIME(0,0,0)</f>
        <v>41456</v>
      </c>
      <c r="C23761">
        <v>20.735311507999999</v>
      </c>
    </row>
    <row r="23762" spans="1:3" x14ac:dyDescent="0.25">
      <c r="A23762">
        <v>4961</v>
      </c>
      <c r="B23762" s="1">
        <f>DATE(2013,8,1) + TIME(0,0,0)</f>
        <v>41487</v>
      </c>
      <c r="C23762">
        <v>20.735311507999999</v>
      </c>
    </row>
    <row r="23763" spans="1:3" x14ac:dyDescent="0.25">
      <c r="A23763">
        <v>4992</v>
      </c>
      <c r="B23763" s="1">
        <f>DATE(2013,9,1) + TIME(0,0,0)</f>
        <v>41518</v>
      </c>
      <c r="C23763">
        <v>20.735311507999999</v>
      </c>
    </row>
    <row r="23764" spans="1:3" x14ac:dyDescent="0.25">
      <c r="A23764">
        <v>5022</v>
      </c>
      <c r="B23764" s="1">
        <f>DATE(2013,10,1) + TIME(0,0,0)</f>
        <v>41548</v>
      </c>
      <c r="C23764">
        <v>20.735311507999999</v>
      </c>
    </row>
    <row r="23765" spans="1:3" x14ac:dyDescent="0.25">
      <c r="A23765">
        <v>5053</v>
      </c>
      <c r="B23765" s="1">
        <f>DATE(2013,11,1) + TIME(0,0,0)</f>
        <v>41579</v>
      </c>
      <c r="C23765">
        <v>20.735311507999999</v>
      </c>
    </row>
    <row r="23766" spans="1:3" x14ac:dyDescent="0.25">
      <c r="A23766">
        <v>5083</v>
      </c>
      <c r="B23766" s="1">
        <f>DATE(2013,12,1) + TIME(0,0,0)</f>
        <v>41609</v>
      </c>
      <c r="C23766">
        <v>20.735311507999999</v>
      </c>
    </row>
    <row r="23767" spans="1:3" x14ac:dyDescent="0.25">
      <c r="A23767">
        <v>5114</v>
      </c>
      <c r="B23767" s="1">
        <f>DATE(2014,1,1) + TIME(0,0,0)</f>
        <v>41640</v>
      </c>
      <c r="C23767">
        <v>20.735311507999999</v>
      </c>
    </row>
    <row r="23768" spans="1:3" x14ac:dyDescent="0.25">
      <c r="A23768">
        <v>5145</v>
      </c>
      <c r="B23768" s="1">
        <f>DATE(2014,2,1) + TIME(0,0,0)</f>
        <v>41671</v>
      </c>
      <c r="C23768">
        <v>20.735311507999999</v>
      </c>
    </row>
    <row r="23769" spans="1:3" x14ac:dyDescent="0.25">
      <c r="A23769">
        <v>5173</v>
      </c>
      <c r="B23769" s="1">
        <f>DATE(2014,3,1) + TIME(0,0,0)</f>
        <v>41699</v>
      </c>
      <c r="C23769">
        <v>20.735311507999999</v>
      </c>
    </row>
    <row r="23770" spans="1:3" x14ac:dyDescent="0.25">
      <c r="A23770">
        <v>5204</v>
      </c>
      <c r="B23770" s="1">
        <f>DATE(2014,4,1) + TIME(0,0,0)</f>
        <v>41730</v>
      </c>
      <c r="C23770">
        <v>20.735311507999999</v>
      </c>
    </row>
    <row r="23771" spans="1:3" x14ac:dyDescent="0.25">
      <c r="A23771">
        <v>5234</v>
      </c>
      <c r="B23771" s="1">
        <f>DATE(2014,5,1) + TIME(0,0,0)</f>
        <v>41760</v>
      </c>
      <c r="C23771">
        <v>20.735311507999999</v>
      </c>
    </row>
    <row r="23772" spans="1:3" x14ac:dyDescent="0.25">
      <c r="A23772">
        <v>5265</v>
      </c>
      <c r="B23772" s="1">
        <f>DATE(2014,6,1) + TIME(0,0,0)</f>
        <v>41791</v>
      </c>
      <c r="C23772">
        <v>20.735311507999999</v>
      </c>
    </row>
    <row r="23773" spans="1:3" x14ac:dyDescent="0.25">
      <c r="A23773">
        <v>5295</v>
      </c>
      <c r="B23773" s="1">
        <f>DATE(2014,7,1) + TIME(0,0,0)</f>
        <v>41821</v>
      </c>
      <c r="C23773">
        <v>20.735311507999999</v>
      </c>
    </row>
    <row r="23774" spans="1:3" x14ac:dyDescent="0.25">
      <c r="A23774">
        <v>5326</v>
      </c>
      <c r="B23774" s="1">
        <f>DATE(2014,8,1) + TIME(0,0,0)</f>
        <v>41852</v>
      </c>
      <c r="C23774">
        <v>20.735311507999999</v>
      </c>
    </row>
    <row r="23775" spans="1:3" x14ac:dyDescent="0.25">
      <c r="A23775">
        <v>5357</v>
      </c>
      <c r="B23775" s="1">
        <f>DATE(2014,9,1) + TIME(0,0,0)</f>
        <v>41883</v>
      </c>
      <c r="C23775">
        <v>20.735311507999999</v>
      </c>
    </row>
    <row r="23776" spans="1:3" x14ac:dyDescent="0.25">
      <c r="A23776">
        <v>5387</v>
      </c>
      <c r="B23776" s="1">
        <f>DATE(2014,10,1) + TIME(0,0,0)</f>
        <v>41913</v>
      </c>
      <c r="C23776">
        <v>20.735311507999999</v>
      </c>
    </row>
    <row r="23777" spans="1:3" x14ac:dyDescent="0.25">
      <c r="A23777">
        <v>5418</v>
      </c>
      <c r="B23777" s="1">
        <f>DATE(2014,11,1) + TIME(0,0,0)</f>
        <v>41944</v>
      </c>
      <c r="C23777">
        <v>20.735311507999999</v>
      </c>
    </row>
    <row r="23778" spans="1:3" x14ac:dyDescent="0.25">
      <c r="A23778">
        <v>5448</v>
      </c>
      <c r="B23778" s="1">
        <f>DATE(2014,12,1) + TIME(0,0,0)</f>
        <v>41974</v>
      </c>
      <c r="C23778">
        <v>20.735311507999999</v>
      </c>
    </row>
    <row r="23779" spans="1:3" x14ac:dyDescent="0.25">
      <c r="A23779">
        <v>5479</v>
      </c>
      <c r="B23779" s="1">
        <f>DATE(2015,1,1) + TIME(0,0,0)</f>
        <v>42005</v>
      </c>
      <c r="C23779">
        <v>20.735311507999999</v>
      </c>
    </row>
    <row r="23780" spans="1:3" x14ac:dyDescent="0.25">
      <c r="A23780">
        <v>5510</v>
      </c>
      <c r="B23780" s="1">
        <f>DATE(2015,2,1) + TIME(0,0,0)</f>
        <v>42036</v>
      </c>
      <c r="C23780">
        <v>20.735311507999999</v>
      </c>
    </row>
    <row r="23781" spans="1:3" x14ac:dyDescent="0.25">
      <c r="A23781">
        <v>5538</v>
      </c>
      <c r="B23781" s="1">
        <f>DATE(2015,3,1) + TIME(0,0,0)</f>
        <v>42064</v>
      </c>
      <c r="C23781">
        <v>20.735311507999999</v>
      </c>
    </row>
    <row r="23782" spans="1:3" x14ac:dyDescent="0.25">
      <c r="A23782">
        <v>5569</v>
      </c>
      <c r="B23782" s="1">
        <f>DATE(2015,4,1) + TIME(0,0,0)</f>
        <v>42095</v>
      </c>
      <c r="C23782">
        <v>20.735311507999999</v>
      </c>
    </row>
    <row r="23783" spans="1:3" x14ac:dyDescent="0.25">
      <c r="A23783">
        <v>5599</v>
      </c>
      <c r="B23783" s="1">
        <f>DATE(2015,5,1) + TIME(0,0,0)</f>
        <v>42125</v>
      </c>
      <c r="C23783">
        <v>20.735311507999999</v>
      </c>
    </row>
    <row r="23784" spans="1:3" x14ac:dyDescent="0.25">
      <c r="A23784">
        <v>5630</v>
      </c>
      <c r="B23784" s="1">
        <f>DATE(2015,6,1) + TIME(0,0,0)</f>
        <v>42156</v>
      </c>
      <c r="C23784">
        <v>20.735311507999999</v>
      </c>
    </row>
    <row r="23785" spans="1:3" x14ac:dyDescent="0.25">
      <c r="A23785">
        <v>5660</v>
      </c>
      <c r="B23785" s="1">
        <f>DATE(2015,7,1) + TIME(0,0,0)</f>
        <v>42186</v>
      </c>
      <c r="C23785">
        <v>20.735311507999999</v>
      </c>
    </row>
    <row r="23786" spans="1:3" x14ac:dyDescent="0.25">
      <c r="A23786">
        <v>5691</v>
      </c>
      <c r="B23786" s="1">
        <f>DATE(2015,8,1) + TIME(0,0,0)</f>
        <v>42217</v>
      </c>
      <c r="C23786">
        <v>20.735311507999999</v>
      </c>
    </row>
    <row r="23787" spans="1:3" x14ac:dyDescent="0.25">
      <c r="A23787">
        <v>5722</v>
      </c>
      <c r="B23787" s="1">
        <f>DATE(2015,9,1) + TIME(0,0,0)</f>
        <v>42248</v>
      </c>
      <c r="C23787">
        <v>20.735311507999999</v>
      </c>
    </row>
    <row r="23788" spans="1:3" x14ac:dyDescent="0.25">
      <c r="A23788">
        <v>5752</v>
      </c>
      <c r="B23788" s="1">
        <f>DATE(2015,10,1) + TIME(0,0,0)</f>
        <v>42278</v>
      </c>
      <c r="C23788">
        <v>20.735311507999999</v>
      </c>
    </row>
    <row r="23789" spans="1:3" x14ac:dyDescent="0.25">
      <c r="A23789">
        <v>5783</v>
      </c>
      <c r="B23789" s="1">
        <f>DATE(2015,11,1) + TIME(0,0,0)</f>
        <v>42309</v>
      </c>
      <c r="C23789">
        <v>20.735311507999999</v>
      </c>
    </row>
    <row r="23790" spans="1:3" x14ac:dyDescent="0.25">
      <c r="A23790">
        <v>5813</v>
      </c>
      <c r="B23790" s="1">
        <f>DATE(2015,12,1) + TIME(0,0,0)</f>
        <v>42339</v>
      </c>
      <c r="C23790">
        <v>20.735311507999999</v>
      </c>
    </row>
    <row r="23791" spans="1:3" x14ac:dyDescent="0.25">
      <c r="A23791">
        <v>5844</v>
      </c>
      <c r="B23791" s="1">
        <f>DATE(2016,1,1) + TIME(0,0,0)</f>
        <v>42370</v>
      </c>
      <c r="C23791">
        <v>20.735311507999999</v>
      </c>
    </row>
    <row r="23792" spans="1:3" x14ac:dyDescent="0.25">
      <c r="A23792">
        <v>5875</v>
      </c>
      <c r="B23792" s="1">
        <f>DATE(2016,2,1) + TIME(0,0,0)</f>
        <v>42401</v>
      </c>
      <c r="C23792">
        <v>20.735311507999999</v>
      </c>
    </row>
    <row r="23793" spans="1:3" x14ac:dyDescent="0.25">
      <c r="A23793">
        <v>5904</v>
      </c>
      <c r="B23793" s="1">
        <f>DATE(2016,3,1) + TIME(0,0,0)</f>
        <v>42430</v>
      </c>
      <c r="C23793">
        <v>20.735311507999999</v>
      </c>
    </row>
    <row r="23794" spans="1:3" x14ac:dyDescent="0.25">
      <c r="A23794">
        <v>5935</v>
      </c>
      <c r="B23794" s="1">
        <f>DATE(2016,4,1) + TIME(0,0,0)</f>
        <v>42461</v>
      </c>
      <c r="C23794">
        <v>20.735311507999999</v>
      </c>
    </row>
    <row r="23795" spans="1:3" x14ac:dyDescent="0.25">
      <c r="A23795">
        <v>5965</v>
      </c>
      <c r="B23795" s="1">
        <f>DATE(2016,5,1) + TIME(0,0,0)</f>
        <v>42491</v>
      </c>
      <c r="C23795">
        <v>20.735311507999999</v>
      </c>
    </row>
    <row r="23796" spans="1:3" x14ac:dyDescent="0.25">
      <c r="A23796">
        <v>5996</v>
      </c>
      <c r="B23796" s="1">
        <f>DATE(2016,6,1) + TIME(0,0,0)</f>
        <v>42522</v>
      </c>
      <c r="C23796">
        <v>20.735311507999999</v>
      </c>
    </row>
    <row r="23797" spans="1:3" x14ac:dyDescent="0.25">
      <c r="A23797">
        <v>6026</v>
      </c>
      <c r="B23797" s="1">
        <f>DATE(2016,7,1) + TIME(0,0,0)</f>
        <v>42552</v>
      </c>
      <c r="C23797">
        <v>20.735311507999999</v>
      </c>
    </row>
    <row r="23798" spans="1:3" x14ac:dyDescent="0.25">
      <c r="A23798">
        <v>6057</v>
      </c>
      <c r="B23798" s="1">
        <f>DATE(2016,8,1) + TIME(0,0,0)</f>
        <v>42583</v>
      </c>
      <c r="C23798">
        <v>20.735311507999999</v>
      </c>
    </row>
    <row r="23799" spans="1:3" x14ac:dyDescent="0.25">
      <c r="A23799">
        <v>6088</v>
      </c>
      <c r="B23799" s="1">
        <f>DATE(2016,9,1) + TIME(0,0,0)</f>
        <v>42614</v>
      </c>
      <c r="C23799">
        <v>20.735311507999999</v>
      </c>
    </row>
    <row r="23800" spans="1:3" x14ac:dyDescent="0.25">
      <c r="A23800">
        <v>6118</v>
      </c>
      <c r="B23800" s="1">
        <f>DATE(2016,10,1) + TIME(0,0,0)</f>
        <v>42644</v>
      </c>
      <c r="C23800">
        <v>20.735311507999999</v>
      </c>
    </row>
    <row r="23801" spans="1:3" x14ac:dyDescent="0.25">
      <c r="A23801">
        <v>6149</v>
      </c>
      <c r="B23801" s="1">
        <f>DATE(2016,11,1) + TIME(0,0,0)</f>
        <v>42675</v>
      </c>
      <c r="C23801">
        <v>20.735311507999999</v>
      </c>
    </row>
    <row r="23802" spans="1:3" x14ac:dyDescent="0.25">
      <c r="A23802">
        <v>6179</v>
      </c>
      <c r="B23802" s="1">
        <f>DATE(2016,12,1) + TIME(0,0,0)</f>
        <v>42705</v>
      </c>
      <c r="C23802">
        <v>20.735311507999999</v>
      </c>
    </row>
    <row r="23803" spans="1:3" x14ac:dyDescent="0.25">
      <c r="A23803">
        <v>6210</v>
      </c>
      <c r="B23803" s="1">
        <f>DATE(2017,1,1) + TIME(0,0,0)</f>
        <v>42736</v>
      </c>
      <c r="C23803">
        <v>20.735311507999999</v>
      </c>
    </row>
    <row r="23804" spans="1:3" x14ac:dyDescent="0.25">
      <c r="A23804">
        <v>6241</v>
      </c>
      <c r="B23804" s="1">
        <f>DATE(2017,2,1) + TIME(0,0,0)</f>
        <v>42767</v>
      </c>
      <c r="C23804">
        <v>20.735311507999999</v>
      </c>
    </row>
    <row r="23805" spans="1:3" x14ac:dyDescent="0.25">
      <c r="A23805">
        <v>6269</v>
      </c>
      <c r="B23805" s="1">
        <f>DATE(2017,3,1) + TIME(0,0,0)</f>
        <v>42795</v>
      </c>
      <c r="C23805">
        <v>20.735311507999999</v>
      </c>
    </row>
    <row r="23806" spans="1:3" x14ac:dyDescent="0.25">
      <c r="A23806">
        <v>6300</v>
      </c>
      <c r="B23806" s="1">
        <f>DATE(2017,4,1) + TIME(0,0,0)</f>
        <v>42826</v>
      </c>
      <c r="C23806">
        <v>20.735311507999999</v>
      </c>
    </row>
    <row r="23807" spans="1:3" x14ac:dyDescent="0.25">
      <c r="A23807">
        <v>6330</v>
      </c>
      <c r="B23807" s="1">
        <f>DATE(2017,5,1) + TIME(0,0,0)</f>
        <v>42856</v>
      </c>
      <c r="C23807">
        <v>20.735311507999999</v>
      </c>
    </row>
    <row r="23808" spans="1:3" x14ac:dyDescent="0.25">
      <c r="A23808">
        <v>6361</v>
      </c>
      <c r="B23808" s="1">
        <f>DATE(2017,6,1) + TIME(0,0,0)</f>
        <v>42887</v>
      </c>
      <c r="C23808">
        <v>20.735311507999999</v>
      </c>
    </row>
    <row r="23809" spans="1:3" x14ac:dyDescent="0.25">
      <c r="A23809">
        <v>6391</v>
      </c>
      <c r="B23809" s="1">
        <f>DATE(2017,7,1) + TIME(0,0,0)</f>
        <v>42917</v>
      </c>
      <c r="C23809">
        <v>20.735311507999999</v>
      </c>
    </row>
    <row r="23810" spans="1:3" x14ac:dyDescent="0.25">
      <c r="A23810">
        <v>6422</v>
      </c>
      <c r="B23810" s="1">
        <f>DATE(2017,8,1) + TIME(0,0,0)</f>
        <v>42948</v>
      </c>
      <c r="C23810">
        <v>20.735311507999999</v>
      </c>
    </row>
    <row r="23811" spans="1:3" x14ac:dyDescent="0.25">
      <c r="A23811">
        <v>6453</v>
      </c>
      <c r="B23811" s="1">
        <f>DATE(2017,9,1) + TIME(0,0,0)</f>
        <v>42979</v>
      </c>
      <c r="C23811">
        <v>20.735311507999999</v>
      </c>
    </row>
    <row r="23812" spans="1:3" x14ac:dyDescent="0.25">
      <c r="A23812">
        <v>6483</v>
      </c>
      <c r="B23812" s="1">
        <f>DATE(2017,10,1) + TIME(0,0,0)</f>
        <v>43009</v>
      </c>
      <c r="C23812">
        <v>20.735311507999999</v>
      </c>
    </row>
    <row r="23813" spans="1:3" x14ac:dyDescent="0.25">
      <c r="A23813">
        <v>6514</v>
      </c>
      <c r="B23813" s="1">
        <f>DATE(2017,11,1) + TIME(0,0,0)</f>
        <v>43040</v>
      </c>
      <c r="C23813">
        <v>20.735311507999999</v>
      </c>
    </row>
    <row r="23814" spans="1:3" x14ac:dyDescent="0.25">
      <c r="A23814">
        <v>6544</v>
      </c>
      <c r="B23814" s="1">
        <f>DATE(2017,12,1) + TIME(0,0,0)</f>
        <v>43070</v>
      </c>
      <c r="C23814">
        <v>20.735311507999999</v>
      </c>
    </row>
    <row r="23815" spans="1:3" x14ac:dyDescent="0.25">
      <c r="A23815">
        <v>6575</v>
      </c>
      <c r="B23815" s="1">
        <f>DATE(2018,1,1) + TIME(0,0,0)</f>
        <v>43101</v>
      </c>
      <c r="C23815">
        <v>20.735311507999999</v>
      </c>
    </row>
    <row r="23816" spans="1:3" x14ac:dyDescent="0.25">
      <c r="A23816">
        <v>6606</v>
      </c>
      <c r="B23816" s="1">
        <f>DATE(2018,2,1) + TIME(0,0,0)</f>
        <v>43132</v>
      </c>
      <c r="C23816">
        <v>20.735311507999999</v>
      </c>
    </row>
    <row r="23817" spans="1:3" x14ac:dyDescent="0.25">
      <c r="A23817">
        <v>6634</v>
      </c>
      <c r="B23817" s="1">
        <f>DATE(2018,3,1) + TIME(0,0,0)</f>
        <v>43160</v>
      </c>
      <c r="C23817">
        <v>20.735311507999999</v>
      </c>
    </row>
    <row r="23818" spans="1:3" x14ac:dyDescent="0.25">
      <c r="A23818">
        <v>6665</v>
      </c>
      <c r="B23818" s="1">
        <f>DATE(2018,4,1) + TIME(0,0,0)</f>
        <v>43191</v>
      </c>
      <c r="C23818">
        <v>20.735311507999999</v>
      </c>
    </row>
    <row r="23819" spans="1:3" x14ac:dyDescent="0.25">
      <c r="A23819">
        <v>6695</v>
      </c>
      <c r="B23819" s="1">
        <f>DATE(2018,5,1) + TIME(0,0,0)</f>
        <v>43221</v>
      </c>
      <c r="C23819">
        <v>20.735311507999999</v>
      </c>
    </row>
    <row r="23820" spans="1:3" x14ac:dyDescent="0.25">
      <c r="A23820">
        <v>6726</v>
      </c>
      <c r="B23820" s="1">
        <f>DATE(2018,6,1) + TIME(0,0,0)</f>
        <v>43252</v>
      </c>
      <c r="C23820">
        <v>20.735311507999999</v>
      </c>
    </row>
    <row r="23821" spans="1:3" x14ac:dyDescent="0.25">
      <c r="A23821">
        <v>6756</v>
      </c>
      <c r="B23821" s="1">
        <f>DATE(2018,7,1) + TIME(0,0,0)</f>
        <v>43282</v>
      </c>
      <c r="C23821">
        <v>20.735311507999999</v>
      </c>
    </row>
    <row r="23822" spans="1:3" x14ac:dyDescent="0.25">
      <c r="A23822">
        <v>6787</v>
      </c>
      <c r="B23822" s="1">
        <f>DATE(2018,8,1) + TIME(0,0,0)</f>
        <v>43313</v>
      </c>
      <c r="C23822">
        <v>20.735311507999999</v>
      </c>
    </row>
    <row r="23823" spans="1:3" x14ac:dyDescent="0.25">
      <c r="A23823">
        <v>6818</v>
      </c>
      <c r="B23823" s="1">
        <f>DATE(2018,9,1) + TIME(0,0,0)</f>
        <v>43344</v>
      </c>
      <c r="C23823">
        <v>20.735311507999999</v>
      </c>
    </row>
    <row r="23824" spans="1:3" x14ac:dyDescent="0.25">
      <c r="A23824">
        <v>6848</v>
      </c>
      <c r="B23824" s="1">
        <f>DATE(2018,10,1) + TIME(0,0,0)</f>
        <v>43374</v>
      </c>
      <c r="C23824">
        <v>20.735311507999999</v>
      </c>
    </row>
    <row r="23825" spans="1:3" x14ac:dyDescent="0.25">
      <c r="A23825">
        <v>6879</v>
      </c>
      <c r="B23825" s="1">
        <f>DATE(2018,11,1) + TIME(0,0,0)</f>
        <v>43405</v>
      </c>
      <c r="C23825">
        <v>20.735311507999999</v>
      </c>
    </row>
    <row r="23826" spans="1:3" x14ac:dyDescent="0.25">
      <c r="A23826">
        <v>6909</v>
      </c>
      <c r="B23826" s="1">
        <f>DATE(2018,12,1) + TIME(0,0,0)</f>
        <v>43435</v>
      </c>
      <c r="C23826">
        <v>20.735311507999999</v>
      </c>
    </row>
    <row r="23827" spans="1:3" x14ac:dyDescent="0.25">
      <c r="A23827">
        <v>6940</v>
      </c>
      <c r="B23827" s="1">
        <f>DATE(2019,1,1) + TIME(0,0,0)</f>
        <v>43466</v>
      </c>
      <c r="C23827">
        <v>20.735311507999999</v>
      </c>
    </row>
    <row r="23828" spans="1:3" x14ac:dyDescent="0.25">
      <c r="A23828">
        <v>6971</v>
      </c>
      <c r="B23828" s="1">
        <f>DATE(2019,2,1) + TIME(0,0,0)</f>
        <v>43497</v>
      </c>
      <c r="C23828">
        <v>20.735311507999999</v>
      </c>
    </row>
    <row r="23829" spans="1:3" x14ac:dyDescent="0.25">
      <c r="A23829">
        <v>6999</v>
      </c>
      <c r="B23829" s="1">
        <f>DATE(2019,3,1) + TIME(0,0,0)</f>
        <v>43525</v>
      </c>
      <c r="C23829">
        <v>20.735311507999999</v>
      </c>
    </row>
    <row r="23830" spans="1:3" x14ac:dyDescent="0.25">
      <c r="A23830">
        <v>7030</v>
      </c>
      <c r="B23830" s="1">
        <f>DATE(2019,4,1) + TIME(0,0,0)</f>
        <v>43556</v>
      </c>
      <c r="C23830">
        <v>20.735311507999999</v>
      </c>
    </row>
    <row r="23831" spans="1:3" x14ac:dyDescent="0.25">
      <c r="A23831">
        <v>7060</v>
      </c>
      <c r="B23831" s="1">
        <f>DATE(2019,5,1) + TIME(0,0,0)</f>
        <v>43586</v>
      </c>
      <c r="C23831">
        <v>20.735311507999999</v>
      </c>
    </row>
    <row r="23832" spans="1:3" x14ac:dyDescent="0.25">
      <c r="A23832">
        <v>7091</v>
      </c>
      <c r="B23832" s="1">
        <f>DATE(2019,6,1) + TIME(0,0,0)</f>
        <v>43617</v>
      </c>
      <c r="C23832">
        <v>20.735311507999999</v>
      </c>
    </row>
    <row r="23833" spans="1:3" x14ac:dyDescent="0.25">
      <c r="A23833">
        <v>7121</v>
      </c>
      <c r="B23833" s="1">
        <f>DATE(2019,7,1) + TIME(0,0,0)</f>
        <v>43647</v>
      </c>
      <c r="C23833">
        <v>20.735311507999999</v>
      </c>
    </row>
    <row r="23834" spans="1:3" x14ac:dyDescent="0.25">
      <c r="A23834">
        <v>7152</v>
      </c>
      <c r="B23834" s="1">
        <f>DATE(2019,8,1) + TIME(0,0,0)</f>
        <v>43678</v>
      </c>
      <c r="C23834">
        <v>20.735311507999999</v>
      </c>
    </row>
    <row r="23835" spans="1:3" x14ac:dyDescent="0.25">
      <c r="A23835">
        <v>7183</v>
      </c>
      <c r="B23835" s="1">
        <f>DATE(2019,9,1) + TIME(0,0,0)</f>
        <v>43709</v>
      </c>
      <c r="C23835">
        <v>20.735311507999999</v>
      </c>
    </row>
    <row r="23836" spans="1:3" x14ac:dyDescent="0.25">
      <c r="A23836">
        <v>7213</v>
      </c>
      <c r="B23836" s="1">
        <f>DATE(2019,10,1) + TIME(0,0,0)</f>
        <v>43739</v>
      </c>
      <c r="C23836">
        <v>20.735311507999999</v>
      </c>
    </row>
    <row r="23837" spans="1:3" x14ac:dyDescent="0.25">
      <c r="A23837">
        <v>7244</v>
      </c>
      <c r="B23837" s="1">
        <f>DATE(2019,11,1) + TIME(0,0,0)</f>
        <v>43770</v>
      </c>
      <c r="C23837">
        <v>20.735311507999999</v>
      </c>
    </row>
    <row r="23838" spans="1:3" x14ac:dyDescent="0.25">
      <c r="A23838">
        <v>7274</v>
      </c>
      <c r="B23838" s="1">
        <f>DATE(2019,12,1) + TIME(0,0,0)</f>
        <v>43800</v>
      </c>
      <c r="C23838">
        <v>20.735311507999999</v>
      </c>
    </row>
    <row r="23839" spans="1:3" x14ac:dyDescent="0.25">
      <c r="A23839">
        <v>7305</v>
      </c>
      <c r="B23839" s="1">
        <f>DATE(2020,1,1) + TIME(0,0,0)</f>
        <v>43831</v>
      </c>
      <c r="C23839">
        <v>20.735311507999999</v>
      </c>
    </row>
    <row r="23840" spans="1:3" x14ac:dyDescent="0.25">
      <c r="A23840">
        <v>7336</v>
      </c>
      <c r="B23840" s="1">
        <f>DATE(2020,2,1) + TIME(0,0,0)</f>
        <v>43862</v>
      </c>
      <c r="C23840">
        <v>20.735311507999999</v>
      </c>
    </row>
    <row r="23841" spans="1:3" x14ac:dyDescent="0.25">
      <c r="A23841">
        <v>7365</v>
      </c>
      <c r="B23841" s="1">
        <f>DATE(2020,3,1) + TIME(0,0,0)</f>
        <v>43891</v>
      </c>
      <c r="C23841">
        <v>20.735311507999999</v>
      </c>
    </row>
    <row r="23842" spans="1:3" x14ac:dyDescent="0.25">
      <c r="A23842">
        <v>7396</v>
      </c>
      <c r="B23842" s="1">
        <f>DATE(2020,4,1) + TIME(0,0,0)</f>
        <v>43922</v>
      </c>
      <c r="C23842">
        <v>20.735311507999999</v>
      </c>
    </row>
    <row r="23843" spans="1:3" x14ac:dyDescent="0.25">
      <c r="A23843">
        <v>7426</v>
      </c>
      <c r="B23843" s="1">
        <f>DATE(2020,5,1) + TIME(0,0,0)</f>
        <v>43952</v>
      </c>
      <c r="C23843">
        <v>20.735311507999999</v>
      </c>
    </row>
    <row r="23844" spans="1:3" x14ac:dyDescent="0.25">
      <c r="A23844">
        <v>7457</v>
      </c>
      <c r="B23844" s="1">
        <f>DATE(2020,6,1) + TIME(0,0,0)</f>
        <v>43983</v>
      </c>
      <c r="C23844">
        <v>20.735311507999999</v>
      </c>
    </row>
    <row r="23845" spans="1:3" x14ac:dyDescent="0.25">
      <c r="A23845">
        <v>7487</v>
      </c>
      <c r="B23845" s="1">
        <f>DATE(2020,7,1) + TIME(0,0,0)</f>
        <v>44013</v>
      </c>
      <c r="C23845">
        <v>20.735311507999999</v>
      </c>
    </row>
    <row r="23846" spans="1:3" x14ac:dyDescent="0.25">
      <c r="A23846">
        <v>7518</v>
      </c>
      <c r="B23846" s="1">
        <f>DATE(2020,8,1) + TIME(0,0,0)</f>
        <v>44044</v>
      </c>
      <c r="C23846">
        <v>20.735311507999999</v>
      </c>
    </row>
    <row r="23847" spans="1:3" x14ac:dyDescent="0.25">
      <c r="A23847">
        <v>7549</v>
      </c>
      <c r="B23847" s="1">
        <f>DATE(2020,9,1) + TIME(0,0,0)</f>
        <v>44075</v>
      </c>
      <c r="C23847">
        <v>20.735311507999999</v>
      </c>
    </row>
    <row r="23848" spans="1:3" x14ac:dyDescent="0.25">
      <c r="A23848">
        <v>7579</v>
      </c>
      <c r="B23848" s="1">
        <f>DATE(2020,10,1) + TIME(0,0,0)</f>
        <v>44105</v>
      </c>
      <c r="C23848">
        <v>20.735311507999999</v>
      </c>
    </row>
    <row r="23849" spans="1:3" x14ac:dyDescent="0.25">
      <c r="A23849">
        <v>7610</v>
      </c>
      <c r="B23849" s="1">
        <f>DATE(2020,11,1) + TIME(0,0,0)</f>
        <v>44136</v>
      </c>
      <c r="C23849">
        <v>20.735311507999999</v>
      </c>
    </row>
    <row r="23850" spans="1:3" x14ac:dyDescent="0.25">
      <c r="A23850">
        <v>7640</v>
      </c>
      <c r="B23850" s="1">
        <f>DATE(2020,12,1) + TIME(0,0,0)</f>
        <v>44166</v>
      </c>
      <c r="C23850">
        <v>20.735311507999999</v>
      </c>
    </row>
    <row r="23851" spans="1:3" x14ac:dyDescent="0.25">
      <c r="A23851">
        <v>7671</v>
      </c>
      <c r="B23851" s="1">
        <f>DATE(2021,1,1) + TIME(0,0,0)</f>
        <v>44197</v>
      </c>
      <c r="C23851">
        <v>20.735311507999999</v>
      </c>
    </row>
    <row r="23852" spans="1:3" x14ac:dyDescent="0.25">
      <c r="A23852">
        <v>7702</v>
      </c>
      <c r="B23852" s="1">
        <f>DATE(2021,2,1) + TIME(0,0,0)</f>
        <v>44228</v>
      </c>
      <c r="C23852">
        <v>20.735311507999999</v>
      </c>
    </row>
    <row r="23853" spans="1:3" x14ac:dyDescent="0.25">
      <c r="A23853">
        <v>7730</v>
      </c>
      <c r="B23853" s="1">
        <f>DATE(2021,3,1) + TIME(0,0,0)</f>
        <v>44256</v>
      </c>
      <c r="C23853">
        <v>20.735311507999999</v>
      </c>
    </row>
    <row r="23854" spans="1:3" x14ac:dyDescent="0.25">
      <c r="A23854">
        <v>7761</v>
      </c>
      <c r="B23854" s="1">
        <f>DATE(2021,4,1) + TIME(0,0,0)</f>
        <v>44287</v>
      </c>
      <c r="C23854">
        <v>20.735311507999999</v>
      </c>
    </row>
    <row r="23855" spans="1:3" x14ac:dyDescent="0.25">
      <c r="A23855">
        <v>7791</v>
      </c>
      <c r="B23855" s="1">
        <f>DATE(2021,5,1) + TIME(0,0,0)</f>
        <v>44317</v>
      </c>
      <c r="C23855">
        <v>20.735311507999999</v>
      </c>
    </row>
    <row r="23856" spans="1:3" x14ac:dyDescent="0.25">
      <c r="A23856">
        <v>7822</v>
      </c>
      <c r="B23856" s="1">
        <f>DATE(2021,6,1) + TIME(0,0,0)</f>
        <v>44348</v>
      </c>
      <c r="C23856">
        <v>20.735311507999999</v>
      </c>
    </row>
    <row r="23857" spans="1:3" x14ac:dyDescent="0.25">
      <c r="A23857">
        <v>7852</v>
      </c>
      <c r="B23857" s="1">
        <f>DATE(2021,7,1) + TIME(0,0,0)</f>
        <v>44378</v>
      </c>
      <c r="C23857">
        <v>20.735311507999999</v>
      </c>
    </row>
    <row r="23858" spans="1:3" x14ac:dyDescent="0.25">
      <c r="A23858">
        <v>7883</v>
      </c>
      <c r="B23858" s="1">
        <f>DATE(2021,8,1) + TIME(0,0,0)</f>
        <v>44409</v>
      </c>
      <c r="C23858">
        <v>20.735311507999999</v>
      </c>
    </row>
    <row r="23859" spans="1:3" x14ac:dyDescent="0.25">
      <c r="A23859">
        <v>7914</v>
      </c>
      <c r="B23859" s="1">
        <f>DATE(2021,9,1) + TIME(0,0,0)</f>
        <v>44440</v>
      </c>
      <c r="C23859">
        <v>20.735311507999999</v>
      </c>
    </row>
    <row r="23860" spans="1:3" x14ac:dyDescent="0.25">
      <c r="A23860">
        <v>7944</v>
      </c>
      <c r="B23860" s="1">
        <f>DATE(2021,10,1) + TIME(0,0,0)</f>
        <v>44470</v>
      </c>
      <c r="C23860">
        <v>20.735311507999999</v>
      </c>
    </row>
    <row r="23861" spans="1:3" x14ac:dyDescent="0.25">
      <c r="A23861">
        <v>7975</v>
      </c>
      <c r="B23861" s="1">
        <f>DATE(2021,11,1) + TIME(0,0,0)</f>
        <v>44501</v>
      </c>
      <c r="C23861">
        <v>20.735311507999999</v>
      </c>
    </row>
    <row r="23862" spans="1:3" x14ac:dyDescent="0.25">
      <c r="A23862">
        <v>8005</v>
      </c>
      <c r="B23862" s="1">
        <f>DATE(2021,12,1) + TIME(0,0,0)</f>
        <v>44531</v>
      </c>
      <c r="C23862">
        <v>20.735311507999999</v>
      </c>
    </row>
    <row r="23863" spans="1:3" x14ac:dyDescent="0.25">
      <c r="A23863">
        <v>8036</v>
      </c>
      <c r="B23863" s="1">
        <f>DATE(2022,1,1) + TIME(0,0,0)</f>
        <v>44562</v>
      </c>
      <c r="C23863">
        <v>20.735311507999999</v>
      </c>
    </row>
    <row r="23864" spans="1:3" x14ac:dyDescent="0.25">
      <c r="A23864">
        <v>8067</v>
      </c>
      <c r="B23864" s="1">
        <f>DATE(2022,2,1) + TIME(0,0,0)</f>
        <v>44593</v>
      </c>
      <c r="C23864">
        <v>20.735311507999999</v>
      </c>
    </row>
    <row r="23865" spans="1:3" x14ac:dyDescent="0.25">
      <c r="A23865">
        <v>8095</v>
      </c>
      <c r="B23865" s="1">
        <f>DATE(2022,3,1) + TIME(0,0,0)</f>
        <v>44621</v>
      </c>
      <c r="C23865">
        <v>20.735311507999999</v>
      </c>
    </row>
    <row r="23866" spans="1:3" x14ac:dyDescent="0.25">
      <c r="A23866">
        <v>8126</v>
      </c>
      <c r="B23866" s="1">
        <f>DATE(2022,4,1) + TIME(0,0,0)</f>
        <v>44652</v>
      </c>
      <c r="C23866">
        <v>20.735311507999999</v>
      </c>
    </row>
    <row r="23867" spans="1:3" x14ac:dyDescent="0.25">
      <c r="A23867">
        <v>8156</v>
      </c>
      <c r="B23867" s="1">
        <f>DATE(2022,5,1) + TIME(0,0,0)</f>
        <v>44682</v>
      </c>
      <c r="C23867">
        <v>20.735311507999999</v>
      </c>
    </row>
    <row r="23868" spans="1:3" x14ac:dyDescent="0.25">
      <c r="A23868">
        <v>8187</v>
      </c>
      <c r="B23868" s="1">
        <f>DATE(2022,6,1) + TIME(0,0,0)</f>
        <v>44713</v>
      </c>
      <c r="C23868">
        <v>20.735311507999999</v>
      </c>
    </row>
    <row r="23869" spans="1:3" x14ac:dyDescent="0.25">
      <c r="A23869">
        <v>8217</v>
      </c>
      <c r="B23869" s="1">
        <f>DATE(2022,7,1) + TIME(0,0,0)</f>
        <v>44743</v>
      </c>
      <c r="C23869">
        <v>20.735311507999999</v>
      </c>
    </row>
    <row r="23870" spans="1:3" x14ac:dyDescent="0.25">
      <c r="A23870">
        <v>8248</v>
      </c>
      <c r="B23870" s="1">
        <f>DATE(2022,8,1) + TIME(0,0,0)</f>
        <v>44774</v>
      </c>
      <c r="C23870">
        <v>20.735311507999999</v>
      </c>
    </row>
    <row r="23871" spans="1:3" x14ac:dyDescent="0.25">
      <c r="A23871">
        <v>8279</v>
      </c>
      <c r="B23871" s="1">
        <f>DATE(2022,9,1) + TIME(0,0,0)</f>
        <v>44805</v>
      </c>
      <c r="C23871">
        <v>20.735311507999999</v>
      </c>
    </row>
    <row r="23872" spans="1:3" x14ac:dyDescent="0.25">
      <c r="A23872">
        <v>8309</v>
      </c>
      <c r="B23872" s="1">
        <f>DATE(2022,10,1) + TIME(0,0,0)</f>
        <v>44835</v>
      </c>
      <c r="C23872">
        <v>20.735311507999999</v>
      </c>
    </row>
    <row r="23873" spans="1:3" x14ac:dyDescent="0.25">
      <c r="A23873">
        <v>8340</v>
      </c>
      <c r="B23873" s="1">
        <f>DATE(2022,11,1) + TIME(0,0,0)</f>
        <v>44866</v>
      </c>
      <c r="C23873">
        <v>20.735311507999999</v>
      </c>
    </row>
    <row r="23874" spans="1:3" x14ac:dyDescent="0.25">
      <c r="A23874">
        <v>8370</v>
      </c>
      <c r="B23874" s="1">
        <f>DATE(2022,12,1) + TIME(0,0,0)</f>
        <v>44896</v>
      </c>
      <c r="C23874">
        <v>20.735311507999999</v>
      </c>
    </row>
    <row r="23875" spans="1:3" x14ac:dyDescent="0.25">
      <c r="A23875">
        <v>8401</v>
      </c>
      <c r="B23875" s="1">
        <f>DATE(2023,1,1) + TIME(0,0,0)</f>
        <v>44927</v>
      </c>
      <c r="C23875">
        <v>20.735311507999999</v>
      </c>
    </row>
    <row r="23876" spans="1:3" x14ac:dyDescent="0.25">
      <c r="A23876">
        <v>8432</v>
      </c>
      <c r="B23876" s="1">
        <f>DATE(2023,2,1) + TIME(0,0,0)</f>
        <v>44958</v>
      </c>
      <c r="C23876">
        <v>20.735311507999999</v>
      </c>
    </row>
    <row r="23877" spans="1:3" x14ac:dyDescent="0.25">
      <c r="A23877">
        <v>8460</v>
      </c>
      <c r="B23877" s="1">
        <f>DATE(2023,3,1) + TIME(0,0,0)</f>
        <v>44986</v>
      </c>
      <c r="C23877">
        <v>20.735311507999999</v>
      </c>
    </row>
    <row r="23878" spans="1:3" x14ac:dyDescent="0.25">
      <c r="A23878">
        <v>8491</v>
      </c>
      <c r="B23878" s="1">
        <f>DATE(2023,4,1) + TIME(0,0,0)</f>
        <v>45017</v>
      </c>
      <c r="C23878">
        <v>20.735311507999999</v>
      </c>
    </row>
    <row r="23879" spans="1:3" x14ac:dyDescent="0.25">
      <c r="A23879">
        <v>8521</v>
      </c>
      <c r="B23879" s="1">
        <f>DATE(2023,5,1) + TIME(0,0,0)</f>
        <v>45047</v>
      </c>
      <c r="C23879">
        <v>20.735311507999999</v>
      </c>
    </row>
    <row r="23880" spans="1:3" x14ac:dyDescent="0.25">
      <c r="A23880">
        <v>8552</v>
      </c>
      <c r="B23880" s="1">
        <f>DATE(2023,6,1) + TIME(0,0,0)</f>
        <v>45078</v>
      </c>
      <c r="C23880">
        <v>20.735311507999999</v>
      </c>
    </row>
    <row r="23881" spans="1:3" x14ac:dyDescent="0.25">
      <c r="A23881">
        <v>8582</v>
      </c>
      <c r="B23881" s="1">
        <f>DATE(2023,7,1) + TIME(0,0,0)</f>
        <v>45108</v>
      </c>
      <c r="C23881">
        <v>20.735311507999999</v>
      </c>
    </row>
    <row r="23882" spans="1:3" x14ac:dyDescent="0.25">
      <c r="A23882">
        <v>8613</v>
      </c>
      <c r="B23882" s="1">
        <f>DATE(2023,8,1) + TIME(0,0,0)</f>
        <v>45139</v>
      </c>
      <c r="C23882">
        <v>20.735311507999999</v>
      </c>
    </row>
    <row r="23883" spans="1:3" x14ac:dyDescent="0.25">
      <c r="A23883">
        <v>8644</v>
      </c>
      <c r="B23883" s="1">
        <f>DATE(2023,9,1) + TIME(0,0,0)</f>
        <v>45170</v>
      </c>
      <c r="C23883">
        <v>20.735311507999999</v>
      </c>
    </row>
    <row r="23884" spans="1:3" x14ac:dyDescent="0.25">
      <c r="A23884">
        <v>8674</v>
      </c>
      <c r="B23884" s="1">
        <f>DATE(2023,10,1) + TIME(0,0,0)</f>
        <v>45200</v>
      </c>
      <c r="C23884">
        <v>20.735311507999999</v>
      </c>
    </row>
    <row r="23885" spans="1:3" x14ac:dyDescent="0.25">
      <c r="A23885">
        <v>8705</v>
      </c>
      <c r="B23885" s="1">
        <f>DATE(2023,11,1) + TIME(0,0,0)</f>
        <v>45231</v>
      </c>
      <c r="C23885">
        <v>20.735311507999999</v>
      </c>
    </row>
    <row r="23886" spans="1:3" x14ac:dyDescent="0.25">
      <c r="A23886">
        <v>8735</v>
      </c>
      <c r="B23886" s="1">
        <f>DATE(2023,12,1) + TIME(0,0,0)</f>
        <v>45261</v>
      </c>
      <c r="C23886">
        <v>20.735311507999999</v>
      </c>
    </row>
    <row r="23887" spans="1:3" x14ac:dyDescent="0.25">
      <c r="A23887">
        <v>8766</v>
      </c>
      <c r="B23887" s="1">
        <f>DATE(2024,1,1) + TIME(0,0,0)</f>
        <v>45292</v>
      </c>
      <c r="C23887">
        <v>20.735311507999999</v>
      </c>
    </row>
    <row r="23888" spans="1:3" x14ac:dyDescent="0.25">
      <c r="A23888">
        <v>8797</v>
      </c>
      <c r="B23888" s="1">
        <f>DATE(2024,2,1) + TIME(0,0,0)</f>
        <v>45323</v>
      </c>
      <c r="C23888">
        <v>20.735311507999999</v>
      </c>
    </row>
    <row r="23889" spans="1:3" x14ac:dyDescent="0.25">
      <c r="A23889">
        <v>8826</v>
      </c>
      <c r="B23889" s="1">
        <f>DATE(2024,3,1) + TIME(0,0,0)</f>
        <v>45352</v>
      </c>
      <c r="C23889">
        <v>20.735311507999999</v>
      </c>
    </row>
    <row r="23890" spans="1:3" x14ac:dyDescent="0.25">
      <c r="A23890">
        <v>8857</v>
      </c>
      <c r="B23890" s="1">
        <f>DATE(2024,4,1) + TIME(0,0,0)</f>
        <v>45383</v>
      </c>
      <c r="C23890">
        <v>20.735311507999999</v>
      </c>
    </row>
    <row r="23891" spans="1:3" x14ac:dyDescent="0.25">
      <c r="A23891">
        <v>8887</v>
      </c>
      <c r="B23891" s="1">
        <f>DATE(2024,5,1) + TIME(0,0,0)</f>
        <v>45413</v>
      </c>
      <c r="C23891">
        <v>20.735311507999999</v>
      </c>
    </row>
    <row r="23892" spans="1:3" x14ac:dyDescent="0.25">
      <c r="A23892">
        <v>8918</v>
      </c>
      <c r="B23892" s="1">
        <f>DATE(2024,6,1) + TIME(0,0,0)</f>
        <v>45444</v>
      </c>
      <c r="C23892">
        <v>20.735311507999999</v>
      </c>
    </row>
    <row r="23893" spans="1:3" x14ac:dyDescent="0.25">
      <c r="A23893">
        <v>8948</v>
      </c>
      <c r="B23893" s="1">
        <f>DATE(2024,7,1) + TIME(0,0,0)</f>
        <v>45474</v>
      </c>
      <c r="C23893">
        <v>20.735311507999999</v>
      </c>
    </row>
    <row r="23894" spans="1:3" x14ac:dyDescent="0.25">
      <c r="A23894">
        <v>8979</v>
      </c>
      <c r="B23894" s="1">
        <f>DATE(2024,8,1) + TIME(0,0,0)</f>
        <v>45505</v>
      </c>
      <c r="C23894">
        <v>20.735311507999999</v>
      </c>
    </row>
    <row r="23895" spans="1:3" x14ac:dyDescent="0.25">
      <c r="A23895">
        <v>9010</v>
      </c>
      <c r="B23895" s="1">
        <f>DATE(2024,9,1) + TIME(0,0,0)</f>
        <v>45536</v>
      </c>
      <c r="C23895">
        <v>20.735311507999999</v>
      </c>
    </row>
    <row r="23896" spans="1:3" x14ac:dyDescent="0.25">
      <c r="A23896">
        <v>9040</v>
      </c>
      <c r="B23896" s="1">
        <f>DATE(2024,10,1) + TIME(0,0,0)</f>
        <v>45566</v>
      </c>
      <c r="C23896">
        <v>20.735311507999999</v>
      </c>
    </row>
    <row r="23897" spans="1:3" x14ac:dyDescent="0.25">
      <c r="A23897">
        <v>9071</v>
      </c>
      <c r="B23897" s="1">
        <f>DATE(2024,11,1) + TIME(0,0,0)</f>
        <v>45597</v>
      </c>
      <c r="C23897">
        <v>20.735311507999999</v>
      </c>
    </row>
    <row r="23898" spans="1:3" x14ac:dyDescent="0.25">
      <c r="A23898">
        <v>9101</v>
      </c>
      <c r="B23898" s="1">
        <f>DATE(2024,12,1) + TIME(0,0,0)</f>
        <v>45627</v>
      </c>
      <c r="C23898">
        <v>20.735311507999999</v>
      </c>
    </row>
    <row r="23899" spans="1:3" x14ac:dyDescent="0.25">
      <c r="A23899">
        <v>9132</v>
      </c>
      <c r="B23899" s="1">
        <f>DATE(2025,1,1) + TIME(0,0,0)</f>
        <v>45658</v>
      </c>
      <c r="C23899">
        <v>20.735311507999999</v>
      </c>
    </row>
    <row r="23900" spans="1:3" x14ac:dyDescent="0.25">
      <c r="A23900">
        <v>9163</v>
      </c>
      <c r="B23900" s="1">
        <f>DATE(2025,2,1) + TIME(0,0,0)</f>
        <v>45689</v>
      </c>
      <c r="C23900">
        <v>20.735311507999999</v>
      </c>
    </row>
    <row r="23901" spans="1:3" x14ac:dyDescent="0.25">
      <c r="A23901">
        <v>9191</v>
      </c>
      <c r="B23901" s="1">
        <f>DATE(2025,3,1) + TIME(0,0,0)</f>
        <v>45717</v>
      </c>
      <c r="C23901">
        <v>20.735311507999999</v>
      </c>
    </row>
    <row r="23902" spans="1:3" x14ac:dyDescent="0.25">
      <c r="A23902">
        <v>9222</v>
      </c>
      <c r="B23902" s="1">
        <f>DATE(2025,4,1) + TIME(0,0,0)</f>
        <v>45748</v>
      </c>
      <c r="C23902">
        <v>20.735311507999999</v>
      </c>
    </row>
    <row r="23903" spans="1:3" x14ac:dyDescent="0.25">
      <c r="A23903">
        <v>9252</v>
      </c>
      <c r="B23903" s="1">
        <f>DATE(2025,5,1) + TIME(0,0,0)</f>
        <v>45778</v>
      </c>
      <c r="C23903">
        <v>20.735311507999999</v>
      </c>
    </row>
    <row r="23904" spans="1:3" x14ac:dyDescent="0.25">
      <c r="A23904">
        <v>9283</v>
      </c>
      <c r="B23904" s="1">
        <f>DATE(2025,6,1) + TIME(0,0,0)</f>
        <v>45809</v>
      </c>
      <c r="C23904">
        <v>20.735311507999999</v>
      </c>
    </row>
    <row r="23905" spans="1:3" x14ac:dyDescent="0.25">
      <c r="A23905">
        <v>9313</v>
      </c>
      <c r="B23905" s="1">
        <f>DATE(2025,7,1) + TIME(0,0,0)</f>
        <v>45839</v>
      </c>
      <c r="C23905">
        <v>20.735311507999999</v>
      </c>
    </row>
    <row r="23906" spans="1:3" x14ac:dyDescent="0.25">
      <c r="A23906">
        <v>9344</v>
      </c>
      <c r="B23906" s="1">
        <f>DATE(2025,8,1) + TIME(0,0,0)</f>
        <v>45870</v>
      </c>
      <c r="C23906">
        <v>20.735311507999999</v>
      </c>
    </row>
    <row r="23907" spans="1:3" x14ac:dyDescent="0.25">
      <c r="A23907">
        <v>9375</v>
      </c>
      <c r="B23907" s="1">
        <f>DATE(2025,9,1) + TIME(0,0,0)</f>
        <v>45901</v>
      </c>
      <c r="C23907">
        <v>20.735311507999999</v>
      </c>
    </row>
    <row r="23908" spans="1:3" x14ac:dyDescent="0.25">
      <c r="A23908">
        <v>9405</v>
      </c>
      <c r="B23908" s="1">
        <f>DATE(2025,10,1) + TIME(0,0,0)</f>
        <v>45931</v>
      </c>
      <c r="C23908">
        <v>20.735311507999999</v>
      </c>
    </row>
    <row r="23909" spans="1:3" x14ac:dyDescent="0.25">
      <c r="A23909">
        <v>9436</v>
      </c>
      <c r="B23909" s="1">
        <f>DATE(2025,11,1) + TIME(0,0,0)</f>
        <v>45962</v>
      </c>
      <c r="C23909">
        <v>20.735311507999999</v>
      </c>
    </row>
    <row r="23910" spans="1:3" x14ac:dyDescent="0.25">
      <c r="A23910">
        <v>9466</v>
      </c>
      <c r="B23910" s="1">
        <f>DATE(2025,12,1) + TIME(0,0,0)</f>
        <v>45992</v>
      </c>
      <c r="C23910">
        <v>20.735311507999999</v>
      </c>
    </row>
    <row r="23911" spans="1:3" x14ac:dyDescent="0.25">
      <c r="A23911">
        <v>9497</v>
      </c>
      <c r="B23911" s="1">
        <f>DATE(2026,1,1) + TIME(0,0,0)</f>
        <v>46023</v>
      </c>
      <c r="C23911">
        <v>20.735311507999999</v>
      </c>
    </row>
    <row r="23912" spans="1:3" x14ac:dyDescent="0.25">
      <c r="A23912">
        <v>9528</v>
      </c>
      <c r="B23912" s="1">
        <f>DATE(2026,2,1) + TIME(0,0,0)</f>
        <v>46054</v>
      </c>
      <c r="C23912">
        <v>20.735311507999999</v>
      </c>
    </row>
    <row r="23913" spans="1:3" x14ac:dyDescent="0.25">
      <c r="A23913">
        <v>9556</v>
      </c>
      <c r="B23913" s="1">
        <f>DATE(2026,3,1) + TIME(0,0,0)</f>
        <v>46082</v>
      </c>
      <c r="C23913">
        <v>20.735311507999999</v>
      </c>
    </row>
    <row r="23914" spans="1:3" x14ac:dyDescent="0.25">
      <c r="A23914">
        <v>9587</v>
      </c>
      <c r="B23914" s="1">
        <f>DATE(2026,4,1) + TIME(0,0,0)</f>
        <v>46113</v>
      </c>
      <c r="C23914">
        <v>20.735311507999999</v>
      </c>
    </row>
    <row r="23915" spans="1:3" x14ac:dyDescent="0.25">
      <c r="A23915">
        <v>9617</v>
      </c>
      <c r="B23915" s="1">
        <f>DATE(2026,5,1) + TIME(0,0,0)</f>
        <v>46143</v>
      </c>
      <c r="C23915">
        <v>20.735311507999999</v>
      </c>
    </row>
    <row r="23916" spans="1:3" x14ac:dyDescent="0.25">
      <c r="A23916">
        <v>9648</v>
      </c>
      <c r="B23916" s="1">
        <f>DATE(2026,6,1) + TIME(0,0,0)</f>
        <v>46174</v>
      </c>
      <c r="C23916">
        <v>20.735311507999999</v>
      </c>
    </row>
    <row r="23917" spans="1:3" x14ac:dyDescent="0.25">
      <c r="A23917">
        <v>9678</v>
      </c>
      <c r="B23917" s="1">
        <f>DATE(2026,7,1) + TIME(0,0,0)</f>
        <v>46204</v>
      </c>
      <c r="C23917">
        <v>20.735311507999999</v>
      </c>
    </row>
    <row r="23918" spans="1:3" x14ac:dyDescent="0.25">
      <c r="A23918">
        <v>9709</v>
      </c>
      <c r="B23918" s="1">
        <f>DATE(2026,8,1) + TIME(0,0,0)</f>
        <v>46235</v>
      </c>
      <c r="C23918">
        <v>20.735311507999999</v>
      </c>
    </row>
    <row r="23919" spans="1:3" x14ac:dyDescent="0.25">
      <c r="A23919">
        <v>9740</v>
      </c>
      <c r="B23919" s="1">
        <f>DATE(2026,9,1) + TIME(0,0,0)</f>
        <v>46266</v>
      </c>
      <c r="C23919">
        <v>20.735311507999999</v>
      </c>
    </row>
    <row r="23920" spans="1:3" x14ac:dyDescent="0.25">
      <c r="A23920">
        <v>9770</v>
      </c>
      <c r="B23920" s="1">
        <f>DATE(2026,10,1) + TIME(0,0,0)</f>
        <v>46296</v>
      </c>
      <c r="C23920">
        <v>20.735311507999999</v>
      </c>
    </row>
    <row r="23921" spans="1:3" x14ac:dyDescent="0.25">
      <c r="A23921">
        <v>9801</v>
      </c>
      <c r="B23921" s="1">
        <f>DATE(2026,11,1) + TIME(0,0,0)</f>
        <v>46327</v>
      </c>
      <c r="C23921">
        <v>20.735311507999999</v>
      </c>
    </row>
    <row r="23922" spans="1:3" x14ac:dyDescent="0.25">
      <c r="A23922">
        <v>9831</v>
      </c>
      <c r="B23922" s="1">
        <f>DATE(2026,12,1) + TIME(0,0,0)</f>
        <v>46357</v>
      </c>
      <c r="C23922">
        <v>20.735311507999999</v>
      </c>
    </row>
    <row r="23923" spans="1:3" x14ac:dyDescent="0.25">
      <c r="A23923">
        <v>9862</v>
      </c>
      <c r="B23923" s="1">
        <f>DATE(2027,1,1) + TIME(0,0,0)</f>
        <v>46388</v>
      </c>
      <c r="C23923">
        <v>20.735311507999999</v>
      </c>
    </row>
    <row r="23924" spans="1:3" x14ac:dyDescent="0.25">
      <c r="A23924">
        <v>9893</v>
      </c>
      <c r="B23924" s="1">
        <f>DATE(2027,2,1) + TIME(0,0,0)</f>
        <v>46419</v>
      </c>
      <c r="C23924">
        <v>20.735311507999999</v>
      </c>
    </row>
    <row r="23925" spans="1:3" x14ac:dyDescent="0.25">
      <c r="A23925">
        <v>9921</v>
      </c>
      <c r="B23925" s="1">
        <f>DATE(2027,3,1) + TIME(0,0,0)</f>
        <v>46447</v>
      </c>
      <c r="C23925">
        <v>20.735311507999999</v>
      </c>
    </row>
    <row r="23926" spans="1:3" x14ac:dyDescent="0.25">
      <c r="A23926">
        <v>9952</v>
      </c>
      <c r="B23926" s="1">
        <f>DATE(2027,4,1) + TIME(0,0,0)</f>
        <v>46478</v>
      </c>
      <c r="C23926">
        <v>20.735311507999999</v>
      </c>
    </row>
    <row r="23927" spans="1:3" x14ac:dyDescent="0.25">
      <c r="A23927">
        <v>9982</v>
      </c>
      <c r="B23927" s="1">
        <f>DATE(2027,5,1) + TIME(0,0,0)</f>
        <v>46508</v>
      </c>
      <c r="C23927">
        <v>20.735311507999999</v>
      </c>
    </row>
    <row r="23928" spans="1:3" x14ac:dyDescent="0.25">
      <c r="A23928">
        <v>10013</v>
      </c>
      <c r="B23928" s="1">
        <f>DATE(2027,6,1) + TIME(0,0,0)</f>
        <v>46539</v>
      </c>
      <c r="C23928">
        <v>20.735311507999999</v>
      </c>
    </row>
    <row r="23929" spans="1:3" x14ac:dyDescent="0.25">
      <c r="A23929">
        <v>10043</v>
      </c>
      <c r="B23929" s="1">
        <f>DATE(2027,7,1) + TIME(0,0,0)</f>
        <v>46569</v>
      </c>
      <c r="C23929">
        <v>20.735311507999999</v>
      </c>
    </row>
    <row r="23930" spans="1:3" x14ac:dyDescent="0.25">
      <c r="A23930">
        <v>10074</v>
      </c>
      <c r="B23930" s="1">
        <f>DATE(2027,8,1) + TIME(0,0,0)</f>
        <v>46600</v>
      </c>
      <c r="C23930">
        <v>20.735311507999999</v>
      </c>
    </row>
    <row r="23931" spans="1:3" x14ac:dyDescent="0.25">
      <c r="A23931">
        <v>10105</v>
      </c>
      <c r="B23931" s="1">
        <f>DATE(2027,9,1) + TIME(0,0,0)</f>
        <v>46631</v>
      </c>
      <c r="C23931">
        <v>20.735311507999999</v>
      </c>
    </row>
    <row r="23932" spans="1:3" x14ac:dyDescent="0.25">
      <c r="A23932">
        <v>10135</v>
      </c>
      <c r="B23932" s="1">
        <f>DATE(2027,10,1) + TIME(0,0,0)</f>
        <v>46661</v>
      </c>
      <c r="C23932">
        <v>20.735311507999999</v>
      </c>
    </row>
    <row r="23933" spans="1:3" x14ac:dyDescent="0.25">
      <c r="A23933">
        <v>10166</v>
      </c>
      <c r="B23933" s="1">
        <f>DATE(2027,11,1) + TIME(0,0,0)</f>
        <v>46692</v>
      </c>
      <c r="C23933">
        <v>20.735311507999999</v>
      </c>
    </row>
    <row r="23934" spans="1:3" x14ac:dyDescent="0.25">
      <c r="A23934">
        <v>10196</v>
      </c>
      <c r="B23934" s="1">
        <f>DATE(2027,12,1) + TIME(0,0,0)</f>
        <v>46722</v>
      </c>
      <c r="C23934">
        <v>20.735311507999999</v>
      </c>
    </row>
    <row r="23935" spans="1:3" x14ac:dyDescent="0.25">
      <c r="A23935">
        <v>10227</v>
      </c>
      <c r="B23935" s="1">
        <f>DATE(2028,1,1) + TIME(0,0,0)</f>
        <v>46753</v>
      </c>
      <c r="C23935">
        <v>20.735311507999999</v>
      </c>
    </row>
    <row r="23936" spans="1:3" x14ac:dyDescent="0.25">
      <c r="A23936">
        <v>10258</v>
      </c>
      <c r="B23936" s="1">
        <f>DATE(2028,2,1) + TIME(0,0,0)</f>
        <v>46784</v>
      </c>
      <c r="C23936">
        <v>20.735311507999999</v>
      </c>
    </row>
    <row r="23937" spans="1:3" x14ac:dyDescent="0.25">
      <c r="A23937">
        <v>10287</v>
      </c>
      <c r="B23937" s="1">
        <f>DATE(2028,3,1) + TIME(0,0,0)</f>
        <v>46813</v>
      </c>
      <c r="C23937">
        <v>20.735311507999999</v>
      </c>
    </row>
    <row r="23938" spans="1:3" x14ac:dyDescent="0.25">
      <c r="A23938">
        <v>10318</v>
      </c>
      <c r="B23938" s="1">
        <f>DATE(2028,4,1) + TIME(0,0,0)</f>
        <v>46844</v>
      </c>
      <c r="C23938">
        <v>20.735311507999999</v>
      </c>
    </row>
    <row r="23939" spans="1:3" x14ac:dyDescent="0.25">
      <c r="A23939">
        <v>10348</v>
      </c>
      <c r="B23939" s="1">
        <f>DATE(2028,5,1) + TIME(0,0,0)</f>
        <v>46874</v>
      </c>
      <c r="C23939">
        <v>20.735311507999999</v>
      </c>
    </row>
    <row r="23940" spans="1:3" x14ac:dyDescent="0.25">
      <c r="A23940">
        <v>10379</v>
      </c>
      <c r="B23940" s="1">
        <f>DATE(2028,6,1) + TIME(0,0,0)</f>
        <v>46905</v>
      </c>
      <c r="C23940">
        <v>20.735311507999999</v>
      </c>
    </row>
    <row r="23941" spans="1:3" x14ac:dyDescent="0.25">
      <c r="A23941">
        <v>10409</v>
      </c>
      <c r="B23941" s="1">
        <f>DATE(2028,7,1) + TIME(0,0,0)</f>
        <v>46935</v>
      </c>
      <c r="C23941">
        <v>20.735311507999999</v>
      </c>
    </row>
    <row r="23942" spans="1:3" x14ac:dyDescent="0.25">
      <c r="A23942">
        <v>10440</v>
      </c>
      <c r="B23942" s="1">
        <f>DATE(2028,8,1) + TIME(0,0,0)</f>
        <v>46966</v>
      </c>
      <c r="C23942">
        <v>20.735311507999999</v>
      </c>
    </row>
    <row r="23943" spans="1:3" x14ac:dyDescent="0.25">
      <c r="A23943">
        <v>10471</v>
      </c>
      <c r="B23943" s="1">
        <f>DATE(2028,9,1) + TIME(0,0,0)</f>
        <v>46997</v>
      </c>
      <c r="C23943">
        <v>20.735311507999999</v>
      </c>
    </row>
    <row r="23944" spans="1:3" x14ac:dyDescent="0.25">
      <c r="A23944">
        <v>10501</v>
      </c>
      <c r="B23944" s="1">
        <f>DATE(2028,10,1) + TIME(0,0,0)</f>
        <v>47027</v>
      </c>
      <c r="C23944">
        <v>20.735311507999999</v>
      </c>
    </row>
    <row r="23945" spans="1:3" x14ac:dyDescent="0.25">
      <c r="A23945">
        <v>10532</v>
      </c>
      <c r="B23945" s="1">
        <f>DATE(2028,11,1) + TIME(0,0,0)</f>
        <v>47058</v>
      </c>
      <c r="C23945">
        <v>20.735311507999999</v>
      </c>
    </row>
    <row r="23946" spans="1:3" x14ac:dyDescent="0.25">
      <c r="A23946">
        <v>10562</v>
      </c>
      <c r="B23946" s="1">
        <f>DATE(2028,12,1) + TIME(0,0,0)</f>
        <v>47088</v>
      </c>
      <c r="C23946">
        <v>20.735311507999999</v>
      </c>
    </row>
    <row r="23947" spans="1:3" x14ac:dyDescent="0.25">
      <c r="A23947">
        <v>10593</v>
      </c>
      <c r="B23947" s="1">
        <f>DATE(2029,1,1) + TIME(0,0,0)</f>
        <v>47119</v>
      </c>
      <c r="C23947">
        <v>20.735311507999999</v>
      </c>
    </row>
    <row r="23948" spans="1:3" x14ac:dyDescent="0.25">
      <c r="A23948">
        <v>10624</v>
      </c>
      <c r="B23948" s="1">
        <f>DATE(2029,2,1) + TIME(0,0,0)</f>
        <v>47150</v>
      </c>
      <c r="C23948">
        <v>20.735311507999999</v>
      </c>
    </row>
    <row r="23949" spans="1:3" x14ac:dyDescent="0.25">
      <c r="A23949">
        <v>10652</v>
      </c>
      <c r="B23949" s="1">
        <f>DATE(2029,3,1) + TIME(0,0,0)</f>
        <v>47178</v>
      </c>
      <c r="C23949">
        <v>20.735311507999999</v>
      </c>
    </row>
    <row r="23950" spans="1:3" x14ac:dyDescent="0.25">
      <c r="A23950">
        <v>10683</v>
      </c>
      <c r="B23950" s="1">
        <f>DATE(2029,4,1) + TIME(0,0,0)</f>
        <v>47209</v>
      </c>
      <c r="C23950">
        <v>20.735311507999999</v>
      </c>
    </row>
    <row r="23951" spans="1:3" x14ac:dyDescent="0.25">
      <c r="A23951">
        <v>10713</v>
      </c>
      <c r="B23951" s="1">
        <f>DATE(2029,5,1) + TIME(0,0,0)</f>
        <v>47239</v>
      </c>
      <c r="C23951">
        <v>20.735311507999999</v>
      </c>
    </row>
    <row r="23952" spans="1:3" x14ac:dyDescent="0.25">
      <c r="A23952">
        <v>10744</v>
      </c>
      <c r="B23952" s="1">
        <f>DATE(2029,6,1) + TIME(0,0,0)</f>
        <v>47270</v>
      </c>
      <c r="C23952">
        <v>20.735311507999999</v>
      </c>
    </row>
    <row r="23953" spans="1:3" x14ac:dyDescent="0.25">
      <c r="A23953">
        <v>10774</v>
      </c>
      <c r="B23953" s="1">
        <f>DATE(2029,7,1) + TIME(0,0,0)</f>
        <v>47300</v>
      </c>
      <c r="C23953">
        <v>20.735311507999999</v>
      </c>
    </row>
    <row r="23954" spans="1:3" x14ac:dyDescent="0.25">
      <c r="A23954">
        <v>10805</v>
      </c>
      <c r="B23954" s="1">
        <f>DATE(2029,8,1) + TIME(0,0,0)</f>
        <v>47331</v>
      </c>
      <c r="C23954">
        <v>20.735311507999999</v>
      </c>
    </row>
    <row r="23955" spans="1:3" x14ac:dyDescent="0.25">
      <c r="A23955">
        <v>10836</v>
      </c>
      <c r="B23955" s="1">
        <f>DATE(2029,9,1) + TIME(0,0,0)</f>
        <v>47362</v>
      </c>
      <c r="C23955">
        <v>20.735311507999999</v>
      </c>
    </row>
    <row r="23956" spans="1:3" x14ac:dyDescent="0.25">
      <c r="A23956">
        <v>10866</v>
      </c>
      <c r="B23956" s="1">
        <f>DATE(2029,10,1) + TIME(0,0,0)</f>
        <v>47392</v>
      </c>
      <c r="C23956">
        <v>20.735311507999999</v>
      </c>
    </row>
    <row r="23957" spans="1:3" x14ac:dyDescent="0.25">
      <c r="A23957">
        <v>10897</v>
      </c>
      <c r="B23957" s="1">
        <f>DATE(2029,11,1) + TIME(0,0,0)</f>
        <v>47423</v>
      </c>
      <c r="C23957">
        <v>20.735311507999999</v>
      </c>
    </row>
    <row r="23958" spans="1:3" x14ac:dyDescent="0.25">
      <c r="A23958">
        <v>10927</v>
      </c>
      <c r="B23958" s="1">
        <f>DATE(2029,12,1) + TIME(0,0,0)</f>
        <v>47453</v>
      </c>
      <c r="C23958">
        <v>20.735311507999999</v>
      </c>
    </row>
    <row r="23959" spans="1:3" x14ac:dyDescent="0.25">
      <c r="A23959">
        <v>10958</v>
      </c>
      <c r="B23959" s="1">
        <f>DATE(2030,1,1) + TIME(0,0,0)</f>
        <v>47484</v>
      </c>
      <c r="C23959">
        <v>20.735311507999999</v>
      </c>
    </row>
    <row r="23960" spans="1:3" x14ac:dyDescent="0.25">
      <c r="A23960">
        <v>10989</v>
      </c>
      <c r="B23960" s="1">
        <f>DATE(2030,2,1) + TIME(0,0,0)</f>
        <v>47515</v>
      </c>
      <c r="C23960">
        <v>20.735311507999999</v>
      </c>
    </row>
    <row r="23961" spans="1:3" x14ac:dyDescent="0.25">
      <c r="A23961">
        <v>11017</v>
      </c>
      <c r="B23961" s="1">
        <f>DATE(2030,3,1) + TIME(0,0,0)</f>
        <v>47543</v>
      </c>
      <c r="C23961">
        <v>20.735311507999999</v>
      </c>
    </row>
    <row r="23962" spans="1:3" x14ac:dyDescent="0.25">
      <c r="A23962">
        <v>11048</v>
      </c>
      <c r="B23962" s="1">
        <f>DATE(2030,4,1) + TIME(0,0,0)</f>
        <v>47574</v>
      </c>
      <c r="C23962">
        <v>20.735311507999999</v>
      </c>
    </row>
    <row r="23963" spans="1:3" x14ac:dyDescent="0.25">
      <c r="A23963">
        <v>11078</v>
      </c>
      <c r="B23963" s="1">
        <f>DATE(2030,5,1) + TIME(0,0,0)</f>
        <v>47604</v>
      </c>
      <c r="C23963">
        <v>20.735311507999999</v>
      </c>
    </row>
    <row r="23964" spans="1:3" x14ac:dyDescent="0.25">
      <c r="A23964">
        <v>11109</v>
      </c>
      <c r="B23964" s="1">
        <f>DATE(2030,6,1) + TIME(0,0,0)</f>
        <v>47635</v>
      </c>
      <c r="C23964">
        <v>20.735311507999999</v>
      </c>
    </row>
    <row r="23965" spans="1:3" x14ac:dyDescent="0.25">
      <c r="A23965">
        <v>11139</v>
      </c>
      <c r="B23965" s="1">
        <f>DATE(2030,7,1) + TIME(0,0,0)</f>
        <v>47665</v>
      </c>
      <c r="C23965">
        <v>20.735311507999999</v>
      </c>
    </row>
    <row r="23966" spans="1:3" x14ac:dyDescent="0.25">
      <c r="A23966">
        <v>11170</v>
      </c>
      <c r="B23966" s="1">
        <f>DATE(2030,8,1) + TIME(0,0,0)</f>
        <v>47696</v>
      </c>
      <c r="C23966">
        <v>20.735311507999999</v>
      </c>
    </row>
    <row r="23967" spans="1:3" x14ac:dyDescent="0.25">
      <c r="A23967">
        <v>11201</v>
      </c>
      <c r="B23967" s="1">
        <f>DATE(2030,9,1) + TIME(0,0,0)</f>
        <v>47727</v>
      </c>
      <c r="C23967">
        <v>20.735311507999999</v>
      </c>
    </row>
    <row r="23968" spans="1:3" x14ac:dyDescent="0.25">
      <c r="A23968">
        <v>11231</v>
      </c>
      <c r="B23968" s="1">
        <f>DATE(2030,10,1) + TIME(0,0,0)</f>
        <v>47757</v>
      </c>
      <c r="C23968">
        <v>20.735311507999999</v>
      </c>
    </row>
    <row r="23969" spans="1:3" x14ac:dyDescent="0.25">
      <c r="A23969">
        <v>11262</v>
      </c>
      <c r="B23969" s="1">
        <f>DATE(2030,11,1) + TIME(0,0,0)</f>
        <v>47788</v>
      </c>
      <c r="C23969">
        <v>20.735311507999999</v>
      </c>
    </row>
    <row r="23970" spans="1:3" x14ac:dyDescent="0.25">
      <c r="A23970">
        <v>11292</v>
      </c>
      <c r="B23970" s="1">
        <f>DATE(2030,12,1) + TIME(0,0,0)</f>
        <v>47818</v>
      </c>
      <c r="C23970">
        <v>20.735311507999999</v>
      </c>
    </row>
    <row r="23971" spans="1:3" x14ac:dyDescent="0.25">
      <c r="A23971">
        <v>11323</v>
      </c>
      <c r="B23971" s="1">
        <f>DATE(2031,1,1) + TIME(0,0,0)</f>
        <v>47849</v>
      </c>
      <c r="C23971">
        <v>20.735311507999999</v>
      </c>
    </row>
    <row r="23972" spans="1:3" x14ac:dyDescent="0.25">
      <c r="A23972">
        <v>11354</v>
      </c>
      <c r="B23972" s="1">
        <f>DATE(2031,2,1) + TIME(0,0,0)</f>
        <v>47880</v>
      </c>
      <c r="C23972">
        <v>20.735311507999999</v>
      </c>
    </row>
    <row r="23973" spans="1:3" x14ac:dyDescent="0.25">
      <c r="A23973">
        <v>11382</v>
      </c>
      <c r="B23973" s="1">
        <f>DATE(2031,3,1) + TIME(0,0,0)</f>
        <v>47908</v>
      </c>
      <c r="C23973">
        <v>20.735311507999999</v>
      </c>
    </row>
    <row r="23974" spans="1:3" x14ac:dyDescent="0.25">
      <c r="A23974">
        <v>11413</v>
      </c>
      <c r="B23974" s="1">
        <f>DATE(2031,4,1) + TIME(0,0,0)</f>
        <v>47939</v>
      </c>
      <c r="C23974">
        <v>20.735311507999999</v>
      </c>
    </row>
    <row r="23975" spans="1:3" x14ac:dyDescent="0.25">
      <c r="A23975">
        <v>11443</v>
      </c>
      <c r="B23975" s="1">
        <f>DATE(2031,5,1) + TIME(0,0,0)</f>
        <v>47969</v>
      </c>
      <c r="C23975">
        <v>20.735311507999999</v>
      </c>
    </row>
    <row r="23976" spans="1:3" x14ac:dyDescent="0.25">
      <c r="A23976">
        <v>11474</v>
      </c>
      <c r="B23976" s="1">
        <f>DATE(2031,6,1) + TIME(0,0,0)</f>
        <v>48000</v>
      </c>
      <c r="C23976">
        <v>20.735311507999999</v>
      </c>
    </row>
    <row r="23977" spans="1:3" x14ac:dyDescent="0.25">
      <c r="A23977">
        <v>11504</v>
      </c>
      <c r="B23977" s="1">
        <f>DATE(2031,7,1) + TIME(0,0,0)</f>
        <v>48030</v>
      </c>
      <c r="C23977">
        <v>20.735311507999999</v>
      </c>
    </row>
    <row r="23978" spans="1:3" x14ac:dyDescent="0.25">
      <c r="A23978">
        <v>11535</v>
      </c>
      <c r="B23978" s="1">
        <f>DATE(2031,8,1) + TIME(0,0,0)</f>
        <v>48061</v>
      </c>
      <c r="C23978">
        <v>20.735311507999999</v>
      </c>
    </row>
    <row r="23979" spans="1:3" x14ac:dyDescent="0.25">
      <c r="A23979">
        <v>11566</v>
      </c>
      <c r="B23979" s="1">
        <f>DATE(2031,9,1) + TIME(0,0,0)</f>
        <v>48092</v>
      </c>
      <c r="C23979">
        <v>20.735311507999999</v>
      </c>
    </row>
    <row r="23980" spans="1:3" x14ac:dyDescent="0.25">
      <c r="A23980">
        <v>11596</v>
      </c>
      <c r="B23980" s="1">
        <f>DATE(2031,10,1) + TIME(0,0,0)</f>
        <v>48122</v>
      </c>
      <c r="C23980">
        <v>20.735311507999999</v>
      </c>
    </row>
    <row r="23981" spans="1:3" x14ac:dyDescent="0.25">
      <c r="A23981">
        <v>11627</v>
      </c>
      <c r="B23981" s="1">
        <f>DATE(2031,11,1) + TIME(0,0,0)</f>
        <v>48153</v>
      </c>
      <c r="C23981">
        <v>20.735311507999999</v>
      </c>
    </row>
    <row r="23982" spans="1:3" x14ac:dyDescent="0.25">
      <c r="A23982">
        <v>11657</v>
      </c>
      <c r="B23982" s="1">
        <f>DATE(2031,12,1) + TIME(0,0,0)</f>
        <v>48183</v>
      </c>
      <c r="C23982">
        <v>20.735311507999999</v>
      </c>
    </row>
    <row r="23983" spans="1:3" x14ac:dyDescent="0.25">
      <c r="A23983">
        <v>11688</v>
      </c>
      <c r="B23983" s="1">
        <f>DATE(2032,1,1) + TIME(0,0,0)</f>
        <v>48214</v>
      </c>
      <c r="C23983">
        <v>20.735311507999999</v>
      </c>
    </row>
    <row r="23984" spans="1:3" x14ac:dyDescent="0.25">
      <c r="A23984">
        <v>11719</v>
      </c>
      <c r="B23984" s="1">
        <f>DATE(2032,2,1) + TIME(0,0,0)</f>
        <v>48245</v>
      </c>
      <c r="C23984">
        <v>20.735311507999999</v>
      </c>
    </row>
    <row r="23985" spans="1:3" x14ac:dyDescent="0.25">
      <c r="A23985">
        <v>11748</v>
      </c>
      <c r="B23985" s="1">
        <f>DATE(2032,3,1) + TIME(0,0,0)</f>
        <v>48274</v>
      </c>
      <c r="C23985">
        <v>20.735311507999999</v>
      </c>
    </row>
    <row r="23986" spans="1:3" x14ac:dyDescent="0.25">
      <c r="A23986">
        <v>11779</v>
      </c>
      <c r="B23986" s="1">
        <f>DATE(2032,4,1) + TIME(0,0,0)</f>
        <v>48305</v>
      </c>
      <c r="C23986">
        <v>20.735311507999999</v>
      </c>
    </row>
    <row r="23987" spans="1:3" x14ac:dyDescent="0.25">
      <c r="A23987">
        <v>11809</v>
      </c>
      <c r="B23987" s="1">
        <f>DATE(2032,5,1) + TIME(0,0,0)</f>
        <v>48335</v>
      </c>
      <c r="C23987">
        <v>20.735311507999999</v>
      </c>
    </row>
    <row r="23988" spans="1:3" x14ac:dyDescent="0.25">
      <c r="A23988">
        <v>11840</v>
      </c>
      <c r="B23988" s="1">
        <f>DATE(2032,6,1) + TIME(0,0,0)</f>
        <v>48366</v>
      </c>
      <c r="C23988">
        <v>20.735311507999999</v>
      </c>
    </row>
    <row r="23989" spans="1:3" x14ac:dyDescent="0.25">
      <c r="A23989">
        <v>11870</v>
      </c>
      <c r="B23989" s="1">
        <f>DATE(2032,7,1) + TIME(0,0,0)</f>
        <v>48396</v>
      </c>
      <c r="C23989">
        <v>20.735311507999999</v>
      </c>
    </row>
    <row r="23990" spans="1:3" x14ac:dyDescent="0.25">
      <c r="A23990">
        <v>11901</v>
      </c>
      <c r="B23990" s="1">
        <f>DATE(2032,8,1) + TIME(0,0,0)</f>
        <v>48427</v>
      </c>
      <c r="C23990">
        <v>20.735311507999999</v>
      </c>
    </row>
    <row r="23991" spans="1:3" x14ac:dyDescent="0.25">
      <c r="A23991">
        <v>11932</v>
      </c>
      <c r="B23991" s="1">
        <f>DATE(2032,9,1) + TIME(0,0,0)</f>
        <v>48458</v>
      </c>
      <c r="C23991">
        <v>20.735311507999999</v>
      </c>
    </row>
    <row r="23992" spans="1:3" x14ac:dyDescent="0.25">
      <c r="A23992">
        <v>11962</v>
      </c>
      <c r="B23992" s="1">
        <f>DATE(2032,10,1) + TIME(0,0,0)</f>
        <v>48488</v>
      </c>
      <c r="C23992">
        <v>20.735311507999999</v>
      </c>
    </row>
    <row r="23993" spans="1:3" x14ac:dyDescent="0.25">
      <c r="A23993">
        <v>11993</v>
      </c>
      <c r="B23993" s="1">
        <f>DATE(2032,11,1) + TIME(0,0,0)</f>
        <v>48519</v>
      </c>
      <c r="C23993">
        <v>20.735311507999999</v>
      </c>
    </row>
    <row r="23994" spans="1:3" x14ac:dyDescent="0.25">
      <c r="A23994">
        <v>12023</v>
      </c>
      <c r="B23994" s="1">
        <f>DATE(2032,12,1) + TIME(0,0,0)</f>
        <v>48549</v>
      </c>
      <c r="C23994">
        <v>20.735311507999999</v>
      </c>
    </row>
    <row r="23995" spans="1:3" x14ac:dyDescent="0.25">
      <c r="A23995">
        <v>12054</v>
      </c>
      <c r="B23995" s="1">
        <f>DATE(2033,1,1) + TIME(0,0,0)</f>
        <v>48580</v>
      </c>
      <c r="C23995">
        <v>20.735311507999999</v>
      </c>
    </row>
    <row r="23996" spans="1:3" x14ac:dyDescent="0.25">
      <c r="A23996">
        <v>12085</v>
      </c>
      <c r="B23996" s="1">
        <f>DATE(2033,2,1) + TIME(0,0,0)</f>
        <v>48611</v>
      </c>
      <c r="C23996">
        <v>20.735311507999999</v>
      </c>
    </row>
    <row r="23997" spans="1:3" x14ac:dyDescent="0.25">
      <c r="A23997">
        <v>12113</v>
      </c>
      <c r="B23997" s="1">
        <f>DATE(2033,3,1) + TIME(0,0,0)</f>
        <v>48639</v>
      </c>
      <c r="C23997">
        <v>20.735311507999999</v>
      </c>
    </row>
    <row r="23998" spans="1:3" x14ac:dyDescent="0.25">
      <c r="A23998">
        <v>12144</v>
      </c>
      <c r="B23998" s="1">
        <f>DATE(2033,4,1) + TIME(0,0,0)</f>
        <v>48670</v>
      </c>
      <c r="C23998">
        <v>20.735311507999999</v>
      </c>
    </row>
    <row r="23999" spans="1:3" x14ac:dyDescent="0.25">
      <c r="A23999">
        <v>12174</v>
      </c>
      <c r="B23999" s="1">
        <f>DATE(2033,5,1) + TIME(0,0,0)</f>
        <v>48700</v>
      </c>
      <c r="C23999">
        <v>20.735311507999999</v>
      </c>
    </row>
    <row r="24000" spans="1:3" x14ac:dyDescent="0.25">
      <c r="A24000">
        <v>12205</v>
      </c>
      <c r="B24000" s="1">
        <f>DATE(2033,6,1) + TIME(0,0,0)</f>
        <v>48731</v>
      </c>
      <c r="C24000">
        <v>20.735311507999999</v>
      </c>
    </row>
    <row r="24001" spans="1:3" x14ac:dyDescent="0.25">
      <c r="A24001">
        <v>12235</v>
      </c>
      <c r="B24001" s="1">
        <f>DATE(2033,7,1) + TIME(0,0,0)</f>
        <v>48761</v>
      </c>
      <c r="C24001">
        <v>20.735311507999999</v>
      </c>
    </row>
    <row r="24002" spans="1:3" x14ac:dyDescent="0.25">
      <c r="A24002">
        <v>12266</v>
      </c>
      <c r="B24002" s="1">
        <f>DATE(2033,8,1) + TIME(0,0,0)</f>
        <v>48792</v>
      </c>
      <c r="C24002">
        <v>20.735311507999999</v>
      </c>
    </row>
    <row r="24003" spans="1:3" x14ac:dyDescent="0.25">
      <c r="A24003">
        <v>12297</v>
      </c>
      <c r="B24003" s="1">
        <f>DATE(2033,9,1) + TIME(0,0,0)</f>
        <v>48823</v>
      </c>
      <c r="C24003">
        <v>20.735311507999999</v>
      </c>
    </row>
    <row r="24004" spans="1:3" x14ac:dyDescent="0.25">
      <c r="A24004">
        <v>12327</v>
      </c>
      <c r="B24004" s="1">
        <f>DATE(2033,10,1) + TIME(0,0,0)</f>
        <v>48853</v>
      </c>
      <c r="C24004">
        <v>20.735311507999999</v>
      </c>
    </row>
    <row r="24005" spans="1:3" x14ac:dyDescent="0.25">
      <c r="A24005">
        <v>12358</v>
      </c>
      <c r="B24005" s="1">
        <f>DATE(2033,11,1) + TIME(0,0,0)</f>
        <v>48884</v>
      </c>
      <c r="C24005">
        <v>20.735311507999999</v>
      </c>
    </row>
    <row r="24006" spans="1:3" x14ac:dyDescent="0.25">
      <c r="A24006">
        <v>12388</v>
      </c>
      <c r="B24006" s="1">
        <f>DATE(2033,12,1) + TIME(0,0,0)</f>
        <v>48914</v>
      </c>
      <c r="C24006">
        <v>20.735311507999999</v>
      </c>
    </row>
    <row r="24007" spans="1:3" x14ac:dyDescent="0.25">
      <c r="A24007">
        <v>12419</v>
      </c>
      <c r="B24007" s="1">
        <f>DATE(2034,1,1) + TIME(0,0,0)</f>
        <v>48945</v>
      </c>
      <c r="C24007">
        <v>20.735311507999999</v>
      </c>
    </row>
    <row r="24008" spans="1:3" x14ac:dyDescent="0.25">
      <c r="A24008">
        <v>12450</v>
      </c>
      <c r="B24008" s="1">
        <f>DATE(2034,2,1) + TIME(0,0,0)</f>
        <v>48976</v>
      </c>
      <c r="C24008">
        <v>20.735311507999999</v>
      </c>
    </row>
    <row r="24009" spans="1:3" x14ac:dyDescent="0.25">
      <c r="A24009">
        <v>12478</v>
      </c>
      <c r="B24009" s="1">
        <f>DATE(2034,3,1) + TIME(0,0,0)</f>
        <v>49004</v>
      </c>
      <c r="C24009">
        <v>20.735311507999999</v>
      </c>
    </row>
    <row r="24010" spans="1:3" x14ac:dyDescent="0.25">
      <c r="A24010">
        <v>12509</v>
      </c>
      <c r="B24010" s="1">
        <f>DATE(2034,4,1) + TIME(0,0,0)</f>
        <v>49035</v>
      </c>
      <c r="C24010">
        <v>20.735311507999999</v>
      </c>
    </row>
    <row r="24011" spans="1:3" x14ac:dyDescent="0.25">
      <c r="A24011">
        <v>12539</v>
      </c>
      <c r="B24011" s="1">
        <f>DATE(2034,5,1) + TIME(0,0,0)</f>
        <v>49065</v>
      </c>
      <c r="C24011">
        <v>20.735311507999999</v>
      </c>
    </row>
    <row r="24012" spans="1:3" x14ac:dyDescent="0.25">
      <c r="A24012">
        <v>12570</v>
      </c>
      <c r="B24012" s="1">
        <f>DATE(2034,6,1) + TIME(0,0,0)</f>
        <v>49096</v>
      </c>
      <c r="C24012">
        <v>20.735311507999999</v>
      </c>
    </row>
    <row r="24013" spans="1:3" x14ac:dyDescent="0.25">
      <c r="A24013">
        <v>12600</v>
      </c>
      <c r="B24013" s="1">
        <f>DATE(2034,7,1) + TIME(0,0,0)</f>
        <v>49126</v>
      </c>
      <c r="C24013">
        <v>20.735311507999999</v>
      </c>
    </row>
    <row r="24014" spans="1:3" x14ac:dyDescent="0.25">
      <c r="A24014">
        <v>12631</v>
      </c>
      <c r="B24014" s="1">
        <f>DATE(2034,8,1) + TIME(0,0,0)</f>
        <v>49157</v>
      </c>
      <c r="C24014">
        <v>20.735311507999999</v>
      </c>
    </row>
    <row r="24015" spans="1:3" x14ac:dyDescent="0.25">
      <c r="A24015">
        <v>12662</v>
      </c>
      <c r="B24015" s="1">
        <f>DATE(2034,9,1) + TIME(0,0,0)</f>
        <v>49188</v>
      </c>
      <c r="C24015">
        <v>20.735311507999999</v>
      </c>
    </row>
    <row r="24016" spans="1:3" x14ac:dyDescent="0.25">
      <c r="A24016">
        <v>12692</v>
      </c>
      <c r="B24016" s="1">
        <f>DATE(2034,10,1) + TIME(0,0,0)</f>
        <v>49218</v>
      </c>
      <c r="C24016">
        <v>20.735311507999999</v>
      </c>
    </row>
    <row r="24017" spans="1:3" x14ac:dyDescent="0.25">
      <c r="A24017">
        <v>12723</v>
      </c>
      <c r="B24017" s="1">
        <f>DATE(2034,11,1) + TIME(0,0,0)</f>
        <v>49249</v>
      </c>
      <c r="C24017">
        <v>20.735311507999999</v>
      </c>
    </row>
    <row r="24018" spans="1:3" x14ac:dyDescent="0.25">
      <c r="A24018">
        <v>12753</v>
      </c>
      <c r="B24018" s="1">
        <f>DATE(2034,12,1) + TIME(0,0,0)</f>
        <v>49279</v>
      </c>
      <c r="C24018">
        <v>20.735311507999999</v>
      </c>
    </row>
    <row r="24019" spans="1:3" x14ac:dyDescent="0.25">
      <c r="A24019">
        <v>12784</v>
      </c>
      <c r="B24019" s="1">
        <f>DATE(2035,1,1) + TIME(0,0,0)</f>
        <v>49310</v>
      </c>
      <c r="C24019">
        <v>20.735311507999999</v>
      </c>
    </row>
    <row r="24020" spans="1:3" x14ac:dyDescent="0.25">
      <c r="A24020">
        <v>12815</v>
      </c>
      <c r="B24020" s="1">
        <f>DATE(2035,2,1) + TIME(0,0,0)</f>
        <v>49341</v>
      </c>
      <c r="C24020">
        <v>20.735311507999999</v>
      </c>
    </row>
    <row r="24021" spans="1:3" x14ac:dyDescent="0.25">
      <c r="A24021">
        <v>12843</v>
      </c>
      <c r="B24021" s="1">
        <f>DATE(2035,3,1) + TIME(0,0,0)</f>
        <v>49369</v>
      </c>
      <c r="C24021">
        <v>20.735311507999999</v>
      </c>
    </row>
    <row r="24022" spans="1:3" x14ac:dyDescent="0.25">
      <c r="A24022">
        <v>12874</v>
      </c>
      <c r="B24022" s="1">
        <f>DATE(2035,4,1) + TIME(0,0,0)</f>
        <v>49400</v>
      </c>
      <c r="C24022">
        <v>20.735311507999999</v>
      </c>
    </row>
    <row r="24023" spans="1:3" x14ac:dyDescent="0.25">
      <c r="A24023">
        <v>12904</v>
      </c>
      <c r="B24023" s="1">
        <f>DATE(2035,5,1) + TIME(0,0,0)</f>
        <v>49430</v>
      </c>
      <c r="C24023">
        <v>20.735311507999999</v>
      </c>
    </row>
    <row r="24024" spans="1:3" x14ac:dyDescent="0.25">
      <c r="A24024">
        <v>12935</v>
      </c>
      <c r="B24024" s="1">
        <f>DATE(2035,6,1) + TIME(0,0,0)</f>
        <v>49461</v>
      </c>
      <c r="C24024">
        <v>20.735311507999999</v>
      </c>
    </row>
    <row r="24025" spans="1:3" x14ac:dyDescent="0.25">
      <c r="A24025">
        <v>12965</v>
      </c>
      <c r="B24025" s="1">
        <f>DATE(2035,7,1) + TIME(0,0,0)</f>
        <v>49491</v>
      </c>
      <c r="C24025">
        <v>20.735311507999999</v>
      </c>
    </row>
    <row r="24026" spans="1:3" x14ac:dyDescent="0.25">
      <c r="A24026">
        <v>12996</v>
      </c>
      <c r="B24026" s="1">
        <f>DATE(2035,8,1) + TIME(0,0,0)</f>
        <v>49522</v>
      </c>
      <c r="C24026">
        <v>20.735311507999999</v>
      </c>
    </row>
    <row r="24027" spans="1:3" x14ac:dyDescent="0.25">
      <c r="A24027">
        <v>13027</v>
      </c>
      <c r="B24027" s="1">
        <f>DATE(2035,9,1) + TIME(0,0,0)</f>
        <v>49553</v>
      </c>
      <c r="C24027">
        <v>20.735311507999999</v>
      </c>
    </row>
    <row r="24028" spans="1:3" x14ac:dyDescent="0.25">
      <c r="A24028">
        <v>13057</v>
      </c>
      <c r="B24028" s="1">
        <f>DATE(2035,10,1) + TIME(0,0,0)</f>
        <v>49583</v>
      </c>
      <c r="C24028">
        <v>20.735311507999999</v>
      </c>
    </row>
    <row r="24029" spans="1:3" x14ac:dyDescent="0.25">
      <c r="A24029">
        <v>13088</v>
      </c>
      <c r="B24029" s="1">
        <f>DATE(2035,11,1) + TIME(0,0,0)</f>
        <v>49614</v>
      </c>
      <c r="C24029">
        <v>20.735311507999999</v>
      </c>
    </row>
    <row r="24030" spans="1:3" x14ac:dyDescent="0.25">
      <c r="A24030">
        <v>13118</v>
      </c>
      <c r="B24030" s="1">
        <f>DATE(2035,12,1) + TIME(0,0,0)</f>
        <v>49644</v>
      </c>
      <c r="C24030">
        <v>20.735311507999999</v>
      </c>
    </row>
    <row r="24031" spans="1:3" x14ac:dyDescent="0.25">
      <c r="A24031">
        <v>13149</v>
      </c>
      <c r="B24031" s="1">
        <f>DATE(2036,1,1) + TIME(0,0,0)</f>
        <v>49675</v>
      </c>
      <c r="C24031">
        <v>20.735311507999999</v>
      </c>
    </row>
    <row r="24032" spans="1:3" x14ac:dyDescent="0.25">
      <c r="A24032">
        <v>13180</v>
      </c>
      <c r="B24032" s="1">
        <f>DATE(2036,2,1) + TIME(0,0,0)</f>
        <v>49706</v>
      </c>
      <c r="C24032">
        <v>20.735311507999999</v>
      </c>
    </row>
    <row r="24033" spans="1:3" x14ac:dyDescent="0.25">
      <c r="A24033">
        <v>13209</v>
      </c>
      <c r="B24033" s="1">
        <f>DATE(2036,3,1) + TIME(0,0,0)</f>
        <v>49735</v>
      </c>
      <c r="C24033">
        <v>20.735311507999999</v>
      </c>
    </row>
    <row r="24034" spans="1:3" x14ac:dyDescent="0.25">
      <c r="A24034">
        <v>13240</v>
      </c>
      <c r="B24034" s="1">
        <f>DATE(2036,4,1) + TIME(0,0,0)</f>
        <v>49766</v>
      </c>
      <c r="C24034">
        <v>20.735311507999999</v>
      </c>
    </row>
    <row r="24035" spans="1:3" x14ac:dyDescent="0.25">
      <c r="A24035">
        <v>13270</v>
      </c>
      <c r="B24035" s="1">
        <f>DATE(2036,5,1) + TIME(0,0,0)</f>
        <v>49796</v>
      </c>
      <c r="C24035">
        <v>20.735311507999999</v>
      </c>
    </row>
    <row r="24036" spans="1:3" x14ac:dyDescent="0.25">
      <c r="A24036">
        <v>13301</v>
      </c>
      <c r="B24036" s="1">
        <f>DATE(2036,6,1) + TIME(0,0,0)</f>
        <v>49827</v>
      </c>
      <c r="C24036">
        <v>20.735311507999999</v>
      </c>
    </row>
    <row r="24037" spans="1:3" x14ac:dyDescent="0.25">
      <c r="A24037">
        <v>13331</v>
      </c>
      <c r="B24037" s="1">
        <f>DATE(2036,7,1) + TIME(0,0,0)</f>
        <v>49857</v>
      </c>
      <c r="C24037">
        <v>20.735311507999999</v>
      </c>
    </row>
    <row r="24038" spans="1:3" x14ac:dyDescent="0.25">
      <c r="A24038">
        <v>13362</v>
      </c>
      <c r="B24038" s="1">
        <f>DATE(2036,8,1) + TIME(0,0,0)</f>
        <v>49888</v>
      </c>
      <c r="C24038">
        <v>20.735311507999999</v>
      </c>
    </row>
    <row r="24039" spans="1:3" x14ac:dyDescent="0.25">
      <c r="A24039">
        <v>13393</v>
      </c>
      <c r="B24039" s="1">
        <f>DATE(2036,9,1) + TIME(0,0,0)</f>
        <v>49919</v>
      </c>
      <c r="C24039">
        <v>20.735311507999999</v>
      </c>
    </row>
    <row r="24040" spans="1:3" x14ac:dyDescent="0.25">
      <c r="A24040">
        <v>13423</v>
      </c>
      <c r="B24040" s="1">
        <f>DATE(2036,10,1) + TIME(0,0,0)</f>
        <v>49949</v>
      </c>
      <c r="C24040">
        <v>20.735311507999999</v>
      </c>
    </row>
    <row r="24041" spans="1:3" x14ac:dyDescent="0.25">
      <c r="A24041">
        <v>13454</v>
      </c>
      <c r="B24041" s="1">
        <f>DATE(2036,11,1) + TIME(0,0,0)</f>
        <v>49980</v>
      </c>
      <c r="C24041">
        <v>20.735311507999999</v>
      </c>
    </row>
    <row r="24042" spans="1:3" x14ac:dyDescent="0.25">
      <c r="A24042">
        <v>13484</v>
      </c>
      <c r="B24042" s="1">
        <f>DATE(2036,12,1) + TIME(0,0,0)</f>
        <v>50010</v>
      </c>
      <c r="C24042">
        <v>20.735311507999999</v>
      </c>
    </row>
    <row r="24043" spans="1:3" x14ac:dyDescent="0.25">
      <c r="A24043">
        <v>13515</v>
      </c>
      <c r="B24043" s="1">
        <f>DATE(2037,1,1) + TIME(0,0,0)</f>
        <v>50041</v>
      </c>
      <c r="C24043">
        <v>20.735311507999999</v>
      </c>
    </row>
    <row r="24044" spans="1:3" x14ac:dyDescent="0.25">
      <c r="A24044">
        <v>13546</v>
      </c>
      <c r="B24044" s="1">
        <f>DATE(2037,2,1) + TIME(0,0,0)</f>
        <v>50072</v>
      </c>
      <c r="C24044">
        <v>20.735311507999999</v>
      </c>
    </row>
    <row r="24045" spans="1:3" x14ac:dyDescent="0.25">
      <c r="A24045">
        <v>13574</v>
      </c>
      <c r="B24045" s="1">
        <f>DATE(2037,3,1) + TIME(0,0,0)</f>
        <v>50100</v>
      </c>
      <c r="C24045">
        <v>20.735311507999999</v>
      </c>
    </row>
    <row r="24046" spans="1:3" x14ac:dyDescent="0.25">
      <c r="A24046">
        <v>13605</v>
      </c>
      <c r="B24046" s="1">
        <f>DATE(2037,4,1) + TIME(0,0,0)</f>
        <v>50131</v>
      </c>
      <c r="C24046">
        <v>20.735311507999999</v>
      </c>
    </row>
    <row r="24047" spans="1:3" x14ac:dyDescent="0.25">
      <c r="A24047">
        <v>13635</v>
      </c>
      <c r="B24047" s="1">
        <f>DATE(2037,5,1) + TIME(0,0,0)</f>
        <v>50161</v>
      </c>
      <c r="C24047">
        <v>20.735311507999999</v>
      </c>
    </row>
    <row r="24048" spans="1:3" x14ac:dyDescent="0.25">
      <c r="A24048">
        <v>13666</v>
      </c>
      <c r="B24048" s="1">
        <f>DATE(2037,6,1) + TIME(0,0,0)</f>
        <v>50192</v>
      </c>
      <c r="C24048">
        <v>20.735311507999999</v>
      </c>
    </row>
    <row r="24049" spans="1:3" x14ac:dyDescent="0.25">
      <c r="A24049">
        <v>13696</v>
      </c>
      <c r="B24049" s="1">
        <f>DATE(2037,7,1) + TIME(0,0,0)</f>
        <v>50222</v>
      </c>
      <c r="C24049">
        <v>20.735311507999999</v>
      </c>
    </row>
    <row r="24050" spans="1:3" x14ac:dyDescent="0.25">
      <c r="A24050">
        <v>13727</v>
      </c>
      <c r="B24050" s="1">
        <f>DATE(2037,8,1) + TIME(0,0,0)</f>
        <v>50253</v>
      </c>
      <c r="C24050">
        <v>20.735311507999999</v>
      </c>
    </row>
    <row r="24051" spans="1:3" x14ac:dyDescent="0.25">
      <c r="A24051">
        <v>13758</v>
      </c>
      <c r="B24051" s="1">
        <f>DATE(2037,9,1) + TIME(0,0,0)</f>
        <v>50284</v>
      </c>
      <c r="C24051">
        <v>20.735311507999999</v>
      </c>
    </row>
    <row r="24052" spans="1:3" x14ac:dyDescent="0.25">
      <c r="A24052">
        <v>13788</v>
      </c>
      <c r="B24052" s="1">
        <f>DATE(2037,10,1) + TIME(0,0,0)</f>
        <v>50314</v>
      </c>
      <c r="C24052">
        <v>20.735311507999999</v>
      </c>
    </row>
    <row r="24053" spans="1:3" x14ac:dyDescent="0.25">
      <c r="A24053">
        <v>13819</v>
      </c>
      <c r="B24053" s="1">
        <f>DATE(2037,11,1) + TIME(0,0,0)</f>
        <v>50345</v>
      </c>
      <c r="C24053">
        <v>20.735311507999999</v>
      </c>
    </row>
    <row r="24054" spans="1:3" x14ac:dyDescent="0.25">
      <c r="A24054">
        <v>13849</v>
      </c>
      <c r="B24054" s="1">
        <f>DATE(2037,12,1) + TIME(0,0,0)</f>
        <v>50375</v>
      </c>
      <c r="C24054">
        <v>20.735311507999999</v>
      </c>
    </row>
    <row r="24055" spans="1:3" x14ac:dyDescent="0.25">
      <c r="A24055">
        <v>13880</v>
      </c>
      <c r="B24055" s="1">
        <f>DATE(2038,1,1) + TIME(0,0,0)</f>
        <v>50406</v>
      </c>
      <c r="C24055">
        <v>20.735311507999999</v>
      </c>
    </row>
    <row r="24056" spans="1:3" x14ac:dyDescent="0.25">
      <c r="A24056">
        <v>13911</v>
      </c>
      <c r="B24056" s="1">
        <f>DATE(2038,2,1) + TIME(0,0,0)</f>
        <v>50437</v>
      </c>
      <c r="C24056">
        <v>20.735311507999999</v>
      </c>
    </row>
    <row r="24057" spans="1:3" x14ac:dyDescent="0.25">
      <c r="A24057">
        <v>13939</v>
      </c>
      <c r="B24057" s="1">
        <f>DATE(2038,3,1) + TIME(0,0,0)</f>
        <v>50465</v>
      </c>
      <c r="C24057">
        <v>20.735311507999999</v>
      </c>
    </row>
    <row r="24058" spans="1:3" x14ac:dyDescent="0.25">
      <c r="A24058">
        <v>13970</v>
      </c>
      <c r="B24058" s="1">
        <f>DATE(2038,4,1) + TIME(0,0,0)</f>
        <v>50496</v>
      </c>
      <c r="C24058">
        <v>20.735311507999999</v>
      </c>
    </row>
    <row r="24059" spans="1:3" x14ac:dyDescent="0.25">
      <c r="A24059">
        <v>14000</v>
      </c>
      <c r="B24059" s="1">
        <f>DATE(2038,5,1) + TIME(0,0,0)</f>
        <v>50526</v>
      </c>
      <c r="C24059">
        <v>20.735311507999999</v>
      </c>
    </row>
    <row r="24060" spans="1:3" x14ac:dyDescent="0.25">
      <c r="A24060">
        <v>14031</v>
      </c>
      <c r="B24060" s="1">
        <f>DATE(2038,6,1) + TIME(0,0,0)</f>
        <v>50557</v>
      </c>
      <c r="C24060">
        <v>20.735311507999999</v>
      </c>
    </row>
    <row r="24061" spans="1:3" x14ac:dyDescent="0.25">
      <c r="A24061">
        <v>14061</v>
      </c>
      <c r="B24061" s="1">
        <f>DATE(2038,7,1) + TIME(0,0,0)</f>
        <v>50587</v>
      </c>
      <c r="C24061">
        <v>20.735311507999999</v>
      </c>
    </row>
    <row r="24062" spans="1:3" x14ac:dyDescent="0.25">
      <c r="A24062">
        <v>14092</v>
      </c>
      <c r="B24062" s="1">
        <f>DATE(2038,8,1) + TIME(0,0,0)</f>
        <v>50618</v>
      </c>
      <c r="C24062">
        <v>20.735311507999999</v>
      </c>
    </row>
    <row r="24063" spans="1:3" x14ac:dyDescent="0.25">
      <c r="A24063">
        <v>14123</v>
      </c>
      <c r="B24063" s="1">
        <f>DATE(2038,9,1) + TIME(0,0,0)</f>
        <v>50649</v>
      </c>
      <c r="C24063">
        <v>20.735311507999999</v>
      </c>
    </row>
    <row r="24064" spans="1:3" x14ac:dyDescent="0.25">
      <c r="A24064">
        <v>14153</v>
      </c>
      <c r="B24064" s="1">
        <f>DATE(2038,10,1) + TIME(0,0,0)</f>
        <v>50679</v>
      </c>
      <c r="C24064">
        <v>20.735311507999999</v>
      </c>
    </row>
    <row r="24065" spans="1:3" x14ac:dyDescent="0.25">
      <c r="A24065">
        <v>14184</v>
      </c>
      <c r="B24065" s="1">
        <f>DATE(2038,11,1) + TIME(0,0,0)</f>
        <v>50710</v>
      </c>
      <c r="C24065">
        <v>20.735311507999999</v>
      </c>
    </row>
    <row r="24066" spans="1:3" x14ac:dyDescent="0.25">
      <c r="A24066">
        <v>14214</v>
      </c>
      <c r="B24066" s="1">
        <f>DATE(2038,12,1) + TIME(0,0,0)</f>
        <v>50740</v>
      </c>
      <c r="C24066">
        <v>20.735311507999999</v>
      </c>
    </row>
    <row r="24067" spans="1:3" x14ac:dyDescent="0.25">
      <c r="A24067">
        <v>14245</v>
      </c>
      <c r="B24067" s="1">
        <f>DATE(2039,1,1) + TIME(0,0,0)</f>
        <v>50771</v>
      </c>
      <c r="C24067">
        <v>20.735311507999999</v>
      </c>
    </row>
    <row r="24068" spans="1:3" x14ac:dyDescent="0.25">
      <c r="A24068">
        <v>14276</v>
      </c>
      <c r="B24068" s="1">
        <f>DATE(2039,2,1) + TIME(0,0,0)</f>
        <v>50802</v>
      </c>
      <c r="C24068">
        <v>20.735311507999999</v>
      </c>
    </row>
    <row r="24069" spans="1:3" x14ac:dyDescent="0.25">
      <c r="A24069">
        <v>14304</v>
      </c>
      <c r="B24069" s="1">
        <f>DATE(2039,3,1) + TIME(0,0,0)</f>
        <v>50830</v>
      </c>
      <c r="C24069">
        <v>20.735311507999999</v>
      </c>
    </row>
    <row r="24070" spans="1:3" x14ac:dyDescent="0.25">
      <c r="A24070">
        <v>14335</v>
      </c>
      <c r="B24070" s="1">
        <f>DATE(2039,4,1) + TIME(0,0,0)</f>
        <v>50861</v>
      </c>
      <c r="C24070">
        <v>20.735311507999999</v>
      </c>
    </row>
    <row r="24071" spans="1:3" x14ac:dyDescent="0.25">
      <c r="A24071">
        <v>14365</v>
      </c>
      <c r="B24071" s="1">
        <f>DATE(2039,5,1) + TIME(0,0,0)</f>
        <v>50891</v>
      </c>
      <c r="C24071">
        <v>20.735311507999999</v>
      </c>
    </row>
    <row r="24072" spans="1:3" x14ac:dyDescent="0.25">
      <c r="A24072">
        <v>14396</v>
      </c>
      <c r="B24072" s="1">
        <f>DATE(2039,6,1) + TIME(0,0,0)</f>
        <v>50922</v>
      </c>
      <c r="C24072">
        <v>20.735311507999999</v>
      </c>
    </row>
    <row r="24073" spans="1:3" x14ac:dyDescent="0.25">
      <c r="A24073">
        <v>14426</v>
      </c>
      <c r="B24073" s="1">
        <f>DATE(2039,7,1) + TIME(0,0,0)</f>
        <v>50952</v>
      </c>
      <c r="C24073">
        <v>20.735311507999999</v>
      </c>
    </row>
    <row r="24074" spans="1:3" x14ac:dyDescent="0.25">
      <c r="A24074">
        <v>14457</v>
      </c>
      <c r="B24074" s="1">
        <f>DATE(2039,8,1) + TIME(0,0,0)</f>
        <v>50983</v>
      </c>
      <c r="C24074">
        <v>20.735311507999999</v>
      </c>
    </row>
    <row r="24075" spans="1:3" x14ac:dyDescent="0.25">
      <c r="A24075">
        <v>14488</v>
      </c>
      <c r="B24075" s="1">
        <f>DATE(2039,9,1) + TIME(0,0,0)</f>
        <v>51014</v>
      </c>
      <c r="C24075">
        <v>20.735311507999999</v>
      </c>
    </row>
    <row r="24076" spans="1:3" x14ac:dyDescent="0.25">
      <c r="A24076">
        <v>14518</v>
      </c>
      <c r="B24076" s="1">
        <f>DATE(2039,10,1) + TIME(0,0,0)</f>
        <v>51044</v>
      </c>
      <c r="C24076">
        <v>20.735311507999999</v>
      </c>
    </row>
    <row r="24077" spans="1:3" x14ac:dyDescent="0.25">
      <c r="A24077">
        <v>14549</v>
      </c>
      <c r="B24077" s="1">
        <f>DATE(2039,11,1) + TIME(0,0,0)</f>
        <v>51075</v>
      </c>
      <c r="C24077">
        <v>20.735311507999999</v>
      </c>
    </row>
    <row r="24078" spans="1:3" x14ac:dyDescent="0.25">
      <c r="A24078">
        <v>14579</v>
      </c>
      <c r="B24078" s="1">
        <f>DATE(2039,12,1) + TIME(0,0,0)</f>
        <v>51105</v>
      </c>
      <c r="C24078">
        <v>20.735311507999999</v>
      </c>
    </row>
    <row r="24079" spans="1:3" x14ac:dyDescent="0.25">
      <c r="A24079">
        <v>14610</v>
      </c>
      <c r="B24079" s="1">
        <f>DATE(2040,1,1) + TIME(0,0,0)</f>
        <v>51136</v>
      </c>
      <c r="C24079">
        <v>20.735311507999999</v>
      </c>
    </row>
    <row r="24080" spans="1:3" x14ac:dyDescent="0.25">
      <c r="A24080">
        <v>14641</v>
      </c>
      <c r="B24080" s="1">
        <f>DATE(2040,2,1) + TIME(0,0,0)</f>
        <v>51167</v>
      </c>
      <c r="C24080">
        <v>20.735311507999999</v>
      </c>
    </row>
    <row r="24081" spans="1:3" x14ac:dyDescent="0.25">
      <c r="A24081">
        <v>14670</v>
      </c>
      <c r="B24081" s="1">
        <f>DATE(2040,3,1) + TIME(0,0,0)</f>
        <v>51196</v>
      </c>
      <c r="C24081">
        <v>20.735311507999999</v>
      </c>
    </row>
    <row r="24082" spans="1:3" x14ac:dyDescent="0.25">
      <c r="A24082">
        <v>14701</v>
      </c>
      <c r="B24082" s="1">
        <f>DATE(2040,4,1) + TIME(0,0,0)</f>
        <v>51227</v>
      </c>
      <c r="C24082">
        <v>20.735311507999999</v>
      </c>
    </row>
    <row r="24083" spans="1:3" x14ac:dyDescent="0.25">
      <c r="A24083">
        <v>14731</v>
      </c>
      <c r="B24083" s="1">
        <f>DATE(2040,5,1) + TIME(0,0,0)</f>
        <v>51257</v>
      </c>
      <c r="C24083">
        <v>20.735311507999999</v>
      </c>
    </row>
    <row r="24084" spans="1:3" x14ac:dyDescent="0.25">
      <c r="A24084">
        <v>14762</v>
      </c>
      <c r="B24084" s="1">
        <f>DATE(2040,6,1) + TIME(0,0,0)</f>
        <v>51288</v>
      </c>
      <c r="C24084">
        <v>20.735311507999999</v>
      </c>
    </row>
    <row r="24085" spans="1:3" x14ac:dyDescent="0.25">
      <c r="A24085">
        <v>14792</v>
      </c>
      <c r="B24085" s="1">
        <f>DATE(2040,7,1) + TIME(0,0,0)</f>
        <v>51318</v>
      </c>
      <c r="C24085">
        <v>20.735311507999999</v>
      </c>
    </row>
    <row r="24086" spans="1:3" x14ac:dyDescent="0.25">
      <c r="A24086">
        <v>14823</v>
      </c>
      <c r="B24086" s="1">
        <f>DATE(2040,8,1) + TIME(0,0,0)</f>
        <v>51349</v>
      </c>
      <c r="C24086">
        <v>20.735311507999999</v>
      </c>
    </row>
    <row r="24087" spans="1:3" x14ac:dyDescent="0.25">
      <c r="A24087">
        <v>14854</v>
      </c>
      <c r="B24087" s="1">
        <f>DATE(2040,9,1) + TIME(0,0,0)</f>
        <v>51380</v>
      </c>
      <c r="C24087">
        <v>20.735311507999999</v>
      </c>
    </row>
    <row r="24088" spans="1:3" x14ac:dyDescent="0.25">
      <c r="A24088">
        <v>14884</v>
      </c>
      <c r="B24088" s="1">
        <f>DATE(2040,10,1) + TIME(0,0,0)</f>
        <v>51410</v>
      </c>
      <c r="C24088">
        <v>20.735311507999999</v>
      </c>
    </row>
    <row r="24089" spans="1:3" x14ac:dyDescent="0.25">
      <c r="A24089">
        <v>14915</v>
      </c>
      <c r="B24089" s="1">
        <f>DATE(2040,11,1) + TIME(0,0,0)</f>
        <v>51441</v>
      </c>
      <c r="C24089">
        <v>20.735311507999999</v>
      </c>
    </row>
    <row r="24090" spans="1:3" x14ac:dyDescent="0.25">
      <c r="A24090">
        <v>14945</v>
      </c>
      <c r="B24090" s="1">
        <f>DATE(2040,12,1) + TIME(0,0,0)</f>
        <v>51471</v>
      </c>
      <c r="C24090">
        <v>20.735311507999999</v>
      </c>
    </row>
    <row r="24091" spans="1:3" x14ac:dyDescent="0.25">
      <c r="A24091">
        <v>14976</v>
      </c>
      <c r="B24091" s="1">
        <f>DATE(2041,1,1) + TIME(0,0,0)</f>
        <v>51502</v>
      </c>
      <c r="C24091">
        <v>20.735311507999999</v>
      </c>
    </row>
    <row r="24092" spans="1:3" x14ac:dyDescent="0.25">
      <c r="A24092">
        <v>15007</v>
      </c>
      <c r="B24092" s="1">
        <f>DATE(2041,2,1) + TIME(0,0,0)</f>
        <v>51533</v>
      </c>
      <c r="C24092">
        <v>20.735311507999999</v>
      </c>
    </row>
    <row r="24093" spans="1:3" x14ac:dyDescent="0.25">
      <c r="A24093">
        <v>15035</v>
      </c>
      <c r="B24093" s="1">
        <f>DATE(2041,3,1) + TIME(0,0,0)</f>
        <v>51561</v>
      </c>
      <c r="C24093">
        <v>20.735311507999999</v>
      </c>
    </row>
    <row r="24094" spans="1:3" x14ac:dyDescent="0.25">
      <c r="A24094">
        <v>15066</v>
      </c>
      <c r="B24094" s="1">
        <f>DATE(2041,4,1) + TIME(0,0,0)</f>
        <v>51592</v>
      </c>
      <c r="C24094">
        <v>20.735311507999999</v>
      </c>
    </row>
    <row r="24095" spans="1:3" x14ac:dyDescent="0.25">
      <c r="A24095">
        <v>15096</v>
      </c>
      <c r="B24095" s="1">
        <f>DATE(2041,5,1) + TIME(0,0,0)</f>
        <v>51622</v>
      </c>
      <c r="C24095">
        <v>20.735311507999999</v>
      </c>
    </row>
    <row r="24096" spans="1:3" x14ac:dyDescent="0.25">
      <c r="A24096">
        <v>15127</v>
      </c>
      <c r="B24096" s="1">
        <f>DATE(2041,6,1) + TIME(0,0,0)</f>
        <v>51653</v>
      </c>
      <c r="C24096">
        <v>20.735311507999999</v>
      </c>
    </row>
    <row r="24097" spans="1:3" x14ac:dyDescent="0.25">
      <c r="A24097">
        <v>15157</v>
      </c>
      <c r="B24097" s="1">
        <f>DATE(2041,7,1) + TIME(0,0,0)</f>
        <v>51683</v>
      </c>
      <c r="C24097">
        <v>20.735311507999999</v>
      </c>
    </row>
    <row r="24098" spans="1:3" x14ac:dyDescent="0.25">
      <c r="A24098">
        <v>15188</v>
      </c>
      <c r="B24098" s="1">
        <f>DATE(2041,8,1) + TIME(0,0,0)</f>
        <v>51714</v>
      </c>
      <c r="C24098">
        <v>20.735311507999999</v>
      </c>
    </row>
    <row r="24099" spans="1:3" x14ac:dyDescent="0.25">
      <c r="A24099">
        <v>15219</v>
      </c>
      <c r="B24099" s="1">
        <f>DATE(2041,9,1) + TIME(0,0,0)</f>
        <v>51745</v>
      </c>
      <c r="C24099">
        <v>20.735311507999999</v>
      </c>
    </row>
    <row r="24100" spans="1:3" x14ac:dyDescent="0.25">
      <c r="A24100">
        <v>15249</v>
      </c>
      <c r="B24100" s="1">
        <f>DATE(2041,10,1) + TIME(0,0,0)</f>
        <v>51775</v>
      </c>
      <c r="C24100">
        <v>20.735311507999999</v>
      </c>
    </row>
    <row r="24101" spans="1:3" x14ac:dyDescent="0.25">
      <c r="A24101">
        <v>15280</v>
      </c>
      <c r="B24101" s="1">
        <f>DATE(2041,11,1) + TIME(0,0,0)</f>
        <v>51806</v>
      </c>
      <c r="C24101">
        <v>20.735311507999999</v>
      </c>
    </row>
    <row r="24102" spans="1:3" x14ac:dyDescent="0.25">
      <c r="A24102">
        <v>15310</v>
      </c>
      <c r="B24102" s="1">
        <f>DATE(2041,12,1) + TIME(0,0,0)</f>
        <v>51836</v>
      </c>
      <c r="C24102">
        <v>20.735311507999999</v>
      </c>
    </row>
    <row r="24103" spans="1:3" x14ac:dyDescent="0.25">
      <c r="A24103">
        <v>15341</v>
      </c>
      <c r="B24103" s="1">
        <f>DATE(2042,1,1) + TIME(0,0,0)</f>
        <v>51867</v>
      </c>
      <c r="C24103">
        <v>20.735311507999999</v>
      </c>
    </row>
    <row r="24104" spans="1:3" x14ac:dyDescent="0.25">
      <c r="A24104">
        <v>15372</v>
      </c>
      <c r="B24104" s="1">
        <f>DATE(2042,2,1) + TIME(0,0,0)</f>
        <v>51898</v>
      </c>
      <c r="C24104">
        <v>20.735311507999999</v>
      </c>
    </row>
    <row r="24105" spans="1:3" x14ac:dyDescent="0.25">
      <c r="A24105">
        <v>15400</v>
      </c>
      <c r="B24105" s="1">
        <f>DATE(2042,3,1) + TIME(0,0,0)</f>
        <v>51926</v>
      </c>
      <c r="C24105">
        <v>20.735311507999999</v>
      </c>
    </row>
    <row r="24106" spans="1:3" x14ac:dyDescent="0.25">
      <c r="A24106">
        <v>15431</v>
      </c>
      <c r="B24106" s="1">
        <f>DATE(2042,4,1) + TIME(0,0,0)</f>
        <v>51957</v>
      </c>
      <c r="C24106">
        <v>20.735311507999999</v>
      </c>
    </row>
    <row r="24107" spans="1:3" x14ac:dyDescent="0.25">
      <c r="A24107">
        <v>15461</v>
      </c>
      <c r="B24107" s="1">
        <f>DATE(2042,5,1) + TIME(0,0,0)</f>
        <v>51987</v>
      </c>
      <c r="C24107">
        <v>20.735311507999999</v>
      </c>
    </row>
    <row r="24108" spans="1:3" x14ac:dyDescent="0.25">
      <c r="A24108">
        <v>15492</v>
      </c>
      <c r="B24108" s="1">
        <f>DATE(2042,6,1) + TIME(0,0,0)</f>
        <v>52018</v>
      </c>
      <c r="C24108">
        <v>20.735311507999999</v>
      </c>
    </row>
    <row r="24109" spans="1:3" x14ac:dyDescent="0.25">
      <c r="A24109">
        <v>15522</v>
      </c>
      <c r="B24109" s="1">
        <f>DATE(2042,7,1) + TIME(0,0,0)</f>
        <v>52048</v>
      </c>
      <c r="C24109">
        <v>20.735311507999999</v>
      </c>
    </row>
    <row r="24110" spans="1:3" x14ac:dyDescent="0.25">
      <c r="A24110">
        <v>15553</v>
      </c>
      <c r="B24110" s="1">
        <f>DATE(2042,8,1) + TIME(0,0,0)</f>
        <v>52079</v>
      </c>
      <c r="C24110">
        <v>20.735311507999999</v>
      </c>
    </row>
    <row r="24111" spans="1:3" x14ac:dyDescent="0.25">
      <c r="A24111">
        <v>15584</v>
      </c>
      <c r="B24111" s="1">
        <f>DATE(2042,9,1) + TIME(0,0,0)</f>
        <v>52110</v>
      </c>
      <c r="C24111">
        <v>20.735311507999999</v>
      </c>
    </row>
    <row r="24112" spans="1:3" x14ac:dyDescent="0.25">
      <c r="A24112">
        <v>15614</v>
      </c>
      <c r="B24112" s="1">
        <f>DATE(2042,10,1) + TIME(0,0,0)</f>
        <v>52140</v>
      </c>
      <c r="C24112">
        <v>20.735311507999999</v>
      </c>
    </row>
    <row r="24113" spans="1:3" x14ac:dyDescent="0.25">
      <c r="A24113">
        <v>15645</v>
      </c>
      <c r="B24113" s="1">
        <f>DATE(2042,11,1) + TIME(0,0,0)</f>
        <v>52171</v>
      </c>
      <c r="C24113">
        <v>20.735311507999999</v>
      </c>
    </row>
    <row r="24114" spans="1:3" x14ac:dyDescent="0.25">
      <c r="A24114">
        <v>15675</v>
      </c>
      <c r="B24114" s="1">
        <f>DATE(2042,12,1) + TIME(0,0,0)</f>
        <v>52201</v>
      </c>
      <c r="C24114">
        <v>20.735311507999999</v>
      </c>
    </row>
    <row r="24115" spans="1:3" x14ac:dyDescent="0.25">
      <c r="A24115">
        <v>15706</v>
      </c>
      <c r="B24115" s="1">
        <f>DATE(2043,1,1) + TIME(0,0,0)</f>
        <v>52232</v>
      </c>
      <c r="C24115">
        <v>20.735311507999999</v>
      </c>
    </row>
    <row r="24116" spans="1:3" x14ac:dyDescent="0.25">
      <c r="A24116">
        <v>15737</v>
      </c>
      <c r="B24116" s="1">
        <f>DATE(2043,2,1) + TIME(0,0,0)</f>
        <v>52263</v>
      </c>
      <c r="C24116">
        <v>20.735311507999999</v>
      </c>
    </row>
    <row r="24117" spans="1:3" x14ac:dyDescent="0.25">
      <c r="A24117">
        <v>15765</v>
      </c>
      <c r="B24117" s="1">
        <f>DATE(2043,3,1) + TIME(0,0,0)</f>
        <v>52291</v>
      </c>
      <c r="C24117">
        <v>20.735311507999999</v>
      </c>
    </row>
    <row r="24118" spans="1:3" x14ac:dyDescent="0.25">
      <c r="A24118">
        <v>15796</v>
      </c>
      <c r="B24118" s="1">
        <f>DATE(2043,4,1) + TIME(0,0,0)</f>
        <v>52322</v>
      </c>
      <c r="C24118">
        <v>20.735311507999999</v>
      </c>
    </row>
    <row r="24119" spans="1:3" x14ac:dyDescent="0.25">
      <c r="A24119">
        <v>15826</v>
      </c>
      <c r="B24119" s="1">
        <f>DATE(2043,5,1) + TIME(0,0,0)</f>
        <v>52352</v>
      </c>
      <c r="C24119">
        <v>20.735311507999999</v>
      </c>
    </row>
    <row r="24120" spans="1:3" x14ac:dyDescent="0.25">
      <c r="A24120">
        <v>15857</v>
      </c>
      <c r="B24120" s="1">
        <f>DATE(2043,6,1) + TIME(0,0,0)</f>
        <v>52383</v>
      </c>
      <c r="C24120">
        <v>20.735311507999999</v>
      </c>
    </row>
    <row r="24121" spans="1:3" x14ac:dyDescent="0.25">
      <c r="A24121">
        <v>15887</v>
      </c>
      <c r="B24121" s="1">
        <f>DATE(2043,7,1) + TIME(0,0,0)</f>
        <v>52413</v>
      </c>
      <c r="C24121">
        <v>20.735311507999999</v>
      </c>
    </row>
    <row r="24122" spans="1:3" x14ac:dyDescent="0.25">
      <c r="A24122">
        <v>15918</v>
      </c>
      <c r="B24122" s="1">
        <f>DATE(2043,8,1) + TIME(0,0,0)</f>
        <v>52444</v>
      </c>
      <c r="C24122">
        <v>20.735311507999999</v>
      </c>
    </row>
    <row r="24123" spans="1:3" x14ac:dyDescent="0.25">
      <c r="A24123">
        <v>15949</v>
      </c>
      <c r="B24123" s="1">
        <f>DATE(2043,9,1) + TIME(0,0,0)</f>
        <v>52475</v>
      </c>
      <c r="C24123">
        <v>20.735311507999999</v>
      </c>
    </row>
    <row r="24124" spans="1:3" x14ac:dyDescent="0.25">
      <c r="A24124">
        <v>15979</v>
      </c>
      <c r="B24124" s="1">
        <f>DATE(2043,10,1) + TIME(0,0,0)</f>
        <v>52505</v>
      </c>
      <c r="C24124">
        <v>20.735311507999999</v>
      </c>
    </row>
    <row r="24125" spans="1:3" x14ac:dyDescent="0.25">
      <c r="A24125">
        <v>16010</v>
      </c>
      <c r="B24125" s="1">
        <f>DATE(2043,11,1) + TIME(0,0,0)</f>
        <v>52536</v>
      </c>
      <c r="C24125">
        <v>20.735311507999999</v>
      </c>
    </row>
    <row r="24126" spans="1:3" x14ac:dyDescent="0.25">
      <c r="A24126">
        <v>16040</v>
      </c>
      <c r="B24126" s="1">
        <f>DATE(2043,12,1) + TIME(0,0,0)</f>
        <v>52566</v>
      </c>
      <c r="C24126">
        <v>20.735311507999999</v>
      </c>
    </row>
    <row r="24127" spans="1:3" x14ac:dyDescent="0.25">
      <c r="A24127">
        <v>16071</v>
      </c>
      <c r="B24127" s="1">
        <f>DATE(2044,1,1) + TIME(0,0,0)</f>
        <v>52597</v>
      </c>
      <c r="C24127">
        <v>20.735311507999999</v>
      </c>
    </row>
    <row r="24128" spans="1:3" x14ac:dyDescent="0.25">
      <c r="A24128">
        <v>16102</v>
      </c>
      <c r="B24128" s="1">
        <f>DATE(2044,2,1) + TIME(0,0,0)</f>
        <v>52628</v>
      </c>
      <c r="C24128">
        <v>20.735311507999999</v>
      </c>
    </row>
    <row r="24129" spans="1:3" x14ac:dyDescent="0.25">
      <c r="A24129">
        <v>16131</v>
      </c>
      <c r="B24129" s="1">
        <f>DATE(2044,3,1) + TIME(0,0,0)</f>
        <v>52657</v>
      </c>
      <c r="C24129">
        <v>20.735311507999999</v>
      </c>
    </row>
    <row r="24130" spans="1:3" x14ac:dyDescent="0.25">
      <c r="A24130">
        <v>16162</v>
      </c>
      <c r="B24130" s="1">
        <f>DATE(2044,4,1) + TIME(0,0,0)</f>
        <v>52688</v>
      </c>
      <c r="C24130">
        <v>20.735311507999999</v>
      </c>
    </row>
    <row r="24131" spans="1:3" x14ac:dyDescent="0.25">
      <c r="A24131">
        <v>16192</v>
      </c>
      <c r="B24131" s="1">
        <f>DATE(2044,5,1) + TIME(0,0,0)</f>
        <v>52718</v>
      </c>
      <c r="C24131">
        <v>20.735311507999999</v>
      </c>
    </row>
    <row r="24132" spans="1:3" x14ac:dyDescent="0.25">
      <c r="A24132">
        <v>16223</v>
      </c>
      <c r="B24132" s="1">
        <f>DATE(2044,6,1) + TIME(0,0,0)</f>
        <v>52749</v>
      </c>
      <c r="C24132">
        <v>20.735311507999999</v>
      </c>
    </row>
    <row r="24133" spans="1:3" x14ac:dyDescent="0.25">
      <c r="A24133">
        <v>16253</v>
      </c>
      <c r="B24133" s="1">
        <f>DATE(2044,7,1) + TIME(0,0,0)</f>
        <v>52779</v>
      </c>
      <c r="C24133">
        <v>20.735311507999999</v>
      </c>
    </row>
    <row r="24134" spans="1:3" x14ac:dyDescent="0.25">
      <c r="A24134">
        <v>16284</v>
      </c>
      <c r="B24134" s="1">
        <f>DATE(2044,8,1) + TIME(0,0,0)</f>
        <v>52810</v>
      </c>
      <c r="C24134">
        <v>20.735311507999999</v>
      </c>
    </row>
    <row r="24135" spans="1:3" x14ac:dyDescent="0.25">
      <c r="A24135">
        <v>16315</v>
      </c>
      <c r="B24135" s="1">
        <f>DATE(2044,9,1) + TIME(0,0,0)</f>
        <v>52841</v>
      </c>
      <c r="C24135">
        <v>20.735311507999999</v>
      </c>
    </row>
    <row r="24136" spans="1:3" x14ac:dyDescent="0.25">
      <c r="A24136">
        <v>16345</v>
      </c>
      <c r="B24136" s="1">
        <f>DATE(2044,10,1) + TIME(0,0,0)</f>
        <v>52871</v>
      </c>
      <c r="C24136">
        <v>20.735311507999999</v>
      </c>
    </row>
    <row r="24137" spans="1:3" x14ac:dyDescent="0.25">
      <c r="A24137">
        <v>16376</v>
      </c>
      <c r="B24137" s="1">
        <f>DATE(2044,11,1) + TIME(0,0,0)</f>
        <v>52902</v>
      </c>
      <c r="C24137">
        <v>20.735311507999999</v>
      </c>
    </row>
    <row r="24138" spans="1:3" x14ac:dyDescent="0.25">
      <c r="A24138">
        <v>16406</v>
      </c>
      <c r="B24138" s="1">
        <f>DATE(2044,12,1) + TIME(0,0,0)</f>
        <v>52932</v>
      </c>
      <c r="C24138">
        <v>20.735311507999999</v>
      </c>
    </row>
    <row r="24139" spans="1:3" x14ac:dyDescent="0.25">
      <c r="A24139">
        <v>16437</v>
      </c>
      <c r="B24139" s="1">
        <f>DATE(2045,1,1) + TIME(0,0,0)</f>
        <v>52963</v>
      </c>
      <c r="C24139">
        <v>20.735311507999999</v>
      </c>
    </row>
    <row r="24140" spans="1:3" x14ac:dyDescent="0.25">
      <c r="A24140">
        <v>16468</v>
      </c>
      <c r="B24140" s="1">
        <f>DATE(2045,2,1) + TIME(0,0,0)</f>
        <v>52994</v>
      </c>
      <c r="C24140">
        <v>20.735311507999999</v>
      </c>
    </row>
    <row r="24141" spans="1:3" x14ac:dyDescent="0.25">
      <c r="A24141">
        <v>16496</v>
      </c>
      <c r="B24141" s="1">
        <f>DATE(2045,3,1) + TIME(0,0,0)</f>
        <v>53022</v>
      </c>
      <c r="C24141">
        <v>20.735311507999999</v>
      </c>
    </row>
    <row r="24142" spans="1:3" x14ac:dyDescent="0.25">
      <c r="A24142">
        <v>16527</v>
      </c>
      <c r="B24142" s="1">
        <f>DATE(2045,4,1) + TIME(0,0,0)</f>
        <v>53053</v>
      </c>
      <c r="C24142">
        <v>20.735311507999999</v>
      </c>
    </row>
    <row r="24143" spans="1:3" x14ac:dyDescent="0.25">
      <c r="A24143">
        <v>16557</v>
      </c>
      <c r="B24143" s="1">
        <f>DATE(2045,5,1) + TIME(0,0,0)</f>
        <v>53083</v>
      </c>
      <c r="C24143">
        <v>20.735311507999999</v>
      </c>
    </row>
    <row r="24144" spans="1:3" x14ac:dyDescent="0.25">
      <c r="A24144">
        <v>16588</v>
      </c>
      <c r="B24144" s="1">
        <f>DATE(2045,6,1) + TIME(0,0,0)</f>
        <v>53114</v>
      </c>
      <c r="C24144">
        <v>20.735311507999999</v>
      </c>
    </row>
    <row r="24145" spans="1:3" x14ac:dyDescent="0.25">
      <c r="A24145">
        <v>16618</v>
      </c>
      <c r="B24145" s="1">
        <f>DATE(2045,7,1) + TIME(0,0,0)</f>
        <v>53144</v>
      </c>
      <c r="C24145">
        <v>20.735311507999999</v>
      </c>
    </row>
    <row r="24146" spans="1:3" x14ac:dyDescent="0.25">
      <c r="A24146">
        <v>16649</v>
      </c>
      <c r="B24146" s="1">
        <f>DATE(2045,8,1) + TIME(0,0,0)</f>
        <v>53175</v>
      </c>
      <c r="C24146">
        <v>20.735311507999999</v>
      </c>
    </row>
    <row r="24147" spans="1:3" x14ac:dyDescent="0.25">
      <c r="A24147">
        <v>16680</v>
      </c>
      <c r="B24147" s="1">
        <f>DATE(2045,9,1) + TIME(0,0,0)</f>
        <v>53206</v>
      </c>
      <c r="C24147">
        <v>20.735311507999999</v>
      </c>
    </row>
    <row r="24148" spans="1:3" x14ac:dyDescent="0.25">
      <c r="A24148">
        <v>16710</v>
      </c>
      <c r="B24148" s="1">
        <f>DATE(2045,10,1) + TIME(0,0,0)</f>
        <v>53236</v>
      </c>
      <c r="C24148">
        <v>20.735311507999999</v>
      </c>
    </row>
    <row r="24149" spans="1:3" x14ac:dyDescent="0.25">
      <c r="A24149">
        <v>16741</v>
      </c>
      <c r="B24149" s="1">
        <f>DATE(2045,11,1) + TIME(0,0,0)</f>
        <v>53267</v>
      </c>
      <c r="C24149">
        <v>20.735311507999999</v>
      </c>
    </row>
    <row r="24150" spans="1:3" x14ac:dyDescent="0.25">
      <c r="A24150">
        <v>16771</v>
      </c>
      <c r="B24150" s="1">
        <f>DATE(2045,12,1) + TIME(0,0,0)</f>
        <v>53297</v>
      </c>
      <c r="C24150">
        <v>20.735311507999999</v>
      </c>
    </row>
    <row r="24151" spans="1:3" x14ac:dyDescent="0.25">
      <c r="A24151">
        <v>16802</v>
      </c>
      <c r="B24151" s="1">
        <f>DATE(2046,1,1) + TIME(0,0,0)</f>
        <v>53328</v>
      </c>
      <c r="C24151">
        <v>20.735311507999999</v>
      </c>
    </row>
    <row r="24152" spans="1:3" x14ac:dyDescent="0.25">
      <c r="A24152">
        <v>16833</v>
      </c>
      <c r="B24152" s="1">
        <f>DATE(2046,2,1) + TIME(0,0,0)</f>
        <v>53359</v>
      </c>
      <c r="C24152">
        <v>20.735311507999999</v>
      </c>
    </row>
    <row r="24153" spans="1:3" x14ac:dyDescent="0.25">
      <c r="A24153">
        <v>16861</v>
      </c>
      <c r="B24153" s="1">
        <f>DATE(2046,3,1) + TIME(0,0,0)</f>
        <v>53387</v>
      </c>
      <c r="C24153">
        <v>20.735311507999999</v>
      </c>
    </row>
    <row r="24154" spans="1:3" x14ac:dyDescent="0.25">
      <c r="A24154">
        <v>16892</v>
      </c>
      <c r="B24154" s="1">
        <f>DATE(2046,4,1) + TIME(0,0,0)</f>
        <v>53418</v>
      </c>
      <c r="C24154">
        <v>20.735311507999999</v>
      </c>
    </row>
    <row r="24155" spans="1:3" x14ac:dyDescent="0.25">
      <c r="A24155">
        <v>16922</v>
      </c>
      <c r="B24155" s="1">
        <f>DATE(2046,5,1) + TIME(0,0,0)</f>
        <v>53448</v>
      </c>
      <c r="C24155">
        <v>20.735311507999999</v>
      </c>
    </row>
    <row r="24156" spans="1:3" x14ac:dyDescent="0.25">
      <c r="A24156">
        <v>16953</v>
      </c>
      <c r="B24156" s="1">
        <f>DATE(2046,6,1) + TIME(0,0,0)</f>
        <v>53479</v>
      </c>
      <c r="C24156">
        <v>20.735311507999999</v>
      </c>
    </row>
    <row r="24157" spans="1:3" x14ac:dyDescent="0.25">
      <c r="A24157">
        <v>16983</v>
      </c>
      <c r="B24157" s="1">
        <f>DATE(2046,7,1) + TIME(0,0,0)</f>
        <v>53509</v>
      </c>
      <c r="C24157">
        <v>20.735311507999999</v>
      </c>
    </row>
    <row r="24158" spans="1:3" x14ac:dyDescent="0.25">
      <c r="A24158">
        <v>17014</v>
      </c>
      <c r="B24158" s="1">
        <f>DATE(2046,8,1) + TIME(0,0,0)</f>
        <v>53540</v>
      </c>
      <c r="C24158">
        <v>20.735311507999999</v>
      </c>
    </row>
    <row r="24159" spans="1:3" x14ac:dyDescent="0.25">
      <c r="A24159">
        <v>17045</v>
      </c>
      <c r="B24159" s="1">
        <f>DATE(2046,9,1) + TIME(0,0,0)</f>
        <v>53571</v>
      </c>
      <c r="C24159">
        <v>20.735311507999999</v>
      </c>
    </row>
    <row r="24160" spans="1:3" x14ac:dyDescent="0.25">
      <c r="A24160">
        <v>17075</v>
      </c>
      <c r="B24160" s="1">
        <f>DATE(2046,10,1) + TIME(0,0,0)</f>
        <v>53601</v>
      </c>
      <c r="C24160">
        <v>20.735311507999999</v>
      </c>
    </row>
    <row r="24161" spans="1:3" x14ac:dyDescent="0.25">
      <c r="A24161">
        <v>17106</v>
      </c>
      <c r="B24161" s="1">
        <f>DATE(2046,11,1) + TIME(0,0,0)</f>
        <v>53632</v>
      </c>
      <c r="C24161">
        <v>20.735311507999999</v>
      </c>
    </row>
    <row r="24162" spans="1:3" x14ac:dyDescent="0.25">
      <c r="A24162">
        <v>17136</v>
      </c>
      <c r="B24162" s="1">
        <f>DATE(2046,12,1) + TIME(0,0,0)</f>
        <v>53662</v>
      </c>
      <c r="C24162">
        <v>20.735311507999999</v>
      </c>
    </row>
    <row r="24163" spans="1:3" x14ac:dyDescent="0.25">
      <c r="A24163">
        <v>17167</v>
      </c>
      <c r="B24163" s="1">
        <f>DATE(2047,1,1) + TIME(0,0,0)</f>
        <v>53693</v>
      </c>
      <c r="C24163">
        <v>20.735311507999999</v>
      </c>
    </row>
    <row r="24164" spans="1:3" x14ac:dyDescent="0.25">
      <c r="A24164">
        <v>17198</v>
      </c>
      <c r="B24164" s="1">
        <f>DATE(2047,2,1) + TIME(0,0,0)</f>
        <v>53724</v>
      </c>
      <c r="C24164">
        <v>20.735311507999999</v>
      </c>
    </row>
    <row r="24165" spans="1:3" x14ac:dyDescent="0.25">
      <c r="A24165">
        <v>17226</v>
      </c>
      <c r="B24165" s="1">
        <f>DATE(2047,3,1) + TIME(0,0,0)</f>
        <v>53752</v>
      </c>
      <c r="C24165">
        <v>20.735311507999999</v>
      </c>
    </row>
    <row r="24166" spans="1:3" x14ac:dyDescent="0.25">
      <c r="A24166">
        <v>17257</v>
      </c>
      <c r="B24166" s="1">
        <f>DATE(2047,4,1) + TIME(0,0,0)</f>
        <v>53783</v>
      </c>
      <c r="C24166">
        <v>20.735311507999999</v>
      </c>
    </row>
    <row r="24167" spans="1:3" x14ac:dyDescent="0.25">
      <c r="A24167">
        <v>17287</v>
      </c>
      <c r="B24167" s="1">
        <f>DATE(2047,5,1) + TIME(0,0,0)</f>
        <v>53813</v>
      </c>
      <c r="C24167">
        <v>20.735311507999999</v>
      </c>
    </row>
    <row r="24168" spans="1:3" x14ac:dyDescent="0.25">
      <c r="A24168">
        <v>17318</v>
      </c>
      <c r="B24168" s="1">
        <f>DATE(2047,6,1) + TIME(0,0,0)</f>
        <v>53844</v>
      </c>
      <c r="C24168">
        <v>20.735311507999999</v>
      </c>
    </row>
    <row r="24169" spans="1:3" x14ac:dyDescent="0.25">
      <c r="A24169">
        <v>17348</v>
      </c>
      <c r="B24169" s="1">
        <f>DATE(2047,7,1) + TIME(0,0,0)</f>
        <v>53874</v>
      </c>
      <c r="C24169">
        <v>20.735311507999999</v>
      </c>
    </row>
    <row r="24170" spans="1:3" x14ac:dyDescent="0.25">
      <c r="A24170">
        <v>17379</v>
      </c>
      <c r="B24170" s="1">
        <f>DATE(2047,8,1) + TIME(0,0,0)</f>
        <v>53905</v>
      </c>
      <c r="C24170">
        <v>20.735311507999999</v>
      </c>
    </row>
    <row r="24171" spans="1:3" x14ac:dyDescent="0.25">
      <c r="A24171">
        <v>17410</v>
      </c>
      <c r="B24171" s="1">
        <f>DATE(2047,9,1) + TIME(0,0,0)</f>
        <v>53936</v>
      </c>
      <c r="C24171">
        <v>20.735311507999999</v>
      </c>
    </row>
    <row r="24172" spans="1:3" x14ac:dyDescent="0.25">
      <c r="A24172">
        <v>17440</v>
      </c>
      <c r="B24172" s="1">
        <f>DATE(2047,10,1) + TIME(0,0,0)</f>
        <v>53966</v>
      </c>
      <c r="C24172">
        <v>20.735311507999999</v>
      </c>
    </row>
    <row r="24173" spans="1:3" x14ac:dyDescent="0.25">
      <c r="A24173">
        <v>17471</v>
      </c>
      <c r="B24173" s="1">
        <f>DATE(2047,11,1) + TIME(0,0,0)</f>
        <v>53997</v>
      </c>
      <c r="C24173">
        <v>20.735311507999999</v>
      </c>
    </row>
    <row r="24174" spans="1:3" x14ac:dyDescent="0.25">
      <c r="A24174">
        <v>17501</v>
      </c>
      <c r="B24174" s="1">
        <f>DATE(2047,12,1) + TIME(0,0,0)</f>
        <v>54027</v>
      </c>
      <c r="C24174">
        <v>20.735311507999999</v>
      </c>
    </row>
    <row r="24175" spans="1:3" x14ac:dyDescent="0.25">
      <c r="A24175">
        <v>17532</v>
      </c>
      <c r="B24175" s="1">
        <f>DATE(2048,1,1) + TIME(0,0,0)</f>
        <v>54058</v>
      </c>
      <c r="C24175">
        <v>20.735311507999999</v>
      </c>
    </row>
    <row r="24176" spans="1:3" x14ac:dyDescent="0.25">
      <c r="A24176">
        <v>17563</v>
      </c>
      <c r="B24176" s="1">
        <f>DATE(2048,2,1) + TIME(0,0,0)</f>
        <v>54089</v>
      </c>
      <c r="C24176">
        <v>20.735311507999999</v>
      </c>
    </row>
    <row r="24177" spans="1:3" x14ac:dyDescent="0.25">
      <c r="A24177">
        <v>17592</v>
      </c>
      <c r="B24177" s="1">
        <f>DATE(2048,3,1) + TIME(0,0,0)</f>
        <v>54118</v>
      </c>
      <c r="C24177">
        <v>20.735311507999999</v>
      </c>
    </row>
    <row r="24178" spans="1:3" x14ac:dyDescent="0.25">
      <c r="A24178">
        <v>17623</v>
      </c>
      <c r="B24178" s="1">
        <f>DATE(2048,4,1) + TIME(0,0,0)</f>
        <v>54149</v>
      </c>
      <c r="C24178">
        <v>20.735311507999999</v>
      </c>
    </row>
    <row r="24179" spans="1:3" x14ac:dyDescent="0.25">
      <c r="A24179">
        <v>17653</v>
      </c>
      <c r="B24179" s="1">
        <f>DATE(2048,5,1) + TIME(0,0,0)</f>
        <v>54179</v>
      </c>
      <c r="C24179">
        <v>20.735311507999999</v>
      </c>
    </row>
    <row r="24180" spans="1:3" x14ac:dyDescent="0.25">
      <c r="A24180">
        <v>17684</v>
      </c>
      <c r="B24180" s="1">
        <f>DATE(2048,6,1) + TIME(0,0,0)</f>
        <v>54210</v>
      </c>
      <c r="C24180">
        <v>20.735311507999999</v>
      </c>
    </row>
    <row r="24181" spans="1:3" x14ac:dyDescent="0.25">
      <c r="A24181">
        <v>17714</v>
      </c>
      <c r="B24181" s="1">
        <f>DATE(2048,7,1) + TIME(0,0,0)</f>
        <v>54240</v>
      </c>
      <c r="C24181">
        <v>20.735311507999999</v>
      </c>
    </row>
    <row r="24182" spans="1:3" x14ac:dyDescent="0.25">
      <c r="A24182">
        <v>17745</v>
      </c>
      <c r="B24182" s="1">
        <f>DATE(2048,8,1) + TIME(0,0,0)</f>
        <v>54271</v>
      </c>
      <c r="C24182">
        <v>20.735311507999999</v>
      </c>
    </row>
    <row r="24183" spans="1:3" x14ac:dyDescent="0.25">
      <c r="A24183">
        <v>17776</v>
      </c>
      <c r="B24183" s="1">
        <f>DATE(2048,9,1) + TIME(0,0,0)</f>
        <v>54302</v>
      </c>
      <c r="C24183">
        <v>20.735311507999999</v>
      </c>
    </row>
    <row r="24184" spans="1:3" x14ac:dyDescent="0.25">
      <c r="A24184">
        <v>17806</v>
      </c>
      <c r="B24184" s="1">
        <f>DATE(2048,10,1) + TIME(0,0,0)</f>
        <v>54332</v>
      </c>
      <c r="C24184">
        <v>20.735311507999999</v>
      </c>
    </row>
    <row r="24185" spans="1:3" x14ac:dyDescent="0.25">
      <c r="A24185">
        <v>17837</v>
      </c>
      <c r="B24185" s="1">
        <f>DATE(2048,11,1) + TIME(0,0,0)</f>
        <v>54363</v>
      </c>
      <c r="C24185">
        <v>20.735311507999999</v>
      </c>
    </row>
    <row r="24186" spans="1:3" x14ac:dyDescent="0.25">
      <c r="A24186">
        <v>17867</v>
      </c>
      <c r="B24186" s="1">
        <f>DATE(2048,12,1) + TIME(0,0,0)</f>
        <v>54393</v>
      </c>
      <c r="C24186">
        <v>20.735311507999999</v>
      </c>
    </row>
    <row r="24187" spans="1:3" x14ac:dyDescent="0.25">
      <c r="A24187">
        <v>17898</v>
      </c>
      <c r="B24187" s="1">
        <f>DATE(2049,1,1) + TIME(0,0,0)</f>
        <v>54424</v>
      </c>
      <c r="C24187">
        <v>20.735311507999999</v>
      </c>
    </row>
    <row r="24188" spans="1:3" x14ac:dyDescent="0.25">
      <c r="A24188">
        <v>17929</v>
      </c>
      <c r="B24188" s="1">
        <f>DATE(2049,2,1) + TIME(0,0,0)</f>
        <v>54455</v>
      </c>
      <c r="C24188">
        <v>20.735311507999999</v>
      </c>
    </row>
    <row r="24189" spans="1:3" x14ac:dyDescent="0.25">
      <c r="A24189">
        <v>17957</v>
      </c>
      <c r="B24189" s="1">
        <f>DATE(2049,3,1) + TIME(0,0,0)</f>
        <v>54483</v>
      </c>
      <c r="C24189">
        <v>20.735311507999999</v>
      </c>
    </row>
    <row r="24190" spans="1:3" x14ac:dyDescent="0.25">
      <c r="A24190">
        <v>17988</v>
      </c>
      <c r="B24190" s="1">
        <f>DATE(2049,4,1) + TIME(0,0,0)</f>
        <v>54514</v>
      </c>
      <c r="C24190">
        <v>20.735311507999999</v>
      </c>
    </row>
    <row r="24191" spans="1:3" x14ac:dyDescent="0.25">
      <c r="A24191">
        <v>18018</v>
      </c>
      <c r="B24191" s="1">
        <f>DATE(2049,5,1) + TIME(0,0,0)</f>
        <v>54544</v>
      </c>
      <c r="C24191">
        <v>20.735311507999999</v>
      </c>
    </row>
    <row r="24192" spans="1:3" x14ac:dyDescent="0.25">
      <c r="A24192">
        <v>18049</v>
      </c>
      <c r="B24192" s="1">
        <f>DATE(2049,6,1) + TIME(0,0,0)</f>
        <v>54575</v>
      </c>
      <c r="C24192">
        <v>20.735311507999999</v>
      </c>
    </row>
    <row r="24193" spans="1:3" x14ac:dyDescent="0.25">
      <c r="A24193">
        <v>18079</v>
      </c>
      <c r="B24193" s="1">
        <f>DATE(2049,7,1) + TIME(0,0,0)</f>
        <v>54605</v>
      </c>
      <c r="C24193">
        <v>20.735311507999999</v>
      </c>
    </row>
    <row r="24194" spans="1:3" x14ac:dyDescent="0.25">
      <c r="A24194">
        <v>18110</v>
      </c>
      <c r="B24194" s="1">
        <f>DATE(2049,8,1) + TIME(0,0,0)</f>
        <v>54636</v>
      </c>
      <c r="C24194">
        <v>20.735311507999999</v>
      </c>
    </row>
    <row r="24195" spans="1:3" x14ac:dyDescent="0.25">
      <c r="A24195">
        <v>18141</v>
      </c>
      <c r="B24195" s="1">
        <f>DATE(2049,9,1) + TIME(0,0,0)</f>
        <v>54667</v>
      </c>
      <c r="C24195">
        <v>20.735311507999999</v>
      </c>
    </row>
    <row r="24196" spans="1:3" x14ac:dyDescent="0.25">
      <c r="A24196">
        <v>18171</v>
      </c>
      <c r="B24196" s="1">
        <f>DATE(2049,10,1) + TIME(0,0,0)</f>
        <v>54697</v>
      </c>
      <c r="C24196">
        <v>20.735311507999999</v>
      </c>
    </row>
    <row r="24197" spans="1:3" x14ac:dyDescent="0.25">
      <c r="A24197">
        <v>18202</v>
      </c>
      <c r="B24197" s="1">
        <f>DATE(2049,11,1) + TIME(0,0,0)</f>
        <v>54728</v>
      </c>
      <c r="C24197">
        <v>20.735311507999999</v>
      </c>
    </row>
    <row r="24198" spans="1:3" x14ac:dyDescent="0.25">
      <c r="A24198">
        <v>18232</v>
      </c>
      <c r="B24198" s="1">
        <f>DATE(2049,12,1) + TIME(0,0,0)</f>
        <v>54758</v>
      </c>
      <c r="C24198">
        <v>20.735311507999999</v>
      </c>
    </row>
    <row r="24199" spans="1:3" x14ac:dyDescent="0.25">
      <c r="A24199">
        <v>18263</v>
      </c>
      <c r="B24199" s="1">
        <f>DATE(2050,1,1) + TIME(0,0,0)</f>
        <v>54789</v>
      </c>
      <c r="C24199">
        <v>20.735311507999999</v>
      </c>
    </row>
    <row r="24201" spans="1:3" x14ac:dyDescent="0.25">
      <c r="A24201" t="s">
        <v>43</v>
      </c>
    </row>
    <row r="24203" spans="1:3" x14ac:dyDescent="0.25">
      <c r="A24203" t="s">
        <v>1</v>
      </c>
      <c r="B24203" t="s">
        <v>2</v>
      </c>
      <c r="C24203" t="s">
        <v>3</v>
      </c>
    </row>
    <row r="24204" spans="1:3" x14ac:dyDescent="0.25">
      <c r="A24204">
        <v>0</v>
      </c>
      <c r="B24204" s="1">
        <f>DATE(2000,1,1) + TIME(0,0,0)</f>
        <v>36526</v>
      </c>
      <c r="C24204">
        <v>0</v>
      </c>
    </row>
    <row r="24205" spans="1:3" x14ac:dyDescent="0.25">
      <c r="A24205">
        <v>31</v>
      </c>
      <c r="B24205" s="1">
        <f>DATE(2000,2,1) + TIME(0,0,0)</f>
        <v>36557</v>
      </c>
      <c r="C24205">
        <v>3.2970416546000001</v>
      </c>
    </row>
    <row r="24206" spans="1:3" x14ac:dyDescent="0.25">
      <c r="A24206">
        <v>60</v>
      </c>
      <c r="B24206" s="1">
        <f>DATE(2000,3,1) + TIME(0,0,0)</f>
        <v>36586</v>
      </c>
      <c r="C24206">
        <v>6.1127252579000002</v>
      </c>
    </row>
    <row r="24207" spans="1:3" x14ac:dyDescent="0.25">
      <c r="A24207">
        <v>91</v>
      </c>
      <c r="B24207" s="1">
        <f>DATE(2000,4,1) + TIME(0,0,0)</f>
        <v>36617</v>
      </c>
      <c r="C24207">
        <v>8.0118436813000002</v>
      </c>
    </row>
    <row r="24208" spans="1:3" x14ac:dyDescent="0.25">
      <c r="A24208">
        <v>121</v>
      </c>
      <c r="B24208" s="1">
        <f>DATE(2000,5,1) + TIME(0,0,0)</f>
        <v>36647</v>
      </c>
      <c r="C24208">
        <v>9.2597122192000008</v>
      </c>
    </row>
    <row r="24209" spans="1:3" x14ac:dyDescent="0.25">
      <c r="A24209">
        <v>152</v>
      </c>
      <c r="B24209" s="1">
        <f>DATE(2000,6,1) + TIME(0,0,0)</f>
        <v>36678</v>
      </c>
      <c r="C24209">
        <v>10.367445946</v>
      </c>
    </row>
    <row r="24210" spans="1:3" x14ac:dyDescent="0.25">
      <c r="A24210">
        <v>182</v>
      </c>
      <c r="B24210" s="1">
        <f>DATE(2000,7,1) + TIME(0,0,0)</f>
        <v>36708</v>
      </c>
      <c r="C24210">
        <v>11.407116889999999</v>
      </c>
    </row>
    <row r="24211" spans="1:3" x14ac:dyDescent="0.25">
      <c r="A24211">
        <v>213</v>
      </c>
      <c r="B24211" s="1">
        <f>DATE(2000,8,1) + TIME(0,0,0)</f>
        <v>36739</v>
      </c>
      <c r="C24211">
        <v>12.517575264</v>
      </c>
    </row>
    <row r="24212" spans="1:3" x14ac:dyDescent="0.25">
      <c r="A24212">
        <v>244</v>
      </c>
      <c r="B24212" s="1">
        <f>DATE(2000,9,1) + TIME(0,0,0)</f>
        <v>36770</v>
      </c>
      <c r="C24212">
        <v>13.651556969</v>
      </c>
    </row>
    <row r="24213" spans="1:3" x14ac:dyDescent="0.25">
      <c r="A24213">
        <v>274</v>
      </c>
      <c r="B24213" s="1">
        <f>DATE(2000,10,1) + TIME(0,0,0)</f>
        <v>36800</v>
      </c>
      <c r="C24213">
        <v>14.692238808000001</v>
      </c>
    </row>
    <row r="24214" spans="1:3" x14ac:dyDescent="0.25">
      <c r="A24214">
        <v>305</v>
      </c>
      <c r="B24214" s="1">
        <f>DATE(2000,11,1) + TIME(0,0,0)</f>
        <v>36831</v>
      </c>
      <c r="C24214">
        <v>15.560762405</v>
      </c>
    </row>
    <row r="24215" spans="1:3" x14ac:dyDescent="0.25">
      <c r="A24215">
        <v>335</v>
      </c>
      <c r="B24215" s="1">
        <f>DATE(2000,12,1) + TIME(0,0,0)</f>
        <v>36861</v>
      </c>
      <c r="C24215">
        <v>16.210260390999998</v>
      </c>
    </row>
    <row r="24216" spans="1:3" x14ac:dyDescent="0.25">
      <c r="A24216">
        <v>366</v>
      </c>
      <c r="B24216" s="1">
        <f>DATE(2001,1,1) + TIME(0,0,0)</f>
        <v>36892</v>
      </c>
      <c r="C24216">
        <v>16.760377884</v>
      </c>
    </row>
    <row r="24217" spans="1:3" x14ac:dyDescent="0.25">
      <c r="A24217">
        <v>397</v>
      </c>
      <c r="B24217" s="1">
        <f>DATE(2001,2,1) + TIME(0,0,0)</f>
        <v>36923</v>
      </c>
      <c r="C24217">
        <v>17.169893264999999</v>
      </c>
    </row>
    <row r="24218" spans="1:3" x14ac:dyDescent="0.25">
      <c r="A24218">
        <v>425</v>
      </c>
      <c r="B24218" s="1">
        <f>DATE(2001,3,1) + TIME(0,0,0)</f>
        <v>36951</v>
      </c>
      <c r="C24218">
        <v>17.462432861</v>
      </c>
    </row>
    <row r="24219" spans="1:3" x14ac:dyDescent="0.25">
      <c r="A24219">
        <v>456</v>
      </c>
      <c r="B24219" s="1">
        <f>DATE(2001,4,1) + TIME(0,0,0)</f>
        <v>36982</v>
      </c>
      <c r="C24219">
        <v>17.737367630000001</v>
      </c>
    </row>
    <row r="24220" spans="1:3" x14ac:dyDescent="0.25">
      <c r="A24220">
        <v>486</v>
      </c>
      <c r="B24220" s="1">
        <f>DATE(2001,5,1) + TIME(0,0,0)</f>
        <v>37012</v>
      </c>
      <c r="C24220">
        <v>17.960346221999998</v>
      </c>
    </row>
    <row r="24221" spans="1:3" x14ac:dyDescent="0.25">
      <c r="A24221">
        <v>517</v>
      </c>
      <c r="B24221" s="1">
        <f>DATE(2001,6,1) + TIME(0,0,0)</f>
        <v>37043</v>
      </c>
      <c r="C24221">
        <v>18.154230118000001</v>
      </c>
    </row>
    <row r="24222" spans="1:3" x14ac:dyDescent="0.25">
      <c r="A24222">
        <v>547</v>
      </c>
      <c r="B24222" s="1">
        <f>DATE(2001,7,1) + TIME(0,0,0)</f>
        <v>37073</v>
      </c>
      <c r="C24222">
        <v>18.312206268000001</v>
      </c>
    </row>
    <row r="24223" spans="1:3" x14ac:dyDescent="0.25">
      <c r="A24223">
        <v>578</v>
      </c>
      <c r="B24223" s="1">
        <f>DATE(2001,8,1) + TIME(0,0,0)</f>
        <v>37104</v>
      </c>
      <c r="C24223">
        <v>18.448684692</v>
      </c>
    </row>
    <row r="24224" spans="1:3" x14ac:dyDescent="0.25">
      <c r="A24224">
        <v>609</v>
      </c>
      <c r="B24224" s="1">
        <f>DATE(2001,9,1) + TIME(0,0,0)</f>
        <v>37135</v>
      </c>
      <c r="C24224">
        <v>18.562303542999999</v>
      </c>
    </row>
    <row r="24225" spans="1:3" x14ac:dyDescent="0.25">
      <c r="A24225">
        <v>639</v>
      </c>
      <c r="B24225" s="1">
        <f>DATE(2001,10,1) + TIME(0,0,0)</f>
        <v>37165</v>
      </c>
      <c r="C24225">
        <v>18.65527153</v>
      </c>
    </row>
    <row r="24226" spans="1:3" x14ac:dyDescent="0.25">
      <c r="A24226">
        <v>670</v>
      </c>
      <c r="B24226" s="1">
        <f>DATE(2001,11,1) + TIME(0,0,0)</f>
        <v>37196</v>
      </c>
      <c r="C24226">
        <v>18.738155365000001</v>
      </c>
    </row>
    <row r="24227" spans="1:3" x14ac:dyDescent="0.25">
      <c r="A24227">
        <v>700</v>
      </c>
      <c r="B24227" s="1">
        <f>DATE(2001,12,1) + TIME(0,0,0)</f>
        <v>37226</v>
      </c>
      <c r="C24227">
        <v>18.805616379</v>
      </c>
    </row>
    <row r="24228" spans="1:3" x14ac:dyDescent="0.25">
      <c r="A24228">
        <v>731</v>
      </c>
      <c r="B24228" s="1">
        <f>DATE(2002,1,1) + TIME(0,0,0)</f>
        <v>37257</v>
      </c>
      <c r="C24228">
        <v>18.862379074</v>
      </c>
    </row>
    <row r="24229" spans="1:3" x14ac:dyDescent="0.25">
      <c r="A24229">
        <v>762</v>
      </c>
      <c r="B24229" s="1">
        <f>DATE(2002,2,1) + TIME(0,0,0)</f>
        <v>37288</v>
      </c>
      <c r="C24229">
        <v>18.907623291</v>
      </c>
    </row>
    <row r="24230" spans="1:3" x14ac:dyDescent="0.25">
      <c r="A24230">
        <v>790</v>
      </c>
      <c r="B24230" s="1">
        <f>DATE(2002,3,1) + TIME(0,0,0)</f>
        <v>37316</v>
      </c>
      <c r="C24230">
        <v>18.939632415999998</v>
      </c>
    </row>
    <row r="24231" spans="1:3" x14ac:dyDescent="0.25">
      <c r="A24231">
        <v>821</v>
      </c>
      <c r="B24231" s="1">
        <f>DATE(2002,4,1) + TIME(0,0,0)</f>
        <v>37347</v>
      </c>
      <c r="C24231">
        <v>18.967384337999999</v>
      </c>
    </row>
    <row r="24232" spans="1:3" x14ac:dyDescent="0.25">
      <c r="A24232">
        <v>851</v>
      </c>
      <c r="B24232" s="1">
        <f>DATE(2002,5,1) + TIME(0,0,0)</f>
        <v>37377</v>
      </c>
      <c r="C24232">
        <v>18.990997314000001</v>
      </c>
    </row>
    <row r="24233" spans="1:3" x14ac:dyDescent="0.25">
      <c r="A24233">
        <v>882</v>
      </c>
      <c r="B24233" s="1">
        <f>DATE(2002,6,1) + TIME(0,0,0)</f>
        <v>37408</v>
      </c>
      <c r="C24233">
        <v>19.012849807999999</v>
      </c>
    </row>
    <row r="24234" spans="1:3" x14ac:dyDescent="0.25">
      <c r="A24234">
        <v>912</v>
      </c>
      <c r="B24234" s="1">
        <f>DATE(2002,7,1) + TIME(0,0,0)</f>
        <v>37438</v>
      </c>
      <c r="C24234">
        <v>19.032604217999999</v>
      </c>
    </row>
    <row r="24235" spans="1:3" x14ac:dyDescent="0.25">
      <c r="A24235">
        <v>943</v>
      </c>
      <c r="B24235" s="1">
        <f>DATE(2002,8,1) + TIME(0,0,0)</f>
        <v>37469</v>
      </c>
      <c r="C24235">
        <v>19.051906586000001</v>
      </c>
    </row>
    <row r="24236" spans="1:3" x14ac:dyDescent="0.25">
      <c r="A24236">
        <v>974</v>
      </c>
      <c r="B24236" s="1">
        <f>DATE(2002,9,1) + TIME(0,0,0)</f>
        <v>37500</v>
      </c>
      <c r="C24236">
        <v>19.070037842000001</v>
      </c>
    </row>
    <row r="24237" spans="1:3" x14ac:dyDescent="0.25">
      <c r="A24237">
        <v>1004</v>
      </c>
      <c r="B24237" s="1">
        <f>DATE(2002,10,1) + TIME(0,0,0)</f>
        <v>37530</v>
      </c>
      <c r="C24237">
        <v>19.086511611999999</v>
      </c>
    </row>
    <row r="24238" spans="1:3" x14ac:dyDescent="0.25">
      <c r="A24238">
        <v>1035</v>
      </c>
      <c r="B24238" s="1">
        <f>DATE(2002,11,1) + TIME(0,0,0)</f>
        <v>37561</v>
      </c>
      <c r="C24238">
        <v>19.102457047000001</v>
      </c>
    </row>
    <row r="24239" spans="1:3" x14ac:dyDescent="0.25">
      <c r="A24239">
        <v>1065</v>
      </c>
      <c r="B24239" s="1">
        <f>DATE(2002,12,1) + TIME(0,0,0)</f>
        <v>37591</v>
      </c>
      <c r="C24239">
        <v>19.116876602000001</v>
      </c>
    </row>
    <row r="24240" spans="1:3" x14ac:dyDescent="0.25">
      <c r="A24240">
        <v>1096</v>
      </c>
      <c r="B24240" s="1">
        <f>DATE(2003,1,1) + TIME(0,0,0)</f>
        <v>37622</v>
      </c>
      <c r="C24240">
        <v>19.130813599</v>
      </c>
    </row>
    <row r="24241" spans="1:3" x14ac:dyDescent="0.25">
      <c r="A24241">
        <v>1127</v>
      </c>
      <c r="B24241" s="1">
        <f>DATE(2003,2,1) + TIME(0,0,0)</f>
        <v>37653</v>
      </c>
      <c r="C24241">
        <v>19.143856049</v>
      </c>
    </row>
    <row r="24242" spans="1:3" x14ac:dyDescent="0.25">
      <c r="A24242">
        <v>1155</v>
      </c>
      <c r="B24242" s="1">
        <f>DATE(2003,3,1) + TIME(0,0,0)</f>
        <v>37681</v>
      </c>
      <c r="C24242">
        <v>19.154935837</v>
      </c>
    </row>
    <row r="24243" spans="1:3" x14ac:dyDescent="0.25">
      <c r="A24243">
        <v>1186</v>
      </c>
      <c r="B24243" s="1">
        <f>DATE(2003,4,1) + TIME(0,0,0)</f>
        <v>37712</v>
      </c>
      <c r="C24243">
        <v>19.166490554999999</v>
      </c>
    </row>
    <row r="24244" spans="1:3" x14ac:dyDescent="0.25">
      <c r="A24244">
        <v>1216</v>
      </c>
      <c r="B24244" s="1">
        <f>DATE(2003,5,1) + TIME(0,0,0)</f>
        <v>37742</v>
      </c>
      <c r="C24244">
        <v>19.176996231</v>
      </c>
    </row>
    <row r="24245" spans="1:3" x14ac:dyDescent="0.25">
      <c r="A24245">
        <v>1247</v>
      </c>
      <c r="B24245" s="1">
        <f>DATE(2003,6,1) + TIME(0,0,0)</f>
        <v>37773</v>
      </c>
      <c r="C24245">
        <v>19.187156677000001</v>
      </c>
    </row>
    <row r="24246" spans="1:3" x14ac:dyDescent="0.25">
      <c r="A24246">
        <v>1277</v>
      </c>
      <c r="B24246" s="1">
        <f>DATE(2003,7,1) + TIME(0,0,0)</f>
        <v>37803</v>
      </c>
      <c r="C24246">
        <v>19.196350098</v>
      </c>
    </row>
    <row r="24247" spans="1:3" x14ac:dyDescent="0.25">
      <c r="A24247">
        <v>1308</v>
      </c>
      <c r="B24247" s="1">
        <f>DATE(2003,8,1) + TIME(0,0,0)</f>
        <v>37834</v>
      </c>
      <c r="C24247">
        <v>19.205242157000001</v>
      </c>
    </row>
    <row r="24248" spans="1:3" x14ac:dyDescent="0.25">
      <c r="A24248">
        <v>1339</v>
      </c>
      <c r="B24248" s="1">
        <f>DATE(2003,9,1) + TIME(0,0,0)</f>
        <v>37865</v>
      </c>
      <c r="C24248">
        <v>19.213554382000002</v>
      </c>
    </row>
    <row r="24249" spans="1:3" x14ac:dyDescent="0.25">
      <c r="A24249">
        <v>1369</v>
      </c>
      <c r="B24249" s="1">
        <f>DATE(2003,10,1) + TIME(0,0,0)</f>
        <v>37895</v>
      </c>
      <c r="C24249">
        <v>19.221017838000002</v>
      </c>
    </row>
    <row r="24250" spans="1:3" x14ac:dyDescent="0.25">
      <c r="A24250">
        <v>1400</v>
      </c>
      <c r="B24250" s="1">
        <f>DATE(2003,11,1) + TIME(0,0,0)</f>
        <v>37926</v>
      </c>
      <c r="C24250">
        <v>19.227998734</v>
      </c>
    </row>
    <row r="24251" spans="1:3" x14ac:dyDescent="0.25">
      <c r="A24251">
        <v>1430</v>
      </c>
      <c r="B24251" s="1">
        <f>DATE(2003,12,1) + TIME(0,0,0)</f>
        <v>37956</v>
      </c>
      <c r="C24251">
        <v>19.234136581000001</v>
      </c>
    </row>
    <row r="24252" spans="1:3" x14ac:dyDescent="0.25">
      <c r="A24252">
        <v>1461</v>
      </c>
      <c r="B24252" s="1">
        <f>DATE(2004,1,1) + TIME(0,0,0)</f>
        <v>37987</v>
      </c>
      <c r="C24252">
        <v>19.239925384999999</v>
      </c>
    </row>
    <row r="24253" spans="1:3" x14ac:dyDescent="0.25">
      <c r="A24253">
        <v>1492</v>
      </c>
      <c r="B24253" s="1">
        <f>DATE(2004,2,1) + TIME(0,0,0)</f>
        <v>38018</v>
      </c>
      <c r="C24253">
        <v>19.245206833000001</v>
      </c>
    </row>
    <row r="24254" spans="1:3" x14ac:dyDescent="0.25">
      <c r="A24254">
        <v>1521</v>
      </c>
      <c r="B24254" s="1">
        <f>DATE(2004,3,1) + TIME(0,0,0)</f>
        <v>38047</v>
      </c>
      <c r="C24254">
        <v>19.249727248999999</v>
      </c>
    </row>
    <row r="24255" spans="1:3" x14ac:dyDescent="0.25">
      <c r="A24255">
        <v>1552</v>
      </c>
      <c r="B24255" s="1">
        <f>DATE(2004,4,1) + TIME(0,0,0)</f>
        <v>38078</v>
      </c>
      <c r="C24255">
        <v>19.254150391</v>
      </c>
    </row>
    <row r="24256" spans="1:3" x14ac:dyDescent="0.25">
      <c r="A24256">
        <v>1582</v>
      </c>
      <c r="B24256" s="1">
        <f>DATE(2004,5,1) + TIME(0,0,0)</f>
        <v>38108</v>
      </c>
      <c r="C24256">
        <v>19.258058548000001</v>
      </c>
    </row>
    <row r="24257" spans="1:3" x14ac:dyDescent="0.25">
      <c r="A24257">
        <v>1613</v>
      </c>
      <c r="B24257" s="1">
        <f>DATE(2004,6,1) + TIME(0,0,0)</f>
        <v>38139</v>
      </c>
      <c r="C24257">
        <v>19.261745453</v>
      </c>
    </row>
    <row r="24258" spans="1:3" x14ac:dyDescent="0.25">
      <c r="A24258">
        <v>1643</v>
      </c>
      <c r="B24258" s="1">
        <f>DATE(2004,7,1) + TIME(0,0,0)</f>
        <v>38169</v>
      </c>
      <c r="C24258">
        <v>19.26499939</v>
      </c>
    </row>
    <row r="24259" spans="1:3" x14ac:dyDescent="0.25">
      <c r="A24259">
        <v>1674</v>
      </c>
      <c r="B24259" s="1">
        <f>DATE(2004,8,1) + TIME(0,0,0)</f>
        <v>38200</v>
      </c>
      <c r="C24259">
        <v>19.268066405999999</v>
      </c>
    </row>
    <row r="24260" spans="1:3" x14ac:dyDescent="0.25">
      <c r="A24260">
        <v>1705</v>
      </c>
      <c r="B24260" s="1">
        <f>DATE(2004,9,1) + TIME(0,0,0)</f>
        <v>38231</v>
      </c>
      <c r="C24260">
        <v>19.270858765</v>
      </c>
    </row>
    <row r="24261" spans="1:3" x14ac:dyDescent="0.25">
      <c r="A24261">
        <v>1735</v>
      </c>
      <c r="B24261" s="1">
        <f>DATE(2004,10,1) + TIME(0,0,0)</f>
        <v>38261</v>
      </c>
      <c r="C24261">
        <v>19.273311615000001</v>
      </c>
    </row>
    <row r="24262" spans="1:3" x14ac:dyDescent="0.25">
      <c r="A24262">
        <v>1766</v>
      </c>
      <c r="B24262" s="1">
        <f>DATE(2004,11,1) + TIME(0,0,0)</f>
        <v>38292</v>
      </c>
      <c r="C24262">
        <v>19.275611876999999</v>
      </c>
    </row>
    <row r="24263" spans="1:3" x14ac:dyDescent="0.25">
      <c r="A24263">
        <v>1796</v>
      </c>
      <c r="B24263" s="1">
        <f>DATE(2004,12,1) + TIME(0,0,0)</f>
        <v>38322</v>
      </c>
      <c r="C24263">
        <v>19.277622223000002</v>
      </c>
    </row>
    <row r="24264" spans="1:3" x14ac:dyDescent="0.25">
      <c r="A24264">
        <v>1827</v>
      </c>
      <c r="B24264" s="1">
        <f>DATE(2005,1,1) + TIME(0,0,0)</f>
        <v>38353</v>
      </c>
      <c r="C24264">
        <v>19.279497147000001</v>
      </c>
    </row>
    <row r="24265" spans="1:3" x14ac:dyDescent="0.25">
      <c r="A24265">
        <v>1858</v>
      </c>
      <c r="B24265" s="1">
        <f>DATE(2005,2,1) + TIME(0,0,0)</f>
        <v>38384</v>
      </c>
      <c r="C24265">
        <v>19.281177521</v>
      </c>
    </row>
    <row r="24266" spans="1:3" x14ac:dyDescent="0.25">
      <c r="A24266">
        <v>1886</v>
      </c>
      <c r="B24266" s="1">
        <f>DATE(2005,3,1) + TIME(0,0,0)</f>
        <v>38412</v>
      </c>
      <c r="C24266">
        <v>19.282541275</v>
      </c>
    </row>
    <row r="24267" spans="1:3" x14ac:dyDescent="0.25">
      <c r="A24267">
        <v>1917</v>
      </c>
      <c r="B24267" s="1">
        <f>DATE(2005,4,1) + TIME(0,0,0)</f>
        <v>38443</v>
      </c>
      <c r="C24267">
        <v>19.283897400000001</v>
      </c>
    </row>
    <row r="24268" spans="1:3" x14ac:dyDescent="0.25">
      <c r="A24268">
        <v>1947</v>
      </c>
      <c r="B24268" s="1">
        <f>DATE(2005,5,1) + TIME(0,0,0)</f>
        <v>38473</v>
      </c>
      <c r="C24268">
        <v>19.285066605000001</v>
      </c>
    </row>
    <row r="24269" spans="1:3" x14ac:dyDescent="0.25">
      <c r="A24269">
        <v>1978</v>
      </c>
      <c r="B24269" s="1">
        <f>DATE(2005,6,1) + TIME(0,0,0)</f>
        <v>38504</v>
      </c>
      <c r="C24269">
        <v>19.286140442000001</v>
      </c>
    </row>
    <row r="24270" spans="1:3" x14ac:dyDescent="0.25">
      <c r="A24270">
        <v>2008</v>
      </c>
      <c r="B24270" s="1">
        <f>DATE(2005,7,1) + TIME(0,0,0)</f>
        <v>38534</v>
      </c>
      <c r="C24270">
        <v>19.287063599</v>
      </c>
    </row>
    <row r="24271" spans="1:3" x14ac:dyDescent="0.25">
      <c r="A24271">
        <v>2039</v>
      </c>
      <c r="B24271" s="1">
        <f>DATE(2005,8,1) + TIME(0,0,0)</f>
        <v>38565</v>
      </c>
      <c r="C24271">
        <v>19.287908554000001</v>
      </c>
    </row>
    <row r="24272" spans="1:3" x14ac:dyDescent="0.25">
      <c r="A24272">
        <v>2070</v>
      </c>
      <c r="B24272" s="1">
        <f>DATE(2005,9,1) + TIME(0,0,0)</f>
        <v>38596</v>
      </c>
      <c r="C24272">
        <v>19.288658141999999</v>
      </c>
    </row>
    <row r="24273" spans="1:3" x14ac:dyDescent="0.25">
      <c r="A24273">
        <v>2100</v>
      </c>
      <c r="B24273" s="1">
        <f>DATE(2005,10,1) + TIME(0,0,0)</f>
        <v>38626</v>
      </c>
      <c r="C24273">
        <v>19.289300918999999</v>
      </c>
    </row>
    <row r="24274" spans="1:3" x14ac:dyDescent="0.25">
      <c r="A24274">
        <v>2131</v>
      </c>
      <c r="B24274" s="1">
        <f>DATE(2005,11,1) + TIME(0,0,0)</f>
        <v>38657</v>
      </c>
      <c r="C24274">
        <v>19.289892197</v>
      </c>
    </row>
    <row r="24275" spans="1:3" x14ac:dyDescent="0.25">
      <c r="A24275">
        <v>2161</v>
      </c>
      <c r="B24275" s="1">
        <f>DATE(2005,12,1) + TIME(0,0,0)</f>
        <v>38687</v>
      </c>
      <c r="C24275">
        <v>19.290397643999999</v>
      </c>
    </row>
    <row r="24276" spans="1:3" x14ac:dyDescent="0.25">
      <c r="A24276">
        <v>2192</v>
      </c>
      <c r="B24276" s="1">
        <f>DATE(2006,1,1) + TIME(0,0,0)</f>
        <v>38718</v>
      </c>
      <c r="C24276">
        <v>19.290857315</v>
      </c>
    </row>
    <row r="24277" spans="1:3" x14ac:dyDescent="0.25">
      <c r="A24277">
        <v>2223</v>
      </c>
      <c r="B24277" s="1">
        <f>DATE(2006,2,1) + TIME(0,0,0)</f>
        <v>38749</v>
      </c>
      <c r="C24277">
        <v>19.291261673000001</v>
      </c>
    </row>
    <row r="24278" spans="1:3" x14ac:dyDescent="0.25">
      <c r="A24278">
        <v>2251</v>
      </c>
      <c r="B24278" s="1">
        <f>DATE(2006,3,1) + TIME(0,0,0)</f>
        <v>38777</v>
      </c>
      <c r="C24278">
        <v>19.291580199999999</v>
      </c>
    </row>
    <row r="24279" spans="1:3" x14ac:dyDescent="0.25">
      <c r="A24279">
        <v>2282</v>
      </c>
      <c r="B24279" s="1">
        <f>DATE(2006,4,1) + TIME(0,0,0)</f>
        <v>38808</v>
      </c>
      <c r="C24279">
        <v>19.291889190999999</v>
      </c>
    </row>
    <row r="24280" spans="1:3" x14ac:dyDescent="0.25">
      <c r="A24280">
        <v>2312</v>
      </c>
      <c r="B24280" s="1">
        <f>DATE(2006,5,1) + TIME(0,0,0)</f>
        <v>38838</v>
      </c>
      <c r="C24280">
        <v>19.292146682999999</v>
      </c>
    </row>
    <row r="24281" spans="1:3" x14ac:dyDescent="0.25">
      <c r="A24281">
        <v>2343</v>
      </c>
      <c r="B24281" s="1">
        <f>DATE(2006,6,1) + TIME(0,0,0)</f>
        <v>38869</v>
      </c>
      <c r="C24281">
        <v>19.292375565</v>
      </c>
    </row>
    <row r="24282" spans="1:3" x14ac:dyDescent="0.25">
      <c r="A24282">
        <v>2373</v>
      </c>
      <c r="B24282" s="1">
        <f>DATE(2006,7,1) + TIME(0,0,0)</f>
        <v>38899</v>
      </c>
      <c r="C24282">
        <v>19.292564391999999</v>
      </c>
    </row>
    <row r="24283" spans="1:3" x14ac:dyDescent="0.25">
      <c r="A24283">
        <v>2404</v>
      </c>
      <c r="B24283" s="1">
        <f>DATE(2006,8,1) + TIME(0,0,0)</f>
        <v>38930</v>
      </c>
      <c r="C24283">
        <v>19.292730331000001</v>
      </c>
    </row>
    <row r="24284" spans="1:3" x14ac:dyDescent="0.25">
      <c r="A24284">
        <v>2435</v>
      </c>
      <c r="B24284" s="1">
        <f>DATE(2006,9,1) + TIME(0,0,0)</f>
        <v>38961</v>
      </c>
      <c r="C24284">
        <v>19.292867660999999</v>
      </c>
    </row>
    <row r="24285" spans="1:3" x14ac:dyDescent="0.25">
      <c r="A24285">
        <v>2465</v>
      </c>
      <c r="B24285" s="1">
        <f>DATE(2006,10,1) + TIME(0,0,0)</f>
        <v>38991</v>
      </c>
      <c r="C24285">
        <v>19.292978287</v>
      </c>
    </row>
    <row r="24286" spans="1:3" x14ac:dyDescent="0.25">
      <c r="A24286">
        <v>2496</v>
      </c>
      <c r="B24286" s="1">
        <f>DATE(2006,11,1) + TIME(0,0,0)</f>
        <v>39022</v>
      </c>
      <c r="C24286">
        <v>19.293071746999999</v>
      </c>
    </row>
    <row r="24287" spans="1:3" x14ac:dyDescent="0.25">
      <c r="A24287">
        <v>2526</v>
      </c>
      <c r="B24287" s="1">
        <f>DATE(2006,12,1) + TIME(0,0,0)</f>
        <v>39052</v>
      </c>
      <c r="C24287">
        <v>19.293146133</v>
      </c>
    </row>
    <row r="24288" spans="1:3" x14ac:dyDescent="0.25">
      <c r="A24288">
        <v>2557</v>
      </c>
      <c r="B24288" s="1">
        <f>DATE(2007,1,1) + TIME(0,0,0)</f>
        <v>39083</v>
      </c>
      <c r="C24288">
        <v>19.293207168999999</v>
      </c>
    </row>
    <row r="24289" spans="1:3" x14ac:dyDescent="0.25">
      <c r="A24289">
        <v>2588</v>
      </c>
      <c r="B24289" s="1">
        <f>DATE(2007,2,1) + TIME(0,0,0)</f>
        <v>39114</v>
      </c>
      <c r="C24289">
        <v>19.293254852</v>
      </c>
    </row>
    <row r="24290" spans="1:3" x14ac:dyDescent="0.25">
      <c r="A24290">
        <v>2616</v>
      </c>
      <c r="B24290" s="1">
        <f>DATE(2007,3,1) + TIME(0,0,0)</f>
        <v>39142</v>
      </c>
      <c r="C24290">
        <v>19.293289184999999</v>
      </c>
    </row>
    <row r="24291" spans="1:3" x14ac:dyDescent="0.25">
      <c r="A24291">
        <v>2647</v>
      </c>
      <c r="B24291" s="1">
        <f>DATE(2007,4,1) + TIME(0,0,0)</f>
        <v>39173</v>
      </c>
      <c r="C24291">
        <v>19.293317795</v>
      </c>
    </row>
    <row r="24292" spans="1:3" x14ac:dyDescent="0.25">
      <c r="A24292">
        <v>2677</v>
      </c>
      <c r="B24292" s="1">
        <f>DATE(2007,5,1) + TIME(0,0,0)</f>
        <v>39203</v>
      </c>
      <c r="C24292">
        <v>19.293336868000001</v>
      </c>
    </row>
    <row r="24293" spans="1:3" x14ac:dyDescent="0.25">
      <c r="A24293">
        <v>2708</v>
      </c>
      <c r="B24293" s="1">
        <f>DATE(2007,6,1) + TIME(0,0,0)</f>
        <v>39234</v>
      </c>
      <c r="C24293">
        <v>19.293352126999999</v>
      </c>
    </row>
    <row r="24294" spans="1:3" x14ac:dyDescent="0.25">
      <c r="A24294">
        <v>2738</v>
      </c>
      <c r="B24294" s="1">
        <f>DATE(2007,7,1) + TIME(0,0,0)</f>
        <v>39264</v>
      </c>
      <c r="C24294">
        <v>19.293361663999999</v>
      </c>
    </row>
    <row r="24295" spans="1:3" x14ac:dyDescent="0.25">
      <c r="A24295">
        <v>2769</v>
      </c>
      <c r="B24295" s="1">
        <f>DATE(2007,8,1) + TIME(0,0,0)</f>
        <v>39295</v>
      </c>
      <c r="C24295">
        <v>19.293369293000001</v>
      </c>
    </row>
    <row r="24296" spans="1:3" x14ac:dyDescent="0.25">
      <c r="A24296">
        <v>2800</v>
      </c>
      <c r="B24296" s="1">
        <f>DATE(2007,9,1) + TIME(0,0,0)</f>
        <v>39326</v>
      </c>
      <c r="C24296">
        <v>19.293373108000001</v>
      </c>
    </row>
    <row r="24297" spans="1:3" x14ac:dyDescent="0.25">
      <c r="A24297">
        <v>2830</v>
      </c>
      <c r="B24297" s="1">
        <f>DATE(2007,10,1) + TIME(0,0,0)</f>
        <v>39356</v>
      </c>
      <c r="C24297">
        <v>19.293373108000001</v>
      </c>
    </row>
    <row r="24298" spans="1:3" x14ac:dyDescent="0.25">
      <c r="A24298">
        <v>2861</v>
      </c>
      <c r="B24298" s="1">
        <f>DATE(2007,11,1) + TIME(0,0,0)</f>
        <v>39387</v>
      </c>
      <c r="C24298">
        <v>19.293375014999999</v>
      </c>
    </row>
    <row r="24299" spans="1:3" x14ac:dyDescent="0.25">
      <c r="A24299">
        <v>2891</v>
      </c>
      <c r="B24299" s="1">
        <f>DATE(2007,12,1) + TIME(0,0,0)</f>
        <v>39417</v>
      </c>
      <c r="C24299">
        <v>19.293375014999999</v>
      </c>
    </row>
    <row r="24300" spans="1:3" x14ac:dyDescent="0.25">
      <c r="A24300">
        <v>2922</v>
      </c>
      <c r="B24300" s="1">
        <f>DATE(2008,1,1) + TIME(0,0,0)</f>
        <v>39448</v>
      </c>
      <c r="C24300">
        <v>19.293375014999999</v>
      </c>
    </row>
    <row r="24301" spans="1:3" x14ac:dyDescent="0.25">
      <c r="A24301">
        <v>2953</v>
      </c>
      <c r="B24301" s="1">
        <f>DATE(2008,2,1) + TIME(0,0,0)</f>
        <v>39479</v>
      </c>
      <c r="C24301">
        <v>19.293375014999999</v>
      </c>
    </row>
    <row r="24302" spans="1:3" x14ac:dyDescent="0.25">
      <c r="A24302">
        <v>2982</v>
      </c>
      <c r="B24302" s="1">
        <f>DATE(2008,3,1) + TIME(0,0,0)</f>
        <v>39508</v>
      </c>
      <c r="C24302">
        <v>19.293375014999999</v>
      </c>
    </row>
    <row r="24303" spans="1:3" x14ac:dyDescent="0.25">
      <c r="A24303">
        <v>3013</v>
      </c>
      <c r="B24303" s="1">
        <f>DATE(2008,4,1) + TIME(0,0,0)</f>
        <v>39539</v>
      </c>
      <c r="C24303">
        <v>19.293375014999999</v>
      </c>
    </row>
    <row r="24304" spans="1:3" x14ac:dyDescent="0.25">
      <c r="A24304">
        <v>3043</v>
      </c>
      <c r="B24304" s="1">
        <f>DATE(2008,5,1) + TIME(0,0,0)</f>
        <v>39569</v>
      </c>
      <c r="C24304">
        <v>19.293375014999999</v>
      </c>
    </row>
    <row r="24305" spans="1:3" x14ac:dyDescent="0.25">
      <c r="A24305">
        <v>3074</v>
      </c>
      <c r="B24305" s="1">
        <f>DATE(2008,6,1) + TIME(0,0,0)</f>
        <v>39600</v>
      </c>
      <c r="C24305">
        <v>19.293375014999999</v>
      </c>
    </row>
    <row r="24306" spans="1:3" x14ac:dyDescent="0.25">
      <c r="A24306">
        <v>3104</v>
      </c>
      <c r="B24306" s="1">
        <f>DATE(2008,7,1) + TIME(0,0,0)</f>
        <v>39630</v>
      </c>
      <c r="C24306">
        <v>19.293375014999999</v>
      </c>
    </row>
    <row r="24307" spans="1:3" x14ac:dyDescent="0.25">
      <c r="A24307">
        <v>3135</v>
      </c>
      <c r="B24307" s="1">
        <f>DATE(2008,8,1) + TIME(0,0,0)</f>
        <v>39661</v>
      </c>
      <c r="C24307">
        <v>19.293375014999999</v>
      </c>
    </row>
    <row r="24308" spans="1:3" x14ac:dyDescent="0.25">
      <c r="A24308">
        <v>3166</v>
      </c>
      <c r="B24308" s="1">
        <f>DATE(2008,9,1) + TIME(0,0,0)</f>
        <v>39692</v>
      </c>
      <c r="C24308">
        <v>19.293375014999999</v>
      </c>
    </row>
    <row r="24309" spans="1:3" x14ac:dyDescent="0.25">
      <c r="A24309">
        <v>3196</v>
      </c>
      <c r="B24309" s="1">
        <f>DATE(2008,10,1) + TIME(0,0,0)</f>
        <v>39722</v>
      </c>
      <c r="C24309">
        <v>19.293375014999999</v>
      </c>
    </row>
    <row r="24310" spans="1:3" x14ac:dyDescent="0.25">
      <c r="A24310">
        <v>3227</v>
      </c>
      <c r="B24310" s="1">
        <f>DATE(2008,11,1) + TIME(0,0,0)</f>
        <v>39753</v>
      </c>
      <c r="C24310">
        <v>19.293375014999999</v>
      </c>
    </row>
    <row r="24311" spans="1:3" x14ac:dyDescent="0.25">
      <c r="A24311">
        <v>3257</v>
      </c>
      <c r="B24311" s="1">
        <f>DATE(2008,12,1) + TIME(0,0,0)</f>
        <v>39783</v>
      </c>
      <c r="C24311">
        <v>19.293375014999999</v>
      </c>
    </row>
    <row r="24312" spans="1:3" x14ac:dyDescent="0.25">
      <c r="A24312">
        <v>3288</v>
      </c>
      <c r="B24312" s="1">
        <f>DATE(2009,1,1) + TIME(0,0,0)</f>
        <v>39814</v>
      </c>
      <c r="C24312">
        <v>19.293375014999999</v>
      </c>
    </row>
    <row r="24313" spans="1:3" x14ac:dyDescent="0.25">
      <c r="A24313">
        <v>3319</v>
      </c>
      <c r="B24313" s="1">
        <f>DATE(2009,2,1) + TIME(0,0,0)</f>
        <v>39845</v>
      </c>
      <c r="C24313">
        <v>19.293375014999999</v>
      </c>
    </row>
    <row r="24314" spans="1:3" x14ac:dyDescent="0.25">
      <c r="A24314">
        <v>3347</v>
      </c>
      <c r="B24314" s="1">
        <f>DATE(2009,3,1) + TIME(0,0,0)</f>
        <v>39873</v>
      </c>
      <c r="C24314">
        <v>19.293375014999999</v>
      </c>
    </row>
    <row r="24315" spans="1:3" x14ac:dyDescent="0.25">
      <c r="A24315">
        <v>3378</v>
      </c>
      <c r="B24315" s="1">
        <f>DATE(2009,4,1) + TIME(0,0,0)</f>
        <v>39904</v>
      </c>
      <c r="C24315">
        <v>19.293375014999999</v>
      </c>
    </row>
    <row r="24316" spans="1:3" x14ac:dyDescent="0.25">
      <c r="A24316">
        <v>3408</v>
      </c>
      <c r="B24316" s="1">
        <f>DATE(2009,5,1) + TIME(0,0,0)</f>
        <v>39934</v>
      </c>
      <c r="C24316">
        <v>19.293375014999999</v>
      </c>
    </row>
    <row r="24317" spans="1:3" x14ac:dyDescent="0.25">
      <c r="A24317">
        <v>3439</v>
      </c>
      <c r="B24317" s="1">
        <f>DATE(2009,6,1) + TIME(0,0,0)</f>
        <v>39965</v>
      </c>
      <c r="C24317">
        <v>19.293375014999999</v>
      </c>
    </row>
    <row r="24318" spans="1:3" x14ac:dyDescent="0.25">
      <c r="A24318">
        <v>3469</v>
      </c>
      <c r="B24318" s="1">
        <f>DATE(2009,7,1) + TIME(0,0,0)</f>
        <v>39995</v>
      </c>
      <c r="C24318">
        <v>19.293375014999999</v>
      </c>
    </row>
    <row r="24319" spans="1:3" x14ac:dyDescent="0.25">
      <c r="A24319">
        <v>3500</v>
      </c>
      <c r="B24319" s="1">
        <f>DATE(2009,8,1) + TIME(0,0,0)</f>
        <v>40026</v>
      </c>
      <c r="C24319">
        <v>19.293375014999999</v>
      </c>
    </row>
    <row r="24320" spans="1:3" x14ac:dyDescent="0.25">
      <c r="A24320">
        <v>3531</v>
      </c>
      <c r="B24320" s="1">
        <f>DATE(2009,9,1) + TIME(0,0,0)</f>
        <v>40057</v>
      </c>
      <c r="C24320">
        <v>19.293375014999999</v>
      </c>
    </row>
    <row r="24321" spans="1:3" x14ac:dyDescent="0.25">
      <c r="A24321">
        <v>3561</v>
      </c>
      <c r="B24321" s="1">
        <f>DATE(2009,10,1) + TIME(0,0,0)</f>
        <v>40087</v>
      </c>
      <c r="C24321">
        <v>19.293375014999999</v>
      </c>
    </row>
    <row r="24322" spans="1:3" x14ac:dyDescent="0.25">
      <c r="A24322">
        <v>3592</v>
      </c>
      <c r="B24322" s="1">
        <f>DATE(2009,11,1) + TIME(0,0,0)</f>
        <v>40118</v>
      </c>
      <c r="C24322">
        <v>19.293375014999999</v>
      </c>
    </row>
    <row r="24323" spans="1:3" x14ac:dyDescent="0.25">
      <c r="A24323">
        <v>3622</v>
      </c>
      <c r="B24323" s="1">
        <f>DATE(2009,12,1) + TIME(0,0,0)</f>
        <v>40148</v>
      </c>
      <c r="C24323">
        <v>19.293375014999999</v>
      </c>
    </row>
    <row r="24324" spans="1:3" x14ac:dyDescent="0.25">
      <c r="A24324">
        <v>3653</v>
      </c>
      <c r="B24324" s="1">
        <f>DATE(2010,1,1) + TIME(0,0,0)</f>
        <v>40179</v>
      </c>
      <c r="C24324">
        <v>19.293375014999999</v>
      </c>
    </row>
    <row r="24325" spans="1:3" x14ac:dyDescent="0.25">
      <c r="A24325">
        <v>3684</v>
      </c>
      <c r="B24325" s="1">
        <f>DATE(2010,2,1) + TIME(0,0,0)</f>
        <v>40210</v>
      </c>
      <c r="C24325">
        <v>19.293375014999999</v>
      </c>
    </row>
    <row r="24326" spans="1:3" x14ac:dyDescent="0.25">
      <c r="A24326">
        <v>3712</v>
      </c>
      <c r="B24326" s="1">
        <f>DATE(2010,3,1) + TIME(0,0,0)</f>
        <v>40238</v>
      </c>
      <c r="C24326">
        <v>19.293375014999999</v>
      </c>
    </row>
    <row r="24327" spans="1:3" x14ac:dyDescent="0.25">
      <c r="A24327">
        <v>3743</v>
      </c>
      <c r="B24327" s="1">
        <f>DATE(2010,4,1) + TIME(0,0,0)</f>
        <v>40269</v>
      </c>
      <c r="C24327">
        <v>19.293375014999999</v>
      </c>
    </row>
    <row r="24328" spans="1:3" x14ac:dyDescent="0.25">
      <c r="A24328">
        <v>3773</v>
      </c>
      <c r="B24328" s="1">
        <f>DATE(2010,5,1) + TIME(0,0,0)</f>
        <v>40299</v>
      </c>
      <c r="C24328">
        <v>19.293375014999999</v>
      </c>
    </row>
    <row r="24329" spans="1:3" x14ac:dyDescent="0.25">
      <c r="A24329">
        <v>3804</v>
      </c>
      <c r="B24329" s="1">
        <f>DATE(2010,6,1) + TIME(0,0,0)</f>
        <v>40330</v>
      </c>
      <c r="C24329">
        <v>19.293375014999999</v>
      </c>
    </row>
    <row r="24330" spans="1:3" x14ac:dyDescent="0.25">
      <c r="A24330">
        <v>3834</v>
      </c>
      <c r="B24330" s="1">
        <f>DATE(2010,7,1) + TIME(0,0,0)</f>
        <v>40360</v>
      </c>
      <c r="C24330">
        <v>19.293375014999999</v>
      </c>
    </row>
    <row r="24331" spans="1:3" x14ac:dyDescent="0.25">
      <c r="A24331">
        <v>3865</v>
      </c>
      <c r="B24331" s="1">
        <f>DATE(2010,8,1) + TIME(0,0,0)</f>
        <v>40391</v>
      </c>
      <c r="C24331">
        <v>19.293375014999999</v>
      </c>
    </row>
    <row r="24332" spans="1:3" x14ac:dyDescent="0.25">
      <c r="A24332">
        <v>3896</v>
      </c>
      <c r="B24332" s="1">
        <f>DATE(2010,9,1) + TIME(0,0,0)</f>
        <v>40422</v>
      </c>
      <c r="C24332">
        <v>19.293375014999999</v>
      </c>
    </row>
    <row r="24333" spans="1:3" x14ac:dyDescent="0.25">
      <c r="A24333">
        <v>3926</v>
      </c>
      <c r="B24333" s="1">
        <f>DATE(2010,10,1) + TIME(0,0,0)</f>
        <v>40452</v>
      </c>
      <c r="C24333">
        <v>19.293375014999999</v>
      </c>
    </row>
    <row r="24334" spans="1:3" x14ac:dyDescent="0.25">
      <c r="A24334">
        <v>3957</v>
      </c>
      <c r="B24334" s="1">
        <f>DATE(2010,11,1) + TIME(0,0,0)</f>
        <v>40483</v>
      </c>
      <c r="C24334">
        <v>19.293375014999999</v>
      </c>
    </row>
    <row r="24335" spans="1:3" x14ac:dyDescent="0.25">
      <c r="A24335">
        <v>3987</v>
      </c>
      <c r="B24335" s="1">
        <f>DATE(2010,12,1) + TIME(0,0,0)</f>
        <v>40513</v>
      </c>
      <c r="C24335">
        <v>19.293375014999999</v>
      </c>
    </row>
    <row r="24336" spans="1:3" x14ac:dyDescent="0.25">
      <c r="A24336">
        <v>4018</v>
      </c>
      <c r="B24336" s="1">
        <f>DATE(2011,1,1) + TIME(0,0,0)</f>
        <v>40544</v>
      </c>
      <c r="C24336">
        <v>19.293375014999999</v>
      </c>
    </row>
    <row r="24337" spans="1:3" x14ac:dyDescent="0.25">
      <c r="A24337">
        <v>4049</v>
      </c>
      <c r="B24337" s="1">
        <f>DATE(2011,2,1) + TIME(0,0,0)</f>
        <v>40575</v>
      </c>
      <c r="C24337">
        <v>19.293375014999999</v>
      </c>
    </row>
    <row r="24338" spans="1:3" x14ac:dyDescent="0.25">
      <c r="A24338">
        <v>4077</v>
      </c>
      <c r="B24338" s="1">
        <f>DATE(2011,3,1) + TIME(0,0,0)</f>
        <v>40603</v>
      </c>
      <c r="C24338">
        <v>19.293375014999999</v>
      </c>
    </row>
    <row r="24339" spans="1:3" x14ac:dyDescent="0.25">
      <c r="A24339">
        <v>4108</v>
      </c>
      <c r="B24339" s="1">
        <f>DATE(2011,4,1) + TIME(0,0,0)</f>
        <v>40634</v>
      </c>
      <c r="C24339">
        <v>19.293375014999999</v>
      </c>
    </row>
    <row r="24340" spans="1:3" x14ac:dyDescent="0.25">
      <c r="A24340">
        <v>4138</v>
      </c>
      <c r="B24340" s="1">
        <f>DATE(2011,5,1) + TIME(0,0,0)</f>
        <v>40664</v>
      </c>
      <c r="C24340">
        <v>19.293375014999999</v>
      </c>
    </row>
    <row r="24341" spans="1:3" x14ac:dyDescent="0.25">
      <c r="A24341">
        <v>4169</v>
      </c>
      <c r="B24341" s="1">
        <f>DATE(2011,6,1) + TIME(0,0,0)</f>
        <v>40695</v>
      </c>
      <c r="C24341">
        <v>19.293375014999999</v>
      </c>
    </row>
    <row r="24342" spans="1:3" x14ac:dyDescent="0.25">
      <c r="A24342">
        <v>4199</v>
      </c>
      <c r="B24342" s="1">
        <f>DATE(2011,7,1) + TIME(0,0,0)</f>
        <v>40725</v>
      </c>
      <c r="C24342">
        <v>19.293375014999999</v>
      </c>
    </row>
    <row r="24343" spans="1:3" x14ac:dyDescent="0.25">
      <c r="A24343">
        <v>4230</v>
      </c>
      <c r="B24343" s="1">
        <f>DATE(2011,8,1) + TIME(0,0,0)</f>
        <v>40756</v>
      </c>
      <c r="C24343">
        <v>19.293375014999999</v>
      </c>
    </row>
    <row r="24344" spans="1:3" x14ac:dyDescent="0.25">
      <c r="A24344">
        <v>4261</v>
      </c>
      <c r="B24344" s="1">
        <f>DATE(2011,9,1) + TIME(0,0,0)</f>
        <v>40787</v>
      </c>
      <c r="C24344">
        <v>19.293375014999999</v>
      </c>
    </row>
    <row r="24345" spans="1:3" x14ac:dyDescent="0.25">
      <c r="A24345">
        <v>4291</v>
      </c>
      <c r="B24345" s="1">
        <f>DATE(2011,10,1) + TIME(0,0,0)</f>
        <v>40817</v>
      </c>
      <c r="C24345">
        <v>19.293375014999999</v>
      </c>
    </row>
    <row r="24346" spans="1:3" x14ac:dyDescent="0.25">
      <c r="A24346">
        <v>4322</v>
      </c>
      <c r="B24346" s="1">
        <f>DATE(2011,11,1) + TIME(0,0,0)</f>
        <v>40848</v>
      </c>
      <c r="C24346">
        <v>19.293375014999999</v>
      </c>
    </row>
    <row r="24347" spans="1:3" x14ac:dyDescent="0.25">
      <c r="A24347">
        <v>4352</v>
      </c>
      <c r="B24347" s="1">
        <f>DATE(2011,12,1) + TIME(0,0,0)</f>
        <v>40878</v>
      </c>
      <c r="C24347">
        <v>19.293375014999999</v>
      </c>
    </row>
    <row r="24348" spans="1:3" x14ac:dyDescent="0.25">
      <c r="A24348">
        <v>4383</v>
      </c>
      <c r="B24348" s="1">
        <f>DATE(2012,1,1) + TIME(0,0,0)</f>
        <v>40909</v>
      </c>
      <c r="C24348">
        <v>19.293375014999999</v>
      </c>
    </row>
    <row r="24349" spans="1:3" x14ac:dyDescent="0.25">
      <c r="A24349">
        <v>4414</v>
      </c>
      <c r="B24349" s="1">
        <f>DATE(2012,2,1) + TIME(0,0,0)</f>
        <v>40940</v>
      </c>
      <c r="C24349">
        <v>19.293375014999999</v>
      </c>
    </row>
    <row r="24350" spans="1:3" x14ac:dyDescent="0.25">
      <c r="A24350">
        <v>4443</v>
      </c>
      <c r="B24350" s="1">
        <f>DATE(2012,3,1) + TIME(0,0,0)</f>
        <v>40969</v>
      </c>
      <c r="C24350">
        <v>19.293375014999999</v>
      </c>
    </row>
    <row r="24351" spans="1:3" x14ac:dyDescent="0.25">
      <c r="A24351">
        <v>4474</v>
      </c>
      <c r="B24351" s="1">
        <f>DATE(2012,4,1) + TIME(0,0,0)</f>
        <v>41000</v>
      </c>
      <c r="C24351">
        <v>19.293375014999999</v>
      </c>
    </row>
    <row r="24352" spans="1:3" x14ac:dyDescent="0.25">
      <c r="A24352">
        <v>4504</v>
      </c>
      <c r="B24352" s="1">
        <f>DATE(2012,5,1) + TIME(0,0,0)</f>
        <v>41030</v>
      </c>
      <c r="C24352">
        <v>19.293375014999999</v>
      </c>
    </row>
    <row r="24353" spans="1:3" x14ac:dyDescent="0.25">
      <c r="A24353">
        <v>4535</v>
      </c>
      <c r="B24353" s="1">
        <f>DATE(2012,6,1) + TIME(0,0,0)</f>
        <v>41061</v>
      </c>
      <c r="C24353">
        <v>19.293375014999999</v>
      </c>
    </row>
    <row r="24354" spans="1:3" x14ac:dyDescent="0.25">
      <c r="A24354">
        <v>4565</v>
      </c>
      <c r="B24354" s="1">
        <f>DATE(2012,7,1) + TIME(0,0,0)</f>
        <v>41091</v>
      </c>
      <c r="C24354">
        <v>19.293375014999999</v>
      </c>
    </row>
    <row r="24355" spans="1:3" x14ac:dyDescent="0.25">
      <c r="A24355">
        <v>4596</v>
      </c>
      <c r="B24355" s="1">
        <f>DATE(2012,8,1) + TIME(0,0,0)</f>
        <v>41122</v>
      </c>
      <c r="C24355">
        <v>19.293375014999999</v>
      </c>
    </row>
    <row r="24356" spans="1:3" x14ac:dyDescent="0.25">
      <c r="A24356">
        <v>4627</v>
      </c>
      <c r="B24356" s="1">
        <f>DATE(2012,9,1) + TIME(0,0,0)</f>
        <v>41153</v>
      </c>
      <c r="C24356">
        <v>19.293375014999999</v>
      </c>
    </row>
    <row r="24357" spans="1:3" x14ac:dyDescent="0.25">
      <c r="A24357">
        <v>4657</v>
      </c>
      <c r="B24357" s="1">
        <f>DATE(2012,10,1) + TIME(0,0,0)</f>
        <v>41183</v>
      </c>
      <c r="C24357">
        <v>19.293375014999999</v>
      </c>
    </row>
    <row r="24358" spans="1:3" x14ac:dyDescent="0.25">
      <c r="A24358">
        <v>4688</v>
      </c>
      <c r="B24358" s="1">
        <f>DATE(2012,11,1) + TIME(0,0,0)</f>
        <v>41214</v>
      </c>
      <c r="C24358">
        <v>19.293375014999999</v>
      </c>
    </row>
    <row r="24359" spans="1:3" x14ac:dyDescent="0.25">
      <c r="A24359">
        <v>4718</v>
      </c>
      <c r="B24359" s="1">
        <f>DATE(2012,12,1) + TIME(0,0,0)</f>
        <v>41244</v>
      </c>
      <c r="C24359">
        <v>19.293375014999999</v>
      </c>
    </row>
    <row r="24360" spans="1:3" x14ac:dyDescent="0.25">
      <c r="A24360">
        <v>4749</v>
      </c>
      <c r="B24360" s="1">
        <f>DATE(2013,1,1) + TIME(0,0,0)</f>
        <v>41275</v>
      </c>
      <c r="C24360">
        <v>19.293375014999999</v>
      </c>
    </row>
    <row r="24361" spans="1:3" x14ac:dyDescent="0.25">
      <c r="A24361">
        <v>4780</v>
      </c>
      <c r="B24361" s="1">
        <f>DATE(2013,2,1) + TIME(0,0,0)</f>
        <v>41306</v>
      </c>
      <c r="C24361">
        <v>19.293375014999999</v>
      </c>
    </row>
    <row r="24362" spans="1:3" x14ac:dyDescent="0.25">
      <c r="A24362">
        <v>4808</v>
      </c>
      <c r="B24362" s="1">
        <f>DATE(2013,3,1) + TIME(0,0,0)</f>
        <v>41334</v>
      </c>
      <c r="C24362">
        <v>19.293375014999999</v>
      </c>
    </row>
    <row r="24363" spans="1:3" x14ac:dyDescent="0.25">
      <c r="A24363">
        <v>4839</v>
      </c>
      <c r="B24363" s="1">
        <f>DATE(2013,4,1) + TIME(0,0,0)</f>
        <v>41365</v>
      </c>
      <c r="C24363">
        <v>19.293375014999999</v>
      </c>
    </row>
    <row r="24364" spans="1:3" x14ac:dyDescent="0.25">
      <c r="A24364">
        <v>4869</v>
      </c>
      <c r="B24364" s="1">
        <f>DATE(2013,5,1) + TIME(0,0,0)</f>
        <v>41395</v>
      </c>
      <c r="C24364">
        <v>19.293375014999999</v>
      </c>
    </row>
    <row r="24365" spans="1:3" x14ac:dyDescent="0.25">
      <c r="A24365">
        <v>4900</v>
      </c>
      <c r="B24365" s="1">
        <f>DATE(2013,6,1) + TIME(0,0,0)</f>
        <v>41426</v>
      </c>
      <c r="C24365">
        <v>19.293375014999999</v>
      </c>
    </row>
    <row r="24366" spans="1:3" x14ac:dyDescent="0.25">
      <c r="A24366">
        <v>4930</v>
      </c>
      <c r="B24366" s="1">
        <f>DATE(2013,7,1) + TIME(0,0,0)</f>
        <v>41456</v>
      </c>
      <c r="C24366">
        <v>19.293375014999999</v>
      </c>
    </row>
    <row r="24367" spans="1:3" x14ac:dyDescent="0.25">
      <c r="A24367">
        <v>4961</v>
      </c>
      <c r="B24367" s="1">
        <f>DATE(2013,8,1) + TIME(0,0,0)</f>
        <v>41487</v>
      </c>
      <c r="C24367">
        <v>19.293375014999999</v>
      </c>
    </row>
    <row r="24368" spans="1:3" x14ac:dyDescent="0.25">
      <c r="A24368">
        <v>4992</v>
      </c>
      <c r="B24368" s="1">
        <f>DATE(2013,9,1) + TIME(0,0,0)</f>
        <v>41518</v>
      </c>
      <c r="C24368">
        <v>19.293375014999999</v>
      </c>
    </row>
    <row r="24369" spans="1:3" x14ac:dyDescent="0.25">
      <c r="A24369">
        <v>5022</v>
      </c>
      <c r="B24369" s="1">
        <f>DATE(2013,10,1) + TIME(0,0,0)</f>
        <v>41548</v>
      </c>
      <c r="C24369">
        <v>19.293375014999999</v>
      </c>
    </row>
    <row r="24370" spans="1:3" x14ac:dyDescent="0.25">
      <c r="A24370">
        <v>5053</v>
      </c>
      <c r="B24370" s="1">
        <f>DATE(2013,11,1) + TIME(0,0,0)</f>
        <v>41579</v>
      </c>
      <c r="C24370">
        <v>19.293375014999999</v>
      </c>
    </row>
    <row r="24371" spans="1:3" x14ac:dyDescent="0.25">
      <c r="A24371">
        <v>5083</v>
      </c>
      <c r="B24371" s="1">
        <f>DATE(2013,12,1) + TIME(0,0,0)</f>
        <v>41609</v>
      </c>
      <c r="C24371">
        <v>19.293375014999999</v>
      </c>
    </row>
    <row r="24372" spans="1:3" x14ac:dyDescent="0.25">
      <c r="A24372">
        <v>5114</v>
      </c>
      <c r="B24372" s="1">
        <f>DATE(2014,1,1) + TIME(0,0,0)</f>
        <v>41640</v>
      </c>
      <c r="C24372">
        <v>19.293375014999999</v>
      </c>
    </row>
    <row r="24373" spans="1:3" x14ac:dyDescent="0.25">
      <c r="A24373">
        <v>5145</v>
      </c>
      <c r="B24373" s="1">
        <f>DATE(2014,2,1) + TIME(0,0,0)</f>
        <v>41671</v>
      </c>
      <c r="C24373">
        <v>19.293375014999999</v>
      </c>
    </row>
    <row r="24374" spans="1:3" x14ac:dyDescent="0.25">
      <c r="A24374">
        <v>5173</v>
      </c>
      <c r="B24374" s="1">
        <f>DATE(2014,3,1) + TIME(0,0,0)</f>
        <v>41699</v>
      </c>
      <c r="C24374">
        <v>19.293375014999999</v>
      </c>
    </row>
    <row r="24375" spans="1:3" x14ac:dyDescent="0.25">
      <c r="A24375">
        <v>5204</v>
      </c>
      <c r="B24375" s="1">
        <f>DATE(2014,4,1) + TIME(0,0,0)</f>
        <v>41730</v>
      </c>
      <c r="C24375">
        <v>19.293375014999999</v>
      </c>
    </row>
    <row r="24376" spans="1:3" x14ac:dyDescent="0.25">
      <c r="A24376">
        <v>5234</v>
      </c>
      <c r="B24376" s="1">
        <f>DATE(2014,5,1) + TIME(0,0,0)</f>
        <v>41760</v>
      </c>
      <c r="C24376">
        <v>19.293375014999999</v>
      </c>
    </row>
    <row r="24377" spans="1:3" x14ac:dyDescent="0.25">
      <c r="A24377">
        <v>5265</v>
      </c>
      <c r="B24377" s="1">
        <f>DATE(2014,6,1) + TIME(0,0,0)</f>
        <v>41791</v>
      </c>
      <c r="C24377">
        <v>19.293375014999999</v>
      </c>
    </row>
    <row r="24378" spans="1:3" x14ac:dyDescent="0.25">
      <c r="A24378">
        <v>5295</v>
      </c>
      <c r="B24378" s="1">
        <f>DATE(2014,7,1) + TIME(0,0,0)</f>
        <v>41821</v>
      </c>
      <c r="C24378">
        <v>19.293375014999999</v>
      </c>
    </row>
    <row r="24379" spans="1:3" x14ac:dyDescent="0.25">
      <c r="A24379">
        <v>5326</v>
      </c>
      <c r="B24379" s="1">
        <f>DATE(2014,8,1) + TIME(0,0,0)</f>
        <v>41852</v>
      </c>
      <c r="C24379">
        <v>19.293375014999999</v>
      </c>
    </row>
    <row r="24380" spans="1:3" x14ac:dyDescent="0.25">
      <c r="A24380">
        <v>5357</v>
      </c>
      <c r="B24380" s="1">
        <f>DATE(2014,9,1) + TIME(0,0,0)</f>
        <v>41883</v>
      </c>
      <c r="C24380">
        <v>19.293375014999999</v>
      </c>
    </row>
    <row r="24381" spans="1:3" x14ac:dyDescent="0.25">
      <c r="A24381">
        <v>5387</v>
      </c>
      <c r="B24381" s="1">
        <f>DATE(2014,10,1) + TIME(0,0,0)</f>
        <v>41913</v>
      </c>
      <c r="C24381">
        <v>19.293375014999999</v>
      </c>
    </row>
    <row r="24382" spans="1:3" x14ac:dyDescent="0.25">
      <c r="A24382">
        <v>5418</v>
      </c>
      <c r="B24382" s="1">
        <f>DATE(2014,11,1) + TIME(0,0,0)</f>
        <v>41944</v>
      </c>
      <c r="C24382">
        <v>19.293375014999999</v>
      </c>
    </row>
    <row r="24383" spans="1:3" x14ac:dyDescent="0.25">
      <c r="A24383">
        <v>5448</v>
      </c>
      <c r="B24383" s="1">
        <f>DATE(2014,12,1) + TIME(0,0,0)</f>
        <v>41974</v>
      </c>
      <c r="C24383">
        <v>19.293375014999999</v>
      </c>
    </row>
    <row r="24384" spans="1:3" x14ac:dyDescent="0.25">
      <c r="A24384">
        <v>5479</v>
      </c>
      <c r="B24384" s="1">
        <f>DATE(2015,1,1) + TIME(0,0,0)</f>
        <v>42005</v>
      </c>
      <c r="C24384">
        <v>19.293375014999999</v>
      </c>
    </row>
    <row r="24385" spans="1:3" x14ac:dyDescent="0.25">
      <c r="A24385">
        <v>5510</v>
      </c>
      <c r="B24385" s="1">
        <f>DATE(2015,2,1) + TIME(0,0,0)</f>
        <v>42036</v>
      </c>
      <c r="C24385">
        <v>19.293375014999999</v>
      </c>
    </row>
    <row r="24386" spans="1:3" x14ac:dyDescent="0.25">
      <c r="A24386">
        <v>5538</v>
      </c>
      <c r="B24386" s="1">
        <f>DATE(2015,3,1) + TIME(0,0,0)</f>
        <v>42064</v>
      </c>
      <c r="C24386">
        <v>19.293375014999999</v>
      </c>
    </row>
    <row r="24387" spans="1:3" x14ac:dyDescent="0.25">
      <c r="A24387">
        <v>5569</v>
      </c>
      <c r="B24387" s="1">
        <f>DATE(2015,4,1) + TIME(0,0,0)</f>
        <v>42095</v>
      </c>
      <c r="C24387">
        <v>19.293375014999999</v>
      </c>
    </row>
    <row r="24388" spans="1:3" x14ac:dyDescent="0.25">
      <c r="A24388">
        <v>5599</v>
      </c>
      <c r="B24388" s="1">
        <f>DATE(2015,5,1) + TIME(0,0,0)</f>
        <v>42125</v>
      </c>
      <c r="C24388">
        <v>19.293375014999999</v>
      </c>
    </row>
    <row r="24389" spans="1:3" x14ac:dyDescent="0.25">
      <c r="A24389">
        <v>5630</v>
      </c>
      <c r="B24389" s="1">
        <f>DATE(2015,6,1) + TIME(0,0,0)</f>
        <v>42156</v>
      </c>
      <c r="C24389">
        <v>19.293375014999999</v>
      </c>
    </row>
    <row r="24390" spans="1:3" x14ac:dyDescent="0.25">
      <c r="A24390">
        <v>5660</v>
      </c>
      <c r="B24390" s="1">
        <f>DATE(2015,7,1) + TIME(0,0,0)</f>
        <v>42186</v>
      </c>
      <c r="C24390">
        <v>19.293375014999999</v>
      </c>
    </row>
    <row r="24391" spans="1:3" x14ac:dyDescent="0.25">
      <c r="A24391">
        <v>5691</v>
      </c>
      <c r="B24391" s="1">
        <f>DATE(2015,8,1) + TIME(0,0,0)</f>
        <v>42217</v>
      </c>
      <c r="C24391">
        <v>19.293375014999999</v>
      </c>
    </row>
    <row r="24392" spans="1:3" x14ac:dyDescent="0.25">
      <c r="A24392">
        <v>5722</v>
      </c>
      <c r="B24392" s="1">
        <f>DATE(2015,9,1) + TIME(0,0,0)</f>
        <v>42248</v>
      </c>
      <c r="C24392">
        <v>19.293375014999999</v>
      </c>
    </row>
    <row r="24393" spans="1:3" x14ac:dyDescent="0.25">
      <c r="A24393">
        <v>5752</v>
      </c>
      <c r="B24393" s="1">
        <f>DATE(2015,10,1) + TIME(0,0,0)</f>
        <v>42278</v>
      </c>
      <c r="C24393">
        <v>19.293375014999999</v>
      </c>
    </row>
    <row r="24394" spans="1:3" x14ac:dyDescent="0.25">
      <c r="A24394">
        <v>5783</v>
      </c>
      <c r="B24394" s="1">
        <f>DATE(2015,11,1) + TIME(0,0,0)</f>
        <v>42309</v>
      </c>
      <c r="C24394">
        <v>19.293375014999999</v>
      </c>
    </row>
    <row r="24395" spans="1:3" x14ac:dyDescent="0.25">
      <c r="A24395">
        <v>5813</v>
      </c>
      <c r="B24395" s="1">
        <f>DATE(2015,12,1) + TIME(0,0,0)</f>
        <v>42339</v>
      </c>
      <c r="C24395">
        <v>19.293375014999999</v>
      </c>
    </row>
    <row r="24396" spans="1:3" x14ac:dyDescent="0.25">
      <c r="A24396">
        <v>5844</v>
      </c>
      <c r="B24396" s="1">
        <f>DATE(2016,1,1) + TIME(0,0,0)</f>
        <v>42370</v>
      </c>
      <c r="C24396">
        <v>19.293375014999999</v>
      </c>
    </row>
    <row r="24397" spans="1:3" x14ac:dyDescent="0.25">
      <c r="A24397">
        <v>5875</v>
      </c>
      <c r="B24397" s="1">
        <f>DATE(2016,2,1) + TIME(0,0,0)</f>
        <v>42401</v>
      </c>
      <c r="C24397">
        <v>19.293375014999999</v>
      </c>
    </row>
    <row r="24398" spans="1:3" x14ac:dyDescent="0.25">
      <c r="A24398">
        <v>5904</v>
      </c>
      <c r="B24398" s="1">
        <f>DATE(2016,3,1) + TIME(0,0,0)</f>
        <v>42430</v>
      </c>
      <c r="C24398">
        <v>19.293375014999999</v>
      </c>
    </row>
    <row r="24399" spans="1:3" x14ac:dyDescent="0.25">
      <c r="A24399">
        <v>5935</v>
      </c>
      <c r="B24399" s="1">
        <f>DATE(2016,4,1) + TIME(0,0,0)</f>
        <v>42461</v>
      </c>
      <c r="C24399">
        <v>19.293375014999999</v>
      </c>
    </row>
    <row r="24400" spans="1:3" x14ac:dyDescent="0.25">
      <c r="A24400">
        <v>5965</v>
      </c>
      <c r="B24400" s="1">
        <f>DATE(2016,5,1) + TIME(0,0,0)</f>
        <v>42491</v>
      </c>
      <c r="C24400">
        <v>19.293375014999999</v>
      </c>
    </row>
    <row r="24401" spans="1:3" x14ac:dyDescent="0.25">
      <c r="A24401">
        <v>5996</v>
      </c>
      <c r="B24401" s="1">
        <f>DATE(2016,6,1) + TIME(0,0,0)</f>
        <v>42522</v>
      </c>
      <c r="C24401">
        <v>19.293375014999999</v>
      </c>
    </row>
    <row r="24402" spans="1:3" x14ac:dyDescent="0.25">
      <c r="A24402">
        <v>6026</v>
      </c>
      <c r="B24402" s="1">
        <f>DATE(2016,7,1) + TIME(0,0,0)</f>
        <v>42552</v>
      </c>
      <c r="C24402">
        <v>19.293375014999999</v>
      </c>
    </row>
    <row r="24403" spans="1:3" x14ac:dyDescent="0.25">
      <c r="A24403">
        <v>6057</v>
      </c>
      <c r="B24403" s="1">
        <f>DATE(2016,8,1) + TIME(0,0,0)</f>
        <v>42583</v>
      </c>
      <c r="C24403">
        <v>19.293375014999999</v>
      </c>
    </row>
    <row r="24404" spans="1:3" x14ac:dyDescent="0.25">
      <c r="A24404">
        <v>6088</v>
      </c>
      <c r="B24404" s="1">
        <f>DATE(2016,9,1) + TIME(0,0,0)</f>
        <v>42614</v>
      </c>
      <c r="C24404">
        <v>19.293375014999999</v>
      </c>
    </row>
    <row r="24405" spans="1:3" x14ac:dyDescent="0.25">
      <c r="A24405">
        <v>6118</v>
      </c>
      <c r="B24405" s="1">
        <f>DATE(2016,10,1) + TIME(0,0,0)</f>
        <v>42644</v>
      </c>
      <c r="C24405">
        <v>19.293375014999999</v>
      </c>
    </row>
    <row r="24406" spans="1:3" x14ac:dyDescent="0.25">
      <c r="A24406">
        <v>6149</v>
      </c>
      <c r="B24406" s="1">
        <f>DATE(2016,11,1) + TIME(0,0,0)</f>
        <v>42675</v>
      </c>
      <c r="C24406">
        <v>19.293375014999999</v>
      </c>
    </row>
    <row r="24407" spans="1:3" x14ac:dyDescent="0.25">
      <c r="A24407">
        <v>6179</v>
      </c>
      <c r="B24407" s="1">
        <f>DATE(2016,12,1) + TIME(0,0,0)</f>
        <v>42705</v>
      </c>
      <c r="C24407">
        <v>19.293375014999999</v>
      </c>
    </row>
    <row r="24408" spans="1:3" x14ac:dyDescent="0.25">
      <c r="A24408">
        <v>6210</v>
      </c>
      <c r="B24408" s="1">
        <f>DATE(2017,1,1) + TIME(0,0,0)</f>
        <v>42736</v>
      </c>
      <c r="C24408">
        <v>19.293375014999999</v>
      </c>
    </row>
    <row r="24409" spans="1:3" x14ac:dyDescent="0.25">
      <c r="A24409">
        <v>6241</v>
      </c>
      <c r="B24409" s="1">
        <f>DATE(2017,2,1) + TIME(0,0,0)</f>
        <v>42767</v>
      </c>
      <c r="C24409">
        <v>19.293375014999999</v>
      </c>
    </row>
    <row r="24410" spans="1:3" x14ac:dyDescent="0.25">
      <c r="A24410">
        <v>6269</v>
      </c>
      <c r="B24410" s="1">
        <f>DATE(2017,3,1) + TIME(0,0,0)</f>
        <v>42795</v>
      </c>
      <c r="C24410">
        <v>19.293375014999999</v>
      </c>
    </row>
    <row r="24411" spans="1:3" x14ac:dyDescent="0.25">
      <c r="A24411">
        <v>6300</v>
      </c>
      <c r="B24411" s="1">
        <f>DATE(2017,4,1) + TIME(0,0,0)</f>
        <v>42826</v>
      </c>
      <c r="C24411">
        <v>19.293375014999999</v>
      </c>
    </row>
    <row r="24412" spans="1:3" x14ac:dyDescent="0.25">
      <c r="A24412">
        <v>6330</v>
      </c>
      <c r="B24412" s="1">
        <f>DATE(2017,5,1) + TIME(0,0,0)</f>
        <v>42856</v>
      </c>
      <c r="C24412">
        <v>19.293375014999999</v>
      </c>
    </row>
    <row r="24413" spans="1:3" x14ac:dyDescent="0.25">
      <c r="A24413">
        <v>6361</v>
      </c>
      <c r="B24413" s="1">
        <f>DATE(2017,6,1) + TIME(0,0,0)</f>
        <v>42887</v>
      </c>
      <c r="C24413">
        <v>19.293375014999999</v>
      </c>
    </row>
    <row r="24414" spans="1:3" x14ac:dyDescent="0.25">
      <c r="A24414">
        <v>6391</v>
      </c>
      <c r="B24414" s="1">
        <f>DATE(2017,7,1) + TIME(0,0,0)</f>
        <v>42917</v>
      </c>
      <c r="C24414">
        <v>19.293375014999999</v>
      </c>
    </row>
    <row r="24415" spans="1:3" x14ac:dyDescent="0.25">
      <c r="A24415">
        <v>6422</v>
      </c>
      <c r="B24415" s="1">
        <f>DATE(2017,8,1) + TIME(0,0,0)</f>
        <v>42948</v>
      </c>
      <c r="C24415">
        <v>19.293375014999999</v>
      </c>
    </row>
    <row r="24416" spans="1:3" x14ac:dyDescent="0.25">
      <c r="A24416">
        <v>6453</v>
      </c>
      <c r="B24416" s="1">
        <f>DATE(2017,9,1) + TIME(0,0,0)</f>
        <v>42979</v>
      </c>
      <c r="C24416">
        <v>19.293375014999999</v>
      </c>
    </row>
    <row r="24417" spans="1:3" x14ac:dyDescent="0.25">
      <c r="A24417">
        <v>6483</v>
      </c>
      <c r="B24417" s="1">
        <f>DATE(2017,10,1) + TIME(0,0,0)</f>
        <v>43009</v>
      </c>
      <c r="C24417">
        <v>19.293375014999999</v>
      </c>
    </row>
    <row r="24418" spans="1:3" x14ac:dyDescent="0.25">
      <c r="A24418">
        <v>6514</v>
      </c>
      <c r="B24418" s="1">
        <f>DATE(2017,11,1) + TIME(0,0,0)</f>
        <v>43040</v>
      </c>
      <c r="C24418">
        <v>19.293375014999999</v>
      </c>
    </row>
    <row r="24419" spans="1:3" x14ac:dyDescent="0.25">
      <c r="A24419">
        <v>6544</v>
      </c>
      <c r="B24419" s="1">
        <f>DATE(2017,12,1) + TIME(0,0,0)</f>
        <v>43070</v>
      </c>
      <c r="C24419">
        <v>19.293375014999999</v>
      </c>
    </row>
    <row r="24420" spans="1:3" x14ac:dyDescent="0.25">
      <c r="A24420">
        <v>6575</v>
      </c>
      <c r="B24420" s="1">
        <f>DATE(2018,1,1) + TIME(0,0,0)</f>
        <v>43101</v>
      </c>
      <c r="C24420">
        <v>19.293375014999999</v>
      </c>
    </row>
    <row r="24421" spans="1:3" x14ac:dyDescent="0.25">
      <c r="A24421">
        <v>6606</v>
      </c>
      <c r="B24421" s="1">
        <f>DATE(2018,2,1) + TIME(0,0,0)</f>
        <v>43132</v>
      </c>
      <c r="C24421">
        <v>19.293375014999999</v>
      </c>
    </row>
    <row r="24422" spans="1:3" x14ac:dyDescent="0.25">
      <c r="A24422">
        <v>6634</v>
      </c>
      <c r="B24422" s="1">
        <f>DATE(2018,3,1) + TIME(0,0,0)</f>
        <v>43160</v>
      </c>
      <c r="C24422">
        <v>19.293375014999999</v>
      </c>
    </row>
    <row r="24423" spans="1:3" x14ac:dyDescent="0.25">
      <c r="A24423">
        <v>6665</v>
      </c>
      <c r="B24423" s="1">
        <f>DATE(2018,4,1) + TIME(0,0,0)</f>
        <v>43191</v>
      </c>
      <c r="C24423">
        <v>19.293375014999999</v>
      </c>
    </row>
    <row r="24424" spans="1:3" x14ac:dyDescent="0.25">
      <c r="A24424">
        <v>6695</v>
      </c>
      <c r="B24424" s="1">
        <f>DATE(2018,5,1) + TIME(0,0,0)</f>
        <v>43221</v>
      </c>
      <c r="C24424">
        <v>19.293375014999999</v>
      </c>
    </row>
    <row r="24425" spans="1:3" x14ac:dyDescent="0.25">
      <c r="A24425">
        <v>6726</v>
      </c>
      <c r="B24425" s="1">
        <f>DATE(2018,6,1) + TIME(0,0,0)</f>
        <v>43252</v>
      </c>
      <c r="C24425">
        <v>19.293375014999999</v>
      </c>
    </row>
    <row r="24426" spans="1:3" x14ac:dyDescent="0.25">
      <c r="A24426">
        <v>6756</v>
      </c>
      <c r="B24426" s="1">
        <f>DATE(2018,7,1) + TIME(0,0,0)</f>
        <v>43282</v>
      </c>
      <c r="C24426">
        <v>19.293375014999999</v>
      </c>
    </row>
    <row r="24427" spans="1:3" x14ac:dyDescent="0.25">
      <c r="A24427">
        <v>6787</v>
      </c>
      <c r="B24427" s="1">
        <f>DATE(2018,8,1) + TIME(0,0,0)</f>
        <v>43313</v>
      </c>
      <c r="C24427">
        <v>19.293375014999999</v>
      </c>
    </row>
    <row r="24428" spans="1:3" x14ac:dyDescent="0.25">
      <c r="A24428">
        <v>6818</v>
      </c>
      <c r="B24428" s="1">
        <f>DATE(2018,9,1) + TIME(0,0,0)</f>
        <v>43344</v>
      </c>
      <c r="C24428">
        <v>19.293375014999999</v>
      </c>
    </row>
    <row r="24429" spans="1:3" x14ac:dyDescent="0.25">
      <c r="A24429">
        <v>6848</v>
      </c>
      <c r="B24429" s="1">
        <f>DATE(2018,10,1) + TIME(0,0,0)</f>
        <v>43374</v>
      </c>
      <c r="C24429">
        <v>19.293375014999999</v>
      </c>
    </row>
    <row r="24430" spans="1:3" x14ac:dyDescent="0.25">
      <c r="A24430">
        <v>6879</v>
      </c>
      <c r="B24430" s="1">
        <f>DATE(2018,11,1) + TIME(0,0,0)</f>
        <v>43405</v>
      </c>
      <c r="C24430">
        <v>19.293375014999999</v>
      </c>
    </row>
    <row r="24431" spans="1:3" x14ac:dyDescent="0.25">
      <c r="A24431">
        <v>6909</v>
      </c>
      <c r="B24431" s="1">
        <f>DATE(2018,12,1) + TIME(0,0,0)</f>
        <v>43435</v>
      </c>
      <c r="C24431">
        <v>19.293375014999999</v>
      </c>
    </row>
    <row r="24432" spans="1:3" x14ac:dyDescent="0.25">
      <c r="A24432">
        <v>6940</v>
      </c>
      <c r="B24432" s="1">
        <f>DATE(2019,1,1) + TIME(0,0,0)</f>
        <v>43466</v>
      </c>
      <c r="C24432">
        <v>19.293375014999999</v>
      </c>
    </row>
    <row r="24433" spans="1:3" x14ac:dyDescent="0.25">
      <c r="A24433">
        <v>6971</v>
      </c>
      <c r="B24433" s="1">
        <f>DATE(2019,2,1) + TIME(0,0,0)</f>
        <v>43497</v>
      </c>
      <c r="C24433">
        <v>19.293375014999999</v>
      </c>
    </row>
    <row r="24434" spans="1:3" x14ac:dyDescent="0.25">
      <c r="A24434">
        <v>6999</v>
      </c>
      <c r="B24434" s="1">
        <f>DATE(2019,3,1) + TIME(0,0,0)</f>
        <v>43525</v>
      </c>
      <c r="C24434">
        <v>19.293375014999999</v>
      </c>
    </row>
    <row r="24435" spans="1:3" x14ac:dyDescent="0.25">
      <c r="A24435">
        <v>7030</v>
      </c>
      <c r="B24435" s="1">
        <f>DATE(2019,4,1) + TIME(0,0,0)</f>
        <v>43556</v>
      </c>
      <c r="C24435">
        <v>19.293375014999999</v>
      </c>
    </row>
    <row r="24436" spans="1:3" x14ac:dyDescent="0.25">
      <c r="A24436">
        <v>7060</v>
      </c>
      <c r="B24436" s="1">
        <f>DATE(2019,5,1) + TIME(0,0,0)</f>
        <v>43586</v>
      </c>
      <c r="C24436">
        <v>19.293375014999999</v>
      </c>
    </row>
    <row r="24437" spans="1:3" x14ac:dyDescent="0.25">
      <c r="A24437">
        <v>7091</v>
      </c>
      <c r="B24437" s="1">
        <f>DATE(2019,6,1) + TIME(0,0,0)</f>
        <v>43617</v>
      </c>
      <c r="C24437">
        <v>19.293375014999999</v>
      </c>
    </row>
    <row r="24438" spans="1:3" x14ac:dyDescent="0.25">
      <c r="A24438">
        <v>7121</v>
      </c>
      <c r="B24438" s="1">
        <f>DATE(2019,7,1) + TIME(0,0,0)</f>
        <v>43647</v>
      </c>
      <c r="C24438">
        <v>19.293375014999999</v>
      </c>
    </row>
    <row r="24439" spans="1:3" x14ac:dyDescent="0.25">
      <c r="A24439">
        <v>7152</v>
      </c>
      <c r="B24439" s="1">
        <f>DATE(2019,8,1) + TIME(0,0,0)</f>
        <v>43678</v>
      </c>
      <c r="C24439">
        <v>19.293375014999999</v>
      </c>
    </row>
    <row r="24440" spans="1:3" x14ac:dyDescent="0.25">
      <c r="A24440">
        <v>7183</v>
      </c>
      <c r="B24440" s="1">
        <f>DATE(2019,9,1) + TIME(0,0,0)</f>
        <v>43709</v>
      </c>
      <c r="C24440">
        <v>19.293375014999999</v>
      </c>
    </row>
    <row r="24441" spans="1:3" x14ac:dyDescent="0.25">
      <c r="A24441">
        <v>7213</v>
      </c>
      <c r="B24441" s="1">
        <f>DATE(2019,10,1) + TIME(0,0,0)</f>
        <v>43739</v>
      </c>
      <c r="C24441">
        <v>19.293375014999999</v>
      </c>
    </row>
    <row r="24442" spans="1:3" x14ac:dyDescent="0.25">
      <c r="A24442">
        <v>7244</v>
      </c>
      <c r="B24442" s="1">
        <f>DATE(2019,11,1) + TIME(0,0,0)</f>
        <v>43770</v>
      </c>
      <c r="C24442">
        <v>19.293375014999999</v>
      </c>
    </row>
    <row r="24443" spans="1:3" x14ac:dyDescent="0.25">
      <c r="A24443">
        <v>7274</v>
      </c>
      <c r="B24443" s="1">
        <f>DATE(2019,12,1) + TIME(0,0,0)</f>
        <v>43800</v>
      </c>
      <c r="C24443">
        <v>19.293375014999999</v>
      </c>
    </row>
    <row r="24444" spans="1:3" x14ac:dyDescent="0.25">
      <c r="A24444">
        <v>7305</v>
      </c>
      <c r="B24444" s="1">
        <f>DATE(2020,1,1) + TIME(0,0,0)</f>
        <v>43831</v>
      </c>
      <c r="C24444">
        <v>19.293375014999999</v>
      </c>
    </row>
    <row r="24445" spans="1:3" x14ac:dyDescent="0.25">
      <c r="A24445">
        <v>7336</v>
      </c>
      <c r="B24445" s="1">
        <f>DATE(2020,2,1) + TIME(0,0,0)</f>
        <v>43862</v>
      </c>
      <c r="C24445">
        <v>19.293375014999999</v>
      </c>
    </row>
    <row r="24446" spans="1:3" x14ac:dyDescent="0.25">
      <c r="A24446">
        <v>7365</v>
      </c>
      <c r="B24446" s="1">
        <f>DATE(2020,3,1) + TIME(0,0,0)</f>
        <v>43891</v>
      </c>
      <c r="C24446">
        <v>19.293375014999999</v>
      </c>
    </row>
    <row r="24447" spans="1:3" x14ac:dyDescent="0.25">
      <c r="A24447">
        <v>7396</v>
      </c>
      <c r="B24447" s="1">
        <f>DATE(2020,4,1) + TIME(0,0,0)</f>
        <v>43922</v>
      </c>
      <c r="C24447">
        <v>19.293375014999999</v>
      </c>
    </row>
    <row r="24448" spans="1:3" x14ac:dyDescent="0.25">
      <c r="A24448">
        <v>7426</v>
      </c>
      <c r="B24448" s="1">
        <f>DATE(2020,5,1) + TIME(0,0,0)</f>
        <v>43952</v>
      </c>
      <c r="C24448">
        <v>19.293375014999999</v>
      </c>
    </row>
    <row r="24449" spans="1:3" x14ac:dyDescent="0.25">
      <c r="A24449">
        <v>7457</v>
      </c>
      <c r="B24449" s="1">
        <f>DATE(2020,6,1) + TIME(0,0,0)</f>
        <v>43983</v>
      </c>
      <c r="C24449">
        <v>19.293375014999999</v>
      </c>
    </row>
    <row r="24450" spans="1:3" x14ac:dyDescent="0.25">
      <c r="A24450">
        <v>7487</v>
      </c>
      <c r="B24450" s="1">
        <f>DATE(2020,7,1) + TIME(0,0,0)</f>
        <v>44013</v>
      </c>
      <c r="C24450">
        <v>19.293375014999999</v>
      </c>
    </row>
    <row r="24451" spans="1:3" x14ac:dyDescent="0.25">
      <c r="A24451">
        <v>7518</v>
      </c>
      <c r="B24451" s="1">
        <f>DATE(2020,8,1) + TIME(0,0,0)</f>
        <v>44044</v>
      </c>
      <c r="C24451">
        <v>19.293375014999999</v>
      </c>
    </row>
    <row r="24452" spans="1:3" x14ac:dyDescent="0.25">
      <c r="A24452">
        <v>7549</v>
      </c>
      <c r="B24452" s="1">
        <f>DATE(2020,9,1) + TIME(0,0,0)</f>
        <v>44075</v>
      </c>
      <c r="C24452">
        <v>19.293375014999999</v>
      </c>
    </row>
    <row r="24453" spans="1:3" x14ac:dyDescent="0.25">
      <c r="A24453">
        <v>7579</v>
      </c>
      <c r="B24453" s="1">
        <f>DATE(2020,10,1) + TIME(0,0,0)</f>
        <v>44105</v>
      </c>
      <c r="C24453">
        <v>19.293375014999999</v>
      </c>
    </row>
    <row r="24454" spans="1:3" x14ac:dyDescent="0.25">
      <c r="A24454">
        <v>7610</v>
      </c>
      <c r="B24454" s="1">
        <f>DATE(2020,11,1) + TIME(0,0,0)</f>
        <v>44136</v>
      </c>
      <c r="C24454">
        <v>19.293375014999999</v>
      </c>
    </row>
    <row r="24455" spans="1:3" x14ac:dyDescent="0.25">
      <c r="A24455">
        <v>7640</v>
      </c>
      <c r="B24455" s="1">
        <f>DATE(2020,12,1) + TIME(0,0,0)</f>
        <v>44166</v>
      </c>
      <c r="C24455">
        <v>19.293375014999999</v>
      </c>
    </row>
    <row r="24456" spans="1:3" x14ac:dyDescent="0.25">
      <c r="A24456">
        <v>7671</v>
      </c>
      <c r="B24456" s="1">
        <f>DATE(2021,1,1) + TIME(0,0,0)</f>
        <v>44197</v>
      </c>
      <c r="C24456">
        <v>19.293375014999999</v>
      </c>
    </row>
    <row r="24457" spans="1:3" x14ac:dyDescent="0.25">
      <c r="A24457">
        <v>7702</v>
      </c>
      <c r="B24457" s="1">
        <f>DATE(2021,2,1) + TIME(0,0,0)</f>
        <v>44228</v>
      </c>
      <c r="C24457">
        <v>19.293375014999999</v>
      </c>
    </row>
    <row r="24458" spans="1:3" x14ac:dyDescent="0.25">
      <c r="A24458">
        <v>7730</v>
      </c>
      <c r="B24458" s="1">
        <f>DATE(2021,3,1) + TIME(0,0,0)</f>
        <v>44256</v>
      </c>
      <c r="C24458">
        <v>19.293375014999999</v>
      </c>
    </row>
    <row r="24459" spans="1:3" x14ac:dyDescent="0.25">
      <c r="A24459">
        <v>7761</v>
      </c>
      <c r="B24459" s="1">
        <f>DATE(2021,4,1) + TIME(0,0,0)</f>
        <v>44287</v>
      </c>
      <c r="C24459">
        <v>19.293375014999999</v>
      </c>
    </row>
    <row r="24460" spans="1:3" x14ac:dyDescent="0.25">
      <c r="A24460">
        <v>7791</v>
      </c>
      <c r="B24460" s="1">
        <f>DATE(2021,5,1) + TIME(0,0,0)</f>
        <v>44317</v>
      </c>
      <c r="C24460">
        <v>19.293375014999999</v>
      </c>
    </row>
    <row r="24461" spans="1:3" x14ac:dyDescent="0.25">
      <c r="A24461">
        <v>7822</v>
      </c>
      <c r="B24461" s="1">
        <f>DATE(2021,6,1) + TIME(0,0,0)</f>
        <v>44348</v>
      </c>
      <c r="C24461">
        <v>19.293375014999999</v>
      </c>
    </row>
    <row r="24462" spans="1:3" x14ac:dyDescent="0.25">
      <c r="A24462">
        <v>7852</v>
      </c>
      <c r="B24462" s="1">
        <f>DATE(2021,7,1) + TIME(0,0,0)</f>
        <v>44378</v>
      </c>
      <c r="C24462">
        <v>19.293375014999999</v>
      </c>
    </row>
    <row r="24463" spans="1:3" x14ac:dyDescent="0.25">
      <c r="A24463">
        <v>7883</v>
      </c>
      <c r="B24463" s="1">
        <f>DATE(2021,8,1) + TIME(0,0,0)</f>
        <v>44409</v>
      </c>
      <c r="C24463">
        <v>19.293375014999999</v>
      </c>
    </row>
    <row r="24464" spans="1:3" x14ac:dyDescent="0.25">
      <c r="A24464">
        <v>7914</v>
      </c>
      <c r="B24464" s="1">
        <f>DATE(2021,9,1) + TIME(0,0,0)</f>
        <v>44440</v>
      </c>
      <c r="C24464">
        <v>19.293375014999999</v>
      </c>
    </row>
    <row r="24465" spans="1:3" x14ac:dyDescent="0.25">
      <c r="A24465">
        <v>7944</v>
      </c>
      <c r="B24465" s="1">
        <f>DATE(2021,10,1) + TIME(0,0,0)</f>
        <v>44470</v>
      </c>
      <c r="C24465">
        <v>19.293375014999999</v>
      </c>
    </row>
    <row r="24466" spans="1:3" x14ac:dyDescent="0.25">
      <c r="A24466">
        <v>7975</v>
      </c>
      <c r="B24466" s="1">
        <f>DATE(2021,11,1) + TIME(0,0,0)</f>
        <v>44501</v>
      </c>
      <c r="C24466">
        <v>19.293375014999999</v>
      </c>
    </row>
    <row r="24467" spans="1:3" x14ac:dyDescent="0.25">
      <c r="A24467">
        <v>8005</v>
      </c>
      <c r="B24467" s="1">
        <f>DATE(2021,12,1) + TIME(0,0,0)</f>
        <v>44531</v>
      </c>
      <c r="C24467">
        <v>19.293375014999999</v>
      </c>
    </row>
    <row r="24468" spans="1:3" x14ac:dyDescent="0.25">
      <c r="A24468">
        <v>8036</v>
      </c>
      <c r="B24468" s="1">
        <f>DATE(2022,1,1) + TIME(0,0,0)</f>
        <v>44562</v>
      </c>
      <c r="C24468">
        <v>19.293375014999999</v>
      </c>
    </row>
    <row r="24469" spans="1:3" x14ac:dyDescent="0.25">
      <c r="A24469">
        <v>8067</v>
      </c>
      <c r="B24469" s="1">
        <f>DATE(2022,2,1) + TIME(0,0,0)</f>
        <v>44593</v>
      </c>
      <c r="C24469">
        <v>19.293375014999999</v>
      </c>
    </row>
    <row r="24470" spans="1:3" x14ac:dyDescent="0.25">
      <c r="A24470">
        <v>8095</v>
      </c>
      <c r="B24470" s="1">
        <f>DATE(2022,3,1) + TIME(0,0,0)</f>
        <v>44621</v>
      </c>
      <c r="C24470">
        <v>19.293375014999999</v>
      </c>
    </row>
    <row r="24471" spans="1:3" x14ac:dyDescent="0.25">
      <c r="A24471">
        <v>8126</v>
      </c>
      <c r="B24471" s="1">
        <f>DATE(2022,4,1) + TIME(0,0,0)</f>
        <v>44652</v>
      </c>
      <c r="C24471">
        <v>19.293375014999999</v>
      </c>
    </row>
    <row r="24472" spans="1:3" x14ac:dyDescent="0.25">
      <c r="A24472">
        <v>8156</v>
      </c>
      <c r="B24472" s="1">
        <f>DATE(2022,5,1) + TIME(0,0,0)</f>
        <v>44682</v>
      </c>
      <c r="C24472">
        <v>19.293375014999999</v>
      </c>
    </row>
    <row r="24473" spans="1:3" x14ac:dyDescent="0.25">
      <c r="A24473">
        <v>8187</v>
      </c>
      <c r="B24473" s="1">
        <f>DATE(2022,6,1) + TIME(0,0,0)</f>
        <v>44713</v>
      </c>
      <c r="C24473">
        <v>19.293375014999999</v>
      </c>
    </row>
    <row r="24474" spans="1:3" x14ac:dyDescent="0.25">
      <c r="A24474">
        <v>8217</v>
      </c>
      <c r="B24474" s="1">
        <f>DATE(2022,7,1) + TIME(0,0,0)</f>
        <v>44743</v>
      </c>
      <c r="C24474">
        <v>19.293375014999999</v>
      </c>
    </row>
    <row r="24475" spans="1:3" x14ac:dyDescent="0.25">
      <c r="A24475">
        <v>8248</v>
      </c>
      <c r="B24475" s="1">
        <f>DATE(2022,8,1) + TIME(0,0,0)</f>
        <v>44774</v>
      </c>
      <c r="C24475">
        <v>19.293375014999999</v>
      </c>
    </row>
    <row r="24476" spans="1:3" x14ac:dyDescent="0.25">
      <c r="A24476">
        <v>8279</v>
      </c>
      <c r="B24476" s="1">
        <f>DATE(2022,9,1) + TIME(0,0,0)</f>
        <v>44805</v>
      </c>
      <c r="C24476">
        <v>19.293375014999999</v>
      </c>
    </row>
    <row r="24477" spans="1:3" x14ac:dyDescent="0.25">
      <c r="A24477">
        <v>8309</v>
      </c>
      <c r="B24477" s="1">
        <f>DATE(2022,10,1) + TIME(0,0,0)</f>
        <v>44835</v>
      </c>
      <c r="C24477">
        <v>19.293375014999999</v>
      </c>
    </row>
    <row r="24478" spans="1:3" x14ac:dyDescent="0.25">
      <c r="A24478">
        <v>8340</v>
      </c>
      <c r="B24478" s="1">
        <f>DATE(2022,11,1) + TIME(0,0,0)</f>
        <v>44866</v>
      </c>
      <c r="C24478">
        <v>19.293375014999999</v>
      </c>
    </row>
    <row r="24479" spans="1:3" x14ac:dyDescent="0.25">
      <c r="A24479">
        <v>8370</v>
      </c>
      <c r="B24479" s="1">
        <f>DATE(2022,12,1) + TIME(0,0,0)</f>
        <v>44896</v>
      </c>
      <c r="C24479">
        <v>19.293375014999999</v>
      </c>
    </row>
    <row r="24480" spans="1:3" x14ac:dyDescent="0.25">
      <c r="A24480">
        <v>8401</v>
      </c>
      <c r="B24480" s="1">
        <f>DATE(2023,1,1) + TIME(0,0,0)</f>
        <v>44927</v>
      </c>
      <c r="C24480">
        <v>19.293375014999999</v>
      </c>
    </row>
    <row r="24481" spans="1:3" x14ac:dyDescent="0.25">
      <c r="A24481">
        <v>8432</v>
      </c>
      <c r="B24481" s="1">
        <f>DATE(2023,2,1) + TIME(0,0,0)</f>
        <v>44958</v>
      </c>
      <c r="C24481">
        <v>19.293375014999999</v>
      </c>
    </row>
    <row r="24482" spans="1:3" x14ac:dyDescent="0.25">
      <c r="A24482">
        <v>8460</v>
      </c>
      <c r="B24482" s="1">
        <f>DATE(2023,3,1) + TIME(0,0,0)</f>
        <v>44986</v>
      </c>
      <c r="C24482">
        <v>19.293375014999999</v>
      </c>
    </row>
    <row r="24483" spans="1:3" x14ac:dyDescent="0.25">
      <c r="A24483">
        <v>8491</v>
      </c>
      <c r="B24483" s="1">
        <f>DATE(2023,4,1) + TIME(0,0,0)</f>
        <v>45017</v>
      </c>
      <c r="C24483">
        <v>19.293375014999999</v>
      </c>
    </row>
    <row r="24484" spans="1:3" x14ac:dyDescent="0.25">
      <c r="A24484">
        <v>8521</v>
      </c>
      <c r="B24484" s="1">
        <f>DATE(2023,5,1) + TIME(0,0,0)</f>
        <v>45047</v>
      </c>
      <c r="C24484">
        <v>19.293375014999999</v>
      </c>
    </row>
    <row r="24485" spans="1:3" x14ac:dyDescent="0.25">
      <c r="A24485">
        <v>8552</v>
      </c>
      <c r="B24485" s="1">
        <f>DATE(2023,6,1) + TIME(0,0,0)</f>
        <v>45078</v>
      </c>
      <c r="C24485">
        <v>19.293375014999999</v>
      </c>
    </row>
    <row r="24486" spans="1:3" x14ac:dyDescent="0.25">
      <c r="A24486">
        <v>8582</v>
      </c>
      <c r="B24486" s="1">
        <f>DATE(2023,7,1) + TIME(0,0,0)</f>
        <v>45108</v>
      </c>
      <c r="C24486">
        <v>19.293375014999999</v>
      </c>
    </row>
    <row r="24487" spans="1:3" x14ac:dyDescent="0.25">
      <c r="A24487">
        <v>8613</v>
      </c>
      <c r="B24487" s="1">
        <f>DATE(2023,8,1) + TIME(0,0,0)</f>
        <v>45139</v>
      </c>
      <c r="C24487">
        <v>19.293375014999999</v>
      </c>
    </row>
    <row r="24488" spans="1:3" x14ac:dyDescent="0.25">
      <c r="A24488">
        <v>8644</v>
      </c>
      <c r="B24488" s="1">
        <f>DATE(2023,9,1) + TIME(0,0,0)</f>
        <v>45170</v>
      </c>
      <c r="C24488">
        <v>19.293375014999999</v>
      </c>
    </row>
    <row r="24489" spans="1:3" x14ac:dyDescent="0.25">
      <c r="A24489">
        <v>8674</v>
      </c>
      <c r="B24489" s="1">
        <f>DATE(2023,10,1) + TIME(0,0,0)</f>
        <v>45200</v>
      </c>
      <c r="C24489">
        <v>19.293375014999999</v>
      </c>
    </row>
    <row r="24490" spans="1:3" x14ac:dyDescent="0.25">
      <c r="A24490">
        <v>8705</v>
      </c>
      <c r="B24490" s="1">
        <f>DATE(2023,11,1) + TIME(0,0,0)</f>
        <v>45231</v>
      </c>
      <c r="C24490">
        <v>19.293375014999999</v>
      </c>
    </row>
    <row r="24491" spans="1:3" x14ac:dyDescent="0.25">
      <c r="A24491">
        <v>8735</v>
      </c>
      <c r="B24491" s="1">
        <f>DATE(2023,12,1) + TIME(0,0,0)</f>
        <v>45261</v>
      </c>
      <c r="C24491">
        <v>19.293375014999999</v>
      </c>
    </row>
    <row r="24492" spans="1:3" x14ac:dyDescent="0.25">
      <c r="A24492">
        <v>8766</v>
      </c>
      <c r="B24492" s="1">
        <f>DATE(2024,1,1) + TIME(0,0,0)</f>
        <v>45292</v>
      </c>
      <c r="C24492">
        <v>19.293375014999999</v>
      </c>
    </row>
    <row r="24493" spans="1:3" x14ac:dyDescent="0.25">
      <c r="A24493">
        <v>8797</v>
      </c>
      <c r="B24493" s="1">
        <f>DATE(2024,2,1) + TIME(0,0,0)</f>
        <v>45323</v>
      </c>
      <c r="C24493">
        <v>19.293375014999999</v>
      </c>
    </row>
    <row r="24494" spans="1:3" x14ac:dyDescent="0.25">
      <c r="A24494">
        <v>8826</v>
      </c>
      <c r="B24494" s="1">
        <f>DATE(2024,3,1) + TIME(0,0,0)</f>
        <v>45352</v>
      </c>
      <c r="C24494">
        <v>19.293375014999999</v>
      </c>
    </row>
    <row r="24495" spans="1:3" x14ac:dyDescent="0.25">
      <c r="A24495">
        <v>8857</v>
      </c>
      <c r="B24495" s="1">
        <f>DATE(2024,4,1) + TIME(0,0,0)</f>
        <v>45383</v>
      </c>
      <c r="C24495">
        <v>19.293375014999999</v>
      </c>
    </row>
    <row r="24496" spans="1:3" x14ac:dyDescent="0.25">
      <c r="A24496">
        <v>8887</v>
      </c>
      <c r="B24496" s="1">
        <f>DATE(2024,5,1) + TIME(0,0,0)</f>
        <v>45413</v>
      </c>
      <c r="C24496">
        <v>19.293375014999999</v>
      </c>
    </row>
    <row r="24497" spans="1:3" x14ac:dyDescent="0.25">
      <c r="A24497">
        <v>8918</v>
      </c>
      <c r="B24497" s="1">
        <f>DATE(2024,6,1) + TIME(0,0,0)</f>
        <v>45444</v>
      </c>
      <c r="C24497">
        <v>19.293375014999999</v>
      </c>
    </row>
    <row r="24498" spans="1:3" x14ac:dyDescent="0.25">
      <c r="A24498">
        <v>8948</v>
      </c>
      <c r="B24498" s="1">
        <f>DATE(2024,7,1) + TIME(0,0,0)</f>
        <v>45474</v>
      </c>
      <c r="C24498">
        <v>19.293375014999999</v>
      </c>
    </row>
    <row r="24499" spans="1:3" x14ac:dyDescent="0.25">
      <c r="A24499">
        <v>8979</v>
      </c>
      <c r="B24499" s="1">
        <f>DATE(2024,8,1) + TIME(0,0,0)</f>
        <v>45505</v>
      </c>
      <c r="C24499">
        <v>19.293375014999999</v>
      </c>
    </row>
    <row r="24500" spans="1:3" x14ac:dyDescent="0.25">
      <c r="A24500">
        <v>9010</v>
      </c>
      <c r="B24500" s="1">
        <f>DATE(2024,9,1) + TIME(0,0,0)</f>
        <v>45536</v>
      </c>
      <c r="C24500">
        <v>19.293375014999999</v>
      </c>
    </row>
    <row r="24501" spans="1:3" x14ac:dyDescent="0.25">
      <c r="A24501">
        <v>9040</v>
      </c>
      <c r="B24501" s="1">
        <f>DATE(2024,10,1) + TIME(0,0,0)</f>
        <v>45566</v>
      </c>
      <c r="C24501">
        <v>19.293375014999999</v>
      </c>
    </row>
    <row r="24502" spans="1:3" x14ac:dyDescent="0.25">
      <c r="A24502">
        <v>9071</v>
      </c>
      <c r="B24502" s="1">
        <f>DATE(2024,11,1) + TIME(0,0,0)</f>
        <v>45597</v>
      </c>
      <c r="C24502">
        <v>19.293375014999999</v>
      </c>
    </row>
    <row r="24503" spans="1:3" x14ac:dyDescent="0.25">
      <c r="A24503">
        <v>9101</v>
      </c>
      <c r="B24503" s="1">
        <f>DATE(2024,12,1) + TIME(0,0,0)</f>
        <v>45627</v>
      </c>
      <c r="C24503">
        <v>19.293375014999999</v>
      </c>
    </row>
    <row r="24504" spans="1:3" x14ac:dyDescent="0.25">
      <c r="A24504">
        <v>9132</v>
      </c>
      <c r="B24504" s="1">
        <f>DATE(2025,1,1) + TIME(0,0,0)</f>
        <v>45658</v>
      </c>
      <c r="C24504">
        <v>19.293375014999999</v>
      </c>
    </row>
    <row r="24505" spans="1:3" x14ac:dyDescent="0.25">
      <c r="A24505">
        <v>9163</v>
      </c>
      <c r="B24505" s="1">
        <f>DATE(2025,2,1) + TIME(0,0,0)</f>
        <v>45689</v>
      </c>
      <c r="C24505">
        <v>19.293375014999999</v>
      </c>
    </row>
    <row r="24506" spans="1:3" x14ac:dyDescent="0.25">
      <c r="A24506">
        <v>9191</v>
      </c>
      <c r="B24506" s="1">
        <f>DATE(2025,3,1) + TIME(0,0,0)</f>
        <v>45717</v>
      </c>
      <c r="C24506">
        <v>19.293375014999999</v>
      </c>
    </row>
    <row r="24507" spans="1:3" x14ac:dyDescent="0.25">
      <c r="A24507">
        <v>9222</v>
      </c>
      <c r="B24507" s="1">
        <f>DATE(2025,4,1) + TIME(0,0,0)</f>
        <v>45748</v>
      </c>
      <c r="C24507">
        <v>19.293375014999999</v>
      </c>
    </row>
    <row r="24508" spans="1:3" x14ac:dyDescent="0.25">
      <c r="A24508">
        <v>9252</v>
      </c>
      <c r="B24508" s="1">
        <f>DATE(2025,5,1) + TIME(0,0,0)</f>
        <v>45778</v>
      </c>
      <c r="C24508">
        <v>19.293375014999999</v>
      </c>
    </row>
    <row r="24509" spans="1:3" x14ac:dyDescent="0.25">
      <c r="A24509">
        <v>9283</v>
      </c>
      <c r="B24509" s="1">
        <f>DATE(2025,6,1) + TIME(0,0,0)</f>
        <v>45809</v>
      </c>
      <c r="C24509">
        <v>19.293375014999999</v>
      </c>
    </row>
    <row r="24510" spans="1:3" x14ac:dyDescent="0.25">
      <c r="A24510">
        <v>9313</v>
      </c>
      <c r="B24510" s="1">
        <f>DATE(2025,7,1) + TIME(0,0,0)</f>
        <v>45839</v>
      </c>
      <c r="C24510">
        <v>19.293375014999999</v>
      </c>
    </row>
    <row r="24511" spans="1:3" x14ac:dyDescent="0.25">
      <c r="A24511">
        <v>9344</v>
      </c>
      <c r="B24511" s="1">
        <f>DATE(2025,8,1) + TIME(0,0,0)</f>
        <v>45870</v>
      </c>
      <c r="C24511">
        <v>19.293375014999999</v>
      </c>
    </row>
    <row r="24512" spans="1:3" x14ac:dyDescent="0.25">
      <c r="A24512">
        <v>9375</v>
      </c>
      <c r="B24512" s="1">
        <f>DATE(2025,9,1) + TIME(0,0,0)</f>
        <v>45901</v>
      </c>
      <c r="C24512">
        <v>19.293375014999999</v>
      </c>
    </row>
    <row r="24513" spans="1:3" x14ac:dyDescent="0.25">
      <c r="A24513">
        <v>9405</v>
      </c>
      <c r="B24513" s="1">
        <f>DATE(2025,10,1) + TIME(0,0,0)</f>
        <v>45931</v>
      </c>
      <c r="C24513">
        <v>19.293375014999999</v>
      </c>
    </row>
    <row r="24514" spans="1:3" x14ac:dyDescent="0.25">
      <c r="A24514">
        <v>9436</v>
      </c>
      <c r="B24514" s="1">
        <f>DATE(2025,11,1) + TIME(0,0,0)</f>
        <v>45962</v>
      </c>
      <c r="C24514">
        <v>19.293375014999999</v>
      </c>
    </row>
    <row r="24515" spans="1:3" x14ac:dyDescent="0.25">
      <c r="A24515">
        <v>9466</v>
      </c>
      <c r="B24515" s="1">
        <f>DATE(2025,12,1) + TIME(0,0,0)</f>
        <v>45992</v>
      </c>
      <c r="C24515">
        <v>19.293375014999999</v>
      </c>
    </row>
    <row r="24516" spans="1:3" x14ac:dyDescent="0.25">
      <c r="A24516">
        <v>9497</v>
      </c>
      <c r="B24516" s="1">
        <f>DATE(2026,1,1) + TIME(0,0,0)</f>
        <v>46023</v>
      </c>
      <c r="C24516">
        <v>19.293375014999999</v>
      </c>
    </row>
    <row r="24517" spans="1:3" x14ac:dyDescent="0.25">
      <c r="A24517">
        <v>9528</v>
      </c>
      <c r="B24517" s="1">
        <f>DATE(2026,2,1) + TIME(0,0,0)</f>
        <v>46054</v>
      </c>
      <c r="C24517">
        <v>19.293375014999999</v>
      </c>
    </row>
    <row r="24518" spans="1:3" x14ac:dyDescent="0.25">
      <c r="A24518">
        <v>9556</v>
      </c>
      <c r="B24518" s="1">
        <f>DATE(2026,3,1) + TIME(0,0,0)</f>
        <v>46082</v>
      </c>
      <c r="C24518">
        <v>19.293375014999999</v>
      </c>
    </row>
    <row r="24519" spans="1:3" x14ac:dyDescent="0.25">
      <c r="A24519">
        <v>9587</v>
      </c>
      <c r="B24519" s="1">
        <f>DATE(2026,4,1) + TIME(0,0,0)</f>
        <v>46113</v>
      </c>
      <c r="C24519">
        <v>19.293375014999999</v>
      </c>
    </row>
    <row r="24520" spans="1:3" x14ac:dyDescent="0.25">
      <c r="A24520">
        <v>9617</v>
      </c>
      <c r="B24520" s="1">
        <f>DATE(2026,5,1) + TIME(0,0,0)</f>
        <v>46143</v>
      </c>
      <c r="C24520">
        <v>19.293375014999999</v>
      </c>
    </row>
    <row r="24521" spans="1:3" x14ac:dyDescent="0.25">
      <c r="A24521">
        <v>9648</v>
      </c>
      <c r="B24521" s="1">
        <f>DATE(2026,6,1) + TIME(0,0,0)</f>
        <v>46174</v>
      </c>
      <c r="C24521">
        <v>19.293375014999999</v>
      </c>
    </row>
    <row r="24522" spans="1:3" x14ac:dyDescent="0.25">
      <c r="A24522">
        <v>9678</v>
      </c>
      <c r="B24522" s="1">
        <f>DATE(2026,7,1) + TIME(0,0,0)</f>
        <v>46204</v>
      </c>
      <c r="C24522">
        <v>19.293375014999999</v>
      </c>
    </row>
    <row r="24523" spans="1:3" x14ac:dyDescent="0.25">
      <c r="A24523">
        <v>9709</v>
      </c>
      <c r="B24523" s="1">
        <f>DATE(2026,8,1) + TIME(0,0,0)</f>
        <v>46235</v>
      </c>
      <c r="C24523">
        <v>19.293375014999999</v>
      </c>
    </row>
    <row r="24524" spans="1:3" x14ac:dyDescent="0.25">
      <c r="A24524">
        <v>9740</v>
      </c>
      <c r="B24524" s="1">
        <f>DATE(2026,9,1) + TIME(0,0,0)</f>
        <v>46266</v>
      </c>
      <c r="C24524">
        <v>19.293375014999999</v>
      </c>
    </row>
    <row r="24525" spans="1:3" x14ac:dyDescent="0.25">
      <c r="A24525">
        <v>9770</v>
      </c>
      <c r="B24525" s="1">
        <f>DATE(2026,10,1) + TIME(0,0,0)</f>
        <v>46296</v>
      </c>
      <c r="C24525">
        <v>19.293375014999999</v>
      </c>
    </row>
    <row r="24526" spans="1:3" x14ac:dyDescent="0.25">
      <c r="A24526">
        <v>9801</v>
      </c>
      <c r="B24526" s="1">
        <f>DATE(2026,11,1) + TIME(0,0,0)</f>
        <v>46327</v>
      </c>
      <c r="C24526">
        <v>19.293375014999999</v>
      </c>
    </row>
    <row r="24527" spans="1:3" x14ac:dyDescent="0.25">
      <c r="A24527">
        <v>9831</v>
      </c>
      <c r="B24527" s="1">
        <f>DATE(2026,12,1) + TIME(0,0,0)</f>
        <v>46357</v>
      </c>
      <c r="C24527">
        <v>19.293375014999999</v>
      </c>
    </row>
    <row r="24528" spans="1:3" x14ac:dyDescent="0.25">
      <c r="A24528">
        <v>9862</v>
      </c>
      <c r="B24528" s="1">
        <f>DATE(2027,1,1) + TIME(0,0,0)</f>
        <v>46388</v>
      </c>
      <c r="C24528">
        <v>19.293375014999999</v>
      </c>
    </row>
    <row r="24529" spans="1:3" x14ac:dyDescent="0.25">
      <c r="A24529">
        <v>9893</v>
      </c>
      <c r="B24529" s="1">
        <f>DATE(2027,2,1) + TIME(0,0,0)</f>
        <v>46419</v>
      </c>
      <c r="C24529">
        <v>19.293375014999999</v>
      </c>
    </row>
    <row r="24530" spans="1:3" x14ac:dyDescent="0.25">
      <c r="A24530">
        <v>9921</v>
      </c>
      <c r="B24530" s="1">
        <f>DATE(2027,3,1) + TIME(0,0,0)</f>
        <v>46447</v>
      </c>
      <c r="C24530">
        <v>19.293375014999999</v>
      </c>
    </row>
    <row r="24531" spans="1:3" x14ac:dyDescent="0.25">
      <c r="A24531">
        <v>9952</v>
      </c>
      <c r="B24531" s="1">
        <f>DATE(2027,4,1) + TIME(0,0,0)</f>
        <v>46478</v>
      </c>
      <c r="C24531">
        <v>19.293375014999999</v>
      </c>
    </row>
    <row r="24532" spans="1:3" x14ac:dyDescent="0.25">
      <c r="A24532">
        <v>9982</v>
      </c>
      <c r="B24532" s="1">
        <f>DATE(2027,5,1) + TIME(0,0,0)</f>
        <v>46508</v>
      </c>
      <c r="C24532">
        <v>19.293375014999999</v>
      </c>
    </row>
    <row r="24533" spans="1:3" x14ac:dyDescent="0.25">
      <c r="A24533">
        <v>10013</v>
      </c>
      <c r="B24533" s="1">
        <f>DATE(2027,6,1) + TIME(0,0,0)</f>
        <v>46539</v>
      </c>
      <c r="C24533">
        <v>19.293375014999999</v>
      </c>
    </row>
    <row r="24534" spans="1:3" x14ac:dyDescent="0.25">
      <c r="A24534">
        <v>10043</v>
      </c>
      <c r="B24534" s="1">
        <f>DATE(2027,7,1) + TIME(0,0,0)</f>
        <v>46569</v>
      </c>
      <c r="C24534">
        <v>19.293375014999999</v>
      </c>
    </row>
    <row r="24535" spans="1:3" x14ac:dyDescent="0.25">
      <c r="A24535">
        <v>10074</v>
      </c>
      <c r="B24535" s="1">
        <f>DATE(2027,8,1) + TIME(0,0,0)</f>
        <v>46600</v>
      </c>
      <c r="C24535">
        <v>19.293375014999999</v>
      </c>
    </row>
    <row r="24536" spans="1:3" x14ac:dyDescent="0.25">
      <c r="A24536">
        <v>10105</v>
      </c>
      <c r="B24536" s="1">
        <f>DATE(2027,9,1) + TIME(0,0,0)</f>
        <v>46631</v>
      </c>
      <c r="C24536">
        <v>19.293375014999999</v>
      </c>
    </row>
    <row r="24537" spans="1:3" x14ac:dyDescent="0.25">
      <c r="A24537">
        <v>10135</v>
      </c>
      <c r="B24537" s="1">
        <f>DATE(2027,10,1) + TIME(0,0,0)</f>
        <v>46661</v>
      </c>
      <c r="C24537">
        <v>19.293375014999999</v>
      </c>
    </row>
    <row r="24538" spans="1:3" x14ac:dyDescent="0.25">
      <c r="A24538">
        <v>10166</v>
      </c>
      <c r="B24538" s="1">
        <f>DATE(2027,11,1) + TIME(0,0,0)</f>
        <v>46692</v>
      </c>
      <c r="C24538">
        <v>19.293375014999999</v>
      </c>
    </row>
    <row r="24539" spans="1:3" x14ac:dyDescent="0.25">
      <c r="A24539">
        <v>10196</v>
      </c>
      <c r="B24539" s="1">
        <f>DATE(2027,12,1) + TIME(0,0,0)</f>
        <v>46722</v>
      </c>
      <c r="C24539">
        <v>19.293375014999999</v>
      </c>
    </row>
    <row r="24540" spans="1:3" x14ac:dyDescent="0.25">
      <c r="A24540">
        <v>10227</v>
      </c>
      <c r="B24540" s="1">
        <f>DATE(2028,1,1) + TIME(0,0,0)</f>
        <v>46753</v>
      </c>
      <c r="C24540">
        <v>19.293375014999999</v>
      </c>
    </row>
    <row r="24541" spans="1:3" x14ac:dyDescent="0.25">
      <c r="A24541">
        <v>10258</v>
      </c>
      <c r="B24541" s="1">
        <f>DATE(2028,2,1) + TIME(0,0,0)</f>
        <v>46784</v>
      </c>
      <c r="C24541">
        <v>19.293375014999999</v>
      </c>
    </row>
    <row r="24542" spans="1:3" x14ac:dyDescent="0.25">
      <c r="A24542">
        <v>10287</v>
      </c>
      <c r="B24542" s="1">
        <f>DATE(2028,3,1) + TIME(0,0,0)</f>
        <v>46813</v>
      </c>
      <c r="C24542">
        <v>19.293375014999999</v>
      </c>
    </row>
    <row r="24543" spans="1:3" x14ac:dyDescent="0.25">
      <c r="A24543">
        <v>10318</v>
      </c>
      <c r="B24543" s="1">
        <f>DATE(2028,4,1) + TIME(0,0,0)</f>
        <v>46844</v>
      </c>
      <c r="C24543">
        <v>19.293375014999999</v>
      </c>
    </row>
    <row r="24544" spans="1:3" x14ac:dyDescent="0.25">
      <c r="A24544">
        <v>10348</v>
      </c>
      <c r="B24544" s="1">
        <f>DATE(2028,5,1) + TIME(0,0,0)</f>
        <v>46874</v>
      </c>
      <c r="C24544">
        <v>19.293375014999999</v>
      </c>
    </row>
    <row r="24545" spans="1:3" x14ac:dyDescent="0.25">
      <c r="A24545">
        <v>10379</v>
      </c>
      <c r="B24545" s="1">
        <f>DATE(2028,6,1) + TIME(0,0,0)</f>
        <v>46905</v>
      </c>
      <c r="C24545">
        <v>19.293375014999999</v>
      </c>
    </row>
    <row r="24546" spans="1:3" x14ac:dyDescent="0.25">
      <c r="A24546">
        <v>10409</v>
      </c>
      <c r="B24546" s="1">
        <f>DATE(2028,7,1) + TIME(0,0,0)</f>
        <v>46935</v>
      </c>
      <c r="C24546">
        <v>19.293375014999999</v>
      </c>
    </row>
    <row r="24547" spans="1:3" x14ac:dyDescent="0.25">
      <c r="A24547">
        <v>10440</v>
      </c>
      <c r="B24547" s="1">
        <f>DATE(2028,8,1) + TIME(0,0,0)</f>
        <v>46966</v>
      </c>
      <c r="C24547">
        <v>19.293375014999999</v>
      </c>
    </row>
    <row r="24548" spans="1:3" x14ac:dyDescent="0.25">
      <c r="A24548">
        <v>10471</v>
      </c>
      <c r="B24548" s="1">
        <f>DATE(2028,9,1) + TIME(0,0,0)</f>
        <v>46997</v>
      </c>
      <c r="C24548">
        <v>19.293375014999999</v>
      </c>
    </row>
    <row r="24549" spans="1:3" x14ac:dyDescent="0.25">
      <c r="A24549">
        <v>10501</v>
      </c>
      <c r="B24549" s="1">
        <f>DATE(2028,10,1) + TIME(0,0,0)</f>
        <v>47027</v>
      </c>
      <c r="C24549">
        <v>19.293375014999999</v>
      </c>
    </row>
    <row r="24550" spans="1:3" x14ac:dyDescent="0.25">
      <c r="A24550">
        <v>10532</v>
      </c>
      <c r="B24550" s="1">
        <f>DATE(2028,11,1) + TIME(0,0,0)</f>
        <v>47058</v>
      </c>
      <c r="C24550">
        <v>19.293375014999999</v>
      </c>
    </row>
    <row r="24551" spans="1:3" x14ac:dyDescent="0.25">
      <c r="A24551">
        <v>10562</v>
      </c>
      <c r="B24551" s="1">
        <f>DATE(2028,12,1) + TIME(0,0,0)</f>
        <v>47088</v>
      </c>
      <c r="C24551">
        <v>19.293375014999999</v>
      </c>
    </row>
    <row r="24552" spans="1:3" x14ac:dyDescent="0.25">
      <c r="A24552">
        <v>10593</v>
      </c>
      <c r="B24552" s="1">
        <f>DATE(2029,1,1) + TIME(0,0,0)</f>
        <v>47119</v>
      </c>
      <c r="C24552">
        <v>19.293375014999999</v>
      </c>
    </row>
    <row r="24553" spans="1:3" x14ac:dyDescent="0.25">
      <c r="A24553">
        <v>10624</v>
      </c>
      <c r="B24553" s="1">
        <f>DATE(2029,2,1) + TIME(0,0,0)</f>
        <v>47150</v>
      </c>
      <c r="C24553">
        <v>19.293375014999999</v>
      </c>
    </row>
    <row r="24554" spans="1:3" x14ac:dyDescent="0.25">
      <c r="A24554">
        <v>10652</v>
      </c>
      <c r="B24554" s="1">
        <f>DATE(2029,3,1) + TIME(0,0,0)</f>
        <v>47178</v>
      </c>
      <c r="C24554">
        <v>19.293375014999999</v>
      </c>
    </row>
    <row r="24555" spans="1:3" x14ac:dyDescent="0.25">
      <c r="A24555">
        <v>10683</v>
      </c>
      <c r="B24555" s="1">
        <f>DATE(2029,4,1) + TIME(0,0,0)</f>
        <v>47209</v>
      </c>
      <c r="C24555">
        <v>19.293375014999999</v>
      </c>
    </row>
    <row r="24556" spans="1:3" x14ac:dyDescent="0.25">
      <c r="A24556">
        <v>10713</v>
      </c>
      <c r="B24556" s="1">
        <f>DATE(2029,5,1) + TIME(0,0,0)</f>
        <v>47239</v>
      </c>
      <c r="C24556">
        <v>19.293375014999999</v>
      </c>
    </row>
    <row r="24557" spans="1:3" x14ac:dyDescent="0.25">
      <c r="A24557">
        <v>10744</v>
      </c>
      <c r="B24557" s="1">
        <f>DATE(2029,6,1) + TIME(0,0,0)</f>
        <v>47270</v>
      </c>
      <c r="C24557">
        <v>19.293375014999999</v>
      </c>
    </row>
    <row r="24558" spans="1:3" x14ac:dyDescent="0.25">
      <c r="A24558">
        <v>10774</v>
      </c>
      <c r="B24558" s="1">
        <f>DATE(2029,7,1) + TIME(0,0,0)</f>
        <v>47300</v>
      </c>
      <c r="C24558">
        <v>19.293375014999999</v>
      </c>
    </row>
    <row r="24559" spans="1:3" x14ac:dyDescent="0.25">
      <c r="A24559">
        <v>10805</v>
      </c>
      <c r="B24559" s="1">
        <f>DATE(2029,8,1) + TIME(0,0,0)</f>
        <v>47331</v>
      </c>
      <c r="C24559">
        <v>19.293375014999999</v>
      </c>
    </row>
    <row r="24560" spans="1:3" x14ac:dyDescent="0.25">
      <c r="A24560">
        <v>10836</v>
      </c>
      <c r="B24560" s="1">
        <f>DATE(2029,9,1) + TIME(0,0,0)</f>
        <v>47362</v>
      </c>
      <c r="C24560">
        <v>19.293375014999999</v>
      </c>
    </row>
    <row r="24561" spans="1:3" x14ac:dyDescent="0.25">
      <c r="A24561">
        <v>10866</v>
      </c>
      <c r="B24561" s="1">
        <f>DATE(2029,10,1) + TIME(0,0,0)</f>
        <v>47392</v>
      </c>
      <c r="C24561">
        <v>19.293375014999999</v>
      </c>
    </row>
    <row r="24562" spans="1:3" x14ac:dyDescent="0.25">
      <c r="A24562">
        <v>10897</v>
      </c>
      <c r="B24562" s="1">
        <f>DATE(2029,11,1) + TIME(0,0,0)</f>
        <v>47423</v>
      </c>
      <c r="C24562">
        <v>19.293375014999999</v>
      </c>
    </row>
    <row r="24563" spans="1:3" x14ac:dyDescent="0.25">
      <c r="A24563">
        <v>10927</v>
      </c>
      <c r="B24563" s="1">
        <f>DATE(2029,12,1) + TIME(0,0,0)</f>
        <v>47453</v>
      </c>
      <c r="C24563">
        <v>19.293375014999999</v>
      </c>
    </row>
    <row r="24564" spans="1:3" x14ac:dyDescent="0.25">
      <c r="A24564">
        <v>10958</v>
      </c>
      <c r="B24564" s="1">
        <f>DATE(2030,1,1) + TIME(0,0,0)</f>
        <v>47484</v>
      </c>
      <c r="C24564">
        <v>19.293375014999999</v>
      </c>
    </row>
    <row r="24565" spans="1:3" x14ac:dyDescent="0.25">
      <c r="A24565">
        <v>10989</v>
      </c>
      <c r="B24565" s="1">
        <f>DATE(2030,2,1) + TIME(0,0,0)</f>
        <v>47515</v>
      </c>
      <c r="C24565">
        <v>19.293375014999999</v>
      </c>
    </row>
    <row r="24566" spans="1:3" x14ac:dyDescent="0.25">
      <c r="A24566">
        <v>11017</v>
      </c>
      <c r="B24566" s="1">
        <f>DATE(2030,3,1) + TIME(0,0,0)</f>
        <v>47543</v>
      </c>
      <c r="C24566">
        <v>19.293375014999999</v>
      </c>
    </row>
    <row r="24567" spans="1:3" x14ac:dyDescent="0.25">
      <c r="A24567">
        <v>11048</v>
      </c>
      <c r="B24567" s="1">
        <f>DATE(2030,4,1) + TIME(0,0,0)</f>
        <v>47574</v>
      </c>
      <c r="C24567">
        <v>19.293375014999999</v>
      </c>
    </row>
    <row r="24568" spans="1:3" x14ac:dyDescent="0.25">
      <c r="A24568">
        <v>11078</v>
      </c>
      <c r="B24568" s="1">
        <f>DATE(2030,5,1) + TIME(0,0,0)</f>
        <v>47604</v>
      </c>
      <c r="C24568">
        <v>19.293375014999999</v>
      </c>
    </row>
    <row r="24569" spans="1:3" x14ac:dyDescent="0.25">
      <c r="A24569">
        <v>11109</v>
      </c>
      <c r="B24569" s="1">
        <f>DATE(2030,6,1) + TIME(0,0,0)</f>
        <v>47635</v>
      </c>
      <c r="C24569">
        <v>19.293375014999999</v>
      </c>
    </row>
    <row r="24570" spans="1:3" x14ac:dyDescent="0.25">
      <c r="A24570">
        <v>11139</v>
      </c>
      <c r="B24570" s="1">
        <f>DATE(2030,7,1) + TIME(0,0,0)</f>
        <v>47665</v>
      </c>
      <c r="C24570">
        <v>19.293375014999999</v>
      </c>
    </row>
    <row r="24571" spans="1:3" x14ac:dyDescent="0.25">
      <c r="A24571">
        <v>11170</v>
      </c>
      <c r="B24571" s="1">
        <f>DATE(2030,8,1) + TIME(0,0,0)</f>
        <v>47696</v>
      </c>
      <c r="C24571">
        <v>19.293375014999999</v>
      </c>
    </row>
    <row r="24572" spans="1:3" x14ac:dyDescent="0.25">
      <c r="A24572">
        <v>11201</v>
      </c>
      <c r="B24572" s="1">
        <f>DATE(2030,9,1) + TIME(0,0,0)</f>
        <v>47727</v>
      </c>
      <c r="C24572">
        <v>19.293375014999999</v>
      </c>
    </row>
    <row r="24573" spans="1:3" x14ac:dyDescent="0.25">
      <c r="A24573">
        <v>11231</v>
      </c>
      <c r="B24573" s="1">
        <f>DATE(2030,10,1) + TIME(0,0,0)</f>
        <v>47757</v>
      </c>
      <c r="C24573">
        <v>19.293375014999999</v>
      </c>
    </row>
    <row r="24574" spans="1:3" x14ac:dyDescent="0.25">
      <c r="A24574">
        <v>11262</v>
      </c>
      <c r="B24574" s="1">
        <f>DATE(2030,11,1) + TIME(0,0,0)</f>
        <v>47788</v>
      </c>
      <c r="C24574">
        <v>19.293375014999999</v>
      </c>
    </row>
    <row r="24575" spans="1:3" x14ac:dyDescent="0.25">
      <c r="A24575">
        <v>11292</v>
      </c>
      <c r="B24575" s="1">
        <f>DATE(2030,12,1) + TIME(0,0,0)</f>
        <v>47818</v>
      </c>
      <c r="C24575">
        <v>19.293375014999999</v>
      </c>
    </row>
    <row r="24576" spans="1:3" x14ac:dyDescent="0.25">
      <c r="A24576">
        <v>11323</v>
      </c>
      <c r="B24576" s="1">
        <f>DATE(2031,1,1) + TIME(0,0,0)</f>
        <v>47849</v>
      </c>
      <c r="C24576">
        <v>19.293375014999999</v>
      </c>
    </row>
    <row r="24577" spans="1:3" x14ac:dyDescent="0.25">
      <c r="A24577">
        <v>11354</v>
      </c>
      <c r="B24577" s="1">
        <f>DATE(2031,2,1) + TIME(0,0,0)</f>
        <v>47880</v>
      </c>
      <c r="C24577">
        <v>19.293375014999999</v>
      </c>
    </row>
    <row r="24578" spans="1:3" x14ac:dyDescent="0.25">
      <c r="A24578">
        <v>11382</v>
      </c>
      <c r="B24578" s="1">
        <f>DATE(2031,3,1) + TIME(0,0,0)</f>
        <v>47908</v>
      </c>
      <c r="C24578">
        <v>19.293375014999999</v>
      </c>
    </row>
    <row r="24579" spans="1:3" x14ac:dyDescent="0.25">
      <c r="A24579">
        <v>11413</v>
      </c>
      <c r="B24579" s="1">
        <f>DATE(2031,4,1) + TIME(0,0,0)</f>
        <v>47939</v>
      </c>
      <c r="C24579">
        <v>19.293375014999999</v>
      </c>
    </row>
    <row r="24580" spans="1:3" x14ac:dyDescent="0.25">
      <c r="A24580">
        <v>11443</v>
      </c>
      <c r="B24580" s="1">
        <f>DATE(2031,5,1) + TIME(0,0,0)</f>
        <v>47969</v>
      </c>
      <c r="C24580">
        <v>19.293375014999999</v>
      </c>
    </row>
    <row r="24581" spans="1:3" x14ac:dyDescent="0.25">
      <c r="A24581">
        <v>11474</v>
      </c>
      <c r="B24581" s="1">
        <f>DATE(2031,6,1) + TIME(0,0,0)</f>
        <v>48000</v>
      </c>
      <c r="C24581">
        <v>19.293375014999999</v>
      </c>
    </row>
    <row r="24582" spans="1:3" x14ac:dyDescent="0.25">
      <c r="A24582">
        <v>11504</v>
      </c>
      <c r="B24582" s="1">
        <f>DATE(2031,7,1) + TIME(0,0,0)</f>
        <v>48030</v>
      </c>
      <c r="C24582">
        <v>19.293375014999999</v>
      </c>
    </row>
    <row r="24583" spans="1:3" x14ac:dyDescent="0.25">
      <c r="A24583">
        <v>11535</v>
      </c>
      <c r="B24583" s="1">
        <f>DATE(2031,8,1) + TIME(0,0,0)</f>
        <v>48061</v>
      </c>
      <c r="C24583">
        <v>19.293375014999999</v>
      </c>
    </row>
    <row r="24584" spans="1:3" x14ac:dyDescent="0.25">
      <c r="A24584">
        <v>11566</v>
      </c>
      <c r="B24584" s="1">
        <f>DATE(2031,9,1) + TIME(0,0,0)</f>
        <v>48092</v>
      </c>
      <c r="C24584">
        <v>19.293375014999999</v>
      </c>
    </row>
    <row r="24585" spans="1:3" x14ac:dyDescent="0.25">
      <c r="A24585">
        <v>11596</v>
      </c>
      <c r="B24585" s="1">
        <f>DATE(2031,10,1) + TIME(0,0,0)</f>
        <v>48122</v>
      </c>
      <c r="C24585">
        <v>19.293375014999999</v>
      </c>
    </row>
    <row r="24586" spans="1:3" x14ac:dyDescent="0.25">
      <c r="A24586">
        <v>11627</v>
      </c>
      <c r="B24586" s="1">
        <f>DATE(2031,11,1) + TIME(0,0,0)</f>
        <v>48153</v>
      </c>
      <c r="C24586">
        <v>19.293375014999999</v>
      </c>
    </row>
    <row r="24587" spans="1:3" x14ac:dyDescent="0.25">
      <c r="A24587">
        <v>11657</v>
      </c>
      <c r="B24587" s="1">
        <f>DATE(2031,12,1) + TIME(0,0,0)</f>
        <v>48183</v>
      </c>
      <c r="C24587">
        <v>19.293375014999999</v>
      </c>
    </row>
    <row r="24588" spans="1:3" x14ac:dyDescent="0.25">
      <c r="A24588">
        <v>11688</v>
      </c>
      <c r="B24588" s="1">
        <f>DATE(2032,1,1) + TIME(0,0,0)</f>
        <v>48214</v>
      </c>
      <c r="C24588">
        <v>19.293375014999999</v>
      </c>
    </row>
    <row r="24589" spans="1:3" x14ac:dyDescent="0.25">
      <c r="A24589">
        <v>11719</v>
      </c>
      <c r="B24589" s="1">
        <f>DATE(2032,2,1) + TIME(0,0,0)</f>
        <v>48245</v>
      </c>
      <c r="C24589">
        <v>19.293375014999999</v>
      </c>
    </row>
    <row r="24590" spans="1:3" x14ac:dyDescent="0.25">
      <c r="A24590">
        <v>11748</v>
      </c>
      <c r="B24590" s="1">
        <f>DATE(2032,3,1) + TIME(0,0,0)</f>
        <v>48274</v>
      </c>
      <c r="C24590">
        <v>19.293375014999999</v>
      </c>
    </row>
    <row r="24591" spans="1:3" x14ac:dyDescent="0.25">
      <c r="A24591">
        <v>11779</v>
      </c>
      <c r="B24591" s="1">
        <f>DATE(2032,4,1) + TIME(0,0,0)</f>
        <v>48305</v>
      </c>
      <c r="C24591">
        <v>19.293375014999999</v>
      </c>
    </row>
    <row r="24592" spans="1:3" x14ac:dyDescent="0.25">
      <c r="A24592">
        <v>11809</v>
      </c>
      <c r="B24592" s="1">
        <f>DATE(2032,5,1) + TIME(0,0,0)</f>
        <v>48335</v>
      </c>
      <c r="C24592">
        <v>19.293375014999999</v>
      </c>
    </row>
    <row r="24593" spans="1:3" x14ac:dyDescent="0.25">
      <c r="A24593">
        <v>11840</v>
      </c>
      <c r="B24593" s="1">
        <f>DATE(2032,6,1) + TIME(0,0,0)</f>
        <v>48366</v>
      </c>
      <c r="C24593">
        <v>19.293375014999999</v>
      </c>
    </row>
    <row r="24594" spans="1:3" x14ac:dyDescent="0.25">
      <c r="A24594">
        <v>11870</v>
      </c>
      <c r="B24594" s="1">
        <f>DATE(2032,7,1) + TIME(0,0,0)</f>
        <v>48396</v>
      </c>
      <c r="C24594">
        <v>19.293375014999999</v>
      </c>
    </row>
    <row r="24595" spans="1:3" x14ac:dyDescent="0.25">
      <c r="A24595">
        <v>11901</v>
      </c>
      <c r="B24595" s="1">
        <f>DATE(2032,8,1) + TIME(0,0,0)</f>
        <v>48427</v>
      </c>
      <c r="C24595">
        <v>19.293375014999999</v>
      </c>
    </row>
    <row r="24596" spans="1:3" x14ac:dyDescent="0.25">
      <c r="A24596">
        <v>11932</v>
      </c>
      <c r="B24596" s="1">
        <f>DATE(2032,9,1) + TIME(0,0,0)</f>
        <v>48458</v>
      </c>
      <c r="C24596">
        <v>19.293375014999999</v>
      </c>
    </row>
    <row r="24597" spans="1:3" x14ac:dyDescent="0.25">
      <c r="A24597">
        <v>11962</v>
      </c>
      <c r="B24597" s="1">
        <f>DATE(2032,10,1) + TIME(0,0,0)</f>
        <v>48488</v>
      </c>
      <c r="C24597">
        <v>19.293375014999999</v>
      </c>
    </row>
    <row r="24598" spans="1:3" x14ac:dyDescent="0.25">
      <c r="A24598">
        <v>11993</v>
      </c>
      <c r="B24598" s="1">
        <f>DATE(2032,11,1) + TIME(0,0,0)</f>
        <v>48519</v>
      </c>
      <c r="C24598">
        <v>19.293375014999999</v>
      </c>
    </row>
    <row r="24599" spans="1:3" x14ac:dyDescent="0.25">
      <c r="A24599">
        <v>12023</v>
      </c>
      <c r="B24599" s="1">
        <f>DATE(2032,12,1) + TIME(0,0,0)</f>
        <v>48549</v>
      </c>
      <c r="C24599">
        <v>19.293375014999999</v>
      </c>
    </row>
    <row r="24600" spans="1:3" x14ac:dyDescent="0.25">
      <c r="A24600">
        <v>12054</v>
      </c>
      <c r="B24600" s="1">
        <f>DATE(2033,1,1) + TIME(0,0,0)</f>
        <v>48580</v>
      </c>
      <c r="C24600">
        <v>19.293375014999999</v>
      </c>
    </row>
    <row r="24601" spans="1:3" x14ac:dyDescent="0.25">
      <c r="A24601">
        <v>12085</v>
      </c>
      <c r="B24601" s="1">
        <f>DATE(2033,2,1) + TIME(0,0,0)</f>
        <v>48611</v>
      </c>
      <c r="C24601">
        <v>19.293375014999999</v>
      </c>
    </row>
    <row r="24602" spans="1:3" x14ac:dyDescent="0.25">
      <c r="A24602">
        <v>12113</v>
      </c>
      <c r="B24602" s="1">
        <f>DATE(2033,3,1) + TIME(0,0,0)</f>
        <v>48639</v>
      </c>
      <c r="C24602">
        <v>19.293375014999999</v>
      </c>
    </row>
    <row r="24603" spans="1:3" x14ac:dyDescent="0.25">
      <c r="A24603">
        <v>12144</v>
      </c>
      <c r="B24603" s="1">
        <f>DATE(2033,4,1) + TIME(0,0,0)</f>
        <v>48670</v>
      </c>
      <c r="C24603">
        <v>19.293375014999999</v>
      </c>
    </row>
    <row r="24604" spans="1:3" x14ac:dyDescent="0.25">
      <c r="A24604">
        <v>12174</v>
      </c>
      <c r="B24604" s="1">
        <f>DATE(2033,5,1) + TIME(0,0,0)</f>
        <v>48700</v>
      </c>
      <c r="C24604">
        <v>19.293375014999999</v>
      </c>
    </row>
    <row r="24605" spans="1:3" x14ac:dyDescent="0.25">
      <c r="A24605">
        <v>12205</v>
      </c>
      <c r="B24605" s="1">
        <f>DATE(2033,6,1) + TIME(0,0,0)</f>
        <v>48731</v>
      </c>
      <c r="C24605">
        <v>19.293375014999999</v>
      </c>
    </row>
    <row r="24606" spans="1:3" x14ac:dyDescent="0.25">
      <c r="A24606">
        <v>12235</v>
      </c>
      <c r="B24606" s="1">
        <f>DATE(2033,7,1) + TIME(0,0,0)</f>
        <v>48761</v>
      </c>
      <c r="C24606">
        <v>19.293375014999999</v>
      </c>
    </row>
    <row r="24607" spans="1:3" x14ac:dyDescent="0.25">
      <c r="A24607">
        <v>12266</v>
      </c>
      <c r="B24607" s="1">
        <f>DATE(2033,8,1) + TIME(0,0,0)</f>
        <v>48792</v>
      </c>
      <c r="C24607">
        <v>19.293375014999999</v>
      </c>
    </row>
    <row r="24608" spans="1:3" x14ac:dyDescent="0.25">
      <c r="A24608">
        <v>12297</v>
      </c>
      <c r="B24608" s="1">
        <f>DATE(2033,9,1) + TIME(0,0,0)</f>
        <v>48823</v>
      </c>
      <c r="C24608">
        <v>19.293375014999999</v>
      </c>
    </row>
    <row r="24609" spans="1:3" x14ac:dyDescent="0.25">
      <c r="A24609">
        <v>12327</v>
      </c>
      <c r="B24609" s="1">
        <f>DATE(2033,10,1) + TIME(0,0,0)</f>
        <v>48853</v>
      </c>
      <c r="C24609">
        <v>19.293375014999999</v>
      </c>
    </row>
    <row r="24610" spans="1:3" x14ac:dyDescent="0.25">
      <c r="A24610">
        <v>12358</v>
      </c>
      <c r="B24610" s="1">
        <f>DATE(2033,11,1) + TIME(0,0,0)</f>
        <v>48884</v>
      </c>
      <c r="C24610">
        <v>19.293375014999999</v>
      </c>
    </row>
    <row r="24611" spans="1:3" x14ac:dyDescent="0.25">
      <c r="A24611">
        <v>12388</v>
      </c>
      <c r="B24611" s="1">
        <f>DATE(2033,12,1) + TIME(0,0,0)</f>
        <v>48914</v>
      </c>
      <c r="C24611">
        <v>19.293375014999999</v>
      </c>
    </row>
    <row r="24612" spans="1:3" x14ac:dyDescent="0.25">
      <c r="A24612">
        <v>12419</v>
      </c>
      <c r="B24612" s="1">
        <f>DATE(2034,1,1) + TIME(0,0,0)</f>
        <v>48945</v>
      </c>
      <c r="C24612">
        <v>19.293375014999999</v>
      </c>
    </row>
    <row r="24613" spans="1:3" x14ac:dyDescent="0.25">
      <c r="A24613">
        <v>12450</v>
      </c>
      <c r="B24613" s="1">
        <f>DATE(2034,2,1) + TIME(0,0,0)</f>
        <v>48976</v>
      </c>
      <c r="C24613">
        <v>19.293375014999999</v>
      </c>
    </row>
    <row r="24614" spans="1:3" x14ac:dyDescent="0.25">
      <c r="A24614">
        <v>12478</v>
      </c>
      <c r="B24614" s="1">
        <f>DATE(2034,3,1) + TIME(0,0,0)</f>
        <v>49004</v>
      </c>
      <c r="C24614">
        <v>19.293375014999999</v>
      </c>
    </row>
    <row r="24615" spans="1:3" x14ac:dyDescent="0.25">
      <c r="A24615">
        <v>12509</v>
      </c>
      <c r="B24615" s="1">
        <f>DATE(2034,4,1) + TIME(0,0,0)</f>
        <v>49035</v>
      </c>
      <c r="C24615">
        <v>19.293375014999999</v>
      </c>
    </row>
    <row r="24616" spans="1:3" x14ac:dyDescent="0.25">
      <c r="A24616">
        <v>12539</v>
      </c>
      <c r="B24616" s="1">
        <f>DATE(2034,5,1) + TIME(0,0,0)</f>
        <v>49065</v>
      </c>
      <c r="C24616">
        <v>19.293375014999999</v>
      </c>
    </row>
    <row r="24617" spans="1:3" x14ac:dyDescent="0.25">
      <c r="A24617">
        <v>12570</v>
      </c>
      <c r="B24617" s="1">
        <f>DATE(2034,6,1) + TIME(0,0,0)</f>
        <v>49096</v>
      </c>
      <c r="C24617">
        <v>19.293375014999999</v>
      </c>
    </row>
    <row r="24618" spans="1:3" x14ac:dyDescent="0.25">
      <c r="A24618">
        <v>12600</v>
      </c>
      <c r="B24618" s="1">
        <f>DATE(2034,7,1) + TIME(0,0,0)</f>
        <v>49126</v>
      </c>
      <c r="C24618">
        <v>19.293375014999999</v>
      </c>
    </row>
    <row r="24619" spans="1:3" x14ac:dyDescent="0.25">
      <c r="A24619">
        <v>12631</v>
      </c>
      <c r="B24619" s="1">
        <f>DATE(2034,8,1) + TIME(0,0,0)</f>
        <v>49157</v>
      </c>
      <c r="C24619">
        <v>19.293375014999999</v>
      </c>
    </row>
    <row r="24620" spans="1:3" x14ac:dyDescent="0.25">
      <c r="A24620">
        <v>12662</v>
      </c>
      <c r="B24620" s="1">
        <f>DATE(2034,9,1) + TIME(0,0,0)</f>
        <v>49188</v>
      </c>
      <c r="C24620">
        <v>19.293375014999999</v>
      </c>
    </row>
    <row r="24621" spans="1:3" x14ac:dyDescent="0.25">
      <c r="A24621">
        <v>12692</v>
      </c>
      <c r="B24621" s="1">
        <f>DATE(2034,10,1) + TIME(0,0,0)</f>
        <v>49218</v>
      </c>
      <c r="C24621">
        <v>19.293375014999999</v>
      </c>
    </row>
    <row r="24622" spans="1:3" x14ac:dyDescent="0.25">
      <c r="A24622">
        <v>12723</v>
      </c>
      <c r="B24622" s="1">
        <f>DATE(2034,11,1) + TIME(0,0,0)</f>
        <v>49249</v>
      </c>
      <c r="C24622">
        <v>19.293375014999999</v>
      </c>
    </row>
    <row r="24623" spans="1:3" x14ac:dyDescent="0.25">
      <c r="A24623">
        <v>12753</v>
      </c>
      <c r="B24623" s="1">
        <f>DATE(2034,12,1) + TIME(0,0,0)</f>
        <v>49279</v>
      </c>
      <c r="C24623">
        <v>19.293375014999999</v>
      </c>
    </row>
    <row r="24624" spans="1:3" x14ac:dyDescent="0.25">
      <c r="A24624">
        <v>12784</v>
      </c>
      <c r="B24624" s="1">
        <f>DATE(2035,1,1) + TIME(0,0,0)</f>
        <v>49310</v>
      </c>
      <c r="C24624">
        <v>19.293375014999999</v>
      </c>
    </row>
    <row r="24625" spans="1:3" x14ac:dyDescent="0.25">
      <c r="A24625">
        <v>12815</v>
      </c>
      <c r="B24625" s="1">
        <f>DATE(2035,2,1) + TIME(0,0,0)</f>
        <v>49341</v>
      </c>
      <c r="C24625">
        <v>19.293375014999999</v>
      </c>
    </row>
    <row r="24626" spans="1:3" x14ac:dyDescent="0.25">
      <c r="A24626">
        <v>12843</v>
      </c>
      <c r="B24626" s="1">
        <f>DATE(2035,3,1) + TIME(0,0,0)</f>
        <v>49369</v>
      </c>
      <c r="C24626">
        <v>19.293375014999999</v>
      </c>
    </row>
    <row r="24627" spans="1:3" x14ac:dyDescent="0.25">
      <c r="A24627">
        <v>12874</v>
      </c>
      <c r="B24627" s="1">
        <f>DATE(2035,4,1) + TIME(0,0,0)</f>
        <v>49400</v>
      </c>
      <c r="C24627">
        <v>19.293375014999999</v>
      </c>
    </row>
    <row r="24628" spans="1:3" x14ac:dyDescent="0.25">
      <c r="A24628">
        <v>12904</v>
      </c>
      <c r="B24628" s="1">
        <f>DATE(2035,5,1) + TIME(0,0,0)</f>
        <v>49430</v>
      </c>
      <c r="C24628">
        <v>19.293375014999999</v>
      </c>
    </row>
    <row r="24629" spans="1:3" x14ac:dyDescent="0.25">
      <c r="A24629">
        <v>12935</v>
      </c>
      <c r="B24629" s="1">
        <f>DATE(2035,6,1) + TIME(0,0,0)</f>
        <v>49461</v>
      </c>
      <c r="C24629">
        <v>19.293375014999999</v>
      </c>
    </row>
    <row r="24630" spans="1:3" x14ac:dyDescent="0.25">
      <c r="A24630">
        <v>12965</v>
      </c>
      <c r="B24630" s="1">
        <f>DATE(2035,7,1) + TIME(0,0,0)</f>
        <v>49491</v>
      </c>
      <c r="C24630">
        <v>19.293375014999999</v>
      </c>
    </row>
    <row r="24631" spans="1:3" x14ac:dyDescent="0.25">
      <c r="A24631">
        <v>12996</v>
      </c>
      <c r="B24631" s="1">
        <f>DATE(2035,8,1) + TIME(0,0,0)</f>
        <v>49522</v>
      </c>
      <c r="C24631">
        <v>19.293375014999999</v>
      </c>
    </row>
    <row r="24632" spans="1:3" x14ac:dyDescent="0.25">
      <c r="A24632">
        <v>13027</v>
      </c>
      <c r="B24632" s="1">
        <f>DATE(2035,9,1) + TIME(0,0,0)</f>
        <v>49553</v>
      </c>
      <c r="C24632">
        <v>19.293375014999999</v>
      </c>
    </row>
    <row r="24633" spans="1:3" x14ac:dyDescent="0.25">
      <c r="A24633">
        <v>13057</v>
      </c>
      <c r="B24633" s="1">
        <f>DATE(2035,10,1) + TIME(0,0,0)</f>
        <v>49583</v>
      </c>
      <c r="C24633">
        <v>19.293375014999999</v>
      </c>
    </row>
    <row r="24634" spans="1:3" x14ac:dyDescent="0.25">
      <c r="A24634">
        <v>13088</v>
      </c>
      <c r="B24634" s="1">
        <f>DATE(2035,11,1) + TIME(0,0,0)</f>
        <v>49614</v>
      </c>
      <c r="C24634">
        <v>19.293375014999999</v>
      </c>
    </row>
    <row r="24635" spans="1:3" x14ac:dyDescent="0.25">
      <c r="A24635">
        <v>13118</v>
      </c>
      <c r="B24635" s="1">
        <f>DATE(2035,12,1) + TIME(0,0,0)</f>
        <v>49644</v>
      </c>
      <c r="C24635">
        <v>19.293375014999999</v>
      </c>
    </row>
    <row r="24636" spans="1:3" x14ac:dyDescent="0.25">
      <c r="A24636">
        <v>13149</v>
      </c>
      <c r="B24636" s="1">
        <f>DATE(2036,1,1) + TIME(0,0,0)</f>
        <v>49675</v>
      </c>
      <c r="C24636">
        <v>19.293375014999999</v>
      </c>
    </row>
    <row r="24637" spans="1:3" x14ac:dyDescent="0.25">
      <c r="A24637">
        <v>13180</v>
      </c>
      <c r="B24637" s="1">
        <f>DATE(2036,2,1) + TIME(0,0,0)</f>
        <v>49706</v>
      </c>
      <c r="C24637">
        <v>19.293375014999999</v>
      </c>
    </row>
    <row r="24638" spans="1:3" x14ac:dyDescent="0.25">
      <c r="A24638">
        <v>13209</v>
      </c>
      <c r="B24638" s="1">
        <f>DATE(2036,3,1) + TIME(0,0,0)</f>
        <v>49735</v>
      </c>
      <c r="C24638">
        <v>19.293375014999999</v>
      </c>
    </row>
    <row r="24639" spans="1:3" x14ac:dyDescent="0.25">
      <c r="A24639">
        <v>13240</v>
      </c>
      <c r="B24639" s="1">
        <f>DATE(2036,4,1) + TIME(0,0,0)</f>
        <v>49766</v>
      </c>
      <c r="C24639">
        <v>19.293375014999999</v>
      </c>
    </row>
    <row r="24640" spans="1:3" x14ac:dyDescent="0.25">
      <c r="A24640">
        <v>13270</v>
      </c>
      <c r="B24640" s="1">
        <f>DATE(2036,5,1) + TIME(0,0,0)</f>
        <v>49796</v>
      </c>
      <c r="C24640">
        <v>19.293375014999999</v>
      </c>
    </row>
    <row r="24641" spans="1:3" x14ac:dyDescent="0.25">
      <c r="A24641">
        <v>13301</v>
      </c>
      <c r="B24641" s="1">
        <f>DATE(2036,6,1) + TIME(0,0,0)</f>
        <v>49827</v>
      </c>
      <c r="C24641">
        <v>19.293375014999999</v>
      </c>
    </row>
    <row r="24642" spans="1:3" x14ac:dyDescent="0.25">
      <c r="A24642">
        <v>13331</v>
      </c>
      <c r="B24642" s="1">
        <f>DATE(2036,7,1) + TIME(0,0,0)</f>
        <v>49857</v>
      </c>
      <c r="C24642">
        <v>19.293375014999999</v>
      </c>
    </row>
    <row r="24643" spans="1:3" x14ac:dyDescent="0.25">
      <c r="A24643">
        <v>13362</v>
      </c>
      <c r="B24643" s="1">
        <f>DATE(2036,8,1) + TIME(0,0,0)</f>
        <v>49888</v>
      </c>
      <c r="C24643">
        <v>19.293375014999999</v>
      </c>
    </row>
    <row r="24644" spans="1:3" x14ac:dyDescent="0.25">
      <c r="A24644">
        <v>13393</v>
      </c>
      <c r="B24644" s="1">
        <f>DATE(2036,9,1) + TIME(0,0,0)</f>
        <v>49919</v>
      </c>
      <c r="C24644">
        <v>19.293375014999999</v>
      </c>
    </row>
    <row r="24645" spans="1:3" x14ac:dyDescent="0.25">
      <c r="A24645">
        <v>13423</v>
      </c>
      <c r="B24645" s="1">
        <f>DATE(2036,10,1) + TIME(0,0,0)</f>
        <v>49949</v>
      </c>
      <c r="C24645">
        <v>19.293375014999999</v>
      </c>
    </row>
    <row r="24646" spans="1:3" x14ac:dyDescent="0.25">
      <c r="A24646">
        <v>13454</v>
      </c>
      <c r="B24646" s="1">
        <f>DATE(2036,11,1) + TIME(0,0,0)</f>
        <v>49980</v>
      </c>
      <c r="C24646">
        <v>19.293375014999999</v>
      </c>
    </row>
    <row r="24647" spans="1:3" x14ac:dyDescent="0.25">
      <c r="A24647">
        <v>13484</v>
      </c>
      <c r="B24647" s="1">
        <f>DATE(2036,12,1) + TIME(0,0,0)</f>
        <v>50010</v>
      </c>
      <c r="C24647">
        <v>19.293375014999999</v>
      </c>
    </row>
    <row r="24648" spans="1:3" x14ac:dyDescent="0.25">
      <c r="A24648">
        <v>13515</v>
      </c>
      <c r="B24648" s="1">
        <f>DATE(2037,1,1) + TIME(0,0,0)</f>
        <v>50041</v>
      </c>
      <c r="C24648">
        <v>19.293375014999999</v>
      </c>
    </row>
    <row r="24649" spans="1:3" x14ac:dyDescent="0.25">
      <c r="A24649">
        <v>13546</v>
      </c>
      <c r="B24649" s="1">
        <f>DATE(2037,2,1) + TIME(0,0,0)</f>
        <v>50072</v>
      </c>
      <c r="C24649">
        <v>19.293375014999999</v>
      </c>
    </row>
    <row r="24650" spans="1:3" x14ac:dyDescent="0.25">
      <c r="A24650">
        <v>13574</v>
      </c>
      <c r="B24650" s="1">
        <f>DATE(2037,3,1) + TIME(0,0,0)</f>
        <v>50100</v>
      </c>
      <c r="C24650">
        <v>19.293375014999999</v>
      </c>
    </row>
    <row r="24651" spans="1:3" x14ac:dyDescent="0.25">
      <c r="A24651">
        <v>13605</v>
      </c>
      <c r="B24651" s="1">
        <f>DATE(2037,4,1) + TIME(0,0,0)</f>
        <v>50131</v>
      </c>
      <c r="C24651">
        <v>19.293375014999999</v>
      </c>
    </row>
    <row r="24652" spans="1:3" x14ac:dyDescent="0.25">
      <c r="A24652">
        <v>13635</v>
      </c>
      <c r="B24652" s="1">
        <f>DATE(2037,5,1) + TIME(0,0,0)</f>
        <v>50161</v>
      </c>
      <c r="C24652">
        <v>19.293375014999999</v>
      </c>
    </row>
    <row r="24653" spans="1:3" x14ac:dyDescent="0.25">
      <c r="A24653">
        <v>13666</v>
      </c>
      <c r="B24653" s="1">
        <f>DATE(2037,6,1) + TIME(0,0,0)</f>
        <v>50192</v>
      </c>
      <c r="C24653">
        <v>19.293375014999999</v>
      </c>
    </row>
    <row r="24654" spans="1:3" x14ac:dyDescent="0.25">
      <c r="A24654">
        <v>13696</v>
      </c>
      <c r="B24654" s="1">
        <f>DATE(2037,7,1) + TIME(0,0,0)</f>
        <v>50222</v>
      </c>
      <c r="C24654">
        <v>19.293375014999999</v>
      </c>
    </row>
    <row r="24655" spans="1:3" x14ac:dyDescent="0.25">
      <c r="A24655">
        <v>13727</v>
      </c>
      <c r="B24655" s="1">
        <f>DATE(2037,8,1) + TIME(0,0,0)</f>
        <v>50253</v>
      </c>
      <c r="C24655">
        <v>19.293375014999999</v>
      </c>
    </row>
    <row r="24656" spans="1:3" x14ac:dyDescent="0.25">
      <c r="A24656">
        <v>13758</v>
      </c>
      <c r="B24656" s="1">
        <f>DATE(2037,9,1) + TIME(0,0,0)</f>
        <v>50284</v>
      </c>
      <c r="C24656">
        <v>19.293375014999999</v>
      </c>
    </row>
    <row r="24657" spans="1:3" x14ac:dyDescent="0.25">
      <c r="A24657">
        <v>13788</v>
      </c>
      <c r="B24657" s="1">
        <f>DATE(2037,10,1) + TIME(0,0,0)</f>
        <v>50314</v>
      </c>
      <c r="C24657">
        <v>19.293375014999999</v>
      </c>
    </row>
    <row r="24658" spans="1:3" x14ac:dyDescent="0.25">
      <c r="A24658">
        <v>13819</v>
      </c>
      <c r="B24658" s="1">
        <f>DATE(2037,11,1) + TIME(0,0,0)</f>
        <v>50345</v>
      </c>
      <c r="C24658">
        <v>19.293375014999999</v>
      </c>
    </row>
    <row r="24659" spans="1:3" x14ac:dyDescent="0.25">
      <c r="A24659">
        <v>13849</v>
      </c>
      <c r="B24659" s="1">
        <f>DATE(2037,12,1) + TIME(0,0,0)</f>
        <v>50375</v>
      </c>
      <c r="C24659">
        <v>19.293375014999999</v>
      </c>
    </row>
    <row r="24660" spans="1:3" x14ac:dyDescent="0.25">
      <c r="A24660">
        <v>13880</v>
      </c>
      <c r="B24660" s="1">
        <f>DATE(2038,1,1) + TIME(0,0,0)</f>
        <v>50406</v>
      </c>
      <c r="C24660">
        <v>19.293375014999999</v>
      </c>
    </row>
    <row r="24661" spans="1:3" x14ac:dyDescent="0.25">
      <c r="A24661">
        <v>13911</v>
      </c>
      <c r="B24661" s="1">
        <f>DATE(2038,2,1) + TIME(0,0,0)</f>
        <v>50437</v>
      </c>
      <c r="C24661">
        <v>19.293375014999999</v>
      </c>
    </row>
    <row r="24662" spans="1:3" x14ac:dyDescent="0.25">
      <c r="A24662">
        <v>13939</v>
      </c>
      <c r="B24662" s="1">
        <f>DATE(2038,3,1) + TIME(0,0,0)</f>
        <v>50465</v>
      </c>
      <c r="C24662">
        <v>19.293375014999999</v>
      </c>
    </row>
    <row r="24663" spans="1:3" x14ac:dyDescent="0.25">
      <c r="A24663">
        <v>13970</v>
      </c>
      <c r="B24663" s="1">
        <f>DATE(2038,4,1) + TIME(0,0,0)</f>
        <v>50496</v>
      </c>
      <c r="C24663">
        <v>19.293375014999999</v>
      </c>
    </row>
    <row r="24664" spans="1:3" x14ac:dyDescent="0.25">
      <c r="A24664">
        <v>14000</v>
      </c>
      <c r="B24664" s="1">
        <f>DATE(2038,5,1) + TIME(0,0,0)</f>
        <v>50526</v>
      </c>
      <c r="C24664">
        <v>19.293375014999999</v>
      </c>
    </row>
    <row r="24665" spans="1:3" x14ac:dyDescent="0.25">
      <c r="A24665">
        <v>14031</v>
      </c>
      <c r="B24665" s="1">
        <f>DATE(2038,6,1) + TIME(0,0,0)</f>
        <v>50557</v>
      </c>
      <c r="C24665">
        <v>19.293375014999999</v>
      </c>
    </row>
    <row r="24666" spans="1:3" x14ac:dyDescent="0.25">
      <c r="A24666">
        <v>14061</v>
      </c>
      <c r="B24666" s="1">
        <f>DATE(2038,7,1) + TIME(0,0,0)</f>
        <v>50587</v>
      </c>
      <c r="C24666">
        <v>19.293375014999999</v>
      </c>
    </row>
    <row r="24667" spans="1:3" x14ac:dyDescent="0.25">
      <c r="A24667">
        <v>14092</v>
      </c>
      <c r="B24667" s="1">
        <f>DATE(2038,8,1) + TIME(0,0,0)</f>
        <v>50618</v>
      </c>
      <c r="C24667">
        <v>19.293375014999999</v>
      </c>
    </row>
    <row r="24668" spans="1:3" x14ac:dyDescent="0.25">
      <c r="A24668">
        <v>14123</v>
      </c>
      <c r="B24668" s="1">
        <f>DATE(2038,9,1) + TIME(0,0,0)</f>
        <v>50649</v>
      </c>
      <c r="C24668">
        <v>19.293375014999999</v>
      </c>
    </row>
    <row r="24669" spans="1:3" x14ac:dyDescent="0.25">
      <c r="A24669">
        <v>14153</v>
      </c>
      <c r="B24669" s="1">
        <f>DATE(2038,10,1) + TIME(0,0,0)</f>
        <v>50679</v>
      </c>
      <c r="C24669">
        <v>19.293375014999999</v>
      </c>
    </row>
    <row r="24670" spans="1:3" x14ac:dyDescent="0.25">
      <c r="A24670">
        <v>14184</v>
      </c>
      <c r="B24670" s="1">
        <f>DATE(2038,11,1) + TIME(0,0,0)</f>
        <v>50710</v>
      </c>
      <c r="C24670">
        <v>19.293375014999999</v>
      </c>
    </row>
    <row r="24671" spans="1:3" x14ac:dyDescent="0.25">
      <c r="A24671">
        <v>14214</v>
      </c>
      <c r="B24671" s="1">
        <f>DATE(2038,12,1) + TIME(0,0,0)</f>
        <v>50740</v>
      </c>
      <c r="C24671">
        <v>19.293375014999999</v>
      </c>
    </row>
    <row r="24672" spans="1:3" x14ac:dyDescent="0.25">
      <c r="A24672">
        <v>14245</v>
      </c>
      <c r="B24672" s="1">
        <f>DATE(2039,1,1) + TIME(0,0,0)</f>
        <v>50771</v>
      </c>
      <c r="C24672">
        <v>19.293375014999999</v>
      </c>
    </row>
    <row r="24673" spans="1:3" x14ac:dyDescent="0.25">
      <c r="A24673">
        <v>14276</v>
      </c>
      <c r="B24673" s="1">
        <f>DATE(2039,2,1) + TIME(0,0,0)</f>
        <v>50802</v>
      </c>
      <c r="C24673">
        <v>19.293375014999999</v>
      </c>
    </row>
    <row r="24674" spans="1:3" x14ac:dyDescent="0.25">
      <c r="A24674">
        <v>14304</v>
      </c>
      <c r="B24674" s="1">
        <f>DATE(2039,3,1) + TIME(0,0,0)</f>
        <v>50830</v>
      </c>
      <c r="C24674">
        <v>19.293375014999999</v>
      </c>
    </row>
    <row r="24675" spans="1:3" x14ac:dyDescent="0.25">
      <c r="A24675">
        <v>14335</v>
      </c>
      <c r="B24675" s="1">
        <f>DATE(2039,4,1) + TIME(0,0,0)</f>
        <v>50861</v>
      </c>
      <c r="C24675">
        <v>19.293375014999999</v>
      </c>
    </row>
    <row r="24676" spans="1:3" x14ac:dyDescent="0.25">
      <c r="A24676">
        <v>14365</v>
      </c>
      <c r="B24676" s="1">
        <f>DATE(2039,5,1) + TIME(0,0,0)</f>
        <v>50891</v>
      </c>
      <c r="C24676">
        <v>19.293375014999999</v>
      </c>
    </row>
    <row r="24677" spans="1:3" x14ac:dyDescent="0.25">
      <c r="A24677">
        <v>14396</v>
      </c>
      <c r="B24677" s="1">
        <f>DATE(2039,6,1) + TIME(0,0,0)</f>
        <v>50922</v>
      </c>
      <c r="C24677">
        <v>19.293375014999999</v>
      </c>
    </row>
    <row r="24678" spans="1:3" x14ac:dyDescent="0.25">
      <c r="A24678">
        <v>14426</v>
      </c>
      <c r="B24678" s="1">
        <f>DATE(2039,7,1) + TIME(0,0,0)</f>
        <v>50952</v>
      </c>
      <c r="C24678">
        <v>19.293375014999999</v>
      </c>
    </row>
    <row r="24679" spans="1:3" x14ac:dyDescent="0.25">
      <c r="A24679">
        <v>14457</v>
      </c>
      <c r="B24679" s="1">
        <f>DATE(2039,8,1) + TIME(0,0,0)</f>
        <v>50983</v>
      </c>
      <c r="C24679">
        <v>19.293375014999999</v>
      </c>
    </row>
    <row r="24680" spans="1:3" x14ac:dyDescent="0.25">
      <c r="A24680">
        <v>14488</v>
      </c>
      <c r="B24680" s="1">
        <f>DATE(2039,9,1) + TIME(0,0,0)</f>
        <v>51014</v>
      </c>
      <c r="C24680">
        <v>19.293375014999999</v>
      </c>
    </row>
    <row r="24681" spans="1:3" x14ac:dyDescent="0.25">
      <c r="A24681">
        <v>14518</v>
      </c>
      <c r="B24681" s="1">
        <f>DATE(2039,10,1) + TIME(0,0,0)</f>
        <v>51044</v>
      </c>
      <c r="C24681">
        <v>19.293375014999999</v>
      </c>
    </row>
    <row r="24682" spans="1:3" x14ac:dyDescent="0.25">
      <c r="A24682">
        <v>14549</v>
      </c>
      <c r="B24682" s="1">
        <f>DATE(2039,11,1) + TIME(0,0,0)</f>
        <v>51075</v>
      </c>
      <c r="C24682">
        <v>19.293375014999999</v>
      </c>
    </row>
    <row r="24683" spans="1:3" x14ac:dyDescent="0.25">
      <c r="A24683">
        <v>14579</v>
      </c>
      <c r="B24683" s="1">
        <f>DATE(2039,12,1) + TIME(0,0,0)</f>
        <v>51105</v>
      </c>
      <c r="C24683">
        <v>19.293375014999999</v>
      </c>
    </row>
    <row r="24684" spans="1:3" x14ac:dyDescent="0.25">
      <c r="A24684">
        <v>14610</v>
      </c>
      <c r="B24684" s="1">
        <f>DATE(2040,1,1) + TIME(0,0,0)</f>
        <v>51136</v>
      </c>
      <c r="C24684">
        <v>19.293375014999999</v>
      </c>
    </row>
    <row r="24685" spans="1:3" x14ac:dyDescent="0.25">
      <c r="A24685">
        <v>14641</v>
      </c>
      <c r="B24685" s="1">
        <f>DATE(2040,2,1) + TIME(0,0,0)</f>
        <v>51167</v>
      </c>
      <c r="C24685">
        <v>19.293375014999999</v>
      </c>
    </row>
    <row r="24686" spans="1:3" x14ac:dyDescent="0.25">
      <c r="A24686">
        <v>14670</v>
      </c>
      <c r="B24686" s="1">
        <f>DATE(2040,3,1) + TIME(0,0,0)</f>
        <v>51196</v>
      </c>
      <c r="C24686">
        <v>19.293375014999999</v>
      </c>
    </row>
    <row r="24687" spans="1:3" x14ac:dyDescent="0.25">
      <c r="A24687">
        <v>14701</v>
      </c>
      <c r="B24687" s="1">
        <f>DATE(2040,4,1) + TIME(0,0,0)</f>
        <v>51227</v>
      </c>
      <c r="C24687">
        <v>19.293375014999999</v>
      </c>
    </row>
    <row r="24688" spans="1:3" x14ac:dyDescent="0.25">
      <c r="A24688">
        <v>14731</v>
      </c>
      <c r="B24688" s="1">
        <f>DATE(2040,5,1) + TIME(0,0,0)</f>
        <v>51257</v>
      </c>
      <c r="C24688">
        <v>19.293375014999999</v>
      </c>
    </row>
    <row r="24689" spans="1:3" x14ac:dyDescent="0.25">
      <c r="A24689">
        <v>14762</v>
      </c>
      <c r="B24689" s="1">
        <f>DATE(2040,6,1) + TIME(0,0,0)</f>
        <v>51288</v>
      </c>
      <c r="C24689">
        <v>19.293375014999999</v>
      </c>
    </row>
    <row r="24690" spans="1:3" x14ac:dyDescent="0.25">
      <c r="A24690">
        <v>14792</v>
      </c>
      <c r="B24690" s="1">
        <f>DATE(2040,7,1) + TIME(0,0,0)</f>
        <v>51318</v>
      </c>
      <c r="C24690">
        <v>19.293375014999999</v>
      </c>
    </row>
    <row r="24691" spans="1:3" x14ac:dyDescent="0.25">
      <c r="A24691">
        <v>14823</v>
      </c>
      <c r="B24691" s="1">
        <f>DATE(2040,8,1) + TIME(0,0,0)</f>
        <v>51349</v>
      </c>
      <c r="C24691">
        <v>19.293375014999999</v>
      </c>
    </row>
    <row r="24692" spans="1:3" x14ac:dyDescent="0.25">
      <c r="A24692">
        <v>14854</v>
      </c>
      <c r="B24692" s="1">
        <f>DATE(2040,9,1) + TIME(0,0,0)</f>
        <v>51380</v>
      </c>
      <c r="C24692">
        <v>19.293375014999999</v>
      </c>
    </row>
    <row r="24693" spans="1:3" x14ac:dyDescent="0.25">
      <c r="A24693">
        <v>14884</v>
      </c>
      <c r="B24693" s="1">
        <f>DATE(2040,10,1) + TIME(0,0,0)</f>
        <v>51410</v>
      </c>
      <c r="C24693">
        <v>19.293375014999999</v>
      </c>
    </row>
    <row r="24694" spans="1:3" x14ac:dyDescent="0.25">
      <c r="A24694">
        <v>14915</v>
      </c>
      <c r="B24694" s="1">
        <f>DATE(2040,11,1) + TIME(0,0,0)</f>
        <v>51441</v>
      </c>
      <c r="C24694">
        <v>19.293375014999999</v>
      </c>
    </row>
    <row r="24695" spans="1:3" x14ac:dyDescent="0.25">
      <c r="A24695">
        <v>14945</v>
      </c>
      <c r="B24695" s="1">
        <f>DATE(2040,12,1) + TIME(0,0,0)</f>
        <v>51471</v>
      </c>
      <c r="C24695">
        <v>19.293375014999999</v>
      </c>
    </row>
    <row r="24696" spans="1:3" x14ac:dyDescent="0.25">
      <c r="A24696">
        <v>14976</v>
      </c>
      <c r="B24696" s="1">
        <f>DATE(2041,1,1) + TIME(0,0,0)</f>
        <v>51502</v>
      </c>
      <c r="C24696">
        <v>19.293375014999999</v>
      </c>
    </row>
    <row r="24697" spans="1:3" x14ac:dyDescent="0.25">
      <c r="A24697">
        <v>15007</v>
      </c>
      <c r="B24697" s="1">
        <f>DATE(2041,2,1) + TIME(0,0,0)</f>
        <v>51533</v>
      </c>
      <c r="C24697">
        <v>19.293375014999999</v>
      </c>
    </row>
    <row r="24698" spans="1:3" x14ac:dyDescent="0.25">
      <c r="A24698">
        <v>15035</v>
      </c>
      <c r="B24698" s="1">
        <f>DATE(2041,3,1) + TIME(0,0,0)</f>
        <v>51561</v>
      </c>
      <c r="C24698">
        <v>19.293375014999999</v>
      </c>
    </row>
    <row r="24699" spans="1:3" x14ac:dyDescent="0.25">
      <c r="A24699">
        <v>15066</v>
      </c>
      <c r="B24699" s="1">
        <f>DATE(2041,4,1) + TIME(0,0,0)</f>
        <v>51592</v>
      </c>
      <c r="C24699">
        <v>19.293375014999999</v>
      </c>
    </row>
    <row r="24700" spans="1:3" x14ac:dyDescent="0.25">
      <c r="A24700">
        <v>15096</v>
      </c>
      <c r="B24700" s="1">
        <f>DATE(2041,5,1) + TIME(0,0,0)</f>
        <v>51622</v>
      </c>
      <c r="C24700">
        <v>19.293375014999999</v>
      </c>
    </row>
    <row r="24701" spans="1:3" x14ac:dyDescent="0.25">
      <c r="A24701">
        <v>15127</v>
      </c>
      <c r="B24701" s="1">
        <f>DATE(2041,6,1) + TIME(0,0,0)</f>
        <v>51653</v>
      </c>
      <c r="C24701">
        <v>19.293375014999999</v>
      </c>
    </row>
    <row r="24702" spans="1:3" x14ac:dyDescent="0.25">
      <c r="A24702">
        <v>15157</v>
      </c>
      <c r="B24702" s="1">
        <f>DATE(2041,7,1) + TIME(0,0,0)</f>
        <v>51683</v>
      </c>
      <c r="C24702">
        <v>19.293375014999999</v>
      </c>
    </row>
    <row r="24703" spans="1:3" x14ac:dyDescent="0.25">
      <c r="A24703">
        <v>15188</v>
      </c>
      <c r="B24703" s="1">
        <f>DATE(2041,8,1) + TIME(0,0,0)</f>
        <v>51714</v>
      </c>
      <c r="C24703">
        <v>19.293375014999999</v>
      </c>
    </row>
    <row r="24704" spans="1:3" x14ac:dyDescent="0.25">
      <c r="A24704">
        <v>15219</v>
      </c>
      <c r="B24704" s="1">
        <f>DATE(2041,9,1) + TIME(0,0,0)</f>
        <v>51745</v>
      </c>
      <c r="C24704">
        <v>19.293375014999999</v>
      </c>
    </row>
    <row r="24705" spans="1:3" x14ac:dyDescent="0.25">
      <c r="A24705">
        <v>15249</v>
      </c>
      <c r="B24705" s="1">
        <f>DATE(2041,10,1) + TIME(0,0,0)</f>
        <v>51775</v>
      </c>
      <c r="C24705">
        <v>19.293375014999999</v>
      </c>
    </row>
    <row r="24706" spans="1:3" x14ac:dyDescent="0.25">
      <c r="A24706">
        <v>15280</v>
      </c>
      <c r="B24706" s="1">
        <f>DATE(2041,11,1) + TIME(0,0,0)</f>
        <v>51806</v>
      </c>
      <c r="C24706">
        <v>19.293375014999999</v>
      </c>
    </row>
    <row r="24707" spans="1:3" x14ac:dyDescent="0.25">
      <c r="A24707">
        <v>15310</v>
      </c>
      <c r="B24707" s="1">
        <f>DATE(2041,12,1) + TIME(0,0,0)</f>
        <v>51836</v>
      </c>
      <c r="C24707">
        <v>19.293375014999999</v>
      </c>
    </row>
    <row r="24708" spans="1:3" x14ac:dyDescent="0.25">
      <c r="A24708">
        <v>15341</v>
      </c>
      <c r="B24708" s="1">
        <f>DATE(2042,1,1) + TIME(0,0,0)</f>
        <v>51867</v>
      </c>
      <c r="C24708">
        <v>19.293375014999999</v>
      </c>
    </row>
    <row r="24709" spans="1:3" x14ac:dyDescent="0.25">
      <c r="A24709">
        <v>15372</v>
      </c>
      <c r="B24709" s="1">
        <f>DATE(2042,2,1) + TIME(0,0,0)</f>
        <v>51898</v>
      </c>
      <c r="C24709">
        <v>19.293375014999999</v>
      </c>
    </row>
    <row r="24710" spans="1:3" x14ac:dyDescent="0.25">
      <c r="A24710">
        <v>15400</v>
      </c>
      <c r="B24710" s="1">
        <f>DATE(2042,3,1) + TIME(0,0,0)</f>
        <v>51926</v>
      </c>
      <c r="C24710">
        <v>19.293375014999999</v>
      </c>
    </row>
    <row r="24711" spans="1:3" x14ac:dyDescent="0.25">
      <c r="A24711">
        <v>15431</v>
      </c>
      <c r="B24711" s="1">
        <f>DATE(2042,4,1) + TIME(0,0,0)</f>
        <v>51957</v>
      </c>
      <c r="C24711">
        <v>19.293375014999999</v>
      </c>
    </row>
    <row r="24712" spans="1:3" x14ac:dyDescent="0.25">
      <c r="A24712">
        <v>15461</v>
      </c>
      <c r="B24712" s="1">
        <f>DATE(2042,5,1) + TIME(0,0,0)</f>
        <v>51987</v>
      </c>
      <c r="C24712">
        <v>19.293375014999999</v>
      </c>
    </row>
    <row r="24713" spans="1:3" x14ac:dyDescent="0.25">
      <c r="A24713">
        <v>15492</v>
      </c>
      <c r="B24713" s="1">
        <f>DATE(2042,6,1) + TIME(0,0,0)</f>
        <v>52018</v>
      </c>
      <c r="C24713">
        <v>19.293375014999999</v>
      </c>
    </row>
    <row r="24714" spans="1:3" x14ac:dyDescent="0.25">
      <c r="A24714">
        <v>15522</v>
      </c>
      <c r="B24714" s="1">
        <f>DATE(2042,7,1) + TIME(0,0,0)</f>
        <v>52048</v>
      </c>
      <c r="C24714">
        <v>19.293375014999999</v>
      </c>
    </row>
    <row r="24715" spans="1:3" x14ac:dyDescent="0.25">
      <c r="A24715">
        <v>15553</v>
      </c>
      <c r="B24715" s="1">
        <f>DATE(2042,8,1) + TIME(0,0,0)</f>
        <v>52079</v>
      </c>
      <c r="C24715">
        <v>19.293375014999999</v>
      </c>
    </row>
    <row r="24716" spans="1:3" x14ac:dyDescent="0.25">
      <c r="A24716">
        <v>15584</v>
      </c>
      <c r="B24716" s="1">
        <f>DATE(2042,9,1) + TIME(0,0,0)</f>
        <v>52110</v>
      </c>
      <c r="C24716">
        <v>19.293375014999999</v>
      </c>
    </row>
    <row r="24717" spans="1:3" x14ac:dyDescent="0.25">
      <c r="A24717">
        <v>15614</v>
      </c>
      <c r="B24717" s="1">
        <f>DATE(2042,10,1) + TIME(0,0,0)</f>
        <v>52140</v>
      </c>
      <c r="C24717">
        <v>19.293375014999999</v>
      </c>
    </row>
    <row r="24718" spans="1:3" x14ac:dyDescent="0.25">
      <c r="A24718">
        <v>15645</v>
      </c>
      <c r="B24718" s="1">
        <f>DATE(2042,11,1) + TIME(0,0,0)</f>
        <v>52171</v>
      </c>
      <c r="C24718">
        <v>19.293375014999999</v>
      </c>
    </row>
    <row r="24719" spans="1:3" x14ac:dyDescent="0.25">
      <c r="A24719">
        <v>15675</v>
      </c>
      <c r="B24719" s="1">
        <f>DATE(2042,12,1) + TIME(0,0,0)</f>
        <v>52201</v>
      </c>
      <c r="C24719">
        <v>19.293375014999999</v>
      </c>
    </row>
    <row r="24720" spans="1:3" x14ac:dyDescent="0.25">
      <c r="A24720">
        <v>15706</v>
      </c>
      <c r="B24720" s="1">
        <f>DATE(2043,1,1) + TIME(0,0,0)</f>
        <v>52232</v>
      </c>
      <c r="C24720">
        <v>19.293375014999999</v>
      </c>
    </row>
    <row r="24721" spans="1:3" x14ac:dyDescent="0.25">
      <c r="A24721">
        <v>15737</v>
      </c>
      <c r="B24721" s="1">
        <f>DATE(2043,2,1) + TIME(0,0,0)</f>
        <v>52263</v>
      </c>
      <c r="C24721">
        <v>19.293375014999999</v>
      </c>
    </row>
    <row r="24722" spans="1:3" x14ac:dyDescent="0.25">
      <c r="A24722">
        <v>15765</v>
      </c>
      <c r="B24722" s="1">
        <f>DATE(2043,3,1) + TIME(0,0,0)</f>
        <v>52291</v>
      </c>
      <c r="C24722">
        <v>19.293375014999999</v>
      </c>
    </row>
    <row r="24723" spans="1:3" x14ac:dyDescent="0.25">
      <c r="A24723">
        <v>15796</v>
      </c>
      <c r="B24723" s="1">
        <f>DATE(2043,4,1) + TIME(0,0,0)</f>
        <v>52322</v>
      </c>
      <c r="C24723">
        <v>19.293375014999999</v>
      </c>
    </row>
    <row r="24724" spans="1:3" x14ac:dyDescent="0.25">
      <c r="A24724">
        <v>15826</v>
      </c>
      <c r="B24724" s="1">
        <f>DATE(2043,5,1) + TIME(0,0,0)</f>
        <v>52352</v>
      </c>
      <c r="C24724">
        <v>19.293375014999999</v>
      </c>
    </row>
    <row r="24725" spans="1:3" x14ac:dyDescent="0.25">
      <c r="A24725">
        <v>15857</v>
      </c>
      <c r="B24725" s="1">
        <f>DATE(2043,6,1) + TIME(0,0,0)</f>
        <v>52383</v>
      </c>
      <c r="C24725">
        <v>19.293375014999999</v>
      </c>
    </row>
    <row r="24726" spans="1:3" x14ac:dyDescent="0.25">
      <c r="A24726">
        <v>15887</v>
      </c>
      <c r="B24726" s="1">
        <f>DATE(2043,7,1) + TIME(0,0,0)</f>
        <v>52413</v>
      </c>
      <c r="C24726">
        <v>19.293375014999999</v>
      </c>
    </row>
    <row r="24727" spans="1:3" x14ac:dyDescent="0.25">
      <c r="A24727">
        <v>15918</v>
      </c>
      <c r="B24727" s="1">
        <f>DATE(2043,8,1) + TIME(0,0,0)</f>
        <v>52444</v>
      </c>
      <c r="C24727">
        <v>19.293375014999999</v>
      </c>
    </row>
    <row r="24728" spans="1:3" x14ac:dyDescent="0.25">
      <c r="A24728">
        <v>15949</v>
      </c>
      <c r="B24728" s="1">
        <f>DATE(2043,9,1) + TIME(0,0,0)</f>
        <v>52475</v>
      </c>
      <c r="C24728">
        <v>19.293375014999999</v>
      </c>
    </row>
    <row r="24729" spans="1:3" x14ac:dyDescent="0.25">
      <c r="A24729">
        <v>15979</v>
      </c>
      <c r="B24729" s="1">
        <f>DATE(2043,10,1) + TIME(0,0,0)</f>
        <v>52505</v>
      </c>
      <c r="C24729">
        <v>19.293375014999999</v>
      </c>
    </row>
    <row r="24730" spans="1:3" x14ac:dyDescent="0.25">
      <c r="A24730">
        <v>16010</v>
      </c>
      <c r="B24730" s="1">
        <f>DATE(2043,11,1) + TIME(0,0,0)</f>
        <v>52536</v>
      </c>
      <c r="C24730">
        <v>19.293375014999999</v>
      </c>
    </row>
    <row r="24731" spans="1:3" x14ac:dyDescent="0.25">
      <c r="A24731">
        <v>16040</v>
      </c>
      <c r="B24731" s="1">
        <f>DATE(2043,12,1) + TIME(0,0,0)</f>
        <v>52566</v>
      </c>
      <c r="C24731">
        <v>19.293375014999999</v>
      </c>
    </row>
    <row r="24732" spans="1:3" x14ac:dyDescent="0.25">
      <c r="A24732">
        <v>16071</v>
      </c>
      <c r="B24732" s="1">
        <f>DATE(2044,1,1) + TIME(0,0,0)</f>
        <v>52597</v>
      </c>
      <c r="C24732">
        <v>19.293375014999999</v>
      </c>
    </row>
    <row r="24733" spans="1:3" x14ac:dyDescent="0.25">
      <c r="A24733">
        <v>16102</v>
      </c>
      <c r="B24733" s="1">
        <f>DATE(2044,2,1) + TIME(0,0,0)</f>
        <v>52628</v>
      </c>
      <c r="C24733">
        <v>19.293375014999999</v>
      </c>
    </row>
    <row r="24734" spans="1:3" x14ac:dyDescent="0.25">
      <c r="A24734">
        <v>16131</v>
      </c>
      <c r="B24734" s="1">
        <f>DATE(2044,3,1) + TIME(0,0,0)</f>
        <v>52657</v>
      </c>
      <c r="C24734">
        <v>19.293375014999999</v>
      </c>
    </row>
    <row r="24735" spans="1:3" x14ac:dyDescent="0.25">
      <c r="A24735">
        <v>16162</v>
      </c>
      <c r="B24735" s="1">
        <f>DATE(2044,4,1) + TIME(0,0,0)</f>
        <v>52688</v>
      </c>
      <c r="C24735">
        <v>19.293375014999999</v>
      </c>
    </row>
    <row r="24736" spans="1:3" x14ac:dyDescent="0.25">
      <c r="A24736">
        <v>16192</v>
      </c>
      <c r="B24736" s="1">
        <f>DATE(2044,5,1) + TIME(0,0,0)</f>
        <v>52718</v>
      </c>
      <c r="C24736">
        <v>19.293375014999999</v>
      </c>
    </row>
    <row r="24737" spans="1:3" x14ac:dyDescent="0.25">
      <c r="A24737">
        <v>16223</v>
      </c>
      <c r="B24737" s="1">
        <f>DATE(2044,6,1) + TIME(0,0,0)</f>
        <v>52749</v>
      </c>
      <c r="C24737">
        <v>19.293375014999999</v>
      </c>
    </row>
    <row r="24738" spans="1:3" x14ac:dyDescent="0.25">
      <c r="A24738">
        <v>16253</v>
      </c>
      <c r="B24738" s="1">
        <f>DATE(2044,7,1) + TIME(0,0,0)</f>
        <v>52779</v>
      </c>
      <c r="C24738">
        <v>19.293375014999999</v>
      </c>
    </row>
    <row r="24739" spans="1:3" x14ac:dyDescent="0.25">
      <c r="A24739">
        <v>16284</v>
      </c>
      <c r="B24739" s="1">
        <f>DATE(2044,8,1) + TIME(0,0,0)</f>
        <v>52810</v>
      </c>
      <c r="C24739">
        <v>19.293375014999999</v>
      </c>
    </row>
    <row r="24740" spans="1:3" x14ac:dyDescent="0.25">
      <c r="A24740">
        <v>16315</v>
      </c>
      <c r="B24740" s="1">
        <f>DATE(2044,9,1) + TIME(0,0,0)</f>
        <v>52841</v>
      </c>
      <c r="C24740">
        <v>19.293375014999999</v>
      </c>
    </row>
    <row r="24741" spans="1:3" x14ac:dyDescent="0.25">
      <c r="A24741">
        <v>16345</v>
      </c>
      <c r="B24741" s="1">
        <f>DATE(2044,10,1) + TIME(0,0,0)</f>
        <v>52871</v>
      </c>
      <c r="C24741">
        <v>19.293375014999999</v>
      </c>
    </row>
    <row r="24742" spans="1:3" x14ac:dyDescent="0.25">
      <c r="A24742">
        <v>16376</v>
      </c>
      <c r="B24742" s="1">
        <f>DATE(2044,11,1) + TIME(0,0,0)</f>
        <v>52902</v>
      </c>
      <c r="C24742">
        <v>19.293375014999999</v>
      </c>
    </row>
    <row r="24743" spans="1:3" x14ac:dyDescent="0.25">
      <c r="A24743">
        <v>16406</v>
      </c>
      <c r="B24743" s="1">
        <f>DATE(2044,12,1) + TIME(0,0,0)</f>
        <v>52932</v>
      </c>
      <c r="C24743">
        <v>19.293375014999999</v>
      </c>
    </row>
    <row r="24744" spans="1:3" x14ac:dyDescent="0.25">
      <c r="A24744">
        <v>16437</v>
      </c>
      <c r="B24744" s="1">
        <f>DATE(2045,1,1) + TIME(0,0,0)</f>
        <v>52963</v>
      </c>
      <c r="C24744">
        <v>19.293375014999999</v>
      </c>
    </row>
    <row r="24745" spans="1:3" x14ac:dyDescent="0.25">
      <c r="A24745">
        <v>16468</v>
      </c>
      <c r="B24745" s="1">
        <f>DATE(2045,2,1) + TIME(0,0,0)</f>
        <v>52994</v>
      </c>
      <c r="C24745">
        <v>19.293375014999999</v>
      </c>
    </row>
    <row r="24746" spans="1:3" x14ac:dyDescent="0.25">
      <c r="A24746">
        <v>16496</v>
      </c>
      <c r="B24746" s="1">
        <f>DATE(2045,3,1) + TIME(0,0,0)</f>
        <v>53022</v>
      </c>
      <c r="C24746">
        <v>19.293375014999999</v>
      </c>
    </row>
    <row r="24747" spans="1:3" x14ac:dyDescent="0.25">
      <c r="A24747">
        <v>16527</v>
      </c>
      <c r="B24747" s="1">
        <f>DATE(2045,4,1) + TIME(0,0,0)</f>
        <v>53053</v>
      </c>
      <c r="C24747">
        <v>19.293375014999999</v>
      </c>
    </row>
    <row r="24748" spans="1:3" x14ac:dyDescent="0.25">
      <c r="A24748">
        <v>16557</v>
      </c>
      <c r="B24748" s="1">
        <f>DATE(2045,5,1) + TIME(0,0,0)</f>
        <v>53083</v>
      </c>
      <c r="C24748">
        <v>19.293375014999999</v>
      </c>
    </row>
    <row r="24749" spans="1:3" x14ac:dyDescent="0.25">
      <c r="A24749">
        <v>16588</v>
      </c>
      <c r="B24749" s="1">
        <f>DATE(2045,6,1) + TIME(0,0,0)</f>
        <v>53114</v>
      </c>
      <c r="C24749">
        <v>19.293375014999999</v>
      </c>
    </row>
    <row r="24750" spans="1:3" x14ac:dyDescent="0.25">
      <c r="A24750">
        <v>16618</v>
      </c>
      <c r="B24750" s="1">
        <f>DATE(2045,7,1) + TIME(0,0,0)</f>
        <v>53144</v>
      </c>
      <c r="C24750">
        <v>19.293375014999999</v>
      </c>
    </row>
    <row r="24751" spans="1:3" x14ac:dyDescent="0.25">
      <c r="A24751">
        <v>16649</v>
      </c>
      <c r="B24751" s="1">
        <f>DATE(2045,8,1) + TIME(0,0,0)</f>
        <v>53175</v>
      </c>
      <c r="C24751">
        <v>19.293375014999999</v>
      </c>
    </row>
    <row r="24752" spans="1:3" x14ac:dyDescent="0.25">
      <c r="A24752">
        <v>16680</v>
      </c>
      <c r="B24752" s="1">
        <f>DATE(2045,9,1) + TIME(0,0,0)</f>
        <v>53206</v>
      </c>
      <c r="C24752">
        <v>19.293375014999999</v>
      </c>
    </row>
    <row r="24753" spans="1:3" x14ac:dyDescent="0.25">
      <c r="A24753">
        <v>16710</v>
      </c>
      <c r="B24753" s="1">
        <f>DATE(2045,10,1) + TIME(0,0,0)</f>
        <v>53236</v>
      </c>
      <c r="C24753">
        <v>19.293375014999999</v>
      </c>
    </row>
    <row r="24754" spans="1:3" x14ac:dyDescent="0.25">
      <c r="A24754">
        <v>16741</v>
      </c>
      <c r="B24754" s="1">
        <f>DATE(2045,11,1) + TIME(0,0,0)</f>
        <v>53267</v>
      </c>
      <c r="C24754">
        <v>19.293375014999999</v>
      </c>
    </row>
    <row r="24755" spans="1:3" x14ac:dyDescent="0.25">
      <c r="A24755">
        <v>16771</v>
      </c>
      <c r="B24755" s="1">
        <f>DATE(2045,12,1) + TIME(0,0,0)</f>
        <v>53297</v>
      </c>
      <c r="C24755">
        <v>19.293375014999999</v>
      </c>
    </row>
    <row r="24756" spans="1:3" x14ac:dyDescent="0.25">
      <c r="A24756">
        <v>16802</v>
      </c>
      <c r="B24756" s="1">
        <f>DATE(2046,1,1) + TIME(0,0,0)</f>
        <v>53328</v>
      </c>
      <c r="C24756">
        <v>19.293375014999999</v>
      </c>
    </row>
    <row r="24757" spans="1:3" x14ac:dyDescent="0.25">
      <c r="A24757">
        <v>16833</v>
      </c>
      <c r="B24757" s="1">
        <f>DATE(2046,2,1) + TIME(0,0,0)</f>
        <v>53359</v>
      </c>
      <c r="C24757">
        <v>19.293375014999999</v>
      </c>
    </row>
    <row r="24758" spans="1:3" x14ac:dyDescent="0.25">
      <c r="A24758">
        <v>16861</v>
      </c>
      <c r="B24758" s="1">
        <f>DATE(2046,3,1) + TIME(0,0,0)</f>
        <v>53387</v>
      </c>
      <c r="C24758">
        <v>19.293375014999999</v>
      </c>
    </row>
    <row r="24759" spans="1:3" x14ac:dyDescent="0.25">
      <c r="A24759">
        <v>16892</v>
      </c>
      <c r="B24759" s="1">
        <f>DATE(2046,4,1) + TIME(0,0,0)</f>
        <v>53418</v>
      </c>
      <c r="C24759">
        <v>19.293375014999999</v>
      </c>
    </row>
    <row r="24760" spans="1:3" x14ac:dyDescent="0.25">
      <c r="A24760">
        <v>16922</v>
      </c>
      <c r="B24760" s="1">
        <f>DATE(2046,5,1) + TIME(0,0,0)</f>
        <v>53448</v>
      </c>
      <c r="C24760">
        <v>19.293375014999999</v>
      </c>
    </row>
    <row r="24761" spans="1:3" x14ac:dyDescent="0.25">
      <c r="A24761">
        <v>16953</v>
      </c>
      <c r="B24761" s="1">
        <f>DATE(2046,6,1) + TIME(0,0,0)</f>
        <v>53479</v>
      </c>
      <c r="C24761">
        <v>19.293375014999999</v>
      </c>
    </row>
    <row r="24762" spans="1:3" x14ac:dyDescent="0.25">
      <c r="A24762">
        <v>16983</v>
      </c>
      <c r="B24762" s="1">
        <f>DATE(2046,7,1) + TIME(0,0,0)</f>
        <v>53509</v>
      </c>
      <c r="C24762">
        <v>19.293375014999999</v>
      </c>
    </row>
    <row r="24763" spans="1:3" x14ac:dyDescent="0.25">
      <c r="A24763">
        <v>17014</v>
      </c>
      <c r="B24763" s="1">
        <f>DATE(2046,8,1) + TIME(0,0,0)</f>
        <v>53540</v>
      </c>
      <c r="C24763">
        <v>19.293375014999999</v>
      </c>
    </row>
    <row r="24764" spans="1:3" x14ac:dyDescent="0.25">
      <c r="A24764">
        <v>17045</v>
      </c>
      <c r="B24764" s="1">
        <f>DATE(2046,9,1) + TIME(0,0,0)</f>
        <v>53571</v>
      </c>
      <c r="C24764">
        <v>19.293375014999999</v>
      </c>
    </row>
    <row r="24765" spans="1:3" x14ac:dyDescent="0.25">
      <c r="A24765">
        <v>17075</v>
      </c>
      <c r="B24765" s="1">
        <f>DATE(2046,10,1) + TIME(0,0,0)</f>
        <v>53601</v>
      </c>
      <c r="C24765">
        <v>19.293375014999999</v>
      </c>
    </row>
    <row r="24766" spans="1:3" x14ac:dyDescent="0.25">
      <c r="A24766">
        <v>17106</v>
      </c>
      <c r="B24766" s="1">
        <f>DATE(2046,11,1) + TIME(0,0,0)</f>
        <v>53632</v>
      </c>
      <c r="C24766">
        <v>19.293375014999999</v>
      </c>
    </row>
    <row r="24767" spans="1:3" x14ac:dyDescent="0.25">
      <c r="A24767">
        <v>17136</v>
      </c>
      <c r="B24767" s="1">
        <f>DATE(2046,12,1) + TIME(0,0,0)</f>
        <v>53662</v>
      </c>
      <c r="C24767">
        <v>19.293375014999999</v>
      </c>
    </row>
    <row r="24768" spans="1:3" x14ac:dyDescent="0.25">
      <c r="A24768">
        <v>17167</v>
      </c>
      <c r="B24768" s="1">
        <f>DATE(2047,1,1) + TIME(0,0,0)</f>
        <v>53693</v>
      </c>
      <c r="C24768">
        <v>19.293375014999999</v>
      </c>
    </row>
    <row r="24769" spans="1:3" x14ac:dyDescent="0.25">
      <c r="A24769">
        <v>17198</v>
      </c>
      <c r="B24769" s="1">
        <f>DATE(2047,2,1) + TIME(0,0,0)</f>
        <v>53724</v>
      </c>
      <c r="C24769">
        <v>19.293375014999999</v>
      </c>
    </row>
    <row r="24770" spans="1:3" x14ac:dyDescent="0.25">
      <c r="A24770">
        <v>17226</v>
      </c>
      <c r="B24770" s="1">
        <f>DATE(2047,3,1) + TIME(0,0,0)</f>
        <v>53752</v>
      </c>
      <c r="C24770">
        <v>19.293375014999999</v>
      </c>
    </row>
    <row r="24771" spans="1:3" x14ac:dyDescent="0.25">
      <c r="A24771">
        <v>17257</v>
      </c>
      <c r="B24771" s="1">
        <f>DATE(2047,4,1) + TIME(0,0,0)</f>
        <v>53783</v>
      </c>
      <c r="C24771">
        <v>19.293375014999999</v>
      </c>
    </row>
    <row r="24772" spans="1:3" x14ac:dyDescent="0.25">
      <c r="A24772">
        <v>17287</v>
      </c>
      <c r="B24772" s="1">
        <f>DATE(2047,5,1) + TIME(0,0,0)</f>
        <v>53813</v>
      </c>
      <c r="C24772">
        <v>19.293375014999999</v>
      </c>
    </row>
    <row r="24773" spans="1:3" x14ac:dyDescent="0.25">
      <c r="A24773">
        <v>17318</v>
      </c>
      <c r="B24773" s="1">
        <f>DATE(2047,6,1) + TIME(0,0,0)</f>
        <v>53844</v>
      </c>
      <c r="C24773">
        <v>19.293375014999999</v>
      </c>
    </row>
    <row r="24774" spans="1:3" x14ac:dyDescent="0.25">
      <c r="A24774">
        <v>17348</v>
      </c>
      <c r="B24774" s="1">
        <f>DATE(2047,7,1) + TIME(0,0,0)</f>
        <v>53874</v>
      </c>
      <c r="C24774">
        <v>19.293375014999999</v>
      </c>
    </row>
    <row r="24775" spans="1:3" x14ac:dyDescent="0.25">
      <c r="A24775">
        <v>17379</v>
      </c>
      <c r="B24775" s="1">
        <f>DATE(2047,8,1) + TIME(0,0,0)</f>
        <v>53905</v>
      </c>
      <c r="C24775">
        <v>19.293375014999999</v>
      </c>
    </row>
    <row r="24776" spans="1:3" x14ac:dyDescent="0.25">
      <c r="A24776">
        <v>17410</v>
      </c>
      <c r="B24776" s="1">
        <f>DATE(2047,9,1) + TIME(0,0,0)</f>
        <v>53936</v>
      </c>
      <c r="C24776">
        <v>19.293375014999999</v>
      </c>
    </row>
    <row r="24777" spans="1:3" x14ac:dyDescent="0.25">
      <c r="A24777">
        <v>17440</v>
      </c>
      <c r="B24777" s="1">
        <f>DATE(2047,10,1) + TIME(0,0,0)</f>
        <v>53966</v>
      </c>
      <c r="C24777">
        <v>19.293375014999999</v>
      </c>
    </row>
    <row r="24778" spans="1:3" x14ac:dyDescent="0.25">
      <c r="A24778">
        <v>17471</v>
      </c>
      <c r="B24778" s="1">
        <f>DATE(2047,11,1) + TIME(0,0,0)</f>
        <v>53997</v>
      </c>
      <c r="C24778">
        <v>19.293375014999999</v>
      </c>
    </row>
    <row r="24779" spans="1:3" x14ac:dyDescent="0.25">
      <c r="A24779">
        <v>17501</v>
      </c>
      <c r="B24779" s="1">
        <f>DATE(2047,12,1) + TIME(0,0,0)</f>
        <v>54027</v>
      </c>
      <c r="C24779">
        <v>19.293375014999999</v>
      </c>
    </row>
    <row r="24780" spans="1:3" x14ac:dyDescent="0.25">
      <c r="A24780">
        <v>17532</v>
      </c>
      <c r="B24780" s="1">
        <f>DATE(2048,1,1) + TIME(0,0,0)</f>
        <v>54058</v>
      </c>
      <c r="C24780">
        <v>19.293375014999999</v>
      </c>
    </row>
    <row r="24781" spans="1:3" x14ac:dyDescent="0.25">
      <c r="A24781">
        <v>17563</v>
      </c>
      <c r="B24781" s="1">
        <f>DATE(2048,2,1) + TIME(0,0,0)</f>
        <v>54089</v>
      </c>
      <c r="C24781">
        <v>19.293375014999999</v>
      </c>
    </row>
    <row r="24782" spans="1:3" x14ac:dyDescent="0.25">
      <c r="A24782">
        <v>17592</v>
      </c>
      <c r="B24782" s="1">
        <f>DATE(2048,3,1) + TIME(0,0,0)</f>
        <v>54118</v>
      </c>
      <c r="C24782">
        <v>19.293375014999999</v>
      </c>
    </row>
    <row r="24783" spans="1:3" x14ac:dyDescent="0.25">
      <c r="A24783">
        <v>17623</v>
      </c>
      <c r="B24783" s="1">
        <f>DATE(2048,4,1) + TIME(0,0,0)</f>
        <v>54149</v>
      </c>
      <c r="C24783">
        <v>19.293375014999999</v>
      </c>
    </row>
    <row r="24784" spans="1:3" x14ac:dyDescent="0.25">
      <c r="A24784">
        <v>17653</v>
      </c>
      <c r="B24784" s="1">
        <f>DATE(2048,5,1) + TIME(0,0,0)</f>
        <v>54179</v>
      </c>
      <c r="C24784">
        <v>19.293375014999999</v>
      </c>
    </row>
    <row r="24785" spans="1:3" x14ac:dyDescent="0.25">
      <c r="A24785">
        <v>17684</v>
      </c>
      <c r="B24785" s="1">
        <f>DATE(2048,6,1) + TIME(0,0,0)</f>
        <v>54210</v>
      </c>
      <c r="C24785">
        <v>19.293375014999999</v>
      </c>
    </row>
    <row r="24786" spans="1:3" x14ac:dyDescent="0.25">
      <c r="A24786">
        <v>17714</v>
      </c>
      <c r="B24786" s="1">
        <f>DATE(2048,7,1) + TIME(0,0,0)</f>
        <v>54240</v>
      </c>
      <c r="C24786">
        <v>19.293375014999999</v>
      </c>
    </row>
    <row r="24787" spans="1:3" x14ac:dyDescent="0.25">
      <c r="A24787">
        <v>17745</v>
      </c>
      <c r="B24787" s="1">
        <f>DATE(2048,8,1) + TIME(0,0,0)</f>
        <v>54271</v>
      </c>
      <c r="C24787">
        <v>19.293375014999999</v>
      </c>
    </row>
    <row r="24788" spans="1:3" x14ac:dyDescent="0.25">
      <c r="A24788">
        <v>17776</v>
      </c>
      <c r="B24788" s="1">
        <f>DATE(2048,9,1) + TIME(0,0,0)</f>
        <v>54302</v>
      </c>
      <c r="C24788">
        <v>19.293375014999999</v>
      </c>
    </row>
    <row r="24789" spans="1:3" x14ac:dyDescent="0.25">
      <c r="A24789">
        <v>17806</v>
      </c>
      <c r="B24789" s="1">
        <f>DATE(2048,10,1) + TIME(0,0,0)</f>
        <v>54332</v>
      </c>
      <c r="C24789">
        <v>19.293375014999999</v>
      </c>
    </row>
    <row r="24790" spans="1:3" x14ac:dyDescent="0.25">
      <c r="A24790">
        <v>17837</v>
      </c>
      <c r="B24790" s="1">
        <f>DATE(2048,11,1) + TIME(0,0,0)</f>
        <v>54363</v>
      </c>
      <c r="C24790">
        <v>19.293375014999999</v>
      </c>
    </row>
    <row r="24791" spans="1:3" x14ac:dyDescent="0.25">
      <c r="A24791">
        <v>17867</v>
      </c>
      <c r="B24791" s="1">
        <f>DATE(2048,12,1) + TIME(0,0,0)</f>
        <v>54393</v>
      </c>
      <c r="C24791">
        <v>19.293375014999999</v>
      </c>
    </row>
    <row r="24792" spans="1:3" x14ac:dyDescent="0.25">
      <c r="A24792">
        <v>17898</v>
      </c>
      <c r="B24792" s="1">
        <f>DATE(2049,1,1) + TIME(0,0,0)</f>
        <v>54424</v>
      </c>
      <c r="C24792">
        <v>19.293375014999999</v>
      </c>
    </row>
    <row r="24793" spans="1:3" x14ac:dyDescent="0.25">
      <c r="A24793">
        <v>17929</v>
      </c>
      <c r="B24793" s="1">
        <f>DATE(2049,2,1) + TIME(0,0,0)</f>
        <v>54455</v>
      </c>
      <c r="C24793">
        <v>19.293375014999999</v>
      </c>
    </row>
    <row r="24794" spans="1:3" x14ac:dyDescent="0.25">
      <c r="A24794">
        <v>17957</v>
      </c>
      <c r="B24794" s="1">
        <f>DATE(2049,3,1) + TIME(0,0,0)</f>
        <v>54483</v>
      </c>
      <c r="C24794">
        <v>19.293375014999999</v>
      </c>
    </row>
    <row r="24795" spans="1:3" x14ac:dyDescent="0.25">
      <c r="A24795">
        <v>17988</v>
      </c>
      <c r="B24795" s="1">
        <f>DATE(2049,4,1) + TIME(0,0,0)</f>
        <v>54514</v>
      </c>
      <c r="C24795">
        <v>19.293375014999999</v>
      </c>
    </row>
    <row r="24796" spans="1:3" x14ac:dyDescent="0.25">
      <c r="A24796">
        <v>18018</v>
      </c>
      <c r="B24796" s="1">
        <f>DATE(2049,5,1) + TIME(0,0,0)</f>
        <v>54544</v>
      </c>
      <c r="C24796">
        <v>19.293375014999999</v>
      </c>
    </row>
    <row r="24797" spans="1:3" x14ac:dyDescent="0.25">
      <c r="A24797">
        <v>18049</v>
      </c>
      <c r="B24797" s="1">
        <f>DATE(2049,6,1) + TIME(0,0,0)</f>
        <v>54575</v>
      </c>
      <c r="C24797">
        <v>19.293375014999999</v>
      </c>
    </row>
    <row r="24798" spans="1:3" x14ac:dyDescent="0.25">
      <c r="A24798">
        <v>18079</v>
      </c>
      <c r="B24798" s="1">
        <f>DATE(2049,7,1) + TIME(0,0,0)</f>
        <v>54605</v>
      </c>
      <c r="C24798">
        <v>19.293375014999999</v>
      </c>
    </row>
    <row r="24799" spans="1:3" x14ac:dyDescent="0.25">
      <c r="A24799">
        <v>18110</v>
      </c>
      <c r="B24799" s="1">
        <f>DATE(2049,8,1) + TIME(0,0,0)</f>
        <v>54636</v>
      </c>
      <c r="C24799">
        <v>19.293375014999999</v>
      </c>
    </row>
    <row r="24800" spans="1:3" x14ac:dyDescent="0.25">
      <c r="A24800">
        <v>18141</v>
      </c>
      <c r="B24800" s="1">
        <f>DATE(2049,9,1) + TIME(0,0,0)</f>
        <v>54667</v>
      </c>
      <c r="C24800">
        <v>19.293375014999999</v>
      </c>
    </row>
    <row r="24801" spans="1:3" x14ac:dyDescent="0.25">
      <c r="A24801">
        <v>18171</v>
      </c>
      <c r="B24801" s="1">
        <f>DATE(2049,10,1) + TIME(0,0,0)</f>
        <v>54697</v>
      </c>
      <c r="C24801">
        <v>19.293375014999999</v>
      </c>
    </row>
    <row r="24802" spans="1:3" x14ac:dyDescent="0.25">
      <c r="A24802">
        <v>18202</v>
      </c>
      <c r="B24802" s="1">
        <f>DATE(2049,11,1) + TIME(0,0,0)</f>
        <v>54728</v>
      </c>
      <c r="C24802">
        <v>19.293375014999999</v>
      </c>
    </row>
    <row r="24803" spans="1:3" x14ac:dyDescent="0.25">
      <c r="A24803">
        <v>18232</v>
      </c>
      <c r="B24803" s="1">
        <f>DATE(2049,12,1) + TIME(0,0,0)</f>
        <v>54758</v>
      </c>
      <c r="C24803">
        <v>19.293375014999999</v>
      </c>
    </row>
    <row r="24804" spans="1:3" x14ac:dyDescent="0.25">
      <c r="A24804">
        <v>18263</v>
      </c>
      <c r="B24804" s="1">
        <f>DATE(2050,1,1) + TIME(0,0,0)</f>
        <v>54789</v>
      </c>
      <c r="C24804">
        <v>19.293375014999999</v>
      </c>
    </row>
    <row r="24806" spans="1:3" x14ac:dyDescent="0.25">
      <c r="A24806" t="s">
        <v>44</v>
      </c>
    </row>
    <row r="24808" spans="1:3" x14ac:dyDescent="0.25">
      <c r="A24808" t="s">
        <v>1</v>
      </c>
      <c r="B24808" t="s">
        <v>2</v>
      </c>
      <c r="C24808" t="s">
        <v>3</v>
      </c>
    </row>
    <row r="24809" spans="1:3" x14ac:dyDescent="0.25">
      <c r="A24809">
        <v>0</v>
      </c>
      <c r="B24809" s="1">
        <f>DATE(2000,1,1) + TIME(0,0,0)</f>
        <v>36526</v>
      </c>
      <c r="C24809">
        <v>0</v>
      </c>
    </row>
    <row r="24810" spans="1:3" x14ac:dyDescent="0.25">
      <c r="A24810">
        <v>31</v>
      </c>
      <c r="B24810" s="1">
        <f>DATE(2000,2,1) + TIME(0,0,0)</f>
        <v>36557</v>
      </c>
      <c r="C24810">
        <v>4.7245874404999997</v>
      </c>
    </row>
    <row r="24811" spans="1:3" x14ac:dyDescent="0.25">
      <c r="A24811">
        <v>60</v>
      </c>
      <c r="B24811" s="1">
        <f>DATE(2000,3,1) + TIME(0,0,0)</f>
        <v>36586</v>
      </c>
      <c r="C24811">
        <v>8.6998653412000007</v>
      </c>
    </row>
    <row r="24812" spans="1:3" x14ac:dyDescent="0.25">
      <c r="A24812">
        <v>91</v>
      </c>
      <c r="B24812" s="1">
        <f>DATE(2000,4,1) + TIME(0,0,0)</f>
        <v>36617</v>
      </c>
      <c r="C24812">
        <v>12.357191086</v>
      </c>
    </row>
    <row r="24813" spans="1:3" x14ac:dyDescent="0.25">
      <c r="A24813">
        <v>121</v>
      </c>
      <c r="B24813" s="1">
        <f>DATE(2000,5,1) + TIME(0,0,0)</f>
        <v>36647</v>
      </c>
      <c r="C24813">
        <v>15.281850815</v>
      </c>
    </row>
    <row r="24814" spans="1:3" x14ac:dyDescent="0.25">
      <c r="A24814">
        <v>152</v>
      </c>
      <c r="B24814" s="1">
        <f>DATE(2000,6,1) + TIME(0,0,0)</f>
        <v>36678</v>
      </c>
      <c r="C24814">
        <v>17.510557174999999</v>
      </c>
    </row>
    <row r="24815" spans="1:3" x14ac:dyDescent="0.25">
      <c r="A24815">
        <v>182</v>
      </c>
      <c r="B24815" s="1">
        <f>DATE(2000,7,1) + TIME(0,0,0)</f>
        <v>36708</v>
      </c>
      <c r="C24815">
        <v>19.210426331000001</v>
      </c>
    </row>
    <row r="24816" spans="1:3" x14ac:dyDescent="0.25">
      <c r="A24816">
        <v>213</v>
      </c>
      <c r="B24816" s="1">
        <f>DATE(2000,8,1) + TIME(0,0,0)</f>
        <v>36739</v>
      </c>
      <c r="C24816">
        <v>20.633579254000001</v>
      </c>
    </row>
    <row r="24817" spans="1:3" x14ac:dyDescent="0.25">
      <c r="A24817">
        <v>244</v>
      </c>
      <c r="B24817" s="1">
        <f>DATE(2000,9,1) + TIME(0,0,0)</f>
        <v>36770</v>
      </c>
      <c r="C24817">
        <v>21.765613556000002</v>
      </c>
    </row>
    <row r="24818" spans="1:3" x14ac:dyDescent="0.25">
      <c r="A24818">
        <v>274</v>
      </c>
      <c r="B24818" s="1">
        <f>DATE(2000,10,1) + TIME(0,0,0)</f>
        <v>36800</v>
      </c>
      <c r="C24818">
        <v>22.521854400999999</v>
      </c>
    </row>
    <row r="24819" spans="1:3" x14ac:dyDescent="0.25">
      <c r="A24819">
        <v>305</v>
      </c>
      <c r="B24819" s="1">
        <f>DATE(2000,11,1) + TIME(0,0,0)</f>
        <v>36831</v>
      </c>
      <c r="C24819">
        <v>23.070175170999999</v>
      </c>
    </row>
    <row r="24820" spans="1:3" x14ac:dyDescent="0.25">
      <c r="A24820">
        <v>335</v>
      </c>
      <c r="B24820" s="1">
        <f>DATE(2000,12,1) + TIME(0,0,0)</f>
        <v>36861</v>
      </c>
      <c r="C24820">
        <v>23.479866028</v>
      </c>
    </row>
    <row r="24821" spans="1:3" x14ac:dyDescent="0.25">
      <c r="A24821">
        <v>366</v>
      </c>
      <c r="B24821" s="1">
        <f>DATE(2001,1,1) + TIME(0,0,0)</f>
        <v>36892</v>
      </c>
      <c r="C24821">
        <v>23.821327209</v>
      </c>
    </row>
    <row r="24822" spans="1:3" x14ac:dyDescent="0.25">
      <c r="A24822">
        <v>397</v>
      </c>
      <c r="B24822" s="1">
        <f>DATE(2001,2,1) + TIME(0,0,0)</f>
        <v>36923</v>
      </c>
      <c r="C24822">
        <v>24.096439362000002</v>
      </c>
    </row>
    <row r="24823" spans="1:3" x14ac:dyDescent="0.25">
      <c r="A24823">
        <v>425</v>
      </c>
      <c r="B24823" s="1">
        <f>DATE(2001,3,1) + TIME(0,0,0)</f>
        <v>36951</v>
      </c>
      <c r="C24823">
        <v>24.308605193999998</v>
      </c>
    </row>
    <row r="24824" spans="1:3" x14ac:dyDescent="0.25">
      <c r="A24824">
        <v>456</v>
      </c>
      <c r="B24824" s="1">
        <f>DATE(2001,4,1) + TIME(0,0,0)</f>
        <v>36982</v>
      </c>
      <c r="C24824">
        <v>24.512359619000001</v>
      </c>
    </row>
    <row r="24825" spans="1:3" x14ac:dyDescent="0.25">
      <c r="A24825">
        <v>486</v>
      </c>
      <c r="B24825" s="1">
        <f>DATE(2001,5,1) + TIME(0,0,0)</f>
        <v>37012</v>
      </c>
      <c r="C24825">
        <v>24.683526993000001</v>
      </c>
    </row>
    <row r="24826" spans="1:3" x14ac:dyDescent="0.25">
      <c r="A24826">
        <v>517</v>
      </c>
      <c r="B24826" s="1">
        <f>DATE(2001,6,1) + TIME(0,0,0)</f>
        <v>37043</v>
      </c>
      <c r="C24826">
        <v>24.842218399</v>
      </c>
    </row>
    <row r="24827" spans="1:3" x14ac:dyDescent="0.25">
      <c r="A24827">
        <v>547</v>
      </c>
      <c r="B24827" s="1">
        <f>DATE(2001,7,1) + TIME(0,0,0)</f>
        <v>37073</v>
      </c>
      <c r="C24827">
        <v>24.984579086</v>
      </c>
    </row>
    <row r="24828" spans="1:3" x14ac:dyDescent="0.25">
      <c r="A24828">
        <v>578</v>
      </c>
      <c r="B24828" s="1">
        <f>DATE(2001,8,1) + TIME(0,0,0)</f>
        <v>37104</v>
      </c>
      <c r="C24828">
        <v>25.122491836999998</v>
      </c>
    </row>
    <row r="24829" spans="1:3" x14ac:dyDescent="0.25">
      <c r="A24829">
        <v>609</v>
      </c>
      <c r="B24829" s="1">
        <f>DATE(2001,9,1) + TIME(0,0,0)</f>
        <v>37135</v>
      </c>
      <c r="C24829">
        <v>25.250307082999999</v>
      </c>
    </row>
    <row r="24830" spans="1:3" x14ac:dyDescent="0.25">
      <c r="A24830">
        <v>639</v>
      </c>
      <c r="B24830" s="1">
        <f>DATE(2001,10,1) + TIME(0,0,0)</f>
        <v>37165</v>
      </c>
      <c r="C24830">
        <v>25.360630035</v>
      </c>
    </row>
    <row r="24831" spans="1:3" x14ac:dyDescent="0.25">
      <c r="A24831">
        <v>670</v>
      </c>
      <c r="B24831" s="1">
        <f>DATE(2001,11,1) + TIME(0,0,0)</f>
        <v>37196</v>
      </c>
      <c r="C24831">
        <v>25.460666656000001</v>
      </c>
    </row>
    <row r="24832" spans="1:3" x14ac:dyDescent="0.25">
      <c r="A24832">
        <v>700</v>
      </c>
      <c r="B24832" s="1">
        <f>DATE(2001,12,1) + TIME(0,0,0)</f>
        <v>37226</v>
      </c>
      <c r="C24832">
        <v>25.544933318999998</v>
      </c>
    </row>
    <row r="24833" spans="1:3" x14ac:dyDescent="0.25">
      <c r="A24833">
        <v>731</v>
      </c>
      <c r="B24833" s="1">
        <f>DATE(2002,1,1) + TIME(0,0,0)</f>
        <v>37257</v>
      </c>
      <c r="C24833">
        <v>25.620477676</v>
      </c>
    </row>
    <row r="24834" spans="1:3" x14ac:dyDescent="0.25">
      <c r="A24834">
        <v>762</v>
      </c>
      <c r="B24834" s="1">
        <f>DATE(2002,2,1) + TIME(0,0,0)</f>
        <v>37288</v>
      </c>
      <c r="C24834">
        <v>25.686464310000002</v>
      </c>
    </row>
    <row r="24835" spans="1:3" x14ac:dyDescent="0.25">
      <c r="A24835">
        <v>790</v>
      </c>
      <c r="B24835" s="1">
        <f>DATE(2002,3,1) + TIME(0,0,0)</f>
        <v>37316</v>
      </c>
      <c r="C24835">
        <v>25.739824294999998</v>
      </c>
    </row>
    <row r="24836" spans="1:3" x14ac:dyDescent="0.25">
      <c r="A24836">
        <v>821</v>
      </c>
      <c r="B24836" s="1">
        <f>DATE(2002,4,1) + TIME(0,0,0)</f>
        <v>37347</v>
      </c>
      <c r="C24836">
        <v>25.793119431000001</v>
      </c>
    </row>
    <row r="24837" spans="1:3" x14ac:dyDescent="0.25">
      <c r="A24837">
        <v>851</v>
      </c>
      <c r="B24837" s="1">
        <f>DATE(2002,5,1) + TIME(0,0,0)</f>
        <v>37377</v>
      </c>
      <c r="C24837">
        <v>25.839544296</v>
      </c>
    </row>
    <row r="24838" spans="1:3" x14ac:dyDescent="0.25">
      <c r="A24838">
        <v>882</v>
      </c>
      <c r="B24838" s="1">
        <f>DATE(2002,6,1) + TIME(0,0,0)</f>
        <v>37408</v>
      </c>
      <c r="C24838">
        <v>25.883649825999999</v>
      </c>
    </row>
    <row r="24839" spans="1:3" x14ac:dyDescent="0.25">
      <c r="A24839">
        <v>912</v>
      </c>
      <c r="B24839" s="1">
        <f>DATE(2002,7,1) + TIME(0,0,0)</f>
        <v>37438</v>
      </c>
      <c r="C24839">
        <v>25.922405243</v>
      </c>
    </row>
    <row r="24840" spans="1:3" x14ac:dyDescent="0.25">
      <c r="A24840">
        <v>943</v>
      </c>
      <c r="B24840" s="1">
        <f>DATE(2002,8,1) + TIME(0,0,0)</f>
        <v>37469</v>
      </c>
      <c r="C24840">
        <v>25.958978652999999</v>
      </c>
    </row>
    <row r="24841" spans="1:3" x14ac:dyDescent="0.25">
      <c r="A24841">
        <v>974</v>
      </c>
      <c r="B24841" s="1">
        <f>DATE(2002,9,1) + TIME(0,0,0)</f>
        <v>37500</v>
      </c>
      <c r="C24841">
        <v>25.992412566999999</v>
      </c>
    </row>
    <row r="24842" spans="1:3" x14ac:dyDescent="0.25">
      <c r="A24842">
        <v>1004</v>
      </c>
      <c r="B24842" s="1">
        <f>DATE(2002,10,1) + TIME(0,0,0)</f>
        <v>37530</v>
      </c>
      <c r="C24842">
        <v>26.022041321</v>
      </c>
    </row>
    <row r="24843" spans="1:3" x14ac:dyDescent="0.25">
      <c r="A24843">
        <v>1035</v>
      </c>
      <c r="B24843" s="1">
        <f>DATE(2002,11,1) + TIME(0,0,0)</f>
        <v>37561</v>
      </c>
      <c r="C24843">
        <v>26.050228119</v>
      </c>
    </row>
    <row r="24844" spans="1:3" x14ac:dyDescent="0.25">
      <c r="A24844">
        <v>1065</v>
      </c>
      <c r="B24844" s="1">
        <f>DATE(2002,12,1) + TIME(0,0,0)</f>
        <v>37591</v>
      </c>
      <c r="C24844">
        <v>26.075773239</v>
      </c>
    </row>
    <row r="24845" spans="1:3" x14ac:dyDescent="0.25">
      <c r="A24845">
        <v>1096</v>
      </c>
      <c r="B24845" s="1">
        <f>DATE(2003,1,1) + TIME(0,0,0)</f>
        <v>37622</v>
      </c>
      <c r="C24845">
        <v>26.100574493</v>
      </c>
    </row>
    <row r="24846" spans="1:3" x14ac:dyDescent="0.25">
      <c r="A24846">
        <v>1127</v>
      </c>
      <c r="B24846" s="1">
        <f>DATE(2003,2,1) + TIME(0,0,0)</f>
        <v>37653</v>
      </c>
      <c r="C24846">
        <v>26.123783112000002</v>
      </c>
    </row>
    <row r="24847" spans="1:3" x14ac:dyDescent="0.25">
      <c r="A24847">
        <v>1155</v>
      </c>
      <c r="B24847" s="1">
        <f>DATE(2003,3,1) + TIME(0,0,0)</f>
        <v>37681</v>
      </c>
      <c r="C24847">
        <v>26.143402099999999</v>
      </c>
    </row>
    <row r="24848" spans="1:3" x14ac:dyDescent="0.25">
      <c r="A24848">
        <v>1186</v>
      </c>
      <c r="B24848" s="1">
        <f>DATE(2003,4,1) + TIME(0,0,0)</f>
        <v>37712</v>
      </c>
      <c r="C24848">
        <v>26.163686752</v>
      </c>
    </row>
    <row r="24849" spans="1:3" x14ac:dyDescent="0.25">
      <c r="A24849">
        <v>1216</v>
      </c>
      <c r="B24849" s="1">
        <f>DATE(2003,5,1) + TIME(0,0,0)</f>
        <v>37742</v>
      </c>
      <c r="C24849">
        <v>26.181938170999999</v>
      </c>
    </row>
    <row r="24850" spans="1:3" x14ac:dyDescent="0.25">
      <c r="A24850">
        <v>1247</v>
      </c>
      <c r="B24850" s="1">
        <f>DATE(2003,6,1) + TIME(0,0,0)</f>
        <v>37773</v>
      </c>
      <c r="C24850">
        <v>26.199440001999999</v>
      </c>
    </row>
    <row r="24851" spans="1:3" x14ac:dyDescent="0.25">
      <c r="A24851">
        <v>1277</v>
      </c>
      <c r="B24851" s="1">
        <f>DATE(2003,7,1) + TIME(0,0,0)</f>
        <v>37803</v>
      </c>
      <c r="C24851">
        <v>26.215044022000001</v>
      </c>
    </row>
    <row r="24852" spans="1:3" x14ac:dyDescent="0.25">
      <c r="A24852">
        <v>1308</v>
      </c>
      <c r="B24852" s="1">
        <f>DATE(2003,8,1) + TIME(0,0,0)</f>
        <v>37834</v>
      </c>
      <c r="C24852">
        <v>26.229688643999999</v>
      </c>
    </row>
    <row r="24853" spans="1:3" x14ac:dyDescent="0.25">
      <c r="A24853">
        <v>1339</v>
      </c>
      <c r="B24853" s="1">
        <f>DATE(2003,9,1) + TIME(0,0,0)</f>
        <v>37865</v>
      </c>
      <c r="C24853">
        <v>26.243091583000002</v>
      </c>
    </row>
    <row r="24854" spans="1:3" x14ac:dyDescent="0.25">
      <c r="A24854">
        <v>1369</v>
      </c>
      <c r="B24854" s="1">
        <f>DATE(2003,10,1) + TIME(0,0,0)</f>
        <v>37895</v>
      </c>
      <c r="C24854">
        <v>26.255008698000001</v>
      </c>
    </row>
    <row r="24855" spans="1:3" x14ac:dyDescent="0.25">
      <c r="A24855">
        <v>1400</v>
      </c>
      <c r="B24855" s="1">
        <f>DATE(2003,11,1) + TIME(0,0,0)</f>
        <v>37926</v>
      </c>
      <c r="C24855">
        <v>26.266302109000002</v>
      </c>
    </row>
    <row r="24856" spans="1:3" x14ac:dyDescent="0.25">
      <c r="A24856">
        <v>1430</v>
      </c>
      <c r="B24856" s="1">
        <f>DATE(2003,12,1) + TIME(0,0,0)</f>
        <v>37956</v>
      </c>
      <c r="C24856">
        <v>26.276290893999999</v>
      </c>
    </row>
    <row r="24857" spans="1:3" x14ac:dyDescent="0.25">
      <c r="A24857">
        <v>1461</v>
      </c>
      <c r="B24857" s="1">
        <f>DATE(2004,1,1) + TIME(0,0,0)</f>
        <v>37987</v>
      </c>
      <c r="C24857">
        <v>26.285699844</v>
      </c>
    </row>
    <row r="24858" spans="1:3" x14ac:dyDescent="0.25">
      <c r="A24858">
        <v>1492</v>
      </c>
      <c r="B24858" s="1">
        <f>DATE(2004,2,1) + TIME(0,0,0)</f>
        <v>38018</v>
      </c>
      <c r="C24858">
        <v>26.294178008999999</v>
      </c>
    </row>
    <row r="24859" spans="1:3" x14ac:dyDescent="0.25">
      <c r="A24859">
        <v>1521</v>
      </c>
      <c r="B24859" s="1">
        <f>DATE(2004,3,1) + TIME(0,0,0)</f>
        <v>38047</v>
      </c>
      <c r="C24859">
        <v>26.301263809000002</v>
      </c>
    </row>
    <row r="24860" spans="1:3" x14ac:dyDescent="0.25">
      <c r="A24860">
        <v>1552</v>
      </c>
      <c r="B24860" s="1">
        <f>DATE(2004,4,1) + TIME(0,0,0)</f>
        <v>38078</v>
      </c>
      <c r="C24860">
        <v>26.308019638000001</v>
      </c>
    </row>
    <row r="24861" spans="1:3" x14ac:dyDescent="0.25">
      <c r="A24861">
        <v>1582</v>
      </c>
      <c r="B24861" s="1">
        <f>DATE(2004,5,1) + TIME(0,0,0)</f>
        <v>38108</v>
      </c>
      <c r="C24861">
        <v>26.313848494999998</v>
      </c>
    </row>
    <row r="24862" spans="1:3" x14ac:dyDescent="0.25">
      <c r="A24862">
        <v>1613</v>
      </c>
      <c r="B24862" s="1">
        <f>DATE(2004,6,1) + TIME(0,0,0)</f>
        <v>38139</v>
      </c>
      <c r="C24862">
        <v>26.319232940999999</v>
      </c>
    </row>
    <row r="24863" spans="1:3" x14ac:dyDescent="0.25">
      <c r="A24863">
        <v>1643</v>
      </c>
      <c r="B24863" s="1">
        <f>DATE(2004,7,1) + TIME(0,0,0)</f>
        <v>38169</v>
      </c>
      <c r="C24863">
        <v>26.323900222999999</v>
      </c>
    </row>
    <row r="24864" spans="1:3" x14ac:dyDescent="0.25">
      <c r="A24864">
        <v>1674</v>
      </c>
      <c r="B24864" s="1">
        <f>DATE(2004,8,1) + TIME(0,0,0)</f>
        <v>38200</v>
      </c>
      <c r="C24864">
        <v>26.328229904000001</v>
      </c>
    </row>
    <row r="24865" spans="1:3" x14ac:dyDescent="0.25">
      <c r="A24865">
        <v>1705</v>
      </c>
      <c r="B24865" s="1">
        <f>DATE(2004,9,1) + TIME(0,0,0)</f>
        <v>38231</v>
      </c>
      <c r="C24865">
        <v>26.332120894999999</v>
      </c>
    </row>
    <row r="24866" spans="1:3" x14ac:dyDescent="0.25">
      <c r="A24866">
        <v>1735</v>
      </c>
      <c r="B24866" s="1">
        <f>DATE(2004,10,1) + TIME(0,0,0)</f>
        <v>38261</v>
      </c>
      <c r="C24866">
        <v>26.335514068999998</v>
      </c>
    </row>
    <row r="24867" spans="1:3" x14ac:dyDescent="0.25">
      <c r="A24867">
        <v>1766</v>
      </c>
      <c r="B24867" s="1">
        <f>DATE(2004,11,1) + TIME(0,0,0)</f>
        <v>38292</v>
      </c>
      <c r="C24867">
        <v>26.338678359999999</v>
      </c>
    </row>
    <row r="24868" spans="1:3" x14ac:dyDescent="0.25">
      <c r="A24868">
        <v>1796</v>
      </c>
      <c r="B24868" s="1">
        <f>DATE(2004,12,1) + TIME(0,0,0)</f>
        <v>38322</v>
      </c>
      <c r="C24868">
        <v>26.341444016000001</v>
      </c>
    </row>
    <row r="24869" spans="1:3" x14ac:dyDescent="0.25">
      <c r="A24869">
        <v>1827</v>
      </c>
      <c r="B24869" s="1">
        <f>DATE(2005,1,1) + TIME(0,0,0)</f>
        <v>38353</v>
      </c>
      <c r="C24869">
        <v>26.344026566</v>
      </c>
    </row>
    <row r="24870" spans="1:3" x14ac:dyDescent="0.25">
      <c r="A24870">
        <v>1858</v>
      </c>
      <c r="B24870" s="1">
        <f>DATE(2005,2,1) + TIME(0,0,0)</f>
        <v>38384</v>
      </c>
      <c r="C24870">
        <v>26.346353530999998</v>
      </c>
    </row>
    <row r="24871" spans="1:3" x14ac:dyDescent="0.25">
      <c r="A24871">
        <v>1886</v>
      </c>
      <c r="B24871" s="1">
        <f>DATE(2005,3,1) + TIME(0,0,0)</f>
        <v>38412</v>
      </c>
      <c r="C24871">
        <v>26.348253249999999</v>
      </c>
    </row>
    <row r="24872" spans="1:3" x14ac:dyDescent="0.25">
      <c r="A24872">
        <v>1917</v>
      </c>
      <c r="B24872" s="1">
        <f>DATE(2005,4,1) + TIME(0,0,0)</f>
        <v>38443</v>
      </c>
      <c r="C24872">
        <v>26.350152969</v>
      </c>
    </row>
    <row r="24873" spans="1:3" x14ac:dyDescent="0.25">
      <c r="A24873">
        <v>1947</v>
      </c>
      <c r="B24873" s="1">
        <f>DATE(2005,5,1) + TIME(0,0,0)</f>
        <v>38473</v>
      </c>
      <c r="C24873">
        <v>26.351802826</v>
      </c>
    </row>
    <row r="24874" spans="1:3" x14ac:dyDescent="0.25">
      <c r="A24874">
        <v>1978</v>
      </c>
      <c r="B24874" s="1">
        <f>DATE(2005,6,1) + TIME(0,0,0)</f>
        <v>38504</v>
      </c>
      <c r="C24874">
        <v>26.353328704999999</v>
      </c>
    </row>
    <row r="24875" spans="1:3" x14ac:dyDescent="0.25">
      <c r="A24875">
        <v>2008</v>
      </c>
      <c r="B24875" s="1">
        <f>DATE(2005,7,1) + TIME(0,0,0)</f>
        <v>38534</v>
      </c>
      <c r="C24875">
        <v>26.354646682999999</v>
      </c>
    </row>
    <row r="24876" spans="1:3" x14ac:dyDescent="0.25">
      <c r="A24876">
        <v>2039</v>
      </c>
      <c r="B24876" s="1">
        <f>DATE(2005,8,1) + TIME(0,0,0)</f>
        <v>38565</v>
      </c>
      <c r="C24876">
        <v>26.355859756000001</v>
      </c>
    </row>
    <row r="24877" spans="1:3" x14ac:dyDescent="0.25">
      <c r="A24877">
        <v>2070</v>
      </c>
      <c r="B24877" s="1">
        <f>DATE(2005,9,1) + TIME(0,0,0)</f>
        <v>38596</v>
      </c>
      <c r="C24877">
        <v>26.356933594000001</v>
      </c>
    </row>
    <row r="24878" spans="1:3" x14ac:dyDescent="0.25">
      <c r="A24878">
        <v>2100</v>
      </c>
      <c r="B24878" s="1">
        <f>DATE(2005,10,1) + TIME(0,0,0)</f>
        <v>38626</v>
      </c>
      <c r="C24878">
        <v>26.357851027999999</v>
      </c>
    </row>
    <row r="24879" spans="1:3" x14ac:dyDescent="0.25">
      <c r="A24879">
        <v>2131</v>
      </c>
      <c r="B24879" s="1">
        <f>DATE(2005,11,1) + TIME(0,0,0)</f>
        <v>38657</v>
      </c>
      <c r="C24879">
        <v>26.358686447</v>
      </c>
    </row>
    <row r="24880" spans="1:3" x14ac:dyDescent="0.25">
      <c r="A24880">
        <v>2161</v>
      </c>
      <c r="B24880" s="1">
        <f>DATE(2005,12,1) + TIME(0,0,0)</f>
        <v>38687</v>
      </c>
      <c r="C24880">
        <v>26.359395980999999</v>
      </c>
    </row>
    <row r="24881" spans="1:3" x14ac:dyDescent="0.25">
      <c r="A24881">
        <v>2192</v>
      </c>
      <c r="B24881" s="1">
        <f>DATE(2006,1,1) + TIME(0,0,0)</f>
        <v>38718</v>
      </c>
      <c r="C24881">
        <v>26.360034942999999</v>
      </c>
    </row>
    <row r="24882" spans="1:3" x14ac:dyDescent="0.25">
      <c r="A24882">
        <v>2223</v>
      </c>
      <c r="B24882" s="1">
        <f>DATE(2006,2,1) + TIME(0,0,0)</f>
        <v>38749</v>
      </c>
      <c r="C24882">
        <v>26.360589981</v>
      </c>
    </row>
    <row r="24883" spans="1:3" x14ac:dyDescent="0.25">
      <c r="A24883">
        <v>2251</v>
      </c>
      <c r="B24883" s="1">
        <f>DATE(2006,3,1) + TIME(0,0,0)</f>
        <v>38777</v>
      </c>
      <c r="C24883">
        <v>26.361024857</v>
      </c>
    </row>
    <row r="24884" spans="1:3" x14ac:dyDescent="0.25">
      <c r="A24884">
        <v>2282</v>
      </c>
      <c r="B24884" s="1">
        <f>DATE(2006,4,1) + TIME(0,0,0)</f>
        <v>38808</v>
      </c>
      <c r="C24884">
        <v>26.361442566000001</v>
      </c>
    </row>
    <row r="24885" spans="1:3" x14ac:dyDescent="0.25">
      <c r="A24885">
        <v>2312</v>
      </c>
      <c r="B24885" s="1">
        <f>DATE(2006,5,1) + TIME(0,0,0)</f>
        <v>38838</v>
      </c>
      <c r="C24885">
        <v>26.361789702999999</v>
      </c>
    </row>
    <row r="24886" spans="1:3" x14ac:dyDescent="0.25">
      <c r="A24886">
        <v>2343</v>
      </c>
      <c r="B24886" s="1">
        <f>DATE(2006,6,1) + TIME(0,0,0)</f>
        <v>38869</v>
      </c>
      <c r="C24886">
        <v>26.362098694</v>
      </c>
    </row>
    <row r="24887" spans="1:3" x14ac:dyDescent="0.25">
      <c r="A24887">
        <v>2373</v>
      </c>
      <c r="B24887" s="1">
        <f>DATE(2006,7,1) + TIME(0,0,0)</f>
        <v>38899</v>
      </c>
      <c r="C24887">
        <v>26.362354279000002</v>
      </c>
    </row>
    <row r="24888" spans="1:3" x14ac:dyDescent="0.25">
      <c r="A24888">
        <v>2404</v>
      </c>
      <c r="B24888" s="1">
        <f>DATE(2006,8,1) + TIME(0,0,0)</f>
        <v>38930</v>
      </c>
      <c r="C24888">
        <v>26.362579346</v>
      </c>
    </row>
    <row r="24889" spans="1:3" x14ac:dyDescent="0.25">
      <c r="A24889">
        <v>2435</v>
      </c>
      <c r="B24889" s="1">
        <f>DATE(2006,9,1) + TIME(0,0,0)</f>
        <v>38961</v>
      </c>
      <c r="C24889">
        <v>26.362770081000001</v>
      </c>
    </row>
    <row r="24890" spans="1:3" x14ac:dyDescent="0.25">
      <c r="A24890">
        <v>2465</v>
      </c>
      <c r="B24890" s="1">
        <f>DATE(2006,10,1) + TIME(0,0,0)</f>
        <v>38991</v>
      </c>
      <c r="C24890">
        <v>26.362922668</v>
      </c>
    </row>
    <row r="24891" spans="1:3" x14ac:dyDescent="0.25">
      <c r="A24891">
        <v>2496</v>
      </c>
      <c r="B24891" s="1">
        <f>DATE(2006,11,1) + TIME(0,0,0)</f>
        <v>39022</v>
      </c>
      <c r="C24891">
        <v>26.363052368000002</v>
      </c>
    </row>
    <row r="24892" spans="1:3" x14ac:dyDescent="0.25">
      <c r="A24892">
        <v>2526</v>
      </c>
      <c r="B24892" s="1">
        <f>DATE(2006,12,1) + TIME(0,0,0)</f>
        <v>39052</v>
      </c>
      <c r="C24892">
        <v>26.363155365000001</v>
      </c>
    </row>
    <row r="24893" spans="1:3" x14ac:dyDescent="0.25">
      <c r="A24893">
        <v>2557</v>
      </c>
      <c r="B24893" s="1">
        <f>DATE(2007,1,1) + TIME(0,0,0)</f>
        <v>39083</v>
      </c>
      <c r="C24893">
        <v>26.363241196000001</v>
      </c>
    </row>
    <row r="24894" spans="1:3" x14ac:dyDescent="0.25">
      <c r="A24894">
        <v>2588</v>
      </c>
      <c r="B24894" s="1">
        <f>DATE(2007,2,1) + TIME(0,0,0)</f>
        <v>39114</v>
      </c>
      <c r="C24894">
        <v>26.363309860000001</v>
      </c>
    </row>
    <row r="24895" spans="1:3" x14ac:dyDescent="0.25">
      <c r="A24895">
        <v>2616</v>
      </c>
      <c r="B24895" s="1">
        <f>DATE(2007,3,1) + TIME(0,0,0)</f>
        <v>39142</v>
      </c>
      <c r="C24895">
        <v>26.363357543999999</v>
      </c>
    </row>
    <row r="24896" spans="1:3" x14ac:dyDescent="0.25">
      <c r="A24896">
        <v>2647</v>
      </c>
      <c r="B24896" s="1">
        <f>DATE(2007,4,1) + TIME(0,0,0)</f>
        <v>39173</v>
      </c>
      <c r="C24896">
        <v>26.363395691000001</v>
      </c>
    </row>
    <row r="24897" spans="1:3" x14ac:dyDescent="0.25">
      <c r="A24897">
        <v>2677</v>
      </c>
      <c r="B24897" s="1">
        <f>DATE(2007,5,1) + TIME(0,0,0)</f>
        <v>39203</v>
      </c>
      <c r="C24897">
        <v>26.363422394000001</v>
      </c>
    </row>
    <row r="24898" spans="1:3" x14ac:dyDescent="0.25">
      <c r="A24898">
        <v>2708</v>
      </c>
      <c r="B24898" s="1">
        <f>DATE(2007,6,1) + TIME(0,0,0)</f>
        <v>39234</v>
      </c>
      <c r="C24898">
        <v>26.36343956</v>
      </c>
    </row>
    <row r="24899" spans="1:3" x14ac:dyDescent="0.25">
      <c r="A24899">
        <v>2738</v>
      </c>
      <c r="B24899" s="1">
        <f>DATE(2007,7,1) + TIME(0,0,0)</f>
        <v>39264</v>
      </c>
      <c r="C24899">
        <v>26.363449097</v>
      </c>
    </row>
    <row r="24900" spans="1:3" x14ac:dyDescent="0.25">
      <c r="A24900">
        <v>2769</v>
      </c>
      <c r="B24900" s="1">
        <f>DATE(2007,8,1) + TIME(0,0,0)</f>
        <v>39295</v>
      </c>
      <c r="C24900">
        <v>26.363454819000001</v>
      </c>
    </row>
    <row r="24901" spans="1:3" x14ac:dyDescent="0.25">
      <c r="A24901">
        <v>2800</v>
      </c>
      <c r="B24901" s="1">
        <f>DATE(2007,9,1) + TIME(0,0,0)</f>
        <v>39326</v>
      </c>
      <c r="C24901">
        <v>26.363456725999999</v>
      </c>
    </row>
    <row r="24902" spans="1:3" x14ac:dyDescent="0.25">
      <c r="A24902">
        <v>2830</v>
      </c>
      <c r="B24902" s="1">
        <f>DATE(2007,10,1) + TIME(0,0,0)</f>
        <v>39356</v>
      </c>
      <c r="C24902">
        <v>26.363456725999999</v>
      </c>
    </row>
    <row r="24903" spans="1:3" x14ac:dyDescent="0.25">
      <c r="A24903">
        <v>2861</v>
      </c>
      <c r="B24903" s="1">
        <f>DATE(2007,11,1) + TIME(0,0,0)</f>
        <v>39387</v>
      </c>
      <c r="C24903">
        <v>26.363456725999999</v>
      </c>
    </row>
    <row r="24904" spans="1:3" x14ac:dyDescent="0.25">
      <c r="A24904">
        <v>2891</v>
      </c>
      <c r="B24904" s="1">
        <f>DATE(2007,12,1) + TIME(0,0,0)</f>
        <v>39417</v>
      </c>
      <c r="C24904">
        <v>26.363456725999999</v>
      </c>
    </row>
    <row r="24905" spans="1:3" x14ac:dyDescent="0.25">
      <c r="A24905">
        <v>2922</v>
      </c>
      <c r="B24905" s="1">
        <f>DATE(2008,1,1) + TIME(0,0,0)</f>
        <v>39448</v>
      </c>
      <c r="C24905">
        <v>26.363456725999999</v>
      </c>
    </row>
    <row r="24906" spans="1:3" x14ac:dyDescent="0.25">
      <c r="A24906">
        <v>2953</v>
      </c>
      <c r="B24906" s="1">
        <f>DATE(2008,2,1) + TIME(0,0,0)</f>
        <v>39479</v>
      </c>
      <c r="C24906">
        <v>26.363456725999999</v>
      </c>
    </row>
    <row r="24907" spans="1:3" x14ac:dyDescent="0.25">
      <c r="A24907">
        <v>2982</v>
      </c>
      <c r="B24907" s="1">
        <f>DATE(2008,3,1) + TIME(0,0,0)</f>
        <v>39508</v>
      </c>
      <c r="C24907">
        <v>26.363456725999999</v>
      </c>
    </row>
    <row r="24908" spans="1:3" x14ac:dyDescent="0.25">
      <c r="A24908">
        <v>3013</v>
      </c>
      <c r="B24908" s="1">
        <f>DATE(2008,4,1) + TIME(0,0,0)</f>
        <v>39539</v>
      </c>
      <c r="C24908">
        <v>26.363456725999999</v>
      </c>
    </row>
    <row r="24909" spans="1:3" x14ac:dyDescent="0.25">
      <c r="A24909">
        <v>3043</v>
      </c>
      <c r="B24909" s="1">
        <f>DATE(2008,5,1) + TIME(0,0,0)</f>
        <v>39569</v>
      </c>
      <c r="C24909">
        <v>26.363456725999999</v>
      </c>
    </row>
    <row r="24910" spans="1:3" x14ac:dyDescent="0.25">
      <c r="A24910">
        <v>3074</v>
      </c>
      <c r="B24910" s="1">
        <f>DATE(2008,6,1) + TIME(0,0,0)</f>
        <v>39600</v>
      </c>
      <c r="C24910">
        <v>26.363456725999999</v>
      </c>
    </row>
    <row r="24911" spans="1:3" x14ac:dyDescent="0.25">
      <c r="A24911">
        <v>3104</v>
      </c>
      <c r="B24911" s="1">
        <f>DATE(2008,7,1) + TIME(0,0,0)</f>
        <v>39630</v>
      </c>
      <c r="C24911">
        <v>26.363456725999999</v>
      </c>
    </row>
    <row r="24912" spans="1:3" x14ac:dyDescent="0.25">
      <c r="A24912">
        <v>3135</v>
      </c>
      <c r="B24912" s="1">
        <f>DATE(2008,8,1) + TIME(0,0,0)</f>
        <v>39661</v>
      </c>
      <c r="C24912">
        <v>26.363456725999999</v>
      </c>
    </row>
    <row r="24913" spans="1:3" x14ac:dyDescent="0.25">
      <c r="A24913">
        <v>3166</v>
      </c>
      <c r="B24913" s="1">
        <f>DATE(2008,9,1) + TIME(0,0,0)</f>
        <v>39692</v>
      </c>
      <c r="C24913">
        <v>26.363456725999999</v>
      </c>
    </row>
    <row r="24914" spans="1:3" x14ac:dyDescent="0.25">
      <c r="A24914">
        <v>3196</v>
      </c>
      <c r="B24914" s="1">
        <f>DATE(2008,10,1) + TIME(0,0,0)</f>
        <v>39722</v>
      </c>
      <c r="C24914">
        <v>26.363456725999999</v>
      </c>
    </row>
    <row r="24915" spans="1:3" x14ac:dyDescent="0.25">
      <c r="A24915">
        <v>3227</v>
      </c>
      <c r="B24915" s="1">
        <f>DATE(2008,11,1) + TIME(0,0,0)</f>
        <v>39753</v>
      </c>
      <c r="C24915">
        <v>26.363456725999999</v>
      </c>
    </row>
    <row r="24916" spans="1:3" x14ac:dyDescent="0.25">
      <c r="A24916">
        <v>3257</v>
      </c>
      <c r="B24916" s="1">
        <f>DATE(2008,12,1) + TIME(0,0,0)</f>
        <v>39783</v>
      </c>
      <c r="C24916">
        <v>26.363456725999999</v>
      </c>
    </row>
    <row r="24917" spans="1:3" x14ac:dyDescent="0.25">
      <c r="A24917">
        <v>3288</v>
      </c>
      <c r="B24917" s="1">
        <f>DATE(2009,1,1) + TIME(0,0,0)</f>
        <v>39814</v>
      </c>
      <c r="C24917">
        <v>26.363456725999999</v>
      </c>
    </row>
    <row r="24918" spans="1:3" x14ac:dyDescent="0.25">
      <c r="A24918">
        <v>3319</v>
      </c>
      <c r="B24918" s="1">
        <f>DATE(2009,2,1) + TIME(0,0,0)</f>
        <v>39845</v>
      </c>
      <c r="C24918">
        <v>26.363456725999999</v>
      </c>
    </row>
    <row r="24919" spans="1:3" x14ac:dyDescent="0.25">
      <c r="A24919">
        <v>3347</v>
      </c>
      <c r="B24919" s="1">
        <f>DATE(2009,3,1) + TIME(0,0,0)</f>
        <v>39873</v>
      </c>
      <c r="C24919">
        <v>26.363456725999999</v>
      </c>
    </row>
    <row r="24920" spans="1:3" x14ac:dyDescent="0.25">
      <c r="A24920">
        <v>3378</v>
      </c>
      <c r="B24920" s="1">
        <f>DATE(2009,4,1) + TIME(0,0,0)</f>
        <v>39904</v>
      </c>
      <c r="C24920">
        <v>26.363456725999999</v>
      </c>
    </row>
    <row r="24921" spans="1:3" x14ac:dyDescent="0.25">
      <c r="A24921">
        <v>3408</v>
      </c>
      <c r="B24921" s="1">
        <f>DATE(2009,5,1) + TIME(0,0,0)</f>
        <v>39934</v>
      </c>
      <c r="C24921">
        <v>26.363456725999999</v>
      </c>
    </row>
    <row r="24922" spans="1:3" x14ac:dyDescent="0.25">
      <c r="A24922">
        <v>3439</v>
      </c>
      <c r="B24922" s="1">
        <f>DATE(2009,6,1) + TIME(0,0,0)</f>
        <v>39965</v>
      </c>
      <c r="C24922">
        <v>26.363456725999999</v>
      </c>
    </row>
    <row r="24923" spans="1:3" x14ac:dyDescent="0.25">
      <c r="A24923">
        <v>3469</v>
      </c>
      <c r="B24923" s="1">
        <f>DATE(2009,7,1) + TIME(0,0,0)</f>
        <v>39995</v>
      </c>
      <c r="C24923">
        <v>26.363456725999999</v>
      </c>
    </row>
    <row r="24924" spans="1:3" x14ac:dyDescent="0.25">
      <c r="A24924">
        <v>3500</v>
      </c>
      <c r="B24924" s="1">
        <f>DATE(2009,8,1) + TIME(0,0,0)</f>
        <v>40026</v>
      </c>
      <c r="C24924">
        <v>26.363456725999999</v>
      </c>
    </row>
    <row r="24925" spans="1:3" x14ac:dyDescent="0.25">
      <c r="A24925">
        <v>3531</v>
      </c>
      <c r="B24925" s="1">
        <f>DATE(2009,9,1) + TIME(0,0,0)</f>
        <v>40057</v>
      </c>
      <c r="C24925">
        <v>26.363456725999999</v>
      </c>
    </row>
    <row r="24926" spans="1:3" x14ac:dyDescent="0.25">
      <c r="A24926">
        <v>3561</v>
      </c>
      <c r="B24926" s="1">
        <f>DATE(2009,10,1) + TIME(0,0,0)</f>
        <v>40087</v>
      </c>
      <c r="C24926">
        <v>26.363456725999999</v>
      </c>
    </row>
    <row r="24927" spans="1:3" x14ac:dyDescent="0.25">
      <c r="A24927">
        <v>3592</v>
      </c>
      <c r="B24927" s="1">
        <f>DATE(2009,11,1) + TIME(0,0,0)</f>
        <v>40118</v>
      </c>
      <c r="C24927">
        <v>26.363456725999999</v>
      </c>
    </row>
    <row r="24928" spans="1:3" x14ac:dyDescent="0.25">
      <c r="A24928">
        <v>3622</v>
      </c>
      <c r="B24928" s="1">
        <f>DATE(2009,12,1) + TIME(0,0,0)</f>
        <v>40148</v>
      </c>
      <c r="C24928">
        <v>26.363456725999999</v>
      </c>
    </row>
    <row r="24929" spans="1:3" x14ac:dyDescent="0.25">
      <c r="A24929">
        <v>3653</v>
      </c>
      <c r="B24929" s="1">
        <f>DATE(2010,1,1) + TIME(0,0,0)</f>
        <v>40179</v>
      </c>
      <c r="C24929">
        <v>26.363456725999999</v>
      </c>
    </row>
    <row r="24930" spans="1:3" x14ac:dyDescent="0.25">
      <c r="A24930">
        <v>3684</v>
      </c>
      <c r="B24930" s="1">
        <f>DATE(2010,2,1) + TIME(0,0,0)</f>
        <v>40210</v>
      </c>
      <c r="C24930">
        <v>26.363456725999999</v>
      </c>
    </row>
    <row r="24931" spans="1:3" x14ac:dyDescent="0.25">
      <c r="A24931">
        <v>3712</v>
      </c>
      <c r="B24931" s="1">
        <f>DATE(2010,3,1) + TIME(0,0,0)</f>
        <v>40238</v>
      </c>
      <c r="C24931">
        <v>26.363456725999999</v>
      </c>
    </row>
    <row r="24932" spans="1:3" x14ac:dyDescent="0.25">
      <c r="A24932">
        <v>3743</v>
      </c>
      <c r="B24932" s="1">
        <f>DATE(2010,4,1) + TIME(0,0,0)</f>
        <v>40269</v>
      </c>
      <c r="C24932">
        <v>26.363456725999999</v>
      </c>
    </row>
    <row r="24933" spans="1:3" x14ac:dyDescent="0.25">
      <c r="A24933">
        <v>3773</v>
      </c>
      <c r="B24933" s="1">
        <f>DATE(2010,5,1) + TIME(0,0,0)</f>
        <v>40299</v>
      </c>
      <c r="C24933">
        <v>26.363456725999999</v>
      </c>
    </row>
    <row r="24934" spans="1:3" x14ac:dyDescent="0.25">
      <c r="A24934">
        <v>3804</v>
      </c>
      <c r="B24934" s="1">
        <f>DATE(2010,6,1) + TIME(0,0,0)</f>
        <v>40330</v>
      </c>
      <c r="C24934">
        <v>26.363456725999999</v>
      </c>
    </row>
    <row r="24935" spans="1:3" x14ac:dyDescent="0.25">
      <c r="A24935">
        <v>3834</v>
      </c>
      <c r="B24935" s="1">
        <f>DATE(2010,7,1) + TIME(0,0,0)</f>
        <v>40360</v>
      </c>
      <c r="C24935">
        <v>26.363456725999999</v>
      </c>
    </row>
    <row r="24936" spans="1:3" x14ac:dyDescent="0.25">
      <c r="A24936">
        <v>3865</v>
      </c>
      <c r="B24936" s="1">
        <f>DATE(2010,8,1) + TIME(0,0,0)</f>
        <v>40391</v>
      </c>
      <c r="C24936">
        <v>26.363456725999999</v>
      </c>
    </row>
    <row r="24937" spans="1:3" x14ac:dyDescent="0.25">
      <c r="A24937">
        <v>3896</v>
      </c>
      <c r="B24937" s="1">
        <f>DATE(2010,9,1) + TIME(0,0,0)</f>
        <v>40422</v>
      </c>
      <c r="C24937">
        <v>26.363456725999999</v>
      </c>
    </row>
    <row r="24938" spans="1:3" x14ac:dyDescent="0.25">
      <c r="A24938">
        <v>3926</v>
      </c>
      <c r="B24938" s="1">
        <f>DATE(2010,10,1) + TIME(0,0,0)</f>
        <v>40452</v>
      </c>
      <c r="C24938">
        <v>26.363456725999999</v>
      </c>
    </row>
    <row r="24939" spans="1:3" x14ac:dyDescent="0.25">
      <c r="A24939">
        <v>3957</v>
      </c>
      <c r="B24939" s="1">
        <f>DATE(2010,11,1) + TIME(0,0,0)</f>
        <v>40483</v>
      </c>
      <c r="C24939">
        <v>26.363456725999999</v>
      </c>
    </row>
    <row r="24940" spans="1:3" x14ac:dyDescent="0.25">
      <c r="A24940">
        <v>3987</v>
      </c>
      <c r="B24940" s="1">
        <f>DATE(2010,12,1) + TIME(0,0,0)</f>
        <v>40513</v>
      </c>
      <c r="C24940">
        <v>26.363456725999999</v>
      </c>
    </row>
    <row r="24941" spans="1:3" x14ac:dyDescent="0.25">
      <c r="A24941">
        <v>4018</v>
      </c>
      <c r="B24941" s="1">
        <f>DATE(2011,1,1) + TIME(0,0,0)</f>
        <v>40544</v>
      </c>
      <c r="C24941">
        <v>26.363456725999999</v>
      </c>
    </row>
    <row r="24942" spans="1:3" x14ac:dyDescent="0.25">
      <c r="A24942">
        <v>4049</v>
      </c>
      <c r="B24942" s="1">
        <f>DATE(2011,2,1) + TIME(0,0,0)</f>
        <v>40575</v>
      </c>
      <c r="C24942">
        <v>26.363456725999999</v>
      </c>
    </row>
    <row r="24943" spans="1:3" x14ac:dyDescent="0.25">
      <c r="A24943">
        <v>4077</v>
      </c>
      <c r="B24943" s="1">
        <f>DATE(2011,3,1) + TIME(0,0,0)</f>
        <v>40603</v>
      </c>
      <c r="C24943">
        <v>26.363456725999999</v>
      </c>
    </row>
    <row r="24944" spans="1:3" x14ac:dyDescent="0.25">
      <c r="A24944">
        <v>4108</v>
      </c>
      <c r="B24944" s="1">
        <f>DATE(2011,4,1) + TIME(0,0,0)</f>
        <v>40634</v>
      </c>
      <c r="C24944">
        <v>26.363456725999999</v>
      </c>
    </row>
    <row r="24945" spans="1:3" x14ac:dyDescent="0.25">
      <c r="A24945">
        <v>4138</v>
      </c>
      <c r="B24945" s="1">
        <f>DATE(2011,5,1) + TIME(0,0,0)</f>
        <v>40664</v>
      </c>
      <c r="C24945">
        <v>26.363456725999999</v>
      </c>
    </row>
    <row r="24946" spans="1:3" x14ac:dyDescent="0.25">
      <c r="A24946">
        <v>4169</v>
      </c>
      <c r="B24946" s="1">
        <f>DATE(2011,6,1) + TIME(0,0,0)</f>
        <v>40695</v>
      </c>
      <c r="C24946">
        <v>26.363456725999999</v>
      </c>
    </row>
    <row r="24947" spans="1:3" x14ac:dyDescent="0.25">
      <c r="A24947">
        <v>4199</v>
      </c>
      <c r="B24947" s="1">
        <f>DATE(2011,7,1) + TIME(0,0,0)</f>
        <v>40725</v>
      </c>
      <c r="C24947">
        <v>26.363456725999999</v>
      </c>
    </row>
    <row r="24948" spans="1:3" x14ac:dyDescent="0.25">
      <c r="A24948">
        <v>4230</v>
      </c>
      <c r="B24948" s="1">
        <f>DATE(2011,8,1) + TIME(0,0,0)</f>
        <v>40756</v>
      </c>
      <c r="C24948">
        <v>26.363456725999999</v>
      </c>
    </row>
    <row r="24949" spans="1:3" x14ac:dyDescent="0.25">
      <c r="A24949">
        <v>4261</v>
      </c>
      <c r="B24949" s="1">
        <f>DATE(2011,9,1) + TIME(0,0,0)</f>
        <v>40787</v>
      </c>
      <c r="C24949">
        <v>26.363456725999999</v>
      </c>
    </row>
    <row r="24950" spans="1:3" x14ac:dyDescent="0.25">
      <c r="A24950">
        <v>4291</v>
      </c>
      <c r="B24950" s="1">
        <f>DATE(2011,10,1) + TIME(0,0,0)</f>
        <v>40817</v>
      </c>
      <c r="C24950">
        <v>26.363456725999999</v>
      </c>
    </row>
    <row r="24951" spans="1:3" x14ac:dyDescent="0.25">
      <c r="A24951">
        <v>4322</v>
      </c>
      <c r="B24951" s="1">
        <f>DATE(2011,11,1) + TIME(0,0,0)</f>
        <v>40848</v>
      </c>
      <c r="C24951">
        <v>26.363456725999999</v>
      </c>
    </row>
    <row r="24952" spans="1:3" x14ac:dyDescent="0.25">
      <c r="A24952">
        <v>4352</v>
      </c>
      <c r="B24952" s="1">
        <f>DATE(2011,12,1) + TIME(0,0,0)</f>
        <v>40878</v>
      </c>
      <c r="C24952">
        <v>26.363456725999999</v>
      </c>
    </row>
    <row r="24953" spans="1:3" x14ac:dyDescent="0.25">
      <c r="A24953">
        <v>4383</v>
      </c>
      <c r="B24953" s="1">
        <f>DATE(2012,1,1) + TIME(0,0,0)</f>
        <v>40909</v>
      </c>
      <c r="C24953">
        <v>26.363456725999999</v>
      </c>
    </row>
    <row r="24954" spans="1:3" x14ac:dyDescent="0.25">
      <c r="A24954">
        <v>4414</v>
      </c>
      <c r="B24954" s="1">
        <f>DATE(2012,2,1) + TIME(0,0,0)</f>
        <v>40940</v>
      </c>
      <c r="C24954">
        <v>26.363456725999999</v>
      </c>
    </row>
    <row r="24955" spans="1:3" x14ac:dyDescent="0.25">
      <c r="A24955">
        <v>4443</v>
      </c>
      <c r="B24955" s="1">
        <f>DATE(2012,3,1) + TIME(0,0,0)</f>
        <v>40969</v>
      </c>
      <c r="C24955">
        <v>26.363456725999999</v>
      </c>
    </row>
    <row r="24956" spans="1:3" x14ac:dyDescent="0.25">
      <c r="A24956">
        <v>4474</v>
      </c>
      <c r="B24956" s="1">
        <f>DATE(2012,4,1) + TIME(0,0,0)</f>
        <v>41000</v>
      </c>
      <c r="C24956">
        <v>26.363456725999999</v>
      </c>
    </row>
    <row r="24957" spans="1:3" x14ac:dyDescent="0.25">
      <c r="A24957">
        <v>4504</v>
      </c>
      <c r="B24957" s="1">
        <f>DATE(2012,5,1) + TIME(0,0,0)</f>
        <v>41030</v>
      </c>
      <c r="C24957">
        <v>26.363456725999999</v>
      </c>
    </row>
    <row r="24958" spans="1:3" x14ac:dyDescent="0.25">
      <c r="A24958">
        <v>4535</v>
      </c>
      <c r="B24958" s="1">
        <f>DATE(2012,6,1) + TIME(0,0,0)</f>
        <v>41061</v>
      </c>
      <c r="C24958">
        <v>26.363456725999999</v>
      </c>
    </row>
    <row r="24959" spans="1:3" x14ac:dyDescent="0.25">
      <c r="A24959">
        <v>4565</v>
      </c>
      <c r="B24959" s="1">
        <f>DATE(2012,7,1) + TIME(0,0,0)</f>
        <v>41091</v>
      </c>
      <c r="C24959">
        <v>26.363456725999999</v>
      </c>
    </row>
    <row r="24960" spans="1:3" x14ac:dyDescent="0.25">
      <c r="A24960">
        <v>4596</v>
      </c>
      <c r="B24960" s="1">
        <f>DATE(2012,8,1) + TIME(0,0,0)</f>
        <v>41122</v>
      </c>
      <c r="C24960">
        <v>26.363456725999999</v>
      </c>
    </row>
    <row r="24961" spans="1:3" x14ac:dyDescent="0.25">
      <c r="A24961">
        <v>4627</v>
      </c>
      <c r="B24961" s="1">
        <f>DATE(2012,9,1) + TIME(0,0,0)</f>
        <v>41153</v>
      </c>
      <c r="C24961">
        <v>26.363456725999999</v>
      </c>
    </row>
    <row r="24962" spans="1:3" x14ac:dyDescent="0.25">
      <c r="A24962">
        <v>4657</v>
      </c>
      <c r="B24962" s="1">
        <f>DATE(2012,10,1) + TIME(0,0,0)</f>
        <v>41183</v>
      </c>
      <c r="C24962">
        <v>26.363456725999999</v>
      </c>
    </row>
    <row r="24963" spans="1:3" x14ac:dyDescent="0.25">
      <c r="A24963">
        <v>4688</v>
      </c>
      <c r="B24963" s="1">
        <f>DATE(2012,11,1) + TIME(0,0,0)</f>
        <v>41214</v>
      </c>
      <c r="C24963">
        <v>26.363456725999999</v>
      </c>
    </row>
    <row r="24964" spans="1:3" x14ac:dyDescent="0.25">
      <c r="A24964">
        <v>4718</v>
      </c>
      <c r="B24964" s="1">
        <f>DATE(2012,12,1) + TIME(0,0,0)</f>
        <v>41244</v>
      </c>
      <c r="C24964">
        <v>26.363456725999999</v>
      </c>
    </row>
    <row r="24965" spans="1:3" x14ac:dyDescent="0.25">
      <c r="A24965">
        <v>4749</v>
      </c>
      <c r="B24965" s="1">
        <f>DATE(2013,1,1) + TIME(0,0,0)</f>
        <v>41275</v>
      </c>
      <c r="C24965">
        <v>26.363456725999999</v>
      </c>
    </row>
    <row r="24966" spans="1:3" x14ac:dyDescent="0.25">
      <c r="A24966">
        <v>4780</v>
      </c>
      <c r="B24966" s="1">
        <f>DATE(2013,2,1) + TIME(0,0,0)</f>
        <v>41306</v>
      </c>
      <c r="C24966">
        <v>26.363456725999999</v>
      </c>
    </row>
    <row r="24967" spans="1:3" x14ac:dyDescent="0.25">
      <c r="A24967">
        <v>4808</v>
      </c>
      <c r="B24967" s="1">
        <f>DATE(2013,3,1) + TIME(0,0,0)</f>
        <v>41334</v>
      </c>
      <c r="C24967">
        <v>26.363456725999999</v>
      </c>
    </row>
    <row r="24968" spans="1:3" x14ac:dyDescent="0.25">
      <c r="A24968">
        <v>4839</v>
      </c>
      <c r="B24968" s="1">
        <f>DATE(2013,4,1) + TIME(0,0,0)</f>
        <v>41365</v>
      </c>
      <c r="C24968">
        <v>26.363456725999999</v>
      </c>
    </row>
    <row r="24969" spans="1:3" x14ac:dyDescent="0.25">
      <c r="A24969">
        <v>4869</v>
      </c>
      <c r="B24969" s="1">
        <f>DATE(2013,5,1) + TIME(0,0,0)</f>
        <v>41395</v>
      </c>
      <c r="C24969">
        <v>26.363456725999999</v>
      </c>
    </row>
    <row r="24970" spans="1:3" x14ac:dyDescent="0.25">
      <c r="A24970">
        <v>4900</v>
      </c>
      <c r="B24970" s="1">
        <f>DATE(2013,6,1) + TIME(0,0,0)</f>
        <v>41426</v>
      </c>
      <c r="C24970">
        <v>26.363456725999999</v>
      </c>
    </row>
    <row r="24971" spans="1:3" x14ac:dyDescent="0.25">
      <c r="A24971">
        <v>4930</v>
      </c>
      <c r="B24971" s="1">
        <f>DATE(2013,7,1) + TIME(0,0,0)</f>
        <v>41456</v>
      </c>
      <c r="C24971">
        <v>26.363456725999999</v>
      </c>
    </row>
    <row r="24972" spans="1:3" x14ac:dyDescent="0.25">
      <c r="A24972">
        <v>4961</v>
      </c>
      <c r="B24972" s="1">
        <f>DATE(2013,8,1) + TIME(0,0,0)</f>
        <v>41487</v>
      </c>
      <c r="C24972">
        <v>26.363456725999999</v>
      </c>
    </row>
    <row r="24973" spans="1:3" x14ac:dyDescent="0.25">
      <c r="A24973">
        <v>4992</v>
      </c>
      <c r="B24973" s="1">
        <f>DATE(2013,9,1) + TIME(0,0,0)</f>
        <v>41518</v>
      </c>
      <c r="C24973">
        <v>26.363456725999999</v>
      </c>
    </row>
    <row r="24974" spans="1:3" x14ac:dyDescent="0.25">
      <c r="A24974">
        <v>5022</v>
      </c>
      <c r="B24974" s="1">
        <f>DATE(2013,10,1) + TIME(0,0,0)</f>
        <v>41548</v>
      </c>
      <c r="C24974">
        <v>26.363456725999999</v>
      </c>
    </row>
    <row r="24975" spans="1:3" x14ac:dyDescent="0.25">
      <c r="A24975">
        <v>5053</v>
      </c>
      <c r="B24975" s="1">
        <f>DATE(2013,11,1) + TIME(0,0,0)</f>
        <v>41579</v>
      </c>
      <c r="C24975">
        <v>26.363456725999999</v>
      </c>
    </row>
    <row r="24976" spans="1:3" x14ac:dyDescent="0.25">
      <c r="A24976">
        <v>5083</v>
      </c>
      <c r="B24976" s="1">
        <f>DATE(2013,12,1) + TIME(0,0,0)</f>
        <v>41609</v>
      </c>
      <c r="C24976">
        <v>26.363456725999999</v>
      </c>
    </row>
    <row r="24977" spans="1:3" x14ac:dyDescent="0.25">
      <c r="A24977">
        <v>5114</v>
      </c>
      <c r="B24977" s="1">
        <f>DATE(2014,1,1) + TIME(0,0,0)</f>
        <v>41640</v>
      </c>
      <c r="C24977">
        <v>26.363456725999999</v>
      </c>
    </row>
    <row r="24978" spans="1:3" x14ac:dyDescent="0.25">
      <c r="A24978">
        <v>5145</v>
      </c>
      <c r="B24978" s="1">
        <f>DATE(2014,2,1) + TIME(0,0,0)</f>
        <v>41671</v>
      </c>
      <c r="C24978">
        <v>26.363456725999999</v>
      </c>
    </row>
    <row r="24979" spans="1:3" x14ac:dyDescent="0.25">
      <c r="A24979">
        <v>5173</v>
      </c>
      <c r="B24979" s="1">
        <f>DATE(2014,3,1) + TIME(0,0,0)</f>
        <v>41699</v>
      </c>
      <c r="C24979">
        <v>26.363456725999999</v>
      </c>
    </row>
    <row r="24980" spans="1:3" x14ac:dyDescent="0.25">
      <c r="A24980">
        <v>5204</v>
      </c>
      <c r="B24980" s="1">
        <f>DATE(2014,4,1) + TIME(0,0,0)</f>
        <v>41730</v>
      </c>
      <c r="C24980">
        <v>26.363456725999999</v>
      </c>
    </row>
    <row r="24981" spans="1:3" x14ac:dyDescent="0.25">
      <c r="A24981">
        <v>5234</v>
      </c>
      <c r="B24981" s="1">
        <f>DATE(2014,5,1) + TIME(0,0,0)</f>
        <v>41760</v>
      </c>
      <c r="C24981">
        <v>26.363456725999999</v>
      </c>
    </row>
    <row r="24982" spans="1:3" x14ac:dyDescent="0.25">
      <c r="A24982">
        <v>5265</v>
      </c>
      <c r="B24982" s="1">
        <f>DATE(2014,6,1) + TIME(0,0,0)</f>
        <v>41791</v>
      </c>
      <c r="C24982">
        <v>26.363456725999999</v>
      </c>
    </row>
    <row r="24983" spans="1:3" x14ac:dyDescent="0.25">
      <c r="A24983">
        <v>5295</v>
      </c>
      <c r="B24983" s="1">
        <f>DATE(2014,7,1) + TIME(0,0,0)</f>
        <v>41821</v>
      </c>
      <c r="C24983">
        <v>26.363456725999999</v>
      </c>
    </row>
    <row r="24984" spans="1:3" x14ac:dyDescent="0.25">
      <c r="A24984">
        <v>5326</v>
      </c>
      <c r="B24984" s="1">
        <f>DATE(2014,8,1) + TIME(0,0,0)</f>
        <v>41852</v>
      </c>
      <c r="C24984">
        <v>26.363456725999999</v>
      </c>
    </row>
    <row r="24985" spans="1:3" x14ac:dyDescent="0.25">
      <c r="A24985">
        <v>5357</v>
      </c>
      <c r="B24985" s="1">
        <f>DATE(2014,9,1) + TIME(0,0,0)</f>
        <v>41883</v>
      </c>
      <c r="C24985">
        <v>26.363456725999999</v>
      </c>
    </row>
    <row r="24986" spans="1:3" x14ac:dyDescent="0.25">
      <c r="A24986">
        <v>5387</v>
      </c>
      <c r="B24986" s="1">
        <f>DATE(2014,10,1) + TIME(0,0,0)</f>
        <v>41913</v>
      </c>
      <c r="C24986">
        <v>26.363456725999999</v>
      </c>
    </row>
    <row r="24987" spans="1:3" x14ac:dyDescent="0.25">
      <c r="A24987">
        <v>5418</v>
      </c>
      <c r="B24987" s="1">
        <f>DATE(2014,11,1) + TIME(0,0,0)</f>
        <v>41944</v>
      </c>
      <c r="C24987">
        <v>26.363456725999999</v>
      </c>
    </row>
    <row r="24988" spans="1:3" x14ac:dyDescent="0.25">
      <c r="A24988">
        <v>5448</v>
      </c>
      <c r="B24988" s="1">
        <f>DATE(2014,12,1) + TIME(0,0,0)</f>
        <v>41974</v>
      </c>
      <c r="C24988">
        <v>26.363456725999999</v>
      </c>
    </row>
    <row r="24989" spans="1:3" x14ac:dyDescent="0.25">
      <c r="A24989">
        <v>5479</v>
      </c>
      <c r="B24989" s="1">
        <f>DATE(2015,1,1) + TIME(0,0,0)</f>
        <v>42005</v>
      </c>
      <c r="C24989">
        <v>26.363456725999999</v>
      </c>
    </row>
    <row r="24990" spans="1:3" x14ac:dyDescent="0.25">
      <c r="A24990">
        <v>5510</v>
      </c>
      <c r="B24990" s="1">
        <f>DATE(2015,2,1) + TIME(0,0,0)</f>
        <v>42036</v>
      </c>
      <c r="C24990">
        <v>26.363456725999999</v>
      </c>
    </row>
    <row r="24991" spans="1:3" x14ac:dyDescent="0.25">
      <c r="A24991">
        <v>5538</v>
      </c>
      <c r="B24991" s="1">
        <f>DATE(2015,3,1) + TIME(0,0,0)</f>
        <v>42064</v>
      </c>
      <c r="C24991">
        <v>26.363456725999999</v>
      </c>
    </row>
    <row r="24992" spans="1:3" x14ac:dyDescent="0.25">
      <c r="A24992">
        <v>5569</v>
      </c>
      <c r="B24992" s="1">
        <f>DATE(2015,4,1) + TIME(0,0,0)</f>
        <v>42095</v>
      </c>
      <c r="C24992">
        <v>26.363456725999999</v>
      </c>
    </row>
    <row r="24993" spans="1:3" x14ac:dyDescent="0.25">
      <c r="A24993">
        <v>5599</v>
      </c>
      <c r="B24993" s="1">
        <f>DATE(2015,5,1) + TIME(0,0,0)</f>
        <v>42125</v>
      </c>
      <c r="C24993">
        <v>26.363456725999999</v>
      </c>
    </row>
    <row r="24994" spans="1:3" x14ac:dyDescent="0.25">
      <c r="A24994">
        <v>5630</v>
      </c>
      <c r="B24994" s="1">
        <f>DATE(2015,6,1) + TIME(0,0,0)</f>
        <v>42156</v>
      </c>
      <c r="C24994">
        <v>26.363456725999999</v>
      </c>
    </row>
    <row r="24995" spans="1:3" x14ac:dyDescent="0.25">
      <c r="A24995">
        <v>5660</v>
      </c>
      <c r="B24995" s="1">
        <f>DATE(2015,7,1) + TIME(0,0,0)</f>
        <v>42186</v>
      </c>
      <c r="C24995">
        <v>26.363456725999999</v>
      </c>
    </row>
    <row r="24996" spans="1:3" x14ac:dyDescent="0.25">
      <c r="A24996">
        <v>5691</v>
      </c>
      <c r="B24996" s="1">
        <f>DATE(2015,8,1) + TIME(0,0,0)</f>
        <v>42217</v>
      </c>
      <c r="C24996">
        <v>26.363456725999999</v>
      </c>
    </row>
    <row r="24997" spans="1:3" x14ac:dyDescent="0.25">
      <c r="A24997">
        <v>5722</v>
      </c>
      <c r="B24997" s="1">
        <f>DATE(2015,9,1) + TIME(0,0,0)</f>
        <v>42248</v>
      </c>
      <c r="C24997">
        <v>26.363456725999999</v>
      </c>
    </row>
    <row r="24998" spans="1:3" x14ac:dyDescent="0.25">
      <c r="A24998">
        <v>5752</v>
      </c>
      <c r="B24998" s="1">
        <f>DATE(2015,10,1) + TIME(0,0,0)</f>
        <v>42278</v>
      </c>
      <c r="C24998">
        <v>26.363456725999999</v>
      </c>
    </row>
    <row r="24999" spans="1:3" x14ac:dyDescent="0.25">
      <c r="A24999">
        <v>5783</v>
      </c>
      <c r="B24999" s="1">
        <f>DATE(2015,11,1) + TIME(0,0,0)</f>
        <v>42309</v>
      </c>
      <c r="C24999">
        <v>26.363456725999999</v>
      </c>
    </row>
    <row r="25000" spans="1:3" x14ac:dyDescent="0.25">
      <c r="A25000">
        <v>5813</v>
      </c>
      <c r="B25000" s="1">
        <f>DATE(2015,12,1) + TIME(0,0,0)</f>
        <v>42339</v>
      </c>
      <c r="C25000">
        <v>26.363456725999999</v>
      </c>
    </row>
    <row r="25001" spans="1:3" x14ac:dyDescent="0.25">
      <c r="A25001">
        <v>5844</v>
      </c>
      <c r="B25001" s="1">
        <f>DATE(2016,1,1) + TIME(0,0,0)</f>
        <v>42370</v>
      </c>
      <c r="C25001">
        <v>26.363456725999999</v>
      </c>
    </row>
    <row r="25002" spans="1:3" x14ac:dyDescent="0.25">
      <c r="A25002">
        <v>5875</v>
      </c>
      <c r="B25002" s="1">
        <f>DATE(2016,2,1) + TIME(0,0,0)</f>
        <v>42401</v>
      </c>
      <c r="C25002">
        <v>26.363456725999999</v>
      </c>
    </row>
    <row r="25003" spans="1:3" x14ac:dyDescent="0.25">
      <c r="A25003">
        <v>5904</v>
      </c>
      <c r="B25003" s="1">
        <f>DATE(2016,3,1) + TIME(0,0,0)</f>
        <v>42430</v>
      </c>
      <c r="C25003">
        <v>26.363456725999999</v>
      </c>
    </row>
    <row r="25004" spans="1:3" x14ac:dyDescent="0.25">
      <c r="A25004">
        <v>5935</v>
      </c>
      <c r="B25004" s="1">
        <f>DATE(2016,4,1) + TIME(0,0,0)</f>
        <v>42461</v>
      </c>
      <c r="C25004">
        <v>26.363456725999999</v>
      </c>
    </row>
    <row r="25005" spans="1:3" x14ac:dyDescent="0.25">
      <c r="A25005">
        <v>5965</v>
      </c>
      <c r="B25005" s="1">
        <f>DATE(2016,5,1) + TIME(0,0,0)</f>
        <v>42491</v>
      </c>
      <c r="C25005">
        <v>26.363456725999999</v>
      </c>
    </row>
    <row r="25006" spans="1:3" x14ac:dyDescent="0.25">
      <c r="A25006">
        <v>5996</v>
      </c>
      <c r="B25006" s="1">
        <f>DATE(2016,6,1) + TIME(0,0,0)</f>
        <v>42522</v>
      </c>
      <c r="C25006">
        <v>26.363456725999999</v>
      </c>
    </row>
    <row r="25007" spans="1:3" x14ac:dyDescent="0.25">
      <c r="A25007">
        <v>6026</v>
      </c>
      <c r="B25007" s="1">
        <f>DATE(2016,7,1) + TIME(0,0,0)</f>
        <v>42552</v>
      </c>
      <c r="C25007">
        <v>26.363456725999999</v>
      </c>
    </row>
    <row r="25008" spans="1:3" x14ac:dyDescent="0.25">
      <c r="A25008">
        <v>6057</v>
      </c>
      <c r="B25008" s="1">
        <f>DATE(2016,8,1) + TIME(0,0,0)</f>
        <v>42583</v>
      </c>
      <c r="C25008">
        <v>26.363456725999999</v>
      </c>
    </row>
    <row r="25009" spans="1:3" x14ac:dyDescent="0.25">
      <c r="A25009">
        <v>6088</v>
      </c>
      <c r="B25009" s="1">
        <f>DATE(2016,9,1) + TIME(0,0,0)</f>
        <v>42614</v>
      </c>
      <c r="C25009">
        <v>26.363456725999999</v>
      </c>
    </row>
    <row r="25010" spans="1:3" x14ac:dyDescent="0.25">
      <c r="A25010">
        <v>6118</v>
      </c>
      <c r="B25010" s="1">
        <f>DATE(2016,10,1) + TIME(0,0,0)</f>
        <v>42644</v>
      </c>
      <c r="C25010">
        <v>26.363456725999999</v>
      </c>
    </row>
    <row r="25011" spans="1:3" x14ac:dyDescent="0.25">
      <c r="A25011">
        <v>6149</v>
      </c>
      <c r="B25011" s="1">
        <f>DATE(2016,11,1) + TIME(0,0,0)</f>
        <v>42675</v>
      </c>
      <c r="C25011">
        <v>26.363456725999999</v>
      </c>
    </row>
    <row r="25012" spans="1:3" x14ac:dyDescent="0.25">
      <c r="A25012">
        <v>6179</v>
      </c>
      <c r="B25012" s="1">
        <f>DATE(2016,12,1) + TIME(0,0,0)</f>
        <v>42705</v>
      </c>
      <c r="C25012">
        <v>26.363456725999999</v>
      </c>
    </row>
    <row r="25013" spans="1:3" x14ac:dyDescent="0.25">
      <c r="A25013">
        <v>6210</v>
      </c>
      <c r="B25013" s="1">
        <f>DATE(2017,1,1) + TIME(0,0,0)</f>
        <v>42736</v>
      </c>
      <c r="C25013">
        <v>26.363456725999999</v>
      </c>
    </row>
    <row r="25014" spans="1:3" x14ac:dyDescent="0.25">
      <c r="A25014">
        <v>6241</v>
      </c>
      <c r="B25014" s="1">
        <f>DATE(2017,2,1) + TIME(0,0,0)</f>
        <v>42767</v>
      </c>
      <c r="C25014">
        <v>26.363456725999999</v>
      </c>
    </row>
    <row r="25015" spans="1:3" x14ac:dyDescent="0.25">
      <c r="A25015">
        <v>6269</v>
      </c>
      <c r="B25015" s="1">
        <f>DATE(2017,3,1) + TIME(0,0,0)</f>
        <v>42795</v>
      </c>
      <c r="C25015">
        <v>26.363456725999999</v>
      </c>
    </row>
    <row r="25016" spans="1:3" x14ac:dyDescent="0.25">
      <c r="A25016">
        <v>6300</v>
      </c>
      <c r="B25016" s="1">
        <f>DATE(2017,4,1) + TIME(0,0,0)</f>
        <v>42826</v>
      </c>
      <c r="C25016">
        <v>26.363456725999999</v>
      </c>
    </row>
    <row r="25017" spans="1:3" x14ac:dyDescent="0.25">
      <c r="A25017">
        <v>6330</v>
      </c>
      <c r="B25017" s="1">
        <f>DATE(2017,5,1) + TIME(0,0,0)</f>
        <v>42856</v>
      </c>
      <c r="C25017">
        <v>26.363456725999999</v>
      </c>
    </row>
    <row r="25018" spans="1:3" x14ac:dyDescent="0.25">
      <c r="A25018">
        <v>6361</v>
      </c>
      <c r="B25018" s="1">
        <f>DATE(2017,6,1) + TIME(0,0,0)</f>
        <v>42887</v>
      </c>
      <c r="C25018">
        <v>26.363456725999999</v>
      </c>
    </row>
    <row r="25019" spans="1:3" x14ac:dyDescent="0.25">
      <c r="A25019">
        <v>6391</v>
      </c>
      <c r="B25019" s="1">
        <f>DATE(2017,7,1) + TIME(0,0,0)</f>
        <v>42917</v>
      </c>
      <c r="C25019">
        <v>26.363456725999999</v>
      </c>
    </row>
    <row r="25020" spans="1:3" x14ac:dyDescent="0.25">
      <c r="A25020">
        <v>6422</v>
      </c>
      <c r="B25020" s="1">
        <f>DATE(2017,8,1) + TIME(0,0,0)</f>
        <v>42948</v>
      </c>
      <c r="C25020">
        <v>26.363456725999999</v>
      </c>
    </row>
    <row r="25021" spans="1:3" x14ac:dyDescent="0.25">
      <c r="A25021">
        <v>6453</v>
      </c>
      <c r="B25021" s="1">
        <f>DATE(2017,9,1) + TIME(0,0,0)</f>
        <v>42979</v>
      </c>
      <c r="C25021">
        <v>26.363456725999999</v>
      </c>
    </row>
    <row r="25022" spans="1:3" x14ac:dyDescent="0.25">
      <c r="A25022">
        <v>6483</v>
      </c>
      <c r="B25022" s="1">
        <f>DATE(2017,10,1) + TIME(0,0,0)</f>
        <v>43009</v>
      </c>
      <c r="C25022">
        <v>26.363456725999999</v>
      </c>
    </row>
    <row r="25023" spans="1:3" x14ac:dyDescent="0.25">
      <c r="A25023">
        <v>6514</v>
      </c>
      <c r="B25023" s="1">
        <f>DATE(2017,11,1) + TIME(0,0,0)</f>
        <v>43040</v>
      </c>
      <c r="C25023">
        <v>26.363456725999999</v>
      </c>
    </row>
    <row r="25024" spans="1:3" x14ac:dyDescent="0.25">
      <c r="A25024">
        <v>6544</v>
      </c>
      <c r="B25024" s="1">
        <f>DATE(2017,12,1) + TIME(0,0,0)</f>
        <v>43070</v>
      </c>
      <c r="C25024">
        <v>26.363456725999999</v>
      </c>
    </row>
    <row r="25025" spans="1:3" x14ac:dyDescent="0.25">
      <c r="A25025">
        <v>6575</v>
      </c>
      <c r="B25025" s="1">
        <f>DATE(2018,1,1) + TIME(0,0,0)</f>
        <v>43101</v>
      </c>
      <c r="C25025">
        <v>26.363456725999999</v>
      </c>
    </row>
    <row r="25026" spans="1:3" x14ac:dyDescent="0.25">
      <c r="A25026">
        <v>6606</v>
      </c>
      <c r="B25026" s="1">
        <f>DATE(2018,2,1) + TIME(0,0,0)</f>
        <v>43132</v>
      </c>
      <c r="C25026">
        <v>26.363456725999999</v>
      </c>
    </row>
    <row r="25027" spans="1:3" x14ac:dyDescent="0.25">
      <c r="A25027">
        <v>6634</v>
      </c>
      <c r="B25027" s="1">
        <f>DATE(2018,3,1) + TIME(0,0,0)</f>
        <v>43160</v>
      </c>
      <c r="C25027">
        <v>26.363456725999999</v>
      </c>
    </row>
    <row r="25028" spans="1:3" x14ac:dyDescent="0.25">
      <c r="A25028">
        <v>6665</v>
      </c>
      <c r="B25028" s="1">
        <f>DATE(2018,4,1) + TIME(0,0,0)</f>
        <v>43191</v>
      </c>
      <c r="C25028">
        <v>26.363456725999999</v>
      </c>
    </row>
    <row r="25029" spans="1:3" x14ac:dyDescent="0.25">
      <c r="A25029">
        <v>6695</v>
      </c>
      <c r="B25029" s="1">
        <f>DATE(2018,5,1) + TIME(0,0,0)</f>
        <v>43221</v>
      </c>
      <c r="C25029">
        <v>26.363456725999999</v>
      </c>
    </row>
    <row r="25030" spans="1:3" x14ac:dyDescent="0.25">
      <c r="A25030">
        <v>6726</v>
      </c>
      <c r="B25030" s="1">
        <f>DATE(2018,6,1) + TIME(0,0,0)</f>
        <v>43252</v>
      </c>
      <c r="C25030">
        <v>26.363456725999999</v>
      </c>
    </row>
    <row r="25031" spans="1:3" x14ac:dyDescent="0.25">
      <c r="A25031">
        <v>6756</v>
      </c>
      <c r="B25031" s="1">
        <f>DATE(2018,7,1) + TIME(0,0,0)</f>
        <v>43282</v>
      </c>
      <c r="C25031">
        <v>26.363456725999999</v>
      </c>
    </row>
    <row r="25032" spans="1:3" x14ac:dyDescent="0.25">
      <c r="A25032">
        <v>6787</v>
      </c>
      <c r="B25032" s="1">
        <f>DATE(2018,8,1) + TIME(0,0,0)</f>
        <v>43313</v>
      </c>
      <c r="C25032">
        <v>26.363456725999999</v>
      </c>
    </row>
    <row r="25033" spans="1:3" x14ac:dyDescent="0.25">
      <c r="A25033">
        <v>6818</v>
      </c>
      <c r="B25033" s="1">
        <f>DATE(2018,9,1) + TIME(0,0,0)</f>
        <v>43344</v>
      </c>
      <c r="C25033">
        <v>26.363456725999999</v>
      </c>
    </row>
    <row r="25034" spans="1:3" x14ac:dyDescent="0.25">
      <c r="A25034">
        <v>6848</v>
      </c>
      <c r="B25034" s="1">
        <f>DATE(2018,10,1) + TIME(0,0,0)</f>
        <v>43374</v>
      </c>
      <c r="C25034">
        <v>26.363456725999999</v>
      </c>
    </row>
    <row r="25035" spans="1:3" x14ac:dyDescent="0.25">
      <c r="A25035">
        <v>6879</v>
      </c>
      <c r="B25035" s="1">
        <f>DATE(2018,11,1) + TIME(0,0,0)</f>
        <v>43405</v>
      </c>
      <c r="C25035">
        <v>26.363456725999999</v>
      </c>
    </row>
    <row r="25036" spans="1:3" x14ac:dyDescent="0.25">
      <c r="A25036">
        <v>6909</v>
      </c>
      <c r="B25036" s="1">
        <f>DATE(2018,12,1) + TIME(0,0,0)</f>
        <v>43435</v>
      </c>
      <c r="C25036">
        <v>26.363456725999999</v>
      </c>
    </row>
    <row r="25037" spans="1:3" x14ac:dyDescent="0.25">
      <c r="A25037">
        <v>6940</v>
      </c>
      <c r="B25037" s="1">
        <f>DATE(2019,1,1) + TIME(0,0,0)</f>
        <v>43466</v>
      </c>
      <c r="C25037">
        <v>26.363456725999999</v>
      </c>
    </row>
    <row r="25038" spans="1:3" x14ac:dyDescent="0.25">
      <c r="A25038">
        <v>6971</v>
      </c>
      <c r="B25038" s="1">
        <f>DATE(2019,2,1) + TIME(0,0,0)</f>
        <v>43497</v>
      </c>
      <c r="C25038">
        <v>26.363456725999999</v>
      </c>
    </row>
    <row r="25039" spans="1:3" x14ac:dyDescent="0.25">
      <c r="A25039">
        <v>6999</v>
      </c>
      <c r="B25039" s="1">
        <f>DATE(2019,3,1) + TIME(0,0,0)</f>
        <v>43525</v>
      </c>
      <c r="C25039">
        <v>26.363456725999999</v>
      </c>
    </row>
    <row r="25040" spans="1:3" x14ac:dyDescent="0.25">
      <c r="A25040">
        <v>7030</v>
      </c>
      <c r="B25040" s="1">
        <f>DATE(2019,4,1) + TIME(0,0,0)</f>
        <v>43556</v>
      </c>
      <c r="C25040">
        <v>26.363456725999999</v>
      </c>
    </row>
    <row r="25041" spans="1:3" x14ac:dyDescent="0.25">
      <c r="A25041">
        <v>7060</v>
      </c>
      <c r="B25041" s="1">
        <f>DATE(2019,5,1) + TIME(0,0,0)</f>
        <v>43586</v>
      </c>
      <c r="C25041">
        <v>26.363456725999999</v>
      </c>
    </row>
    <row r="25042" spans="1:3" x14ac:dyDescent="0.25">
      <c r="A25042">
        <v>7091</v>
      </c>
      <c r="B25042" s="1">
        <f>DATE(2019,6,1) + TIME(0,0,0)</f>
        <v>43617</v>
      </c>
      <c r="C25042">
        <v>26.363456725999999</v>
      </c>
    </row>
    <row r="25043" spans="1:3" x14ac:dyDescent="0.25">
      <c r="A25043">
        <v>7121</v>
      </c>
      <c r="B25043" s="1">
        <f>DATE(2019,7,1) + TIME(0,0,0)</f>
        <v>43647</v>
      </c>
      <c r="C25043">
        <v>26.363456725999999</v>
      </c>
    </row>
    <row r="25044" spans="1:3" x14ac:dyDescent="0.25">
      <c r="A25044">
        <v>7152</v>
      </c>
      <c r="B25044" s="1">
        <f>DATE(2019,8,1) + TIME(0,0,0)</f>
        <v>43678</v>
      </c>
      <c r="C25044">
        <v>26.363456725999999</v>
      </c>
    </row>
    <row r="25045" spans="1:3" x14ac:dyDescent="0.25">
      <c r="A25045">
        <v>7183</v>
      </c>
      <c r="B25045" s="1">
        <f>DATE(2019,9,1) + TIME(0,0,0)</f>
        <v>43709</v>
      </c>
      <c r="C25045">
        <v>26.363456725999999</v>
      </c>
    </row>
    <row r="25046" spans="1:3" x14ac:dyDescent="0.25">
      <c r="A25046">
        <v>7213</v>
      </c>
      <c r="B25046" s="1">
        <f>DATE(2019,10,1) + TIME(0,0,0)</f>
        <v>43739</v>
      </c>
      <c r="C25046">
        <v>26.363456725999999</v>
      </c>
    </row>
    <row r="25047" spans="1:3" x14ac:dyDescent="0.25">
      <c r="A25047">
        <v>7244</v>
      </c>
      <c r="B25047" s="1">
        <f>DATE(2019,11,1) + TIME(0,0,0)</f>
        <v>43770</v>
      </c>
      <c r="C25047">
        <v>26.363456725999999</v>
      </c>
    </row>
    <row r="25048" spans="1:3" x14ac:dyDescent="0.25">
      <c r="A25048">
        <v>7274</v>
      </c>
      <c r="B25048" s="1">
        <f>DATE(2019,12,1) + TIME(0,0,0)</f>
        <v>43800</v>
      </c>
      <c r="C25048">
        <v>26.363456725999999</v>
      </c>
    </row>
    <row r="25049" spans="1:3" x14ac:dyDescent="0.25">
      <c r="A25049">
        <v>7305</v>
      </c>
      <c r="B25049" s="1">
        <f>DATE(2020,1,1) + TIME(0,0,0)</f>
        <v>43831</v>
      </c>
      <c r="C25049">
        <v>26.363456725999999</v>
      </c>
    </row>
    <row r="25050" spans="1:3" x14ac:dyDescent="0.25">
      <c r="A25050">
        <v>7336</v>
      </c>
      <c r="B25050" s="1">
        <f>DATE(2020,2,1) + TIME(0,0,0)</f>
        <v>43862</v>
      </c>
      <c r="C25050">
        <v>26.363456725999999</v>
      </c>
    </row>
    <row r="25051" spans="1:3" x14ac:dyDescent="0.25">
      <c r="A25051">
        <v>7365</v>
      </c>
      <c r="B25051" s="1">
        <f>DATE(2020,3,1) + TIME(0,0,0)</f>
        <v>43891</v>
      </c>
      <c r="C25051">
        <v>26.363456725999999</v>
      </c>
    </row>
    <row r="25052" spans="1:3" x14ac:dyDescent="0.25">
      <c r="A25052">
        <v>7396</v>
      </c>
      <c r="B25052" s="1">
        <f>DATE(2020,4,1) + TIME(0,0,0)</f>
        <v>43922</v>
      </c>
      <c r="C25052">
        <v>26.363456725999999</v>
      </c>
    </row>
    <row r="25053" spans="1:3" x14ac:dyDescent="0.25">
      <c r="A25053">
        <v>7426</v>
      </c>
      <c r="B25053" s="1">
        <f>DATE(2020,5,1) + TIME(0,0,0)</f>
        <v>43952</v>
      </c>
      <c r="C25053">
        <v>26.363456725999999</v>
      </c>
    </row>
    <row r="25054" spans="1:3" x14ac:dyDescent="0.25">
      <c r="A25054">
        <v>7457</v>
      </c>
      <c r="B25054" s="1">
        <f>DATE(2020,6,1) + TIME(0,0,0)</f>
        <v>43983</v>
      </c>
      <c r="C25054">
        <v>26.363456725999999</v>
      </c>
    </row>
    <row r="25055" spans="1:3" x14ac:dyDescent="0.25">
      <c r="A25055">
        <v>7487</v>
      </c>
      <c r="B25055" s="1">
        <f>DATE(2020,7,1) + TIME(0,0,0)</f>
        <v>44013</v>
      </c>
      <c r="C25055">
        <v>26.363456725999999</v>
      </c>
    </row>
    <row r="25056" spans="1:3" x14ac:dyDescent="0.25">
      <c r="A25056">
        <v>7518</v>
      </c>
      <c r="B25056" s="1">
        <f>DATE(2020,8,1) + TIME(0,0,0)</f>
        <v>44044</v>
      </c>
      <c r="C25056">
        <v>26.363456725999999</v>
      </c>
    </row>
    <row r="25057" spans="1:3" x14ac:dyDescent="0.25">
      <c r="A25057">
        <v>7549</v>
      </c>
      <c r="B25057" s="1">
        <f>DATE(2020,9,1) + TIME(0,0,0)</f>
        <v>44075</v>
      </c>
      <c r="C25057">
        <v>26.363456725999999</v>
      </c>
    </row>
    <row r="25058" spans="1:3" x14ac:dyDescent="0.25">
      <c r="A25058">
        <v>7579</v>
      </c>
      <c r="B25058" s="1">
        <f>DATE(2020,10,1) + TIME(0,0,0)</f>
        <v>44105</v>
      </c>
      <c r="C25058">
        <v>26.363456725999999</v>
      </c>
    </row>
    <row r="25059" spans="1:3" x14ac:dyDescent="0.25">
      <c r="A25059">
        <v>7610</v>
      </c>
      <c r="B25059" s="1">
        <f>DATE(2020,11,1) + TIME(0,0,0)</f>
        <v>44136</v>
      </c>
      <c r="C25059">
        <v>26.363456725999999</v>
      </c>
    </row>
    <row r="25060" spans="1:3" x14ac:dyDescent="0.25">
      <c r="A25060">
        <v>7640</v>
      </c>
      <c r="B25060" s="1">
        <f>DATE(2020,12,1) + TIME(0,0,0)</f>
        <v>44166</v>
      </c>
      <c r="C25060">
        <v>26.363456725999999</v>
      </c>
    </row>
    <row r="25061" spans="1:3" x14ac:dyDescent="0.25">
      <c r="A25061">
        <v>7671</v>
      </c>
      <c r="B25061" s="1">
        <f>DATE(2021,1,1) + TIME(0,0,0)</f>
        <v>44197</v>
      </c>
      <c r="C25061">
        <v>26.363456725999999</v>
      </c>
    </row>
    <row r="25062" spans="1:3" x14ac:dyDescent="0.25">
      <c r="A25062">
        <v>7702</v>
      </c>
      <c r="B25062" s="1">
        <f>DATE(2021,2,1) + TIME(0,0,0)</f>
        <v>44228</v>
      </c>
      <c r="C25062">
        <v>26.363456725999999</v>
      </c>
    </row>
    <row r="25063" spans="1:3" x14ac:dyDescent="0.25">
      <c r="A25063">
        <v>7730</v>
      </c>
      <c r="B25063" s="1">
        <f>DATE(2021,3,1) + TIME(0,0,0)</f>
        <v>44256</v>
      </c>
      <c r="C25063">
        <v>26.363456725999999</v>
      </c>
    </row>
    <row r="25064" spans="1:3" x14ac:dyDescent="0.25">
      <c r="A25064">
        <v>7761</v>
      </c>
      <c r="B25064" s="1">
        <f>DATE(2021,4,1) + TIME(0,0,0)</f>
        <v>44287</v>
      </c>
      <c r="C25064">
        <v>26.363456725999999</v>
      </c>
    </row>
    <row r="25065" spans="1:3" x14ac:dyDescent="0.25">
      <c r="A25065">
        <v>7791</v>
      </c>
      <c r="B25065" s="1">
        <f>DATE(2021,5,1) + TIME(0,0,0)</f>
        <v>44317</v>
      </c>
      <c r="C25065">
        <v>26.363456725999999</v>
      </c>
    </row>
    <row r="25066" spans="1:3" x14ac:dyDescent="0.25">
      <c r="A25066">
        <v>7822</v>
      </c>
      <c r="B25066" s="1">
        <f>DATE(2021,6,1) + TIME(0,0,0)</f>
        <v>44348</v>
      </c>
      <c r="C25066">
        <v>26.363456725999999</v>
      </c>
    </row>
    <row r="25067" spans="1:3" x14ac:dyDescent="0.25">
      <c r="A25067">
        <v>7852</v>
      </c>
      <c r="B25067" s="1">
        <f>DATE(2021,7,1) + TIME(0,0,0)</f>
        <v>44378</v>
      </c>
      <c r="C25067">
        <v>26.363456725999999</v>
      </c>
    </row>
    <row r="25068" spans="1:3" x14ac:dyDescent="0.25">
      <c r="A25068">
        <v>7883</v>
      </c>
      <c r="B25068" s="1">
        <f>DATE(2021,8,1) + TIME(0,0,0)</f>
        <v>44409</v>
      </c>
      <c r="C25068">
        <v>26.363456725999999</v>
      </c>
    </row>
    <row r="25069" spans="1:3" x14ac:dyDescent="0.25">
      <c r="A25069">
        <v>7914</v>
      </c>
      <c r="B25069" s="1">
        <f>DATE(2021,9,1) + TIME(0,0,0)</f>
        <v>44440</v>
      </c>
      <c r="C25069">
        <v>26.363456725999999</v>
      </c>
    </row>
    <row r="25070" spans="1:3" x14ac:dyDescent="0.25">
      <c r="A25070">
        <v>7944</v>
      </c>
      <c r="B25070" s="1">
        <f>DATE(2021,10,1) + TIME(0,0,0)</f>
        <v>44470</v>
      </c>
      <c r="C25070">
        <v>26.363456725999999</v>
      </c>
    </row>
    <row r="25071" spans="1:3" x14ac:dyDescent="0.25">
      <c r="A25071">
        <v>7975</v>
      </c>
      <c r="B25071" s="1">
        <f>DATE(2021,11,1) + TIME(0,0,0)</f>
        <v>44501</v>
      </c>
      <c r="C25071">
        <v>26.363456725999999</v>
      </c>
    </row>
    <row r="25072" spans="1:3" x14ac:dyDescent="0.25">
      <c r="A25072">
        <v>8005</v>
      </c>
      <c r="B25072" s="1">
        <f>DATE(2021,12,1) + TIME(0,0,0)</f>
        <v>44531</v>
      </c>
      <c r="C25072">
        <v>26.363456725999999</v>
      </c>
    </row>
    <row r="25073" spans="1:3" x14ac:dyDescent="0.25">
      <c r="A25073">
        <v>8036</v>
      </c>
      <c r="B25073" s="1">
        <f>DATE(2022,1,1) + TIME(0,0,0)</f>
        <v>44562</v>
      </c>
      <c r="C25073">
        <v>26.363456725999999</v>
      </c>
    </row>
    <row r="25074" spans="1:3" x14ac:dyDescent="0.25">
      <c r="A25074">
        <v>8067</v>
      </c>
      <c r="B25074" s="1">
        <f>DATE(2022,2,1) + TIME(0,0,0)</f>
        <v>44593</v>
      </c>
      <c r="C25074">
        <v>26.363456725999999</v>
      </c>
    </row>
    <row r="25075" spans="1:3" x14ac:dyDescent="0.25">
      <c r="A25075">
        <v>8095</v>
      </c>
      <c r="B25075" s="1">
        <f>DATE(2022,3,1) + TIME(0,0,0)</f>
        <v>44621</v>
      </c>
      <c r="C25075">
        <v>26.363456725999999</v>
      </c>
    </row>
    <row r="25076" spans="1:3" x14ac:dyDescent="0.25">
      <c r="A25076">
        <v>8126</v>
      </c>
      <c r="B25076" s="1">
        <f>DATE(2022,4,1) + TIME(0,0,0)</f>
        <v>44652</v>
      </c>
      <c r="C25076">
        <v>26.363456725999999</v>
      </c>
    </row>
    <row r="25077" spans="1:3" x14ac:dyDescent="0.25">
      <c r="A25077">
        <v>8156</v>
      </c>
      <c r="B25077" s="1">
        <f>DATE(2022,5,1) + TIME(0,0,0)</f>
        <v>44682</v>
      </c>
      <c r="C25077">
        <v>26.363456725999999</v>
      </c>
    </row>
    <row r="25078" spans="1:3" x14ac:dyDescent="0.25">
      <c r="A25078">
        <v>8187</v>
      </c>
      <c r="B25078" s="1">
        <f>DATE(2022,6,1) + TIME(0,0,0)</f>
        <v>44713</v>
      </c>
      <c r="C25078">
        <v>26.363456725999999</v>
      </c>
    </row>
    <row r="25079" spans="1:3" x14ac:dyDescent="0.25">
      <c r="A25079">
        <v>8217</v>
      </c>
      <c r="B25079" s="1">
        <f>DATE(2022,7,1) + TIME(0,0,0)</f>
        <v>44743</v>
      </c>
      <c r="C25079">
        <v>26.363456725999999</v>
      </c>
    </row>
    <row r="25080" spans="1:3" x14ac:dyDescent="0.25">
      <c r="A25080">
        <v>8248</v>
      </c>
      <c r="B25080" s="1">
        <f>DATE(2022,8,1) + TIME(0,0,0)</f>
        <v>44774</v>
      </c>
      <c r="C25080">
        <v>26.363456725999999</v>
      </c>
    </row>
    <row r="25081" spans="1:3" x14ac:dyDescent="0.25">
      <c r="A25081">
        <v>8279</v>
      </c>
      <c r="B25081" s="1">
        <f>DATE(2022,9,1) + TIME(0,0,0)</f>
        <v>44805</v>
      </c>
      <c r="C25081">
        <v>26.363456725999999</v>
      </c>
    </row>
    <row r="25082" spans="1:3" x14ac:dyDescent="0.25">
      <c r="A25082">
        <v>8309</v>
      </c>
      <c r="B25082" s="1">
        <f>DATE(2022,10,1) + TIME(0,0,0)</f>
        <v>44835</v>
      </c>
      <c r="C25082">
        <v>26.363456725999999</v>
      </c>
    </row>
    <row r="25083" spans="1:3" x14ac:dyDescent="0.25">
      <c r="A25083">
        <v>8340</v>
      </c>
      <c r="B25083" s="1">
        <f>DATE(2022,11,1) + TIME(0,0,0)</f>
        <v>44866</v>
      </c>
      <c r="C25083">
        <v>26.363456725999999</v>
      </c>
    </row>
    <row r="25084" spans="1:3" x14ac:dyDescent="0.25">
      <c r="A25084">
        <v>8370</v>
      </c>
      <c r="B25084" s="1">
        <f>DATE(2022,12,1) + TIME(0,0,0)</f>
        <v>44896</v>
      </c>
      <c r="C25084">
        <v>26.363456725999999</v>
      </c>
    </row>
    <row r="25085" spans="1:3" x14ac:dyDescent="0.25">
      <c r="A25085">
        <v>8401</v>
      </c>
      <c r="B25085" s="1">
        <f>DATE(2023,1,1) + TIME(0,0,0)</f>
        <v>44927</v>
      </c>
      <c r="C25085">
        <v>26.363456725999999</v>
      </c>
    </row>
    <row r="25086" spans="1:3" x14ac:dyDescent="0.25">
      <c r="A25086">
        <v>8432</v>
      </c>
      <c r="B25086" s="1">
        <f>DATE(2023,2,1) + TIME(0,0,0)</f>
        <v>44958</v>
      </c>
      <c r="C25086">
        <v>26.363456725999999</v>
      </c>
    </row>
    <row r="25087" spans="1:3" x14ac:dyDescent="0.25">
      <c r="A25087">
        <v>8460</v>
      </c>
      <c r="B25087" s="1">
        <f>DATE(2023,3,1) + TIME(0,0,0)</f>
        <v>44986</v>
      </c>
      <c r="C25087">
        <v>26.363456725999999</v>
      </c>
    </row>
    <row r="25088" spans="1:3" x14ac:dyDescent="0.25">
      <c r="A25088">
        <v>8491</v>
      </c>
      <c r="B25088" s="1">
        <f>DATE(2023,4,1) + TIME(0,0,0)</f>
        <v>45017</v>
      </c>
      <c r="C25088">
        <v>26.363456725999999</v>
      </c>
    </row>
    <row r="25089" spans="1:3" x14ac:dyDescent="0.25">
      <c r="A25089">
        <v>8521</v>
      </c>
      <c r="B25089" s="1">
        <f>DATE(2023,5,1) + TIME(0,0,0)</f>
        <v>45047</v>
      </c>
      <c r="C25089">
        <v>26.363456725999999</v>
      </c>
    </row>
    <row r="25090" spans="1:3" x14ac:dyDescent="0.25">
      <c r="A25090">
        <v>8552</v>
      </c>
      <c r="B25090" s="1">
        <f>DATE(2023,6,1) + TIME(0,0,0)</f>
        <v>45078</v>
      </c>
      <c r="C25090">
        <v>26.363456725999999</v>
      </c>
    </row>
    <row r="25091" spans="1:3" x14ac:dyDescent="0.25">
      <c r="A25091">
        <v>8582</v>
      </c>
      <c r="B25091" s="1">
        <f>DATE(2023,7,1) + TIME(0,0,0)</f>
        <v>45108</v>
      </c>
      <c r="C25091">
        <v>26.363456725999999</v>
      </c>
    </row>
    <row r="25092" spans="1:3" x14ac:dyDescent="0.25">
      <c r="A25092">
        <v>8613</v>
      </c>
      <c r="B25092" s="1">
        <f>DATE(2023,8,1) + TIME(0,0,0)</f>
        <v>45139</v>
      </c>
      <c r="C25092">
        <v>26.363456725999999</v>
      </c>
    </row>
    <row r="25093" spans="1:3" x14ac:dyDescent="0.25">
      <c r="A25093">
        <v>8644</v>
      </c>
      <c r="B25093" s="1">
        <f>DATE(2023,9,1) + TIME(0,0,0)</f>
        <v>45170</v>
      </c>
      <c r="C25093">
        <v>26.363456725999999</v>
      </c>
    </row>
    <row r="25094" spans="1:3" x14ac:dyDescent="0.25">
      <c r="A25094">
        <v>8674</v>
      </c>
      <c r="B25094" s="1">
        <f>DATE(2023,10,1) + TIME(0,0,0)</f>
        <v>45200</v>
      </c>
      <c r="C25094">
        <v>26.363456725999999</v>
      </c>
    </row>
    <row r="25095" spans="1:3" x14ac:dyDescent="0.25">
      <c r="A25095">
        <v>8705</v>
      </c>
      <c r="B25095" s="1">
        <f>DATE(2023,11,1) + TIME(0,0,0)</f>
        <v>45231</v>
      </c>
      <c r="C25095">
        <v>26.363456725999999</v>
      </c>
    </row>
    <row r="25096" spans="1:3" x14ac:dyDescent="0.25">
      <c r="A25096">
        <v>8735</v>
      </c>
      <c r="B25096" s="1">
        <f>DATE(2023,12,1) + TIME(0,0,0)</f>
        <v>45261</v>
      </c>
      <c r="C25096">
        <v>26.363456725999999</v>
      </c>
    </row>
    <row r="25097" spans="1:3" x14ac:dyDescent="0.25">
      <c r="A25097">
        <v>8766</v>
      </c>
      <c r="B25097" s="1">
        <f>DATE(2024,1,1) + TIME(0,0,0)</f>
        <v>45292</v>
      </c>
      <c r="C25097">
        <v>26.363456725999999</v>
      </c>
    </row>
    <row r="25098" spans="1:3" x14ac:dyDescent="0.25">
      <c r="A25098">
        <v>8797</v>
      </c>
      <c r="B25098" s="1">
        <f>DATE(2024,2,1) + TIME(0,0,0)</f>
        <v>45323</v>
      </c>
      <c r="C25098">
        <v>26.363456725999999</v>
      </c>
    </row>
    <row r="25099" spans="1:3" x14ac:dyDescent="0.25">
      <c r="A25099">
        <v>8826</v>
      </c>
      <c r="B25099" s="1">
        <f>DATE(2024,3,1) + TIME(0,0,0)</f>
        <v>45352</v>
      </c>
      <c r="C25099">
        <v>26.363456725999999</v>
      </c>
    </row>
    <row r="25100" spans="1:3" x14ac:dyDescent="0.25">
      <c r="A25100">
        <v>8857</v>
      </c>
      <c r="B25100" s="1">
        <f>DATE(2024,4,1) + TIME(0,0,0)</f>
        <v>45383</v>
      </c>
      <c r="C25100">
        <v>26.363456725999999</v>
      </c>
    </row>
    <row r="25101" spans="1:3" x14ac:dyDescent="0.25">
      <c r="A25101">
        <v>8887</v>
      </c>
      <c r="B25101" s="1">
        <f>DATE(2024,5,1) + TIME(0,0,0)</f>
        <v>45413</v>
      </c>
      <c r="C25101">
        <v>26.363456725999999</v>
      </c>
    </row>
    <row r="25102" spans="1:3" x14ac:dyDescent="0.25">
      <c r="A25102">
        <v>8918</v>
      </c>
      <c r="B25102" s="1">
        <f>DATE(2024,6,1) + TIME(0,0,0)</f>
        <v>45444</v>
      </c>
      <c r="C25102">
        <v>26.363456725999999</v>
      </c>
    </row>
    <row r="25103" spans="1:3" x14ac:dyDescent="0.25">
      <c r="A25103">
        <v>8948</v>
      </c>
      <c r="B25103" s="1">
        <f>DATE(2024,7,1) + TIME(0,0,0)</f>
        <v>45474</v>
      </c>
      <c r="C25103">
        <v>26.363456725999999</v>
      </c>
    </row>
    <row r="25104" spans="1:3" x14ac:dyDescent="0.25">
      <c r="A25104">
        <v>8979</v>
      </c>
      <c r="B25104" s="1">
        <f>DATE(2024,8,1) + TIME(0,0,0)</f>
        <v>45505</v>
      </c>
      <c r="C25104">
        <v>26.363456725999999</v>
      </c>
    </row>
    <row r="25105" spans="1:3" x14ac:dyDescent="0.25">
      <c r="A25105">
        <v>9010</v>
      </c>
      <c r="B25105" s="1">
        <f>DATE(2024,9,1) + TIME(0,0,0)</f>
        <v>45536</v>
      </c>
      <c r="C25105">
        <v>26.363456725999999</v>
      </c>
    </row>
    <row r="25106" spans="1:3" x14ac:dyDescent="0.25">
      <c r="A25106">
        <v>9040</v>
      </c>
      <c r="B25106" s="1">
        <f>DATE(2024,10,1) + TIME(0,0,0)</f>
        <v>45566</v>
      </c>
      <c r="C25106">
        <v>26.363456725999999</v>
      </c>
    </row>
    <row r="25107" spans="1:3" x14ac:dyDescent="0.25">
      <c r="A25107">
        <v>9071</v>
      </c>
      <c r="B25107" s="1">
        <f>DATE(2024,11,1) + TIME(0,0,0)</f>
        <v>45597</v>
      </c>
      <c r="C25107">
        <v>26.363456725999999</v>
      </c>
    </row>
    <row r="25108" spans="1:3" x14ac:dyDescent="0.25">
      <c r="A25108">
        <v>9101</v>
      </c>
      <c r="B25108" s="1">
        <f>DATE(2024,12,1) + TIME(0,0,0)</f>
        <v>45627</v>
      </c>
      <c r="C25108">
        <v>26.363456725999999</v>
      </c>
    </row>
    <row r="25109" spans="1:3" x14ac:dyDescent="0.25">
      <c r="A25109">
        <v>9132</v>
      </c>
      <c r="B25109" s="1">
        <f>DATE(2025,1,1) + TIME(0,0,0)</f>
        <v>45658</v>
      </c>
      <c r="C25109">
        <v>26.363456725999999</v>
      </c>
    </row>
    <row r="25110" spans="1:3" x14ac:dyDescent="0.25">
      <c r="A25110">
        <v>9163</v>
      </c>
      <c r="B25110" s="1">
        <f>DATE(2025,2,1) + TIME(0,0,0)</f>
        <v>45689</v>
      </c>
      <c r="C25110">
        <v>26.363456725999999</v>
      </c>
    </row>
    <row r="25111" spans="1:3" x14ac:dyDescent="0.25">
      <c r="A25111">
        <v>9191</v>
      </c>
      <c r="B25111" s="1">
        <f>DATE(2025,3,1) + TIME(0,0,0)</f>
        <v>45717</v>
      </c>
      <c r="C25111">
        <v>26.363456725999999</v>
      </c>
    </row>
    <row r="25112" spans="1:3" x14ac:dyDescent="0.25">
      <c r="A25112">
        <v>9222</v>
      </c>
      <c r="B25112" s="1">
        <f>DATE(2025,4,1) + TIME(0,0,0)</f>
        <v>45748</v>
      </c>
      <c r="C25112">
        <v>26.363456725999999</v>
      </c>
    </row>
    <row r="25113" spans="1:3" x14ac:dyDescent="0.25">
      <c r="A25113">
        <v>9252</v>
      </c>
      <c r="B25113" s="1">
        <f>DATE(2025,5,1) + TIME(0,0,0)</f>
        <v>45778</v>
      </c>
      <c r="C25113">
        <v>26.363456725999999</v>
      </c>
    </row>
    <row r="25114" spans="1:3" x14ac:dyDescent="0.25">
      <c r="A25114">
        <v>9283</v>
      </c>
      <c r="B25114" s="1">
        <f>DATE(2025,6,1) + TIME(0,0,0)</f>
        <v>45809</v>
      </c>
      <c r="C25114">
        <v>26.363456725999999</v>
      </c>
    </row>
    <row r="25115" spans="1:3" x14ac:dyDescent="0.25">
      <c r="A25115">
        <v>9313</v>
      </c>
      <c r="B25115" s="1">
        <f>DATE(2025,7,1) + TIME(0,0,0)</f>
        <v>45839</v>
      </c>
      <c r="C25115">
        <v>26.363456725999999</v>
      </c>
    </row>
    <row r="25116" spans="1:3" x14ac:dyDescent="0.25">
      <c r="A25116">
        <v>9344</v>
      </c>
      <c r="B25116" s="1">
        <f>DATE(2025,8,1) + TIME(0,0,0)</f>
        <v>45870</v>
      </c>
      <c r="C25116">
        <v>26.363456725999999</v>
      </c>
    </row>
    <row r="25117" spans="1:3" x14ac:dyDescent="0.25">
      <c r="A25117">
        <v>9375</v>
      </c>
      <c r="B25117" s="1">
        <f>DATE(2025,9,1) + TIME(0,0,0)</f>
        <v>45901</v>
      </c>
      <c r="C25117">
        <v>26.363456725999999</v>
      </c>
    </row>
    <row r="25118" spans="1:3" x14ac:dyDescent="0.25">
      <c r="A25118">
        <v>9405</v>
      </c>
      <c r="B25118" s="1">
        <f>DATE(2025,10,1) + TIME(0,0,0)</f>
        <v>45931</v>
      </c>
      <c r="C25118">
        <v>26.363456725999999</v>
      </c>
    </row>
    <row r="25119" spans="1:3" x14ac:dyDescent="0.25">
      <c r="A25119">
        <v>9436</v>
      </c>
      <c r="B25119" s="1">
        <f>DATE(2025,11,1) + TIME(0,0,0)</f>
        <v>45962</v>
      </c>
      <c r="C25119">
        <v>26.363456725999999</v>
      </c>
    </row>
    <row r="25120" spans="1:3" x14ac:dyDescent="0.25">
      <c r="A25120">
        <v>9466</v>
      </c>
      <c r="B25120" s="1">
        <f>DATE(2025,12,1) + TIME(0,0,0)</f>
        <v>45992</v>
      </c>
      <c r="C25120">
        <v>26.363456725999999</v>
      </c>
    </row>
    <row r="25121" spans="1:3" x14ac:dyDescent="0.25">
      <c r="A25121">
        <v>9497</v>
      </c>
      <c r="B25121" s="1">
        <f>DATE(2026,1,1) + TIME(0,0,0)</f>
        <v>46023</v>
      </c>
      <c r="C25121">
        <v>26.363456725999999</v>
      </c>
    </row>
    <row r="25122" spans="1:3" x14ac:dyDescent="0.25">
      <c r="A25122">
        <v>9528</v>
      </c>
      <c r="B25122" s="1">
        <f>DATE(2026,2,1) + TIME(0,0,0)</f>
        <v>46054</v>
      </c>
      <c r="C25122">
        <v>26.363456725999999</v>
      </c>
    </row>
    <row r="25123" spans="1:3" x14ac:dyDescent="0.25">
      <c r="A25123">
        <v>9556</v>
      </c>
      <c r="B25123" s="1">
        <f>DATE(2026,3,1) + TIME(0,0,0)</f>
        <v>46082</v>
      </c>
      <c r="C25123">
        <v>26.363456725999999</v>
      </c>
    </row>
    <row r="25124" spans="1:3" x14ac:dyDescent="0.25">
      <c r="A25124">
        <v>9587</v>
      </c>
      <c r="B25124" s="1">
        <f>DATE(2026,4,1) + TIME(0,0,0)</f>
        <v>46113</v>
      </c>
      <c r="C25124">
        <v>26.363456725999999</v>
      </c>
    </row>
    <row r="25125" spans="1:3" x14ac:dyDescent="0.25">
      <c r="A25125">
        <v>9617</v>
      </c>
      <c r="B25125" s="1">
        <f>DATE(2026,5,1) + TIME(0,0,0)</f>
        <v>46143</v>
      </c>
      <c r="C25125">
        <v>26.363456725999999</v>
      </c>
    </row>
    <row r="25126" spans="1:3" x14ac:dyDescent="0.25">
      <c r="A25126">
        <v>9648</v>
      </c>
      <c r="B25126" s="1">
        <f>DATE(2026,6,1) + TIME(0,0,0)</f>
        <v>46174</v>
      </c>
      <c r="C25126">
        <v>26.363456725999999</v>
      </c>
    </row>
    <row r="25127" spans="1:3" x14ac:dyDescent="0.25">
      <c r="A25127">
        <v>9678</v>
      </c>
      <c r="B25127" s="1">
        <f>DATE(2026,7,1) + TIME(0,0,0)</f>
        <v>46204</v>
      </c>
      <c r="C25127">
        <v>26.363456725999999</v>
      </c>
    </row>
    <row r="25128" spans="1:3" x14ac:dyDescent="0.25">
      <c r="A25128">
        <v>9709</v>
      </c>
      <c r="B25128" s="1">
        <f>DATE(2026,8,1) + TIME(0,0,0)</f>
        <v>46235</v>
      </c>
      <c r="C25128">
        <v>26.363456725999999</v>
      </c>
    </row>
    <row r="25129" spans="1:3" x14ac:dyDescent="0.25">
      <c r="A25129">
        <v>9740</v>
      </c>
      <c r="B25129" s="1">
        <f>DATE(2026,9,1) + TIME(0,0,0)</f>
        <v>46266</v>
      </c>
      <c r="C25129">
        <v>26.363456725999999</v>
      </c>
    </row>
    <row r="25130" spans="1:3" x14ac:dyDescent="0.25">
      <c r="A25130">
        <v>9770</v>
      </c>
      <c r="B25130" s="1">
        <f>DATE(2026,10,1) + TIME(0,0,0)</f>
        <v>46296</v>
      </c>
      <c r="C25130">
        <v>26.363456725999999</v>
      </c>
    </row>
    <row r="25131" spans="1:3" x14ac:dyDescent="0.25">
      <c r="A25131">
        <v>9801</v>
      </c>
      <c r="B25131" s="1">
        <f>DATE(2026,11,1) + TIME(0,0,0)</f>
        <v>46327</v>
      </c>
      <c r="C25131">
        <v>26.363456725999999</v>
      </c>
    </row>
    <row r="25132" spans="1:3" x14ac:dyDescent="0.25">
      <c r="A25132">
        <v>9831</v>
      </c>
      <c r="B25132" s="1">
        <f>DATE(2026,12,1) + TIME(0,0,0)</f>
        <v>46357</v>
      </c>
      <c r="C25132">
        <v>26.363456725999999</v>
      </c>
    </row>
    <row r="25133" spans="1:3" x14ac:dyDescent="0.25">
      <c r="A25133">
        <v>9862</v>
      </c>
      <c r="B25133" s="1">
        <f>DATE(2027,1,1) + TIME(0,0,0)</f>
        <v>46388</v>
      </c>
      <c r="C25133">
        <v>26.363456725999999</v>
      </c>
    </row>
    <row r="25134" spans="1:3" x14ac:dyDescent="0.25">
      <c r="A25134">
        <v>9893</v>
      </c>
      <c r="B25134" s="1">
        <f>DATE(2027,2,1) + TIME(0,0,0)</f>
        <v>46419</v>
      </c>
      <c r="C25134">
        <v>26.363456725999999</v>
      </c>
    </row>
    <row r="25135" spans="1:3" x14ac:dyDescent="0.25">
      <c r="A25135">
        <v>9921</v>
      </c>
      <c r="B25135" s="1">
        <f>DATE(2027,3,1) + TIME(0,0,0)</f>
        <v>46447</v>
      </c>
      <c r="C25135">
        <v>26.363456725999999</v>
      </c>
    </row>
    <row r="25136" spans="1:3" x14ac:dyDescent="0.25">
      <c r="A25136">
        <v>9952</v>
      </c>
      <c r="B25136" s="1">
        <f>DATE(2027,4,1) + TIME(0,0,0)</f>
        <v>46478</v>
      </c>
      <c r="C25136">
        <v>26.363456725999999</v>
      </c>
    </row>
    <row r="25137" spans="1:3" x14ac:dyDescent="0.25">
      <c r="A25137">
        <v>9982</v>
      </c>
      <c r="B25137" s="1">
        <f>DATE(2027,5,1) + TIME(0,0,0)</f>
        <v>46508</v>
      </c>
      <c r="C25137">
        <v>26.363456725999999</v>
      </c>
    </row>
    <row r="25138" spans="1:3" x14ac:dyDescent="0.25">
      <c r="A25138">
        <v>10013</v>
      </c>
      <c r="B25138" s="1">
        <f>DATE(2027,6,1) + TIME(0,0,0)</f>
        <v>46539</v>
      </c>
      <c r="C25138">
        <v>26.363456725999999</v>
      </c>
    </row>
    <row r="25139" spans="1:3" x14ac:dyDescent="0.25">
      <c r="A25139">
        <v>10043</v>
      </c>
      <c r="B25139" s="1">
        <f>DATE(2027,7,1) + TIME(0,0,0)</f>
        <v>46569</v>
      </c>
      <c r="C25139">
        <v>26.363456725999999</v>
      </c>
    </row>
    <row r="25140" spans="1:3" x14ac:dyDescent="0.25">
      <c r="A25140">
        <v>10074</v>
      </c>
      <c r="B25140" s="1">
        <f>DATE(2027,8,1) + TIME(0,0,0)</f>
        <v>46600</v>
      </c>
      <c r="C25140">
        <v>26.363456725999999</v>
      </c>
    </row>
    <row r="25141" spans="1:3" x14ac:dyDescent="0.25">
      <c r="A25141">
        <v>10105</v>
      </c>
      <c r="B25141" s="1">
        <f>DATE(2027,9,1) + TIME(0,0,0)</f>
        <v>46631</v>
      </c>
      <c r="C25141">
        <v>26.363456725999999</v>
      </c>
    </row>
    <row r="25142" spans="1:3" x14ac:dyDescent="0.25">
      <c r="A25142">
        <v>10135</v>
      </c>
      <c r="B25142" s="1">
        <f>DATE(2027,10,1) + TIME(0,0,0)</f>
        <v>46661</v>
      </c>
      <c r="C25142">
        <v>26.363456725999999</v>
      </c>
    </row>
    <row r="25143" spans="1:3" x14ac:dyDescent="0.25">
      <c r="A25143">
        <v>10166</v>
      </c>
      <c r="B25143" s="1">
        <f>DATE(2027,11,1) + TIME(0,0,0)</f>
        <v>46692</v>
      </c>
      <c r="C25143">
        <v>26.363456725999999</v>
      </c>
    </row>
    <row r="25144" spans="1:3" x14ac:dyDescent="0.25">
      <c r="A25144">
        <v>10196</v>
      </c>
      <c r="B25144" s="1">
        <f>DATE(2027,12,1) + TIME(0,0,0)</f>
        <v>46722</v>
      </c>
      <c r="C25144">
        <v>26.363456725999999</v>
      </c>
    </row>
    <row r="25145" spans="1:3" x14ac:dyDescent="0.25">
      <c r="A25145">
        <v>10227</v>
      </c>
      <c r="B25145" s="1">
        <f>DATE(2028,1,1) + TIME(0,0,0)</f>
        <v>46753</v>
      </c>
      <c r="C25145">
        <v>26.363456725999999</v>
      </c>
    </row>
    <row r="25146" spans="1:3" x14ac:dyDescent="0.25">
      <c r="A25146">
        <v>10258</v>
      </c>
      <c r="B25146" s="1">
        <f>DATE(2028,2,1) + TIME(0,0,0)</f>
        <v>46784</v>
      </c>
      <c r="C25146">
        <v>26.363456725999999</v>
      </c>
    </row>
    <row r="25147" spans="1:3" x14ac:dyDescent="0.25">
      <c r="A25147">
        <v>10287</v>
      </c>
      <c r="B25147" s="1">
        <f>DATE(2028,3,1) + TIME(0,0,0)</f>
        <v>46813</v>
      </c>
      <c r="C25147">
        <v>26.363456725999999</v>
      </c>
    </row>
    <row r="25148" spans="1:3" x14ac:dyDescent="0.25">
      <c r="A25148">
        <v>10318</v>
      </c>
      <c r="B25148" s="1">
        <f>DATE(2028,4,1) + TIME(0,0,0)</f>
        <v>46844</v>
      </c>
      <c r="C25148">
        <v>26.363456725999999</v>
      </c>
    </row>
    <row r="25149" spans="1:3" x14ac:dyDescent="0.25">
      <c r="A25149">
        <v>10348</v>
      </c>
      <c r="B25149" s="1">
        <f>DATE(2028,5,1) + TIME(0,0,0)</f>
        <v>46874</v>
      </c>
      <c r="C25149">
        <v>26.363456725999999</v>
      </c>
    </row>
    <row r="25150" spans="1:3" x14ac:dyDescent="0.25">
      <c r="A25150">
        <v>10379</v>
      </c>
      <c r="B25150" s="1">
        <f>DATE(2028,6,1) + TIME(0,0,0)</f>
        <v>46905</v>
      </c>
      <c r="C25150">
        <v>26.363456725999999</v>
      </c>
    </row>
    <row r="25151" spans="1:3" x14ac:dyDescent="0.25">
      <c r="A25151">
        <v>10409</v>
      </c>
      <c r="B25151" s="1">
        <f>DATE(2028,7,1) + TIME(0,0,0)</f>
        <v>46935</v>
      </c>
      <c r="C25151">
        <v>26.363456725999999</v>
      </c>
    </row>
    <row r="25152" spans="1:3" x14ac:dyDescent="0.25">
      <c r="A25152">
        <v>10440</v>
      </c>
      <c r="B25152" s="1">
        <f>DATE(2028,8,1) + TIME(0,0,0)</f>
        <v>46966</v>
      </c>
      <c r="C25152">
        <v>26.363456725999999</v>
      </c>
    </row>
    <row r="25153" spans="1:3" x14ac:dyDescent="0.25">
      <c r="A25153">
        <v>10471</v>
      </c>
      <c r="B25153" s="1">
        <f>DATE(2028,9,1) + TIME(0,0,0)</f>
        <v>46997</v>
      </c>
      <c r="C25153">
        <v>26.363456725999999</v>
      </c>
    </row>
    <row r="25154" spans="1:3" x14ac:dyDescent="0.25">
      <c r="A25154">
        <v>10501</v>
      </c>
      <c r="B25154" s="1">
        <f>DATE(2028,10,1) + TIME(0,0,0)</f>
        <v>47027</v>
      </c>
      <c r="C25154">
        <v>26.363456725999999</v>
      </c>
    </row>
    <row r="25155" spans="1:3" x14ac:dyDescent="0.25">
      <c r="A25155">
        <v>10532</v>
      </c>
      <c r="B25155" s="1">
        <f>DATE(2028,11,1) + TIME(0,0,0)</f>
        <v>47058</v>
      </c>
      <c r="C25155">
        <v>26.363456725999999</v>
      </c>
    </row>
    <row r="25156" spans="1:3" x14ac:dyDescent="0.25">
      <c r="A25156">
        <v>10562</v>
      </c>
      <c r="B25156" s="1">
        <f>DATE(2028,12,1) + TIME(0,0,0)</f>
        <v>47088</v>
      </c>
      <c r="C25156">
        <v>26.363456725999999</v>
      </c>
    </row>
    <row r="25157" spans="1:3" x14ac:dyDescent="0.25">
      <c r="A25157">
        <v>10593</v>
      </c>
      <c r="B25157" s="1">
        <f>DATE(2029,1,1) + TIME(0,0,0)</f>
        <v>47119</v>
      </c>
      <c r="C25157">
        <v>26.363456725999999</v>
      </c>
    </row>
    <row r="25158" spans="1:3" x14ac:dyDescent="0.25">
      <c r="A25158">
        <v>10624</v>
      </c>
      <c r="B25158" s="1">
        <f>DATE(2029,2,1) + TIME(0,0,0)</f>
        <v>47150</v>
      </c>
      <c r="C25158">
        <v>26.363456725999999</v>
      </c>
    </row>
    <row r="25159" spans="1:3" x14ac:dyDescent="0.25">
      <c r="A25159">
        <v>10652</v>
      </c>
      <c r="B25159" s="1">
        <f>DATE(2029,3,1) + TIME(0,0,0)</f>
        <v>47178</v>
      </c>
      <c r="C25159">
        <v>26.363456725999999</v>
      </c>
    </row>
    <row r="25160" spans="1:3" x14ac:dyDescent="0.25">
      <c r="A25160">
        <v>10683</v>
      </c>
      <c r="B25160" s="1">
        <f>DATE(2029,4,1) + TIME(0,0,0)</f>
        <v>47209</v>
      </c>
      <c r="C25160">
        <v>26.363456725999999</v>
      </c>
    </row>
    <row r="25161" spans="1:3" x14ac:dyDescent="0.25">
      <c r="A25161">
        <v>10713</v>
      </c>
      <c r="B25161" s="1">
        <f>DATE(2029,5,1) + TIME(0,0,0)</f>
        <v>47239</v>
      </c>
      <c r="C25161">
        <v>26.363456725999999</v>
      </c>
    </row>
    <row r="25162" spans="1:3" x14ac:dyDescent="0.25">
      <c r="A25162">
        <v>10744</v>
      </c>
      <c r="B25162" s="1">
        <f>DATE(2029,6,1) + TIME(0,0,0)</f>
        <v>47270</v>
      </c>
      <c r="C25162">
        <v>26.363456725999999</v>
      </c>
    </row>
    <row r="25163" spans="1:3" x14ac:dyDescent="0.25">
      <c r="A25163">
        <v>10774</v>
      </c>
      <c r="B25163" s="1">
        <f>DATE(2029,7,1) + TIME(0,0,0)</f>
        <v>47300</v>
      </c>
      <c r="C25163">
        <v>26.363456725999999</v>
      </c>
    </row>
    <row r="25164" spans="1:3" x14ac:dyDescent="0.25">
      <c r="A25164">
        <v>10805</v>
      </c>
      <c r="B25164" s="1">
        <f>DATE(2029,8,1) + TIME(0,0,0)</f>
        <v>47331</v>
      </c>
      <c r="C25164">
        <v>26.363456725999999</v>
      </c>
    </row>
    <row r="25165" spans="1:3" x14ac:dyDescent="0.25">
      <c r="A25165">
        <v>10836</v>
      </c>
      <c r="B25165" s="1">
        <f>DATE(2029,9,1) + TIME(0,0,0)</f>
        <v>47362</v>
      </c>
      <c r="C25165">
        <v>26.363456725999999</v>
      </c>
    </row>
    <row r="25166" spans="1:3" x14ac:dyDescent="0.25">
      <c r="A25166">
        <v>10866</v>
      </c>
      <c r="B25166" s="1">
        <f>DATE(2029,10,1) + TIME(0,0,0)</f>
        <v>47392</v>
      </c>
      <c r="C25166">
        <v>26.363456725999999</v>
      </c>
    </row>
    <row r="25167" spans="1:3" x14ac:dyDescent="0.25">
      <c r="A25167">
        <v>10897</v>
      </c>
      <c r="B25167" s="1">
        <f>DATE(2029,11,1) + TIME(0,0,0)</f>
        <v>47423</v>
      </c>
      <c r="C25167">
        <v>26.363456725999999</v>
      </c>
    </row>
    <row r="25168" spans="1:3" x14ac:dyDescent="0.25">
      <c r="A25168">
        <v>10927</v>
      </c>
      <c r="B25168" s="1">
        <f>DATE(2029,12,1) + TIME(0,0,0)</f>
        <v>47453</v>
      </c>
      <c r="C25168">
        <v>26.363456725999999</v>
      </c>
    </row>
    <row r="25169" spans="1:3" x14ac:dyDescent="0.25">
      <c r="A25169">
        <v>10958</v>
      </c>
      <c r="B25169" s="1">
        <f>DATE(2030,1,1) + TIME(0,0,0)</f>
        <v>47484</v>
      </c>
      <c r="C25169">
        <v>26.363456725999999</v>
      </c>
    </row>
    <row r="25170" spans="1:3" x14ac:dyDescent="0.25">
      <c r="A25170">
        <v>10989</v>
      </c>
      <c r="B25170" s="1">
        <f>DATE(2030,2,1) + TIME(0,0,0)</f>
        <v>47515</v>
      </c>
      <c r="C25170">
        <v>26.363456725999999</v>
      </c>
    </row>
    <row r="25171" spans="1:3" x14ac:dyDescent="0.25">
      <c r="A25171">
        <v>11017</v>
      </c>
      <c r="B25171" s="1">
        <f>DATE(2030,3,1) + TIME(0,0,0)</f>
        <v>47543</v>
      </c>
      <c r="C25171">
        <v>26.363456725999999</v>
      </c>
    </row>
    <row r="25172" spans="1:3" x14ac:dyDescent="0.25">
      <c r="A25172">
        <v>11048</v>
      </c>
      <c r="B25172" s="1">
        <f>DATE(2030,4,1) + TIME(0,0,0)</f>
        <v>47574</v>
      </c>
      <c r="C25172">
        <v>26.363456725999999</v>
      </c>
    </row>
    <row r="25173" spans="1:3" x14ac:dyDescent="0.25">
      <c r="A25173">
        <v>11078</v>
      </c>
      <c r="B25173" s="1">
        <f>DATE(2030,5,1) + TIME(0,0,0)</f>
        <v>47604</v>
      </c>
      <c r="C25173">
        <v>26.363456725999999</v>
      </c>
    </row>
    <row r="25174" spans="1:3" x14ac:dyDescent="0.25">
      <c r="A25174">
        <v>11109</v>
      </c>
      <c r="B25174" s="1">
        <f>DATE(2030,6,1) + TIME(0,0,0)</f>
        <v>47635</v>
      </c>
      <c r="C25174">
        <v>26.363456725999999</v>
      </c>
    </row>
    <row r="25175" spans="1:3" x14ac:dyDescent="0.25">
      <c r="A25175">
        <v>11139</v>
      </c>
      <c r="B25175" s="1">
        <f>DATE(2030,7,1) + TIME(0,0,0)</f>
        <v>47665</v>
      </c>
      <c r="C25175">
        <v>26.363456725999999</v>
      </c>
    </row>
    <row r="25176" spans="1:3" x14ac:dyDescent="0.25">
      <c r="A25176">
        <v>11170</v>
      </c>
      <c r="B25176" s="1">
        <f>DATE(2030,8,1) + TIME(0,0,0)</f>
        <v>47696</v>
      </c>
      <c r="C25176">
        <v>26.363456725999999</v>
      </c>
    </row>
    <row r="25177" spans="1:3" x14ac:dyDescent="0.25">
      <c r="A25177">
        <v>11201</v>
      </c>
      <c r="B25177" s="1">
        <f>DATE(2030,9,1) + TIME(0,0,0)</f>
        <v>47727</v>
      </c>
      <c r="C25177">
        <v>26.363456725999999</v>
      </c>
    </row>
    <row r="25178" spans="1:3" x14ac:dyDescent="0.25">
      <c r="A25178">
        <v>11231</v>
      </c>
      <c r="B25178" s="1">
        <f>DATE(2030,10,1) + TIME(0,0,0)</f>
        <v>47757</v>
      </c>
      <c r="C25178">
        <v>26.363456725999999</v>
      </c>
    </row>
    <row r="25179" spans="1:3" x14ac:dyDescent="0.25">
      <c r="A25179">
        <v>11262</v>
      </c>
      <c r="B25179" s="1">
        <f>DATE(2030,11,1) + TIME(0,0,0)</f>
        <v>47788</v>
      </c>
      <c r="C25179">
        <v>26.363456725999999</v>
      </c>
    </row>
    <row r="25180" spans="1:3" x14ac:dyDescent="0.25">
      <c r="A25180">
        <v>11292</v>
      </c>
      <c r="B25180" s="1">
        <f>DATE(2030,12,1) + TIME(0,0,0)</f>
        <v>47818</v>
      </c>
      <c r="C25180">
        <v>26.363456725999999</v>
      </c>
    </row>
    <row r="25181" spans="1:3" x14ac:dyDescent="0.25">
      <c r="A25181">
        <v>11323</v>
      </c>
      <c r="B25181" s="1">
        <f>DATE(2031,1,1) + TIME(0,0,0)</f>
        <v>47849</v>
      </c>
      <c r="C25181">
        <v>26.363456725999999</v>
      </c>
    </row>
    <row r="25182" spans="1:3" x14ac:dyDescent="0.25">
      <c r="A25182">
        <v>11354</v>
      </c>
      <c r="B25182" s="1">
        <f>DATE(2031,2,1) + TIME(0,0,0)</f>
        <v>47880</v>
      </c>
      <c r="C25182">
        <v>26.363456725999999</v>
      </c>
    </row>
    <row r="25183" spans="1:3" x14ac:dyDescent="0.25">
      <c r="A25183">
        <v>11382</v>
      </c>
      <c r="B25183" s="1">
        <f>DATE(2031,3,1) + TIME(0,0,0)</f>
        <v>47908</v>
      </c>
      <c r="C25183">
        <v>26.363456725999999</v>
      </c>
    </row>
    <row r="25184" spans="1:3" x14ac:dyDescent="0.25">
      <c r="A25184">
        <v>11413</v>
      </c>
      <c r="B25184" s="1">
        <f>DATE(2031,4,1) + TIME(0,0,0)</f>
        <v>47939</v>
      </c>
      <c r="C25184">
        <v>26.363456725999999</v>
      </c>
    </row>
    <row r="25185" spans="1:3" x14ac:dyDescent="0.25">
      <c r="A25185">
        <v>11443</v>
      </c>
      <c r="B25185" s="1">
        <f>DATE(2031,5,1) + TIME(0,0,0)</f>
        <v>47969</v>
      </c>
      <c r="C25185">
        <v>26.363456725999999</v>
      </c>
    </row>
    <row r="25186" spans="1:3" x14ac:dyDescent="0.25">
      <c r="A25186">
        <v>11474</v>
      </c>
      <c r="B25186" s="1">
        <f>DATE(2031,6,1) + TIME(0,0,0)</f>
        <v>48000</v>
      </c>
      <c r="C25186">
        <v>26.363456725999999</v>
      </c>
    </row>
    <row r="25187" spans="1:3" x14ac:dyDescent="0.25">
      <c r="A25187">
        <v>11504</v>
      </c>
      <c r="B25187" s="1">
        <f>DATE(2031,7,1) + TIME(0,0,0)</f>
        <v>48030</v>
      </c>
      <c r="C25187">
        <v>26.363456725999999</v>
      </c>
    </row>
    <row r="25188" spans="1:3" x14ac:dyDescent="0.25">
      <c r="A25188">
        <v>11535</v>
      </c>
      <c r="B25188" s="1">
        <f>DATE(2031,8,1) + TIME(0,0,0)</f>
        <v>48061</v>
      </c>
      <c r="C25188">
        <v>26.363456725999999</v>
      </c>
    </row>
    <row r="25189" spans="1:3" x14ac:dyDescent="0.25">
      <c r="A25189">
        <v>11566</v>
      </c>
      <c r="B25189" s="1">
        <f>DATE(2031,9,1) + TIME(0,0,0)</f>
        <v>48092</v>
      </c>
      <c r="C25189">
        <v>26.363456725999999</v>
      </c>
    </row>
    <row r="25190" spans="1:3" x14ac:dyDescent="0.25">
      <c r="A25190">
        <v>11596</v>
      </c>
      <c r="B25190" s="1">
        <f>DATE(2031,10,1) + TIME(0,0,0)</f>
        <v>48122</v>
      </c>
      <c r="C25190">
        <v>26.363456725999999</v>
      </c>
    </row>
    <row r="25191" spans="1:3" x14ac:dyDescent="0.25">
      <c r="A25191">
        <v>11627</v>
      </c>
      <c r="B25191" s="1">
        <f>DATE(2031,11,1) + TIME(0,0,0)</f>
        <v>48153</v>
      </c>
      <c r="C25191">
        <v>26.363456725999999</v>
      </c>
    </row>
    <row r="25192" spans="1:3" x14ac:dyDescent="0.25">
      <c r="A25192">
        <v>11657</v>
      </c>
      <c r="B25192" s="1">
        <f>DATE(2031,12,1) + TIME(0,0,0)</f>
        <v>48183</v>
      </c>
      <c r="C25192">
        <v>26.363456725999999</v>
      </c>
    </row>
    <row r="25193" spans="1:3" x14ac:dyDescent="0.25">
      <c r="A25193">
        <v>11688</v>
      </c>
      <c r="B25193" s="1">
        <f>DATE(2032,1,1) + TIME(0,0,0)</f>
        <v>48214</v>
      </c>
      <c r="C25193">
        <v>26.363456725999999</v>
      </c>
    </row>
    <row r="25194" spans="1:3" x14ac:dyDescent="0.25">
      <c r="A25194">
        <v>11719</v>
      </c>
      <c r="B25194" s="1">
        <f>DATE(2032,2,1) + TIME(0,0,0)</f>
        <v>48245</v>
      </c>
      <c r="C25194">
        <v>26.363456725999999</v>
      </c>
    </row>
    <row r="25195" spans="1:3" x14ac:dyDescent="0.25">
      <c r="A25195">
        <v>11748</v>
      </c>
      <c r="B25195" s="1">
        <f>DATE(2032,3,1) + TIME(0,0,0)</f>
        <v>48274</v>
      </c>
      <c r="C25195">
        <v>26.363456725999999</v>
      </c>
    </row>
    <row r="25196" spans="1:3" x14ac:dyDescent="0.25">
      <c r="A25196">
        <v>11779</v>
      </c>
      <c r="B25196" s="1">
        <f>DATE(2032,4,1) + TIME(0,0,0)</f>
        <v>48305</v>
      </c>
      <c r="C25196">
        <v>26.363456725999999</v>
      </c>
    </row>
    <row r="25197" spans="1:3" x14ac:dyDescent="0.25">
      <c r="A25197">
        <v>11809</v>
      </c>
      <c r="B25197" s="1">
        <f>DATE(2032,5,1) + TIME(0,0,0)</f>
        <v>48335</v>
      </c>
      <c r="C25197">
        <v>26.363456725999999</v>
      </c>
    </row>
    <row r="25198" spans="1:3" x14ac:dyDescent="0.25">
      <c r="A25198">
        <v>11840</v>
      </c>
      <c r="B25198" s="1">
        <f>DATE(2032,6,1) + TIME(0,0,0)</f>
        <v>48366</v>
      </c>
      <c r="C25198">
        <v>26.363456725999999</v>
      </c>
    </row>
    <row r="25199" spans="1:3" x14ac:dyDescent="0.25">
      <c r="A25199">
        <v>11870</v>
      </c>
      <c r="B25199" s="1">
        <f>DATE(2032,7,1) + TIME(0,0,0)</f>
        <v>48396</v>
      </c>
      <c r="C25199">
        <v>26.363456725999999</v>
      </c>
    </row>
    <row r="25200" spans="1:3" x14ac:dyDescent="0.25">
      <c r="A25200">
        <v>11901</v>
      </c>
      <c r="B25200" s="1">
        <f>DATE(2032,8,1) + TIME(0,0,0)</f>
        <v>48427</v>
      </c>
      <c r="C25200">
        <v>26.363456725999999</v>
      </c>
    </row>
    <row r="25201" spans="1:3" x14ac:dyDescent="0.25">
      <c r="A25201">
        <v>11932</v>
      </c>
      <c r="B25201" s="1">
        <f>DATE(2032,9,1) + TIME(0,0,0)</f>
        <v>48458</v>
      </c>
      <c r="C25201">
        <v>26.363456725999999</v>
      </c>
    </row>
    <row r="25202" spans="1:3" x14ac:dyDescent="0.25">
      <c r="A25202">
        <v>11962</v>
      </c>
      <c r="B25202" s="1">
        <f>DATE(2032,10,1) + TIME(0,0,0)</f>
        <v>48488</v>
      </c>
      <c r="C25202">
        <v>26.363456725999999</v>
      </c>
    </row>
    <row r="25203" spans="1:3" x14ac:dyDescent="0.25">
      <c r="A25203">
        <v>11993</v>
      </c>
      <c r="B25203" s="1">
        <f>DATE(2032,11,1) + TIME(0,0,0)</f>
        <v>48519</v>
      </c>
      <c r="C25203">
        <v>26.363456725999999</v>
      </c>
    </row>
    <row r="25204" spans="1:3" x14ac:dyDescent="0.25">
      <c r="A25204">
        <v>12023</v>
      </c>
      <c r="B25204" s="1">
        <f>DATE(2032,12,1) + TIME(0,0,0)</f>
        <v>48549</v>
      </c>
      <c r="C25204">
        <v>26.363456725999999</v>
      </c>
    </row>
    <row r="25205" spans="1:3" x14ac:dyDescent="0.25">
      <c r="A25205">
        <v>12054</v>
      </c>
      <c r="B25205" s="1">
        <f>DATE(2033,1,1) + TIME(0,0,0)</f>
        <v>48580</v>
      </c>
      <c r="C25205">
        <v>26.363456725999999</v>
      </c>
    </row>
    <row r="25206" spans="1:3" x14ac:dyDescent="0.25">
      <c r="A25206">
        <v>12085</v>
      </c>
      <c r="B25206" s="1">
        <f>DATE(2033,2,1) + TIME(0,0,0)</f>
        <v>48611</v>
      </c>
      <c r="C25206">
        <v>26.363456725999999</v>
      </c>
    </row>
    <row r="25207" spans="1:3" x14ac:dyDescent="0.25">
      <c r="A25207">
        <v>12113</v>
      </c>
      <c r="B25207" s="1">
        <f>DATE(2033,3,1) + TIME(0,0,0)</f>
        <v>48639</v>
      </c>
      <c r="C25207">
        <v>26.363456725999999</v>
      </c>
    </row>
    <row r="25208" spans="1:3" x14ac:dyDescent="0.25">
      <c r="A25208">
        <v>12144</v>
      </c>
      <c r="B25208" s="1">
        <f>DATE(2033,4,1) + TIME(0,0,0)</f>
        <v>48670</v>
      </c>
      <c r="C25208">
        <v>26.363456725999999</v>
      </c>
    </row>
    <row r="25209" spans="1:3" x14ac:dyDescent="0.25">
      <c r="A25209">
        <v>12174</v>
      </c>
      <c r="B25209" s="1">
        <f>DATE(2033,5,1) + TIME(0,0,0)</f>
        <v>48700</v>
      </c>
      <c r="C25209">
        <v>26.363456725999999</v>
      </c>
    </row>
    <row r="25210" spans="1:3" x14ac:dyDescent="0.25">
      <c r="A25210">
        <v>12205</v>
      </c>
      <c r="B25210" s="1">
        <f>DATE(2033,6,1) + TIME(0,0,0)</f>
        <v>48731</v>
      </c>
      <c r="C25210">
        <v>26.363456725999999</v>
      </c>
    </row>
    <row r="25211" spans="1:3" x14ac:dyDescent="0.25">
      <c r="A25211">
        <v>12235</v>
      </c>
      <c r="B25211" s="1">
        <f>DATE(2033,7,1) + TIME(0,0,0)</f>
        <v>48761</v>
      </c>
      <c r="C25211">
        <v>26.363456725999999</v>
      </c>
    </row>
    <row r="25212" spans="1:3" x14ac:dyDescent="0.25">
      <c r="A25212">
        <v>12266</v>
      </c>
      <c r="B25212" s="1">
        <f>DATE(2033,8,1) + TIME(0,0,0)</f>
        <v>48792</v>
      </c>
      <c r="C25212">
        <v>26.363456725999999</v>
      </c>
    </row>
    <row r="25213" spans="1:3" x14ac:dyDescent="0.25">
      <c r="A25213">
        <v>12297</v>
      </c>
      <c r="B25213" s="1">
        <f>DATE(2033,9,1) + TIME(0,0,0)</f>
        <v>48823</v>
      </c>
      <c r="C25213">
        <v>26.363456725999999</v>
      </c>
    </row>
    <row r="25214" spans="1:3" x14ac:dyDescent="0.25">
      <c r="A25214">
        <v>12327</v>
      </c>
      <c r="B25214" s="1">
        <f>DATE(2033,10,1) + TIME(0,0,0)</f>
        <v>48853</v>
      </c>
      <c r="C25214">
        <v>26.363456725999999</v>
      </c>
    </row>
    <row r="25215" spans="1:3" x14ac:dyDescent="0.25">
      <c r="A25215">
        <v>12358</v>
      </c>
      <c r="B25215" s="1">
        <f>DATE(2033,11,1) + TIME(0,0,0)</f>
        <v>48884</v>
      </c>
      <c r="C25215">
        <v>26.363456725999999</v>
      </c>
    </row>
    <row r="25216" spans="1:3" x14ac:dyDescent="0.25">
      <c r="A25216">
        <v>12388</v>
      </c>
      <c r="B25216" s="1">
        <f>DATE(2033,12,1) + TIME(0,0,0)</f>
        <v>48914</v>
      </c>
      <c r="C25216">
        <v>26.363456725999999</v>
      </c>
    </row>
    <row r="25217" spans="1:3" x14ac:dyDescent="0.25">
      <c r="A25217">
        <v>12419</v>
      </c>
      <c r="B25217" s="1">
        <f>DATE(2034,1,1) + TIME(0,0,0)</f>
        <v>48945</v>
      </c>
      <c r="C25217">
        <v>26.363456725999999</v>
      </c>
    </row>
    <row r="25218" spans="1:3" x14ac:dyDescent="0.25">
      <c r="A25218">
        <v>12450</v>
      </c>
      <c r="B25218" s="1">
        <f>DATE(2034,2,1) + TIME(0,0,0)</f>
        <v>48976</v>
      </c>
      <c r="C25218">
        <v>26.363456725999999</v>
      </c>
    </row>
    <row r="25219" spans="1:3" x14ac:dyDescent="0.25">
      <c r="A25219">
        <v>12478</v>
      </c>
      <c r="B25219" s="1">
        <f>DATE(2034,3,1) + TIME(0,0,0)</f>
        <v>49004</v>
      </c>
      <c r="C25219">
        <v>26.363456725999999</v>
      </c>
    </row>
    <row r="25220" spans="1:3" x14ac:dyDescent="0.25">
      <c r="A25220">
        <v>12509</v>
      </c>
      <c r="B25220" s="1">
        <f>DATE(2034,4,1) + TIME(0,0,0)</f>
        <v>49035</v>
      </c>
      <c r="C25220">
        <v>26.363456725999999</v>
      </c>
    </row>
    <row r="25221" spans="1:3" x14ac:dyDescent="0.25">
      <c r="A25221">
        <v>12539</v>
      </c>
      <c r="B25221" s="1">
        <f>DATE(2034,5,1) + TIME(0,0,0)</f>
        <v>49065</v>
      </c>
      <c r="C25221">
        <v>26.363456725999999</v>
      </c>
    </row>
    <row r="25222" spans="1:3" x14ac:dyDescent="0.25">
      <c r="A25222">
        <v>12570</v>
      </c>
      <c r="B25222" s="1">
        <f>DATE(2034,6,1) + TIME(0,0,0)</f>
        <v>49096</v>
      </c>
      <c r="C25222">
        <v>26.363456725999999</v>
      </c>
    </row>
    <row r="25223" spans="1:3" x14ac:dyDescent="0.25">
      <c r="A25223">
        <v>12600</v>
      </c>
      <c r="B25223" s="1">
        <f>DATE(2034,7,1) + TIME(0,0,0)</f>
        <v>49126</v>
      </c>
      <c r="C25223">
        <v>26.363456725999999</v>
      </c>
    </row>
    <row r="25224" spans="1:3" x14ac:dyDescent="0.25">
      <c r="A25224">
        <v>12631</v>
      </c>
      <c r="B25224" s="1">
        <f>DATE(2034,8,1) + TIME(0,0,0)</f>
        <v>49157</v>
      </c>
      <c r="C25224">
        <v>26.363456725999999</v>
      </c>
    </row>
    <row r="25225" spans="1:3" x14ac:dyDescent="0.25">
      <c r="A25225">
        <v>12662</v>
      </c>
      <c r="B25225" s="1">
        <f>DATE(2034,9,1) + TIME(0,0,0)</f>
        <v>49188</v>
      </c>
      <c r="C25225">
        <v>26.363456725999999</v>
      </c>
    </row>
    <row r="25226" spans="1:3" x14ac:dyDescent="0.25">
      <c r="A25226">
        <v>12692</v>
      </c>
      <c r="B25226" s="1">
        <f>DATE(2034,10,1) + TIME(0,0,0)</f>
        <v>49218</v>
      </c>
      <c r="C25226">
        <v>26.363456725999999</v>
      </c>
    </row>
    <row r="25227" spans="1:3" x14ac:dyDescent="0.25">
      <c r="A25227">
        <v>12723</v>
      </c>
      <c r="B25227" s="1">
        <f>DATE(2034,11,1) + TIME(0,0,0)</f>
        <v>49249</v>
      </c>
      <c r="C25227">
        <v>26.363456725999999</v>
      </c>
    </row>
    <row r="25228" spans="1:3" x14ac:dyDescent="0.25">
      <c r="A25228">
        <v>12753</v>
      </c>
      <c r="B25228" s="1">
        <f>DATE(2034,12,1) + TIME(0,0,0)</f>
        <v>49279</v>
      </c>
      <c r="C25228">
        <v>26.363456725999999</v>
      </c>
    </row>
    <row r="25229" spans="1:3" x14ac:dyDescent="0.25">
      <c r="A25229">
        <v>12784</v>
      </c>
      <c r="B25229" s="1">
        <f>DATE(2035,1,1) + TIME(0,0,0)</f>
        <v>49310</v>
      </c>
      <c r="C25229">
        <v>26.363456725999999</v>
      </c>
    </row>
    <row r="25230" spans="1:3" x14ac:dyDescent="0.25">
      <c r="A25230">
        <v>12815</v>
      </c>
      <c r="B25230" s="1">
        <f>DATE(2035,2,1) + TIME(0,0,0)</f>
        <v>49341</v>
      </c>
      <c r="C25230">
        <v>26.363456725999999</v>
      </c>
    </row>
    <row r="25231" spans="1:3" x14ac:dyDescent="0.25">
      <c r="A25231">
        <v>12843</v>
      </c>
      <c r="B25231" s="1">
        <f>DATE(2035,3,1) + TIME(0,0,0)</f>
        <v>49369</v>
      </c>
      <c r="C25231">
        <v>26.363456725999999</v>
      </c>
    </row>
    <row r="25232" spans="1:3" x14ac:dyDescent="0.25">
      <c r="A25232">
        <v>12874</v>
      </c>
      <c r="B25232" s="1">
        <f>DATE(2035,4,1) + TIME(0,0,0)</f>
        <v>49400</v>
      </c>
      <c r="C25232">
        <v>26.363456725999999</v>
      </c>
    </row>
    <row r="25233" spans="1:3" x14ac:dyDescent="0.25">
      <c r="A25233">
        <v>12904</v>
      </c>
      <c r="B25233" s="1">
        <f>DATE(2035,5,1) + TIME(0,0,0)</f>
        <v>49430</v>
      </c>
      <c r="C25233">
        <v>26.363456725999999</v>
      </c>
    </row>
    <row r="25234" spans="1:3" x14ac:dyDescent="0.25">
      <c r="A25234">
        <v>12935</v>
      </c>
      <c r="B25234" s="1">
        <f>DATE(2035,6,1) + TIME(0,0,0)</f>
        <v>49461</v>
      </c>
      <c r="C25234">
        <v>26.363456725999999</v>
      </c>
    </row>
    <row r="25235" spans="1:3" x14ac:dyDescent="0.25">
      <c r="A25235">
        <v>12965</v>
      </c>
      <c r="B25235" s="1">
        <f>DATE(2035,7,1) + TIME(0,0,0)</f>
        <v>49491</v>
      </c>
      <c r="C25235">
        <v>26.363456725999999</v>
      </c>
    </row>
    <row r="25236" spans="1:3" x14ac:dyDescent="0.25">
      <c r="A25236">
        <v>12996</v>
      </c>
      <c r="B25236" s="1">
        <f>DATE(2035,8,1) + TIME(0,0,0)</f>
        <v>49522</v>
      </c>
      <c r="C25236">
        <v>26.363456725999999</v>
      </c>
    </row>
    <row r="25237" spans="1:3" x14ac:dyDescent="0.25">
      <c r="A25237">
        <v>13027</v>
      </c>
      <c r="B25237" s="1">
        <f>DATE(2035,9,1) + TIME(0,0,0)</f>
        <v>49553</v>
      </c>
      <c r="C25237">
        <v>26.363456725999999</v>
      </c>
    </row>
    <row r="25238" spans="1:3" x14ac:dyDescent="0.25">
      <c r="A25238">
        <v>13057</v>
      </c>
      <c r="B25238" s="1">
        <f>DATE(2035,10,1) + TIME(0,0,0)</f>
        <v>49583</v>
      </c>
      <c r="C25238">
        <v>26.363456725999999</v>
      </c>
    </row>
    <row r="25239" spans="1:3" x14ac:dyDescent="0.25">
      <c r="A25239">
        <v>13088</v>
      </c>
      <c r="B25239" s="1">
        <f>DATE(2035,11,1) + TIME(0,0,0)</f>
        <v>49614</v>
      </c>
      <c r="C25239">
        <v>26.363456725999999</v>
      </c>
    </row>
    <row r="25240" spans="1:3" x14ac:dyDescent="0.25">
      <c r="A25240">
        <v>13118</v>
      </c>
      <c r="B25240" s="1">
        <f>DATE(2035,12,1) + TIME(0,0,0)</f>
        <v>49644</v>
      </c>
      <c r="C25240">
        <v>26.363456725999999</v>
      </c>
    </row>
    <row r="25241" spans="1:3" x14ac:dyDescent="0.25">
      <c r="A25241">
        <v>13149</v>
      </c>
      <c r="B25241" s="1">
        <f>DATE(2036,1,1) + TIME(0,0,0)</f>
        <v>49675</v>
      </c>
      <c r="C25241">
        <v>26.363456725999999</v>
      </c>
    </row>
    <row r="25242" spans="1:3" x14ac:dyDescent="0.25">
      <c r="A25242">
        <v>13180</v>
      </c>
      <c r="B25242" s="1">
        <f>DATE(2036,2,1) + TIME(0,0,0)</f>
        <v>49706</v>
      </c>
      <c r="C25242">
        <v>26.363456725999999</v>
      </c>
    </row>
    <row r="25243" spans="1:3" x14ac:dyDescent="0.25">
      <c r="A25243">
        <v>13209</v>
      </c>
      <c r="B25243" s="1">
        <f>DATE(2036,3,1) + TIME(0,0,0)</f>
        <v>49735</v>
      </c>
      <c r="C25243">
        <v>26.363456725999999</v>
      </c>
    </row>
    <row r="25244" spans="1:3" x14ac:dyDescent="0.25">
      <c r="A25244">
        <v>13240</v>
      </c>
      <c r="B25244" s="1">
        <f>DATE(2036,4,1) + TIME(0,0,0)</f>
        <v>49766</v>
      </c>
      <c r="C25244">
        <v>26.363456725999999</v>
      </c>
    </row>
    <row r="25245" spans="1:3" x14ac:dyDescent="0.25">
      <c r="A25245">
        <v>13270</v>
      </c>
      <c r="B25245" s="1">
        <f>DATE(2036,5,1) + TIME(0,0,0)</f>
        <v>49796</v>
      </c>
      <c r="C25245">
        <v>26.363456725999999</v>
      </c>
    </row>
    <row r="25246" spans="1:3" x14ac:dyDescent="0.25">
      <c r="A25246">
        <v>13301</v>
      </c>
      <c r="B25246" s="1">
        <f>DATE(2036,6,1) + TIME(0,0,0)</f>
        <v>49827</v>
      </c>
      <c r="C25246">
        <v>26.363456725999999</v>
      </c>
    </row>
    <row r="25247" spans="1:3" x14ac:dyDescent="0.25">
      <c r="A25247">
        <v>13331</v>
      </c>
      <c r="B25247" s="1">
        <f>DATE(2036,7,1) + TIME(0,0,0)</f>
        <v>49857</v>
      </c>
      <c r="C25247">
        <v>26.363456725999999</v>
      </c>
    </row>
    <row r="25248" spans="1:3" x14ac:dyDescent="0.25">
      <c r="A25248">
        <v>13362</v>
      </c>
      <c r="B25248" s="1">
        <f>DATE(2036,8,1) + TIME(0,0,0)</f>
        <v>49888</v>
      </c>
      <c r="C25248">
        <v>26.363456725999999</v>
      </c>
    </row>
    <row r="25249" spans="1:3" x14ac:dyDescent="0.25">
      <c r="A25249">
        <v>13393</v>
      </c>
      <c r="B25249" s="1">
        <f>DATE(2036,9,1) + TIME(0,0,0)</f>
        <v>49919</v>
      </c>
      <c r="C25249">
        <v>26.363456725999999</v>
      </c>
    </row>
    <row r="25250" spans="1:3" x14ac:dyDescent="0.25">
      <c r="A25250">
        <v>13423</v>
      </c>
      <c r="B25250" s="1">
        <f>DATE(2036,10,1) + TIME(0,0,0)</f>
        <v>49949</v>
      </c>
      <c r="C25250">
        <v>26.363456725999999</v>
      </c>
    </row>
    <row r="25251" spans="1:3" x14ac:dyDescent="0.25">
      <c r="A25251">
        <v>13454</v>
      </c>
      <c r="B25251" s="1">
        <f>DATE(2036,11,1) + TIME(0,0,0)</f>
        <v>49980</v>
      </c>
      <c r="C25251">
        <v>26.363456725999999</v>
      </c>
    </row>
    <row r="25252" spans="1:3" x14ac:dyDescent="0.25">
      <c r="A25252">
        <v>13484</v>
      </c>
      <c r="B25252" s="1">
        <f>DATE(2036,12,1) + TIME(0,0,0)</f>
        <v>50010</v>
      </c>
      <c r="C25252">
        <v>26.363456725999999</v>
      </c>
    </row>
    <row r="25253" spans="1:3" x14ac:dyDescent="0.25">
      <c r="A25253">
        <v>13515</v>
      </c>
      <c r="B25253" s="1">
        <f>DATE(2037,1,1) + TIME(0,0,0)</f>
        <v>50041</v>
      </c>
      <c r="C25253">
        <v>26.363456725999999</v>
      </c>
    </row>
    <row r="25254" spans="1:3" x14ac:dyDescent="0.25">
      <c r="A25254">
        <v>13546</v>
      </c>
      <c r="B25254" s="1">
        <f>DATE(2037,2,1) + TIME(0,0,0)</f>
        <v>50072</v>
      </c>
      <c r="C25254">
        <v>26.363456725999999</v>
      </c>
    </row>
    <row r="25255" spans="1:3" x14ac:dyDescent="0.25">
      <c r="A25255">
        <v>13574</v>
      </c>
      <c r="B25255" s="1">
        <f>DATE(2037,3,1) + TIME(0,0,0)</f>
        <v>50100</v>
      </c>
      <c r="C25255">
        <v>26.363456725999999</v>
      </c>
    </row>
    <row r="25256" spans="1:3" x14ac:dyDescent="0.25">
      <c r="A25256">
        <v>13605</v>
      </c>
      <c r="B25256" s="1">
        <f>DATE(2037,4,1) + TIME(0,0,0)</f>
        <v>50131</v>
      </c>
      <c r="C25256">
        <v>26.363456725999999</v>
      </c>
    </row>
    <row r="25257" spans="1:3" x14ac:dyDescent="0.25">
      <c r="A25257">
        <v>13635</v>
      </c>
      <c r="B25257" s="1">
        <f>DATE(2037,5,1) + TIME(0,0,0)</f>
        <v>50161</v>
      </c>
      <c r="C25257">
        <v>26.363456725999999</v>
      </c>
    </row>
    <row r="25258" spans="1:3" x14ac:dyDescent="0.25">
      <c r="A25258">
        <v>13666</v>
      </c>
      <c r="B25258" s="1">
        <f>DATE(2037,6,1) + TIME(0,0,0)</f>
        <v>50192</v>
      </c>
      <c r="C25258">
        <v>26.363456725999999</v>
      </c>
    </row>
    <row r="25259" spans="1:3" x14ac:dyDescent="0.25">
      <c r="A25259">
        <v>13696</v>
      </c>
      <c r="B25259" s="1">
        <f>DATE(2037,7,1) + TIME(0,0,0)</f>
        <v>50222</v>
      </c>
      <c r="C25259">
        <v>26.363456725999999</v>
      </c>
    </row>
    <row r="25260" spans="1:3" x14ac:dyDescent="0.25">
      <c r="A25260">
        <v>13727</v>
      </c>
      <c r="B25260" s="1">
        <f>DATE(2037,8,1) + TIME(0,0,0)</f>
        <v>50253</v>
      </c>
      <c r="C25260">
        <v>26.363456725999999</v>
      </c>
    </row>
    <row r="25261" spans="1:3" x14ac:dyDescent="0.25">
      <c r="A25261">
        <v>13758</v>
      </c>
      <c r="B25261" s="1">
        <f>DATE(2037,9,1) + TIME(0,0,0)</f>
        <v>50284</v>
      </c>
      <c r="C25261">
        <v>26.363456725999999</v>
      </c>
    </row>
    <row r="25262" spans="1:3" x14ac:dyDescent="0.25">
      <c r="A25262">
        <v>13788</v>
      </c>
      <c r="B25262" s="1">
        <f>DATE(2037,10,1) + TIME(0,0,0)</f>
        <v>50314</v>
      </c>
      <c r="C25262">
        <v>26.363456725999999</v>
      </c>
    </row>
    <row r="25263" spans="1:3" x14ac:dyDescent="0.25">
      <c r="A25263">
        <v>13819</v>
      </c>
      <c r="B25263" s="1">
        <f>DATE(2037,11,1) + TIME(0,0,0)</f>
        <v>50345</v>
      </c>
      <c r="C25263">
        <v>26.363456725999999</v>
      </c>
    </row>
    <row r="25264" spans="1:3" x14ac:dyDescent="0.25">
      <c r="A25264">
        <v>13849</v>
      </c>
      <c r="B25264" s="1">
        <f>DATE(2037,12,1) + TIME(0,0,0)</f>
        <v>50375</v>
      </c>
      <c r="C25264">
        <v>26.363456725999999</v>
      </c>
    </row>
    <row r="25265" spans="1:3" x14ac:dyDescent="0.25">
      <c r="A25265">
        <v>13880</v>
      </c>
      <c r="B25265" s="1">
        <f>DATE(2038,1,1) + TIME(0,0,0)</f>
        <v>50406</v>
      </c>
      <c r="C25265">
        <v>26.363456725999999</v>
      </c>
    </row>
    <row r="25266" spans="1:3" x14ac:dyDescent="0.25">
      <c r="A25266">
        <v>13911</v>
      </c>
      <c r="B25266" s="1">
        <f>DATE(2038,2,1) + TIME(0,0,0)</f>
        <v>50437</v>
      </c>
      <c r="C25266">
        <v>26.363456725999999</v>
      </c>
    </row>
    <row r="25267" spans="1:3" x14ac:dyDescent="0.25">
      <c r="A25267">
        <v>13939</v>
      </c>
      <c r="B25267" s="1">
        <f>DATE(2038,3,1) + TIME(0,0,0)</f>
        <v>50465</v>
      </c>
      <c r="C25267">
        <v>26.363456725999999</v>
      </c>
    </row>
    <row r="25268" spans="1:3" x14ac:dyDescent="0.25">
      <c r="A25268">
        <v>13970</v>
      </c>
      <c r="B25268" s="1">
        <f>DATE(2038,4,1) + TIME(0,0,0)</f>
        <v>50496</v>
      </c>
      <c r="C25268">
        <v>26.363456725999999</v>
      </c>
    </row>
    <row r="25269" spans="1:3" x14ac:dyDescent="0.25">
      <c r="A25269">
        <v>14000</v>
      </c>
      <c r="B25269" s="1">
        <f>DATE(2038,5,1) + TIME(0,0,0)</f>
        <v>50526</v>
      </c>
      <c r="C25269">
        <v>26.363456725999999</v>
      </c>
    </row>
    <row r="25270" spans="1:3" x14ac:dyDescent="0.25">
      <c r="A25270">
        <v>14031</v>
      </c>
      <c r="B25270" s="1">
        <f>DATE(2038,6,1) + TIME(0,0,0)</f>
        <v>50557</v>
      </c>
      <c r="C25270">
        <v>26.363456725999999</v>
      </c>
    </row>
    <row r="25271" spans="1:3" x14ac:dyDescent="0.25">
      <c r="A25271">
        <v>14061</v>
      </c>
      <c r="B25271" s="1">
        <f>DATE(2038,7,1) + TIME(0,0,0)</f>
        <v>50587</v>
      </c>
      <c r="C25271">
        <v>26.363456725999999</v>
      </c>
    </row>
    <row r="25272" spans="1:3" x14ac:dyDescent="0.25">
      <c r="A25272">
        <v>14092</v>
      </c>
      <c r="B25272" s="1">
        <f>DATE(2038,8,1) + TIME(0,0,0)</f>
        <v>50618</v>
      </c>
      <c r="C25272">
        <v>26.363456725999999</v>
      </c>
    </row>
    <row r="25273" spans="1:3" x14ac:dyDescent="0.25">
      <c r="A25273">
        <v>14123</v>
      </c>
      <c r="B25273" s="1">
        <f>DATE(2038,9,1) + TIME(0,0,0)</f>
        <v>50649</v>
      </c>
      <c r="C25273">
        <v>26.363456725999999</v>
      </c>
    </row>
    <row r="25274" spans="1:3" x14ac:dyDescent="0.25">
      <c r="A25274">
        <v>14153</v>
      </c>
      <c r="B25274" s="1">
        <f>DATE(2038,10,1) + TIME(0,0,0)</f>
        <v>50679</v>
      </c>
      <c r="C25274">
        <v>26.363456725999999</v>
      </c>
    </row>
    <row r="25275" spans="1:3" x14ac:dyDescent="0.25">
      <c r="A25275">
        <v>14184</v>
      </c>
      <c r="B25275" s="1">
        <f>DATE(2038,11,1) + TIME(0,0,0)</f>
        <v>50710</v>
      </c>
      <c r="C25275">
        <v>26.363456725999999</v>
      </c>
    </row>
    <row r="25276" spans="1:3" x14ac:dyDescent="0.25">
      <c r="A25276">
        <v>14214</v>
      </c>
      <c r="B25276" s="1">
        <f>DATE(2038,12,1) + TIME(0,0,0)</f>
        <v>50740</v>
      </c>
      <c r="C25276">
        <v>26.363456725999999</v>
      </c>
    </row>
    <row r="25277" spans="1:3" x14ac:dyDescent="0.25">
      <c r="A25277">
        <v>14245</v>
      </c>
      <c r="B25277" s="1">
        <f>DATE(2039,1,1) + TIME(0,0,0)</f>
        <v>50771</v>
      </c>
      <c r="C25277">
        <v>26.363456725999999</v>
      </c>
    </row>
    <row r="25278" spans="1:3" x14ac:dyDescent="0.25">
      <c r="A25278">
        <v>14276</v>
      </c>
      <c r="B25278" s="1">
        <f>DATE(2039,2,1) + TIME(0,0,0)</f>
        <v>50802</v>
      </c>
      <c r="C25278">
        <v>26.363456725999999</v>
      </c>
    </row>
    <row r="25279" spans="1:3" x14ac:dyDescent="0.25">
      <c r="A25279">
        <v>14304</v>
      </c>
      <c r="B25279" s="1">
        <f>DATE(2039,3,1) + TIME(0,0,0)</f>
        <v>50830</v>
      </c>
      <c r="C25279">
        <v>26.363456725999999</v>
      </c>
    </row>
    <row r="25280" spans="1:3" x14ac:dyDescent="0.25">
      <c r="A25280">
        <v>14335</v>
      </c>
      <c r="B25280" s="1">
        <f>DATE(2039,4,1) + TIME(0,0,0)</f>
        <v>50861</v>
      </c>
      <c r="C25280">
        <v>26.363456725999999</v>
      </c>
    </row>
    <row r="25281" spans="1:3" x14ac:dyDescent="0.25">
      <c r="A25281">
        <v>14365</v>
      </c>
      <c r="B25281" s="1">
        <f>DATE(2039,5,1) + TIME(0,0,0)</f>
        <v>50891</v>
      </c>
      <c r="C25281">
        <v>26.363456725999999</v>
      </c>
    </row>
    <row r="25282" spans="1:3" x14ac:dyDescent="0.25">
      <c r="A25282">
        <v>14396</v>
      </c>
      <c r="B25282" s="1">
        <f>DATE(2039,6,1) + TIME(0,0,0)</f>
        <v>50922</v>
      </c>
      <c r="C25282">
        <v>26.363456725999999</v>
      </c>
    </row>
    <row r="25283" spans="1:3" x14ac:dyDescent="0.25">
      <c r="A25283">
        <v>14426</v>
      </c>
      <c r="B25283" s="1">
        <f>DATE(2039,7,1) + TIME(0,0,0)</f>
        <v>50952</v>
      </c>
      <c r="C25283">
        <v>26.363456725999999</v>
      </c>
    </row>
    <row r="25284" spans="1:3" x14ac:dyDescent="0.25">
      <c r="A25284">
        <v>14457</v>
      </c>
      <c r="B25284" s="1">
        <f>DATE(2039,8,1) + TIME(0,0,0)</f>
        <v>50983</v>
      </c>
      <c r="C25284">
        <v>26.363456725999999</v>
      </c>
    </row>
    <row r="25285" spans="1:3" x14ac:dyDescent="0.25">
      <c r="A25285">
        <v>14488</v>
      </c>
      <c r="B25285" s="1">
        <f>DATE(2039,9,1) + TIME(0,0,0)</f>
        <v>51014</v>
      </c>
      <c r="C25285">
        <v>26.363456725999999</v>
      </c>
    </row>
    <row r="25286" spans="1:3" x14ac:dyDescent="0.25">
      <c r="A25286">
        <v>14518</v>
      </c>
      <c r="B25286" s="1">
        <f>DATE(2039,10,1) + TIME(0,0,0)</f>
        <v>51044</v>
      </c>
      <c r="C25286">
        <v>26.363456725999999</v>
      </c>
    </row>
    <row r="25287" spans="1:3" x14ac:dyDescent="0.25">
      <c r="A25287">
        <v>14549</v>
      </c>
      <c r="B25287" s="1">
        <f>DATE(2039,11,1) + TIME(0,0,0)</f>
        <v>51075</v>
      </c>
      <c r="C25287">
        <v>26.363456725999999</v>
      </c>
    </row>
    <row r="25288" spans="1:3" x14ac:dyDescent="0.25">
      <c r="A25288">
        <v>14579</v>
      </c>
      <c r="B25288" s="1">
        <f>DATE(2039,12,1) + TIME(0,0,0)</f>
        <v>51105</v>
      </c>
      <c r="C25288">
        <v>26.363456725999999</v>
      </c>
    </row>
    <row r="25289" spans="1:3" x14ac:dyDescent="0.25">
      <c r="A25289">
        <v>14610</v>
      </c>
      <c r="B25289" s="1">
        <f>DATE(2040,1,1) + TIME(0,0,0)</f>
        <v>51136</v>
      </c>
      <c r="C25289">
        <v>26.363456725999999</v>
      </c>
    </row>
    <row r="25290" spans="1:3" x14ac:dyDescent="0.25">
      <c r="A25290">
        <v>14641</v>
      </c>
      <c r="B25290" s="1">
        <f>DATE(2040,2,1) + TIME(0,0,0)</f>
        <v>51167</v>
      </c>
      <c r="C25290">
        <v>26.363456725999999</v>
      </c>
    </row>
    <row r="25291" spans="1:3" x14ac:dyDescent="0.25">
      <c r="A25291">
        <v>14670</v>
      </c>
      <c r="B25291" s="1">
        <f>DATE(2040,3,1) + TIME(0,0,0)</f>
        <v>51196</v>
      </c>
      <c r="C25291">
        <v>26.363456725999999</v>
      </c>
    </row>
    <row r="25292" spans="1:3" x14ac:dyDescent="0.25">
      <c r="A25292">
        <v>14701</v>
      </c>
      <c r="B25292" s="1">
        <f>DATE(2040,4,1) + TIME(0,0,0)</f>
        <v>51227</v>
      </c>
      <c r="C25292">
        <v>26.363456725999999</v>
      </c>
    </row>
    <row r="25293" spans="1:3" x14ac:dyDescent="0.25">
      <c r="A25293">
        <v>14731</v>
      </c>
      <c r="B25293" s="1">
        <f>DATE(2040,5,1) + TIME(0,0,0)</f>
        <v>51257</v>
      </c>
      <c r="C25293">
        <v>26.363456725999999</v>
      </c>
    </row>
    <row r="25294" spans="1:3" x14ac:dyDescent="0.25">
      <c r="A25294">
        <v>14762</v>
      </c>
      <c r="B25294" s="1">
        <f>DATE(2040,6,1) + TIME(0,0,0)</f>
        <v>51288</v>
      </c>
      <c r="C25294">
        <v>26.363456725999999</v>
      </c>
    </row>
    <row r="25295" spans="1:3" x14ac:dyDescent="0.25">
      <c r="A25295">
        <v>14792</v>
      </c>
      <c r="B25295" s="1">
        <f>DATE(2040,7,1) + TIME(0,0,0)</f>
        <v>51318</v>
      </c>
      <c r="C25295">
        <v>26.363456725999999</v>
      </c>
    </row>
    <row r="25296" spans="1:3" x14ac:dyDescent="0.25">
      <c r="A25296">
        <v>14823</v>
      </c>
      <c r="B25296" s="1">
        <f>DATE(2040,8,1) + TIME(0,0,0)</f>
        <v>51349</v>
      </c>
      <c r="C25296">
        <v>26.363456725999999</v>
      </c>
    </row>
    <row r="25297" spans="1:3" x14ac:dyDescent="0.25">
      <c r="A25297">
        <v>14854</v>
      </c>
      <c r="B25297" s="1">
        <f>DATE(2040,9,1) + TIME(0,0,0)</f>
        <v>51380</v>
      </c>
      <c r="C25297">
        <v>26.363456725999999</v>
      </c>
    </row>
    <row r="25298" spans="1:3" x14ac:dyDescent="0.25">
      <c r="A25298">
        <v>14884</v>
      </c>
      <c r="B25298" s="1">
        <f>DATE(2040,10,1) + TIME(0,0,0)</f>
        <v>51410</v>
      </c>
      <c r="C25298">
        <v>26.363456725999999</v>
      </c>
    </row>
    <row r="25299" spans="1:3" x14ac:dyDescent="0.25">
      <c r="A25299">
        <v>14915</v>
      </c>
      <c r="B25299" s="1">
        <f>DATE(2040,11,1) + TIME(0,0,0)</f>
        <v>51441</v>
      </c>
      <c r="C25299">
        <v>26.363456725999999</v>
      </c>
    </row>
    <row r="25300" spans="1:3" x14ac:dyDescent="0.25">
      <c r="A25300">
        <v>14945</v>
      </c>
      <c r="B25300" s="1">
        <f>DATE(2040,12,1) + TIME(0,0,0)</f>
        <v>51471</v>
      </c>
      <c r="C25300">
        <v>26.363456725999999</v>
      </c>
    </row>
    <row r="25301" spans="1:3" x14ac:dyDescent="0.25">
      <c r="A25301">
        <v>14976</v>
      </c>
      <c r="B25301" s="1">
        <f>DATE(2041,1,1) + TIME(0,0,0)</f>
        <v>51502</v>
      </c>
      <c r="C25301">
        <v>26.363456725999999</v>
      </c>
    </row>
    <row r="25302" spans="1:3" x14ac:dyDescent="0.25">
      <c r="A25302">
        <v>15007</v>
      </c>
      <c r="B25302" s="1">
        <f>DATE(2041,2,1) + TIME(0,0,0)</f>
        <v>51533</v>
      </c>
      <c r="C25302">
        <v>26.363456725999999</v>
      </c>
    </row>
    <row r="25303" spans="1:3" x14ac:dyDescent="0.25">
      <c r="A25303">
        <v>15035</v>
      </c>
      <c r="B25303" s="1">
        <f>DATE(2041,3,1) + TIME(0,0,0)</f>
        <v>51561</v>
      </c>
      <c r="C25303">
        <v>26.363456725999999</v>
      </c>
    </row>
    <row r="25304" spans="1:3" x14ac:dyDescent="0.25">
      <c r="A25304">
        <v>15066</v>
      </c>
      <c r="B25304" s="1">
        <f>DATE(2041,4,1) + TIME(0,0,0)</f>
        <v>51592</v>
      </c>
      <c r="C25304">
        <v>26.363456725999999</v>
      </c>
    </row>
    <row r="25305" spans="1:3" x14ac:dyDescent="0.25">
      <c r="A25305">
        <v>15096</v>
      </c>
      <c r="B25305" s="1">
        <f>DATE(2041,5,1) + TIME(0,0,0)</f>
        <v>51622</v>
      </c>
      <c r="C25305">
        <v>26.363456725999999</v>
      </c>
    </row>
    <row r="25306" spans="1:3" x14ac:dyDescent="0.25">
      <c r="A25306">
        <v>15127</v>
      </c>
      <c r="B25306" s="1">
        <f>DATE(2041,6,1) + TIME(0,0,0)</f>
        <v>51653</v>
      </c>
      <c r="C25306">
        <v>26.363456725999999</v>
      </c>
    </row>
    <row r="25307" spans="1:3" x14ac:dyDescent="0.25">
      <c r="A25307">
        <v>15157</v>
      </c>
      <c r="B25307" s="1">
        <f>DATE(2041,7,1) + TIME(0,0,0)</f>
        <v>51683</v>
      </c>
      <c r="C25307">
        <v>26.363456725999999</v>
      </c>
    </row>
    <row r="25308" spans="1:3" x14ac:dyDescent="0.25">
      <c r="A25308">
        <v>15188</v>
      </c>
      <c r="B25308" s="1">
        <f>DATE(2041,8,1) + TIME(0,0,0)</f>
        <v>51714</v>
      </c>
      <c r="C25308">
        <v>26.363456725999999</v>
      </c>
    </row>
    <row r="25309" spans="1:3" x14ac:dyDescent="0.25">
      <c r="A25309">
        <v>15219</v>
      </c>
      <c r="B25309" s="1">
        <f>DATE(2041,9,1) + TIME(0,0,0)</f>
        <v>51745</v>
      </c>
      <c r="C25309">
        <v>26.363456725999999</v>
      </c>
    </row>
    <row r="25310" spans="1:3" x14ac:dyDescent="0.25">
      <c r="A25310">
        <v>15249</v>
      </c>
      <c r="B25310" s="1">
        <f>DATE(2041,10,1) + TIME(0,0,0)</f>
        <v>51775</v>
      </c>
      <c r="C25310">
        <v>26.363456725999999</v>
      </c>
    </row>
    <row r="25311" spans="1:3" x14ac:dyDescent="0.25">
      <c r="A25311">
        <v>15280</v>
      </c>
      <c r="B25311" s="1">
        <f>DATE(2041,11,1) + TIME(0,0,0)</f>
        <v>51806</v>
      </c>
      <c r="C25311">
        <v>26.363456725999999</v>
      </c>
    </row>
    <row r="25312" spans="1:3" x14ac:dyDescent="0.25">
      <c r="A25312">
        <v>15310</v>
      </c>
      <c r="B25312" s="1">
        <f>DATE(2041,12,1) + TIME(0,0,0)</f>
        <v>51836</v>
      </c>
      <c r="C25312">
        <v>26.363456725999999</v>
      </c>
    </row>
    <row r="25313" spans="1:3" x14ac:dyDescent="0.25">
      <c r="A25313">
        <v>15341</v>
      </c>
      <c r="B25313" s="1">
        <f>DATE(2042,1,1) + TIME(0,0,0)</f>
        <v>51867</v>
      </c>
      <c r="C25313">
        <v>26.363456725999999</v>
      </c>
    </row>
    <row r="25314" spans="1:3" x14ac:dyDescent="0.25">
      <c r="A25314">
        <v>15372</v>
      </c>
      <c r="B25314" s="1">
        <f>DATE(2042,2,1) + TIME(0,0,0)</f>
        <v>51898</v>
      </c>
      <c r="C25314">
        <v>26.363456725999999</v>
      </c>
    </row>
    <row r="25315" spans="1:3" x14ac:dyDescent="0.25">
      <c r="A25315">
        <v>15400</v>
      </c>
      <c r="B25315" s="1">
        <f>DATE(2042,3,1) + TIME(0,0,0)</f>
        <v>51926</v>
      </c>
      <c r="C25315">
        <v>26.363456725999999</v>
      </c>
    </row>
    <row r="25316" spans="1:3" x14ac:dyDescent="0.25">
      <c r="A25316">
        <v>15431</v>
      </c>
      <c r="B25316" s="1">
        <f>DATE(2042,4,1) + TIME(0,0,0)</f>
        <v>51957</v>
      </c>
      <c r="C25316">
        <v>26.363456725999999</v>
      </c>
    </row>
    <row r="25317" spans="1:3" x14ac:dyDescent="0.25">
      <c r="A25317">
        <v>15461</v>
      </c>
      <c r="B25317" s="1">
        <f>DATE(2042,5,1) + TIME(0,0,0)</f>
        <v>51987</v>
      </c>
      <c r="C25317">
        <v>26.363456725999999</v>
      </c>
    </row>
    <row r="25318" spans="1:3" x14ac:dyDescent="0.25">
      <c r="A25318">
        <v>15492</v>
      </c>
      <c r="B25318" s="1">
        <f>DATE(2042,6,1) + TIME(0,0,0)</f>
        <v>52018</v>
      </c>
      <c r="C25318">
        <v>26.363456725999999</v>
      </c>
    </row>
    <row r="25319" spans="1:3" x14ac:dyDescent="0.25">
      <c r="A25319">
        <v>15522</v>
      </c>
      <c r="B25319" s="1">
        <f>DATE(2042,7,1) + TIME(0,0,0)</f>
        <v>52048</v>
      </c>
      <c r="C25319">
        <v>26.363456725999999</v>
      </c>
    </row>
    <row r="25320" spans="1:3" x14ac:dyDescent="0.25">
      <c r="A25320">
        <v>15553</v>
      </c>
      <c r="B25320" s="1">
        <f>DATE(2042,8,1) + TIME(0,0,0)</f>
        <v>52079</v>
      </c>
      <c r="C25320">
        <v>26.363456725999999</v>
      </c>
    </row>
    <row r="25321" spans="1:3" x14ac:dyDescent="0.25">
      <c r="A25321">
        <v>15584</v>
      </c>
      <c r="B25321" s="1">
        <f>DATE(2042,9,1) + TIME(0,0,0)</f>
        <v>52110</v>
      </c>
      <c r="C25321">
        <v>26.363456725999999</v>
      </c>
    </row>
    <row r="25322" spans="1:3" x14ac:dyDescent="0.25">
      <c r="A25322">
        <v>15614</v>
      </c>
      <c r="B25322" s="1">
        <f>DATE(2042,10,1) + TIME(0,0,0)</f>
        <v>52140</v>
      </c>
      <c r="C25322">
        <v>26.363456725999999</v>
      </c>
    </row>
    <row r="25323" spans="1:3" x14ac:dyDescent="0.25">
      <c r="A25323">
        <v>15645</v>
      </c>
      <c r="B25323" s="1">
        <f>DATE(2042,11,1) + TIME(0,0,0)</f>
        <v>52171</v>
      </c>
      <c r="C25323">
        <v>26.363456725999999</v>
      </c>
    </row>
    <row r="25324" spans="1:3" x14ac:dyDescent="0.25">
      <c r="A25324">
        <v>15675</v>
      </c>
      <c r="B25324" s="1">
        <f>DATE(2042,12,1) + TIME(0,0,0)</f>
        <v>52201</v>
      </c>
      <c r="C25324">
        <v>26.363456725999999</v>
      </c>
    </row>
    <row r="25325" spans="1:3" x14ac:dyDescent="0.25">
      <c r="A25325">
        <v>15706</v>
      </c>
      <c r="B25325" s="1">
        <f>DATE(2043,1,1) + TIME(0,0,0)</f>
        <v>52232</v>
      </c>
      <c r="C25325">
        <v>26.363456725999999</v>
      </c>
    </row>
    <row r="25326" spans="1:3" x14ac:dyDescent="0.25">
      <c r="A25326">
        <v>15737</v>
      </c>
      <c r="B25326" s="1">
        <f>DATE(2043,2,1) + TIME(0,0,0)</f>
        <v>52263</v>
      </c>
      <c r="C25326">
        <v>26.363456725999999</v>
      </c>
    </row>
    <row r="25327" spans="1:3" x14ac:dyDescent="0.25">
      <c r="A25327">
        <v>15765</v>
      </c>
      <c r="B25327" s="1">
        <f>DATE(2043,3,1) + TIME(0,0,0)</f>
        <v>52291</v>
      </c>
      <c r="C25327">
        <v>26.363456725999999</v>
      </c>
    </row>
    <row r="25328" spans="1:3" x14ac:dyDescent="0.25">
      <c r="A25328">
        <v>15796</v>
      </c>
      <c r="B25328" s="1">
        <f>DATE(2043,4,1) + TIME(0,0,0)</f>
        <v>52322</v>
      </c>
      <c r="C25328">
        <v>26.363456725999999</v>
      </c>
    </row>
    <row r="25329" spans="1:3" x14ac:dyDescent="0.25">
      <c r="A25329">
        <v>15826</v>
      </c>
      <c r="B25329" s="1">
        <f>DATE(2043,5,1) + TIME(0,0,0)</f>
        <v>52352</v>
      </c>
      <c r="C25329">
        <v>26.363456725999999</v>
      </c>
    </row>
    <row r="25330" spans="1:3" x14ac:dyDescent="0.25">
      <c r="A25330">
        <v>15857</v>
      </c>
      <c r="B25330" s="1">
        <f>DATE(2043,6,1) + TIME(0,0,0)</f>
        <v>52383</v>
      </c>
      <c r="C25330">
        <v>26.363456725999999</v>
      </c>
    </row>
    <row r="25331" spans="1:3" x14ac:dyDescent="0.25">
      <c r="A25331">
        <v>15887</v>
      </c>
      <c r="B25331" s="1">
        <f>DATE(2043,7,1) + TIME(0,0,0)</f>
        <v>52413</v>
      </c>
      <c r="C25331">
        <v>26.363456725999999</v>
      </c>
    </row>
    <row r="25332" spans="1:3" x14ac:dyDescent="0.25">
      <c r="A25332">
        <v>15918</v>
      </c>
      <c r="B25332" s="1">
        <f>DATE(2043,8,1) + TIME(0,0,0)</f>
        <v>52444</v>
      </c>
      <c r="C25332">
        <v>26.363456725999999</v>
      </c>
    </row>
    <row r="25333" spans="1:3" x14ac:dyDescent="0.25">
      <c r="A25333">
        <v>15949</v>
      </c>
      <c r="B25333" s="1">
        <f>DATE(2043,9,1) + TIME(0,0,0)</f>
        <v>52475</v>
      </c>
      <c r="C25333">
        <v>26.363456725999999</v>
      </c>
    </row>
    <row r="25334" spans="1:3" x14ac:dyDescent="0.25">
      <c r="A25334">
        <v>15979</v>
      </c>
      <c r="B25334" s="1">
        <f>DATE(2043,10,1) + TIME(0,0,0)</f>
        <v>52505</v>
      </c>
      <c r="C25334">
        <v>26.363456725999999</v>
      </c>
    </row>
    <row r="25335" spans="1:3" x14ac:dyDescent="0.25">
      <c r="A25335">
        <v>16010</v>
      </c>
      <c r="B25335" s="1">
        <f>DATE(2043,11,1) + TIME(0,0,0)</f>
        <v>52536</v>
      </c>
      <c r="C25335">
        <v>26.363456725999999</v>
      </c>
    </row>
    <row r="25336" spans="1:3" x14ac:dyDescent="0.25">
      <c r="A25336">
        <v>16040</v>
      </c>
      <c r="B25336" s="1">
        <f>DATE(2043,12,1) + TIME(0,0,0)</f>
        <v>52566</v>
      </c>
      <c r="C25336">
        <v>26.363456725999999</v>
      </c>
    </row>
    <row r="25337" spans="1:3" x14ac:dyDescent="0.25">
      <c r="A25337">
        <v>16071</v>
      </c>
      <c r="B25337" s="1">
        <f>DATE(2044,1,1) + TIME(0,0,0)</f>
        <v>52597</v>
      </c>
      <c r="C25337">
        <v>26.363456725999999</v>
      </c>
    </row>
    <row r="25338" spans="1:3" x14ac:dyDescent="0.25">
      <c r="A25338">
        <v>16102</v>
      </c>
      <c r="B25338" s="1">
        <f>DATE(2044,2,1) + TIME(0,0,0)</f>
        <v>52628</v>
      </c>
      <c r="C25338">
        <v>26.363456725999999</v>
      </c>
    </row>
    <row r="25339" spans="1:3" x14ac:dyDescent="0.25">
      <c r="A25339">
        <v>16131</v>
      </c>
      <c r="B25339" s="1">
        <f>DATE(2044,3,1) + TIME(0,0,0)</f>
        <v>52657</v>
      </c>
      <c r="C25339">
        <v>26.363456725999999</v>
      </c>
    </row>
    <row r="25340" spans="1:3" x14ac:dyDescent="0.25">
      <c r="A25340">
        <v>16162</v>
      </c>
      <c r="B25340" s="1">
        <f>DATE(2044,4,1) + TIME(0,0,0)</f>
        <v>52688</v>
      </c>
      <c r="C25340">
        <v>26.363456725999999</v>
      </c>
    </row>
    <row r="25341" spans="1:3" x14ac:dyDescent="0.25">
      <c r="A25341">
        <v>16192</v>
      </c>
      <c r="B25341" s="1">
        <f>DATE(2044,5,1) + TIME(0,0,0)</f>
        <v>52718</v>
      </c>
      <c r="C25341">
        <v>26.363456725999999</v>
      </c>
    </row>
    <row r="25342" spans="1:3" x14ac:dyDescent="0.25">
      <c r="A25342">
        <v>16223</v>
      </c>
      <c r="B25342" s="1">
        <f>DATE(2044,6,1) + TIME(0,0,0)</f>
        <v>52749</v>
      </c>
      <c r="C25342">
        <v>26.363456725999999</v>
      </c>
    </row>
    <row r="25343" spans="1:3" x14ac:dyDescent="0.25">
      <c r="A25343">
        <v>16253</v>
      </c>
      <c r="B25343" s="1">
        <f>DATE(2044,7,1) + TIME(0,0,0)</f>
        <v>52779</v>
      </c>
      <c r="C25343">
        <v>26.363456725999999</v>
      </c>
    </row>
    <row r="25344" spans="1:3" x14ac:dyDescent="0.25">
      <c r="A25344">
        <v>16284</v>
      </c>
      <c r="B25344" s="1">
        <f>DATE(2044,8,1) + TIME(0,0,0)</f>
        <v>52810</v>
      </c>
      <c r="C25344">
        <v>26.363456725999999</v>
      </c>
    </row>
    <row r="25345" spans="1:3" x14ac:dyDescent="0.25">
      <c r="A25345">
        <v>16315</v>
      </c>
      <c r="B25345" s="1">
        <f>DATE(2044,9,1) + TIME(0,0,0)</f>
        <v>52841</v>
      </c>
      <c r="C25345">
        <v>26.363456725999999</v>
      </c>
    </row>
    <row r="25346" spans="1:3" x14ac:dyDescent="0.25">
      <c r="A25346">
        <v>16345</v>
      </c>
      <c r="B25346" s="1">
        <f>DATE(2044,10,1) + TIME(0,0,0)</f>
        <v>52871</v>
      </c>
      <c r="C25346">
        <v>26.363456725999999</v>
      </c>
    </row>
    <row r="25347" spans="1:3" x14ac:dyDescent="0.25">
      <c r="A25347">
        <v>16376</v>
      </c>
      <c r="B25347" s="1">
        <f>DATE(2044,11,1) + TIME(0,0,0)</f>
        <v>52902</v>
      </c>
      <c r="C25347">
        <v>26.363456725999999</v>
      </c>
    </row>
    <row r="25348" spans="1:3" x14ac:dyDescent="0.25">
      <c r="A25348">
        <v>16406</v>
      </c>
      <c r="B25348" s="1">
        <f>DATE(2044,12,1) + TIME(0,0,0)</f>
        <v>52932</v>
      </c>
      <c r="C25348">
        <v>26.363456725999999</v>
      </c>
    </row>
    <row r="25349" spans="1:3" x14ac:dyDescent="0.25">
      <c r="A25349">
        <v>16437</v>
      </c>
      <c r="B25349" s="1">
        <f>DATE(2045,1,1) + TIME(0,0,0)</f>
        <v>52963</v>
      </c>
      <c r="C25349">
        <v>26.363456725999999</v>
      </c>
    </row>
    <row r="25350" spans="1:3" x14ac:dyDescent="0.25">
      <c r="A25350">
        <v>16468</v>
      </c>
      <c r="B25350" s="1">
        <f>DATE(2045,2,1) + TIME(0,0,0)</f>
        <v>52994</v>
      </c>
      <c r="C25350">
        <v>26.363456725999999</v>
      </c>
    </row>
    <row r="25351" spans="1:3" x14ac:dyDescent="0.25">
      <c r="A25351">
        <v>16496</v>
      </c>
      <c r="B25351" s="1">
        <f>DATE(2045,3,1) + TIME(0,0,0)</f>
        <v>53022</v>
      </c>
      <c r="C25351">
        <v>26.363456725999999</v>
      </c>
    </row>
    <row r="25352" spans="1:3" x14ac:dyDescent="0.25">
      <c r="A25352">
        <v>16527</v>
      </c>
      <c r="B25352" s="1">
        <f>DATE(2045,4,1) + TIME(0,0,0)</f>
        <v>53053</v>
      </c>
      <c r="C25352">
        <v>26.363456725999999</v>
      </c>
    </row>
    <row r="25353" spans="1:3" x14ac:dyDescent="0.25">
      <c r="A25353">
        <v>16557</v>
      </c>
      <c r="B25353" s="1">
        <f>DATE(2045,5,1) + TIME(0,0,0)</f>
        <v>53083</v>
      </c>
      <c r="C25353">
        <v>26.363456725999999</v>
      </c>
    </row>
    <row r="25354" spans="1:3" x14ac:dyDescent="0.25">
      <c r="A25354">
        <v>16588</v>
      </c>
      <c r="B25354" s="1">
        <f>DATE(2045,6,1) + TIME(0,0,0)</f>
        <v>53114</v>
      </c>
      <c r="C25354">
        <v>26.363456725999999</v>
      </c>
    </row>
    <row r="25355" spans="1:3" x14ac:dyDescent="0.25">
      <c r="A25355">
        <v>16618</v>
      </c>
      <c r="B25355" s="1">
        <f>DATE(2045,7,1) + TIME(0,0,0)</f>
        <v>53144</v>
      </c>
      <c r="C25355">
        <v>26.363456725999999</v>
      </c>
    </row>
    <row r="25356" spans="1:3" x14ac:dyDescent="0.25">
      <c r="A25356">
        <v>16649</v>
      </c>
      <c r="B25356" s="1">
        <f>DATE(2045,8,1) + TIME(0,0,0)</f>
        <v>53175</v>
      </c>
      <c r="C25356">
        <v>26.363456725999999</v>
      </c>
    </row>
    <row r="25357" spans="1:3" x14ac:dyDescent="0.25">
      <c r="A25357">
        <v>16680</v>
      </c>
      <c r="B25357" s="1">
        <f>DATE(2045,9,1) + TIME(0,0,0)</f>
        <v>53206</v>
      </c>
      <c r="C25357">
        <v>26.363456725999999</v>
      </c>
    </row>
    <row r="25358" spans="1:3" x14ac:dyDescent="0.25">
      <c r="A25358">
        <v>16710</v>
      </c>
      <c r="B25358" s="1">
        <f>DATE(2045,10,1) + TIME(0,0,0)</f>
        <v>53236</v>
      </c>
      <c r="C25358">
        <v>26.363456725999999</v>
      </c>
    </row>
    <row r="25359" spans="1:3" x14ac:dyDescent="0.25">
      <c r="A25359">
        <v>16741</v>
      </c>
      <c r="B25359" s="1">
        <f>DATE(2045,11,1) + TIME(0,0,0)</f>
        <v>53267</v>
      </c>
      <c r="C25359">
        <v>26.363456725999999</v>
      </c>
    </row>
    <row r="25360" spans="1:3" x14ac:dyDescent="0.25">
      <c r="A25360">
        <v>16771</v>
      </c>
      <c r="B25360" s="1">
        <f>DATE(2045,12,1) + TIME(0,0,0)</f>
        <v>53297</v>
      </c>
      <c r="C25360">
        <v>26.363456725999999</v>
      </c>
    </row>
    <row r="25361" spans="1:3" x14ac:dyDescent="0.25">
      <c r="A25361">
        <v>16802</v>
      </c>
      <c r="B25361" s="1">
        <f>DATE(2046,1,1) + TIME(0,0,0)</f>
        <v>53328</v>
      </c>
      <c r="C25361">
        <v>26.363456725999999</v>
      </c>
    </row>
    <row r="25362" spans="1:3" x14ac:dyDescent="0.25">
      <c r="A25362">
        <v>16833</v>
      </c>
      <c r="B25362" s="1">
        <f>DATE(2046,2,1) + TIME(0,0,0)</f>
        <v>53359</v>
      </c>
      <c r="C25362">
        <v>26.363456725999999</v>
      </c>
    </row>
    <row r="25363" spans="1:3" x14ac:dyDescent="0.25">
      <c r="A25363">
        <v>16861</v>
      </c>
      <c r="B25363" s="1">
        <f>DATE(2046,3,1) + TIME(0,0,0)</f>
        <v>53387</v>
      </c>
      <c r="C25363">
        <v>26.363456725999999</v>
      </c>
    </row>
    <row r="25364" spans="1:3" x14ac:dyDescent="0.25">
      <c r="A25364">
        <v>16892</v>
      </c>
      <c r="B25364" s="1">
        <f>DATE(2046,4,1) + TIME(0,0,0)</f>
        <v>53418</v>
      </c>
      <c r="C25364">
        <v>26.363456725999999</v>
      </c>
    </row>
    <row r="25365" spans="1:3" x14ac:dyDescent="0.25">
      <c r="A25365">
        <v>16922</v>
      </c>
      <c r="B25365" s="1">
        <f>DATE(2046,5,1) + TIME(0,0,0)</f>
        <v>53448</v>
      </c>
      <c r="C25365">
        <v>26.363456725999999</v>
      </c>
    </row>
    <row r="25366" spans="1:3" x14ac:dyDescent="0.25">
      <c r="A25366">
        <v>16953</v>
      </c>
      <c r="B25366" s="1">
        <f>DATE(2046,6,1) + TIME(0,0,0)</f>
        <v>53479</v>
      </c>
      <c r="C25366">
        <v>26.363456725999999</v>
      </c>
    </row>
    <row r="25367" spans="1:3" x14ac:dyDescent="0.25">
      <c r="A25367">
        <v>16983</v>
      </c>
      <c r="B25367" s="1">
        <f>DATE(2046,7,1) + TIME(0,0,0)</f>
        <v>53509</v>
      </c>
      <c r="C25367">
        <v>26.363456725999999</v>
      </c>
    </row>
    <row r="25368" spans="1:3" x14ac:dyDescent="0.25">
      <c r="A25368">
        <v>17014</v>
      </c>
      <c r="B25368" s="1">
        <f>DATE(2046,8,1) + TIME(0,0,0)</f>
        <v>53540</v>
      </c>
      <c r="C25368">
        <v>26.363456725999999</v>
      </c>
    </row>
    <row r="25369" spans="1:3" x14ac:dyDescent="0.25">
      <c r="A25369">
        <v>17045</v>
      </c>
      <c r="B25369" s="1">
        <f>DATE(2046,9,1) + TIME(0,0,0)</f>
        <v>53571</v>
      </c>
      <c r="C25369">
        <v>26.363456725999999</v>
      </c>
    </row>
    <row r="25370" spans="1:3" x14ac:dyDescent="0.25">
      <c r="A25370">
        <v>17075</v>
      </c>
      <c r="B25370" s="1">
        <f>DATE(2046,10,1) + TIME(0,0,0)</f>
        <v>53601</v>
      </c>
      <c r="C25370">
        <v>26.363456725999999</v>
      </c>
    </row>
    <row r="25371" spans="1:3" x14ac:dyDescent="0.25">
      <c r="A25371">
        <v>17106</v>
      </c>
      <c r="B25371" s="1">
        <f>DATE(2046,11,1) + TIME(0,0,0)</f>
        <v>53632</v>
      </c>
      <c r="C25371">
        <v>26.363456725999999</v>
      </c>
    </row>
    <row r="25372" spans="1:3" x14ac:dyDescent="0.25">
      <c r="A25372">
        <v>17136</v>
      </c>
      <c r="B25372" s="1">
        <f>DATE(2046,12,1) + TIME(0,0,0)</f>
        <v>53662</v>
      </c>
      <c r="C25372">
        <v>26.363456725999999</v>
      </c>
    </row>
    <row r="25373" spans="1:3" x14ac:dyDescent="0.25">
      <c r="A25373">
        <v>17167</v>
      </c>
      <c r="B25373" s="1">
        <f>DATE(2047,1,1) + TIME(0,0,0)</f>
        <v>53693</v>
      </c>
      <c r="C25373">
        <v>26.363456725999999</v>
      </c>
    </row>
    <row r="25374" spans="1:3" x14ac:dyDescent="0.25">
      <c r="A25374">
        <v>17198</v>
      </c>
      <c r="B25374" s="1">
        <f>DATE(2047,2,1) + TIME(0,0,0)</f>
        <v>53724</v>
      </c>
      <c r="C25374">
        <v>26.363456725999999</v>
      </c>
    </row>
    <row r="25375" spans="1:3" x14ac:dyDescent="0.25">
      <c r="A25375">
        <v>17226</v>
      </c>
      <c r="B25375" s="1">
        <f>DATE(2047,3,1) + TIME(0,0,0)</f>
        <v>53752</v>
      </c>
      <c r="C25375">
        <v>26.363456725999999</v>
      </c>
    </row>
    <row r="25376" spans="1:3" x14ac:dyDescent="0.25">
      <c r="A25376">
        <v>17257</v>
      </c>
      <c r="B25376" s="1">
        <f>DATE(2047,4,1) + TIME(0,0,0)</f>
        <v>53783</v>
      </c>
      <c r="C25376">
        <v>26.363456725999999</v>
      </c>
    </row>
    <row r="25377" spans="1:3" x14ac:dyDescent="0.25">
      <c r="A25377">
        <v>17287</v>
      </c>
      <c r="B25377" s="1">
        <f>DATE(2047,5,1) + TIME(0,0,0)</f>
        <v>53813</v>
      </c>
      <c r="C25377">
        <v>26.363456725999999</v>
      </c>
    </row>
    <row r="25378" spans="1:3" x14ac:dyDescent="0.25">
      <c r="A25378">
        <v>17318</v>
      </c>
      <c r="B25378" s="1">
        <f>DATE(2047,6,1) + TIME(0,0,0)</f>
        <v>53844</v>
      </c>
      <c r="C25378">
        <v>26.363456725999999</v>
      </c>
    </row>
    <row r="25379" spans="1:3" x14ac:dyDescent="0.25">
      <c r="A25379">
        <v>17348</v>
      </c>
      <c r="B25379" s="1">
        <f>DATE(2047,7,1) + TIME(0,0,0)</f>
        <v>53874</v>
      </c>
      <c r="C25379">
        <v>26.363456725999999</v>
      </c>
    </row>
    <row r="25380" spans="1:3" x14ac:dyDescent="0.25">
      <c r="A25380">
        <v>17379</v>
      </c>
      <c r="B25380" s="1">
        <f>DATE(2047,8,1) + TIME(0,0,0)</f>
        <v>53905</v>
      </c>
      <c r="C25380">
        <v>26.363456725999999</v>
      </c>
    </row>
    <row r="25381" spans="1:3" x14ac:dyDescent="0.25">
      <c r="A25381">
        <v>17410</v>
      </c>
      <c r="B25381" s="1">
        <f>DATE(2047,9,1) + TIME(0,0,0)</f>
        <v>53936</v>
      </c>
      <c r="C25381">
        <v>26.363456725999999</v>
      </c>
    </row>
    <row r="25382" spans="1:3" x14ac:dyDescent="0.25">
      <c r="A25382">
        <v>17440</v>
      </c>
      <c r="B25382" s="1">
        <f>DATE(2047,10,1) + TIME(0,0,0)</f>
        <v>53966</v>
      </c>
      <c r="C25382">
        <v>26.363456725999999</v>
      </c>
    </row>
    <row r="25383" spans="1:3" x14ac:dyDescent="0.25">
      <c r="A25383">
        <v>17471</v>
      </c>
      <c r="B25383" s="1">
        <f>DATE(2047,11,1) + TIME(0,0,0)</f>
        <v>53997</v>
      </c>
      <c r="C25383">
        <v>26.363456725999999</v>
      </c>
    </row>
    <row r="25384" spans="1:3" x14ac:dyDescent="0.25">
      <c r="A25384">
        <v>17501</v>
      </c>
      <c r="B25384" s="1">
        <f>DATE(2047,12,1) + TIME(0,0,0)</f>
        <v>54027</v>
      </c>
      <c r="C25384">
        <v>26.363456725999999</v>
      </c>
    </row>
    <row r="25385" spans="1:3" x14ac:dyDescent="0.25">
      <c r="A25385">
        <v>17532</v>
      </c>
      <c r="B25385" s="1">
        <f>DATE(2048,1,1) + TIME(0,0,0)</f>
        <v>54058</v>
      </c>
      <c r="C25385">
        <v>26.363456725999999</v>
      </c>
    </row>
    <row r="25386" spans="1:3" x14ac:dyDescent="0.25">
      <c r="A25386">
        <v>17563</v>
      </c>
      <c r="B25386" s="1">
        <f>DATE(2048,2,1) + TIME(0,0,0)</f>
        <v>54089</v>
      </c>
      <c r="C25386">
        <v>26.363456725999999</v>
      </c>
    </row>
    <row r="25387" spans="1:3" x14ac:dyDescent="0.25">
      <c r="A25387">
        <v>17592</v>
      </c>
      <c r="B25387" s="1">
        <f>DATE(2048,3,1) + TIME(0,0,0)</f>
        <v>54118</v>
      </c>
      <c r="C25387">
        <v>26.363456725999999</v>
      </c>
    </row>
    <row r="25388" spans="1:3" x14ac:dyDescent="0.25">
      <c r="A25388">
        <v>17623</v>
      </c>
      <c r="B25388" s="1">
        <f>DATE(2048,4,1) + TIME(0,0,0)</f>
        <v>54149</v>
      </c>
      <c r="C25388">
        <v>26.363456725999999</v>
      </c>
    </row>
    <row r="25389" spans="1:3" x14ac:dyDescent="0.25">
      <c r="A25389">
        <v>17653</v>
      </c>
      <c r="B25389" s="1">
        <f>DATE(2048,5,1) + TIME(0,0,0)</f>
        <v>54179</v>
      </c>
      <c r="C25389">
        <v>26.363456725999999</v>
      </c>
    </row>
    <row r="25390" spans="1:3" x14ac:dyDescent="0.25">
      <c r="A25390">
        <v>17684</v>
      </c>
      <c r="B25390" s="1">
        <f>DATE(2048,6,1) + TIME(0,0,0)</f>
        <v>54210</v>
      </c>
      <c r="C25390">
        <v>26.363456725999999</v>
      </c>
    </row>
    <row r="25391" spans="1:3" x14ac:dyDescent="0.25">
      <c r="A25391">
        <v>17714</v>
      </c>
      <c r="B25391" s="1">
        <f>DATE(2048,7,1) + TIME(0,0,0)</f>
        <v>54240</v>
      </c>
      <c r="C25391">
        <v>26.363456725999999</v>
      </c>
    </row>
    <row r="25392" spans="1:3" x14ac:dyDescent="0.25">
      <c r="A25392">
        <v>17745</v>
      </c>
      <c r="B25392" s="1">
        <f>DATE(2048,8,1) + TIME(0,0,0)</f>
        <v>54271</v>
      </c>
      <c r="C25392">
        <v>26.363456725999999</v>
      </c>
    </row>
    <row r="25393" spans="1:3" x14ac:dyDescent="0.25">
      <c r="A25393">
        <v>17776</v>
      </c>
      <c r="B25393" s="1">
        <f>DATE(2048,9,1) + TIME(0,0,0)</f>
        <v>54302</v>
      </c>
      <c r="C25393">
        <v>26.363456725999999</v>
      </c>
    </row>
    <row r="25394" spans="1:3" x14ac:dyDescent="0.25">
      <c r="A25394">
        <v>17806</v>
      </c>
      <c r="B25394" s="1">
        <f>DATE(2048,10,1) + TIME(0,0,0)</f>
        <v>54332</v>
      </c>
      <c r="C25394">
        <v>26.363456725999999</v>
      </c>
    </row>
    <row r="25395" spans="1:3" x14ac:dyDescent="0.25">
      <c r="A25395">
        <v>17837</v>
      </c>
      <c r="B25395" s="1">
        <f>DATE(2048,11,1) + TIME(0,0,0)</f>
        <v>54363</v>
      </c>
      <c r="C25395">
        <v>26.363456725999999</v>
      </c>
    </row>
    <row r="25396" spans="1:3" x14ac:dyDescent="0.25">
      <c r="A25396">
        <v>17867</v>
      </c>
      <c r="B25396" s="1">
        <f>DATE(2048,12,1) + TIME(0,0,0)</f>
        <v>54393</v>
      </c>
      <c r="C25396">
        <v>26.363456725999999</v>
      </c>
    </row>
    <row r="25397" spans="1:3" x14ac:dyDescent="0.25">
      <c r="A25397">
        <v>17898</v>
      </c>
      <c r="B25397" s="1">
        <f>DATE(2049,1,1) + TIME(0,0,0)</f>
        <v>54424</v>
      </c>
      <c r="C25397">
        <v>26.363456725999999</v>
      </c>
    </row>
    <row r="25398" spans="1:3" x14ac:dyDescent="0.25">
      <c r="A25398">
        <v>17929</v>
      </c>
      <c r="B25398" s="1">
        <f>DATE(2049,2,1) + TIME(0,0,0)</f>
        <v>54455</v>
      </c>
      <c r="C25398">
        <v>26.363456725999999</v>
      </c>
    </row>
    <row r="25399" spans="1:3" x14ac:dyDescent="0.25">
      <c r="A25399">
        <v>17957</v>
      </c>
      <c r="B25399" s="1">
        <f>DATE(2049,3,1) + TIME(0,0,0)</f>
        <v>54483</v>
      </c>
      <c r="C25399">
        <v>26.363456725999999</v>
      </c>
    </row>
    <row r="25400" spans="1:3" x14ac:dyDescent="0.25">
      <c r="A25400">
        <v>17988</v>
      </c>
      <c r="B25400" s="1">
        <f>DATE(2049,4,1) + TIME(0,0,0)</f>
        <v>54514</v>
      </c>
      <c r="C25400">
        <v>26.363456725999999</v>
      </c>
    </row>
    <row r="25401" spans="1:3" x14ac:dyDescent="0.25">
      <c r="A25401">
        <v>18018</v>
      </c>
      <c r="B25401" s="1">
        <f>DATE(2049,5,1) + TIME(0,0,0)</f>
        <v>54544</v>
      </c>
      <c r="C25401">
        <v>26.363456725999999</v>
      </c>
    </row>
    <row r="25402" spans="1:3" x14ac:dyDescent="0.25">
      <c r="A25402">
        <v>18049</v>
      </c>
      <c r="B25402" s="1">
        <f>DATE(2049,6,1) + TIME(0,0,0)</f>
        <v>54575</v>
      </c>
      <c r="C25402">
        <v>26.363456725999999</v>
      </c>
    </row>
    <row r="25403" spans="1:3" x14ac:dyDescent="0.25">
      <c r="A25403">
        <v>18079</v>
      </c>
      <c r="B25403" s="1">
        <f>DATE(2049,7,1) + TIME(0,0,0)</f>
        <v>54605</v>
      </c>
      <c r="C25403">
        <v>26.363456725999999</v>
      </c>
    </row>
    <row r="25404" spans="1:3" x14ac:dyDescent="0.25">
      <c r="A25404">
        <v>18110</v>
      </c>
      <c r="B25404" s="1">
        <f>DATE(2049,8,1) + TIME(0,0,0)</f>
        <v>54636</v>
      </c>
      <c r="C25404">
        <v>26.363456725999999</v>
      </c>
    </row>
    <row r="25405" spans="1:3" x14ac:dyDescent="0.25">
      <c r="A25405">
        <v>18141</v>
      </c>
      <c r="B25405" s="1">
        <f>DATE(2049,9,1) + TIME(0,0,0)</f>
        <v>54667</v>
      </c>
      <c r="C25405">
        <v>26.363456725999999</v>
      </c>
    </row>
    <row r="25406" spans="1:3" x14ac:dyDescent="0.25">
      <c r="A25406">
        <v>18171</v>
      </c>
      <c r="B25406" s="1">
        <f>DATE(2049,10,1) + TIME(0,0,0)</f>
        <v>54697</v>
      </c>
      <c r="C25406">
        <v>26.363456725999999</v>
      </c>
    </row>
    <row r="25407" spans="1:3" x14ac:dyDescent="0.25">
      <c r="A25407">
        <v>18202</v>
      </c>
      <c r="B25407" s="1">
        <f>DATE(2049,11,1) + TIME(0,0,0)</f>
        <v>54728</v>
      </c>
      <c r="C25407">
        <v>26.363456725999999</v>
      </c>
    </row>
    <row r="25408" spans="1:3" x14ac:dyDescent="0.25">
      <c r="A25408">
        <v>18232</v>
      </c>
      <c r="B25408" s="1">
        <f>DATE(2049,12,1) + TIME(0,0,0)</f>
        <v>54758</v>
      </c>
      <c r="C25408">
        <v>26.363456725999999</v>
      </c>
    </row>
    <row r="25409" spans="1:3" x14ac:dyDescent="0.25">
      <c r="A25409">
        <v>18263</v>
      </c>
      <c r="B25409" s="1">
        <f>DATE(2050,1,1) + TIME(0,0,0)</f>
        <v>54789</v>
      </c>
      <c r="C25409">
        <v>26.363456725999999</v>
      </c>
    </row>
    <row r="25411" spans="1:3" x14ac:dyDescent="0.25">
      <c r="A25411" t="s">
        <v>45</v>
      </c>
    </row>
    <row r="25413" spans="1:3" x14ac:dyDescent="0.25">
      <c r="A25413" t="s">
        <v>1</v>
      </c>
      <c r="B25413" t="s">
        <v>2</v>
      </c>
      <c r="C25413" t="s">
        <v>3</v>
      </c>
    </row>
    <row r="25414" spans="1:3" x14ac:dyDescent="0.25">
      <c r="A25414">
        <v>0</v>
      </c>
      <c r="B25414" s="1">
        <f>DATE(2000,1,1) + TIME(0,0,0)</f>
        <v>36526</v>
      </c>
      <c r="C25414">
        <v>0</v>
      </c>
    </row>
    <row r="25415" spans="1:3" x14ac:dyDescent="0.25">
      <c r="A25415">
        <v>31</v>
      </c>
      <c r="B25415" s="1">
        <f>DATE(2000,2,1) + TIME(0,0,0)</f>
        <v>36557</v>
      </c>
      <c r="C25415">
        <v>3.3289315701</v>
      </c>
    </row>
    <row r="25416" spans="1:3" x14ac:dyDescent="0.25">
      <c r="A25416">
        <v>60</v>
      </c>
      <c r="B25416" s="1">
        <f>DATE(2000,3,1) + TIME(0,0,0)</f>
        <v>36586</v>
      </c>
      <c r="C25416">
        <v>6.8934173583999998</v>
      </c>
    </row>
    <row r="25417" spans="1:3" x14ac:dyDescent="0.25">
      <c r="A25417">
        <v>91</v>
      </c>
      <c r="B25417" s="1">
        <f>DATE(2000,4,1) + TIME(0,0,0)</f>
        <v>36617</v>
      </c>
      <c r="C25417">
        <v>10.633111954</v>
      </c>
    </row>
    <row r="25418" spans="1:3" x14ac:dyDescent="0.25">
      <c r="A25418">
        <v>121</v>
      </c>
      <c r="B25418" s="1">
        <f>DATE(2000,5,1) + TIME(0,0,0)</f>
        <v>36647</v>
      </c>
      <c r="C25418">
        <v>13.538550377</v>
      </c>
    </row>
    <row r="25419" spans="1:3" x14ac:dyDescent="0.25">
      <c r="A25419">
        <v>152</v>
      </c>
      <c r="B25419" s="1">
        <f>DATE(2000,6,1) + TIME(0,0,0)</f>
        <v>36678</v>
      </c>
      <c r="C25419">
        <v>15.658634186</v>
      </c>
    </row>
    <row r="25420" spans="1:3" x14ac:dyDescent="0.25">
      <c r="A25420">
        <v>182</v>
      </c>
      <c r="B25420" s="1">
        <f>DATE(2000,7,1) + TIME(0,0,0)</f>
        <v>36708</v>
      </c>
      <c r="C25420">
        <v>17.056137085</v>
      </c>
    </row>
    <row r="25421" spans="1:3" x14ac:dyDescent="0.25">
      <c r="A25421">
        <v>213</v>
      </c>
      <c r="B25421" s="1">
        <f>DATE(2000,8,1) + TIME(0,0,0)</f>
        <v>36739</v>
      </c>
      <c r="C25421">
        <v>18.122667313000001</v>
      </c>
    </row>
    <row r="25422" spans="1:3" x14ac:dyDescent="0.25">
      <c r="A25422">
        <v>244</v>
      </c>
      <c r="B25422" s="1">
        <f>DATE(2000,9,1) + TIME(0,0,0)</f>
        <v>36770</v>
      </c>
      <c r="C25422">
        <v>18.906423569000001</v>
      </c>
    </row>
    <row r="25423" spans="1:3" x14ac:dyDescent="0.25">
      <c r="A25423">
        <v>274</v>
      </c>
      <c r="B25423" s="1">
        <f>DATE(2000,10,1) + TIME(0,0,0)</f>
        <v>36800</v>
      </c>
      <c r="C25423">
        <v>19.519590378</v>
      </c>
    </row>
    <row r="25424" spans="1:3" x14ac:dyDescent="0.25">
      <c r="A25424">
        <v>305</v>
      </c>
      <c r="B25424" s="1">
        <f>DATE(2000,11,1) + TIME(0,0,0)</f>
        <v>36831</v>
      </c>
      <c r="C25424">
        <v>20.073099136</v>
      </c>
    </row>
    <row r="25425" spans="1:3" x14ac:dyDescent="0.25">
      <c r="A25425">
        <v>335</v>
      </c>
      <c r="B25425" s="1">
        <f>DATE(2000,12,1) + TIME(0,0,0)</f>
        <v>36861</v>
      </c>
      <c r="C25425">
        <v>20.557632446</v>
      </c>
    </row>
    <row r="25426" spans="1:3" x14ac:dyDescent="0.25">
      <c r="A25426">
        <v>366</v>
      </c>
      <c r="B25426" s="1">
        <f>DATE(2001,1,1) + TIME(0,0,0)</f>
        <v>36892</v>
      </c>
      <c r="C25426">
        <v>20.994352340999999</v>
      </c>
    </row>
    <row r="25427" spans="1:3" x14ac:dyDescent="0.25">
      <c r="A25427">
        <v>397</v>
      </c>
      <c r="B25427" s="1">
        <f>DATE(2001,2,1) + TIME(0,0,0)</f>
        <v>36923</v>
      </c>
      <c r="C25427">
        <v>21.349180222000001</v>
      </c>
    </row>
    <row r="25428" spans="1:3" x14ac:dyDescent="0.25">
      <c r="A25428">
        <v>425</v>
      </c>
      <c r="B25428" s="1">
        <f>DATE(2001,3,1) + TIME(0,0,0)</f>
        <v>36951</v>
      </c>
      <c r="C25428">
        <v>21.613811493</v>
      </c>
    </row>
    <row r="25429" spans="1:3" x14ac:dyDescent="0.25">
      <c r="A25429">
        <v>456</v>
      </c>
      <c r="B25429" s="1">
        <f>DATE(2001,4,1) + TIME(0,0,0)</f>
        <v>36982</v>
      </c>
      <c r="C25429">
        <v>21.861909866000001</v>
      </c>
    </row>
    <row r="25430" spans="1:3" x14ac:dyDescent="0.25">
      <c r="A25430">
        <v>486</v>
      </c>
      <c r="B25430" s="1">
        <f>DATE(2001,5,1) + TIME(0,0,0)</f>
        <v>37012</v>
      </c>
      <c r="C25430">
        <v>22.069414138999999</v>
      </c>
    </row>
    <row r="25431" spans="1:3" x14ac:dyDescent="0.25">
      <c r="A25431">
        <v>517</v>
      </c>
      <c r="B25431" s="1">
        <f>DATE(2001,6,1) + TIME(0,0,0)</f>
        <v>37043</v>
      </c>
      <c r="C25431">
        <v>22.255147934</v>
      </c>
    </row>
    <row r="25432" spans="1:3" x14ac:dyDescent="0.25">
      <c r="A25432">
        <v>547</v>
      </c>
      <c r="B25432" s="1">
        <f>DATE(2001,7,1) + TIME(0,0,0)</f>
        <v>37073</v>
      </c>
      <c r="C25432">
        <v>22.408929825000001</v>
      </c>
    </row>
    <row r="25433" spans="1:3" x14ac:dyDescent="0.25">
      <c r="A25433">
        <v>578</v>
      </c>
      <c r="B25433" s="1">
        <f>DATE(2001,8,1) + TIME(0,0,0)</f>
        <v>37104</v>
      </c>
      <c r="C25433">
        <v>22.542829514000001</v>
      </c>
    </row>
    <row r="25434" spans="1:3" x14ac:dyDescent="0.25">
      <c r="A25434">
        <v>609</v>
      </c>
      <c r="B25434" s="1">
        <f>DATE(2001,9,1) + TIME(0,0,0)</f>
        <v>37135</v>
      </c>
      <c r="C25434">
        <v>22.654821395999999</v>
      </c>
    </row>
    <row r="25435" spans="1:3" x14ac:dyDescent="0.25">
      <c r="A25435">
        <v>639</v>
      </c>
      <c r="B25435" s="1">
        <f>DATE(2001,10,1) + TIME(0,0,0)</f>
        <v>37165</v>
      </c>
      <c r="C25435">
        <v>22.747272491</v>
      </c>
    </row>
    <row r="25436" spans="1:3" x14ac:dyDescent="0.25">
      <c r="A25436">
        <v>670</v>
      </c>
      <c r="B25436" s="1">
        <f>DATE(2001,11,1) + TIME(0,0,0)</f>
        <v>37196</v>
      </c>
      <c r="C25436">
        <v>22.83039093</v>
      </c>
    </row>
    <row r="25437" spans="1:3" x14ac:dyDescent="0.25">
      <c r="A25437">
        <v>700</v>
      </c>
      <c r="B25437" s="1">
        <f>DATE(2001,12,1) + TIME(0,0,0)</f>
        <v>37226</v>
      </c>
      <c r="C25437">
        <v>22.901494979999999</v>
      </c>
    </row>
    <row r="25438" spans="1:3" x14ac:dyDescent="0.25">
      <c r="A25438">
        <v>731</v>
      </c>
      <c r="B25438" s="1">
        <f>DATE(2002,1,1) + TIME(0,0,0)</f>
        <v>37257</v>
      </c>
      <c r="C25438">
        <v>22.967208862</v>
      </c>
    </row>
    <row r="25439" spans="1:3" x14ac:dyDescent="0.25">
      <c r="A25439">
        <v>762</v>
      </c>
      <c r="B25439" s="1">
        <f>DATE(2002,2,1) + TIME(0,0,0)</f>
        <v>37288</v>
      </c>
      <c r="C25439">
        <v>23.027637481999999</v>
      </c>
    </row>
    <row r="25440" spans="1:3" x14ac:dyDescent="0.25">
      <c r="A25440">
        <v>790</v>
      </c>
      <c r="B25440" s="1">
        <f>DATE(2002,3,1) + TIME(0,0,0)</f>
        <v>37316</v>
      </c>
      <c r="C25440">
        <v>23.077739716</v>
      </c>
    </row>
    <row r="25441" spans="1:3" x14ac:dyDescent="0.25">
      <c r="A25441">
        <v>821</v>
      </c>
      <c r="B25441" s="1">
        <f>DATE(2002,4,1) + TIME(0,0,0)</f>
        <v>37347</v>
      </c>
      <c r="C25441">
        <v>23.128829956000001</v>
      </c>
    </row>
    <row r="25442" spans="1:3" x14ac:dyDescent="0.25">
      <c r="A25442">
        <v>851</v>
      </c>
      <c r="B25442" s="1">
        <f>DATE(2002,5,1) + TIME(0,0,0)</f>
        <v>37377</v>
      </c>
      <c r="C25442">
        <v>23.174427032000001</v>
      </c>
    </row>
    <row r="25443" spans="1:3" x14ac:dyDescent="0.25">
      <c r="A25443">
        <v>882</v>
      </c>
      <c r="B25443" s="1">
        <f>DATE(2002,6,1) + TIME(0,0,0)</f>
        <v>37408</v>
      </c>
      <c r="C25443">
        <v>23.217773437999998</v>
      </c>
    </row>
    <row r="25444" spans="1:3" x14ac:dyDescent="0.25">
      <c r="A25444">
        <v>912</v>
      </c>
      <c r="B25444" s="1">
        <f>DATE(2002,7,1) + TIME(0,0,0)</f>
        <v>37438</v>
      </c>
      <c r="C25444">
        <v>23.256540298000001</v>
      </c>
    </row>
    <row r="25445" spans="1:3" x14ac:dyDescent="0.25">
      <c r="A25445">
        <v>943</v>
      </c>
      <c r="B25445" s="1">
        <f>DATE(2002,8,1) + TIME(0,0,0)</f>
        <v>37469</v>
      </c>
      <c r="C25445">
        <v>23.293924332</v>
      </c>
    </row>
    <row r="25446" spans="1:3" x14ac:dyDescent="0.25">
      <c r="A25446">
        <v>974</v>
      </c>
      <c r="B25446" s="1">
        <f>DATE(2002,9,1) + TIME(0,0,0)</f>
        <v>37500</v>
      </c>
      <c r="C25446">
        <v>23.329252242999999</v>
      </c>
    </row>
    <row r="25447" spans="1:3" x14ac:dyDescent="0.25">
      <c r="A25447">
        <v>1004</v>
      </c>
      <c r="B25447" s="1">
        <f>DATE(2002,10,1) + TIME(0,0,0)</f>
        <v>37530</v>
      </c>
      <c r="C25447">
        <v>23.361749649</v>
      </c>
    </row>
    <row r="25448" spans="1:3" x14ac:dyDescent="0.25">
      <c r="A25448">
        <v>1035</v>
      </c>
      <c r="B25448" s="1">
        <f>DATE(2002,11,1) + TIME(0,0,0)</f>
        <v>37561</v>
      </c>
      <c r="C25448">
        <v>23.393697739</v>
      </c>
    </row>
    <row r="25449" spans="1:3" x14ac:dyDescent="0.25">
      <c r="A25449">
        <v>1065</v>
      </c>
      <c r="B25449" s="1">
        <f>DATE(2002,12,1) + TIME(0,0,0)</f>
        <v>37591</v>
      </c>
      <c r="C25449">
        <v>23.423116684</v>
      </c>
    </row>
    <row r="25450" spans="1:3" x14ac:dyDescent="0.25">
      <c r="A25450">
        <v>1096</v>
      </c>
      <c r="B25450" s="1">
        <f>DATE(2003,1,1) + TIME(0,0,0)</f>
        <v>37622</v>
      </c>
      <c r="C25450">
        <v>23.452047348000001</v>
      </c>
    </row>
    <row r="25451" spans="1:3" x14ac:dyDescent="0.25">
      <c r="A25451">
        <v>1127</v>
      </c>
      <c r="B25451" s="1">
        <f>DATE(2003,2,1) + TIME(0,0,0)</f>
        <v>37653</v>
      </c>
      <c r="C25451">
        <v>23.479568481000001</v>
      </c>
    </row>
    <row r="25452" spans="1:3" x14ac:dyDescent="0.25">
      <c r="A25452">
        <v>1155</v>
      </c>
      <c r="B25452" s="1">
        <f>DATE(2003,3,1) + TIME(0,0,0)</f>
        <v>37681</v>
      </c>
      <c r="C25452">
        <v>23.503171921</v>
      </c>
    </row>
    <row r="25453" spans="1:3" x14ac:dyDescent="0.25">
      <c r="A25453">
        <v>1186</v>
      </c>
      <c r="B25453" s="1">
        <f>DATE(2003,4,1) + TIME(0,0,0)</f>
        <v>37712</v>
      </c>
      <c r="C25453">
        <v>23.528064728</v>
      </c>
    </row>
    <row r="25454" spans="1:3" x14ac:dyDescent="0.25">
      <c r="A25454">
        <v>1216</v>
      </c>
      <c r="B25454" s="1">
        <f>DATE(2003,5,1) + TIME(0,0,0)</f>
        <v>37742</v>
      </c>
      <c r="C25454">
        <v>23.550968170000001</v>
      </c>
    </row>
    <row r="25455" spans="1:3" x14ac:dyDescent="0.25">
      <c r="A25455">
        <v>1247</v>
      </c>
      <c r="B25455" s="1">
        <f>DATE(2003,6,1) + TIME(0,0,0)</f>
        <v>37773</v>
      </c>
      <c r="C25455">
        <v>23.573570251</v>
      </c>
    </row>
    <row r="25456" spans="1:3" x14ac:dyDescent="0.25">
      <c r="A25456">
        <v>1277</v>
      </c>
      <c r="B25456" s="1">
        <f>DATE(2003,7,1) + TIME(0,0,0)</f>
        <v>37803</v>
      </c>
      <c r="C25456">
        <v>23.594581603999998</v>
      </c>
    </row>
    <row r="25457" spans="1:3" x14ac:dyDescent="0.25">
      <c r="A25457">
        <v>1308</v>
      </c>
      <c r="B25457" s="1">
        <f>DATE(2003,8,1) + TIME(0,0,0)</f>
        <v>37834</v>
      </c>
      <c r="C25457">
        <v>23.615509032999999</v>
      </c>
    </row>
    <row r="25458" spans="1:3" x14ac:dyDescent="0.25">
      <c r="A25458">
        <v>1339</v>
      </c>
      <c r="B25458" s="1">
        <f>DATE(2003,9,1) + TIME(0,0,0)</f>
        <v>37865</v>
      </c>
      <c r="C25458">
        <v>23.635702132999999</v>
      </c>
    </row>
    <row r="25459" spans="1:3" x14ac:dyDescent="0.25">
      <c r="A25459">
        <v>1369</v>
      </c>
      <c r="B25459" s="1">
        <f>DATE(2003,10,1) + TIME(0,0,0)</f>
        <v>37895</v>
      </c>
      <c r="C25459">
        <v>23.654584884999998</v>
      </c>
    </row>
    <row r="25460" spans="1:3" x14ac:dyDescent="0.25">
      <c r="A25460">
        <v>1400</v>
      </c>
      <c r="B25460" s="1">
        <f>DATE(2003,11,1) + TIME(0,0,0)</f>
        <v>37926</v>
      </c>
      <c r="C25460">
        <v>23.673448563000001</v>
      </c>
    </row>
    <row r="25461" spans="1:3" x14ac:dyDescent="0.25">
      <c r="A25461">
        <v>1430</v>
      </c>
      <c r="B25461" s="1">
        <f>DATE(2003,12,1) + TIME(0,0,0)</f>
        <v>37956</v>
      </c>
      <c r="C25461">
        <v>23.691104889000002</v>
      </c>
    </row>
    <row r="25462" spans="1:3" x14ac:dyDescent="0.25">
      <c r="A25462">
        <v>1461</v>
      </c>
      <c r="B25462" s="1">
        <f>DATE(2004,1,1) + TIME(0,0,0)</f>
        <v>37987</v>
      </c>
      <c r="C25462">
        <v>23.708757401</v>
      </c>
    </row>
    <row r="25463" spans="1:3" x14ac:dyDescent="0.25">
      <c r="A25463">
        <v>1492</v>
      </c>
      <c r="B25463" s="1">
        <f>DATE(2004,2,1) + TIME(0,0,0)</f>
        <v>38018</v>
      </c>
      <c r="C25463">
        <v>23.725830078000001</v>
      </c>
    </row>
    <row r="25464" spans="1:3" x14ac:dyDescent="0.25">
      <c r="A25464">
        <v>1521</v>
      </c>
      <c r="B25464" s="1">
        <f>DATE(2004,3,1) + TIME(0,0,0)</f>
        <v>38047</v>
      </c>
      <c r="C25464">
        <v>23.741292952999999</v>
      </c>
    </row>
    <row r="25465" spans="1:3" x14ac:dyDescent="0.25">
      <c r="A25465">
        <v>1552</v>
      </c>
      <c r="B25465" s="1">
        <f>DATE(2004,4,1) + TIME(0,0,0)</f>
        <v>38078</v>
      </c>
      <c r="C25465">
        <v>23.757293700999998</v>
      </c>
    </row>
    <row r="25466" spans="1:3" x14ac:dyDescent="0.25">
      <c r="A25466">
        <v>1582</v>
      </c>
      <c r="B25466" s="1">
        <f>DATE(2004,5,1) + TIME(0,0,0)</f>
        <v>38108</v>
      </c>
      <c r="C25466">
        <v>23.772275924999999</v>
      </c>
    </row>
    <row r="25467" spans="1:3" x14ac:dyDescent="0.25">
      <c r="A25467">
        <v>1613</v>
      </c>
      <c r="B25467" s="1">
        <f>DATE(2004,6,1) + TIME(0,0,0)</f>
        <v>38139</v>
      </c>
      <c r="C25467">
        <v>23.787260056000001</v>
      </c>
    </row>
    <row r="25468" spans="1:3" x14ac:dyDescent="0.25">
      <c r="A25468">
        <v>1643</v>
      </c>
      <c r="B25468" s="1">
        <f>DATE(2004,7,1) + TIME(0,0,0)</f>
        <v>38169</v>
      </c>
      <c r="C25468">
        <v>23.801296233999999</v>
      </c>
    </row>
    <row r="25469" spans="1:3" x14ac:dyDescent="0.25">
      <c r="A25469">
        <v>1674</v>
      </c>
      <c r="B25469" s="1">
        <f>DATE(2004,8,1) + TIME(0,0,0)</f>
        <v>38200</v>
      </c>
      <c r="C25469">
        <v>23.815322876</v>
      </c>
    </row>
    <row r="25470" spans="1:3" x14ac:dyDescent="0.25">
      <c r="A25470">
        <v>1705</v>
      </c>
      <c r="B25470" s="1">
        <f>DATE(2004,9,1) + TIME(0,0,0)</f>
        <v>38231</v>
      </c>
      <c r="C25470">
        <v>23.828882217</v>
      </c>
    </row>
    <row r="25471" spans="1:3" x14ac:dyDescent="0.25">
      <c r="A25471">
        <v>1735</v>
      </c>
      <c r="B25471" s="1">
        <f>DATE(2004,10,1) + TIME(0,0,0)</f>
        <v>38261</v>
      </c>
      <c r="C25471">
        <v>23.841581345000002</v>
      </c>
    </row>
    <row r="25472" spans="1:3" x14ac:dyDescent="0.25">
      <c r="A25472">
        <v>1766</v>
      </c>
      <c r="B25472" s="1">
        <f>DATE(2004,11,1) + TIME(0,0,0)</f>
        <v>38292</v>
      </c>
      <c r="C25472">
        <v>23.854282379000001</v>
      </c>
    </row>
    <row r="25473" spans="1:3" x14ac:dyDescent="0.25">
      <c r="A25473">
        <v>1796</v>
      </c>
      <c r="B25473" s="1">
        <f>DATE(2004,12,1) + TIME(0,0,0)</f>
        <v>38322</v>
      </c>
      <c r="C25473">
        <v>23.866170882999999</v>
      </c>
    </row>
    <row r="25474" spans="1:3" x14ac:dyDescent="0.25">
      <c r="A25474">
        <v>1827</v>
      </c>
      <c r="B25474" s="1">
        <f>DATE(2005,1,1) + TIME(0,0,0)</f>
        <v>38353</v>
      </c>
      <c r="C25474">
        <v>23.878051758000002</v>
      </c>
    </row>
    <row r="25475" spans="1:3" x14ac:dyDescent="0.25">
      <c r="A25475">
        <v>1858</v>
      </c>
      <c r="B25475" s="1">
        <f>DATE(2005,2,1) + TIME(0,0,0)</f>
        <v>38384</v>
      </c>
      <c r="C25475">
        <v>23.889551163</v>
      </c>
    </row>
    <row r="25476" spans="1:3" x14ac:dyDescent="0.25">
      <c r="A25476">
        <v>1886</v>
      </c>
      <c r="B25476" s="1">
        <f>DATE(2005,3,1) + TIME(0,0,0)</f>
        <v>38412</v>
      </c>
      <c r="C25476">
        <v>23.899625778000001</v>
      </c>
    </row>
    <row r="25477" spans="1:3" x14ac:dyDescent="0.25">
      <c r="A25477">
        <v>1917</v>
      </c>
      <c r="B25477" s="1">
        <f>DATE(2005,4,1) + TIME(0,0,0)</f>
        <v>38443</v>
      </c>
      <c r="C25477">
        <v>23.910457610999998</v>
      </c>
    </row>
    <row r="25478" spans="1:3" x14ac:dyDescent="0.25">
      <c r="A25478">
        <v>1947</v>
      </c>
      <c r="B25478" s="1">
        <f>DATE(2005,5,1) + TIME(0,0,0)</f>
        <v>38473</v>
      </c>
      <c r="C25478">
        <v>23.920639038000001</v>
      </c>
    </row>
    <row r="25479" spans="1:3" x14ac:dyDescent="0.25">
      <c r="A25479">
        <v>1978</v>
      </c>
      <c r="B25479" s="1">
        <f>DATE(2005,6,1) + TIME(0,0,0)</f>
        <v>38504</v>
      </c>
      <c r="C25479">
        <v>23.930860518999999</v>
      </c>
    </row>
    <row r="25480" spans="1:3" x14ac:dyDescent="0.25">
      <c r="A25480">
        <v>2008</v>
      </c>
      <c r="B25480" s="1">
        <f>DATE(2005,7,1) + TIME(0,0,0)</f>
        <v>38534</v>
      </c>
      <c r="C25480">
        <v>23.940469742000001</v>
      </c>
    </row>
    <row r="25481" spans="1:3" x14ac:dyDescent="0.25">
      <c r="A25481">
        <v>2039</v>
      </c>
      <c r="B25481" s="1">
        <f>DATE(2005,8,1) + TIME(0,0,0)</f>
        <v>38565</v>
      </c>
      <c r="C25481">
        <v>23.950117111000001</v>
      </c>
    </row>
    <row r="25482" spans="1:3" x14ac:dyDescent="0.25">
      <c r="A25482">
        <v>2070</v>
      </c>
      <c r="B25482" s="1">
        <f>DATE(2005,9,1) + TIME(0,0,0)</f>
        <v>38596</v>
      </c>
      <c r="C25482">
        <v>23.959495543999999</v>
      </c>
    </row>
    <row r="25483" spans="1:3" x14ac:dyDescent="0.25">
      <c r="A25483">
        <v>2100</v>
      </c>
      <c r="B25483" s="1">
        <f>DATE(2005,10,1) + TIME(0,0,0)</f>
        <v>38626</v>
      </c>
      <c r="C25483">
        <v>23.968328476</v>
      </c>
    </row>
    <row r="25484" spans="1:3" x14ac:dyDescent="0.25">
      <c r="A25484">
        <v>2131</v>
      </c>
      <c r="B25484" s="1">
        <f>DATE(2005,11,1) + TIME(0,0,0)</f>
        <v>38657</v>
      </c>
      <c r="C25484">
        <v>23.977216721000001</v>
      </c>
    </row>
    <row r="25485" spans="1:3" x14ac:dyDescent="0.25">
      <c r="A25485">
        <v>2161</v>
      </c>
      <c r="B25485" s="1">
        <f>DATE(2005,12,1) + TIME(0,0,0)</f>
        <v>38687</v>
      </c>
      <c r="C25485">
        <v>23.985603333</v>
      </c>
    </row>
    <row r="25486" spans="1:3" x14ac:dyDescent="0.25">
      <c r="A25486">
        <v>2192</v>
      </c>
      <c r="B25486" s="1">
        <f>DATE(2006,1,1) + TIME(0,0,0)</f>
        <v>38718</v>
      </c>
      <c r="C25486">
        <v>23.994058609</v>
      </c>
    </row>
    <row r="25487" spans="1:3" x14ac:dyDescent="0.25">
      <c r="A25487">
        <v>2223</v>
      </c>
      <c r="B25487" s="1">
        <f>DATE(2006,2,1) + TIME(0,0,0)</f>
        <v>38749</v>
      </c>
      <c r="C25487">
        <v>24.002309798999999</v>
      </c>
    </row>
    <row r="25488" spans="1:3" x14ac:dyDescent="0.25">
      <c r="A25488">
        <v>2251</v>
      </c>
      <c r="B25488" s="1">
        <f>DATE(2006,3,1) + TIME(0,0,0)</f>
        <v>38777</v>
      </c>
      <c r="C25488">
        <v>24.009597778</v>
      </c>
    </row>
    <row r="25489" spans="1:3" x14ac:dyDescent="0.25">
      <c r="A25489">
        <v>2282</v>
      </c>
      <c r="B25489" s="1">
        <f>DATE(2006,4,1) + TIME(0,0,0)</f>
        <v>38808</v>
      </c>
      <c r="C25489">
        <v>24.017490386999999</v>
      </c>
    </row>
    <row r="25490" spans="1:3" x14ac:dyDescent="0.25">
      <c r="A25490">
        <v>2312</v>
      </c>
      <c r="B25490" s="1">
        <f>DATE(2006,5,1) + TIME(0,0,0)</f>
        <v>38838</v>
      </c>
      <c r="C25490">
        <v>24.024963378999999</v>
      </c>
    </row>
    <row r="25491" spans="1:3" x14ac:dyDescent="0.25">
      <c r="A25491">
        <v>2343</v>
      </c>
      <c r="B25491" s="1">
        <f>DATE(2006,6,1) + TIME(0,0,0)</f>
        <v>38869</v>
      </c>
      <c r="C25491">
        <v>24.032522201999999</v>
      </c>
    </row>
    <row r="25492" spans="1:3" x14ac:dyDescent="0.25">
      <c r="A25492">
        <v>2373</v>
      </c>
      <c r="B25492" s="1">
        <f>DATE(2006,7,1) + TIME(0,0,0)</f>
        <v>38899</v>
      </c>
      <c r="C25492">
        <v>24.039678574</v>
      </c>
    </row>
    <row r="25493" spans="1:3" x14ac:dyDescent="0.25">
      <c r="A25493">
        <v>2404</v>
      </c>
      <c r="B25493" s="1">
        <f>DATE(2006,8,1) + TIME(0,0,0)</f>
        <v>38930</v>
      </c>
      <c r="C25493">
        <v>24.046913147000001</v>
      </c>
    </row>
    <row r="25494" spans="1:3" x14ac:dyDescent="0.25">
      <c r="A25494">
        <v>2435</v>
      </c>
      <c r="B25494" s="1">
        <f>DATE(2006,9,1) + TIME(0,0,0)</f>
        <v>38961</v>
      </c>
      <c r="C25494">
        <v>24.05398941</v>
      </c>
    </row>
    <row r="25495" spans="1:3" x14ac:dyDescent="0.25">
      <c r="A25495">
        <v>2465</v>
      </c>
      <c r="B25495" s="1">
        <f>DATE(2006,10,1) + TIME(0,0,0)</f>
        <v>38991</v>
      </c>
      <c r="C25495">
        <v>24.060699462999999</v>
      </c>
    </row>
    <row r="25496" spans="1:3" x14ac:dyDescent="0.25">
      <c r="A25496">
        <v>2496</v>
      </c>
      <c r="B25496" s="1">
        <f>DATE(2006,11,1) + TIME(0,0,0)</f>
        <v>39022</v>
      </c>
      <c r="C25496">
        <v>24.067499161000001</v>
      </c>
    </row>
    <row r="25497" spans="1:3" x14ac:dyDescent="0.25">
      <c r="A25497">
        <v>2526</v>
      </c>
      <c r="B25497" s="1">
        <f>DATE(2006,12,1) + TIME(0,0,0)</f>
        <v>39052</v>
      </c>
      <c r="C25497">
        <v>24.073963164999999</v>
      </c>
    </row>
    <row r="25498" spans="1:3" x14ac:dyDescent="0.25">
      <c r="A25498">
        <v>2557</v>
      </c>
      <c r="B25498" s="1">
        <f>DATE(2007,1,1) + TIME(0,0,0)</f>
        <v>39083</v>
      </c>
      <c r="C25498">
        <v>24.080526352</v>
      </c>
    </row>
    <row r="25499" spans="1:3" x14ac:dyDescent="0.25">
      <c r="A25499">
        <v>2588</v>
      </c>
      <c r="B25499" s="1">
        <f>DATE(2007,2,1) + TIME(0,0,0)</f>
        <v>39114</v>
      </c>
      <c r="C25499">
        <v>24.086982726999999</v>
      </c>
    </row>
    <row r="25500" spans="1:3" x14ac:dyDescent="0.25">
      <c r="A25500">
        <v>2616</v>
      </c>
      <c r="B25500" s="1">
        <f>DATE(2007,3,1) + TIME(0,0,0)</f>
        <v>39142</v>
      </c>
      <c r="C25500">
        <v>24.092727661000001</v>
      </c>
    </row>
    <row r="25501" spans="1:3" x14ac:dyDescent="0.25">
      <c r="A25501">
        <v>2647</v>
      </c>
      <c r="B25501" s="1">
        <f>DATE(2007,4,1) + TIME(0,0,0)</f>
        <v>39173</v>
      </c>
      <c r="C25501">
        <v>24.098999023000001</v>
      </c>
    </row>
    <row r="25502" spans="1:3" x14ac:dyDescent="0.25">
      <c r="A25502">
        <v>2677</v>
      </c>
      <c r="B25502" s="1">
        <f>DATE(2007,5,1) + TIME(0,0,0)</f>
        <v>39203</v>
      </c>
      <c r="C25502">
        <v>24.104980469000001</v>
      </c>
    </row>
    <row r="25503" spans="1:3" x14ac:dyDescent="0.25">
      <c r="A25503">
        <v>2708</v>
      </c>
      <c r="B25503" s="1">
        <f>DATE(2007,6,1) + TIME(0,0,0)</f>
        <v>39234</v>
      </c>
      <c r="C25503">
        <v>24.111076355000002</v>
      </c>
    </row>
    <row r="25504" spans="1:3" x14ac:dyDescent="0.25">
      <c r="A25504">
        <v>2738</v>
      </c>
      <c r="B25504" s="1">
        <f>DATE(2007,7,1) + TIME(0,0,0)</f>
        <v>39264</v>
      </c>
      <c r="C25504">
        <v>24.116897583</v>
      </c>
    </row>
    <row r="25505" spans="1:3" x14ac:dyDescent="0.25">
      <c r="A25505">
        <v>2769</v>
      </c>
      <c r="B25505" s="1">
        <f>DATE(2007,8,1) + TIME(0,0,0)</f>
        <v>39295</v>
      </c>
      <c r="C25505">
        <v>24.122835159000001</v>
      </c>
    </row>
    <row r="25506" spans="1:3" x14ac:dyDescent="0.25">
      <c r="A25506">
        <v>2800</v>
      </c>
      <c r="B25506" s="1">
        <f>DATE(2007,9,1) + TIME(0,0,0)</f>
        <v>39326</v>
      </c>
      <c r="C25506">
        <v>24.128696441999999</v>
      </c>
    </row>
    <row r="25507" spans="1:3" x14ac:dyDescent="0.25">
      <c r="A25507">
        <v>2830</v>
      </c>
      <c r="B25507" s="1">
        <f>DATE(2007,10,1) + TIME(0,0,0)</f>
        <v>39356</v>
      </c>
      <c r="C25507">
        <v>24.134296417000002</v>
      </c>
    </row>
    <row r="25508" spans="1:3" x14ac:dyDescent="0.25">
      <c r="A25508">
        <v>2861</v>
      </c>
      <c r="B25508" s="1">
        <f>DATE(2007,11,1) + TIME(0,0,0)</f>
        <v>39387</v>
      </c>
      <c r="C25508">
        <v>24.140014648000001</v>
      </c>
    </row>
    <row r="25509" spans="1:3" x14ac:dyDescent="0.25">
      <c r="A25509">
        <v>2891</v>
      </c>
      <c r="B25509" s="1">
        <f>DATE(2007,12,1) + TIME(0,0,0)</f>
        <v>39417</v>
      </c>
      <c r="C25509">
        <v>24.145481109999999</v>
      </c>
    </row>
    <row r="25510" spans="1:3" x14ac:dyDescent="0.25">
      <c r="A25510">
        <v>2922</v>
      </c>
      <c r="B25510" s="1">
        <f>DATE(2008,1,1) + TIME(0,0,0)</f>
        <v>39448</v>
      </c>
      <c r="C25510">
        <v>24.151065826</v>
      </c>
    </row>
    <row r="25511" spans="1:3" x14ac:dyDescent="0.25">
      <c r="A25511">
        <v>2953</v>
      </c>
      <c r="B25511" s="1">
        <f>DATE(2008,2,1) + TIME(0,0,0)</f>
        <v>39479</v>
      </c>
      <c r="C25511">
        <v>24.156585693</v>
      </c>
    </row>
    <row r="25512" spans="1:3" x14ac:dyDescent="0.25">
      <c r="A25512">
        <v>2982</v>
      </c>
      <c r="B25512" s="1">
        <f>DATE(2008,3,1) + TIME(0,0,0)</f>
        <v>39508</v>
      </c>
      <c r="C25512">
        <v>24.161693573000001</v>
      </c>
    </row>
    <row r="25513" spans="1:3" x14ac:dyDescent="0.25">
      <c r="A25513">
        <v>3013</v>
      </c>
      <c r="B25513" s="1">
        <f>DATE(2008,4,1) + TIME(0,0,0)</f>
        <v>39539</v>
      </c>
      <c r="C25513">
        <v>24.167095184000001</v>
      </c>
    </row>
    <row r="25514" spans="1:3" x14ac:dyDescent="0.25">
      <c r="A25514">
        <v>3043</v>
      </c>
      <c r="B25514" s="1">
        <f>DATE(2008,5,1) + TIME(0,0,0)</f>
        <v>39569</v>
      </c>
      <c r="C25514">
        <v>24.172267913999999</v>
      </c>
    </row>
    <row r="25515" spans="1:3" x14ac:dyDescent="0.25">
      <c r="A25515">
        <v>3074</v>
      </c>
      <c r="B25515" s="1">
        <f>DATE(2008,6,1) + TIME(0,0,0)</f>
        <v>39600</v>
      </c>
      <c r="C25515">
        <v>24.177556992</v>
      </c>
    </row>
    <row r="25516" spans="1:3" x14ac:dyDescent="0.25">
      <c r="A25516">
        <v>3104</v>
      </c>
      <c r="B25516" s="1">
        <f>DATE(2008,7,1) + TIME(0,0,0)</f>
        <v>39630</v>
      </c>
      <c r="C25516">
        <v>24.182624817000001</v>
      </c>
    </row>
    <row r="25517" spans="1:3" x14ac:dyDescent="0.25">
      <c r="A25517">
        <v>3135</v>
      </c>
      <c r="B25517" s="1">
        <f>DATE(2008,8,1) + TIME(0,0,0)</f>
        <v>39661</v>
      </c>
      <c r="C25517">
        <v>24.187808990000001</v>
      </c>
    </row>
    <row r="25518" spans="1:3" x14ac:dyDescent="0.25">
      <c r="A25518">
        <v>3166</v>
      </c>
      <c r="B25518" s="1">
        <f>DATE(2008,9,1) + TIME(0,0,0)</f>
        <v>39692</v>
      </c>
      <c r="C25518">
        <v>24.192943573000001</v>
      </c>
    </row>
    <row r="25519" spans="1:3" x14ac:dyDescent="0.25">
      <c r="A25519">
        <v>3196</v>
      </c>
      <c r="B25519" s="1">
        <f>DATE(2008,10,1) + TIME(0,0,0)</f>
        <v>39722</v>
      </c>
      <c r="C25519">
        <v>24.197864532000001</v>
      </c>
    </row>
    <row r="25520" spans="1:3" x14ac:dyDescent="0.25">
      <c r="A25520">
        <v>3227</v>
      </c>
      <c r="B25520" s="1">
        <f>DATE(2008,11,1) + TIME(0,0,0)</f>
        <v>39753</v>
      </c>
      <c r="C25520">
        <v>24.202903748000001</v>
      </c>
    </row>
    <row r="25521" spans="1:3" x14ac:dyDescent="0.25">
      <c r="A25521">
        <v>3257</v>
      </c>
      <c r="B25521" s="1">
        <f>DATE(2008,12,1) + TIME(0,0,0)</f>
        <v>39783</v>
      </c>
      <c r="C25521">
        <v>24.207736968999999</v>
      </c>
    </row>
    <row r="25522" spans="1:3" x14ac:dyDescent="0.25">
      <c r="A25522">
        <v>3288</v>
      </c>
      <c r="B25522" s="1">
        <f>DATE(2009,1,1) + TIME(0,0,0)</f>
        <v>39814</v>
      </c>
      <c r="C25522">
        <v>24.212686539</v>
      </c>
    </row>
    <row r="25523" spans="1:3" x14ac:dyDescent="0.25">
      <c r="A25523">
        <v>3319</v>
      </c>
      <c r="B25523" s="1">
        <f>DATE(2009,2,1) + TIME(0,0,0)</f>
        <v>39845</v>
      </c>
      <c r="C25523">
        <v>24.217594147</v>
      </c>
    </row>
    <row r="25524" spans="1:3" x14ac:dyDescent="0.25">
      <c r="A25524">
        <v>3347</v>
      </c>
      <c r="B25524" s="1">
        <f>DATE(2009,3,1) + TIME(0,0,0)</f>
        <v>39873</v>
      </c>
      <c r="C25524">
        <v>24.221988677999999</v>
      </c>
    </row>
    <row r="25525" spans="1:3" x14ac:dyDescent="0.25">
      <c r="A25525">
        <v>3378</v>
      </c>
      <c r="B25525" s="1">
        <f>DATE(2009,4,1) + TIME(0,0,0)</f>
        <v>39904</v>
      </c>
      <c r="C25525">
        <v>24.226818085000001</v>
      </c>
    </row>
    <row r="25526" spans="1:3" x14ac:dyDescent="0.25">
      <c r="A25526">
        <v>3408</v>
      </c>
      <c r="B25526" s="1">
        <f>DATE(2009,5,1) + TIME(0,0,0)</f>
        <v>39934</v>
      </c>
      <c r="C25526">
        <v>24.231454848999999</v>
      </c>
    </row>
    <row r="25527" spans="1:3" x14ac:dyDescent="0.25">
      <c r="A25527">
        <v>3439</v>
      </c>
      <c r="B25527" s="1">
        <f>DATE(2009,6,1) + TIME(0,0,0)</f>
        <v>39965</v>
      </c>
      <c r="C25527">
        <v>24.236206055</v>
      </c>
    </row>
    <row r="25528" spans="1:3" x14ac:dyDescent="0.25">
      <c r="A25528">
        <v>3469</v>
      </c>
      <c r="B25528" s="1">
        <f>DATE(2009,7,1) + TIME(0,0,0)</f>
        <v>39995</v>
      </c>
      <c r="C25528">
        <v>24.240772246999999</v>
      </c>
    </row>
    <row r="25529" spans="1:3" x14ac:dyDescent="0.25">
      <c r="A25529">
        <v>3500</v>
      </c>
      <c r="B25529" s="1">
        <f>DATE(2009,8,1) + TIME(0,0,0)</f>
        <v>40026</v>
      </c>
      <c r="C25529">
        <v>24.245452880999999</v>
      </c>
    </row>
    <row r="25530" spans="1:3" x14ac:dyDescent="0.25">
      <c r="A25530">
        <v>3531</v>
      </c>
      <c r="B25530" s="1">
        <f>DATE(2009,9,1) + TIME(0,0,0)</f>
        <v>40057</v>
      </c>
      <c r="C25530">
        <v>24.250099182</v>
      </c>
    </row>
    <row r="25531" spans="1:3" x14ac:dyDescent="0.25">
      <c r="A25531">
        <v>3561</v>
      </c>
      <c r="B25531" s="1">
        <f>DATE(2009,10,1) + TIME(0,0,0)</f>
        <v>40087</v>
      </c>
      <c r="C25531">
        <v>24.254564285000001</v>
      </c>
    </row>
    <row r="25532" spans="1:3" x14ac:dyDescent="0.25">
      <c r="A25532">
        <v>3592</v>
      </c>
      <c r="B25532" s="1">
        <f>DATE(2009,11,1) + TIME(0,0,0)</f>
        <v>40118</v>
      </c>
      <c r="C25532">
        <v>24.259145737000001</v>
      </c>
    </row>
    <row r="25533" spans="1:3" x14ac:dyDescent="0.25">
      <c r="A25533">
        <v>3622</v>
      </c>
      <c r="B25533" s="1">
        <f>DATE(2009,12,1) + TIME(0,0,0)</f>
        <v>40148</v>
      </c>
      <c r="C25533">
        <v>24.263547896999999</v>
      </c>
    </row>
    <row r="25534" spans="1:3" x14ac:dyDescent="0.25">
      <c r="A25534">
        <v>3653</v>
      </c>
      <c r="B25534" s="1">
        <f>DATE(2010,1,1) + TIME(0,0,0)</f>
        <v>40179</v>
      </c>
      <c r="C25534">
        <v>24.268068314000001</v>
      </c>
    </row>
    <row r="25535" spans="1:3" x14ac:dyDescent="0.25">
      <c r="A25535">
        <v>3684</v>
      </c>
      <c r="B25535" s="1">
        <f>DATE(2010,2,1) + TIME(0,0,0)</f>
        <v>40210</v>
      </c>
      <c r="C25535">
        <v>24.272556304999998</v>
      </c>
    </row>
    <row r="25536" spans="1:3" x14ac:dyDescent="0.25">
      <c r="A25536">
        <v>3712</v>
      </c>
      <c r="B25536" s="1">
        <f>DATE(2010,3,1) + TIME(0,0,0)</f>
        <v>40238</v>
      </c>
      <c r="C25536">
        <v>24.276586533</v>
      </c>
    </row>
    <row r="25537" spans="1:3" x14ac:dyDescent="0.25">
      <c r="A25537">
        <v>3743</v>
      </c>
      <c r="B25537" s="1">
        <f>DATE(2010,4,1) + TIME(0,0,0)</f>
        <v>40269</v>
      </c>
      <c r="C25537">
        <v>24.281023026</v>
      </c>
    </row>
    <row r="25538" spans="1:3" x14ac:dyDescent="0.25">
      <c r="A25538">
        <v>3773</v>
      </c>
      <c r="B25538" s="1">
        <f>DATE(2010,5,1) + TIME(0,0,0)</f>
        <v>40299</v>
      </c>
      <c r="C25538">
        <v>24.285287857</v>
      </c>
    </row>
    <row r="25539" spans="1:3" x14ac:dyDescent="0.25">
      <c r="A25539">
        <v>3804</v>
      </c>
      <c r="B25539" s="1">
        <f>DATE(2010,6,1) + TIME(0,0,0)</f>
        <v>40330</v>
      </c>
      <c r="C25539">
        <v>24.289669036999999</v>
      </c>
    </row>
    <row r="25540" spans="1:3" x14ac:dyDescent="0.25">
      <c r="A25540">
        <v>3834</v>
      </c>
      <c r="B25540" s="1">
        <f>DATE(2010,7,1) + TIME(0,0,0)</f>
        <v>40360</v>
      </c>
      <c r="C25540">
        <v>24.293884277</v>
      </c>
    </row>
    <row r="25541" spans="1:3" x14ac:dyDescent="0.25">
      <c r="A25541">
        <v>3865</v>
      </c>
      <c r="B25541" s="1">
        <f>DATE(2010,8,1) + TIME(0,0,0)</f>
        <v>40391</v>
      </c>
      <c r="C25541">
        <v>24.298215866</v>
      </c>
    </row>
    <row r="25542" spans="1:3" x14ac:dyDescent="0.25">
      <c r="A25542">
        <v>3896</v>
      </c>
      <c r="B25542" s="1">
        <f>DATE(2010,9,1) + TIME(0,0,0)</f>
        <v>40422</v>
      </c>
      <c r="C25542">
        <v>24.302520752</v>
      </c>
    </row>
    <row r="25543" spans="1:3" x14ac:dyDescent="0.25">
      <c r="A25543">
        <v>3926</v>
      </c>
      <c r="B25543" s="1">
        <f>DATE(2010,10,1) + TIME(0,0,0)</f>
        <v>40452</v>
      </c>
      <c r="C25543">
        <v>24.306665421000002</v>
      </c>
    </row>
    <row r="25544" spans="1:3" x14ac:dyDescent="0.25">
      <c r="A25544">
        <v>3957</v>
      </c>
      <c r="B25544" s="1">
        <f>DATE(2010,11,1) + TIME(0,0,0)</f>
        <v>40483</v>
      </c>
      <c r="C25544">
        <v>24.310924530000001</v>
      </c>
    </row>
    <row r="25545" spans="1:3" x14ac:dyDescent="0.25">
      <c r="A25545">
        <v>3987</v>
      </c>
      <c r="B25545" s="1">
        <f>DATE(2010,12,1) + TIME(0,0,0)</f>
        <v>40513</v>
      </c>
      <c r="C25545">
        <v>24.315023421999999</v>
      </c>
    </row>
    <row r="25546" spans="1:3" x14ac:dyDescent="0.25">
      <c r="A25546">
        <v>4018</v>
      </c>
      <c r="B25546" s="1">
        <f>DATE(2011,1,1) + TIME(0,0,0)</f>
        <v>40544</v>
      </c>
      <c r="C25546">
        <v>24.319236754999999</v>
      </c>
    </row>
    <row r="25547" spans="1:3" x14ac:dyDescent="0.25">
      <c r="A25547">
        <v>4049</v>
      </c>
      <c r="B25547" s="1">
        <f>DATE(2011,2,1) + TIME(0,0,0)</f>
        <v>40575</v>
      </c>
      <c r="C25547">
        <v>24.323431015000001</v>
      </c>
    </row>
    <row r="25548" spans="1:3" x14ac:dyDescent="0.25">
      <c r="A25548">
        <v>4077</v>
      </c>
      <c r="B25548" s="1">
        <f>DATE(2011,3,1) + TIME(0,0,0)</f>
        <v>40603</v>
      </c>
      <c r="C25548">
        <v>24.327199936</v>
      </c>
    </row>
    <row r="25549" spans="1:3" x14ac:dyDescent="0.25">
      <c r="A25549">
        <v>4108</v>
      </c>
      <c r="B25549" s="1">
        <f>DATE(2011,4,1) + TIME(0,0,0)</f>
        <v>40634</v>
      </c>
      <c r="C25549">
        <v>24.331354140999998</v>
      </c>
    </row>
    <row r="25550" spans="1:3" x14ac:dyDescent="0.25">
      <c r="A25550">
        <v>4138</v>
      </c>
      <c r="B25550" s="1">
        <f>DATE(2011,5,1) + TIME(0,0,0)</f>
        <v>40664</v>
      </c>
      <c r="C25550">
        <v>24.335355758999999</v>
      </c>
    </row>
    <row r="25551" spans="1:3" x14ac:dyDescent="0.25">
      <c r="A25551">
        <v>4169</v>
      </c>
      <c r="B25551" s="1">
        <f>DATE(2011,6,1) + TIME(0,0,0)</f>
        <v>40695</v>
      </c>
      <c r="C25551">
        <v>24.339469909999998</v>
      </c>
    </row>
    <row r="25552" spans="1:3" x14ac:dyDescent="0.25">
      <c r="A25552">
        <v>4199</v>
      </c>
      <c r="B25552" s="1">
        <f>DATE(2011,7,1) + TIME(0,0,0)</f>
        <v>40725</v>
      </c>
      <c r="C25552">
        <v>24.34343338</v>
      </c>
    </row>
    <row r="25553" spans="1:3" x14ac:dyDescent="0.25">
      <c r="A25553">
        <v>4230</v>
      </c>
      <c r="B25553" s="1">
        <f>DATE(2011,8,1) + TIME(0,0,0)</f>
        <v>40756</v>
      </c>
      <c r="C25553">
        <v>24.347511292</v>
      </c>
    </row>
    <row r="25554" spans="1:3" x14ac:dyDescent="0.25">
      <c r="A25554">
        <v>4261</v>
      </c>
      <c r="B25554" s="1">
        <f>DATE(2011,9,1) + TIME(0,0,0)</f>
        <v>40787</v>
      </c>
      <c r="C25554">
        <v>24.351570128999999</v>
      </c>
    </row>
    <row r="25555" spans="1:3" x14ac:dyDescent="0.25">
      <c r="A25555">
        <v>4291</v>
      </c>
      <c r="B25555" s="1">
        <f>DATE(2011,10,1) + TIME(0,0,0)</f>
        <v>40817</v>
      </c>
      <c r="C25555">
        <v>24.355482101</v>
      </c>
    </row>
    <row r="25556" spans="1:3" x14ac:dyDescent="0.25">
      <c r="A25556">
        <v>4322</v>
      </c>
      <c r="B25556" s="1">
        <f>DATE(2011,11,1) + TIME(0,0,0)</f>
        <v>40848</v>
      </c>
      <c r="C25556">
        <v>24.359506607</v>
      </c>
    </row>
    <row r="25557" spans="1:3" x14ac:dyDescent="0.25">
      <c r="A25557">
        <v>4352</v>
      </c>
      <c r="B25557" s="1">
        <f>DATE(2011,12,1) + TIME(0,0,0)</f>
        <v>40878</v>
      </c>
      <c r="C25557">
        <v>24.363384246999999</v>
      </c>
    </row>
    <row r="25558" spans="1:3" x14ac:dyDescent="0.25">
      <c r="A25558">
        <v>4383</v>
      </c>
      <c r="B25558" s="1">
        <f>DATE(2012,1,1) + TIME(0,0,0)</f>
        <v>40909</v>
      </c>
      <c r="C25558">
        <v>24.367376327999999</v>
      </c>
    </row>
    <row r="25559" spans="1:3" x14ac:dyDescent="0.25">
      <c r="A25559">
        <v>4414</v>
      </c>
      <c r="B25559" s="1">
        <f>DATE(2012,2,1) + TIME(0,0,0)</f>
        <v>40940</v>
      </c>
      <c r="C25559">
        <v>24.371351241999999</v>
      </c>
    </row>
    <row r="25560" spans="1:3" x14ac:dyDescent="0.25">
      <c r="A25560">
        <v>4443</v>
      </c>
      <c r="B25560" s="1">
        <f>DATE(2012,3,1) + TIME(0,0,0)</f>
        <v>40969</v>
      </c>
      <c r="C25560">
        <v>24.375053405999999</v>
      </c>
    </row>
    <row r="25561" spans="1:3" x14ac:dyDescent="0.25">
      <c r="A25561">
        <v>4474</v>
      </c>
      <c r="B25561" s="1">
        <f>DATE(2012,4,1) + TIME(0,0,0)</f>
        <v>41000</v>
      </c>
      <c r="C25561">
        <v>24.378999709999999</v>
      </c>
    </row>
    <row r="25562" spans="1:3" x14ac:dyDescent="0.25">
      <c r="A25562">
        <v>4504</v>
      </c>
      <c r="B25562" s="1">
        <f>DATE(2012,5,1) + TIME(0,0,0)</f>
        <v>41030</v>
      </c>
      <c r="C25562">
        <v>24.382804871000001</v>
      </c>
    </row>
    <row r="25563" spans="1:3" x14ac:dyDescent="0.25">
      <c r="A25563">
        <v>4535</v>
      </c>
      <c r="B25563" s="1">
        <f>DATE(2012,6,1) + TIME(0,0,0)</f>
        <v>41061</v>
      </c>
      <c r="C25563">
        <v>24.386722564999999</v>
      </c>
    </row>
    <row r="25564" spans="1:3" x14ac:dyDescent="0.25">
      <c r="A25564">
        <v>4565</v>
      </c>
      <c r="B25564" s="1">
        <f>DATE(2012,7,1) + TIME(0,0,0)</f>
        <v>41091</v>
      </c>
      <c r="C25564">
        <v>24.390499115000001</v>
      </c>
    </row>
    <row r="25565" spans="1:3" x14ac:dyDescent="0.25">
      <c r="A25565">
        <v>4596</v>
      </c>
      <c r="B25565" s="1">
        <f>DATE(2012,8,1) + TIME(0,0,0)</f>
        <v>41122</v>
      </c>
      <c r="C25565">
        <v>24.394390105999999</v>
      </c>
    </row>
    <row r="25566" spans="1:3" x14ac:dyDescent="0.25">
      <c r="A25566">
        <v>4627</v>
      </c>
      <c r="B25566" s="1">
        <f>DATE(2012,9,1) + TIME(0,0,0)</f>
        <v>41153</v>
      </c>
      <c r="C25566">
        <v>24.398265839</v>
      </c>
    </row>
    <row r="25567" spans="1:3" x14ac:dyDescent="0.25">
      <c r="A25567">
        <v>4657</v>
      </c>
      <c r="B25567" s="1">
        <f>DATE(2012,10,1) + TIME(0,0,0)</f>
        <v>41183</v>
      </c>
      <c r="C25567">
        <v>24.402006149000002</v>
      </c>
    </row>
    <row r="25568" spans="1:3" x14ac:dyDescent="0.25">
      <c r="A25568">
        <v>4688</v>
      </c>
      <c r="B25568" s="1">
        <f>DATE(2012,11,1) + TIME(0,0,0)</f>
        <v>41214</v>
      </c>
      <c r="C25568">
        <v>24.405857086000001</v>
      </c>
    </row>
    <row r="25569" spans="1:3" x14ac:dyDescent="0.25">
      <c r="A25569">
        <v>4718</v>
      </c>
      <c r="B25569" s="1">
        <f>DATE(2012,12,1) + TIME(0,0,0)</f>
        <v>41244</v>
      </c>
      <c r="C25569">
        <v>24.409570693999999</v>
      </c>
    </row>
    <row r="25570" spans="1:3" x14ac:dyDescent="0.25">
      <c r="A25570">
        <v>4749</v>
      </c>
      <c r="B25570" s="1">
        <f>DATE(2013,1,1) + TIME(0,0,0)</f>
        <v>41275</v>
      </c>
      <c r="C25570">
        <v>24.413394927999999</v>
      </c>
    </row>
    <row r="25571" spans="1:3" x14ac:dyDescent="0.25">
      <c r="A25571">
        <v>4780</v>
      </c>
      <c r="B25571" s="1">
        <f>DATE(2013,2,1) + TIME(0,0,0)</f>
        <v>41306</v>
      </c>
      <c r="C25571">
        <v>24.417207718</v>
      </c>
    </row>
    <row r="25572" spans="1:3" x14ac:dyDescent="0.25">
      <c r="A25572">
        <v>4808</v>
      </c>
      <c r="B25572" s="1">
        <f>DATE(2013,3,1) + TIME(0,0,0)</f>
        <v>41334</v>
      </c>
      <c r="C25572">
        <v>24.420642853</v>
      </c>
    </row>
    <row r="25573" spans="1:3" x14ac:dyDescent="0.25">
      <c r="A25573">
        <v>4839</v>
      </c>
      <c r="B25573" s="1">
        <f>DATE(2013,4,1) + TIME(0,0,0)</f>
        <v>41365</v>
      </c>
      <c r="C25573">
        <v>24.424430847</v>
      </c>
    </row>
    <row r="25574" spans="1:3" x14ac:dyDescent="0.25">
      <c r="A25574">
        <v>4869</v>
      </c>
      <c r="B25574" s="1">
        <f>DATE(2013,5,1) + TIME(0,0,0)</f>
        <v>41395</v>
      </c>
      <c r="C25574">
        <v>24.428087233999999</v>
      </c>
    </row>
    <row r="25575" spans="1:3" x14ac:dyDescent="0.25">
      <c r="A25575">
        <v>4900</v>
      </c>
      <c r="B25575" s="1">
        <f>DATE(2013,6,1) + TIME(0,0,0)</f>
        <v>41426</v>
      </c>
      <c r="C25575">
        <v>24.431854248</v>
      </c>
    </row>
    <row r="25576" spans="1:3" x14ac:dyDescent="0.25">
      <c r="A25576">
        <v>4930</v>
      </c>
      <c r="B25576" s="1">
        <f>DATE(2013,7,1) + TIME(0,0,0)</f>
        <v>41456</v>
      </c>
      <c r="C25576">
        <v>24.435487747</v>
      </c>
    </row>
    <row r="25577" spans="1:3" x14ac:dyDescent="0.25">
      <c r="A25577">
        <v>4961</v>
      </c>
      <c r="B25577" s="1">
        <f>DATE(2013,8,1) + TIME(0,0,0)</f>
        <v>41487</v>
      </c>
      <c r="C25577">
        <v>24.439231873000001</v>
      </c>
    </row>
    <row r="25578" spans="1:3" x14ac:dyDescent="0.25">
      <c r="A25578">
        <v>4992</v>
      </c>
      <c r="B25578" s="1">
        <f>DATE(2013,9,1) + TIME(0,0,0)</f>
        <v>41518</v>
      </c>
      <c r="C25578">
        <v>24.442964554</v>
      </c>
    </row>
    <row r="25579" spans="1:3" x14ac:dyDescent="0.25">
      <c r="A25579">
        <v>5022</v>
      </c>
      <c r="B25579" s="1">
        <f>DATE(2013,10,1) + TIME(0,0,0)</f>
        <v>41548</v>
      </c>
      <c r="C25579">
        <v>24.446565627999998</v>
      </c>
    </row>
    <row r="25580" spans="1:3" x14ac:dyDescent="0.25">
      <c r="A25580">
        <v>5053</v>
      </c>
      <c r="B25580" s="1">
        <f>DATE(2013,11,1) + TIME(0,0,0)</f>
        <v>41579</v>
      </c>
      <c r="C25580">
        <v>24.450277327999999</v>
      </c>
    </row>
    <row r="25581" spans="1:3" x14ac:dyDescent="0.25">
      <c r="A25581">
        <v>5083</v>
      </c>
      <c r="B25581" s="1">
        <f>DATE(2013,12,1) + TIME(0,0,0)</f>
        <v>41609</v>
      </c>
      <c r="C25581">
        <v>24.453859329</v>
      </c>
    </row>
    <row r="25582" spans="1:3" x14ac:dyDescent="0.25">
      <c r="A25582">
        <v>5114</v>
      </c>
      <c r="B25582" s="1">
        <f>DATE(2014,1,1) + TIME(0,0,0)</f>
        <v>41640</v>
      </c>
      <c r="C25582">
        <v>24.457550049000002</v>
      </c>
    </row>
    <row r="25583" spans="1:3" x14ac:dyDescent="0.25">
      <c r="A25583">
        <v>5145</v>
      </c>
      <c r="B25583" s="1">
        <f>DATE(2014,2,1) + TIME(0,0,0)</f>
        <v>41671</v>
      </c>
      <c r="C25583">
        <v>24.461231231999999</v>
      </c>
    </row>
    <row r="25584" spans="1:3" x14ac:dyDescent="0.25">
      <c r="A25584">
        <v>5173</v>
      </c>
      <c r="B25584" s="1">
        <f>DATE(2014,3,1) + TIME(0,0,0)</f>
        <v>41699</v>
      </c>
      <c r="C25584">
        <v>24.464548110999999</v>
      </c>
    </row>
    <row r="25585" spans="1:3" x14ac:dyDescent="0.25">
      <c r="A25585">
        <v>5204</v>
      </c>
      <c r="B25585" s="1">
        <f>DATE(2014,4,1) + TIME(0,0,0)</f>
        <v>41730</v>
      </c>
      <c r="C25585">
        <v>24.46821022</v>
      </c>
    </row>
    <row r="25586" spans="1:3" x14ac:dyDescent="0.25">
      <c r="A25586">
        <v>5234</v>
      </c>
      <c r="B25586" s="1">
        <f>DATE(2014,5,1) + TIME(0,0,0)</f>
        <v>41760</v>
      </c>
      <c r="C25586">
        <v>24.471744536999999</v>
      </c>
    </row>
    <row r="25587" spans="1:3" x14ac:dyDescent="0.25">
      <c r="A25587">
        <v>5265</v>
      </c>
      <c r="B25587" s="1">
        <f>DATE(2014,6,1) + TIME(0,0,0)</f>
        <v>41791</v>
      </c>
      <c r="C25587">
        <v>24.475387572999999</v>
      </c>
    </row>
    <row r="25588" spans="1:3" x14ac:dyDescent="0.25">
      <c r="A25588">
        <v>5295</v>
      </c>
      <c r="B25588" s="1">
        <f>DATE(2014,7,1) + TIME(0,0,0)</f>
        <v>41821</v>
      </c>
      <c r="C25588">
        <v>24.478902817000002</v>
      </c>
    </row>
    <row r="25589" spans="1:3" x14ac:dyDescent="0.25">
      <c r="A25589">
        <v>5326</v>
      </c>
      <c r="B25589" s="1">
        <f>DATE(2014,8,1) + TIME(0,0,0)</f>
        <v>41852</v>
      </c>
      <c r="C25589">
        <v>24.482522964000001</v>
      </c>
    </row>
    <row r="25590" spans="1:3" x14ac:dyDescent="0.25">
      <c r="A25590">
        <v>5357</v>
      </c>
      <c r="B25590" s="1">
        <f>DATE(2014,9,1) + TIME(0,0,0)</f>
        <v>41883</v>
      </c>
      <c r="C25590">
        <v>24.486135483000002</v>
      </c>
    </row>
    <row r="25591" spans="1:3" x14ac:dyDescent="0.25">
      <c r="A25591">
        <v>5387</v>
      </c>
      <c r="B25591" s="1">
        <f>DATE(2014,10,1) + TIME(0,0,0)</f>
        <v>41913</v>
      </c>
      <c r="C25591">
        <v>24.489620209000002</v>
      </c>
    </row>
    <row r="25592" spans="1:3" x14ac:dyDescent="0.25">
      <c r="A25592">
        <v>5418</v>
      </c>
      <c r="B25592" s="1">
        <f>DATE(2014,11,1) + TIME(0,0,0)</f>
        <v>41944</v>
      </c>
      <c r="C25592">
        <v>24.493211746</v>
      </c>
    </row>
    <row r="25593" spans="1:3" x14ac:dyDescent="0.25">
      <c r="A25593">
        <v>5448</v>
      </c>
      <c r="B25593" s="1">
        <f>DATE(2014,12,1) + TIME(0,0,0)</f>
        <v>41974</v>
      </c>
      <c r="C25593">
        <v>24.496677398999999</v>
      </c>
    </row>
    <row r="25594" spans="1:3" x14ac:dyDescent="0.25">
      <c r="A25594">
        <v>5479</v>
      </c>
      <c r="B25594" s="1">
        <f>DATE(2015,1,1) + TIME(0,0,0)</f>
        <v>42005</v>
      </c>
      <c r="C25594">
        <v>24.500249863000001</v>
      </c>
    </row>
    <row r="25595" spans="1:3" x14ac:dyDescent="0.25">
      <c r="A25595">
        <v>5510</v>
      </c>
      <c r="B25595" s="1">
        <f>DATE(2015,2,1) + TIME(0,0,0)</f>
        <v>42036</v>
      </c>
      <c r="C25595">
        <v>24.503812790000001</v>
      </c>
    </row>
    <row r="25596" spans="1:3" x14ac:dyDescent="0.25">
      <c r="A25596">
        <v>5538</v>
      </c>
      <c r="B25596" s="1">
        <f>DATE(2015,3,1) + TIME(0,0,0)</f>
        <v>42064</v>
      </c>
      <c r="C25596">
        <v>24.507020950000001</v>
      </c>
    </row>
    <row r="25597" spans="1:3" x14ac:dyDescent="0.25">
      <c r="A25597">
        <v>5569</v>
      </c>
      <c r="B25597" s="1">
        <f>DATE(2015,4,1) + TIME(0,0,0)</f>
        <v>42095</v>
      </c>
      <c r="C25597">
        <v>24.510564804000001</v>
      </c>
    </row>
    <row r="25598" spans="1:3" x14ac:dyDescent="0.25">
      <c r="A25598">
        <v>5599</v>
      </c>
      <c r="B25598" s="1">
        <f>DATE(2015,5,1) + TIME(0,0,0)</f>
        <v>42125</v>
      </c>
      <c r="C25598">
        <v>24.51398468</v>
      </c>
    </row>
    <row r="25599" spans="1:3" x14ac:dyDescent="0.25">
      <c r="A25599">
        <v>5630</v>
      </c>
      <c r="B25599" s="1">
        <f>DATE(2015,6,1) + TIME(0,0,0)</f>
        <v>42156</v>
      </c>
      <c r="C25599">
        <v>24.517509459999999</v>
      </c>
    </row>
    <row r="25600" spans="1:3" x14ac:dyDescent="0.25">
      <c r="A25600">
        <v>5660</v>
      </c>
      <c r="B25600" s="1">
        <f>DATE(2015,7,1) + TIME(0,0,0)</f>
        <v>42186</v>
      </c>
      <c r="C25600">
        <v>24.520912169999999</v>
      </c>
    </row>
    <row r="25601" spans="1:3" x14ac:dyDescent="0.25">
      <c r="A25601">
        <v>5691</v>
      </c>
      <c r="B25601" s="1">
        <f>DATE(2015,8,1) + TIME(0,0,0)</f>
        <v>42217</v>
      </c>
      <c r="C25601">
        <v>24.524417877000001</v>
      </c>
    </row>
    <row r="25602" spans="1:3" x14ac:dyDescent="0.25">
      <c r="A25602">
        <v>5722</v>
      </c>
      <c r="B25602" s="1">
        <f>DATE(2015,9,1) + TIME(0,0,0)</f>
        <v>42248</v>
      </c>
      <c r="C25602">
        <v>24.527915955000001</v>
      </c>
    </row>
    <row r="25603" spans="1:3" x14ac:dyDescent="0.25">
      <c r="A25603">
        <v>5752</v>
      </c>
      <c r="B25603" s="1">
        <f>DATE(2015,10,1) + TIME(0,0,0)</f>
        <v>42278</v>
      </c>
      <c r="C25603">
        <v>24.531291962000001</v>
      </c>
    </row>
    <row r="25604" spans="1:3" x14ac:dyDescent="0.25">
      <c r="A25604">
        <v>5783</v>
      </c>
      <c r="B25604" s="1">
        <f>DATE(2015,11,1) + TIME(0,0,0)</f>
        <v>42309</v>
      </c>
      <c r="C25604">
        <v>24.534772873000001</v>
      </c>
    </row>
    <row r="25605" spans="1:3" x14ac:dyDescent="0.25">
      <c r="A25605">
        <v>5813</v>
      </c>
      <c r="B25605" s="1">
        <f>DATE(2015,12,1) + TIME(0,0,0)</f>
        <v>42339</v>
      </c>
      <c r="C25605">
        <v>24.538131713999999</v>
      </c>
    </row>
    <row r="25606" spans="1:3" x14ac:dyDescent="0.25">
      <c r="A25606">
        <v>5844</v>
      </c>
      <c r="B25606" s="1">
        <f>DATE(2016,1,1) + TIME(0,0,0)</f>
        <v>42370</v>
      </c>
      <c r="C25606">
        <v>24.541595459</v>
      </c>
    </row>
    <row r="25607" spans="1:3" x14ac:dyDescent="0.25">
      <c r="A25607">
        <v>5875</v>
      </c>
      <c r="B25607" s="1">
        <f>DATE(2016,2,1) + TIME(0,0,0)</f>
        <v>42401</v>
      </c>
      <c r="C25607">
        <v>24.545049667000001</v>
      </c>
    </row>
    <row r="25608" spans="1:3" x14ac:dyDescent="0.25">
      <c r="A25608">
        <v>5904</v>
      </c>
      <c r="B25608" s="1">
        <f>DATE(2016,3,1) + TIME(0,0,0)</f>
        <v>42430</v>
      </c>
      <c r="C25608">
        <v>24.548273086999998</v>
      </c>
    </row>
    <row r="25609" spans="1:3" x14ac:dyDescent="0.25">
      <c r="A25609">
        <v>5935</v>
      </c>
      <c r="B25609" s="1">
        <f>DATE(2016,4,1) + TIME(0,0,0)</f>
        <v>42461</v>
      </c>
      <c r="C25609">
        <v>24.551710129</v>
      </c>
    </row>
    <row r="25610" spans="1:3" x14ac:dyDescent="0.25">
      <c r="A25610">
        <v>5965</v>
      </c>
      <c r="B25610" s="1">
        <f>DATE(2016,5,1) + TIME(0,0,0)</f>
        <v>42491</v>
      </c>
      <c r="C25610">
        <v>24.555030822999999</v>
      </c>
    </row>
    <row r="25611" spans="1:3" x14ac:dyDescent="0.25">
      <c r="A25611">
        <v>5996</v>
      </c>
      <c r="B25611" s="1">
        <f>DATE(2016,6,1) + TIME(0,0,0)</f>
        <v>42522</v>
      </c>
      <c r="C25611">
        <v>24.558452605999999</v>
      </c>
    </row>
    <row r="25612" spans="1:3" x14ac:dyDescent="0.25">
      <c r="A25612">
        <v>6026</v>
      </c>
      <c r="B25612" s="1">
        <f>DATE(2016,7,1) + TIME(0,0,0)</f>
        <v>42552</v>
      </c>
      <c r="C25612">
        <v>24.561756133999999</v>
      </c>
    </row>
    <row r="25613" spans="1:3" x14ac:dyDescent="0.25">
      <c r="A25613">
        <v>6057</v>
      </c>
      <c r="B25613" s="1">
        <f>DATE(2016,8,1) + TIME(0,0,0)</f>
        <v>42583</v>
      </c>
      <c r="C25613">
        <v>24.565160751000001</v>
      </c>
    </row>
    <row r="25614" spans="1:3" x14ac:dyDescent="0.25">
      <c r="A25614">
        <v>6088</v>
      </c>
      <c r="B25614" s="1">
        <f>DATE(2016,9,1) + TIME(0,0,0)</f>
        <v>42614</v>
      </c>
      <c r="C25614">
        <v>24.568559647000001</v>
      </c>
    </row>
    <row r="25615" spans="1:3" x14ac:dyDescent="0.25">
      <c r="A25615">
        <v>6118</v>
      </c>
      <c r="B25615" s="1">
        <f>DATE(2016,10,1) + TIME(0,0,0)</f>
        <v>42644</v>
      </c>
      <c r="C25615">
        <v>24.571838378999999</v>
      </c>
    </row>
    <row r="25616" spans="1:3" x14ac:dyDescent="0.25">
      <c r="A25616">
        <v>6149</v>
      </c>
      <c r="B25616" s="1">
        <f>DATE(2016,11,1) + TIME(0,0,0)</f>
        <v>42675</v>
      </c>
      <c r="C25616">
        <v>24.575220108</v>
      </c>
    </row>
    <row r="25617" spans="1:3" x14ac:dyDescent="0.25">
      <c r="A25617">
        <v>6179</v>
      </c>
      <c r="B25617" s="1">
        <f>DATE(2016,12,1) + TIME(0,0,0)</f>
        <v>42705</v>
      </c>
      <c r="C25617">
        <v>24.578483582</v>
      </c>
    </row>
    <row r="25618" spans="1:3" x14ac:dyDescent="0.25">
      <c r="A25618">
        <v>6210</v>
      </c>
      <c r="B25618" s="1">
        <f>DATE(2017,1,1) + TIME(0,0,0)</f>
        <v>42736</v>
      </c>
      <c r="C25618">
        <v>24.581846237000001</v>
      </c>
    </row>
    <row r="25619" spans="1:3" x14ac:dyDescent="0.25">
      <c r="A25619">
        <v>6241</v>
      </c>
      <c r="B25619" s="1">
        <f>DATE(2017,2,1) + TIME(0,0,0)</f>
        <v>42767</v>
      </c>
      <c r="C25619">
        <v>24.585201262999998</v>
      </c>
    </row>
    <row r="25620" spans="1:3" x14ac:dyDescent="0.25">
      <c r="A25620">
        <v>6269</v>
      </c>
      <c r="B25620" s="1">
        <f>DATE(2017,3,1) + TIME(0,0,0)</f>
        <v>42795</v>
      </c>
      <c r="C25620">
        <v>24.588224410999999</v>
      </c>
    </row>
    <row r="25621" spans="1:3" x14ac:dyDescent="0.25">
      <c r="A25621">
        <v>6300</v>
      </c>
      <c r="B25621" s="1">
        <f>DATE(2017,4,1) + TIME(0,0,0)</f>
        <v>42826</v>
      </c>
      <c r="C25621">
        <v>24.591562271000001</v>
      </c>
    </row>
    <row r="25622" spans="1:3" x14ac:dyDescent="0.25">
      <c r="A25622">
        <v>6330</v>
      </c>
      <c r="B25622" s="1">
        <f>DATE(2017,5,1) + TIME(0,0,0)</f>
        <v>42856</v>
      </c>
      <c r="C25622">
        <v>24.594785689999998</v>
      </c>
    </row>
    <row r="25623" spans="1:3" x14ac:dyDescent="0.25">
      <c r="A25623">
        <v>6361</v>
      </c>
      <c r="B25623" s="1">
        <f>DATE(2017,6,1) + TIME(0,0,0)</f>
        <v>42887</v>
      </c>
      <c r="C25623">
        <v>24.598106384000001</v>
      </c>
    </row>
    <row r="25624" spans="1:3" x14ac:dyDescent="0.25">
      <c r="A25624">
        <v>6391</v>
      </c>
      <c r="B25624" s="1">
        <f>DATE(2017,7,1) + TIME(0,0,0)</f>
        <v>42917</v>
      </c>
      <c r="C25624">
        <v>24.601314545000001</v>
      </c>
    </row>
    <row r="25625" spans="1:3" x14ac:dyDescent="0.25">
      <c r="A25625">
        <v>6422</v>
      </c>
      <c r="B25625" s="1">
        <f>DATE(2017,8,1) + TIME(0,0,0)</f>
        <v>42948</v>
      </c>
      <c r="C25625">
        <v>24.604618073000001</v>
      </c>
    </row>
    <row r="25626" spans="1:3" x14ac:dyDescent="0.25">
      <c r="A25626">
        <v>6453</v>
      </c>
      <c r="B25626" s="1">
        <f>DATE(2017,9,1) + TIME(0,0,0)</f>
        <v>42979</v>
      </c>
      <c r="C25626">
        <v>24.607915878</v>
      </c>
    </row>
    <row r="25627" spans="1:3" x14ac:dyDescent="0.25">
      <c r="A25627">
        <v>6483</v>
      </c>
      <c r="B25627" s="1">
        <f>DATE(2017,10,1) + TIME(0,0,0)</f>
        <v>43009</v>
      </c>
      <c r="C25627">
        <v>24.611099243000002</v>
      </c>
    </row>
    <row r="25628" spans="1:3" x14ac:dyDescent="0.25">
      <c r="A25628">
        <v>6514</v>
      </c>
      <c r="B25628" s="1">
        <f>DATE(2017,11,1) + TIME(0,0,0)</f>
        <v>43040</v>
      </c>
      <c r="C25628">
        <v>24.614381789999999</v>
      </c>
    </row>
    <row r="25629" spans="1:3" x14ac:dyDescent="0.25">
      <c r="A25629">
        <v>6544</v>
      </c>
      <c r="B25629" s="1">
        <f>DATE(2017,12,1) + TIME(0,0,0)</f>
        <v>43070</v>
      </c>
      <c r="C25629">
        <v>24.617549896</v>
      </c>
    </row>
    <row r="25630" spans="1:3" x14ac:dyDescent="0.25">
      <c r="A25630">
        <v>6575</v>
      </c>
      <c r="B25630" s="1">
        <f>DATE(2018,1,1) + TIME(0,0,0)</f>
        <v>43101</v>
      </c>
      <c r="C25630">
        <v>24.620815276999998</v>
      </c>
    </row>
    <row r="25631" spans="1:3" x14ac:dyDescent="0.25">
      <c r="A25631">
        <v>6606</v>
      </c>
      <c r="B25631" s="1">
        <f>DATE(2018,2,1) + TIME(0,0,0)</f>
        <v>43132</v>
      </c>
      <c r="C25631">
        <v>24.624074936</v>
      </c>
    </row>
    <row r="25632" spans="1:3" x14ac:dyDescent="0.25">
      <c r="A25632">
        <v>6634</v>
      </c>
      <c r="B25632" s="1">
        <f>DATE(2018,3,1) + TIME(0,0,0)</f>
        <v>43160</v>
      </c>
      <c r="C25632">
        <v>24.627012253</v>
      </c>
    </row>
    <row r="25633" spans="1:3" x14ac:dyDescent="0.25">
      <c r="A25633">
        <v>6665</v>
      </c>
      <c r="B25633" s="1">
        <f>DATE(2018,4,1) + TIME(0,0,0)</f>
        <v>43191</v>
      </c>
      <c r="C25633">
        <v>24.630258560000001</v>
      </c>
    </row>
    <row r="25634" spans="1:3" x14ac:dyDescent="0.25">
      <c r="A25634">
        <v>6695</v>
      </c>
      <c r="B25634" s="1">
        <f>DATE(2018,5,1) + TIME(0,0,0)</f>
        <v>43221</v>
      </c>
      <c r="C25634">
        <v>24.633392334</v>
      </c>
    </row>
    <row r="25635" spans="1:3" x14ac:dyDescent="0.25">
      <c r="A25635">
        <v>6726</v>
      </c>
      <c r="B25635" s="1">
        <f>DATE(2018,6,1) + TIME(0,0,0)</f>
        <v>43252</v>
      </c>
      <c r="C25635">
        <v>24.636623383</v>
      </c>
    </row>
    <row r="25636" spans="1:3" x14ac:dyDescent="0.25">
      <c r="A25636">
        <v>6756</v>
      </c>
      <c r="B25636" s="1">
        <f>DATE(2018,7,1) + TIME(0,0,0)</f>
        <v>43282</v>
      </c>
      <c r="C25636">
        <v>24.639745712</v>
      </c>
    </row>
    <row r="25637" spans="1:3" x14ac:dyDescent="0.25">
      <c r="A25637">
        <v>6787</v>
      </c>
      <c r="B25637" s="1">
        <f>DATE(2018,8,1) + TIME(0,0,0)</f>
        <v>43313</v>
      </c>
      <c r="C25637">
        <v>24.642963409</v>
      </c>
    </row>
    <row r="25638" spans="1:3" x14ac:dyDescent="0.25">
      <c r="A25638">
        <v>6818</v>
      </c>
      <c r="B25638" s="1">
        <f>DATE(2018,9,1) + TIME(0,0,0)</f>
        <v>43344</v>
      </c>
      <c r="C25638">
        <v>24.646175384999999</v>
      </c>
    </row>
    <row r="25639" spans="1:3" x14ac:dyDescent="0.25">
      <c r="A25639">
        <v>6848</v>
      </c>
      <c r="B25639" s="1">
        <f>DATE(2018,10,1) + TIME(0,0,0)</f>
        <v>43374</v>
      </c>
      <c r="C25639">
        <v>24.649278640999999</v>
      </c>
    </row>
    <row r="25640" spans="1:3" x14ac:dyDescent="0.25">
      <c r="A25640">
        <v>6879</v>
      </c>
      <c r="B25640" s="1">
        <f>DATE(2018,11,1) + TIME(0,0,0)</f>
        <v>43405</v>
      </c>
      <c r="C25640">
        <v>24.652477264000002</v>
      </c>
    </row>
    <row r="25641" spans="1:3" x14ac:dyDescent="0.25">
      <c r="A25641">
        <v>6909</v>
      </c>
      <c r="B25641" s="1">
        <f>DATE(2018,12,1) + TIME(0,0,0)</f>
        <v>43435</v>
      </c>
      <c r="C25641">
        <v>24.655569076999999</v>
      </c>
    </row>
    <row r="25642" spans="1:3" x14ac:dyDescent="0.25">
      <c r="A25642">
        <v>6940</v>
      </c>
      <c r="B25642" s="1">
        <f>DATE(2019,1,1) + TIME(0,0,0)</f>
        <v>43466</v>
      </c>
      <c r="C25642">
        <v>24.658756256</v>
      </c>
    </row>
    <row r="25643" spans="1:3" x14ac:dyDescent="0.25">
      <c r="A25643">
        <v>6971</v>
      </c>
      <c r="B25643" s="1">
        <f>DATE(2019,2,1) + TIME(0,0,0)</f>
        <v>43497</v>
      </c>
      <c r="C25643">
        <v>24.661937714</v>
      </c>
    </row>
    <row r="25644" spans="1:3" x14ac:dyDescent="0.25">
      <c r="A25644">
        <v>6999</v>
      </c>
      <c r="B25644" s="1">
        <f>DATE(2019,3,1) + TIME(0,0,0)</f>
        <v>43525</v>
      </c>
      <c r="C25644">
        <v>24.664808272999998</v>
      </c>
    </row>
    <row r="25645" spans="1:3" x14ac:dyDescent="0.25">
      <c r="A25645">
        <v>7030</v>
      </c>
      <c r="B25645" s="1">
        <f>DATE(2019,4,1) + TIME(0,0,0)</f>
        <v>43556</v>
      </c>
      <c r="C25645">
        <v>24.667978287</v>
      </c>
    </row>
    <row r="25646" spans="1:3" x14ac:dyDescent="0.25">
      <c r="A25646">
        <v>7060</v>
      </c>
      <c r="B25646" s="1">
        <f>DATE(2019,5,1) + TIME(0,0,0)</f>
        <v>43586</v>
      </c>
      <c r="C25646">
        <v>24.671041489</v>
      </c>
    </row>
    <row r="25647" spans="1:3" x14ac:dyDescent="0.25">
      <c r="A25647">
        <v>7091</v>
      </c>
      <c r="B25647" s="1">
        <f>DATE(2019,6,1) + TIME(0,0,0)</f>
        <v>43617</v>
      </c>
      <c r="C25647">
        <v>24.674201965000002</v>
      </c>
    </row>
    <row r="25648" spans="1:3" x14ac:dyDescent="0.25">
      <c r="A25648">
        <v>7121</v>
      </c>
      <c r="B25648" s="1">
        <f>DATE(2019,7,1) + TIME(0,0,0)</f>
        <v>43647</v>
      </c>
      <c r="C25648">
        <v>24.677255630000001</v>
      </c>
    </row>
    <row r="25649" spans="1:3" x14ac:dyDescent="0.25">
      <c r="A25649">
        <v>7152</v>
      </c>
      <c r="B25649" s="1">
        <f>DATE(2019,8,1) + TIME(0,0,0)</f>
        <v>43678</v>
      </c>
      <c r="C25649">
        <v>24.680404663000001</v>
      </c>
    </row>
    <row r="25650" spans="1:3" x14ac:dyDescent="0.25">
      <c r="A25650">
        <v>7183</v>
      </c>
      <c r="B25650" s="1">
        <f>DATE(2019,9,1) + TIME(0,0,0)</f>
        <v>43709</v>
      </c>
      <c r="C25650">
        <v>24.683549881000001</v>
      </c>
    </row>
    <row r="25651" spans="1:3" x14ac:dyDescent="0.25">
      <c r="A25651">
        <v>7213</v>
      </c>
      <c r="B25651" s="1">
        <f>DATE(2019,10,1) + TIME(0,0,0)</f>
        <v>43739</v>
      </c>
      <c r="C25651">
        <v>24.686588286999999</v>
      </c>
    </row>
    <row r="25652" spans="1:3" x14ac:dyDescent="0.25">
      <c r="A25652">
        <v>7244</v>
      </c>
      <c r="B25652" s="1">
        <f>DATE(2019,11,1) + TIME(0,0,0)</f>
        <v>43770</v>
      </c>
      <c r="C25652">
        <v>24.689722061000001</v>
      </c>
    </row>
    <row r="25653" spans="1:3" x14ac:dyDescent="0.25">
      <c r="A25653">
        <v>7274</v>
      </c>
      <c r="B25653" s="1">
        <f>DATE(2019,12,1) + TIME(0,0,0)</f>
        <v>43800</v>
      </c>
      <c r="C25653">
        <v>24.692750930999999</v>
      </c>
    </row>
    <row r="25654" spans="1:3" x14ac:dyDescent="0.25">
      <c r="A25654">
        <v>7305</v>
      </c>
      <c r="B25654" s="1">
        <f>DATE(2020,1,1) + TIME(0,0,0)</f>
        <v>43831</v>
      </c>
      <c r="C25654">
        <v>24.695875168000001</v>
      </c>
    </row>
    <row r="25655" spans="1:3" x14ac:dyDescent="0.25">
      <c r="A25655">
        <v>7336</v>
      </c>
      <c r="B25655" s="1">
        <f>DATE(2020,2,1) + TIME(0,0,0)</f>
        <v>43862</v>
      </c>
      <c r="C25655">
        <v>24.698993683000001</v>
      </c>
    </row>
    <row r="25656" spans="1:3" x14ac:dyDescent="0.25">
      <c r="A25656">
        <v>7365</v>
      </c>
      <c r="B25656" s="1">
        <f>DATE(2020,3,1) + TIME(0,0,0)</f>
        <v>43891</v>
      </c>
      <c r="C25656">
        <v>24.701908112000002</v>
      </c>
    </row>
    <row r="25657" spans="1:3" x14ac:dyDescent="0.25">
      <c r="A25657">
        <v>7396</v>
      </c>
      <c r="B25657" s="1">
        <f>DATE(2020,4,1) + TIME(0,0,0)</f>
        <v>43922</v>
      </c>
      <c r="C25657">
        <v>24.705018997</v>
      </c>
    </row>
    <row r="25658" spans="1:3" x14ac:dyDescent="0.25">
      <c r="A25658">
        <v>7426</v>
      </c>
      <c r="B25658" s="1">
        <f>DATE(2020,5,1) + TIME(0,0,0)</f>
        <v>43952</v>
      </c>
      <c r="C25658">
        <v>24.708024979000001</v>
      </c>
    </row>
    <row r="25659" spans="1:3" x14ac:dyDescent="0.25">
      <c r="A25659">
        <v>7457</v>
      </c>
      <c r="B25659" s="1">
        <f>DATE(2020,6,1) + TIME(0,0,0)</f>
        <v>43983</v>
      </c>
      <c r="C25659">
        <v>24.711126327999999</v>
      </c>
    </row>
    <row r="25660" spans="1:3" x14ac:dyDescent="0.25">
      <c r="A25660">
        <v>7487</v>
      </c>
      <c r="B25660" s="1">
        <f>DATE(2020,7,1) + TIME(0,0,0)</f>
        <v>44013</v>
      </c>
      <c r="C25660">
        <v>24.714122772</v>
      </c>
    </row>
    <row r="25661" spans="1:3" x14ac:dyDescent="0.25">
      <c r="A25661">
        <v>7518</v>
      </c>
      <c r="B25661" s="1">
        <f>DATE(2020,8,1) + TIME(0,0,0)</f>
        <v>44044</v>
      </c>
      <c r="C25661">
        <v>24.717216491999999</v>
      </c>
    </row>
    <row r="25662" spans="1:3" x14ac:dyDescent="0.25">
      <c r="A25662">
        <v>7549</v>
      </c>
      <c r="B25662" s="1">
        <f>DATE(2020,9,1) + TIME(0,0,0)</f>
        <v>44075</v>
      </c>
      <c r="C25662">
        <v>24.720304489</v>
      </c>
    </row>
    <row r="25663" spans="1:3" x14ac:dyDescent="0.25">
      <c r="A25663">
        <v>7579</v>
      </c>
      <c r="B25663" s="1">
        <f>DATE(2020,10,1) + TIME(0,0,0)</f>
        <v>44105</v>
      </c>
      <c r="C25663">
        <v>24.723287582000001</v>
      </c>
    </row>
    <row r="25664" spans="1:3" x14ac:dyDescent="0.25">
      <c r="A25664">
        <v>7610</v>
      </c>
      <c r="B25664" s="1">
        <f>DATE(2020,11,1) + TIME(0,0,0)</f>
        <v>44136</v>
      </c>
      <c r="C25664">
        <v>24.72636795</v>
      </c>
    </row>
    <row r="25665" spans="1:3" x14ac:dyDescent="0.25">
      <c r="A25665">
        <v>7640</v>
      </c>
      <c r="B25665" s="1">
        <f>DATE(2020,12,1) + TIME(0,0,0)</f>
        <v>44166</v>
      </c>
      <c r="C25665">
        <v>24.729343413999999</v>
      </c>
    </row>
    <row r="25666" spans="1:3" x14ac:dyDescent="0.25">
      <c r="A25666">
        <v>7671</v>
      </c>
      <c r="B25666" s="1">
        <f>DATE(2021,1,1) + TIME(0,0,0)</f>
        <v>44197</v>
      </c>
      <c r="C25666">
        <v>24.732414246000001</v>
      </c>
    </row>
    <row r="25667" spans="1:3" x14ac:dyDescent="0.25">
      <c r="A25667">
        <v>7702</v>
      </c>
      <c r="B25667" s="1">
        <f>DATE(2021,2,1) + TIME(0,0,0)</f>
        <v>44228</v>
      </c>
      <c r="C25667">
        <v>24.735481262</v>
      </c>
    </row>
    <row r="25668" spans="1:3" x14ac:dyDescent="0.25">
      <c r="A25668">
        <v>7730</v>
      </c>
      <c r="B25668" s="1">
        <f>DATE(2021,3,1) + TIME(0,0,0)</f>
        <v>44256</v>
      </c>
      <c r="C25668">
        <v>24.738248824999999</v>
      </c>
    </row>
    <row r="25669" spans="1:3" x14ac:dyDescent="0.25">
      <c r="A25669">
        <v>7761</v>
      </c>
      <c r="B25669" s="1">
        <f>DATE(2021,4,1) + TIME(0,0,0)</f>
        <v>44287</v>
      </c>
      <c r="C25669">
        <v>24.741306304999998</v>
      </c>
    </row>
    <row r="25670" spans="1:3" x14ac:dyDescent="0.25">
      <c r="A25670">
        <v>7791</v>
      </c>
      <c r="B25670" s="1">
        <f>DATE(2021,5,1) + TIME(0,0,0)</f>
        <v>44317</v>
      </c>
      <c r="C25670">
        <v>24.744262695</v>
      </c>
    </row>
    <row r="25671" spans="1:3" x14ac:dyDescent="0.25">
      <c r="A25671">
        <v>7822</v>
      </c>
      <c r="B25671" s="1">
        <f>DATE(2021,6,1) + TIME(0,0,0)</f>
        <v>44348</v>
      </c>
      <c r="C25671">
        <v>24.747314453000001</v>
      </c>
    </row>
    <row r="25672" spans="1:3" x14ac:dyDescent="0.25">
      <c r="A25672">
        <v>7852</v>
      </c>
      <c r="B25672" s="1">
        <f>DATE(2021,7,1) + TIME(0,0,0)</f>
        <v>44378</v>
      </c>
      <c r="C25672">
        <v>24.750263214</v>
      </c>
    </row>
    <row r="25673" spans="1:3" x14ac:dyDescent="0.25">
      <c r="A25673">
        <v>7883</v>
      </c>
      <c r="B25673" s="1">
        <f>DATE(2021,8,1) + TIME(0,0,0)</f>
        <v>44409</v>
      </c>
      <c r="C25673">
        <v>24.753305435000001</v>
      </c>
    </row>
    <row r="25674" spans="1:3" x14ac:dyDescent="0.25">
      <c r="A25674">
        <v>7914</v>
      </c>
      <c r="B25674" s="1">
        <f>DATE(2021,9,1) + TIME(0,0,0)</f>
        <v>44440</v>
      </c>
      <c r="C25674">
        <v>24.756345749000001</v>
      </c>
    </row>
    <row r="25675" spans="1:3" x14ac:dyDescent="0.25">
      <c r="A25675">
        <v>7944</v>
      </c>
      <c r="B25675" s="1">
        <f>DATE(2021,10,1) + TIME(0,0,0)</f>
        <v>44470</v>
      </c>
      <c r="C25675">
        <v>24.759283065999998</v>
      </c>
    </row>
    <row r="25676" spans="1:3" x14ac:dyDescent="0.25">
      <c r="A25676">
        <v>7975</v>
      </c>
      <c r="B25676" s="1">
        <f>DATE(2021,11,1) + TIME(0,0,0)</f>
        <v>44501</v>
      </c>
      <c r="C25676">
        <v>24.762313843000001</v>
      </c>
    </row>
    <row r="25677" spans="1:3" x14ac:dyDescent="0.25">
      <c r="A25677">
        <v>8005</v>
      </c>
      <c r="B25677" s="1">
        <f>DATE(2021,12,1) + TIME(0,0,0)</f>
        <v>44531</v>
      </c>
      <c r="C25677">
        <v>24.765243529999999</v>
      </c>
    </row>
    <row r="25678" spans="1:3" x14ac:dyDescent="0.25">
      <c r="A25678">
        <v>8036</v>
      </c>
      <c r="B25678" s="1">
        <f>DATE(2022,1,1) + TIME(0,0,0)</f>
        <v>44562</v>
      </c>
      <c r="C25678">
        <v>24.768268585000001</v>
      </c>
    </row>
    <row r="25679" spans="1:3" x14ac:dyDescent="0.25">
      <c r="A25679">
        <v>8067</v>
      </c>
      <c r="B25679" s="1">
        <f>DATE(2022,2,1) + TIME(0,0,0)</f>
        <v>44593</v>
      </c>
      <c r="C25679">
        <v>24.771287917999999</v>
      </c>
    </row>
    <row r="25680" spans="1:3" x14ac:dyDescent="0.25">
      <c r="A25680">
        <v>8095</v>
      </c>
      <c r="B25680" s="1">
        <f>DATE(2022,3,1) + TIME(0,0,0)</f>
        <v>44621</v>
      </c>
      <c r="C25680">
        <v>24.774013519</v>
      </c>
    </row>
    <row r="25681" spans="1:3" x14ac:dyDescent="0.25">
      <c r="A25681">
        <v>8126</v>
      </c>
      <c r="B25681" s="1">
        <f>DATE(2022,4,1) + TIME(0,0,0)</f>
        <v>44652</v>
      </c>
      <c r="C25681">
        <v>24.77702713</v>
      </c>
    </row>
    <row r="25682" spans="1:3" x14ac:dyDescent="0.25">
      <c r="A25682">
        <v>8156</v>
      </c>
      <c r="B25682" s="1">
        <f>DATE(2022,5,1) + TIME(0,0,0)</f>
        <v>44682</v>
      </c>
      <c r="C25682">
        <v>24.779939650999999</v>
      </c>
    </row>
    <row r="25683" spans="1:3" x14ac:dyDescent="0.25">
      <c r="A25683">
        <v>8187</v>
      </c>
      <c r="B25683" s="1">
        <f>DATE(2022,6,1) + TIME(0,0,0)</f>
        <v>44713</v>
      </c>
      <c r="C25683">
        <v>24.782943725999999</v>
      </c>
    </row>
    <row r="25684" spans="1:3" x14ac:dyDescent="0.25">
      <c r="A25684">
        <v>8217</v>
      </c>
      <c r="B25684" s="1">
        <f>DATE(2022,7,1) + TIME(0,0,0)</f>
        <v>44743</v>
      </c>
      <c r="C25684">
        <v>24.785850525000001</v>
      </c>
    </row>
    <row r="25685" spans="1:3" x14ac:dyDescent="0.25">
      <c r="A25685">
        <v>8248</v>
      </c>
      <c r="B25685" s="1">
        <f>DATE(2022,8,1) + TIME(0,0,0)</f>
        <v>44774</v>
      </c>
      <c r="C25685">
        <v>24.788848877</v>
      </c>
    </row>
    <row r="25686" spans="1:3" x14ac:dyDescent="0.25">
      <c r="A25686">
        <v>8279</v>
      </c>
      <c r="B25686" s="1">
        <f>DATE(2022,9,1) + TIME(0,0,0)</f>
        <v>44805</v>
      </c>
      <c r="C25686">
        <v>24.791843413999999</v>
      </c>
    </row>
    <row r="25687" spans="1:3" x14ac:dyDescent="0.25">
      <c r="A25687">
        <v>8309</v>
      </c>
      <c r="B25687" s="1">
        <f>DATE(2022,10,1) + TIME(0,0,0)</f>
        <v>44835</v>
      </c>
      <c r="C25687">
        <v>24.794738769999999</v>
      </c>
    </row>
    <row r="25688" spans="1:3" x14ac:dyDescent="0.25">
      <c r="A25688">
        <v>8340</v>
      </c>
      <c r="B25688" s="1">
        <f>DATE(2022,11,1) + TIME(0,0,0)</f>
        <v>44866</v>
      </c>
      <c r="C25688">
        <v>24.797725676999999</v>
      </c>
    </row>
    <row r="25689" spans="1:3" x14ac:dyDescent="0.25">
      <c r="A25689">
        <v>8370</v>
      </c>
      <c r="B25689" s="1">
        <f>DATE(2022,12,1) + TIME(0,0,0)</f>
        <v>44896</v>
      </c>
      <c r="C25689">
        <v>24.800615311000001</v>
      </c>
    </row>
    <row r="25690" spans="1:3" x14ac:dyDescent="0.25">
      <c r="A25690">
        <v>8401</v>
      </c>
      <c r="B25690" s="1">
        <f>DATE(2023,1,1) + TIME(0,0,0)</f>
        <v>44927</v>
      </c>
      <c r="C25690">
        <v>24.803596497000001</v>
      </c>
    </row>
    <row r="25691" spans="1:3" x14ac:dyDescent="0.25">
      <c r="A25691">
        <v>8432</v>
      </c>
      <c r="B25691" s="1">
        <f>DATE(2023,2,1) + TIME(0,0,0)</f>
        <v>44958</v>
      </c>
      <c r="C25691">
        <v>24.806573868000001</v>
      </c>
    </row>
    <row r="25692" spans="1:3" x14ac:dyDescent="0.25">
      <c r="A25692">
        <v>8460</v>
      </c>
      <c r="B25692" s="1">
        <f>DATE(2023,3,1) + TIME(0,0,0)</f>
        <v>44986</v>
      </c>
      <c r="C25692">
        <v>24.809259415</v>
      </c>
    </row>
    <row r="25693" spans="1:3" x14ac:dyDescent="0.25">
      <c r="A25693">
        <v>8491</v>
      </c>
      <c r="B25693" s="1">
        <f>DATE(2023,4,1) + TIME(0,0,0)</f>
        <v>45017</v>
      </c>
      <c r="C25693">
        <v>24.812231063999999</v>
      </c>
    </row>
    <row r="25694" spans="1:3" x14ac:dyDescent="0.25">
      <c r="A25694">
        <v>8521</v>
      </c>
      <c r="B25694" s="1">
        <f>DATE(2023,5,1) + TIME(0,0,0)</f>
        <v>45047</v>
      </c>
      <c r="C25694">
        <v>24.815101624</v>
      </c>
    </row>
    <row r="25695" spans="1:3" x14ac:dyDescent="0.25">
      <c r="A25695">
        <v>8552</v>
      </c>
      <c r="B25695" s="1">
        <f>DATE(2023,6,1) + TIME(0,0,0)</f>
        <v>45078</v>
      </c>
      <c r="C25695">
        <v>24.818065643000001</v>
      </c>
    </row>
    <row r="25696" spans="1:3" x14ac:dyDescent="0.25">
      <c r="A25696">
        <v>8582</v>
      </c>
      <c r="B25696" s="1">
        <f>DATE(2023,7,1) + TIME(0,0,0)</f>
        <v>45108</v>
      </c>
      <c r="C25696">
        <v>24.820930481000001</v>
      </c>
    </row>
    <row r="25697" spans="1:3" x14ac:dyDescent="0.25">
      <c r="A25697">
        <v>8613</v>
      </c>
      <c r="B25697" s="1">
        <f>DATE(2023,8,1) + TIME(0,0,0)</f>
        <v>45139</v>
      </c>
      <c r="C25697">
        <v>24.823888779000001</v>
      </c>
    </row>
    <row r="25698" spans="1:3" x14ac:dyDescent="0.25">
      <c r="A25698">
        <v>8644</v>
      </c>
      <c r="B25698" s="1">
        <f>DATE(2023,9,1) + TIME(0,0,0)</f>
        <v>45170</v>
      </c>
      <c r="C25698">
        <v>24.826843262000001</v>
      </c>
    </row>
    <row r="25699" spans="1:3" x14ac:dyDescent="0.25">
      <c r="A25699">
        <v>8674</v>
      </c>
      <c r="B25699" s="1">
        <f>DATE(2023,10,1) + TIME(0,0,0)</f>
        <v>45200</v>
      </c>
      <c r="C25699">
        <v>24.829698563000001</v>
      </c>
    </row>
    <row r="25700" spans="1:3" x14ac:dyDescent="0.25">
      <c r="A25700">
        <v>8705</v>
      </c>
      <c r="B25700" s="1">
        <f>DATE(2023,11,1) + TIME(0,0,0)</f>
        <v>45231</v>
      </c>
      <c r="C25700">
        <v>24.832645415999998</v>
      </c>
    </row>
    <row r="25701" spans="1:3" x14ac:dyDescent="0.25">
      <c r="A25701">
        <v>8735</v>
      </c>
      <c r="B25701" s="1">
        <f>DATE(2023,12,1) + TIME(0,0,0)</f>
        <v>45261</v>
      </c>
      <c r="C25701">
        <v>24.835493088</v>
      </c>
    </row>
    <row r="25702" spans="1:3" x14ac:dyDescent="0.25">
      <c r="A25702">
        <v>8766</v>
      </c>
      <c r="B25702" s="1">
        <f>DATE(2024,1,1) + TIME(0,0,0)</f>
        <v>45292</v>
      </c>
      <c r="C25702">
        <v>24.838434219</v>
      </c>
    </row>
    <row r="25703" spans="1:3" x14ac:dyDescent="0.25">
      <c r="A25703">
        <v>8797</v>
      </c>
      <c r="B25703" s="1">
        <f>DATE(2024,2,1) + TIME(0,0,0)</f>
        <v>45323</v>
      </c>
      <c r="C25703">
        <v>24.841371536</v>
      </c>
    </row>
    <row r="25704" spans="1:3" x14ac:dyDescent="0.25">
      <c r="A25704">
        <v>8826</v>
      </c>
      <c r="B25704" s="1">
        <f>DATE(2024,3,1) + TIME(0,0,0)</f>
        <v>45352</v>
      </c>
      <c r="C25704">
        <v>24.844116210999999</v>
      </c>
    </row>
    <row r="25705" spans="1:3" x14ac:dyDescent="0.25">
      <c r="A25705">
        <v>8857</v>
      </c>
      <c r="B25705" s="1">
        <f>DATE(2024,4,1) + TIME(0,0,0)</f>
        <v>45383</v>
      </c>
      <c r="C25705">
        <v>24.847047805999999</v>
      </c>
    </row>
    <row r="25706" spans="1:3" x14ac:dyDescent="0.25">
      <c r="A25706">
        <v>8887</v>
      </c>
      <c r="B25706" s="1">
        <f>DATE(2024,5,1) + TIME(0,0,0)</f>
        <v>45413</v>
      </c>
      <c r="C25706">
        <v>24.849880218999999</v>
      </c>
    </row>
    <row r="25707" spans="1:3" x14ac:dyDescent="0.25">
      <c r="A25707">
        <v>8918</v>
      </c>
      <c r="B25707" s="1">
        <f>DATE(2024,6,1) + TIME(0,0,0)</f>
        <v>45444</v>
      </c>
      <c r="C25707">
        <v>24.852804184</v>
      </c>
    </row>
    <row r="25708" spans="1:3" x14ac:dyDescent="0.25">
      <c r="A25708">
        <v>8948</v>
      </c>
      <c r="B25708" s="1">
        <f>DATE(2024,7,1) + TIME(0,0,0)</f>
        <v>45474</v>
      </c>
      <c r="C25708">
        <v>24.855630874999999</v>
      </c>
    </row>
    <row r="25709" spans="1:3" x14ac:dyDescent="0.25">
      <c r="A25709">
        <v>8979</v>
      </c>
      <c r="B25709" s="1">
        <f>DATE(2024,8,1) + TIME(0,0,0)</f>
        <v>45505</v>
      </c>
      <c r="C25709">
        <v>24.858549117999999</v>
      </c>
    </row>
    <row r="25710" spans="1:3" x14ac:dyDescent="0.25">
      <c r="A25710">
        <v>9010</v>
      </c>
      <c r="B25710" s="1">
        <f>DATE(2024,9,1) + TIME(0,0,0)</f>
        <v>45536</v>
      </c>
      <c r="C25710">
        <v>24.861463547</v>
      </c>
    </row>
    <row r="25711" spans="1:3" x14ac:dyDescent="0.25">
      <c r="A25711">
        <v>9040</v>
      </c>
      <c r="B25711" s="1">
        <f>DATE(2024,10,1) + TIME(0,0,0)</f>
        <v>45566</v>
      </c>
      <c r="C25711">
        <v>24.864280700999998</v>
      </c>
    </row>
    <row r="25712" spans="1:3" x14ac:dyDescent="0.25">
      <c r="A25712">
        <v>9071</v>
      </c>
      <c r="B25712" s="1">
        <f>DATE(2024,11,1) + TIME(0,0,0)</f>
        <v>45597</v>
      </c>
      <c r="C25712">
        <v>24.867189407000001</v>
      </c>
    </row>
    <row r="25713" spans="1:3" x14ac:dyDescent="0.25">
      <c r="A25713">
        <v>9101</v>
      </c>
      <c r="B25713" s="1">
        <f>DATE(2024,12,1) + TIME(0,0,0)</f>
        <v>45627</v>
      </c>
      <c r="C25713">
        <v>24.870000838999999</v>
      </c>
    </row>
    <row r="25714" spans="1:3" x14ac:dyDescent="0.25">
      <c r="A25714">
        <v>9132</v>
      </c>
      <c r="B25714" s="1">
        <f>DATE(2025,1,1) + TIME(0,0,0)</f>
        <v>45658</v>
      </c>
      <c r="C25714">
        <v>24.872901917</v>
      </c>
    </row>
    <row r="25715" spans="1:3" x14ac:dyDescent="0.25">
      <c r="A25715">
        <v>9163</v>
      </c>
      <c r="B25715" s="1">
        <f>DATE(2025,2,1) + TIME(0,0,0)</f>
        <v>45689</v>
      </c>
      <c r="C25715">
        <v>24.875801085999999</v>
      </c>
    </row>
    <row r="25716" spans="1:3" x14ac:dyDescent="0.25">
      <c r="A25716">
        <v>9191</v>
      </c>
      <c r="B25716" s="1">
        <f>DATE(2025,3,1) + TIME(0,0,0)</f>
        <v>45717</v>
      </c>
      <c r="C25716">
        <v>24.878416060999999</v>
      </c>
    </row>
    <row r="25717" spans="1:3" x14ac:dyDescent="0.25">
      <c r="A25717">
        <v>9222</v>
      </c>
      <c r="B25717" s="1">
        <f>DATE(2025,4,1) + TIME(0,0,0)</f>
        <v>45748</v>
      </c>
      <c r="C25717">
        <v>24.881309509000001</v>
      </c>
    </row>
    <row r="25718" spans="1:3" x14ac:dyDescent="0.25">
      <c r="A25718">
        <v>9252</v>
      </c>
      <c r="B25718" s="1">
        <f>DATE(2025,5,1) + TIME(0,0,0)</f>
        <v>45778</v>
      </c>
      <c r="C25718">
        <v>24.884105682000001</v>
      </c>
    </row>
    <row r="25719" spans="1:3" x14ac:dyDescent="0.25">
      <c r="A25719">
        <v>9283</v>
      </c>
      <c r="B25719" s="1">
        <f>DATE(2025,6,1) + TIME(0,0,0)</f>
        <v>45809</v>
      </c>
      <c r="C25719">
        <v>24.886991501000001</v>
      </c>
    </row>
    <row r="25720" spans="1:3" x14ac:dyDescent="0.25">
      <c r="A25720">
        <v>9313</v>
      </c>
      <c r="B25720" s="1">
        <f>DATE(2025,7,1) + TIME(0,0,0)</f>
        <v>45839</v>
      </c>
      <c r="C25720">
        <v>24.889780044999998</v>
      </c>
    </row>
    <row r="25721" spans="1:3" x14ac:dyDescent="0.25">
      <c r="A25721">
        <v>9344</v>
      </c>
      <c r="B25721" s="1">
        <f>DATE(2025,8,1) + TIME(0,0,0)</f>
        <v>45870</v>
      </c>
      <c r="C25721">
        <v>24.892660141</v>
      </c>
    </row>
    <row r="25722" spans="1:3" x14ac:dyDescent="0.25">
      <c r="A25722">
        <v>9375</v>
      </c>
      <c r="B25722" s="1">
        <f>DATE(2025,9,1) + TIME(0,0,0)</f>
        <v>45901</v>
      </c>
      <c r="C25722">
        <v>24.895536422999999</v>
      </c>
    </row>
    <row r="25723" spans="1:3" x14ac:dyDescent="0.25">
      <c r="A25723">
        <v>9405</v>
      </c>
      <c r="B25723" s="1">
        <f>DATE(2025,10,1) + TIME(0,0,0)</f>
        <v>45931</v>
      </c>
      <c r="C25723">
        <v>24.898317337000002</v>
      </c>
    </row>
    <row r="25724" spans="1:3" x14ac:dyDescent="0.25">
      <c r="A25724">
        <v>9436</v>
      </c>
      <c r="B25724" s="1">
        <f>DATE(2025,11,1) + TIME(0,0,0)</f>
        <v>45962</v>
      </c>
      <c r="C25724">
        <v>24.901187897</v>
      </c>
    </row>
    <row r="25725" spans="1:3" x14ac:dyDescent="0.25">
      <c r="A25725">
        <v>9466</v>
      </c>
      <c r="B25725" s="1">
        <f>DATE(2025,12,1) + TIME(0,0,0)</f>
        <v>45992</v>
      </c>
      <c r="C25725">
        <v>24.903963089000001</v>
      </c>
    </row>
    <row r="25726" spans="1:3" x14ac:dyDescent="0.25">
      <c r="A25726">
        <v>9497</v>
      </c>
      <c r="B25726" s="1">
        <f>DATE(2026,1,1) + TIME(0,0,0)</f>
        <v>46023</v>
      </c>
      <c r="C25726">
        <v>24.906827926999998</v>
      </c>
    </row>
    <row r="25727" spans="1:3" x14ac:dyDescent="0.25">
      <c r="A25727">
        <v>9528</v>
      </c>
      <c r="B25727" s="1">
        <f>DATE(2026,2,1) + TIME(0,0,0)</f>
        <v>46054</v>
      </c>
      <c r="C25727">
        <v>24.909687042000002</v>
      </c>
    </row>
    <row r="25728" spans="1:3" x14ac:dyDescent="0.25">
      <c r="A25728">
        <v>9556</v>
      </c>
      <c r="B25728" s="1">
        <f>DATE(2026,3,1) + TIME(0,0,0)</f>
        <v>46082</v>
      </c>
      <c r="C25728">
        <v>24.912269592000001</v>
      </c>
    </row>
    <row r="25729" spans="1:3" x14ac:dyDescent="0.25">
      <c r="A25729">
        <v>9587</v>
      </c>
      <c r="B25729" s="1">
        <f>DATE(2026,4,1) + TIME(0,0,0)</f>
        <v>46113</v>
      </c>
      <c r="C25729">
        <v>24.915124893000002</v>
      </c>
    </row>
    <row r="25730" spans="1:3" x14ac:dyDescent="0.25">
      <c r="A25730">
        <v>9617</v>
      </c>
      <c r="B25730" s="1">
        <f>DATE(2026,5,1) + TIME(0,0,0)</f>
        <v>46143</v>
      </c>
      <c r="C25730">
        <v>24.917884827000002</v>
      </c>
    </row>
    <row r="25731" spans="1:3" x14ac:dyDescent="0.25">
      <c r="A25731">
        <v>9648</v>
      </c>
      <c r="B25731" s="1">
        <f>DATE(2026,6,1) + TIME(0,0,0)</f>
        <v>46174</v>
      </c>
      <c r="C25731">
        <v>24.920732498</v>
      </c>
    </row>
    <row r="25732" spans="1:3" x14ac:dyDescent="0.25">
      <c r="A25732">
        <v>9678</v>
      </c>
      <c r="B25732" s="1">
        <f>DATE(2026,7,1) + TIME(0,0,0)</f>
        <v>46204</v>
      </c>
      <c r="C25732">
        <v>24.923486709999999</v>
      </c>
    </row>
    <row r="25733" spans="1:3" x14ac:dyDescent="0.25">
      <c r="A25733">
        <v>9709</v>
      </c>
      <c r="B25733" s="1">
        <f>DATE(2026,8,1) + TIME(0,0,0)</f>
        <v>46235</v>
      </c>
      <c r="C25733">
        <v>24.926328658999999</v>
      </c>
    </row>
    <row r="25734" spans="1:3" x14ac:dyDescent="0.25">
      <c r="A25734">
        <v>9740</v>
      </c>
      <c r="B25734" s="1">
        <f>DATE(2026,9,1) + TIME(0,0,0)</f>
        <v>46266</v>
      </c>
      <c r="C25734">
        <v>24.929168700999998</v>
      </c>
    </row>
    <row r="25735" spans="1:3" x14ac:dyDescent="0.25">
      <c r="A25735">
        <v>9770</v>
      </c>
      <c r="B25735" s="1">
        <f>DATE(2026,10,1) + TIME(0,0,0)</f>
        <v>46296</v>
      </c>
      <c r="C25735">
        <v>24.931913376000001</v>
      </c>
    </row>
    <row r="25736" spans="1:3" x14ac:dyDescent="0.25">
      <c r="A25736">
        <v>9801</v>
      </c>
      <c r="B25736" s="1">
        <f>DATE(2026,11,1) + TIME(0,0,0)</f>
        <v>46327</v>
      </c>
      <c r="C25736">
        <v>24.934747695999999</v>
      </c>
    </row>
    <row r="25737" spans="1:3" x14ac:dyDescent="0.25">
      <c r="A25737">
        <v>9831</v>
      </c>
      <c r="B25737" s="1">
        <f>DATE(2026,12,1) + TIME(0,0,0)</f>
        <v>46357</v>
      </c>
      <c r="C25737">
        <v>24.937486649</v>
      </c>
    </row>
    <row r="25738" spans="1:3" x14ac:dyDescent="0.25">
      <c r="A25738">
        <v>9862</v>
      </c>
      <c r="B25738" s="1">
        <f>DATE(2027,1,1) + TIME(0,0,0)</f>
        <v>46388</v>
      </c>
      <c r="C25738">
        <v>24.940313338999999</v>
      </c>
    </row>
    <row r="25739" spans="1:3" x14ac:dyDescent="0.25">
      <c r="A25739">
        <v>9893</v>
      </c>
      <c r="B25739" s="1">
        <f>DATE(2027,2,1) + TIME(0,0,0)</f>
        <v>46419</v>
      </c>
      <c r="C25739">
        <v>24.943136214999999</v>
      </c>
    </row>
    <row r="25740" spans="1:3" x14ac:dyDescent="0.25">
      <c r="A25740">
        <v>9921</v>
      </c>
      <c r="B25740" s="1">
        <f>DATE(2027,3,1) + TIME(0,0,0)</f>
        <v>46447</v>
      </c>
      <c r="C25740">
        <v>24.945684433</v>
      </c>
    </row>
    <row r="25741" spans="1:3" x14ac:dyDescent="0.25">
      <c r="A25741">
        <v>9952</v>
      </c>
      <c r="B25741" s="1">
        <f>DATE(2027,4,1) + TIME(0,0,0)</f>
        <v>46478</v>
      </c>
      <c r="C25741">
        <v>24.948503494000001</v>
      </c>
    </row>
    <row r="25742" spans="1:3" x14ac:dyDescent="0.25">
      <c r="A25742">
        <v>9982</v>
      </c>
      <c r="B25742" s="1">
        <f>DATE(2027,5,1) + TIME(0,0,0)</f>
        <v>46508</v>
      </c>
      <c r="C25742">
        <v>24.951227188000001</v>
      </c>
    </row>
    <row r="25743" spans="1:3" x14ac:dyDescent="0.25">
      <c r="A25743">
        <v>10013</v>
      </c>
      <c r="B25743" s="1">
        <f>DATE(2027,6,1) + TIME(0,0,0)</f>
        <v>46539</v>
      </c>
      <c r="C25743">
        <v>24.954040527</v>
      </c>
    </row>
    <row r="25744" spans="1:3" x14ac:dyDescent="0.25">
      <c r="A25744">
        <v>10043</v>
      </c>
      <c r="B25744" s="1">
        <f>DATE(2027,7,1) + TIME(0,0,0)</f>
        <v>46569</v>
      </c>
      <c r="C25744">
        <v>24.956758498999999</v>
      </c>
    </row>
    <row r="25745" spans="1:3" x14ac:dyDescent="0.25">
      <c r="A25745">
        <v>10074</v>
      </c>
      <c r="B25745" s="1">
        <f>DATE(2027,8,1) + TIME(0,0,0)</f>
        <v>46600</v>
      </c>
      <c r="C25745">
        <v>24.959564209</v>
      </c>
    </row>
    <row r="25746" spans="1:3" x14ac:dyDescent="0.25">
      <c r="A25746">
        <v>10105</v>
      </c>
      <c r="B25746" s="1">
        <f>DATE(2027,9,1) + TIME(0,0,0)</f>
        <v>46631</v>
      </c>
      <c r="C25746">
        <v>24.962368010999999</v>
      </c>
    </row>
    <row r="25747" spans="1:3" x14ac:dyDescent="0.25">
      <c r="A25747">
        <v>10135</v>
      </c>
      <c r="B25747" s="1">
        <f>DATE(2027,10,1) + TIME(0,0,0)</f>
        <v>46661</v>
      </c>
      <c r="C25747">
        <v>24.965076447000001</v>
      </c>
    </row>
    <row r="25748" spans="1:3" x14ac:dyDescent="0.25">
      <c r="A25748">
        <v>10166</v>
      </c>
      <c r="B25748" s="1">
        <f>DATE(2027,11,1) + TIME(0,0,0)</f>
        <v>46692</v>
      </c>
      <c r="C25748">
        <v>24.967874526999999</v>
      </c>
    </row>
    <row r="25749" spans="1:3" x14ac:dyDescent="0.25">
      <c r="A25749">
        <v>10196</v>
      </c>
      <c r="B25749" s="1">
        <f>DATE(2027,12,1) + TIME(0,0,0)</f>
        <v>46722</v>
      </c>
      <c r="C25749">
        <v>24.970577240000001</v>
      </c>
    </row>
    <row r="25750" spans="1:3" x14ac:dyDescent="0.25">
      <c r="A25750">
        <v>10227</v>
      </c>
      <c r="B25750" s="1">
        <f>DATE(2028,1,1) + TIME(0,0,0)</f>
        <v>46753</v>
      </c>
      <c r="C25750">
        <v>24.973367691</v>
      </c>
    </row>
    <row r="25751" spans="1:3" x14ac:dyDescent="0.25">
      <c r="A25751">
        <v>10258</v>
      </c>
      <c r="B25751" s="1">
        <f>DATE(2028,2,1) + TIME(0,0,0)</f>
        <v>46784</v>
      </c>
      <c r="C25751">
        <v>24.976156235000001</v>
      </c>
    </row>
    <row r="25752" spans="1:3" x14ac:dyDescent="0.25">
      <c r="A25752">
        <v>10287</v>
      </c>
      <c r="B25752" s="1">
        <f>DATE(2028,3,1) + TIME(0,0,0)</f>
        <v>46813</v>
      </c>
      <c r="C25752">
        <v>24.978761673000001</v>
      </c>
    </row>
    <row r="25753" spans="1:3" x14ac:dyDescent="0.25">
      <c r="A25753">
        <v>10318</v>
      </c>
      <c r="B25753" s="1">
        <f>DATE(2028,4,1) + TIME(0,0,0)</f>
        <v>46844</v>
      </c>
      <c r="C25753">
        <v>24.981542587</v>
      </c>
    </row>
    <row r="25754" spans="1:3" x14ac:dyDescent="0.25">
      <c r="A25754">
        <v>10348</v>
      </c>
      <c r="B25754" s="1">
        <f>DATE(2028,5,1) + TIME(0,0,0)</f>
        <v>46874</v>
      </c>
      <c r="C25754">
        <v>24.984231949000002</v>
      </c>
    </row>
    <row r="25755" spans="1:3" x14ac:dyDescent="0.25">
      <c r="A25755">
        <v>10379</v>
      </c>
      <c r="B25755" s="1">
        <f>DATE(2028,6,1) + TIME(0,0,0)</f>
        <v>46905</v>
      </c>
      <c r="C25755">
        <v>24.987009048000001</v>
      </c>
    </row>
    <row r="25756" spans="1:3" x14ac:dyDescent="0.25">
      <c r="A25756">
        <v>10409</v>
      </c>
      <c r="B25756" s="1">
        <f>DATE(2028,7,1) + TIME(0,0,0)</f>
        <v>46935</v>
      </c>
      <c r="C25756">
        <v>24.989692688000002</v>
      </c>
    </row>
    <row r="25757" spans="1:3" x14ac:dyDescent="0.25">
      <c r="A25757">
        <v>10440</v>
      </c>
      <c r="B25757" s="1">
        <f>DATE(2028,8,1) + TIME(0,0,0)</f>
        <v>46966</v>
      </c>
      <c r="C25757">
        <v>24.992462157999999</v>
      </c>
    </row>
    <row r="25758" spans="1:3" x14ac:dyDescent="0.25">
      <c r="A25758">
        <v>10471</v>
      </c>
      <c r="B25758" s="1">
        <f>DATE(2028,9,1) + TIME(0,0,0)</f>
        <v>46997</v>
      </c>
      <c r="C25758">
        <v>24.995227814</v>
      </c>
    </row>
    <row r="25759" spans="1:3" x14ac:dyDescent="0.25">
      <c r="A25759">
        <v>10501</v>
      </c>
      <c r="B25759" s="1">
        <f>DATE(2028,10,1) + TIME(0,0,0)</f>
        <v>47027</v>
      </c>
      <c r="C25759">
        <v>24.997903824000002</v>
      </c>
    </row>
    <row r="25760" spans="1:3" x14ac:dyDescent="0.25">
      <c r="A25760">
        <v>10532</v>
      </c>
      <c r="B25760" s="1">
        <f>DATE(2028,11,1) + TIME(0,0,0)</f>
        <v>47058</v>
      </c>
      <c r="C25760">
        <v>25.000663757000002</v>
      </c>
    </row>
    <row r="25761" spans="1:3" x14ac:dyDescent="0.25">
      <c r="A25761">
        <v>10562</v>
      </c>
      <c r="B25761" s="1">
        <f>DATE(2028,12,1) + TIME(0,0,0)</f>
        <v>47088</v>
      </c>
      <c r="C25761">
        <v>25.003332138000001</v>
      </c>
    </row>
    <row r="25762" spans="1:3" x14ac:dyDescent="0.25">
      <c r="A25762">
        <v>10593</v>
      </c>
      <c r="B25762" s="1">
        <f>DATE(2029,1,1) + TIME(0,0,0)</f>
        <v>47119</v>
      </c>
      <c r="C25762">
        <v>25.006086349</v>
      </c>
    </row>
    <row r="25763" spans="1:3" x14ac:dyDescent="0.25">
      <c r="A25763">
        <v>10624</v>
      </c>
      <c r="B25763" s="1">
        <f>DATE(2029,2,1) + TIME(0,0,0)</f>
        <v>47150</v>
      </c>
      <c r="C25763">
        <v>25.008838654000002</v>
      </c>
    </row>
    <row r="25764" spans="1:3" x14ac:dyDescent="0.25">
      <c r="A25764">
        <v>10652</v>
      </c>
      <c r="B25764" s="1">
        <f>DATE(2029,3,1) + TIME(0,0,0)</f>
        <v>47178</v>
      </c>
      <c r="C25764">
        <v>25.011322021000002</v>
      </c>
    </row>
    <row r="25765" spans="1:3" x14ac:dyDescent="0.25">
      <c r="A25765">
        <v>10683</v>
      </c>
      <c r="B25765" s="1">
        <f>DATE(2029,4,1) + TIME(0,0,0)</f>
        <v>47209</v>
      </c>
      <c r="C25765">
        <v>25.014066696</v>
      </c>
    </row>
    <row r="25766" spans="1:3" x14ac:dyDescent="0.25">
      <c r="A25766">
        <v>10713</v>
      </c>
      <c r="B25766" s="1">
        <f>DATE(2029,5,1) + TIME(0,0,0)</f>
        <v>47239</v>
      </c>
      <c r="C25766">
        <v>25.016721725</v>
      </c>
    </row>
    <row r="25767" spans="1:3" x14ac:dyDescent="0.25">
      <c r="A25767">
        <v>10744</v>
      </c>
      <c r="B25767" s="1">
        <f>DATE(2029,6,1) + TIME(0,0,0)</f>
        <v>47270</v>
      </c>
      <c r="C25767">
        <v>25.019460678000002</v>
      </c>
    </row>
    <row r="25768" spans="1:3" x14ac:dyDescent="0.25">
      <c r="A25768">
        <v>10774</v>
      </c>
      <c r="B25768" s="1">
        <f>DATE(2029,7,1) + TIME(0,0,0)</f>
        <v>47300</v>
      </c>
      <c r="C25768">
        <v>25.022109985</v>
      </c>
    </row>
    <row r="25769" spans="1:3" x14ac:dyDescent="0.25">
      <c r="A25769">
        <v>10805</v>
      </c>
      <c r="B25769" s="1">
        <f>DATE(2029,8,1) + TIME(0,0,0)</f>
        <v>47331</v>
      </c>
      <c r="C25769">
        <v>25.024843216000001</v>
      </c>
    </row>
    <row r="25770" spans="1:3" x14ac:dyDescent="0.25">
      <c r="A25770">
        <v>10836</v>
      </c>
      <c r="B25770" s="1">
        <f>DATE(2029,9,1) + TIME(0,0,0)</f>
        <v>47362</v>
      </c>
      <c r="C25770">
        <v>25.027574539</v>
      </c>
    </row>
    <row r="25771" spans="1:3" x14ac:dyDescent="0.25">
      <c r="A25771">
        <v>10866</v>
      </c>
      <c r="B25771" s="1">
        <f>DATE(2029,10,1) + TIME(0,0,0)</f>
        <v>47392</v>
      </c>
      <c r="C25771">
        <v>25.030214310000002</v>
      </c>
    </row>
    <row r="25772" spans="1:3" x14ac:dyDescent="0.25">
      <c r="A25772">
        <v>10897</v>
      </c>
      <c r="B25772" s="1">
        <f>DATE(2029,11,1) + TIME(0,0,0)</f>
        <v>47423</v>
      </c>
      <c r="C25772">
        <v>25.032938003999998</v>
      </c>
    </row>
    <row r="25773" spans="1:3" x14ac:dyDescent="0.25">
      <c r="A25773">
        <v>10927</v>
      </c>
      <c r="B25773" s="1">
        <f>DATE(2029,12,1) + TIME(0,0,0)</f>
        <v>47453</v>
      </c>
      <c r="C25773">
        <v>25.035572051999999</v>
      </c>
    </row>
    <row r="25774" spans="1:3" x14ac:dyDescent="0.25">
      <c r="A25774">
        <v>10958</v>
      </c>
      <c r="B25774" s="1">
        <f>DATE(2030,1,1) + TIME(0,0,0)</f>
        <v>47484</v>
      </c>
      <c r="C25774">
        <v>25.038290023999998</v>
      </c>
    </row>
    <row r="25775" spans="1:3" x14ac:dyDescent="0.25">
      <c r="A25775">
        <v>10989</v>
      </c>
      <c r="B25775" s="1">
        <f>DATE(2030,2,1) + TIME(0,0,0)</f>
        <v>47515</v>
      </c>
      <c r="C25775">
        <v>25.041006088</v>
      </c>
    </row>
    <row r="25776" spans="1:3" x14ac:dyDescent="0.25">
      <c r="A25776">
        <v>11017</v>
      </c>
      <c r="B25776" s="1">
        <f>DATE(2030,3,1) + TIME(0,0,0)</f>
        <v>47543</v>
      </c>
      <c r="C25776">
        <v>25.043457030999999</v>
      </c>
    </row>
    <row r="25777" spans="1:3" x14ac:dyDescent="0.25">
      <c r="A25777">
        <v>11048</v>
      </c>
      <c r="B25777" s="1">
        <f>DATE(2030,4,1) + TIME(0,0,0)</f>
        <v>47574</v>
      </c>
      <c r="C25777">
        <v>25.046167373999999</v>
      </c>
    </row>
    <row r="25778" spans="1:3" x14ac:dyDescent="0.25">
      <c r="A25778">
        <v>11078</v>
      </c>
      <c r="B25778" s="1">
        <f>DATE(2030,5,1) + TIME(0,0,0)</f>
        <v>47604</v>
      </c>
      <c r="C25778">
        <v>25.048786162999999</v>
      </c>
    </row>
    <row r="25779" spans="1:3" x14ac:dyDescent="0.25">
      <c r="A25779">
        <v>11109</v>
      </c>
      <c r="B25779" s="1">
        <f>DATE(2030,6,1) + TIME(0,0,0)</f>
        <v>47635</v>
      </c>
      <c r="C25779">
        <v>25.051490783999999</v>
      </c>
    </row>
    <row r="25780" spans="1:3" x14ac:dyDescent="0.25">
      <c r="A25780">
        <v>11139</v>
      </c>
      <c r="B25780" s="1">
        <f>DATE(2030,7,1) + TIME(0,0,0)</f>
        <v>47665</v>
      </c>
      <c r="C25780">
        <v>25.054103851000001</v>
      </c>
    </row>
    <row r="25781" spans="1:3" x14ac:dyDescent="0.25">
      <c r="A25781">
        <v>11170</v>
      </c>
      <c r="B25781" s="1">
        <f>DATE(2030,8,1) + TIME(0,0,0)</f>
        <v>47696</v>
      </c>
      <c r="C25781">
        <v>25.056802749999999</v>
      </c>
    </row>
    <row r="25782" spans="1:3" x14ac:dyDescent="0.25">
      <c r="A25782">
        <v>11201</v>
      </c>
      <c r="B25782" s="1">
        <f>DATE(2030,9,1) + TIME(0,0,0)</f>
        <v>47727</v>
      </c>
      <c r="C25782">
        <v>25.059497833000002</v>
      </c>
    </row>
    <row r="25783" spans="1:3" x14ac:dyDescent="0.25">
      <c r="A25783">
        <v>11231</v>
      </c>
      <c r="B25783" s="1">
        <f>DATE(2030,10,1) + TIME(0,0,0)</f>
        <v>47757</v>
      </c>
      <c r="C25783">
        <v>25.062103271000002</v>
      </c>
    </row>
    <row r="25784" spans="1:3" x14ac:dyDescent="0.25">
      <c r="A25784">
        <v>11262</v>
      </c>
      <c r="B25784" s="1">
        <f>DATE(2030,11,1) + TIME(0,0,0)</f>
        <v>47788</v>
      </c>
      <c r="C25784">
        <v>25.064792633</v>
      </c>
    </row>
    <row r="25785" spans="1:3" x14ac:dyDescent="0.25">
      <c r="A25785">
        <v>11292</v>
      </c>
      <c r="B25785" s="1">
        <f>DATE(2030,12,1) + TIME(0,0,0)</f>
        <v>47818</v>
      </c>
      <c r="C25785">
        <v>25.067392348999999</v>
      </c>
    </row>
    <row r="25786" spans="1:3" x14ac:dyDescent="0.25">
      <c r="A25786">
        <v>11323</v>
      </c>
      <c r="B25786" s="1">
        <f>DATE(2031,1,1) + TIME(0,0,0)</f>
        <v>47849</v>
      </c>
      <c r="C25786">
        <v>25.070075988999999</v>
      </c>
    </row>
    <row r="25787" spans="1:3" x14ac:dyDescent="0.25">
      <c r="A25787">
        <v>11354</v>
      </c>
      <c r="B25787" s="1">
        <f>DATE(2031,2,1) + TIME(0,0,0)</f>
        <v>47880</v>
      </c>
      <c r="C25787">
        <v>25.072755814000001</v>
      </c>
    </row>
    <row r="25788" spans="1:3" x14ac:dyDescent="0.25">
      <c r="A25788">
        <v>11382</v>
      </c>
      <c r="B25788" s="1">
        <f>DATE(2031,3,1) + TIME(0,0,0)</f>
        <v>47908</v>
      </c>
      <c r="C25788">
        <v>25.075174332</v>
      </c>
    </row>
    <row r="25789" spans="1:3" x14ac:dyDescent="0.25">
      <c r="A25789">
        <v>11413</v>
      </c>
      <c r="B25789" s="1">
        <f>DATE(2031,4,1) + TIME(0,0,0)</f>
        <v>47939</v>
      </c>
      <c r="C25789">
        <v>25.077850342000001</v>
      </c>
    </row>
    <row r="25790" spans="1:3" x14ac:dyDescent="0.25">
      <c r="A25790">
        <v>11443</v>
      </c>
      <c r="B25790" s="1">
        <f>DATE(2031,5,1) + TIME(0,0,0)</f>
        <v>47969</v>
      </c>
      <c r="C25790">
        <v>25.080436707</v>
      </c>
    </row>
    <row r="25791" spans="1:3" x14ac:dyDescent="0.25">
      <c r="A25791">
        <v>11474</v>
      </c>
      <c r="B25791" s="1">
        <f>DATE(2031,6,1) + TIME(0,0,0)</f>
        <v>48000</v>
      </c>
      <c r="C25791">
        <v>25.083105087</v>
      </c>
    </row>
    <row r="25792" spans="1:3" x14ac:dyDescent="0.25">
      <c r="A25792">
        <v>11504</v>
      </c>
      <c r="B25792" s="1">
        <f>DATE(2031,7,1) + TIME(0,0,0)</f>
        <v>48030</v>
      </c>
      <c r="C25792">
        <v>25.085685730000002</v>
      </c>
    </row>
    <row r="25793" spans="1:3" x14ac:dyDescent="0.25">
      <c r="A25793">
        <v>11535</v>
      </c>
      <c r="B25793" s="1">
        <f>DATE(2031,8,1) + TIME(0,0,0)</f>
        <v>48061</v>
      </c>
      <c r="C25793">
        <v>25.088350296000002</v>
      </c>
    </row>
    <row r="25794" spans="1:3" x14ac:dyDescent="0.25">
      <c r="A25794">
        <v>11566</v>
      </c>
      <c r="B25794" s="1">
        <f>DATE(2031,9,1) + TIME(0,0,0)</f>
        <v>48092</v>
      </c>
      <c r="C25794">
        <v>25.091011046999999</v>
      </c>
    </row>
    <row r="25795" spans="1:3" x14ac:dyDescent="0.25">
      <c r="A25795">
        <v>11596</v>
      </c>
      <c r="B25795" s="1">
        <f>DATE(2031,10,1) + TIME(0,0,0)</f>
        <v>48122</v>
      </c>
      <c r="C25795">
        <v>25.093582153</v>
      </c>
    </row>
    <row r="25796" spans="1:3" x14ac:dyDescent="0.25">
      <c r="A25796">
        <v>11627</v>
      </c>
      <c r="B25796" s="1">
        <f>DATE(2031,11,1) + TIME(0,0,0)</f>
        <v>48153</v>
      </c>
      <c r="C25796">
        <v>25.096239090000001</v>
      </c>
    </row>
    <row r="25797" spans="1:3" x14ac:dyDescent="0.25">
      <c r="A25797">
        <v>11657</v>
      </c>
      <c r="B25797" s="1">
        <f>DATE(2031,12,1) + TIME(0,0,0)</f>
        <v>48183</v>
      </c>
      <c r="C25797">
        <v>25.098804474000001</v>
      </c>
    </row>
    <row r="25798" spans="1:3" x14ac:dyDescent="0.25">
      <c r="A25798">
        <v>11688</v>
      </c>
      <c r="B25798" s="1">
        <f>DATE(2032,1,1) + TIME(0,0,0)</f>
        <v>48214</v>
      </c>
      <c r="C25798">
        <v>25.101455688000001</v>
      </c>
    </row>
    <row r="25799" spans="1:3" x14ac:dyDescent="0.25">
      <c r="A25799">
        <v>11719</v>
      </c>
      <c r="B25799" s="1">
        <f>DATE(2032,2,1) + TIME(0,0,0)</f>
        <v>48245</v>
      </c>
      <c r="C25799">
        <v>25.104101181000001</v>
      </c>
    </row>
    <row r="25800" spans="1:3" x14ac:dyDescent="0.25">
      <c r="A25800">
        <v>11748</v>
      </c>
      <c r="B25800" s="1">
        <f>DATE(2032,3,1) + TIME(0,0,0)</f>
        <v>48274</v>
      </c>
      <c r="C25800">
        <v>25.106575012</v>
      </c>
    </row>
    <row r="25801" spans="1:3" x14ac:dyDescent="0.25">
      <c r="A25801">
        <v>11779</v>
      </c>
      <c r="B25801" s="1">
        <f>DATE(2032,4,1) + TIME(0,0,0)</f>
        <v>48305</v>
      </c>
      <c r="C25801">
        <v>25.10921669</v>
      </c>
    </row>
    <row r="25802" spans="1:3" x14ac:dyDescent="0.25">
      <c r="A25802">
        <v>11809</v>
      </c>
      <c r="B25802" s="1">
        <f>DATE(2032,5,1) + TIME(0,0,0)</f>
        <v>48335</v>
      </c>
      <c r="C25802">
        <v>25.111770629999999</v>
      </c>
    </row>
    <row r="25803" spans="1:3" x14ac:dyDescent="0.25">
      <c r="A25803">
        <v>11840</v>
      </c>
      <c r="B25803" s="1">
        <f>DATE(2032,6,1) + TIME(0,0,0)</f>
        <v>48366</v>
      </c>
      <c r="C25803">
        <v>25.114406586000001</v>
      </c>
    </row>
    <row r="25804" spans="1:3" x14ac:dyDescent="0.25">
      <c r="A25804">
        <v>11870</v>
      </c>
      <c r="B25804" s="1">
        <f>DATE(2032,7,1) + TIME(0,0,0)</f>
        <v>48396</v>
      </c>
      <c r="C25804">
        <v>25.116956711</v>
      </c>
    </row>
    <row r="25805" spans="1:3" x14ac:dyDescent="0.25">
      <c r="A25805">
        <v>11901</v>
      </c>
      <c r="B25805" s="1">
        <f>DATE(2032,8,1) + TIME(0,0,0)</f>
        <v>48427</v>
      </c>
      <c r="C25805">
        <v>25.119586945000002</v>
      </c>
    </row>
    <row r="25806" spans="1:3" x14ac:dyDescent="0.25">
      <c r="A25806">
        <v>11932</v>
      </c>
      <c r="B25806" s="1">
        <f>DATE(2032,9,1) + TIME(0,0,0)</f>
        <v>48458</v>
      </c>
      <c r="C25806">
        <v>25.122215271000002</v>
      </c>
    </row>
    <row r="25807" spans="1:3" x14ac:dyDescent="0.25">
      <c r="A25807">
        <v>11962</v>
      </c>
      <c r="B25807" s="1">
        <f>DATE(2032,10,1) + TIME(0,0,0)</f>
        <v>48488</v>
      </c>
      <c r="C25807">
        <v>25.124755859</v>
      </c>
    </row>
    <row r="25808" spans="1:3" x14ac:dyDescent="0.25">
      <c r="A25808">
        <v>11993</v>
      </c>
      <c r="B25808" s="1">
        <f>DATE(2032,11,1) + TIME(0,0,0)</f>
        <v>48519</v>
      </c>
      <c r="C25808">
        <v>25.127378464</v>
      </c>
    </row>
    <row r="25809" spans="1:3" x14ac:dyDescent="0.25">
      <c r="A25809">
        <v>12023</v>
      </c>
      <c r="B25809" s="1">
        <f>DATE(2032,12,1) + TIME(0,0,0)</f>
        <v>48549</v>
      </c>
      <c r="C25809">
        <v>25.129913330000001</v>
      </c>
    </row>
    <row r="25810" spans="1:3" x14ac:dyDescent="0.25">
      <c r="A25810">
        <v>12054</v>
      </c>
      <c r="B25810" s="1">
        <f>DATE(2033,1,1) + TIME(0,0,0)</f>
        <v>48580</v>
      </c>
      <c r="C25810">
        <v>25.13253212</v>
      </c>
    </row>
    <row r="25811" spans="1:3" x14ac:dyDescent="0.25">
      <c r="A25811">
        <v>12085</v>
      </c>
      <c r="B25811" s="1">
        <f>DATE(2033,2,1) + TIME(0,0,0)</f>
        <v>48611</v>
      </c>
      <c r="C25811">
        <v>25.135147095000001</v>
      </c>
    </row>
    <row r="25812" spans="1:3" x14ac:dyDescent="0.25">
      <c r="A25812">
        <v>12113</v>
      </c>
      <c r="B25812" s="1">
        <f>DATE(2033,3,1) + TIME(0,0,0)</f>
        <v>48639</v>
      </c>
      <c r="C25812">
        <v>25.137506484999999</v>
      </c>
    </row>
    <row r="25813" spans="1:3" x14ac:dyDescent="0.25">
      <c r="A25813">
        <v>12144</v>
      </c>
      <c r="B25813" s="1">
        <f>DATE(2033,4,1) + TIME(0,0,0)</f>
        <v>48670</v>
      </c>
      <c r="C25813">
        <v>25.140115737999999</v>
      </c>
    </row>
    <row r="25814" spans="1:3" x14ac:dyDescent="0.25">
      <c r="A25814">
        <v>12174</v>
      </c>
      <c r="B25814" s="1">
        <f>DATE(2033,5,1) + TIME(0,0,0)</f>
        <v>48700</v>
      </c>
      <c r="C25814">
        <v>25.142639160000002</v>
      </c>
    </row>
    <row r="25815" spans="1:3" x14ac:dyDescent="0.25">
      <c r="A25815">
        <v>12205</v>
      </c>
      <c r="B25815" s="1">
        <f>DATE(2033,6,1) + TIME(0,0,0)</f>
        <v>48731</v>
      </c>
      <c r="C25815">
        <v>25.145244598000001</v>
      </c>
    </row>
    <row r="25816" spans="1:3" x14ac:dyDescent="0.25">
      <c r="A25816">
        <v>12235</v>
      </c>
      <c r="B25816" s="1">
        <f>DATE(2033,7,1) + TIME(0,0,0)</f>
        <v>48761</v>
      </c>
      <c r="C25816">
        <v>25.147762299</v>
      </c>
    </row>
    <row r="25817" spans="1:3" x14ac:dyDescent="0.25">
      <c r="A25817">
        <v>12266</v>
      </c>
      <c r="B25817" s="1">
        <f>DATE(2033,8,1) + TIME(0,0,0)</f>
        <v>48792</v>
      </c>
      <c r="C25817">
        <v>25.150362014999999</v>
      </c>
    </row>
    <row r="25818" spans="1:3" x14ac:dyDescent="0.25">
      <c r="A25818">
        <v>12297</v>
      </c>
      <c r="B25818" s="1">
        <f>DATE(2033,9,1) + TIME(0,0,0)</f>
        <v>48823</v>
      </c>
      <c r="C25818">
        <v>25.152959824</v>
      </c>
    </row>
    <row r="25819" spans="1:3" x14ac:dyDescent="0.25">
      <c r="A25819">
        <v>12327</v>
      </c>
      <c r="B25819" s="1">
        <f>DATE(2033,10,1) + TIME(0,0,0)</f>
        <v>48853</v>
      </c>
      <c r="C25819">
        <v>25.155469893999999</v>
      </c>
    </row>
    <row r="25820" spans="1:3" x14ac:dyDescent="0.25">
      <c r="A25820">
        <v>12358</v>
      </c>
      <c r="B25820" s="1">
        <f>DATE(2033,11,1) + TIME(0,0,0)</f>
        <v>48884</v>
      </c>
      <c r="C25820">
        <v>25.158061980999999</v>
      </c>
    </row>
    <row r="25821" spans="1:3" x14ac:dyDescent="0.25">
      <c r="A25821">
        <v>12388</v>
      </c>
      <c r="B25821" s="1">
        <f>DATE(2033,12,1) + TIME(0,0,0)</f>
        <v>48914</v>
      </c>
      <c r="C25821">
        <v>25.160568237</v>
      </c>
    </row>
    <row r="25822" spans="1:3" x14ac:dyDescent="0.25">
      <c r="A25822">
        <v>12419</v>
      </c>
      <c r="B25822" s="1">
        <f>DATE(2034,1,1) + TIME(0,0,0)</f>
        <v>48945</v>
      </c>
      <c r="C25822">
        <v>25.163156509</v>
      </c>
    </row>
    <row r="25823" spans="1:3" x14ac:dyDescent="0.25">
      <c r="A25823">
        <v>12450</v>
      </c>
      <c r="B25823" s="1">
        <f>DATE(2034,2,1) + TIME(0,0,0)</f>
        <v>48976</v>
      </c>
      <c r="C25823">
        <v>25.165740967000001</v>
      </c>
    </row>
    <row r="25824" spans="1:3" x14ac:dyDescent="0.25">
      <c r="A25824">
        <v>12478</v>
      </c>
      <c r="B25824" s="1">
        <f>DATE(2034,3,1) + TIME(0,0,0)</f>
        <v>49004</v>
      </c>
      <c r="C25824">
        <v>25.168073654000001</v>
      </c>
    </row>
    <row r="25825" spans="1:3" x14ac:dyDescent="0.25">
      <c r="A25825">
        <v>12509</v>
      </c>
      <c r="B25825" s="1">
        <f>DATE(2034,4,1) + TIME(0,0,0)</f>
        <v>49035</v>
      </c>
      <c r="C25825">
        <v>25.170654296999999</v>
      </c>
    </row>
    <row r="25826" spans="1:3" x14ac:dyDescent="0.25">
      <c r="A25826">
        <v>12539</v>
      </c>
      <c r="B25826" s="1">
        <f>DATE(2034,5,1) + TIME(0,0,0)</f>
        <v>49065</v>
      </c>
      <c r="C25826">
        <v>25.173149109000001</v>
      </c>
    </row>
    <row r="25827" spans="1:3" x14ac:dyDescent="0.25">
      <c r="A25827">
        <v>12570</v>
      </c>
      <c r="B25827" s="1">
        <f>DATE(2034,6,1) + TIME(0,0,0)</f>
        <v>49096</v>
      </c>
      <c r="C25827">
        <v>25.175724030000001</v>
      </c>
    </row>
    <row r="25828" spans="1:3" x14ac:dyDescent="0.25">
      <c r="A25828">
        <v>12600</v>
      </c>
      <c r="B25828" s="1">
        <f>DATE(2034,7,1) + TIME(0,0,0)</f>
        <v>49126</v>
      </c>
      <c r="C25828">
        <v>25.178215027</v>
      </c>
    </row>
    <row r="25829" spans="1:3" x14ac:dyDescent="0.25">
      <c r="A25829">
        <v>12631</v>
      </c>
      <c r="B25829" s="1">
        <f>DATE(2034,8,1) + TIME(0,0,0)</f>
        <v>49157</v>
      </c>
      <c r="C25829">
        <v>25.180784225</v>
      </c>
    </row>
    <row r="25830" spans="1:3" x14ac:dyDescent="0.25">
      <c r="A25830">
        <v>12662</v>
      </c>
      <c r="B25830" s="1">
        <f>DATE(2034,9,1) + TIME(0,0,0)</f>
        <v>49188</v>
      </c>
      <c r="C25830">
        <v>25.183353424</v>
      </c>
    </row>
    <row r="25831" spans="1:3" x14ac:dyDescent="0.25">
      <c r="A25831">
        <v>12692</v>
      </c>
      <c r="B25831" s="1">
        <f>DATE(2034,10,1) + TIME(0,0,0)</f>
        <v>49218</v>
      </c>
      <c r="C25831">
        <v>25.185836792</v>
      </c>
    </row>
    <row r="25832" spans="1:3" x14ac:dyDescent="0.25">
      <c r="A25832">
        <v>12723</v>
      </c>
      <c r="B25832" s="1">
        <f>DATE(2034,11,1) + TIME(0,0,0)</f>
        <v>49249</v>
      </c>
      <c r="C25832">
        <v>25.188400268999999</v>
      </c>
    </row>
    <row r="25833" spans="1:3" x14ac:dyDescent="0.25">
      <c r="A25833">
        <v>12753</v>
      </c>
      <c r="B25833" s="1">
        <f>DATE(2034,12,1) + TIME(0,0,0)</f>
        <v>49279</v>
      </c>
      <c r="C25833">
        <v>25.190879821999999</v>
      </c>
    </row>
    <row r="25834" spans="1:3" x14ac:dyDescent="0.25">
      <c r="A25834">
        <v>12784</v>
      </c>
      <c r="B25834" s="1">
        <f>DATE(2035,1,1) + TIME(0,0,0)</f>
        <v>49310</v>
      </c>
      <c r="C25834">
        <v>25.193439483999999</v>
      </c>
    </row>
    <row r="25835" spans="1:3" x14ac:dyDescent="0.25">
      <c r="A25835">
        <v>12815</v>
      </c>
      <c r="B25835" s="1">
        <f>DATE(2035,2,1) + TIME(0,0,0)</f>
        <v>49341</v>
      </c>
      <c r="C25835">
        <v>25.195995330999999</v>
      </c>
    </row>
    <row r="25836" spans="1:3" x14ac:dyDescent="0.25">
      <c r="A25836">
        <v>12843</v>
      </c>
      <c r="B25836" s="1">
        <f>DATE(2035,3,1) + TIME(0,0,0)</f>
        <v>49369</v>
      </c>
      <c r="C25836">
        <v>25.198303223</v>
      </c>
    </row>
    <row r="25837" spans="1:3" x14ac:dyDescent="0.25">
      <c r="A25837">
        <v>12874</v>
      </c>
      <c r="B25837" s="1">
        <f>DATE(2035,4,1) + TIME(0,0,0)</f>
        <v>49400</v>
      </c>
      <c r="C25837">
        <v>25.200857161999998</v>
      </c>
    </row>
    <row r="25838" spans="1:3" x14ac:dyDescent="0.25">
      <c r="A25838">
        <v>12904</v>
      </c>
      <c r="B25838" s="1">
        <f>DATE(2035,5,1) + TIME(0,0,0)</f>
        <v>49430</v>
      </c>
      <c r="C25838">
        <v>25.203325272000001</v>
      </c>
    </row>
    <row r="25839" spans="1:3" x14ac:dyDescent="0.25">
      <c r="A25839">
        <v>12935</v>
      </c>
      <c r="B25839" s="1">
        <f>DATE(2035,6,1) + TIME(0,0,0)</f>
        <v>49461</v>
      </c>
      <c r="C25839">
        <v>25.205873488999998</v>
      </c>
    </row>
    <row r="25840" spans="1:3" x14ac:dyDescent="0.25">
      <c r="A25840">
        <v>12965</v>
      </c>
      <c r="B25840" s="1">
        <f>DATE(2035,7,1) + TIME(0,0,0)</f>
        <v>49491</v>
      </c>
      <c r="C25840">
        <v>25.208337784000001</v>
      </c>
    </row>
    <row r="25841" spans="1:3" x14ac:dyDescent="0.25">
      <c r="A25841">
        <v>12996</v>
      </c>
      <c r="B25841" s="1">
        <f>DATE(2035,8,1) + TIME(0,0,0)</f>
        <v>49522</v>
      </c>
      <c r="C25841">
        <v>25.210882186999999</v>
      </c>
    </row>
    <row r="25842" spans="1:3" x14ac:dyDescent="0.25">
      <c r="A25842">
        <v>13027</v>
      </c>
      <c r="B25842" s="1">
        <f>DATE(2035,9,1) + TIME(0,0,0)</f>
        <v>49553</v>
      </c>
      <c r="C25842">
        <v>25.213424683</v>
      </c>
    </row>
    <row r="25843" spans="1:3" x14ac:dyDescent="0.25">
      <c r="A25843">
        <v>13057</v>
      </c>
      <c r="B25843" s="1">
        <f>DATE(2035,10,1) + TIME(0,0,0)</f>
        <v>49583</v>
      </c>
      <c r="C25843">
        <v>25.215883255000001</v>
      </c>
    </row>
    <row r="25844" spans="1:3" x14ac:dyDescent="0.25">
      <c r="A25844">
        <v>13088</v>
      </c>
      <c r="B25844" s="1">
        <f>DATE(2035,11,1) + TIME(0,0,0)</f>
        <v>49614</v>
      </c>
      <c r="C25844">
        <v>25.218421935999999</v>
      </c>
    </row>
    <row r="25845" spans="1:3" x14ac:dyDescent="0.25">
      <c r="A25845">
        <v>13118</v>
      </c>
      <c r="B25845" s="1">
        <f>DATE(2035,12,1) + TIME(0,0,0)</f>
        <v>49644</v>
      </c>
      <c r="C25845">
        <v>25.220876694000001</v>
      </c>
    </row>
    <row r="25846" spans="1:3" x14ac:dyDescent="0.25">
      <c r="A25846">
        <v>13149</v>
      </c>
      <c r="B25846" s="1">
        <f>DATE(2036,1,1) + TIME(0,0,0)</f>
        <v>49675</v>
      </c>
      <c r="C25846">
        <v>25.223409653000001</v>
      </c>
    </row>
    <row r="25847" spans="1:3" x14ac:dyDescent="0.25">
      <c r="A25847">
        <v>13180</v>
      </c>
      <c r="B25847" s="1">
        <f>DATE(2036,2,1) + TIME(0,0,0)</f>
        <v>49706</v>
      </c>
      <c r="C25847">
        <v>25.225942612000001</v>
      </c>
    </row>
    <row r="25848" spans="1:3" x14ac:dyDescent="0.25">
      <c r="A25848">
        <v>13209</v>
      </c>
      <c r="B25848" s="1">
        <f>DATE(2036,3,1) + TIME(0,0,0)</f>
        <v>49735</v>
      </c>
      <c r="C25848">
        <v>25.228309630999998</v>
      </c>
    </row>
    <row r="25849" spans="1:3" x14ac:dyDescent="0.25">
      <c r="A25849">
        <v>13240</v>
      </c>
      <c r="B25849" s="1">
        <f>DATE(2036,4,1) + TIME(0,0,0)</f>
        <v>49766</v>
      </c>
      <c r="C25849">
        <v>25.230838775999999</v>
      </c>
    </row>
    <row r="25850" spans="1:3" x14ac:dyDescent="0.25">
      <c r="A25850">
        <v>13270</v>
      </c>
      <c r="B25850" s="1">
        <f>DATE(2036,5,1) + TIME(0,0,0)</f>
        <v>49796</v>
      </c>
      <c r="C25850">
        <v>25.233283997000001</v>
      </c>
    </row>
    <row r="25851" spans="1:3" x14ac:dyDescent="0.25">
      <c r="A25851">
        <v>13301</v>
      </c>
      <c r="B25851" s="1">
        <f>DATE(2036,6,1) + TIME(0,0,0)</f>
        <v>49827</v>
      </c>
      <c r="C25851">
        <v>25.235809325999998</v>
      </c>
    </row>
    <row r="25852" spans="1:3" x14ac:dyDescent="0.25">
      <c r="A25852">
        <v>13331</v>
      </c>
      <c r="B25852" s="1">
        <f>DATE(2036,7,1) + TIME(0,0,0)</f>
        <v>49857</v>
      </c>
      <c r="C25852">
        <v>25.238250732000001</v>
      </c>
    </row>
    <row r="25853" spans="1:3" x14ac:dyDescent="0.25">
      <c r="A25853">
        <v>13362</v>
      </c>
      <c r="B25853" s="1">
        <f>DATE(2036,8,1) + TIME(0,0,0)</f>
        <v>49888</v>
      </c>
      <c r="C25853">
        <v>25.240772246999999</v>
      </c>
    </row>
    <row r="25854" spans="1:3" x14ac:dyDescent="0.25">
      <c r="A25854">
        <v>13393</v>
      </c>
      <c r="B25854" s="1">
        <f>DATE(2036,9,1) + TIME(0,0,0)</f>
        <v>49919</v>
      </c>
      <c r="C25854">
        <v>25.243291854999999</v>
      </c>
    </row>
    <row r="25855" spans="1:3" x14ac:dyDescent="0.25">
      <c r="A25855">
        <v>13423</v>
      </c>
      <c r="B25855" s="1">
        <f>DATE(2036,10,1) + TIME(0,0,0)</f>
        <v>49949</v>
      </c>
      <c r="C25855">
        <v>25.245729445999999</v>
      </c>
    </row>
    <row r="25856" spans="1:3" x14ac:dyDescent="0.25">
      <c r="A25856">
        <v>13454</v>
      </c>
      <c r="B25856" s="1">
        <f>DATE(2036,11,1) + TIME(0,0,0)</f>
        <v>49980</v>
      </c>
      <c r="C25856">
        <v>25.248245238999999</v>
      </c>
    </row>
    <row r="25857" spans="1:3" x14ac:dyDescent="0.25">
      <c r="A25857">
        <v>13484</v>
      </c>
      <c r="B25857" s="1">
        <f>DATE(2036,12,1) + TIME(0,0,0)</f>
        <v>50010</v>
      </c>
      <c r="C25857">
        <v>25.250679015999999</v>
      </c>
    </row>
    <row r="25858" spans="1:3" x14ac:dyDescent="0.25">
      <c r="A25858">
        <v>13515</v>
      </c>
      <c r="B25858" s="1">
        <f>DATE(2037,1,1) + TIME(0,0,0)</f>
        <v>50041</v>
      </c>
      <c r="C25858">
        <v>25.253192901999999</v>
      </c>
    </row>
    <row r="25859" spans="1:3" x14ac:dyDescent="0.25">
      <c r="A25859">
        <v>13546</v>
      </c>
      <c r="B25859" s="1">
        <f>DATE(2037,2,1) + TIME(0,0,0)</f>
        <v>50072</v>
      </c>
      <c r="C25859">
        <v>25.25570488</v>
      </c>
    </row>
    <row r="25860" spans="1:3" x14ac:dyDescent="0.25">
      <c r="A25860">
        <v>13574</v>
      </c>
      <c r="B25860" s="1">
        <f>DATE(2037,3,1) + TIME(0,0,0)</f>
        <v>50100</v>
      </c>
      <c r="C25860">
        <v>25.257972717000001</v>
      </c>
    </row>
    <row r="25861" spans="1:3" x14ac:dyDescent="0.25">
      <c r="A25861">
        <v>13605</v>
      </c>
      <c r="B25861" s="1">
        <f>DATE(2037,4,1) + TIME(0,0,0)</f>
        <v>50131</v>
      </c>
      <c r="C25861">
        <v>25.260480880999999</v>
      </c>
    </row>
    <row r="25862" spans="1:3" x14ac:dyDescent="0.25">
      <c r="A25862">
        <v>13635</v>
      </c>
      <c r="B25862" s="1">
        <f>DATE(2037,5,1) + TIME(0,0,0)</f>
        <v>50161</v>
      </c>
      <c r="C25862">
        <v>25.262908935999999</v>
      </c>
    </row>
    <row r="25863" spans="1:3" x14ac:dyDescent="0.25">
      <c r="A25863">
        <v>13666</v>
      </c>
      <c r="B25863" s="1">
        <f>DATE(2037,6,1) + TIME(0,0,0)</f>
        <v>50192</v>
      </c>
      <c r="C25863">
        <v>25.265415191999999</v>
      </c>
    </row>
    <row r="25864" spans="1:3" x14ac:dyDescent="0.25">
      <c r="A25864">
        <v>13696</v>
      </c>
      <c r="B25864" s="1">
        <f>DATE(2037,7,1) + TIME(0,0,0)</f>
        <v>50222</v>
      </c>
      <c r="C25864">
        <v>25.267839431999999</v>
      </c>
    </row>
    <row r="25865" spans="1:3" x14ac:dyDescent="0.25">
      <c r="A25865">
        <v>13727</v>
      </c>
      <c r="B25865" s="1">
        <f>DATE(2037,8,1) + TIME(0,0,0)</f>
        <v>50253</v>
      </c>
      <c r="C25865">
        <v>25.270341873</v>
      </c>
    </row>
    <row r="25866" spans="1:3" x14ac:dyDescent="0.25">
      <c r="A25866">
        <v>13758</v>
      </c>
      <c r="B25866" s="1">
        <f>DATE(2037,9,1) + TIME(0,0,0)</f>
        <v>50284</v>
      </c>
      <c r="C25866">
        <v>25.272846221999998</v>
      </c>
    </row>
    <row r="25867" spans="1:3" x14ac:dyDescent="0.25">
      <c r="A25867">
        <v>13788</v>
      </c>
      <c r="B25867" s="1">
        <f>DATE(2037,10,1) + TIME(0,0,0)</f>
        <v>50314</v>
      </c>
      <c r="C25867">
        <v>25.275266646999999</v>
      </c>
    </row>
    <row r="25868" spans="1:3" x14ac:dyDescent="0.25">
      <c r="A25868">
        <v>13819</v>
      </c>
      <c r="B25868" s="1">
        <f>DATE(2037,11,1) + TIME(0,0,0)</f>
        <v>50345</v>
      </c>
      <c r="C25868">
        <v>25.277767181000002</v>
      </c>
    </row>
    <row r="25869" spans="1:3" x14ac:dyDescent="0.25">
      <c r="A25869">
        <v>13849</v>
      </c>
      <c r="B25869" s="1">
        <f>DATE(2037,12,1) + TIME(0,0,0)</f>
        <v>50375</v>
      </c>
      <c r="C25869">
        <v>25.280185699</v>
      </c>
    </row>
    <row r="25870" spans="1:3" x14ac:dyDescent="0.25">
      <c r="A25870">
        <v>13880</v>
      </c>
      <c r="B25870" s="1">
        <f>DATE(2038,1,1) + TIME(0,0,0)</f>
        <v>50406</v>
      </c>
      <c r="C25870">
        <v>25.282684325999998</v>
      </c>
    </row>
    <row r="25871" spans="1:3" x14ac:dyDescent="0.25">
      <c r="A25871">
        <v>13911</v>
      </c>
      <c r="B25871" s="1">
        <f>DATE(2038,2,1) + TIME(0,0,0)</f>
        <v>50437</v>
      </c>
      <c r="C25871">
        <v>25.285182953</v>
      </c>
    </row>
    <row r="25872" spans="1:3" x14ac:dyDescent="0.25">
      <c r="A25872">
        <v>13939</v>
      </c>
      <c r="B25872" s="1">
        <f>DATE(2038,3,1) + TIME(0,0,0)</f>
        <v>50465</v>
      </c>
      <c r="C25872">
        <v>25.287437439000001</v>
      </c>
    </row>
    <row r="25873" spans="1:3" x14ac:dyDescent="0.25">
      <c r="A25873">
        <v>13970</v>
      </c>
      <c r="B25873" s="1">
        <f>DATE(2038,4,1) + TIME(0,0,0)</f>
        <v>50496</v>
      </c>
      <c r="C25873">
        <v>25.289934158000001</v>
      </c>
    </row>
    <row r="25874" spans="1:3" x14ac:dyDescent="0.25">
      <c r="A25874">
        <v>14000</v>
      </c>
      <c r="B25874" s="1">
        <f>DATE(2038,5,1) + TIME(0,0,0)</f>
        <v>50526</v>
      </c>
      <c r="C25874">
        <v>25.292348862000001</v>
      </c>
    </row>
    <row r="25875" spans="1:3" x14ac:dyDescent="0.25">
      <c r="A25875">
        <v>14031</v>
      </c>
      <c r="B25875" s="1">
        <f>DATE(2038,6,1) + TIME(0,0,0)</f>
        <v>50557</v>
      </c>
      <c r="C25875">
        <v>25.294843673999999</v>
      </c>
    </row>
    <row r="25876" spans="1:3" x14ac:dyDescent="0.25">
      <c r="A25876">
        <v>14061</v>
      </c>
      <c r="B25876" s="1">
        <f>DATE(2038,7,1) + TIME(0,0,0)</f>
        <v>50587</v>
      </c>
      <c r="C25876">
        <v>25.297258376999999</v>
      </c>
    </row>
    <row r="25877" spans="1:3" x14ac:dyDescent="0.25">
      <c r="A25877">
        <v>14092</v>
      </c>
      <c r="B25877" s="1">
        <f>DATE(2038,8,1) + TIME(0,0,0)</f>
        <v>50618</v>
      </c>
      <c r="C25877">
        <v>25.299751281999999</v>
      </c>
    </row>
    <row r="25878" spans="1:3" x14ac:dyDescent="0.25">
      <c r="A25878">
        <v>14123</v>
      </c>
      <c r="B25878" s="1">
        <f>DATE(2038,9,1) + TIME(0,0,0)</f>
        <v>50649</v>
      </c>
      <c r="C25878">
        <v>25.302246094000001</v>
      </c>
    </row>
    <row r="25879" spans="1:3" x14ac:dyDescent="0.25">
      <c r="A25879">
        <v>14153</v>
      </c>
      <c r="B25879" s="1">
        <f>DATE(2038,10,1) + TIME(0,0,0)</f>
        <v>50679</v>
      </c>
      <c r="C25879">
        <v>25.304658889999999</v>
      </c>
    </row>
    <row r="25880" spans="1:3" x14ac:dyDescent="0.25">
      <c r="A25880">
        <v>14184</v>
      </c>
      <c r="B25880" s="1">
        <f>DATE(2038,11,1) + TIME(0,0,0)</f>
        <v>50710</v>
      </c>
      <c r="C25880">
        <v>25.307151793999999</v>
      </c>
    </row>
    <row r="25881" spans="1:3" x14ac:dyDescent="0.25">
      <c r="A25881">
        <v>14214</v>
      </c>
      <c r="B25881" s="1">
        <f>DATE(2038,12,1) + TIME(0,0,0)</f>
        <v>50740</v>
      </c>
      <c r="C25881">
        <v>25.309564590000001</v>
      </c>
    </row>
    <row r="25882" spans="1:3" x14ac:dyDescent="0.25">
      <c r="A25882">
        <v>14245</v>
      </c>
      <c r="B25882" s="1">
        <f>DATE(2039,1,1) + TIME(0,0,0)</f>
        <v>50771</v>
      </c>
      <c r="C25882">
        <v>25.312055588</v>
      </c>
    </row>
    <row r="25883" spans="1:3" x14ac:dyDescent="0.25">
      <c r="A25883">
        <v>14276</v>
      </c>
      <c r="B25883" s="1">
        <f>DATE(2039,2,1) + TIME(0,0,0)</f>
        <v>50802</v>
      </c>
      <c r="C25883">
        <v>25.314548492</v>
      </c>
    </row>
    <row r="25884" spans="1:3" x14ac:dyDescent="0.25">
      <c r="A25884">
        <v>14304</v>
      </c>
      <c r="B25884" s="1">
        <f>DATE(2039,3,1) + TIME(0,0,0)</f>
        <v>50830</v>
      </c>
      <c r="C25884">
        <v>25.316801071</v>
      </c>
    </row>
    <row r="25885" spans="1:3" x14ac:dyDescent="0.25">
      <c r="A25885">
        <v>14335</v>
      </c>
      <c r="B25885" s="1">
        <f>DATE(2039,4,1) + TIME(0,0,0)</f>
        <v>50861</v>
      </c>
      <c r="C25885">
        <v>25.319293976000001</v>
      </c>
    </row>
    <row r="25886" spans="1:3" x14ac:dyDescent="0.25">
      <c r="A25886">
        <v>14365</v>
      </c>
      <c r="B25886" s="1">
        <f>DATE(2039,5,1) + TIME(0,0,0)</f>
        <v>50891</v>
      </c>
      <c r="C25886">
        <v>25.321706771999999</v>
      </c>
    </row>
    <row r="25887" spans="1:3" x14ac:dyDescent="0.25">
      <c r="A25887">
        <v>14396</v>
      </c>
      <c r="B25887" s="1">
        <f>DATE(2039,6,1) + TIME(0,0,0)</f>
        <v>50922</v>
      </c>
      <c r="C25887">
        <v>25.324199676999999</v>
      </c>
    </row>
    <row r="25888" spans="1:3" x14ac:dyDescent="0.25">
      <c r="A25888">
        <v>14426</v>
      </c>
      <c r="B25888" s="1">
        <f>DATE(2039,7,1) + TIME(0,0,0)</f>
        <v>50952</v>
      </c>
      <c r="C25888">
        <v>25.326614379999999</v>
      </c>
    </row>
    <row r="25889" spans="1:3" x14ac:dyDescent="0.25">
      <c r="A25889">
        <v>14457</v>
      </c>
      <c r="B25889" s="1">
        <f>DATE(2039,8,1) + TIME(0,0,0)</f>
        <v>50983</v>
      </c>
      <c r="C25889">
        <v>25.329107284999999</v>
      </c>
    </row>
    <row r="25890" spans="1:3" x14ac:dyDescent="0.25">
      <c r="A25890">
        <v>14488</v>
      </c>
      <c r="B25890" s="1">
        <f>DATE(2039,9,1) + TIME(0,0,0)</f>
        <v>51014</v>
      </c>
      <c r="C25890">
        <v>25.331604003999999</v>
      </c>
    </row>
    <row r="25891" spans="1:3" x14ac:dyDescent="0.25">
      <c r="A25891">
        <v>14518</v>
      </c>
      <c r="B25891" s="1">
        <f>DATE(2039,10,1) + TIME(0,0,0)</f>
        <v>51044</v>
      </c>
      <c r="C25891">
        <v>25.334018706999998</v>
      </c>
    </row>
    <row r="25892" spans="1:3" x14ac:dyDescent="0.25">
      <c r="A25892">
        <v>14549</v>
      </c>
      <c r="B25892" s="1">
        <f>DATE(2039,11,1) + TIME(0,0,0)</f>
        <v>51075</v>
      </c>
      <c r="C25892">
        <v>25.336515426999998</v>
      </c>
    </row>
    <row r="25893" spans="1:3" x14ac:dyDescent="0.25">
      <c r="A25893">
        <v>14579</v>
      </c>
      <c r="B25893" s="1">
        <f>DATE(2039,12,1) + TIME(0,0,0)</f>
        <v>51105</v>
      </c>
      <c r="C25893">
        <v>25.338932036999999</v>
      </c>
    </row>
    <row r="25894" spans="1:3" x14ac:dyDescent="0.25">
      <c r="A25894">
        <v>14610</v>
      </c>
      <c r="B25894" s="1">
        <f>DATE(2040,1,1) + TIME(0,0,0)</f>
        <v>51136</v>
      </c>
      <c r="C25894">
        <v>25.341430664000001</v>
      </c>
    </row>
    <row r="25895" spans="1:3" x14ac:dyDescent="0.25">
      <c r="A25895">
        <v>14641</v>
      </c>
      <c r="B25895" s="1">
        <f>DATE(2040,2,1) + TIME(0,0,0)</f>
        <v>51167</v>
      </c>
      <c r="C25895">
        <v>25.343931198</v>
      </c>
    </row>
    <row r="25896" spans="1:3" x14ac:dyDescent="0.25">
      <c r="A25896">
        <v>14670</v>
      </c>
      <c r="B25896" s="1">
        <f>DATE(2040,3,1) + TIME(0,0,0)</f>
        <v>51196</v>
      </c>
      <c r="C25896">
        <v>25.346269608</v>
      </c>
    </row>
    <row r="25897" spans="1:3" x14ac:dyDescent="0.25">
      <c r="A25897">
        <v>14701</v>
      </c>
      <c r="B25897" s="1">
        <f>DATE(2040,4,1) + TIME(0,0,0)</f>
        <v>51227</v>
      </c>
      <c r="C25897">
        <v>25.348772049000001</v>
      </c>
    </row>
    <row r="25898" spans="1:3" x14ac:dyDescent="0.25">
      <c r="A25898">
        <v>14731</v>
      </c>
      <c r="B25898" s="1">
        <f>DATE(2040,5,1) + TIME(0,0,0)</f>
        <v>51257</v>
      </c>
      <c r="C25898">
        <v>25.351196289000001</v>
      </c>
    </row>
    <row r="25899" spans="1:3" x14ac:dyDescent="0.25">
      <c r="A25899">
        <v>14762</v>
      </c>
      <c r="B25899" s="1">
        <f>DATE(2040,6,1) + TIME(0,0,0)</f>
        <v>51288</v>
      </c>
      <c r="C25899">
        <v>25.353700637999999</v>
      </c>
    </row>
    <row r="25900" spans="1:3" x14ac:dyDescent="0.25">
      <c r="A25900">
        <v>14792</v>
      </c>
      <c r="B25900" s="1">
        <f>DATE(2040,7,1) + TIME(0,0,0)</f>
        <v>51318</v>
      </c>
      <c r="C25900">
        <v>25.356126785000001</v>
      </c>
    </row>
    <row r="25901" spans="1:3" x14ac:dyDescent="0.25">
      <c r="A25901">
        <v>14823</v>
      </c>
      <c r="B25901" s="1">
        <f>DATE(2040,8,1) + TIME(0,0,0)</f>
        <v>51349</v>
      </c>
      <c r="C25901">
        <v>25.358634948999999</v>
      </c>
    </row>
    <row r="25902" spans="1:3" x14ac:dyDescent="0.25">
      <c r="A25902">
        <v>14854</v>
      </c>
      <c r="B25902" s="1">
        <f>DATE(2040,9,1) + TIME(0,0,0)</f>
        <v>51380</v>
      </c>
      <c r="C25902">
        <v>25.361146927</v>
      </c>
    </row>
    <row r="25903" spans="1:3" x14ac:dyDescent="0.25">
      <c r="A25903">
        <v>14884</v>
      </c>
      <c r="B25903" s="1">
        <f>DATE(2040,10,1) + TIME(0,0,0)</f>
        <v>51410</v>
      </c>
      <c r="C25903">
        <v>25.363576889000001</v>
      </c>
    </row>
    <row r="25904" spans="1:3" x14ac:dyDescent="0.25">
      <c r="A25904">
        <v>14915</v>
      </c>
      <c r="B25904" s="1">
        <f>DATE(2040,11,1) + TIME(0,0,0)</f>
        <v>51441</v>
      </c>
      <c r="C25904">
        <v>25.366092682000001</v>
      </c>
    </row>
    <row r="25905" spans="1:3" x14ac:dyDescent="0.25">
      <c r="A25905">
        <v>14945</v>
      </c>
      <c r="B25905" s="1">
        <f>DATE(2040,12,1) + TIME(0,0,0)</f>
        <v>51471</v>
      </c>
      <c r="C25905">
        <v>25.368528366</v>
      </c>
    </row>
    <row r="25906" spans="1:3" x14ac:dyDescent="0.25">
      <c r="A25906">
        <v>14976</v>
      </c>
      <c r="B25906" s="1">
        <f>DATE(2041,1,1) + TIME(0,0,0)</f>
        <v>51502</v>
      </c>
      <c r="C25906">
        <v>25.371046066000002</v>
      </c>
    </row>
    <row r="25907" spans="1:3" x14ac:dyDescent="0.25">
      <c r="A25907">
        <v>15007</v>
      </c>
      <c r="B25907" s="1">
        <f>DATE(2041,2,1) + TIME(0,0,0)</f>
        <v>51533</v>
      </c>
      <c r="C25907">
        <v>25.373567581</v>
      </c>
    </row>
    <row r="25908" spans="1:3" x14ac:dyDescent="0.25">
      <c r="A25908">
        <v>15035</v>
      </c>
      <c r="B25908" s="1">
        <f>DATE(2041,3,1) + TIME(0,0,0)</f>
        <v>51561</v>
      </c>
      <c r="C25908">
        <v>25.375846863</v>
      </c>
    </row>
    <row r="25909" spans="1:3" x14ac:dyDescent="0.25">
      <c r="A25909">
        <v>15066</v>
      </c>
      <c r="B25909" s="1">
        <f>DATE(2041,4,1) + TIME(0,0,0)</f>
        <v>51592</v>
      </c>
      <c r="C25909">
        <v>25.378374099999998</v>
      </c>
    </row>
    <row r="25910" spans="1:3" x14ac:dyDescent="0.25">
      <c r="A25910">
        <v>15096</v>
      </c>
      <c r="B25910" s="1">
        <f>DATE(2041,5,1) + TIME(0,0,0)</f>
        <v>51622</v>
      </c>
      <c r="C25910">
        <v>25.380821227999999</v>
      </c>
    </row>
    <row r="25911" spans="1:3" x14ac:dyDescent="0.25">
      <c r="A25911">
        <v>15127</v>
      </c>
      <c r="B25911" s="1">
        <f>DATE(2041,6,1) + TIME(0,0,0)</f>
        <v>51653</v>
      </c>
      <c r="C25911">
        <v>25.38335228</v>
      </c>
    </row>
    <row r="25912" spans="1:3" x14ac:dyDescent="0.25">
      <c r="A25912">
        <v>15157</v>
      </c>
      <c r="B25912" s="1">
        <f>DATE(2041,7,1) + TIME(0,0,0)</f>
        <v>51683</v>
      </c>
      <c r="C25912">
        <v>25.385805130000001</v>
      </c>
    </row>
    <row r="25913" spans="1:3" x14ac:dyDescent="0.25">
      <c r="A25913">
        <v>15188</v>
      </c>
      <c r="B25913" s="1">
        <f>DATE(2041,8,1) + TIME(0,0,0)</f>
        <v>51714</v>
      </c>
      <c r="C25913">
        <v>25.388343810999999</v>
      </c>
    </row>
    <row r="25914" spans="1:3" x14ac:dyDescent="0.25">
      <c r="A25914">
        <v>15219</v>
      </c>
      <c r="B25914" s="1">
        <f>DATE(2041,9,1) + TIME(0,0,0)</f>
        <v>51745</v>
      </c>
      <c r="C25914">
        <v>25.390884399000001</v>
      </c>
    </row>
    <row r="25915" spans="1:3" x14ac:dyDescent="0.25">
      <c r="A25915">
        <v>15249</v>
      </c>
      <c r="B25915" s="1">
        <f>DATE(2041,10,1) + TIME(0,0,0)</f>
        <v>51775</v>
      </c>
      <c r="C25915">
        <v>25.393344879000001</v>
      </c>
    </row>
    <row r="25916" spans="1:3" x14ac:dyDescent="0.25">
      <c r="A25916">
        <v>15280</v>
      </c>
      <c r="B25916" s="1">
        <f>DATE(2041,11,1) + TIME(0,0,0)</f>
        <v>51806</v>
      </c>
      <c r="C25916">
        <v>25.395893096999998</v>
      </c>
    </row>
    <row r="25917" spans="1:3" x14ac:dyDescent="0.25">
      <c r="A25917">
        <v>15310</v>
      </c>
      <c r="B25917" s="1">
        <f>DATE(2041,12,1) + TIME(0,0,0)</f>
        <v>51836</v>
      </c>
      <c r="C25917">
        <v>25.398361206000001</v>
      </c>
    </row>
    <row r="25918" spans="1:3" x14ac:dyDescent="0.25">
      <c r="A25918">
        <v>15341</v>
      </c>
      <c r="B25918" s="1">
        <f>DATE(2042,1,1) + TIME(0,0,0)</f>
        <v>51867</v>
      </c>
      <c r="C25918">
        <v>25.400913239000001</v>
      </c>
    </row>
    <row r="25919" spans="1:3" x14ac:dyDescent="0.25">
      <c r="A25919">
        <v>15372</v>
      </c>
      <c r="B25919" s="1">
        <f>DATE(2042,2,1) + TIME(0,0,0)</f>
        <v>51898</v>
      </c>
      <c r="C25919">
        <v>25.403470992999999</v>
      </c>
    </row>
    <row r="25920" spans="1:3" x14ac:dyDescent="0.25">
      <c r="A25920">
        <v>15400</v>
      </c>
      <c r="B25920" s="1">
        <f>DATE(2042,3,1) + TIME(0,0,0)</f>
        <v>51926</v>
      </c>
      <c r="C25920">
        <v>25.405784607000001</v>
      </c>
    </row>
    <row r="25921" spans="1:3" x14ac:dyDescent="0.25">
      <c r="A25921">
        <v>15431</v>
      </c>
      <c r="B25921" s="1">
        <f>DATE(2042,4,1) + TIME(0,0,0)</f>
        <v>51957</v>
      </c>
      <c r="C25921">
        <v>25.408348083</v>
      </c>
    </row>
    <row r="25922" spans="1:3" x14ac:dyDescent="0.25">
      <c r="A25922">
        <v>15461</v>
      </c>
      <c r="B25922" s="1">
        <f>DATE(2042,5,1) + TIME(0,0,0)</f>
        <v>51987</v>
      </c>
      <c r="C25922">
        <v>25.410833359000002</v>
      </c>
    </row>
    <row r="25923" spans="1:3" x14ac:dyDescent="0.25">
      <c r="A25923">
        <v>15492</v>
      </c>
      <c r="B25923" s="1">
        <f>DATE(2042,6,1) + TIME(0,0,0)</f>
        <v>52018</v>
      </c>
      <c r="C25923">
        <v>25.413404464999999</v>
      </c>
    </row>
    <row r="25924" spans="1:3" x14ac:dyDescent="0.25">
      <c r="A25924">
        <v>15522</v>
      </c>
      <c r="B25924" s="1">
        <f>DATE(2042,7,1) + TIME(0,0,0)</f>
        <v>52048</v>
      </c>
      <c r="C25924">
        <v>25.415897369</v>
      </c>
    </row>
    <row r="25925" spans="1:3" x14ac:dyDescent="0.25">
      <c r="A25925">
        <v>15553</v>
      </c>
      <c r="B25925" s="1">
        <f>DATE(2042,8,1) + TIME(0,0,0)</f>
        <v>52079</v>
      </c>
      <c r="C25925">
        <v>25.418476105</v>
      </c>
    </row>
    <row r="25926" spans="1:3" x14ac:dyDescent="0.25">
      <c r="A25926">
        <v>15584</v>
      </c>
      <c r="B25926" s="1">
        <f>DATE(2042,9,1) + TIME(0,0,0)</f>
        <v>52110</v>
      </c>
      <c r="C25926">
        <v>25.421058655</v>
      </c>
    </row>
    <row r="25927" spans="1:3" x14ac:dyDescent="0.25">
      <c r="A25927">
        <v>15614</v>
      </c>
      <c r="B25927" s="1">
        <f>DATE(2042,10,1) + TIME(0,0,0)</f>
        <v>52140</v>
      </c>
      <c r="C25927">
        <v>25.423563003999998</v>
      </c>
    </row>
    <row r="25928" spans="1:3" x14ac:dyDescent="0.25">
      <c r="A25928">
        <v>15645</v>
      </c>
      <c r="B25928" s="1">
        <f>DATE(2042,11,1) + TIME(0,0,0)</f>
        <v>52171</v>
      </c>
      <c r="C25928">
        <v>25.426153183</v>
      </c>
    </row>
    <row r="25929" spans="1:3" x14ac:dyDescent="0.25">
      <c r="A25929">
        <v>15675</v>
      </c>
      <c r="B25929" s="1">
        <f>DATE(2042,12,1) + TIME(0,0,0)</f>
        <v>52201</v>
      </c>
      <c r="C25929">
        <v>25.428665161000001</v>
      </c>
    </row>
    <row r="25930" spans="1:3" x14ac:dyDescent="0.25">
      <c r="A25930">
        <v>15706</v>
      </c>
      <c r="B25930" s="1">
        <f>DATE(2043,1,1) + TIME(0,0,0)</f>
        <v>52232</v>
      </c>
      <c r="C25930">
        <v>25.431264877</v>
      </c>
    </row>
    <row r="25931" spans="1:3" x14ac:dyDescent="0.25">
      <c r="A25931">
        <v>15737</v>
      </c>
      <c r="B25931" s="1">
        <f>DATE(2043,2,1) + TIME(0,0,0)</f>
        <v>52263</v>
      </c>
      <c r="C25931">
        <v>25.433866501000001</v>
      </c>
    </row>
    <row r="25932" spans="1:3" x14ac:dyDescent="0.25">
      <c r="A25932">
        <v>15765</v>
      </c>
      <c r="B25932" s="1">
        <f>DATE(2043,3,1) + TIME(0,0,0)</f>
        <v>52291</v>
      </c>
      <c r="C25932">
        <v>25.436222076</v>
      </c>
    </row>
    <row r="25933" spans="1:3" x14ac:dyDescent="0.25">
      <c r="A25933">
        <v>15796</v>
      </c>
      <c r="B25933" s="1">
        <f>DATE(2043,4,1) + TIME(0,0,0)</f>
        <v>52322</v>
      </c>
      <c r="C25933">
        <v>25.438833237000001</v>
      </c>
    </row>
    <row r="25934" spans="1:3" x14ac:dyDescent="0.25">
      <c r="A25934">
        <v>15826</v>
      </c>
      <c r="B25934" s="1">
        <f>DATE(2043,5,1) + TIME(0,0,0)</f>
        <v>52352</v>
      </c>
      <c r="C25934">
        <v>25.441364287999999</v>
      </c>
    </row>
    <row r="25935" spans="1:3" x14ac:dyDescent="0.25">
      <c r="A25935">
        <v>15857</v>
      </c>
      <c r="B25935" s="1">
        <f>DATE(2043,6,1) + TIME(0,0,0)</f>
        <v>52383</v>
      </c>
      <c r="C25935">
        <v>25.443984985</v>
      </c>
    </row>
    <row r="25936" spans="1:3" x14ac:dyDescent="0.25">
      <c r="A25936">
        <v>15887</v>
      </c>
      <c r="B25936" s="1">
        <f>DATE(2043,7,1) + TIME(0,0,0)</f>
        <v>52413</v>
      </c>
      <c r="C25936">
        <v>25.446523666000001</v>
      </c>
    </row>
    <row r="25937" spans="1:3" x14ac:dyDescent="0.25">
      <c r="A25937">
        <v>15918</v>
      </c>
      <c r="B25937" s="1">
        <f>DATE(2043,8,1) + TIME(0,0,0)</f>
        <v>52444</v>
      </c>
      <c r="C25937">
        <v>25.449151993000001</v>
      </c>
    </row>
    <row r="25938" spans="1:3" x14ac:dyDescent="0.25">
      <c r="A25938">
        <v>15949</v>
      </c>
      <c r="B25938" s="1">
        <f>DATE(2043,9,1) + TIME(0,0,0)</f>
        <v>52475</v>
      </c>
      <c r="C25938">
        <v>25.451786040999998</v>
      </c>
    </row>
    <row r="25939" spans="1:3" x14ac:dyDescent="0.25">
      <c r="A25939">
        <v>15979</v>
      </c>
      <c r="B25939" s="1">
        <f>DATE(2043,10,1) + TIME(0,0,0)</f>
        <v>52505</v>
      </c>
      <c r="C25939">
        <v>25.454336166000001</v>
      </c>
    </row>
    <row r="25940" spans="1:3" x14ac:dyDescent="0.25">
      <c r="A25940">
        <v>16010</v>
      </c>
      <c r="B25940" s="1">
        <f>DATE(2043,11,1) + TIME(0,0,0)</f>
        <v>52536</v>
      </c>
      <c r="C25940">
        <v>25.456977844000001</v>
      </c>
    </row>
    <row r="25941" spans="1:3" x14ac:dyDescent="0.25">
      <c r="A25941">
        <v>16040</v>
      </c>
      <c r="B25941" s="1">
        <f>DATE(2043,12,1) + TIME(0,0,0)</f>
        <v>52566</v>
      </c>
      <c r="C25941">
        <v>25.459537506</v>
      </c>
    </row>
    <row r="25942" spans="1:3" x14ac:dyDescent="0.25">
      <c r="A25942">
        <v>16071</v>
      </c>
      <c r="B25942" s="1">
        <f>DATE(2044,1,1) + TIME(0,0,0)</f>
        <v>52597</v>
      </c>
      <c r="C25942">
        <v>25.462188721</v>
      </c>
    </row>
    <row r="25943" spans="1:3" x14ac:dyDescent="0.25">
      <c r="A25943">
        <v>16102</v>
      </c>
      <c r="B25943" s="1">
        <f>DATE(2044,2,1) + TIME(0,0,0)</f>
        <v>52628</v>
      </c>
      <c r="C25943">
        <v>25.464841842999999</v>
      </c>
    </row>
    <row r="25944" spans="1:3" x14ac:dyDescent="0.25">
      <c r="A25944">
        <v>16131</v>
      </c>
      <c r="B25944" s="1">
        <f>DATE(2044,3,1) + TIME(0,0,0)</f>
        <v>52657</v>
      </c>
      <c r="C25944">
        <v>25.467329025000002</v>
      </c>
    </row>
    <row r="25945" spans="1:3" x14ac:dyDescent="0.25">
      <c r="A25945">
        <v>16162</v>
      </c>
      <c r="B25945" s="1">
        <f>DATE(2044,4,1) + TIME(0,0,0)</f>
        <v>52688</v>
      </c>
      <c r="C25945">
        <v>25.469991684</v>
      </c>
    </row>
    <row r="25946" spans="1:3" x14ac:dyDescent="0.25">
      <c r="A25946">
        <v>16192</v>
      </c>
      <c r="B25946" s="1">
        <f>DATE(2044,5,1) + TIME(0,0,0)</f>
        <v>52718</v>
      </c>
      <c r="C25946">
        <v>25.472572327000002</v>
      </c>
    </row>
    <row r="25947" spans="1:3" x14ac:dyDescent="0.25">
      <c r="A25947">
        <v>16223</v>
      </c>
      <c r="B25947" s="1">
        <f>DATE(2044,6,1) + TIME(0,0,0)</f>
        <v>52749</v>
      </c>
      <c r="C25947">
        <v>25.475244522000001</v>
      </c>
    </row>
    <row r="25948" spans="1:3" x14ac:dyDescent="0.25">
      <c r="A25948">
        <v>16253</v>
      </c>
      <c r="B25948" s="1">
        <f>DATE(2044,7,1) + TIME(0,0,0)</f>
        <v>52779</v>
      </c>
      <c r="C25948">
        <v>25.477832794000001</v>
      </c>
    </row>
    <row r="25949" spans="1:3" x14ac:dyDescent="0.25">
      <c r="A25949">
        <v>16284</v>
      </c>
      <c r="B25949" s="1">
        <f>DATE(2044,8,1) + TIME(0,0,0)</f>
        <v>52810</v>
      </c>
      <c r="C25949">
        <v>25.480512618999999</v>
      </c>
    </row>
    <row r="25950" spans="1:3" x14ac:dyDescent="0.25">
      <c r="A25950">
        <v>16315</v>
      </c>
      <c r="B25950" s="1">
        <f>DATE(2044,9,1) + TIME(0,0,0)</f>
        <v>52841</v>
      </c>
      <c r="C25950">
        <v>25.483196259</v>
      </c>
    </row>
    <row r="25951" spans="1:3" x14ac:dyDescent="0.25">
      <c r="A25951">
        <v>16345</v>
      </c>
      <c r="B25951" s="1">
        <f>DATE(2044,10,1) + TIME(0,0,0)</f>
        <v>52871</v>
      </c>
      <c r="C25951">
        <v>25.485797882</v>
      </c>
    </row>
    <row r="25952" spans="1:3" x14ac:dyDescent="0.25">
      <c r="A25952">
        <v>16376</v>
      </c>
      <c r="B25952" s="1">
        <f>DATE(2044,11,1) + TIME(0,0,0)</f>
        <v>52902</v>
      </c>
      <c r="C25952">
        <v>25.488491058000001</v>
      </c>
    </row>
    <row r="25953" spans="1:3" x14ac:dyDescent="0.25">
      <c r="A25953">
        <v>16406</v>
      </c>
      <c r="B25953" s="1">
        <f>DATE(2044,12,1) + TIME(0,0,0)</f>
        <v>52932</v>
      </c>
      <c r="C25953">
        <v>25.491100311</v>
      </c>
    </row>
    <row r="25954" spans="1:3" x14ac:dyDescent="0.25">
      <c r="A25954">
        <v>16437</v>
      </c>
      <c r="B25954" s="1">
        <f>DATE(2045,1,1) + TIME(0,0,0)</f>
        <v>52963</v>
      </c>
      <c r="C25954">
        <v>25.493801117</v>
      </c>
    </row>
    <row r="25955" spans="1:3" x14ac:dyDescent="0.25">
      <c r="A25955">
        <v>16468</v>
      </c>
      <c r="B25955" s="1">
        <f>DATE(2045,2,1) + TIME(0,0,0)</f>
        <v>52994</v>
      </c>
      <c r="C25955">
        <v>25.496505737</v>
      </c>
    </row>
    <row r="25956" spans="1:3" x14ac:dyDescent="0.25">
      <c r="A25956">
        <v>16496</v>
      </c>
      <c r="B25956" s="1">
        <f>DATE(2045,3,1) + TIME(0,0,0)</f>
        <v>53022</v>
      </c>
      <c r="C25956">
        <v>25.498952866</v>
      </c>
    </row>
    <row r="25957" spans="1:3" x14ac:dyDescent="0.25">
      <c r="A25957">
        <v>16527</v>
      </c>
      <c r="B25957" s="1">
        <f>DATE(2045,4,1) + TIME(0,0,0)</f>
        <v>53053</v>
      </c>
      <c r="C25957">
        <v>25.501665115000002</v>
      </c>
    </row>
    <row r="25958" spans="1:3" x14ac:dyDescent="0.25">
      <c r="A25958">
        <v>16557</v>
      </c>
      <c r="B25958" s="1">
        <f>DATE(2045,5,1) + TIME(0,0,0)</f>
        <v>53083</v>
      </c>
      <c r="C25958">
        <v>25.504295349</v>
      </c>
    </row>
    <row r="25959" spans="1:3" x14ac:dyDescent="0.25">
      <c r="A25959">
        <v>16588</v>
      </c>
      <c r="B25959" s="1">
        <f>DATE(2045,6,1) + TIME(0,0,0)</f>
        <v>53114</v>
      </c>
      <c r="C25959">
        <v>25.507015228</v>
      </c>
    </row>
    <row r="25960" spans="1:3" x14ac:dyDescent="0.25">
      <c r="A25960">
        <v>16618</v>
      </c>
      <c r="B25960" s="1">
        <f>DATE(2045,7,1) + TIME(0,0,0)</f>
        <v>53144</v>
      </c>
      <c r="C25960">
        <v>25.509653091000001</v>
      </c>
    </row>
    <row r="25961" spans="1:3" x14ac:dyDescent="0.25">
      <c r="A25961">
        <v>16649</v>
      </c>
      <c r="B25961" s="1">
        <f>DATE(2045,8,1) + TIME(0,0,0)</f>
        <v>53175</v>
      </c>
      <c r="C25961">
        <v>25.5123806</v>
      </c>
    </row>
    <row r="25962" spans="1:3" x14ac:dyDescent="0.25">
      <c r="A25962">
        <v>16680</v>
      </c>
      <c r="B25962" s="1">
        <f>DATE(2045,9,1) + TIME(0,0,0)</f>
        <v>53206</v>
      </c>
      <c r="C25962">
        <v>25.515113831000001</v>
      </c>
    </row>
    <row r="25963" spans="1:3" x14ac:dyDescent="0.25">
      <c r="A25963">
        <v>16710</v>
      </c>
      <c r="B25963" s="1">
        <f>DATE(2045,10,1) + TIME(0,0,0)</f>
        <v>53236</v>
      </c>
      <c r="C25963">
        <v>25.517761230000001</v>
      </c>
    </row>
    <row r="25964" spans="1:3" x14ac:dyDescent="0.25">
      <c r="A25964">
        <v>16741</v>
      </c>
      <c r="B25964" s="1">
        <f>DATE(2045,11,1) + TIME(0,0,0)</f>
        <v>53267</v>
      </c>
      <c r="C25964">
        <v>25.520502090000001</v>
      </c>
    </row>
    <row r="25965" spans="1:3" x14ac:dyDescent="0.25">
      <c r="A25965">
        <v>16771</v>
      </c>
      <c r="B25965" s="1">
        <f>DATE(2045,12,1) + TIME(0,0,0)</f>
        <v>53297</v>
      </c>
      <c r="C25965">
        <v>25.52315712</v>
      </c>
    </row>
    <row r="25966" spans="1:3" x14ac:dyDescent="0.25">
      <c r="A25966">
        <v>16802</v>
      </c>
      <c r="B25966" s="1">
        <f>DATE(2046,1,1) + TIME(0,0,0)</f>
        <v>53328</v>
      </c>
      <c r="C25966">
        <v>25.525905608999999</v>
      </c>
    </row>
    <row r="25967" spans="1:3" x14ac:dyDescent="0.25">
      <c r="A25967">
        <v>16833</v>
      </c>
      <c r="B25967" s="1">
        <f>DATE(2046,2,1) + TIME(0,0,0)</f>
        <v>53359</v>
      </c>
      <c r="C25967">
        <v>25.528656005999999</v>
      </c>
    </row>
    <row r="25968" spans="1:3" x14ac:dyDescent="0.25">
      <c r="A25968">
        <v>16861</v>
      </c>
      <c r="B25968" s="1">
        <f>DATE(2046,3,1) + TIME(0,0,0)</f>
        <v>53387</v>
      </c>
      <c r="C25968">
        <v>25.531145095999999</v>
      </c>
    </row>
    <row r="25969" spans="1:3" x14ac:dyDescent="0.25">
      <c r="A25969">
        <v>16892</v>
      </c>
      <c r="B25969" s="1">
        <f>DATE(2046,4,1) + TIME(0,0,0)</f>
        <v>53418</v>
      </c>
      <c r="C25969">
        <v>25.533903122000002</v>
      </c>
    </row>
    <row r="25970" spans="1:3" x14ac:dyDescent="0.25">
      <c r="A25970">
        <v>16922</v>
      </c>
      <c r="B25970" s="1">
        <f>DATE(2046,5,1) + TIME(0,0,0)</f>
        <v>53448</v>
      </c>
      <c r="C25970">
        <v>25.536575317</v>
      </c>
    </row>
    <row r="25971" spans="1:3" x14ac:dyDescent="0.25">
      <c r="A25971">
        <v>16953</v>
      </c>
      <c r="B25971" s="1">
        <f>DATE(2046,6,1) + TIME(0,0,0)</f>
        <v>53479</v>
      </c>
      <c r="C25971">
        <v>25.539340973000002</v>
      </c>
    </row>
    <row r="25972" spans="1:3" x14ac:dyDescent="0.25">
      <c r="A25972">
        <v>16983</v>
      </c>
      <c r="B25972" s="1">
        <f>DATE(2046,7,1) + TIME(0,0,0)</f>
        <v>53509</v>
      </c>
      <c r="C25972">
        <v>25.542020797999999</v>
      </c>
    </row>
    <row r="25973" spans="1:3" x14ac:dyDescent="0.25">
      <c r="A25973">
        <v>17014</v>
      </c>
      <c r="B25973" s="1">
        <f>DATE(2046,8,1) + TIME(0,0,0)</f>
        <v>53540</v>
      </c>
      <c r="C25973">
        <v>25.544794082999999</v>
      </c>
    </row>
    <row r="25974" spans="1:3" x14ac:dyDescent="0.25">
      <c r="A25974">
        <v>17045</v>
      </c>
      <c r="B25974" s="1">
        <f>DATE(2046,9,1) + TIME(0,0,0)</f>
        <v>53571</v>
      </c>
      <c r="C25974">
        <v>25.547571181999999</v>
      </c>
    </row>
    <row r="25975" spans="1:3" x14ac:dyDescent="0.25">
      <c r="A25975">
        <v>17075</v>
      </c>
      <c r="B25975" s="1">
        <f>DATE(2046,10,1) + TIME(0,0,0)</f>
        <v>53601</v>
      </c>
      <c r="C25975">
        <v>25.550260544</v>
      </c>
    </row>
    <row r="25976" spans="1:3" x14ac:dyDescent="0.25">
      <c r="A25976">
        <v>17106</v>
      </c>
      <c r="B25976" s="1">
        <f>DATE(2046,11,1) + TIME(0,0,0)</f>
        <v>53632</v>
      </c>
      <c r="C25976">
        <v>25.553043365000001</v>
      </c>
    </row>
    <row r="25977" spans="1:3" x14ac:dyDescent="0.25">
      <c r="A25977">
        <v>17136</v>
      </c>
      <c r="B25977" s="1">
        <f>DATE(2046,12,1) + TIME(0,0,0)</f>
        <v>53662</v>
      </c>
      <c r="C25977">
        <v>25.555740356000001</v>
      </c>
    </row>
    <row r="25978" spans="1:3" x14ac:dyDescent="0.25">
      <c r="A25978">
        <v>17167</v>
      </c>
      <c r="B25978" s="1">
        <f>DATE(2047,1,1) + TIME(0,0,0)</f>
        <v>53693</v>
      </c>
      <c r="C25978">
        <v>25.558530807</v>
      </c>
    </row>
    <row r="25979" spans="1:3" x14ac:dyDescent="0.25">
      <c r="A25979">
        <v>17198</v>
      </c>
      <c r="B25979" s="1">
        <f>DATE(2047,2,1) + TIME(0,0,0)</f>
        <v>53724</v>
      </c>
      <c r="C25979">
        <v>25.561323166000001</v>
      </c>
    </row>
    <row r="25980" spans="1:3" x14ac:dyDescent="0.25">
      <c r="A25980">
        <v>17226</v>
      </c>
      <c r="B25980" s="1">
        <f>DATE(2047,3,1) + TIME(0,0,0)</f>
        <v>53752</v>
      </c>
      <c r="C25980">
        <v>25.563850403</v>
      </c>
    </row>
    <row r="25981" spans="1:3" x14ac:dyDescent="0.25">
      <c r="A25981">
        <v>17257</v>
      </c>
      <c r="B25981" s="1">
        <f>DATE(2047,4,1) + TIME(0,0,0)</f>
        <v>53783</v>
      </c>
      <c r="C25981">
        <v>25.566650391</v>
      </c>
    </row>
    <row r="25982" spans="1:3" x14ac:dyDescent="0.25">
      <c r="A25982">
        <v>17287</v>
      </c>
      <c r="B25982" s="1">
        <f>DATE(2047,5,1) + TIME(0,0,0)</f>
        <v>53813</v>
      </c>
      <c r="C25982">
        <v>25.569362640000001</v>
      </c>
    </row>
    <row r="25983" spans="1:3" x14ac:dyDescent="0.25">
      <c r="A25983">
        <v>17318</v>
      </c>
      <c r="B25983" s="1">
        <f>DATE(2047,6,1) + TIME(0,0,0)</f>
        <v>53844</v>
      </c>
      <c r="C25983">
        <v>25.572168349999998</v>
      </c>
    </row>
    <row r="25984" spans="1:3" x14ac:dyDescent="0.25">
      <c r="A25984">
        <v>17348</v>
      </c>
      <c r="B25984" s="1">
        <f>DATE(2047,7,1) + TIME(0,0,0)</f>
        <v>53874</v>
      </c>
      <c r="C25984">
        <v>25.574888228999999</v>
      </c>
    </row>
    <row r="25985" spans="1:3" x14ac:dyDescent="0.25">
      <c r="A25985">
        <v>17379</v>
      </c>
      <c r="B25985" s="1">
        <f>DATE(2047,8,1) + TIME(0,0,0)</f>
        <v>53905</v>
      </c>
      <c r="C25985">
        <v>25.577701568999998</v>
      </c>
    </row>
    <row r="25986" spans="1:3" x14ac:dyDescent="0.25">
      <c r="A25986">
        <v>17410</v>
      </c>
      <c r="B25986" s="1">
        <f>DATE(2047,9,1) + TIME(0,0,0)</f>
        <v>53936</v>
      </c>
      <c r="C25986">
        <v>25.580518723000001</v>
      </c>
    </row>
    <row r="25987" spans="1:3" x14ac:dyDescent="0.25">
      <c r="A25987">
        <v>17440</v>
      </c>
      <c r="B25987" s="1">
        <f>DATE(2047,10,1) + TIME(0,0,0)</f>
        <v>53966</v>
      </c>
      <c r="C25987">
        <v>25.583246231</v>
      </c>
    </row>
    <row r="25988" spans="1:3" x14ac:dyDescent="0.25">
      <c r="A25988">
        <v>17471</v>
      </c>
      <c r="B25988" s="1">
        <f>DATE(2047,11,1) + TIME(0,0,0)</f>
        <v>53997</v>
      </c>
      <c r="C25988">
        <v>25.586069107</v>
      </c>
    </row>
    <row r="25989" spans="1:3" x14ac:dyDescent="0.25">
      <c r="A25989">
        <v>17501</v>
      </c>
      <c r="B25989" s="1">
        <f>DATE(2047,12,1) + TIME(0,0,0)</f>
        <v>54027</v>
      </c>
      <c r="C25989">
        <v>25.588804244999999</v>
      </c>
    </row>
    <row r="25990" spans="1:3" x14ac:dyDescent="0.25">
      <c r="A25990">
        <v>17532</v>
      </c>
      <c r="B25990" s="1">
        <f>DATE(2048,1,1) + TIME(0,0,0)</f>
        <v>54058</v>
      </c>
      <c r="C25990">
        <v>25.591632842999999</v>
      </c>
    </row>
    <row r="25991" spans="1:3" x14ac:dyDescent="0.25">
      <c r="A25991">
        <v>17563</v>
      </c>
      <c r="B25991" s="1">
        <f>DATE(2048,2,1) + TIME(0,0,0)</f>
        <v>54089</v>
      </c>
      <c r="C25991">
        <v>25.594465255999999</v>
      </c>
    </row>
    <row r="25992" spans="1:3" x14ac:dyDescent="0.25">
      <c r="A25992">
        <v>17592</v>
      </c>
      <c r="B25992" s="1">
        <f>DATE(2048,3,1) + TIME(0,0,0)</f>
        <v>54118</v>
      </c>
      <c r="C25992">
        <v>25.59711647</v>
      </c>
    </row>
    <row r="25993" spans="1:3" x14ac:dyDescent="0.25">
      <c r="A25993">
        <v>17623</v>
      </c>
      <c r="B25993" s="1">
        <f>DATE(2048,4,1) + TIME(0,0,0)</f>
        <v>54149</v>
      </c>
      <c r="C25993">
        <v>25.599954605000001</v>
      </c>
    </row>
    <row r="25994" spans="1:3" x14ac:dyDescent="0.25">
      <c r="A25994">
        <v>17653</v>
      </c>
      <c r="B25994" s="1">
        <f>DATE(2048,5,1) + TIME(0,0,0)</f>
        <v>54179</v>
      </c>
      <c r="C25994">
        <v>25.602705002</v>
      </c>
    </row>
    <row r="25995" spans="1:3" x14ac:dyDescent="0.25">
      <c r="A25995">
        <v>17684</v>
      </c>
      <c r="B25995" s="1">
        <f>DATE(2048,6,1) + TIME(0,0,0)</f>
        <v>54210</v>
      </c>
      <c r="C25995">
        <v>25.605548858999999</v>
      </c>
    </row>
    <row r="25996" spans="1:3" x14ac:dyDescent="0.25">
      <c r="A25996">
        <v>17714</v>
      </c>
      <c r="B25996" s="1">
        <f>DATE(2048,7,1) + TIME(0,0,0)</f>
        <v>54240</v>
      </c>
      <c r="C25996">
        <v>25.608303070000002</v>
      </c>
    </row>
    <row r="25997" spans="1:3" x14ac:dyDescent="0.25">
      <c r="A25997">
        <v>17745</v>
      </c>
      <c r="B25997" s="1">
        <f>DATE(2048,8,1) + TIME(0,0,0)</f>
        <v>54271</v>
      </c>
      <c r="C25997">
        <v>25.611152649000001</v>
      </c>
    </row>
    <row r="25998" spans="1:3" x14ac:dyDescent="0.25">
      <c r="A25998">
        <v>17776</v>
      </c>
      <c r="B25998" s="1">
        <f>DATE(2048,9,1) + TIME(0,0,0)</f>
        <v>54302</v>
      </c>
      <c r="C25998">
        <v>25.614006042</v>
      </c>
    </row>
    <row r="25999" spans="1:3" x14ac:dyDescent="0.25">
      <c r="A25999">
        <v>17806</v>
      </c>
      <c r="B25999" s="1">
        <f>DATE(2048,10,1) + TIME(0,0,0)</f>
        <v>54332</v>
      </c>
      <c r="C25999">
        <v>25.616769790999999</v>
      </c>
    </row>
    <row r="26000" spans="1:3" x14ac:dyDescent="0.25">
      <c r="A26000">
        <v>17837</v>
      </c>
      <c r="B26000" s="1">
        <f>DATE(2048,11,1) + TIME(0,0,0)</f>
        <v>54363</v>
      </c>
      <c r="C26000">
        <v>25.619626999000001</v>
      </c>
    </row>
    <row r="26001" spans="1:3" x14ac:dyDescent="0.25">
      <c r="A26001">
        <v>17867</v>
      </c>
      <c r="B26001" s="1">
        <f>DATE(2048,12,1) + TIME(0,0,0)</f>
        <v>54393</v>
      </c>
      <c r="C26001">
        <v>25.622396469000002</v>
      </c>
    </row>
    <row r="26002" spans="1:3" x14ac:dyDescent="0.25">
      <c r="A26002">
        <v>17898</v>
      </c>
      <c r="B26002" s="1">
        <f>DATE(2049,1,1) + TIME(0,0,0)</f>
        <v>54424</v>
      </c>
      <c r="C26002">
        <v>25.625261306999999</v>
      </c>
    </row>
    <row r="26003" spans="1:3" x14ac:dyDescent="0.25">
      <c r="A26003">
        <v>17929</v>
      </c>
      <c r="B26003" s="1">
        <f>DATE(2049,2,1) + TIME(0,0,0)</f>
        <v>54455</v>
      </c>
      <c r="C26003">
        <v>25.628128052000001</v>
      </c>
    </row>
    <row r="26004" spans="1:3" x14ac:dyDescent="0.25">
      <c r="A26004">
        <v>17957</v>
      </c>
      <c r="B26004" s="1">
        <f>DATE(2049,3,1) + TIME(0,0,0)</f>
        <v>54483</v>
      </c>
      <c r="C26004">
        <v>25.630718230999999</v>
      </c>
    </row>
    <row r="26005" spans="1:3" x14ac:dyDescent="0.25">
      <c r="A26005">
        <v>17988</v>
      </c>
      <c r="B26005" s="1">
        <f>DATE(2049,4,1) + TIME(0,0,0)</f>
        <v>54514</v>
      </c>
      <c r="C26005">
        <v>25.633590697999999</v>
      </c>
    </row>
    <row r="26006" spans="1:3" x14ac:dyDescent="0.25">
      <c r="A26006">
        <v>18018</v>
      </c>
      <c r="B26006" s="1">
        <f>DATE(2049,5,1) + TIME(0,0,0)</f>
        <v>54544</v>
      </c>
      <c r="C26006">
        <v>25.636371613000001</v>
      </c>
    </row>
    <row r="26007" spans="1:3" x14ac:dyDescent="0.25">
      <c r="A26007">
        <v>18049</v>
      </c>
      <c r="B26007" s="1">
        <f>DATE(2049,6,1) + TIME(0,0,0)</f>
        <v>54575</v>
      </c>
      <c r="C26007">
        <v>25.639249801999998</v>
      </c>
    </row>
    <row r="26008" spans="1:3" x14ac:dyDescent="0.25">
      <c r="A26008">
        <v>18079</v>
      </c>
      <c r="B26008" s="1">
        <f>DATE(2049,7,1) + TIME(0,0,0)</f>
        <v>54605</v>
      </c>
      <c r="C26008">
        <v>25.642036438000002</v>
      </c>
    </row>
    <row r="26009" spans="1:3" x14ac:dyDescent="0.25">
      <c r="A26009">
        <v>18110</v>
      </c>
      <c r="B26009" s="1">
        <f>DATE(2049,8,1) + TIME(0,0,0)</f>
        <v>54636</v>
      </c>
      <c r="C26009">
        <v>25.644918442000002</v>
      </c>
    </row>
    <row r="26010" spans="1:3" x14ac:dyDescent="0.25">
      <c r="A26010">
        <v>18141</v>
      </c>
      <c r="B26010" s="1">
        <f>DATE(2049,9,1) + TIME(0,0,0)</f>
        <v>54667</v>
      </c>
      <c r="C26010">
        <v>25.647802352999999</v>
      </c>
    </row>
    <row r="26011" spans="1:3" x14ac:dyDescent="0.25">
      <c r="A26011">
        <v>18171</v>
      </c>
      <c r="B26011" s="1">
        <f>DATE(2049,10,1) + TIME(0,0,0)</f>
        <v>54697</v>
      </c>
      <c r="C26011">
        <v>25.650596619000002</v>
      </c>
    </row>
    <row r="26012" spans="1:3" x14ac:dyDescent="0.25">
      <c r="A26012">
        <v>18202</v>
      </c>
      <c r="B26012" s="1">
        <f>DATE(2049,11,1) + TIME(0,0,0)</f>
        <v>54728</v>
      </c>
      <c r="C26012">
        <v>25.653486252</v>
      </c>
    </row>
    <row r="26013" spans="1:3" x14ac:dyDescent="0.25">
      <c r="A26013">
        <v>18232</v>
      </c>
      <c r="B26013" s="1">
        <f>DATE(2049,12,1) + TIME(0,0,0)</f>
        <v>54758</v>
      </c>
      <c r="C26013">
        <v>25.656284331999998</v>
      </c>
    </row>
    <row r="26014" spans="1:3" x14ac:dyDescent="0.25">
      <c r="A26014">
        <v>18263</v>
      </c>
      <c r="B26014" s="1">
        <f>DATE(2050,1,1) + TIME(0,0,0)</f>
        <v>54789</v>
      </c>
      <c r="C26014">
        <v>25.659179687999998</v>
      </c>
    </row>
    <row r="26016" spans="1:3" x14ac:dyDescent="0.25">
      <c r="A26016" t="s">
        <v>46</v>
      </c>
    </row>
    <row r="26018" spans="1:3" x14ac:dyDescent="0.25">
      <c r="A26018" t="s">
        <v>1</v>
      </c>
      <c r="B26018" t="s">
        <v>2</v>
      </c>
      <c r="C26018" t="s">
        <v>3</v>
      </c>
    </row>
    <row r="26019" spans="1:3" x14ac:dyDescent="0.25">
      <c r="A26019">
        <v>0</v>
      </c>
      <c r="B26019" s="1">
        <f>DATE(2000,1,1) + TIME(0,0,0)</f>
        <v>36526</v>
      </c>
      <c r="C26019">
        <v>0</v>
      </c>
    </row>
    <row r="26020" spans="1:3" x14ac:dyDescent="0.25">
      <c r="A26020">
        <v>31</v>
      </c>
      <c r="B26020" s="1">
        <f>DATE(2000,2,1) + TIME(0,0,0)</f>
        <v>36557</v>
      </c>
      <c r="C26020">
        <v>5.2338943480999998</v>
      </c>
    </row>
    <row r="26021" spans="1:3" x14ac:dyDescent="0.25">
      <c r="A26021">
        <v>60</v>
      </c>
      <c r="B26021" s="1">
        <f>DATE(2000,3,1) + TIME(0,0,0)</f>
        <v>36586</v>
      </c>
      <c r="C26021">
        <v>9.0449008941999995</v>
      </c>
    </row>
    <row r="26022" spans="1:3" x14ac:dyDescent="0.25">
      <c r="A26022">
        <v>91</v>
      </c>
      <c r="B26022" s="1">
        <f>DATE(2000,4,1) + TIME(0,0,0)</f>
        <v>36617</v>
      </c>
      <c r="C26022">
        <v>12.539668083</v>
      </c>
    </row>
    <row r="26023" spans="1:3" x14ac:dyDescent="0.25">
      <c r="A26023">
        <v>121</v>
      </c>
      <c r="B26023" s="1">
        <f>DATE(2000,5,1) + TIME(0,0,0)</f>
        <v>36647</v>
      </c>
      <c r="C26023">
        <v>15.214883803999999</v>
      </c>
    </row>
    <row r="26024" spans="1:3" x14ac:dyDescent="0.25">
      <c r="A26024">
        <v>152</v>
      </c>
      <c r="B26024" s="1">
        <f>DATE(2000,6,1) + TIME(0,0,0)</f>
        <v>36678</v>
      </c>
      <c r="C26024">
        <v>17.064306258999999</v>
      </c>
    </row>
    <row r="26025" spans="1:3" x14ac:dyDescent="0.25">
      <c r="A26025">
        <v>182</v>
      </c>
      <c r="B26025" s="1">
        <f>DATE(2000,7,1) + TIME(0,0,0)</f>
        <v>36708</v>
      </c>
      <c r="C26025">
        <v>18.379802703999999</v>
      </c>
    </row>
    <row r="26026" spans="1:3" x14ac:dyDescent="0.25">
      <c r="A26026">
        <v>213</v>
      </c>
      <c r="B26026" s="1">
        <f>DATE(2000,8,1) + TIME(0,0,0)</f>
        <v>36739</v>
      </c>
      <c r="C26026">
        <v>19.398387909</v>
      </c>
    </row>
    <row r="26027" spans="1:3" x14ac:dyDescent="0.25">
      <c r="A26027">
        <v>244</v>
      </c>
      <c r="B26027" s="1">
        <f>DATE(2000,9,1) + TIME(0,0,0)</f>
        <v>36770</v>
      </c>
      <c r="C26027">
        <v>20.185199738000001</v>
      </c>
    </row>
    <row r="26028" spans="1:3" x14ac:dyDescent="0.25">
      <c r="A26028">
        <v>274</v>
      </c>
      <c r="B26028" s="1">
        <f>DATE(2000,10,1) + TIME(0,0,0)</f>
        <v>36800</v>
      </c>
      <c r="C26028">
        <v>20.847209929999998</v>
      </c>
    </row>
    <row r="26029" spans="1:3" x14ac:dyDescent="0.25">
      <c r="A26029">
        <v>305</v>
      </c>
      <c r="B26029" s="1">
        <f>DATE(2000,11,1) + TIME(0,0,0)</f>
        <v>36831</v>
      </c>
      <c r="C26029">
        <v>21.463701248</v>
      </c>
    </row>
    <row r="26030" spans="1:3" x14ac:dyDescent="0.25">
      <c r="A26030">
        <v>335</v>
      </c>
      <c r="B26030" s="1">
        <f>DATE(2000,12,1) + TIME(0,0,0)</f>
        <v>36861</v>
      </c>
      <c r="C26030">
        <v>21.996688843000001</v>
      </c>
    </row>
    <row r="26031" spans="1:3" x14ac:dyDescent="0.25">
      <c r="A26031">
        <v>366</v>
      </c>
      <c r="B26031" s="1">
        <f>DATE(2001,1,1) + TIME(0,0,0)</f>
        <v>36892</v>
      </c>
      <c r="C26031">
        <v>22.478210448999999</v>
      </c>
    </row>
    <row r="26032" spans="1:3" x14ac:dyDescent="0.25">
      <c r="A26032">
        <v>397</v>
      </c>
      <c r="B26032" s="1">
        <f>DATE(2001,2,1) + TIME(0,0,0)</f>
        <v>36923</v>
      </c>
      <c r="C26032">
        <v>22.890224456999999</v>
      </c>
    </row>
    <row r="26033" spans="1:3" x14ac:dyDescent="0.25">
      <c r="A26033">
        <v>425</v>
      </c>
      <c r="B26033" s="1">
        <f>DATE(2001,3,1) + TIME(0,0,0)</f>
        <v>36951</v>
      </c>
      <c r="C26033">
        <v>23.211187363000001</v>
      </c>
    </row>
    <row r="26034" spans="1:3" x14ac:dyDescent="0.25">
      <c r="A26034">
        <v>456</v>
      </c>
      <c r="B26034" s="1">
        <f>DATE(2001,4,1) + TIME(0,0,0)</f>
        <v>36982</v>
      </c>
      <c r="C26034">
        <v>23.523138046</v>
      </c>
    </row>
    <row r="26035" spans="1:3" x14ac:dyDescent="0.25">
      <c r="A26035">
        <v>486</v>
      </c>
      <c r="B26035" s="1">
        <f>DATE(2001,5,1) + TIME(0,0,0)</f>
        <v>37012</v>
      </c>
      <c r="C26035">
        <v>23.789999007999999</v>
      </c>
    </row>
    <row r="26036" spans="1:3" x14ac:dyDescent="0.25">
      <c r="A26036">
        <v>517</v>
      </c>
      <c r="B26036" s="1">
        <f>DATE(2001,6,1) + TIME(0,0,0)</f>
        <v>37043</v>
      </c>
      <c r="C26036">
        <v>24.031570434999999</v>
      </c>
    </row>
    <row r="26037" spans="1:3" x14ac:dyDescent="0.25">
      <c r="A26037">
        <v>547</v>
      </c>
      <c r="B26037" s="1">
        <f>DATE(2001,7,1) + TIME(0,0,0)</f>
        <v>37073</v>
      </c>
      <c r="C26037">
        <v>24.233823776000001</v>
      </c>
    </row>
    <row r="26038" spans="1:3" x14ac:dyDescent="0.25">
      <c r="A26038">
        <v>578</v>
      </c>
      <c r="B26038" s="1">
        <f>DATE(2001,8,1) + TIME(0,0,0)</f>
        <v>37104</v>
      </c>
      <c r="C26038">
        <v>24.413877487000001</v>
      </c>
    </row>
    <row r="26039" spans="1:3" x14ac:dyDescent="0.25">
      <c r="A26039">
        <v>609</v>
      </c>
      <c r="B26039" s="1">
        <f>DATE(2001,9,1) + TIME(0,0,0)</f>
        <v>37135</v>
      </c>
      <c r="C26039">
        <v>24.569782257</v>
      </c>
    </row>
    <row r="26040" spans="1:3" x14ac:dyDescent="0.25">
      <c r="A26040">
        <v>639</v>
      </c>
      <c r="B26040" s="1">
        <f>DATE(2001,10,1) + TIME(0,0,0)</f>
        <v>37165</v>
      </c>
      <c r="C26040">
        <v>24.702728271000002</v>
      </c>
    </row>
    <row r="26041" spans="1:3" x14ac:dyDescent="0.25">
      <c r="A26041">
        <v>670</v>
      </c>
      <c r="B26041" s="1">
        <f>DATE(2001,11,1) + TIME(0,0,0)</f>
        <v>37196</v>
      </c>
      <c r="C26041">
        <v>24.826072693</v>
      </c>
    </row>
    <row r="26042" spans="1:3" x14ac:dyDescent="0.25">
      <c r="A26042">
        <v>700</v>
      </c>
      <c r="B26042" s="1">
        <f>DATE(2001,12,1) + TIME(0,0,0)</f>
        <v>37226</v>
      </c>
      <c r="C26042">
        <v>24.934936523000001</v>
      </c>
    </row>
    <row r="26043" spans="1:3" x14ac:dyDescent="0.25">
      <c r="A26043">
        <v>731</v>
      </c>
      <c r="B26043" s="1">
        <f>DATE(2002,1,1) + TIME(0,0,0)</f>
        <v>37257</v>
      </c>
      <c r="C26043">
        <v>25.037895203000001</v>
      </c>
    </row>
    <row r="26044" spans="1:3" x14ac:dyDescent="0.25">
      <c r="A26044">
        <v>762</v>
      </c>
      <c r="B26044" s="1">
        <f>DATE(2002,2,1) + TIME(0,0,0)</f>
        <v>37288</v>
      </c>
      <c r="C26044">
        <v>25.132167815999999</v>
      </c>
    </row>
    <row r="26045" spans="1:3" x14ac:dyDescent="0.25">
      <c r="A26045">
        <v>790</v>
      </c>
      <c r="B26045" s="1">
        <f>DATE(2002,3,1) + TIME(0,0,0)</f>
        <v>37316</v>
      </c>
      <c r="C26045">
        <v>25.210586547999998</v>
      </c>
    </row>
    <row r="26046" spans="1:3" x14ac:dyDescent="0.25">
      <c r="A26046">
        <v>821</v>
      </c>
      <c r="B26046" s="1">
        <f>DATE(2002,4,1) + TIME(0,0,0)</f>
        <v>37347</v>
      </c>
      <c r="C26046">
        <v>25.291856765999999</v>
      </c>
    </row>
    <row r="26047" spans="1:3" x14ac:dyDescent="0.25">
      <c r="A26047">
        <v>851</v>
      </c>
      <c r="B26047" s="1">
        <f>DATE(2002,5,1) + TIME(0,0,0)</f>
        <v>37377</v>
      </c>
      <c r="C26047">
        <v>25.365734100000001</v>
      </c>
    </row>
    <row r="26048" spans="1:3" x14ac:dyDescent="0.25">
      <c r="A26048">
        <v>882</v>
      </c>
      <c r="B26048" s="1">
        <f>DATE(2002,6,1) + TIME(0,0,0)</f>
        <v>37408</v>
      </c>
      <c r="C26048">
        <v>25.436920166</v>
      </c>
    </row>
    <row r="26049" spans="1:3" x14ac:dyDescent="0.25">
      <c r="A26049">
        <v>912</v>
      </c>
      <c r="B26049" s="1">
        <f>DATE(2002,7,1) + TIME(0,0,0)</f>
        <v>37438</v>
      </c>
      <c r="C26049">
        <v>25.501209258999999</v>
      </c>
    </row>
    <row r="26050" spans="1:3" x14ac:dyDescent="0.25">
      <c r="A26050">
        <v>943</v>
      </c>
      <c r="B26050" s="1">
        <f>DATE(2002,8,1) + TIME(0,0,0)</f>
        <v>37469</v>
      </c>
      <c r="C26050">
        <v>25.564092636000002</v>
      </c>
    </row>
    <row r="26051" spans="1:3" x14ac:dyDescent="0.25">
      <c r="A26051">
        <v>974</v>
      </c>
      <c r="B26051" s="1">
        <f>DATE(2002,9,1) + TIME(0,0,0)</f>
        <v>37500</v>
      </c>
      <c r="C26051">
        <v>25.623624801999998</v>
      </c>
    </row>
    <row r="26052" spans="1:3" x14ac:dyDescent="0.25">
      <c r="A26052">
        <v>1004</v>
      </c>
      <c r="B26052" s="1">
        <f>DATE(2002,10,1) + TIME(0,0,0)</f>
        <v>37530</v>
      </c>
      <c r="C26052">
        <v>25.677917480000001</v>
      </c>
    </row>
    <row r="26053" spans="1:3" x14ac:dyDescent="0.25">
      <c r="A26053">
        <v>1035</v>
      </c>
      <c r="B26053" s="1">
        <f>DATE(2002,11,1) + TIME(0,0,0)</f>
        <v>37561</v>
      </c>
      <c r="C26053">
        <v>25.730766295999999</v>
      </c>
    </row>
    <row r="26054" spans="1:3" x14ac:dyDescent="0.25">
      <c r="A26054">
        <v>1065</v>
      </c>
      <c r="B26054" s="1">
        <f>DATE(2002,12,1) + TIME(0,0,0)</f>
        <v>37591</v>
      </c>
      <c r="C26054">
        <v>25.778944016000001</v>
      </c>
    </row>
    <row r="26055" spans="1:3" x14ac:dyDescent="0.25">
      <c r="A26055">
        <v>1096</v>
      </c>
      <c r="B26055" s="1">
        <f>DATE(2003,1,1) + TIME(0,0,0)</f>
        <v>37622</v>
      </c>
      <c r="C26055">
        <v>25.825841904000001</v>
      </c>
    </row>
    <row r="26056" spans="1:3" x14ac:dyDescent="0.25">
      <c r="A26056">
        <v>1127</v>
      </c>
      <c r="B26056" s="1">
        <f>DATE(2003,2,1) + TIME(0,0,0)</f>
        <v>37653</v>
      </c>
      <c r="C26056">
        <v>25.869972228999998</v>
      </c>
    </row>
    <row r="26057" spans="1:3" x14ac:dyDescent="0.25">
      <c r="A26057">
        <v>1155</v>
      </c>
      <c r="B26057" s="1">
        <f>DATE(2003,3,1) + TIME(0,0,0)</f>
        <v>37681</v>
      </c>
      <c r="C26057">
        <v>25.907575606999998</v>
      </c>
    </row>
    <row r="26058" spans="1:3" x14ac:dyDescent="0.25">
      <c r="A26058">
        <v>1186</v>
      </c>
      <c r="B26058" s="1">
        <f>DATE(2003,4,1) + TIME(0,0,0)</f>
        <v>37712</v>
      </c>
      <c r="C26058">
        <v>25.946832657000002</v>
      </c>
    </row>
    <row r="26059" spans="1:3" x14ac:dyDescent="0.25">
      <c r="A26059">
        <v>1216</v>
      </c>
      <c r="B26059" s="1">
        <f>DATE(2003,5,1) + TIME(0,0,0)</f>
        <v>37742</v>
      </c>
      <c r="C26059">
        <v>25.982566833</v>
      </c>
    </row>
    <row r="26060" spans="1:3" x14ac:dyDescent="0.25">
      <c r="A26060">
        <v>1247</v>
      </c>
      <c r="B26060" s="1">
        <f>DATE(2003,6,1) + TIME(0,0,0)</f>
        <v>37773</v>
      </c>
      <c r="C26060">
        <v>26.017168044999998</v>
      </c>
    </row>
    <row r="26061" spans="1:3" x14ac:dyDescent="0.25">
      <c r="A26061">
        <v>1277</v>
      </c>
      <c r="B26061" s="1">
        <f>DATE(2003,7,1) + TIME(0,0,0)</f>
        <v>37803</v>
      </c>
      <c r="C26061">
        <v>26.048336029000001</v>
      </c>
    </row>
    <row r="26062" spans="1:3" x14ac:dyDescent="0.25">
      <c r="A26062">
        <v>1308</v>
      </c>
      <c r="B26062" s="1">
        <f>DATE(2003,8,1) + TIME(0,0,0)</f>
        <v>37834</v>
      </c>
      <c r="C26062">
        <v>26.078418731999999</v>
      </c>
    </row>
    <row r="26063" spans="1:3" x14ac:dyDescent="0.25">
      <c r="A26063">
        <v>1339</v>
      </c>
      <c r="B26063" s="1">
        <f>DATE(2003,9,1) + TIME(0,0,0)</f>
        <v>37865</v>
      </c>
      <c r="C26063">
        <v>26.106218338000001</v>
      </c>
    </row>
    <row r="26064" spans="1:3" x14ac:dyDescent="0.25">
      <c r="A26064">
        <v>1369</v>
      </c>
      <c r="B26064" s="1">
        <f>DATE(2003,10,1) + TIME(0,0,0)</f>
        <v>37895</v>
      </c>
      <c r="C26064">
        <v>26.131145477</v>
      </c>
    </row>
    <row r="26065" spans="1:3" x14ac:dyDescent="0.25">
      <c r="A26065">
        <v>1400</v>
      </c>
      <c r="B26065" s="1">
        <f>DATE(2003,11,1) + TIME(0,0,0)</f>
        <v>37926</v>
      </c>
      <c r="C26065">
        <v>26.155204773000001</v>
      </c>
    </row>
    <row r="26066" spans="1:3" x14ac:dyDescent="0.25">
      <c r="A26066">
        <v>1430</v>
      </c>
      <c r="B26066" s="1">
        <f>DATE(2003,12,1) + TIME(0,0,0)</f>
        <v>37956</v>
      </c>
      <c r="C26066">
        <v>26.177160263000001</v>
      </c>
    </row>
    <row r="26067" spans="1:3" x14ac:dyDescent="0.25">
      <c r="A26067">
        <v>1461</v>
      </c>
      <c r="B26067" s="1">
        <f>DATE(2004,1,1) + TIME(0,0,0)</f>
        <v>37987</v>
      </c>
      <c r="C26067">
        <v>26.198713303000002</v>
      </c>
    </row>
    <row r="26068" spans="1:3" x14ac:dyDescent="0.25">
      <c r="A26068">
        <v>1492</v>
      </c>
      <c r="B26068" s="1">
        <f>DATE(2004,2,1) + TIME(0,0,0)</f>
        <v>38018</v>
      </c>
      <c r="C26068">
        <v>26.219257355</v>
      </c>
    </row>
    <row r="26069" spans="1:3" x14ac:dyDescent="0.25">
      <c r="A26069">
        <v>1521</v>
      </c>
      <c r="B26069" s="1">
        <f>DATE(2004,3,1) + TIME(0,0,0)</f>
        <v>38047</v>
      </c>
      <c r="C26069">
        <v>26.237716675000001</v>
      </c>
    </row>
    <row r="26070" spans="1:3" x14ac:dyDescent="0.25">
      <c r="A26070">
        <v>1552</v>
      </c>
      <c r="B26070" s="1">
        <f>DATE(2004,4,1) + TIME(0,0,0)</f>
        <v>38078</v>
      </c>
      <c r="C26070">
        <v>26.256633759</v>
      </c>
    </row>
    <row r="26071" spans="1:3" x14ac:dyDescent="0.25">
      <c r="A26071">
        <v>1582</v>
      </c>
      <c r="B26071" s="1">
        <f>DATE(2004,5,1) + TIME(0,0,0)</f>
        <v>38108</v>
      </c>
      <c r="C26071">
        <v>26.274223328000001</v>
      </c>
    </row>
    <row r="26072" spans="1:3" x14ac:dyDescent="0.25">
      <c r="A26072">
        <v>1613</v>
      </c>
      <c r="B26072" s="1">
        <f>DATE(2004,6,1) + TIME(0,0,0)</f>
        <v>38139</v>
      </c>
      <c r="C26072">
        <v>26.291738509999998</v>
      </c>
    </row>
    <row r="26073" spans="1:3" x14ac:dyDescent="0.25">
      <c r="A26073">
        <v>1643</v>
      </c>
      <c r="B26073" s="1">
        <f>DATE(2004,7,1) + TIME(0,0,0)</f>
        <v>38169</v>
      </c>
      <c r="C26073">
        <v>26.308094024999999</v>
      </c>
    </row>
    <row r="26074" spans="1:3" x14ac:dyDescent="0.25">
      <c r="A26074">
        <v>1674</v>
      </c>
      <c r="B26074" s="1">
        <f>DATE(2004,8,1) + TIME(0,0,0)</f>
        <v>38200</v>
      </c>
      <c r="C26074">
        <v>26.324422836</v>
      </c>
    </row>
    <row r="26075" spans="1:3" x14ac:dyDescent="0.25">
      <c r="A26075">
        <v>1705</v>
      </c>
      <c r="B26075" s="1">
        <f>DATE(2004,9,1) + TIME(0,0,0)</f>
        <v>38231</v>
      </c>
      <c r="C26075">
        <v>26.340198517000001</v>
      </c>
    </row>
    <row r="26076" spans="1:3" x14ac:dyDescent="0.25">
      <c r="A26076">
        <v>1735</v>
      </c>
      <c r="B26076" s="1">
        <f>DATE(2004,10,1) + TIME(0,0,0)</f>
        <v>38261</v>
      </c>
      <c r="C26076">
        <v>26.354974747</v>
      </c>
    </row>
    <row r="26077" spans="1:3" x14ac:dyDescent="0.25">
      <c r="A26077">
        <v>1766</v>
      </c>
      <c r="B26077" s="1">
        <f>DATE(2004,11,1) + TIME(0,0,0)</f>
        <v>38292</v>
      </c>
      <c r="C26077">
        <v>26.369768143000002</v>
      </c>
    </row>
    <row r="26078" spans="1:3" x14ac:dyDescent="0.25">
      <c r="A26078">
        <v>1796</v>
      </c>
      <c r="B26078" s="1">
        <f>DATE(2004,12,1) + TIME(0,0,0)</f>
        <v>38322</v>
      </c>
      <c r="C26078">
        <v>26.383640288999999</v>
      </c>
    </row>
    <row r="26079" spans="1:3" x14ac:dyDescent="0.25">
      <c r="A26079">
        <v>1827</v>
      </c>
      <c r="B26079" s="1">
        <f>DATE(2005,1,1) + TIME(0,0,0)</f>
        <v>38353</v>
      </c>
      <c r="C26079">
        <v>26.397512436</v>
      </c>
    </row>
    <row r="26080" spans="1:3" x14ac:dyDescent="0.25">
      <c r="A26080">
        <v>1858</v>
      </c>
      <c r="B26080" s="1">
        <f>DATE(2005,2,1) + TIME(0,0,0)</f>
        <v>38384</v>
      </c>
      <c r="C26080">
        <v>26.410924910999999</v>
      </c>
    </row>
    <row r="26081" spans="1:3" x14ac:dyDescent="0.25">
      <c r="A26081">
        <v>1886</v>
      </c>
      <c r="B26081" s="1">
        <f>DATE(2005,3,1) + TIME(0,0,0)</f>
        <v>38412</v>
      </c>
      <c r="C26081">
        <v>26.422664642000001</v>
      </c>
    </row>
    <row r="26082" spans="1:3" x14ac:dyDescent="0.25">
      <c r="A26082">
        <v>1917</v>
      </c>
      <c r="B26082" s="1">
        <f>DATE(2005,4,1) + TIME(0,0,0)</f>
        <v>38443</v>
      </c>
      <c r="C26082">
        <v>26.435279846</v>
      </c>
    </row>
    <row r="26083" spans="1:3" x14ac:dyDescent="0.25">
      <c r="A26083">
        <v>1947</v>
      </c>
      <c r="B26083" s="1">
        <f>DATE(2005,5,1) + TIME(0,0,0)</f>
        <v>38473</v>
      </c>
      <c r="C26083">
        <v>26.447132110999998</v>
      </c>
    </row>
    <row r="26084" spans="1:3" x14ac:dyDescent="0.25">
      <c r="A26084">
        <v>1978</v>
      </c>
      <c r="B26084" s="1">
        <f>DATE(2005,6,1) + TIME(0,0,0)</f>
        <v>38504</v>
      </c>
      <c r="C26084">
        <v>26.459039688000001</v>
      </c>
    </row>
    <row r="26085" spans="1:3" x14ac:dyDescent="0.25">
      <c r="A26085">
        <v>2008</v>
      </c>
      <c r="B26085" s="1">
        <f>DATE(2005,7,1) + TIME(0,0,0)</f>
        <v>38534</v>
      </c>
      <c r="C26085">
        <v>26.470252990999999</v>
      </c>
    </row>
    <row r="26086" spans="1:3" x14ac:dyDescent="0.25">
      <c r="A26086">
        <v>2039</v>
      </c>
      <c r="B26086" s="1">
        <f>DATE(2005,8,1) + TIME(0,0,0)</f>
        <v>38565</v>
      </c>
      <c r="C26086">
        <v>26.481538773</v>
      </c>
    </row>
    <row r="26087" spans="1:3" x14ac:dyDescent="0.25">
      <c r="A26087">
        <v>2070</v>
      </c>
      <c r="B26087" s="1">
        <f>DATE(2005,9,1) + TIME(0,0,0)</f>
        <v>38596</v>
      </c>
      <c r="C26087">
        <v>26.492534636999999</v>
      </c>
    </row>
    <row r="26088" spans="1:3" x14ac:dyDescent="0.25">
      <c r="A26088">
        <v>2100</v>
      </c>
      <c r="B26088" s="1">
        <f>DATE(2005,10,1) + TIME(0,0,0)</f>
        <v>38626</v>
      </c>
      <c r="C26088">
        <v>26.502914429</v>
      </c>
    </row>
    <row r="26089" spans="1:3" x14ac:dyDescent="0.25">
      <c r="A26089">
        <v>2131</v>
      </c>
      <c r="B26089" s="1">
        <f>DATE(2005,11,1) + TIME(0,0,0)</f>
        <v>38657</v>
      </c>
      <c r="C26089">
        <v>26.513381958</v>
      </c>
    </row>
    <row r="26090" spans="1:3" x14ac:dyDescent="0.25">
      <c r="A26090">
        <v>2161</v>
      </c>
      <c r="B26090" s="1">
        <f>DATE(2005,12,1) + TIME(0,0,0)</f>
        <v>38687</v>
      </c>
      <c r="C26090">
        <v>26.523275375000001</v>
      </c>
    </row>
    <row r="26091" spans="1:3" x14ac:dyDescent="0.25">
      <c r="A26091">
        <v>2192</v>
      </c>
      <c r="B26091" s="1">
        <f>DATE(2006,1,1) + TIME(0,0,0)</f>
        <v>38718</v>
      </c>
      <c r="C26091">
        <v>26.533266068</v>
      </c>
    </row>
    <row r="26092" spans="1:3" x14ac:dyDescent="0.25">
      <c r="A26092">
        <v>2223</v>
      </c>
      <c r="B26092" s="1">
        <f>DATE(2006,2,1) + TIME(0,0,0)</f>
        <v>38749</v>
      </c>
      <c r="C26092">
        <v>26.543031693</v>
      </c>
    </row>
    <row r="26093" spans="1:3" x14ac:dyDescent="0.25">
      <c r="A26093">
        <v>2251</v>
      </c>
      <c r="B26093" s="1">
        <f>DATE(2006,3,1) + TIME(0,0,0)</f>
        <v>38777</v>
      </c>
      <c r="C26093">
        <v>26.551668166999999</v>
      </c>
    </row>
    <row r="26094" spans="1:3" x14ac:dyDescent="0.25">
      <c r="A26094">
        <v>2282</v>
      </c>
      <c r="B26094" s="1">
        <f>DATE(2006,4,1) + TIME(0,0,0)</f>
        <v>38808</v>
      </c>
      <c r="C26094">
        <v>26.561037064000001</v>
      </c>
    </row>
    <row r="26095" spans="1:3" x14ac:dyDescent="0.25">
      <c r="A26095">
        <v>2312</v>
      </c>
      <c r="B26095" s="1">
        <f>DATE(2006,5,1) + TIME(0,0,0)</f>
        <v>38838</v>
      </c>
      <c r="C26095">
        <v>26.569917679</v>
      </c>
    </row>
    <row r="26096" spans="1:3" x14ac:dyDescent="0.25">
      <c r="A26096">
        <v>2343</v>
      </c>
      <c r="B26096" s="1">
        <f>DATE(2006,6,1) + TIME(0,0,0)</f>
        <v>38869</v>
      </c>
      <c r="C26096">
        <v>26.578912734999999</v>
      </c>
    </row>
    <row r="26097" spans="1:3" x14ac:dyDescent="0.25">
      <c r="A26097">
        <v>2373</v>
      </c>
      <c r="B26097" s="1">
        <f>DATE(2006,7,1) + TIME(0,0,0)</f>
        <v>38899</v>
      </c>
      <c r="C26097">
        <v>26.587450026999999</v>
      </c>
    </row>
    <row r="26098" spans="1:3" x14ac:dyDescent="0.25">
      <c r="A26098">
        <v>2404</v>
      </c>
      <c r="B26098" s="1">
        <f>DATE(2006,8,1) + TIME(0,0,0)</f>
        <v>38930</v>
      </c>
      <c r="C26098">
        <v>26.596097946</v>
      </c>
    </row>
    <row r="26099" spans="1:3" x14ac:dyDescent="0.25">
      <c r="A26099">
        <v>2435</v>
      </c>
      <c r="B26099" s="1">
        <f>DATE(2006,9,1) + TIME(0,0,0)</f>
        <v>38961</v>
      </c>
      <c r="C26099">
        <v>26.604564666999998</v>
      </c>
    </row>
    <row r="26100" spans="1:3" x14ac:dyDescent="0.25">
      <c r="A26100">
        <v>2465</v>
      </c>
      <c r="B26100" s="1">
        <f>DATE(2006,10,1) + TIME(0,0,0)</f>
        <v>38991</v>
      </c>
      <c r="C26100">
        <v>26.612588882000001</v>
      </c>
    </row>
    <row r="26101" spans="1:3" x14ac:dyDescent="0.25">
      <c r="A26101">
        <v>2496</v>
      </c>
      <c r="B26101" s="1">
        <f>DATE(2006,11,1) + TIME(0,0,0)</f>
        <v>39022</v>
      </c>
      <c r="C26101">
        <v>26.620706557999998</v>
      </c>
    </row>
    <row r="26102" spans="1:3" x14ac:dyDescent="0.25">
      <c r="A26102">
        <v>2526</v>
      </c>
      <c r="B26102" s="1">
        <f>DATE(2006,12,1) + TIME(0,0,0)</f>
        <v>39052</v>
      </c>
      <c r="C26102">
        <v>26.62840271</v>
      </c>
    </row>
    <row r="26103" spans="1:3" x14ac:dyDescent="0.25">
      <c r="A26103">
        <v>2557</v>
      </c>
      <c r="B26103" s="1">
        <f>DATE(2007,1,1) + TIME(0,0,0)</f>
        <v>39083</v>
      </c>
      <c r="C26103">
        <v>26.636194229000001</v>
      </c>
    </row>
    <row r="26104" spans="1:3" x14ac:dyDescent="0.25">
      <c r="A26104">
        <v>2588</v>
      </c>
      <c r="B26104" s="1">
        <f>DATE(2007,2,1) + TIME(0,0,0)</f>
        <v>39114</v>
      </c>
      <c r="C26104">
        <v>26.64383316</v>
      </c>
    </row>
    <row r="26105" spans="1:3" x14ac:dyDescent="0.25">
      <c r="A26105">
        <v>2616</v>
      </c>
      <c r="B26105" s="1">
        <f>DATE(2007,3,1) + TIME(0,0,0)</f>
        <v>39142</v>
      </c>
      <c r="C26105">
        <v>26.650602340999999</v>
      </c>
    </row>
    <row r="26106" spans="1:3" x14ac:dyDescent="0.25">
      <c r="A26106">
        <v>2647</v>
      </c>
      <c r="B26106" s="1">
        <f>DATE(2007,4,1) + TIME(0,0,0)</f>
        <v>39173</v>
      </c>
      <c r="C26106">
        <v>26.657964706000001</v>
      </c>
    </row>
    <row r="26107" spans="1:3" x14ac:dyDescent="0.25">
      <c r="A26107">
        <v>2677</v>
      </c>
      <c r="B26107" s="1">
        <f>DATE(2007,5,1) + TIME(0,0,0)</f>
        <v>39203</v>
      </c>
      <c r="C26107">
        <v>26.664960861000001</v>
      </c>
    </row>
    <row r="26108" spans="1:3" x14ac:dyDescent="0.25">
      <c r="A26108">
        <v>2708</v>
      </c>
      <c r="B26108" s="1">
        <f>DATE(2007,6,1) + TIME(0,0,0)</f>
        <v>39234</v>
      </c>
      <c r="C26108">
        <v>26.672061920000001</v>
      </c>
    </row>
    <row r="26109" spans="1:3" x14ac:dyDescent="0.25">
      <c r="A26109">
        <v>2738</v>
      </c>
      <c r="B26109" s="1">
        <f>DATE(2007,7,1) + TIME(0,0,0)</f>
        <v>39264</v>
      </c>
      <c r="C26109">
        <v>26.678817749</v>
      </c>
    </row>
    <row r="26110" spans="1:3" x14ac:dyDescent="0.25">
      <c r="A26110">
        <v>2769</v>
      </c>
      <c r="B26110" s="1">
        <f>DATE(2007,8,1) + TIME(0,0,0)</f>
        <v>39295</v>
      </c>
      <c r="C26110">
        <v>26.685684204000001</v>
      </c>
    </row>
    <row r="26111" spans="1:3" x14ac:dyDescent="0.25">
      <c r="A26111">
        <v>2800</v>
      </c>
      <c r="B26111" s="1">
        <f>DATE(2007,9,1) + TIME(0,0,0)</f>
        <v>39326</v>
      </c>
      <c r="C26111">
        <v>26.692434311</v>
      </c>
    </row>
    <row r="26112" spans="1:3" x14ac:dyDescent="0.25">
      <c r="A26112">
        <v>2830</v>
      </c>
      <c r="B26112" s="1">
        <f>DATE(2007,10,1) + TIME(0,0,0)</f>
        <v>39356</v>
      </c>
      <c r="C26112">
        <v>26.698862076000001</v>
      </c>
    </row>
    <row r="26113" spans="1:3" x14ac:dyDescent="0.25">
      <c r="A26113">
        <v>2861</v>
      </c>
      <c r="B26113" s="1">
        <f>DATE(2007,11,1) + TIME(0,0,0)</f>
        <v>39387</v>
      </c>
      <c r="C26113">
        <v>26.705396652000001</v>
      </c>
    </row>
    <row r="26114" spans="1:3" x14ac:dyDescent="0.25">
      <c r="A26114">
        <v>2891</v>
      </c>
      <c r="B26114" s="1">
        <f>DATE(2007,12,1) + TIME(0,0,0)</f>
        <v>39417</v>
      </c>
      <c r="C26114">
        <v>26.711616515999999</v>
      </c>
    </row>
    <row r="26115" spans="1:3" x14ac:dyDescent="0.25">
      <c r="A26115">
        <v>2922</v>
      </c>
      <c r="B26115" s="1">
        <f>DATE(2008,1,1) + TIME(0,0,0)</f>
        <v>39448</v>
      </c>
      <c r="C26115">
        <v>26.717937468999999</v>
      </c>
    </row>
    <row r="26116" spans="1:3" x14ac:dyDescent="0.25">
      <c r="A26116">
        <v>2953</v>
      </c>
      <c r="B26116" s="1">
        <f>DATE(2008,2,1) + TIME(0,0,0)</f>
        <v>39479</v>
      </c>
      <c r="C26116">
        <v>26.724153519000001</v>
      </c>
    </row>
    <row r="26117" spans="1:3" x14ac:dyDescent="0.25">
      <c r="A26117">
        <v>2982</v>
      </c>
      <c r="B26117" s="1">
        <f>DATE(2008,3,1) + TIME(0,0,0)</f>
        <v>39508</v>
      </c>
      <c r="C26117">
        <v>26.729877471999998</v>
      </c>
    </row>
    <row r="26118" spans="1:3" x14ac:dyDescent="0.25">
      <c r="A26118">
        <v>3013</v>
      </c>
      <c r="B26118" s="1">
        <f>DATE(2008,4,1) + TIME(0,0,0)</f>
        <v>39539</v>
      </c>
      <c r="C26118">
        <v>26.735898972000001</v>
      </c>
    </row>
    <row r="26119" spans="1:3" x14ac:dyDescent="0.25">
      <c r="A26119">
        <v>3043</v>
      </c>
      <c r="B26119" s="1">
        <f>DATE(2008,5,1) + TIME(0,0,0)</f>
        <v>39569</v>
      </c>
      <c r="C26119">
        <v>26.741630554</v>
      </c>
    </row>
    <row r="26120" spans="1:3" x14ac:dyDescent="0.25">
      <c r="A26120">
        <v>3074</v>
      </c>
      <c r="B26120" s="1">
        <f>DATE(2008,6,1) + TIME(0,0,0)</f>
        <v>39600</v>
      </c>
      <c r="C26120">
        <v>26.747461318999999</v>
      </c>
    </row>
    <row r="26121" spans="1:3" x14ac:dyDescent="0.25">
      <c r="A26121">
        <v>3104</v>
      </c>
      <c r="B26121" s="1">
        <f>DATE(2008,7,1) + TIME(0,0,0)</f>
        <v>39630</v>
      </c>
      <c r="C26121">
        <v>26.753015518000002</v>
      </c>
    </row>
    <row r="26122" spans="1:3" x14ac:dyDescent="0.25">
      <c r="A26122">
        <v>3135</v>
      </c>
      <c r="B26122" s="1">
        <f>DATE(2008,8,1) + TIME(0,0,0)</f>
        <v>39661</v>
      </c>
      <c r="C26122">
        <v>26.758666991999998</v>
      </c>
    </row>
    <row r="26123" spans="1:3" x14ac:dyDescent="0.25">
      <c r="A26123">
        <v>3166</v>
      </c>
      <c r="B26123" s="1">
        <f>DATE(2008,9,1) + TIME(0,0,0)</f>
        <v>39692</v>
      </c>
      <c r="C26123">
        <v>26.764232634999999</v>
      </c>
    </row>
    <row r="26124" spans="1:3" x14ac:dyDescent="0.25">
      <c r="A26124">
        <v>3196</v>
      </c>
      <c r="B26124" s="1">
        <f>DATE(2008,10,1) + TIME(0,0,0)</f>
        <v>39722</v>
      </c>
      <c r="C26124">
        <v>26.769538878999999</v>
      </c>
    </row>
    <row r="26125" spans="1:3" x14ac:dyDescent="0.25">
      <c r="A26125">
        <v>3227</v>
      </c>
      <c r="B26125" s="1">
        <f>DATE(2008,11,1) + TIME(0,0,0)</f>
        <v>39753</v>
      </c>
      <c r="C26125">
        <v>26.774946213</v>
      </c>
    </row>
    <row r="26126" spans="1:3" x14ac:dyDescent="0.25">
      <c r="A26126">
        <v>3257</v>
      </c>
      <c r="B26126" s="1">
        <f>DATE(2008,12,1) + TIME(0,0,0)</f>
        <v>39783</v>
      </c>
      <c r="C26126">
        <v>26.780107498</v>
      </c>
    </row>
    <row r="26127" spans="1:3" x14ac:dyDescent="0.25">
      <c r="A26127">
        <v>3288</v>
      </c>
      <c r="B26127" s="1">
        <f>DATE(2009,1,1) + TIME(0,0,0)</f>
        <v>39814</v>
      </c>
      <c r="C26127">
        <v>26.785371779999998</v>
      </c>
    </row>
    <row r="26128" spans="1:3" x14ac:dyDescent="0.25">
      <c r="A26128">
        <v>3319</v>
      </c>
      <c r="B26128" s="1">
        <f>DATE(2009,2,1) + TIME(0,0,0)</f>
        <v>39845</v>
      </c>
      <c r="C26128">
        <v>26.790567398</v>
      </c>
    </row>
    <row r="26129" spans="1:3" x14ac:dyDescent="0.25">
      <c r="A26129">
        <v>3347</v>
      </c>
      <c r="B26129" s="1">
        <f>DATE(2009,3,1) + TIME(0,0,0)</f>
        <v>39873</v>
      </c>
      <c r="C26129">
        <v>26.795206069999999</v>
      </c>
    </row>
    <row r="26130" spans="1:3" x14ac:dyDescent="0.25">
      <c r="A26130">
        <v>3378</v>
      </c>
      <c r="B26130" s="1">
        <f>DATE(2009,4,1) + TIME(0,0,0)</f>
        <v>39904</v>
      </c>
      <c r="C26130">
        <v>26.800283432000001</v>
      </c>
    </row>
    <row r="26131" spans="1:3" x14ac:dyDescent="0.25">
      <c r="A26131">
        <v>3408</v>
      </c>
      <c r="B26131" s="1">
        <f>DATE(2009,5,1) + TIME(0,0,0)</f>
        <v>39934</v>
      </c>
      <c r="C26131">
        <v>26.805141449000001</v>
      </c>
    </row>
    <row r="26132" spans="1:3" x14ac:dyDescent="0.25">
      <c r="A26132">
        <v>3439</v>
      </c>
      <c r="B26132" s="1">
        <f>DATE(2009,6,1) + TIME(0,0,0)</f>
        <v>39965</v>
      </c>
      <c r="C26132">
        <v>26.810108185000001</v>
      </c>
    </row>
    <row r="26133" spans="1:3" x14ac:dyDescent="0.25">
      <c r="A26133">
        <v>3469</v>
      </c>
      <c r="B26133" s="1">
        <f>DATE(2009,7,1) + TIME(0,0,0)</f>
        <v>39995</v>
      </c>
      <c r="C26133">
        <v>26.814867020000001</v>
      </c>
    </row>
    <row r="26134" spans="1:3" x14ac:dyDescent="0.25">
      <c r="A26134">
        <v>3500</v>
      </c>
      <c r="B26134" s="1">
        <f>DATE(2009,8,1) + TIME(0,0,0)</f>
        <v>40026</v>
      </c>
      <c r="C26134">
        <v>26.819736481</v>
      </c>
    </row>
    <row r="26135" spans="1:3" x14ac:dyDescent="0.25">
      <c r="A26135">
        <v>3531</v>
      </c>
      <c r="B26135" s="1">
        <f>DATE(2009,9,1) + TIME(0,0,0)</f>
        <v>40057</v>
      </c>
      <c r="C26135">
        <v>26.824560165000001</v>
      </c>
    </row>
    <row r="26136" spans="1:3" x14ac:dyDescent="0.25">
      <c r="A26136">
        <v>3561</v>
      </c>
      <c r="B26136" s="1">
        <f>DATE(2009,10,1) + TIME(0,0,0)</f>
        <v>40087</v>
      </c>
      <c r="C26136">
        <v>26.829187393000002</v>
      </c>
    </row>
    <row r="26137" spans="1:3" x14ac:dyDescent="0.25">
      <c r="A26137">
        <v>3592</v>
      </c>
      <c r="B26137" s="1">
        <f>DATE(2009,11,1) + TIME(0,0,0)</f>
        <v>40118</v>
      </c>
      <c r="C26137">
        <v>26.833929061999999</v>
      </c>
    </row>
    <row r="26138" spans="1:3" x14ac:dyDescent="0.25">
      <c r="A26138">
        <v>3622</v>
      </c>
      <c r="B26138" s="1">
        <f>DATE(2009,12,1) + TIME(0,0,0)</f>
        <v>40148</v>
      </c>
      <c r="C26138">
        <v>26.838479996</v>
      </c>
    </row>
    <row r="26139" spans="1:3" x14ac:dyDescent="0.25">
      <c r="A26139">
        <v>3653</v>
      </c>
      <c r="B26139" s="1">
        <f>DATE(2010,1,1) + TIME(0,0,0)</f>
        <v>40179</v>
      </c>
      <c r="C26139">
        <v>26.843147278</v>
      </c>
    </row>
    <row r="26140" spans="1:3" x14ac:dyDescent="0.25">
      <c r="A26140">
        <v>3684</v>
      </c>
      <c r="B26140" s="1">
        <f>DATE(2010,2,1) + TIME(0,0,0)</f>
        <v>40210</v>
      </c>
      <c r="C26140">
        <v>26.847780228000001</v>
      </c>
    </row>
    <row r="26141" spans="1:3" x14ac:dyDescent="0.25">
      <c r="A26141">
        <v>3712</v>
      </c>
      <c r="B26141" s="1">
        <f>DATE(2010,3,1) + TIME(0,0,0)</f>
        <v>40238</v>
      </c>
      <c r="C26141">
        <v>26.851936340000002</v>
      </c>
    </row>
    <row r="26142" spans="1:3" x14ac:dyDescent="0.25">
      <c r="A26142">
        <v>3743</v>
      </c>
      <c r="B26142" s="1">
        <f>DATE(2010,4,1) + TIME(0,0,0)</f>
        <v>40269</v>
      </c>
      <c r="C26142">
        <v>26.856510161999999</v>
      </c>
    </row>
    <row r="26143" spans="1:3" x14ac:dyDescent="0.25">
      <c r="A26143">
        <v>3773</v>
      </c>
      <c r="B26143" s="1">
        <f>DATE(2010,5,1) + TIME(0,0,0)</f>
        <v>40299</v>
      </c>
      <c r="C26143">
        <v>26.860906601</v>
      </c>
    </row>
    <row r="26144" spans="1:3" x14ac:dyDescent="0.25">
      <c r="A26144">
        <v>3804</v>
      </c>
      <c r="B26144" s="1">
        <f>DATE(2010,6,1) + TIME(0,0,0)</f>
        <v>40330</v>
      </c>
      <c r="C26144">
        <v>26.865423202999999</v>
      </c>
    </row>
    <row r="26145" spans="1:3" x14ac:dyDescent="0.25">
      <c r="A26145">
        <v>3834</v>
      </c>
      <c r="B26145" s="1">
        <f>DATE(2010,7,1) + TIME(0,0,0)</f>
        <v>40360</v>
      </c>
      <c r="C26145">
        <v>26.869768143000002</v>
      </c>
    </row>
    <row r="26146" spans="1:3" x14ac:dyDescent="0.25">
      <c r="A26146">
        <v>3865</v>
      </c>
      <c r="B26146" s="1">
        <f>DATE(2010,8,1) + TIME(0,0,0)</f>
        <v>40391</v>
      </c>
      <c r="C26146">
        <v>26.874233245999999</v>
      </c>
    </row>
    <row r="26147" spans="1:3" x14ac:dyDescent="0.25">
      <c r="A26147">
        <v>3896</v>
      </c>
      <c r="B26147" s="1">
        <f>DATE(2010,9,1) + TIME(0,0,0)</f>
        <v>40422</v>
      </c>
      <c r="C26147">
        <v>26.878673552999999</v>
      </c>
    </row>
    <row r="26148" spans="1:3" x14ac:dyDescent="0.25">
      <c r="A26148">
        <v>3926</v>
      </c>
      <c r="B26148" s="1">
        <f>DATE(2010,10,1) + TIME(0,0,0)</f>
        <v>40452</v>
      </c>
      <c r="C26148">
        <v>26.882951735999999</v>
      </c>
    </row>
    <row r="26149" spans="1:3" x14ac:dyDescent="0.25">
      <c r="A26149">
        <v>3957</v>
      </c>
      <c r="B26149" s="1">
        <f>DATE(2010,11,1) + TIME(0,0,0)</f>
        <v>40483</v>
      </c>
      <c r="C26149">
        <v>26.887348175</v>
      </c>
    </row>
    <row r="26150" spans="1:3" x14ac:dyDescent="0.25">
      <c r="A26150">
        <v>3987</v>
      </c>
      <c r="B26150" s="1">
        <f>DATE(2010,12,1) + TIME(0,0,0)</f>
        <v>40513</v>
      </c>
      <c r="C26150">
        <v>26.891586304</v>
      </c>
    </row>
    <row r="26151" spans="1:3" x14ac:dyDescent="0.25">
      <c r="A26151">
        <v>4018</v>
      </c>
      <c r="B26151" s="1">
        <f>DATE(2011,1,1) + TIME(0,0,0)</f>
        <v>40544</v>
      </c>
      <c r="C26151">
        <v>26.895944595</v>
      </c>
    </row>
    <row r="26152" spans="1:3" x14ac:dyDescent="0.25">
      <c r="A26152">
        <v>4049</v>
      </c>
      <c r="B26152" s="1">
        <f>DATE(2011,2,1) + TIME(0,0,0)</f>
        <v>40575</v>
      </c>
      <c r="C26152">
        <v>26.900285720999999</v>
      </c>
    </row>
    <row r="26153" spans="1:3" x14ac:dyDescent="0.25">
      <c r="A26153">
        <v>4077</v>
      </c>
      <c r="B26153" s="1">
        <f>DATE(2011,3,1) + TIME(0,0,0)</f>
        <v>40603</v>
      </c>
      <c r="C26153">
        <v>26.904190063000001</v>
      </c>
    </row>
    <row r="26154" spans="1:3" x14ac:dyDescent="0.25">
      <c r="A26154">
        <v>4108</v>
      </c>
      <c r="B26154" s="1">
        <f>DATE(2011,4,1) + TIME(0,0,0)</f>
        <v>40634</v>
      </c>
      <c r="C26154">
        <v>26.908498764000001</v>
      </c>
    </row>
    <row r="26155" spans="1:3" x14ac:dyDescent="0.25">
      <c r="A26155">
        <v>4138</v>
      </c>
      <c r="B26155" s="1">
        <f>DATE(2011,5,1) + TIME(0,0,0)</f>
        <v>40664</v>
      </c>
      <c r="C26155">
        <v>26.912651061999998</v>
      </c>
    </row>
    <row r="26156" spans="1:3" x14ac:dyDescent="0.25">
      <c r="A26156">
        <v>4169</v>
      </c>
      <c r="B26156" s="1">
        <f>DATE(2011,6,1) + TIME(0,0,0)</f>
        <v>40695</v>
      </c>
      <c r="C26156">
        <v>26.916927338000001</v>
      </c>
    </row>
    <row r="26157" spans="1:3" x14ac:dyDescent="0.25">
      <c r="A26157">
        <v>4199</v>
      </c>
      <c r="B26157" s="1">
        <f>DATE(2011,7,1) + TIME(0,0,0)</f>
        <v>40725</v>
      </c>
      <c r="C26157">
        <v>26.921051025000001</v>
      </c>
    </row>
    <row r="26158" spans="1:3" x14ac:dyDescent="0.25">
      <c r="A26158">
        <v>4230</v>
      </c>
      <c r="B26158" s="1">
        <f>DATE(2011,8,1) + TIME(0,0,0)</f>
        <v>40756</v>
      </c>
      <c r="C26158">
        <v>26.925296783</v>
      </c>
    </row>
    <row r="26159" spans="1:3" x14ac:dyDescent="0.25">
      <c r="A26159">
        <v>4261</v>
      </c>
      <c r="B26159" s="1">
        <f>DATE(2011,9,1) + TIME(0,0,0)</f>
        <v>40787</v>
      </c>
      <c r="C26159">
        <v>26.929531097000002</v>
      </c>
    </row>
    <row r="26160" spans="1:3" x14ac:dyDescent="0.25">
      <c r="A26160">
        <v>4291</v>
      </c>
      <c r="B26160" s="1">
        <f>DATE(2011,10,1) + TIME(0,0,0)</f>
        <v>40817</v>
      </c>
      <c r="C26160">
        <v>26.933614730999999</v>
      </c>
    </row>
    <row r="26161" spans="1:3" x14ac:dyDescent="0.25">
      <c r="A26161">
        <v>4322</v>
      </c>
      <c r="B26161" s="1">
        <f>DATE(2011,11,1) + TIME(0,0,0)</f>
        <v>40848</v>
      </c>
      <c r="C26161">
        <v>26.937822342</v>
      </c>
    </row>
    <row r="26162" spans="1:3" x14ac:dyDescent="0.25">
      <c r="A26162">
        <v>4352</v>
      </c>
      <c r="B26162" s="1">
        <f>DATE(2011,12,1) + TIME(0,0,0)</f>
        <v>40878</v>
      </c>
      <c r="C26162">
        <v>26.941881179999999</v>
      </c>
    </row>
    <row r="26163" spans="1:3" x14ac:dyDescent="0.25">
      <c r="A26163">
        <v>4383</v>
      </c>
      <c r="B26163" s="1">
        <f>DATE(2012,1,1) + TIME(0,0,0)</f>
        <v>40909</v>
      </c>
      <c r="C26163">
        <v>26.946065903000001</v>
      </c>
    </row>
    <row r="26164" spans="1:3" x14ac:dyDescent="0.25">
      <c r="A26164">
        <v>4414</v>
      </c>
      <c r="B26164" s="1">
        <f>DATE(2012,2,1) + TIME(0,0,0)</f>
        <v>40940</v>
      </c>
      <c r="C26164">
        <v>26.950237273999999</v>
      </c>
    </row>
    <row r="26165" spans="1:3" x14ac:dyDescent="0.25">
      <c r="A26165">
        <v>4443</v>
      </c>
      <c r="B26165" s="1">
        <f>DATE(2012,3,1) + TIME(0,0,0)</f>
        <v>40969</v>
      </c>
      <c r="C26165">
        <v>26.954130172999999</v>
      </c>
    </row>
    <row r="26166" spans="1:3" x14ac:dyDescent="0.25">
      <c r="A26166">
        <v>4474</v>
      </c>
      <c r="B26166" s="1">
        <f>DATE(2012,4,1) + TIME(0,0,0)</f>
        <v>41000</v>
      </c>
      <c r="C26166">
        <v>26.958280562999999</v>
      </c>
    </row>
    <row r="26167" spans="1:3" x14ac:dyDescent="0.25">
      <c r="A26167">
        <v>4504</v>
      </c>
      <c r="B26167" s="1">
        <f>DATE(2012,5,1) + TIME(0,0,0)</f>
        <v>41030</v>
      </c>
      <c r="C26167">
        <v>26.962287903</v>
      </c>
    </row>
    <row r="26168" spans="1:3" x14ac:dyDescent="0.25">
      <c r="A26168">
        <v>4535</v>
      </c>
      <c r="B26168" s="1">
        <f>DATE(2012,6,1) + TIME(0,0,0)</f>
        <v>41061</v>
      </c>
      <c r="C26168">
        <v>26.966419219999999</v>
      </c>
    </row>
    <row r="26169" spans="1:3" x14ac:dyDescent="0.25">
      <c r="A26169">
        <v>4565</v>
      </c>
      <c r="B26169" s="1">
        <f>DATE(2012,7,1) + TIME(0,0,0)</f>
        <v>41091</v>
      </c>
      <c r="C26169">
        <v>26.970407485999999</v>
      </c>
    </row>
    <row r="26170" spans="1:3" x14ac:dyDescent="0.25">
      <c r="A26170">
        <v>4596</v>
      </c>
      <c r="B26170" s="1">
        <f>DATE(2012,8,1) + TIME(0,0,0)</f>
        <v>41122</v>
      </c>
      <c r="C26170">
        <v>26.974519730000001</v>
      </c>
    </row>
    <row r="26171" spans="1:3" x14ac:dyDescent="0.25">
      <c r="A26171">
        <v>4627</v>
      </c>
      <c r="B26171" s="1">
        <f>DATE(2012,9,1) + TIME(0,0,0)</f>
        <v>41153</v>
      </c>
      <c r="C26171">
        <v>26.978622436999999</v>
      </c>
    </row>
    <row r="26172" spans="1:3" x14ac:dyDescent="0.25">
      <c r="A26172">
        <v>4657</v>
      </c>
      <c r="B26172" s="1">
        <f>DATE(2012,10,1) + TIME(0,0,0)</f>
        <v>41183</v>
      </c>
      <c r="C26172">
        <v>26.982585907000001</v>
      </c>
    </row>
    <row r="26173" spans="1:3" x14ac:dyDescent="0.25">
      <c r="A26173">
        <v>4688</v>
      </c>
      <c r="B26173" s="1">
        <f>DATE(2012,11,1) + TIME(0,0,0)</f>
        <v>41214</v>
      </c>
      <c r="C26173">
        <v>26.986673355000001</v>
      </c>
    </row>
    <row r="26174" spans="1:3" x14ac:dyDescent="0.25">
      <c r="A26174">
        <v>4718</v>
      </c>
      <c r="B26174" s="1">
        <f>DATE(2012,12,1) + TIME(0,0,0)</f>
        <v>41244</v>
      </c>
      <c r="C26174">
        <v>26.990621567000002</v>
      </c>
    </row>
    <row r="26175" spans="1:3" x14ac:dyDescent="0.25">
      <c r="A26175">
        <v>4749</v>
      </c>
      <c r="B26175" s="1">
        <f>DATE(2013,1,1) + TIME(0,0,0)</f>
        <v>41275</v>
      </c>
      <c r="C26175">
        <v>26.994693756</v>
      </c>
    </row>
    <row r="26176" spans="1:3" x14ac:dyDescent="0.25">
      <c r="A26176">
        <v>4780</v>
      </c>
      <c r="B26176" s="1">
        <f>DATE(2013,2,1) + TIME(0,0,0)</f>
        <v>41306</v>
      </c>
      <c r="C26176">
        <v>26.998760223000001</v>
      </c>
    </row>
    <row r="26177" spans="1:3" x14ac:dyDescent="0.25">
      <c r="A26177">
        <v>4808</v>
      </c>
      <c r="B26177" s="1">
        <f>DATE(2013,3,1) + TIME(0,0,0)</f>
        <v>41334</v>
      </c>
      <c r="C26177">
        <v>27.002426147000001</v>
      </c>
    </row>
    <row r="26178" spans="1:3" x14ac:dyDescent="0.25">
      <c r="A26178">
        <v>4839</v>
      </c>
      <c r="B26178" s="1">
        <f>DATE(2013,4,1) + TIME(0,0,0)</f>
        <v>41365</v>
      </c>
      <c r="C26178">
        <v>27.006481171000001</v>
      </c>
    </row>
    <row r="26179" spans="1:3" x14ac:dyDescent="0.25">
      <c r="A26179">
        <v>4869</v>
      </c>
      <c r="B26179" s="1">
        <f>DATE(2013,5,1) + TIME(0,0,0)</f>
        <v>41395</v>
      </c>
      <c r="C26179">
        <v>27.010396957000001</v>
      </c>
    </row>
    <row r="26180" spans="1:3" x14ac:dyDescent="0.25">
      <c r="A26180">
        <v>4900</v>
      </c>
      <c r="B26180" s="1">
        <f>DATE(2013,6,1) + TIME(0,0,0)</f>
        <v>41426</v>
      </c>
      <c r="C26180">
        <v>27.014440535999999</v>
      </c>
    </row>
    <row r="26181" spans="1:3" x14ac:dyDescent="0.25">
      <c r="A26181">
        <v>4930</v>
      </c>
      <c r="B26181" s="1">
        <f>DATE(2013,7,1) + TIME(0,0,0)</f>
        <v>41456</v>
      </c>
      <c r="C26181">
        <v>27.018348694</v>
      </c>
    </row>
    <row r="26182" spans="1:3" x14ac:dyDescent="0.25">
      <c r="A26182">
        <v>4961</v>
      </c>
      <c r="B26182" s="1">
        <f>DATE(2013,8,1) + TIME(0,0,0)</f>
        <v>41487</v>
      </c>
      <c r="C26182">
        <v>27.022380828999999</v>
      </c>
    </row>
    <row r="26183" spans="1:3" x14ac:dyDescent="0.25">
      <c r="A26183">
        <v>4992</v>
      </c>
      <c r="B26183" s="1">
        <f>DATE(2013,9,1) + TIME(0,0,0)</f>
        <v>41518</v>
      </c>
      <c r="C26183">
        <v>27.026409148999999</v>
      </c>
    </row>
    <row r="26184" spans="1:3" x14ac:dyDescent="0.25">
      <c r="A26184">
        <v>5022</v>
      </c>
      <c r="B26184" s="1">
        <f>DATE(2013,10,1) + TIME(0,0,0)</f>
        <v>41548</v>
      </c>
      <c r="C26184">
        <v>27.030303955000001</v>
      </c>
    </row>
    <row r="26185" spans="1:3" x14ac:dyDescent="0.25">
      <c r="A26185">
        <v>5053</v>
      </c>
      <c r="B26185" s="1">
        <f>DATE(2013,11,1) + TIME(0,0,0)</f>
        <v>41579</v>
      </c>
      <c r="C26185">
        <v>27.034324646000002</v>
      </c>
    </row>
    <row r="26186" spans="1:3" x14ac:dyDescent="0.25">
      <c r="A26186">
        <v>5083</v>
      </c>
      <c r="B26186" s="1">
        <f>DATE(2013,12,1) + TIME(0,0,0)</f>
        <v>41609</v>
      </c>
      <c r="C26186">
        <v>27.038211823000001</v>
      </c>
    </row>
    <row r="26187" spans="1:3" x14ac:dyDescent="0.25">
      <c r="A26187">
        <v>5114</v>
      </c>
      <c r="B26187" s="1">
        <f>DATE(2014,1,1) + TIME(0,0,0)</f>
        <v>41640</v>
      </c>
      <c r="C26187">
        <v>27.042224883999999</v>
      </c>
    </row>
    <row r="26188" spans="1:3" x14ac:dyDescent="0.25">
      <c r="A26188">
        <v>5145</v>
      </c>
      <c r="B26188" s="1">
        <f>DATE(2014,2,1) + TIME(0,0,0)</f>
        <v>41671</v>
      </c>
      <c r="C26188">
        <v>27.046236038</v>
      </c>
    </row>
    <row r="26189" spans="1:3" x14ac:dyDescent="0.25">
      <c r="A26189">
        <v>5173</v>
      </c>
      <c r="B26189" s="1">
        <f>DATE(2014,3,1) + TIME(0,0,0)</f>
        <v>41699</v>
      </c>
      <c r="C26189">
        <v>27.049854279000002</v>
      </c>
    </row>
    <row r="26190" spans="1:3" x14ac:dyDescent="0.25">
      <c r="A26190">
        <v>5204</v>
      </c>
      <c r="B26190" s="1">
        <f>DATE(2014,4,1) + TIME(0,0,0)</f>
        <v>41730</v>
      </c>
      <c r="C26190">
        <v>27.053857803</v>
      </c>
    </row>
    <row r="26191" spans="1:3" x14ac:dyDescent="0.25">
      <c r="A26191">
        <v>5234</v>
      </c>
      <c r="B26191" s="1">
        <f>DATE(2014,5,1) + TIME(0,0,0)</f>
        <v>41760</v>
      </c>
      <c r="C26191">
        <v>27.057729721000001</v>
      </c>
    </row>
    <row r="26192" spans="1:3" x14ac:dyDescent="0.25">
      <c r="A26192">
        <v>5265</v>
      </c>
      <c r="B26192" s="1">
        <f>DATE(2014,6,1) + TIME(0,0,0)</f>
        <v>41791</v>
      </c>
      <c r="C26192">
        <v>27.061727523999998</v>
      </c>
    </row>
    <row r="26193" spans="1:3" x14ac:dyDescent="0.25">
      <c r="A26193">
        <v>5295</v>
      </c>
      <c r="B26193" s="1">
        <f>DATE(2014,7,1) + TIME(0,0,0)</f>
        <v>41821</v>
      </c>
      <c r="C26193">
        <v>27.065595627</v>
      </c>
    </row>
    <row r="26194" spans="1:3" x14ac:dyDescent="0.25">
      <c r="A26194">
        <v>5326</v>
      </c>
      <c r="B26194" s="1">
        <f>DATE(2014,8,1) + TIME(0,0,0)</f>
        <v>41852</v>
      </c>
      <c r="C26194">
        <v>27.069587708</v>
      </c>
    </row>
    <row r="26195" spans="1:3" x14ac:dyDescent="0.25">
      <c r="A26195">
        <v>5357</v>
      </c>
      <c r="B26195" s="1">
        <f>DATE(2014,9,1) + TIME(0,0,0)</f>
        <v>41883</v>
      </c>
      <c r="C26195">
        <v>27.073579788</v>
      </c>
    </row>
    <row r="26196" spans="1:3" x14ac:dyDescent="0.25">
      <c r="A26196">
        <v>5387</v>
      </c>
      <c r="B26196" s="1">
        <f>DATE(2014,10,1) + TIME(0,0,0)</f>
        <v>41913</v>
      </c>
      <c r="C26196">
        <v>27.077440262</v>
      </c>
    </row>
    <row r="26197" spans="1:3" x14ac:dyDescent="0.25">
      <c r="A26197">
        <v>5418</v>
      </c>
      <c r="B26197" s="1">
        <f>DATE(2014,11,1) + TIME(0,0,0)</f>
        <v>41944</v>
      </c>
      <c r="C26197">
        <v>27.081428528</v>
      </c>
    </row>
    <row r="26198" spans="1:3" x14ac:dyDescent="0.25">
      <c r="A26198">
        <v>5448</v>
      </c>
      <c r="B26198" s="1">
        <f>DATE(2014,12,1) + TIME(0,0,0)</f>
        <v>41974</v>
      </c>
      <c r="C26198">
        <v>27.085285187</v>
      </c>
    </row>
    <row r="26199" spans="1:3" x14ac:dyDescent="0.25">
      <c r="A26199">
        <v>5479</v>
      </c>
      <c r="B26199" s="1">
        <f>DATE(2015,1,1) + TIME(0,0,0)</f>
        <v>42005</v>
      </c>
      <c r="C26199">
        <v>27.089271544999999</v>
      </c>
    </row>
    <row r="26200" spans="1:3" x14ac:dyDescent="0.25">
      <c r="A26200">
        <v>5510</v>
      </c>
      <c r="B26200" s="1">
        <f>DATE(2015,2,1) + TIME(0,0,0)</f>
        <v>42036</v>
      </c>
      <c r="C26200">
        <v>27.093254088999998</v>
      </c>
    </row>
    <row r="26201" spans="1:3" x14ac:dyDescent="0.25">
      <c r="A26201">
        <v>5538</v>
      </c>
      <c r="B26201" s="1">
        <f>DATE(2015,3,1) + TIME(0,0,0)</f>
        <v>42064</v>
      </c>
      <c r="C26201">
        <v>27.096851349000001</v>
      </c>
    </row>
    <row r="26202" spans="1:3" x14ac:dyDescent="0.25">
      <c r="A26202">
        <v>5569</v>
      </c>
      <c r="B26202" s="1">
        <f>DATE(2015,4,1) + TIME(0,0,0)</f>
        <v>42095</v>
      </c>
      <c r="C26202">
        <v>27.100833893000001</v>
      </c>
    </row>
    <row r="26203" spans="1:3" x14ac:dyDescent="0.25">
      <c r="A26203">
        <v>5599</v>
      </c>
      <c r="B26203" s="1">
        <f>DATE(2015,5,1) + TIME(0,0,0)</f>
        <v>42125</v>
      </c>
      <c r="C26203">
        <v>27.104686737000002</v>
      </c>
    </row>
    <row r="26204" spans="1:3" x14ac:dyDescent="0.25">
      <c r="A26204">
        <v>5630</v>
      </c>
      <c r="B26204" s="1">
        <f>DATE(2015,6,1) + TIME(0,0,0)</f>
        <v>42156</v>
      </c>
      <c r="C26204">
        <v>27.108667373999999</v>
      </c>
    </row>
    <row r="26205" spans="1:3" x14ac:dyDescent="0.25">
      <c r="A26205">
        <v>5660</v>
      </c>
      <c r="B26205" s="1">
        <f>DATE(2015,7,1) + TIME(0,0,0)</f>
        <v>42186</v>
      </c>
      <c r="C26205">
        <v>27.112518310999999</v>
      </c>
    </row>
    <row r="26206" spans="1:3" x14ac:dyDescent="0.25">
      <c r="A26206">
        <v>5691</v>
      </c>
      <c r="B26206" s="1">
        <f>DATE(2015,8,1) + TIME(0,0,0)</f>
        <v>42217</v>
      </c>
      <c r="C26206">
        <v>27.116498947</v>
      </c>
    </row>
    <row r="26207" spans="1:3" x14ac:dyDescent="0.25">
      <c r="A26207">
        <v>5722</v>
      </c>
      <c r="B26207" s="1">
        <f>DATE(2015,9,1) + TIME(0,0,0)</f>
        <v>42248</v>
      </c>
      <c r="C26207">
        <v>27.120479584000002</v>
      </c>
    </row>
    <row r="26208" spans="1:3" x14ac:dyDescent="0.25">
      <c r="A26208">
        <v>5752</v>
      </c>
      <c r="B26208" s="1">
        <f>DATE(2015,10,1) + TIME(0,0,0)</f>
        <v>42278</v>
      </c>
      <c r="C26208">
        <v>27.124334335</v>
      </c>
    </row>
    <row r="26209" spans="1:3" x14ac:dyDescent="0.25">
      <c r="A26209">
        <v>5783</v>
      </c>
      <c r="B26209" s="1">
        <f>DATE(2015,11,1) + TIME(0,0,0)</f>
        <v>42309</v>
      </c>
      <c r="C26209">
        <v>27.128316879</v>
      </c>
    </row>
    <row r="26210" spans="1:3" x14ac:dyDescent="0.25">
      <c r="A26210">
        <v>5813</v>
      </c>
      <c r="B26210" s="1">
        <f>DATE(2015,12,1) + TIME(0,0,0)</f>
        <v>42339</v>
      </c>
      <c r="C26210">
        <v>27.132175446000002</v>
      </c>
    </row>
    <row r="26211" spans="1:3" x14ac:dyDescent="0.25">
      <c r="A26211">
        <v>5844</v>
      </c>
      <c r="B26211" s="1">
        <f>DATE(2016,1,1) + TIME(0,0,0)</f>
        <v>42370</v>
      </c>
      <c r="C26211">
        <v>27.136165619</v>
      </c>
    </row>
    <row r="26212" spans="1:3" x14ac:dyDescent="0.25">
      <c r="A26212">
        <v>5875</v>
      </c>
      <c r="B26212" s="1">
        <f>DATE(2016,2,1) + TIME(0,0,0)</f>
        <v>42401</v>
      </c>
      <c r="C26212">
        <v>27.140159607000001</v>
      </c>
    </row>
    <row r="26213" spans="1:3" x14ac:dyDescent="0.25">
      <c r="A26213">
        <v>5904</v>
      </c>
      <c r="B26213" s="1">
        <f>DATE(2016,3,1) + TIME(0,0,0)</f>
        <v>42430</v>
      </c>
      <c r="C26213">
        <v>27.143899917999999</v>
      </c>
    </row>
    <row r="26214" spans="1:3" x14ac:dyDescent="0.25">
      <c r="A26214">
        <v>5935</v>
      </c>
      <c r="B26214" s="1">
        <f>DATE(2016,4,1) + TIME(0,0,0)</f>
        <v>42461</v>
      </c>
      <c r="C26214">
        <v>27.147903442</v>
      </c>
    </row>
    <row r="26215" spans="1:3" x14ac:dyDescent="0.25">
      <c r="A26215">
        <v>5965</v>
      </c>
      <c r="B26215" s="1">
        <f>DATE(2016,5,1) + TIME(0,0,0)</f>
        <v>42491</v>
      </c>
      <c r="C26215">
        <v>27.151784896999999</v>
      </c>
    </row>
    <row r="26216" spans="1:3" x14ac:dyDescent="0.25">
      <c r="A26216">
        <v>5996</v>
      </c>
      <c r="B26216" s="1">
        <f>DATE(2016,6,1) + TIME(0,0,0)</f>
        <v>42522</v>
      </c>
      <c r="C26216">
        <v>27.155799865999999</v>
      </c>
    </row>
    <row r="26217" spans="1:3" x14ac:dyDescent="0.25">
      <c r="A26217">
        <v>6026</v>
      </c>
      <c r="B26217" s="1">
        <f>DATE(2016,7,1) + TIME(0,0,0)</f>
        <v>42552</v>
      </c>
      <c r="C26217">
        <v>27.159692763999999</v>
      </c>
    </row>
    <row r="26218" spans="1:3" x14ac:dyDescent="0.25">
      <c r="A26218">
        <v>6057</v>
      </c>
      <c r="B26218" s="1">
        <f>DATE(2016,8,1) + TIME(0,0,0)</f>
        <v>42583</v>
      </c>
      <c r="C26218">
        <v>27.163722992</v>
      </c>
    </row>
    <row r="26219" spans="1:3" x14ac:dyDescent="0.25">
      <c r="A26219">
        <v>6088</v>
      </c>
      <c r="B26219" s="1">
        <f>DATE(2016,9,1) + TIME(0,0,0)</f>
        <v>42614</v>
      </c>
      <c r="C26219">
        <v>27.167758941999999</v>
      </c>
    </row>
    <row r="26220" spans="1:3" x14ac:dyDescent="0.25">
      <c r="A26220">
        <v>6118</v>
      </c>
      <c r="B26220" s="1">
        <f>DATE(2016,10,1) + TIME(0,0,0)</f>
        <v>42644</v>
      </c>
      <c r="C26220">
        <v>27.171672821000001</v>
      </c>
    </row>
    <row r="26221" spans="1:3" x14ac:dyDescent="0.25">
      <c r="A26221">
        <v>6149</v>
      </c>
      <c r="B26221" s="1">
        <f>DATE(2016,11,1) + TIME(0,0,0)</f>
        <v>42675</v>
      </c>
      <c r="C26221">
        <v>27.175725936999999</v>
      </c>
    </row>
    <row r="26222" spans="1:3" x14ac:dyDescent="0.25">
      <c r="A26222">
        <v>6179</v>
      </c>
      <c r="B26222" s="1">
        <f>DATE(2016,12,1) + TIME(0,0,0)</f>
        <v>42705</v>
      </c>
      <c r="C26222">
        <v>27.179653168000002</v>
      </c>
    </row>
    <row r="26223" spans="1:3" x14ac:dyDescent="0.25">
      <c r="A26223">
        <v>6210</v>
      </c>
      <c r="B26223" s="1">
        <f>DATE(2017,1,1) + TIME(0,0,0)</f>
        <v>42736</v>
      </c>
      <c r="C26223">
        <v>27.183717728000001</v>
      </c>
    </row>
    <row r="26224" spans="1:3" x14ac:dyDescent="0.25">
      <c r="A26224">
        <v>6241</v>
      </c>
      <c r="B26224" s="1">
        <f>DATE(2017,2,1) + TIME(0,0,0)</f>
        <v>42767</v>
      </c>
      <c r="C26224">
        <v>27.187788009999998</v>
      </c>
    </row>
    <row r="26225" spans="1:3" x14ac:dyDescent="0.25">
      <c r="A26225">
        <v>6269</v>
      </c>
      <c r="B26225" s="1">
        <f>DATE(2017,3,1) + TIME(0,0,0)</f>
        <v>42795</v>
      </c>
      <c r="C26225">
        <v>27.191471100000001</v>
      </c>
    </row>
    <row r="26226" spans="1:3" x14ac:dyDescent="0.25">
      <c r="A26226">
        <v>6300</v>
      </c>
      <c r="B26226" s="1">
        <f>DATE(2017,4,1) + TIME(0,0,0)</f>
        <v>42826</v>
      </c>
      <c r="C26226">
        <v>27.195552826</v>
      </c>
    </row>
    <row r="26227" spans="1:3" x14ac:dyDescent="0.25">
      <c r="A26227">
        <v>6330</v>
      </c>
      <c r="B26227" s="1">
        <f>DATE(2017,5,1) + TIME(0,0,0)</f>
        <v>42856</v>
      </c>
      <c r="C26227">
        <v>27.199510574000001</v>
      </c>
    </row>
    <row r="26228" spans="1:3" x14ac:dyDescent="0.25">
      <c r="A26228">
        <v>6361</v>
      </c>
      <c r="B26228" s="1">
        <f>DATE(2017,6,1) + TIME(0,0,0)</f>
        <v>42887</v>
      </c>
      <c r="C26228">
        <v>27.203603744999999</v>
      </c>
    </row>
    <row r="26229" spans="1:3" x14ac:dyDescent="0.25">
      <c r="A26229">
        <v>6391</v>
      </c>
      <c r="B26229" s="1">
        <f>DATE(2017,7,1) + TIME(0,0,0)</f>
        <v>42917</v>
      </c>
      <c r="C26229">
        <v>27.207569121999999</v>
      </c>
    </row>
    <row r="26230" spans="1:3" x14ac:dyDescent="0.25">
      <c r="A26230">
        <v>6422</v>
      </c>
      <c r="B26230" s="1">
        <f>DATE(2017,8,1) + TIME(0,0,0)</f>
        <v>42948</v>
      </c>
      <c r="C26230">
        <v>27.211673737000002</v>
      </c>
    </row>
    <row r="26231" spans="1:3" x14ac:dyDescent="0.25">
      <c r="A26231">
        <v>6453</v>
      </c>
      <c r="B26231" s="1">
        <f>DATE(2017,9,1) + TIME(0,0,0)</f>
        <v>42979</v>
      </c>
      <c r="C26231">
        <v>27.215780257999999</v>
      </c>
    </row>
    <row r="26232" spans="1:3" x14ac:dyDescent="0.25">
      <c r="A26232">
        <v>6483</v>
      </c>
      <c r="B26232" s="1">
        <f>DATE(2017,10,1) + TIME(0,0,0)</f>
        <v>43009</v>
      </c>
      <c r="C26232">
        <v>27.219758986999999</v>
      </c>
    </row>
    <row r="26233" spans="1:3" x14ac:dyDescent="0.25">
      <c r="A26233">
        <v>6514</v>
      </c>
      <c r="B26233" s="1">
        <f>DATE(2017,11,1) + TIME(0,0,0)</f>
        <v>43040</v>
      </c>
      <c r="C26233">
        <v>27.223873137999998</v>
      </c>
    </row>
    <row r="26234" spans="1:3" x14ac:dyDescent="0.25">
      <c r="A26234">
        <v>6544</v>
      </c>
      <c r="B26234" s="1">
        <f>DATE(2017,12,1) + TIME(0,0,0)</f>
        <v>43070</v>
      </c>
      <c r="C26234">
        <v>27.227857589999999</v>
      </c>
    </row>
    <row r="26235" spans="1:3" x14ac:dyDescent="0.25">
      <c r="A26235">
        <v>6575</v>
      </c>
      <c r="B26235" s="1">
        <f>DATE(2018,1,1) + TIME(0,0,0)</f>
        <v>43101</v>
      </c>
      <c r="C26235">
        <v>27.231977463</v>
      </c>
    </row>
    <row r="26236" spans="1:3" x14ac:dyDescent="0.25">
      <c r="A26236">
        <v>6606</v>
      </c>
      <c r="B26236" s="1">
        <f>DATE(2018,2,1) + TIME(0,0,0)</f>
        <v>43132</v>
      </c>
      <c r="C26236">
        <v>27.236099243000002</v>
      </c>
    </row>
    <row r="26237" spans="1:3" x14ac:dyDescent="0.25">
      <c r="A26237">
        <v>6634</v>
      </c>
      <c r="B26237" s="1">
        <f>DATE(2018,3,1) + TIME(0,0,0)</f>
        <v>43160</v>
      </c>
      <c r="C26237">
        <v>27.239824294999998</v>
      </c>
    </row>
    <row r="26238" spans="1:3" x14ac:dyDescent="0.25">
      <c r="A26238">
        <v>6665</v>
      </c>
      <c r="B26238" s="1">
        <f>DATE(2018,4,1) + TIME(0,0,0)</f>
        <v>43191</v>
      </c>
      <c r="C26238">
        <v>27.24394989</v>
      </c>
    </row>
    <row r="26239" spans="1:3" x14ac:dyDescent="0.25">
      <c r="A26239">
        <v>6695</v>
      </c>
      <c r="B26239" s="1">
        <f>DATE(2018,5,1) + TIME(0,0,0)</f>
        <v>43221</v>
      </c>
      <c r="C26239">
        <v>27.247943878000001</v>
      </c>
    </row>
    <row r="26240" spans="1:3" x14ac:dyDescent="0.25">
      <c r="A26240">
        <v>6726</v>
      </c>
      <c r="B26240" s="1">
        <f>DATE(2018,6,1) + TIME(0,0,0)</f>
        <v>43252</v>
      </c>
      <c r="C26240">
        <v>27.252071381</v>
      </c>
    </row>
    <row r="26241" spans="1:3" x14ac:dyDescent="0.25">
      <c r="A26241">
        <v>6756</v>
      </c>
      <c r="B26241" s="1">
        <f>DATE(2018,7,1) + TIME(0,0,0)</f>
        <v>43282</v>
      </c>
      <c r="C26241">
        <v>27.256065369000002</v>
      </c>
    </row>
    <row r="26242" spans="1:3" x14ac:dyDescent="0.25">
      <c r="A26242">
        <v>6787</v>
      </c>
      <c r="B26242" s="1">
        <f>DATE(2018,8,1) + TIME(0,0,0)</f>
        <v>43313</v>
      </c>
      <c r="C26242">
        <v>27.260192871000001</v>
      </c>
    </row>
    <row r="26243" spans="1:3" x14ac:dyDescent="0.25">
      <c r="A26243">
        <v>6818</v>
      </c>
      <c r="B26243" s="1">
        <f>DATE(2018,9,1) + TIME(0,0,0)</f>
        <v>43344</v>
      </c>
      <c r="C26243">
        <v>27.264320374</v>
      </c>
    </row>
    <row r="26244" spans="1:3" x14ac:dyDescent="0.25">
      <c r="A26244">
        <v>6848</v>
      </c>
      <c r="B26244" s="1">
        <f>DATE(2018,10,1) + TIME(0,0,0)</f>
        <v>43374</v>
      </c>
      <c r="C26244">
        <v>27.268314362000002</v>
      </c>
    </row>
    <row r="26245" spans="1:3" x14ac:dyDescent="0.25">
      <c r="A26245">
        <v>6879</v>
      </c>
      <c r="B26245" s="1">
        <f>DATE(2018,11,1) + TIME(0,0,0)</f>
        <v>43405</v>
      </c>
      <c r="C26245">
        <v>27.272439957</v>
      </c>
    </row>
    <row r="26246" spans="1:3" x14ac:dyDescent="0.25">
      <c r="A26246">
        <v>6909</v>
      </c>
      <c r="B26246" s="1">
        <f>DATE(2018,12,1) + TIME(0,0,0)</f>
        <v>43435</v>
      </c>
      <c r="C26246">
        <v>27.276432036999999</v>
      </c>
    </row>
    <row r="26247" spans="1:3" x14ac:dyDescent="0.25">
      <c r="A26247">
        <v>6940</v>
      </c>
      <c r="B26247" s="1">
        <f>DATE(2019,1,1) + TIME(0,0,0)</f>
        <v>43466</v>
      </c>
      <c r="C26247">
        <v>27.280555724999999</v>
      </c>
    </row>
    <row r="26248" spans="1:3" x14ac:dyDescent="0.25">
      <c r="A26248">
        <v>6971</v>
      </c>
      <c r="B26248" s="1">
        <f>DATE(2019,2,1) + TIME(0,0,0)</f>
        <v>43497</v>
      </c>
      <c r="C26248">
        <v>27.284677505000001</v>
      </c>
    </row>
    <row r="26249" spans="1:3" x14ac:dyDescent="0.25">
      <c r="A26249">
        <v>6999</v>
      </c>
      <c r="B26249" s="1">
        <f>DATE(2019,3,1) + TIME(0,0,0)</f>
        <v>43525</v>
      </c>
      <c r="C26249">
        <v>27.28840065</v>
      </c>
    </row>
    <row r="26250" spans="1:3" x14ac:dyDescent="0.25">
      <c r="A26250">
        <v>7030</v>
      </c>
      <c r="B26250" s="1">
        <f>DATE(2019,4,1) + TIME(0,0,0)</f>
        <v>43556</v>
      </c>
      <c r="C26250">
        <v>27.292518615999999</v>
      </c>
    </row>
    <row r="26251" spans="1:3" x14ac:dyDescent="0.25">
      <c r="A26251">
        <v>7060</v>
      </c>
      <c r="B26251" s="1">
        <f>DATE(2019,5,1) + TIME(0,0,0)</f>
        <v>43586</v>
      </c>
      <c r="C26251">
        <v>27.296501159999998</v>
      </c>
    </row>
    <row r="26252" spans="1:3" x14ac:dyDescent="0.25">
      <c r="A26252">
        <v>7091</v>
      </c>
      <c r="B26252" s="1">
        <f>DATE(2019,6,1) + TIME(0,0,0)</f>
        <v>43617</v>
      </c>
      <c r="C26252">
        <v>27.300615311000001</v>
      </c>
    </row>
    <row r="26253" spans="1:3" x14ac:dyDescent="0.25">
      <c r="A26253">
        <v>7121</v>
      </c>
      <c r="B26253" s="1">
        <f>DATE(2019,7,1) + TIME(0,0,0)</f>
        <v>43647</v>
      </c>
      <c r="C26253">
        <v>27.304594040000001</v>
      </c>
    </row>
    <row r="26254" spans="1:3" x14ac:dyDescent="0.25">
      <c r="A26254">
        <v>7152</v>
      </c>
      <c r="B26254" s="1">
        <f>DATE(2019,8,1) + TIME(0,0,0)</f>
        <v>43678</v>
      </c>
      <c r="C26254">
        <v>27.308702469</v>
      </c>
    </row>
    <row r="26255" spans="1:3" x14ac:dyDescent="0.25">
      <c r="A26255">
        <v>7183</v>
      </c>
      <c r="B26255" s="1">
        <f>DATE(2019,9,1) + TIME(0,0,0)</f>
        <v>43709</v>
      </c>
      <c r="C26255">
        <v>27.312807082999999</v>
      </c>
    </row>
    <row r="26256" spans="1:3" x14ac:dyDescent="0.25">
      <c r="A26256">
        <v>7213</v>
      </c>
      <c r="B26256" s="1">
        <f>DATE(2019,10,1) + TIME(0,0,0)</f>
        <v>43739</v>
      </c>
      <c r="C26256">
        <v>27.316776275999999</v>
      </c>
    </row>
    <row r="26257" spans="1:3" x14ac:dyDescent="0.25">
      <c r="A26257">
        <v>7244</v>
      </c>
      <c r="B26257" s="1">
        <f>DATE(2019,11,1) + TIME(0,0,0)</f>
        <v>43770</v>
      </c>
      <c r="C26257">
        <v>27.320875168000001</v>
      </c>
    </row>
    <row r="26258" spans="1:3" x14ac:dyDescent="0.25">
      <c r="A26258">
        <v>7274</v>
      </c>
      <c r="B26258" s="1">
        <f>DATE(2019,12,1) + TIME(0,0,0)</f>
        <v>43800</v>
      </c>
      <c r="C26258">
        <v>27.324836731000001</v>
      </c>
    </row>
    <row r="26259" spans="1:3" x14ac:dyDescent="0.25">
      <c r="A26259">
        <v>7305</v>
      </c>
      <c r="B26259" s="1">
        <f>DATE(2020,1,1) + TIME(0,0,0)</f>
        <v>43831</v>
      </c>
      <c r="C26259">
        <v>27.328927994000001</v>
      </c>
    </row>
    <row r="26260" spans="1:3" x14ac:dyDescent="0.25">
      <c r="A26260">
        <v>7336</v>
      </c>
      <c r="B26260" s="1">
        <f>DATE(2020,2,1) + TIME(0,0,0)</f>
        <v>43862</v>
      </c>
      <c r="C26260">
        <v>27.333015442000001</v>
      </c>
    </row>
    <row r="26261" spans="1:3" x14ac:dyDescent="0.25">
      <c r="A26261">
        <v>7365</v>
      </c>
      <c r="B26261" s="1">
        <f>DATE(2020,3,1) + TIME(0,0,0)</f>
        <v>43891</v>
      </c>
      <c r="C26261">
        <v>27.336835861000001</v>
      </c>
    </row>
    <row r="26262" spans="1:3" x14ac:dyDescent="0.25">
      <c r="A26262">
        <v>7396</v>
      </c>
      <c r="B26262" s="1">
        <f>DATE(2020,4,1) + TIME(0,0,0)</f>
        <v>43922</v>
      </c>
      <c r="C26262">
        <v>27.340915679999998</v>
      </c>
    </row>
    <row r="26263" spans="1:3" x14ac:dyDescent="0.25">
      <c r="A26263">
        <v>7426</v>
      </c>
      <c r="B26263" s="1">
        <f>DATE(2020,5,1) + TIME(0,0,0)</f>
        <v>43952</v>
      </c>
      <c r="C26263">
        <v>27.344858169999998</v>
      </c>
    </row>
    <row r="26264" spans="1:3" x14ac:dyDescent="0.25">
      <c r="A26264">
        <v>7457</v>
      </c>
      <c r="B26264" s="1">
        <f>DATE(2020,6,1) + TIME(0,0,0)</f>
        <v>43983</v>
      </c>
      <c r="C26264">
        <v>27.348928451999999</v>
      </c>
    </row>
    <row r="26265" spans="1:3" x14ac:dyDescent="0.25">
      <c r="A26265">
        <v>7487</v>
      </c>
      <c r="B26265" s="1">
        <f>DATE(2020,7,1) + TIME(0,0,0)</f>
        <v>44013</v>
      </c>
      <c r="C26265">
        <v>27.352865219000002</v>
      </c>
    </row>
    <row r="26266" spans="1:3" x14ac:dyDescent="0.25">
      <c r="A26266">
        <v>7518</v>
      </c>
      <c r="B26266" s="1">
        <f>DATE(2020,8,1) + TIME(0,0,0)</f>
        <v>44044</v>
      </c>
      <c r="C26266">
        <v>27.356925963999998</v>
      </c>
    </row>
    <row r="26267" spans="1:3" x14ac:dyDescent="0.25">
      <c r="A26267">
        <v>7549</v>
      </c>
      <c r="B26267" s="1">
        <f>DATE(2020,9,1) + TIME(0,0,0)</f>
        <v>44075</v>
      </c>
      <c r="C26267">
        <v>27.360982894999999</v>
      </c>
    </row>
    <row r="26268" spans="1:3" x14ac:dyDescent="0.25">
      <c r="A26268">
        <v>7579</v>
      </c>
      <c r="B26268" s="1">
        <f>DATE(2020,10,1) + TIME(0,0,0)</f>
        <v>44105</v>
      </c>
      <c r="C26268">
        <v>27.364904404000001</v>
      </c>
    </row>
    <row r="26269" spans="1:3" x14ac:dyDescent="0.25">
      <c r="A26269">
        <v>7610</v>
      </c>
      <c r="B26269" s="1">
        <f>DATE(2020,11,1) + TIME(0,0,0)</f>
        <v>44136</v>
      </c>
      <c r="C26269">
        <v>27.368951797000001</v>
      </c>
    </row>
    <row r="26270" spans="1:3" x14ac:dyDescent="0.25">
      <c r="A26270">
        <v>7640</v>
      </c>
      <c r="B26270" s="1">
        <f>DATE(2020,12,1) + TIME(0,0,0)</f>
        <v>44166</v>
      </c>
      <c r="C26270">
        <v>27.372863769999999</v>
      </c>
    </row>
    <row r="26271" spans="1:3" x14ac:dyDescent="0.25">
      <c r="A26271">
        <v>7671</v>
      </c>
      <c r="B26271" s="1">
        <f>DATE(2021,1,1) + TIME(0,0,0)</f>
        <v>44197</v>
      </c>
      <c r="C26271">
        <v>27.376901626999999</v>
      </c>
    </row>
    <row r="26272" spans="1:3" x14ac:dyDescent="0.25">
      <c r="A26272">
        <v>7702</v>
      </c>
      <c r="B26272" s="1">
        <f>DATE(2021,2,1) + TIME(0,0,0)</f>
        <v>44228</v>
      </c>
      <c r="C26272">
        <v>27.380935668999999</v>
      </c>
    </row>
    <row r="26273" spans="1:3" x14ac:dyDescent="0.25">
      <c r="A26273">
        <v>7730</v>
      </c>
      <c r="B26273" s="1">
        <f>DATE(2021,3,1) + TIME(0,0,0)</f>
        <v>44256</v>
      </c>
      <c r="C26273">
        <v>27.384572983000002</v>
      </c>
    </row>
    <row r="26274" spans="1:3" x14ac:dyDescent="0.25">
      <c r="A26274">
        <v>7761</v>
      </c>
      <c r="B26274" s="1">
        <f>DATE(2021,4,1) + TIME(0,0,0)</f>
        <v>44287</v>
      </c>
      <c r="C26274">
        <v>27.388595581000001</v>
      </c>
    </row>
    <row r="26275" spans="1:3" x14ac:dyDescent="0.25">
      <c r="A26275">
        <v>7791</v>
      </c>
      <c r="B26275" s="1">
        <f>DATE(2021,5,1) + TIME(0,0,0)</f>
        <v>44317</v>
      </c>
      <c r="C26275">
        <v>27.392484665000001</v>
      </c>
    </row>
    <row r="26276" spans="1:3" x14ac:dyDescent="0.25">
      <c r="A26276">
        <v>7822</v>
      </c>
      <c r="B26276" s="1">
        <f>DATE(2021,6,1) + TIME(0,0,0)</f>
        <v>44348</v>
      </c>
      <c r="C26276">
        <v>27.396497726</v>
      </c>
    </row>
    <row r="26277" spans="1:3" x14ac:dyDescent="0.25">
      <c r="A26277">
        <v>7852</v>
      </c>
      <c r="B26277" s="1">
        <f>DATE(2021,7,1) + TIME(0,0,0)</f>
        <v>44378</v>
      </c>
      <c r="C26277">
        <v>27.400375365999999</v>
      </c>
    </row>
    <row r="26278" spans="1:3" x14ac:dyDescent="0.25">
      <c r="A26278">
        <v>7883</v>
      </c>
      <c r="B26278" s="1">
        <f>DATE(2021,8,1) + TIME(0,0,0)</f>
        <v>44409</v>
      </c>
      <c r="C26278">
        <v>27.404378891</v>
      </c>
    </row>
    <row r="26279" spans="1:3" x14ac:dyDescent="0.25">
      <c r="A26279">
        <v>7914</v>
      </c>
      <c r="B26279" s="1">
        <f>DATE(2021,9,1) + TIME(0,0,0)</f>
        <v>44440</v>
      </c>
      <c r="C26279">
        <v>27.408374786</v>
      </c>
    </row>
    <row r="26280" spans="1:3" x14ac:dyDescent="0.25">
      <c r="A26280">
        <v>7944</v>
      </c>
      <c r="B26280" s="1">
        <f>DATE(2021,10,1) + TIME(0,0,0)</f>
        <v>44470</v>
      </c>
      <c r="C26280">
        <v>27.412239074999999</v>
      </c>
    </row>
    <row r="26281" spans="1:3" x14ac:dyDescent="0.25">
      <c r="A26281">
        <v>7975</v>
      </c>
      <c r="B26281" s="1">
        <f>DATE(2021,11,1) + TIME(0,0,0)</f>
        <v>44501</v>
      </c>
      <c r="C26281">
        <v>27.416225433000001</v>
      </c>
    </row>
    <row r="26282" spans="1:3" x14ac:dyDescent="0.25">
      <c r="A26282">
        <v>8005</v>
      </c>
      <c r="B26282" s="1">
        <f>DATE(2021,12,1) + TIME(0,0,0)</f>
        <v>44531</v>
      </c>
      <c r="C26282">
        <v>27.420078277999998</v>
      </c>
    </row>
    <row r="26283" spans="1:3" x14ac:dyDescent="0.25">
      <c r="A26283">
        <v>8036</v>
      </c>
      <c r="B26283" s="1">
        <f>DATE(2022,1,1) + TIME(0,0,0)</f>
        <v>44562</v>
      </c>
      <c r="C26283">
        <v>27.424055099</v>
      </c>
    </row>
    <row r="26284" spans="1:3" x14ac:dyDescent="0.25">
      <c r="A26284">
        <v>8067</v>
      </c>
      <c r="B26284" s="1">
        <f>DATE(2022,2,1) + TIME(0,0,0)</f>
        <v>44593</v>
      </c>
      <c r="C26284">
        <v>27.428026199000001</v>
      </c>
    </row>
    <row r="26285" spans="1:3" x14ac:dyDescent="0.25">
      <c r="A26285">
        <v>8095</v>
      </c>
      <c r="B26285" s="1">
        <f>DATE(2022,3,1) + TIME(0,0,0)</f>
        <v>44621</v>
      </c>
      <c r="C26285">
        <v>27.431608199999999</v>
      </c>
    </row>
    <row r="26286" spans="1:3" x14ac:dyDescent="0.25">
      <c r="A26286">
        <v>8126</v>
      </c>
      <c r="B26286" s="1">
        <f>DATE(2022,4,1) + TIME(0,0,0)</f>
        <v>44652</v>
      </c>
      <c r="C26286">
        <v>27.435567855999999</v>
      </c>
    </row>
    <row r="26287" spans="1:3" x14ac:dyDescent="0.25">
      <c r="A26287">
        <v>8156</v>
      </c>
      <c r="B26287" s="1">
        <f>DATE(2022,5,1) + TIME(0,0,0)</f>
        <v>44682</v>
      </c>
      <c r="C26287">
        <v>27.439395905000001</v>
      </c>
    </row>
    <row r="26288" spans="1:3" x14ac:dyDescent="0.25">
      <c r="A26288">
        <v>8187</v>
      </c>
      <c r="B26288" s="1">
        <f>DATE(2022,6,1) + TIME(0,0,0)</f>
        <v>44713</v>
      </c>
      <c r="C26288">
        <v>27.443346024</v>
      </c>
    </row>
    <row r="26289" spans="1:3" x14ac:dyDescent="0.25">
      <c r="A26289">
        <v>8217</v>
      </c>
      <c r="B26289" s="1">
        <f>DATE(2022,7,1) + TIME(0,0,0)</f>
        <v>44743</v>
      </c>
      <c r="C26289">
        <v>27.447164535999999</v>
      </c>
    </row>
    <row r="26290" spans="1:3" x14ac:dyDescent="0.25">
      <c r="A26290">
        <v>8248</v>
      </c>
      <c r="B26290" s="1">
        <f>DATE(2022,8,1) + TIME(0,0,0)</f>
        <v>44774</v>
      </c>
      <c r="C26290">
        <v>27.451103209999999</v>
      </c>
    </row>
    <row r="26291" spans="1:3" x14ac:dyDescent="0.25">
      <c r="A26291">
        <v>8279</v>
      </c>
      <c r="B26291" s="1">
        <f>DATE(2022,9,1) + TIME(0,0,0)</f>
        <v>44805</v>
      </c>
      <c r="C26291">
        <v>27.455038071000001</v>
      </c>
    </row>
    <row r="26292" spans="1:3" x14ac:dyDescent="0.25">
      <c r="A26292">
        <v>8309</v>
      </c>
      <c r="B26292" s="1">
        <f>DATE(2022,10,1) + TIME(0,0,0)</f>
        <v>44835</v>
      </c>
      <c r="C26292">
        <v>27.458839417</v>
      </c>
    </row>
    <row r="26293" spans="1:3" x14ac:dyDescent="0.25">
      <c r="A26293">
        <v>8340</v>
      </c>
      <c r="B26293" s="1">
        <f>DATE(2022,11,1) + TIME(0,0,0)</f>
        <v>44866</v>
      </c>
      <c r="C26293">
        <v>27.462762832999999</v>
      </c>
    </row>
    <row r="26294" spans="1:3" x14ac:dyDescent="0.25">
      <c r="A26294">
        <v>8370</v>
      </c>
      <c r="B26294" s="1">
        <f>DATE(2022,12,1) + TIME(0,0,0)</f>
        <v>44896</v>
      </c>
      <c r="C26294">
        <v>27.466554641999998</v>
      </c>
    </row>
    <row r="26295" spans="1:3" x14ac:dyDescent="0.25">
      <c r="A26295">
        <v>8401</v>
      </c>
      <c r="B26295" s="1">
        <f>DATE(2023,1,1) + TIME(0,0,0)</f>
        <v>44927</v>
      </c>
      <c r="C26295">
        <v>27.470468521000001</v>
      </c>
    </row>
    <row r="26296" spans="1:3" x14ac:dyDescent="0.25">
      <c r="A26296">
        <v>8432</v>
      </c>
      <c r="B26296" s="1">
        <f>DATE(2023,2,1) + TIME(0,0,0)</f>
        <v>44958</v>
      </c>
      <c r="C26296">
        <v>27.474374771000001</v>
      </c>
    </row>
    <row r="26297" spans="1:3" x14ac:dyDescent="0.25">
      <c r="A26297">
        <v>8460</v>
      </c>
      <c r="B26297" s="1">
        <f>DATE(2023,3,1) + TIME(0,0,0)</f>
        <v>44986</v>
      </c>
      <c r="C26297">
        <v>27.477899551</v>
      </c>
    </row>
    <row r="26298" spans="1:3" x14ac:dyDescent="0.25">
      <c r="A26298">
        <v>8491</v>
      </c>
      <c r="B26298" s="1">
        <f>DATE(2023,4,1) + TIME(0,0,0)</f>
        <v>45017</v>
      </c>
      <c r="C26298">
        <v>27.481798172000001</v>
      </c>
    </row>
    <row r="26299" spans="1:3" x14ac:dyDescent="0.25">
      <c r="A26299">
        <v>8521</v>
      </c>
      <c r="B26299" s="1">
        <f>DATE(2023,5,1) + TIME(0,0,0)</f>
        <v>45047</v>
      </c>
      <c r="C26299">
        <v>27.485563278000001</v>
      </c>
    </row>
    <row r="26300" spans="1:3" x14ac:dyDescent="0.25">
      <c r="A26300">
        <v>8552</v>
      </c>
      <c r="B26300" s="1">
        <f>DATE(2023,6,1) + TIME(0,0,0)</f>
        <v>45078</v>
      </c>
      <c r="C26300">
        <v>27.489450455</v>
      </c>
    </row>
    <row r="26301" spans="1:3" x14ac:dyDescent="0.25">
      <c r="A26301">
        <v>8582</v>
      </c>
      <c r="B26301" s="1">
        <f>DATE(2023,7,1) + TIME(0,0,0)</f>
        <v>45108</v>
      </c>
      <c r="C26301">
        <v>27.493207932000001</v>
      </c>
    </row>
    <row r="26302" spans="1:3" x14ac:dyDescent="0.25">
      <c r="A26302">
        <v>8613</v>
      </c>
      <c r="B26302" s="1">
        <f>DATE(2023,8,1) + TIME(0,0,0)</f>
        <v>45139</v>
      </c>
      <c r="C26302">
        <v>27.497083664000002</v>
      </c>
    </row>
    <row r="26303" spans="1:3" x14ac:dyDescent="0.25">
      <c r="A26303">
        <v>8644</v>
      </c>
      <c r="B26303" s="1">
        <f>DATE(2023,9,1) + TIME(0,0,0)</f>
        <v>45170</v>
      </c>
      <c r="C26303">
        <v>27.500953674000002</v>
      </c>
    </row>
    <row r="26304" spans="1:3" x14ac:dyDescent="0.25">
      <c r="A26304">
        <v>8674</v>
      </c>
      <c r="B26304" s="1">
        <f>DATE(2023,10,1) + TIME(0,0,0)</f>
        <v>45200</v>
      </c>
      <c r="C26304">
        <v>27.504695892000001</v>
      </c>
    </row>
    <row r="26305" spans="1:3" x14ac:dyDescent="0.25">
      <c r="A26305">
        <v>8705</v>
      </c>
      <c r="B26305" s="1">
        <f>DATE(2023,11,1) + TIME(0,0,0)</f>
        <v>45231</v>
      </c>
      <c r="C26305">
        <v>27.508556366000001</v>
      </c>
    </row>
    <row r="26306" spans="1:3" x14ac:dyDescent="0.25">
      <c r="A26306">
        <v>8735</v>
      </c>
      <c r="B26306" s="1">
        <f>DATE(2023,12,1) + TIME(0,0,0)</f>
        <v>45261</v>
      </c>
      <c r="C26306">
        <v>27.512287140000002</v>
      </c>
    </row>
    <row r="26307" spans="1:3" x14ac:dyDescent="0.25">
      <c r="A26307">
        <v>8766</v>
      </c>
      <c r="B26307" s="1">
        <f>DATE(2024,1,1) + TIME(0,0,0)</f>
        <v>45292</v>
      </c>
      <c r="C26307">
        <v>27.516138077000001</v>
      </c>
    </row>
    <row r="26308" spans="1:3" x14ac:dyDescent="0.25">
      <c r="A26308">
        <v>8797</v>
      </c>
      <c r="B26308" s="1">
        <f>DATE(2024,2,1) + TIME(0,0,0)</f>
        <v>45323</v>
      </c>
      <c r="C26308">
        <v>27.519981384000001</v>
      </c>
    </row>
    <row r="26309" spans="1:3" x14ac:dyDescent="0.25">
      <c r="A26309">
        <v>8826</v>
      </c>
      <c r="B26309" s="1">
        <f>DATE(2024,3,1) + TIME(0,0,0)</f>
        <v>45352</v>
      </c>
      <c r="C26309">
        <v>27.523574829000001</v>
      </c>
    </row>
    <row r="26310" spans="1:3" x14ac:dyDescent="0.25">
      <c r="A26310">
        <v>8857</v>
      </c>
      <c r="B26310" s="1">
        <f>DATE(2024,4,1) + TIME(0,0,0)</f>
        <v>45383</v>
      </c>
      <c r="C26310">
        <v>27.527408600000001</v>
      </c>
    </row>
    <row r="26311" spans="1:3" x14ac:dyDescent="0.25">
      <c r="A26311">
        <v>8887</v>
      </c>
      <c r="B26311" s="1">
        <f>DATE(2024,5,1) + TIME(0,0,0)</f>
        <v>45413</v>
      </c>
      <c r="C26311">
        <v>27.531114578</v>
      </c>
    </row>
    <row r="26312" spans="1:3" x14ac:dyDescent="0.25">
      <c r="A26312">
        <v>8918</v>
      </c>
      <c r="B26312" s="1">
        <f>DATE(2024,6,1) + TIME(0,0,0)</f>
        <v>45444</v>
      </c>
      <c r="C26312">
        <v>27.534938812</v>
      </c>
    </row>
    <row r="26313" spans="1:3" x14ac:dyDescent="0.25">
      <c r="A26313">
        <v>8948</v>
      </c>
      <c r="B26313" s="1">
        <f>DATE(2024,7,1) + TIME(0,0,0)</f>
        <v>45474</v>
      </c>
      <c r="C26313">
        <v>27.538633347000001</v>
      </c>
    </row>
    <row r="26314" spans="1:3" x14ac:dyDescent="0.25">
      <c r="A26314">
        <v>8979</v>
      </c>
      <c r="B26314" s="1">
        <f>DATE(2024,8,1) + TIME(0,0,0)</f>
        <v>45505</v>
      </c>
      <c r="C26314">
        <v>27.542448044</v>
      </c>
    </row>
    <row r="26315" spans="1:3" x14ac:dyDescent="0.25">
      <c r="A26315">
        <v>9010</v>
      </c>
      <c r="B26315" s="1">
        <f>DATE(2024,9,1) + TIME(0,0,0)</f>
        <v>45536</v>
      </c>
      <c r="C26315">
        <v>27.546255112000001</v>
      </c>
    </row>
    <row r="26316" spans="1:3" x14ac:dyDescent="0.25">
      <c r="A26316">
        <v>9040</v>
      </c>
      <c r="B26316" s="1">
        <f>DATE(2024,10,1) + TIME(0,0,0)</f>
        <v>45566</v>
      </c>
      <c r="C26316">
        <v>27.549936294999998</v>
      </c>
    </row>
    <row r="26317" spans="1:3" x14ac:dyDescent="0.25">
      <c r="A26317">
        <v>9071</v>
      </c>
      <c r="B26317" s="1">
        <f>DATE(2024,11,1) + TIME(0,0,0)</f>
        <v>45597</v>
      </c>
      <c r="C26317">
        <v>27.553733825999998</v>
      </c>
    </row>
    <row r="26318" spans="1:3" x14ac:dyDescent="0.25">
      <c r="A26318">
        <v>9101</v>
      </c>
      <c r="B26318" s="1">
        <f>DATE(2024,12,1) + TIME(0,0,0)</f>
        <v>45627</v>
      </c>
      <c r="C26318">
        <v>27.557403564000001</v>
      </c>
    </row>
    <row r="26319" spans="1:3" x14ac:dyDescent="0.25">
      <c r="A26319">
        <v>9132</v>
      </c>
      <c r="B26319" s="1">
        <f>DATE(2025,1,1) + TIME(0,0,0)</f>
        <v>45658</v>
      </c>
      <c r="C26319">
        <v>27.561191559000001</v>
      </c>
    </row>
    <row r="26320" spans="1:3" x14ac:dyDescent="0.25">
      <c r="A26320">
        <v>9163</v>
      </c>
      <c r="B26320" s="1">
        <f>DATE(2025,2,1) + TIME(0,0,0)</f>
        <v>45689</v>
      </c>
      <c r="C26320">
        <v>27.564973831</v>
      </c>
    </row>
    <row r="26321" spans="1:3" x14ac:dyDescent="0.25">
      <c r="A26321">
        <v>9191</v>
      </c>
      <c r="B26321" s="1">
        <f>DATE(2025,3,1) + TIME(0,0,0)</f>
        <v>45717</v>
      </c>
      <c r="C26321">
        <v>27.568384171000002</v>
      </c>
    </row>
    <row r="26322" spans="1:3" x14ac:dyDescent="0.25">
      <c r="A26322">
        <v>9222</v>
      </c>
      <c r="B26322" s="1">
        <f>DATE(2025,4,1) + TIME(0,0,0)</f>
        <v>45748</v>
      </c>
      <c r="C26322">
        <v>27.572156906</v>
      </c>
    </row>
    <row r="26323" spans="1:3" x14ac:dyDescent="0.25">
      <c r="A26323">
        <v>9252</v>
      </c>
      <c r="B26323" s="1">
        <f>DATE(2025,5,1) + TIME(0,0,0)</f>
        <v>45778</v>
      </c>
      <c r="C26323">
        <v>27.575801849000001</v>
      </c>
    </row>
    <row r="26324" spans="1:3" x14ac:dyDescent="0.25">
      <c r="A26324">
        <v>9283</v>
      </c>
      <c r="B26324" s="1">
        <f>DATE(2025,6,1) + TIME(0,0,0)</f>
        <v>45809</v>
      </c>
      <c r="C26324">
        <v>27.579563141000001</v>
      </c>
    </row>
    <row r="26325" spans="1:3" x14ac:dyDescent="0.25">
      <c r="A26325">
        <v>9313</v>
      </c>
      <c r="B26325" s="1">
        <f>DATE(2025,7,1) + TIME(0,0,0)</f>
        <v>45839</v>
      </c>
      <c r="C26325">
        <v>27.583198546999999</v>
      </c>
    </row>
    <row r="26326" spans="1:3" x14ac:dyDescent="0.25">
      <c r="A26326">
        <v>9344</v>
      </c>
      <c r="B26326" s="1">
        <f>DATE(2025,8,1) + TIME(0,0,0)</f>
        <v>45870</v>
      </c>
      <c r="C26326">
        <v>27.586950302000002</v>
      </c>
    </row>
    <row r="26327" spans="1:3" x14ac:dyDescent="0.25">
      <c r="A26327">
        <v>9375</v>
      </c>
      <c r="B26327" s="1">
        <f>DATE(2025,9,1) + TIME(0,0,0)</f>
        <v>45901</v>
      </c>
      <c r="C26327">
        <v>27.590696335000001</v>
      </c>
    </row>
    <row r="26328" spans="1:3" x14ac:dyDescent="0.25">
      <c r="A26328">
        <v>9405</v>
      </c>
      <c r="B26328" s="1">
        <f>DATE(2025,10,1) + TIME(0,0,0)</f>
        <v>45931</v>
      </c>
      <c r="C26328">
        <v>27.594316483</v>
      </c>
    </row>
    <row r="26329" spans="1:3" x14ac:dyDescent="0.25">
      <c r="A26329">
        <v>9436</v>
      </c>
      <c r="B26329" s="1">
        <f>DATE(2025,11,1) + TIME(0,0,0)</f>
        <v>45962</v>
      </c>
      <c r="C26329">
        <v>27.598054886</v>
      </c>
    </row>
    <row r="26330" spans="1:3" x14ac:dyDescent="0.25">
      <c r="A26330">
        <v>9466</v>
      </c>
      <c r="B26330" s="1">
        <f>DATE(2025,12,1) + TIME(0,0,0)</f>
        <v>45992</v>
      </c>
      <c r="C26330">
        <v>27.601665496999999</v>
      </c>
    </row>
    <row r="26331" spans="1:3" x14ac:dyDescent="0.25">
      <c r="A26331">
        <v>9497</v>
      </c>
      <c r="B26331" s="1">
        <f>DATE(2026,1,1) + TIME(0,0,0)</f>
        <v>46023</v>
      </c>
      <c r="C26331">
        <v>27.605392456000001</v>
      </c>
    </row>
    <row r="26332" spans="1:3" x14ac:dyDescent="0.25">
      <c r="A26332">
        <v>9528</v>
      </c>
      <c r="B26332" s="1">
        <f>DATE(2026,2,1) + TIME(0,0,0)</f>
        <v>46054</v>
      </c>
      <c r="C26332">
        <v>27.609115600999999</v>
      </c>
    </row>
    <row r="26333" spans="1:3" x14ac:dyDescent="0.25">
      <c r="A26333">
        <v>9556</v>
      </c>
      <c r="B26333" s="1">
        <f>DATE(2026,3,1) + TIME(0,0,0)</f>
        <v>46082</v>
      </c>
      <c r="C26333">
        <v>27.612474442</v>
      </c>
    </row>
    <row r="26334" spans="1:3" x14ac:dyDescent="0.25">
      <c r="A26334">
        <v>9587</v>
      </c>
      <c r="B26334" s="1">
        <f>DATE(2026,4,1) + TIME(0,0,0)</f>
        <v>46113</v>
      </c>
      <c r="C26334">
        <v>27.616188049000002</v>
      </c>
    </row>
    <row r="26335" spans="1:3" x14ac:dyDescent="0.25">
      <c r="A26335">
        <v>9617</v>
      </c>
      <c r="B26335" s="1">
        <f>DATE(2026,5,1) + TIME(0,0,0)</f>
        <v>46143</v>
      </c>
      <c r="C26335">
        <v>27.619777678999998</v>
      </c>
    </row>
    <row r="26336" spans="1:3" x14ac:dyDescent="0.25">
      <c r="A26336">
        <v>9648</v>
      </c>
      <c r="B26336" s="1">
        <f>DATE(2026,6,1) + TIME(0,0,0)</f>
        <v>46174</v>
      </c>
      <c r="C26336">
        <v>27.62348175</v>
      </c>
    </row>
    <row r="26337" spans="1:3" x14ac:dyDescent="0.25">
      <c r="A26337">
        <v>9678</v>
      </c>
      <c r="B26337" s="1">
        <f>DATE(2026,7,1) + TIME(0,0,0)</f>
        <v>46204</v>
      </c>
      <c r="C26337">
        <v>27.627063751000001</v>
      </c>
    </row>
    <row r="26338" spans="1:3" x14ac:dyDescent="0.25">
      <c r="A26338">
        <v>9709</v>
      </c>
      <c r="B26338" s="1">
        <f>DATE(2026,8,1) + TIME(0,0,0)</f>
        <v>46235</v>
      </c>
      <c r="C26338">
        <v>27.630760193</v>
      </c>
    </row>
    <row r="26339" spans="1:3" x14ac:dyDescent="0.25">
      <c r="A26339">
        <v>9740</v>
      </c>
      <c r="B26339" s="1">
        <f>DATE(2026,9,1) + TIME(0,0,0)</f>
        <v>46266</v>
      </c>
      <c r="C26339">
        <v>27.63445282</v>
      </c>
    </row>
    <row r="26340" spans="1:3" x14ac:dyDescent="0.25">
      <c r="A26340">
        <v>9770</v>
      </c>
      <c r="B26340" s="1">
        <f>DATE(2026,10,1) + TIME(0,0,0)</f>
        <v>46296</v>
      </c>
      <c r="C26340">
        <v>27.638021469000002</v>
      </c>
    </row>
    <row r="26341" spans="1:3" x14ac:dyDescent="0.25">
      <c r="A26341">
        <v>9801</v>
      </c>
      <c r="B26341" s="1">
        <f>DATE(2026,11,1) + TIME(0,0,0)</f>
        <v>46327</v>
      </c>
      <c r="C26341">
        <v>27.641706466999999</v>
      </c>
    </row>
    <row r="26342" spans="1:3" x14ac:dyDescent="0.25">
      <c r="A26342">
        <v>9831</v>
      </c>
      <c r="B26342" s="1">
        <f>DATE(2026,12,1) + TIME(0,0,0)</f>
        <v>46357</v>
      </c>
      <c r="C26342">
        <v>27.645267487000002</v>
      </c>
    </row>
    <row r="26343" spans="1:3" x14ac:dyDescent="0.25">
      <c r="A26343">
        <v>9862</v>
      </c>
      <c r="B26343" s="1">
        <f>DATE(2027,1,1) + TIME(0,0,0)</f>
        <v>46388</v>
      </c>
      <c r="C26343">
        <v>27.648942946999998</v>
      </c>
    </row>
    <row r="26344" spans="1:3" x14ac:dyDescent="0.25">
      <c r="A26344">
        <v>9893</v>
      </c>
      <c r="B26344" s="1">
        <f>DATE(2027,2,1) + TIME(0,0,0)</f>
        <v>46419</v>
      </c>
      <c r="C26344">
        <v>27.652614593999999</v>
      </c>
    </row>
    <row r="26345" spans="1:3" x14ac:dyDescent="0.25">
      <c r="A26345">
        <v>9921</v>
      </c>
      <c r="B26345" s="1">
        <f>DATE(2027,3,1) + TIME(0,0,0)</f>
        <v>46447</v>
      </c>
      <c r="C26345">
        <v>27.655929565000001</v>
      </c>
    </row>
    <row r="26346" spans="1:3" x14ac:dyDescent="0.25">
      <c r="A26346">
        <v>9952</v>
      </c>
      <c r="B26346" s="1">
        <f>DATE(2027,4,1) + TIME(0,0,0)</f>
        <v>46478</v>
      </c>
      <c r="C26346">
        <v>27.659593581999999</v>
      </c>
    </row>
    <row r="26347" spans="1:3" x14ac:dyDescent="0.25">
      <c r="A26347">
        <v>9982</v>
      </c>
      <c r="B26347" s="1">
        <f>DATE(2027,5,1) + TIME(0,0,0)</f>
        <v>46508</v>
      </c>
      <c r="C26347">
        <v>27.663135529000002</v>
      </c>
    </row>
    <row r="26348" spans="1:3" x14ac:dyDescent="0.25">
      <c r="A26348">
        <v>10013</v>
      </c>
      <c r="B26348" s="1">
        <f>DATE(2027,6,1) + TIME(0,0,0)</f>
        <v>46539</v>
      </c>
      <c r="C26348">
        <v>27.666791916000001</v>
      </c>
    </row>
    <row r="26349" spans="1:3" x14ac:dyDescent="0.25">
      <c r="A26349">
        <v>10043</v>
      </c>
      <c r="B26349" s="1">
        <f>DATE(2027,7,1) + TIME(0,0,0)</f>
        <v>46569</v>
      </c>
      <c r="C26349">
        <v>27.670328139999999</v>
      </c>
    </row>
    <row r="26350" spans="1:3" x14ac:dyDescent="0.25">
      <c r="A26350">
        <v>10074</v>
      </c>
      <c r="B26350" s="1">
        <f>DATE(2027,8,1) + TIME(0,0,0)</f>
        <v>46600</v>
      </c>
      <c r="C26350">
        <v>27.673976897999999</v>
      </c>
    </row>
    <row r="26351" spans="1:3" x14ac:dyDescent="0.25">
      <c r="A26351">
        <v>10105</v>
      </c>
      <c r="B26351" s="1">
        <f>DATE(2027,9,1) + TIME(0,0,0)</f>
        <v>46631</v>
      </c>
      <c r="C26351">
        <v>27.677621841000001</v>
      </c>
    </row>
    <row r="26352" spans="1:3" x14ac:dyDescent="0.25">
      <c r="A26352">
        <v>10135</v>
      </c>
      <c r="B26352" s="1">
        <f>DATE(2027,10,1) + TIME(0,0,0)</f>
        <v>46661</v>
      </c>
      <c r="C26352">
        <v>27.681144713999998</v>
      </c>
    </row>
    <row r="26353" spans="1:3" x14ac:dyDescent="0.25">
      <c r="A26353">
        <v>10166</v>
      </c>
      <c r="B26353" s="1">
        <f>DATE(2027,11,1) + TIME(0,0,0)</f>
        <v>46692</v>
      </c>
      <c r="C26353">
        <v>27.684782028000001</v>
      </c>
    </row>
    <row r="26354" spans="1:3" x14ac:dyDescent="0.25">
      <c r="A26354">
        <v>10196</v>
      </c>
      <c r="B26354" s="1">
        <f>DATE(2027,12,1) + TIME(0,0,0)</f>
        <v>46722</v>
      </c>
      <c r="C26354">
        <v>27.688299179000001</v>
      </c>
    </row>
    <row r="26355" spans="1:3" x14ac:dyDescent="0.25">
      <c r="A26355">
        <v>10227</v>
      </c>
      <c r="B26355" s="1">
        <f>DATE(2028,1,1) + TIME(0,0,0)</f>
        <v>46753</v>
      </c>
      <c r="C26355">
        <v>27.691928864000001</v>
      </c>
    </row>
    <row r="26356" spans="1:3" x14ac:dyDescent="0.25">
      <c r="A26356">
        <v>10258</v>
      </c>
      <c r="B26356" s="1">
        <f>DATE(2028,2,1) + TIME(0,0,0)</f>
        <v>46784</v>
      </c>
      <c r="C26356">
        <v>27.695554733000002</v>
      </c>
    </row>
    <row r="26357" spans="1:3" x14ac:dyDescent="0.25">
      <c r="A26357">
        <v>10287</v>
      </c>
      <c r="B26357" s="1">
        <f>DATE(2028,3,1) + TIME(0,0,0)</f>
        <v>46813</v>
      </c>
      <c r="C26357">
        <v>27.698942184</v>
      </c>
    </row>
    <row r="26358" spans="1:3" x14ac:dyDescent="0.25">
      <c r="A26358">
        <v>10318</v>
      </c>
      <c r="B26358" s="1">
        <f>DATE(2028,4,1) + TIME(0,0,0)</f>
        <v>46844</v>
      </c>
      <c r="C26358">
        <v>27.702560425000001</v>
      </c>
    </row>
    <row r="26359" spans="1:3" x14ac:dyDescent="0.25">
      <c r="A26359">
        <v>10348</v>
      </c>
      <c r="B26359" s="1">
        <f>DATE(2028,5,1) + TIME(0,0,0)</f>
        <v>46874</v>
      </c>
      <c r="C26359">
        <v>27.706056595</v>
      </c>
    </row>
    <row r="26360" spans="1:3" x14ac:dyDescent="0.25">
      <c r="A26360">
        <v>10379</v>
      </c>
      <c r="B26360" s="1">
        <f>DATE(2028,6,1) + TIME(0,0,0)</f>
        <v>46905</v>
      </c>
      <c r="C26360">
        <v>27.709667205999999</v>
      </c>
    </row>
    <row r="26361" spans="1:3" x14ac:dyDescent="0.25">
      <c r="A26361">
        <v>10409</v>
      </c>
      <c r="B26361" s="1">
        <f>DATE(2028,7,1) + TIME(0,0,0)</f>
        <v>46935</v>
      </c>
      <c r="C26361">
        <v>27.713155746000002</v>
      </c>
    </row>
    <row r="26362" spans="1:3" x14ac:dyDescent="0.25">
      <c r="A26362">
        <v>10440</v>
      </c>
      <c r="B26362" s="1">
        <f>DATE(2028,8,1) + TIME(0,0,0)</f>
        <v>46966</v>
      </c>
      <c r="C26362">
        <v>27.716758727999999</v>
      </c>
    </row>
    <row r="26363" spans="1:3" x14ac:dyDescent="0.25">
      <c r="A26363">
        <v>10471</v>
      </c>
      <c r="B26363" s="1">
        <f>DATE(2028,9,1) + TIME(0,0,0)</f>
        <v>46997</v>
      </c>
      <c r="C26363">
        <v>27.720355988000001</v>
      </c>
    </row>
    <row r="26364" spans="1:3" x14ac:dyDescent="0.25">
      <c r="A26364">
        <v>10501</v>
      </c>
      <c r="B26364" s="1">
        <f>DATE(2028,10,1) + TIME(0,0,0)</f>
        <v>47027</v>
      </c>
      <c r="C26364">
        <v>27.723833083999999</v>
      </c>
    </row>
    <row r="26365" spans="1:3" x14ac:dyDescent="0.25">
      <c r="A26365">
        <v>10532</v>
      </c>
      <c r="B26365" s="1">
        <f>DATE(2028,11,1) + TIME(0,0,0)</f>
        <v>47058</v>
      </c>
      <c r="C26365">
        <v>27.727422713999999</v>
      </c>
    </row>
    <row r="26366" spans="1:3" x14ac:dyDescent="0.25">
      <c r="A26366">
        <v>10562</v>
      </c>
      <c r="B26366" s="1">
        <f>DATE(2028,12,1) + TIME(0,0,0)</f>
        <v>47088</v>
      </c>
      <c r="C26366">
        <v>27.730894089</v>
      </c>
    </row>
    <row r="26367" spans="1:3" x14ac:dyDescent="0.25">
      <c r="A26367">
        <v>10593</v>
      </c>
      <c r="B26367" s="1">
        <f>DATE(2029,1,1) + TIME(0,0,0)</f>
        <v>47119</v>
      </c>
      <c r="C26367">
        <v>27.734474182</v>
      </c>
    </row>
    <row r="26368" spans="1:3" x14ac:dyDescent="0.25">
      <c r="A26368">
        <v>10624</v>
      </c>
      <c r="B26368" s="1">
        <f>DATE(2029,2,1) + TIME(0,0,0)</f>
        <v>47150</v>
      </c>
      <c r="C26368">
        <v>27.738052368000002</v>
      </c>
    </row>
    <row r="26369" spans="1:3" x14ac:dyDescent="0.25">
      <c r="A26369">
        <v>10652</v>
      </c>
      <c r="B26369" s="1">
        <f>DATE(2029,3,1) + TIME(0,0,0)</f>
        <v>47178</v>
      </c>
      <c r="C26369">
        <v>27.741279601999999</v>
      </c>
    </row>
    <row r="26370" spans="1:3" x14ac:dyDescent="0.25">
      <c r="A26370">
        <v>10683</v>
      </c>
      <c r="B26370" s="1">
        <f>DATE(2029,4,1) + TIME(0,0,0)</f>
        <v>47209</v>
      </c>
      <c r="C26370">
        <v>27.744850158999999</v>
      </c>
    </row>
    <row r="26371" spans="1:3" x14ac:dyDescent="0.25">
      <c r="A26371">
        <v>10713</v>
      </c>
      <c r="B26371" s="1">
        <f>DATE(2029,5,1) + TIME(0,0,0)</f>
        <v>47239</v>
      </c>
      <c r="C26371">
        <v>27.748300552</v>
      </c>
    </row>
    <row r="26372" spans="1:3" x14ac:dyDescent="0.25">
      <c r="A26372">
        <v>10744</v>
      </c>
      <c r="B26372" s="1">
        <f>DATE(2029,6,1) + TIME(0,0,0)</f>
        <v>47270</v>
      </c>
      <c r="C26372">
        <v>27.751861571999999</v>
      </c>
    </row>
    <row r="26373" spans="1:3" x14ac:dyDescent="0.25">
      <c r="A26373">
        <v>10774</v>
      </c>
      <c r="B26373" s="1">
        <f>DATE(2029,7,1) + TIME(0,0,0)</f>
        <v>47300</v>
      </c>
      <c r="C26373">
        <v>27.755302429</v>
      </c>
    </row>
    <row r="26374" spans="1:3" x14ac:dyDescent="0.25">
      <c r="A26374">
        <v>10805</v>
      </c>
      <c r="B26374" s="1">
        <f>DATE(2029,8,1) + TIME(0,0,0)</f>
        <v>47331</v>
      </c>
      <c r="C26374">
        <v>27.758855820000001</v>
      </c>
    </row>
    <row r="26375" spans="1:3" x14ac:dyDescent="0.25">
      <c r="A26375">
        <v>10836</v>
      </c>
      <c r="B26375" s="1">
        <f>DATE(2029,9,1) + TIME(0,0,0)</f>
        <v>47362</v>
      </c>
      <c r="C26375">
        <v>27.762405395999998</v>
      </c>
    </row>
    <row r="26376" spans="1:3" x14ac:dyDescent="0.25">
      <c r="A26376">
        <v>10866</v>
      </c>
      <c r="B26376" s="1">
        <f>DATE(2029,10,1) + TIME(0,0,0)</f>
        <v>47392</v>
      </c>
      <c r="C26376">
        <v>27.765834808000001</v>
      </c>
    </row>
    <row r="26377" spans="1:3" x14ac:dyDescent="0.25">
      <c r="A26377">
        <v>10897</v>
      </c>
      <c r="B26377" s="1">
        <f>DATE(2029,11,1) + TIME(0,0,0)</f>
        <v>47423</v>
      </c>
      <c r="C26377">
        <v>27.769374847000002</v>
      </c>
    </row>
    <row r="26378" spans="1:3" x14ac:dyDescent="0.25">
      <c r="A26378">
        <v>10927</v>
      </c>
      <c r="B26378" s="1">
        <f>DATE(2029,12,1) + TIME(0,0,0)</f>
        <v>47453</v>
      </c>
      <c r="C26378">
        <v>27.772798538</v>
      </c>
    </row>
    <row r="26379" spans="1:3" x14ac:dyDescent="0.25">
      <c r="A26379">
        <v>10958</v>
      </c>
      <c r="B26379" s="1">
        <f>DATE(2030,1,1) + TIME(0,0,0)</f>
        <v>47484</v>
      </c>
      <c r="C26379">
        <v>27.776330947999998</v>
      </c>
    </row>
    <row r="26380" spans="1:3" x14ac:dyDescent="0.25">
      <c r="A26380">
        <v>10989</v>
      </c>
      <c r="B26380" s="1">
        <f>DATE(2030,2,1) + TIME(0,0,0)</f>
        <v>47515</v>
      </c>
      <c r="C26380">
        <v>27.779857634999999</v>
      </c>
    </row>
    <row r="26381" spans="1:3" x14ac:dyDescent="0.25">
      <c r="A26381">
        <v>11017</v>
      </c>
      <c r="B26381" s="1">
        <f>DATE(2030,3,1) + TIME(0,0,0)</f>
        <v>47543</v>
      </c>
      <c r="C26381">
        <v>27.783041000000001</v>
      </c>
    </row>
    <row r="26382" spans="1:3" x14ac:dyDescent="0.25">
      <c r="A26382">
        <v>11048</v>
      </c>
      <c r="B26382" s="1">
        <f>DATE(2030,4,1) + TIME(0,0,0)</f>
        <v>47574</v>
      </c>
      <c r="C26382">
        <v>27.786560058999999</v>
      </c>
    </row>
    <row r="26383" spans="1:3" x14ac:dyDescent="0.25">
      <c r="A26383">
        <v>11078</v>
      </c>
      <c r="B26383" s="1">
        <f>DATE(2030,5,1) + TIME(0,0,0)</f>
        <v>47604</v>
      </c>
      <c r="C26383">
        <v>27.789962768999999</v>
      </c>
    </row>
    <row r="26384" spans="1:3" x14ac:dyDescent="0.25">
      <c r="A26384">
        <v>11109</v>
      </c>
      <c r="B26384" s="1">
        <f>DATE(2030,6,1) + TIME(0,0,0)</f>
        <v>47635</v>
      </c>
      <c r="C26384">
        <v>27.793474196999998</v>
      </c>
    </row>
    <row r="26385" spans="1:3" x14ac:dyDescent="0.25">
      <c r="A26385">
        <v>11139</v>
      </c>
      <c r="B26385" s="1">
        <f>DATE(2030,7,1) + TIME(0,0,0)</f>
        <v>47665</v>
      </c>
      <c r="C26385">
        <v>27.796869277999999</v>
      </c>
    </row>
    <row r="26386" spans="1:3" x14ac:dyDescent="0.25">
      <c r="A26386">
        <v>11170</v>
      </c>
      <c r="B26386" s="1">
        <f>DATE(2030,8,1) + TIME(0,0,0)</f>
        <v>47696</v>
      </c>
      <c r="C26386">
        <v>27.800371169999998</v>
      </c>
    </row>
    <row r="26387" spans="1:3" x14ac:dyDescent="0.25">
      <c r="A26387">
        <v>11201</v>
      </c>
      <c r="B26387" s="1">
        <f>DATE(2030,9,1) + TIME(0,0,0)</f>
        <v>47727</v>
      </c>
      <c r="C26387">
        <v>27.803871155</v>
      </c>
    </row>
    <row r="26388" spans="1:3" x14ac:dyDescent="0.25">
      <c r="A26388">
        <v>11231</v>
      </c>
      <c r="B26388" s="1">
        <f>DATE(2030,10,1) + TIME(0,0,0)</f>
        <v>47757</v>
      </c>
      <c r="C26388">
        <v>27.807252884</v>
      </c>
    </row>
    <row r="26389" spans="1:3" x14ac:dyDescent="0.25">
      <c r="A26389">
        <v>11262</v>
      </c>
      <c r="B26389" s="1">
        <f>DATE(2030,11,1) + TIME(0,0,0)</f>
        <v>47788</v>
      </c>
      <c r="C26389">
        <v>27.810743332000001</v>
      </c>
    </row>
    <row r="26390" spans="1:3" x14ac:dyDescent="0.25">
      <c r="A26390">
        <v>11292</v>
      </c>
      <c r="B26390" s="1">
        <f>DATE(2030,12,1) + TIME(0,0,0)</f>
        <v>47818</v>
      </c>
      <c r="C26390">
        <v>27.814117432</v>
      </c>
    </row>
    <row r="26391" spans="1:3" x14ac:dyDescent="0.25">
      <c r="A26391">
        <v>11323</v>
      </c>
      <c r="B26391" s="1">
        <f>DATE(2031,1,1) + TIME(0,0,0)</f>
        <v>47849</v>
      </c>
      <c r="C26391">
        <v>27.817600250000002</v>
      </c>
    </row>
    <row r="26392" spans="1:3" x14ac:dyDescent="0.25">
      <c r="A26392">
        <v>11354</v>
      </c>
      <c r="B26392" s="1">
        <f>DATE(2031,2,1) + TIME(0,0,0)</f>
        <v>47880</v>
      </c>
      <c r="C26392">
        <v>27.821079254000001</v>
      </c>
    </row>
    <row r="26393" spans="1:3" x14ac:dyDescent="0.25">
      <c r="A26393">
        <v>11382</v>
      </c>
      <c r="B26393" s="1">
        <f>DATE(2031,3,1) + TIME(0,0,0)</f>
        <v>47908</v>
      </c>
      <c r="C26393">
        <v>27.824216842999999</v>
      </c>
    </row>
    <row r="26394" spans="1:3" x14ac:dyDescent="0.25">
      <c r="A26394">
        <v>11413</v>
      </c>
      <c r="B26394" s="1">
        <f>DATE(2031,4,1) + TIME(0,0,0)</f>
        <v>47939</v>
      </c>
      <c r="C26394">
        <v>27.827688216999999</v>
      </c>
    </row>
    <row r="26395" spans="1:3" x14ac:dyDescent="0.25">
      <c r="A26395">
        <v>11443</v>
      </c>
      <c r="B26395" s="1">
        <f>DATE(2031,5,1) + TIME(0,0,0)</f>
        <v>47969</v>
      </c>
      <c r="C26395">
        <v>27.831041335999998</v>
      </c>
    </row>
    <row r="26396" spans="1:3" x14ac:dyDescent="0.25">
      <c r="A26396">
        <v>11474</v>
      </c>
      <c r="B26396" s="1">
        <f>DATE(2031,6,1) + TIME(0,0,0)</f>
        <v>48000</v>
      </c>
      <c r="C26396">
        <v>27.834505081</v>
      </c>
    </row>
    <row r="26397" spans="1:3" x14ac:dyDescent="0.25">
      <c r="A26397">
        <v>11504</v>
      </c>
      <c r="B26397" s="1">
        <f>DATE(2031,7,1) + TIME(0,0,0)</f>
        <v>48030</v>
      </c>
      <c r="C26397">
        <v>27.837850571000001</v>
      </c>
    </row>
    <row r="26398" spans="1:3" x14ac:dyDescent="0.25">
      <c r="A26398">
        <v>11535</v>
      </c>
      <c r="B26398" s="1">
        <f>DATE(2031,8,1) + TIME(0,0,0)</f>
        <v>48061</v>
      </c>
      <c r="C26398">
        <v>27.841304779000001</v>
      </c>
    </row>
    <row r="26399" spans="1:3" x14ac:dyDescent="0.25">
      <c r="A26399">
        <v>11566</v>
      </c>
      <c r="B26399" s="1">
        <f>DATE(2031,9,1) + TIME(0,0,0)</f>
        <v>48092</v>
      </c>
      <c r="C26399">
        <v>27.844755172999999</v>
      </c>
    </row>
    <row r="26400" spans="1:3" x14ac:dyDescent="0.25">
      <c r="A26400">
        <v>11596</v>
      </c>
      <c r="B26400" s="1">
        <f>DATE(2031,10,1) + TIME(0,0,0)</f>
        <v>48122</v>
      </c>
      <c r="C26400">
        <v>27.848089217999998</v>
      </c>
    </row>
    <row r="26401" spans="1:3" x14ac:dyDescent="0.25">
      <c r="A26401">
        <v>11627</v>
      </c>
      <c r="B26401" s="1">
        <f>DATE(2031,11,1) + TIME(0,0,0)</f>
        <v>48153</v>
      </c>
      <c r="C26401">
        <v>27.851531982000001</v>
      </c>
    </row>
    <row r="26402" spans="1:3" x14ac:dyDescent="0.25">
      <c r="A26402">
        <v>11657</v>
      </c>
      <c r="B26402" s="1">
        <f>DATE(2031,12,1) + TIME(0,0,0)</f>
        <v>48183</v>
      </c>
      <c r="C26402">
        <v>27.854858398000001</v>
      </c>
    </row>
    <row r="26403" spans="1:3" x14ac:dyDescent="0.25">
      <c r="A26403">
        <v>11688</v>
      </c>
      <c r="B26403" s="1">
        <f>DATE(2032,1,1) + TIME(0,0,0)</f>
        <v>48214</v>
      </c>
      <c r="C26403">
        <v>27.858291626</v>
      </c>
    </row>
    <row r="26404" spans="1:3" x14ac:dyDescent="0.25">
      <c r="A26404">
        <v>11719</v>
      </c>
      <c r="B26404" s="1">
        <f>DATE(2032,2,1) + TIME(0,0,0)</f>
        <v>48245</v>
      </c>
      <c r="C26404">
        <v>27.861721038999999</v>
      </c>
    </row>
    <row r="26405" spans="1:3" x14ac:dyDescent="0.25">
      <c r="A26405">
        <v>11748</v>
      </c>
      <c r="B26405" s="1">
        <f>DATE(2032,3,1) + TIME(0,0,0)</f>
        <v>48274</v>
      </c>
      <c r="C26405">
        <v>27.864925384999999</v>
      </c>
    </row>
    <row r="26406" spans="1:3" x14ac:dyDescent="0.25">
      <c r="A26406">
        <v>11779</v>
      </c>
      <c r="B26406" s="1">
        <f>DATE(2032,4,1) + TIME(0,0,0)</f>
        <v>48305</v>
      </c>
      <c r="C26406">
        <v>27.868347168</v>
      </c>
    </row>
    <row r="26407" spans="1:3" x14ac:dyDescent="0.25">
      <c r="A26407">
        <v>11809</v>
      </c>
      <c r="B26407" s="1">
        <f>DATE(2032,5,1) + TIME(0,0,0)</f>
        <v>48335</v>
      </c>
      <c r="C26407">
        <v>27.871656418000001</v>
      </c>
    </row>
    <row r="26408" spans="1:3" x14ac:dyDescent="0.25">
      <c r="A26408">
        <v>11840</v>
      </c>
      <c r="B26408" s="1">
        <f>DATE(2032,6,1) + TIME(0,0,0)</f>
        <v>48366</v>
      </c>
      <c r="C26408">
        <v>27.875068665000001</v>
      </c>
    </row>
    <row r="26409" spans="1:3" x14ac:dyDescent="0.25">
      <c r="A26409">
        <v>11870</v>
      </c>
      <c r="B26409" s="1">
        <f>DATE(2032,7,1) + TIME(0,0,0)</f>
        <v>48396</v>
      </c>
      <c r="C26409">
        <v>27.878368378000001</v>
      </c>
    </row>
    <row r="26410" spans="1:3" x14ac:dyDescent="0.25">
      <c r="A26410">
        <v>11901</v>
      </c>
      <c r="B26410" s="1">
        <f>DATE(2032,8,1) + TIME(0,0,0)</f>
        <v>48427</v>
      </c>
      <c r="C26410">
        <v>27.881774902</v>
      </c>
    </row>
    <row r="26411" spans="1:3" x14ac:dyDescent="0.25">
      <c r="A26411">
        <v>11932</v>
      </c>
      <c r="B26411" s="1">
        <f>DATE(2032,9,1) + TIME(0,0,0)</f>
        <v>48458</v>
      </c>
      <c r="C26411">
        <v>27.885177612</v>
      </c>
    </row>
    <row r="26412" spans="1:3" x14ac:dyDescent="0.25">
      <c r="A26412">
        <v>11962</v>
      </c>
      <c r="B26412" s="1">
        <f>DATE(2032,10,1) + TIME(0,0,0)</f>
        <v>48488</v>
      </c>
      <c r="C26412">
        <v>27.888465880999998</v>
      </c>
    </row>
    <row r="26413" spans="1:3" x14ac:dyDescent="0.25">
      <c r="A26413">
        <v>11993</v>
      </c>
      <c r="B26413" s="1">
        <f>DATE(2032,11,1) + TIME(0,0,0)</f>
        <v>48519</v>
      </c>
      <c r="C26413">
        <v>27.891859055000001</v>
      </c>
    </row>
    <row r="26414" spans="1:3" x14ac:dyDescent="0.25">
      <c r="A26414">
        <v>12023</v>
      </c>
      <c r="B26414" s="1">
        <f>DATE(2032,12,1) + TIME(0,0,0)</f>
        <v>48549</v>
      </c>
      <c r="C26414">
        <v>27.895139694000001</v>
      </c>
    </row>
    <row r="26415" spans="1:3" x14ac:dyDescent="0.25">
      <c r="A26415">
        <v>12054</v>
      </c>
      <c r="B26415" s="1">
        <f>DATE(2033,1,1) + TIME(0,0,0)</f>
        <v>48580</v>
      </c>
      <c r="C26415">
        <v>27.898527144999999</v>
      </c>
    </row>
    <row r="26416" spans="1:3" x14ac:dyDescent="0.25">
      <c r="A26416">
        <v>12085</v>
      </c>
      <c r="B26416" s="1">
        <f>DATE(2033,2,1) + TIME(0,0,0)</f>
        <v>48611</v>
      </c>
      <c r="C26416">
        <v>27.901908875</v>
      </c>
    </row>
    <row r="26417" spans="1:3" x14ac:dyDescent="0.25">
      <c r="A26417">
        <v>12113</v>
      </c>
      <c r="B26417" s="1">
        <f>DATE(2033,3,1) + TIME(0,0,0)</f>
        <v>48639</v>
      </c>
      <c r="C26417">
        <v>27.904960632000002</v>
      </c>
    </row>
    <row r="26418" spans="1:3" x14ac:dyDescent="0.25">
      <c r="A26418">
        <v>12144</v>
      </c>
      <c r="B26418" s="1">
        <f>DATE(2033,4,1) + TIME(0,0,0)</f>
        <v>48670</v>
      </c>
      <c r="C26418">
        <v>27.908336639000002</v>
      </c>
    </row>
    <row r="26419" spans="1:3" x14ac:dyDescent="0.25">
      <c r="A26419">
        <v>12174</v>
      </c>
      <c r="B26419" s="1">
        <f>DATE(2033,5,1) + TIME(0,0,0)</f>
        <v>48700</v>
      </c>
      <c r="C26419">
        <v>27.911598206000001</v>
      </c>
    </row>
    <row r="26420" spans="1:3" x14ac:dyDescent="0.25">
      <c r="A26420">
        <v>12205</v>
      </c>
      <c r="B26420" s="1">
        <f>DATE(2033,6,1) + TIME(0,0,0)</f>
        <v>48731</v>
      </c>
      <c r="C26420">
        <v>27.914964676</v>
      </c>
    </row>
    <row r="26421" spans="1:3" x14ac:dyDescent="0.25">
      <c r="A26421">
        <v>12235</v>
      </c>
      <c r="B26421" s="1">
        <f>DATE(2033,7,1) + TIME(0,0,0)</f>
        <v>48761</v>
      </c>
      <c r="C26421">
        <v>27.918220519999998</v>
      </c>
    </row>
    <row r="26422" spans="1:3" x14ac:dyDescent="0.25">
      <c r="A26422">
        <v>12266</v>
      </c>
      <c r="B26422" s="1">
        <f>DATE(2033,8,1) + TIME(0,0,0)</f>
        <v>48792</v>
      </c>
      <c r="C26422">
        <v>27.921579360999999</v>
      </c>
    </row>
    <row r="26423" spans="1:3" x14ac:dyDescent="0.25">
      <c r="A26423">
        <v>12297</v>
      </c>
      <c r="B26423" s="1">
        <f>DATE(2033,9,1) + TIME(0,0,0)</f>
        <v>48823</v>
      </c>
      <c r="C26423">
        <v>27.924936294999998</v>
      </c>
    </row>
    <row r="26424" spans="1:3" x14ac:dyDescent="0.25">
      <c r="A26424">
        <v>12327</v>
      </c>
      <c r="B26424" s="1">
        <f>DATE(2033,10,1) + TIME(0,0,0)</f>
        <v>48853</v>
      </c>
      <c r="C26424">
        <v>27.928178787</v>
      </c>
    </row>
    <row r="26425" spans="1:3" x14ac:dyDescent="0.25">
      <c r="A26425">
        <v>12358</v>
      </c>
      <c r="B26425" s="1">
        <f>DATE(2033,11,1) + TIME(0,0,0)</f>
        <v>48884</v>
      </c>
      <c r="C26425">
        <v>27.931528091000001</v>
      </c>
    </row>
    <row r="26426" spans="1:3" x14ac:dyDescent="0.25">
      <c r="A26426">
        <v>12388</v>
      </c>
      <c r="B26426" s="1">
        <f>DATE(2033,12,1) + TIME(0,0,0)</f>
        <v>48914</v>
      </c>
      <c r="C26426">
        <v>27.934764862000002</v>
      </c>
    </row>
    <row r="26427" spans="1:3" x14ac:dyDescent="0.25">
      <c r="A26427">
        <v>12419</v>
      </c>
      <c r="B26427" s="1">
        <f>DATE(2034,1,1) + TIME(0,0,0)</f>
        <v>48945</v>
      </c>
      <c r="C26427">
        <v>27.938104630000002</v>
      </c>
    </row>
    <row r="26428" spans="1:3" x14ac:dyDescent="0.25">
      <c r="A26428">
        <v>12450</v>
      </c>
      <c r="B26428" s="1">
        <f>DATE(2034,2,1) + TIME(0,0,0)</f>
        <v>48976</v>
      </c>
      <c r="C26428">
        <v>27.94144249</v>
      </c>
    </row>
    <row r="26429" spans="1:3" x14ac:dyDescent="0.25">
      <c r="A26429">
        <v>12478</v>
      </c>
      <c r="B26429" s="1">
        <f>DATE(2034,3,1) + TIME(0,0,0)</f>
        <v>49004</v>
      </c>
      <c r="C26429">
        <v>27.944454192999999</v>
      </c>
    </row>
    <row r="26430" spans="1:3" x14ac:dyDescent="0.25">
      <c r="A26430">
        <v>12509</v>
      </c>
      <c r="B26430" s="1">
        <f>DATE(2034,4,1) + TIME(0,0,0)</f>
        <v>49035</v>
      </c>
      <c r="C26430">
        <v>27.947782516</v>
      </c>
    </row>
    <row r="26431" spans="1:3" x14ac:dyDescent="0.25">
      <c r="A26431">
        <v>12539</v>
      </c>
      <c r="B26431" s="1">
        <f>DATE(2034,5,1) + TIME(0,0,0)</f>
        <v>49065</v>
      </c>
      <c r="C26431">
        <v>27.951002120999998</v>
      </c>
    </row>
    <row r="26432" spans="1:3" x14ac:dyDescent="0.25">
      <c r="A26432">
        <v>12570</v>
      </c>
      <c r="B26432" s="1">
        <f>DATE(2034,6,1) + TIME(0,0,0)</f>
        <v>49096</v>
      </c>
      <c r="C26432">
        <v>27.954324721999999</v>
      </c>
    </row>
    <row r="26433" spans="1:3" x14ac:dyDescent="0.25">
      <c r="A26433">
        <v>12600</v>
      </c>
      <c r="B26433" s="1">
        <f>DATE(2034,7,1) + TIME(0,0,0)</f>
        <v>49126</v>
      </c>
      <c r="C26433">
        <v>27.957536696999998</v>
      </c>
    </row>
    <row r="26434" spans="1:3" x14ac:dyDescent="0.25">
      <c r="A26434">
        <v>12631</v>
      </c>
      <c r="B26434" s="1">
        <f>DATE(2034,8,1) + TIME(0,0,0)</f>
        <v>49157</v>
      </c>
      <c r="C26434">
        <v>27.960851669</v>
      </c>
    </row>
    <row r="26435" spans="1:3" x14ac:dyDescent="0.25">
      <c r="A26435">
        <v>12662</v>
      </c>
      <c r="B26435" s="1">
        <f>DATE(2034,9,1) + TIME(0,0,0)</f>
        <v>49188</v>
      </c>
      <c r="C26435">
        <v>27.964162826999999</v>
      </c>
    </row>
    <row r="26436" spans="1:3" x14ac:dyDescent="0.25">
      <c r="A26436">
        <v>12692</v>
      </c>
      <c r="B26436" s="1">
        <f>DATE(2034,10,1) + TIME(0,0,0)</f>
        <v>49218</v>
      </c>
      <c r="C26436">
        <v>27.967365265000002</v>
      </c>
    </row>
    <row r="26437" spans="1:3" x14ac:dyDescent="0.25">
      <c r="A26437">
        <v>12723</v>
      </c>
      <c r="B26437" s="1">
        <f>DATE(2034,11,1) + TIME(0,0,0)</f>
        <v>49249</v>
      </c>
      <c r="C26437">
        <v>27.970668793000002</v>
      </c>
    </row>
    <row r="26438" spans="1:3" x14ac:dyDescent="0.25">
      <c r="A26438">
        <v>12753</v>
      </c>
      <c r="B26438" s="1">
        <f>DATE(2034,12,1) + TIME(0,0,0)</f>
        <v>49279</v>
      </c>
      <c r="C26438">
        <v>27.973863602000002</v>
      </c>
    </row>
    <row r="26439" spans="1:3" x14ac:dyDescent="0.25">
      <c r="A26439">
        <v>12784</v>
      </c>
      <c r="B26439" s="1">
        <f>DATE(2035,1,1) + TIME(0,0,0)</f>
        <v>49310</v>
      </c>
      <c r="C26439">
        <v>27.977161407000001</v>
      </c>
    </row>
    <row r="26440" spans="1:3" x14ac:dyDescent="0.25">
      <c r="A26440">
        <v>12815</v>
      </c>
      <c r="B26440" s="1">
        <f>DATE(2035,2,1) + TIME(0,0,0)</f>
        <v>49341</v>
      </c>
      <c r="C26440">
        <v>27.980455399</v>
      </c>
    </row>
    <row r="26441" spans="1:3" x14ac:dyDescent="0.25">
      <c r="A26441">
        <v>12843</v>
      </c>
      <c r="B26441" s="1">
        <f>DATE(2035,3,1) + TIME(0,0,0)</f>
        <v>49369</v>
      </c>
      <c r="C26441">
        <v>27.983427047999999</v>
      </c>
    </row>
    <row r="26442" spans="1:3" x14ac:dyDescent="0.25">
      <c r="A26442">
        <v>12874</v>
      </c>
      <c r="B26442" s="1">
        <f>DATE(2035,4,1) + TIME(0,0,0)</f>
        <v>49400</v>
      </c>
      <c r="C26442">
        <v>27.986713409</v>
      </c>
    </row>
    <row r="26443" spans="1:3" x14ac:dyDescent="0.25">
      <c r="A26443">
        <v>12904</v>
      </c>
      <c r="B26443" s="1">
        <f>DATE(2035,5,1) + TIME(0,0,0)</f>
        <v>49430</v>
      </c>
      <c r="C26443">
        <v>27.989891052000001</v>
      </c>
    </row>
    <row r="26444" spans="1:3" x14ac:dyDescent="0.25">
      <c r="A26444">
        <v>12935</v>
      </c>
      <c r="B26444" s="1">
        <f>DATE(2035,6,1) + TIME(0,0,0)</f>
        <v>49461</v>
      </c>
      <c r="C26444">
        <v>27.993171692000001</v>
      </c>
    </row>
    <row r="26445" spans="1:3" x14ac:dyDescent="0.25">
      <c r="A26445">
        <v>12965</v>
      </c>
      <c r="B26445" s="1">
        <f>DATE(2035,7,1) + TIME(0,0,0)</f>
        <v>49491</v>
      </c>
      <c r="C26445">
        <v>27.996341704999999</v>
      </c>
    </row>
    <row r="26446" spans="1:3" x14ac:dyDescent="0.25">
      <c r="A26446">
        <v>12996</v>
      </c>
      <c r="B26446" s="1">
        <f>DATE(2035,8,1) + TIME(0,0,0)</f>
        <v>49522</v>
      </c>
      <c r="C26446">
        <v>27.999614716</v>
      </c>
    </row>
    <row r="26447" spans="1:3" x14ac:dyDescent="0.25">
      <c r="A26447">
        <v>13027</v>
      </c>
      <c r="B26447" s="1">
        <f>DATE(2035,9,1) + TIME(0,0,0)</f>
        <v>49553</v>
      </c>
      <c r="C26447">
        <v>28.002883911000001</v>
      </c>
    </row>
    <row r="26448" spans="1:3" x14ac:dyDescent="0.25">
      <c r="A26448">
        <v>13057</v>
      </c>
      <c r="B26448" s="1">
        <f>DATE(2035,10,1) + TIME(0,0,0)</f>
        <v>49583</v>
      </c>
      <c r="C26448">
        <v>28.006044387999999</v>
      </c>
    </row>
    <row r="26449" spans="1:3" x14ac:dyDescent="0.25">
      <c r="A26449">
        <v>13088</v>
      </c>
      <c r="B26449" s="1">
        <f>DATE(2035,11,1) + TIME(0,0,0)</f>
        <v>49614</v>
      </c>
      <c r="C26449">
        <v>28.009307861</v>
      </c>
    </row>
    <row r="26450" spans="1:3" x14ac:dyDescent="0.25">
      <c r="A26450">
        <v>13118</v>
      </c>
      <c r="B26450" s="1">
        <f>DATE(2035,12,1) + TIME(0,0,0)</f>
        <v>49644</v>
      </c>
      <c r="C26450">
        <v>28.012460708999999</v>
      </c>
    </row>
    <row r="26451" spans="1:3" x14ac:dyDescent="0.25">
      <c r="A26451">
        <v>13149</v>
      </c>
      <c r="B26451" s="1">
        <f>DATE(2036,1,1) + TIME(0,0,0)</f>
        <v>49675</v>
      </c>
      <c r="C26451">
        <v>28.015716553000001</v>
      </c>
    </row>
    <row r="26452" spans="1:3" x14ac:dyDescent="0.25">
      <c r="A26452">
        <v>13180</v>
      </c>
      <c r="B26452" s="1">
        <f>DATE(2036,2,1) + TIME(0,0,0)</f>
        <v>49706</v>
      </c>
      <c r="C26452">
        <v>28.018970490000001</v>
      </c>
    </row>
    <row r="26453" spans="1:3" x14ac:dyDescent="0.25">
      <c r="A26453">
        <v>13209</v>
      </c>
      <c r="B26453" s="1">
        <f>DATE(2036,3,1) + TIME(0,0,0)</f>
        <v>49735</v>
      </c>
      <c r="C26453">
        <v>28.022008895999999</v>
      </c>
    </row>
    <row r="26454" spans="1:3" x14ac:dyDescent="0.25">
      <c r="A26454">
        <v>13240</v>
      </c>
      <c r="B26454" s="1">
        <f>DATE(2036,4,1) + TIME(0,0,0)</f>
        <v>49766</v>
      </c>
      <c r="C26454">
        <v>28.025255203</v>
      </c>
    </row>
    <row r="26455" spans="1:3" x14ac:dyDescent="0.25">
      <c r="A26455">
        <v>13270</v>
      </c>
      <c r="B26455" s="1">
        <f>DATE(2036,5,1) + TIME(0,0,0)</f>
        <v>49796</v>
      </c>
      <c r="C26455">
        <v>28.028392791999998</v>
      </c>
    </row>
    <row r="26456" spans="1:3" x14ac:dyDescent="0.25">
      <c r="A26456">
        <v>13301</v>
      </c>
      <c r="B26456" s="1">
        <f>DATE(2036,6,1) + TIME(0,0,0)</f>
        <v>49827</v>
      </c>
      <c r="C26456">
        <v>28.031631470000001</v>
      </c>
    </row>
    <row r="26457" spans="1:3" x14ac:dyDescent="0.25">
      <c r="A26457">
        <v>13331</v>
      </c>
      <c r="B26457" s="1">
        <f>DATE(2036,7,1) + TIME(0,0,0)</f>
        <v>49857</v>
      </c>
      <c r="C26457">
        <v>28.034763336000001</v>
      </c>
    </row>
    <row r="26458" spans="1:3" x14ac:dyDescent="0.25">
      <c r="A26458">
        <v>13362</v>
      </c>
      <c r="B26458" s="1">
        <f>DATE(2036,8,1) + TIME(0,0,0)</f>
        <v>49888</v>
      </c>
      <c r="C26458">
        <v>28.037996291999999</v>
      </c>
    </row>
    <row r="26459" spans="1:3" x14ac:dyDescent="0.25">
      <c r="A26459">
        <v>13393</v>
      </c>
      <c r="B26459" s="1">
        <f>DATE(2036,9,1) + TIME(0,0,0)</f>
        <v>49919</v>
      </c>
      <c r="C26459">
        <v>28.041223526</v>
      </c>
    </row>
    <row r="26460" spans="1:3" x14ac:dyDescent="0.25">
      <c r="A26460">
        <v>13423</v>
      </c>
      <c r="B26460" s="1">
        <f>DATE(2036,10,1) + TIME(0,0,0)</f>
        <v>49949</v>
      </c>
      <c r="C26460">
        <v>28.044345856</v>
      </c>
    </row>
    <row r="26461" spans="1:3" x14ac:dyDescent="0.25">
      <c r="A26461">
        <v>13454</v>
      </c>
      <c r="B26461" s="1">
        <f>DATE(2036,11,1) + TIME(0,0,0)</f>
        <v>49980</v>
      </c>
      <c r="C26461">
        <v>28.047569275000001</v>
      </c>
    </row>
    <row r="26462" spans="1:3" x14ac:dyDescent="0.25">
      <c r="A26462">
        <v>13484</v>
      </c>
      <c r="B26462" s="1">
        <f>DATE(2036,12,1) + TIME(0,0,0)</f>
        <v>50010</v>
      </c>
      <c r="C26462">
        <v>28.050683974999998</v>
      </c>
    </row>
    <row r="26463" spans="1:3" x14ac:dyDescent="0.25">
      <c r="A26463">
        <v>13515</v>
      </c>
      <c r="B26463" s="1">
        <f>DATE(2037,1,1) + TIME(0,0,0)</f>
        <v>50041</v>
      </c>
      <c r="C26463">
        <v>28.053899765000001</v>
      </c>
    </row>
    <row r="26464" spans="1:3" x14ac:dyDescent="0.25">
      <c r="A26464">
        <v>13546</v>
      </c>
      <c r="B26464" s="1">
        <f>DATE(2037,2,1) + TIME(0,0,0)</f>
        <v>50072</v>
      </c>
      <c r="C26464">
        <v>28.05711174</v>
      </c>
    </row>
    <row r="26465" spans="1:3" x14ac:dyDescent="0.25">
      <c r="A26465">
        <v>13574</v>
      </c>
      <c r="B26465" s="1">
        <f>DATE(2037,3,1) + TIME(0,0,0)</f>
        <v>50100</v>
      </c>
      <c r="C26465">
        <v>28.060010909999999</v>
      </c>
    </row>
    <row r="26466" spans="1:3" x14ac:dyDescent="0.25">
      <c r="A26466">
        <v>13605</v>
      </c>
      <c r="B26466" s="1">
        <f>DATE(2037,4,1) + TIME(0,0,0)</f>
        <v>50131</v>
      </c>
      <c r="C26466">
        <v>28.063217163000001</v>
      </c>
    </row>
    <row r="26467" spans="1:3" x14ac:dyDescent="0.25">
      <c r="A26467">
        <v>13635</v>
      </c>
      <c r="B26467" s="1">
        <f>DATE(2037,5,1) + TIME(0,0,0)</f>
        <v>50161</v>
      </c>
      <c r="C26467">
        <v>28.066318511999999</v>
      </c>
    </row>
    <row r="26468" spans="1:3" x14ac:dyDescent="0.25">
      <c r="A26468">
        <v>13666</v>
      </c>
      <c r="B26468" s="1">
        <f>DATE(2037,6,1) + TIME(0,0,0)</f>
        <v>50192</v>
      </c>
      <c r="C26468">
        <v>28.069517136000002</v>
      </c>
    </row>
    <row r="26469" spans="1:3" x14ac:dyDescent="0.25">
      <c r="A26469">
        <v>13696</v>
      </c>
      <c r="B26469" s="1">
        <f>DATE(2037,7,1) + TIME(0,0,0)</f>
        <v>50222</v>
      </c>
      <c r="C26469">
        <v>28.072610855000001</v>
      </c>
    </row>
    <row r="26470" spans="1:3" x14ac:dyDescent="0.25">
      <c r="A26470">
        <v>13727</v>
      </c>
      <c r="B26470" s="1">
        <f>DATE(2037,8,1) + TIME(0,0,0)</f>
        <v>50253</v>
      </c>
      <c r="C26470">
        <v>28.075805664000001</v>
      </c>
    </row>
    <row r="26471" spans="1:3" x14ac:dyDescent="0.25">
      <c r="A26471">
        <v>13758</v>
      </c>
      <c r="B26471" s="1">
        <f>DATE(2037,9,1) + TIME(0,0,0)</f>
        <v>50284</v>
      </c>
      <c r="C26471">
        <v>28.078994751</v>
      </c>
    </row>
    <row r="26472" spans="1:3" x14ac:dyDescent="0.25">
      <c r="A26472">
        <v>13788</v>
      </c>
      <c r="B26472" s="1">
        <f>DATE(2037,10,1) + TIME(0,0,0)</f>
        <v>50314</v>
      </c>
      <c r="C26472">
        <v>28.082078933999998</v>
      </c>
    </row>
    <row r="26473" spans="1:3" x14ac:dyDescent="0.25">
      <c r="A26473">
        <v>13819</v>
      </c>
      <c r="B26473" s="1">
        <f>DATE(2037,11,1) + TIME(0,0,0)</f>
        <v>50345</v>
      </c>
      <c r="C26473">
        <v>28.085264206000002</v>
      </c>
    </row>
    <row r="26474" spans="1:3" x14ac:dyDescent="0.25">
      <c r="A26474">
        <v>13849</v>
      </c>
      <c r="B26474" s="1">
        <f>DATE(2037,12,1) + TIME(0,0,0)</f>
        <v>50375</v>
      </c>
      <c r="C26474">
        <v>28.088342666999999</v>
      </c>
    </row>
    <row r="26475" spans="1:3" x14ac:dyDescent="0.25">
      <c r="A26475">
        <v>13880</v>
      </c>
      <c r="B26475" s="1">
        <f>DATE(2038,1,1) + TIME(0,0,0)</f>
        <v>50406</v>
      </c>
      <c r="C26475">
        <v>28.091520309</v>
      </c>
    </row>
    <row r="26476" spans="1:3" x14ac:dyDescent="0.25">
      <c r="A26476">
        <v>13911</v>
      </c>
      <c r="B26476" s="1">
        <f>DATE(2038,2,1) + TIME(0,0,0)</f>
        <v>50437</v>
      </c>
      <c r="C26476">
        <v>28.094694138000001</v>
      </c>
    </row>
    <row r="26477" spans="1:3" x14ac:dyDescent="0.25">
      <c r="A26477">
        <v>13939</v>
      </c>
      <c r="B26477" s="1">
        <f>DATE(2038,3,1) + TIME(0,0,0)</f>
        <v>50465</v>
      </c>
      <c r="C26477">
        <v>28.097558974999998</v>
      </c>
    </row>
    <row r="26478" spans="1:3" x14ac:dyDescent="0.25">
      <c r="A26478">
        <v>13970</v>
      </c>
      <c r="B26478" s="1">
        <f>DATE(2038,4,1) + TIME(0,0,0)</f>
        <v>50496</v>
      </c>
      <c r="C26478">
        <v>28.100727080999999</v>
      </c>
    </row>
    <row r="26479" spans="1:3" x14ac:dyDescent="0.25">
      <c r="A26479">
        <v>14000</v>
      </c>
      <c r="B26479" s="1">
        <f>DATE(2038,5,1) + TIME(0,0,0)</f>
        <v>50526</v>
      </c>
      <c r="C26479">
        <v>28.103790282999999</v>
      </c>
    </row>
    <row r="26480" spans="1:3" x14ac:dyDescent="0.25">
      <c r="A26480">
        <v>14031</v>
      </c>
      <c r="B26480" s="1">
        <f>DATE(2038,6,1) + TIME(0,0,0)</f>
        <v>50557</v>
      </c>
      <c r="C26480">
        <v>28.106952667000002</v>
      </c>
    </row>
    <row r="26481" spans="1:3" x14ac:dyDescent="0.25">
      <c r="A26481">
        <v>14061</v>
      </c>
      <c r="B26481" s="1">
        <f>DATE(2038,7,1) + TIME(0,0,0)</f>
        <v>50587</v>
      </c>
      <c r="C26481">
        <v>28.110010147000001</v>
      </c>
    </row>
    <row r="26482" spans="1:3" x14ac:dyDescent="0.25">
      <c r="A26482">
        <v>14092</v>
      </c>
      <c r="B26482" s="1">
        <f>DATE(2038,8,1) + TIME(0,0,0)</f>
        <v>50618</v>
      </c>
      <c r="C26482">
        <v>28.113166808999999</v>
      </c>
    </row>
    <row r="26483" spans="1:3" x14ac:dyDescent="0.25">
      <c r="A26483">
        <v>14123</v>
      </c>
      <c r="B26483" s="1">
        <f>DATE(2038,9,1) + TIME(0,0,0)</f>
        <v>50649</v>
      </c>
      <c r="C26483">
        <v>28.116319656000002</v>
      </c>
    </row>
    <row r="26484" spans="1:3" x14ac:dyDescent="0.25">
      <c r="A26484">
        <v>14153</v>
      </c>
      <c r="B26484" s="1">
        <f>DATE(2038,10,1) + TIME(0,0,0)</f>
        <v>50679</v>
      </c>
      <c r="C26484">
        <v>28.119367599</v>
      </c>
    </row>
    <row r="26485" spans="1:3" x14ac:dyDescent="0.25">
      <c r="A26485">
        <v>14184</v>
      </c>
      <c r="B26485" s="1">
        <f>DATE(2038,11,1) + TIME(0,0,0)</f>
        <v>50710</v>
      </c>
      <c r="C26485">
        <v>28.122514724999998</v>
      </c>
    </row>
    <row r="26486" spans="1:3" x14ac:dyDescent="0.25">
      <c r="A26486">
        <v>14214</v>
      </c>
      <c r="B26486" s="1">
        <f>DATE(2038,12,1) + TIME(0,0,0)</f>
        <v>50740</v>
      </c>
      <c r="C26486">
        <v>28.125556946</v>
      </c>
    </row>
    <row r="26487" spans="1:3" x14ac:dyDescent="0.25">
      <c r="A26487">
        <v>14245</v>
      </c>
      <c r="B26487" s="1">
        <f>DATE(2039,1,1) + TIME(0,0,0)</f>
        <v>50771</v>
      </c>
      <c r="C26487">
        <v>28.128698349</v>
      </c>
    </row>
    <row r="26488" spans="1:3" x14ac:dyDescent="0.25">
      <c r="A26488">
        <v>14276</v>
      </c>
      <c r="B26488" s="1">
        <f>DATE(2039,2,1) + TIME(0,0,0)</f>
        <v>50802</v>
      </c>
      <c r="C26488">
        <v>28.131835937999998</v>
      </c>
    </row>
    <row r="26489" spans="1:3" x14ac:dyDescent="0.25">
      <c r="A26489">
        <v>14304</v>
      </c>
      <c r="B26489" s="1">
        <f>DATE(2039,3,1) + TIME(0,0,0)</f>
        <v>50830</v>
      </c>
      <c r="C26489">
        <v>28.134666443</v>
      </c>
    </row>
    <row r="26490" spans="1:3" x14ac:dyDescent="0.25">
      <c r="A26490">
        <v>14335</v>
      </c>
      <c r="B26490" s="1">
        <f>DATE(2039,4,1) + TIME(0,0,0)</f>
        <v>50861</v>
      </c>
      <c r="C26490">
        <v>28.137798309000001</v>
      </c>
    </row>
    <row r="26491" spans="1:3" x14ac:dyDescent="0.25">
      <c r="A26491">
        <v>14365</v>
      </c>
      <c r="B26491" s="1">
        <f>DATE(2039,5,1) + TIME(0,0,0)</f>
        <v>50891</v>
      </c>
      <c r="C26491">
        <v>28.140827178999999</v>
      </c>
    </row>
    <row r="26492" spans="1:3" x14ac:dyDescent="0.25">
      <c r="A26492">
        <v>14396</v>
      </c>
      <c r="B26492" s="1">
        <f>DATE(2039,6,1) + TIME(0,0,0)</f>
        <v>50922</v>
      </c>
      <c r="C26492">
        <v>28.143953323000002</v>
      </c>
    </row>
    <row r="26493" spans="1:3" x14ac:dyDescent="0.25">
      <c r="A26493">
        <v>14426</v>
      </c>
      <c r="B26493" s="1">
        <f>DATE(2039,7,1) + TIME(0,0,0)</f>
        <v>50952</v>
      </c>
      <c r="C26493">
        <v>28.146974564000001</v>
      </c>
    </row>
    <row r="26494" spans="1:3" x14ac:dyDescent="0.25">
      <c r="A26494">
        <v>14457</v>
      </c>
      <c r="B26494" s="1">
        <f>DATE(2039,8,1) + TIME(0,0,0)</f>
        <v>50983</v>
      </c>
      <c r="C26494">
        <v>28.150094985999999</v>
      </c>
    </row>
    <row r="26495" spans="1:3" x14ac:dyDescent="0.25">
      <c r="A26495">
        <v>14488</v>
      </c>
      <c r="B26495" s="1">
        <f>DATE(2039,9,1) + TIME(0,0,0)</f>
        <v>51014</v>
      </c>
      <c r="C26495">
        <v>28.153211593999998</v>
      </c>
    </row>
    <row r="26496" spans="1:3" x14ac:dyDescent="0.25">
      <c r="A26496">
        <v>14518</v>
      </c>
      <c r="B26496" s="1">
        <f>DATE(2039,10,1) + TIME(0,0,0)</f>
        <v>51044</v>
      </c>
      <c r="C26496">
        <v>28.156225203999998</v>
      </c>
    </row>
    <row r="26497" spans="1:3" x14ac:dyDescent="0.25">
      <c r="A26497">
        <v>14549</v>
      </c>
      <c r="B26497" s="1">
        <f>DATE(2039,11,1) + TIME(0,0,0)</f>
        <v>51075</v>
      </c>
      <c r="C26497">
        <v>28.15933609</v>
      </c>
    </row>
    <row r="26498" spans="1:3" x14ac:dyDescent="0.25">
      <c r="A26498">
        <v>14579</v>
      </c>
      <c r="B26498" s="1">
        <f>DATE(2039,12,1) + TIME(0,0,0)</f>
        <v>51105</v>
      </c>
      <c r="C26498">
        <v>28.162343978999999</v>
      </c>
    </row>
    <row r="26499" spans="1:3" x14ac:dyDescent="0.25">
      <c r="A26499">
        <v>14610</v>
      </c>
      <c r="B26499" s="1">
        <f>DATE(2040,1,1) + TIME(0,0,0)</f>
        <v>51136</v>
      </c>
      <c r="C26499">
        <v>28.165449142</v>
      </c>
    </row>
    <row r="26500" spans="1:3" x14ac:dyDescent="0.25">
      <c r="A26500">
        <v>14641</v>
      </c>
      <c r="B26500" s="1">
        <f>DATE(2040,2,1) + TIME(0,0,0)</f>
        <v>51167</v>
      </c>
      <c r="C26500">
        <v>28.168550491000001</v>
      </c>
    </row>
    <row r="26501" spans="1:3" x14ac:dyDescent="0.25">
      <c r="A26501">
        <v>14670</v>
      </c>
      <c r="B26501" s="1">
        <f>DATE(2040,3,1) + TIME(0,0,0)</f>
        <v>51196</v>
      </c>
      <c r="C26501">
        <v>28.171449661</v>
      </c>
    </row>
    <row r="26502" spans="1:3" x14ac:dyDescent="0.25">
      <c r="A26502">
        <v>14701</v>
      </c>
      <c r="B26502" s="1">
        <f>DATE(2040,4,1) + TIME(0,0,0)</f>
        <v>51227</v>
      </c>
      <c r="C26502">
        <v>28.174547194999999</v>
      </c>
    </row>
    <row r="26503" spans="1:3" x14ac:dyDescent="0.25">
      <c r="A26503">
        <v>14731</v>
      </c>
      <c r="B26503" s="1">
        <f>DATE(2040,5,1) + TIME(0,0,0)</f>
        <v>51257</v>
      </c>
      <c r="C26503">
        <v>28.177539825</v>
      </c>
    </row>
    <row r="26504" spans="1:3" x14ac:dyDescent="0.25">
      <c r="A26504">
        <v>14762</v>
      </c>
      <c r="B26504" s="1">
        <f>DATE(2040,6,1) + TIME(0,0,0)</f>
        <v>51288</v>
      </c>
      <c r="C26504">
        <v>28.180631638000001</v>
      </c>
    </row>
    <row r="26505" spans="1:3" x14ac:dyDescent="0.25">
      <c r="A26505">
        <v>14792</v>
      </c>
      <c r="B26505" s="1">
        <f>DATE(2040,7,1) + TIME(0,0,0)</f>
        <v>51318</v>
      </c>
      <c r="C26505">
        <v>28.183618546000002</v>
      </c>
    </row>
    <row r="26506" spans="1:3" x14ac:dyDescent="0.25">
      <c r="A26506">
        <v>14823</v>
      </c>
      <c r="B26506" s="1">
        <f>DATE(2040,8,1) + TIME(0,0,0)</f>
        <v>51349</v>
      </c>
      <c r="C26506">
        <v>28.186702728</v>
      </c>
    </row>
    <row r="26507" spans="1:3" x14ac:dyDescent="0.25">
      <c r="A26507">
        <v>14854</v>
      </c>
      <c r="B26507" s="1">
        <f>DATE(2040,9,1) + TIME(0,0,0)</f>
        <v>51380</v>
      </c>
      <c r="C26507">
        <v>28.189785004000001</v>
      </c>
    </row>
    <row r="26508" spans="1:3" x14ac:dyDescent="0.25">
      <c r="A26508">
        <v>14884</v>
      </c>
      <c r="B26508" s="1">
        <f>DATE(2040,10,1) + TIME(0,0,0)</f>
        <v>51410</v>
      </c>
      <c r="C26508">
        <v>28.192764281999999</v>
      </c>
    </row>
    <row r="26509" spans="1:3" x14ac:dyDescent="0.25">
      <c r="A26509">
        <v>14915</v>
      </c>
      <c r="B26509" s="1">
        <f>DATE(2040,11,1) + TIME(0,0,0)</f>
        <v>51441</v>
      </c>
      <c r="C26509">
        <v>28.195840835999999</v>
      </c>
    </row>
    <row r="26510" spans="1:3" x14ac:dyDescent="0.25">
      <c r="A26510">
        <v>14945</v>
      </c>
      <c r="B26510" s="1">
        <f>DATE(2040,12,1) + TIME(0,0,0)</f>
        <v>51471</v>
      </c>
      <c r="C26510">
        <v>28.198814391999999</v>
      </c>
    </row>
    <row r="26511" spans="1:3" x14ac:dyDescent="0.25">
      <c r="A26511">
        <v>14976</v>
      </c>
      <c r="B26511" s="1">
        <f>DATE(2041,1,1) + TIME(0,0,0)</f>
        <v>51502</v>
      </c>
      <c r="C26511">
        <v>28.201885223000001</v>
      </c>
    </row>
    <row r="26512" spans="1:3" x14ac:dyDescent="0.25">
      <c r="A26512">
        <v>15007</v>
      </c>
      <c r="B26512" s="1">
        <f>DATE(2041,2,1) + TIME(0,0,0)</f>
        <v>51533</v>
      </c>
      <c r="C26512">
        <v>28.204952240000001</v>
      </c>
    </row>
    <row r="26513" spans="1:3" x14ac:dyDescent="0.25">
      <c r="A26513">
        <v>15035</v>
      </c>
      <c r="B26513" s="1">
        <f>DATE(2041,3,1) + TIME(0,0,0)</f>
        <v>51561</v>
      </c>
      <c r="C26513">
        <v>28.207719803</v>
      </c>
    </row>
    <row r="26514" spans="1:3" x14ac:dyDescent="0.25">
      <c r="A26514">
        <v>15066</v>
      </c>
      <c r="B26514" s="1">
        <f>DATE(2041,4,1) + TIME(0,0,0)</f>
        <v>51592</v>
      </c>
      <c r="C26514">
        <v>28.210781097000002</v>
      </c>
    </row>
    <row r="26515" spans="1:3" x14ac:dyDescent="0.25">
      <c r="A26515">
        <v>15096</v>
      </c>
      <c r="B26515" s="1">
        <f>DATE(2041,5,1) + TIME(0,0,0)</f>
        <v>51622</v>
      </c>
      <c r="C26515">
        <v>28.213741301999999</v>
      </c>
    </row>
    <row r="26516" spans="1:3" x14ac:dyDescent="0.25">
      <c r="A26516">
        <v>15127</v>
      </c>
      <c r="B26516" s="1">
        <f>DATE(2041,6,1) + TIME(0,0,0)</f>
        <v>51653</v>
      </c>
      <c r="C26516">
        <v>28.216796875</v>
      </c>
    </row>
    <row r="26517" spans="1:3" x14ac:dyDescent="0.25">
      <c r="A26517">
        <v>15157</v>
      </c>
      <c r="B26517" s="1">
        <f>DATE(2041,7,1) + TIME(0,0,0)</f>
        <v>51683</v>
      </c>
      <c r="C26517">
        <v>28.219753265000001</v>
      </c>
    </row>
    <row r="26518" spans="1:3" x14ac:dyDescent="0.25">
      <c r="A26518">
        <v>15188</v>
      </c>
      <c r="B26518" s="1">
        <f>DATE(2041,8,1) + TIME(0,0,0)</f>
        <v>51714</v>
      </c>
      <c r="C26518">
        <v>28.222803116000001</v>
      </c>
    </row>
    <row r="26519" spans="1:3" x14ac:dyDescent="0.25">
      <c r="A26519">
        <v>15219</v>
      </c>
      <c r="B26519" s="1">
        <f>DATE(2041,9,1) + TIME(0,0,0)</f>
        <v>51745</v>
      </c>
      <c r="C26519">
        <v>28.225851059</v>
      </c>
    </row>
    <row r="26520" spans="1:3" x14ac:dyDescent="0.25">
      <c r="A26520">
        <v>15249</v>
      </c>
      <c r="B26520" s="1">
        <f>DATE(2041,10,1) + TIME(0,0,0)</f>
        <v>51775</v>
      </c>
      <c r="C26520">
        <v>28.228796005</v>
      </c>
    </row>
    <row r="26521" spans="1:3" x14ac:dyDescent="0.25">
      <c r="A26521">
        <v>15280</v>
      </c>
      <c r="B26521" s="1">
        <f>DATE(2041,11,1) + TIME(0,0,0)</f>
        <v>51806</v>
      </c>
      <c r="C26521">
        <v>28.231838226000001</v>
      </c>
    </row>
    <row r="26522" spans="1:3" x14ac:dyDescent="0.25">
      <c r="A26522">
        <v>15310</v>
      </c>
      <c r="B26522" s="1">
        <f>DATE(2041,12,1) + TIME(0,0,0)</f>
        <v>51836</v>
      </c>
      <c r="C26522">
        <v>28.234779358000001</v>
      </c>
    </row>
    <row r="26523" spans="1:3" x14ac:dyDescent="0.25">
      <c r="A26523">
        <v>15341</v>
      </c>
      <c r="B26523" s="1">
        <f>DATE(2042,1,1) + TIME(0,0,0)</f>
        <v>51867</v>
      </c>
      <c r="C26523">
        <v>28.237815857000001</v>
      </c>
    </row>
    <row r="26524" spans="1:3" x14ac:dyDescent="0.25">
      <c r="A26524">
        <v>15372</v>
      </c>
      <c r="B26524" s="1">
        <f>DATE(2042,2,1) + TIME(0,0,0)</f>
        <v>51898</v>
      </c>
      <c r="C26524">
        <v>28.240848540999998</v>
      </c>
    </row>
    <row r="26525" spans="1:3" x14ac:dyDescent="0.25">
      <c r="A26525">
        <v>15400</v>
      </c>
      <c r="B26525" s="1">
        <f>DATE(2042,3,1) + TIME(0,0,0)</f>
        <v>51926</v>
      </c>
      <c r="C26525">
        <v>28.243587494</v>
      </c>
    </row>
    <row r="26526" spans="1:3" x14ac:dyDescent="0.25">
      <c r="A26526">
        <v>15431</v>
      </c>
      <c r="B26526" s="1">
        <f>DATE(2042,4,1) + TIME(0,0,0)</f>
        <v>51957</v>
      </c>
      <c r="C26526">
        <v>28.246614456</v>
      </c>
    </row>
    <row r="26527" spans="1:3" x14ac:dyDescent="0.25">
      <c r="A26527">
        <v>15461</v>
      </c>
      <c r="B26527" s="1">
        <f>DATE(2042,5,1) + TIME(0,0,0)</f>
        <v>51987</v>
      </c>
      <c r="C26527">
        <v>28.249542236</v>
      </c>
    </row>
    <row r="26528" spans="1:3" x14ac:dyDescent="0.25">
      <c r="A26528">
        <v>15492</v>
      </c>
      <c r="B26528" s="1">
        <f>DATE(2042,6,1) + TIME(0,0,0)</f>
        <v>52018</v>
      </c>
      <c r="C26528">
        <v>28.252565384</v>
      </c>
    </row>
    <row r="26529" spans="1:3" x14ac:dyDescent="0.25">
      <c r="A26529">
        <v>15522</v>
      </c>
      <c r="B26529" s="1">
        <f>DATE(2042,7,1) + TIME(0,0,0)</f>
        <v>52048</v>
      </c>
      <c r="C26529">
        <v>28.255487442</v>
      </c>
    </row>
    <row r="26530" spans="1:3" x14ac:dyDescent="0.25">
      <c r="A26530">
        <v>15553</v>
      </c>
      <c r="B26530" s="1">
        <f>DATE(2042,8,1) + TIME(0,0,0)</f>
        <v>52079</v>
      </c>
      <c r="C26530">
        <v>28.258504867999999</v>
      </c>
    </row>
    <row r="26531" spans="1:3" x14ac:dyDescent="0.25">
      <c r="A26531">
        <v>15584</v>
      </c>
      <c r="B26531" s="1">
        <f>DATE(2042,9,1) + TIME(0,0,0)</f>
        <v>52110</v>
      </c>
      <c r="C26531">
        <v>28.261518477999999</v>
      </c>
    </row>
    <row r="26532" spans="1:3" x14ac:dyDescent="0.25">
      <c r="A26532">
        <v>15614</v>
      </c>
      <c r="B26532" s="1">
        <f>DATE(2042,10,1) + TIME(0,0,0)</f>
        <v>52140</v>
      </c>
      <c r="C26532">
        <v>28.264432907</v>
      </c>
    </row>
    <row r="26533" spans="1:3" x14ac:dyDescent="0.25">
      <c r="A26533">
        <v>15645</v>
      </c>
      <c r="B26533" s="1">
        <f>DATE(2042,11,1) + TIME(0,0,0)</f>
        <v>52171</v>
      </c>
      <c r="C26533">
        <v>28.267440795999999</v>
      </c>
    </row>
    <row r="26534" spans="1:3" x14ac:dyDescent="0.25">
      <c r="A26534">
        <v>15675</v>
      </c>
      <c r="B26534" s="1">
        <f>DATE(2042,12,1) + TIME(0,0,0)</f>
        <v>52201</v>
      </c>
      <c r="C26534">
        <v>28.270349502999998</v>
      </c>
    </row>
    <row r="26535" spans="1:3" x14ac:dyDescent="0.25">
      <c r="A26535">
        <v>15706</v>
      </c>
      <c r="B26535" s="1">
        <f>DATE(2043,1,1) + TIME(0,0,0)</f>
        <v>52232</v>
      </c>
      <c r="C26535">
        <v>28.273353577000002</v>
      </c>
    </row>
    <row r="26536" spans="1:3" x14ac:dyDescent="0.25">
      <c r="A26536">
        <v>15737</v>
      </c>
      <c r="B26536" s="1">
        <f>DATE(2043,2,1) + TIME(0,0,0)</f>
        <v>52263</v>
      </c>
      <c r="C26536">
        <v>28.276353835999998</v>
      </c>
    </row>
    <row r="26537" spans="1:3" x14ac:dyDescent="0.25">
      <c r="A26537">
        <v>15765</v>
      </c>
      <c r="B26537" s="1">
        <f>DATE(2043,3,1) + TIME(0,0,0)</f>
        <v>52291</v>
      </c>
      <c r="C26537">
        <v>28.279060363999999</v>
      </c>
    </row>
    <row r="26538" spans="1:3" x14ac:dyDescent="0.25">
      <c r="A26538">
        <v>15796</v>
      </c>
      <c r="B26538" s="1">
        <f>DATE(2043,4,1) + TIME(0,0,0)</f>
        <v>52322</v>
      </c>
      <c r="C26538">
        <v>28.282056808</v>
      </c>
    </row>
    <row r="26539" spans="1:3" x14ac:dyDescent="0.25">
      <c r="A26539">
        <v>15826</v>
      </c>
      <c r="B26539" s="1">
        <f>DATE(2043,5,1) + TIME(0,0,0)</f>
        <v>52352</v>
      </c>
      <c r="C26539">
        <v>28.284952164</v>
      </c>
    </row>
    <row r="26540" spans="1:3" x14ac:dyDescent="0.25">
      <c r="A26540">
        <v>15857</v>
      </c>
      <c r="B26540" s="1">
        <f>DATE(2043,6,1) + TIME(0,0,0)</f>
        <v>52383</v>
      </c>
      <c r="C26540">
        <v>28.287940978999998</v>
      </c>
    </row>
    <row r="26541" spans="1:3" x14ac:dyDescent="0.25">
      <c r="A26541">
        <v>15887</v>
      </c>
      <c r="B26541" s="1">
        <f>DATE(2043,7,1) + TIME(0,0,0)</f>
        <v>52413</v>
      </c>
      <c r="C26541">
        <v>28.290832519999999</v>
      </c>
    </row>
    <row r="26542" spans="1:3" x14ac:dyDescent="0.25">
      <c r="A26542">
        <v>15918</v>
      </c>
      <c r="B26542" s="1">
        <f>DATE(2043,8,1) + TIME(0,0,0)</f>
        <v>52444</v>
      </c>
      <c r="C26542">
        <v>28.293815613</v>
      </c>
    </row>
    <row r="26543" spans="1:3" x14ac:dyDescent="0.25">
      <c r="A26543">
        <v>15949</v>
      </c>
      <c r="B26543" s="1">
        <f>DATE(2043,9,1) + TIME(0,0,0)</f>
        <v>52475</v>
      </c>
      <c r="C26543">
        <v>28.296798706000001</v>
      </c>
    </row>
    <row r="26544" spans="1:3" x14ac:dyDescent="0.25">
      <c r="A26544">
        <v>15979</v>
      </c>
      <c r="B26544" s="1">
        <f>DATE(2043,10,1) + TIME(0,0,0)</f>
        <v>52505</v>
      </c>
      <c r="C26544">
        <v>28.299680710000001</v>
      </c>
    </row>
    <row r="26545" spans="1:3" x14ac:dyDescent="0.25">
      <c r="A26545">
        <v>16010</v>
      </c>
      <c r="B26545" s="1">
        <f>DATE(2043,11,1) + TIME(0,0,0)</f>
        <v>52536</v>
      </c>
      <c r="C26545">
        <v>28.302656173999999</v>
      </c>
    </row>
    <row r="26546" spans="1:3" x14ac:dyDescent="0.25">
      <c r="A26546">
        <v>16040</v>
      </c>
      <c r="B26546" s="1">
        <f>DATE(2043,12,1) + TIME(0,0,0)</f>
        <v>52566</v>
      </c>
      <c r="C26546">
        <v>28.305534363</v>
      </c>
    </row>
    <row r="26547" spans="1:3" x14ac:dyDescent="0.25">
      <c r="A26547">
        <v>16071</v>
      </c>
      <c r="B26547" s="1">
        <f>DATE(2044,1,1) + TIME(0,0,0)</f>
        <v>52597</v>
      </c>
      <c r="C26547">
        <v>28.308504105000001</v>
      </c>
    </row>
    <row r="26548" spans="1:3" x14ac:dyDescent="0.25">
      <c r="A26548">
        <v>16102</v>
      </c>
      <c r="B26548" s="1">
        <f>DATE(2044,2,1) + TIME(0,0,0)</f>
        <v>52628</v>
      </c>
      <c r="C26548">
        <v>28.311471939</v>
      </c>
    </row>
    <row r="26549" spans="1:3" x14ac:dyDescent="0.25">
      <c r="A26549">
        <v>16131</v>
      </c>
      <c r="B26549" s="1">
        <f>DATE(2044,3,1) + TIME(0,0,0)</f>
        <v>52657</v>
      </c>
      <c r="C26549">
        <v>28.314247130999998</v>
      </c>
    </row>
    <row r="26550" spans="1:3" x14ac:dyDescent="0.25">
      <c r="A26550">
        <v>16162</v>
      </c>
      <c r="B26550" s="1">
        <f>DATE(2044,4,1) + TIME(0,0,0)</f>
        <v>52688</v>
      </c>
      <c r="C26550">
        <v>28.317209244000001</v>
      </c>
    </row>
    <row r="26551" spans="1:3" x14ac:dyDescent="0.25">
      <c r="A26551">
        <v>16192</v>
      </c>
      <c r="B26551" s="1">
        <f>DATE(2044,5,1) + TIME(0,0,0)</f>
        <v>52718</v>
      </c>
      <c r="C26551">
        <v>28.320074081000001</v>
      </c>
    </row>
    <row r="26552" spans="1:3" x14ac:dyDescent="0.25">
      <c r="A26552">
        <v>16223</v>
      </c>
      <c r="B26552" s="1">
        <f>DATE(2044,6,1) + TIME(0,0,0)</f>
        <v>52749</v>
      </c>
      <c r="C26552">
        <v>28.323030471999999</v>
      </c>
    </row>
    <row r="26553" spans="1:3" x14ac:dyDescent="0.25">
      <c r="A26553">
        <v>16253</v>
      </c>
      <c r="B26553" s="1">
        <f>DATE(2044,7,1) + TIME(0,0,0)</f>
        <v>52779</v>
      </c>
      <c r="C26553">
        <v>28.325889586999999</v>
      </c>
    </row>
    <row r="26554" spans="1:3" x14ac:dyDescent="0.25">
      <c r="A26554">
        <v>16284</v>
      </c>
      <c r="B26554" s="1">
        <f>DATE(2044,8,1) + TIME(0,0,0)</f>
        <v>52810</v>
      </c>
      <c r="C26554">
        <v>28.328842163000001</v>
      </c>
    </row>
    <row r="26555" spans="1:3" x14ac:dyDescent="0.25">
      <c r="A26555">
        <v>16315</v>
      </c>
      <c r="B26555" s="1">
        <f>DATE(2044,9,1) + TIME(0,0,0)</f>
        <v>52841</v>
      </c>
      <c r="C26555">
        <v>28.331790924</v>
      </c>
    </row>
    <row r="26556" spans="1:3" x14ac:dyDescent="0.25">
      <c r="A26556">
        <v>16345</v>
      </c>
      <c r="B26556" s="1">
        <f>DATE(2044,10,1) + TIME(0,0,0)</f>
        <v>52871</v>
      </c>
      <c r="C26556">
        <v>28.334644317999999</v>
      </c>
    </row>
    <row r="26557" spans="1:3" x14ac:dyDescent="0.25">
      <c r="A26557">
        <v>16376</v>
      </c>
      <c r="B26557" s="1">
        <f>DATE(2044,11,1) + TIME(0,0,0)</f>
        <v>52902</v>
      </c>
      <c r="C26557">
        <v>28.337587357</v>
      </c>
    </row>
    <row r="26558" spans="1:3" x14ac:dyDescent="0.25">
      <c r="A26558">
        <v>16406</v>
      </c>
      <c r="B26558" s="1">
        <f>DATE(2044,12,1) + TIME(0,0,0)</f>
        <v>52932</v>
      </c>
      <c r="C26558">
        <v>28.340433121</v>
      </c>
    </row>
    <row r="26559" spans="1:3" x14ac:dyDescent="0.25">
      <c r="A26559">
        <v>16437</v>
      </c>
      <c r="B26559" s="1">
        <f>DATE(2045,1,1) + TIME(0,0,0)</f>
        <v>52963</v>
      </c>
      <c r="C26559">
        <v>28.343372344999999</v>
      </c>
    </row>
    <row r="26560" spans="1:3" x14ac:dyDescent="0.25">
      <c r="A26560">
        <v>16468</v>
      </c>
      <c r="B26560" s="1">
        <f>DATE(2045,2,1) + TIME(0,0,0)</f>
        <v>52994</v>
      </c>
      <c r="C26560">
        <v>28.346307755000002</v>
      </c>
    </row>
    <row r="26561" spans="1:3" x14ac:dyDescent="0.25">
      <c r="A26561">
        <v>16496</v>
      </c>
      <c r="B26561" s="1">
        <f>DATE(2045,3,1) + TIME(0,0,0)</f>
        <v>53022</v>
      </c>
      <c r="C26561">
        <v>28.348958969000002</v>
      </c>
    </row>
    <row r="26562" spans="1:3" x14ac:dyDescent="0.25">
      <c r="A26562">
        <v>16527</v>
      </c>
      <c r="B26562" s="1">
        <f>DATE(2045,4,1) + TIME(0,0,0)</f>
        <v>53053</v>
      </c>
      <c r="C26562">
        <v>28.351888657</v>
      </c>
    </row>
    <row r="26563" spans="1:3" x14ac:dyDescent="0.25">
      <c r="A26563">
        <v>16557</v>
      </c>
      <c r="B26563" s="1">
        <f>DATE(2045,5,1) + TIME(0,0,0)</f>
        <v>53083</v>
      </c>
      <c r="C26563">
        <v>28.354722977000002</v>
      </c>
    </row>
    <row r="26564" spans="1:3" x14ac:dyDescent="0.25">
      <c r="A26564">
        <v>16588</v>
      </c>
      <c r="B26564" s="1">
        <f>DATE(2045,6,1) + TIME(0,0,0)</f>
        <v>53114</v>
      </c>
      <c r="C26564">
        <v>28.357648849</v>
      </c>
    </row>
    <row r="26565" spans="1:3" x14ac:dyDescent="0.25">
      <c r="A26565">
        <v>16618</v>
      </c>
      <c r="B26565" s="1">
        <f>DATE(2045,7,1) + TIME(0,0,0)</f>
        <v>53144</v>
      </c>
      <c r="C26565">
        <v>28.360477448000001</v>
      </c>
    </row>
    <row r="26566" spans="1:3" x14ac:dyDescent="0.25">
      <c r="A26566">
        <v>16649</v>
      </c>
      <c r="B26566" s="1">
        <f>DATE(2045,8,1) + TIME(0,0,0)</f>
        <v>53175</v>
      </c>
      <c r="C26566">
        <v>28.363397597999999</v>
      </c>
    </row>
    <row r="26567" spans="1:3" x14ac:dyDescent="0.25">
      <c r="A26567">
        <v>16680</v>
      </c>
      <c r="B26567" s="1">
        <f>DATE(2045,9,1) + TIME(0,0,0)</f>
        <v>53206</v>
      </c>
      <c r="C26567">
        <v>28.366315841999999</v>
      </c>
    </row>
    <row r="26568" spans="1:3" x14ac:dyDescent="0.25">
      <c r="A26568">
        <v>16710</v>
      </c>
      <c r="B26568" s="1">
        <f>DATE(2045,10,1) + TIME(0,0,0)</f>
        <v>53236</v>
      </c>
      <c r="C26568">
        <v>28.369136810000001</v>
      </c>
    </row>
    <row r="26569" spans="1:3" x14ac:dyDescent="0.25">
      <c r="A26569">
        <v>16741</v>
      </c>
      <c r="B26569" s="1">
        <f>DATE(2045,11,1) + TIME(0,0,0)</f>
        <v>53267</v>
      </c>
      <c r="C26569">
        <v>28.372049332</v>
      </c>
    </row>
    <row r="26570" spans="1:3" x14ac:dyDescent="0.25">
      <c r="A26570">
        <v>16771</v>
      </c>
      <c r="B26570" s="1">
        <f>DATE(2045,12,1) + TIME(0,0,0)</f>
        <v>53297</v>
      </c>
      <c r="C26570">
        <v>28.374864578</v>
      </c>
    </row>
    <row r="26571" spans="1:3" x14ac:dyDescent="0.25">
      <c r="A26571">
        <v>16802</v>
      </c>
      <c r="B26571" s="1">
        <f>DATE(2046,1,1) + TIME(0,0,0)</f>
        <v>53328</v>
      </c>
      <c r="C26571">
        <v>28.377773285</v>
      </c>
    </row>
    <row r="26572" spans="1:3" x14ac:dyDescent="0.25">
      <c r="A26572">
        <v>16833</v>
      </c>
      <c r="B26572" s="1">
        <f>DATE(2046,2,1) + TIME(0,0,0)</f>
        <v>53359</v>
      </c>
      <c r="C26572">
        <v>28.380678177</v>
      </c>
    </row>
    <row r="26573" spans="1:3" x14ac:dyDescent="0.25">
      <c r="A26573">
        <v>16861</v>
      </c>
      <c r="B26573" s="1">
        <f>DATE(2046,3,1) + TIME(0,0,0)</f>
        <v>53387</v>
      </c>
      <c r="C26573">
        <v>28.383298874000001</v>
      </c>
    </row>
    <row r="26574" spans="1:3" x14ac:dyDescent="0.25">
      <c r="A26574">
        <v>16892</v>
      </c>
      <c r="B26574" s="1">
        <f>DATE(2046,4,1) + TIME(0,0,0)</f>
        <v>53418</v>
      </c>
      <c r="C26574">
        <v>28.386198044</v>
      </c>
    </row>
    <row r="26575" spans="1:3" x14ac:dyDescent="0.25">
      <c r="A26575">
        <v>16922</v>
      </c>
      <c r="B26575" s="1">
        <f>DATE(2046,5,1) + TIME(0,0,0)</f>
        <v>53448</v>
      </c>
      <c r="C26575">
        <v>28.389001845999999</v>
      </c>
    </row>
    <row r="26576" spans="1:3" x14ac:dyDescent="0.25">
      <c r="A26576">
        <v>16953</v>
      </c>
      <c r="B26576" s="1">
        <f>DATE(2046,6,1) + TIME(0,0,0)</f>
        <v>53479</v>
      </c>
      <c r="C26576">
        <v>28.391897201999999</v>
      </c>
    </row>
    <row r="26577" spans="1:3" x14ac:dyDescent="0.25">
      <c r="A26577">
        <v>16983</v>
      </c>
      <c r="B26577" s="1">
        <f>DATE(2046,7,1) + TIME(0,0,0)</f>
        <v>53509</v>
      </c>
      <c r="C26577">
        <v>28.394695282000001</v>
      </c>
    </row>
    <row r="26578" spans="1:3" x14ac:dyDescent="0.25">
      <c r="A26578">
        <v>17014</v>
      </c>
      <c r="B26578" s="1">
        <f>DATE(2046,8,1) + TIME(0,0,0)</f>
        <v>53540</v>
      </c>
      <c r="C26578">
        <v>28.397584914999999</v>
      </c>
    </row>
    <row r="26579" spans="1:3" x14ac:dyDescent="0.25">
      <c r="A26579">
        <v>17045</v>
      </c>
      <c r="B26579" s="1">
        <f>DATE(2046,9,1) + TIME(0,0,0)</f>
        <v>53571</v>
      </c>
      <c r="C26579">
        <v>28.400470733999999</v>
      </c>
    </row>
    <row r="26580" spans="1:3" x14ac:dyDescent="0.25">
      <c r="A26580">
        <v>17075</v>
      </c>
      <c r="B26580" s="1">
        <f>DATE(2046,10,1) + TIME(0,0,0)</f>
        <v>53601</v>
      </c>
      <c r="C26580">
        <v>28.403263092</v>
      </c>
    </row>
    <row r="26581" spans="1:3" x14ac:dyDescent="0.25">
      <c r="A26581">
        <v>17106</v>
      </c>
      <c r="B26581" s="1">
        <f>DATE(2046,11,1) + TIME(0,0,0)</f>
        <v>53632</v>
      </c>
      <c r="C26581">
        <v>28.406145095999999</v>
      </c>
    </row>
    <row r="26582" spans="1:3" x14ac:dyDescent="0.25">
      <c r="A26582">
        <v>17136</v>
      </c>
      <c r="B26582" s="1">
        <f>DATE(2046,12,1) + TIME(0,0,0)</f>
        <v>53662</v>
      </c>
      <c r="C26582">
        <v>28.408929825000001</v>
      </c>
    </row>
    <row r="26583" spans="1:3" x14ac:dyDescent="0.25">
      <c r="A26583">
        <v>17167</v>
      </c>
      <c r="B26583" s="1">
        <f>DATE(2047,1,1) + TIME(0,0,0)</f>
        <v>53693</v>
      </c>
      <c r="C26583">
        <v>28.411808014000002</v>
      </c>
    </row>
    <row r="26584" spans="1:3" x14ac:dyDescent="0.25">
      <c r="A26584">
        <v>17198</v>
      </c>
      <c r="B26584" s="1">
        <f>DATE(2047,2,1) + TIME(0,0,0)</f>
        <v>53724</v>
      </c>
      <c r="C26584">
        <v>28.414680481000001</v>
      </c>
    </row>
    <row r="26585" spans="1:3" x14ac:dyDescent="0.25">
      <c r="A26585">
        <v>17226</v>
      </c>
      <c r="B26585" s="1">
        <f>DATE(2047,3,1) + TIME(0,0,0)</f>
        <v>53752</v>
      </c>
      <c r="C26585">
        <v>28.417274474999999</v>
      </c>
    </row>
    <row r="26586" spans="1:3" x14ac:dyDescent="0.25">
      <c r="A26586">
        <v>17257</v>
      </c>
      <c r="B26586" s="1">
        <f>DATE(2047,4,1) + TIME(0,0,0)</f>
        <v>53783</v>
      </c>
      <c r="C26586">
        <v>28.420143126999999</v>
      </c>
    </row>
    <row r="26587" spans="1:3" x14ac:dyDescent="0.25">
      <c r="A26587">
        <v>17287</v>
      </c>
      <c r="B26587" s="1">
        <f>DATE(2047,5,1) + TIME(0,0,0)</f>
        <v>53813</v>
      </c>
      <c r="C26587">
        <v>28.422918320000001</v>
      </c>
    </row>
    <row r="26588" spans="1:3" x14ac:dyDescent="0.25">
      <c r="A26588">
        <v>17318</v>
      </c>
      <c r="B26588" s="1">
        <f>DATE(2047,6,1) + TIME(0,0,0)</f>
        <v>53844</v>
      </c>
      <c r="C26588">
        <v>28.42578125</v>
      </c>
    </row>
    <row r="26589" spans="1:3" x14ac:dyDescent="0.25">
      <c r="A26589">
        <v>17348</v>
      </c>
      <c r="B26589" s="1">
        <f>DATE(2047,7,1) + TIME(0,0,0)</f>
        <v>53874</v>
      </c>
      <c r="C26589">
        <v>28.42855072</v>
      </c>
    </row>
    <row r="26590" spans="1:3" x14ac:dyDescent="0.25">
      <c r="A26590">
        <v>17379</v>
      </c>
      <c r="B26590" s="1">
        <f>DATE(2047,8,1) + TIME(0,0,0)</f>
        <v>53905</v>
      </c>
      <c r="C26590">
        <v>28.431409836</v>
      </c>
    </row>
    <row r="26591" spans="1:3" x14ac:dyDescent="0.25">
      <c r="A26591">
        <v>17410</v>
      </c>
      <c r="B26591" s="1">
        <f>DATE(2047,9,1) + TIME(0,0,0)</f>
        <v>53936</v>
      </c>
      <c r="C26591">
        <v>28.434267043999998</v>
      </c>
    </row>
    <row r="26592" spans="1:3" x14ac:dyDescent="0.25">
      <c r="A26592">
        <v>17440</v>
      </c>
      <c r="B26592" s="1">
        <f>DATE(2047,10,1) + TIME(0,0,0)</f>
        <v>53966</v>
      </c>
      <c r="C26592">
        <v>28.437028885</v>
      </c>
    </row>
    <row r="26593" spans="1:3" x14ac:dyDescent="0.25">
      <c r="A26593">
        <v>17471</v>
      </c>
      <c r="B26593" s="1">
        <f>DATE(2047,11,1) + TIME(0,0,0)</f>
        <v>53997</v>
      </c>
      <c r="C26593">
        <v>28.439880371000001</v>
      </c>
    </row>
    <row r="26594" spans="1:3" x14ac:dyDescent="0.25">
      <c r="A26594">
        <v>17501</v>
      </c>
      <c r="B26594" s="1">
        <f>DATE(2047,12,1) + TIME(0,0,0)</f>
        <v>54027</v>
      </c>
      <c r="C26594">
        <v>28.442636490000002</v>
      </c>
    </row>
    <row r="26595" spans="1:3" x14ac:dyDescent="0.25">
      <c r="A26595">
        <v>17532</v>
      </c>
      <c r="B26595" s="1">
        <f>DATE(2048,1,1) + TIME(0,0,0)</f>
        <v>54058</v>
      </c>
      <c r="C26595">
        <v>28.445484161</v>
      </c>
    </row>
    <row r="26596" spans="1:3" x14ac:dyDescent="0.25">
      <c r="A26596">
        <v>17563</v>
      </c>
      <c r="B26596" s="1">
        <f>DATE(2048,2,1) + TIME(0,0,0)</f>
        <v>54089</v>
      </c>
      <c r="C26596">
        <v>28.448328018000002</v>
      </c>
    </row>
    <row r="26597" spans="1:3" x14ac:dyDescent="0.25">
      <c r="A26597">
        <v>17592</v>
      </c>
      <c r="B26597" s="1">
        <f>DATE(2048,3,1) + TIME(0,0,0)</f>
        <v>54118</v>
      </c>
      <c r="C26597">
        <v>28.450984954999999</v>
      </c>
    </row>
    <row r="26598" spans="1:3" x14ac:dyDescent="0.25">
      <c r="A26598">
        <v>17623</v>
      </c>
      <c r="B26598" s="1">
        <f>DATE(2048,4,1) + TIME(0,0,0)</f>
        <v>54149</v>
      </c>
      <c r="C26598">
        <v>28.453824997000002</v>
      </c>
    </row>
    <row r="26599" spans="1:3" x14ac:dyDescent="0.25">
      <c r="A26599">
        <v>17653</v>
      </c>
      <c r="B26599" s="1">
        <f>DATE(2048,5,1) + TIME(0,0,0)</f>
        <v>54179</v>
      </c>
      <c r="C26599">
        <v>28.456569672000001</v>
      </c>
    </row>
    <row r="26600" spans="1:3" x14ac:dyDescent="0.25">
      <c r="A26600">
        <v>17684</v>
      </c>
      <c r="B26600" s="1">
        <f>DATE(2048,6,1) + TIME(0,0,0)</f>
        <v>54210</v>
      </c>
      <c r="C26600">
        <v>28.459403991999999</v>
      </c>
    </row>
    <row r="26601" spans="1:3" x14ac:dyDescent="0.25">
      <c r="A26601">
        <v>17714</v>
      </c>
      <c r="B26601" s="1">
        <f>DATE(2048,7,1) + TIME(0,0,0)</f>
        <v>54240</v>
      </c>
      <c r="C26601">
        <v>28.462144852000002</v>
      </c>
    </row>
    <row r="26602" spans="1:3" x14ac:dyDescent="0.25">
      <c r="A26602">
        <v>17745</v>
      </c>
      <c r="B26602" s="1">
        <f>DATE(2048,8,1) + TIME(0,0,0)</f>
        <v>54271</v>
      </c>
      <c r="C26602">
        <v>28.464973449999999</v>
      </c>
    </row>
    <row r="26603" spans="1:3" x14ac:dyDescent="0.25">
      <c r="A26603">
        <v>17776</v>
      </c>
      <c r="B26603" s="1">
        <f>DATE(2048,9,1) + TIME(0,0,0)</f>
        <v>54302</v>
      </c>
      <c r="C26603">
        <v>28.467800140000001</v>
      </c>
    </row>
    <row r="26604" spans="1:3" x14ac:dyDescent="0.25">
      <c r="A26604">
        <v>17806</v>
      </c>
      <c r="B26604" s="1">
        <f>DATE(2048,10,1) + TIME(0,0,0)</f>
        <v>54332</v>
      </c>
      <c r="C26604">
        <v>28.470533370999998</v>
      </c>
    </row>
    <row r="26605" spans="1:3" x14ac:dyDescent="0.25">
      <c r="A26605">
        <v>17837</v>
      </c>
      <c r="B26605" s="1">
        <f>DATE(2048,11,1) + TIME(0,0,0)</f>
        <v>54363</v>
      </c>
      <c r="C26605">
        <v>28.473356247000002</v>
      </c>
    </row>
    <row r="26606" spans="1:3" x14ac:dyDescent="0.25">
      <c r="A26606">
        <v>17867</v>
      </c>
      <c r="B26606" s="1">
        <f>DATE(2048,12,1) + TIME(0,0,0)</f>
        <v>54393</v>
      </c>
      <c r="C26606">
        <v>28.476083755000001</v>
      </c>
    </row>
    <row r="26607" spans="1:3" x14ac:dyDescent="0.25">
      <c r="A26607">
        <v>17898</v>
      </c>
      <c r="B26607" s="1">
        <f>DATE(2049,1,1) + TIME(0,0,0)</f>
        <v>54424</v>
      </c>
      <c r="C26607">
        <v>28.478900909</v>
      </c>
    </row>
    <row r="26608" spans="1:3" x14ac:dyDescent="0.25">
      <c r="A26608">
        <v>17929</v>
      </c>
      <c r="B26608" s="1">
        <f>DATE(2049,2,1) + TIME(0,0,0)</f>
        <v>54455</v>
      </c>
      <c r="C26608">
        <v>28.481716156000001</v>
      </c>
    </row>
    <row r="26609" spans="1:3" x14ac:dyDescent="0.25">
      <c r="A26609">
        <v>17957</v>
      </c>
      <c r="B26609" s="1">
        <f>DATE(2049,3,1) + TIME(0,0,0)</f>
        <v>54483</v>
      </c>
      <c r="C26609">
        <v>28.484256744</v>
      </c>
    </row>
    <row r="26610" spans="1:3" x14ac:dyDescent="0.25">
      <c r="A26610">
        <v>17988</v>
      </c>
      <c r="B26610" s="1">
        <f>DATE(2049,4,1) + TIME(0,0,0)</f>
        <v>54514</v>
      </c>
      <c r="C26610">
        <v>28.487066269</v>
      </c>
    </row>
    <row r="26611" spans="1:3" x14ac:dyDescent="0.25">
      <c r="A26611">
        <v>18018</v>
      </c>
      <c r="B26611" s="1">
        <f>DATE(2049,5,1) + TIME(0,0,0)</f>
        <v>54544</v>
      </c>
      <c r="C26611">
        <v>28.489784240999999</v>
      </c>
    </row>
    <row r="26612" spans="1:3" x14ac:dyDescent="0.25">
      <c r="A26612">
        <v>18049</v>
      </c>
      <c r="B26612" s="1">
        <f>DATE(2049,6,1) + TIME(0,0,0)</f>
        <v>54575</v>
      </c>
      <c r="C26612">
        <v>28.492589950999999</v>
      </c>
    </row>
    <row r="26613" spans="1:3" x14ac:dyDescent="0.25">
      <c r="A26613">
        <v>18079</v>
      </c>
      <c r="B26613" s="1">
        <f>DATE(2049,7,1) + TIME(0,0,0)</f>
        <v>54605</v>
      </c>
      <c r="C26613">
        <v>28.495302200000001</v>
      </c>
    </row>
    <row r="26614" spans="1:3" x14ac:dyDescent="0.25">
      <c r="A26614">
        <v>18110</v>
      </c>
      <c r="B26614" s="1">
        <f>DATE(2049,8,1) + TIME(0,0,0)</f>
        <v>54636</v>
      </c>
      <c r="C26614">
        <v>28.498104094999999</v>
      </c>
    </row>
    <row r="26615" spans="1:3" x14ac:dyDescent="0.25">
      <c r="A26615">
        <v>18141</v>
      </c>
      <c r="B26615" s="1">
        <f>DATE(2049,9,1) + TIME(0,0,0)</f>
        <v>54667</v>
      </c>
      <c r="C26615">
        <v>28.500902176</v>
      </c>
    </row>
    <row r="26616" spans="1:3" x14ac:dyDescent="0.25">
      <c r="A26616">
        <v>18171</v>
      </c>
      <c r="B26616" s="1">
        <f>DATE(2049,10,1) + TIME(0,0,0)</f>
        <v>54697</v>
      </c>
      <c r="C26616">
        <v>28.503606796</v>
      </c>
    </row>
    <row r="26617" spans="1:3" x14ac:dyDescent="0.25">
      <c r="A26617">
        <v>18202</v>
      </c>
      <c r="B26617" s="1">
        <f>DATE(2049,11,1) + TIME(0,0,0)</f>
        <v>54728</v>
      </c>
      <c r="C26617">
        <v>28.506401061999998</v>
      </c>
    </row>
    <row r="26618" spans="1:3" x14ac:dyDescent="0.25">
      <c r="A26618">
        <v>18232</v>
      </c>
      <c r="B26618" s="1">
        <f>DATE(2049,12,1) + TIME(0,0,0)</f>
        <v>54758</v>
      </c>
      <c r="C26618">
        <v>28.509101867999998</v>
      </c>
    </row>
    <row r="26619" spans="1:3" x14ac:dyDescent="0.25">
      <c r="A26619">
        <v>18263</v>
      </c>
      <c r="B26619" s="1">
        <f>DATE(2050,1,1) + TIME(0,0,0)</f>
        <v>54789</v>
      </c>
      <c r="C26619">
        <v>28.511890411</v>
      </c>
    </row>
    <row r="26621" spans="1:3" x14ac:dyDescent="0.25">
      <c r="A26621" t="s">
        <v>47</v>
      </c>
    </row>
    <row r="26623" spans="1:3" x14ac:dyDescent="0.25">
      <c r="A26623" t="s">
        <v>1</v>
      </c>
      <c r="B26623" t="s">
        <v>2</v>
      </c>
      <c r="C26623" t="s">
        <v>3</v>
      </c>
    </row>
    <row r="26624" spans="1:3" x14ac:dyDescent="0.25">
      <c r="A26624">
        <v>0</v>
      </c>
      <c r="B26624" s="1">
        <f>DATE(2000,1,1) + TIME(0,0,0)</f>
        <v>36526</v>
      </c>
      <c r="C26624">
        <v>0</v>
      </c>
    </row>
    <row r="26625" spans="1:3" x14ac:dyDescent="0.25">
      <c r="A26625">
        <v>31</v>
      </c>
      <c r="B26625" s="1">
        <f>DATE(2000,2,1) + TIME(0,0,0)</f>
        <v>36557</v>
      </c>
      <c r="C26625">
        <v>5.9757246971000004</v>
      </c>
    </row>
    <row r="26626" spans="1:3" x14ac:dyDescent="0.25">
      <c r="A26626">
        <v>60</v>
      </c>
      <c r="B26626" s="1">
        <f>DATE(2000,3,1) + TIME(0,0,0)</f>
        <v>36586</v>
      </c>
      <c r="C26626">
        <v>10.365053177</v>
      </c>
    </row>
    <row r="26627" spans="1:3" x14ac:dyDescent="0.25">
      <c r="A26627">
        <v>91</v>
      </c>
      <c r="B26627" s="1">
        <f>DATE(2000,4,1) + TIME(0,0,0)</f>
        <v>36617</v>
      </c>
      <c r="C26627">
        <v>12.974473953</v>
      </c>
    </row>
    <row r="26628" spans="1:3" x14ac:dyDescent="0.25">
      <c r="A26628">
        <v>121</v>
      </c>
      <c r="B26628" s="1">
        <f>DATE(2000,5,1) + TIME(0,0,0)</f>
        <v>36647</v>
      </c>
      <c r="C26628">
        <v>14.848762512</v>
      </c>
    </row>
    <row r="26629" spans="1:3" x14ac:dyDescent="0.25">
      <c r="A26629">
        <v>152</v>
      </c>
      <c r="B26629" s="1">
        <f>DATE(2000,6,1) + TIME(0,0,0)</f>
        <v>36678</v>
      </c>
      <c r="C26629">
        <v>16.40284729</v>
      </c>
    </row>
    <row r="26630" spans="1:3" x14ac:dyDescent="0.25">
      <c r="A26630">
        <v>182</v>
      </c>
      <c r="B26630" s="1">
        <f>DATE(2000,7,1) + TIME(0,0,0)</f>
        <v>36708</v>
      </c>
      <c r="C26630">
        <v>17.474954605000001</v>
      </c>
    </row>
    <row r="26631" spans="1:3" x14ac:dyDescent="0.25">
      <c r="A26631">
        <v>213</v>
      </c>
      <c r="B26631" s="1">
        <f>DATE(2000,8,1) + TIME(0,0,0)</f>
        <v>36739</v>
      </c>
      <c r="C26631">
        <v>18.33039093</v>
      </c>
    </row>
    <row r="26632" spans="1:3" x14ac:dyDescent="0.25">
      <c r="A26632">
        <v>244</v>
      </c>
      <c r="B26632" s="1">
        <f>DATE(2000,9,1) + TIME(0,0,0)</f>
        <v>36770</v>
      </c>
      <c r="C26632">
        <v>18.920045853000001</v>
      </c>
    </row>
    <row r="26633" spans="1:3" x14ac:dyDescent="0.25">
      <c r="A26633">
        <v>274</v>
      </c>
      <c r="B26633" s="1">
        <f>DATE(2000,10,1) + TIME(0,0,0)</f>
        <v>36800</v>
      </c>
      <c r="C26633">
        <v>19.386545180999999</v>
      </c>
    </row>
    <row r="26634" spans="1:3" x14ac:dyDescent="0.25">
      <c r="A26634">
        <v>305</v>
      </c>
      <c r="B26634" s="1">
        <f>DATE(2000,11,1) + TIME(0,0,0)</f>
        <v>36831</v>
      </c>
      <c r="C26634">
        <v>19.81187439</v>
      </c>
    </row>
    <row r="26635" spans="1:3" x14ac:dyDescent="0.25">
      <c r="A26635">
        <v>335</v>
      </c>
      <c r="B26635" s="1">
        <f>DATE(2000,12,1) + TIME(0,0,0)</f>
        <v>36861</v>
      </c>
      <c r="C26635">
        <v>20.177225112999999</v>
      </c>
    </row>
    <row r="26636" spans="1:3" x14ac:dyDescent="0.25">
      <c r="A26636">
        <v>366</v>
      </c>
      <c r="B26636" s="1">
        <f>DATE(2001,1,1) + TIME(0,0,0)</f>
        <v>36892</v>
      </c>
      <c r="C26636">
        <v>20.520565033</v>
      </c>
    </row>
    <row r="26637" spans="1:3" x14ac:dyDescent="0.25">
      <c r="A26637">
        <v>397</v>
      </c>
      <c r="B26637" s="1">
        <f>DATE(2001,2,1) + TIME(0,0,0)</f>
        <v>36923</v>
      </c>
      <c r="C26637">
        <v>20.841953277999998</v>
      </c>
    </row>
    <row r="26638" spans="1:3" x14ac:dyDescent="0.25">
      <c r="A26638">
        <v>425</v>
      </c>
      <c r="B26638" s="1">
        <f>DATE(2001,3,1) + TIME(0,0,0)</f>
        <v>36951</v>
      </c>
      <c r="C26638">
        <v>21.120317458999999</v>
      </c>
    </row>
    <row r="26639" spans="1:3" x14ac:dyDescent="0.25">
      <c r="A26639">
        <v>456</v>
      </c>
      <c r="B26639" s="1">
        <f>DATE(2001,4,1) + TIME(0,0,0)</f>
        <v>36982</v>
      </c>
      <c r="C26639">
        <v>21.420570374</v>
      </c>
    </row>
    <row r="26640" spans="1:3" x14ac:dyDescent="0.25">
      <c r="A26640">
        <v>486</v>
      </c>
      <c r="B26640" s="1">
        <f>DATE(2001,5,1) + TIME(0,0,0)</f>
        <v>37012</v>
      </c>
      <c r="C26640">
        <v>21.707290649000001</v>
      </c>
    </row>
    <row r="26641" spans="1:3" x14ac:dyDescent="0.25">
      <c r="A26641">
        <v>517</v>
      </c>
      <c r="B26641" s="1">
        <f>DATE(2001,6,1) + TIME(0,0,0)</f>
        <v>37043</v>
      </c>
      <c r="C26641">
        <v>22.001834869</v>
      </c>
    </row>
    <row r="26642" spans="1:3" x14ac:dyDescent="0.25">
      <c r="A26642">
        <v>547</v>
      </c>
      <c r="B26642" s="1">
        <f>DATE(2001,7,1) + TIME(0,0,0)</f>
        <v>37073</v>
      </c>
      <c r="C26642">
        <v>22.287075043000002</v>
      </c>
    </row>
    <row r="26643" spans="1:3" x14ac:dyDescent="0.25">
      <c r="A26643">
        <v>578</v>
      </c>
      <c r="B26643" s="1">
        <f>DATE(2001,8,1) + TIME(0,0,0)</f>
        <v>37104</v>
      </c>
      <c r="C26643">
        <v>22.583343505999999</v>
      </c>
    </row>
    <row r="26644" spans="1:3" x14ac:dyDescent="0.25">
      <c r="A26644">
        <v>609</v>
      </c>
      <c r="B26644" s="1">
        <f>DATE(2001,9,1) + TIME(0,0,0)</f>
        <v>37135</v>
      </c>
      <c r="C26644">
        <v>22.878608704000001</v>
      </c>
    </row>
    <row r="26645" spans="1:3" x14ac:dyDescent="0.25">
      <c r="A26645">
        <v>639</v>
      </c>
      <c r="B26645" s="1">
        <f>DATE(2001,10,1) + TIME(0,0,0)</f>
        <v>37165</v>
      </c>
      <c r="C26645">
        <v>23.162055969000001</v>
      </c>
    </row>
    <row r="26646" spans="1:3" x14ac:dyDescent="0.25">
      <c r="A26646">
        <v>670</v>
      </c>
      <c r="B26646" s="1">
        <f>DATE(2001,11,1) + TIME(0,0,0)</f>
        <v>37196</v>
      </c>
      <c r="C26646">
        <v>23.455242157000001</v>
      </c>
    </row>
    <row r="26647" spans="1:3" x14ac:dyDescent="0.25">
      <c r="A26647">
        <v>700</v>
      </c>
      <c r="B26647" s="1">
        <f>DATE(2001,12,1) + TIME(0,0,0)</f>
        <v>37226</v>
      </c>
      <c r="C26647">
        <v>23.739870070999999</v>
      </c>
    </row>
    <row r="26648" spans="1:3" x14ac:dyDescent="0.25">
      <c r="A26648">
        <v>731</v>
      </c>
      <c r="B26648" s="1">
        <f>DATE(2002,1,1) + TIME(0,0,0)</f>
        <v>37257</v>
      </c>
      <c r="C26648">
        <v>24.036130905</v>
      </c>
    </row>
    <row r="26649" spans="1:3" x14ac:dyDescent="0.25">
      <c r="A26649">
        <v>762</v>
      </c>
      <c r="B26649" s="1">
        <f>DATE(2002,2,1) + TIME(0,0,0)</f>
        <v>37288</v>
      </c>
      <c r="C26649">
        <v>24.333127975</v>
      </c>
    </row>
    <row r="26650" spans="1:3" x14ac:dyDescent="0.25">
      <c r="A26650">
        <v>790</v>
      </c>
      <c r="B26650" s="1">
        <f>DATE(2002,3,1) + TIME(0,0,0)</f>
        <v>37316</v>
      </c>
      <c r="C26650">
        <v>24.600250244000001</v>
      </c>
    </row>
    <row r="26651" spans="1:3" x14ac:dyDescent="0.25">
      <c r="A26651">
        <v>821</v>
      </c>
      <c r="B26651" s="1">
        <f>DATE(2002,4,1) + TIME(0,0,0)</f>
        <v>37347</v>
      </c>
      <c r="C26651">
        <v>24.892129898</v>
      </c>
    </row>
    <row r="26652" spans="1:3" x14ac:dyDescent="0.25">
      <c r="A26652">
        <v>851</v>
      </c>
      <c r="B26652" s="1">
        <f>DATE(2002,5,1) + TIME(0,0,0)</f>
        <v>37377</v>
      </c>
      <c r="C26652">
        <v>25.169143677000001</v>
      </c>
    </row>
    <row r="26653" spans="1:3" x14ac:dyDescent="0.25">
      <c r="A26653">
        <v>882</v>
      </c>
      <c r="B26653" s="1">
        <f>DATE(2002,6,1) + TIME(0,0,0)</f>
        <v>37408</v>
      </c>
      <c r="C26653">
        <v>25.448881149000002</v>
      </c>
    </row>
    <row r="26654" spans="1:3" x14ac:dyDescent="0.25">
      <c r="A26654">
        <v>912</v>
      </c>
      <c r="B26654" s="1">
        <f>DATE(2002,7,1) + TIME(0,0,0)</f>
        <v>37438</v>
      </c>
      <c r="C26654">
        <v>25.712930678999999</v>
      </c>
    </row>
    <row r="26655" spans="1:3" x14ac:dyDescent="0.25">
      <c r="A26655">
        <v>943</v>
      </c>
      <c r="B26655" s="1">
        <f>DATE(2002,8,1) + TIME(0,0,0)</f>
        <v>37469</v>
      </c>
      <c r="C26655">
        <v>25.979204178</v>
      </c>
    </row>
    <row r="26656" spans="1:3" x14ac:dyDescent="0.25">
      <c r="A26656">
        <v>974</v>
      </c>
      <c r="B26656" s="1">
        <f>DATE(2002,9,1) + TIME(0,0,0)</f>
        <v>37500</v>
      </c>
      <c r="C26656">
        <v>26.238870621</v>
      </c>
    </row>
    <row r="26657" spans="1:3" x14ac:dyDescent="0.25">
      <c r="A26657">
        <v>1004</v>
      </c>
      <c r="B26657" s="1">
        <f>DATE(2002,10,1) + TIME(0,0,0)</f>
        <v>37530</v>
      </c>
      <c r="C26657">
        <v>26.483453750999999</v>
      </c>
    </row>
    <row r="26658" spans="1:3" x14ac:dyDescent="0.25">
      <c r="A26658">
        <v>1035</v>
      </c>
      <c r="B26658" s="1">
        <f>DATE(2002,11,1) + TIME(0,0,0)</f>
        <v>37561</v>
      </c>
      <c r="C26658">
        <v>26.729427338000001</v>
      </c>
    </row>
    <row r="26659" spans="1:3" x14ac:dyDescent="0.25">
      <c r="A26659">
        <v>1065</v>
      </c>
      <c r="B26659" s="1">
        <f>DATE(2002,12,1) + TIME(0,0,0)</f>
        <v>37591</v>
      </c>
      <c r="C26659">
        <v>26.962060928</v>
      </c>
    </row>
    <row r="26660" spans="1:3" x14ac:dyDescent="0.25">
      <c r="A26660">
        <v>1096</v>
      </c>
      <c r="B26660" s="1">
        <f>DATE(2003,1,1) + TIME(0,0,0)</f>
        <v>37622</v>
      </c>
      <c r="C26660">
        <v>27.193944931000001</v>
      </c>
    </row>
    <row r="26661" spans="1:3" x14ac:dyDescent="0.25">
      <c r="A26661">
        <v>1127</v>
      </c>
      <c r="B26661" s="1">
        <f>DATE(2003,2,1) + TIME(0,0,0)</f>
        <v>37653</v>
      </c>
      <c r="C26661">
        <v>27.414539337000001</v>
      </c>
    </row>
    <row r="26662" spans="1:3" x14ac:dyDescent="0.25">
      <c r="A26662">
        <v>1155</v>
      </c>
      <c r="B26662" s="1">
        <f>DATE(2003,3,1) + TIME(0,0,0)</f>
        <v>37681</v>
      </c>
      <c r="C26662">
        <v>27.602630614999999</v>
      </c>
    </row>
    <row r="26663" spans="1:3" x14ac:dyDescent="0.25">
      <c r="A26663">
        <v>1186</v>
      </c>
      <c r="B26663" s="1">
        <f>DATE(2003,4,1) + TIME(0,0,0)</f>
        <v>37712</v>
      </c>
      <c r="C26663">
        <v>27.797676085999999</v>
      </c>
    </row>
    <row r="26664" spans="1:3" x14ac:dyDescent="0.25">
      <c r="A26664">
        <v>1216</v>
      </c>
      <c r="B26664" s="1">
        <f>DATE(2003,5,1) + TIME(0,0,0)</f>
        <v>37742</v>
      </c>
      <c r="C26664">
        <v>27.974287033</v>
      </c>
    </row>
    <row r="26665" spans="1:3" x14ac:dyDescent="0.25">
      <c r="A26665">
        <v>1247</v>
      </c>
      <c r="B26665" s="1">
        <f>DATE(2003,6,1) + TIME(0,0,0)</f>
        <v>37773</v>
      </c>
      <c r="C26665">
        <v>28.145425797000001</v>
      </c>
    </row>
    <row r="26666" spans="1:3" x14ac:dyDescent="0.25">
      <c r="A26666">
        <v>1277</v>
      </c>
      <c r="B26666" s="1">
        <f>DATE(2003,7,1) + TIME(0,0,0)</f>
        <v>37803</v>
      </c>
      <c r="C26666">
        <v>28.300741196000001</v>
      </c>
    </row>
    <row r="26667" spans="1:3" x14ac:dyDescent="0.25">
      <c r="A26667">
        <v>1308</v>
      </c>
      <c r="B26667" s="1">
        <f>DATE(2003,8,1) + TIME(0,0,0)</f>
        <v>37834</v>
      </c>
      <c r="C26667">
        <v>28.452169418</v>
      </c>
    </row>
    <row r="26668" spans="1:3" x14ac:dyDescent="0.25">
      <c r="A26668">
        <v>1339</v>
      </c>
      <c r="B26668" s="1">
        <f>DATE(2003,9,1) + TIME(0,0,0)</f>
        <v>37865</v>
      </c>
      <c r="C26668">
        <v>28.59815979</v>
      </c>
    </row>
    <row r="26669" spans="1:3" x14ac:dyDescent="0.25">
      <c r="A26669">
        <v>1369</v>
      </c>
      <c r="B26669" s="1">
        <f>DATE(2003,10,1) + TIME(0,0,0)</f>
        <v>37895</v>
      </c>
      <c r="C26669">
        <v>28.735183716000002</v>
      </c>
    </row>
    <row r="26670" spans="1:3" x14ac:dyDescent="0.25">
      <c r="A26670">
        <v>1400</v>
      </c>
      <c r="B26670" s="1">
        <f>DATE(2003,11,1) + TIME(0,0,0)</f>
        <v>37926</v>
      </c>
      <c r="C26670">
        <v>28.871627808</v>
      </c>
    </row>
    <row r="26671" spans="1:3" x14ac:dyDescent="0.25">
      <c r="A26671">
        <v>1430</v>
      </c>
      <c r="B26671" s="1">
        <f>DATE(2003,12,1) + TIME(0,0,0)</f>
        <v>37956</v>
      </c>
      <c r="C26671">
        <v>28.998483658000001</v>
      </c>
    </row>
    <row r="26672" spans="1:3" x14ac:dyDescent="0.25">
      <c r="A26672">
        <v>1461</v>
      </c>
      <c r="B26672" s="1">
        <f>DATE(2004,1,1) + TIME(0,0,0)</f>
        <v>37987</v>
      </c>
      <c r="C26672">
        <v>29.124530792000002</v>
      </c>
    </row>
    <row r="26673" spans="1:3" x14ac:dyDescent="0.25">
      <c r="A26673">
        <v>1492</v>
      </c>
      <c r="B26673" s="1">
        <f>DATE(2004,2,1) + TIME(0,0,0)</f>
        <v>38018</v>
      </c>
      <c r="C26673">
        <v>29.246221542000001</v>
      </c>
    </row>
    <row r="26674" spans="1:3" x14ac:dyDescent="0.25">
      <c r="A26674">
        <v>1521</v>
      </c>
      <c r="B26674" s="1">
        <f>DATE(2004,3,1) + TIME(0,0,0)</f>
        <v>38047</v>
      </c>
      <c r="C26674">
        <v>29.356655120999999</v>
      </c>
    </row>
    <row r="26675" spans="1:3" x14ac:dyDescent="0.25">
      <c r="A26675">
        <v>1552</v>
      </c>
      <c r="B26675" s="1">
        <f>DATE(2004,4,1) + TIME(0,0,0)</f>
        <v>38078</v>
      </c>
      <c r="C26675">
        <v>29.47136879</v>
      </c>
    </row>
    <row r="26676" spans="1:3" x14ac:dyDescent="0.25">
      <c r="A26676">
        <v>1582</v>
      </c>
      <c r="B26676" s="1">
        <f>DATE(2004,5,1) + TIME(0,0,0)</f>
        <v>38108</v>
      </c>
      <c r="C26676">
        <v>29.579305648999998</v>
      </c>
    </row>
    <row r="26677" spans="1:3" x14ac:dyDescent="0.25">
      <c r="A26677">
        <v>1613</v>
      </c>
      <c r="B26677" s="1">
        <f>DATE(2004,6,1) + TIME(0,0,0)</f>
        <v>38139</v>
      </c>
      <c r="C26677">
        <v>29.687671661</v>
      </c>
    </row>
    <row r="26678" spans="1:3" x14ac:dyDescent="0.25">
      <c r="A26678">
        <v>1643</v>
      </c>
      <c r="B26678" s="1">
        <f>DATE(2004,7,1) + TIME(0,0,0)</f>
        <v>38169</v>
      </c>
      <c r="C26678">
        <v>29.7895298</v>
      </c>
    </row>
    <row r="26679" spans="1:3" x14ac:dyDescent="0.25">
      <c r="A26679">
        <v>1674</v>
      </c>
      <c r="B26679" s="1">
        <f>DATE(2004,8,1) + TIME(0,0,0)</f>
        <v>38200</v>
      </c>
      <c r="C26679">
        <v>29.891782761000002</v>
      </c>
    </row>
    <row r="26680" spans="1:3" x14ac:dyDescent="0.25">
      <c r="A26680">
        <v>1705</v>
      </c>
      <c r="B26680" s="1">
        <f>DATE(2004,9,1) + TIME(0,0,0)</f>
        <v>38231</v>
      </c>
      <c r="C26680">
        <v>29.991113663</v>
      </c>
    </row>
    <row r="26681" spans="1:3" x14ac:dyDescent="0.25">
      <c r="A26681">
        <v>1735</v>
      </c>
      <c r="B26681" s="1">
        <f>DATE(2004,10,1) + TIME(0,0,0)</f>
        <v>38261</v>
      </c>
      <c r="C26681">
        <v>30.084611893000002</v>
      </c>
    </row>
    <row r="26682" spans="1:3" x14ac:dyDescent="0.25">
      <c r="A26682">
        <v>1766</v>
      </c>
      <c r="B26682" s="1">
        <f>DATE(2004,11,1) + TIME(0,0,0)</f>
        <v>38292</v>
      </c>
      <c r="C26682">
        <v>30.178689957</v>
      </c>
    </row>
    <row r="26683" spans="1:3" x14ac:dyDescent="0.25">
      <c r="A26683">
        <v>1796</v>
      </c>
      <c r="B26683" s="1">
        <f>DATE(2004,12,1) + TIME(0,0,0)</f>
        <v>38322</v>
      </c>
      <c r="C26683">
        <v>30.267433167</v>
      </c>
    </row>
    <row r="26684" spans="1:3" x14ac:dyDescent="0.25">
      <c r="A26684">
        <v>1827</v>
      </c>
      <c r="B26684" s="1">
        <f>DATE(2005,1,1) + TIME(0,0,0)</f>
        <v>38353</v>
      </c>
      <c r="C26684">
        <v>30.356945037999999</v>
      </c>
    </row>
    <row r="26685" spans="1:3" x14ac:dyDescent="0.25">
      <c r="A26685">
        <v>1858</v>
      </c>
      <c r="B26685" s="1">
        <f>DATE(2005,2,1) + TIME(0,0,0)</f>
        <v>38384</v>
      </c>
      <c r="C26685">
        <v>30.444437026999999</v>
      </c>
    </row>
    <row r="26686" spans="1:3" x14ac:dyDescent="0.25">
      <c r="A26686">
        <v>1886</v>
      </c>
      <c r="B26686" s="1">
        <f>DATE(2005,3,1) + TIME(0,0,0)</f>
        <v>38412</v>
      </c>
      <c r="C26686">
        <v>30.521909714</v>
      </c>
    </row>
    <row r="26687" spans="1:3" x14ac:dyDescent="0.25">
      <c r="A26687">
        <v>1917</v>
      </c>
      <c r="B26687" s="1">
        <f>DATE(2005,4,1) + TIME(0,0,0)</f>
        <v>38443</v>
      </c>
      <c r="C26687">
        <v>30.606138228999999</v>
      </c>
    </row>
    <row r="26688" spans="1:3" x14ac:dyDescent="0.25">
      <c r="A26688">
        <v>1947</v>
      </c>
      <c r="B26688" s="1">
        <f>DATE(2005,5,1) + TIME(0,0,0)</f>
        <v>38473</v>
      </c>
      <c r="C26688">
        <v>30.686258316</v>
      </c>
    </row>
    <row r="26689" spans="1:3" x14ac:dyDescent="0.25">
      <c r="A26689">
        <v>1978</v>
      </c>
      <c r="B26689" s="1">
        <f>DATE(2005,6,1) + TIME(0,0,0)</f>
        <v>38504</v>
      </c>
      <c r="C26689">
        <v>30.767755508</v>
      </c>
    </row>
    <row r="26690" spans="1:3" x14ac:dyDescent="0.25">
      <c r="A26690">
        <v>2008</v>
      </c>
      <c r="B26690" s="1">
        <f>DATE(2005,7,1) + TIME(0,0,0)</f>
        <v>38534</v>
      </c>
      <c r="C26690">
        <v>30.845489502</v>
      </c>
    </row>
    <row r="26691" spans="1:3" x14ac:dyDescent="0.25">
      <c r="A26691">
        <v>2039</v>
      </c>
      <c r="B26691" s="1">
        <f>DATE(2005,8,1) + TIME(0,0,0)</f>
        <v>38565</v>
      </c>
      <c r="C26691">
        <v>30.924734116</v>
      </c>
    </row>
    <row r="26692" spans="1:3" x14ac:dyDescent="0.25">
      <c r="A26692">
        <v>2070</v>
      </c>
      <c r="B26692" s="1">
        <f>DATE(2005,9,1) + TIME(0,0,0)</f>
        <v>38596</v>
      </c>
      <c r="C26692">
        <v>31.002954483</v>
      </c>
    </row>
    <row r="26693" spans="1:3" x14ac:dyDescent="0.25">
      <c r="A26693">
        <v>2100</v>
      </c>
      <c r="B26693" s="1">
        <f>DATE(2005,10,1) + TIME(0,0,0)</f>
        <v>38626</v>
      </c>
      <c r="C26693">
        <v>31.077743529999999</v>
      </c>
    </row>
    <row r="26694" spans="1:3" x14ac:dyDescent="0.25">
      <c r="A26694">
        <v>2131</v>
      </c>
      <c r="B26694" s="1">
        <f>DATE(2005,11,1) + TIME(0,0,0)</f>
        <v>38657</v>
      </c>
      <c r="C26694">
        <v>31.154127120999998</v>
      </c>
    </row>
    <row r="26695" spans="1:3" x14ac:dyDescent="0.25">
      <c r="A26695">
        <v>2161</v>
      </c>
      <c r="B26695" s="1">
        <f>DATE(2005,12,1) + TIME(0,0,0)</f>
        <v>38687</v>
      </c>
      <c r="C26695">
        <v>31.227191925</v>
      </c>
    </row>
    <row r="26696" spans="1:3" x14ac:dyDescent="0.25">
      <c r="A26696">
        <v>2192</v>
      </c>
      <c r="B26696" s="1">
        <f>DATE(2006,1,1) + TIME(0,0,0)</f>
        <v>38718</v>
      </c>
      <c r="C26696">
        <v>31.301824570000001</v>
      </c>
    </row>
    <row r="26697" spans="1:3" x14ac:dyDescent="0.25">
      <c r="A26697">
        <v>2223</v>
      </c>
      <c r="B26697" s="1">
        <f>DATE(2006,2,1) + TIME(0,0,0)</f>
        <v>38749</v>
      </c>
      <c r="C26697">
        <v>31.375581741000001</v>
      </c>
    </row>
    <row r="26698" spans="1:3" x14ac:dyDescent="0.25">
      <c r="A26698">
        <v>2251</v>
      </c>
      <c r="B26698" s="1">
        <f>DATE(2006,3,1) + TIME(0,0,0)</f>
        <v>38777</v>
      </c>
      <c r="C26698">
        <v>31.441440581999998</v>
      </c>
    </row>
    <row r="26699" spans="1:3" x14ac:dyDescent="0.25">
      <c r="A26699">
        <v>2282</v>
      </c>
      <c r="B26699" s="1">
        <f>DATE(2006,4,1) + TIME(0,0,0)</f>
        <v>38808</v>
      </c>
      <c r="C26699">
        <v>31.513507842999999</v>
      </c>
    </row>
    <row r="26700" spans="1:3" x14ac:dyDescent="0.25">
      <c r="A26700">
        <v>2312</v>
      </c>
      <c r="B26700" s="1">
        <f>DATE(2006,5,1) + TIME(0,0,0)</f>
        <v>38838</v>
      </c>
      <c r="C26700">
        <v>31.582414626999999</v>
      </c>
    </row>
    <row r="26701" spans="1:3" x14ac:dyDescent="0.25">
      <c r="A26701">
        <v>2343</v>
      </c>
      <c r="B26701" s="1">
        <f>DATE(2006,6,1) + TIME(0,0,0)</f>
        <v>38869</v>
      </c>
      <c r="C26701">
        <v>31.652759551999999</v>
      </c>
    </row>
    <row r="26702" spans="1:3" x14ac:dyDescent="0.25">
      <c r="A26702">
        <v>2373</v>
      </c>
      <c r="B26702" s="1">
        <f>DATE(2006,7,1) + TIME(0,0,0)</f>
        <v>38899</v>
      </c>
      <c r="C26702">
        <v>31.719989776999999</v>
      </c>
    </row>
    <row r="26703" spans="1:3" x14ac:dyDescent="0.25">
      <c r="A26703">
        <v>2404</v>
      </c>
      <c r="B26703" s="1">
        <f>DATE(2006,8,1) + TIME(0,0,0)</f>
        <v>38930</v>
      </c>
      <c r="C26703">
        <v>31.78852272</v>
      </c>
    </row>
    <row r="26704" spans="1:3" x14ac:dyDescent="0.25">
      <c r="A26704">
        <v>2435</v>
      </c>
      <c r="B26704" s="1">
        <f>DATE(2006,9,1) + TIME(0,0,0)</f>
        <v>38961</v>
      </c>
      <c r="C26704">
        <v>31.856071472</v>
      </c>
    </row>
    <row r="26705" spans="1:3" x14ac:dyDescent="0.25">
      <c r="A26705">
        <v>2465</v>
      </c>
      <c r="B26705" s="1">
        <f>DATE(2006,10,1) + TIME(0,0,0)</f>
        <v>38991</v>
      </c>
      <c r="C26705">
        <v>31.920507431000001</v>
      </c>
    </row>
    <row r="26706" spans="1:3" x14ac:dyDescent="0.25">
      <c r="A26706">
        <v>2496</v>
      </c>
      <c r="B26706" s="1">
        <f>DATE(2006,11,1) + TIME(0,0,0)</f>
        <v>39022</v>
      </c>
      <c r="C26706">
        <v>31.986108779999999</v>
      </c>
    </row>
    <row r="26707" spans="1:3" x14ac:dyDescent="0.25">
      <c r="A26707">
        <v>2526</v>
      </c>
      <c r="B26707" s="1">
        <f>DATE(2006,12,1) + TIME(0,0,0)</f>
        <v>39052</v>
      </c>
      <c r="C26707">
        <v>32.048622131000002</v>
      </c>
    </row>
    <row r="26708" spans="1:3" x14ac:dyDescent="0.25">
      <c r="A26708">
        <v>2557</v>
      </c>
      <c r="B26708" s="1">
        <f>DATE(2007,1,1) + TIME(0,0,0)</f>
        <v>39083</v>
      </c>
      <c r="C26708">
        <v>32.112182617000002</v>
      </c>
    </row>
    <row r="26709" spans="1:3" x14ac:dyDescent="0.25">
      <c r="A26709">
        <v>2588</v>
      </c>
      <c r="B26709" s="1">
        <f>DATE(2007,2,1) + TIME(0,0,0)</f>
        <v>39114</v>
      </c>
      <c r="C26709">
        <v>32.174686432000001</v>
      </c>
    </row>
    <row r="26710" spans="1:3" x14ac:dyDescent="0.25">
      <c r="A26710">
        <v>2616</v>
      </c>
      <c r="B26710" s="1">
        <f>DATE(2007,3,1) + TIME(0,0,0)</f>
        <v>39142</v>
      </c>
      <c r="C26710">
        <v>32.230335236000002</v>
      </c>
    </row>
    <row r="26711" spans="1:3" x14ac:dyDescent="0.25">
      <c r="A26711">
        <v>2647</v>
      </c>
      <c r="B26711" s="1">
        <f>DATE(2007,4,1) + TIME(0,0,0)</f>
        <v>39173</v>
      </c>
      <c r="C26711">
        <v>32.291076660000002</v>
      </c>
    </row>
    <row r="26712" spans="1:3" x14ac:dyDescent="0.25">
      <c r="A26712">
        <v>2677</v>
      </c>
      <c r="B26712" s="1">
        <f>DATE(2007,5,1) + TIME(0,0,0)</f>
        <v>39203</v>
      </c>
      <c r="C26712">
        <v>32.348949431999998</v>
      </c>
    </row>
    <row r="26713" spans="1:3" x14ac:dyDescent="0.25">
      <c r="A26713">
        <v>2708</v>
      </c>
      <c r="B26713" s="1">
        <f>DATE(2007,6,1) + TIME(0,0,0)</f>
        <v>39234</v>
      </c>
      <c r="C26713">
        <v>32.407810210999997</v>
      </c>
    </row>
    <row r="26714" spans="1:3" x14ac:dyDescent="0.25">
      <c r="A26714">
        <v>2738</v>
      </c>
      <c r="B26714" s="1">
        <f>DATE(2007,7,1) + TIME(0,0,0)</f>
        <v>39264</v>
      </c>
      <c r="C26714">
        <v>32.463886260999999</v>
      </c>
    </row>
    <row r="26715" spans="1:3" x14ac:dyDescent="0.25">
      <c r="A26715">
        <v>2769</v>
      </c>
      <c r="B26715" s="1">
        <f>DATE(2007,8,1) + TIME(0,0,0)</f>
        <v>39295</v>
      </c>
      <c r="C26715">
        <v>32.520931244000003</v>
      </c>
    </row>
    <row r="26716" spans="1:3" x14ac:dyDescent="0.25">
      <c r="A26716">
        <v>2800</v>
      </c>
      <c r="B26716" s="1">
        <f>DATE(2007,9,1) + TIME(0,0,0)</f>
        <v>39326</v>
      </c>
      <c r="C26716">
        <v>32.577091217000003</v>
      </c>
    </row>
    <row r="26717" spans="1:3" x14ac:dyDescent="0.25">
      <c r="A26717">
        <v>2830</v>
      </c>
      <c r="B26717" s="1">
        <f>DATE(2007,10,1) + TIME(0,0,0)</f>
        <v>39356</v>
      </c>
      <c r="C26717">
        <v>32.630619049000003</v>
      </c>
    </row>
    <row r="26718" spans="1:3" x14ac:dyDescent="0.25">
      <c r="A26718">
        <v>2861</v>
      </c>
      <c r="B26718" s="1">
        <f>DATE(2007,11,1) + TIME(0,0,0)</f>
        <v>39387</v>
      </c>
      <c r="C26718">
        <v>32.685096741000002</v>
      </c>
    </row>
    <row r="26719" spans="1:3" x14ac:dyDescent="0.25">
      <c r="A26719">
        <v>2891</v>
      </c>
      <c r="B26719" s="1">
        <f>DATE(2007,12,1) + TIME(0,0,0)</f>
        <v>39417</v>
      </c>
      <c r="C26719">
        <v>32.737041472999998</v>
      </c>
    </row>
    <row r="26720" spans="1:3" x14ac:dyDescent="0.25">
      <c r="A26720">
        <v>2922</v>
      </c>
      <c r="B26720" s="1">
        <f>DATE(2008,1,1) + TIME(0,0,0)</f>
        <v>39448</v>
      </c>
      <c r="C26720">
        <v>32.789928435999997</v>
      </c>
    </row>
    <row r="26721" spans="1:3" x14ac:dyDescent="0.25">
      <c r="A26721">
        <v>2953</v>
      </c>
      <c r="B26721" s="1">
        <f>DATE(2008,2,1) + TIME(0,0,0)</f>
        <v>39479</v>
      </c>
      <c r="C26721">
        <v>32.842044829999999</v>
      </c>
    </row>
    <row r="26722" spans="1:3" x14ac:dyDescent="0.25">
      <c r="A26722">
        <v>2982</v>
      </c>
      <c r="B26722" s="1">
        <f>DATE(2008,3,1) + TIME(0,0,0)</f>
        <v>39508</v>
      </c>
      <c r="C26722">
        <v>32.890117644999997</v>
      </c>
    </row>
    <row r="26723" spans="1:3" x14ac:dyDescent="0.25">
      <c r="A26723">
        <v>3013</v>
      </c>
      <c r="B26723" s="1">
        <f>DATE(2008,4,1) + TIME(0,0,0)</f>
        <v>39539</v>
      </c>
      <c r="C26723">
        <v>32.940834045000003</v>
      </c>
    </row>
    <row r="26724" spans="1:3" x14ac:dyDescent="0.25">
      <c r="A26724">
        <v>3043</v>
      </c>
      <c r="B26724" s="1">
        <f>DATE(2008,5,1) + TIME(0,0,0)</f>
        <v>39569</v>
      </c>
      <c r="C26724">
        <v>32.989219665999997</v>
      </c>
    </row>
    <row r="26725" spans="1:3" x14ac:dyDescent="0.25">
      <c r="A26725">
        <v>3074</v>
      </c>
      <c r="B26725" s="1">
        <f>DATE(2008,6,1) + TIME(0,0,0)</f>
        <v>39600</v>
      </c>
      <c r="C26725">
        <v>33.038516997999999</v>
      </c>
    </row>
    <row r="26726" spans="1:3" x14ac:dyDescent="0.25">
      <c r="A26726">
        <v>3104</v>
      </c>
      <c r="B26726" s="1">
        <f>DATE(2008,7,1) + TIME(0,0,0)</f>
        <v>39630</v>
      </c>
      <c r="C26726">
        <v>33.085563659999998</v>
      </c>
    </row>
    <row r="26727" spans="1:3" x14ac:dyDescent="0.25">
      <c r="A26727">
        <v>3135</v>
      </c>
      <c r="B26727" s="1">
        <f>DATE(2008,8,1) + TIME(0,0,0)</f>
        <v>39661</v>
      </c>
      <c r="C26727">
        <v>33.133644103999998</v>
      </c>
    </row>
    <row r="26728" spans="1:3" x14ac:dyDescent="0.25">
      <c r="A26728">
        <v>3166</v>
      </c>
      <c r="B26728" s="1">
        <f>DATE(2008,9,1) + TIME(0,0,0)</f>
        <v>39692</v>
      </c>
      <c r="C26728">
        <v>33.181068420000003</v>
      </c>
    </row>
    <row r="26729" spans="1:3" x14ac:dyDescent="0.25">
      <c r="A26729">
        <v>3196</v>
      </c>
      <c r="B26729" s="1">
        <f>DATE(2008,10,1) + TIME(0,0,0)</f>
        <v>39722</v>
      </c>
      <c r="C26729">
        <v>33.226310730000002</v>
      </c>
    </row>
    <row r="26730" spans="1:3" x14ac:dyDescent="0.25">
      <c r="A26730">
        <v>3227</v>
      </c>
      <c r="B26730" s="1">
        <f>DATE(2008,11,1) + TIME(0,0,0)</f>
        <v>39753</v>
      </c>
      <c r="C26730">
        <v>33.272541046000001</v>
      </c>
    </row>
    <row r="26731" spans="1:3" x14ac:dyDescent="0.25">
      <c r="A26731">
        <v>3257</v>
      </c>
      <c r="B26731" s="1">
        <f>DATE(2008,12,1) + TIME(0,0,0)</f>
        <v>39783</v>
      </c>
      <c r="C26731">
        <v>33.316757201999998</v>
      </c>
    </row>
    <row r="26732" spans="1:3" x14ac:dyDescent="0.25">
      <c r="A26732">
        <v>3288</v>
      </c>
      <c r="B26732" s="1">
        <f>DATE(2009,1,1) + TIME(0,0,0)</f>
        <v>39814</v>
      </c>
      <c r="C26732">
        <v>33.361709595000001</v>
      </c>
    </row>
    <row r="26733" spans="1:3" x14ac:dyDescent="0.25">
      <c r="A26733">
        <v>3319</v>
      </c>
      <c r="B26733" s="1">
        <f>DATE(2009,2,1) + TIME(0,0,0)</f>
        <v>39845</v>
      </c>
      <c r="C26733">
        <v>33.406303405999999</v>
      </c>
    </row>
    <row r="26734" spans="1:3" x14ac:dyDescent="0.25">
      <c r="A26734">
        <v>3347</v>
      </c>
      <c r="B26734" s="1">
        <f>DATE(2009,3,1) + TIME(0,0,0)</f>
        <v>39873</v>
      </c>
      <c r="C26734">
        <v>33.446128844999997</v>
      </c>
    </row>
    <row r="26735" spans="1:3" x14ac:dyDescent="0.25">
      <c r="A26735">
        <v>3378</v>
      </c>
      <c r="B26735" s="1">
        <f>DATE(2009,4,1) + TIME(0,0,0)</f>
        <v>39904</v>
      </c>
      <c r="C26735">
        <v>33.489498138000002</v>
      </c>
    </row>
    <row r="26736" spans="1:3" x14ac:dyDescent="0.25">
      <c r="A26736">
        <v>3408</v>
      </c>
      <c r="B26736" s="1">
        <f>DATE(2009,5,1) + TIME(0,0,0)</f>
        <v>39934</v>
      </c>
      <c r="C26736">
        <v>33.531192779999998</v>
      </c>
    </row>
    <row r="26737" spans="1:3" x14ac:dyDescent="0.25">
      <c r="A26737">
        <v>3439</v>
      </c>
      <c r="B26737" s="1">
        <f>DATE(2009,6,1) + TIME(0,0,0)</f>
        <v>39965</v>
      </c>
      <c r="C26737">
        <v>33.573795318999998</v>
      </c>
    </row>
    <row r="26738" spans="1:3" x14ac:dyDescent="0.25">
      <c r="A26738">
        <v>3469</v>
      </c>
      <c r="B26738" s="1">
        <f>DATE(2009,7,1) + TIME(0,0,0)</f>
        <v>39995</v>
      </c>
      <c r="C26738">
        <v>33.614337921000001</v>
      </c>
    </row>
    <row r="26739" spans="1:3" x14ac:dyDescent="0.25">
      <c r="A26739">
        <v>3500</v>
      </c>
      <c r="B26739" s="1">
        <f>DATE(2009,8,1) + TIME(0,0,0)</f>
        <v>40026</v>
      </c>
      <c r="C26739">
        <v>33.655952454000001</v>
      </c>
    </row>
    <row r="26740" spans="1:3" x14ac:dyDescent="0.25">
      <c r="A26740">
        <v>3531</v>
      </c>
      <c r="B26740" s="1">
        <f>DATE(2009,9,1) + TIME(0,0,0)</f>
        <v>40057</v>
      </c>
      <c r="C26740">
        <v>33.697116852000001</v>
      </c>
    </row>
    <row r="26741" spans="1:3" x14ac:dyDescent="0.25">
      <c r="A26741">
        <v>3561</v>
      </c>
      <c r="B26741" s="1">
        <f>DATE(2009,10,1) + TIME(0,0,0)</f>
        <v>40087</v>
      </c>
      <c r="C26741">
        <v>33.736289978000002</v>
      </c>
    </row>
    <row r="26742" spans="1:3" x14ac:dyDescent="0.25">
      <c r="A26742">
        <v>3592</v>
      </c>
      <c r="B26742" s="1">
        <f>DATE(2009,11,1) + TIME(0,0,0)</f>
        <v>40118</v>
      </c>
      <c r="C26742">
        <v>33.776515961000001</v>
      </c>
    </row>
    <row r="26743" spans="1:3" x14ac:dyDescent="0.25">
      <c r="A26743">
        <v>3622</v>
      </c>
      <c r="B26743" s="1">
        <f>DATE(2009,12,1) + TIME(0,0,0)</f>
        <v>40148</v>
      </c>
      <c r="C26743">
        <v>33.815036773999999</v>
      </c>
    </row>
    <row r="26744" spans="1:3" x14ac:dyDescent="0.25">
      <c r="A26744">
        <v>3653</v>
      </c>
      <c r="B26744" s="1">
        <f>DATE(2010,1,1) + TIME(0,0,0)</f>
        <v>40179</v>
      </c>
      <c r="C26744">
        <v>33.854228972999998</v>
      </c>
    </row>
    <row r="26745" spans="1:3" x14ac:dyDescent="0.25">
      <c r="A26745">
        <v>3684</v>
      </c>
      <c r="B26745" s="1">
        <f>DATE(2010,2,1) + TIME(0,0,0)</f>
        <v>40210</v>
      </c>
      <c r="C26745">
        <v>33.893138884999999</v>
      </c>
    </row>
    <row r="26746" spans="1:3" x14ac:dyDescent="0.25">
      <c r="A26746">
        <v>3712</v>
      </c>
      <c r="B26746" s="1">
        <f>DATE(2010,3,1) + TIME(0,0,0)</f>
        <v>40238</v>
      </c>
      <c r="C26746">
        <v>33.927936553999999</v>
      </c>
    </row>
    <row r="26747" spans="1:3" x14ac:dyDescent="0.25">
      <c r="A26747">
        <v>3743</v>
      </c>
      <c r="B26747" s="1">
        <f>DATE(2010,4,1) + TIME(0,0,0)</f>
        <v>40269</v>
      </c>
      <c r="C26747">
        <v>33.965950012</v>
      </c>
    </row>
    <row r="26748" spans="1:3" x14ac:dyDescent="0.25">
      <c r="A26748">
        <v>3773</v>
      </c>
      <c r="B26748" s="1">
        <f>DATE(2010,5,1) + TIME(0,0,0)</f>
        <v>40299</v>
      </c>
      <c r="C26748">
        <v>34.002357482999997</v>
      </c>
    </row>
    <row r="26749" spans="1:3" x14ac:dyDescent="0.25">
      <c r="A26749">
        <v>3804</v>
      </c>
      <c r="B26749" s="1">
        <f>DATE(2010,6,1) + TIME(0,0,0)</f>
        <v>40330</v>
      </c>
      <c r="C26749">
        <v>34.039882660000004</v>
      </c>
    </row>
    <row r="26750" spans="1:3" x14ac:dyDescent="0.25">
      <c r="A26750">
        <v>3834</v>
      </c>
      <c r="B26750" s="1">
        <f>DATE(2010,7,1) + TIME(0,0,0)</f>
        <v>40360</v>
      </c>
      <c r="C26750">
        <v>34.075603485000002</v>
      </c>
    </row>
    <row r="26751" spans="1:3" x14ac:dyDescent="0.25">
      <c r="A26751">
        <v>3865</v>
      </c>
      <c r="B26751" s="1">
        <f>DATE(2010,8,1) + TIME(0,0,0)</f>
        <v>40391</v>
      </c>
      <c r="C26751">
        <v>34.112129211000003</v>
      </c>
    </row>
    <row r="26752" spans="1:3" x14ac:dyDescent="0.25">
      <c r="A26752">
        <v>3896</v>
      </c>
      <c r="B26752" s="1">
        <f>DATE(2010,9,1) + TIME(0,0,0)</f>
        <v>40422</v>
      </c>
      <c r="C26752">
        <v>34.148311614999997</v>
      </c>
    </row>
    <row r="26753" spans="1:3" x14ac:dyDescent="0.25">
      <c r="A26753">
        <v>3926</v>
      </c>
      <c r="B26753" s="1">
        <f>DATE(2010,10,1) + TIME(0,0,0)</f>
        <v>40452</v>
      </c>
      <c r="C26753">
        <v>34.183116912999999</v>
      </c>
    </row>
    <row r="26754" spans="1:3" x14ac:dyDescent="0.25">
      <c r="A26754">
        <v>3957</v>
      </c>
      <c r="B26754" s="1">
        <f>DATE(2010,11,1) + TIME(0,0,0)</f>
        <v>40483</v>
      </c>
      <c r="C26754">
        <v>34.218639373999999</v>
      </c>
    </row>
    <row r="26755" spans="1:3" x14ac:dyDescent="0.25">
      <c r="A26755">
        <v>3987</v>
      </c>
      <c r="B26755" s="1">
        <f>DATE(2010,12,1) + TIME(0,0,0)</f>
        <v>40513</v>
      </c>
      <c r="C26755">
        <v>34.252712250000002</v>
      </c>
    </row>
    <row r="26756" spans="1:3" x14ac:dyDescent="0.25">
      <c r="A26756">
        <v>4018</v>
      </c>
      <c r="B26756" s="1">
        <f>DATE(2011,1,1) + TIME(0,0,0)</f>
        <v>40544</v>
      </c>
      <c r="C26756">
        <v>34.287628173999998</v>
      </c>
    </row>
    <row r="26757" spans="1:3" x14ac:dyDescent="0.25">
      <c r="A26757">
        <v>4049</v>
      </c>
      <c r="B26757" s="1">
        <f>DATE(2011,2,1) + TIME(0,0,0)</f>
        <v>40575</v>
      </c>
      <c r="C26757">
        <v>34.322277069000002</v>
      </c>
    </row>
    <row r="26758" spans="1:3" x14ac:dyDescent="0.25">
      <c r="A26758">
        <v>4077</v>
      </c>
      <c r="B26758" s="1">
        <f>DATE(2011,3,1) + TIME(0,0,0)</f>
        <v>40603</v>
      </c>
      <c r="C26758">
        <v>34.353340148999997</v>
      </c>
    </row>
    <row r="26759" spans="1:3" x14ac:dyDescent="0.25">
      <c r="A26759">
        <v>4108</v>
      </c>
      <c r="B26759" s="1">
        <f>DATE(2011,4,1) + TIME(0,0,0)</f>
        <v>40634</v>
      </c>
      <c r="C26759">
        <v>34.387454986999998</v>
      </c>
    </row>
    <row r="26760" spans="1:3" x14ac:dyDescent="0.25">
      <c r="A26760">
        <v>4138</v>
      </c>
      <c r="B26760" s="1">
        <f>DATE(2011,5,1) + TIME(0,0,0)</f>
        <v>40664</v>
      </c>
      <c r="C26760">
        <v>34.420173644999998</v>
      </c>
    </row>
    <row r="26761" spans="1:3" x14ac:dyDescent="0.25">
      <c r="A26761">
        <v>4169</v>
      </c>
      <c r="B26761" s="1">
        <f>DATE(2011,6,1) + TIME(0,0,0)</f>
        <v>40695</v>
      </c>
      <c r="C26761">
        <v>34.453701019</v>
      </c>
    </row>
    <row r="26762" spans="1:3" x14ac:dyDescent="0.25">
      <c r="A26762">
        <v>4199</v>
      </c>
      <c r="B26762" s="1">
        <f>DATE(2011,7,1) + TIME(0,0,0)</f>
        <v>40725</v>
      </c>
      <c r="C26762">
        <v>34.485881804999998</v>
      </c>
    </row>
    <row r="26763" spans="1:3" x14ac:dyDescent="0.25">
      <c r="A26763">
        <v>4230</v>
      </c>
      <c r="B26763" s="1">
        <f>DATE(2011,8,1) + TIME(0,0,0)</f>
        <v>40756</v>
      </c>
      <c r="C26763">
        <v>34.518867493000002</v>
      </c>
    </row>
    <row r="26764" spans="1:3" x14ac:dyDescent="0.25">
      <c r="A26764">
        <v>4261</v>
      </c>
      <c r="B26764" s="1">
        <f>DATE(2011,9,1) + TIME(0,0,0)</f>
        <v>40787</v>
      </c>
      <c r="C26764">
        <v>34.551586151000002</v>
      </c>
    </row>
    <row r="26765" spans="1:3" x14ac:dyDescent="0.25">
      <c r="A26765">
        <v>4291</v>
      </c>
      <c r="B26765" s="1">
        <f>DATE(2011,10,1) + TIME(0,0,0)</f>
        <v>40817</v>
      </c>
      <c r="C26765">
        <v>34.582996368000003</v>
      </c>
    </row>
    <row r="26766" spans="1:3" x14ac:dyDescent="0.25">
      <c r="A26766">
        <v>4322</v>
      </c>
      <c r="B26766" s="1">
        <f>DATE(2011,11,1) + TIME(0,0,0)</f>
        <v>40848</v>
      </c>
      <c r="C26766">
        <v>34.615200043000002</v>
      </c>
    </row>
    <row r="26767" spans="1:3" x14ac:dyDescent="0.25">
      <c r="A26767">
        <v>4352</v>
      </c>
      <c r="B26767" s="1">
        <f>DATE(2011,12,1) + TIME(0,0,0)</f>
        <v>40878</v>
      </c>
      <c r="C26767">
        <v>34.646121979</v>
      </c>
    </row>
    <row r="26768" spans="1:3" x14ac:dyDescent="0.25">
      <c r="A26768">
        <v>4383</v>
      </c>
      <c r="B26768" s="1">
        <f>DATE(2012,1,1) + TIME(0,0,0)</f>
        <v>40909</v>
      </c>
      <c r="C26768">
        <v>34.677833557</v>
      </c>
    </row>
    <row r="26769" spans="1:3" x14ac:dyDescent="0.25">
      <c r="A26769">
        <v>4414</v>
      </c>
      <c r="B26769" s="1">
        <f>DATE(2012,2,1) + TIME(0,0,0)</f>
        <v>40940</v>
      </c>
      <c r="C26769">
        <v>34.709312439000001</v>
      </c>
    </row>
    <row r="26770" spans="1:3" x14ac:dyDescent="0.25">
      <c r="A26770">
        <v>4443</v>
      </c>
      <c r="B26770" s="1">
        <f>DATE(2012,3,1) + TIME(0,0,0)</f>
        <v>40969</v>
      </c>
      <c r="C26770">
        <v>34.738559723000002</v>
      </c>
    </row>
    <row r="26771" spans="1:3" x14ac:dyDescent="0.25">
      <c r="A26771">
        <v>4474</v>
      </c>
      <c r="B26771" s="1">
        <f>DATE(2012,4,1) + TIME(0,0,0)</f>
        <v>41000</v>
      </c>
      <c r="C26771">
        <v>34.769603729000004</v>
      </c>
    </row>
    <row r="26772" spans="1:3" x14ac:dyDescent="0.25">
      <c r="A26772">
        <v>4504</v>
      </c>
      <c r="B26772" s="1">
        <f>DATE(2012,5,1) + TIME(0,0,0)</f>
        <v>41030</v>
      </c>
      <c r="C26772">
        <v>34.799438477000002</v>
      </c>
    </row>
    <row r="26773" spans="1:3" x14ac:dyDescent="0.25">
      <c r="A26773">
        <v>4535</v>
      </c>
      <c r="B26773" s="1">
        <f>DATE(2012,6,1) + TIME(0,0,0)</f>
        <v>41061</v>
      </c>
      <c r="C26773">
        <v>34.830055237000003</v>
      </c>
    </row>
    <row r="26774" spans="1:3" x14ac:dyDescent="0.25">
      <c r="A26774">
        <v>4565</v>
      </c>
      <c r="B26774" s="1">
        <f>DATE(2012,7,1) + TIME(0,0,0)</f>
        <v>41091</v>
      </c>
      <c r="C26774">
        <v>34.859481811999999</v>
      </c>
    </row>
    <row r="26775" spans="1:3" x14ac:dyDescent="0.25">
      <c r="A26775">
        <v>4596</v>
      </c>
      <c r="B26775" s="1">
        <f>DATE(2012,8,1) + TIME(0,0,0)</f>
        <v>41122</v>
      </c>
      <c r="C26775">
        <v>34.889675140000001</v>
      </c>
    </row>
    <row r="26776" spans="1:3" x14ac:dyDescent="0.25">
      <c r="A26776">
        <v>4627</v>
      </c>
      <c r="B26776" s="1">
        <f>DATE(2012,9,1) + TIME(0,0,0)</f>
        <v>41153</v>
      </c>
      <c r="C26776">
        <v>34.919658661</v>
      </c>
    </row>
    <row r="26777" spans="1:3" x14ac:dyDescent="0.25">
      <c r="A26777">
        <v>4657</v>
      </c>
      <c r="B26777" s="1">
        <f>DATE(2012,10,1) + TIME(0,0,0)</f>
        <v>41183</v>
      </c>
      <c r="C26777">
        <v>34.948474883999999</v>
      </c>
    </row>
    <row r="26778" spans="1:3" x14ac:dyDescent="0.25">
      <c r="A26778">
        <v>4688</v>
      </c>
      <c r="B26778" s="1">
        <f>DATE(2012,11,1) + TIME(0,0,0)</f>
        <v>41214</v>
      </c>
      <c r="C26778">
        <v>34.978042602999999</v>
      </c>
    </row>
    <row r="26779" spans="1:3" x14ac:dyDescent="0.25">
      <c r="A26779">
        <v>4718</v>
      </c>
      <c r="B26779" s="1">
        <f>DATE(2012,12,1) + TIME(0,0,0)</f>
        <v>41244</v>
      </c>
      <c r="C26779">
        <v>35.006465912000003</v>
      </c>
    </row>
    <row r="26780" spans="1:3" x14ac:dyDescent="0.25">
      <c r="A26780">
        <v>4749</v>
      </c>
      <c r="B26780" s="1">
        <f>DATE(2013,1,1) + TIME(0,0,0)</f>
        <v>41275</v>
      </c>
      <c r="C26780">
        <v>35.035629272000001</v>
      </c>
    </row>
    <row r="26781" spans="1:3" x14ac:dyDescent="0.25">
      <c r="A26781">
        <v>4780</v>
      </c>
      <c r="B26781" s="1">
        <f>DATE(2013,2,1) + TIME(0,0,0)</f>
        <v>41306</v>
      </c>
      <c r="C26781">
        <v>35.064598083</v>
      </c>
    </row>
    <row r="26782" spans="1:3" x14ac:dyDescent="0.25">
      <c r="A26782">
        <v>4808</v>
      </c>
      <c r="B26782" s="1">
        <f>DATE(2013,3,1) + TIME(0,0,0)</f>
        <v>41334</v>
      </c>
      <c r="C26782">
        <v>35.090621947999999</v>
      </c>
    </row>
    <row r="26783" spans="1:3" x14ac:dyDescent="0.25">
      <c r="A26783">
        <v>4839</v>
      </c>
      <c r="B26783" s="1">
        <f>DATE(2013,4,1) + TIME(0,0,0)</f>
        <v>41365</v>
      </c>
      <c r="C26783">
        <v>35.119281768999997</v>
      </c>
    </row>
    <row r="26784" spans="1:3" x14ac:dyDescent="0.25">
      <c r="A26784">
        <v>4869</v>
      </c>
      <c r="B26784" s="1">
        <f>DATE(2013,5,1) + TIME(0,0,0)</f>
        <v>41395</v>
      </c>
      <c r="C26784">
        <v>35.146873474000003</v>
      </c>
    </row>
    <row r="26785" spans="1:3" x14ac:dyDescent="0.25">
      <c r="A26785">
        <v>4900</v>
      </c>
      <c r="B26785" s="1">
        <f>DATE(2013,6,1) + TIME(0,0,0)</f>
        <v>41426</v>
      </c>
      <c r="C26785">
        <v>35.175231934000003</v>
      </c>
    </row>
    <row r="26786" spans="1:3" x14ac:dyDescent="0.25">
      <c r="A26786">
        <v>4930</v>
      </c>
      <c r="B26786" s="1">
        <f>DATE(2013,7,1) + TIME(0,0,0)</f>
        <v>41456</v>
      </c>
      <c r="C26786">
        <v>35.202518462999997</v>
      </c>
    </row>
    <row r="26787" spans="1:3" x14ac:dyDescent="0.25">
      <c r="A26787">
        <v>4961</v>
      </c>
      <c r="B26787" s="1">
        <f>DATE(2013,8,1) + TIME(0,0,0)</f>
        <v>41487</v>
      </c>
      <c r="C26787">
        <v>35.230560302999997</v>
      </c>
    </row>
    <row r="26788" spans="1:3" x14ac:dyDescent="0.25">
      <c r="A26788">
        <v>4992</v>
      </c>
      <c r="B26788" s="1">
        <f>DATE(2013,9,1) + TIME(0,0,0)</f>
        <v>41518</v>
      </c>
      <c r="C26788">
        <v>35.25843811</v>
      </c>
    </row>
    <row r="26789" spans="1:3" x14ac:dyDescent="0.25">
      <c r="A26789">
        <v>5022</v>
      </c>
      <c r="B26789" s="1">
        <f>DATE(2013,10,1) + TIME(0,0,0)</f>
        <v>41548</v>
      </c>
      <c r="C26789">
        <v>35.285266876000001</v>
      </c>
    </row>
    <row r="26790" spans="1:3" x14ac:dyDescent="0.25">
      <c r="A26790">
        <v>5053</v>
      </c>
      <c r="B26790" s="1">
        <f>DATE(2013,11,1) + TIME(0,0,0)</f>
        <v>41579</v>
      </c>
      <c r="C26790">
        <v>35.312831879000001</v>
      </c>
    </row>
    <row r="26791" spans="1:3" x14ac:dyDescent="0.25">
      <c r="A26791">
        <v>5083</v>
      </c>
      <c r="B26791" s="1">
        <f>DATE(2013,12,1) + TIME(0,0,0)</f>
        <v>41609</v>
      </c>
      <c r="C26791">
        <v>35.339355468999997</v>
      </c>
    </row>
    <row r="26792" spans="1:3" x14ac:dyDescent="0.25">
      <c r="A26792">
        <v>5114</v>
      </c>
      <c r="B26792" s="1">
        <f>DATE(2014,1,1) + TIME(0,0,0)</f>
        <v>41640</v>
      </c>
      <c r="C26792">
        <v>35.366611481</v>
      </c>
    </row>
    <row r="26793" spans="1:3" x14ac:dyDescent="0.25">
      <c r="A26793">
        <v>5145</v>
      </c>
      <c r="B26793" s="1">
        <f>DATE(2014,2,1) + TIME(0,0,0)</f>
        <v>41671</v>
      </c>
      <c r="C26793">
        <v>35.393707274999997</v>
      </c>
    </row>
    <row r="26794" spans="1:3" x14ac:dyDescent="0.25">
      <c r="A26794">
        <v>5173</v>
      </c>
      <c r="B26794" s="1">
        <f>DATE(2014,3,1) + TIME(0,0,0)</f>
        <v>41699</v>
      </c>
      <c r="C26794">
        <v>35.418048859000002</v>
      </c>
    </row>
    <row r="26795" spans="1:3" x14ac:dyDescent="0.25">
      <c r="A26795">
        <v>5204</v>
      </c>
      <c r="B26795" s="1">
        <f>DATE(2014,4,1) + TIME(0,0,0)</f>
        <v>41730</v>
      </c>
      <c r="C26795">
        <v>35.444847107000001</v>
      </c>
    </row>
    <row r="26796" spans="1:3" x14ac:dyDescent="0.25">
      <c r="A26796">
        <v>5234</v>
      </c>
      <c r="B26796" s="1">
        <f>DATE(2014,5,1) + TIME(0,0,0)</f>
        <v>41760</v>
      </c>
      <c r="C26796">
        <v>35.470630645999996</v>
      </c>
    </row>
    <row r="26797" spans="1:3" x14ac:dyDescent="0.25">
      <c r="A26797">
        <v>5265</v>
      </c>
      <c r="B26797" s="1">
        <f>DATE(2014,6,1) + TIME(0,0,0)</f>
        <v>41791</v>
      </c>
      <c r="C26797">
        <v>35.497123717999997</v>
      </c>
    </row>
    <row r="26798" spans="1:3" x14ac:dyDescent="0.25">
      <c r="A26798">
        <v>5295</v>
      </c>
      <c r="B26798" s="1">
        <f>DATE(2014,7,1) + TIME(0,0,0)</f>
        <v>41821</v>
      </c>
      <c r="C26798">
        <v>35.522613524999997</v>
      </c>
    </row>
    <row r="26799" spans="1:3" x14ac:dyDescent="0.25">
      <c r="A26799">
        <v>5326</v>
      </c>
      <c r="B26799" s="1">
        <f>DATE(2014,8,1) + TIME(0,0,0)</f>
        <v>41852</v>
      </c>
      <c r="C26799">
        <v>35.548805237000003</v>
      </c>
    </row>
    <row r="26800" spans="1:3" x14ac:dyDescent="0.25">
      <c r="A26800">
        <v>5357</v>
      </c>
      <c r="B26800" s="1">
        <f>DATE(2014,9,1) + TIME(0,0,0)</f>
        <v>41883</v>
      </c>
      <c r="C26800">
        <v>35.57484436</v>
      </c>
    </row>
    <row r="26801" spans="1:3" x14ac:dyDescent="0.25">
      <c r="A26801">
        <v>5387</v>
      </c>
      <c r="B26801" s="1">
        <f>DATE(2014,10,1) + TIME(0,0,0)</f>
        <v>41913</v>
      </c>
      <c r="C26801">
        <v>35.599895476999997</v>
      </c>
    </row>
    <row r="26802" spans="1:3" x14ac:dyDescent="0.25">
      <c r="A26802">
        <v>5418</v>
      </c>
      <c r="B26802" s="1">
        <f>DATE(2014,11,1) + TIME(0,0,0)</f>
        <v>41944</v>
      </c>
      <c r="C26802">
        <v>35.625637054000002</v>
      </c>
    </row>
    <row r="26803" spans="1:3" x14ac:dyDescent="0.25">
      <c r="A26803">
        <v>5448</v>
      </c>
      <c r="B26803" s="1">
        <f>DATE(2014,12,1) + TIME(0,0,0)</f>
        <v>41974</v>
      </c>
      <c r="C26803">
        <v>35.650402069000002</v>
      </c>
    </row>
    <row r="26804" spans="1:3" x14ac:dyDescent="0.25">
      <c r="A26804">
        <v>5479</v>
      </c>
      <c r="B26804" s="1">
        <f>DATE(2015,1,1) + TIME(0,0,0)</f>
        <v>42005</v>
      </c>
      <c r="C26804">
        <v>35.675842285000002</v>
      </c>
    </row>
    <row r="26805" spans="1:3" x14ac:dyDescent="0.25">
      <c r="A26805">
        <v>5510</v>
      </c>
      <c r="B26805" s="1">
        <f>DATE(2015,2,1) + TIME(0,0,0)</f>
        <v>42036</v>
      </c>
      <c r="C26805">
        <v>35.701137543000002</v>
      </c>
    </row>
    <row r="26806" spans="1:3" x14ac:dyDescent="0.25">
      <c r="A26806">
        <v>5538</v>
      </c>
      <c r="B26806" s="1">
        <f>DATE(2015,3,1) + TIME(0,0,0)</f>
        <v>42064</v>
      </c>
      <c r="C26806">
        <v>35.723857879999997</v>
      </c>
    </row>
    <row r="26807" spans="1:3" x14ac:dyDescent="0.25">
      <c r="A26807">
        <v>5569</v>
      </c>
      <c r="B26807" s="1">
        <f>DATE(2015,4,1) + TIME(0,0,0)</f>
        <v>42095</v>
      </c>
      <c r="C26807">
        <v>35.748870850000003</v>
      </c>
    </row>
    <row r="26808" spans="1:3" x14ac:dyDescent="0.25">
      <c r="A26808">
        <v>5599</v>
      </c>
      <c r="B26808" s="1">
        <f>DATE(2015,5,1) + TIME(0,0,0)</f>
        <v>42125</v>
      </c>
      <c r="C26808">
        <v>35.772941588999998</v>
      </c>
    </row>
    <row r="26809" spans="1:3" x14ac:dyDescent="0.25">
      <c r="A26809">
        <v>5630</v>
      </c>
      <c r="B26809" s="1">
        <f>DATE(2015,6,1) + TIME(0,0,0)</f>
        <v>42156</v>
      </c>
      <c r="C26809">
        <v>35.797672272</v>
      </c>
    </row>
    <row r="26810" spans="1:3" x14ac:dyDescent="0.25">
      <c r="A26810">
        <v>5660</v>
      </c>
      <c r="B26810" s="1">
        <f>DATE(2015,7,1) + TIME(0,0,0)</f>
        <v>42186</v>
      </c>
      <c r="C26810">
        <v>35.821468353</v>
      </c>
    </row>
    <row r="26811" spans="1:3" x14ac:dyDescent="0.25">
      <c r="A26811">
        <v>5691</v>
      </c>
      <c r="B26811" s="1">
        <f>DATE(2015,8,1) + TIME(0,0,0)</f>
        <v>42217</v>
      </c>
      <c r="C26811">
        <v>35.845920563</v>
      </c>
    </row>
    <row r="26812" spans="1:3" x14ac:dyDescent="0.25">
      <c r="A26812">
        <v>5722</v>
      </c>
      <c r="B26812" s="1">
        <f>DATE(2015,9,1) + TIME(0,0,0)</f>
        <v>42248</v>
      </c>
      <c r="C26812">
        <v>35.870231627999999</v>
      </c>
    </row>
    <row r="26813" spans="1:3" x14ac:dyDescent="0.25">
      <c r="A26813">
        <v>5752</v>
      </c>
      <c r="B26813" s="1">
        <f>DATE(2015,10,1) + TIME(0,0,0)</f>
        <v>42278</v>
      </c>
      <c r="C26813">
        <v>35.893627166999998</v>
      </c>
    </row>
    <row r="26814" spans="1:3" x14ac:dyDescent="0.25">
      <c r="A26814">
        <v>5783</v>
      </c>
      <c r="B26814" s="1">
        <f>DATE(2015,11,1) + TIME(0,0,0)</f>
        <v>42309</v>
      </c>
      <c r="C26814">
        <v>35.917663574000002</v>
      </c>
    </row>
    <row r="26815" spans="1:3" x14ac:dyDescent="0.25">
      <c r="A26815">
        <v>5813</v>
      </c>
      <c r="B26815" s="1">
        <f>DATE(2015,12,1) + TIME(0,0,0)</f>
        <v>42339</v>
      </c>
      <c r="C26815">
        <v>35.940799712999997</v>
      </c>
    </row>
    <row r="26816" spans="1:3" x14ac:dyDescent="0.25">
      <c r="A26816">
        <v>5844</v>
      </c>
      <c r="B26816" s="1">
        <f>DATE(2016,1,1) + TIME(0,0,0)</f>
        <v>42370</v>
      </c>
      <c r="C26816">
        <v>35.964569091999998</v>
      </c>
    </row>
    <row r="26817" spans="1:3" x14ac:dyDescent="0.25">
      <c r="A26817">
        <v>5875</v>
      </c>
      <c r="B26817" s="1">
        <f>DATE(2016,2,1) + TIME(0,0,0)</f>
        <v>42401</v>
      </c>
      <c r="C26817">
        <v>35.988208770999996</v>
      </c>
    </row>
    <row r="26818" spans="1:3" x14ac:dyDescent="0.25">
      <c r="A26818">
        <v>5904</v>
      </c>
      <c r="B26818" s="1">
        <f>DATE(2016,3,1) + TIME(0,0,0)</f>
        <v>42430</v>
      </c>
      <c r="C26818">
        <v>36.010200500000003</v>
      </c>
    </row>
    <row r="26819" spans="1:3" x14ac:dyDescent="0.25">
      <c r="A26819">
        <v>5935</v>
      </c>
      <c r="B26819" s="1">
        <f>DATE(2016,4,1) + TIME(0,0,0)</f>
        <v>42461</v>
      </c>
      <c r="C26819">
        <v>36.033584595000001</v>
      </c>
    </row>
    <row r="26820" spans="1:3" x14ac:dyDescent="0.25">
      <c r="A26820">
        <v>5965</v>
      </c>
      <c r="B26820" s="1">
        <f>DATE(2016,5,1) + TIME(0,0,0)</f>
        <v>42491</v>
      </c>
      <c r="C26820">
        <v>36.056091309000003</v>
      </c>
    </row>
    <row r="26821" spans="1:3" x14ac:dyDescent="0.25">
      <c r="A26821">
        <v>5996</v>
      </c>
      <c r="B26821" s="1">
        <f>DATE(2016,6,1) + TIME(0,0,0)</f>
        <v>42522</v>
      </c>
      <c r="C26821">
        <v>36.079227447999997</v>
      </c>
    </row>
    <row r="26822" spans="1:3" x14ac:dyDescent="0.25">
      <c r="A26822">
        <v>6026</v>
      </c>
      <c r="B26822" s="1">
        <f>DATE(2016,7,1) + TIME(0,0,0)</f>
        <v>42552</v>
      </c>
      <c r="C26822">
        <v>36.101501464999998</v>
      </c>
    </row>
    <row r="26823" spans="1:3" x14ac:dyDescent="0.25">
      <c r="A26823">
        <v>6057</v>
      </c>
      <c r="B26823" s="1">
        <f>DATE(2016,8,1) + TIME(0,0,0)</f>
        <v>42583</v>
      </c>
      <c r="C26823">
        <v>36.124408721999998</v>
      </c>
    </row>
    <row r="26824" spans="1:3" x14ac:dyDescent="0.25">
      <c r="A26824">
        <v>6088</v>
      </c>
      <c r="B26824" s="1">
        <f>DATE(2016,9,1) + TIME(0,0,0)</f>
        <v>42614</v>
      </c>
      <c r="C26824">
        <v>36.147197722999998</v>
      </c>
    </row>
    <row r="26825" spans="1:3" x14ac:dyDescent="0.25">
      <c r="A26825">
        <v>6118</v>
      </c>
      <c r="B26825" s="1">
        <f>DATE(2016,10,1) + TIME(0,0,0)</f>
        <v>42644</v>
      </c>
      <c r="C26825">
        <v>36.169147490999997</v>
      </c>
    </row>
    <row r="26826" spans="1:3" x14ac:dyDescent="0.25">
      <c r="A26826">
        <v>6149</v>
      </c>
      <c r="B26826" s="1">
        <f>DATE(2016,11,1) + TIME(0,0,0)</f>
        <v>42675</v>
      </c>
      <c r="C26826">
        <v>36.191719055</v>
      </c>
    </row>
    <row r="26827" spans="1:3" x14ac:dyDescent="0.25">
      <c r="A26827">
        <v>6179</v>
      </c>
      <c r="B26827" s="1">
        <f>DATE(2016,12,1) + TIME(0,0,0)</f>
        <v>42705</v>
      </c>
      <c r="C26827">
        <v>36.213459014999998</v>
      </c>
    </row>
    <row r="26828" spans="1:3" x14ac:dyDescent="0.25">
      <c r="A26828">
        <v>6210</v>
      </c>
      <c r="B26828" s="1">
        <f>DATE(2017,1,1) + TIME(0,0,0)</f>
        <v>42736</v>
      </c>
      <c r="C26828">
        <v>36.235813141000001</v>
      </c>
    </row>
    <row r="26829" spans="1:3" x14ac:dyDescent="0.25">
      <c r="A26829">
        <v>6241</v>
      </c>
      <c r="B26829" s="1">
        <f>DATE(2017,2,1) + TIME(0,0,0)</f>
        <v>42767</v>
      </c>
      <c r="C26829">
        <v>36.258060454999999</v>
      </c>
    </row>
    <row r="26830" spans="1:3" x14ac:dyDescent="0.25">
      <c r="A26830">
        <v>6269</v>
      </c>
      <c r="B26830" s="1">
        <f>DATE(2017,3,1) + TIME(0,0,0)</f>
        <v>42795</v>
      </c>
      <c r="C26830">
        <v>36.278057097999998</v>
      </c>
    </row>
    <row r="26831" spans="1:3" x14ac:dyDescent="0.25">
      <c r="A26831">
        <v>6300</v>
      </c>
      <c r="B26831" s="1">
        <f>DATE(2017,4,1) + TIME(0,0,0)</f>
        <v>42826</v>
      </c>
      <c r="C26831">
        <v>36.300094604000002</v>
      </c>
    </row>
    <row r="26832" spans="1:3" x14ac:dyDescent="0.25">
      <c r="A26832">
        <v>6330</v>
      </c>
      <c r="B26832" s="1">
        <f>DATE(2017,5,1) + TIME(0,0,0)</f>
        <v>42856</v>
      </c>
      <c r="C26832">
        <v>36.321319580000001</v>
      </c>
    </row>
    <row r="26833" spans="1:3" x14ac:dyDescent="0.25">
      <c r="A26833">
        <v>6361</v>
      </c>
      <c r="B26833" s="1">
        <f>DATE(2017,6,1) + TIME(0,0,0)</f>
        <v>42887</v>
      </c>
      <c r="C26833">
        <v>36.343143462999997</v>
      </c>
    </row>
    <row r="26834" spans="1:3" x14ac:dyDescent="0.25">
      <c r="A26834">
        <v>6391</v>
      </c>
      <c r="B26834" s="1">
        <f>DATE(2017,7,1) + TIME(0,0,0)</f>
        <v>42917</v>
      </c>
      <c r="C26834">
        <v>36.364162444999998</v>
      </c>
    </row>
    <row r="26835" spans="1:3" x14ac:dyDescent="0.25">
      <c r="A26835">
        <v>6422</v>
      </c>
      <c r="B26835" s="1">
        <f>DATE(2017,8,1) + TIME(0,0,0)</f>
        <v>42948</v>
      </c>
      <c r="C26835">
        <v>36.385772705000001</v>
      </c>
    </row>
    <row r="26836" spans="1:3" x14ac:dyDescent="0.25">
      <c r="A26836">
        <v>6453</v>
      </c>
      <c r="B26836" s="1">
        <f>DATE(2017,9,1) + TIME(0,0,0)</f>
        <v>42979</v>
      </c>
      <c r="C26836">
        <v>36.407276154000002</v>
      </c>
    </row>
    <row r="26837" spans="1:3" x14ac:dyDescent="0.25">
      <c r="A26837">
        <v>6483</v>
      </c>
      <c r="B26837" s="1">
        <f>DATE(2017,10,1) + TIME(0,0,0)</f>
        <v>43009</v>
      </c>
      <c r="C26837">
        <v>36.427986144999998</v>
      </c>
    </row>
    <row r="26838" spans="1:3" x14ac:dyDescent="0.25">
      <c r="A26838">
        <v>6514</v>
      </c>
      <c r="B26838" s="1">
        <f>DATE(2017,11,1) + TIME(0,0,0)</f>
        <v>43040</v>
      </c>
      <c r="C26838">
        <v>36.449279785000002</v>
      </c>
    </row>
    <row r="26839" spans="1:3" x14ac:dyDescent="0.25">
      <c r="A26839">
        <v>6544</v>
      </c>
      <c r="B26839" s="1">
        <f>DATE(2017,12,1) + TIME(0,0,0)</f>
        <v>43070</v>
      </c>
      <c r="C26839">
        <v>36.469783782999997</v>
      </c>
    </row>
    <row r="26840" spans="1:3" x14ac:dyDescent="0.25">
      <c r="A26840">
        <v>6575</v>
      </c>
      <c r="B26840" s="1">
        <f>DATE(2018,1,1) + TIME(0,0,0)</f>
        <v>43101</v>
      </c>
      <c r="C26840">
        <v>36.4908638</v>
      </c>
    </row>
    <row r="26841" spans="1:3" x14ac:dyDescent="0.25">
      <c r="A26841">
        <v>6606</v>
      </c>
      <c r="B26841" s="1">
        <f>DATE(2018,2,1) + TIME(0,0,0)</f>
        <v>43132</v>
      </c>
      <c r="C26841">
        <v>36.511837006</v>
      </c>
    </row>
    <row r="26842" spans="1:3" x14ac:dyDescent="0.25">
      <c r="A26842">
        <v>6634</v>
      </c>
      <c r="B26842" s="1">
        <f>DATE(2018,3,1) + TIME(0,0,0)</f>
        <v>43160</v>
      </c>
      <c r="C26842">
        <v>36.530689240000001</v>
      </c>
    </row>
    <row r="26843" spans="1:3" x14ac:dyDescent="0.25">
      <c r="A26843">
        <v>6665</v>
      </c>
      <c r="B26843" s="1">
        <f>DATE(2018,4,1) + TIME(0,0,0)</f>
        <v>43191</v>
      </c>
      <c r="C26843">
        <v>36.551452636999997</v>
      </c>
    </row>
    <row r="26844" spans="1:3" x14ac:dyDescent="0.25">
      <c r="A26844">
        <v>6695</v>
      </c>
      <c r="B26844" s="1">
        <f>DATE(2018,5,1) + TIME(0,0,0)</f>
        <v>43221</v>
      </c>
      <c r="C26844">
        <v>36.571445464999996</v>
      </c>
    </row>
    <row r="26845" spans="1:3" x14ac:dyDescent="0.25">
      <c r="A26845">
        <v>6726</v>
      </c>
      <c r="B26845" s="1">
        <f>DATE(2018,6,1) + TIME(0,0,0)</f>
        <v>43252</v>
      </c>
      <c r="C26845">
        <v>36.591995238999999</v>
      </c>
    </row>
    <row r="26846" spans="1:3" x14ac:dyDescent="0.25">
      <c r="A26846">
        <v>6756</v>
      </c>
      <c r="B26846" s="1">
        <f>DATE(2018,7,1) + TIME(0,0,0)</f>
        <v>43282</v>
      </c>
      <c r="C26846">
        <v>36.611785888999997</v>
      </c>
    </row>
    <row r="26847" spans="1:3" x14ac:dyDescent="0.25">
      <c r="A26847">
        <v>6787</v>
      </c>
      <c r="B26847" s="1">
        <f>DATE(2018,8,1) + TIME(0,0,0)</f>
        <v>43313</v>
      </c>
      <c r="C26847">
        <v>36.632129669000001</v>
      </c>
    </row>
    <row r="26848" spans="1:3" x14ac:dyDescent="0.25">
      <c r="A26848">
        <v>6818</v>
      </c>
      <c r="B26848" s="1">
        <f>DATE(2018,9,1) + TIME(0,0,0)</f>
        <v>43344</v>
      </c>
      <c r="C26848">
        <v>36.652366637999997</v>
      </c>
    </row>
    <row r="26849" spans="1:3" x14ac:dyDescent="0.25">
      <c r="A26849">
        <v>6848</v>
      </c>
      <c r="B26849" s="1">
        <f>DATE(2018,10,1) + TIME(0,0,0)</f>
        <v>43374</v>
      </c>
      <c r="C26849">
        <v>36.671855927000003</v>
      </c>
    </row>
    <row r="26850" spans="1:3" x14ac:dyDescent="0.25">
      <c r="A26850">
        <v>6879</v>
      </c>
      <c r="B26850" s="1">
        <f>DATE(2018,11,1) + TIME(0,0,0)</f>
        <v>43405</v>
      </c>
      <c r="C26850">
        <v>36.691890717</v>
      </c>
    </row>
    <row r="26851" spans="1:3" x14ac:dyDescent="0.25">
      <c r="A26851">
        <v>6909</v>
      </c>
      <c r="B26851" s="1">
        <f>DATE(2018,12,1) + TIME(0,0,0)</f>
        <v>43435</v>
      </c>
      <c r="C26851">
        <v>36.711185454999999</v>
      </c>
    </row>
    <row r="26852" spans="1:3" x14ac:dyDescent="0.25">
      <c r="A26852">
        <v>6940</v>
      </c>
      <c r="B26852" s="1">
        <f>DATE(2019,1,1) + TIME(0,0,0)</f>
        <v>43466</v>
      </c>
      <c r="C26852">
        <v>36.731018065999997</v>
      </c>
    </row>
    <row r="26853" spans="1:3" x14ac:dyDescent="0.25">
      <c r="A26853">
        <v>6971</v>
      </c>
      <c r="B26853" s="1">
        <f>DATE(2019,2,1) + TIME(0,0,0)</f>
        <v>43497</v>
      </c>
      <c r="C26853">
        <v>36.750736236999998</v>
      </c>
    </row>
    <row r="26854" spans="1:3" x14ac:dyDescent="0.25">
      <c r="A26854">
        <v>6999</v>
      </c>
      <c r="B26854" s="1">
        <f>DATE(2019,3,1) + TIME(0,0,0)</f>
        <v>43525</v>
      </c>
      <c r="C26854">
        <v>36.768455504999999</v>
      </c>
    </row>
    <row r="26855" spans="1:3" x14ac:dyDescent="0.25">
      <c r="A26855">
        <v>7030</v>
      </c>
      <c r="B26855" s="1">
        <f>DATE(2019,4,1) + TIME(0,0,0)</f>
        <v>43556</v>
      </c>
      <c r="C26855">
        <v>36.787986754999999</v>
      </c>
    </row>
    <row r="26856" spans="1:3" x14ac:dyDescent="0.25">
      <c r="A26856">
        <v>7060</v>
      </c>
      <c r="B26856" s="1">
        <f>DATE(2019,5,1) + TIME(0,0,0)</f>
        <v>43586</v>
      </c>
      <c r="C26856">
        <v>36.806800842000001</v>
      </c>
    </row>
    <row r="26857" spans="1:3" x14ac:dyDescent="0.25">
      <c r="A26857">
        <v>7091</v>
      </c>
      <c r="B26857" s="1">
        <f>DATE(2019,6,1) + TIME(0,0,0)</f>
        <v>43617</v>
      </c>
      <c r="C26857">
        <v>36.826148987000003</v>
      </c>
    </row>
    <row r="26858" spans="1:3" x14ac:dyDescent="0.25">
      <c r="A26858">
        <v>7121</v>
      </c>
      <c r="B26858" s="1">
        <f>DATE(2019,7,1) + TIME(0,0,0)</f>
        <v>43647</v>
      </c>
      <c r="C26858">
        <v>36.844768524000003</v>
      </c>
    </row>
    <row r="26859" spans="1:3" x14ac:dyDescent="0.25">
      <c r="A26859">
        <v>7152</v>
      </c>
      <c r="B26859" s="1">
        <f>DATE(2019,8,1) + TIME(0,0,0)</f>
        <v>43678</v>
      </c>
      <c r="C26859">
        <v>36.863910675</v>
      </c>
    </row>
    <row r="26860" spans="1:3" x14ac:dyDescent="0.25">
      <c r="A26860">
        <v>7183</v>
      </c>
      <c r="B26860" s="1">
        <f>DATE(2019,9,1) + TIME(0,0,0)</f>
        <v>43709</v>
      </c>
      <c r="C26860">
        <v>36.882953643999997</v>
      </c>
    </row>
    <row r="26861" spans="1:3" x14ac:dyDescent="0.25">
      <c r="A26861">
        <v>7213</v>
      </c>
      <c r="B26861" s="1">
        <f>DATE(2019,10,1) + TIME(0,0,0)</f>
        <v>43739</v>
      </c>
      <c r="C26861">
        <v>36.901298523000001</v>
      </c>
    </row>
    <row r="26862" spans="1:3" x14ac:dyDescent="0.25">
      <c r="A26862">
        <v>7244</v>
      </c>
      <c r="B26862" s="1">
        <f>DATE(2019,11,1) + TIME(0,0,0)</f>
        <v>43770</v>
      </c>
      <c r="C26862">
        <v>36.920173644999998</v>
      </c>
    </row>
    <row r="26863" spans="1:3" x14ac:dyDescent="0.25">
      <c r="A26863">
        <v>7274</v>
      </c>
      <c r="B26863" s="1">
        <f>DATE(2019,12,1) + TIME(0,0,0)</f>
        <v>43800</v>
      </c>
      <c r="C26863">
        <v>36.938354492000002</v>
      </c>
    </row>
    <row r="26864" spans="1:3" x14ac:dyDescent="0.25">
      <c r="A26864">
        <v>7305</v>
      </c>
      <c r="B26864" s="1">
        <f>DATE(2020,1,1) + TIME(0,0,0)</f>
        <v>43831</v>
      </c>
      <c r="C26864">
        <v>36.957054137999997</v>
      </c>
    </row>
    <row r="26865" spans="1:3" x14ac:dyDescent="0.25">
      <c r="A26865">
        <v>7336</v>
      </c>
      <c r="B26865" s="1">
        <f>DATE(2020,2,1) + TIME(0,0,0)</f>
        <v>43862</v>
      </c>
      <c r="C26865">
        <v>36.975654601999999</v>
      </c>
    </row>
    <row r="26866" spans="1:3" x14ac:dyDescent="0.25">
      <c r="A26866">
        <v>7365</v>
      </c>
      <c r="B26866" s="1">
        <f>DATE(2020,3,1) + TIME(0,0,0)</f>
        <v>43891</v>
      </c>
      <c r="C26866">
        <v>36.992969512999998</v>
      </c>
    </row>
    <row r="26867" spans="1:3" x14ac:dyDescent="0.25">
      <c r="A26867">
        <v>7396</v>
      </c>
      <c r="B26867" s="1">
        <f>DATE(2020,4,1) + TIME(0,0,0)</f>
        <v>43922</v>
      </c>
      <c r="C26867">
        <v>37.01140213</v>
      </c>
    </row>
    <row r="26868" spans="1:3" x14ac:dyDescent="0.25">
      <c r="A26868">
        <v>7426</v>
      </c>
      <c r="B26868" s="1">
        <f>DATE(2020,5,1) + TIME(0,0,0)</f>
        <v>43952</v>
      </c>
      <c r="C26868">
        <v>37.029159546000002</v>
      </c>
    </row>
    <row r="26869" spans="1:3" x14ac:dyDescent="0.25">
      <c r="A26869">
        <v>7457</v>
      </c>
      <c r="B26869" s="1">
        <f>DATE(2020,6,1) + TIME(0,0,0)</f>
        <v>43983</v>
      </c>
      <c r="C26869">
        <v>37.047428130999997</v>
      </c>
    </row>
    <row r="26870" spans="1:3" x14ac:dyDescent="0.25">
      <c r="A26870">
        <v>7487</v>
      </c>
      <c r="B26870" s="1">
        <f>DATE(2020,7,1) + TIME(0,0,0)</f>
        <v>44013</v>
      </c>
      <c r="C26870">
        <v>37.065025329999997</v>
      </c>
    </row>
    <row r="26871" spans="1:3" x14ac:dyDescent="0.25">
      <c r="A26871">
        <v>7518</v>
      </c>
      <c r="B26871" s="1">
        <f>DATE(2020,8,1) + TIME(0,0,0)</f>
        <v>44044</v>
      </c>
      <c r="C26871">
        <v>37.083126067999999</v>
      </c>
    </row>
    <row r="26872" spans="1:3" x14ac:dyDescent="0.25">
      <c r="A26872">
        <v>7549</v>
      </c>
      <c r="B26872" s="1">
        <f>DATE(2020,9,1) + TIME(0,0,0)</f>
        <v>44075</v>
      </c>
      <c r="C26872">
        <v>37.101142883000001</v>
      </c>
    </row>
    <row r="26873" spans="1:3" x14ac:dyDescent="0.25">
      <c r="A26873">
        <v>7579</v>
      </c>
      <c r="B26873" s="1">
        <f>DATE(2020,10,1) + TIME(0,0,0)</f>
        <v>44105</v>
      </c>
      <c r="C26873">
        <v>37.118503570999998</v>
      </c>
    </row>
    <row r="26874" spans="1:3" x14ac:dyDescent="0.25">
      <c r="A26874">
        <v>7610</v>
      </c>
      <c r="B26874" s="1">
        <f>DATE(2020,11,1) + TIME(0,0,0)</f>
        <v>44136</v>
      </c>
      <c r="C26874">
        <v>37.136360168000003</v>
      </c>
    </row>
    <row r="26875" spans="1:3" x14ac:dyDescent="0.25">
      <c r="A26875">
        <v>7640</v>
      </c>
      <c r="B26875" s="1">
        <f>DATE(2020,12,1) + TIME(0,0,0)</f>
        <v>44166</v>
      </c>
      <c r="C26875">
        <v>37.153568268000001</v>
      </c>
    </row>
    <row r="26876" spans="1:3" x14ac:dyDescent="0.25">
      <c r="A26876">
        <v>7671</v>
      </c>
      <c r="B26876" s="1">
        <f>DATE(2021,1,1) + TIME(0,0,0)</f>
        <v>44197</v>
      </c>
      <c r="C26876">
        <v>37.171272278000004</v>
      </c>
    </row>
    <row r="26877" spans="1:3" x14ac:dyDescent="0.25">
      <c r="A26877">
        <v>7702</v>
      </c>
      <c r="B26877" s="1">
        <f>DATE(2021,2,1) + TIME(0,0,0)</f>
        <v>44228</v>
      </c>
      <c r="C26877">
        <v>37.188899994000003</v>
      </c>
    </row>
    <row r="26878" spans="1:3" x14ac:dyDescent="0.25">
      <c r="A26878">
        <v>7730</v>
      </c>
      <c r="B26878" s="1">
        <f>DATE(2021,3,1) + TIME(0,0,0)</f>
        <v>44256</v>
      </c>
      <c r="C26878">
        <v>37.204757690000001</v>
      </c>
    </row>
    <row r="26879" spans="1:3" x14ac:dyDescent="0.25">
      <c r="A26879">
        <v>7761</v>
      </c>
      <c r="B26879" s="1">
        <f>DATE(2021,4,1) + TIME(0,0,0)</f>
        <v>44287</v>
      </c>
      <c r="C26879">
        <v>37.222244263</v>
      </c>
    </row>
    <row r="26880" spans="1:3" x14ac:dyDescent="0.25">
      <c r="A26880">
        <v>7791</v>
      </c>
      <c r="B26880" s="1">
        <f>DATE(2021,5,1) + TIME(0,0,0)</f>
        <v>44317</v>
      </c>
      <c r="C26880">
        <v>37.239101410000004</v>
      </c>
    </row>
    <row r="26881" spans="1:3" x14ac:dyDescent="0.25">
      <c r="A26881">
        <v>7822</v>
      </c>
      <c r="B26881" s="1">
        <f>DATE(2021,6,1) + TIME(0,0,0)</f>
        <v>44348</v>
      </c>
      <c r="C26881">
        <v>37.256446838000002</v>
      </c>
    </row>
    <row r="26882" spans="1:3" x14ac:dyDescent="0.25">
      <c r="A26882">
        <v>7852</v>
      </c>
      <c r="B26882" s="1">
        <f>DATE(2021,7,1) + TIME(0,0,0)</f>
        <v>44378</v>
      </c>
      <c r="C26882">
        <v>37.273170471</v>
      </c>
    </row>
    <row r="26883" spans="1:3" x14ac:dyDescent="0.25">
      <c r="A26883">
        <v>7883</v>
      </c>
      <c r="B26883" s="1">
        <f>DATE(2021,8,1) + TIME(0,0,0)</f>
        <v>44409</v>
      </c>
      <c r="C26883">
        <v>37.290378570999998</v>
      </c>
    </row>
    <row r="26884" spans="1:3" x14ac:dyDescent="0.25">
      <c r="A26884">
        <v>7914</v>
      </c>
      <c r="B26884" s="1">
        <f>DATE(2021,9,1) + TIME(0,0,0)</f>
        <v>44440</v>
      </c>
      <c r="C26884">
        <v>37.307518004999999</v>
      </c>
    </row>
    <row r="26885" spans="1:3" x14ac:dyDescent="0.25">
      <c r="A26885">
        <v>7944</v>
      </c>
      <c r="B26885" s="1">
        <f>DATE(2021,10,1) + TIME(0,0,0)</f>
        <v>44470</v>
      </c>
      <c r="C26885">
        <v>37.324039458999998</v>
      </c>
    </row>
    <row r="26886" spans="1:3" x14ac:dyDescent="0.25">
      <c r="A26886">
        <v>7975</v>
      </c>
      <c r="B26886" s="1">
        <f>DATE(2021,11,1) + TIME(0,0,0)</f>
        <v>44501</v>
      </c>
      <c r="C26886">
        <v>37.341045379999997</v>
      </c>
    </row>
    <row r="26887" spans="1:3" x14ac:dyDescent="0.25">
      <c r="A26887">
        <v>8005</v>
      </c>
      <c r="B26887" s="1">
        <f>DATE(2021,12,1) + TIME(0,0,0)</f>
        <v>44531</v>
      </c>
      <c r="C26887">
        <v>37.357437134000001</v>
      </c>
    </row>
    <row r="26888" spans="1:3" x14ac:dyDescent="0.25">
      <c r="A26888">
        <v>8036</v>
      </c>
      <c r="B26888" s="1">
        <f>DATE(2022,1,1) + TIME(0,0,0)</f>
        <v>44562</v>
      </c>
      <c r="C26888">
        <v>37.374309539999999</v>
      </c>
    </row>
    <row r="26889" spans="1:3" x14ac:dyDescent="0.25">
      <c r="A26889">
        <v>8067</v>
      </c>
      <c r="B26889" s="1">
        <f>DATE(2022,2,1) + TIME(0,0,0)</f>
        <v>44593</v>
      </c>
      <c r="C26889">
        <v>37.391117096000002</v>
      </c>
    </row>
    <row r="26890" spans="1:3" x14ac:dyDescent="0.25">
      <c r="A26890">
        <v>8095</v>
      </c>
      <c r="B26890" s="1">
        <f>DATE(2022,3,1) + TIME(0,0,0)</f>
        <v>44621</v>
      </c>
      <c r="C26890">
        <v>37.406238555999998</v>
      </c>
    </row>
    <row r="26891" spans="1:3" x14ac:dyDescent="0.25">
      <c r="A26891">
        <v>8126</v>
      </c>
      <c r="B26891" s="1">
        <f>DATE(2022,4,1) + TIME(0,0,0)</f>
        <v>44652</v>
      </c>
      <c r="C26891">
        <v>37.422920226999999</v>
      </c>
    </row>
    <row r="26892" spans="1:3" x14ac:dyDescent="0.25">
      <c r="A26892">
        <v>8156</v>
      </c>
      <c r="B26892" s="1">
        <f>DATE(2022,5,1) + TIME(0,0,0)</f>
        <v>44682</v>
      </c>
      <c r="C26892">
        <v>37.439002991000002</v>
      </c>
    </row>
    <row r="26893" spans="1:3" x14ac:dyDescent="0.25">
      <c r="A26893">
        <v>8187</v>
      </c>
      <c r="B26893" s="1">
        <f>DATE(2022,6,1) + TIME(0,0,0)</f>
        <v>44713</v>
      </c>
      <c r="C26893">
        <v>37.455554962000001</v>
      </c>
    </row>
    <row r="26894" spans="1:3" x14ac:dyDescent="0.25">
      <c r="A26894">
        <v>8217</v>
      </c>
      <c r="B26894" s="1">
        <f>DATE(2022,7,1) + TIME(0,0,0)</f>
        <v>44743</v>
      </c>
      <c r="C26894">
        <v>37.471515656000001</v>
      </c>
    </row>
    <row r="26895" spans="1:3" x14ac:dyDescent="0.25">
      <c r="A26895">
        <v>8248</v>
      </c>
      <c r="B26895" s="1">
        <f>DATE(2022,8,1) + TIME(0,0,0)</f>
        <v>44774</v>
      </c>
      <c r="C26895">
        <v>37.487945557000003</v>
      </c>
    </row>
    <row r="26896" spans="1:3" x14ac:dyDescent="0.25">
      <c r="A26896">
        <v>8279</v>
      </c>
      <c r="B26896" s="1">
        <f>DATE(2022,9,1) + TIME(0,0,0)</f>
        <v>44805</v>
      </c>
      <c r="C26896">
        <v>37.504310607999997</v>
      </c>
    </row>
    <row r="26897" spans="1:3" x14ac:dyDescent="0.25">
      <c r="A26897">
        <v>8309</v>
      </c>
      <c r="B26897" s="1">
        <f>DATE(2022,10,1) + TIME(0,0,0)</f>
        <v>44835</v>
      </c>
      <c r="C26897">
        <v>37.520092009999999</v>
      </c>
    </row>
    <row r="26898" spans="1:3" x14ac:dyDescent="0.25">
      <c r="A26898">
        <v>8340</v>
      </c>
      <c r="B26898" s="1">
        <f>DATE(2022,11,1) + TIME(0,0,0)</f>
        <v>44866</v>
      </c>
      <c r="C26898">
        <v>37.536334990999997</v>
      </c>
    </row>
    <row r="26899" spans="1:3" x14ac:dyDescent="0.25">
      <c r="A26899">
        <v>8370</v>
      </c>
      <c r="B26899" s="1">
        <f>DATE(2022,12,1) + TIME(0,0,0)</f>
        <v>44896</v>
      </c>
      <c r="C26899">
        <v>37.551998138000002</v>
      </c>
    </row>
    <row r="26900" spans="1:3" x14ac:dyDescent="0.25">
      <c r="A26900">
        <v>8401</v>
      </c>
      <c r="B26900" s="1">
        <f>DATE(2023,1,1) + TIME(0,0,0)</f>
        <v>44927</v>
      </c>
      <c r="C26900">
        <v>37.568122864000003</v>
      </c>
    </row>
    <row r="26901" spans="1:3" x14ac:dyDescent="0.25">
      <c r="A26901">
        <v>8432</v>
      </c>
      <c r="B26901" s="1">
        <f>DATE(2023,2,1) + TIME(0,0,0)</f>
        <v>44958</v>
      </c>
      <c r="C26901">
        <v>37.584186553999999</v>
      </c>
    </row>
    <row r="26902" spans="1:3" x14ac:dyDescent="0.25">
      <c r="A26902">
        <v>8460</v>
      </c>
      <c r="B26902" s="1">
        <f>DATE(2023,3,1) + TIME(0,0,0)</f>
        <v>44986</v>
      </c>
      <c r="C26902">
        <v>37.598648071</v>
      </c>
    </row>
    <row r="26903" spans="1:3" x14ac:dyDescent="0.25">
      <c r="A26903">
        <v>8491</v>
      </c>
      <c r="B26903" s="1">
        <f>DATE(2023,4,1) + TIME(0,0,0)</f>
        <v>45017</v>
      </c>
      <c r="C26903">
        <v>37.614597320999998</v>
      </c>
    </row>
    <row r="26904" spans="1:3" x14ac:dyDescent="0.25">
      <c r="A26904">
        <v>8521</v>
      </c>
      <c r="B26904" s="1">
        <f>DATE(2023,5,1) + TIME(0,0,0)</f>
        <v>45047</v>
      </c>
      <c r="C26904">
        <v>37.629978180000002</v>
      </c>
    </row>
    <row r="26905" spans="1:3" x14ac:dyDescent="0.25">
      <c r="A26905">
        <v>8552</v>
      </c>
      <c r="B26905" s="1">
        <f>DATE(2023,6,1) + TIME(0,0,0)</f>
        <v>45078</v>
      </c>
      <c r="C26905">
        <v>37.645812988000003</v>
      </c>
    </row>
    <row r="26906" spans="1:3" x14ac:dyDescent="0.25">
      <c r="A26906">
        <v>8582</v>
      </c>
      <c r="B26906" s="1">
        <f>DATE(2023,7,1) + TIME(0,0,0)</f>
        <v>45108</v>
      </c>
      <c r="C26906">
        <v>37.661079407000003</v>
      </c>
    </row>
    <row r="26907" spans="1:3" x14ac:dyDescent="0.25">
      <c r="A26907">
        <v>8613</v>
      </c>
      <c r="B26907" s="1">
        <f>DATE(2023,8,1) + TIME(0,0,0)</f>
        <v>45139</v>
      </c>
      <c r="C26907">
        <v>37.676799774000003</v>
      </c>
    </row>
    <row r="26908" spans="1:3" x14ac:dyDescent="0.25">
      <c r="A26908">
        <v>8644</v>
      </c>
      <c r="B26908" s="1">
        <f>DATE(2023,9,1) + TIME(0,0,0)</f>
        <v>45170</v>
      </c>
      <c r="C26908">
        <v>37.692459106000001</v>
      </c>
    </row>
    <row r="26909" spans="1:3" x14ac:dyDescent="0.25">
      <c r="A26909">
        <v>8674</v>
      </c>
      <c r="B26909" s="1">
        <f>DATE(2023,10,1) + TIME(0,0,0)</f>
        <v>45200</v>
      </c>
      <c r="C26909">
        <v>37.707557678000001</v>
      </c>
    </row>
    <row r="26910" spans="1:3" x14ac:dyDescent="0.25">
      <c r="A26910">
        <v>8705</v>
      </c>
      <c r="B26910" s="1">
        <f>DATE(2023,11,1) + TIME(0,0,0)</f>
        <v>45231</v>
      </c>
      <c r="C26910">
        <v>37.723098755000002</v>
      </c>
    </row>
    <row r="26911" spans="1:3" x14ac:dyDescent="0.25">
      <c r="A26911">
        <v>8735</v>
      </c>
      <c r="B26911" s="1">
        <f>DATE(2023,12,1) + TIME(0,0,0)</f>
        <v>45261</v>
      </c>
      <c r="C26911">
        <v>37.738086699999997</v>
      </c>
    </row>
    <row r="26912" spans="1:3" x14ac:dyDescent="0.25">
      <c r="A26912">
        <v>8766</v>
      </c>
      <c r="B26912" s="1">
        <f>DATE(2024,1,1) + TIME(0,0,0)</f>
        <v>45292</v>
      </c>
      <c r="C26912">
        <v>37.753513335999997</v>
      </c>
    </row>
    <row r="26913" spans="1:3" x14ac:dyDescent="0.25">
      <c r="A26913">
        <v>8797</v>
      </c>
      <c r="B26913" s="1">
        <f>DATE(2024,2,1) + TIME(0,0,0)</f>
        <v>45323</v>
      </c>
      <c r="C26913">
        <v>37.768882751</v>
      </c>
    </row>
    <row r="26914" spans="1:3" x14ac:dyDescent="0.25">
      <c r="A26914">
        <v>8826</v>
      </c>
      <c r="B26914" s="1">
        <f>DATE(2024,3,1) + TIME(0,0,0)</f>
        <v>45352</v>
      </c>
      <c r="C26914">
        <v>37.783210754000002</v>
      </c>
    </row>
    <row r="26915" spans="1:3" x14ac:dyDescent="0.25">
      <c r="A26915">
        <v>8857</v>
      </c>
      <c r="B26915" s="1">
        <f>DATE(2024,4,1) + TIME(0,0,0)</f>
        <v>45383</v>
      </c>
      <c r="C26915">
        <v>37.798469543000003</v>
      </c>
    </row>
    <row r="26916" spans="1:3" x14ac:dyDescent="0.25">
      <c r="A26916">
        <v>8887</v>
      </c>
      <c r="B26916" s="1">
        <f>DATE(2024,5,1) + TIME(0,0,0)</f>
        <v>45413</v>
      </c>
      <c r="C26916">
        <v>37.813182830999999</v>
      </c>
    </row>
    <row r="26917" spans="1:3" x14ac:dyDescent="0.25">
      <c r="A26917">
        <v>8918</v>
      </c>
      <c r="B26917" s="1">
        <f>DATE(2024,6,1) + TIME(0,0,0)</f>
        <v>45444</v>
      </c>
      <c r="C26917">
        <v>37.828334808000001</v>
      </c>
    </row>
    <row r="26918" spans="1:3" x14ac:dyDescent="0.25">
      <c r="A26918">
        <v>8948</v>
      </c>
      <c r="B26918" s="1">
        <f>DATE(2024,7,1) + TIME(0,0,0)</f>
        <v>45474</v>
      </c>
      <c r="C26918">
        <v>37.842941283999998</v>
      </c>
    </row>
    <row r="26919" spans="1:3" x14ac:dyDescent="0.25">
      <c r="A26919">
        <v>8979</v>
      </c>
      <c r="B26919" s="1">
        <f>DATE(2024,8,1) + TIME(0,0,0)</f>
        <v>45505</v>
      </c>
      <c r="C26919">
        <v>37.857978821000003</v>
      </c>
    </row>
    <row r="26920" spans="1:3" x14ac:dyDescent="0.25">
      <c r="A26920">
        <v>9010</v>
      </c>
      <c r="B26920" s="1">
        <f>DATE(2024,9,1) + TIME(0,0,0)</f>
        <v>45536</v>
      </c>
      <c r="C26920">
        <v>37.872966765999998</v>
      </c>
    </row>
    <row r="26921" spans="1:3" x14ac:dyDescent="0.25">
      <c r="A26921">
        <v>9040</v>
      </c>
      <c r="B26921" s="1">
        <f>DATE(2024,10,1) + TIME(0,0,0)</f>
        <v>45566</v>
      </c>
      <c r="C26921">
        <v>37.88741684</v>
      </c>
    </row>
    <row r="26922" spans="1:3" x14ac:dyDescent="0.25">
      <c r="A26922">
        <v>9071</v>
      </c>
      <c r="B26922" s="1">
        <f>DATE(2024,11,1) + TIME(0,0,0)</f>
        <v>45597</v>
      </c>
      <c r="C26922">
        <v>37.902294159</v>
      </c>
    </row>
    <row r="26923" spans="1:3" x14ac:dyDescent="0.25">
      <c r="A26923">
        <v>9101</v>
      </c>
      <c r="B26923" s="1">
        <f>DATE(2024,12,1) + TIME(0,0,0)</f>
        <v>45627</v>
      </c>
      <c r="C26923">
        <v>37.91664505</v>
      </c>
    </row>
    <row r="26924" spans="1:3" x14ac:dyDescent="0.25">
      <c r="A26924">
        <v>9132</v>
      </c>
      <c r="B26924" s="1">
        <f>DATE(2025,1,1) + TIME(0,0,0)</f>
        <v>45658</v>
      </c>
      <c r="C26924">
        <v>37.931419372999997</v>
      </c>
    </row>
    <row r="26925" spans="1:3" x14ac:dyDescent="0.25">
      <c r="A26925">
        <v>9163</v>
      </c>
      <c r="B26925" s="1">
        <f>DATE(2025,2,1) + TIME(0,0,0)</f>
        <v>45689</v>
      </c>
      <c r="C26925">
        <v>37.946144103999998</v>
      </c>
    </row>
    <row r="26926" spans="1:3" x14ac:dyDescent="0.25">
      <c r="A26926">
        <v>9191</v>
      </c>
      <c r="B26926" s="1">
        <f>DATE(2025,3,1) + TIME(0,0,0)</f>
        <v>45717</v>
      </c>
      <c r="C26926">
        <v>37.959400176999999</v>
      </c>
    </row>
    <row r="26927" spans="1:3" x14ac:dyDescent="0.25">
      <c r="A26927">
        <v>9222</v>
      </c>
      <c r="B26927" s="1">
        <f>DATE(2025,4,1) + TIME(0,0,0)</f>
        <v>45748</v>
      </c>
      <c r="C26927">
        <v>37.974029541</v>
      </c>
    </row>
    <row r="26928" spans="1:3" x14ac:dyDescent="0.25">
      <c r="A26928">
        <v>9252</v>
      </c>
      <c r="B26928" s="1">
        <f>DATE(2025,5,1) + TIME(0,0,0)</f>
        <v>45778</v>
      </c>
      <c r="C26928">
        <v>37.988143921000002</v>
      </c>
    </row>
    <row r="26929" spans="1:3" x14ac:dyDescent="0.25">
      <c r="A26929">
        <v>9283</v>
      </c>
      <c r="B26929" s="1">
        <f>DATE(2025,6,1) + TIME(0,0,0)</f>
        <v>45809</v>
      </c>
      <c r="C26929">
        <v>38.002681731999999</v>
      </c>
    </row>
    <row r="26930" spans="1:3" x14ac:dyDescent="0.25">
      <c r="A26930">
        <v>9313</v>
      </c>
      <c r="B26930" s="1">
        <f>DATE(2025,7,1) + TIME(0,0,0)</f>
        <v>45839</v>
      </c>
      <c r="C26930">
        <v>38.016704558999997</v>
      </c>
    </row>
    <row r="26931" spans="1:3" x14ac:dyDescent="0.25">
      <c r="A26931">
        <v>9344</v>
      </c>
      <c r="B26931" s="1">
        <f>DATE(2025,8,1) + TIME(0,0,0)</f>
        <v>45870</v>
      </c>
      <c r="C26931">
        <v>38.031150818</v>
      </c>
    </row>
    <row r="26932" spans="1:3" x14ac:dyDescent="0.25">
      <c r="A26932">
        <v>9375</v>
      </c>
      <c r="B26932" s="1">
        <f>DATE(2025,9,1) + TIME(0,0,0)</f>
        <v>45901</v>
      </c>
      <c r="C26932">
        <v>38.045555114999999</v>
      </c>
    </row>
    <row r="26933" spans="1:3" x14ac:dyDescent="0.25">
      <c r="A26933">
        <v>9405</v>
      </c>
      <c r="B26933" s="1">
        <f>DATE(2025,10,1) + TIME(0,0,0)</f>
        <v>45931</v>
      </c>
      <c r="C26933">
        <v>38.059448242000002</v>
      </c>
    </row>
    <row r="26934" spans="1:3" x14ac:dyDescent="0.25">
      <c r="A26934">
        <v>9436</v>
      </c>
      <c r="B26934" s="1">
        <f>DATE(2025,11,1) + TIME(0,0,0)</f>
        <v>45962</v>
      </c>
      <c r="C26934">
        <v>38.073764801000003</v>
      </c>
    </row>
    <row r="26935" spans="1:3" x14ac:dyDescent="0.25">
      <c r="A26935">
        <v>9466</v>
      </c>
      <c r="B26935" s="1">
        <f>DATE(2025,12,1) + TIME(0,0,0)</f>
        <v>45992</v>
      </c>
      <c r="C26935">
        <v>38.08757782</v>
      </c>
    </row>
    <row r="26936" spans="1:3" x14ac:dyDescent="0.25">
      <c r="A26936">
        <v>9497</v>
      </c>
      <c r="B26936" s="1">
        <f>DATE(2026,1,1) + TIME(0,0,0)</f>
        <v>46023</v>
      </c>
      <c r="C26936">
        <v>38.101806641000003</v>
      </c>
    </row>
    <row r="26937" spans="1:3" x14ac:dyDescent="0.25">
      <c r="A26937">
        <v>9528</v>
      </c>
      <c r="B26937" s="1">
        <f>DATE(2026,2,1) + TIME(0,0,0)</f>
        <v>46054</v>
      </c>
      <c r="C26937">
        <v>38.115989685000002</v>
      </c>
    </row>
    <row r="26938" spans="1:3" x14ac:dyDescent="0.25">
      <c r="A26938">
        <v>9556</v>
      </c>
      <c r="B26938" s="1">
        <f>DATE(2026,3,1) + TIME(0,0,0)</f>
        <v>46082</v>
      </c>
      <c r="C26938">
        <v>38.128768921000002</v>
      </c>
    </row>
    <row r="26939" spans="1:3" x14ac:dyDescent="0.25">
      <c r="A26939">
        <v>9587</v>
      </c>
      <c r="B26939" s="1">
        <f>DATE(2026,4,1) + TIME(0,0,0)</f>
        <v>46113</v>
      </c>
      <c r="C26939">
        <v>38.142871857000003</v>
      </c>
    </row>
    <row r="26940" spans="1:3" x14ac:dyDescent="0.25">
      <c r="A26940">
        <v>9617</v>
      </c>
      <c r="B26940" s="1">
        <f>DATE(2026,5,1) + TIME(0,0,0)</f>
        <v>46143</v>
      </c>
      <c r="C26940">
        <v>38.156478882000002</v>
      </c>
    </row>
    <row r="26941" spans="1:3" x14ac:dyDescent="0.25">
      <c r="A26941">
        <v>9648</v>
      </c>
      <c r="B26941" s="1">
        <f>DATE(2026,6,1) + TIME(0,0,0)</f>
        <v>46174</v>
      </c>
      <c r="C26941">
        <v>38.170501709</v>
      </c>
    </row>
    <row r="26942" spans="1:3" x14ac:dyDescent="0.25">
      <c r="A26942">
        <v>9678</v>
      </c>
      <c r="B26942" s="1">
        <f>DATE(2026,7,1) + TIME(0,0,0)</f>
        <v>46204</v>
      </c>
      <c r="C26942">
        <v>38.184028625000003</v>
      </c>
    </row>
    <row r="26943" spans="1:3" x14ac:dyDescent="0.25">
      <c r="A26943">
        <v>9709</v>
      </c>
      <c r="B26943" s="1">
        <f>DATE(2026,8,1) + TIME(0,0,0)</f>
        <v>46235</v>
      </c>
      <c r="C26943">
        <v>38.197963715</v>
      </c>
    </row>
    <row r="26944" spans="1:3" x14ac:dyDescent="0.25">
      <c r="A26944">
        <v>9740</v>
      </c>
      <c r="B26944" s="1">
        <f>DATE(2026,9,1) + TIME(0,0,0)</f>
        <v>46266</v>
      </c>
      <c r="C26944">
        <v>38.211860657000003</v>
      </c>
    </row>
    <row r="26945" spans="1:3" x14ac:dyDescent="0.25">
      <c r="A26945">
        <v>9770</v>
      </c>
      <c r="B26945" s="1">
        <f>DATE(2026,10,1) + TIME(0,0,0)</f>
        <v>46296</v>
      </c>
      <c r="C26945">
        <v>38.225269318000002</v>
      </c>
    </row>
    <row r="26946" spans="1:3" x14ac:dyDescent="0.25">
      <c r="A26946">
        <v>9801</v>
      </c>
      <c r="B26946" s="1">
        <f>DATE(2026,11,1) + TIME(0,0,0)</f>
        <v>46327</v>
      </c>
      <c r="C26946">
        <v>38.239082336000003</v>
      </c>
    </row>
    <row r="26947" spans="1:3" x14ac:dyDescent="0.25">
      <c r="A26947">
        <v>9831</v>
      </c>
      <c r="B26947" s="1">
        <f>DATE(2026,12,1) + TIME(0,0,0)</f>
        <v>46357</v>
      </c>
      <c r="C26947">
        <v>38.252410888999997</v>
      </c>
    </row>
    <row r="26948" spans="1:3" x14ac:dyDescent="0.25">
      <c r="A26948">
        <v>9862</v>
      </c>
      <c r="B26948" s="1">
        <f>DATE(2027,1,1) + TIME(0,0,0)</f>
        <v>46388</v>
      </c>
      <c r="C26948">
        <v>38.266139983999999</v>
      </c>
    </row>
    <row r="26949" spans="1:3" x14ac:dyDescent="0.25">
      <c r="A26949">
        <v>9893</v>
      </c>
      <c r="B26949" s="1">
        <f>DATE(2027,2,1) + TIME(0,0,0)</f>
        <v>46419</v>
      </c>
      <c r="C26949">
        <v>38.279830933</v>
      </c>
    </row>
    <row r="26950" spans="1:3" x14ac:dyDescent="0.25">
      <c r="A26950">
        <v>9921</v>
      </c>
      <c r="B26950" s="1">
        <f>DATE(2027,3,1) + TIME(0,0,0)</f>
        <v>46447</v>
      </c>
      <c r="C26950">
        <v>38.292163848999998</v>
      </c>
    </row>
    <row r="26951" spans="1:3" x14ac:dyDescent="0.25">
      <c r="A26951">
        <v>9952</v>
      </c>
      <c r="B26951" s="1">
        <f>DATE(2027,4,1) + TIME(0,0,0)</f>
        <v>46478</v>
      </c>
      <c r="C26951">
        <v>38.305774689000003</v>
      </c>
    </row>
    <row r="26952" spans="1:3" x14ac:dyDescent="0.25">
      <c r="A26952">
        <v>9982</v>
      </c>
      <c r="B26952" s="1">
        <f>DATE(2027,5,1) + TIME(0,0,0)</f>
        <v>46508</v>
      </c>
      <c r="C26952">
        <v>38.318908690999997</v>
      </c>
    </row>
    <row r="26953" spans="1:3" x14ac:dyDescent="0.25">
      <c r="A26953">
        <v>10013</v>
      </c>
      <c r="B26953" s="1">
        <f>DATE(2027,6,1) + TIME(0,0,0)</f>
        <v>46539</v>
      </c>
      <c r="C26953">
        <v>38.332439422999997</v>
      </c>
    </row>
    <row r="26954" spans="1:3" x14ac:dyDescent="0.25">
      <c r="A26954">
        <v>10043</v>
      </c>
      <c r="B26954" s="1">
        <f>DATE(2027,7,1) + TIME(0,0,0)</f>
        <v>46569</v>
      </c>
      <c r="C26954">
        <v>38.345497131000002</v>
      </c>
    </row>
    <row r="26955" spans="1:3" x14ac:dyDescent="0.25">
      <c r="A26955">
        <v>10074</v>
      </c>
      <c r="B26955" s="1">
        <f>DATE(2027,8,1) + TIME(0,0,0)</f>
        <v>46600</v>
      </c>
      <c r="C26955">
        <v>38.358951568999998</v>
      </c>
    </row>
    <row r="26956" spans="1:3" x14ac:dyDescent="0.25">
      <c r="A26956">
        <v>10105</v>
      </c>
      <c r="B26956" s="1">
        <f>DATE(2027,9,1) + TIME(0,0,0)</f>
        <v>46631</v>
      </c>
      <c r="C26956">
        <v>38.372367859000001</v>
      </c>
    </row>
    <row r="26957" spans="1:3" x14ac:dyDescent="0.25">
      <c r="A26957">
        <v>10135</v>
      </c>
      <c r="B26957" s="1">
        <f>DATE(2027,10,1) + TIME(0,0,0)</f>
        <v>46661</v>
      </c>
      <c r="C26957">
        <v>38.385311127000001</v>
      </c>
    </row>
    <row r="26958" spans="1:3" x14ac:dyDescent="0.25">
      <c r="A26958">
        <v>10166</v>
      </c>
      <c r="B26958" s="1">
        <f>DATE(2027,11,1) + TIME(0,0,0)</f>
        <v>46692</v>
      </c>
      <c r="C26958">
        <v>38.398643493999998</v>
      </c>
    </row>
    <row r="26959" spans="1:3" x14ac:dyDescent="0.25">
      <c r="A26959">
        <v>10196</v>
      </c>
      <c r="B26959" s="1">
        <f>DATE(2027,12,1) + TIME(0,0,0)</f>
        <v>46722</v>
      </c>
      <c r="C26959">
        <v>38.411510468000003</v>
      </c>
    </row>
    <row r="26960" spans="1:3" x14ac:dyDescent="0.25">
      <c r="A26960">
        <v>10227</v>
      </c>
      <c r="B26960" s="1">
        <f>DATE(2028,1,1) + TIME(0,0,0)</f>
        <v>46753</v>
      </c>
      <c r="C26960">
        <v>38.424758910999998</v>
      </c>
    </row>
    <row r="26961" spans="1:3" x14ac:dyDescent="0.25">
      <c r="A26961">
        <v>10258</v>
      </c>
      <c r="B26961" s="1">
        <f>DATE(2028,2,1) + TIME(0,0,0)</f>
        <v>46784</v>
      </c>
      <c r="C26961">
        <v>38.437969207999998</v>
      </c>
    </row>
    <row r="26962" spans="1:3" x14ac:dyDescent="0.25">
      <c r="A26962">
        <v>10287</v>
      </c>
      <c r="B26962" s="1">
        <f>DATE(2028,3,1) + TIME(0,0,0)</f>
        <v>46813</v>
      </c>
      <c r="C26962">
        <v>38.450290680000002</v>
      </c>
    </row>
    <row r="26963" spans="1:3" x14ac:dyDescent="0.25">
      <c r="A26963">
        <v>10318</v>
      </c>
      <c r="B26963" s="1">
        <f>DATE(2028,4,1) + TIME(0,0,0)</f>
        <v>46844</v>
      </c>
      <c r="C26963">
        <v>38.463417053000001</v>
      </c>
    </row>
    <row r="26964" spans="1:3" x14ac:dyDescent="0.25">
      <c r="A26964">
        <v>10348</v>
      </c>
      <c r="B26964" s="1">
        <f>DATE(2028,5,1) + TIME(0,0,0)</f>
        <v>46874</v>
      </c>
      <c r="C26964">
        <v>38.476085662999999</v>
      </c>
    </row>
    <row r="26965" spans="1:3" x14ac:dyDescent="0.25">
      <c r="A26965">
        <v>10379</v>
      </c>
      <c r="B26965" s="1">
        <f>DATE(2028,6,1) + TIME(0,0,0)</f>
        <v>46905</v>
      </c>
      <c r="C26965">
        <v>38.489139557000001</v>
      </c>
    </row>
    <row r="26966" spans="1:3" x14ac:dyDescent="0.25">
      <c r="A26966">
        <v>10409</v>
      </c>
      <c r="B26966" s="1">
        <f>DATE(2028,7,1) + TIME(0,0,0)</f>
        <v>46935</v>
      </c>
      <c r="C26966">
        <v>38.501735687</v>
      </c>
    </row>
    <row r="26967" spans="1:3" x14ac:dyDescent="0.25">
      <c r="A26967">
        <v>10440</v>
      </c>
      <c r="B26967" s="1">
        <f>DATE(2028,8,1) + TIME(0,0,0)</f>
        <v>46966</v>
      </c>
      <c r="C26967">
        <v>38.514709473000003</v>
      </c>
    </row>
    <row r="26968" spans="1:3" x14ac:dyDescent="0.25">
      <c r="A26968">
        <v>10471</v>
      </c>
      <c r="B26968" s="1">
        <f>DATE(2028,9,1) + TIME(0,0,0)</f>
        <v>46997</v>
      </c>
      <c r="C26968">
        <v>38.527648925999998</v>
      </c>
    </row>
    <row r="26969" spans="1:3" x14ac:dyDescent="0.25">
      <c r="A26969">
        <v>10501</v>
      </c>
      <c r="B26969" s="1">
        <f>DATE(2028,10,1) + TIME(0,0,0)</f>
        <v>47027</v>
      </c>
      <c r="C26969">
        <v>38.540134430000002</v>
      </c>
    </row>
    <row r="26970" spans="1:3" x14ac:dyDescent="0.25">
      <c r="A26970">
        <v>10532</v>
      </c>
      <c r="B26970" s="1">
        <f>DATE(2028,11,1) + TIME(0,0,0)</f>
        <v>47058</v>
      </c>
      <c r="C26970">
        <v>38.553001404</v>
      </c>
    </row>
    <row r="26971" spans="1:3" x14ac:dyDescent="0.25">
      <c r="A26971">
        <v>10562</v>
      </c>
      <c r="B26971" s="1">
        <f>DATE(2028,12,1) + TIME(0,0,0)</f>
        <v>47088</v>
      </c>
      <c r="C26971">
        <v>38.565414429</v>
      </c>
    </row>
    <row r="26972" spans="1:3" x14ac:dyDescent="0.25">
      <c r="A26972">
        <v>10593</v>
      </c>
      <c r="B26972" s="1">
        <f>DATE(2029,1,1) + TIME(0,0,0)</f>
        <v>47119</v>
      </c>
      <c r="C26972">
        <v>38.578208922999998</v>
      </c>
    </row>
    <row r="26973" spans="1:3" x14ac:dyDescent="0.25">
      <c r="A26973">
        <v>10624</v>
      </c>
      <c r="B26973" s="1">
        <f>DATE(2029,2,1) + TIME(0,0,0)</f>
        <v>47150</v>
      </c>
      <c r="C26973">
        <v>38.590965271000002</v>
      </c>
    </row>
    <row r="26974" spans="1:3" x14ac:dyDescent="0.25">
      <c r="A26974">
        <v>10652</v>
      </c>
      <c r="B26974" s="1">
        <f>DATE(2029,3,1) + TIME(0,0,0)</f>
        <v>47178</v>
      </c>
      <c r="C26974">
        <v>38.602455139</v>
      </c>
    </row>
    <row r="26975" spans="1:3" x14ac:dyDescent="0.25">
      <c r="A26975">
        <v>10683</v>
      </c>
      <c r="B26975" s="1">
        <f>DATE(2029,4,1) + TIME(0,0,0)</f>
        <v>47209</v>
      </c>
      <c r="C26975">
        <v>38.615142822000003</v>
      </c>
    </row>
    <row r="26976" spans="1:3" x14ac:dyDescent="0.25">
      <c r="A26976">
        <v>10713</v>
      </c>
      <c r="B26976" s="1">
        <f>DATE(2029,5,1) + TIME(0,0,0)</f>
        <v>47239</v>
      </c>
      <c r="C26976">
        <v>38.627384186</v>
      </c>
    </row>
    <row r="26977" spans="1:3" x14ac:dyDescent="0.25">
      <c r="A26977">
        <v>10744</v>
      </c>
      <c r="B26977" s="1">
        <f>DATE(2029,6,1) + TIME(0,0,0)</f>
        <v>47270</v>
      </c>
      <c r="C26977">
        <v>38.640003204000003</v>
      </c>
    </row>
    <row r="26978" spans="1:3" x14ac:dyDescent="0.25">
      <c r="A26978">
        <v>10774</v>
      </c>
      <c r="B26978" s="1">
        <f>DATE(2029,7,1) + TIME(0,0,0)</f>
        <v>47300</v>
      </c>
      <c r="C26978">
        <v>38.652175903</v>
      </c>
    </row>
    <row r="26979" spans="1:3" x14ac:dyDescent="0.25">
      <c r="A26979">
        <v>10805</v>
      </c>
      <c r="B26979" s="1">
        <f>DATE(2029,8,1) + TIME(0,0,0)</f>
        <v>47331</v>
      </c>
      <c r="C26979">
        <v>38.664722443000002</v>
      </c>
    </row>
    <row r="26980" spans="1:3" x14ac:dyDescent="0.25">
      <c r="A26980">
        <v>10836</v>
      </c>
      <c r="B26980" s="1">
        <f>DATE(2029,9,1) + TIME(0,0,0)</f>
        <v>47362</v>
      </c>
      <c r="C26980">
        <v>38.677234650000003</v>
      </c>
    </row>
    <row r="26981" spans="1:3" x14ac:dyDescent="0.25">
      <c r="A26981">
        <v>10866</v>
      </c>
      <c r="B26981" s="1">
        <f>DATE(2029,10,1) + TIME(0,0,0)</f>
        <v>47392</v>
      </c>
      <c r="C26981">
        <v>38.689308167</v>
      </c>
    </row>
    <row r="26982" spans="1:3" x14ac:dyDescent="0.25">
      <c r="A26982">
        <v>10897</v>
      </c>
      <c r="B26982" s="1">
        <f>DATE(2029,11,1) + TIME(0,0,0)</f>
        <v>47423</v>
      </c>
      <c r="C26982">
        <v>38.701747894</v>
      </c>
    </row>
    <row r="26983" spans="1:3" x14ac:dyDescent="0.25">
      <c r="A26983">
        <v>10927</v>
      </c>
      <c r="B26983" s="1">
        <f>DATE(2029,12,1) + TIME(0,0,0)</f>
        <v>47453</v>
      </c>
      <c r="C26983">
        <v>38.713756560999997</v>
      </c>
    </row>
    <row r="26984" spans="1:3" x14ac:dyDescent="0.25">
      <c r="A26984">
        <v>10958</v>
      </c>
      <c r="B26984" s="1">
        <f>DATE(2030,1,1) + TIME(0,0,0)</f>
        <v>47484</v>
      </c>
      <c r="C26984">
        <v>38.726127624999997</v>
      </c>
    </row>
    <row r="26985" spans="1:3" x14ac:dyDescent="0.25">
      <c r="A26985">
        <v>10989</v>
      </c>
      <c r="B26985" s="1">
        <f>DATE(2030,2,1) + TIME(0,0,0)</f>
        <v>47515</v>
      </c>
      <c r="C26985">
        <v>38.738468169999997</v>
      </c>
    </row>
    <row r="26986" spans="1:3" x14ac:dyDescent="0.25">
      <c r="A26986">
        <v>11017</v>
      </c>
      <c r="B26986" s="1">
        <f>DATE(2030,3,1) + TIME(0,0,0)</f>
        <v>47543</v>
      </c>
      <c r="C26986">
        <v>38.749580383000001</v>
      </c>
    </row>
    <row r="26987" spans="1:3" x14ac:dyDescent="0.25">
      <c r="A26987">
        <v>11048</v>
      </c>
      <c r="B26987" s="1">
        <f>DATE(2030,4,1) + TIME(0,0,0)</f>
        <v>47574</v>
      </c>
      <c r="C26987">
        <v>38.761852263999998</v>
      </c>
    </row>
    <row r="26988" spans="1:3" x14ac:dyDescent="0.25">
      <c r="A26988">
        <v>11078</v>
      </c>
      <c r="B26988" s="1">
        <f>DATE(2030,5,1) + TIME(0,0,0)</f>
        <v>47604</v>
      </c>
      <c r="C26988">
        <v>38.773696899000001</v>
      </c>
    </row>
    <row r="26989" spans="1:3" x14ac:dyDescent="0.25">
      <c r="A26989">
        <v>11109</v>
      </c>
      <c r="B26989" s="1">
        <f>DATE(2030,6,1) + TIME(0,0,0)</f>
        <v>47635</v>
      </c>
      <c r="C26989">
        <v>38.785903931</v>
      </c>
    </row>
    <row r="26990" spans="1:3" x14ac:dyDescent="0.25">
      <c r="A26990">
        <v>11139</v>
      </c>
      <c r="B26990" s="1">
        <f>DATE(2030,7,1) + TIME(0,0,0)</f>
        <v>47665</v>
      </c>
      <c r="C26990">
        <v>38.797683716000002</v>
      </c>
    </row>
    <row r="26991" spans="1:3" x14ac:dyDescent="0.25">
      <c r="A26991">
        <v>11170</v>
      </c>
      <c r="B26991" s="1">
        <f>DATE(2030,8,1) + TIME(0,0,0)</f>
        <v>47696</v>
      </c>
      <c r="C26991">
        <v>38.809825897000003</v>
      </c>
    </row>
    <row r="26992" spans="1:3" x14ac:dyDescent="0.25">
      <c r="A26992">
        <v>11201</v>
      </c>
      <c r="B26992" s="1">
        <f>DATE(2030,9,1) + TIME(0,0,0)</f>
        <v>47727</v>
      </c>
      <c r="C26992">
        <v>38.821929932000003</v>
      </c>
    </row>
    <row r="26993" spans="1:3" x14ac:dyDescent="0.25">
      <c r="A26993">
        <v>11231</v>
      </c>
      <c r="B26993" s="1">
        <f>DATE(2030,10,1) + TIME(0,0,0)</f>
        <v>47757</v>
      </c>
      <c r="C26993">
        <v>38.833618164000001</v>
      </c>
    </row>
    <row r="26994" spans="1:3" x14ac:dyDescent="0.25">
      <c r="A26994">
        <v>11262</v>
      </c>
      <c r="B26994" s="1">
        <f>DATE(2030,11,1) + TIME(0,0,0)</f>
        <v>47788</v>
      </c>
      <c r="C26994">
        <v>38.845657349</v>
      </c>
    </row>
    <row r="26995" spans="1:3" x14ac:dyDescent="0.25">
      <c r="A26995">
        <v>11292</v>
      </c>
      <c r="B26995" s="1">
        <f>DATE(2030,12,1) + TIME(0,0,0)</f>
        <v>47818</v>
      </c>
      <c r="C26995">
        <v>38.857280731000003</v>
      </c>
    </row>
    <row r="26996" spans="1:3" x14ac:dyDescent="0.25">
      <c r="A26996">
        <v>11323</v>
      </c>
      <c r="B26996" s="1">
        <f>DATE(2031,1,1) + TIME(0,0,0)</f>
        <v>47849</v>
      </c>
      <c r="C26996">
        <v>38.869251251000001</v>
      </c>
    </row>
    <row r="26997" spans="1:3" x14ac:dyDescent="0.25">
      <c r="A26997">
        <v>11354</v>
      </c>
      <c r="B26997" s="1">
        <f>DATE(2031,2,1) + TIME(0,0,0)</f>
        <v>47880</v>
      </c>
      <c r="C26997">
        <v>38.881187439000001</v>
      </c>
    </row>
    <row r="26998" spans="1:3" x14ac:dyDescent="0.25">
      <c r="A26998">
        <v>11382</v>
      </c>
      <c r="B26998" s="1">
        <f>DATE(2031,3,1) + TIME(0,0,0)</f>
        <v>47908</v>
      </c>
      <c r="C26998">
        <v>38.891937255999999</v>
      </c>
    </row>
    <row r="26999" spans="1:3" x14ac:dyDescent="0.25">
      <c r="A26999">
        <v>11413</v>
      </c>
      <c r="B26999" s="1">
        <f>DATE(2031,4,1) + TIME(0,0,0)</f>
        <v>47939</v>
      </c>
      <c r="C26999">
        <v>38.903808593999997</v>
      </c>
    </row>
    <row r="27000" spans="1:3" x14ac:dyDescent="0.25">
      <c r="A27000">
        <v>11443</v>
      </c>
      <c r="B27000" s="1">
        <f>DATE(2031,5,1) + TIME(0,0,0)</f>
        <v>47969</v>
      </c>
      <c r="C27000">
        <v>38.915260314999998</v>
      </c>
    </row>
    <row r="27001" spans="1:3" x14ac:dyDescent="0.25">
      <c r="A27001">
        <v>11474</v>
      </c>
      <c r="B27001" s="1">
        <f>DATE(2031,6,1) + TIME(0,0,0)</f>
        <v>48000</v>
      </c>
      <c r="C27001">
        <v>38.927066803000002</v>
      </c>
    </row>
    <row r="27002" spans="1:3" x14ac:dyDescent="0.25">
      <c r="A27002">
        <v>11504</v>
      </c>
      <c r="B27002" s="1">
        <f>DATE(2031,7,1) + TIME(0,0,0)</f>
        <v>48030</v>
      </c>
      <c r="C27002">
        <v>38.938457489000001</v>
      </c>
    </row>
    <row r="27003" spans="1:3" x14ac:dyDescent="0.25">
      <c r="A27003">
        <v>11535</v>
      </c>
      <c r="B27003" s="1">
        <f>DATE(2031,8,1) + TIME(0,0,0)</f>
        <v>48061</v>
      </c>
      <c r="C27003">
        <v>38.950199126999998</v>
      </c>
    </row>
    <row r="27004" spans="1:3" x14ac:dyDescent="0.25">
      <c r="A27004">
        <v>11566</v>
      </c>
      <c r="B27004" s="1">
        <f>DATE(2031,9,1) + TIME(0,0,0)</f>
        <v>48092</v>
      </c>
      <c r="C27004">
        <v>38.961906433000003</v>
      </c>
    </row>
    <row r="27005" spans="1:3" x14ac:dyDescent="0.25">
      <c r="A27005">
        <v>11596</v>
      </c>
      <c r="B27005" s="1">
        <f>DATE(2031,10,1) + TIME(0,0,0)</f>
        <v>48122</v>
      </c>
      <c r="C27005">
        <v>38.973209380999997</v>
      </c>
    </row>
    <row r="27006" spans="1:3" x14ac:dyDescent="0.25">
      <c r="A27006">
        <v>11627</v>
      </c>
      <c r="B27006" s="1">
        <f>DATE(2031,11,1) + TIME(0,0,0)</f>
        <v>48153</v>
      </c>
      <c r="C27006">
        <v>38.984851837000001</v>
      </c>
    </row>
    <row r="27007" spans="1:3" x14ac:dyDescent="0.25">
      <c r="A27007">
        <v>11657</v>
      </c>
      <c r="B27007" s="1">
        <f>DATE(2031,12,1) + TIME(0,0,0)</f>
        <v>48183</v>
      </c>
      <c r="C27007">
        <v>38.996089935000001</v>
      </c>
    </row>
    <row r="27008" spans="1:3" x14ac:dyDescent="0.25">
      <c r="A27008">
        <v>11688</v>
      </c>
      <c r="B27008" s="1">
        <f>DATE(2032,1,1) + TIME(0,0,0)</f>
        <v>48214</v>
      </c>
      <c r="C27008">
        <v>39.007671356000003</v>
      </c>
    </row>
    <row r="27009" spans="1:3" x14ac:dyDescent="0.25">
      <c r="A27009">
        <v>11719</v>
      </c>
      <c r="B27009" s="1">
        <f>DATE(2032,2,1) + TIME(0,0,0)</f>
        <v>48245</v>
      </c>
      <c r="C27009">
        <v>39.019222259999999</v>
      </c>
    </row>
    <row r="27010" spans="1:3" x14ac:dyDescent="0.25">
      <c r="A27010">
        <v>11748</v>
      </c>
      <c r="B27010" s="1">
        <f>DATE(2032,3,1) + TIME(0,0,0)</f>
        <v>48274</v>
      </c>
      <c r="C27010">
        <v>39.029998779000003</v>
      </c>
    </row>
    <row r="27011" spans="1:3" x14ac:dyDescent="0.25">
      <c r="A27011">
        <v>11779</v>
      </c>
      <c r="B27011" s="1">
        <f>DATE(2032,4,1) + TIME(0,0,0)</f>
        <v>48305</v>
      </c>
      <c r="C27011">
        <v>39.041488647000001</v>
      </c>
    </row>
    <row r="27012" spans="1:3" x14ac:dyDescent="0.25">
      <c r="A27012">
        <v>11809</v>
      </c>
      <c r="B27012" s="1">
        <f>DATE(2032,5,1) + TIME(0,0,0)</f>
        <v>48335</v>
      </c>
      <c r="C27012">
        <v>39.052577972000002</v>
      </c>
    </row>
    <row r="27013" spans="1:3" x14ac:dyDescent="0.25">
      <c r="A27013">
        <v>11840</v>
      </c>
      <c r="B27013" s="1">
        <f>DATE(2032,6,1) + TIME(0,0,0)</f>
        <v>48366</v>
      </c>
      <c r="C27013">
        <v>39.064002991000002</v>
      </c>
    </row>
    <row r="27014" spans="1:3" x14ac:dyDescent="0.25">
      <c r="A27014">
        <v>11870</v>
      </c>
      <c r="B27014" s="1">
        <f>DATE(2032,7,1) + TIME(0,0,0)</f>
        <v>48396</v>
      </c>
      <c r="C27014">
        <v>39.075035094999997</v>
      </c>
    </row>
    <row r="27015" spans="1:3" x14ac:dyDescent="0.25">
      <c r="A27015">
        <v>11901</v>
      </c>
      <c r="B27015" s="1">
        <f>DATE(2032,8,1) + TIME(0,0,0)</f>
        <v>48427</v>
      </c>
      <c r="C27015">
        <v>39.086402892999999</v>
      </c>
    </row>
    <row r="27016" spans="1:3" x14ac:dyDescent="0.25">
      <c r="A27016">
        <v>11932</v>
      </c>
      <c r="B27016" s="1">
        <f>DATE(2032,9,1) + TIME(0,0,0)</f>
        <v>48458</v>
      </c>
      <c r="C27016">
        <v>39.097740172999998</v>
      </c>
    </row>
    <row r="27017" spans="1:3" x14ac:dyDescent="0.25">
      <c r="A27017">
        <v>11962</v>
      </c>
      <c r="B27017" s="1">
        <f>DATE(2032,10,1) + TIME(0,0,0)</f>
        <v>48488</v>
      </c>
      <c r="C27017">
        <v>39.108684539999999</v>
      </c>
    </row>
    <row r="27018" spans="1:3" x14ac:dyDescent="0.25">
      <c r="A27018">
        <v>11993</v>
      </c>
      <c r="B27018" s="1">
        <f>DATE(2032,11,1) + TIME(0,0,0)</f>
        <v>48519</v>
      </c>
      <c r="C27018">
        <v>39.119964600000003</v>
      </c>
    </row>
    <row r="27019" spans="1:3" x14ac:dyDescent="0.25">
      <c r="A27019">
        <v>12023</v>
      </c>
      <c r="B27019" s="1">
        <f>DATE(2032,12,1) + TIME(0,0,0)</f>
        <v>48549</v>
      </c>
      <c r="C27019">
        <v>39.130855560000001</v>
      </c>
    </row>
    <row r="27020" spans="1:3" x14ac:dyDescent="0.25">
      <c r="A27020">
        <v>12054</v>
      </c>
      <c r="B27020" s="1">
        <f>DATE(2033,1,1) + TIME(0,0,0)</f>
        <v>48580</v>
      </c>
      <c r="C27020">
        <v>39.142078400000003</v>
      </c>
    </row>
    <row r="27021" spans="1:3" x14ac:dyDescent="0.25">
      <c r="A27021">
        <v>12085</v>
      </c>
      <c r="B27021" s="1">
        <f>DATE(2033,2,1) + TIME(0,0,0)</f>
        <v>48611</v>
      </c>
      <c r="C27021">
        <v>39.153274535999998</v>
      </c>
    </row>
    <row r="27022" spans="1:3" x14ac:dyDescent="0.25">
      <c r="A27022">
        <v>12113</v>
      </c>
      <c r="B27022" s="1">
        <f>DATE(2033,3,1) + TIME(0,0,0)</f>
        <v>48639</v>
      </c>
      <c r="C27022">
        <v>39.163360595999997</v>
      </c>
    </row>
    <row r="27023" spans="1:3" x14ac:dyDescent="0.25">
      <c r="A27023">
        <v>12144</v>
      </c>
      <c r="B27023" s="1">
        <f>DATE(2033,4,1) + TIME(0,0,0)</f>
        <v>48670</v>
      </c>
      <c r="C27023">
        <v>39.174503326</v>
      </c>
    </row>
    <row r="27024" spans="1:3" x14ac:dyDescent="0.25">
      <c r="A27024">
        <v>12174</v>
      </c>
      <c r="B27024" s="1">
        <f>DATE(2033,5,1) + TIME(0,0,0)</f>
        <v>48700</v>
      </c>
      <c r="C27024">
        <v>39.185256957999997</v>
      </c>
    </row>
    <row r="27025" spans="1:3" x14ac:dyDescent="0.25">
      <c r="A27025">
        <v>12205</v>
      </c>
      <c r="B27025" s="1">
        <f>DATE(2033,6,1) + TIME(0,0,0)</f>
        <v>48731</v>
      </c>
      <c r="C27025">
        <v>39.196346282999997</v>
      </c>
    </row>
    <row r="27026" spans="1:3" x14ac:dyDescent="0.25">
      <c r="A27026">
        <v>12235</v>
      </c>
      <c r="B27026" s="1">
        <f>DATE(2033,7,1) + TIME(0,0,0)</f>
        <v>48761</v>
      </c>
      <c r="C27026">
        <v>39.207046509000001</v>
      </c>
    </row>
    <row r="27027" spans="1:3" x14ac:dyDescent="0.25">
      <c r="A27027">
        <v>12266</v>
      </c>
      <c r="B27027" s="1">
        <f>DATE(2033,8,1) + TIME(0,0,0)</f>
        <v>48792</v>
      </c>
      <c r="C27027">
        <v>39.218078613000003</v>
      </c>
    </row>
    <row r="27028" spans="1:3" x14ac:dyDescent="0.25">
      <c r="A27028">
        <v>12297</v>
      </c>
      <c r="B27028" s="1">
        <f>DATE(2033,9,1) + TIME(0,0,0)</f>
        <v>48823</v>
      </c>
      <c r="C27028">
        <v>39.229087829999997</v>
      </c>
    </row>
    <row r="27029" spans="1:3" x14ac:dyDescent="0.25">
      <c r="A27029">
        <v>12327</v>
      </c>
      <c r="B27029" s="1">
        <f>DATE(2033,10,1) + TIME(0,0,0)</f>
        <v>48853</v>
      </c>
      <c r="C27029">
        <v>39.239711761000002</v>
      </c>
    </row>
    <row r="27030" spans="1:3" x14ac:dyDescent="0.25">
      <c r="A27030">
        <v>12358</v>
      </c>
      <c r="B27030" s="1">
        <f>DATE(2033,11,1) + TIME(0,0,0)</f>
        <v>48884</v>
      </c>
      <c r="C27030">
        <v>39.250663756999998</v>
      </c>
    </row>
    <row r="27031" spans="1:3" x14ac:dyDescent="0.25">
      <c r="A27031">
        <v>12388</v>
      </c>
      <c r="B27031" s="1">
        <f>DATE(2033,12,1) + TIME(0,0,0)</f>
        <v>48914</v>
      </c>
      <c r="C27031">
        <v>39.261238098</v>
      </c>
    </row>
    <row r="27032" spans="1:3" x14ac:dyDescent="0.25">
      <c r="A27032">
        <v>12419</v>
      </c>
      <c r="B27032" s="1">
        <f>DATE(2034,1,1) + TIME(0,0,0)</f>
        <v>48945</v>
      </c>
      <c r="C27032">
        <v>39.272140503000003</v>
      </c>
    </row>
    <row r="27033" spans="1:3" x14ac:dyDescent="0.25">
      <c r="A27033">
        <v>12450</v>
      </c>
      <c r="B27033" s="1">
        <f>DATE(2034,2,1) + TIME(0,0,0)</f>
        <v>48976</v>
      </c>
      <c r="C27033">
        <v>39.283016205000003</v>
      </c>
    </row>
    <row r="27034" spans="1:3" x14ac:dyDescent="0.25">
      <c r="A27034">
        <v>12478</v>
      </c>
      <c r="B27034" s="1">
        <f>DATE(2034,3,1) + TIME(0,0,0)</f>
        <v>49004</v>
      </c>
      <c r="C27034">
        <v>39.292816162000001</v>
      </c>
    </row>
    <row r="27035" spans="1:3" x14ac:dyDescent="0.25">
      <c r="A27035">
        <v>12509</v>
      </c>
      <c r="B27035" s="1">
        <f>DATE(2034,4,1) + TIME(0,0,0)</f>
        <v>49035</v>
      </c>
      <c r="C27035">
        <v>39.303638458000002</v>
      </c>
    </row>
    <row r="27036" spans="1:3" x14ac:dyDescent="0.25">
      <c r="A27036">
        <v>12539</v>
      </c>
      <c r="B27036" s="1">
        <f>DATE(2034,5,1) + TIME(0,0,0)</f>
        <v>49065</v>
      </c>
      <c r="C27036">
        <v>39.314090729</v>
      </c>
    </row>
    <row r="27037" spans="1:3" x14ac:dyDescent="0.25">
      <c r="A27037">
        <v>12570</v>
      </c>
      <c r="B27037" s="1">
        <f>DATE(2034,6,1) + TIME(0,0,0)</f>
        <v>49096</v>
      </c>
      <c r="C27037">
        <v>39.324867249</v>
      </c>
    </row>
    <row r="27038" spans="1:3" x14ac:dyDescent="0.25">
      <c r="A27038">
        <v>12600</v>
      </c>
      <c r="B27038" s="1">
        <f>DATE(2034,7,1) + TIME(0,0,0)</f>
        <v>49126</v>
      </c>
      <c r="C27038">
        <v>39.335269928000002</v>
      </c>
    </row>
    <row r="27039" spans="1:3" x14ac:dyDescent="0.25">
      <c r="A27039">
        <v>12631</v>
      </c>
      <c r="B27039" s="1">
        <f>DATE(2034,8,1) + TIME(0,0,0)</f>
        <v>49157</v>
      </c>
      <c r="C27039">
        <v>39.345993042000003</v>
      </c>
    </row>
    <row r="27040" spans="1:3" x14ac:dyDescent="0.25">
      <c r="A27040">
        <v>12662</v>
      </c>
      <c r="B27040" s="1">
        <f>DATE(2034,9,1) + TIME(0,0,0)</f>
        <v>49188</v>
      </c>
      <c r="C27040">
        <v>39.356693268000001</v>
      </c>
    </row>
    <row r="27041" spans="1:3" x14ac:dyDescent="0.25">
      <c r="A27041">
        <v>12692</v>
      </c>
      <c r="B27041" s="1">
        <f>DATE(2034,10,1) + TIME(0,0,0)</f>
        <v>49218</v>
      </c>
      <c r="C27041">
        <v>39.367023467999999</v>
      </c>
    </row>
    <row r="27042" spans="1:3" x14ac:dyDescent="0.25">
      <c r="A27042">
        <v>12723</v>
      </c>
      <c r="B27042" s="1">
        <f>DATE(2034,11,1) + TIME(0,0,0)</f>
        <v>49249</v>
      </c>
      <c r="C27042">
        <v>39.377670287999997</v>
      </c>
    </row>
    <row r="27043" spans="1:3" x14ac:dyDescent="0.25">
      <c r="A27043">
        <v>12753</v>
      </c>
      <c r="B27043" s="1">
        <f>DATE(2034,12,1) + TIME(0,0,0)</f>
        <v>49279</v>
      </c>
      <c r="C27043">
        <v>39.387950897000003</v>
      </c>
    </row>
    <row r="27044" spans="1:3" x14ac:dyDescent="0.25">
      <c r="A27044">
        <v>12784</v>
      </c>
      <c r="B27044" s="1">
        <f>DATE(2035,1,1) + TIME(0,0,0)</f>
        <v>49310</v>
      </c>
      <c r="C27044">
        <v>39.398548126000001</v>
      </c>
    </row>
    <row r="27045" spans="1:3" x14ac:dyDescent="0.25">
      <c r="A27045">
        <v>12815</v>
      </c>
      <c r="B27045" s="1">
        <f>DATE(2035,2,1) + TIME(0,0,0)</f>
        <v>49341</v>
      </c>
      <c r="C27045">
        <v>39.409122467000003</v>
      </c>
    </row>
    <row r="27046" spans="1:3" x14ac:dyDescent="0.25">
      <c r="A27046">
        <v>12843</v>
      </c>
      <c r="B27046" s="1">
        <f>DATE(2035,3,1) + TIME(0,0,0)</f>
        <v>49369</v>
      </c>
      <c r="C27046">
        <v>39.418647765999999</v>
      </c>
    </row>
    <row r="27047" spans="1:3" x14ac:dyDescent="0.25">
      <c r="A27047">
        <v>12874</v>
      </c>
      <c r="B27047" s="1">
        <f>DATE(2035,4,1) + TIME(0,0,0)</f>
        <v>49400</v>
      </c>
      <c r="C27047">
        <v>39.429168701000002</v>
      </c>
    </row>
    <row r="27048" spans="1:3" x14ac:dyDescent="0.25">
      <c r="A27048">
        <v>12904</v>
      </c>
      <c r="B27048" s="1">
        <f>DATE(2035,5,1) + TIME(0,0,0)</f>
        <v>49430</v>
      </c>
      <c r="C27048">
        <v>39.439327239999997</v>
      </c>
    </row>
    <row r="27049" spans="1:3" x14ac:dyDescent="0.25">
      <c r="A27049">
        <v>12935</v>
      </c>
      <c r="B27049" s="1">
        <f>DATE(2035,6,1) + TIME(0,0,0)</f>
        <v>49461</v>
      </c>
      <c r="C27049">
        <v>39.449802398999999</v>
      </c>
    </row>
    <row r="27050" spans="1:3" x14ac:dyDescent="0.25">
      <c r="A27050">
        <v>12965</v>
      </c>
      <c r="B27050" s="1">
        <f>DATE(2035,7,1) + TIME(0,0,0)</f>
        <v>49491</v>
      </c>
      <c r="C27050">
        <v>39.459915160999998</v>
      </c>
    </row>
    <row r="27051" spans="1:3" x14ac:dyDescent="0.25">
      <c r="A27051">
        <v>12996</v>
      </c>
      <c r="B27051" s="1">
        <f>DATE(2035,8,1) + TIME(0,0,0)</f>
        <v>49522</v>
      </c>
      <c r="C27051">
        <v>39.470336914000001</v>
      </c>
    </row>
    <row r="27052" spans="1:3" x14ac:dyDescent="0.25">
      <c r="A27052">
        <v>13027</v>
      </c>
      <c r="B27052" s="1">
        <f>DATE(2035,9,1) + TIME(0,0,0)</f>
        <v>49553</v>
      </c>
      <c r="C27052">
        <v>39.480735779</v>
      </c>
    </row>
    <row r="27053" spans="1:3" x14ac:dyDescent="0.25">
      <c r="A27053">
        <v>13057</v>
      </c>
      <c r="B27053" s="1">
        <f>DATE(2035,10,1) + TIME(0,0,0)</f>
        <v>49583</v>
      </c>
      <c r="C27053">
        <v>39.490779877000001</v>
      </c>
    </row>
    <row r="27054" spans="1:3" x14ac:dyDescent="0.25">
      <c r="A27054">
        <v>13088</v>
      </c>
      <c r="B27054" s="1">
        <f>DATE(2035,11,1) + TIME(0,0,0)</f>
        <v>49614</v>
      </c>
      <c r="C27054">
        <v>39.501129149999997</v>
      </c>
    </row>
    <row r="27055" spans="1:3" x14ac:dyDescent="0.25">
      <c r="A27055">
        <v>13118</v>
      </c>
      <c r="B27055" s="1">
        <f>DATE(2035,12,1) + TIME(0,0,0)</f>
        <v>49644</v>
      </c>
      <c r="C27055">
        <v>39.511127471999998</v>
      </c>
    </row>
    <row r="27056" spans="1:3" x14ac:dyDescent="0.25">
      <c r="A27056">
        <v>13149</v>
      </c>
      <c r="B27056" s="1">
        <f>DATE(2036,1,1) + TIME(0,0,0)</f>
        <v>49675</v>
      </c>
      <c r="C27056">
        <v>39.521430969000001</v>
      </c>
    </row>
    <row r="27057" spans="1:3" x14ac:dyDescent="0.25">
      <c r="A27057">
        <v>13180</v>
      </c>
      <c r="B27057" s="1">
        <f>DATE(2036,2,1) + TIME(0,0,0)</f>
        <v>49706</v>
      </c>
      <c r="C27057">
        <v>39.531711577999999</v>
      </c>
    </row>
    <row r="27058" spans="1:3" x14ac:dyDescent="0.25">
      <c r="A27058">
        <v>13209</v>
      </c>
      <c r="B27058" s="1">
        <f>DATE(2036,3,1) + TIME(0,0,0)</f>
        <v>49735</v>
      </c>
      <c r="C27058">
        <v>39.541309357000003</v>
      </c>
    </row>
    <row r="27059" spans="1:3" x14ac:dyDescent="0.25">
      <c r="A27059">
        <v>13240</v>
      </c>
      <c r="B27059" s="1">
        <f>DATE(2036,4,1) + TIME(0,0,0)</f>
        <v>49766</v>
      </c>
      <c r="C27059">
        <v>39.551544188999998</v>
      </c>
    </row>
    <row r="27060" spans="1:3" x14ac:dyDescent="0.25">
      <c r="A27060">
        <v>13270</v>
      </c>
      <c r="B27060" s="1">
        <f>DATE(2036,5,1) + TIME(0,0,0)</f>
        <v>49796</v>
      </c>
      <c r="C27060">
        <v>39.561428069999998</v>
      </c>
    </row>
    <row r="27061" spans="1:3" x14ac:dyDescent="0.25">
      <c r="A27061">
        <v>13301</v>
      </c>
      <c r="B27061" s="1">
        <f>DATE(2036,6,1) + TIME(0,0,0)</f>
        <v>49827</v>
      </c>
      <c r="C27061">
        <v>39.571620940999999</v>
      </c>
    </row>
    <row r="27062" spans="1:3" x14ac:dyDescent="0.25">
      <c r="A27062">
        <v>13331</v>
      </c>
      <c r="B27062" s="1">
        <f>DATE(2036,7,1) + TIME(0,0,0)</f>
        <v>49857</v>
      </c>
      <c r="C27062">
        <v>39.581459045000003</v>
      </c>
    </row>
    <row r="27063" spans="1:3" x14ac:dyDescent="0.25">
      <c r="A27063">
        <v>13362</v>
      </c>
      <c r="B27063" s="1">
        <f>DATE(2036,8,1) + TIME(0,0,0)</f>
        <v>49888</v>
      </c>
      <c r="C27063">
        <v>39.591606140000003</v>
      </c>
    </row>
    <row r="27064" spans="1:3" x14ac:dyDescent="0.25">
      <c r="A27064">
        <v>13393</v>
      </c>
      <c r="B27064" s="1">
        <f>DATE(2036,9,1) + TIME(0,0,0)</f>
        <v>49919</v>
      </c>
      <c r="C27064">
        <v>39.601726532000001</v>
      </c>
    </row>
    <row r="27065" spans="1:3" x14ac:dyDescent="0.25">
      <c r="A27065">
        <v>13423</v>
      </c>
      <c r="B27065" s="1">
        <f>DATE(2036,10,1) + TIME(0,0,0)</f>
        <v>49949</v>
      </c>
      <c r="C27065">
        <v>39.611503601000003</v>
      </c>
    </row>
    <row r="27066" spans="1:3" x14ac:dyDescent="0.25">
      <c r="A27066">
        <v>13454</v>
      </c>
      <c r="B27066" s="1">
        <f>DATE(2036,11,1) + TIME(0,0,0)</f>
        <v>49980</v>
      </c>
      <c r="C27066">
        <v>39.621582031000003</v>
      </c>
    </row>
    <row r="27067" spans="1:3" x14ac:dyDescent="0.25">
      <c r="A27067">
        <v>13484</v>
      </c>
      <c r="B27067" s="1">
        <f>DATE(2036,12,1) + TIME(0,0,0)</f>
        <v>50010</v>
      </c>
      <c r="C27067">
        <v>39.631313323999997</v>
      </c>
    </row>
    <row r="27068" spans="1:3" x14ac:dyDescent="0.25">
      <c r="A27068">
        <v>13515</v>
      </c>
      <c r="B27068" s="1">
        <f>DATE(2037,1,1) + TIME(0,0,0)</f>
        <v>50041</v>
      </c>
      <c r="C27068">
        <v>39.641349792</v>
      </c>
    </row>
    <row r="27069" spans="1:3" x14ac:dyDescent="0.25">
      <c r="A27069">
        <v>13546</v>
      </c>
      <c r="B27069" s="1">
        <f>DATE(2037,2,1) + TIME(0,0,0)</f>
        <v>50072</v>
      </c>
      <c r="C27069">
        <v>39.651363373000002</v>
      </c>
    </row>
    <row r="27070" spans="1:3" x14ac:dyDescent="0.25">
      <c r="A27070">
        <v>13574</v>
      </c>
      <c r="B27070" s="1">
        <f>DATE(2037,3,1) + TIME(0,0,0)</f>
        <v>50100</v>
      </c>
      <c r="C27070">
        <v>39.660388947000001</v>
      </c>
    </row>
    <row r="27071" spans="1:3" x14ac:dyDescent="0.25">
      <c r="A27071">
        <v>13605</v>
      </c>
      <c r="B27071" s="1">
        <f>DATE(2037,4,1) + TIME(0,0,0)</f>
        <v>50131</v>
      </c>
      <c r="C27071">
        <v>39.670356750000003</v>
      </c>
    </row>
    <row r="27072" spans="1:3" x14ac:dyDescent="0.25">
      <c r="A27072">
        <v>13635</v>
      </c>
      <c r="B27072" s="1">
        <f>DATE(2037,5,1) + TIME(0,0,0)</f>
        <v>50161</v>
      </c>
      <c r="C27072">
        <v>39.679985045999999</v>
      </c>
    </row>
    <row r="27073" spans="1:3" x14ac:dyDescent="0.25">
      <c r="A27073">
        <v>13666</v>
      </c>
      <c r="B27073" s="1">
        <f>DATE(2037,6,1) + TIME(0,0,0)</f>
        <v>50192</v>
      </c>
      <c r="C27073">
        <v>39.689914702999999</v>
      </c>
    </row>
    <row r="27074" spans="1:3" x14ac:dyDescent="0.25">
      <c r="A27074">
        <v>13696</v>
      </c>
      <c r="B27074" s="1">
        <f>DATE(2037,7,1) + TIME(0,0,0)</f>
        <v>50222</v>
      </c>
      <c r="C27074">
        <v>39.699501038000001</v>
      </c>
    </row>
    <row r="27075" spans="1:3" x14ac:dyDescent="0.25">
      <c r="A27075">
        <v>13727</v>
      </c>
      <c r="B27075" s="1">
        <f>DATE(2037,8,1) + TIME(0,0,0)</f>
        <v>50253</v>
      </c>
      <c r="C27075">
        <v>39.709388732999997</v>
      </c>
    </row>
    <row r="27076" spans="1:3" x14ac:dyDescent="0.25">
      <c r="A27076">
        <v>13758</v>
      </c>
      <c r="B27076" s="1">
        <f>DATE(2037,9,1) + TIME(0,0,0)</f>
        <v>50284</v>
      </c>
      <c r="C27076">
        <v>39.719253539999997</v>
      </c>
    </row>
    <row r="27077" spans="1:3" x14ac:dyDescent="0.25">
      <c r="A27077">
        <v>13788</v>
      </c>
      <c r="B27077" s="1">
        <f>DATE(2037,10,1) + TIME(0,0,0)</f>
        <v>50314</v>
      </c>
      <c r="C27077">
        <v>39.728778839</v>
      </c>
    </row>
    <row r="27078" spans="1:3" x14ac:dyDescent="0.25">
      <c r="A27078">
        <v>13819</v>
      </c>
      <c r="B27078" s="1">
        <f>DATE(2037,11,1) + TIME(0,0,0)</f>
        <v>50345</v>
      </c>
      <c r="C27078">
        <v>39.738601684999999</v>
      </c>
    </row>
    <row r="27079" spans="1:3" x14ac:dyDescent="0.25">
      <c r="A27079">
        <v>13849</v>
      </c>
      <c r="B27079" s="1">
        <f>DATE(2037,12,1) + TIME(0,0,0)</f>
        <v>50375</v>
      </c>
      <c r="C27079">
        <v>39.748088836999997</v>
      </c>
    </row>
    <row r="27080" spans="1:3" x14ac:dyDescent="0.25">
      <c r="A27080">
        <v>13880</v>
      </c>
      <c r="B27080" s="1">
        <f>DATE(2038,1,1) + TIME(0,0,0)</f>
        <v>50406</v>
      </c>
      <c r="C27080">
        <v>39.757869720000002</v>
      </c>
    </row>
    <row r="27081" spans="1:3" x14ac:dyDescent="0.25">
      <c r="A27081">
        <v>13911</v>
      </c>
      <c r="B27081" s="1">
        <f>DATE(2038,2,1) + TIME(0,0,0)</f>
        <v>50437</v>
      </c>
      <c r="C27081">
        <v>39.767631530999999</v>
      </c>
    </row>
    <row r="27082" spans="1:3" x14ac:dyDescent="0.25">
      <c r="A27082">
        <v>13939</v>
      </c>
      <c r="B27082" s="1">
        <f>DATE(2038,3,1) + TIME(0,0,0)</f>
        <v>50465</v>
      </c>
      <c r="C27082">
        <v>39.776428223000003</v>
      </c>
    </row>
    <row r="27083" spans="1:3" x14ac:dyDescent="0.25">
      <c r="A27083">
        <v>13970</v>
      </c>
      <c r="B27083" s="1">
        <f>DATE(2038,4,1) + TIME(0,0,0)</f>
        <v>50496</v>
      </c>
      <c r="C27083">
        <v>39.786151885999999</v>
      </c>
    </row>
    <row r="27084" spans="1:3" x14ac:dyDescent="0.25">
      <c r="A27084">
        <v>14000</v>
      </c>
      <c r="B27084" s="1">
        <f>DATE(2038,5,1) + TIME(0,0,0)</f>
        <v>50526</v>
      </c>
      <c r="C27084">
        <v>39.795539855999998</v>
      </c>
    </row>
    <row r="27085" spans="1:3" x14ac:dyDescent="0.25">
      <c r="A27085">
        <v>14031</v>
      </c>
      <c r="B27085" s="1">
        <f>DATE(2038,6,1) + TIME(0,0,0)</f>
        <v>50557</v>
      </c>
      <c r="C27085">
        <v>39.805217743</v>
      </c>
    </row>
    <row r="27086" spans="1:3" x14ac:dyDescent="0.25">
      <c r="A27086">
        <v>14061</v>
      </c>
      <c r="B27086" s="1">
        <f>DATE(2038,7,1) + TIME(0,0,0)</f>
        <v>50587</v>
      </c>
      <c r="C27086">
        <v>39.814567566000001</v>
      </c>
    </row>
    <row r="27087" spans="1:3" x14ac:dyDescent="0.25">
      <c r="A27087">
        <v>14092</v>
      </c>
      <c r="B27087" s="1">
        <f>DATE(2038,8,1) + TIME(0,0,0)</f>
        <v>50618</v>
      </c>
      <c r="C27087">
        <v>39.824207305999998</v>
      </c>
    </row>
    <row r="27088" spans="1:3" x14ac:dyDescent="0.25">
      <c r="A27088">
        <v>14123</v>
      </c>
      <c r="B27088" s="1">
        <f>DATE(2038,9,1) + TIME(0,0,0)</f>
        <v>50649</v>
      </c>
      <c r="C27088">
        <v>39.833827972000002</v>
      </c>
    </row>
    <row r="27089" spans="1:3" x14ac:dyDescent="0.25">
      <c r="A27089">
        <v>14153</v>
      </c>
      <c r="B27089" s="1">
        <f>DATE(2038,10,1) + TIME(0,0,0)</f>
        <v>50679</v>
      </c>
      <c r="C27089">
        <v>39.843116760000001</v>
      </c>
    </row>
    <row r="27090" spans="1:3" x14ac:dyDescent="0.25">
      <c r="A27090">
        <v>14184</v>
      </c>
      <c r="B27090" s="1">
        <f>DATE(2038,11,1) + TIME(0,0,0)</f>
        <v>50710</v>
      </c>
      <c r="C27090">
        <v>39.852699280000003</v>
      </c>
    </row>
    <row r="27091" spans="1:3" x14ac:dyDescent="0.25">
      <c r="A27091">
        <v>14214</v>
      </c>
      <c r="B27091" s="1">
        <f>DATE(2038,12,1) + TIME(0,0,0)</f>
        <v>50740</v>
      </c>
      <c r="C27091">
        <v>39.861949920999997</v>
      </c>
    </row>
    <row r="27092" spans="1:3" x14ac:dyDescent="0.25">
      <c r="A27092">
        <v>14245</v>
      </c>
      <c r="B27092" s="1">
        <f>DATE(2039,1,1) + TIME(0,0,0)</f>
        <v>50771</v>
      </c>
      <c r="C27092">
        <v>39.871490479000002</v>
      </c>
    </row>
    <row r="27093" spans="1:3" x14ac:dyDescent="0.25">
      <c r="A27093">
        <v>14276</v>
      </c>
      <c r="B27093" s="1">
        <f>DATE(2039,2,1) + TIME(0,0,0)</f>
        <v>50802</v>
      </c>
      <c r="C27093">
        <v>39.881011962999999</v>
      </c>
    </row>
    <row r="27094" spans="1:3" x14ac:dyDescent="0.25">
      <c r="A27094">
        <v>14304</v>
      </c>
      <c r="B27094" s="1">
        <f>DATE(2039,3,1) + TIME(0,0,0)</f>
        <v>50830</v>
      </c>
      <c r="C27094">
        <v>39.889595032000003</v>
      </c>
    </row>
    <row r="27095" spans="1:3" x14ac:dyDescent="0.25">
      <c r="A27095">
        <v>14335</v>
      </c>
      <c r="B27095" s="1">
        <f>DATE(2039,4,1) + TIME(0,0,0)</f>
        <v>50861</v>
      </c>
      <c r="C27095">
        <v>39.899074554000002</v>
      </c>
    </row>
    <row r="27096" spans="1:3" x14ac:dyDescent="0.25">
      <c r="A27096">
        <v>14365</v>
      </c>
      <c r="B27096" s="1">
        <f>DATE(2039,5,1) + TIME(0,0,0)</f>
        <v>50891</v>
      </c>
      <c r="C27096">
        <v>39.908233643000003</v>
      </c>
    </row>
    <row r="27097" spans="1:3" x14ac:dyDescent="0.25">
      <c r="A27097">
        <v>14396</v>
      </c>
      <c r="B27097" s="1">
        <f>DATE(2039,6,1) + TIME(0,0,0)</f>
        <v>50922</v>
      </c>
      <c r="C27097">
        <v>39.917675017999997</v>
      </c>
    </row>
    <row r="27098" spans="1:3" x14ac:dyDescent="0.25">
      <c r="A27098">
        <v>14426</v>
      </c>
      <c r="B27098" s="1">
        <f>DATE(2039,7,1) + TIME(0,0,0)</f>
        <v>50952</v>
      </c>
      <c r="C27098">
        <v>39.926795959000003</v>
      </c>
    </row>
    <row r="27099" spans="1:3" x14ac:dyDescent="0.25">
      <c r="A27099">
        <v>14457</v>
      </c>
      <c r="B27099" s="1">
        <f>DATE(2039,8,1) + TIME(0,0,0)</f>
        <v>50983</v>
      </c>
      <c r="C27099">
        <v>39.936199188000003</v>
      </c>
    </row>
    <row r="27100" spans="1:3" x14ac:dyDescent="0.25">
      <c r="A27100">
        <v>14488</v>
      </c>
      <c r="B27100" s="1">
        <f>DATE(2039,9,1) + TIME(0,0,0)</f>
        <v>51014</v>
      </c>
      <c r="C27100">
        <v>39.945583343999999</v>
      </c>
    </row>
    <row r="27101" spans="1:3" x14ac:dyDescent="0.25">
      <c r="A27101">
        <v>14518</v>
      </c>
      <c r="B27101" s="1">
        <f>DATE(2039,10,1) + TIME(0,0,0)</f>
        <v>51044</v>
      </c>
      <c r="C27101">
        <v>39.954647064</v>
      </c>
    </row>
    <row r="27102" spans="1:3" x14ac:dyDescent="0.25">
      <c r="A27102">
        <v>14549</v>
      </c>
      <c r="B27102" s="1">
        <f>DATE(2039,11,1) + TIME(0,0,0)</f>
        <v>51075</v>
      </c>
      <c r="C27102">
        <v>39.963993072999997</v>
      </c>
    </row>
    <row r="27103" spans="1:3" x14ac:dyDescent="0.25">
      <c r="A27103">
        <v>14579</v>
      </c>
      <c r="B27103" s="1">
        <f>DATE(2039,12,1) + TIME(0,0,0)</f>
        <v>51105</v>
      </c>
      <c r="C27103">
        <v>39.973018646</v>
      </c>
    </row>
    <row r="27104" spans="1:3" x14ac:dyDescent="0.25">
      <c r="A27104">
        <v>14610</v>
      </c>
      <c r="B27104" s="1">
        <f>DATE(2040,1,1) + TIME(0,0,0)</f>
        <v>51136</v>
      </c>
      <c r="C27104">
        <v>39.982322693</v>
      </c>
    </row>
    <row r="27105" spans="1:3" x14ac:dyDescent="0.25">
      <c r="A27105">
        <v>14641</v>
      </c>
      <c r="B27105" s="1">
        <f>DATE(2040,2,1) + TIME(0,0,0)</f>
        <v>51167</v>
      </c>
      <c r="C27105">
        <v>39.991611481</v>
      </c>
    </row>
    <row r="27106" spans="1:3" x14ac:dyDescent="0.25">
      <c r="A27106">
        <v>14670</v>
      </c>
      <c r="B27106" s="1">
        <f>DATE(2040,3,1) + TIME(0,0,0)</f>
        <v>51196</v>
      </c>
      <c r="C27106">
        <v>40.000278473000002</v>
      </c>
    </row>
    <row r="27107" spans="1:3" x14ac:dyDescent="0.25">
      <c r="A27107">
        <v>14701</v>
      </c>
      <c r="B27107" s="1">
        <f>DATE(2040,4,1) + TIME(0,0,0)</f>
        <v>51227</v>
      </c>
      <c r="C27107">
        <v>40.009525299000003</v>
      </c>
    </row>
    <row r="27108" spans="1:3" x14ac:dyDescent="0.25">
      <c r="A27108">
        <v>14731</v>
      </c>
      <c r="B27108" s="1">
        <f>DATE(2040,5,1) + TIME(0,0,0)</f>
        <v>51257</v>
      </c>
      <c r="C27108">
        <v>40.018459319999998</v>
      </c>
    </row>
    <row r="27109" spans="1:3" x14ac:dyDescent="0.25">
      <c r="A27109">
        <v>14762</v>
      </c>
      <c r="B27109" s="1">
        <f>DATE(2040,6,1) + TIME(0,0,0)</f>
        <v>51288</v>
      </c>
      <c r="C27109">
        <v>40.027667999000002</v>
      </c>
    </row>
    <row r="27110" spans="1:3" x14ac:dyDescent="0.25">
      <c r="A27110">
        <v>14792</v>
      </c>
      <c r="B27110" s="1">
        <f>DATE(2040,7,1) + TIME(0,0,0)</f>
        <v>51318</v>
      </c>
      <c r="C27110">
        <v>40.036563872999999</v>
      </c>
    </row>
    <row r="27111" spans="1:3" x14ac:dyDescent="0.25">
      <c r="A27111">
        <v>14823</v>
      </c>
      <c r="B27111" s="1">
        <f>DATE(2040,8,1) + TIME(0,0,0)</f>
        <v>51349</v>
      </c>
      <c r="C27111">
        <v>40.045734406000001</v>
      </c>
    </row>
    <row r="27112" spans="1:3" x14ac:dyDescent="0.25">
      <c r="A27112">
        <v>14854</v>
      </c>
      <c r="B27112" s="1">
        <f>DATE(2040,9,1) + TIME(0,0,0)</f>
        <v>51380</v>
      </c>
      <c r="C27112">
        <v>40.054885863999999</v>
      </c>
    </row>
    <row r="27113" spans="1:3" x14ac:dyDescent="0.25">
      <c r="A27113">
        <v>14884</v>
      </c>
      <c r="B27113" s="1">
        <f>DATE(2040,10,1) + TIME(0,0,0)</f>
        <v>51410</v>
      </c>
      <c r="C27113">
        <v>40.063724518000001</v>
      </c>
    </row>
    <row r="27114" spans="1:3" x14ac:dyDescent="0.25">
      <c r="A27114">
        <v>14915</v>
      </c>
      <c r="B27114" s="1">
        <f>DATE(2040,11,1) + TIME(0,0,0)</f>
        <v>51441</v>
      </c>
      <c r="C27114">
        <v>40.072841644</v>
      </c>
    </row>
    <row r="27115" spans="1:3" x14ac:dyDescent="0.25">
      <c r="A27115">
        <v>14945</v>
      </c>
      <c r="B27115" s="1">
        <f>DATE(2040,12,1) + TIME(0,0,0)</f>
        <v>51471</v>
      </c>
      <c r="C27115">
        <v>40.081642150999997</v>
      </c>
    </row>
    <row r="27116" spans="1:3" x14ac:dyDescent="0.25">
      <c r="A27116">
        <v>14976</v>
      </c>
      <c r="B27116" s="1">
        <f>DATE(2041,1,1) + TIME(0,0,0)</f>
        <v>51502</v>
      </c>
      <c r="C27116">
        <v>40.090721129999999</v>
      </c>
    </row>
    <row r="27117" spans="1:3" x14ac:dyDescent="0.25">
      <c r="A27117">
        <v>15007</v>
      </c>
      <c r="B27117" s="1">
        <f>DATE(2041,2,1) + TIME(0,0,0)</f>
        <v>51533</v>
      </c>
      <c r="C27117">
        <v>40.099781036000003</v>
      </c>
    </row>
    <row r="27118" spans="1:3" x14ac:dyDescent="0.25">
      <c r="A27118">
        <v>15035</v>
      </c>
      <c r="B27118" s="1">
        <f>DATE(2041,3,1) + TIME(0,0,0)</f>
        <v>51561</v>
      </c>
      <c r="C27118">
        <v>40.107948303000001</v>
      </c>
    </row>
    <row r="27119" spans="1:3" x14ac:dyDescent="0.25">
      <c r="A27119">
        <v>15066</v>
      </c>
      <c r="B27119" s="1">
        <f>DATE(2041,4,1) + TIME(0,0,0)</f>
        <v>51592</v>
      </c>
      <c r="C27119">
        <v>40.116970062</v>
      </c>
    </row>
    <row r="27120" spans="1:3" x14ac:dyDescent="0.25">
      <c r="A27120">
        <v>15096</v>
      </c>
      <c r="B27120" s="1">
        <f>DATE(2041,5,1) + TIME(0,0,0)</f>
        <v>51622</v>
      </c>
      <c r="C27120">
        <v>40.125686645999998</v>
      </c>
    </row>
    <row r="27121" spans="1:3" x14ac:dyDescent="0.25">
      <c r="A27121">
        <v>15127</v>
      </c>
      <c r="B27121" s="1">
        <f>DATE(2041,6,1) + TIME(0,0,0)</f>
        <v>51653</v>
      </c>
      <c r="C27121">
        <v>40.134674072000003</v>
      </c>
    </row>
    <row r="27122" spans="1:3" x14ac:dyDescent="0.25">
      <c r="A27122">
        <v>15157</v>
      </c>
      <c r="B27122" s="1">
        <f>DATE(2041,7,1) + TIME(0,0,0)</f>
        <v>51683</v>
      </c>
      <c r="C27122">
        <v>40.143352509000003</v>
      </c>
    </row>
    <row r="27123" spans="1:3" x14ac:dyDescent="0.25">
      <c r="A27123">
        <v>15188</v>
      </c>
      <c r="B27123" s="1">
        <f>DATE(2041,8,1) + TIME(0,0,0)</f>
        <v>51714</v>
      </c>
      <c r="C27123">
        <v>40.152305603000002</v>
      </c>
    </row>
    <row r="27124" spans="1:3" x14ac:dyDescent="0.25">
      <c r="A27124">
        <v>15219</v>
      </c>
      <c r="B27124" s="1">
        <f>DATE(2041,9,1) + TIME(0,0,0)</f>
        <v>51745</v>
      </c>
      <c r="C27124">
        <v>40.161239623999997</v>
      </c>
    </row>
    <row r="27125" spans="1:3" x14ac:dyDescent="0.25">
      <c r="A27125">
        <v>15249</v>
      </c>
      <c r="B27125" s="1">
        <f>DATE(2041,10,1) + TIME(0,0,0)</f>
        <v>51775</v>
      </c>
      <c r="C27125">
        <v>40.169868469000001</v>
      </c>
    </row>
    <row r="27126" spans="1:3" x14ac:dyDescent="0.25">
      <c r="A27126">
        <v>15280</v>
      </c>
      <c r="B27126" s="1">
        <f>DATE(2041,11,1) + TIME(0,0,0)</f>
        <v>51806</v>
      </c>
      <c r="C27126">
        <v>40.178764342999997</v>
      </c>
    </row>
    <row r="27127" spans="1:3" x14ac:dyDescent="0.25">
      <c r="A27127">
        <v>15310</v>
      </c>
      <c r="B27127" s="1">
        <f>DATE(2041,12,1) + TIME(0,0,0)</f>
        <v>51836</v>
      </c>
      <c r="C27127">
        <v>40.187358856000003</v>
      </c>
    </row>
    <row r="27128" spans="1:3" x14ac:dyDescent="0.25">
      <c r="A27128">
        <v>15341</v>
      </c>
      <c r="B27128" s="1">
        <f>DATE(2042,1,1) + TIME(0,0,0)</f>
        <v>51867</v>
      </c>
      <c r="C27128">
        <v>40.196220398000001</v>
      </c>
    </row>
    <row r="27129" spans="1:3" x14ac:dyDescent="0.25">
      <c r="A27129">
        <v>15372</v>
      </c>
      <c r="B27129" s="1">
        <f>DATE(2042,2,1) + TIME(0,0,0)</f>
        <v>51898</v>
      </c>
      <c r="C27129">
        <v>40.205066680999998</v>
      </c>
    </row>
    <row r="27130" spans="1:3" x14ac:dyDescent="0.25">
      <c r="A27130">
        <v>15400</v>
      </c>
      <c r="B27130" s="1">
        <f>DATE(2042,3,1) + TIME(0,0,0)</f>
        <v>51926</v>
      </c>
      <c r="C27130">
        <v>40.213039397999999</v>
      </c>
    </row>
    <row r="27131" spans="1:3" x14ac:dyDescent="0.25">
      <c r="A27131">
        <v>15431</v>
      </c>
      <c r="B27131" s="1">
        <f>DATE(2042,4,1) + TIME(0,0,0)</f>
        <v>51957</v>
      </c>
      <c r="C27131">
        <v>40.221851348999998</v>
      </c>
    </row>
    <row r="27132" spans="1:3" x14ac:dyDescent="0.25">
      <c r="A27132">
        <v>15461</v>
      </c>
      <c r="B27132" s="1">
        <f>DATE(2042,5,1) + TIME(0,0,0)</f>
        <v>51987</v>
      </c>
      <c r="C27132">
        <v>40.230361938000001</v>
      </c>
    </row>
    <row r="27133" spans="1:3" x14ac:dyDescent="0.25">
      <c r="A27133">
        <v>15492</v>
      </c>
      <c r="B27133" s="1">
        <f>DATE(2042,6,1) + TIME(0,0,0)</f>
        <v>52018</v>
      </c>
      <c r="C27133">
        <v>40.239135742000002</v>
      </c>
    </row>
    <row r="27134" spans="1:3" x14ac:dyDescent="0.25">
      <c r="A27134">
        <v>15522</v>
      </c>
      <c r="B27134" s="1">
        <f>DATE(2042,7,1) + TIME(0,0,0)</f>
        <v>52048</v>
      </c>
      <c r="C27134">
        <v>40.247611999999997</v>
      </c>
    </row>
    <row r="27135" spans="1:3" x14ac:dyDescent="0.25">
      <c r="A27135">
        <v>15553</v>
      </c>
      <c r="B27135" s="1">
        <f>DATE(2042,8,1) + TIME(0,0,0)</f>
        <v>52079</v>
      </c>
      <c r="C27135">
        <v>40.256355286000002</v>
      </c>
    </row>
    <row r="27136" spans="1:3" x14ac:dyDescent="0.25">
      <c r="A27136">
        <v>15584</v>
      </c>
      <c r="B27136" s="1">
        <f>DATE(2042,9,1) + TIME(0,0,0)</f>
        <v>52110</v>
      </c>
      <c r="C27136">
        <v>40.265079497999999</v>
      </c>
    </row>
    <row r="27137" spans="1:3" x14ac:dyDescent="0.25">
      <c r="A27137">
        <v>15614</v>
      </c>
      <c r="B27137" s="1">
        <f>DATE(2042,10,1) + TIME(0,0,0)</f>
        <v>52140</v>
      </c>
      <c r="C27137">
        <v>40.273506165000001</v>
      </c>
    </row>
    <row r="27138" spans="1:3" x14ac:dyDescent="0.25">
      <c r="A27138">
        <v>15645</v>
      </c>
      <c r="B27138" s="1">
        <f>DATE(2042,11,1) + TIME(0,0,0)</f>
        <v>52171</v>
      </c>
      <c r="C27138">
        <v>40.282196044999999</v>
      </c>
    </row>
    <row r="27139" spans="1:3" x14ac:dyDescent="0.25">
      <c r="A27139">
        <v>15675</v>
      </c>
      <c r="B27139" s="1">
        <f>DATE(2042,12,1) + TIME(0,0,0)</f>
        <v>52201</v>
      </c>
      <c r="C27139">
        <v>40.290588378999999</v>
      </c>
    </row>
    <row r="27140" spans="1:3" x14ac:dyDescent="0.25">
      <c r="A27140">
        <v>15706</v>
      </c>
      <c r="B27140" s="1">
        <f>DATE(2043,1,1) + TIME(0,0,0)</f>
        <v>52232</v>
      </c>
      <c r="C27140">
        <v>40.299243926999999</v>
      </c>
    </row>
    <row r="27141" spans="1:3" x14ac:dyDescent="0.25">
      <c r="A27141">
        <v>15737</v>
      </c>
      <c r="B27141" s="1">
        <f>DATE(2043,2,1) + TIME(0,0,0)</f>
        <v>52263</v>
      </c>
      <c r="C27141">
        <v>40.307884215999998</v>
      </c>
    </row>
    <row r="27142" spans="1:3" x14ac:dyDescent="0.25">
      <c r="A27142">
        <v>15765</v>
      </c>
      <c r="B27142" s="1">
        <f>DATE(2043,3,1) + TIME(0,0,0)</f>
        <v>52291</v>
      </c>
      <c r="C27142">
        <v>40.315673828000001</v>
      </c>
    </row>
    <row r="27143" spans="1:3" x14ac:dyDescent="0.25">
      <c r="A27143">
        <v>15796</v>
      </c>
      <c r="B27143" s="1">
        <f>DATE(2043,4,1) + TIME(0,0,0)</f>
        <v>52322</v>
      </c>
      <c r="C27143">
        <v>40.324283600000001</v>
      </c>
    </row>
    <row r="27144" spans="1:3" x14ac:dyDescent="0.25">
      <c r="A27144">
        <v>15826</v>
      </c>
      <c r="B27144" s="1">
        <f>DATE(2043,5,1) + TIME(0,0,0)</f>
        <v>52352</v>
      </c>
      <c r="C27144">
        <v>40.332595824999999</v>
      </c>
    </row>
    <row r="27145" spans="1:3" x14ac:dyDescent="0.25">
      <c r="A27145">
        <v>15857</v>
      </c>
      <c r="B27145" s="1">
        <f>DATE(2043,6,1) + TIME(0,0,0)</f>
        <v>52383</v>
      </c>
      <c r="C27145">
        <v>40.341171265</v>
      </c>
    </row>
    <row r="27146" spans="1:3" x14ac:dyDescent="0.25">
      <c r="A27146">
        <v>15887</v>
      </c>
      <c r="B27146" s="1">
        <f>DATE(2043,7,1) + TIME(0,0,0)</f>
        <v>52413</v>
      </c>
      <c r="C27146">
        <v>40.349452972000002</v>
      </c>
    </row>
    <row r="27147" spans="1:3" x14ac:dyDescent="0.25">
      <c r="A27147">
        <v>15918</v>
      </c>
      <c r="B27147" s="1">
        <f>DATE(2043,8,1) + TIME(0,0,0)</f>
        <v>52444</v>
      </c>
      <c r="C27147">
        <v>40.357997894</v>
      </c>
    </row>
    <row r="27148" spans="1:3" x14ac:dyDescent="0.25">
      <c r="A27148">
        <v>15949</v>
      </c>
      <c r="B27148" s="1">
        <f>DATE(2043,9,1) + TIME(0,0,0)</f>
        <v>52475</v>
      </c>
      <c r="C27148">
        <v>40.366523743000002</v>
      </c>
    </row>
    <row r="27149" spans="1:3" x14ac:dyDescent="0.25">
      <c r="A27149">
        <v>15979</v>
      </c>
      <c r="B27149" s="1">
        <f>DATE(2043,10,1) + TIME(0,0,0)</f>
        <v>52505</v>
      </c>
      <c r="C27149">
        <v>40.374759674000003</v>
      </c>
    </row>
    <row r="27150" spans="1:3" x14ac:dyDescent="0.25">
      <c r="A27150">
        <v>16010</v>
      </c>
      <c r="B27150" s="1">
        <f>DATE(2043,11,1) + TIME(0,0,0)</f>
        <v>52536</v>
      </c>
      <c r="C27150">
        <v>40.383255005000002</v>
      </c>
    </row>
    <row r="27151" spans="1:3" x14ac:dyDescent="0.25">
      <c r="A27151">
        <v>16040</v>
      </c>
      <c r="B27151" s="1">
        <f>DATE(2043,12,1) + TIME(0,0,0)</f>
        <v>52566</v>
      </c>
      <c r="C27151">
        <v>40.391460418999998</v>
      </c>
    </row>
    <row r="27152" spans="1:3" x14ac:dyDescent="0.25">
      <c r="A27152">
        <v>16071</v>
      </c>
      <c r="B27152" s="1">
        <f>DATE(2044,1,1) + TIME(0,0,0)</f>
        <v>52597</v>
      </c>
      <c r="C27152">
        <v>40.399921417000002</v>
      </c>
    </row>
    <row r="27153" spans="1:3" x14ac:dyDescent="0.25">
      <c r="A27153">
        <v>16102</v>
      </c>
      <c r="B27153" s="1">
        <f>DATE(2044,2,1) + TIME(0,0,0)</f>
        <v>52628</v>
      </c>
      <c r="C27153">
        <v>40.408370972</v>
      </c>
    </row>
    <row r="27154" spans="1:3" x14ac:dyDescent="0.25">
      <c r="A27154">
        <v>16131</v>
      </c>
      <c r="B27154" s="1">
        <f>DATE(2044,3,1) + TIME(0,0,0)</f>
        <v>52657</v>
      </c>
      <c r="C27154">
        <v>40.416255950999997</v>
      </c>
    </row>
    <row r="27155" spans="1:3" x14ac:dyDescent="0.25">
      <c r="A27155">
        <v>16162</v>
      </c>
      <c r="B27155" s="1">
        <f>DATE(2044,4,1) + TIME(0,0,0)</f>
        <v>52688</v>
      </c>
      <c r="C27155">
        <v>40.424674988</v>
      </c>
    </row>
    <row r="27156" spans="1:3" x14ac:dyDescent="0.25">
      <c r="A27156">
        <v>16192</v>
      </c>
      <c r="B27156" s="1">
        <f>DATE(2044,5,1) + TIME(0,0,0)</f>
        <v>52718</v>
      </c>
      <c r="C27156">
        <v>40.432804107999999</v>
      </c>
    </row>
    <row r="27157" spans="1:3" x14ac:dyDescent="0.25">
      <c r="A27157">
        <v>16223</v>
      </c>
      <c r="B27157" s="1">
        <f>DATE(2044,6,1) + TIME(0,0,0)</f>
        <v>52749</v>
      </c>
      <c r="C27157">
        <v>40.441188812</v>
      </c>
    </row>
    <row r="27158" spans="1:3" x14ac:dyDescent="0.25">
      <c r="A27158">
        <v>16253</v>
      </c>
      <c r="B27158" s="1">
        <f>DATE(2044,7,1) + TIME(0,0,0)</f>
        <v>52779</v>
      </c>
      <c r="C27158">
        <v>40.449291229000004</v>
      </c>
    </row>
    <row r="27159" spans="1:3" x14ac:dyDescent="0.25">
      <c r="A27159">
        <v>16284</v>
      </c>
      <c r="B27159" s="1">
        <f>DATE(2044,8,1) + TIME(0,0,0)</f>
        <v>52810</v>
      </c>
      <c r="C27159">
        <v>40.457645415999998</v>
      </c>
    </row>
    <row r="27160" spans="1:3" x14ac:dyDescent="0.25">
      <c r="A27160">
        <v>16315</v>
      </c>
      <c r="B27160" s="1">
        <f>DATE(2044,9,1) + TIME(0,0,0)</f>
        <v>52841</v>
      </c>
      <c r="C27160">
        <v>40.465984343999999</v>
      </c>
    </row>
    <row r="27161" spans="1:3" x14ac:dyDescent="0.25">
      <c r="A27161">
        <v>16345</v>
      </c>
      <c r="B27161" s="1">
        <f>DATE(2044,10,1) + TIME(0,0,0)</f>
        <v>52871</v>
      </c>
      <c r="C27161">
        <v>40.474040985000002</v>
      </c>
    </row>
    <row r="27162" spans="1:3" x14ac:dyDescent="0.25">
      <c r="A27162">
        <v>16376</v>
      </c>
      <c r="B27162" s="1">
        <f>DATE(2044,11,1) + TIME(0,0,0)</f>
        <v>52902</v>
      </c>
      <c r="C27162">
        <v>40.482353209999999</v>
      </c>
    </row>
    <row r="27163" spans="1:3" x14ac:dyDescent="0.25">
      <c r="A27163">
        <v>16406</v>
      </c>
      <c r="B27163" s="1">
        <f>DATE(2044,12,1) + TIME(0,0,0)</f>
        <v>52932</v>
      </c>
      <c r="C27163">
        <v>40.490379333</v>
      </c>
    </row>
    <row r="27164" spans="1:3" x14ac:dyDescent="0.25">
      <c r="A27164">
        <v>16437</v>
      </c>
      <c r="B27164" s="1">
        <f>DATE(2045,1,1) + TIME(0,0,0)</f>
        <v>52963</v>
      </c>
      <c r="C27164">
        <v>40.498661040999998</v>
      </c>
    </row>
    <row r="27165" spans="1:3" x14ac:dyDescent="0.25">
      <c r="A27165">
        <v>16468</v>
      </c>
      <c r="B27165" s="1">
        <f>DATE(2045,2,1) + TIME(0,0,0)</f>
        <v>52994</v>
      </c>
      <c r="C27165">
        <v>40.506927490000002</v>
      </c>
    </row>
    <row r="27166" spans="1:3" x14ac:dyDescent="0.25">
      <c r="A27166">
        <v>16496</v>
      </c>
      <c r="B27166" s="1">
        <f>DATE(2045,3,1) + TIME(0,0,0)</f>
        <v>53022</v>
      </c>
      <c r="C27166">
        <v>40.514381409000002</v>
      </c>
    </row>
    <row r="27167" spans="1:3" x14ac:dyDescent="0.25">
      <c r="A27167">
        <v>16527</v>
      </c>
      <c r="B27167" s="1">
        <f>DATE(2045,4,1) + TIME(0,0,0)</f>
        <v>53053</v>
      </c>
      <c r="C27167">
        <v>40.522617339999996</v>
      </c>
    </row>
    <row r="27168" spans="1:3" x14ac:dyDescent="0.25">
      <c r="A27168">
        <v>16557</v>
      </c>
      <c r="B27168" s="1">
        <f>DATE(2045,5,1) + TIME(0,0,0)</f>
        <v>53083</v>
      </c>
      <c r="C27168">
        <v>40.530574799</v>
      </c>
    </row>
    <row r="27169" spans="1:3" x14ac:dyDescent="0.25">
      <c r="A27169">
        <v>16588</v>
      </c>
      <c r="B27169" s="1">
        <f>DATE(2045,6,1) + TIME(0,0,0)</f>
        <v>53114</v>
      </c>
      <c r="C27169">
        <v>40.538784026999998</v>
      </c>
    </row>
    <row r="27170" spans="1:3" x14ac:dyDescent="0.25">
      <c r="A27170">
        <v>16618</v>
      </c>
      <c r="B27170" s="1">
        <f>DATE(2045,7,1) + TIME(0,0,0)</f>
        <v>53144</v>
      </c>
      <c r="C27170">
        <v>40.546710967999999</v>
      </c>
    </row>
    <row r="27171" spans="1:3" x14ac:dyDescent="0.25">
      <c r="A27171">
        <v>16649</v>
      </c>
      <c r="B27171" s="1">
        <f>DATE(2045,8,1) + TIME(0,0,0)</f>
        <v>53175</v>
      </c>
      <c r="C27171">
        <v>40.554893493999998</v>
      </c>
    </row>
    <row r="27172" spans="1:3" x14ac:dyDescent="0.25">
      <c r="A27172">
        <v>16680</v>
      </c>
      <c r="B27172" s="1">
        <f>DATE(2045,9,1) + TIME(0,0,0)</f>
        <v>53206</v>
      </c>
      <c r="C27172">
        <v>40.563056946000003</v>
      </c>
    </row>
    <row r="27173" spans="1:3" x14ac:dyDescent="0.25">
      <c r="A27173">
        <v>16710</v>
      </c>
      <c r="B27173" s="1">
        <f>DATE(2045,10,1) + TIME(0,0,0)</f>
        <v>53236</v>
      </c>
      <c r="C27173">
        <v>40.570945739999999</v>
      </c>
    </row>
    <row r="27174" spans="1:3" x14ac:dyDescent="0.25">
      <c r="A27174">
        <v>16741</v>
      </c>
      <c r="B27174" s="1">
        <f>DATE(2045,11,1) + TIME(0,0,0)</f>
        <v>53267</v>
      </c>
      <c r="C27174">
        <v>40.579082489000001</v>
      </c>
    </row>
    <row r="27175" spans="1:3" x14ac:dyDescent="0.25">
      <c r="A27175">
        <v>16771</v>
      </c>
      <c r="B27175" s="1">
        <f>DATE(2045,12,1) + TIME(0,0,0)</f>
        <v>53297</v>
      </c>
      <c r="C27175">
        <v>40.586944580000001</v>
      </c>
    </row>
    <row r="27176" spans="1:3" x14ac:dyDescent="0.25">
      <c r="A27176">
        <v>16802</v>
      </c>
      <c r="B27176" s="1">
        <f>DATE(2046,1,1) + TIME(0,0,0)</f>
        <v>53328</v>
      </c>
      <c r="C27176">
        <v>40.595050811999997</v>
      </c>
    </row>
    <row r="27177" spans="1:3" x14ac:dyDescent="0.25">
      <c r="A27177">
        <v>16833</v>
      </c>
      <c r="B27177" s="1">
        <f>DATE(2046,2,1) + TIME(0,0,0)</f>
        <v>53359</v>
      </c>
      <c r="C27177">
        <v>40.603145599000001</v>
      </c>
    </row>
    <row r="27178" spans="1:3" x14ac:dyDescent="0.25">
      <c r="A27178">
        <v>16861</v>
      </c>
      <c r="B27178" s="1">
        <f>DATE(2046,3,1) + TIME(0,0,0)</f>
        <v>53387</v>
      </c>
      <c r="C27178">
        <v>40.610446930000002</v>
      </c>
    </row>
    <row r="27179" spans="1:3" x14ac:dyDescent="0.25">
      <c r="A27179">
        <v>16892</v>
      </c>
      <c r="B27179" s="1">
        <f>DATE(2046,4,1) + TIME(0,0,0)</f>
        <v>53418</v>
      </c>
      <c r="C27179">
        <v>40.618515015</v>
      </c>
    </row>
    <row r="27180" spans="1:3" x14ac:dyDescent="0.25">
      <c r="A27180">
        <v>16922</v>
      </c>
      <c r="B27180" s="1">
        <f>DATE(2046,5,1) + TIME(0,0,0)</f>
        <v>53448</v>
      </c>
      <c r="C27180">
        <v>40.626308440999999</v>
      </c>
    </row>
    <row r="27181" spans="1:3" x14ac:dyDescent="0.25">
      <c r="A27181">
        <v>16953</v>
      </c>
      <c r="B27181" s="1">
        <f>DATE(2046,6,1) + TIME(0,0,0)</f>
        <v>53479</v>
      </c>
      <c r="C27181">
        <v>40.634349823000001</v>
      </c>
    </row>
    <row r="27182" spans="1:3" x14ac:dyDescent="0.25">
      <c r="A27182">
        <v>16983</v>
      </c>
      <c r="B27182" s="1">
        <f>DATE(2046,7,1) + TIME(0,0,0)</f>
        <v>53509</v>
      </c>
      <c r="C27182">
        <v>40.642116547000001</v>
      </c>
    </row>
    <row r="27183" spans="1:3" x14ac:dyDescent="0.25">
      <c r="A27183">
        <v>17014</v>
      </c>
      <c r="B27183" s="1">
        <f>DATE(2046,8,1) + TIME(0,0,0)</f>
        <v>53540</v>
      </c>
      <c r="C27183">
        <v>40.650131225999999</v>
      </c>
    </row>
    <row r="27184" spans="1:3" x14ac:dyDescent="0.25">
      <c r="A27184">
        <v>17045</v>
      </c>
      <c r="B27184" s="1">
        <f>DATE(2046,9,1) + TIME(0,0,0)</f>
        <v>53571</v>
      </c>
      <c r="C27184">
        <v>40.658130645999996</v>
      </c>
    </row>
    <row r="27185" spans="1:3" x14ac:dyDescent="0.25">
      <c r="A27185">
        <v>17075</v>
      </c>
      <c r="B27185" s="1">
        <f>DATE(2046,10,1) + TIME(0,0,0)</f>
        <v>53601</v>
      </c>
      <c r="C27185">
        <v>40.665859222000002</v>
      </c>
    </row>
    <row r="27186" spans="1:3" x14ac:dyDescent="0.25">
      <c r="A27186">
        <v>17106</v>
      </c>
      <c r="B27186" s="1">
        <f>DATE(2046,11,1) + TIME(0,0,0)</f>
        <v>53632</v>
      </c>
      <c r="C27186">
        <v>40.673831939999999</v>
      </c>
    </row>
    <row r="27187" spans="1:3" x14ac:dyDescent="0.25">
      <c r="A27187">
        <v>17136</v>
      </c>
      <c r="B27187" s="1">
        <f>DATE(2046,12,1) + TIME(0,0,0)</f>
        <v>53662</v>
      </c>
      <c r="C27187">
        <v>40.681533813000001</v>
      </c>
    </row>
    <row r="27188" spans="1:3" x14ac:dyDescent="0.25">
      <c r="A27188">
        <v>17167</v>
      </c>
      <c r="B27188" s="1">
        <f>DATE(2047,1,1) + TIME(0,0,0)</f>
        <v>53693</v>
      </c>
      <c r="C27188">
        <v>40.689479828000003</v>
      </c>
    </row>
    <row r="27189" spans="1:3" x14ac:dyDescent="0.25">
      <c r="A27189">
        <v>17198</v>
      </c>
      <c r="B27189" s="1">
        <f>DATE(2047,2,1) + TIME(0,0,0)</f>
        <v>53724</v>
      </c>
      <c r="C27189">
        <v>40.697414397999999</v>
      </c>
    </row>
    <row r="27190" spans="1:3" x14ac:dyDescent="0.25">
      <c r="A27190">
        <v>17226</v>
      </c>
      <c r="B27190" s="1">
        <f>DATE(2047,3,1) + TIME(0,0,0)</f>
        <v>53752</v>
      </c>
      <c r="C27190">
        <v>40.704566956000001</v>
      </c>
    </row>
    <row r="27191" spans="1:3" x14ac:dyDescent="0.25">
      <c r="A27191">
        <v>17257</v>
      </c>
      <c r="B27191" s="1">
        <f>DATE(2047,4,1) + TIME(0,0,0)</f>
        <v>53783</v>
      </c>
      <c r="C27191">
        <v>40.712474823000001</v>
      </c>
    </row>
    <row r="27192" spans="1:3" x14ac:dyDescent="0.25">
      <c r="A27192">
        <v>17287</v>
      </c>
      <c r="B27192" s="1">
        <f>DATE(2047,5,1) + TIME(0,0,0)</f>
        <v>53813</v>
      </c>
      <c r="C27192">
        <v>40.720115661999998</v>
      </c>
    </row>
    <row r="27193" spans="1:3" x14ac:dyDescent="0.25">
      <c r="A27193">
        <v>17318</v>
      </c>
      <c r="B27193" s="1">
        <f>DATE(2047,6,1) + TIME(0,0,0)</f>
        <v>53844</v>
      </c>
      <c r="C27193">
        <v>40.727996826000002</v>
      </c>
    </row>
    <row r="27194" spans="1:3" x14ac:dyDescent="0.25">
      <c r="A27194">
        <v>17348</v>
      </c>
      <c r="B27194" s="1">
        <f>DATE(2047,7,1) + TIME(0,0,0)</f>
        <v>53874</v>
      </c>
      <c r="C27194">
        <v>40.735610962000003</v>
      </c>
    </row>
    <row r="27195" spans="1:3" x14ac:dyDescent="0.25">
      <c r="A27195">
        <v>17379</v>
      </c>
      <c r="B27195" s="1">
        <f>DATE(2047,8,1) + TIME(0,0,0)</f>
        <v>53905</v>
      </c>
      <c r="C27195">
        <v>40.743465424</v>
      </c>
    </row>
    <row r="27196" spans="1:3" x14ac:dyDescent="0.25">
      <c r="A27196">
        <v>17410</v>
      </c>
      <c r="B27196" s="1">
        <f>DATE(2047,9,1) + TIME(0,0,0)</f>
        <v>53936</v>
      </c>
      <c r="C27196">
        <v>40.751308440999999</v>
      </c>
    </row>
    <row r="27197" spans="1:3" x14ac:dyDescent="0.25">
      <c r="A27197">
        <v>17440</v>
      </c>
      <c r="B27197" s="1">
        <f>DATE(2047,10,1) + TIME(0,0,0)</f>
        <v>53966</v>
      </c>
      <c r="C27197">
        <v>40.758884430000002</v>
      </c>
    </row>
    <row r="27198" spans="1:3" x14ac:dyDescent="0.25">
      <c r="A27198">
        <v>17471</v>
      </c>
      <c r="B27198" s="1">
        <f>DATE(2047,11,1) + TIME(0,0,0)</f>
        <v>53997</v>
      </c>
      <c r="C27198">
        <v>40.766704558999997</v>
      </c>
    </row>
    <row r="27199" spans="1:3" x14ac:dyDescent="0.25">
      <c r="A27199">
        <v>17501</v>
      </c>
      <c r="B27199" s="1">
        <f>DATE(2047,12,1) + TIME(0,0,0)</f>
        <v>54027</v>
      </c>
      <c r="C27199">
        <v>40.774257660000004</v>
      </c>
    </row>
    <row r="27200" spans="1:3" x14ac:dyDescent="0.25">
      <c r="A27200">
        <v>17532</v>
      </c>
      <c r="B27200" s="1">
        <f>DATE(2048,1,1) + TIME(0,0,0)</f>
        <v>54058</v>
      </c>
      <c r="C27200">
        <v>40.782047272</v>
      </c>
    </row>
    <row r="27201" spans="1:3" x14ac:dyDescent="0.25">
      <c r="A27201">
        <v>17563</v>
      </c>
      <c r="B27201" s="1">
        <f>DATE(2048,2,1) + TIME(0,0,0)</f>
        <v>54089</v>
      </c>
      <c r="C27201">
        <v>40.789829253999997</v>
      </c>
    </row>
    <row r="27202" spans="1:3" x14ac:dyDescent="0.25">
      <c r="A27202">
        <v>17592</v>
      </c>
      <c r="B27202" s="1">
        <f>DATE(2048,3,1) + TIME(0,0,0)</f>
        <v>54118</v>
      </c>
      <c r="C27202">
        <v>40.797096252000003</v>
      </c>
    </row>
    <row r="27203" spans="1:3" x14ac:dyDescent="0.25">
      <c r="A27203">
        <v>17623</v>
      </c>
      <c r="B27203" s="1">
        <f>DATE(2048,4,1) + TIME(0,0,0)</f>
        <v>54149</v>
      </c>
      <c r="C27203">
        <v>40.804851532000001</v>
      </c>
    </row>
    <row r="27204" spans="1:3" x14ac:dyDescent="0.25">
      <c r="A27204">
        <v>17653</v>
      </c>
      <c r="B27204" s="1">
        <f>DATE(2048,5,1) + TIME(0,0,0)</f>
        <v>54179</v>
      </c>
      <c r="C27204">
        <v>40.812343597000002</v>
      </c>
    </row>
    <row r="27205" spans="1:3" x14ac:dyDescent="0.25">
      <c r="A27205">
        <v>17684</v>
      </c>
      <c r="B27205" s="1">
        <f>DATE(2048,6,1) + TIME(0,0,0)</f>
        <v>54210</v>
      </c>
      <c r="C27205">
        <v>40.820072174000003</v>
      </c>
    </row>
    <row r="27206" spans="1:3" x14ac:dyDescent="0.25">
      <c r="A27206">
        <v>17714</v>
      </c>
      <c r="B27206" s="1">
        <f>DATE(2048,7,1) + TIME(0,0,0)</f>
        <v>54240</v>
      </c>
      <c r="C27206">
        <v>40.827541351000001</v>
      </c>
    </row>
    <row r="27207" spans="1:3" x14ac:dyDescent="0.25">
      <c r="A27207">
        <v>17745</v>
      </c>
      <c r="B27207" s="1">
        <f>DATE(2048,8,1) + TIME(0,0,0)</f>
        <v>54271</v>
      </c>
      <c r="C27207">
        <v>40.835250854000002</v>
      </c>
    </row>
    <row r="27208" spans="1:3" x14ac:dyDescent="0.25">
      <c r="A27208">
        <v>17776</v>
      </c>
      <c r="B27208" s="1">
        <f>DATE(2048,9,1) + TIME(0,0,0)</f>
        <v>54302</v>
      </c>
      <c r="C27208">
        <v>40.842941283999998</v>
      </c>
    </row>
    <row r="27209" spans="1:3" x14ac:dyDescent="0.25">
      <c r="A27209">
        <v>17806</v>
      </c>
      <c r="B27209" s="1">
        <f>DATE(2048,10,1) + TIME(0,0,0)</f>
        <v>54332</v>
      </c>
      <c r="C27209">
        <v>40.850376128999997</v>
      </c>
    </row>
    <row r="27210" spans="1:3" x14ac:dyDescent="0.25">
      <c r="A27210">
        <v>17837</v>
      </c>
      <c r="B27210" s="1">
        <f>DATE(2048,11,1) + TIME(0,0,0)</f>
        <v>54363</v>
      </c>
      <c r="C27210">
        <v>40.858047485</v>
      </c>
    </row>
    <row r="27211" spans="1:3" x14ac:dyDescent="0.25">
      <c r="A27211">
        <v>17867</v>
      </c>
      <c r="B27211" s="1">
        <f>DATE(2048,12,1) + TIME(0,0,0)</f>
        <v>54393</v>
      </c>
      <c r="C27211">
        <v>40.865459442000002</v>
      </c>
    </row>
    <row r="27212" spans="1:3" x14ac:dyDescent="0.25">
      <c r="A27212">
        <v>17898</v>
      </c>
      <c r="B27212" s="1">
        <f>DATE(2049,1,1) + TIME(0,0,0)</f>
        <v>54424</v>
      </c>
      <c r="C27212">
        <v>40.873104095000002</v>
      </c>
    </row>
    <row r="27213" spans="1:3" x14ac:dyDescent="0.25">
      <c r="A27213">
        <v>17929</v>
      </c>
      <c r="B27213" s="1">
        <f>DATE(2049,2,1) + TIME(0,0,0)</f>
        <v>54455</v>
      </c>
      <c r="C27213">
        <v>40.880737304999997</v>
      </c>
    </row>
    <row r="27214" spans="1:3" x14ac:dyDescent="0.25">
      <c r="A27214">
        <v>17957</v>
      </c>
      <c r="B27214" s="1">
        <f>DATE(2049,3,1) + TIME(0,0,0)</f>
        <v>54483</v>
      </c>
      <c r="C27214">
        <v>40.887622833000002</v>
      </c>
    </row>
    <row r="27215" spans="1:3" x14ac:dyDescent="0.25">
      <c r="A27215">
        <v>17988</v>
      </c>
      <c r="B27215" s="1">
        <f>DATE(2049,4,1) + TIME(0,0,0)</f>
        <v>54514</v>
      </c>
      <c r="C27215">
        <v>40.895233154000003</v>
      </c>
    </row>
    <row r="27216" spans="1:3" x14ac:dyDescent="0.25">
      <c r="A27216">
        <v>18018</v>
      </c>
      <c r="B27216" s="1">
        <f>DATE(2049,5,1) + TIME(0,0,0)</f>
        <v>54544</v>
      </c>
      <c r="C27216">
        <v>40.902587891000003</v>
      </c>
    </row>
    <row r="27217" spans="1:3" x14ac:dyDescent="0.25">
      <c r="A27217">
        <v>18049</v>
      </c>
      <c r="B27217" s="1">
        <f>DATE(2049,6,1) + TIME(0,0,0)</f>
        <v>54575</v>
      </c>
      <c r="C27217">
        <v>40.910175322999997</v>
      </c>
    </row>
    <row r="27218" spans="1:3" x14ac:dyDescent="0.25">
      <c r="A27218">
        <v>18079</v>
      </c>
      <c r="B27218" s="1">
        <f>DATE(2049,7,1) + TIME(0,0,0)</f>
        <v>54605</v>
      </c>
      <c r="C27218">
        <v>40.917503357000001</v>
      </c>
    </row>
    <row r="27219" spans="1:3" x14ac:dyDescent="0.25">
      <c r="A27219">
        <v>18110</v>
      </c>
      <c r="B27219" s="1">
        <f>DATE(2049,8,1) + TIME(0,0,0)</f>
        <v>54636</v>
      </c>
      <c r="C27219">
        <v>40.925067902000002</v>
      </c>
    </row>
    <row r="27220" spans="1:3" x14ac:dyDescent="0.25">
      <c r="A27220">
        <v>18141</v>
      </c>
      <c r="B27220" s="1">
        <f>DATE(2049,9,1) + TIME(0,0,0)</f>
        <v>54667</v>
      </c>
      <c r="C27220">
        <v>40.932621001999998</v>
      </c>
    </row>
    <row r="27221" spans="1:3" x14ac:dyDescent="0.25">
      <c r="A27221">
        <v>18171</v>
      </c>
      <c r="B27221" s="1">
        <f>DATE(2049,10,1) + TIME(0,0,0)</f>
        <v>54697</v>
      </c>
      <c r="C27221">
        <v>40.939914702999999</v>
      </c>
    </row>
    <row r="27222" spans="1:3" x14ac:dyDescent="0.25">
      <c r="A27222">
        <v>18202</v>
      </c>
      <c r="B27222" s="1">
        <f>DATE(2049,11,1) + TIME(0,0,0)</f>
        <v>54728</v>
      </c>
      <c r="C27222">
        <v>40.947444916000002</v>
      </c>
    </row>
    <row r="27223" spans="1:3" x14ac:dyDescent="0.25">
      <c r="A27223">
        <v>18232</v>
      </c>
      <c r="B27223" s="1">
        <f>DATE(2049,12,1) + TIME(0,0,0)</f>
        <v>54758</v>
      </c>
      <c r="C27223">
        <v>40.954719543000003</v>
      </c>
    </row>
    <row r="27224" spans="1:3" x14ac:dyDescent="0.25">
      <c r="A27224">
        <v>18263</v>
      </c>
      <c r="B27224" s="1">
        <f>DATE(2050,1,1) + TIME(0,0,0)</f>
        <v>54789</v>
      </c>
      <c r="C27224">
        <v>40.962223053000002</v>
      </c>
    </row>
    <row r="27226" spans="1:3" x14ac:dyDescent="0.25">
      <c r="A27226" t="s">
        <v>48</v>
      </c>
    </row>
    <row r="27228" spans="1:3" x14ac:dyDescent="0.25">
      <c r="A27228" t="s">
        <v>1</v>
      </c>
      <c r="B27228" t="s">
        <v>2</v>
      </c>
      <c r="C27228" t="s">
        <v>3</v>
      </c>
    </row>
    <row r="27229" spans="1:3" x14ac:dyDescent="0.25">
      <c r="A27229">
        <v>0</v>
      </c>
      <c r="B27229" s="1">
        <f>DATE(2000,1,1) + TIME(0,0,0)</f>
        <v>36526</v>
      </c>
      <c r="C27229">
        <v>0</v>
      </c>
    </row>
    <row r="27230" spans="1:3" x14ac:dyDescent="0.25">
      <c r="A27230">
        <v>31</v>
      </c>
      <c r="B27230" s="1">
        <f>DATE(2000,2,1) + TIME(0,0,0)</f>
        <v>36557</v>
      </c>
      <c r="C27230">
        <v>5.8684129714999997</v>
      </c>
    </row>
    <row r="27231" spans="1:3" x14ac:dyDescent="0.25">
      <c r="A27231">
        <v>60</v>
      </c>
      <c r="B27231" s="1">
        <f>DATE(2000,3,1) + TIME(0,0,0)</f>
        <v>36586</v>
      </c>
      <c r="C27231">
        <v>10.328970909000001</v>
      </c>
    </row>
    <row r="27232" spans="1:3" x14ac:dyDescent="0.25">
      <c r="A27232">
        <v>91</v>
      </c>
      <c r="B27232" s="1">
        <f>DATE(2000,4,1) + TIME(0,0,0)</f>
        <v>36617</v>
      </c>
      <c r="C27232">
        <v>13.828473090999999</v>
      </c>
    </row>
    <row r="27233" spans="1:3" x14ac:dyDescent="0.25">
      <c r="A27233">
        <v>121</v>
      </c>
      <c r="B27233" s="1">
        <f>DATE(2000,5,1) + TIME(0,0,0)</f>
        <v>36647</v>
      </c>
      <c r="C27233">
        <v>16.816822051999999</v>
      </c>
    </row>
    <row r="27234" spans="1:3" x14ac:dyDescent="0.25">
      <c r="A27234">
        <v>152</v>
      </c>
      <c r="B27234" s="1">
        <f>DATE(2000,6,1) + TIME(0,0,0)</f>
        <v>36678</v>
      </c>
      <c r="C27234">
        <v>19.240921020999998</v>
      </c>
    </row>
    <row r="27235" spans="1:3" x14ac:dyDescent="0.25">
      <c r="A27235">
        <v>182</v>
      </c>
      <c r="B27235" s="1">
        <f>DATE(2000,7,1) + TIME(0,0,0)</f>
        <v>36708</v>
      </c>
      <c r="C27235">
        <v>20.741258621</v>
      </c>
    </row>
    <row r="27236" spans="1:3" x14ac:dyDescent="0.25">
      <c r="A27236">
        <v>213</v>
      </c>
      <c r="B27236" s="1">
        <f>DATE(2000,8,1) + TIME(0,0,0)</f>
        <v>36739</v>
      </c>
      <c r="C27236">
        <v>22.032304763999999</v>
      </c>
    </row>
    <row r="27237" spans="1:3" x14ac:dyDescent="0.25">
      <c r="A27237">
        <v>244</v>
      </c>
      <c r="B27237" s="1">
        <f>DATE(2000,9,1) + TIME(0,0,0)</f>
        <v>36770</v>
      </c>
      <c r="C27237">
        <v>23.144304276</v>
      </c>
    </row>
    <row r="27238" spans="1:3" x14ac:dyDescent="0.25">
      <c r="A27238">
        <v>274</v>
      </c>
      <c r="B27238" s="1">
        <f>DATE(2000,10,1) + TIME(0,0,0)</f>
        <v>36800</v>
      </c>
      <c r="C27238">
        <v>24.071487427000001</v>
      </c>
    </row>
    <row r="27239" spans="1:3" x14ac:dyDescent="0.25">
      <c r="A27239">
        <v>305</v>
      </c>
      <c r="B27239" s="1">
        <f>DATE(2000,11,1) + TIME(0,0,0)</f>
        <v>36831</v>
      </c>
      <c r="C27239">
        <v>24.883306503</v>
      </c>
    </row>
    <row r="27240" spans="1:3" x14ac:dyDescent="0.25">
      <c r="A27240">
        <v>335</v>
      </c>
      <c r="B27240" s="1">
        <f>DATE(2000,12,1) + TIME(0,0,0)</f>
        <v>36861</v>
      </c>
      <c r="C27240">
        <v>25.555948257000001</v>
      </c>
    </row>
    <row r="27241" spans="1:3" x14ac:dyDescent="0.25">
      <c r="A27241">
        <v>366</v>
      </c>
      <c r="B27241" s="1">
        <f>DATE(2001,1,1) + TIME(0,0,0)</f>
        <v>36892</v>
      </c>
      <c r="C27241">
        <v>26.163116455000001</v>
      </c>
    </row>
    <row r="27242" spans="1:3" x14ac:dyDescent="0.25">
      <c r="A27242">
        <v>397</v>
      </c>
      <c r="B27242" s="1">
        <f>DATE(2001,2,1) + TIME(0,0,0)</f>
        <v>36923</v>
      </c>
      <c r="C27242">
        <v>26.698974609</v>
      </c>
    </row>
    <row r="27243" spans="1:3" x14ac:dyDescent="0.25">
      <c r="A27243">
        <v>425</v>
      </c>
      <c r="B27243" s="1">
        <f>DATE(2001,3,1) + TIME(0,0,0)</f>
        <v>36951</v>
      </c>
      <c r="C27243">
        <v>27.132648467999999</v>
      </c>
    </row>
    <row r="27244" spans="1:3" x14ac:dyDescent="0.25">
      <c r="A27244">
        <v>456</v>
      </c>
      <c r="B27244" s="1">
        <f>DATE(2001,4,1) + TIME(0,0,0)</f>
        <v>36982</v>
      </c>
      <c r="C27244">
        <v>27.564367294</v>
      </c>
    </row>
    <row r="27245" spans="1:3" x14ac:dyDescent="0.25">
      <c r="A27245">
        <v>486</v>
      </c>
      <c r="B27245" s="1">
        <f>DATE(2001,5,1) + TIME(0,0,0)</f>
        <v>37012</v>
      </c>
      <c r="C27245">
        <v>27.939138411999998</v>
      </c>
    </row>
    <row r="27246" spans="1:3" x14ac:dyDescent="0.25">
      <c r="A27246">
        <v>517</v>
      </c>
      <c r="B27246" s="1">
        <f>DATE(2001,6,1) + TIME(0,0,0)</f>
        <v>37043</v>
      </c>
      <c r="C27246">
        <v>28.289651871</v>
      </c>
    </row>
    <row r="27247" spans="1:3" x14ac:dyDescent="0.25">
      <c r="A27247">
        <v>547</v>
      </c>
      <c r="B27247" s="1">
        <f>DATE(2001,7,1) + TIME(0,0,0)</f>
        <v>37073</v>
      </c>
      <c r="C27247">
        <v>28.599430084000002</v>
      </c>
    </row>
    <row r="27248" spans="1:3" x14ac:dyDescent="0.25">
      <c r="A27248">
        <v>578</v>
      </c>
      <c r="B27248" s="1">
        <f>DATE(2001,8,1) + TIME(0,0,0)</f>
        <v>37104</v>
      </c>
      <c r="C27248">
        <v>28.890064240000001</v>
      </c>
    </row>
    <row r="27249" spans="1:3" x14ac:dyDescent="0.25">
      <c r="A27249">
        <v>609</v>
      </c>
      <c r="B27249" s="1">
        <f>DATE(2001,9,1) + TIME(0,0,0)</f>
        <v>37135</v>
      </c>
      <c r="C27249">
        <v>29.156375884999999</v>
      </c>
    </row>
    <row r="27250" spans="1:3" x14ac:dyDescent="0.25">
      <c r="A27250">
        <v>639</v>
      </c>
      <c r="B27250" s="1">
        <f>DATE(2001,10,1) + TIME(0,0,0)</f>
        <v>37165</v>
      </c>
      <c r="C27250">
        <v>29.394453048999999</v>
      </c>
    </row>
    <row r="27251" spans="1:3" x14ac:dyDescent="0.25">
      <c r="A27251">
        <v>670</v>
      </c>
      <c r="B27251" s="1">
        <f>DATE(2001,11,1) + TIME(0,0,0)</f>
        <v>37196</v>
      </c>
      <c r="C27251">
        <v>29.622560500999999</v>
      </c>
    </row>
    <row r="27252" spans="1:3" x14ac:dyDescent="0.25">
      <c r="A27252">
        <v>700</v>
      </c>
      <c r="B27252" s="1">
        <f>DATE(2001,12,1) + TIME(0,0,0)</f>
        <v>37226</v>
      </c>
      <c r="C27252">
        <v>29.828128814999999</v>
      </c>
    </row>
    <row r="27253" spans="1:3" x14ac:dyDescent="0.25">
      <c r="A27253">
        <v>731</v>
      </c>
      <c r="B27253" s="1">
        <f>DATE(2002,1,1) + TIME(0,0,0)</f>
        <v>37257</v>
      </c>
      <c r="C27253">
        <v>30.026695251</v>
      </c>
    </row>
    <row r="27254" spans="1:3" x14ac:dyDescent="0.25">
      <c r="A27254">
        <v>762</v>
      </c>
      <c r="B27254" s="1">
        <f>DATE(2002,2,1) + TIME(0,0,0)</f>
        <v>37288</v>
      </c>
      <c r="C27254">
        <v>30.212314606</v>
      </c>
    </row>
    <row r="27255" spans="1:3" x14ac:dyDescent="0.25">
      <c r="A27255">
        <v>790</v>
      </c>
      <c r="B27255" s="1">
        <f>DATE(2002,3,1) + TIME(0,0,0)</f>
        <v>37316</v>
      </c>
      <c r="C27255">
        <v>30.369462967</v>
      </c>
    </row>
    <row r="27256" spans="1:3" x14ac:dyDescent="0.25">
      <c r="A27256">
        <v>821</v>
      </c>
      <c r="B27256" s="1">
        <f>DATE(2002,4,1) + TIME(0,0,0)</f>
        <v>37347</v>
      </c>
      <c r="C27256">
        <v>30.532766341999999</v>
      </c>
    </row>
    <row r="27257" spans="1:3" x14ac:dyDescent="0.25">
      <c r="A27257">
        <v>851</v>
      </c>
      <c r="B27257" s="1">
        <f>DATE(2002,5,1) + TIME(0,0,0)</f>
        <v>37377</v>
      </c>
      <c r="C27257">
        <v>30.681306839000001</v>
      </c>
    </row>
    <row r="27258" spans="1:3" x14ac:dyDescent="0.25">
      <c r="A27258">
        <v>882</v>
      </c>
      <c r="B27258" s="1">
        <f>DATE(2002,6,1) + TIME(0,0,0)</f>
        <v>37408</v>
      </c>
      <c r="C27258">
        <v>30.826025008999999</v>
      </c>
    </row>
    <row r="27259" spans="1:3" x14ac:dyDescent="0.25">
      <c r="A27259">
        <v>912</v>
      </c>
      <c r="B27259" s="1">
        <f>DATE(2002,7,1) + TIME(0,0,0)</f>
        <v>37438</v>
      </c>
      <c r="C27259">
        <v>30.958265305000001</v>
      </c>
    </row>
    <row r="27260" spans="1:3" x14ac:dyDescent="0.25">
      <c r="A27260">
        <v>943</v>
      </c>
      <c r="B27260" s="1">
        <f>DATE(2002,8,1) + TIME(0,0,0)</f>
        <v>37469</v>
      </c>
      <c r="C27260">
        <v>31.087888717999999</v>
      </c>
    </row>
    <row r="27261" spans="1:3" x14ac:dyDescent="0.25">
      <c r="A27261">
        <v>974</v>
      </c>
      <c r="B27261" s="1">
        <f>DATE(2002,9,1) + TIME(0,0,0)</f>
        <v>37500</v>
      </c>
      <c r="C27261">
        <v>31.211391449000001</v>
      </c>
    </row>
    <row r="27262" spans="1:3" x14ac:dyDescent="0.25">
      <c r="A27262">
        <v>1004</v>
      </c>
      <c r="B27262" s="1">
        <f>DATE(2002,10,1) + TIME(0,0,0)</f>
        <v>37530</v>
      </c>
      <c r="C27262">
        <v>31.325620651000001</v>
      </c>
    </row>
    <row r="27263" spans="1:3" x14ac:dyDescent="0.25">
      <c r="A27263">
        <v>1035</v>
      </c>
      <c r="B27263" s="1">
        <f>DATE(2002,11,1) + TIME(0,0,0)</f>
        <v>37561</v>
      </c>
      <c r="C27263">
        <v>31.438615799000001</v>
      </c>
    </row>
    <row r="27264" spans="1:3" x14ac:dyDescent="0.25">
      <c r="A27264">
        <v>1065</v>
      </c>
      <c r="B27264" s="1">
        <f>DATE(2002,12,1) + TIME(0,0,0)</f>
        <v>37591</v>
      </c>
      <c r="C27264">
        <v>31.543567657000001</v>
      </c>
    </row>
    <row r="27265" spans="1:3" x14ac:dyDescent="0.25">
      <c r="A27265">
        <v>1096</v>
      </c>
      <c r="B27265" s="1">
        <f>DATE(2003,1,1) + TIME(0,0,0)</f>
        <v>37622</v>
      </c>
      <c r="C27265">
        <v>31.648208618000002</v>
      </c>
    </row>
    <row r="27266" spans="1:3" x14ac:dyDescent="0.25">
      <c r="A27266">
        <v>1127</v>
      </c>
      <c r="B27266" s="1">
        <f>DATE(2003,2,1) + TIME(0,0,0)</f>
        <v>37653</v>
      </c>
      <c r="C27266">
        <v>31.749277115000002</v>
      </c>
    </row>
    <row r="27267" spans="1:3" x14ac:dyDescent="0.25">
      <c r="A27267">
        <v>1155</v>
      </c>
      <c r="B27267" s="1">
        <f>DATE(2003,3,1) + TIME(0,0,0)</f>
        <v>37681</v>
      </c>
      <c r="C27267">
        <v>31.837633133000001</v>
      </c>
    </row>
    <row r="27268" spans="1:3" x14ac:dyDescent="0.25">
      <c r="A27268">
        <v>1186</v>
      </c>
      <c r="B27268" s="1">
        <f>DATE(2003,4,1) + TIME(0,0,0)</f>
        <v>37712</v>
      </c>
      <c r="C27268">
        <v>31.932390213000001</v>
      </c>
    </row>
    <row r="27269" spans="1:3" x14ac:dyDescent="0.25">
      <c r="A27269">
        <v>1216</v>
      </c>
      <c r="B27269" s="1">
        <f>DATE(2003,5,1) + TIME(0,0,0)</f>
        <v>37742</v>
      </c>
      <c r="C27269">
        <v>32.021308898999997</v>
      </c>
    </row>
    <row r="27270" spans="1:3" x14ac:dyDescent="0.25">
      <c r="A27270">
        <v>1247</v>
      </c>
      <c r="B27270" s="1">
        <f>DATE(2003,6,1) + TIME(0,0,0)</f>
        <v>37773</v>
      </c>
      <c r="C27270">
        <v>32.110534668</v>
      </c>
    </row>
    <row r="27271" spans="1:3" x14ac:dyDescent="0.25">
      <c r="A27271">
        <v>1277</v>
      </c>
      <c r="B27271" s="1">
        <f>DATE(2003,7,1) + TIME(0,0,0)</f>
        <v>37803</v>
      </c>
      <c r="C27271">
        <v>32.194507598999998</v>
      </c>
    </row>
    <row r="27272" spans="1:3" x14ac:dyDescent="0.25">
      <c r="A27272">
        <v>1308</v>
      </c>
      <c r="B27272" s="1">
        <f>DATE(2003,8,1) + TIME(0,0,0)</f>
        <v>37834</v>
      </c>
      <c r="C27272">
        <v>32.279087066999999</v>
      </c>
    </row>
    <row r="27273" spans="1:3" x14ac:dyDescent="0.25">
      <c r="A27273">
        <v>1339</v>
      </c>
      <c r="B27273" s="1">
        <f>DATE(2003,9,1) + TIME(0,0,0)</f>
        <v>37865</v>
      </c>
      <c r="C27273">
        <v>32.361709595000001</v>
      </c>
    </row>
    <row r="27274" spans="1:3" x14ac:dyDescent="0.25">
      <c r="A27274">
        <v>1369</v>
      </c>
      <c r="B27274" s="1">
        <f>DATE(2003,10,1) + TIME(0,0,0)</f>
        <v>37895</v>
      </c>
      <c r="C27274">
        <v>32.440002440999997</v>
      </c>
    </row>
    <row r="27275" spans="1:3" x14ac:dyDescent="0.25">
      <c r="A27275">
        <v>1400</v>
      </c>
      <c r="B27275" s="1">
        <f>DATE(2003,11,1) + TIME(0,0,0)</f>
        <v>37926</v>
      </c>
      <c r="C27275">
        <v>32.519348145000002</v>
      </c>
    </row>
    <row r="27276" spans="1:3" x14ac:dyDescent="0.25">
      <c r="A27276">
        <v>1430</v>
      </c>
      <c r="B27276" s="1">
        <f>DATE(2003,12,1) + TIME(0,0,0)</f>
        <v>37956</v>
      </c>
      <c r="C27276">
        <v>32.594917297000002</v>
      </c>
    </row>
    <row r="27277" spans="1:3" x14ac:dyDescent="0.25">
      <c r="A27277">
        <v>1461</v>
      </c>
      <c r="B27277" s="1">
        <f>DATE(2004,1,1) + TIME(0,0,0)</f>
        <v>37987</v>
      </c>
      <c r="C27277">
        <v>32.671802520999996</v>
      </c>
    </row>
    <row r="27278" spans="1:3" x14ac:dyDescent="0.25">
      <c r="A27278">
        <v>1492</v>
      </c>
      <c r="B27278" s="1">
        <f>DATE(2004,2,1) + TIME(0,0,0)</f>
        <v>38018</v>
      </c>
      <c r="C27278">
        <v>32.747611999999997</v>
      </c>
    </row>
    <row r="27279" spans="1:3" x14ac:dyDescent="0.25">
      <c r="A27279">
        <v>1521</v>
      </c>
      <c r="B27279" s="1">
        <f>DATE(2004,3,1) + TIME(0,0,0)</f>
        <v>38047</v>
      </c>
      <c r="C27279">
        <v>32.817794800000001</v>
      </c>
    </row>
    <row r="27280" spans="1:3" x14ac:dyDescent="0.25">
      <c r="A27280">
        <v>1552</v>
      </c>
      <c r="B27280" s="1">
        <f>DATE(2004,4,1) + TIME(0,0,0)</f>
        <v>38078</v>
      </c>
      <c r="C27280">
        <v>32.891929626</v>
      </c>
    </row>
    <row r="27281" spans="1:3" x14ac:dyDescent="0.25">
      <c r="A27281">
        <v>1582</v>
      </c>
      <c r="B27281" s="1">
        <f>DATE(2004,5,1) + TIME(0,0,0)</f>
        <v>38108</v>
      </c>
      <c r="C27281">
        <v>32.962825774999999</v>
      </c>
    </row>
    <row r="27282" spans="1:3" x14ac:dyDescent="0.25">
      <c r="A27282">
        <v>1613</v>
      </c>
      <c r="B27282" s="1">
        <f>DATE(2004,6,1) + TIME(0,0,0)</f>
        <v>38139</v>
      </c>
      <c r="C27282">
        <v>33.035285950000002</v>
      </c>
    </row>
    <row r="27283" spans="1:3" x14ac:dyDescent="0.25">
      <c r="A27283">
        <v>1643</v>
      </c>
      <c r="B27283" s="1">
        <f>DATE(2004,7,1) + TIME(0,0,0)</f>
        <v>38169</v>
      </c>
      <c r="C27283">
        <v>33.104686737000002</v>
      </c>
    </row>
    <row r="27284" spans="1:3" x14ac:dyDescent="0.25">
      <c r="A27284">
        <v>1674</v>
      </c>
      <c r="B27284" s="1">
        <f>DATE(2004,8,1) + TIME(0,0,0)</f>
        <v>38200</v>
      </c>
      <c r="C27284">
        <v>33.175720214999998</v>
      </c>
    </row>
    <row r="27285" spans="1:3" x14ac:dyDescent="0.25">
      <c r="A27285">
        <v>1705</v>
      </c>
      <c r="B27285" s="1">
        <f>DATE(2004,9,1) + TIME(0,0,0)</f>
        <v>38231</v>
      </c>
      <c r="C27285">
        <v>33.246112822999997</v>
      </c>
    </row>
    <row r="27286" spans="1:3" x14ac:dyDescent="0.25">
      <c r="A27286">
        <v>1735</v>
      </c>
      <c r="B27286" s="1">
        <f>DATE(2004,10,1) + TIME(0,0,0)</f>
        <v>38261</v>
      </c>
      <c r="C27286">
        <v>33.313678740999997</v>
      </c>
    </row>
    <row r="27287" spans="1:3" x14ac:dyDescent="0.25">
      <c r="A27287">
        <v>1766</v>
      </c>
      <c r="B27287" s="1">
        <f>DATE(2004,11,1) + TIME(0,0,0)</f>
        <v>38292</v>
      </c>
      <c r="C27287">
        <v>33.382965087999999</v>
      </c>
    </row>
    <row r="27288" spans="1:3" x14ac:dyDescent="0.25">
      <c r="A27288">
        <v>1796</v>
      </c>
      <c r="B27288" s="1">
        <f>DATE(2004,12,1) + TIME(0,0,0)</f>
        <v>38322</v>
      </c>
      <c r="C27288">
        <v>33.449539184999999</v>
      </c>
    </row>
    <row r="27289" spans="1:3" x14ac:dyDescent="0.25">
      <c r="A27289">
        <v>1827</v>
      </c>
      <c r="B27289" s="1">
        <f>DATE(2005,1,1) + TIME(0,0,0)</f>
        <v>38353</v>
      </c>
      <c r="C27289">
        <v>33.517875670999999</v>
      </c>
    </row>
    <row r="27290" spans="1:3" x14ac:dyDescent="0.25">
      <c r="A27290">
        <v>1858</v>
      </c>
      <c r="B27290" s="1">
        <f>DATE(2005,2,1) + TIME(0,0,0)</f>
        <v>38384</v>
      </c>
      <c r="C27290">
        <v>33.585769653</v>
      </c>
    </row>
    <row r="27291" spans="1:3" x14ac:dyDescent="0.25">
      <c r="A27291">
        <v>1886</v>
      </c>
      <c r="B27291" s="1">
        <f>DATE(2005,3,1) + TIME(0,0,0)</f>
        <v>38412</v>
      </c>
      <c r="C27291">
        <v>33.646736144999998</v>
      </c>
    </row>
    <row r="27292" spans="1:3" x14ac:dyDescent="0.25">
      <c r="A27292">
        <v>1917</v>
      </c>
      <c r="B27292" s="1">
        <f>DATE(2005,4,1) + TIME(0,0,0)</f>
        <v>38443</v>
      </c>
      <c r="C27292">
        <v>33.713867188000002</v>
      </c>
    </row>
    <row r="27293" spans="1:3" x14ac:dyDescent="0.25">
      <c r="A27293">
        <v>1947</v>
      </c>
      <c r="B27293" s="1">
        <f>DATE(2005,5,1) + TIME(0,0,0)</f>
        <v>38473</v>
      </c>
      <c r="C27293">
        <v>33.778488158999998</v>
      </c>
    </row>
    <row r="27294" spans="1:3" x14ac:dyDescent="0.25">
      <c r="A27294">
        <v>1978</v>
      </c>
      <c r="B27294" s="1">
        <f>DATE(2005,6,1) + TIME(0,0,0)</f>
        <v>38504</v>
      </c>
      <c r="C27294">
        <v>33.844917297000002</v>
      </c>
    </row>
    <row r="27295" spans="1:3" x14ac:dyDescent="0.25">
      <c r="A27295">
        <v>2008</v>
      </c>
      <c r="B27295" s="1">
        <f>DATE(2005,7,1) + TIME(0,0,0)</f>
        <v>38534</v>
      </c>
      <c r="C27295">
        <v>33.908893585000001</v>
      </c>
    </row>
    <row r="27296" spans="1:3" x14ac:dyDescent="0.25">
      <c r="A27296">
        <v>2039</v>
      </c>
      <c r="B27296" s="1">
        <f>DATE(2005,8,1) + TIME(0,0,0)</f>
        <v>38565</v>
      </c>
      <c r="C27296">
        <v>33.974685669000003</v>
      </c>
    </row>
    <row r="27297" spans="1:3" x14ac:dyDescent="0.25">
      <c r="A27297">
        <v>2070</v>
      </c>
      <c r="B27297" s="1">
        <f>DATE(2005,9,1) + TIME(0,0,0)</f>
        <v>38596</v>
      </c>
      <c r="C27297">
        <v>34.040149689000003</v>
      </c>
    </row>
    <row r="27298" spans="1:3" x14ac:dyDescent="0.25">
      <c r="A27298">
        <v>2100</v>
      </c>
      <c r="B27298" s="1">
        <f>DATE(2005,10,1) + TIME(0,0,0)</f>
        <v>38626</v>
      </c>
      <c r="C27298">
        <v>34.103164673000002</v>
      </c>
    </row>
    <row r="27299" spans="1:3" x14ac:dyDescent="0.25">
      <c r="A27299">
        <v>2131</v>
      </c>
      <c r="B27299" s="1">
        <f>DATE(2005,11,1) + TIME(0,0,0)</f>
        <v>38657</v>
      </c>
      <c r="C27299">
        <v>34.167869568</v>
      </c>
    </row>
    <row r="27300" spans="1:3" x14ac:dyDescent="0.25">
      <c r="A27300">
        <v>2161</v>
      </c>
      <c r="B27300" s="1">
        <f>DATE(2005,12,1) + TIME(0,0,0)</f>
        <v>38687</v>
      </c>
      <c r="C27300">
        <v>34.230098724000001</v>
      </c>
    </row>
    <row r="27301" spans="1:3" x14ac:dyDescent="0.25">
      <c r="A27301">
        <v>2192</v>
      </c>
      <c r="B27301" s="1">
        <f>DATE(2006,1,1) + TIME(0,0,0)</f>
        <v>38718</v>
      </c>
      <c r="C27301">
        <v>34.293998717999997</v>
      </c>
    </row>
    <row r="27302" spans="1:3" x14ac:dyDescent="0.25">
      <c r="A27302">
        <v>2223</v>
      </c>
      <c r="B27302" s="1">
        <f>DATE(2006,2,1) + TIME(0,0,0)</f>
        <v>38749</v>
      </c>
      <c r="C27302">
        <v>34.357479095000002</v>
      </c>
    </row>
    <row r="27303" spans="1:3" x14ac:dyDescent="0.25">
      <c r="A27303">
        <v>2251</v>
      </c>
      <c r="B27303" s="1">
        <f>DATE(2006,3,1) + TIME(0,0,0)</f>
        <v>38777</v>
      </c>
      <c r="C27303">
        <v>34.414440155000001</v>
      </c>
    </row>
    <row r="27304" spans="1:3" x14ac:dyDescent="0.25">
      <c r="A27304">
        <v>2282</v>
      </c>
      <c r="B27304" s="1">
        <f>DATE(2006,4,1) + TIME(0,0,0)</f>
        <v>38808</v>
      </c>
      <c r="C27304">
        <v>34.477100372000002</v>
      </c>
    </row>
    <row r="27305" spans="1:3" x14ac:dyDescent="0.25">
      <c r="A27305">
        <v>2312</v>
      </c>
      <c r="B27305" s="1">
        <f>DATE(2006,5,1) + TIME(0,0,0)</f>
        <v>38838</v>
      </c>
      <c r="C27305">
        <v>34.537281036000003</v>
      </c>
    </row>
    <row r="27306" spans="1:3" x14ac:dyDescent="0.25">
      <c r="A27306">
        <v>2343</v>
      </c>
      <c r="B27306" s="1">
        <f>DATE(2006,6,1) + TIME(0,0,0)</f>
        <v>38869</v>
      </c>
      <c r="C27306">
        <v>34.598983765</v>
      </c>
    </row>
    <row r="27307" spans="1:3" x14ac:dyDescent="0.25">
      <c r="A27307">
        <v>2373</v>
      </c>
      <c r="B27307" s="1">
        <f>DATE(2006,7,1) + TIME(0,0,0)</f>
        <v>38899</v>
      </c>
      <c r="C27307">
        <v>34.658206939999999</v>
      </c>
    </row>
    <row r="27308" spans="1:3" x14ac:dyDescent="0.25">
      <c r="A27308">
        <v>2404</v>
      </c>
      <c r="B27308" s="1">
        <f>DATE(2006,8,1) + TIME(0,0,0)</f>
        <v>38930</v>
      </c>
      <c r="C27308">
        <v>34.718868256</v>
      </c>
    </row>
    <row r="27309" spans="1:3" x14ac:dyDescent="0.25">
      <c r="A27309">
        <v>2435</v>
      </c>
      <c r="B27309" s="1">
        <f>DATE(2006,9,1) + TIME(0,0,0)</f>
        <v>38961</v>
      </c>
      <c r="C27309">
        <v>34.778964995999999</v>
      </c>
    </row>
    <row r="27310" spans="1:3" x14ac:dyDescent="0.25">
      <c r="A27310">
        <v>2465</v>
      </c>
      <c r="B27310" s="1">
        <f>DATE(2006,10,1) + TIME(0,0,0)</f>
        <v>38991</v>
      </c>
      <c r="C27310">
        <v>34.836540221999996</v>
      </c>
    </row>
    <row r="27311" spans="1:3" x14ac:dyDescent="0.25">
      <c r="A27311">
        <v>2496</v>
      </c>
      <c r="B27311" s="1">
        <f>DATE(2006,11,1) + TIME(0,0,0)</f>
        <v>39022</v>
      </c>
      <c r="C27311">
        <v>34.895477294999999</v>
      </c>
    </row>
    <row r="27312" spans="1:3" x14ac:dyDescent="0.25">
      <c r="A27312">
        <v>2526</v>
      </c>
      <c r="B27312" s="1">
        <f>DATE(2006,12,1) + TIME(0,0,0)</f>
        <v>39052</v>
      </c>
      <c r="C27312">
        <v>34.951858520999998</v>
      </c>
    </row>
    <row r="27313" spans="1:3" x14ac:dyDescent="0.25">
      <c r="A27313">
        <v>2557</v>
      </c>
      <c r="B27313" s="1">
        <f>DATE(2007,1,1) + TIME(0,0,0)</f>
        <v>39083</v>
      </c>
      <c r="C27313">
        <v>35.009517670000001</v>
      </c>
    </row>
    <row r="27314" spans="1:3" x14ac:dyDescent="0.25">
      <c r="A27314">
        <v>2588</v>
      </c>
      <c r="B27314" s="1">
        <f>DATE(2007,2,1) + TIME(0,0,0)</f>
        <v>39114</v>
      </c>
      <c r="C27314">
        <v>35.066463470000002</v>
      </c>
    </row>
    <row r="27315" spans="1:3" x14ac:dyDescent="0.25">
      <c r="A27315">
        <v>2616</v>
      </c>
      <c r="B27315" s="1">
        <f>DATE(2007,3,1) + TIME(0,0,0)</f>
        <v>39142</v>
      </c>
      <c r="C27315">
        <v>35.117290496999999</v>
      </c>
    </row>
    <row r="27316" spans="1:3" x14ac:dyDescent="0.25">
      <c r="A27316">
        <v>2647</v>
      </c>
      <c r="B27316" s="1">
        <f>DATE(2007,4,1) + TIME(0,0,0)</f>
        <v>39173</v>
      </c>
      <c r="C27316">
        <v>35.172935486</v>
      </c>
    </row>
    <row r="27317" spans="1:3" x14ac:dyDescent="0.25">
      <c r="A27317">
        <v>2677</v>
      </c>
      <c r="B27317" s="1">
        <f>DATE(2007,5,1) + TIME(0,0,0)</f>
        <v>39203</v>
      </c>
      <c r="C27317">
        <v>35.226085662999999</v>
      </c>
    </row>
    <row r="27318" spans="1:3" x14ac:dyDescent="0.25">
      <c r="A27318">
        <v>2708</v>
      </c>
      <c r="B27318" s="1">
        <f>DATE(2007,6,1) + TIME(0,0,0)</f>
        <v>39234</v>
      </c>
      <c r="C27318">
        <v>35.280372620000001</v>
      </c>
    </row>
    <row r="27319" spans="1:3" x14ac:dyDescent="0.25">
      <c r="A27319">
        <v>2738</v>
      </c>
      <c r="B27319" s="1">
        <f>DATE(2007,7,1) + TIME(0,0,0)</f>
        <v>39264</v>
      </c>
      <c r="C27319">
        <v>35.332206726000003</v>
      </c>
    </row>
    <row r="27320" spans="1:3" x14ac:dyDescent="0.25">
      <c r="A27320">
        <v>2769</v>
      </c>
      <c r="B27320" s="1">
        <f>DATE(2007,8,1) + TIME(0,0,0)</f>
        <v>39295</v>
      </c>
      <c r="C27320">
        <v>35.385154724000003</v>
      </c>
    </row>
    <row r="27321" spans="1:3" x14ac:dyDescent="0.25">
      <c r="A27321">
        <v>2800</v>
      </c>
      <c r="B27321" s="1">
        <f>DATE(2007,9,1) + TIME(0,0,0)</f>
        <v>39326</v>
      </c>
      <c r="C27321">
        <v>35.437393188000001</v>
      </c>
    </row>
    <row r="27322" spans="1:3" x14ac:dyDescent="0.25">
      <c r="A27322">
        <v>2830</v>
      </c>
      <c r="B27322" s="1">
        <f>DATE(2007,10,1) + TIME(0,0,0)</f>
        <v>39356</v>
      </c>
      <c r="C27322">
        <v>35.487384796000001</v>
      </c>
    </row>
    <row r="27323" spans="1:3" x14ac:dyDescent="0.25">
      <c r="A27323">
        <v>2861</v>
      </c>
      <c r="B27323" s="1">
        <f>DATE(2007,11,1) + TIME(0,0,0)</f>
        <v>39387</v>
      </c>
      <c r="C27323">
        <v>35.538375854000002</v>
      </c>
    </row>
    <row r="27324" spans="1:3" x14ac:dyDescent="0.25">
      <c r="A27324">
        <v>2891</v>
      </c>
      <c r="B27324" s="1">
        <f>DATE(2007,12,1) + TIME(0,0,0)</f>
        <v>39417</v>
      </c>
      <c r="C27324">
        <v>35.587184905999997</v>
      </c>
    </row>
    <row r="27325" spans="1:3" x14ac:dyDescent="0.25">
      <c r="A27325">
        <v>2922</v>
      </c>
      <c r="B27325" s="1">
        <f>DATE(2008,1,1) + TIME(0,0,0)</f>
        <v>39448</v>
      </c>
      <c r="C27325">
        <v>35.637008667000003</v>
      </c>
    </row>
    <row r="27326" spans="1:3" x14ac:dyDescent="0.25">
      <c r="A27326">
        <v>2953</v>
      </c>
      <c r="B27326" s="1">
        <f>DATE(2008,2,1) + TIME(0,0,0)</f>
        <v>39479</v>
      </c>
      <c r="C27326">
        <v>35.686325072999999</v>
      </c>
    </row>
    <row r="27327" spans="1:3" x14ac:dyDescent="0.25">
      <c r="A27327">
        <v>2982</v>
      </c>
      <c r="B27327" s="1">
        <f>DATE(2008,3,1) + TIME(0,0,0)</f>
        <v>39508</v>
      </c>
      <c r="C27327">
        <v>35.731937408</v>
      </c>
    </row>
    <row r="27328" spans="1:3" x14ac:dyDescent="0.25">
      <c r="A27328">
        <v>3013</v>
      </c>
      <c r="B27328" s="1">
        <f>DATE(2008,4,1) + TIME(0,0,0)</f>
        <v>39539</v>
      </c>
      <c r="C27328">
        <v>35.780220032000003</v>
      </c>
    </row>
    <row r="27329" spans="1:3" x14ac:dyDescent="0.25">
      <c r="A27329">
        <v>3043</v>
      </c>
      <c r="B27329" s="1">
        <f>DATE(2008,5,1) + TIME(0,0,0)</f>
        <v>39569</v>
      </c>
      <c r="C27329">
        <v>35.826431274000001</v>
      </c>
    </row>
    <row r="27330" spans="1:3" x14ac:dyDescent="0.25">
      <c r="A27330">
        <v>3074</v>
      </c>
      <c r="B27330" s="1">
        <f>DATE(2008,6,1) + TIME(0,0,0)</f>
        <v>39600</v>
      </c>
      <c r="C27330">
        <v>35.873725890999999</v>
      </c>
    </row>
    <row r="27331" spans="1:3" x14ac:dyDescent="0.25">
      <c r="A27331">
        <v>3104</v>
      </c>
      <c r="B27331" s="1">
        <f>DATE(2008,7,1) + TIME(0,0,0)</f>
        <v>39630</v>
      </c>
      <c r="C27331">
        <v>35.919006348000003</v>
      </c>
    </row>
    <row r="27332" spans="1:3" x14ac:dyDescent="0.25">
      <c r="A27332">
        <v>3135</v>
      </c>
      <c r="B27332" s="1">
        <f>DATE(2008,8,1) + TIME(0,0,0)</f>
        <v>39661</v>
      </c>
      <c r="C27332">
        <v>35.965339661000002</v>
      </c>
    </row>
    <row r="27333" spans="1:3" x14ac:dyDescent="0.25">
      <c r="A27333">
        <v>3166</v>
      </c>
      <c r="B27333" s="1">
        <f>DATE(2008,9,1) + TIME(0,0,0)</f>
        <v>39692</v>
      </c>
      <c r="C27333">
        <v>36.011150360000002</v>
      </c>
    </row>
    <row r="27334" spans="1:3" x14ac:dyDescent="0.25">
      <c r="A27334">
        <v>3196</v>
      </c>
      <c r="B27334" s="1">
        <f>DATE(2008,10,1) + TIME(0,0,0)</f>
        <v>39722</v>
      </c>
      <c r="C27334">
        <v>36.055076599000003</v>
      </c>
    </row>
    <row r="27335" spans="1:3" x14ac:dyDescent="0.25">
      <c r="A27335">
        <v>3227</v>
      </c>
      <c r="B27335" s="1">
        <f>DATE(2008,11,1) + TIME(0,0,0)</f>
        <v>39753</v>
      </c>
      <c r="C27335">
        <v>36.100055695000002</v>
      </c>
    </row>
    <row r="27336" spans="1:3" x14ac:dyDescent="0.25">
      <c r="A27336">
        <v>3257</v>
      </c>
      <c r="B27336" s="1">
        <f>DATE(2008,12,1) + TIME(0,0,0)</f>
        <v>39783</v>
      </c>
      <c r="C27336">
        <v>36.143199920999997</v>
      </c>
    </row>
    <row r="27337" spans="1:3" x14ac:dyDescent="0.25">
      <c r="A27337">
        <v>3288</v>
      </c>
      <c r="B27337" s="1">
        <f>DATE(2009,1,1) + TIME(0,0,0)</f>
        <v>39814</v>
      </c>
      <c r="C27337">
        <v>36.187397003000001</v>
      </c>
    </row>
    <row r="27338" spans="1:3" x14ac:dyDescent="0.25">
      <c r="A27338">
        <v>3319</v>
      </c>
      <c r="B27338" s="1">
        <f>DATE(2009,2,1) + TIME(0,0,0)</f>
        <v>39845</v>
      </c>
      <c r="C27338">
        <v>36.231220245000003</v>
      </c>
    </row>
    <row r="27339" spans="1:3" x14ac:dyDescent="0.25">
      <c r="A27339">
        <v>3347</v>
      </c>
      <c r="B27339" s="1">
        <f>DATE(2009,3,1) + TIME(0,0,0)</f>
        <v>39873</v>
      </c>
      <c r="C27339">
        <v>36.270481109999999</v>
      </c>
    </row>
    <row r="27340" spans="1:3" x14ac:dyDescent="0.25">
      <c r="A27340">
        <v>3378</v>
      </c>
      <c r="B27340" s="1">
        <f>DATE(2009,4,1) + TIME(0,0,0)</f>
        <v>39904</v>
      </c>
      <c r="C27340">
        <v>36.313617706000002</v>
      </c>
    </row>
    <row r="27341" spans="1:3" x14ac:dyDescent="0.25">
      <c r="A27341">
        <v>3408</v>
      </c>
      <c r="B27341" s="1">
        <f>DATE(2009,5,1) + TIME(0,0,0)</f>
        <v>39934</v>
      </c>
      <c r="C27341">
        <v>36.355064392000003</v>
      </c>
    </row>
    <row r="27342" spans="1:3" x14ac:dyDescent="0.25">
      <c r="A27342">
        <v>3439</v>
      </c>
      <c r="B27342" s="1">
        <f>DATE(2009,6,1) + TIME(0,0,0)</f>
        <v>39965</v>
      </c>
      <c r="C27342">
        <v>36.397613524999997</v>
      </c>
    </row>
    <row r="27343" spans="1:3" x14ac:dyDescent="0.25">
      <c r="A27343">
        <v>3469</v>
      </c>
      <c r="B27343" s="1">
        <f>DATE(2009,7,1) + TIME(0,0,0)</f>
        <v>39995</v>
      </c>
      <c r="C27343">
        <v>36.438495635999999</v>
      </c>
    </row>
    <row r="27344" spans="1:3" x14ac:dyDescent="0.25">
      <c r="A27344">
        <v>3500</v>
      </c>
      <c r="B27344" s="1">
        <f>DATE(2009,8,1) + TIME(0,0,0)</f>
        <v>40026</v>
      </c>
      <c r="C27344">
        <v>36.480480194000002</v>
      </c>
    </row>
    <row r="27345" spans="1:3" x14ac:dyDescent="0.25">
      <c r="A27345">
        <v>3531</v>
      </c>
      <c r="B27345" s="1">
        <f>DATE(2009,9,1) + TIME(0,0,0)</f>
        <v>40057</v>
      </c>
      <c r="C27345">
        <v>36.522193909000002</v>
      </c>
    </row>
    <row r="27346" spans="1:3" x14ac:dyDescent="0.25">
      <c r="A27346">
        <v>3561</v>
      </c>
      <c r="B27346" s="1">
        <f>DATE(2009,10,1) + TIME(0,0,0)</f>
        <v>40087</v>
      </c>
      <c r="C27346">
        <v>36.562286377</v>
      </c>
    </row>
    <row r="27347" spans="1:3" x14ac:dyDescent="0.25">
      <c r="A27347">
        <v>3592</v>
      </c>
      <c r="B27347" s="1">
        <f>DATE(2009,11,1) + TIME(0,0,0)</f>
        <v>40118</v>
      </c>
      <c r="C27347">
        <v>36.603458404999998</v>
      </c>
    </row>
    <row r="27348" spans="1:3" x14ac:dyDescent="0.25">
      <c r="A27348">
        <v>3622</v>
      </c>
      <c r="B27348" s="1">
        <f>DATE(2009,12,1) + TIME(0,0,0)</f>
        <v>40148</v>
      </c>
      <c r="C27348">
        <v>36.643024445000002</v>
      </c>
    </row>
    <row r="27349" spans="1:3" x14ac:dyDescent="0.25">
      <c r="A27349">
        <v>3653</v>
      </c>
      <c r="B27349" s="1">
        <f>DATE(2010,1,1) + TIME(0,0,0)</f>
        <v>40179</v>
      </c>
      <c r="C27349">
        <v>36.683658600000001</v>
      </c>
    </row>
    <row r="27350" spans="1:3" x14ac:dyDescent="0.25">
      <c r="A27350">
        <v>3684</v>
      </c>
      <c r="B27350" s="1">
        <f>DATE(2010,2,1) + TIME(0,0,0)</f>
        <v>40210</v>
      </c>
      <c r="C27350">
        <v>36.723999022999998</v>
      </c>
    </row>
    <row r="27351" spans="1:3" x14ac:dyDescent="0.25">
      <c r="A27351">
        <v>3712</v>
      </c>
      <c r="B27351" s="1">
        <f>DATE(2010,3,1) + TIME(0,0,0)</f>
        <v>40238</v>
      </c>
      <c r="C27351">
        <v>36.760215758999998</v>
      </c>
    </row>
    <row r="27352" spans="1:3" x14ac:dyDescent="0.25">
      <c r="A27352">
        <v>3743</v>
      </c>
      <c r="B27352" s="1">
        <f>DATE(2010,4,1) + TIME(0,0,0)</f>
        <v>40269</v>
      </c>
      <c r="C27352">
        <v>36.800022124999998</v>
      </c>
    </row>
    <row r="27353" spans="1:3" x14ac:dyDescent="0.25">
      <c r="A27353">
        <v>3773</v>
      </c>
      <c r="B27353" s="1">
        <f>DATE(2010,5,1) + TIME(0,0,0)</f>
        <v>40299</v>
      </c>
      <c r="C27353">
        <v>36.838294982999997</v>
      </c>
    </row>
    <row r="27354" spans="1:3" x14ac:dyDescent="0.25">
      <c r="A27354">
        <v>3804</v>
      </c>
      <c r="B27354" s="1">
        <f>DATE(2010,6,1) + TIME(0,0,0)</f>
        <v>40330</v>
      </c>
      <c r="C27354">
        <v>36.877578735</v>
      </c>
    </row>
    <row r="27355" spans="1:3" x14ac:dyDescent="0.25">
      <c r="A27355">
        <v>3834</v>
      </c>
      <c r="B27355" s="1">
        <f>DATE(2010,7,1) + TIME(0,0,0)</f>
        <v>40360</v>
      </c>
      <c r="C27355">
        <v>36.915336609000001</v>
      </c>
    </row>
    <row r="27356" spans="1:3" x14ac:dyDescent="0.25">
      <c r="A27356">
        <v>3865</v>
      </c>
      <c r="B27356" s="1">
        <f>DATE(2010,8,1) + TIME(0,0,0)</f>
        <v>40391</v>
      </c>
      <c r="C27356">
        <v>36.954093933000003</v>
      </c>
    </row>
    <row r="27357" spans="1:3" x14ac:dyDescent="0.25">
      <c r="A27357">
        <v>3896</v>
      </c>
      <c r="B27357" s="1">
        <f>DATE(2010,9,1) + TIME(0,0,0)</f>
        <v>40422</v>
      </c>
      <c r="C27357">
        <v>36.992584229000002</v>
      </c>
    </row>
    <row r="27358" spans="1:3" x14ac:dyDescent="0.25">
      <c r="A27358">
        <v>3926</v>
      </c>
      <c r="B27358" s="1">
        <f>DATE(2010,10,1) + TIME(0,0,0)</f>
        <v>40452</v>
      </c>
      <c r="C27358">
        <v>37.029582976999997</v>
      </c>
    </row>
    <row r="27359" spans="1:3" x14ac:dyDescent="0.25">
      <c r="A27359">
        <v>3957</v>
      </c>
      <c r="B27359" s="1">
        <f>DATE(2010,11,1) + TIME(0,0,0)</f>
        <v>40483</v>
      </c>
      <c r="C27359">
        <v>37.067558288999997</v>
      </c>
    </row>
    <row r="27360" spans="1:3" x14ac:dyDescent="0.25">
      <c r="A27360">
        <v>3987</v>
      </c>
      <c r="B27360" s="1">
        <f>DATE(2010,12,1) + TIME(0,0,0)</f>
        <v>40513</v>
      </c>
      <c r="C27360">
        <v>37.104064940999997</v>
      </c>
    </row>
    <row r="27361" spans="1:3" x14ac:dyDescent="0.25">
      <c r="A27361">
        <v>4018</v>
      </c>
      <c r="B27361" s="1">
        <f>DATE(2011,1,1) + TIME(0,0,0)</f>
        <v>40544</v>
      </c>
      <c r="C27361">
        <v>37.141536713000001</v>
      </c>
    </row>
    <row r="27362" spans="1:3" x14ac:dyDescent="0.25">
      <c r="A27362">
        <v>4049</v>
      </c>
      <c r="B27362" s="1">
        <f>DATE(2011,2,1) + TIME(0,0,0)</f>
        <v>40575</v>
      </c>
      <c r="C27362">
        <v>37.178752899000003</v>
      </c>
    </row>
    <row r="27363" spans="1:3" x14ac:dyDescent="0.25">
      <c r="A27363">
        <v>4077</v>
      </c>
      <c r="B27363" s="1">
        <f>DATE(2011,3,1) + TIME(0,0,0)</f>
        <v>40603</v>
      </c>
      <c r="C27363">
        <v>37.212154388000002</v>
      </c>
    </row>
    <row r="27364" spans="1:3" x14ac:dyDescent="0.25">
      <c r="A27364">
        <v>4108</v>
      </c>
      <c r="B27364" s="1">
        <f>DATE(2011,4,1) + TIME(0,0,0)</f>
        <v>40634</v>
      </c>
      <c r="C27364">
        <v>37.248897552000003</v>
      </c>
    </row>
    <row r="27365" spans="1:3" x14ac:dyDescent="0.25">
      <c r="A27365">
        <v>4138</v>
      </c>
      <c r="B27365" s="1">
        <f>DATE(2011,5,1) + TIME(0,0,0)</f>
        <v>40664</v>
      </c>
      <c r="C27365">
        <v>37.284217834000003</v>
      </c>
    </row>
    <row r="27366" spans="1:3" x14ac:dyDescent="0.25">
      <c r="A27366">
        <v>4169</v>
      </c>
      <c r="B27366" s="1">
        <f>DATE(2011,6,1) + TIME(0,0,0)</f>
        <v>40695</v>
      </c>
      <c r="C27366">
        <v>37.320484161000003</v>
      </c>
    </row>
    <row r="27367" spans="1:3" x14ac:dyDescent="0.25">
      <c r="A27367">
        <v>4199</v>
      </c>
      <c r="B27367" s="1">
        <f>DATE(2011,7,1) + TIME(0,0,0)</f>
        <v>40725</v>
      </c>
      <c r="C27367">
        <v>37.355354308999999</v>
      </c>
    </row>
    <row r="27368" spans="1:3" x14ac:dyDescent="0.25">
      <c r="A27368">
        <v>4230</v>
      </c>
      <c r="B27368" s="1">
        <f>DATE(2011,8,1) + TIME(0,0,0)</f>
        <v>40756</v>
      </c>
      <c r="C27368">
        <v>37.391159058</v>
      </c>
    </row>
    <row r="27369" spans="1:3" x14ac:dyDescent="0.25">
      <c r="A27369">
        <v>4261</v>
      </c>
      <c r="B27369" s="1">
        <f>DATE(2011,9,1) + TIME(0,0,0)</f>
        <v>40787</v>
      </c>
      <c r="C27369">
        <v>37.426731109999999</v>
      </c>
    </row>
    <row r="27370" spans="1:3" x14ac:dyDescent="0.25">
      <c r="A27370">
        <v>4291</v>
      </c>
      <c r="B27370" s="1">
        <f>DATE(2011,10,1) + TIME(0,0,0)</f>
        <v>40817</v>
      </c>
      <c r="C27370">
        <v>37.460929870999998</v>
      </c>
    </row>
    <row r="27371" spans="1:3" x14ac:dyDescent="0.25">
      <c r="A27371">
        <v>4322</v>
      </c>
      <c r="B27371" s="1">
        <f>DATE(2011,11,1) + TIME(0,0,0)</f>
        <v>40848</v>
      </c>
      <c r="C27371">
        <v>37.496040344000001</v>
      </c>
    </row>
    <row r="27372" spans="1:3" x14ac:dyDescent="0.25">
      <c r="A27372">
        <v>4352</v>
      </c>
      <c r="B27372" s="1">
        <f>DATE(2011,12,1) + TIME(0,0,0)</f>
        <v>40878</v>
      </c>
      <c r="C27372">
        <v>37.529808043999999</v>
      </c>
    </row>
    <row r="27373" spans="1:3" x14ac:dyDescent="0.25">
      <c r="A27373">
        <v>4383</v>
      </c>
      <c r="B27373" s="1">
        <f>DATE(2012,1,1) + TIME(0,0,0)</f>
        <v>40909</v>
      </c>
      <c r="C27373">
        <v>37.564476012999997</v>
      </c>
    </row>
    <row r="27374" spans="1:3" x14ac:dyDescent="0.25">
      <c r="A27374">
        <v>4414</v>
      </c>
      <c r="B27374" s="1">
        <f>DATE(2012,2,1) + TIME(0,0,0)</f>
        <v>40940</v>
      </c>
      <c r="C27374">
        <v>37.598930359000001</v>
      </c>
    </row>
    <row r="27375" spans="1:3" x14ac:dyDescent="0.25">
      <c r="A27375">
        <v>4443</v>
      </c>
      <c r="B27375" s="1">
        <f>DATE(2012,3,1) + TIME(0,0,0)</f>
        <v>40969</v>
      </c>
      <c r="C27375">
        <v>37.630970001000001</v>
      </c>
    </row>
    <row r="27376" spans="1:3" x14ac:dyDescent="0.25">
      <c r="A27376">
        <v>4474</v>
      </c>
      <c r="B27376" s="1">
        <f>DATE(2012,4,1) + TIME(0,0,0)</f>
        <v>41000</v>
      </c>
      <c r="C27376">
        <v>37.665008544999999</v>
      </c>
    </row>
    <row r="27377" spans="1:3" x14ac:dyDescent="0.25">
      <c r="A27377">
        <v>4504</v>
      </c>
      <c r="B27377" s="1">
        <f>DATE(2012,5,1) + TIME(0,0,0)</f>
        <v>41030</v>
      </c>
      <c r="C27377">
        <v>37.697757721000002</v>
      </c>
    </row>
    <row r="27378" spans="1:3" x14ac:dyDescent="0.25">
      <c r="A27378">
        <v>4535</v>
      </c>
      <c r="B27378" s="1">
        <f>DATE(2012,6,1) + TIME(0,0,0)</f>
        <v>41061</v>
      </c>
      <c r="C27378">
        <v>37.731391907000003</v>
      </c>
    </row>
    <row r="27379" spans="1:3" x14ac:dyDescent="0.25">
      <c r="A27379">
        <v>4565</v>
      </c>
      <c r="B27379" s="1">
        <f>DATE(2012,7,1) + TIME(0,0,0)</f>
        <v>41091</v>
      </c>
      <c r="C27379">
        <v>37.763755797999998</v>
      </c>
    </row>
    <row r="27380" spans="1:3" x14ac:dyDescent="0.25">
      <c r="A27380">
        <v>4596</v>
      </c>
      <c r="B27380" s="1">
        <f>DATE(2012,8,1) + TIME(0,0,0)</f>
        <v>41122</v>
      </c>
      <c r="C27380">
        <v>37.796997070000003</v>
      </c>
    </row>
    <row r="27381" spans="1:3" x14ac:dyDescent="0.25">
      <c r="A27381">
        <v>4627</v>
      </c>
      <c r="B27381" s="1">
        <f>DATE(2012,9,1) + TIME(0,0,0)</f>
        <v>41153</v>
      </c>
      <c r="C27381">
        <v>37.830047606999997</v>
      </c>
    </row>
    <row r="27382" spans="1:3" x14ac:dyDescent="0.25">
      <c r="A27382">
        <v>4657</v>
      </c>
      <c r="B27382" s="1">
        <f>DATE(2012,10,1) + TIME(0,0,0)</f>
        <v>41183</v>
      </c>
      <c r="C27382">
        <v>37.861846923999998</v>
      </c>
    </row>
    <row r="27383" spans="1:3" x14ac:dyDescent="0.25">
      <c r="A27383">
        <v>4688</v>
      </c>
      <c r="B27383" s="1">
        <f>DATE(2012,11,1) + TIME(0,0,0)</f>
        <v>41214</v>
      </c>
      <c r="C27383">
        <v>37.894515990999999</v>
      </c>
    </row>
    <row r="27384" spans="1:3" x14ac:dyDescent="0.25">
      <c r="A27384">
        <v>4718</v>
      </c>
      <c r="B27384" s="1">
        <f>DATE(2012,12,1) + TIME(0,0,0)</f>
        <v>41244</v>
      </c>
      <c r="C27384">
        <v>37.925956726000003</v>
      </c>
    </row>
    <row r="27385" spans="1:3" x14ac:dyDescent="0.25">
      <c r="A27385">
        <v>4749</v>
      </c>
      <c r="B27385" s="1">
        <f>DATE(2013,1,1) + TIME(0,0,0)</f>
        <v>41275</v>
      </c>
      <c r="C27385">
        <v>37.958263397000003</v>
      </c>
    </row>
    <row r="27386" spans="1:3" x14ac:dyDescent="0.25">
      <c r="A27386">
        <v>4780</v>
      </c>
      <c r="B27386" s="1">
        <f>DATE(2013,2,1) + TIME(0,0,0)</f>
        <v>41306</v>
      </c>
      <c r="C27386">
        <v>37.990390777999998</v>
      </c>
    </row>
    <row r="27387" spans="1:3" x14ac:dyDescent="0.25">
      <c r="A27387">
        <v>4808</v>
      </c>
      <c r="B27387" s="1">
        <f>DATE(2013,3,1) + TIME(0,0,0)</f>
        <v>41334</v>
      </c>
      <c r="C27387">
        <v>38.019252776999998</v>
      </c>
    </row>
    <row r="27388" spans="1:3" x14ac:dyDescent="0.25">
      <c r="A27388">
        <v>4839</v>
      </c>
      <c r="B27388" s="1">
        <f>DATE(2013,4,1) + TIME(0,0,0)</f>
        <v>41365</v>
      </c>
      <c r="C27388">
        <v>38.051036834999998</v>
      </c>
    </row>
    <row r="27389" spans="1:3" x14ac:dyDescent="0.25">
      <c r="A27389">
        <v>4869</v>
      </c>
      <c r="B27389" s="1">
        <f>DATE(2013,5,1) + TIME(0,0,0)</f>
        <v>41395</v>
      </c>
      <c r="C27389">
        <v>38.081630707000002</v>
      </c>
    </row>
    <row r="27390" spans="1:3" x14ac:dyDescent="0.25">
      <c r="A27390">
        <v>4900</v>
      </c>
      <c r="B27390" s="1">
        <f>DATE(2013,6,1) + TIME(0,0,0)</f>
        <v>41426</v>
      </c>
      <c r="C27390">
        <v>38.113071441999999</v>
      </c>
    </row>
    <row r="27391" spans="1:3" x14ac:dyDescent="0.25">
      <c r="A27391">
        <v>4930</v>
      </c>
      <c r="B27391" s="1">
        <f>DATE(2013,7,1) + TIME(0,0,0)</f>
        <v>41456</v>
      </c>
      <c r="C27391">
        <v>38.143337250000002</v>
      </c>
    </row>
    <row r="27392" spans="1:3" x14ac:dyDescent="0.25">
      <c r="A27392">
        <v>4961</v>
      </c>
      <c r="B27392" s="1">
        <f>DATE(2013,8,1) + TIME(0,0,0)</f>
        <v>41487</v>
      </c>
      <c r="C27392">
        <v>38.174442290999998</v>
      </c>
    </row>
    <row r="27393" spans="1:3" x14ac:dyDescent="0.25">
      <c r="A27393">
        <v>4992</v>
      </c>
      <c r="B27393" s="1">
        <f>DATE(2013,9,1) + TIME(0,0,0)</f>
        <v>41518</v>
      </c>
      <c r="C27393">
        <v>38.205375670999999</v>
      </c>
    </row>
    <row r="27394" spans="1:3" x14ac:dyDescent="0.25">
      <c r="A27394">
        <v>5022</v>
      </c>
      <c r="B27394" s="1">
        <f>DATE(2013,10,1) + TIME(0,0,0)</f>
        <v>41548</v>
      </c>
      <c r="C27394">
        <v>38.235157012999998</v>
      </c>
    </row>
    <row r="27395" spans="1:3" x14ac:dyDescent="0.25">
      <c r="A27395">
        <v>5053</v>
      </c>
      <c r="B27395" s="1">
        <f>DATE(2013,11,1) + TIME(0,0,0)</f>
        <v>41579</v>
      </c>
      <c r="C27395">
        <v>38.265762328999998</v>
      </c>
    </row>
    <row r="27396" spans="1:3" x14ac:dyDescent="0.25">
      <c r="A27396">
        <v>5083</v>
      </c>
      <c r="B27396" s="1">
        <f>DATE(2013,12,1) + TIME(0,0,0)</f>
        <v>41609</v>
      </c>
      <c r="C27396">
        <v>38.295227050999998</v>
      </c>
    </row>
    <row r="27397" spans="1:3" x14ac:dyDescent="0.25">
      <c r="A27397">
        <v>5114</v>
      </c>
      <c r="B27397" s="1">
        <f>DATE(2014,1,1) + TIME(0,0,0)</f>
        <v>41640</v>
      </c>
      <c r="C27397">
        <v>38.325511931999998</v>
      </c>
    </row>
    <row r="27398" spans="1:3" x14ac:dyDescent="0.25">
      <c r="A27398">
        <v>5145</v>
      </c>
      <c r="B27398" s="1">
        <f>DATE(2014,2,1) + TIME(0,0,0)</f>
        <v>41671</v>
      </c>
      <c r="C27398">
        <v>38.355636597</v>
      </c>
    </row>
    <row r="27399" spans="1:3" x14ac:dyDescent="0.25">
      <c r="A27399">
        <v>5173</v>
      </c>
      <c r="B27399" s="1">
        <f>DATE(2014,3,1) + TIME(0,0,0)</f>
        <v>41699</v>
      </c>
      <c r="C27399">
        <v>38.382713318</v>
      </c>
    </row>
    <row r="27400" spans="1:3" x14ac:dyDescent="0.25">
      <c r="A27400">
        <v>5204</v>
      </c>
      <c r="B27400" s="1">
        <f>DATE(2014,4,1) + TIME(0,0,0)</f>
        <v>41730</v>
      </c>
      <c r="C27400">
        <v>38.412536621000001</v>
      </c>
    </row>
    <row r="27401" spans="1:3" x14ac:dyDescent="0.25">
      <c r="A27401">
        <v>5234</v>
      </c>
      <c r="B27401" s="1">
        <f>DATE(2014,5,1) + TIME(0,0,0)</f>
        <v>41760</v>
      </c>
      <c r="C27401">
        <v>38.441249847000002</v>
      </c>
    </row>
    <row r="27402" spans="1:3" x14ac:dyDescent="0.25">
      <c r="A27402">
        <v>5265</v>
      </c>
      <c r="B27402" s="1">
        <f>DATE(2014,6,1) + TIME(0,0,0)</f>
        <v>41791</v>
      </c>
      <c r="C27402">
        <v>38.470767975000001</v>
      </c>
    </row>
    <row r="27403" spans="1:3" x14ac:dyDescent="0.25">
      <c r="A27403">
        <v>5295</v>
      </c>
      <c r="B27403" s="1">
        <f>DATE(2014,7,1) + TIME(0,0,0)</f>
        <v>41821</v>
      </c>
      <c r="C27403">
        <v>38.499191283999998</v>
      </c>
    </row>
    <row r="27404" spans="1:3" x14ac:dyDescent="0.25">
      <c r="A27404">
        <v>5326</v>
      </c>
      <c r="B27404" s="1">
        <f>DATE(2014,8,1) + TIME(0,0,0)</f>
        <v>41852</v>
      </c>
      <c r="C27404">
        <v>38.528415680000002</v>
      </c>
    </row>
    <row r="27405" spans="1:3" x14ac:dyDescent="0.25">
      <c r="A27405">
        <v>5357</v>
      </c>
      <c r="B27405" s="1">
        <f>DATE(2014,9,1) + TIME(0,0,0)</f>
        <v>41883</v>
      </c>
      <c r="C27405">
        <v>38.557487488</v>
      </c>
    </row>
    <row r="27406" spans="1:3" x14ac:dyDescent="0.25">
      <c r="A27406">
        <v>5387</v>
      </c>
      <c r="B27406" s="1">
        <f>DATE(2014,10,1) + TIME(0,0,0)</f>
        <v>41913</v>
      </c>
      <c r="C27406">
        <v>38.585483551000003</v>
      </c>
    </row>
    <row r="27407" spans="1:3" x14ac:dyDescent="0.25">
      <c r="A27407">
        <v>5418</v>
      </c>
      <c r="B27407" s="1">
        <f>DATE(2014,11,1) + TIME(0,0,0)</f>
        <v>41944</v>
      </c>
      <c r="C27407">
        <v>38.614261626999998</v>
      </c>
    </row>
    <row r="27408" spans="1:3" x14ac:dyDescent="0.25">
      <c r="A27408">
        <v>5448</v>
      </c>
      <c r="B27408" s="1">
        <f>DATE(2014,12,1) + TIME(0,0,0)</f>
        <v>41974</v>
      </c>
      <c r="C27408">
        <v>38.641971587999997</v>
      </c>
    </row>
    <row r="27409" spans="1:3" x14ac:dyDescent="0.25">
      <c r="A27409">
        <v>5479</v>
      </c>
      <c r="B27409" s="1">
        <f>DATE(2015,1,1) + TIME(0,0,0)</f>
        <v>42005</v>
      </c>
      <c r="C27409">
        <v>38.670459747000002</v>
      </c>
    </row>
    <row r="27410" spans="1:3" x14ac:dyDescent="0.25">
      <c r="A27410">
        <v>5510</v>
      </c>
      <c r="B27410" s="1">
        <f>DATE(2015,2,1) + TIME(0,0,0)</f>
        <v>42036</v>
      </c>
      <c r="C27410">
        <v>38.698802948000001</v>
      </c>
    </row>
    <row r="27411" spans="1:3" x14ac:dyDescent="0.25">
      <c r="A27411">
        <v>5538</v>
      </c>
      <c r="B27411" s="1">
        <f>DATE(2015,3,1) + TIME(0,0,0)</f>
        <v>42064</v>
      </c>
      <c r="C27411">
        <v>38.724277495999999</v>
      </c>
    </row>
    <row r="27412" spans="1:3" x14ac:dyDescent="0.25">
      <c r="A27412">
        <v>5569</v>
      </c>
      <c r="B27412" s="1">
        <f>DATE(2015,4,1) + TIME(0,0,0)</f>
        <v>42095</v>
      </c>
      <c r="C27412">
        <v>38.752346039000003</v>
      </c>
    </row>
    <row r="27413" spans="1:3" x14ac:dyDescent="0.25">
      <c r="A27413">
        <v>5599</v>
      </c>
      <c r="B27413" s="1">
        <f>DATE(2015,5,1) + TIME(0,0,0)</f>
        <v>42125</v>
      </c>
      <c r="C27413">
        <v>38.779369354000004</v>
      </c>
    </row>
    <row r="27414" spans="1:3" x14ac:dyDescent="0.25">
      <c r="A27414">
        <v>5630</v>
      </c>
      <c r="B27414" s="1">
        <f>DATE(2015,6,1) + TIME(0,0,0)</f>
        <v>42156</v>
      </c>
      <c r="C27414">
        <v>38.807144164999997</v>
      </c>
    </row>
    <row r="27415" spans="1:3" x14ac:dyDescent="0.25">
      <c r="A27415">
        <v>5660</v>
      </c>
      <c r="B27415" s="1">
        <f>DATE(2015,7,1) + TIME(0,0,0)</f>
        <v>42186</v>
      </c>
      <c r="C27415">
        <v>38.833892822000003</v>
      </c>
    </row>
    <row r="27416" spans="1:3" x14ac:dyDescent="0.25">
      <c r="A27416">
        <v>5691</v>
      </c>
      <c r="B27416" s="1">
        <f>DATE(2015,8,1) + TIME(0,0,0)</f>
        <v>42217</v>
      </c>
      <c r="C27416">
        <v>38.861392975000001</v>
      </c>
    </row>
    <row r="27417" spans="1:3" x14ac:dyDescent="0.25">
      <c r="A27417">
        <v>5722</v>
      </c>
      <c r="B27417" s="1">
        <f>DATE(2015,9,1) + TIME(0,0,0)</f>
        <v>42248</v>
      </c>
      <c r="C27417">
        <v>38.888759612999998</v>
      </c>
    </row>
    <row r="27418" spans="1:3" x14ac:dyDescent="0.25">
      <c r="A27418">
        <v>5752</v>
      </c>
      <c r="B27418" s="1">
        <f>DATE(2015,10,1) + TIME(0,0,0)</f>
        <v>42278</v>
      </c>
      <c r="C27418">
        <v>38.915115356000001</v>
      </c>
    </row>
    <row r="27419" spans="1:3" x14ac:dyDescent="0.25">
      <c r="A27419">
        <v>5783</v>
      </c>
      <c r="B27419" s="1">
        <f>DATE(2015,11,1) + TIME(0,0,0)</f>
        <v>42309</v>
      </c>
      <c r="C27419">
        <v>38.942218781000001</v>
      </c>
    </row>
    <row r="27420" spans="1:3" x14ac:dyDescent="0.25">
      <c r="A27420">
        <v>5813</v>
      </c>
      <c r="B27420" s="1">
        <f>DATE(2015,12,1) + TIME(0,0,0)</f>
        <v>42339</v>
      </c>
      <c r="C27420">
        <v>38.968322753999999</v>
      </c>
    </row>
    <row r="27421" spans="1:3" x14ac:dyDescent="0.25">
      <c r="A27421">
        <v>5844</v>
      </c>
      <c r="B27421" s="1">
        <f>DATE(2016,1,1) + TIME(0,0,0)</f>
        <v>42370</v>
      </c>
      <c r="C27421">
        <v>38.995170592999997</v>
      </c>
    </row>
    <row r="27422" spans="1:3" x14ac:dyDescent="0.25">
      <c r="A27422">
        <v>5875</v>
      </c>
      <c r="B27422" s="1">
        <f>DATE(2016,2,1) + TIME(0,0,0)</f>
        <v>42401</v>
      </c>
      <c r="C27422">
        <v>39.021892547999997</v>
      </c>
    </row>
    <row r="27423" spans="1:3" x14ac:dyDescent="0.25">
      <c r="A27423">
        <v>5904</v>
      </c>
      <c r="B27423" s="1">
        <f>DATE(2016,3,1) + TIME(0,0,0)</f>
        <v>42430</v>
      </c>
      <c r="C27423">
        <v>39.046772003000001</v>
      </c>
    </row>
    <row r="27424" spans="1:3" x14ac:dyDescent="0.25">
      <c r="A27424">
        <v>5935</v>
      </c>
      <c r="B27424" s="1">
        <f>DATE(2016,4,1) + TIME(0,0,0)</f>
        <v>42461</v>
      </c>
      <c r="C27424">
        <v>39.073261260999999</v>
      </c>
    </row>
    <row r="27425" spans="1:3" x14ac:dyDescent="0.25">
      <c r="A27425">
        <v>5965</v>
      </c>
      <c r="B27425" s="1">
        <f>DATE(2016,5,1) + TIME(0,0,0)</f>
        <v>42491</v>
      </c>
      <c r="C27425">
        <v>39.098785399999997</v>
      </c>
    </row>
    <row r="27426" spans="1:3" x14ac:dyDescent="0.25">
      <c r="A27426">
        <v>5996</v>
      </c>
      <c r="B27426" s="1">
        <f>DATE(2016,6,1) + TIME(0,0,0)</f>
        <v>42522</v>
      </c>
      <c r="C27426">
        <v>39.125045776</v>
      </c>
    </row>
    <row r="27427" spans="1:3" x14ac:dyDescent="0.25">
      <c r="A27427">
        <v>6026</v>
      </c>
      <c r="B27427" s="1">
        <f>DATE(2016,7,1) + TIME(0,0,0)</f>
        <v>42552</v>
      </c>
      <c r="C27427">
        <v>39.150329589999998</v>
      </c>
    </row>
    <row r="27428" spans="1:3" x14ac:dyDescent="0.25">
      <c r="A27428">
        <v>6057</v>
      </c>
      <c r="B27428" s="1">
        <f>DATE(2016,8,1) + TIME(0,0,0)</f>
        <v>42583</v>
      </c>
      <c r="C27428">
        <v>39.176345824999999</v>
      </c>
    </row>
    <row r="27429" spans="1:3" x14ac:dyDescent="0.25">
      <c r="A27429">
        <v>6088</v>
      </c>
      <c r="B27429" s="1">
        <f>DATE(2016,9,1) + TIME(0,0,0)</f>
        <v>42614</v>
      </c>
      <c r="C27429">
        <v>39.202247620000001</v>
      </c>
    </row>
    <row r="27430" spans="1:3" x14ac:dyDescent="0.25">
      <c r="A27430">
        <v>6118</v>
      </c>
      <c r="B27430" s="1">
        <f>DATE(2016,10,1) + TIME(0,0,0)</f>
        <v>42644</v>
      </c>
      <c r="C27430">
        <v>39.227199554000002</v>
      </c>
    </row>
    <row r="27431" spans="1:3" x14ac:dyDescent="0.25">
      <c r="A27431">
        <v>6149</v>
      </c>
      <c r="B27431" s="1">
        <f>DATE(2016,11,1) + TIME(0,0,0)</f>
        <v>42675</v>
      </c>
      <c r="C27431">
        <v>39.252872467000003</v>
      </c>
    </row>
    <row r="27432" spans="1:3" x14ac:dyDescent="0.25">
      <c r="A27432">
        <v>6179</v>
      </c>
      <c r="B27432" s="1">
        <f>DATE(2016,12,1) + TIME(0,0,0)</f>
        <v>42705</v>
      </c>
      <c r="C27432">
        <v>39.277606964</v>
      </c>
    </row>
    <row r="27433" spans="1:3" x14ac:dyDescent="0.25">
      <c r="A27433">
        <v>6210</v>
      </c>
      <c r="B27433" s="1">
        <f>DATE(2017,1,1) + TIME(0,0,0)</f>
        <v>42736</v>
      </c>
      <c r="C27433">
        <v>39.30304718</v>
      </c>
    </row>
    <row r="27434" spans="1:3" x14ac:dyDescent="0.25">
      <c r="A27434">
        <v>6241</v>
      </c>
      <c r="B27434" s="1">
        <f>DATE(2017,2,1) + TIME(0,0,0)</f>
        <v>42767</v>
      </c>
      <c r="C27434">
        <v>39.328376769999998</v>
      </c>
    </row>
    <row r="27435" spans="1:3" x14ac:dyDescent="0.25">
      <c r="A27435">
        <v>6269</v>
      </c>
      <c r="B27435" s="1">
        <f>DATE(2017,3,1) + TIME(0,0,0)</f>
        <v>42795</v>
      </c>
      <c r="C27435">
        <v>39.351158142000003</v>
      </c>
    </row>
    <row r="27436" spans="1:3" x14ac:dyDescent="0.25">
      <c r="A27436">
        <v>6300</v>
      </c>
      <c r="B27436" s="1">
        <f>DATE(2017,4,1) + TIME(0,0,0)</f>
        <v>42826</v>
      </c>
      <c r="C27436">
        <v>39.376270294000001</v>
      </c>
    </row>
    <row r="27437" spans="1:3" x14ac:dyDescent="0.25">
      <c r="A27437">
        <v>6330</v>
      </c>
      <c r="B27437" s="1">
        <f>DATE(2017,5,1) + TIME(0,0,0)</f>
        <v>42856</v>
      </c>
      <c r="C27437">
        <v>39.400463104000004</v>
      </c>
    </row>
    <row r="27438" spans="1:3" x14ac:dyDescent="0.25">
      <c r="A27438">
        <v>6361</v>
      </c>
      <c r="B27438" s="1">
        <f>DATE(2017,6,1) + TIME(0,0,0)</f>
        <v>42887</v>
      </c>
      <c r="C27438">
        <v>39.425357818999998</v>
      </c>
    </row>
    <row r="27439" spans="1:3" x14ac:dyDescent="0.25">
      <c r="A27439">
        <v>6391</v>
      </c>
      <c r="B27439" s="1">
        <f>DATE(2017,7,1) + TIME(0,0,0)</f>
        <v>42917</v>
      </c>
      <c r="C27439">
        <v>39.449340820000003</v>
      </c>
    </row>
    <row r="27440" spans="1:3" x14ac:dyDescent="0.25">
      <c r="A27440">
        <v>6422</v>
      </c>
      <c r="B27440" s="1">
        <f>DATE(2017,8,1) + TIME(0,0,0)</f>
        <v>42948</v>
      </c>
      <c r="C27440">
        <v>39.474018096999998</v>
      </c>
    </row>
    <row r="27441" spans="1:3" x14ac:dyDescent="0.25">
      <c r="A27441">
        <v>6453</v>
      </c>
      <c r="B27441" s="1">
        <f>DATE(2017,9,1) + TIME(0,0,0)</f>
        <v>42979</v>
      </c>
      <c r="C27441">
        <v>39.498584747000002</v>
      </c>
    </row>
    <row r="27442" spans="1:3" x14ac:dyDescent="0.25">
      <c r="A27442">
        <v>6483</v>
      </c>
      <c r="B27442" s="1">
        <f>DATE(2017,10,1) + TIME(0,0,0)</f>
        <v>43009</v>
      </c>
      <c r="C27442">
        <v>39.522254943999997</v>
      </c>
    </row>
    <row r="27443" spans="1:3" x14ac:dyDescent="0.25">
      <c r="A27443">
        <v>6514</v>
      </c>
      <c r="B27443" s="1">
        <f>DATE(2017,11,1) + TIME(0,0,0)</f>
        <v>43040</v>
      </c>
      <c r="C27443">
        <v>39.546592711999999</v>
      </c>
    </row>
    <row r="27444" spans="1:3" x14ac:dyDescent="0.25">
      <c r="A27444">
        <v>6544</v>
      </c>
      <c r="B27444" s="1">
        <f>DATE(2017,12,1) + TIME(0,0,0)</f>
        <v>43070</v>
      </c>
      <c r="C27444">
        <v>39.570034026999998</v>
      </c>
    </row>
    <row r="27445" spans="1:3" x14ac:dyDescent="0.25">
      <c r="A27445">
        <v>6575</v>
      </c>
      <c r="B27445" s="1">
        <f>DATE(2018,1,1) + TIME(0,0,0)</f>
        <v>43101</v>
      </c>
      <c r="C27445">
        <v>39.594146729000002</v>
      </c>
    </row>
    <row r="27446" spans="1:3" x14ac:dyDescent="0.25">
      <c r="A27446">
        <v>6606</v>
      </c>
      <c r="B27446" s="1">
        <f>DATE(2018,2,1) + TIME(0,0,0)</f>
        <v>43132</v>
      </c>
      <c r="C27446">
        <v>39.618148804</v>
      </c>
    </row>
    <row r="27447" spans="1:3" x14ac:dyDescent="0.25">
      <c r="A27447">
        <v>6634</v>
      </c>
      <c r="B27447" s="1">
        <f>DATE(2018,3,1) + TIME(0,0,0)</f>
        <v>43160</v>
      </c>
      <c r="C27447">
        <v>39.639739990000002</v>
      </c>
    </row>
    <row r="27448" spans="1:3" x14ac:dyDescent="0.25">
      <c r="A27448">
        <v>6665</v>
      </c>
      <c r="B27448" s="1">
        <f>DATE(2018,4,1) + TIME(0,0,0)</f>
        <v>43191</v>
      </c>
      <c r="C27448">
        <v>39.663536071999999</v>
      </c>
    </row>
    <row r="27449" spans="1:3" x14ac:dyDescent="0.25">
      <c r="A27449">
        <v>6695</v>
      </c>
      <c r="B27449" s="1">
        <f>DATE(2018,5,1) + TIME(0,0,0)</f>
        <v>43221</v>
      </c>
      <c r="C27449">
        <v>39.686466217000003</v>
      </c>
    </row>
    <row r="27450" spans="1:3" x14ac:dyDescent="0.25">
      <c r="A27450">
        <v>6726</v>
      </c>
      <c r="B27450" s="1">
        <f>DATE(2018,6,1) + TIME(0,0,0)</f>
        <v>43252</v>
      </c>
      <c r="C27450">
        <v>39.710060120000001</v>
      </c>
    </row>
    <row r="27451" spans="1:3" x14ac:dyDescent="0.25">
      <c r="A27451">
        <v>6756</v>
      </c>
      <c r="B27451" s="1">
        <f>DATE(2018,7,1) + TIME(0,0,0)</f>
        <v>43282</v>
      </c>
      <c r="C27451">
        <v>39.732799530000001</v>
      </c>
    </row>
    <row r="27452" spans="1:3" x14ac:dyDescent="0.25">
      <c r="A27452">
        <v>6787</v>
      </c>
      <c r="B27452" s="1">
        <f>DATE(2018,8,1) + TIME(0,0,0)</f>
        <v>43313</v>
      </c>
      <c r="C27452">
        <v>39.756191254000001</v>
      </c>
    </row>
    <row r="27453" spans="1:3" x14ac:dyDescent="0.25">
      <c r="A27453">
        <v>6818</v>
      </c>
      <c r="B27453" s="1">
        <f>DATE(2018,9,1) + TIME(0,0,0)</f>
        <v>43344</v>
      </c>
      <c r="C27453">
        <v>39.779487609999997</v>
      </c>
    </row>
    <row r="27454" spans="1:3" x14ac:dyDescent="0.25">
      <c r="A27454">
        <v>6848</v>
      </c>
      <c r="B27454" s="1">
        <f>DATE(2018,10,1) + TIME(0,0,0)</f>
        <v>43374</v>
      </c>
      <c r="C27454">
        <v>39.801937103</v>
      </c>
    </row>
    <row r="27455" spans="1:3" x14ac:dyDescent="0.25">
      <c r="A27455">
        <v>6879</v>
      </c>
      <c r="B27455" s="1">
        <f>DATE(2018,11,1) + TIME(0,0,0)</f>
        <v>43405</v>
      </c>
      <c r="C27455">
        <v>39.825035094999997</v>
      </c>
    </row>
    <row r="27456" spans="1:3" x14ac:dyDescent="0.25">
      <c r="A27456">
        <v>6909</v>
      </c>
      <c r="B27456" s="1">
        <f>DATE(2018,12,1) + TIME(0,0,0)</f>
        <v>43435</v>
      </c>
      <c r="C27456">
        <v>39.847297668000003</v>
      </c>
    </row>
    <row r="27457" spans="1:3" x14ac:dyDescent="0.25">
      <c r="A27457">
        <v>6940</v>
      </c>
      <c r="B27457" s="1">
        <f>DATE(2019,1,1) + TIME(0,0,0)</f>
        <v>43466</v>
      </c>
      <c r="C27457">
        <v>39.870208740000002</v>
      </c>
    </row>
    <row r="27458" spans="1:3" x14ac:dyDescent="0.25">
      <c r="A27458">
        <v>6971</v>
      </c>
      <c r="B27458" s="1">
        <f>DATE(2019,2,1) + TIME(0,0,0)</f>
        <v>43497</v>
      </c>
      <c r="C27458">
        <v>39.893020630000002</v>
      </c>
    </row>
    <row r="27459" spans="1:3" x14ac:dyDescent="0.25">
      <c r="A27459">
        <v>6999</v>
      </c>
      <c r="B27459" s="1">
        <f>DATE(2019,3,1) + TIME(0,0,0)</f>
        <v>43525</v>
      </c>
      <c r="C27459">
        <v>39.913551331000001</v>
      </c>
    </row>
    <row r="27460" spans="1:3" x14ac:dyDescent="0.25">
      <c r="A27460">
        <v>7030</v>
      </c>
      <c r="B27460" s="1">
        <f>DATE(2019,4,1) + TIME(0,0,0)</f>
        <v>43556</v>
      </c>
      <c r="C27460">
        <v>39.936195374</v>
      </c>
    </row>
    <row r="27461" spans="1:3" x14ac:dyDescent="0.25">
      <c r="A27461">
        <v>7060</v>
      </c>
      <c r="B27461" s="1">
        <f>DATE(2019,5,1) + TIME(0,0,0)</f>
        <v>43586</v>
      </c>
      <c r="C27461">
        <v>39.958026885999999</v>
      </c>
    </row>
    <row r="27462" spans="1:3" x14ac:dyDescent="0.25">
      <c r="A27462">
        <v>7091</v>
      </c>
      <c r="B27462" s="1">
        <f>DATE(2019,6,1) + TIME(0,0,0)</f>
        <v>43617</v>
      </c>
      <c r="C27462">
        <v>39.980503081999998</v>
      </c>
    </row>
    <row r="27463" spans="1:3" x14ac:dyDescent="0.25">
      <c r="A27463">
        <v>7121</v>
      </c>
      <c r="B27463" s="1">
        <f>DATE(2019,7,1) + TIME(0,0,0)</f>
        <v>43647</v>
      </c>
      <c r="C27463">
        <v>40.002170563</v>
      </c>
    </row>
    <row r="27464" spans="1:3" x14ac:dyDescent="0.25">
      <c r="A27464">
        <v>7152</v>
      </c>
      <c r="B27464" s="1">
        <f>DATE(2019,8,1) + TIME(0,0,0)</f>
        <v>43678</v>
      </c>
      <c r="C27464">
        <v>40.024475098000003</v>
      </c>
    </row>
    <row r="27465" spans="1:3" x14ac:dyDescent="0.25">
      <c r="A27465">
        <v>7183</v>
      </c>
      <c r="B27465" s="1">
        <f>DATE(2019,9,1) + TIME(0,0,0)</f>
        <v>43709</v>
      </c>
      <c r="C27465">
        <v>40.046695708999998</v>
      </c>
    </row>
    <row r="27466" spans="1:3" x14ac:dyDescent="0.25">
      <c r="A27466">
        <v>7213</v>
      </c>
      <c r="B27466" s="1">
        <f>DATE(2019,10,1) + TIME(0,0,0)</f>
        <v>43739</v>
      </c>
      <c r="C27466">
        <v>40.068115233999997</v>
      </c>
    </row>
    <row r="27467" spans="1:3" x14ac:dyDescent="0.25">
      <c r="A27467">
        <v>7244</v>
      </c>
      <c r="B27467" s="1">
        <f>DATE(2019,11,1) + TIME(0,0,0)</f>
        <v>43770</v>
      </c>
      <c r="C27467">
        <v>40.090167999000002</v>
      </c>
    </row>
    <row r="27468" spans="1:3" x14ac:dyDescent="0.25">
      <c r="A27468">
        <v>7274</v>
      </c>
      <c r="B27468" s="1">
        <f>DATE(2019,12,1) + TIME(0,0,0)</f>
        <v>43800</v>
      </c>
      <c r="C27468">
        <v>40.111431121999999</v>
      </c>
    </row>
    <row r="27469" spans="1:3" x14ac:dyDescent="0.25">
      <c r="A27469">
        <v>7305</v>
      </c>
      <c r="B27469" s="1">
        <f>DATE(2020,1,1) + TIME(0,0,0)</f>
        <v>43831</v>
      </c>
      <c r="C27469">
        <v>40.133319855000003</v>
      </c>
    </row>
    <row r="27470" spans="1:3" x14ac:dyDescent="0.25">
      <c r="A27470">
        <v>7336</v>
      </c>
      <c r="B27470" s="1">
        <f>DATE(2020,2,1) + TIME(0,0,0)</f>
        <v>43862</v>
      </c>
      <c r="C27470">
        <v>40.155124663999999</v>
      </c>
    </row>
    <row r="27471" spans="1:3" x14ac:dyDescent="0.25">
      <c r="A27471">
        <v>7365</v>
      </c>
      <c r="B27471" s="1">
        <f>DATE(2020,3,1) + TIME(0,0,0)</f>
        <v>43891</v>
      </c>
      <c r="C27471">
        <v>40.175449370999999</v>
      </c>
    </row>
    <row r="27472" spans="1:3" x14ac:dyDescent="0.25">
      <c r="A27472">
        <v>7396</v>
      </c>
      <c r="B27472" s="1">
        <f>DATE(2020,4,1) + TIME(0,0,0)</f>
        <v>43922</v>
      </c>
      <c r="C27472">
        <v>40.197093963999997</v>
      </c>
    </row>
    <row r="27473" spans="1:3" x14ac:dyDescent="0.25">
      <c r="A27473">
        <v>7426</v>
      </c>
      <c r="B27473" s="1">
        <f>DATE(2020,5,1) + TIME(0,0,0)</f>
        <v>43952</v>
      </c>
      <c r="C27473">
        <v>40.217964172000002</v>
      </c>
    </row>
    <row r="27474" spans="1:3" x14ac:dyDescent="0.25">
      <c r="A27474">
        <v>7457</v>
      </c>
      <c r="B27474" s="1">
        <f>DATE(2020,6,1) + TIME(0,0,0)</f>
        <v>43983</v>
      </c>
      <c r="C27474">
        <v>40.239452362000002</v>
      </c>
    </row>
    <row r="27475" spans="1:3" x14ac:dyDescent="0.25">
      <c r="A27475">
        <v>7487</v>
      </c>
      <c r="B27475" s="1">
        <f>DATE(2020,7,1) + TIME(0,0,0)</f>
        <v>44013</v>
      </c>
      <c r="C27475">
        <v>40.260166167999998</v>
      </c>
    </row>
    <row r="27476" spans="1:3" x14ac:dyDescent="0.25">
      <c r="A27476">
        <v>7518</v>
      </c>
      <c r="B27476" s="1">
        <f>DATE(2020,8,1) + TIME(0,0,0)</f>
        <v>44044</v>
      </c>
      <c r="C27476">
        <v>40.281494141000003</v>
      </c>
    </row>
    <row r="27477" spans="1:3" x14ac:dyDescent="0.25">
      <c r="A27477">
        <v>7549</v>
      </c>
      <c r="B27477" s="1">
        <f>DATE(2020,9,1) + TIME(0,0,0)</f>
        <v>44075</v>
      </c>
      <c r="C27477">
        <v>40.302742004000002</v>
      </c>
    </row>
    <row r="27478" spans="1:3" x14ac:dyDescent="0.25">
      <c r="A27478">
        <v>7579</v>
      </c>
      <c r="B27478" s="1">
        <f>DATE(2020,10,1) + TIME(0,0,0)</f>
        <v>44105</v>
      </c>
      <c r="C27478">
        <v>40.323226929</v>
      </c>
    </row>
    <row r="27479" spans="1:3" x14ac:dyDescent="0.25">
      <c r="A27479">
        <v>7610</v>
      </c>
      <c r="B27479" s="1">
        <f>DATE(2020,11,1) + TIME(0,0,0)</f>
        <v>44136</v>
      </c>
      <c r="C27479">
        <v>40.344318389999998</v>
      </c>
    </row>
    <row r="27480" spans="1:3" x14ac:dyDescent="0.25">
      <c r="A27480">
        <v>7640</v>
      </c>
      <c r="B27480" s="1">
        <f>DATE(2020,12,1) + TIME(0,0,0)</f>
        <v>44166</v>
      </c>
      <c r="C27480">
        <v>40.364654541</v>
      </c>
    </row>
    <row r="27481" spans="1:3" x14ac:dyDescent="0.25">
      <c r="A27481">
        <v>7671</v>
      </c>
      <c r="B27481" s="1">
        <f>DATE(2021,1,1) + TIME(0,0,0)</f>
        <v>44197</v>
      </c>
      <c r="C27481">
        <v>40.385593413999999</v>
      </c>
    </row>
    <row r="27482" spans="1:3" x14ac:dyDescent="0.25">
      <c r="A27482">
        <v>7702</v>
      </c>
      <c r="B27482" s="1">
        <f>DATE(2021,2,1) + TIME(0,0,0)</f>
        <v>44228</v>
      </c>
      <c r="C27482">
        <v>40.406459808000001</v>
      </c>
    </row>
    <row r="27483" spans="1:3" x14ac:dyDescent="0.25">
      <c r="A27483">
        <v>7730</v>
      </c>
      <c r="B27483" s="1">
        <f>DATE(2021,3,1) + TIME(0,0,0)</f>
        <v>44256</v>
      </c>
      <c r="C27483">
        <v>40.425239562999998</v>
      </c>
    </row>
    <row r="27484" spans="1:3" x14ac:dyDescent="0.25">
      <c r="A27484">
        <v>7761</v>
      </c>
      <c r="B27484" s="1">
        <f>DATE(2021,4,1) + TIME(0,0,0)</f>
        <v>44287</v>
      </c>
      <c r="C27484">
        <v>40.445957184000001</v>
      </c>
    </row>
    <row r="27485" spans="1:3" x14ac:dyDescent="0.25">
      <c r="A27485">
        <v>7791</v>
      </c>
      <c r="B27485" s="1">
        <f>DATE(2021,5,1) + TIME(0,0,0)</f>
        <v>44317</v>
      </c>
      <c r="C27485">
        <v>40.465938567999999</v>
      </c>
    </row>
    <row r="27486" spans="1:3" x14ac:dyDescent="0.25">
      <c r="A27486">
        <v>7822</v>
      </c>
      <c r="B27486" s="1">
        <f>DATE(2021,6,1) + TIME(0,0,0)</f>
        <v>44348</v>
      </c>
      <c r="C27486">
        <v>40.486511229999998</v>
      </c>
    </row>
    <row r="27487" spans="1:3" x14ac:dyDescent="0.25">
      <c r="A27487">
        <v>7852</v>
      </c>
      <c r="B27487" s="1">
        <f>DATE(2021,7,1) + TIME(0,0,0)</f>
        <v>44378</v>
      </c>
      <c r="C27487">
        <v>40.506351471000002</v>
      </c>
    </row>
    <row r="27488" spans="1:3" x14ac:dyDescent="0.25">
      <c r="A27488">
        <v>7883</v>
      </c>
      <c r="B27488" s="1">
        <f>DATE(2021,8,1) + TIME(0,0,0)</f>
        <v>44409</v>
      </c>
      <c r="C27488">
        <v>40.526782990000001</v>
      </c>
    </row>
    <row r="27489" spans="1:3" x14ac:dyDescent="0.25">
      <c r="A27489">
        <v>7914</v>
      </c>
      <c r="B27489" s="1">
        <f>DATE(2021,9,1) + TIME(0,0,0)</f>
        <v>44440</v>
      </c>
      <c r="C27489">
        <v>40.547142029</v>
      </c>
    </row>
    <row r="27490" spans="1:3" x14ac:dyDescent="0.25">
      <c r="A27490">
        <v>7944</v>
      </c>
      <c r="B27490" s="1">
        <f>DATE(2021,10,1) + TIME(0,0,0)</f>
        <v>44470</v>
      </c>
      <c r="C27490">
        <v>40.566776275999999</v>
      </c>
    </row>
    <row r="27491" spans="1:3" x14ac:dyDescent="0.25">
      <c r="A27491">
        <v>7975</v>
      </c>
      <c r="B27491" s="1">
        <f>DATE(2021,11,1) + TIME(0,0,0)</f>
        <v>44501</v>
      </c>
      <c r="C27491">
        <v>40.586994171000001</v>
      </c>
    </row>
    <row r="27492" spans="1:3" x14ac:dyDescent="0.25">
      <c r="A27492">
        <v>8005</v>
      </c>
      <c r="B27492" s="1">
        <f>DATE(2021,12,1) + TIME(0,0,0)</f>
        <v>44531</v>
      </c>
      <c r="C27492">
        <v>40.606491089000002</v>
      </c>
    </row>
    <row r="27493" spans="1:3" x14ac:dyDescent="0.25">
      <c r="A27493">
        <v>8036</v>
      </c>
      <c r="B27493" s="1">
        <f>DATE(2022,1,1) + TIME(0,0,0)</f>
        <v>44562</v>
      </c>
      <c r="C27493">
        <v>40.626571654999999</v>
      </c>
    </row>
    <row r="27494" spans="1:3" x14ac:dyDescent="0.25">
      <c r="A27494">
        <v>8067</v>
      </c>
      <c r="B27494" s="1">
        <f>DATE(2022,2,1) + TIME(0,0,0)</f>
        <v>44593</v>
      </c>
      <c r="C27494">
        <v>40.646579742</v>
      </c>
    </row>
    <row r="27495" spans="1:3" x14ac:dyDescent="0.25">
      <c r="A27495">
        <v>8095</v>
      </c>
      <c r="B27495" s="1">
        <f>DATE(2022,3,1) + TIME(0,0,0)</f>
        <v>44621</v>
      </c>
      <c r="C27495">
        <v>40.664592743</v>
      </c>
    </row>
    <row r="27496" spans="1:3" x14ac:dyDescent="0.25">
      <c r="A27496">
        <v>8126</v>
      </c>
      <c r="B27496" s="1">
        <f>DATE(2022,4,1) + TIME(0,0,0)</f>
        <v>44652</v>
      </c>
      <c r="C27496">
        <v>40.684463501000003</v>
      </c>
    </row>
    <row r="27497" spans="1:3" x14ac:dyDescent="0.25">
      <c r="A27497">
        <v>8156</v>
      </c>
      <c r="B27497" s="1">
        <f>DATE(2022,5,1) + TIME(0,0,0)</f>
        <v>44682</v>
      </c>
      <c r="C27497">
        <v>40.703632355000003</v>
      </c>
    </row>
    <row r="27498" spans="1:3" x14ac:dyDescent="0.25">
      <c r="A27498">
        <v>8187</v>
      </c>
      <c r="B27498" s="1">
        <f>DATE(2022,6,1) + TIME(0,0,0)</f>
        <v>44713</v>
      </c>
      <c r="C27498">
        <v>40.723369597999998</v>
      </c>
    </row>
    <row r="27499" spans="1:3" x14ac:dyDescent="0.25">
      <c r="A27499">
        <v>8217</v>
      </c>
      <c r="B27499" s="1">
        <f>DATE(2022,7,1) + TIME(0,0,0)</f>
        <v>44743</v>
      </c>
      <c r="C27499">
        <v>40.742408752000003</v>
      </c>
    </row>
    <row r="27500" spans="1:3" x14ac:dyDescent="0.25">
      <c r="A27500">
        <v>8248</v>
      </c>
      <c r="B27500" s="1">
        <f>DATE(2022,8,1) + TIME(0,0,0)</f>
        <v>44774</v>
      </c>
      <c r="C27500">
        <v>40.762008667000003</v>
      </c>
    </row>
    <row r="27501" spans="1:3" x14ac:dyDescent="0.25">
      <c r="A27501">
        <v>8279</v>
      </c>
      <c r="B27501" s="1">
        <f>DATE(2022,9,1) + TIME(0,0,0)</f>
        <v>44805</v>
      </c>
      <c r="C27501">
        <v>40.781547545999999</v>
      </c>
    </row>
    <row r="27502" spans="1:3" x14ac:dyDescent="0.25">
      <c r="A27502">
        <v>8309</v>
      </c>
      <c r="B27502" s="1">
        <f>DATE(2022,10,1) + TIME(0,0,0)</f>
        <v>44835</v>
      </c>
      <c r="C27502">
        <v>40.800388335999997</v>
      </c>
    </row>
    <row r="27503" spans="1:3" x14ac:dyDescent="0.25">
      <c r="A27503">
        <v>8340</v>
      </c>
      <c r="B27503" s="1">
        <f>DATE(2022,11,1) + TIME(0,0,0)</f>
        <v>44866</v>
      </c>
      <c r="C27503">
        <v>40.819789886000002</v>
      </c>
    </row>
    <row r="27504" spans="1:3" x14ac:dyDescent="0.25">
      <c r="A27504">
        <v>8370</v>
      </c>
      <c r="B27504" s="1">
        <f>DATE(2022,12,1) + TIME(0,0,0)</f>
        <v>44896</v>
      </c>
      <c r="C27504">
        <v>40.838500977000002</v>
      </c>
    </row>
    <row r="27505" spans="1:3" x14ac:dyDescent="0.25">
      <c r="A27505">
        <v>8401</v>
      </c>
      <c r="B27505" s="1">
        <f>DATE(2023,1,1) + TIME(0,0,0)</f>
        <v>44927</v>
      </c>
      <c r="C27505">
        <v>40.857769011999999</v>
      </c>
    </row>
    <row r="27506" spans="1:3" x14ac:dyDescent="0.25">
      <c r="A27506">
        <v>8432</v>
      </c>
      <c r="B27506" s="1">
        <f>DATE(2023,2,1) + TIME(0,0,0)</f>
        <v>44958</v>
      </c>
      <c r="C27506">
        <v>40.876972197999997</v>
      </c>
    </row>
    <row r="27507" spans="1:3" x14ac:dyDescent="0.25">
      <c r="A27507">
        <v>8460</v>
      </c>
      <c r="B27507" s="1">
        <f>DATE(2023,3,1) + TIME(0,0,0)</f>
        <v>44986</v>
      </c>
      <c r="C27507">
        <v>40.894260406000001</v>
      </c>
    </row>
    <row r="27508" spans="1:3" x14ac:dyDescent="0.25">
      <c r="A27508">
        <v>8491</v>
      </c>
      <c r="B27508" s="1">
        <f>DATE(2023,4,1) + TIME(0,0,0)</f>
        <v>45017</v>
      </c>
      <c r="C27508">
        <v>40.913337708</v>
      </c>
    </row>
    <row r="27509" spans="1:3" x14ac:dyDescent="0.25">
      <c r="A27509">
        <v>8521</v>
      </c>
      <c r="B27509" s="1">
        <f>DATE(2023,5,1) + TIME(0,0,0)</f>
        <v>45047</v>
      </c>
      <c r="C27509">
        <v>40.931735992</v>
      </c>
    </row>
    <row r="27510" spans="1:3" x14ac:dyDescent="0.25">
      <c r="A27510">
        <v>8552</v>
      </c>
      <c r="B27510" s="1">
        <f>DATE(2023,6,1) + TIME(0,0,0)</f>
        <v>45078</v>
      </c>
      <c r="C27510">
        <v>40.950683593999997</v>
      </c>
    </row>
    <row r="27511" spans="1:3" x14ac:dyDescent="0.25">
      <c r="A27511">
        <v>8582</v>
      </c>
      <c r="B27511" s="1">
        <f>DATE(2023,7,1) + TIME(0,0,0)</f>
        <v>45108</v>
      </c>
      <c r="C27511">
        <v>40.968959808000001</v>
      </c>
    </row>
    <row r="27512" spans="1:3" x14ac:dyDescent="0.25">
      <c r="A27512">
        <v>8613</v>
      </c>
      <c r="B27512" s="1">
        <f>DATE(2023,8,1) + TIME(0,0,0)</f>
        <v>45139</v>
      </c>
      <c r="C27512">
        <v>40.987777710000003</v>
      </c>
    </row>
    <row r="27513" spans="1:3" x14ac:dyDescent="0.25">
      <c r="A27513">
        <v>8644</v>
      </c>
      <c r="B27513" s="1">
        <f>DATE(2023,9,1) + TIME(0,0,0)</f>
        <v>45170</v>
      </c>
      <c r="C27513">
        <v>41.006534576</v>
      </c>
    </row>
    <row r="27514" spans="1:3" x14ac:dyDescent="0.25">
      <c r="A27514">
        <v>8674</v>
      </c>
      <c r="B27514" s="1">
        <f>DATE(2023,10,1) + TIME(0,0,0)</f>
        <v>45200</v>
      </c>
      <c r="C27514">
        <v>41.024623871000003</v>
      </c>
    </row>
    <row r="27515" spans="1:3" x14ac:dyDescent="0.25">
      <c r="A27515">
        <v>8705</v>
      </c>
      <c r="B27515" s="1">
        <f>DATE(2023,11,1) + TIME(0,0,0)</f>
        <v>45231</v>
      </c>
      <c r="C27515">
        <v>41.043254851999997</v>
      </c>
    </row>
    <row r="27516" spans="1:3" x14ac:dyDescent="0.25">
      <c r="A27516">
        <v>8735</v>
      </c>
      <c r="B27516" s="1">
        <f>DATE(2023,12,1) + TIME(0,0,0)</f>
        <v>45261</v>
      </c>
      <c r="C27516">
        <v>41.061225890999999</v>
      </c>
    </row>
    <row r="27517" spans="1:3" x14ac:dyDescent="0.25">
      <c r="A27517">
        <v>8766</v>
      </c>
      <c r="B27517" s="1">
        <f>DATE(2024,1,1) + TIME(0,0,0)</f>
        <v>45292</v>
      </c>
      <c r="C27517">
        <v>41.079730988000001</v>
      </c>
    </row>
    <row r="27518" spans="1:3" x14ac:dyDescent="0.25">
      <c r="A27518">
        <v>8797</v>
      </c>
      <c r="B27518" s="1">
        <f>DATE(2024,2,1) + TIME(0,0,0)</f>
        <v>45323</v>
      </c>
      <c r="C27518">
        <v>41.098171233999999</v>
      </c>
    </row>
    <row r="27519" spans="1:3" x14ac:dyDescent="0.25">
      <c r="A27519">
        <v>8826</v>
      </c>
      <c r="B27519" s="1">
        <f>DATE(2024,3,1) + TIME(0,0,0)</f>
        <v>45352</v>
      </c>
      <c r="C27519">
        <v>41.115367888999998</v>
      </c>
    </row>
    <row r="27520" spans="1:3" x14ac:dyDescent="0.25">
      <c r="A27520">
        <v>8857</v>
      </c>
      <c r="B27520" s="1">
        <f>DATE(2024,4,1) + TIME(0,0,0)</f>
        <v>45383</v>
      </c>
      <c r="C27520">
        <v>41.133689879999999</v>
      </c>
    </row>
    <row r="27521" spans="1:3" x14ac:dyDescent="0.25">
      <c r="A27521">
        <v>8887</v>
      </c>
      <c r="B27521" s="1">
        <f>DATE(2024,5,1) + TIME(0,0,0)</f>
        <v>45413</v>
      </c>
      <c r="C27521">
        <v>41.151363373000002</v>
      </c>
    </row>
    <row r="27522" spans="1:3" x14ac:dyDescent="0.25">
      <c r="A27522">
        <v>8918</v>
      </c>
      <c r="B27522" s="1">
        <f>DATE(2024,6,1) + TIME(0,0,0)</f>
        <v>45444</v>
      </c>
      <c r="C27522">
        <v>41.169563293000003</v>
      </c>
    </row>
    <row r="27523" spans="1:3" x14ac:dyDescent="0.25">
      <c r="A27523">
        <v>8948</v>
      </c>
      <c r="B27523" s="1">
        <f>DATE(2024,7,1) + TIME(0,0,0)</f>
        <v>45474</v>
      </c>
      <c r="C27523">
        <v>41.187118529999999</v>
      </c>
    </row>
    <row r="27524" spans="1:3" x14ac:dyDescent="0.25">
      <c r="A27524">
        <v>8979</v>
      </c>
      <c r="B27524" s="1">
        <f>DATE(2024,8,1) + TIME(0,0,0)</f>
        <v>45505</v>
      </c>
      <c r="C27524">
        <v>41.205196381</v>
      </c>
    </row>
    <row r="27525" spans="1:3" x14ac:dyDescent="0.25">
      <c r="A27525">
        <v>9010</v>
      </c>
      <c r="B27525" s="1">
        <f>DATE(2024,9,1) + TIME(0,0,0)</f>
        <v>45536</v>
      </c>
      <c r="C27525">
        <v>41.223213196000003</v>
      </c>
    </row>
    <row r="27526" spans="1:3" x14ac:dyDescent="0.25">
      <c r="A27526">
        <v>9040</v>
      </c>
      <c r="B27526" s="1">
        <f>DATE(2024,10,1) + TIME(0,0,0)</f>
        <v>45566</v>
      </c>
      <c r="C27526">
        <v>41.240585326999998</v>
      </c>
    </row>
    <row r="27527" spans="1:3" x14ac:dyDescent="0.25">
      <c r="A27527">
        <v>9071</v>
      </c>
      <c r="B27527" s="1">
        <f>DATE(2024,11,1) + TIME(0,0,0)</f>
        <v>45597</v>
      </c>
      <c r="C27527">
        <v>41.258472443000002</v>
      </c>
    </row>
    <row r="27528" spans="1:3" x14ac:dyDescent="0.25">
      <c r="A27528">
        <v>9101</v>
      </c>
      <c r="B27528" s="1">
        <f>DATE(2024,12,1) + TIME(0,0,0)</f>
        <v>45627</v>
      </c>
      <c r="C27528">
        <v>41.275726317999997</v>
      </c>
    </row>
    <row r="27529" spans="1:3" x14ac:dyDescent="0.25">
      <c r="A27529">
        <v>9132</v>
      </c>
      <c r="B27529" s="1">
        <f>DATE(2025,1,1) + TIME(0,0,0)</f>
        <v>45658</v>
      </c>
      <c r="C27529">
        <v>41.293491363999998</v>
      </c>
    </row>
    <row r="27530" spans="1:3" x14ac:dyDescent="0.25">
      <c r="A27530">
        <v>9163</v>
      </c>
      <c r="B27530" s="1">
        <f>DATE(2025,2,1) + TIME(0,0,0)</f>
        <v>45689</v>
      </c>
      <c r="C27530">
        <v>41.311195374</v>
      </c>
    </row>
    <row r="27531" spans="1:3" x14ac:dyDescent="0.25">
      <c r="A27531">
        <v>9191</v>
      </c>
      <c r="B27531" s="1">
        <f>DATE(2025,3,1) + TIME(0,0,0)</f>
        <v>45717</v>
      </c>
      <c r="C27531">
        <v>41.327136993000003</v>
      </c>
    </row>
    <row r="27532" spans="1:3" x14ac:dyDescent="0.25">
      <c r="A27532">
        <v>9222</v>
      </c>
      <c r="B27532" s="1">
        <f>DATE(2025,4,1) + TIME(0,0,0)</f>
        <v>45748</v>
      </c>
      <c r="C27532">
        <v>41.344726561999998</v>
      </c>
    </row>
    <row r="27533" spans="1:3" x14ac:dyDescent="0.25">
      <c r="A27533">
        <v>9252</v>
      </c>
      <c r="B27533" s="1">
        <f>DATE(2025,5,1) + TIME(0,0,0)</f>
        <v>45778</v>
      </c>
      <c r="C27533">
        <v>41.361694335999999</v>
      </c>
    </row>
    <row r="27534" spans="1:3" x14ac:dyDescent="0.25">
      <c r="A27534">
        <v>9283</v>
      </c>
      <c r="B27534" s="1">
        <f>DATE(2025,6,1) + TIME(0,0,0)</f>
        <v>45809</v>
      </c>
      <c r="C27534">
        <v>41.379169464</v>
      </c>
    </row>
    <row r="27535" spans="1:3" x14ac:dyDescent="0.25">
      <c r="A27535">
        <v>9313</v>
      </c>
      <c r="B27535" s="1">
        <f>DATE(2025,7,1) + TIME(0,0,0)</f>
        <v>45839</v>
      </c>
      <c r="C27535">
        <v>41.396022797000001</v>
      </c>
    </row>
    <row r="27536" spans="1:3" x14ac:dyDescent="0.25">
      <c r="A27536">
        <v>9344</v>
      </c>
      <c r="B27536" s="1">
        <f>DATE(2025,8,1) + TIME(0,0,0)</f>
        <v>45870</v>
      </c>
      <c r="C27536">
        <v>41.413387299</v>
      </c>
    </row>
    <row r="27537" spans="1:3" x14ac:dyDescent="0.25">
      <c r="A27537">
        <v>9375</v>
      </c>
      <c r="B27537" s="1">
        <f>DATE(2025,9,1) + TIME(0,0,0)</f>
        <v>45901</v>
      </c>
      <c r="C27537">
        <v>41.430690765000001</v>
      </c>
    </row>
    <row r="27538" spans="1:3" x14ac:dyDescent="0.25">
      <c r="A27538">
        <v>9405</v>
      </c>
      <c r="B27538" s="1">
        <f>DATE(2025,10,1) + TIME(0,0,0)</f>
        <v>45931</v>
      </c>
      <c r="C27538">
        <v>41.447383881</v>
      </c>
    </row>
    <row r="27539" spans="1:3" x14ac:dyDescent="0.25">
      <c r="A27539">
        <v>9436</v>
      </c>
      <c r="B27539" s="1">
        <f>DATE(2025,11,1) + TIME(0,0,0)</f>
        <v>45962</v>
      </c>
      <c r="C27539">
        <v>41.464572906000001</v>
      </c>
    </row>
    <row r="27540" spans="1:3" x14ac:dyDescent="0.25">
      <c r="A27540">
        <v>9466</v>
      </c>
      <c r="B27540" s="1">
        <f>DATE(2025,12,1) + TIME(0,0,0)</f>
        <v>45992</v>
      </c>
      <c r="C27540">
        <v>41.481159210000001</v>
      </c>
    </row>
    <row r="27541" spans="1:3" x14ac:dyDescent="0.25">
      <c r="A27541">
        <v>9497</v>
      </c>
      <c r="B27541" s="1">
        <f>DATE(2026,1,1) + TIME(0,0,0)</f>
        <v>46023</v>
      </c>
      <c r="C27541">
        <v>41.498241425000003</v>
      </c>
    </row>
    <row r="27542" spans="1:3" x14ac:dyDescent="0.25">
      <c r="A27542">
        <v>9528</v>
      </c>
      <c r="B27542" s="1">
        <f>DATE(2026,2,1) + TIME(0,0,0)</f>
        <v>46054</v>
      </c>
      <c r="C27542">
        <v>41.515270233000003</v>
      </c>
    </row>
    <row r="27543" spans="1:3" x14ac:dyDescent="0.25">
      <c r="A27543">
        <v>9556</v>
      </c>
      <c r="B27543" s="1">
        <f>DATE(2026,3,1) + TIME(0,0,0)</f>
        <v>46082</v>
      </c>
      <c r="C27543">
        <v>41.530601501</v>
      </c>
    </row>
    <row r="27544" spans="1:3" x14ac:dyDescent="0.25">
      <c r="A27544">
        <v>9587</v>
      </c>
      <c r="B27544" s="1">
        <f>DATE(2026,4,1) + TIME(0,0,0)</f>
        <v>46113</v>
      </c>
      <c r="C27544">
        <v>41.547523499</v>
      </c>
    </row>
    <row r="27545" spans="1:3" x14ac:dyDescent="0.25">
      <c r="A27545">
        <v>9617</v>
      </c>
      <c r="B27545" s="1">
        <f>DATE(2026,5,1) + TIME(0,0,0)</f>
        <v>46143</v>
      </c>
      <c r="C27545">
        <v>41.563850403000004</v>
      </c>
    </row>
    <row r="27546" spans="1:3" x14ac:dyDescent="0.25">
      <c r="A27546">
        <v>9648</v>
      </c>
      <c r="B27546" s="1">
        <f>DATE(2026,6,1) + TIME(0,0,0)</f>
        <v>46174</v>
      </c>
      <c r="C27546">
        <v>41.580665588000002</v>
      </c>
    </row>
    <row r="27547" spans="1:3" x14ac:dyDescent="0.25">
      <c r="A27547">
        <v>9678</v>
      </c>
      <c r="B27547" s="1">
        <f>DATE(2026,7,1) + TIME(0,0,0)</f>
        <v>46204</v>
      </c>
      <c r="C27547">
        <v>41.596889496000003</v>
      </c>
    </row>
    <row r="27548" spans="1:3" x14ac:dyDescent="0.25">
      <c r="A27548">
        <v>9709</v>
      </c>
      <c r="B27548" s="1">
        <f>DATE(2026,8,1) + TIME(0,0,0)</f>
        <v>46235</v>
      </c>
      <c r="C27548">
        <v>41.613601684999999</v>
      </c>
    </row>
    <row r="27549" spans="1:3" x14ac:dyDescent="0.25">
      <c r="A27549">
        <v>9740</v>
      </c>
      <c r="B27549" s="1">
        <f>DATE(2026,9,1) + TIME(0,0,0)</f>
        <v>46266</v>
      </c>
      <c r="C27549">
        <v>41.630256653000004</v>
      </c>
    </row>
    <row r="27550" spans="1:3" x14ac:dyDescent="0.25">
      <c r="A27550">
        <v>9770</v>
      </c>
      <c r="B27550" s="1">
        <f>DATE(2026,10,1) + TIME(0,0,0)</f>
        <v>46296</v>
      </c>
      <c r="C27550">
        <v>41.646327972000002</v>
      </c>
    </row>
    <row r="27551" spans="1:3" x14ac:dyDescent="0.25">
      <c r="A27551">
        <v>9801</v>
      </c>
      <c r="B27551" s="1">
        <f>DATE(2026,11,1) + TIME(0,0,0)</f>
        <v>46327</v>
      </c>
      <c r="C27551">
        <v>41.662879943999997</v>
      </c>
    </row>
    <row r="27552" spans="1:3" x14ac:dyDescent="0.25">
      <c r="A27552">
        <v>9831</v>
      </c>
      <c r="B27552" s="1">
        <f>DATE(2026,12,1) + TIME(0,0,0)</f>
        <v>46357</v>
      </c>
      <c r="C27552">
        <v>41.678852081000002</v>
      </c>
    </row>
    <row r="27553" spans="1:3" x14ac:dyDescent="0.25">
      <c r="A27553">
        <v>9862</v>
      </c>
      <c r="B27553" s="1">
        <f>DATE(2027,1,1) + TIME(0,0,0)</f>
        <v>46388</v>
      </c>
      <c r="C27553">
        <v>41.695301055999998</v>
      </c>
    </row>
    <row r="27554" spans="1:3" x14ac:dyDescent="0.25">
      <c r="A27554">
        <v>9893</v>
      </c>
      <c r="B27554" s="1">
        <f>DATE(2027,2,1) + TIME(0,0,0)</f>
        <v>46419</v>
      </c>
      <c r="C27554">
        <v>41.711700438999998</v>
      </c>
    </row>
    <row r="27555" spans="1:3" x14ac:dyDescent="0.25">
      <c r="A27555">
        <v>9921</v>
      </c>
      <c r="B27555" s="1">
        <f>DATE(2027,3,1) + TIME(0,0,0)</f>
        <v>46447</v>
      </c>
      <c r="C27555">
        <v>41.726467133</v>
      </c>
    </row>
    <row r="27556" spans="1:3" x14ac:dyDescent="0.25">
      <c r="A27556">
        <v>9952</v>
      </c>
      <c r="B27556" s="1">
        <f>DATE(2027,4,1) + TIME(0,0,0)</f>
        <v>46478</v>
      </c>
      <c r="C27556">
        <v>41.742767334</v>
      </c>
    </row>
    <row r="27557" spans="1:3" x14ac:dyDescent="0.25">
      <c r="A27557">
        <v>9982</v>
      </c>
      <c r="B27557" s="1">
        <f>DATE(2027,5,1) + TIME(0,0,0)</f>
        <v>46508</v>
      </c>
      <c r="C27557">
        <v>41.758495330999999</v>
      </c>
    </row>
    <row r="27558" spans="1:3" x14ac:dyDescent="0.25">
      <c r="A27558">
        <v>10013</v>
      </c>
      <c r="B27558" s="1">
        <f>DATE(2027,6,1) + TIME(0,0,0)</f>
        <v>46539</v>
      </c>
      <c r="C27558">
        <v>41.774696349999999</v>
      </c>
    </row>
    <row r="27559" spans="1:3" x14ac:dyDescent="0.25">
      <c r="A27559">
        <v>10043</v>
      </c>
      <c r="B27559" s="1">
        <f>DATE(2027,7,1) + TIME(0,0,0)</f>
        <v>46569</v>
      </c>
      <c r="C27559">
        <v>41.790325164999999</v>
      </c>
    </row>
    <row r="27560" spans="1:3" x14ac:dyDescent="0.25">
      <c r="A27560">
        <v>10074</v>
      </c>
      <c r="B27560" s="1">
        <f>DATE(2027,8,1) + TIME(0,0,0)</f>
        <v>46600</v>
      </c>
      <c r="C27560">
        <v>41.806423187</v>
      </c>
    </row>
    <row r="27561" spans="1:3" x14ac:dyDescent="0.25">
      <c r="A27561">
        <v>10105</v>
      </c>
      <c r="B27561" s="1">
        <f>DATE(2027,9,1) + TIME(0,0,0)</f>
        <v>46631</v>
      </c>
      <c r="C27561">
        <v>41.822475433000001</v>
      </c>
    </row>
    <row r="27562" spans="1:3" x14ac:dyDescent="0.25">
      <c r="A27562">
        <v>10135</v>
      </c>
      <c r="B27562" s="1">
        <f>DATE(2027,10,1) + TIME(0,0,0)</f>
        <v>46661</v>
      </c>
      <c r="C27562">
        <v>41.837959290000001</v>
      </c>
    </row>
    <row r="27563" spans="1:3" x14ac:dyDescent="0.25">
      <c r="A27563">
        <v>10166</v>
      </c>
      <c r="B27563" s="1">
        <f>DATE(2027,11,1) + TIME(0,0,0)</f>
        <v>46692</v>
      </c>
      <c r="C27563">
        <v>41.853912354000002</v>
      </c>
    </row>
    <row r="27564" spans="1:3" x14ac:dyDescent="0.25">
      <c r="A27564">
        <v>10196</v>
      </c>
      <c r="B27564" s="1">
        <f>DATE(2027,12,1) + TIME(0,0,0)</f>
        <v>46722</v>
      </c>
      <c r="C27564">
        <v>41.869304657000001</v>
      </c>
    </row>
    <row r="27565" spans="1:3" x14ac:dyDescent="0.25">
      <c r="A27565">
        <v>10227</v>
      </c>
      <c r="B27565" s="1">
        <f>DATE(2028,1,1) + TIME(0,0,0)</f>
        <v>46753</v>
      </c>
      <c r="C27565">
        <v>41.885158539000003</v>
      </c>
    </row>
    <row r="27566" spans="1:3" x14ac:dyDescent="0.25">
      <c r="A27566">
        <v>10258</v>
      </c>
      <c r="B27566" s="1">
        <f>DATE(2028,2,1) + TIME(0,0,0)</f>
        <v>46784</v>
      </c>
      <c r="C27566">
        <v>41.900962829999997</v>
      </c>
    </row>
    <row r="27567" spans="1:3" x14ac:dyDescent="0.25">
      <c r="A27567">
        <v>10287</v>
      </c>
      <c r="B27567" s="1">
        <f>DATE(2028,3,1) + TIME(0,0,0)</f>
        <v>46813</v>
      </c>
      <c r="C27567">
        <v>41.915706634999999</v>
      </c>
    </row>
    <row r="27568" spans="1:3" x14ac:dyDescent="0.25">
      <c r="A27568">
        <v>10318</v>
      </c>
      <c r="B27568" s="1">
        <f>DATE(2028,4,1) + TIME(0,0,0)</f>
        <v>46844</v>
      </c>
      <c r="C27568">
        <v>41.931415557999998</v>
      </c>
    </row>
    <row r="27569" spans="1:3" x14ac:dyDescent="0.25">
      <c r="A27569">
        <v>10348</v>
      </c>
      <c r="B27569" s="1">
        <f>DATE(2028,5,1) + TIME(0,0,0)</f>
        <v>46874</v>
      </c>
      <c r="C27569">
        <v>41.946575164999999</v>
      </c>
    </row>
    <row r="27570" spans="1:3" x14ac:dyDescent="0.25">
      <c r="A27570">
        <v>10379</v>
      </c>
      <c r="B27570" s="1">
        <f>DATE(2028,6,1) + TIME(0,0,0)</f>
        <v>46905</v>
      </c>
      <c r="C27570">
        <v>41.962188720999997</v>
      </c>
    </row>
    <row r="27571" spans="1:3" x14ac:dyDescent="0.25">
      <c r="A27571">
        <v>10409</v>
      </c>
      <c r="B27571" s="1">
        <f>DATE(2028,7,1) + TIME(0,0,0)</f>
        <v>46935</v>
      </c>
      <c r="C27571">
        <v>41.977256775000001</v>
      </c>
    </row>
    <row r="27572" spans="1:3" x14ac:dyDescent="0.25">
      <c r="A27572">
        <v>10440</v>
      </c>
      <c r="B27572" s="1">
        <f>DATE(2028,8,1) + TIME(0,0,0)</f>
        <v>46966</v>
      </c>
      <c r="C27572">
        <v>41.992774963000002</v>
      </c>
    </row>
    <row r="27573" spans="1:3" x14ac:dyDescent="0.25">
      <c r="A27573">
        <v>10471</v>
      </c>
      <c r="B27573" s="1">
        <f>DATE(2028,9,1) + TIME(0,0,0)</f>
        <v>46997</v>
      </c>
      <c r="C27573">
        <v>42.008251190000003</v>
      </c>
    </row>
    <row r="27574" spans="1:3" x14ac:dyDescent="0.25">
      <c r="A27574">
        <v>10501</v>
      </c>
      <c r="B27574" s="1">
        <f>DATE(2028,10,1) + TIME(0,0,0)</f>
        <v>47027</v>
      </c>
      <c r="C27574">
        <v>42.023178100999999</v>
      </c>
    </row>
    <row r="27575" spans="1:3" x14ac:dyDescent="0.25">
      <c r="A27575">
        <v>10532</v>
      </c>
      <c r="B27575" s="1">
        <f>DATE(2028,11,1) + TIME(0,0,0)</f>
        <v>47058</v>
      </c>
      <c r="C27575">
        <v>42.038558960000003</v>
      </c>
    </row>
    <row r="27576" spans="1:3" x14ac:dyDescent="0.25">
      <c r="A27576">
        <v>10562</v>
      </c>
      <c r="B27576" s="1">
        <f>DATE(2028,12,1) + TIME(0,0,0)</f>
        <v>47088</v>
      </c>
      <c r="C27576">
        <v>42.053398131999998</v>
      </c>
    </row>
    <row r="27577" spans="1:3" x14ac:dyDescent="0.25">
      <c r="A27577">
        <v>10593</v>
      </c>
      <c r="B27577" s="1">
        <f>DATE(2029,1,1) + TIME(0,0,0)</f>
        <v>47119</v>
      </c>
      <c r="C27577">
        <v>42.068687439000001</v>
      </c>
    </row>
    <row r="27578" spans="1:3" x14ac:dyDescent="0.25">
      <c r="A27578">
        <v>10624</v>
      </c>
      <c r="B27578" s="1">
        <f>DATE(2029,2,1) + TIME(0,0,0)</f>
        <v>47150</v>
      </c>
      <c r="C27578">
        <v>42.083927154999998</v>
      </c>
    </row>
    <row r="27579" spans="1:3" x14ac:dyDescent="0.25">
      <c r="A27579">
        <v>10652</v>
      </c>
      <c r="B27579" s="1">
        <f>DATE(2029,3,1) + TIME(0,0,0)</f>
        <v>47178</v>
      </c>
      <c r="C27579">
        <v>42.097652435000001</v>
      </c>
    </row>
    <row r="27580" spans="1:3" x14ac:dyDescent="0.25">
      <c r="A27580">
        <v>10683</v>
      </c>
      <c r="B27580" s="1">
        <f>DATE(2029,4,1) + TIME(0,0,0)</f>
        <v>47209</v>
      </c>
      <c r="C27580">
        <v>42.112808227999999</v>
      </c>
    </row>
    <row r="27581" spans="1:3" x14ac:dyDescent="0.25">
      <c r="A27581">
        <v>10713</v>
      </c>
      <c r="B27581" s="1">
        <f>DATE(2029,5,1) + TIME(0,0,0)</f>
        <v>47239</v>
      </c>
      <c r="C27581">
        <v>42.127426147000001</v>
      </c>
    </row>
    <row r="27582" spans="1:3" x14ac:dyDescent="0.25">
      <c r="A27582">
        <v>10744</v>
      </c>
      <c r="B27582" s="1">
        <f>DATE(2029,6,1) + TIME(0,0,0)</f>
        <v>47270</v>
      </c>
      <c r="C27582">
        <v>42.142490387000002</v>
      </c>
    </row>
    <row r="27583" spans="1:3" x14ac:dyDescent="0.25">
      <c r="A27583">
        <v>10774</v>
      </c>
      <c r="B27583" s="1">
        <f>DATE(2029,7,1) + TIME(0,0,0)</f>
        <v>47300</v>
      </c>
      <c r="C27583">
        <v>42.157024384000003</v>
      </c>
    </row>
    <row r="27584" spans="1:3" x14ac:dyDescent="0.25">
      <c r="A27584">
        <v>10805</v>
      </c>
      <c r="B27584" s="1">
        <f>DATE(2029,8,1) + TIME(0,0,0)</f>
        <v>47331</v>
      </c>
      <c r="C27584">
        <v>42.171997070000003</v>
      </c>
    </row>
    <row r="27585" spans="1:3" x14ac:dyDescent="0.25">
      <c r="A27585">
        <v>10836</v>
      </c>
      <c r="B27585" s="1">
        <f>DATE(2029,9,1) + TIME(0,0,0)</f>
        <v>47362</v>
      </c>
      <c r="C27585">
        <v>42.186927795000003</v>
      </c>
    </row>
    <row r="27586" spans="1:3" x14ac:dyDescent="0.25">
      <c r="A27586">
        <v>10866</v>
      </c>
      <c r="B27586" s="1">
        <f>DATE(2029,10,1) + TIME(0,0,0)</f>
        <v>47392</v>
      </c>
      <c r="C27586">
        <v>42.201332092000001</v>
      </c>
    </row>
    <row r="27587" spans="1:3" x14ac:dyDescent="0.25">
      <c r="A27587">
        <v>10897</v>
      </c>
      <c r="B27587" s="1">
        <f>DATE(2029,11,1) + TIME(0,0,0)</f>
        <v>47423</v>
      </c>
      <c r="C27587">
        <v>42.216171265</v>
      </c>
    </row>
    <row r="27588" spans="1:3" x14ac:dyDescent="0.25">
      <c r="A27588">
        <v>10927</v>
      </c>
      <c r="B27588" s="1">
        <f>DATE(2029,12,1) + TIME(0,0,0)</f>
        <v>47453</v>
      </c>
      <c r="C27588">
        <v>42.230491637999997</v>
      </c>
    </row>
    <row r="27589" spans="1:3" x14ac:dyDescent="0.25">
      <c r="A27589">
        <v>10958</v>
      </c>
      <c r="B27589" s="1">
        <f>DATE(2030,1,1) + TIME(0,0,0)</f>
        <v>47484</v>
      </c>
      <c r="C27589">
        <v>42.245246887</v>
      </c>
    </row>
    <row r="27590" spans="1:3" x14ac:dyDescent="0.25">
      <c r="A27590">
        <v>10989</v>
      </c>
      <c r="B27590" s="1">
        <f>DATE(2030,2,1) + TIME(0,0,0)</f>
        <v>47515</v>
      </c>
      <c r="C27590">
        <v>42.259956359999997</v>
      </c>
    </row>
    <row r="27591" spans="1:3" x14ac:dyDescent="0.25">
      <c r="A27591">
        <v>11017</v>
      </c>
      <c r="B27591" s="1">
        <f>DATE(2030,3,1) + TIME(0,0,0)</f>
        <v>47543</v>
      </c>
      <c r="C27591">
        <v>42.273204802999999</v>
      </c>
    </row>
    <row r="27592" spans="1:3" x14ac:dyDescent="0.25">
      <c r="A27592">
        <v>11048</v>
      </c>
      <c r="B27592" s="1">
        <f>DATE(2030,4,1) + TIME(0,0,0)</f>
        <v>47574</v>
      </c>
      <c r="C27592">
        <v>42.287830352999997</v>
      </c>
    </row>
    <row r="27593" spans="1:3" x14ac:dyDescent="0.25">
      <c r="A27593">
        <v>11078</v>
      </c>
      <c r="B27593" s="1">
        <f>DATE(2030,5,1) + TIME(0,0,0)</f>
        <v>47604</v>
      </c>
      <c r="C27593">
        <v>42.301944732999999</v>
      </c>
    </row>
    <row r="27594" spans="1:3" x14ac:dyDescent="0.25">
      <c r="A27594">
        <v>11109</v>
      </c>
      <c r="B27594" s="1">
        <f>DATE(2030,6,1) + TIME(0,0,0)</f>
        <v>47635</v>
      </c>
      <c r="C27594">
        <v>42.316490172999998</v>
      </c>
    </row>
    <row r="27595" spans="1:3" x14ac:dyDescent="0.25">
      <c r="A27595">
        <v>11139</v>
      </c>
      <c r="B27595" s="1">
        <f>DATE(2030,7,1) + TIME(0,0,0)</f>
        <v>47665</v>
      </c>
      <c r="C27595">
        <v>42.330520630000002</v>
      </c>
    </row>
    <row r="27596" spans="1:3" x14ac:dyDescent="0.25">
      <c r="A27596">
        <v>11170</v>
      </c>
      <c r="B27596" s="1">
        <f>DATE(2030,8,1) + TIME(0,0,0)</f>
        <v>47696</v>
      </c>
      <c r="C27596">
        <v>42.344982147000003</v>
      </c>
    </row>
    <row r="27597" spans="1:3" x14ac:dyDescent="0.25">
      <c r="A27597">
        <v>11201</v>
      </c>
      <c r="B27597" s="1">
        <f>DATE(2030,9,1) + TIME(0,0,0)</f>
        <v>47727</v>
      </c>
      <c r="C27597">
        <v>42.359397887999997</v>
      </c>
    </row>
    <row r="27598" spans="1:3" x14ac:dyDescent="0.25">
      <c r="A27598">
        <v>11231</v>
      </c>
      <c r="B27598" s="1">
        <f>DATE(2030,10,1) + TIME(0,0,0)</f>
        <v>47757</v>
      </c>
      <c r="C27598">
        <v>42.373310089</v>
      </c>
    </row>
    <row r="27599" spans="1:3" x14ac:dyDescent="0.25">
      <c r="A27599">
        <v>11262</v>
      </c>
      <c r="B27599" s="1">
        <f>DATE(2030,11,1) + TIME(0,0,0)</f>
        <v>47788</v>
      </c>
      <c r="C27599">
        <v>42.387645720999998</v>
      </c>
    </row>
    <row r="27600" spans="1:3" x14ac:dyDescent="0.25">
      <c r="A27600">
        <v>11292</v>
      </c>
      <c r="B27600" s="1">
        <f>DATE(2030,12,1) + TIME(0,0,0)</f>
        <v>47818</v>
      </c>
      <c r="C27600">
        <v>42.401477814000003</v>
      </c>
    </row>
    <row r="27601" spans="1:3" x14ac:dyDescent="0.25">
      <c r="A27601">
        <v>11323</v>
      </c>
      <c r="B27601" s="1">
        <f>DATE(2031,1,1) + TIME(0,0,0)</f>
        <v>47849</v>
      </c>
      <c r="C27601">
        <v>42.415729523000003</v>
      </c>
    </row>
    <row r="27602" spans="1:3" x14ac:dyDescent="0.25">
      <c r="A27602">
        <v>11354</v>
      </c>
      <c r="B27602" s="1">
        <f>DATE(2031,2,1) + TIME(0,0,0)</f>
        <v>47880</v>
      </c>
      <c r="C27602">
        <v>42.429943084999998</v>
      </c>
    </row>
    <row r="27603" spans="1:3" x14ac:dyDescent="0.25">
      <c r="A27603">
        <v>11382</v>
      </c>
      <c r="B27603" s="1">
        <f>DATE(2031,3,1) + TIME(0,0,0)</f>
        <v>47908</v>
      </c>
      <c r="C27603">
        <v>42.442741394000002</v>
      </c>
    </row>
    <row r="27604" spans="1:3" x14ac:dyDescent="0.25">
      <c r="A27604">
        <v>11413</v>
      </c>
      <c r="B27604" s="1">
        <f>DATE(2031,4,1) + TIME(0,0,0)</f>
        <v>47939</v>
      </c>
      <c r="C27604">
        <v>42.456874847000002</v>
      </c>
    </row>
    <row r="27605" spans="1:3" x14ac:dyDescent="0.25">
      <c r="A27605">
        <v>11443</v>
      </c>
      <c r="B27605" s="1">
        <f>DATE(2031,5,1) + TIME(0,0,0)</f>
        <v>47969</v>
      </c>
      <c r="C27605">
        <v>42.470516205000003</v>
      </c>
    </row>
    <row r="27606" spans="1:3" x14ac:dyDescent="0.25">
      <c r="A27606">
        <v>11474</v>
      </c>
      <c r="B27606" s="1">
        <f>DATE(2031,6,1) + TIME(0,0,0)</f>
        <v>48000</v>
      </c>
      <c r="C27606">
        <v>42.484569550000003</v>
      </c>
    </row>
    <row r="27607" spans="1:3" x14ac:dyDescent="0.25">
      <c r="A27607">
        <v>11504</v>
      </c>
      <c r="B27607" s="1">
        <f>DATE(2031,7,1) + TIME(0,0,0)</f>
        <v>48030</v>
      </c>
      <c r="C27607">
        <v>42.498134612999998</v>
      </c>
    </row>
    <row r="27608" spans="1:3" x14ac:dyDescent="0.25">
      <c r="A27608">
        <v>11535</v>
      </c>
      <c r="B27608" s="1">
        <f>DATE(2031,8,1) + TIME(0,0,0)</f>
        <v>48061</v>
      </c>
      <c r="C27608">
        <v>42.512107849000003</v>
      </c>
    </row>
    <row r="27609" spans="1:3" x14ac:dyDescent="0.25">
      <c r="A27609">
        <v>11566</v>
      </c>
      <c r="B27609" s="1">
        <f>DATE(2031,9,1) + TIME(0,0,0)</f>
        <v>48092</v>
      </c>
      <c r="C27609">
        <v>42.526046753000003</v>
      </c>
    </row>
    <row r="27610" spans="1:3" x14ac:dyDescent="0.25">
      <c r="A27610">
        <v>11596</v>
      </c>
      <c r="B27610" s="1">
        <f>DATE(2031,10,1) + TIME(0,0,0)</f>
        <v>48122</v>
      </c>
      <c r="C27610">
        <v>42.539493561</v>
      </c>
    </row>
    <row r="27611" spans="1:3" x14ac:dyDescent="0.25">
      <c r="A27611">
        <v>11627</v>
      </c>
      <c r="B27611" s="1">
        <f>DATE(2031,11,1) + TIME(0,0,0)</f>
        <v>48153</v>
      </c>
      <c r="C27611">
        <v>42.553352355999998</v>
      </c>
    </row>
    <row r="27612" spans="1:3" x14ac:dyDescent="0.25">
      <c r="A27612">
        <v>11657</v>
      </c>
      <c r="B27612" s="1">
        <f>DATE(2031,12,1) + TIME(0,0,0)</f>
        <v>48183</v>
      </c>
      <c r="C27612">
        <v>42.566726684999999</v>
      </c>
    </row>
    <row r="27613" spans="1:3" x14ac:dyDescent="0.25">
      <c r="A27613">
        <v>11688</v>
      </c>
      <c r="B27613" s="1">
        <f>DATE(2032,1,1) + TIME(0,0,0)</f>
        <v>48214</v>
      </c>
      <c r="C27613">
        <v>42.580505371000001</v>
      </c>
    </row>
    <row r="27614" spans="1:3" x14ac:dyDescent="0.25">
      <c r="A27614">
        <v>11719</v>
      </c>
      <c r="B27614" s="1">
        <f>DATE(2032,2,1) + TIME(0,0,0)</f>
        <v>48245</v>
      </c>
      <c r="C27614">
        <v>42.594245911000002</v>
      </c>
    </row>
    <row r="27615" spans="1:3" x14ac:dyDescent="0.25">
      <c r="A27615">
        <v>11748</v>
      </c>
      <c r="B27615" s="1">
        <f>DATE(2032,3,1) + TIME(0,0,0)</f>
        <v>48274</v>
      </c>
      <c r="C27615">
        <v>42.607067108000003</v>
      </c>
    </row>
    <row r="27616" spans="1:3" x14ac:dyDescent="0.25">
      <c r="A27616">
        <v>11779</v>
      </c>
      <c r="B27616" s="1">
        <f>DATE(2032,4,1) + TIME(0,0,0)</f>
        <v>48305</v>
      </c>
      <c r="C27616">
        <v>42.620731354</v>
      </c>
    </row>
    <row r="27617" spans="1:3" x14ac:dyDescent="0.25">
      <c r="A27617">
        <v>11809</v>
      </c>
      <c r="B27617" s="1">
        <f>DATE(2032,5,1) + TIME(0,0,0)</f>
        <v>48335</v>
      </c>
      <c r="C27617">
        <v>42.633914947999997</v>
      </c>
    </row>
    <row r="27618" spans="1:3" x14ac:dyDescent="0.25">
      <c r="A27618">
        <v>11840</v>
      </c>
      <c r="B27618" s="1">
        <f>DATE(2032,6,1) + TIME(0,0,0)</f>
        <v>48366</v>
      </c>
      <c r="C27618">
        <v>42.647506714000002</v>
      </c>
    </row>
    <row r="27619" spans="1:3" x14ac:dyDescent="0.25">
      <c r="A27619">
        <v>11870</v>
      </c>
      <c r="B27619" s="1">
        <f>DATE(2032,7,1) + TIME(0,0,0)</f>
        <v>48396</v>
      </c>
      <c r="C27619">
        <v>42.660617827999999</v>
      </c>
    </row>
    <row r="27620" spans="1:3" x14ac:dyDescent="0.25">
      <c r="A27620">
        <v>11901</v>
      </c>
      <c r="B27620" s="1">
        <f>DATE(2032,8,1) + TIME(0,0,0)</f>
        <v>48427</v>
      </c>
      <c r="C27620">
        <v>42.674133300999998</v>
      </c>
    </row>
    <row r="27621" spans="1:3" x14ac:dyDescent="0.25">
      <c r="A27621">
        <v>11932</v>
      </c>
      <c r="B27621" s="1">
        <f>DATE(2032,9,1) + TIME(0,0,0)</f>
        <v>48458</v>
      </c>
      <c r="C27621">
        <v>42.687610626000001</v>
      </c>
    </row>
    <row r="27622" spans="1:3" x14ac:dyDescent="0.25">
      <c r="A27622">
        <v>11962</v>
      </c>
      <c r="B27622" s="1">
        <f>DATE(2032,10,1) + TIME(0,0,0)</f>
        <v>48488</v>
      </c>
      <c r="C27622">
        <v>42.700614928999997</v>
      </c>
    </row>
    <row r="27623" spans="1:3" x14ac:dyDescent="0.25">
      <c r="A27623">
        <v>11993</v>
      </c>
      <c r="B27623" s="1">
        <f>DATE(2032,11,1) + TIME(0,0,0)</f>
        <v>48519</v>
      </c>
      <c r="C27623">
        <v>42.714019774999997</v>
      </c>
    </row>
    <row r="27624" spans="1:3" x14ac:dyDescent="0.25">
      <c r="A27624">
        <v>12023</v>
      </c>
      <c r="B27624" s="1">
        <f>DATE(2032,12,1) + TIME(0,0,0)</f>
        <v>48549</v>
      </c>
      <c r="C27624">
        <v>42.726955414000003</v>
      </c>
    </row>
    <row r="27625" spans="1:3" x14ac:dyDescent="0.25">
      <c r="A27625">
        <v>12054</v>
      </c>
      <c r="B27625" s="1">
        <f>DATE(2033,1,1) + TIME(0,0,0)</f>
        <v>48580</v>
      </c>
      <c r="C27625">
        <v>42.740283966</v>
      </c>
    </row>
    <row r="27626" spans="1:3" x14ac:dyDescent="0.25">
      <c r="A27626">
        <v>12085</v>
      </c>
      <c r="B27626" s="1">
        <f>DATE(2033,2,1) + TIME(0,0,0)</f>
        <v>48611</v>
      </c>
      <c r="C27626">
        <v>42.753578185999999</v>
      </c>
    </row>
    <row r="27627" spans="1:3" x14ac:dyDescent="0.25">
      <c r="A27627">
        <v>12113</v>
      </c>
      <c r="B27627" s="1">
        <f>DATE(2033,3,1) + TIME(0,0,0)</f>
        <v>48639</v>
      </c>
      <c r="C27627">
        <v>42.765556334999999</v>
      </c>
    </row>
    <row r="27628" spans="1:3" x14ac:dyDescent="0.25">
      <c r="A27628">
        <v>12144</v>
      </c>
      <c r="B27628" s="1">
        <f>DATE(2033,4,1) + TIME(0,0,0)</f>
        <v>48670</v>
      </c>
      <c r="C27628">
        <v>42.778778076000002</v>
      </c>
    </row>
    <row r="27629" spans="1:3" x14ac:dyDescent="0.25">
      <c r="A27629">
        <v>12174</v>
      </c>
      <c r="B27629" s="1">
        <f>DATE(2033,5,1) + TIME(0,0,0)</f>
        <v>48700</v>
      </c>
      <c r="C27629">
        <v>42.791542053000001</v>
      </c>
    </row>
    <row r="27630" spans="1:3" x14ac:dyDescent="0.25">
      <c r="A27630">
        <v>12205</v>
      </c>
      <c r="B27630" s="1">
        <f>DATE(2033,6,1) + TIME(0,0,0)</f>
        <v>48731</v>
      </c>
      <c r="C27630">
        <v>42.804695129000002</v>
      </c>
    </row>
    <row r="27631" spans="1:3" x14ac:dyDescent="0.25">
      <c r="A27631">
        <v>12235</v>
      </c>
      <c r="B27631" s="1">
        <f>DATE(2033,7,1) + TIME(0,0,0)</f>
        <v>48761</v>
      </c>
      <c r="C27631">
        <v>42.817390441999997</v>
      </c>
    </row>
    <row r="27632" spans="1:3" x14ac:dyDescent="0.25">
      <c r="A27632">
        <v>12266</v>
      </c>
      <c r="B27632" s="1">
        <f>DATE(2033,8,1) + TIME(0,0,0)</f>
        <v>48792</v>
      </c>
      <c r="C27632">
        <v>42.830471039000003</v>
      </c>
    </row>
    <row r="27633" spans="1:3" x14ac:dyDescent="0.25">
      <c r="A27633">
        <v>12297</v>
      </c>
      <c r="B27633" s="1">
        <f>DATE(2033,9,1) + TIME(0,0,0)</f>
        <v>48823</v>
      </c>
      <c r="C27633">
        <v>42.843517302999999</v>
      </c>
    </row>
    <row r="27634" spans="1:3" x14ac:dyDescent="0.25">
      <c r="A27634">
        <v>12327</v>
      </c>
      <c r="B27634" s="1">
        <f>DATE(2033,10,1) + TIME(0,0,0)</f>
        <v>48853</v>
      </c>
      <c r="C27634">
        <v>42.856109619000001</v>
      </c>
    </row>
    <row r="27635" spans="1:3" x14ac:dyDescent="0.25">
      <c r="A27635">
        <v>12358</v>
      </c>
      <c r="B27635" s="1">
        <f>DATE(2033,11,1) + TIME(0,0,0)</f>
        <v>48884</v>
      </c>
      <c r="C27635">
        <v>42.869083404999998</v>
      </c>
    </row>
    <row r="27636" spans="1:3" x14ac:dyDescent="0.25">
      <c r="A27636">
        <v>12388</v>
      </c>
      <c r="B27636" s="1">
        <f>DATE(2033,12,1) + TIME(0,0,0)</f>
        <v>48914</v>
      </c>
      <c r="C27636">
        <v>42.881607056</v>
      </c>
    </row>
    <row r="27637" spans="1:3" x14ac:dyDescent="0.25">
      <c r="A27637">
        <v>12419</v>
      </c>
      <c r="B27637" s="1">
        <f>DATE(2034,1,1) + TIME(0,0,0)</f>
        <v>48945</v>
      </c>
      <c r="C27637">
        <v>42.894515990999999</v>
      </c>
    </row>
    <row r="27638" spans="1:3" x14ac:dyDescent="0.25">
      <c r="A27638">
        <v>12450</v>
      </c>
      <c r="B27638" s="1">
        <f>DATE(2034,2,1) + TIME(0,0,0)</f>
        <v>48976</v>
      </c>
      <c r="C27638">
        <v>42.907386780000003</v>
      </c>
    </row>
    <row r="27639" spans="1:3" x14ac:dyDescent="0.25">
      <c r="A27639">
        <v>12478</v>
      </c>
      <c r="B27639" s="1">
        <f>DATE(2034,3,1) + TIME(0,0,0)</f>
        <v>49004</v>
      </c>
      <c r="C27639">
        <v>42.918983459000003</v>
      </c>
    </row>
    <row r="27640" spans="1:3" x14ac:dyDescent="0.25">
      <c r="A27640">
        <v>12509</v>
      </c>
      <c r="B27640" s="1">
        <f>DATE(2034,4,1) + TIME(0,0,0)</f>
        <v>49035</v>
      </c>
      <c r="C27640">
        <v>42.931785583</v>
      </c>
    </row>
    <row r="27641" spans="1:3" x14ac:dyDescent="0.25">
      <c r="A27641">
        <v>12539</v>
      </c>
      <c r="B27641" s="1">
        <f>DATE(2034,5,1) + TIME(0,0,0)</f>
        <v>49065</v>
      </c>
      <c r="C27641">
        <v>42.944145202999998</v>
      </c>
    </row>
    <row r="27642" spans="1:3" x14ac:dyDescent="0.25">
      <c r="A27642">
        <v>12570</v>
      </c>
      <c r="B27642" s="1">
        <f>DATE(2034,6,1) + TIME(0,0,0)</f>
        <v>49096</v>
      </c>
      <c r="C27642">
        <v>42.956882477000001</v>
      </c>
    </row>
    <row r="27643" spans="1:3" x14ac:dyDescent="0.25">
      <c r="A27643">
        <v>12600</v>
      </c>
      <c r="B27643" s="1">
        <f>DATE(2034,7,1) + TIME(0,0,0)</f>
        <v>49126</v>
      </c>
      <c r="C27643">
        <v>42.969177246000001</v>
      </c>
    </row>
    <row r="27644" spans="1:3" x14ac:dyDescent="0.25">
      <c r="A27644">
        <v>12631</v>
      </c>
      <c r="B27644" s="1">
        <f>DATE(2034,8,1) + TIME(0,0,0)</f>
        <v>49157</v>
      </c>
      <c r="C27644">
        <v>42.981849670000003</v>
      </c>
    </row>
    <row r="27645" spans="1:3" x14ac:dyDescent="0.25">
      <c r="A27645">
        <v>12662</v>
      </c>
      <c r="B27645" s="1">
        <f>DATE(2034,9,1) + TIME(0,0,0)</f>
        <v>49188</v>
      </c>
      <c r="C27645">
        <v>42.994483948000003</v>
      </c>
    </row>
    <row r="27646" spans="1:3" x14ac:dyDescent="0.25">
      <c r="A27646">
        <v>12692</v>
      </c>
      <c r="B27646" s="1">
        <f>DATE(2034,10,1) + TIME(0,0,0)</f>
        <v>49218</v>
      </c>
      <c r="C27646">
        <v>43.006683350000003</v>
      </c>
    </row>
    <row r="27647" spans="1:3" x14ac:dyDescent="0.25">
      <c r="A27647">
        <v>12723</v>
      </c>
      <c r="B27647" s="1">
        <f>DATE(2034,11,1) + TIME(0,0,0)</f>
        <v>49249</v>
      </c>
      <c r="C27647">
        <v>43.019252776999998</v>
      </c>
    </row>
    <row r="27648" spans="1:3" x14ac:dyDescent="0.25">
      <c r="A27648">
        <v>12753</v>
      </c>
      <c r="B27648" s="1">
        <f>DATE(2034,12,1) + TIME(0,0,0)</f>
        <v>49279</v>
      </c>
      <c r="C27648">
        <v>43.031387328999998</v>
      </c>
    </row>
    <row r="27649" spans="1:3" x14ac:dyDescent="0.25">
      <c r="A27649">
        <v>12784</v>
      </c>
      <c r="B27649" s="1">
        <f>DATE(2035,1,1) + TIME(0,0,0)</f>
        <v>49310</v>
      </c>
      <c r="C27649">
        <v>43.043891907000003</v>
      </c>
    </row>
    <row r="27650" spans="1:3" x14ac:dyDescent="0.25">
      <c r="A27650">
        <v>12815</v>
      </c>
      <c r="B27650" s="1">
        <f>DATE(2035,2,1) + TIME(0,0,0)</f>
        <v>49341</v>
      </c>
      <c r="C27650">
        <v>43.056365966999998</v>
      </c>
    </row>
    <row r="27651" spans="1:3" x14ac:dyDescent="0.25">
      <c r="A27651">
        <v>12843</v>
      </c>
      <c r="B27651" s="1">
        <f>DATE(2035,3,1) + TIME(0,0,0)</f>
        <v>49369</v>
      </c>
      <c r="C27651">
        <v>43.067600249999998</v>
      </c>
    </row>
    <row r="27652" spans="1:3" x14ac:dyDescent="0.25">
      <c r="A27652">
        <v>12874</v>
      </c>
      <c r="B27652" s="1">
        <f>DATE(2035,4,1) + TIME(0,0,0)</f>
        <v>49400</v>
      </c>
      <c r="C27652">
        <v>43.080013274999999</v>
      </c>
    </row>
    <row r="27653" spans="1:3" x14ac:dyDescent="0.25">
      <c r="A27653">
        <v>12904</v>
      </c>
      <c r="B27653" s="1">
        <f>DATE(2035,5,1) + TIME(0,0,0)</f>
        <v>49430</v>
      </c>
      <c r="C27653">
        <v>43.091991425000003</v>
      </c>
    </row>
    <row r="27654" spans="1:3" x14ac:dyDescent="0.25">
      <c r="A27654">
        <v>12935</v>
      </c>
      <c r="B27654" s="1">
        <f>DATE(2035,6,1) + TIME(0,0,0)</f>
        <v>49461</v>
      </c>
      <c r="C27654">
        <v>43.104335785000004</v>
      </c>
    </row>
    <row r="27655" spans="1:3" x14ac:dyDescent="0.25">
      <c r="A27655">
        <v>12965</v>
      </c>
      <c r="B27655" s="1">
        <f>DATE(2035,7,1) + TIME(0,0,0)</f>
        <v>49491</v>
      </c>
      <c r="C27655">
        <v>43.116252899000003</v>
      </c>
    </row>
    <row r="27656" spans="1:3" x14ac:dyDescent="0.25">
      <c r="A27656">
        <v>12996</v>
      </c>
      <c r="B27656" s="1">
        <f>DATE(2035,8,1) + TIME(0,0,0)</f>
        <v>49522</v>
      </c>
      <c r="C27656">
        <v>43.128536224000001</v>
      </c>
    </row>
    <row r="27657" spans="1:3" x14ac:dyDescent="0.25">
      <c r="A27657">
        <v>13027</v>
      </c>
      <c r="B27657" s="1">
        <f>DATE(2035,9,1) + TIME(0,0,0)</f>
        <v>49553</v>
      </c>
      <c r="C27657">
        <v>43.140789032000001</v>
      </c>
    </row>
    <row r="27658" spans="1:3" x14ac:dyDescent="0.25">
      <c r="A27658">
        <v>13057</v>
      </c>
      <c r="B27658" s="1">
        <f>DATE(2035,10,1) + TIME(0,0,0)</f>
        <v>49583</v>
      </c>
      <c r="C27658">
        <v>43.152610779</v>
      </c>
    </row>
    <row r="27659" spans="1:3" x14ac:dyDescent="0.25">
      <c r="A27659">
        <v>13088</v>
      </c>
      <c r="B27659" s="1">
        <f>DATE(2035,11,1) + TIME(0,0,0)</f>
        <v>49614</v>
      </c>
      <c r="C27659">
        <v>43.164794921999999</v>
      </c>
    </row>
    <row r="27660" spans="1:3" x14ac:dyDescent="0.25">
      <c r="A27660">
        <v>13118</v>
      </c>
      <c r="B27660" s="1">
        <f>DATE(2035,12,1) + TIME(0,0,0)</f>
        <v>49644</v>
      </c>
      <c r="C27660">
        <v>43.176551818999997</v>
      </c>
    </row>
    <row r="27661" spans="1:3" x14ac:dyDescent="0.25">
      <c r="A27661">
        <v>13149</v>
      </c>
      <c r="B27661" s="1">
        <f>DATE(2036,1,1) + TIME(0,0,0)</f>
        <v>49675</v>
      </c>
      <c r="C27661">
        <v>43.188671112000002</v>
      </c>
    </row>
    <row r="27662" spans="1:3" x14ac:dyDescent="0.25">
      <c r="A27662">
        <v>13180</v>
      </c>
      <c r="B27662" s="1">
        <f>DATE(2036,2,1) + TIME(0,0,0)</f>
        <v>49706</v>
      </c>
      <c r="C27662">
        <v>43.200756073000001</v>
      </c>
    </row>
    <row r="27663" spans="1:3" x14ac:dyDescent="0.25">
      <c r="A27663">
        <v>13209</v>
      </c>
      <c r="B27663" s="1">
        <f>DATE(2036,3,1) + TIME(0,0,0)</f>
        <v>49735</v>
      </c>
      <c r="C27663">
        <v>43.212032317999999</v>
      </c>
    </row>
    <row r="27664" spans="1:3" x14ac:dyDescent="0.25">
      <c r="A27664">
        <v>13240</v>
      </c>
      <c r="B27664" s="1">
        <f>DATE(2036,4,1) + TIME(0,0,0)</f>
        <v>49766</v>
      </c>
      <c r="C27664">
        <v>43.224056244000003</v>
      </c>
    </row>
    <row r="27665" spans="1:3" x14ac:dyDescent="0.25">
      <c r="A27665">
        <v>13270</v>
      </c>
      <c r="B27665" s="1">
        <f>DATE(2036,5,1) + TIME(0,0,0)</f>
        <v>49796</v>
      </c>
      <c r="C27665">
        <v>43.235660553000002</v>
      </c>
    </row>
    <row r="27666" spans="1:3" x14ac:dyDescent="0.25">
      <c r="A27666">
        <v>13301</v>
      </c>
      <c r="B27666" s="1">
        <f>DATE(2036,6,1) + TIME(0,0,0)</f>
        <v>49827</v>
      </c>
      <c r="C27666">
        <v>43.247623443999998</v>
      </c>
    </row>
    <row r="27667" spans="1:3" x14ac:dyDescent="0.25">
      <c r="A27667">
        <v>13331</v>
      </c>
      <c r="B27667" s="1">
        <f>DATE(2036,7,1) + TIME(0,0,0)</f>
        <v>49857</v>
      </c>
      <c r="C27667">
        <v>43.259170531999999</v>
      </c>
    </row>
    <row r="27668" spans="1:3" x14ac:dyDescent="0.25">
      <c r="A27668">
        <v>13362</v>
      </c>
      <c r="B27668" s="1">
        <f>DATE(2036,8,1) + TIME(0,0,0)</f>
        <v>49888</v>
      </c>
      <c r="C27668">
        <v>43.271072388</v>
      </c>
    </row>
    <row r="27669" spans="1:3" x14ac:dyDescent="0.25">
      <c r="A27669">
        <v>13393</v>
      </c>
      <c r="B27669" s="1">
        <f>DATE(2036,9,1) + TIME(0,0,0)</f>
        <v>49919</v>
      </c>
      <c r="C27669">
        <v>43.282943725999999</v>
      </c>
    </row>
    <row r="27670" spans="1:3" x14ac:dyDescent="0.25">
      <c r="A27670">
        <v>13423</v>
      </c>
      <c r="B27670" s="1">
        <f>DATE(2036,10,1) + TIME(0,0,0)</f>
        <v>49949</v>
      </c>
      <c r="C27670">
        <v>43.294399261000002</v>
      </c>
    </row>
    <row r="27671" spans="1:3" x14ac:dyDescent="0.25">
      <c r="A27671">
        <v>13454</v>
      </c>
      <c r="B27671" s="1">
        <f>DATE(2036,11,1) + TIME(0,0,0)</f>
        <v>49980</v>
      </c>
      <c r="C27671">
        <v>43.306209564</v>
      </c>
    </row>
    <row r="27672" spans="1:3" x14ac:dyDescent="0.25">
      <c r="A27672">
        <v>13484</v>
      </c>
      <c r="B27672" s="1">
        <f>DATE(2036,12,1) + TIME(0,0,0)</f>
        <v>50010</v>
      </c>
      <c r="C27672">
        <v>43.317611694</v>
      </c>
    </row>
    <row r="27673" spans="1:3" x14ac:dyDescent="0.25">
      <c r="A27673">
        <v>13515</v>
      </c>
      <c r="B27673" s="1">
        <f>DATE(2037,1,1) + TIME(0,0,0)</f>
        <v>50041</v>
      </c>
      <c r="C27673">
        <v>43.329360962000003</v>
      </c>
    </row>
    <row r="27674" spans="1:3" x14ac:dyDescent="0.25">
      <c r="A27674">
        <v>13546</v>
      </c>
      <c r="B27674" s="1">
        <f>DATE(2037,2,1) + TIME(0,0,0)</f>
        <v>50072</v>
      </c>
      <c r="C27674">
        <v>43.341083527000002</v>
      </c>
    </row>
    <row r="27675" spans="1:3" x14ac:dyDescent="0.25">
      <c r="A27675">
        <v>13574</v>
      </c>
      <c r="B27675" s="1">
        <f>DATE(2037,3,1) + TIME(0,0,0)</f>
        <v>50100</v>
      </c>
      <c r="C27675">
        <v>43.351642609000002</v>
      </c>
    </row>
    <row r="27676" spans="1:3" x14ac:dyDescent="0.25">
      <c r="A27676">
        <v>13605</v>
      </c>
      <c r="B27676" s="1">
        <f>DATE(2037,4,1) + TIME(0,0,0)</f>
        <v>50131</v>
      </c>
      <c r="C27676">
        <v>43.363304137999997</v>
      </c>
    </row>
    <row r="27677" spans="1:3" x14ac:dyDescent="0.25">
      <c r="A27677">
        <v>13635</v>
      </c>
      <c r="B27677" s="1">
        <f>DATE(2037,5,1) + TIME(0,0,0)</f>
        <v>50161</v>
      </c>
      <c r="C27677">
        <v>43.374565124999997</v>
      </c>
    </row>
    <row r="27678" spans="1:3" x14ac:dyDescent="0.25">
      <c r="A27678">
        <v>13666</v>
      </c>
      <c r="B27678" s="1">
        <f>DATE(2037,6,1) + TIME(0,0,0)</f>
        <v>50192</v>
      </c>
      <c r="C27678">
        <v>43.386165619000003</v>
      </c>
    </row>
    <row r="27679" spans="1:3" x14ac:dyDescent="0.25">
      <c r="A27679">
        <v>13696</v>
      </c>
      <c r="B27679" s="1">
        <f>DATE(2037,7,1) + TIME(0,0,0)</f>
        <v>50222</v>
      </c>
      <c r="C27679">
        <v>43.397369384999998</v>
      </c>
    </row>
    <row r="27680" spans="1:3" x14ac:dyDescent="0.25">
      <c r="A27680">
        <v>13727</v>
      </c>
      <c r="B27680" s="1">
        <f>DATE(2037,8,1) + TIME(0,0,0)</f>
        <v>50253</v>
      </c>
      <c r="C27680">
        <v>43.408912659000002</v>
      </c>
    </row>
    <row r="27681" spans="1:3" x14ac:dyDescent="0.25">
      <c r="A27681">
        <v>13758</v>
      </c>
      <c r="B27681" s="1">
        <f>DATE(2037,9,1) + TIME(0,0,0)</f>
        <v>50284</v>
      </c>
      <c r="C27681">
        <v>43.420429230000003</v>
      </c>
    </row>
    <row r="27682" spans="1:3" x14ac:dyDescent="0.25">
      <c r="A27682">
        <v>13788</v>
      </c>
      <c r="B27682" s="1">
        <f>DATE(2037,10,1) + TIME(0,0,0)</f>
        <v>50314</v>
      </c>
      <c r="C27682">
        <v>43.431545258</v>
      </c>
    </row>
    <row r="27683" spans="1:3" x14ac:dyDescent="0.25">
      <c r="A27683">
        <v>13819</v>
      </c>
      <c r="B27683" s="1">
        <f>DATE(2037,11,1) + TIME(0,0,0)</f>
        <v>50345</v>
      </c>
      <c r="C27683">
        <v>43.443004608000003</v>
      </c>
    </row>
    <row r="27684" spans="1:3" x14ac:dyDescent="0.25">
      <c r="A27684">
        <v>13849</v>
      </c>
      <c r="B27684" s="1">
        <f>DATE(2037,12,1) + TIME(0,0,0)</f>
        <v>50375</v>
      </c>
      <c r="C27684">
        <v>43.45406723</v>
      </c>
    </row>
    <row r="27685" spans="1:3" x14ac:dyDescent="0.25">
      <c r="A27685">
        <v>13880</v>
      </c>
      <c r="B27685" s="1">
        <f>DATE(2038,1,1) + TIME(0,0,0)</f>
        <v>50406</v>
      </c>
      <c r="C27685">
        <v>43.465465545999997</v>
      </c>
    </row>
    <row r="27686" spans="1:3" x14ac:dyDescent="0.25">
      <c r="A27686">
        <v>13911</v>
      </c>
      <c r="B27686" s="1">
        <f>DATE(2038,2,1) + TIME(0,0,0)</f>
        <v>50437</v>
      </c>
      <c r="C27686">
        <v>43.476837158000002</v>
      </c>
    </row>
    <row r="27687" spans="1:3" x14ac:dyDescent="0.25">
      <c r="A27687">
        <v>13939</v>
      </c>
      <c r="B27687" s="1">
        <f>DATE(2038,3,1) + TIME(0,0,0)</f>
        <v>50465</v>
      </c>
      <c r="C27687">
        <v>43.487083435000002</v>
      </c>
    </row>
    <row r="27688" spans="1:3" x14ac:dyDescent="0.25">
      <c r="A27688">
        <v>13970</v>
      </c>
      <c r="B27688" s="1">
        <f>DATE(2038,4,1) + TIME(0,0,0)</f>
        <v>50496</v>
      </c>
      <c r="C27688">
        <v>43.498401641999997</v>
      </c>
    </row>
    <row r="27689" spans="1:3" x14ac:dyDescent="0.25">
      <c r="A27689">
        <v>14000</v>
      </c>
      <c r="B27689" s="1">
        <f>DATE(2038,5,1) + TIME(0,0,0)</f>
        <v>50526</v>
      </c>
      <c r="C27689">
        <v>43.509326934999997</v>
      </c>
    </row>
    <row r="27690" spans="1:3" x14ac:dyDescent="0.25">
      <c r="A27690">
        <v>14031</v>
      </c>
      <c r="B27690" s="1">
        <f>DATE(2038,6,1) + TIME(0,0,0)</f>
        <v>50557</v>
      </c>
      <c r="C27690">
        <v>43.520587921000001</v>
      </c>
    </row>
    <row r="27691" spans="1:3" x14ac:dyDescent="0.25">
      <c r="A27691">
        <v>14061</v>
      </c>
      <c r="B27691" s="1">
        <f>DATE(2038,7,1) + TIME(0,0,0)</f>
        <v>50587</v>
      </c>
      <c r="C27691">
        <v>43.531455993999998</v>
      </c>
    </row>
    <row r="27692" spans="1:3" x14ac:dyDescent="0.25">
      <c r="A27692">
        <v>14092</v>
      </c>
      <c r="B27692" s="1">
        <f>DATE(2038,8,1) + TIME(0,0,0)</f>
        <v>50618</v>
      </c>
      <c r="C27692">
        <v>43.542659759999999</v>
      </c>
    </row>
    <row r="27693" spans="1:3" x14ac:dyDescent="0.25">
      <c r="A27693">
        <v>14123</v>
      </c>
      <c r="B27693" s="1">
        <f>DATE(2038,9,1) + TIME(0,0,0)</f>
        <v>50649</v>
      </c>
      <c r="C27693">
        <v>43.553836822999997</v>
      </c>
    </row>
    <row r="27694" spans="1:3" x14ac:dyDescent="0.25">
      <c r="A27694">
        <v>14153</v>
      </c>
      <c r="B27694" s="1">
        <f>DATE(2038,10,1) + TIME(0,0,0)</f>
        <v>50679</v>
      </c>
      <c r="C27694">
        <v>43.564628601000003</v>
      </c>
    </row>
    <row r="27695" spans="1:3" x14ac:dyDescent="0.25">
      <c r="A27695">
        <v>14184</v>
      </c>
      <c r="B27695" s="1">
        <f>DATE(2038,11,1) + TIME(0,0,0)</f>
        <v>50710</v>
      </c>
      <c r="C27695">
        <v>43.575748443999998</v>
      </c>
    </row>
    <row r="27696" spans="1:3" x14ac:dyDescent="0.25">
      <c r="A27696">
        <v>14214</v>
      </c>
      <c r="B27696" s="1">
        <f>DATE(2038,12,1) + TIME(0,0,0)</f>
        <v>50740</v>
      </c>
      <c r="C27696">
        <v>43.586486815999997</v>
      </c>
    </row>
    <row r="27697" spans="1:3" x14ac:dyDescent="0.25">
      <c r="A27697">
        <v>14245</v>
      </c>
      <c r="B27697" s="1">
        <f>DATE(2039,1,1) + TIME(0,0,0)</f>
        <v>50771</v>
      </c>
      <c r="C27697">
        <v>43.597553253000001</v>
      </c>
    </row>
    <row r="27698" spans="1:3" x14ac:dyDescent="0.25">
      <c r="A27698">
        <v>14276</v>
      </c>
      <c r="B27698" s="1">
        <f>DATE(2039,2,1) + TIME(0,0,0)</f>
        <v>50802</v>
      </c>
      <c r="C27698">
        <v>43.608592987000002</v>
      </c>
    </row>
    <row r="27699" spans="1:3" x14ac:dyDescent="0.25">
      <c r="A27699">
        <v>14304</v>
      </c>
      <c r="B27699" s="1">
        <f>DATE(2039,3,1) + TIME(0,0,0)</f>
        <v>50830</v>
      </c>
      <c r="C27699">
        <v>43.618541718000003</v>
      </c>
    </row>
    <row r="27700" spans="1:3" x14ac:dyDescent="0.25">
      <c r="A27700">
        <v>14335</v>
      </c>
      <c r="B27700" s="1">
        <f>DATE(2039,4,1) + TIME(0,0,0)</f>
        <v>50861</v>
      </c>
      <c r="C27700">
        <v>43.629528045999997</v>
      </c>
    </row>
    <row r="27701" spans="1:3" x14ac:dyDescent="0.25">
      <c r="A27701">
        <v>14365</v>
      </c>
      <c r="B27701" s="1">
        <f>DATE(2039,5,1) + TIME(0,0,0)</f>
        <v>50891</v>
      </c>
      <c r="C27701">
        <v>43.640136718999997</v>
      </c>
    </row>
    <row r="27702" spans="1:3" x14ac:dyDescent="0.25">
      <c r="A27702">
        <v>14396</v>
      </c>
      <c r="B27702" s="1">
        <f>DATE(2039,6,1) + TIME(0,0,0)</f>
        <v>50922</v>
      </c>
      <c r="C27702">
        <v>43.651069640999999</v>
      </c>
    </row>
    <row r="27703" spans="1:3" x14ac:dyDescent="0.25">
      <c r="A27703">
        <v>14426</v>
      </c>
      <c r="B27703" s="1">
        <f>DATE(2039,7,1) + TIME(0,0,0)</f>
        <v>50952</v>
      </c>
      <c r="C27703">
        <v>43.661628723</v>
      </c>
    </row>
    <row r="27704" spans="1:3" x14ac:dyDescent="0.25">
      <c r="A27704">
        <v>14457</v>
      </c>
      <c r="B27704" s="1">
        <f>DATE(2039,8,1) + TIME(0,0,0)</f>
        <v>50983</v>
      </c>
      <c r="C27704">
        <v>43.672508239999999</v>
      </c>
    </row>
    <row r="27705" spans="1:3" x14ac:dyDescent="0.25">
      <c r="A27705">
        <v>14488</v>
      </c>
      <c r="B27705" s="1">
        <f>DATE(2039,9,1) + TIME(0,0,0)</f>
        <v>51014</v>
      </c>
      <c r="C27705">
        <v>43.683364867999998</v>
      </c>
    </row>
    <row r="27706" spans="1:3" x14ac:dyDescent="0.25">
      <c r="A27706">
        <v>14518</v>
      </c>
      <c r="B27706" s="1">
        <f>DATE(2039,10,1) + TIME(0,0,0)</f>
        <v>51044</v>
      </c>
      <c r="C27706">
        <v>43.693843842</v>
      </c>
    </row>
    <row r="27707" spans="1:3" x14ac:dyDescent="0.25">
      <c r="A27707">
        <v>14549</v>
      </c>
      <c r="B27707" s="1">
        <f>DATE(2039,11,1) + TIME(0,0,0)</f>
        <v>51075</v>
      </c>
      <c r="C27707">
        <v>43.704647064</v>
      </c>
    </row>
    <row r="27708" spans="1:3" x14ac:dyDescent="0.25">
      <c r="A27708">
        <v>14579</v>
      </c>
      <c r="B27708" s="1">
        <f>DATE(2039,12,1) + TIME(0,0,0)</f>
        <v>51105</v>
      </c>
      <c r="C27708">
        <v>43.715076447000001</v>
      </c>
    </row>
    <row r="27709" spans="1:3" x14ac:dyDescent="0.25">
      <c r="A27709">
        <v>14610</v>
      </c>
      <c r="B27709" s="1">
        <f>DATE(2040,1,1) + TIME(0,0,0)</f>
        <v>51136</v>
      </c>
      <c r="C27709">
        <v>43.725826263000002</v>
      </c>
    </row>
    <row r="27710" spans="1:3" x14ac:dyDescent="0.25">
      <c r="A27710">
        <v>14641</v>
      </c>
      <c r="B27710" s="1">
        <f>DATE(2040,2,1) + TIME(0,0,0)</f>
        <v>51167</v>
      </c>
      <c r="C27710">
        <v>43.736553192000002</v>
      </c>
    </row>
    <row r="27711" spans="1:3" x14ac:dyDescent="0.25">
      <c r="A27711">
        <v>14670</v>
      </c>
      <c r="B27711" s="1">
        <f>DATE(2040,3,1) + TIME(0,0,0)</f>
        <v>51196</v>
      </c>
      <c r="C27711">
        <v>43.746559142999999</v>
      </c>
    </row>
    <row r="27712" spans="1:3" x14ac:dyDescent="0.25">
      <c r="A27712">
        <v>14701</v>
      </c>
      <c r="B27712" s="1">
        <f>DATE(2040,4,1) + TIME(0,0,0)</f>
        <v>51227</v>
      </c>
      <c r="C27712">
        <v>43.757232666</v>
      </c>
    </row>
    <row r="27713" spans="1:3" x14ac:dyDescent="0.25">
      <c r="A27713">
        <v>14731</v>
      </c>
      <c r="B27713" s="1">
        <f>DATE(2040,5,1) + TIME(0,0,0)</f>
        <v>51257</v>
      </c>
      <c r="C27713">
        <v>43.767536163000003</v>
      </c>
    </row>
    <row r="27714" spans="1:3" x14ac:dyDescent="0.25">
      <c r="A27714">
        <v>14762</v>
      </c>
      <c r="B27714" s="1">
        <f>DATE(2040,6,1) + TIME(0,0,0)</f>
        <v>51288</v>
      </c>
      <c r="C27714">
        <v>43.778156281000001</v>
      </c>
    </row>
    <row r="27715" spans="1:3" x14ac:dyDescent="0.25">
      <c r="A27715">
        <v>14792</v>
      </c>
      <c r="B27715" s="1">
        <f>DATE(2040,7,1) + TIME(0,0,0)</f>
        <v>51318</v>
      </c>
      <c r="C27715">
        <v>43.788406371999997</v>
      </c>
    </row>
    <row r="27716" spans="1:3" x14ac:dyDescent="0.25">
      <c r="A27716">
        <v>14823</v>
      </c>
      <c r="B27716" s="1">
        <f>DATE(2040,8,1) + TIME(0,0,0)</f>
        <v>51349</v>
      </c>
      <c r="C27716">
        <v>43.798973083</v>
      </c>
    </row>
    <row r="27717" spans="1:3" x14ac:dyDescent="0.25">
      <c r="A27717">
        <v>14854</v>
      </c>
      <c r="B27717" s="1">
        <f>DATE(2040,9,1) + TIME(0,0,0)</f>
        <v>51380</v>
      </c>
      <c r="C27717">
        <v>43.809516907000003</v>
      </c>
    </row>
    <row r="27718" spans="1:3" x14ac:dyDescent="0.25">
      <c r="A27718">
        <v>14884</v>
      </c>
      <c r="B27718" s="1">
        <f>DATE(2040,10,1) + TIME(0,0,0)</f>
        <v>51410</v>
      </c>
      <c r="C27718">
        <v>43.819694519000002</v>
      </c>
    </row>
    <row r="27719" spans="1:3" x14ac:dyDescent="0.25">
      <c r="A27719">
        <v>14915</v>
      </c>
      <c r="B27719" s="1">
        <f>DATE(2040,11,1) + TIME(0,0,0)</f>
        <v>51441</v>
      </c>
      <c r="C27719">
        <v>43.830184936999999</v>
      </c>
    </row>
    <row r="27720" spans="1:3" x14ac:dyDescent="0.25">
      <c r="A27720">
        <v>14945</v>
      </c>
      <c r="B27720" s="1">
        <f>DATE(2040,12,1) + TIME(0,0,0)</f>
        <v>51471</v>
      </c>
      <c r="C27720">
        <v>43.840316772000001</v>
      </c>
    </row>
    <row r="27721" spans="1:3" x14ac:dyDescent="0.25">
      <c r="A27721">
        <v>14976</v>
      </c>
      <c r="B27721" s="1">
        <f>DATE(2041,1,1) + TIME(0,0,0)</f>
        <v>51502</v>
      </c>
      <c r="C27721">
        <v>43.850757598999998</v>
      </c>
    </row>
    <row r="27722" spans="1:3" x14ac:dyDescent="0.25">
      <c r="A27722">
        <v>15007</v>
      </c>
      <c r="B27722" s="1">
        <f>DATE(2041,2,1) + TIME(0,0,0)</f>
        <v>51533</v>
      </c>
      <c r="C27722">
        <v>43.861175537000001</v>
      </c>
    </row>
    <row r="27723" spans="1:3" x14ac:dyDescent="0.25">
      <c r="A27723">
        <v>15035</v>
      </c>
      <c r="B27723" s="1">
        <f>DATE(2041,3,1) + TIME(0,0,0)</f>
        <v>51561</v>
      </c>
      <c r="C27723">
        <v>43.870563507</v>
      </c>
    </row>
    <row r="27724" spans="1:3" x14ac:dyDescent="0.25">
      <c r="A27724">
        <v>15066</v>
      </c>
      <c r="B27724" s="1">
        <f>DATE(2041,4,1) + TIME(0,0,0)</f>
        <v>51592</v>
      </c>
      <c r="C27724">
        <v>43.880931854000004</v>
      </c>
    </row>
    <row r="27725" spans="1:3" x14ac:dyDescent="0.25">
      <c r="A27725">
        <v>15096</v>
      </c>
      <c r="B27725" s="1">
        <f>DATE(2041,5,1) + TIME(0,0,0)</f>
        <v>51622</v>
      </c>
      <c r="C27725">
        <v>43.89094162</v>
      </c>
    </row>
    <row r="27726" spans="1:3" x14ac:dyDescent="0.25">
      <c r="A27726">
        <v>15127</v>
      </c>
      <c r="B27726" s="1">
        <f>DATE(2041,6,1) + TIME(0,0,0)</f>
        <v>51653</v>
      </c>
      <c r="C27726">
        <v>43.901264191000003</v>
      </c>
    </row>
    <row r="27727" spans="1:3" x14ac:dyDescent="0.25">
      <c r="A27727">
        <v>15157</v>
      </c>
      <c r="B27727" s="1">
        <f>DATE(2041,7,1) + TIME(0,0,0)</f>
        <v>51683</v>
      </c>
      <c r="C27727">
        <v>43.911228180000002</v>
      </c>
    </row>
    <row r="27728" spans="1:3" x14ac:dyDescent="0.25">
      <c r="A27728">
        <v>15188</v>
      </c>
      <c r="B27728" s="1">
        <f>DATE(2041,8,1) + TIME(0,0,0)</f>
        <v>51714</v>
      </c>
      <c r="C27728">
        <v>43.921501159999998</v>
      </c>
    </row>
    <row r="27729" spans="1:3" x14ac:dyDescent="0.25">
      <c r="A27729">
        <v>15219</v>
      </c>
      <c r="B27729" s="1">
        <f>DATE(2041,9,1) + TIME(0,0,0)</f>
        <v>51745</v>
      </c>
      <c r="C27729">
        <v>43.931751251000001</v>
      </c>
    </row>
    <row r="27730" spans="1:3" x14ac:dyDescent="0.25">
      <c r="A27730">
        <v>15249</v>
      </c>
      <c r="B27730" s="1">
        <f>DATE(2041,10,1) + TIME(0,0,0)</f>
        <v>51775</v>
      </c>
      <c r="C27730">
        <v>43.941646575999997</v>
      </c>
    </row>
    <row r="27731" spans="1:3" x14ac:dyDescent="0.25">
      <c r="A27731">
        <v>15280</v>
      </c>
      <c r="B27731" s="1">
        <f>DATE(2041,11,1) + TIME(0,0,0)</f>
        <v>51806</v>
      </c>
      <c r="C27731">
        <v>43.951850890999999</v>
      </c>
    </row>
    <row r="27732" spans="1:3" x14ac:dyDescent="0.25">
      <c r="A27732">
        <v>15310</v>
      </c>
      <c r="B27732" s="1">
        <f>DATE(2041,12,1) + TIME(0,0,0)</f>
        <v>51836</v>
      </c>
      <c r="C27732">
        <v>43.961700438999998</v>
      </c>
    </row>
    <row r="27733" spans="1:3" x14ac:dyDescent="0.25">
      <c r="A27733">
        <v>15341</v>
      </c>
      <c r="B27733" s="1">
        <f>DATE(2042,1,1) + TIME(0,0,0)</f>
        <v>51867</v>
      </c>
      <c r="C27733">
        <v>43.971858978</v>
      </c>
    </row>
    <row r="27734" spans="1:3" x14ac:dyDescent="0.25">
      <c r="A27734">
        <v>15372</v>
      </c>
      <c r="B27734" s="1">
        <f>DATE(2042,2,1) + TIME(0,0,0)</f>
        <v>51898</v>
      </c>
      <c r="C27734">
        <v>43.981990814</v>
      </c>
    </row>
    <row r="27735" spans="1:3" x14ac:dyDescent="0.25">
      <c r="A27735">
        <v>15400</v>
      </c>
      <c r="B27735" s="1">
        <f>DATE(2042,3,1) + TIME(0,0,0)</f>
        <v>51926</v>
      </c>
      <c r="C27735">
        <v>43.991123199</v>
      </c>
    </row>
    <row r="27736" spans="1:3" x14ac:dyDescent="0.25">
      <c r="A27736">
        <v>15431</v>
      </c>
      <c r="B27736" s="1">
        <f>DATE(2042,4,1) + TIME(0,0,0)</f>
        <v>51957</v>
      </c>
      <c r="C27736">
        <v>44.001209258999999</v>
      </c>
    </row>
    <row r="27737" spans="1:3" x14ac:dyDescent="0.25">
      <c r="A27737">
        <v>15461</v>
      </c>
      <c r="B27737" s="1">
        <f>DATE(2042,5,1) + TIME(0,0,0)</f>
        <v>51987</v>
      </c>
      <c r="C27737">
        <v>44.010951996000003</v>
      </c>
    </row>
    <row r="27738" spans="1:3" x14ac:dyDescent="0.25">
      <c r="A27738">
        <v>15492</v>
      </c>
      <c r="B27738" s="1">
        <f>DATE(2042,6,1) + TIME(0,0,0)</f>
        <v>52018</v>
      </c>
      <c r="C27738">
        <v>44.020992278999998</v>
      </c>
    </row>
    <row r="27739" spans="1:3" x14ac:dyDescent="0.25">
      <c r="A27739">
        <v>15522</v>
      </c>
      <c r="B27739" s="1">
        <f>DATE(2042,7,1) + TIME(0,0,0)</f>
        <v>52048</v>
      </c>
      <c r="C27739">
        <v>44.030693053999997</v>
      </c>
    </row>
    <row r="27740" spans="1:3" x14ac:dyDescent="0.25">
      <c r="A27740">
        <v>15553</v>
      </c>
      <c r="B27740" s="1">
        <f>DATE(2042,8,1) + TIME(0,0,0)</f>
        <v>52079</v>
      </c>
      <c r="C27740">
        <v>44.040691375999998</v>
      </c>
    </row>
    <row r="27741" spans="1:3" x14ac:dyDescent="0.25">
      <c r="A27741">
        <v>15584</v>
      </c>
      <c r="B27741" s="1">
        <f>DATE(2042,9,1) + TIME(0,0,0)</f>
        <v>52110</v>
      </c>
      <c r="C27741">
        <v>44.050666808999999</v>
      </c>
    </row>
    <row r="27742" spans="1:3" x14ac:dyDescent="0.25">
      <c r="A27742">
        <v>15614</v>
      </c>
      <c r="B27742" s="1">
        <f>DATE(2042,10,1) + TIME(0,0,0)</f>
        <v>52140</v>
      </c>
      <c r="C27742">
        <v>44.060298920000001</v>
      </c>
    </row>
    <row r="27743" spans="1:3" x14ac:dyDescent="0.25">
      <c r="A27743">
        <v>15645</v>
      </c>
      <c r="B27743" s="1">
        <f>DATE(2042,11,1) + TIME(0,0,0)</f>
        <v>52171</v>
      </c>
      <c r="C27743">
        <v>44.070228577000002</v>
      </c>
    </row>
    <row r="27744" spans="1:3" x14ac:dyDescent="0.25">
      <c r="A27744">
        <v>15675</v>
      </c>
      <c r="B27744" s="1">
        <f>DATE(2042,12,1) + TIME(0,0,0)</f>
        <v>52201</v>
      </c>
      <c r="C27744">
        <v>44.079818725999999</v>
      </c>
    </row>
    <row r="27745" spans="1:3" x14ac:dyDescent="0.25">
      <c r="A27745">
        <v>15706</v>
      </c>
      <c r="B27745" s="1">
        <f>DATE(2043,1,1) + TIME(0,0,0)</f>
        <v>52232</v>
      </c>
      <c r="C27745">
        <v>44.089706421000002</v>
      </c>
    </row>
    <row r="27746" spans="1:3" x14ac:dyDescent="0.25">
      <c r="A27746">
        <v>15737</v>
      </c>
      <c r="B27746" s="1">
        <f>DATE(2043,2,1) + TIME(0,0,0)</f>
        <v>52263</v>
      </c>
      <c r="C27746">
        <v>44.099571228000002</v>
      </c>
    </row>
    <row r="27747" spans="1:3" x14ac:dyDescent="0.25">
      <c r="A27747">
        <v>15765</v>
      </c>
      <c r="B27747" s="1">
        <f>DATE(2043,3,1) + TIME(0,0,0)</f>
        <v>52291</v>
      </c>
      <c r="C27747">
        <v>44.108463286999999</v>
      </c>
    </row>
    <row r="27748" spans="1:3" x14ac:dyDescent="0.25">
      <c r="A27748">
        <v>15796</v>
      </c>
      <c r="B27748" s="1">
        <f>DATE(2043,4,1) + TIME(0,0,0)</f>
        <v>52322</v>
      </c>
      <c r="C27748">
        <v>44.118286132999998</v>
      </c>
    </row>
    <row r="27749" spans="1:3" x14ac:dyDescent="0.25">
      <c r="A27749">
        <v>15826</v>
      </c>
      <c r="B27749" s="1">
        <f>DATE(2043,5,1) + TIME(0,0,0)</f>
        <v>52352</v>
      </c>
      <c r="C27749">
        <v>44.127773285000004</v>
      </c>
    </row>
    <row r="27750" spans="1:3" x14ac:dyDescent="0.25">
      <c r="A27750">
        <v>15857</v>
      </c>
      <c r="B27750" s="1">
        <f>DATE(2043,6,1) + TIME(0,0,0)</f>
        <v>52383</v>
      </c>
      <c r="C27750">
        <v>44.137554168999998</v>
      </c>
    </row>
    <row r="27751" spans="1:3" x14ac:dyDescent="0.25">
      <c r="A27751">
        <v>15887</v>
      </c>
      <c r="B27751" s="1">
        <f>DATE(2043,7,1) + TIME(0,0,0)</f>
        <v>52413</v>
      </c>
      <c r="C27751">
        <v>44.146995543999999</v>
      </c>
    </row>
    <row r="27752" spans="1:3" x14ac:dyDescent="0.25">
      <c r="A27752">
        <v>15918</v>
      </c>
      <c r="B27752" s="1">
        <f>DATE(2043,8,1) + TIME(0,0,0)</f>
        <v>52444</v>
      </c>
      <c r="C27752">
        <v>44.156734467</v>
      </c>
    </row>
    <row r="27753" spans="1:3" x14ac:dyDescent="0.25">
      <c r="A27753">
        <v>15949</v>
      </c>
      <c r="B27753" s="1">
        <f>DATE(2043,9,1) + TIME(0,0,0)</f>
        <v>52475</v>
      </c>
      <c r="C27753">
        <v>44.166450500000003</v>
      </c>
    </row>
    <row r="27754" spans="1:3" x14ac:dyDescent="0.25">
      <c r="A27754">
        <v>15979</v>
      </c>
      <c r="B27754" s="1">
        <f>DATE(2043,10,1) + TIME(0,0,0)</f>
        <v>52505</v>
      </c>
      <c r="C27754">
        <v>44.175834655999999</v>
      </c>
    </row>
    <row r="27755" spans="1:3" x14ac:dyDescent="0.25">
      <c r="A27755">
        <v>16010</v>
      </c>
      <c r="B27755" s="1">
        <f>DATE(2043,11,1) + TIME(0,0,0)</f>
        <v>52536</v>
      </c>
      <c r="C27755">
        <v>44.185508728000002</v>
      </c>
    </row>
    <row r="27756" spans="1:3" x14ac:dyDescent="0.25">
      <c r="A27756">
        <v>16040</v>
      </c>
      <c r="B27756" s="1">
        <f>DATE(2043,12,1) + TIME(0,0,0)</f>
        <v>52566</v>
      </c>
      <c r="C27756">
        <v>44.194850922000001</v>
      </c>
    </row>
    <row r="27757" spans="1:3" x14ac:dyDescent="0.25">
      <c r="A27757">
        <v>16071</v>
      </c>
      <c r="B27757" s="1">
        <f>DATE(2044,1,1) + TIME(0,0,0)</f>
        <v>52597</v>
      </c>
      <c r="C27757">
        <v>44.204483031999999</v>
      </c>
    </row>
    <row r="27758" spans="1:3" x14ac:dyDescent="0.25">
      <c r="A27758">
        <v>16102</v>
      </c>
      <c r="B27758" s="1">
        <f>DATE(2044,2,1) + TIME(0,0,0)</f>
        <v>52628</v>
      </c>
      <c r="C27758">
        <v>44.214092254999997</v>
      </c>
    </row>
    <row r="27759" spans="1:3" x14ac:dyDescent="0.25">
      <c r="A27759">
        <v>16131</v>
      </c>
      <c r="B27759" s="1">
        <f>DATE(2044,3,1) + TIME(0,0,0)</f>
        <v>52657</v>
      </c>
      <c r="C27759">
        <v>44.223064422999997</v>
      </c>
    </row>
    <row r="27760" spans="1:3" x14ac:dyDescent="0.25">
      <c r="A27760">
        <v>16162</v>
      </c>
      <c r="B27760" s="1">
        <f>DATE(2044,4,1) + TIME(0,0,0)</f>
        <v>52688</v>
      </c>
      <c r="C27760">
        <v>44.232635498</v>
      </c>
    </row>
    <row r="27761" spans="1:3" x14ac:dyDescent="0.25">
      <c r="A27761">
        <v>16192</v>
      </c>
      <c r="B27761" s="1">
        <f>DATE(2044,5,1) + TIME(0,0,0)</f>
        <v>52718</v>
      </c>
      <c r="C27761">
        <v>44.241878509999999</v>
      </c>
    </row>
    <row r="27762" spans="1:3" x14ac:dyDescent="0.25">
      <c r="A27762">
        <v>16223</v>
      </c>
      <c r="B27762" s="1">
        <f>DATE(2044,6,1) + TIME(0,0,0)</f>
        <v>52749</v>
      </c>
      <c r="C27762">
        <v>44.251407622999999</v>
      </c>
    </row>
    <row r="27763" spans="1:3" x14ac:dyDescent="0.25">
      <c r="A27763">
        <v>16253</v>
      </c>
      <c r="B27763" s="1">
        <f>DATE(2044,7,1) + TIME(0,0,0)</f>
        <v>52779</v>
      </c>
      <c r="C27763">
        <v>44.260608673</v>
      </c>
    </row>
    <row r="27764" spans="1:3" x14ac:dyDescent="0.25">
      <c r="A27764">
        <v>16284</v>
      </c>
      <c r="B27764" s="1">
        <f>DATE(2044,8,1) + TIME(0,0,0)</f>
        <v>52810</v>
      </c>
      <c r="C27764">
        <v>44.270099639999998</v>
      </c>
    </row>
    <row r="27765" spans="1:3" x14ac:dyDescent="0.25">
      <c r="A27765">
        <v>16315</v>
      </c>
      <c r="B27765" s="1">
        <f>DATE(2044,9,1) + TIME(0,0,0)</f>
        <v>52841</v>
      </c>
      <c r="C27765">
        <v>44.279567718999999</v>
      </c>
    </row>
    <row r="27766" spans="1:3" x14ac:dyDescent="0.25">
      <c r="A27766">
        <v>16345</v>
      </c>
      <c r="B27766" s="1">
        <f>DATE(2044,10,1) + TIME(0,0,0)</f>
        <v>52871</v>
      </c>
      <c r="C27766">
        <v>44.288707733000003</v>
      </c>
    </row>
    <row r="27767" spans="1:3" x14ac:dyDescent="0.25">
      <c r="A27767">
        <v>16376</v>
      </c>
      <c r="B27767" s="1">
        <f>DATE(2044,11,1) + TIME(0,0,0)</f>
        <v>52902</v>
      </c>
      <c r="C27767">
        <v>44.298137664999999</v>
      </c>
    </row>
    <row r="27768" spans="1:3" x14ac:dyDescent="0.25">
      <c r="A27768">
        <v>16406</v>
      </c>
      <c r="B27768" s="1">
        <f>DATE(2044,12,1) + TIME(0,0,0)</f>
        <v>52932</v>
      </c>
      <c r="C27768">
        <v>44.307239531999997</v>
      </c>
    </row>
    <row r="27769" spans="1:3" x14ac:dyDescent="0.25">
      <c r="A27769">
        <v>16437</v>
      </c>
      <c r="B27769" s="1">
        <f>DATE(2045,1,1) + TIME(0,0,0)</f>
        <v>52963</v>
      </c>
      <c r="C27769">
        <v>44.316627502000003</v>
      </c>
    </row>
    <row r="27770" spans="1:3" x14ac:dyDescent="0.25">
      <c r="A27770">
        <v>16468</v>
      </c>
      <c r="B27770" s="1">
        <f>DATE(2045,2,1) + TIME(0,0,0)</f>
        <v>52994</v>
      </c>
      <c r="C27770">
        <v>44.325992583999998</v>
      </c>
    </row>
    <row r="27771" spans="1:3" x14ac:dyDescent="0.25">
      <c r="A27771">
        <v>16496</v>
      </c>
      <c r="B27771" s="1">
        <f>DATE(2045,3,1) + TIME(0,0,0)</f>
        <v>53022</v>
      </c>
      <c r="C27771">
        <v>44.334434508999998</v>
      </c>
    </row>
    <row r="27772" spans="1:3" x14ac:dyDescent="0.25">
      <c r="A27772">
        <v>16527</v>
      </c>
      <c r="B27772" s="1">
        <f>DATE(2045,4,1) + TIME(0,0,0)</f>
        <v>53053</v>
      </c>
      <c r="C27772">
        <v>44.343765259000001</v>
      </c>
    </row>
    <row r="27773" spans="1:3" x14ac:dyDescent="0.25">
      <c r="A27773">
        <v>16557</v>
      </c>
      <c r="B27773" s="1">
        <f>DATE(2045,5,1) + TIME(0,0,0)</f>
        <v>53083</v>
      </c>
      <c r="C27773">
        <v>44.352771758999999</v>
      </c>
    </row>
    <row r="27774" spans="1:3" x14ac:dyDescent="0.25">
      <c r="A27774">
        <v>16588</v>
      </c>
      <c r="B27774" s="1">
        <f>DATE(2045,6,1) + TIME(0,0,0)</f>
        <v>53114</v>
      </c>
      <c r="C27774">
        <v>44.362060546999999</v>
      </c>
    </row>
    <row r="27775" spans="1:3" x14ac:dyDescent="0.25">
      <c r="A27775">
        <v>16618</v>
      </c>
      <c r="B27775" s="1">
        <f>DATE(2045,7,1) + TIME(0,0,0)</f>
        <v>53144</v>
      </c>
      <c r="C27775">
        <v>44.371028899999999</v>
      </c>
    </row>
    <row r="27776" spans="1:3" x14ac:dyDescent="0.25">
      <c r="A27776">
        <v>16649</v>
      </c>
      <c r="B27776" s="1">
        <f>DATE(2045,8,1) + TIME(0,0,0)</f>
        <v>53175</v>
      </c>
      <c r="C27776">
        <v>44.380275726000001</v>
      </c>
    </row>
    <row r="27777" spans="1:3" x14ac:dyDescent="0.25">
      <c r="A27777">
        <v>16680</v>
      </c>
      <c r="B27777" s="1">
        <f>DATE(2045,9,1) + TIME(0,0,0)</f>
        <v>53206</v>
      </c>
      <c r="C27777">
        <v>44.389503478999998</v>
      </c>
    </row>
    <row r="27778" spans="1:3" x14ac:dyDescent="0.25">
      <c r="A27778">
        <v>16710</v>
      </c>
      <c r="B27778" s="1">
        <f>DATE(2045,10,1) + TIME(0,0,0)</f>
        <v>53236</v>
      </c>
      <c r="C27778">
        <v>44.398418427000003</v>
      </c>
    </row>
    <row r="27779" spans="1:3" x14ac:dyDescent="0.25">
      <c r="A27779">
        <v>16741</v>
      </c>
      <c r="B27779" s="1">
        <f>DATE(2045,11,1) + TIME(0,0,0)</f>
        <v>53267</v>
      </c>
      <c r="C27779">
        <v>44.407604218000003</v>
      </c>
    </row>
    <row r="27780" spans="1:3" x14ac:dyDescent="0.25">
      <c r="A27780">
        <v>16771</v>
      </c>
      <c r="B27780" s="1">
        <f>DATE(2045,12,1) + TIME(0,0,0)</f>
        <v>53297</v>
      </c>
      <c r="C27780">
        <v>44.416481017999999</v>
      </c>
    </row>
    <row r="27781" spans="1:3" x14ac:dyDescent="0.25">
      <c r="A27781">
        <v>16802</v>
      </c>
      <c r="B27781" s="1">
        <f>DATE(2046,1,1) + TIME(0,0,0)</f>
        <v>53328</v>
      </c>
      <c r="C27781">
        <v>44.425628662000001</v>
      </c>
    </row>
    <row r="27782" spans="1:3" x14ac:dyDescent="0.25">
      <c r="A27782">
        <v>16833</v>
      </c>
      <c r="B27782" s="1">
        <f>DATE(2046,2,1) + TIME(0,0,0)</f>
        <v>53359</v>
      </c>
      <c r="C27782">
        <v>44.434757232999999</v>
      </c>
    </row>
    <row r="27783" spans="1:3" x14ac:dyDescent="0.25">
      <c r="A27783">
        <v>16861</v>
      </c>
      <c r="B27783" s="1">
        <f>DATE(2046,3,1) + TIME(0,0,0)</f>
        <v>53387</v>
      </c>
      <c r="C27783">
        <v>44.442985534999998</v>
      </c>
    </row>
    <row r="27784" spans="1:3" x14ac:dyDescent="0.25">
      <c r="A27784">
        <v>16892</v>
      </c>
      <c r="B27784" s="1">
        <f>DATE(2046,4,1) + TIME(0,0,0)</f>
        <v>53418</v>
      </c>
      <c r="C27784">
        <v>44.452075958000002</v>
      </c>
    </row>
    <row r="27785" spans="1:3" x14ac:dyDescent="0.25">
      <c r="A27785">
        <v>16922</v>
      </c>
      <c r="B27785" s="1">
        <f>DATE(2046,5,1) + TIME(0,0,0)</f>
        <v>53448</v>
      </c>
      <c r="C27785">
        <v>44.460853577000002</v>
      </c>
    </row>
    <row r="27786" spans="1:3" x14ac:dyDescent="0.25">
      <c r="A27786">
        <v>16953</v>
      </c>
      <c r="B27786" s="1">
        <f>DATE(2046,6,1) + TIME(0,0,0)</f>
        <v>53479</v>
      </c>
      <c r="C27786">
        <v>44.469905853</v>
      </c>
    </row>
    <row r="27787" spans="1:3" x14ac:dyDescent="0.25">
      <c r="A27787">
        <v>16983</v>
      </c>
      <c r="B27787" s="1">
        <f>DATE(2046,7,1) + TIME(0,0,0)</f>
        <v>53509</v>
      </c>
      <c r="C27787">
        <v>44.478645325000002</v>
      </c>
    </row>
    <row r="27788" spans="1:3" x14ac:dyDescent="0.25">
      <c r="A27788">
        <v>17014</v>
      </c>
      <c r="B27788" s="1">
        <f>DATE(2046,8,1) + TIME(0,0,0)</f>
        <v>53540</v>
      </c>
      <c r="C27788">
        <v>44.48765564</v>
      </c>
    </row>
    <row r="27789" spans="1:3" x14ac:dyDescent="0.25">
      <c r="A27789">
        <v>17045</v>
      </c>
      <c r="B27789" s="1">
        <f>DATE(2046,9,1) + TIME(0,0,0)</f>
        <v>53571</v>
      </c>
      <c r="C27789">
        <v>44.496646880999997</v>
      </c>
    </row>
    <row r="27790" spans="1:3" x14ac:dyDescent="0.25">
      <c r="A27790">
        <v>17075</v>
      </c>
      <c r="B27790" s="1">
        <f>DATE(2046,10,1) + TIME(0,0,0)</f>
        <v>53601</v>
      </c>
      <c r="C27790">
        <v>44.505329132</v>
      </c>
    </row>
    <row r="27791" spans="1:3" x14ac:dyDescent="0.25">
      <c r="A27791">
        <v>17106</v>
      </c>
      <c r="B27791" s="1">
        <f>DATE(2046,11,1) + TIME(0,0,0)</f>
        <v>53632</v>
      </c>
      <c r="C27791">
        <v>44.514278412000003</v>
      </c>
    </row>
    <row r="27792" spans="1:3" x14ac:dyDescent="0.25">
      <c r="A27792">
        <v>17136</v>
      </c>
      <c r="B27792" s="1">
        <f>DATE(2046,12,1) + TIME(0,0,0)</f>
        <v>53662</v>
      </c>
      <c r="C27792">
        <v>44.522922516000001</v>
      </c>
    </row>
    <row r="27793" spans="1:3" x14ac:dyDescent="0.25">
      <c r="A27793">
        <v>17167</v>
      </c>
      <c r="B27793" s="1">
        <f>DATE(2047,1,1) + TIME(0,0,0)</f>
        <v>53693</v>
      </c>
      <c r="C27793">
        <v>44.531837463000002</v>
      </c>
    </row>
    <row r="27794" spans="1:3" x14ac:dyDescent="0.25">
      <c r="A27794">
        <v>17198</v>
      </c>
      <c r="B27794" s="1">
        <f>DATE(2047,2,1) + TIME(0,0,0)</f>
        <v>53724</v>
      </c>
      <c r="C27794">
        <v>44.540733336999999</v>
      </c>
    </row>
    <row r="27795" spans="1:3" x14ac:dyDescent="0.25">
      <c r="A27795">
        <v>17226</v>
      </c>
      <c r="B27795" s="1">
        <f>DATE(2047,3,1) + TIME(0,0,0)</f>
        <v>53752</v>
      </c>
      <c r="C27795">
        <v>44.548748015999998</v>
      </c>
    </row>
    <row r="27796" spans="1:3" x14ac:dyDescent="0.25">
      <c r="A27796">
        <v>17257</v>
      </c>
      <c r="B27796" s="1">
        <f>DATE(2047,4,1) + TIME(0,0,0)</f>
        <v>53783</v>
      </c>
      <c r="C27796">
        <v>44.557605743000003</v>
      </c>
    </row>
    <row r="27797" spans="1:3" x14ac:dyDescent="0.25">
      <c r="A27797">
        <v>17287</v>
      </c>
      <c r="B27797" s="1">
        <f>DATE(2047,5,1) + TIME(0,0,0)</f>
        <v>53813</v>
      </c>
      <c r="C27797">
        <v>44.566158295000001</v>
      </c>
    </row>
    <row r="27798" spans="1:3" x14ac:dyDescent="0.25">
      <c r="A27798">
        <v>17318</v>
      </c>
      <c r="B27798" s="1">
        <f>DATE(2047,6,1) + TIME(0,0,0)</f>
        <v>53844</v>
      </c>
      <c r="C27798">
        <v>44.574977875000002</v>
      </c>
    </row>
    <row r="27799" spans="1:3" x14ac:dyDescent="0.25">
      <c r="A27799">
        <v>17348</v>
      </c>
      <c r="B27799" s="1">
        <f>DATE(2047,7,1) + TIME(0,0,0)</f>
        <v>53874</v>
      </c>
      <c r="C27799">
        <v>44.583496093999997</v>
      </c>
    </row>
    <row r="27800" spans="1:3" x14ac:dyDescent="0.25">
      <c r="A27800">
        <v>17379</v>
      </c>
      <c r="B27800" s="1">
        <f>DATE(2047,8,1) + TIME(0,0,0)</f>
        <v>53905</v>
      </c>
      <c r="C27800">
        <v>44.592281342</v>
      </c>
    </row>
    <row r="27801" spans="1:3" x14ac:dyDescent="0.25">
      <c r="A27801">
        <v>17410</v>
      </c>
      <c r="B27801" s="1">
        <f>DATE(2047,9,1) + TIME(0,0,0)</f>
        <v>53936</v>
      </c>
      <c r="C27801">
        <v>44.601043701000002</v>
      </c>
    </row>
    <row r="27802" spans="1:3" x14ac:dyDescent="0.25">
      <c r="A27802">
        <v>17440</v>
      </c>
      <c r="B27802" s="1">
        <f>DATE(2047,10,1) + TIME(0,0,0)</f>
        <v>53966</v>
      </c>
      <c r="C27802">
        <v>44.609508513999998</v>
      </c>
    </row>
    <row r="27803" spans="1:3" x14ac:dyDescent="0.25">
      <c r="A27803">
        <v>17471</v>
      </c>
      <c r="B27803" s="1">
        <f>DATE(2047,11,1) + TIME(0,0,0)</f>
        <v>53997</v>
      </c>
      <c r="C27803">
        <v>44.618236541999998</v>
      </c>
    </row>
    <row r="27804" spans="1:3" x14ac:dyDescent="0.25">
      <c r="A27804">
        <v>17501</v>
      </c>
      <c r="B27804" s="1">
        <f>DATE(2047,12,1) + TIME(0,0,0)</f>
        <v>54027</v>
      </c>
      <c r="C27804">
        <v>44.626667023000003</v>
      </c>
    </row>
    <row r="27805" spans="1:3" x14ac:dyDescent="0.25">
      <c r="A27805">
        <v>17532</v>
      </c>
      <c r="B27805" s="1">
        <f>DATE(2048,1,1) + TIME(0,0,0)</f>
        <v>54058</v>
      </c>
      <c r="C27805">
        <v>44.635356903000002</v>
      </c>
    </row>
    <row r="27806" spans="1:3" x14ac:dyDescent="0.25">
      <c r="A27806">
        <v>17563</v>
      </c>
      <c r="B27806" s="1">
        <f>DATE(2048,2,1) + TIME(0,0,0)</f>
        <v>54089</v>
      </c>
      <c r="C27806">
        <v>44.644031525000003</v>
      </c>
    </row>
    <row r="27807" spans="1:3" x14ac:dyDescent="0.25">
      <c r="A27807">
        <v>17592</v>
      </c>
      <c r="B27807" s="1">
        <f>DATE(2048,3,1) + TIME(0,0,0)</f>
        <v>54118</v>
      </c>
      <c r="C27807">
        <v>44.652130127</v>
      </c>
    </row>
    <row r="27808" spans="1:3" x14ac:dyDescent="0.25">
      <c r="A27808">
        <v>17623</v>
      </c>
      <c r="B27808" s="1">
        <f>DATE(2048,4,1) + TIME(0,0,0)</f>
        <v>54149</v>
      </c>
      <c r="C27808">
        <v>44.660766602000002</v>
      </c>
    </row>
    <row r="27809" spans="1:3" x14ac:dyDescent="0.25">
      <c r="A27809">
        <v>17653</v>
      </c>
      <c r="B27809" s="1">
        <f>DATE(2048,5,1) + TIME(0,0,0)</f>
        <v>54179</v>
      </c>
      <c r="C27809">
        <v>44.669109343999999</v>
      </c>
    </row>
    <row r="27810" spans="1:3" x14ac:dyDescent="0.25">
      <c r="A27810">
        <v>17684</v>
      </c>
      <c r="B27810" s="1">
        <f>DATE(2048,6,1) + TIME(0,0,0)</f>
        <v>54210</v>
      </c>
      <c r="C27810">
        <v>44.677715302000003</v>
      </c>
    </row>
    <row r="27811" spans="1:3" x14ac:dyDescent="0.25">
      <c r="A27811">
        <v>17714</v>
      </c>
      <c r="B27811" s="1">
        <f>DATE(2048,7,1) + TIME(0,0,0)</f>
        <v>54240</v>
      </c>
      <c r="C27811">
        <v>44.686023712000001</v>
      </c>
    </row>
    <row r="27812" spans="1:3" x14ac:dyDescent="0.25">
      <c r="A27812">
        <v>17745</v>
      </c>
      <c r="B27812" s="1">
        <f>DATE(2048,8,1) + TIME(0,0,0)</f>
        <v>54271</v>
      </c>
      <c r="C27812">
        <v>44.694591522000003</v>
      </c>
    </row>
    <row r="27813" spans="1:3" x14ac:dyDescent="0.25">
      <c r="A27813">
        <v>17776</v>
      </c>
      <c r="B27813" s="1">
        <f>DATE(2048,9,1) + TIME(0,0,0)</f>
        <v>54302</v>
      </c>
      <c r="C27813">
        <v>44.703140259000001</v>
      </c>
    </row>
    <row r="27814" spans="1:3" x14ac:dyDescent="0.25">
      <c r="A27814">
        <v>17806</v>
      </c>
      <c r="B27814" s="1">
        <f>DATE(2048,10,1) + TIME(0,0,0)</f>
        <v>54332</v>
      </c>
      <c r="C27814">
        <v>44.711399077999999</v>
      </c>
    </row>
    <row r="27815" spans="1:3" x14ac:dyDescent="0.25">
      <c r="A27815">
        <v>17837</v>
      </c>
      <c r="B27815" s="1">
        <f>DATE(2048,11,1) + TIME(0,0,0)</f>
        <v>54363</v>
      </c>
      <c r="C27815">
        <v>44.719913482999999</v>
      </c>
    </row>
    <row r="27816" spans="1:3" x14ac:dyDescent="0.25">
      <c r="A27816">
        <v>17867</v>
      </c>
      <c r="B27816" s="1">
        <f>DATE(2048,12,1) + TIME(0,0,0)</f>
        <v>54393</v>
      </c>
      <c r="C27816">
        <v>44.728137969999999</v>
      </c>
    </row>
    <row r="27817" spans="1:3" x14ac:dyDescent="0.25">
      <c r="A27817">
        <v>17898</v>
      </c>
      <c r="B27817" s="1">
        <f>DATE(2049,1,1) + TIME(0,0,0)</f>
        <v>54424</v>
      </c>
      <c r="C27817">
        <v>44.736618042000003</v>
      </c>
    </row>
    <row r="27818" spans="1:3" x14ac:dyDescent="0.25">
      <c r="A27818">
        <v>17929</v>
      </c>
      <c r="B27818" s="1">
        <f>DATE(2049,2,1) + TIME(0,0,0)</f>
        <v>54455</v>
      </c>
      <c r="C27818">
        <v>44.745079040999997</v>
      </c>
    </row>
    <row r="27819" spans="1:3" x14ac:dyDescent="0.25">
      <c r="A27819">
        <v>17957</v>
      </c>
      <c r="B27819" s="1">
        <f>DATE(2049,3,1) + TIME(0,0,0)</f>
        <v>54483</v>
      </c>
      <c r="C27819">
        <v>44.752708435000002</v>
      </c>
    </row>
    <row r="27820" spans="1:3" x14ac:dyDescent="0.25">
      <c r="A27820">
        <v>17988</v>
      </c>
      <c r="B27820" s="1">
        <f>DATE(2049,4,1) + TIME(0,0,0)</f>
        <v>54514</v>
      </c>
      <c r="C27820">
        <v>44.761138916</v>
      </c>
    </row>
    <row r="27821" spans="1:3" x14ac:dyDescent="0.25">
      <c r="A27821">
        <v>18018</v>
      </c>
      <c r="B27821" s="1">
        <f>DATE(2049,5,1) + TIME(0,0,0)</f>
        <v>54544</v>
      </c>
      <c r="C27821">
        <v>44.769283295000001</v>
      </c>
    </row>
    <row r="27822" spans="1:3" x14ac:dyDescent="0.25">
      <c r="A27822">
        <v>18049</v>
      </c>
      <c r="B27822" s="1">
        <f>DATE(2049,6,1) + TIME(0,0,0)</f>
        <v>54575</v>
      </c>
      <c r="C27822">
        <v>44.777679442999997</v>
      </c>
    </row>
    <row r="27823" spans="1:3" x14ac:dyDescent="0.25">
      <c r="A27823">
        <v>18079</v>
      </c>
      <c r="B27823" s="1">
        <f>DATE(2049,7,1) + TIME(0,0,0)</f>
        <v>54605</v>
      </c>
      <c r="C27823">
        <v>44.785785675</v>
      </c>
    </row>
    <row r="27824" spans="1:3" x14ac:dyDescent="0.25">
      <c r="A27824">
        <v>18110</v>
      </c>
      <c r="B27824" s="1">
        <f>DATE(2049,8,1) + TIME(0,0,0)</f>
        <v>54636</v>
      </c>
      <c r="C27824">
        <v>44.794147490999997</v>
      </c>
    </row>
    <row r="27825" spans="1:3" x14ac:dyDescent="0.25">
      <c r="A27825">
        <v>18141</v>
      </c>
      <c r="B27825" s="1">
        <f>DATE(2049,9,1) + TIME(0,0,0)</f>
        <v>54667</v>
      </c>
      <c r="C27825">
        <v>44.802494049000003</v>
      </c>
    </row>
    <row r="27826" spans="1:3" x14ac:dyDescent="0.25">
      <c r="A27826">
        <v>18171</v>
      </c>
      <c r="B27826" s="1">
        <f>DATE(2049,10,1) + TIME(0,0,0)</f>
        <v>54697</v>
      </c>
      <c r="C27826">
        <v>44.810554504000002</v>
      </c>
    </row>
    <row r="27827" spans="1:3" x14ac:dyDescent="0.25">
      <c r="A27827">
        <v>18202</v>
      </c>
      <c r="B27827" s="1">
        <f>DATE(2049,11,1) + TIME(0,0,0)</f>
        <v>54728</v>
      </c>
      <c r="C27827">
        <v>44.818866730000003</v>
      </c>
    </row>
    <row r="27828" spans="1:3" x14ac:dyDescent="0.25">
      <c r="A27828">
        <v>18232</v>
      </c>
      <c r="B27828" s="1">
        <f>DATE(2049,12,1) + TIME(0,0,0)</f>
        <v>54758</v>
      </c>
      <c r="C27828">
        <v>44.826892852999997</v>
      </c>
    </row>
    <row r="27829" spans="1:3" x14ac:dyDescent="0.25">
      <c r="A27829">
        <v>18263</v>
      </c>
      <c r="B27829" s="1">
        <f>DATE(2050,1,1) + TIME(0,0,0)</f>
        <v>54789</v>
      </c>
      <c r="C27829">
        <v>44.835174561000002</v>
      </c>
    </row>
    <row r="27831" spans="1:3" x14ac:dyDescent="0.25">
      <c r="A27831" t="s">
        <v>49</v>
      </c>
    </row>
    <row r="27833" spans="1:3" x14ac:dyDescent="0.25">
      <c r="A27833" t="s">
        <v>1</v>
      </c>
      <c r="B27833" t="s">
        <v>2</v>
      </c>
      <c r="C27833" t="s">
        <v>3</v>
      </c>
    </row>
    <row r="27834" spans="1:3" x14ac:dyDescent="0.25">
      <c r="A27834">
        <v>0</v>
      </c>
      <c r="B27834" s="1">
        <f>DATE(2000,1,1) + TIME(0,0,0)</f>
        <v>36526</v>
      </c>
      <c r="C27834">
        <v>0</v>
      </c>
    </row>
    <row r="27835" spans="1:3" x14ac:dyDescent="0.25">
      <c r="A27835">
        <v>31</v>
      </c>
      <c r="B27835" s="1">
        <f>DATE(2000,2,1) + TIME(0,0,0)</f>
        <v>36557</v>
      </c>
      <c r="C27835">
        <v>4.3956193924000004</v>
      </c>
    </row>
    <row r="27836" spans="1:3" x14ac:dyDescent="0.25">
      <c r="A27836">
        <v>60</v>
      </c>
      <c r="B27836" s="1">
        <f>DATE(2000,3,1) + TIME(0,0,0)</f>
        <v>36586</v>
      </c>
      <c r="C27836">
        <v>8.6944618224999992</v>
      </c>
    </row>
    <row r="27837" spans="1:3" x14ac:dyDescent="0.25">
      <c r="A27837">
        <v>91</v>
      </c>
      <c r="B27837" s="1">
        <f>DATE(2000,4,1) + TIME(0,0,0)</f>
        <v>36617</v>
      </c>
      <c r="C27837">
        <v>11.099217415</v>
      </c>
    </row>
    <row r="27838" spans="1:3" x14ac:dyDescent="0.25">
      <c r="A27838">
        <v>121</v>
      </c>
      <c r="B27838" s="1">
        <f>DATE(2000,5,1) + TIME(0,0,0)</f>
        <v>36647</v>
      </c>
      <c r="C27838">
        <v>12.443534851000001</v>
      </c>
    </row>
    <row r="27839" spans="1:3" x14ac:dyDescent="0.25">
      <c r="A27839">
        <v>152</v>
      </c>
      <c r="B27839" s="1">
        <f>DATE(2000,6,1) + TIME(0,0,0)</f>
        <v>36678</v>
      </c>
      <c r="C27839">
        <v>13.433604239999999</v>
      </c>
    </row>
    <row r="27840" spans="1:3" x14ac:dyDescent="0.25">
      <c r="A27840">
        <v>182</v>
      </c>
      <c r="B27840" s="1">
        <f>DATE(2000,7,1) + TIME(0,0,0)</f>
        <v>36708</v>
      </c>
      <c r="C27840">
        <v>14.174359322000001</v>
      </c>
    </row>
    <row r="27841" spans="1:3" x14ac:dyDescent="0.25">
      <c r="A27841">
        <v>213</v>
      </c>
      <c r="B27841" s="1">
        <f>DATE(2000,8,1) + TIME(0,0,0)</f>
        <v>36739</v>
      </c>
      <c r="C27841">
        <v>14.780765533</v>
      </c>
    </row>
    <row r="27842" spans="1:3" x14ac:dyDescent="0.25">
      <c r="A27842">
        <v>244</v>
      </c>
      <c r="B27842" s="1">
        <f>DATE(2000,9,1) + TIME(0,0,0)</f>
        <v>36770</v>
      </c>
      <c r="C27842">
        <v>15.300428391000001</v>
      </c>
    </row>
    <row r="27843" spans="1:3" x14ac:dyDescent="0.25">
      <c r="A27843">
        <v>274</v>
      </c>
      <c r="B27843" s="1">
        <f>DATE(2000,10,1) + TIME(0,0,0)</f>
        <v>36800</v>
      </c>
      <c r="C27843">
        <v>15.750114440999999</v>
      </c>
    </row>
    <row r="27844" spans="1:3" x14ac:dyDescent="0.25">
      <c r="A27844">
        <v>305</v>
      </c>
      <c r="B27844" s="1">
        <f>DATE(2000,11,1) + TIME(0,0,0)</f>
        <v>36831</v>
      </c>
      <c r="C27844">
        <v>16.165584564</v>
      </c>
    </row>
    <row r="27845" spans="1:3" x14ac:dyDescent="0.25">
      <c r="A27845">
        <v>335</v>
      </c>
      <c r="B27845" s="1">
        <f>DATE(2000,12,1) + TIME(0,0,0)</f>
        <v>36861</v>
      </c>
      <c r="C27845">
        <v>16.52554512</v>
      </c>
    </row>
    <row r="27846" spans="1:3" x14ac:dyDescent="0.25">
      <c r="A27846">
        <v>366</v>
      </c>
      <c r="B27846" s="1">
        <f>DATE(2001,1,1) + TIME(0,0,0)</f>
        <v>36892</v>
      </c>
      <c r="C27846">
        <v>16.857862473000001</v>
      </c>
    </row>
    <row r="27847" spans="1:3" x14ac:dyDescent="0.25">
      <c r="A27847">
        <v>397</v>
      </c>
      <c r="B27847" s="1">
        <f>DATE(2001,2,1) + TIME(0,0,0)</f>
        <v>36923</v>
      </c>
      <c r="C27847">
        <v>17.157081603999998</v>
      </c>
    </row>
    <row r="27848" spans="1:3" x14ac:dyDescent="0.25">
      <c r="A27848">
        <v>425</v>
      </c>
      <c r="B27848" s="1">
        <f>DATE(2001,3,1) + TIME(0,0,0)</f>
        <v>36951</v>
      </c>
      <c r="C27848">
        <v>17.406656264999999</v>
      </c>
    </row>
    <row r="27849" spans="1:3" x14ac:dyDescent="0.25">
      <c r="A27849">
        <v>456</v>
      </c>
      <c r="B27849" s="1">
        <f>DATE(2001,4,1) + TIME(0,0,0)</f>
        <v>36982</v>
      </c>
      <c r="C27849">
        <v>17.667669296</v>
      </c>
    </row>
    <row r="27850" spans="1:3" x14ac:dyDescent="0.25">
      <c r="A27850">
        <v>486</v>
      </c>
      <c r="B27850" s="1">
        <f>DATE(2001,5,1) + TIME(0,0,0)</f>
        <v>37012</v>
      </c>
      <c r="C27850">
        <v>17.909490585</v>
      </c>
    </row>
    <row r="27851" spans="1:3" x14ac:dyDescent="0.25">
      <c r="A27851">
        <v>517</v>
      </c>
      <c r="B27851" s="1">
        <f>DATE(2001,6,1) + TIME(0,0,0)</f>
        <v>37043</v>
      </c>
      <c r="C27851">
        <v>18.150352477999999</v>
      </c>
    </row>
    <row r="27852" spans="1:3" x14ac:dyDescent="0.25">
      <c r="A27852">
        <v>547</v>
      </c>
      <c r="B27852" s="1">
        <f>DATE(2001,7,1) + TIME(0,0,0)</f>
        <v>37073</v>
      </c>
      <c r="C27852">
        <v>18.376766204999999</v>
      </c>
    </row>
    <row r="27853" spans="1:3" x14ac:dyDescent="0.25">
      <c r="A27853">
        <v>578</v>
      </c>
      <c r="B27853" s="1">
        <f>DATE(2001,8,1) + TIME(0,0,0)</f>
        <v>37104</v>
      </c>
      <c r="C27853">
        <v>18.606197356999999</v>
      </c>
    </row>
    <row r="27854" spans="1:3" x14ac:dyDescent="0.25">
      <c r="A27854">
        <v>609</v>
      </c>
      <c r="B27854" s="1">
        <f>DATE(2001,9,1) + TIME(0,0,0)</f>
        <v>37135</v>
      </c>
      <c r="C27854">
        <v>18.8322258</v>
      </c>
    </row>
    <row r="27855" spans="1:3" x14ac:dyDescent="0.25">
      <c r="A27855">
        <v>639</v>
      </c>
      <c r="B27855" s="1">
        <f>DATE(2001,10,1) + TIME(0,0,0)</f>
        <v>37165</v>
      </c>
      <c r="C27855">
        <v>19.047174454</v>
      </c>
    </row>
    <row r="27856" spans="1:3" x14ac:dyDescent="0.25">
      <c r="A27856">
        <v>670</v>
      </c>
      <c r="B27856" s="1">
        <f>DATE(2001,11,1) + TIME(0,0,0)</f>
        <v>37196</v>
      </c>
      <c r="C27856">
        <v>19.260313033999999</v>
      </c>
    </row>
    <row r="27857" spans="1:3" x14ac:dyDescent="0.25">
      <c r="A27857">
        <v>700</v>
      </c>
      <c r="B27857" s="1">
        <f>DATE(2001,12,1) + TIME(0,0,0)</f>
        <v>37226</v>
      </c>
      <c r="C27857">
        <v>19.454580307000001</v>
      </c>
    </row>
    <row r="27858" spans="1:3" x14ac:dyDescent="0.25">
      <c r="A27858">
        <v>731</v>
      </c>
      <c r="B27858" s="1">
        <f>DATE(2002,1,1) + TIME(0,0,0)</f>
        <v>37257</v>
      </c>
      <c r="C27858">
        <v>19.641727448000001</v>
      </c>
    </row>
    <row r="27859" spans="1:3" x14ac:dyDescent="0.25">
      <c r="A27859">
        <v>762</v>
      </c>
      <c r="B27859" s="1">
        <f>DATE(2002,2,1) + TIME(0,0,0)</f>
        <v>37288</v>
      </c>
      <c r="C27859">
        <v>19.820301056000002</v>
      </c>
    </row>
    <row r="27860" spans="1:3" x14ac:dyDescent="0.25">
      <c r="A27860">
        <v>790</v>
      </c>
      <c r="B27860" s="1">
        <f>DATE(2002,3,1) + TIME(0,0,0)</f>
        <v>37316</v>
      </c>
      <c r="C27860">
        <v>19.977062225000001</v>
      </c>
    </row>
    <row r="27861" spans="1:3" x14ac:dyDescent="0.25">
      <c r="A27861">
        <v>821</v>
      </c>
      <c r="B27861" s="1">
        <f>DATE(2002,4,1) + TIME(0,0,0)</f>
        <v>37347</v>
      </c>
      <c r="C27861">
        <v>20.145874023000001</v>
      </c>
    </row>
    <row r="27862" spans="1:3" x14ac:dyDescent="0.25">
      <c r="A27862">
        <v>851</v>
      </c>
      <c r="B27862" s="1">
        <f>DATE(2002,5,1) + TIME(0,0,0)</f>
        <v>37377</v>
      </c>
      <c r="C27862">
        <v>20.304437636999999</v>
      </c>
    </row>
    <row r="27863" spans="1:3" x14ac:dyDescent="0.25">
      <c r="A27863">
        <v>882</v>
      </c>
      <c r="B27863" s="1">
        <f>DATE(2002,6,1) + TIME(0,0,0)</f>
        <v>37408</v>
      </c>
      <c r="C27863">
        <v>20.463136673000001</v>
      </c>
    </row>
    <row r="27864" spans="1:3" x14ac:dyDescent="0.25">
      <c r="A27864">
        <v>912</v>
      </c>
      <c r="B27864" s="1">
        <f>DATE(2002,7,1) + TIME(0,0,0)</f>
        <v>37438</v>
      </c>
      <c r="C27864">
        <v>20.611446381</v>
      </c>
    </row>
    <row r="27865" spans="1:3" x14ac:dyDescent="0.25">
      <c r="A27865">
        <v>943</v>
      </c>
      <c r="B27865" s="1">
        <f>DATE(2002,8,1) + TIME(0,0,0)</f>
        <v>37469</v>
      </c>
      <c r="C27865">
        <v>20.759374618999999</v>
      </c>
    </row>
    <row r="27866" spans="1:3" x14ac:dyDescent="0.25">
      <c r="A27866">
        <v>974</v>
      </c>
      <c r="B27866" s="1">
        <f>DATE(2002,9,1) + TIME(0,0,0)</f>
        <v>37500</v>
      </c>
      <c r="C27866">
        <v>20.902044296</v>
      </c>
    </row>
    <row r="27867" spans="1:3" x14ac:dyDescent="0.25">
      <c r="A27867">
        <v>1004</v>
      </c>
      <c r="B27867" s="1">
        <f>DATE(2002,10,1) + TIME(0,0,0)</f>
        <v>37530</v>
      </c>
      <c r="C27867">
        <v>21.035217285000002</v>
      </c>
    </row>
    <row r="27868" spans="1:3" x14ac:dyDescent="0.25">
      <c r="A27868">
        <v>1035</v>
      </c>
      <c r="B27868" s="1">
        <f>DATE(2002,11,1) + TIME(0,0,0)</f>
        <v>37561</v>
      </c>
      <c r="C27868">
        <v>21.167863845999999</v>
      </c>
    </row>
    <row r="27869" spans="1:3" x14ac:dyDescent="0.25">
      <c r="A27869">
        <v>1065</v>
      </c>
      <c r="B27869" s="1">
        <f>DATE(2002,12,1) + TIME(0,0,0)</f>
        <v>37591</v>
      </c>
      <c r="C27869">
        <v>21.291391373</v>
      </c>
    </row>
    <row r="27870" spans="1:3" x14ac:dyDescent="0.25">
      <c r="A27870">
        <v>1096</v>
      </c>
      <c r="B27870" s="1">
        <f>DATE(2003,1,1) + TIME(0,0,0)</f>
        <v>37622</v>
      </c>
      <c r="C27870">
        <v>21.414073943999998</v>
      </c>
    </row>
    <row r="27871" spans="1:3" x14ac:dyDescent="0.25">
      <c r="A27871">
        <v>1127</v>
      </c>
      <c r="B27871" s="1">
        <f>DATE(2003,2,1) + TIME(0,0,0)</f>
        <v>37653</v>
      </c>
      <c r="C27871">
        <v>21.531877518000002</v>
      </c>
    </row>
    <row r="27872" spans="1:3" x14ac:dyDescent="0.25">
      <c r="A27872">
        <v>1155</v>
      </c>
      <c r="B27872" s="1">
        <f>DATE(2003,3,1) + TIME(0,0,0)</f>
        <v>37681</v>
      </c>
      <c r="C27872">
        <v>21.634241104000001</v>
      </c>
    </row>
    <row r="27873" spans="1:3" x14ac:dyDescent="0.25">
      <c r="A27873">
        <v>1186</v>
      </c>
      <c r="B27873" s="1">
        <f>DATE(2003,4,1) + TIME(0,0,0)</f>
        <v>37712</v>
      </c>
      <c r="C27873">
        <v>21.743307114</v>
      </c>
    </row>
    <row r="27874" spans="1:3" x14ac:dyDescent="0.25">
      <c r="A27874">
        <v>1216</v>
      </c>
      <c r="B27874" s="1">
        <f>DATE(2003,5,1) + TIME(0,0,0)</f>
        <v>37742</v>
      </c>
      <c r="C27874">
        <v>21.845422745</v>
      </c>
    </row>
    <row r="27875" spans="1:3" x14ac:dyDescent="0.25">
      <c r="A27875">
        <v>1247</v>
      </c>
      <c r="B27875" s="1">
        <f>DATE(2003,6,1) + TIME(0,0,0)</f>
        <v>37773</v>
      </c>
      <c r="C27875">
        <v>21.947784424000002</v>
      </c>
    </row>
    <row r="27876" spans="1:3" x14ac:dyDescent="0.25">
      <c r="A27876">
        <v>1277</v>
      </c>
      <c r="B27876" s="1">
        <f>DATE(2003,7,1) + TIME(0,0,0)</f>
        <v>37803</v>
      </c>
      <c r="C27876">
        <v>22.043889999000001</v>
      </c>
    </row>
    <row r="27877" spans="1:3" x14ac:dyDescent="0.25">
      <c r="A27877">
        <v>1308</v>
      </c>
      <c r="B27877" s="1">
        <f>DATE(2003,8,1) + TIME(0,0,0)</f>
        <v>37834</v>
      </c>
      <c r="C27877">
        <v>22.140155792000002</v>
      </c>
    </row>
    <row r="27878" spans="1:3" x14ac:dyDescent="0.25">
      <c r="A27878">
        <v>1339</v>
      </c>
      <c r="B27878" s="1">
        <f>DATE(2003,9,1) + TIME(0,0,0)</f>
        <v>37865</v>
      </c>
      <c r="C27878">
        <v>22.233455658</v>
      </c>
    </row>
    <row r="27879" spans="1:3" x14ac:dyDescent="0.25">
      <c r="A27879">
        <v>1369</v>
      </c>
      <c r="B27879" s="1">
        <f>DATE(2003,10,1) + TIME(0,0,0)</f>
        <v>37895</v>
      </c>
      <c r="C27879">
        <v>22.321157455000002</v>
      </c>
    </row>
    <row r="27880" spans="1:3" x14ac:dyDescent="0.25">
      <c r="A27880">
        <v>1400</v>
      </c>
      <c r="B27880" s="1">
        <f>DATE(2003,11,1) + TIME(0,0,0)</f>
        <v>37926</v>
      </c>
      <c r="C27880">
        <v>22.409244536999999</v>
      </c>
    </row>
    <row r="27881" spans="1:3" x14ac:dyDescent="0.25">
      <c r="A27881">
        <v>1430</v>
      </c>
      <c r="B27881" s="1">
        <f>DATE(2003,12,1) + TIME(0,0,0)</f>
        <v>37956</v>
      </c>
      <c r="C27881">
        <v>22.492113112999998</v>
      </c>
    </row>
    <row r="27882" spans="1:3" x14ac:dyDescent="0.25">
      <c r="A27882">
        <v>1461</v>
      </c>
      <c r="B27882" s="1">
        <f>DATE(2004,1,1) + TIME(0,0,0)</f>
        <v>37987</v>
      </c>
      <c r="C27882">
        <v>22.575363158999998</v>
      </c>
    </row>
    <row r="27883" spans="1:3" x14ac:dyDescent="0.25">
      <c r="A27883">
        <v>1492</v>
      </c>
      <c r="B27883" s="1">
        <f>DATE(2004,2,1) + TIME(0,0,0)</f>
        <v>38018</v>
      </c>
      <c r="C27883">
        <v>22.656276703</v>
      </c>
    </row>
    <row r="27884" spans="1:3" x14ac:dyDescent="0.25">
      <c r="A27884">
        <v>1521</v>
      </c>
      <c r="B27884" s="1">
        <f>DATE(2004,3,1) + TIME(0,0,0)</f>
        <v>38047</v>
      </c>
      <c r="C27884">
        <v>22.729951859</v>
      </c>
    </row>
    <row r="27885" spans="1:3" x14ac:dyDescent="0.25">
      <c r="A27885">
        <v>1552</v>
      </c>
      <c r="B27885" s="1">
        <f>DATE(2004,4,1) + TIME(0,0,0)</f>
        <v>38078</v>
      </c>
      <c r="C27885">
        <v>22.806674956999998</v>
      </c>
    </row>
    <row r="27886" spans="1:3" x14ac:dyDescent="0.25">
      <c r="A27886">
        <v>1582</v>
      </c>
      <c r="B27886" s="1">
        <f>DATE(2004,5,1) + TIME(0,0,0)</f>
        <v>38108</v>
      </c>
      <c r="C27886">
        <v>22.878944397000001</v>
      </c>
    </row>
    <row r="27887" spans="1:3" x14ac:dyDescent="0.25">
      <c r="A27887">
        <v>1613</v>
      </c>
      <c r="B27887" s="1">
        <f>DATE(2004,6,1) + TIME(0,0,0)</f>
        <v>38139</v>
      </c>
      <c r="C27887">
        <v>22.951616287</v>
      </c>
    </row>
    <row r="27888" spans="1:3" x14ac:dyDescent="0.25">
      <c r="A27888">
        <v>1643</v>
      </c>
      <c r="B27888" s="1">
        <f>DATE(2004,7,1) + TIME(0,0,0)</f>
        <v>38169</v>
      </c>
      <c r="C27888">
        <v>23.020011902</v>
      </c>
    </row>
    <row r="27889" spans="1:3" x14ac:dyDescent="0.25">
      <c r="A27889">
        <v>1674</v>
      </c>
      <c r="B27889" s="1">
        <f>DATE(2004,8,1) + TIME(0,0,0)</f>
        <v>38200</v>
      </c>
      <c r="C27889">
        <v>23.088642119999999</v>
      </c>
    </row>
    <row r="27890" spans="1:3" x14ac:dyDescent="0.25">
      <c r="A27890">
        <v>1705</v>
      </c>
      <c r="B27890" s="1">
        <f>DATE(2004,9,1) + TIME(0,0,0)</f>
        <v>38231</v>
      </c>
      <c r="C27890">
        <v>23.155265807999999</v>
      </c>
    </row>
    <row r="27891" spans="1:3" x14ac:dyDescent="0.25">
      <c r="A27891">
        <v>1735</v>
      </c>
      <c r="B27891" s="1">
        <f>DATE(2004,10,1) + TIME(0,0,0)</f>
        <v>38261</v>
      </c>
      <c r="C27891">
        <v>23.218086242999998</v>
      </c>
    </row>
    <row r="27892" spans="1:3" x14ac:dyDescent="0.25">
      <c r="A27892">
        <v>1766</v>
      </c>
      <c r="B27892" s="1">
        <f>DATE(2004,11,1) + TIME(0,0,0)</f>
        <v>38292</v>
      </c>
      <c r="C27892">
        <v>23.281240463</v>
      </c>
    </row>
    <row r="27893" spans="1:3" x14ac:dyDescent="0.25">
      <c r="A27893">
        <v>1796</v>
      </c>
      <c r="B27893" s="1">
        <f>DATE(2004,12,1) + TIME(0,0,0)</f>
        <v>38322</v>
      </c>
      <c r="C27893">
        <v>23.340984343999999</v>
      </c>
    </row>
    <row r="27894" spans="1:3" x14ac:dyDescent="0.25">
      <c r="A27894">
        <v>1827</v>
      </c>
      <c r="B27894" s="1">
        <f>DATE(2005,1,1) + TIME(0,0,0)</f>
        <v>38353</v>
      </c>
      <c r="C27894">
        <v>23.401266098000001</v>
      </c>
    </row>
    <row r="27895" spans="1:3" x14ac:dyDescent="0.25">
      <c r="A27895">
        <v>1858</v>
      </c>
      <c r="B27895" s="1">
        <f>DATE(2005,2,1) + TIME(0,0,0)</f>
        <v>38384</v>
      </c>
      <c r="C27895">
        <v>23.459981918</v>
      </c>
    </row>
    <row r="27896" spans="1:3" x14ac:dyDescent="0.25">
      <c r="A27896">
        <v>1886</v>
      </c>
      <c r="B27896" s="1">
        <f>DATE(2005,3,1) + TIME(0,0,0)</f>
        <v>38412</v>
      </c>
      <c r="C27896">
        <v>23.511741638</v>
      </c>
    </row>
    <row r="27897" spans="1:3" x14ac:dyDescent="0.25">
      <c r="A27897">
        <v>1917</v>
      </c>
      <c r="B27897" s="1">
        <f>DATE(2005,4,1) + TIME(0,0,0)</f>
        <v>38443</v>
      </c>
      <c r="C27897">
        <v>23.567743301</v>
      </c>
    </row>
    <row r="27898" spans="1:3" x14ac:dyDescent="0.25">
      <c r="A27898">
        <v>1947</v>
      </c>
      <c r="B27898" s="1">
        <f>DATE(2005,5,1) + TIME(0,0,0)</f>
        <v>38473</v>
      </c>
      <c r="C27898">
        <v>23.620729445999999</v>
      </c>
    </row>
    <row r="27899" spans="1:3" x14ac:dyDescent="0.25">
      <c r="A27899">
        <v>1978</v>
      </c>
      <c r="B27899" s="1">
        <f>DATE(2005,6,1) + TIME(0,0,0)</f>
        <v>38504</v>
      </c>
      <c r="C27899">
        <v>23.674339293999999</v>
      </c>
    </row>
    <row r="27900" spans="1:3" x14ac:dyDescent="0.25">
      <c r="A27900">
        <v>2008</v>
      </c>
      <c r="B27900" s="1">
        <f>DATE(2005,7,1) + TIME(0,0,0)</f>
        <v>38534</v>
      </c>
      <c r="C27900">
        <v>23.725193023999999</v>
      </c>
    </row>
    <row r="27901" spans="1:3" x14ac:dyDescent="0.25">
      <c r="A27901">
        <v>2039</v>
      </c>
      <c r="B27901" s="1">
        <f>DATE(2005,8,1) + TIME(0,0,0)</f>
        <v>38565</v>
      </c>
      <c r="C27901">
        <v>23.776735305999999</v>
      </c>
    </row>
    <row r="27902" spans="1:3" x14ac:dyDescent="0.25">
      <c r="A27902">
        <v>2070</v>
      </c>
      <c r="B27902" s="1">
        <f>DATE(2005,9,1) + TIME(0,0,0)</f>
        <v>38596</v>
      </c>
      <c r="C27902">
        <v>23.827390671</v>
      </c>
    </row>
    <row r="27903" spans="1:3" x14ac:dyDescent="0.25">
      <c r="A27903">
        <v>2100</v>
      </c>
      <c r="B27903" s="1">
        <f>DATE(2005,10,1) + TIME(0,0,0)</f>
        <v>38626</v>
      </c>
      <c r="C27903">
        <v>23.875608444000001</v>
      </c>
    </row>
    <row r="27904" spans="1:3" x14ac:dyDescent="0.25">
      <c r="A27904">
        <v>2131</v>
      </c>
      <c r="B27904" s="1">
        <f>DATE(2005,11,1) + TIME(0,0,0)</f>
        <v>38657</v>
      </c>
      <c r="C27904">
        <v>23.924749374000001</v>
      </c>
    </row>
    <row r="27905" spans="1:3" x14ac:dyDescent="0.25">
      <c r="A27905">
        <v>2161</v>
      </c>
      <c r="B27905" s="1">
        <f>DATE(2005,12,1) + TIME(0,0,0)</f>
        <v>38687</v>
      </c>
      <c r="C27905">
        <v>23.971704483</v>
      </c>
    </row>
    <row r="27906" spans="1:3" x14ac:dyDescent="0.25">
      <c r="A27906">
        <v>2192</v>
      </c>
      <c r="B27906" s="1">
        <f>DATE(2006,1,1) + TIME(0,0,0)</f>
        <v>38718</v>
      </c>
      <c r="C27906">
        <v>24.019672394000001</v>
      </c>
    </row>
    <row r="27907" spans="1:3" x14ac:dyDescent="0.25">
      <c r="A27907">
        <v>2223</v>
      </c>
      <c r="B27907" s="1">
        <f>DATE(2006,2,1) + TIME(0,0,0)</f>
        <v>38749</v>
      </c>
      <c r="C27907">
        <v>24.067037582000001</v>
      </c>
    </row>
    <row r="27908" spans="1:3" x14ac:dyDescent="0.25">
      <c r="A27908">
        <v>2251</v>
      </c>
      <c r="B27908" s="1">
        <f>DATE(2006,3,1) + TIME(0,0,0)</f>
        <v>38777</v>
      </c>
      <c r="C27908">
        <v>24.109392165999999</v>
      </c>
    </row>
    <row r="27909" spans="1:3" x14ac:dyDescent="0.25">
      <c r="A27909">
        <v>2282</v>
      </c>
      <c r="B27909" s="1">
        <f>DATE(2006,4,1) + TIME(0,0,0)</f>
        <v>38808</v>
      </c>
      <c r="C27909">
        <v>24.155786513999999</v>
      </c>
    </row>
    <row r="27910" spans="1:3" x14ac:dyDescent="0.25">
      <c r="A27910">
        <v>2312</v>
      </c>
      <c r="B27910" s="1">
        <f>DATE(2006,5,1) + TIME(0,0,0)</f>
        <v>38838</v>
      </c>
      <c r="C27910">
        <v>24.200248718000001</v>
      </c>
    </row>
    <row r="27911" spans="1:3" x14ac:dyDescent="0.25">
      <c r="A27911">
        <v>2343</v>
      </c>
      <c r="B27911" s="1">
        <f>DATE(2006,6,1) + TIME(0,0,0)</f>
        <v>38869</v>
      </c>
      <c r="C27911">
        <v>24.245710373000001</v>
      </c>
    </row>
    <row r="27912" spans="1:3" x14ac:dyDescent="0.25">
      <c r="A27912">
        <v>2373</v>
      </c>
      <c r="B27912" s="1">
        <f>DATE(2006,7,1) + TIME(0,0,0)</f>
        <v>38899</v>
      </c>
      <c r="C27912">
        <v>24.289281845000001</v>
      </c>
    </row>
    <row r="27913" spans="1:3" x14ac:dyDescent="0.25">
      <c r="A27913">
        <v>2404</v>
      </c>
      <c r="B27913" s="1">
        <f>DATE(2006,8,1) + TIME(0,0,0)</f>
        <v>38930</v>
      </c>
      <c r="C27913">
        <v>24.333835602000001</v>
      </c>
    </row>
    <row r="27914" spans="1:3" x14ac:dyDescent="0.25">
      <c r="A27914">
        <v>2435</v>
      </c>
      <c r="B27914" s="1">
        <f>DATE(2006,9,1) + TIME(0,0,0)</f>
        <v>38961</v>
      </c>
      <c r="C27914">
        <v>24.377954483</v>
      </c>
    </row>
    <row r="27915" spans="1:3" x14ac:dyDescent="0.25">
      <c r="A27915">
        <v>2465</v>
      </c>
      <c r="B27915" s="1">
        <f>DATE(2006,10,1) + TIME(0,0,0)</f>
        <v>38991</v>
      </c>
      <c r="C27915">
        <v>24.420207977</v>
      </c>
    </row>
    <row r="27916" spans="1:3" x14ac:dyDescent="0.25">
      <c r="A27916">
        <v>2496</v>
      </c>
      <c r="B27916" s="1">
        <f>DATE(2006,11,1) + TIME(0,0,0)</f>
        <v>39022</v>
      </c>
      <c r="C27916">
        <v>24.463449478000001</v>
      </c>
    </row>
    <row r="27917" spans="1:3" x14ac:dyDescent="0.25">
      <c r="A27917">
        <v>2526</v>
      </c>
      <c r="B27917" s="1">
        <f>DATE(2006,12,1) + TIME(0,0,0)</f>
        <v>39052</v>
      </c>
      <c r="C27917">
        <v>24.504886627000001</v>
      </c>
    </row>
    <row r="27918" spans="1:3" x14ac:dyDescent="0.25">
      <c r="A27918">
        <v>2557</v>
      </c>
      <c r="B27918" s="1">
        <f>DATE(2007,1,1) + TIME(0,0,0)</f>
        <v>39083</v>
      </c>
      <c r="C27918">
        <v>24.547283173</v>
      </c>
    </row>
    <row r="27919" spans="1:3" x14ac:dyDescent="0.25">
      <c r="A27919">
        <v>2588</v>
      </c>
      <c r="B27919" s="1">
        <f>DATE(2007,2,1) + TIME(0,0,0)</f>
        <v>39114</v>
      </c>
      <c r="C27919">
        <v>24.589262008999999</v>
      </c>
    </row>
    <row r="27920" spans="1:3" x14ac:dyDescent="0.25">
      <c r="A27920">
        <v>2616</v>
      </c>
      <c r="B27920" s="1">
        <f>DATE(2007,3,1) + TIME(0,0,0)</f>
        <v>39142</v>
      </c>
      <c r="C27920">
        <v>24.626821518</v>
      </c>
    </row>
    <row r="27921" spans="1:3" x14ac:dyDescent="0.25">
      <c r="A27921">
        <v>2647</v>
      </c>
      <c r="B27921" s="1">
        <f>DATE(2007,4,1) + TIME(0,0,0)</f>
        <v>39173</v>
      </c>
      <c r="C27921">
        <v>24.668006897000001</v>
      </c>
    </row>
    <row r="27922" spans="1:3" x14ac:dyDescent="0.25">
      <c r="A27922">
        <v>2677</v>
      </c>
      <c r="B27922" s="1">
        <f>DATE(2007,5,1) + TIME(0,0,0)</f>
        <v>39203</v>
      </c>
      <c r="C27922">
        <v>24.707481384000001</v>
      </c>
    </row>
    <row r="27923" spans="1:3" x14ac:dyDescent="0.25">
      <c r="A27923">
        <v>2708</v>
      </c>
      <c r="B27923" s="1">
        <f>DATE(2007,6,1) + TIME(0,0,0)</f>
        <v>39234</v>
      </c>
      <c r="C27923">
        <v>24.747871399000001</v>
      </c>
    </row>
    <row r="27924" spans="1:3" x14ac:dyDescent="0.25">
      <c r="A27924">
        <v>2738</v>
      </c>
      <c r="B27924" s="1">
        <f>DATE(2007,7,1) + TIME(0,0,0)</f>
        <v>39264</v>
      </c>
      <c r="C27924">
        <v>24.786582946999999</v>
      </c>
    </row>
    <row r="27925" spans="1:3" x14ac:dyDescent="0.25">
      <c r="A27925">
        <v>2769</v>
      </c>
      <c r="B27925" s="1">
        <f>DATE(2007,8,1) + TIME(0,0,0)</f>
        <v>39295</v>
      </c>
      <c r="C27925">
        <v>24.826196671000002</v>
      </c>
    </row>
    <row r="27926" spans="1:3" x14ac:dyDescent="0.25">
      <c r="A27926">
        <v>2800</v>
      </c>
      <c r="B27926" s="1">
        <f>DATE(2007,9,1) + TIME(0,0,0)</f>
        <v>39326</v>
      </c>
      <c r="C27926">
        <v>24.865427016999998</v>
      </c>
    </row>
    <row r="27927" spans="1:3" x14ac:dyDescent="0.25">
      <c r="A27927">
        <v>2830</v>
      </c>
      <c r="B27927" s="1">
        <f>DATE(2007,10,1) + TIME(0,0,0)</f>
        <v>39356</v>
      </c>
      <c r="C27927">
        <v>24.903032303</v>
      </c>
    </row>
    <row r="27928" spans="1:3" x14ac:dyDescent="0.25">
      <c r="A27928">
        <v>2861</v>
      </c>
      <c r="B27928" s="1">
        <f>DATE(2007,11,1) + TIME(0,0,0)</f>
        <v>39387</v>
      </c>
      <c r="C27928">
        <v>24.941522597999999</v>
      </c>
    </row>
    <row r="27929" spans="1:3" x14ac:dyDescent="0.25">
      <c r="A27929">
        <v>2891</v>
      </c>
      <c r="B27929" s="1">
        <f>DATE(2007,12,1) + TIME(0,0,0)</f>
        <v>39417</v>
      </c>
      <c r="C27929">
        <v>24.978422165000001</v>
      </c>
    </row>
    <row r="27930" spans="1:3" x14ac:dyDescent="0.25">
      <c r="A27930">
        <v>2922</v>
      </c>
      <c r="B27930" s="1">
        <f>DATE(2008,1,1) + TIME(0,0,0)</f>
        <v>39448</v>
      </c>
      <c r="C27930">
        <v>25.016195296999999</v>
      </c>
    </row>
    <row r="27931" spans="1:3" x14ac:dyDescent="0.25">
      <c r="A27931">
        <v>2953</v>
      </c>
      <c r="B27931" s="1">
        <f>DATE(2008,2,1) + TIME(0,0,0)</f>
        <v>39479</v>
      </c>
      <c r="C27931">
        <v>25.053615570000002</v>
      </c>
    </row>
    <row r="27932" spans="1:3" x14ac:dyDescent="0.25">
      <c r="A27932">
        <v>2982</v>
      </c>
      <c r="B27932" s="1">
        <f>DATE(2008,3,1) + TIME(0,0,0)</f>
        <v>39508</v>
      </c>
      <c r="C27932">
        <v>25.088300705000002</v>
      </c>
    </row>
    <row r="27933" spans="1:3" x14ac:dyDescent="0.25">
      <c r="A27933">
        <v>3013</v>
      </c>
      <c r="B27933" s="1">
        <f>DATE(2008,4,1) + TIME(0,0,0)</f>
        <v>39539</v>
      </c>
      <c r="C27933">
        <v>25.125072479</v>
      </c>
    </row>
    <row r="27934" spans="1:3" x14ac:dyDescent="0.25">
      <c r="A27934">
        <v>3043</v>
      </c>
      <c r="B27934" s="1">
        <f>DATE(2008,5,1) + TIME(0,0,0)</f>
        <v>39569</v>
      </c>
      <c r="C27934">
        <v>25.160318374999999</v>
      </c>
    </row>
    <row r="27935" spans="1:3" x14ac:dyDescent="0.25">
      <c r="A27935">
        <v>3074</v>
      </c>
      <c r="B27935" s="1">
        <f>DATE(2008,6,1) + TIME(0,0,0)</f>
        <v>39600</v>
      </c>
      <c r="C27935">
        <v>25.196437836000001</v>
      </c>
    </row>
    <row r="27936" spans="1:3" x14ac:dyDescent="0.25">
      <c r="A27936">
        <v>3104</v>
      </c>
      <c r="B27936" s="1">
        <f>DATE(2008,7,1) + TIME(0,0,0)</f>
        <v>39630</v>
      </c>
      <c r="C27936">
        <v>25.231058121</v>
      </c>
    </row>
    <row r="27937" spans="1:3" x14ac:dyDescent="0.25">
      <c r="A27937">
        <v>3135</v>
      </c>
      <c r="B27937" s="1">
        <f>DATE(2008,8,1) + TIME(0,0,0)</f>
        <v>39661</v>
      </c>
      <c r="C27937">
        <v>25.266542435000002</v>
      </c>
    </row>
    <row r="27938" spans="1:3" x14ac:dyDescent="0.25">
      <c r="A27938">
        <v>3166</v>
      </c>
      <c r="B27938" s="1">
        <f>DATE(2008,9,1) + TIME(0,0,0)</f>
        <v>39692</v>
      </c>
      <c r="C27938">
        <v>25.301685333000002</v>
      </c>
    </row>
    <row r="27939" spans="1:3" x14ac:dyDescent="0.25">
      <c r="A27939">
        <v>3196</v>
      </c>
      <c r="B27939" s="1">
        <f>DATE(2008,10,1) + TIME(0,0,0)</f>
        <v>39722</v>
      </c>
      <c r="C27939">
        <v>25.335422516000001</v>
      </c>
    </row>
    <row r="27940" spans="1:3" x14ac:dyDescent="0.25">
      <c r="A27940">
        <v>3227</v>
      </c>
      <c r="B27940" s="1">
        <f>DATE(2008,11,1) + TIME(0,0,0)</f>
        <v>39753</v>
      </c>
      <c r="C27940">
        <v>25.369960785</v>
      </c>
    </row>
    <row r="27941" spans="1:3" x14ac:dyDescent="0.25">
      <c r="A27941">
        <v>3257</v>
      </c>
      <c r="B27941" s="1">
        <f>DATE(2008,12,1) + TIME(0,0,0)</f>
        <v>39783</v>
      </c>
      <c r="C27941">
        <v>25.403114319</v>
      </c>
    </row>
    <row r="27942" spans="1:3" x14ac:dyDescent="0.25">
      <c r="A27942">
        <v>3288</v>
      </c>
      <c r="B27942" s="1">
        <f>DATE(2009,1,1) + TIME(0,0,0)</f>
        <v>39814</v>
      </c>
      <c r="C27942">
        <v>25.437082290999999</v>
      </c>
    </row>
    <row r="27943" spans="1:3" x14ac:dyDescent="0.25">
      <c r="A27943">
        <v>3319</v>
      </c>
      <c r="B27943" s="1">
        <f>DATE(2009,2,1) + TIME(0,0,0)</f>
        <v>39845</v>
      </c>
      <c r="C27943">
        <v>25.470769881999999</v>
      </c>
    </row>
    <row r="27944" spans="1:3" x14ac:dyDescent="0.25">
      <c r="A27944">
        <v>3347</v>
      </c>
      <c r="B27944" s="1">
        <f>DATE(2009,3,1) + TIME(0,0,0)</f>
        <v>39873</v>
      </c>
      <c r="C27944">
        <v>25.500961304</v>
      </c>
    </row>
    <row r="27945" spans="1:3" x14ac:dyDescent="0.25">
      <c r="A27945">
        <v>3378</v>
      </c>
      <c r="B27945" s="1">
        <f>DATE(2009,4,1) + TIME(0,0,0)</f>
        <v>39904</v>
      </c>
      <c r="C27945">
        <v>25.534126281999999</v>
      </c>
    </row>
    <row r="27946" spans="1:3" x14ac:dyDescent="0.25">
      <c r="A27946">
        <v>3408</v>
      </c>
      <c r="B27946" s="1">
        <f>DATE(2009,5,1) + TIME(0,0,0)</f>
        <v>39934</v>
      </c>
      <c r="C27946">
        <v>25.565973282000002</v>
      </c>
    </row>
    <row r="27947" spans="1:3" x14ac:dyDescent="0.25">
      <c r="A27947">
        <v>3439</v>
      </c>
      <c r="B27947" s="1">
        <f>DATE(2009,6,1) + TIME(0,0,0)</f>
        <v>39965</v>
      </c>
      <c r="C27947">
        <v>25.598627090000001</v>
      </c>
    </row>
    <row r="27948" spans="1:3" x14ac:dyDescent="0.25">
      <c r="A27948">
        <v>3469</v>
      </c>
      <c r="B27948" s="1">
        <f>DATE(2009,7,1) + TIME(0,0,0)</f>
        <v>39995</v>
      </c>
      <c r="C27948">
        <v>25.629999161000001</v>
      </c>
    </row>
    <row r="27949" spans="1:3" x14ac:dyDescent="0.25">
      <c r="A27949">
        <v>3500</v>
      </c>
      <c r="B27949" s="1">
        <f>DATE(2009,8,1) + TIME(0,0,0)</f>
        <v>40026</v>
      </c>
      <c r="C27949">
        <v>25.662204742</v>
      </c>
    </row>
    <row r="27950" spans="1:3" x14ac:dyDescent="0.25">
      <c r="A27950">
        <v>3531</v>
      </c>
      <c r="B27950" s="1">
        <f>DATE(2009,9,1) + TIME(0,0,0)</f>
        <v>40057</v>
      </c>
      <c r="C27950">
        <v>25.694206238</v>
      </c>
    </row>
    <row r="27951" spans="1:3" x14ac:dyDescent="0.25">
      <c r="A27951">
        <v>3561</v>
      </c>
      <c r="B27951" s="1">
        <f>DATE(2009,10,1) + TIME(0,0,0)</f>
        <v>40087</v>
      </c>
      <c r="C27951">
        <v>25.724987030000001</v>
      </c>
    </row>
    <row r="27952" spans="1:3" x14ac:dyDescent="0.25">
      <c r="A27952">
        <v>3592</v>
      </c>
      <c r="B27952" s="1">
        <f>DATE(2009,11,1) + TIME(0,0,0)</f>
        <v>40118</v>
      </c>
      <c r="C27952">
        <v>25.756601333999999</v>
      </c>
    </row>
    <row r="27953" spans="1:3" x14ac:dyDescent="0.25">
      <c r="A27953">
        <v>3622</v>
      </c>
      <c r="B27953" s="1">
        <f>DATE(2009,12,1) + TIME(0,0,0)</f>
        <v>40148</v>
      </c>
      <c r="C27953">
        <v>25.787014008</v>
      </c>
    </row>
    <row r="27954" spans="1:3" x14ac:dyDescent="0.25">
      <c r="A27954">
        <v>3653</v>
      </c>
      <c r="B27954" s="1">
        <f>DATE(2010,1,1) + TIME(0,0,0)</f>
        <v>40179</v>
      </c>
      <c r="C27954">
        <v>25.818256378000001</v>
      </c>
    </row>
    <row r="27955" spans="1:3" x14ac:dyDescent="0.25">
      <c r="A27955">
        <v>3684</v>
      </c>
      <c r="B27955" s="1">
        <f>DATE(2010,2,1) + TIME(0,0,0)</f>
        <v>40210</v>
      </c>
      <c r="C27955">
        <v>25.849317550999999</v>
      </c>
    </row>
    <row r="27956" spans="1:3" x14ac:dyDescent="0.25">
      <c r="A27956">
        <v>3712</v>
      </c>
      <c r="B27956" s="1">
        <f>DATE(2010,3,1) + TIME(0,0,0)</f>
        <v>40238</v>
      </c>
      <c r="C27956">
        <v>25.877220154</v>
      </c>
    </row>
    <row r="27957" spans="1:3" x14ac:dyDescent="0.25">
      <c r="A27957">
        <v>3743</v>
      </c>
      <c r="B27957" s="1">
        <f>DATE(2010,4,1) + TIME(0,0,0)</f>
        <v>40269</v>
      </c>
      <c r="C27957">
        <v>25.907947539999999</v>
      </c>
    </row>
    <row r="27958" spans="1:3" x14ac:dyDescent="0.25">
      <c r="A27958">
        <v>3773</v>
      </c>
      <c r="B27958" s="1">
        <f>DATE(2010,5,1) + TIME(0,0,0)</f>
        <v>40299</v>
      </c>
      <c r="C27958">
        <v>25.937475203999998</v>
      </c>
    </row>
    <row r="27959" spans="1:3" x14ac:dyDescent="0.25">
      <c r="A27959">
        <v>3804</v>
      </c>
      <c r="B27959" s="1">
        <f>DATE(2010,6,1) + TIME(0,0,0)</f>
        <v>40330</v>
      </c>
      <c r="C27959">
        <v>25.967823029000002</v>
      </c>
    </row>
    <row r="27960" spans="1:3" x14ac:dyDescent="0.25">
      <c r="A27960">
        <v>3834</v>
      </c>
      <c r="B27960" s="1">
        <f>DATE(2010,7,1) + TIME(0,0,0)</f>
        <v>40360</v>
      </c>
      <c r="C27960">
        <v>25.997043609999999</v>
      </c>
    </row>
    <row r="27961" spans="1:3" x14ac:dyDescent="0.25">
      <c r="A27961">
        <v>3865</v>
      </c>
      <c r="B27961" s="1">
        <f>DATE(2010,8,1) + TIME(0,0,0)</f>
        <v>40391</v>
      </c>
      <c r="C27961">
        <v>26.027095795000001</v>
      </c>
    </row>
    <row r="27962" spans="1:3" x14ac:dyDescent="0.25">
      <c r="A27962">
        <v>3896</v>
      </c>
      <c r="B27962" s="1">
        <f>DATE(2010,9,1) + TIME(0,0,0)</f>
        <v>40422</v>
      </c>
      <c r="C27962">
        <v>26.057016373</v>
      </c>
    </row>
    <row r="27963" spans="1:3" x14ac:dyDescent="0.25">
      <c r="A27963">
        <v>3926</v>
      </c>
      <c r="B27963" s="1">
        <f>DATE(2010,10,1) + TIME(0,0,0)</f>
        <v>40452</v>
      </c>
      <c r="C27963">
        <v>26.085884094000001</v>
      </c>
    </row>
    <row r="27964" spans="1:3" x14ac:dyDescent="0.25">
      <c r="A27964">
        <v>3957</v>
      </c>
      <c r="B27964" s="1">
        <f>DATE(2010,11,1) + TIME(0,0,0)</f>
        <v>40483</v>
      </c>
      <c r="C27964">
        <v>26.115697861000001</v>
      </c>
    </row>
    <row r="27965" spans="1:3" x14ac:dyDescent="0.25">
      <c r="A27965">
        <v>3987</v>
      </c>
      <c r="B27965" s="1">
        <f>DATE(2010,12,1) + TIME(0,0,0)</f>
        <v>40513</v>
      </c>
      <c r="C27965">
        <v>26.144590378</v>
      </c>
    </row>
    <row r="27966" spans="1:3" x14ac:dyDescent="0.25">
      <c r="A27966">
        <v>4018</v>
      </c>
      <c r="B27966" s="1">
        <f>DATE(2011,1,1) + TIME(0,0,0)</f>
        <v>40544</v>
      </c>
      <c r="C27966">
        <v>26.174591064000001</v>
      </c>
    </row>
    <row r="27967" spans="1:3" x14ac:dyDescent="0.25">
      <c r="A27967">
        <v>4049</v>
      </c>
      <c r="B27967" s="1">
        <f>DATE(2011,2,1) + TIME(0,0,0)</f>
        <v>40575</v>
      </c>
      <c r="C27967">
        <v>26.204788208</v>
      </c>
    </row>
    <row r="27968" spans="1:3" x14ac:dyDescent="0.25">
      <c r="A27968">
        <v>4077</v>
      </c>
      <c r="B27968" s="1">
        <f>DATE(2011,3,1) + TIME(0,0,0)</f>
        <v>40603</v>
      </c>
      <c r="C27968">
        <v>26.232240677</v>
      </c>
    </row>
    <row r="27969" spans="1:3" x14ac:dyDescent="0.25">
      <c r="A27969">
        <v>4108</v>
      </c>
      <c r="B27969" s="1">
        <f>DATE(2011,4,1) + TIME(0,0,0)</f>
        <v>40634</v>
      </c>
      <c r="C27969">
        <v>26.262773513999999</v>
      </c>
    </row>
    <row r="27970" spans="1:3" x14ac:dyDescent="0.25">
      <c r="A27970">
        <v>4138</v>
      </c>
      <c r="B27970" s="1">
        <f>DATE(2011,5,1) + TIME(0,0,0)</f>
        <v>40664</v>
      </c>
      <c r="C27970">
        <v>26.292425156</v>
      </c>
    </row>
    <row r="27971" spans="1:3" x14ac:dyDescent="0.25">
      <c r="A27971">
        <v>4169</v>
      </c>
      <c r="B27971" s="1">
        <f>DATE(2011,6,1) + TIME(0,0,0)</f>
        <v>40695</v>
      </c>
      <c r="C27971">
        <v>26.323133468999998</v>
      </c>
    </row>
    <row r="27972" spans="1:3" x14ac:dyDescent="0.25">
      <c r="A27972">
        <v>4199</v>
      </c>
      <c r="B27972" s="1">
        <f>DATE(2011,7,1) + TIME(0,0,0)</f>
        <v>40725</v>
      </c>
      <c r="C27972">
        <v>26.352893828999999</v>
      </c>
    </row>
    <row r="27973" spans="1:3" x14ac:dyDescent="0.25">
      <c r="A27973">
        <v>4230</v>
      </c>
      <c r="B27973" s="1">
        <f>DATE(2011,8,1) + TIME(0,0,0)</f>
        <v>40756</v>
      </c>
      <c r="C27973">
        <v>26.383674622000001</v>
      </c>
    </row>
    <row r="27974" spans="1:3" x14ac:dyDescent="0.25">
      <c r="A27974">
        <v>4261</v>
      </c>
      <c r="B27974" s="1">
        <f>DATE(2011,9,1) + TIME(0,0,0)</f>
        <v>40787</v>
      </c>
      <c r="C27974">
        <v>26.414478301999999</v>
      </c>
    </row>
    <row r="27975" spans="1:3" x14ac:dyDescent="0.25">
      <c r="A27975">
        <v>4291</v>
      </c>
      <c r="B27975" s="1">
        <f>DATE(2011,10,1) + TIME(0,0,0)</f>
        <v>40817</v>
      </c>
      <c r="C27975">
        <v>26.444301605</v>
      </c>
    </row>
    <row r="27976" spans="1:3" x14ac:dyDescent="0.25">
      <c r="A27976">
        <v>4322</v>
      </c>
      <c r="B27976" s="1">
        <f>DATE(2011,11,1) + TIME(0,0,0)</f>
        <v>40848</v>
      </c>
      <c r="C27976">
        <v>26.475131989000001</v>
      </c>
    </row>
    <row r="27977" spans="1:3" x14ac:dyDescent="0.25">
      <c r="A27977">
        <v>4352</v>
      </c>
      <c r="B27977" s="1">
        <f>DATE(2011,12,1) + TIME(0,0,0)</f>
        <v>40878</v>
      </c>
      <c r="C27977">
        <v>26.504974364999999</v>
      </c>
    </row>
    <row r="27978" spans="1:3" x14ac:dyDescent="0.25">
      <c r="A27978">
        <v>4383</v>
      </c>
      <c r="B27978" s="1">
        <f>DATE(2012,1,1) + TIME(0,0,0)</f>
        <v>40909</v>
      </c>
      <c r="C27978">
        <v>26.535816192999999</v>
      </c>
    </row>
    <row r="27979" spans="1:3" x14ac:dyDescent="0.25">
      <c r="A27979">
        <v>4414</v>
      </c>
      <c r="B27979" s="1">
        <f>DATE(2012,2,1) + TIME(0,0,0)</f>
        <v>40940</v>
      </c>
      <c r="C27979">
        <v>26.566659927</v>
      </c>
    </row>
    <row r="27980" spans="1:3" x14ac:dyDescent="0.25">
      <c r="A27980">
        <v>4443</v>
      </c>
      <c r="B27980" s="1">
        <f>DATE(2012,3,1) + TIME(0,0,0)</f>
        <v>40969</v>
      </c>
      <c r="C27980">
        <v>26.59551239</v>
      </c>
    </row>
    <row r="27981" spans="1:3" x14ac:dyDescent="0.25">
      <c r="A27981">
        <v>4474</v>
      </c>
      <c r="B27981" s="1">
        <f>DATE(2012,4,1) + TIME(0,0,0)</f>
        <v>41000</v>
      </c>
      <c r="C27981">
        <v>26.626352310000001</v>
      </c>
    </row>
    <row r="27982" spans="1:3" x14ac:dyDescent="0.25">
      <c r="A27982">
        <v>4504</v>
      </c>
      <c r="B27982" s="1">
        <f>DATE(2012,5,1) + TIME(0,0,0)</f>
        <v>41030</v>
      </c>
      <c r="C27982">
        <v>26.656190872</v>
      </c>
    </row>
    <row r="27983" spans="1:3" x14ac:dyDescent="0.25">
      <c r="A27983">
        <v>4535</v>
      </c>
      <c r="B27983" s="1">
        <f>DATE(2012,6,1) + TIME(0,0,0)</f>
        <v>41061</v>
      </c>
      <c r="C27983">
        <v>26.687015533</v>
      </c>
    </row>
    <row r="27984" spans="1:3" x14ac:dyDescent="0.25">
      <c r="A27984">
        <v>4565</v>
      </c>
      <c r="B27984" s="1">
        <f>DATE(2012,7,1) + TIME(0,0,0)</f>
        <v>41091</v>
      </c>
      <c r="C27984">
        <v>26.716835022000001</v>
      </c>
    </row>
    <row r="27985" spans="1:3" x14ac:dyDescent="0.25">
      <c r="A27985">
        <v>4596</v>
      </c>
      <c r="B27985" s="1">
        <f>DATE(2012,8,1) + TIME(0,0,0)</f>
        <v>41122</v>
      </c>
      <c r="C27985">
        <v>26.747634888</v>
      </c>
    </row>
    <row r="27986" spans="1:3" x14ac:dyDescent="0.25">
      <c r="A27986">
        <v>4627</v>
      </c>
      <c r="B27986" s="1">
        <f>DATE(2012,9,1) + TIME(0,0,0)</f>
        <v>41153</v>
      </c>
      <c r="C27986">
        <v>26.778419495000001</v>
      </c>
    </row>
    <row r="27987" spans="1:3" x14ac:dyDescent="0.25">
      <c r="A27987">
        <v>4657</v>
      </c>
      <c r="B27987" s="1">
        <f>DATE(2012,10,1) + TIME(0,0,0)</f>
        <v>41183</v>
      </c>
      <c r="C27987">
        <v>26.808195114</v>
      </c>
    </row>
    <row r="27988" spans="1:3" x14ac:dyDescent="0.25">
      <c r="A27988">
        <v>4688</v>
      </c>
      <c r="B27988" s="1">
        <f>DATE(2012,11,1) + TIME(0,0,0)</f>
        <v>41214</v>
      </c>
      <c r="C27988">
        <v>26.838941574</v>
      </c>
    </row>
    <row r="27989" spans="1:3" x14ac:dyDescent="0.25">
      <c r="A27989">
        <v>4718</v>
      </c>
      <c r="B27989" s="1">
        <f>DATE(2012,12,1) + TIME(0,0,0)</f>
        <v>41244</v>
      </c>
      <c r="C27989">
        <v>26.868677138999999</v>
      </c>
    </row>
    <row r="27990" spans="1:3" x14ac:dyDescent="0.25">
      <c r="A27990">
        <v>4749</v>
      </c>
      <c r="B27990" s="1">
        <f>DATE(2013,1,1) + TIME(0,0,0)</f>
        <v>41275</v>
      </c>
      <c r="C27990">
        <v>26.899377822999998</v>
      </c>
    </row>
    <row r="27991" spans="1:3" x14ac:dyDescent="0.25">
      <c r="A27991">
        <v>4780</v>
      </c>
      <c r="B27991" s="1">
        <f>DATE(2013,2,1) + TIME(0,0,0)</f>
        <v>41306</v>
      </c>
      <c r="C27991">
        <v>26.930049896</v>
      </c>
    </row>
    <row r="27992" spans="1:3" x14ac:dyDescent="0.25">
      <c r="A27992">
        <v>4808</v>
      </c>
      <c r="B27992" s="1">
        <f>DATE(2013,3,1) + TIME(0,0,0)</f>
        <v>41334</v>
      </c>
      <c r="C27992">
        <v>26.957727431999999</v>
      </c>
    </row>
    <row r="27993" spans="1:3" x14ac:dyDescent="0.25">
      <c r="A27993">
        <v>4839</v>
      </c>
      <c r="B27993" s="1">
        <f>DATE(2013,4,1) + TIME(0,0,0)</f>
        <v>41365</v>
      </c>
      <c r="C27993">
        <v>26.988338469999999</v>
      </c>
    </row>
    <row r="27994" spans="1:3" x14ac:dyDescent="0.25">
      <c r="A27994">
        <v>4869</v>
      </c>
      <c r="B27994" s="1">
        <f>DATE(2013,5,1) + TIME(0,0,0)</f>
        <v>41395</v>
      </c>
      <c r="C27994">
        <v>27.01792717</v>
      </c>
    </row>
    <row r="27995" spans="1:3" x14ac:dyDescent="0.25">
      <c r="A27995">
        <v>4900</v>
      </c>
      <c r="B27995" s="1">
        <f>DATE(2013,6,1) + TIME(0,0,0)</f>
        <v>41426</v>
      </c>
      <c r="C27995">
        <v>27.048538208</v>
      </c>
    </row>
    <row r="27996" spans="1:3" x14ac:dyDescent="0.25">
      <c r="A27996">
        <v>4930</v>
      </c>
      <c r="B27996" s="1">
        <f>DATE(2013,7,1) + TIME(0,0,0)</f>
        <v>41456</v>
      </c>
      <c r="C27996">
        <v>27.078332901</v>
      </c>
    </row>
    <row r="27997" spans="1:3" x14ac:dyDescent="0.25">
      <c r="A27997">
        <v>4961</v>
      </c>
      <c r="B27997" s="1">
        <f>DATE(2013,8,1) + TIME(0,0,0)</f>
        <v>41487</v>
      </c>
      <c r="C27997">
        <v>27.109235764000001</v>
      </c>
    </row>
    <row r="27998" spans="1:3" x14ac:dyDescent="0.25">
      <c r="A27998">
        <v>4992</v>
      </c>
      <c r="B27998" s="1">
        <f>DATE(2013,9,1) + TIME(0,0,0)</f>
        <v>41518</v>
      </c>
      <c r="C27998">
        <v>27.140201568999998</v>
      </c>
    </row>
    <row r="27999" spans="1:3" x14ac:dyDescent="0.25">
      <c r="A27999">
        <v>5022</v>
      </c>
      <c r="B27999" s="1">
        <f>DATE(2013,10,1) + TIME(0,0,0)</f>
        <v>41548</v>
      </c>
      <c r="C27999">
        <v>27.170179366999999</v>
      </c>
    </row>
    <row r="28000" spans="1:3" x14ac:dyDescent="0.25">
      <c r="A28000">
        <v>5053</v>
      </c>
      <c r="B28000" s="1">
        <f>DATE(2013,11,1) + TIME(0,0,0)</f>
        <v>41579</v>
      </c>
      <c r="C28000">
        <v>27.201145172</v>
      </c>
    </row>
    <row r="28001" spans="1:3" x14ac:dyDescent="0.25">
      <c r="A28001">
        <v>5083</v>
      </c>
      <c r="B28001" s="1">
        <f>DATE(2013,12,1) + TIME(0,0,0)</f>
        <v>41609</v>
      </c>
      <c r="C28001">
        <v>27.231084824</v>
      </c>
    </row>
    <row r="28002" spans="1:3" x14ac:dyDescent="0.25">
      <c r="A28002">
        <v>5114</v>
      </c>
      <c r="B28002" s="1">
        <f>DATE(2014,1,1) + TIME(0,0,0)</f>
        <v>41640</v>
      </c>
      <c r="C28002">
        <v>27.261981964</v>
      </c>
    </row>
    <row r="28003" spans="1:3" x14ac:dyDescent="0.25">
      <c r="A28003">
        <v>5145</v>
      </c>
      <c r="B28003" s="1">
        <f>DATE(2014,2,1) + TIME(0,0,0)</f>
        <v>41671</v>
      </c>
      <c r="C28003">
        <v>27.292814255</v>
      </c>
    </row>
    <row r="28004" spans="1:3" x14ac:dyDescent="0.25">
      <c r="A28004">
        <v>5173</v>
      </c>
      <c r="B28004" s="1">
        <f>DATE(2014,3,1) + TIME(0,0,0)</f>
        <v>41699</v>
      </c>
      <c r="C28004">
        <v>27.320589066</v>
      </c>
    </row>
    <row r="28005" spans="1:3" x14ac:dyDescent="0.25">
      <c r="A28005">
        <v>5204</v>
      </c>
      <c r="B28005" s="1">
        <f>DATE(2014,4,1) + TIME(0,0,0)</f>
        <v>41730</v>
      </c>
      <c r="C28005">
        <v>27.351240158</v>
      </c>
    </row>
    <row r="28006" spans="1:3" x14ac:dyDescent="0.25">
      <c r="A28006">
        <v>5234</v>
      </c>
      <c r="B28006" s="1">
        <f>DATE(2014,5,1) + TIME(0,0,0)</f>
        <v>41760</v>
      </c>
      <c r="C28006">
        <v>27.380800247</v>
      </c>
    </row>
    <row r="28007" spans="1:3" x14ac:dyDescent="0.25">
      <c r="A28007">
        <v>5265</v>
      </c>
      <c r="B28007" s="1">
        <f>DATE(2014,6,1) + TIME(0,0,0)</f>
        <v>41791</v>
      </c>
      <c r="C28007">
        <v>27.411245346000001</v>
      </c>
    </row>
    <row r="28008" spans="1:3" x14ac:dyDescent="0.25">
      <c r="A28008">
        <v>5295</v>
      </c>
      <c r="B28008" s="1">
        <f>DATE(2014,7,1) + TIME(0,0,0)</f>
        <v>41821</v>
      </c>
      <c r="C28008">
        <v>27.440614700000001</v>
      </c>
    </row>
    <row r="28009" spans="1:3" x14ac:dyDescent="0.25">
      <c r="A28009">
        <v>5326</v>
      </c>
      <c r="B28009" s="1">
        <f>DATE(2014,8,1) + TIME(0,0,0)</f>
        <v>41852</v>
      </c>
      <c r="C28009">
        <v>27.47085762</v>
      </c>
    </row>
    <row r="28010" spans="1:3" x14ac:dyDescent="0.25">
      <c r="A28010">
        <v>5357</v>
      </c>
      <c r="B28010" s="1">
        <f>DATE(2014,9,1) + TIME(0,0,0)</f>
        <v>41883</v>
      </c>
      <c r="C28010">
        <v>27.500988007</v>
      </c>
    </row>
    <row r="28011" spans="1:3" x14ac:dyDescent="0.25">
      <c r="A28011">
        <v>5387</v>
      </c>
      <c r="B28011" s="1">
        <f>DATE(2014,10,1) + TIME(0,0,0)</f>
        <v>41913</v>
      </c>
      <c r="C28011">
        <v>27.530031204</v>
      </c>
    </row>
    <row r="28012" spans="1:3" x14ac:dyDescent="0.25">
      <c r="A28012">
        <v>5418</v>
      </c>
      <c r="B28012" s="1">
        <f>DATE(2014,11,1) + TIME(0,0,0)</f>
        <v>41944</v>
      </c>
      <c r="C28012">
        <v>27.559919356999998</v>
      </c>
    </row>
    <row r="28013" spans="1:3" x14ac:dyDescent="0.25">
      <c r="A28013">
        <v>5448</v>
      </c>
      <c r="B28013" s="1">
        <f>DATE(2014,12,1) + TIME(0,0,0)</f>
        <v>41974</v>
      </c>
      <c r="C28013">
        <v>27.588718413999999</v>
      </c>
    </row>
    <row r="28014" spans="1:3" x14ac:dyDescent="0.25">
      <c r="A28014">
        <v>5479</v>
      </c>
      <c r="B28014" s="1">
        <f>DATE(2015,1,1) + TIME(0,0,0)</f>
        <v>42005</v>
      </c>
      <c r="C28014">
        <v>27.618341445999999</v>
      </c>
    </row>
    <row r="28015" spans="1:3" x14ac:dyDescent="0.25">
      <c r="A28015">
        <v>5510</v>
      </c>
      <c r="B28015" s="1">
        <f>DATE(2015,2,1) + TIME(0,0,0)</f>
        <v>42036</v>
      </c>
      <c r="C28015">
        <v>27.647825241</v>
      </c>
    </row>
    <row r="28016" spans="1:3" x14ac:dyDescent="0.25">
      <c r="A28016">
        <v>5538</v>
      </c>
      <c r="B28016" s="1">
        <f>DATE(2015,3,1) + TIME(0,0,0)</f>
        <v>42064</v>
      </c>
      <c r="C28016">
        <v>27.674333571999998</v>
      </c>
    </row>
    <row r="28017" spans="1:3" x14ac:dyDescent="0.25">
      <c r="A28017">
        <v>5569</v>
      </c>
      <c r="B28017" s="1">
        <f>DATE(2015,4,1) + TIME(0,0,0)</f>
        <v>42095</v>
      </c>
      <c r="C28017">
        <v>27.703540801999999</v>
      </c>
    </row>
    <row r="28018" spans="1:3" x14ac:dyDescent="0.25">
      <c r="A28018">
        <v>5599</v>
      </c>
      <c r="B28018" s="1">
        <f>DATE(2015,5,1) + TIME(0,0,0)</f>
        <v>42125</v>
      </c>
      <c r="C28018">
        <v>27.731668471999999</v>
      </c>
    </row>
    <row r="28019" spans="1:3" x14ac:dyDescent="0.25">
      <c r="A28019">
        <v>5630</v>
      </c>
      <c r="B28019" s="1">
        <f>DATE(2015,6,1) + TIME(0,0,0)</f>
        <v>42156</v>
      </c>
      <c r="C28019">
        <v>27.760583877999998</v>
      </c>
    </row>
    <row r="28020" spans="1:3" x14ac:dyDescent="0.25">
      <c r="A28020">
        <v>5660</v>
      </c>
      <c r="B28020" s="1">
        <f>DATE(2015,7,1) + TIME(0,0,0)</f>
        <v>42186</v>
      </c>
      <c r="C28020">
        <v>27.788423538</v>
      </c>
    </row>
    <row r="28021" spans="1:3" x14ac:dyDescent="0.25">
      <c r="A28021">
        <v>5691</v>
      </c>
      <c r="B28021" s="1">
        <f>DATE(2015,8,1) + TIME(0,0,0)</f>
        <v>42217</v>
      </c>
      <c r="C28021">
        <v>27.817043303999998</v>
      </c>
    </row>
    <row r="28022" spans="1:3" x14ac:dyDescent="0.25">
      <c r="A28022">
        <v>5722</v>
      </c>
      <c r="B28022" s="1">
        <f>DATE(2015,9,1) + TIME(0,0,0)</f>
        <v>42248</v>
      </c>
      <c r="C28022">
        <v>27.845508575</v>
      </c>
    </row>
    <row r="28023" spans="1:3" x14ac:dyDescent="0.25">
      <c r="A28023">
        <v>5752</v>
      </c>
      <c r="B28023" s="1">
        <f>DATE(2015,10,1) + TIME(0,0,0)</f>
        <v>42278</v>
      </c>
      <c r="C28023">
        <v>27.872909545999999</v>
      </c>
    </row>
    <row r="28024" spans="1:3" x14ac:dyDescent="0.25">
      <c r="A28024">
        <v>5783</v>
      </c>
      <c r="B28024" s="1">
        <f>DATE(2015,11,1) + TIME(0,0,0)</f>
        <v>42309</v>
      </c>
      <c r="C28024">
        <v>27.901071548000001</v>
      </c>
    </row>
    <row r="28025" spans="1:3" x14ac:dyDescent="0.25">
      <c r="A28025">
        <v>5813</v>
      </c>
      <c r="B28025" s="1">
        <f>DATE(2015,12,1) + TIME(0,0,0)</f>
        <v>42339</v>
      </c>
      <c r="C28025">
        <v>27.928180695000002</v>
      </c>
    </row>
    <row r="28026" spans="1:3" x14ac:dyDescent="0.25">
      <c r="A28026">
        <v>5844</v>
      </c>
      <c r="B28026" s="1">
        <f>DATE(2016,1,1) + TIME(0,0,0)</f>
        <v>42370</v>
      </c>
      <c r="C28026">
        <v>27.956037520999999</v>
      </c>
    </row>
    <row r="28027" spans="1:3" x14ac:dyDescent="0.25">
      <c r="A28027">
        <v>5875</v>
      </c>
      <c r="B28027" s="1">
        <f>DATE(2016,2,1) + TIME(0,0,0)</f>
        <v>42401</v>
      </c>
      <c r="C28027">
        <v>27.983741760000001</v>
      </c>
    </row>
    <row r="28028" spans="1:3" x14ac:dyDescent="0.25">
      <c r="A28028">
        <v>5904</v>
      </c>
      <c r="B28028" s="1">
        <f>DATE(2016,3,1) + TIME(0,0,0)</f>
        <v>42430</v>
      </c>
      <c r="C28028">
        <v>28.009517670000001</v>
      </c>
    </row>
    <row r="28029" spans="1:3" x14ac:dyDescent="0.25">
      <c r="A28029">
        <v>5935</v>
      </c>
      <c r="B28029" s="1">
        <f>DATE(2016,4,1) + TIME(0,0,0)</f>
        <v>42461</v>
      </c>
      <c r="C28029">
        <v>28.03691864</v>
      </c>
    </row>
    <row r="28030" spans="1:3" x14ac:dyDescent="0.25">
      <c r="A28030">
        <v>5965</v>
      </c>
      <c r="B28030" s="1">
        <f>DATE(2016,5,1) + TIME(0,0,0)</f>
        <v>42491</v>
      </c>
      <c r="C28030">
        <v>28.063289642000001</v>
      </c>
    </row>
    <row r="28031" spans="1:3" x14ac:dyDescent="0.25">
      <c r="A28031">
        <v>5996</v>
      </c>
      <c r="B28031" s="1">
        <f>DATE(2016,6,1) + TIME(0,0,0)</f>
        <v>42522</v>
      </c>
      <c r="C28031">
        <v>28.090387344</v>
      </c>
    </row>
    <row r="28032" spans="1:3" x14ac:dyDescent="0.25">
      <c r="A28032">
        <v>6026</v>
      </c>
      <c r="B28032" s="1">
        <f>DATE(2016,7,1) + TIME(0,0,0)</f>
        <v>42552</v>
      </c>
      <c r="C28032">
        <v>28.116462708</v>
      </c>
    </row>
    <row r="28033" spans="1:3" x14ac:dyDescent="0.25">
      <c r="A28033">
        <v>6057</v>
      </c>
      <c r="B28033" s="1">
        <f>DATE(2016,8,1) + TIME(0,0,0)</f>
        <v>42583</v>
      </c>
      <c r="C28033">
        <v>28.143253326</v>
      </c>
    </row>
    <row r="28034" spans="1:3" x14ac:dyDescent="0.25">
      <c r="A28034">
        <v>6088</v>
      </c>
      <c r="B28034" s="1">
        <f>DATE(2016,9,1) + TIME(0,0,0)</f>
        <v>42614</v>
      </c>
      <c r="C28034">
        <v>28.169889449999999</v>
      </c>
    </row>
    <row r="28035" spans="1:3" x14ac:dyDescent="0.25">
      <c r="A28035">
        <v>6118</v>
      </c>
      <c r="B28035" s="1">
        <f>DATE(2016,10,1) + TIME(0,0,0)</f>
        <v>42644</v>
      </c>
      <c r="C28035">
        <v>28.195518494000002</v>
      </c>
    </row>
    <row r="28036" spans="1:3" x14ac:dyDescent="0.25">
      <c r="A28036">
        <v>6149</v>
      </c>
      <c r="B28036" s="1">
        <f>DATE(2016,11,1) + TIME(0,0,0)</f>
        <v>42675</v>
      </c>
      <c r="C28036">
        <v>28.221849442</v>
      </c>
    </row>
    <row r="28037" spans="1:3" x14ac:dyDescent="0.25">
      <c r="A28037">
        <v>6179</v>
      </c>
      <c r="B28037" s="1">
        <f>DATE(2016,12,1) + TIME(0,0,0)</f>
        <v>42705</v>
      </c>
      <c r="C28037">
        <v>28.247182846000001</v>
      </c>
    </row>
    <row r="28038" spans="1:3" x14ac:dyDescent="0.25">
      <c r="A28038">
        <v>6210</v>
      </c>
      <c r="B28038" s="1">
        <f>DATE(2017,1,1) + TIME(0,0,0)</f>
        <v>42736</v>
      </c>
      <c r="C28038">
        <v>28.273212433000001</v>
      </c>
    </row>
    <row r="28039" spans="1:3" x14ac:dyDescent="0.25">
      <c r="A28039">
        <v>6241</v>
      </c>
      <c r="B28039" s="1">
        <f>DATE(2017,2,1) + TIME(0,0,0)</f>
        <v>42767</v>
      </c>
      <c r="C28039">
        <v>28.299091339</v>
      </c>
    </row>
    <row r="28040" spans="1:3" x14ac:dyDescent="0.25">
      <c r="A28040">
        <v>6269</v>
      </c>
      <c r="B28040" s="1">
        <f>DATE(2017,3,1) + TIME(0,0,0)</f>
        <v>42795</v>
      </c>
      <c r="C28040">
        <v>28.322334290000001</v>
      </c>
    </row>
    <row r="28041" spans="1:3" x14ac:dyDescent="0.25">
      <c r="A28041">
        <v>6300</v>
      </c>
      <c r="B28041" s="1">
        <f>DATE(2017,4,1) + TIME(0,0,0)</f>
        <v>42826</v>
      </c>
      <c r="C28041">
        <v>28.347908019999998</v>
      </c>
    </row>
    <row r="28042" spans="1:3" x14ac:dyDescent="0.25">
      <c r="A28042">
        <v>6330</v>
      </c>
      <c r="B28042" s="1">
        <f>DATE(2017,5,1) + TIME(0,0,0)</f>
        <v>42856</v>
      </c>
      <c r="C28042">
        <v>28.372507095</v>
      </c>
    </row>
    <row r="28043" spans="1:3" x14ac:dyDescent="0.25">
      <c r="A28043">
        <v>6361</v>
      </c>
      <c r="B28043" s="1">
        <f>DATE(2017,6,1) + TIME(0,0,0)</f>
        <v>42887</v>
      </c>
      <c r="C28043">
        <v>28.397777557000001</v>
      </c>
    </row>
    <row r="28044" spans="1:3" x14ac:dyDescent="0.25">
      <c r="A28044">
        <v>6391</v>
      </c>
      <c r="B28044" s="1">
        <f>DATE(2017,7,1) + TIME(0,0,0)</f>
        <v>42917</v>
      </c>
      <c r="C28044">
        <v>28.422092438</v>
      </c>
    </row>
    <row r="28045" spans="1:3" x14ac:dyDescent="0.25">
      <c r="A28045">
        <v>6422</v>
      </c>
      <c r="B28045" s="1">
        <f>DATE(2017,8,1) + TIME(0,0,0)</f>
        <v>42948</v>
      </c>
      <c r="C28045">
        <v>28.44707489</v>
      </c>
    </row>
    <row r="28046" spans="1:3" x14ac:dyDescent="0.25">
      <c r="A28046">
        <v>6453</v>
      </c>
      <c r="B28046" s="1">
        <f>DATE(2017,9,1) + TIME(0,0,0)</f>
        <v>42979</v>
      </c>
      <c r="C28046">
        <v>28.471910477000002</v>
      </c>
    </row>
    <row r="28047" spans="1:3" x14ac:dyDescent="0.25">
      <c r="A28047">
        <v>6483</v>
      </c>
      <c r="B28047" s="1">
        <f>DATE(2017,10,1) + TIME(0,0,0)</f>
        <v>43009</v>
      </c>
      <c r="C28047">
        <v>28.495807648</v>
      </c>
    </row>
    <row r="28048" spans="1:3" x14ac:dyDescent="0.25">
      <c r="A28048">
        <v>6514</v>
      </c>
      <c r="B28048" s="1">
        <f>DATE(2017,11,1) + TIME(0,0,0)</f>
        <v>43040</v>
      </c>
      <c r="C28048">
        <v>28.520357132000001</v>
      </c>
    </row>
    <row r="28049" spans="1:3" x14ac:dyDescent="0.25">
      <c r="A28049">
        <v>6544</v>
      </c>
      <c r="B28049" s="1">
        <f>DATE(2017,12,1) + TIME(0,0,0)</f>
        <v>43070</v>
      </c>
      <c r="C28049">
        <v>28.543979645</v>
      </c>
    </row>
    <row r="28050" spans="1:3" x14ac:dyDescent="0.25">
      <c r="A28050">
        <v>6575</v>
      </c>
      <c r="B28050" s="1">
        <f>DATE(2018,1,1) + TIME(0,0,0)</f>
        <v>43101</v>
      </c>
      <c r="C28050">
        <v>28.568248748999999</v>
      </c>
    </row>
    <row r="28051" spans="1:3" x14ac:dyDescent="0.25">
      <c r="A28051">
        <v>6606</v>
      </c>
      <c r="B28051" s="1">
        <f>DATE(2018,2,1) + TIME(0,0,0)</f>
        <v>43132</v>
      </c>
      <c r="C28051">
        <v>28.592374801999998</v>
      </c>
    </row>
    <row r="28052" spans="1:3" x14ac:dyDescent="0.25">
      <c r="A28052">
        <v>6634</v>
      </c>
      <c r="B28052" s="1">
        <f>DATE(2018,3,1) + TIME(0,0,0)</f>
        <v>43160</v>
      </c>
      <c r="C28052">
        <v>28.614044189000001</v>
      </c>
    </row>
    <row r="28053" spans="1:3" x14ac:dyDescent="0.25">
      <c r="A28053">
        <v>6665</v>
      </c>
      <c r="B28053" s="1">
        <f>DATE(2018,4,1) + TIME(0,0,0)</f>
        <v>43191</v>
      </c>
      <c r="C28053">
        <v>28.637901306</v>
      </c>
    </row>
    <row r="28054" spans="1:3" x14ac:dyDescent="0.25">
      <c r="A28054">
        <v>6695</v>
      </c>
      <c r="B28054" s="1">
        <f>DATE(2018,5,1) + TIME(0,0,0)</f>
        <v>43221</v>
      </c>
      <c r="C28054">
        <v>28.660858154</v>
      </c>
    </row>
    <row r="28055" spans="1:3" x14ac:dyDescent="0.25">
      <c r="A28055">
        <v>6726</v>
      </c>
      <c r="B28055" s="1">
        <f>DATE(2018,6,1) + TIME(0,0,0)</f>
        <v>43252</v>
      </c>
      <c r="C28055">
        <v>28.684444426999999</v>
      </c>
    </row>
    <row r="28056" spans="1:3" x14ac:dyDescent="0.25">
      <c r="A28056">
        <v>6756</v>
      </c>
      <c r="B28056" s="1">
        <f>DATE(2018,7,1) + TIME(0,0,0)</f>
        <v>43282</v>
      </c>
      <c r="C28056">
        <v>28.707141876000001</v>
      </c>
    </row>
    <row r="28057" spans="1:3" x14ac:dyDescent="0.25">
      <c r="A28057">
        <v>6787</v>
      </c>
      <c r="B28057" s="1">
        <f>DATE(2018,8,1) + TIME(0,0,0)</f>
        <v>43313</v>
      </c>
      <c r="C28057">
        <v>28.730463027999999</v>
      </c>
    </row>
    <row r="28058" spans="1:3" x14ac:dyDescent="0.25">
      <c r="A28058">
        <v>6818</v>
      </c>
      <c r="B28058" s="1">
        <f>DATE(2018,9,1) + TIME(0,0,0)</f>
        <v>43344</v>
      </c>
      <c r="C28058">
        <v>28.753652573</v>
      </c>
    </row>
    <row r="28059" spans="1:3" x14ac:dyDescent="0.25">
      <c r="A28059">
        <v>6848</v>
      </c>
      <c r="B28059" s="1">
        <f>DATE(2018,10,1) + TIME(0,0,0)</f>
        <v>43374</v>
      </c>
      <c r="C28059">
        <v>28.775970459</v>
      </c>
    </row>
    <row r="28060" spans="1:3" x14ac:dyDescent="0.25">
      <c r="A28060">
        <v>6879</v>
      </c>
      <c r="B28060" s="1">
        <f>DATE(2018,11,1) + TIME(0,0,0)</f>
        <v>43405</v>
      </c>
      <c r="C28060">
        <v>28.798904418999999</v>
      </c>
    </row>
    <row r="28061" spans="1:3" x14ac:dyDescent="0.25">
      <c r="A28061">
        <v>6909</v>
      </c>
      <c r="B28061" s="1">
        <f>DATE(2018,12,1) + TIME(0,0,0)</f>
        <v>43435</v>
      </c>
      <c r="C28061">
        <v>28.820976257000002</v>
      </c>
    </row>
    <row r="28062" spans="1:3" x14ac:dyDescent="0.25">
      <c r="A28062">
        <v>6940</v>
      </c>
      <c r="B28062" s="1">
        <f>DATE(2019,1,1) + TIME(0,0,0)</f>
        <v>43466</v>
      </c>
      <c r="C28062">
        <v>28.843664169</v>
      </c>
    </row>
    <row r="28063" spans="1:3" x14ac:dyDescent="0.25">
      <c r="A28063">
        <v>6971</v>
      </c>
      <c r="B28063" s="1">
        <f>DATE(2019,2,1) + TIME(0,0,0)</f>
        <v>43497</v>
      </c>
      <c r="C28063">
        <v>28.866237640000001</v>
      </c>
    </row>
    <row r="28064" spans="1:3" x14ac:dyDescent="0.25">
      <c r="A28064">
        <v>6999</v>
      </c>
      <c r="B28064" s="1">
        <f>DATE(2019,3,1) + TIME(0,0,0)</f>
        <v>43525</v>
      </c>
      <c r="C28064">
        <v>28.886533737000001</v>
      </c>
    </row>
    <row r="28065" spans="1:3" x14ac:dyDescent="0.25">
      <c r="A28065">
        <v>7030</v>
      </c>
      <c r="B28065" s="1">
        <f>DATE(2019,4,1) + TIME(0,0,0)</f>
        <v>43556</v>
      </c>
      <c r="C28065">
        <v>28.908920288000001</v>
      </c>
    </row>
    <row r="28066" spans="1:3" x14ac:dyDescent="0.25">
      <c r="A28066">
        <v>7060</v>
      </c>
      <c r="B28066" s="1">
        <f>DATE(2019,5,1) + TIME(0,0,0)</f>
        <v>43586</v>
      </c>
      <c r="C28066">
        <v>28.930482863999998</v>
      </c>
    </row>
    <row r="28067" spans="1:3" x14ac:dyDescent="0.25">
      <c r="A28067">
        <v>7091</v>
      </c>
      <c r="B28067" s="1">
        <f>DATE(2019,6,1) + TIME(0,0,0)</f>
        <v>43617</v>
      </c>
      <c r="C28067">
        <v>28.952671050999999</v>
      </c>
    </row>
    <row r="28068" spans="1:3" x14ac:dyDescent="0.25">
      <c r="A28068">
        <v>7121</v>
      </c>
      <c r="B28068" s="1">
        <f>DATE(2019,7,1) + TIME(0,0,0)</f>
        <v>43647</v>
      </c>
      <c r="C28068">
        <v>28.974029541</v>
      </c>
    </row>
    <row r="28069" spans="1:3" x14ac:dyDescent="0.25">
      <c r="A28069">
        <v>7152</v>
      </c>
      <c r="B28069" s="1">
        <f>DATE(2019,8,1) + TIME(0,0,0)</f>
        <v>43678</v>
      </c>
      <c r="C28069">
        <v>28.995990753000001</v>
      </c>
    </row>
    <row r="28070" spans="1:3" x14ac:dyDescent="0.25">
      <c r="A28070">
        <v>7183</v>
      </c>
      <c r="B28070" s="1">
        <f>DATE(2019,9,1) + TIME(0,0,0)</f>
        <v>43709</v>
      </c>
      <c r="C28070">
        <v>29.017843246000002</v>
      </c>
    </row>
    <row r="28071" spans="1:3" x14ac:dyDescent="0.25">
      <c r="A28071">
        <v>7213</v>
      </c>
      <c r="B28071" s="1">
        <f>DATE(2019,10,1) + TIME(0,0,0)</f>
        <v>43739</v>
      </c>
      <c r="C28071">
        <v>29.038892745999998</v>
      </c>
    </row>
    <row r="28072" spans="1:3" x14ac:dyDescent="0.25">
      <c r="A28072">
        <v>7244</v>
      </c>
      <c r="B28072" s="1">
        <f>DATE(2019,11,1) + TIME(0,0,0)</f>
        <v>43770</v>
      </c>
      <c r="C28072">
        <v>29.060537338</v>
      </c>
    </row>
    <row r="28073" spans="1:3" x14ac:dyDescent="0.25">
      <c r="A28073">
        <v>7274</v>
      </c>
      <c r="B28073" s="1">
        <f>DATE(2019,12,1) + TIME(0,0,0)</f>
        <v>43800</v>
      </c>
      <c r="C28073">
        <v>29.081382751</v>
      </c>
    </row>
    <row r="28074" spans="1:3" x14ac:dyDescent="0.25">
      <c r="A28074">
        <v>7305</v>
      </c>
      <c r="B28074" s="1">
        <f>DATE(2020,1,1) + TIME(0,0,0)</f>
        <v>43831</v>
      </c>
      <c r="C28074">
        <v>29.102821349999999</v>
      </c>
    </row>
    <row r="28075" spans="1:3" x14ac:dyDescent="0.25">
      <c r="A28075">
        <v>7336</v>
      </c>
      <c r="B28075" s="1">
        <f>DATE(2020,2,1) + TIME(0,0,0)</f>
        <v>43862</v>
      </c>
      <c r="C28075">
        <v>29.124156952</v>
      </c>
    </row>
    <row r="28076" spans="1:3" x14ac:dyDescent="0.25">
      <c r="A28076">
        <v>7365</v>
      </c>
      <c r="B28076" s="1">
        <f>DATE(2020,3,1) + TIME(0,0,0)</f>
        <v>43891</v>
      </c>
      <c r="C28076">
        <v>29.144025803000002</v>
      </c>
    </row>
    <row r="28077" spans="1:3" x14ac:dyDescent="0.25">
      <c r="A28077">
        <v>7396</v>
      </c>
      <c r="B28077" s="1">
        <f>DATE(2020,4,1) + TIME(0,0,0)</f>
        <v>43922</v>
      </c>
      <c r="C28077">
        <v>29.165172577</v>
      </c>
    </row>
    <row r="28078" spans="1:3" x14ac:dyDescent="0.25">
      <c r="A28078">
        <v>7426</v>
      </c>
      <c r="B28078" s="1">
        <f>DATE(2020,5,1) + TIME(0,0,0)</f>
        <v>43952</v>
      </c>
      <c r="C28078">
        <v>29.185567855999999</v>
      </c>
    </row>
    <row r="28079" spans="1:3" x14ac:dyDescent="0.25">
      <c r="A28079">
        <v>7457</v>
      </c>
      <c r="B28079" s="1">
        <f>DATE(2020,6,1) + TIME(0,0,0)</f>
        <v>43983</v>
      </c>
      <c r="C28079">
        <v>29.206529617000001</v>
      </c>
    </row>
    <row r="28080" spans="1:3" x14ac:dyDescent="0.25">
      <c r="A28080">
        <v>7487</v>
      </c>
      <c r="B28080" s="1">
        <f>DATE(2020,7,1) + TIME(0,0,0)</f>
        <v>44013</v>
      </c>
      <c r="C28080">
        <v>29.226713181000001</v>
      </c>
    </row>
    <row r="28081" spans="1:3" x14ac:dyDescent="0.25">
      <c r="A28081">
        <v>7518</v>
      </c>
      <c r="B28081" s="1">
        <f>DATE(2020,8,1) + TIME(0,0,0)</f>
        <v>44044</v>
      </c>
      <c r="C28081">
        <v>29.247447967999999</v>
      </c>
    </row>
    <row r="28082" spans="1:3" x14ac:dyDescent="0.25">
      <c r="A28082">
        <v>7549</v>
      </c>
      <c r="B28082" s="1">
        <f>DATE(2020,9,1) + TIME(0,0,0)</f>
        <v>44075</v>
      </c>
      <c r="C28082">
        <v>29.268196106000001</v>
      </c>
    </row>
    <row r="28083" spans="1:3" x14ac:dyDescent="0.25">
      <c r="A28083">
        <v>7579</v>
      </c>
      <c r="B28083" s="1">
        <f>DATE(2020,10,1) + TIME(0,0,0)</f>
        <v>44105</v>
      </c>
      <c r="C28083">
        <v>29.287923812999999</v>
      </c>
    </row>
    <row r="28084" spans="1:3" x14ac:dyDescent="0.25">
      <c r="A28084">
        <v>7610</v>
      </c>
      <c r="B28084" s="1">
        <f>DATE(2020,11,1) + TIME(0,0,0)</f>
        <v>44136</v>
      </c>
      <c r="C28084">
        <v>29.308576584000001</v>
      </c>
    </row>
    <row r="28085" spans="1:3" x14ac:dyDescent="0.25">
      <c r="A28085">
        <v>7640</v>
      </c>
      <c r="B28085" s="1">
        <f>DATE(2020,12,1) + TIME(0,0,0)</f>
        <v>44166</v>
      </c>
      <c r="C28085">
        <v>29.328294754000002</v>
      </c>
    </row>
    <row r="28086" spans="1:3" x14ac:dyDescent="0.25">
      <c r="A28086">
        <v>7671</v>
      </c>
      <c r="B28086" s="1">
        <f>DATE(2021,1,1) + TIME(0,0,0)</f>
        <v>44197</v>
      </c>
      <c r="C28086">
        <v>29.348585129</v>
      </c>
    </row>
    <row r="28087" spans="1:3" x14ac:dyDescent="0.25">
      <c r="A28087">
        <v>7702</v>
      </c>
      <c r="B28087" s="1">
        <f>DATE(2021,2,1) + TIME(0,0,0)</f>
        <v>44228</v>
      </c>
      <c r="C28087">
        <v>29.368804932</v>
      </c>
    </row>
    <row r="28088" spans="1:3" x14ac:dyDescent="0.25">
      <c r="A28088">
        <v>7730</v>
      </c>
      <c r="B28088" s="1">
        <f>DATE(2021,3,1) + TIME(0,0,0)</f>
        <v>44256</v>
      </c>
      <c r="C28088">
        <v>29.386970519999998</v>
      </c>
    </row>
    <row r="28089" spans="1:3" x14ac:dyDescent="0.25">
      <c r="A28089">
        <v>7761</v>
      </c>
      <c r="B28089" s="1">
        <f>DATE(2021,4,1) + TIME(0,0,0)</f>
        <v>44287</v>
      </c>
      <c r="C28089">
        <v>29.407024384</v>
      </c>
    </row>
    <row r="28090" spans="1:3" x14ac:dyDescent="0.25">
      <c r="A28090">
        <v>7791</v>
      </c>
      <c r="B28090" s="1">
        <f>DATE(2021,5,1) + TIME(0,0,0)</f>
        <v>44317</v>
      </c>
      <c r="C28090">
        <v>29.426332473999999</v>
      </c>
    </row>
    <row r="28091" spans="1:3" x14ac:dyDescent="0.25">
      <c r="A28091">
        <v>7822</v>
      </c>
      <c r="B28091" s="1">
        <f>DATE(2021,6,1) + TIME(0,0,0)</f>
        <v>44348</v>
      </c>
      <c r="C28091">
        <v>29.446191788</v>
      </c>
    </row>
    <row r="28092" spans="1:3" x14ac:dyDescent="0.25">
      <c r="A28092">
        <v>7852</v>
      </c>
      <c r="B28092" s="1">
        <f>DATE(2021,7,1) + TIME(0,0,0)</f>
        <v>44378</v>
      </c>
      <c r="C28092">
        <v>29.465349196999998</v>
      </c>
    </row>
    <row r="28093" spans="1:3" x14ac:dyDescent="0.25">
      <c r="A28093">
        <v>7883</v>
      </c>
      <c r="B28093" s="1">
        <f>DATE(2021,8,1) + TIME(0,0,0)</f>
        <v>44409</v>
      </c>
      <c r="C28093">
        <v>29.484977722</v>
      </c>
    </row>
    <row r="28094" spans="1:3" x14ac:dyDescent="0.25">
      <c r="A28094">
        <v>7914</v>
      </c>
      <c r="B28094" s="1">
        <f>DATE(2021,9,1) + TIME(0,0,0)</f>
        <v>44440</v>
      </c>
      <c r="C28094">
        <v>29.504779815999999</v>
      </c>
    </row>
    <row r="28095" spans="1:3" x14ac:dyDescent="0.25">
      <c r="A28095">
        <v>7944</v>
      </c>
      <c r="B28095" s="1">
        <f>DATE(2021,10,1) + TIME(0,0,0)</f>
        <v>44470</v>
      </c>
      <c r="C28095">
        <v>29.523580550999998</v>
      </c>
    </row>
    <row r="28096" spans="1:3" x14ac:dyDescent="0.25">
      <c r="A28096">
        <v>7975</v>
      </c>
      <c r="B28096" s="1">
        <f>DATE(2021,11,1) + TIME(0,0,0)</f>
        <v>44501</v>
      </c>
      <c r="C28096">
        <v>29.542997360000001</v>
      </c>
    </row>
    <row r="28097" spans="1:3" x14ac:dyDescent="0.25">
      <c r="A28097">
        <v>8005</v>
      </c>
      <c r="B28097" s="1">
        <f>DATE(2021,12,1) + TIME(0,0,0)</f>
        <v>44531</v>
      </c>
      <c r="C28097">
        <v>29.56171608</v>
      </c>
    </row>
    <row r="28098" spans="1:3" x14ac:dyDescent="0.25">
      <c r="A28098">
        <v>8036</v>
      </c>
      <c r="B28098" s="1">
        <f>DATE(2022,1,1) + TIME(0,0,0)</f>
        <v>44562</v>
      </c>
      <c r="C28098">
        <v>29.580995560000002</v>
      </c>
    </row>
    <row r="28099" spans="1:3" x14ac:dyDescent="0.25">
      <c r="A28099">
        <v>8067</v>
      </c>
      <c r="B28099" s="1">
        <f>DATE(2022,2,1) + TIME(0,0,0)</f>
        <v>44593</v>
      </c>
      <c r="C28099">
        <v>29.600181580000001</v>
      </c>
    </row>
    <row r="28100" spans="1:3" x14ac:dyDescent="0.25">
      <c r="A28100">
        <v>8095</v>
      </c>
      <c r="B28100" s="1">
        <f>DATE(2022,3,1) + TIME(0,0,0)</f>
        <v>44621</v>
      </c>
      <c r="C28100">
        <v>29.617483139000001</v>
      </c>
    </row>
    <row r="28101" spans="1:3" x14ac:dyDescent="0.25">
      <c r="A28101">
        <v>8126</v>
      </c>
      <c r="B28101" s="1">
        <f>DATE(2022,4,1) + TIME(0,0,0)</f>
        <v>44652</v>
      </c>
      <c r="C28101">
        <v>29.636447906000001</v>
      </c>
    </row>
    <row r="28102" spans="1:3" x14ac:dyDescent="0.25">
      <c r="A28102">
        <v>8156</v>
      </c>
      <c r="B28102" s="1">
        <f>DATE(2022,5,1) + TIME(0,0,0)</f>
        <v>44682</v>
      </c>
      <c r="C28102">
        <v>29.655017853</v>
      </c>
    </row>
    <row r="28103" spans="1:3" x14ac:dyDescent="0.25">
      <c r="A28103">
        <v>8187</v>
      </c>
      <c r="B28103" s="1">
        <f>DATE(2022,6,1) + TIME(0,0,0)</f>
        <v>44713</v>
      </c>
      <c r="C28103">
        <v>29.673828125</v>
      </c>
    </row>
    <row r="28104" spans="1:3" x14ac:dyDescent="0.25">
      <c r="A28104">
        <v>8217</v>
      </c>
      <c r="B28104" s="1">
        <f>DATE(2022,7,1) + TIME(0,0,0)</f>
        <v>44743</v>
      </c>
      <c r="C28104">
        <v>29.691980361999999</v>
      </c>
    </row>
    <row r="28105" spans="1:3" x14ac:dyDescent="0.25">
      <c r="A28105">
        <v>8248</v>
      </c>
      <c r="B28105" s="1">
        <f>DATE(2022,8,1) + TIME(0,0,0)</f>
        <v>44774</v>
      </c>
      <c r="C28105">
        <v>29.710678100999999</v>
      </c>
    </row>
    <row r="28106" spans="1:3" x14ac:dyDescent="0.25">
      <c r="A28106">
        <v>8279</v>
      </c>
      <c r="B28106" s="1">
        <f>DATE(2022,9,1) + TIME(0,0,0)</f>
        <v>44805</v>
      </c>
      <c r="C28106">
        <v>29.729345322</v>
      </c>
    </row>
    <row r="28107" spans="1:3" x14ac:dyDescent="0.25">
      <c r="A28107">
        <v>8309</v>
      </c>
      <c r="B28107" s="1">
        <f>DATE(2022,10,1) + TIME(0,0,0)</f>
        <v>44835</v>
      </c>
      <c r="C28107">
        <v>29.747264862000002</v>
      </c>
    </row>
    <row r="28108" spans="1:3" x14ac:dyDescent="0.25">
      <c r="A28108">
        <v>8340</v>
      </c>
      <c r="B28108" s="1">
        <f>DATE(2022,11,1) + TIME(0,0,0)</f>
        <v>44866</v>
      </c>
      <c r="C28108">
        <v>29.765930176000001</v>
      </c>
    </row>
    <row r="28109" spans="1:3" x14ac:dyDescent="0.25">
      <c r="A28109">
        <v>8370</v>
      </c>
      <c r="B28109" s="1">
        <f>DATE(2022,12,1) + TIME(0,0,0)</f>
        <v>44896</v>
      </c>
      <c r="C28109">
        <v>29.783626556000002</v>
      </c>
    </row>
    <row r="28110" spans="1:3" x14ac:dyDescent="0.25">
      <c r="A28110">
        <v>8401</v>
      </c>
      <c r="B28110" s="1">
        <f>DATE(2023,1,1) + TIME(0,0,0)</f>
        <v>44927</v>
      </c>
      <c r="C28110">
        <v>29.801998137999998</v>
      </c>
    </row>
    <row r="28111" spans="1:3" x14ac:dyDescent="0.25">
      <c r="A28111">
        <v>8432</v>
      </c>
      <c r="B28111" s="1">
        <f>DATE(2023,2,1) + TIME(0,0,0)</f>
        <v>44958</v>
      </c>
      <c r="C28111">
        <v>29.820289612</v>
      </c>
    </row>
    <row r="28112" spans="1:3" x14ac:dyDescent="0.25">
      <c r="A28112">
        <v>8460</v>
      </c>
      <c r="B28112" s="1">
        <f>DATE(2023,3,1) + TIME(0,0,0)</f>
        <v>44986</v>
      </c>
      <c r="C28112">
        <v>29.836709976000002</v>
      </c>
    </row>
    <row r="28113" spans="1:3" x14ac:dyDescent="0.25">
      <c r="A28113">
        <v>8491</v>
      </c>
      <c r="B28113" s="1">
        <f>DATE(2023,4,1) + TIME(0,0,0)</f>
        <v>45017</v>
      </c>
      <c r="C28113">
        <v>29.854925156</v>
      </c>
    </row>
    <row r="28114" spans="1:3" x14ac:dyDescent="0.25">
      <c r="A28114">
        <v>8521</v>
      </c>
      <c r="B28114" s="1">
        <f>DATE(2023,5,1) + TIME(0,0,0)</f>
        <v>45047</v>
      </c>
      <c r="C28114">
        <v>29.872310637999998</v>
      </c>
    </row>
    <row r="28115" spans="1:3" x14ac:dyDescent="0.25">
      <c r="A28115">
        <v>8552</v>
      </c>
      <c r="B28115" s="1">
        <f>DATE(2023,6,1) + TIME(0,0,0)</f>
        <v>45078</v>
      </c>
      <c r="C28115">
        <v>29.890382766999998</v>
      </c>
    </row>
    <row r="28116" spans="1:3" x14ac:dyDescent="0.25">
      <c r="A28116">
        <v>8582</v>
      </c>
      <c r="B28116" s="1">
        <f>DATE(2023,7,1) + TIME(0,0,0)</f>
        <v>45108</v>
      </c>
      <c r="C28116">
        <v>29.907703399999999</v>
      </c>
    </row>
    <row r="28117" spans="1:3" x14ac:dyDescent="0.25">
      <c r="A28117">
        <v>8613</v>
      </c>
      <c r="B28117" s="1">
        <f>DATE(2023,8,1) + TIME(0,0,0)</f>
        <v>45139</v>
      </c>
      <c r="C28117">
        <v>29.925523758000001</v>
      </c>
    </row>
    <row r="28118" spans="1:3" x14ac:dyDescent="0.25">
      <c r="A28118">
        <v>8644</v>
      </c>
      <c r="B28118" s="1">
        <f>DATE(2023,9,1) + TIME(0,0,0)</f>
        <v>45170</v>
      </c>
      <c r="C28118">
        <v>29.943325043000002</v>
      </c>
    </row>
    <row r="28119" spans="1:3" x14ac:dyDescent="0.25">
      <c r="A28119">
        <v>8674</v>
      </c>
      <c r="B28119" s="1">
        <f>DATE(2023,10,1) + TIME(0,0,0)</f>
        <v>45200</v>
      </c>
      <c r="C28119">
        <v>29.960409164000001</v>
      </c>
    </row>
    <row r="28120" spans="1:3" x14ac:dyDescent="0.25">
      <c r="A28120">
        <v>8705</v>
      </c>
      <c r="B28120" s="1">
        <f>DATE(2023,11,1) + TIME(0,0,0)</f>
        <v>45231</v>
      </c>
      <c r="C28120">
        <v>29.978178024000002</v>
      </c>
    </row>
    <row r="28121" spans="1:3" x14ac:dyDescent="0.25">
      <c r="A28121">
        <v>8735</v>
      </c>
      <c r="B28121" s="1">
        <f>DATE(2023,12,1) + TIME(0,0,0)</f>
        <v>45261</v>
      </c>
      <c r="C28121">
        <v>29.995203018000002</v>
      </c>
    </row>
    <row r="28122" spans="1:3" x14ac:dyDescent="0.25">
      <c r="A28122">
        <v>8766</v>
      </c>
      <c r="B28122" s="1">
        <f>DATE(2024,1,1) + TIME(0,0,0)</f>
        <v>45292</v>
      </c>
      <c r="C28122">
        <v>30.012657166</v>
      </c>
    </row>
    <row r="28123" spans="1:3" x14ac:dyDescent="0.25">
      <c r="A28123">
        <v>8797</v>
      </c>
      <c r="B28123" s="1">
        <f>DATE(2024,2,1) + TIME(0,0,0)</f>
        <v>45323</v>
      </c>
      <c r="C28123">
        <v>30.030040741000001</v>
      </c>
    </row>
    <row r="28124" spans="1:3" x14ac:dyDescent="0.25">
      <c r="A28124">
        <v>8826</v>
      </c>
      <c r="B28124" s="1">
        <f>DATE(2024,3,1) + TIME(0,0,0)</f>
        <v>45352</v>
      </c>
      <c r="C28124">
        <v>30.04624939</v>
      </c>
    </row>
    <row r="28125" spans="1:3" x14ac:dyDescent="0.25">
      <c r="A28125">
        <v>8857</v>
      </c>
      <c r="B28125" s="1">
        <f>DATE(2024,4,1) + TIME(0,0,0)</f>
        <v>45383</v>
      </c>
      <c r="C28125">
        <v>30.063535689999998</v>
      </c>
    </row>
    <row r="28126" spans="1:3" x14ac:dyDescent="0.25">
      <c r="A28126">
        <v>8887</v>
      </c>
      <c r="B28126" s="1">
        <f>DATE(2024,5,1) + TIME(0,0,0)</f>
        <v>45413</v>
      </c>
      <c r="C28126">
        <v>30.080217360999999</v>
      </c>
    </row>
    <row r="28127" spans="1:3" x14ac:dyDescent="0.25">
      <c r="A28127">
        <v>8918</v>
      </c>
      <c r="B28127" s="1">
        <f>DATE(2024,6,1) + TIME(0,0,0)</f>
        <v>45444</v>
      </c>
      <c r="C28127">
        <v>30.097406386999999</v>
      </c>
    </row>
    <row r="28128" spans="1:3" x14ac:dyDescent="0.25">
      <c r="A28128">
        <v>8948</v>
      </c>
      <c r="B28128" s="1">
        <f>DATE(2024,7,1) + TIME(0,0,0)</f>
        <v>45474</v>
      </c>
      <c r="C28128">
        <v>30.113990783999999</v>
      </c>
    </row>
    <row r="28129" spans="1:3" x14ac:dyDescent="0.25">
      <c r="A28129">
        <v>8979</v>
      </c>
      <c r="B28129" s="1">
        <f>DATE(2024,8,1) + TIME(0,0,0)</f>
        <v>45505</v>
      </c>
      <c r="C28129">
        <v>30.131071090999999</v>
      </c>
    </row>
    <row r="28130" spans="1:3" x14ac:dyDescent="0.25">
      <c r="A28130">
        <v>9010</v>
      </c>
      <c r="B28130" s="1">
        <f>DATE(2024,9,1) + TIME(0,0,0)</f>
        <v>45536</v>
      </c>
      <c r="C28130">
        <v>30.148088455</v>
      </c>
    </row>
    <row r="28131" spans="1:3" x14ac:dyDescent="0.25">
      <c r="A28131">
        <v>9040</v>
      </c>
      <c r="B28131" s="1">
        <f>DATE(2024,10,1) + TIME(0,0,0)</f>
        <v>45566</v>
      </c>
      <c r="C28131">
        <v>30.164497375</v>
      </c>
    </row>
    <row r="28132" spans="1:3" x14ac:dyDescent="0.25">
      <c r="A28132">
        <v>9071</v>
      </c>
      <c r="B28132" s="1">
        <f>DATE(2024,11,1) + TIME(0,0,0)</f>
        <v>45597</v>
      </c>
      <c r="C28132">
        <v>30.181392670000001</v>
      </c>
    </row>
    <row r="28133" spans="1:3" x14ac:dyDescent="0.25">
      <c r="A28133">
        <v>9101</v>
      </c>
      <c r="B28133" s="1">
        <f>DATE(2024,12,1) + TIME(0,0,0)</f>
        <v>45627</v>
      </c>
      <c r="C28133">
        <v>30.197683334000001</v>
      </c>
    </row>
    <row r="28134" spans="1:3" x14ac:dyDescent="0.25">
      <c r="A28134">
        <v>9132</v>
      </c>
      <c r="B28134" s="1">
        <f>DATE(2025,1,1) + TIME(0,0,0)</f>
        <v>45658</v>
      </c>
      <c r="C28134">
        <v>30.214458466</v>
      </c>
    </row>
    <row r="28135" spans="1:3" x14ac:dyDescent="0.25">
      <c r="A28135">
        <v>9163</v>
      </c>
      <c r="B28135" s="1">
        <f>DATE(2025,2,1) + TIME(0,0,0)</f>
        <v>45689</v>
      </c>
      <c r="C28135">
        <v>30.231174468999999</v>
      </c>
    </row>
    <row r="28136" spans="1:3" x14ac:dyDescent="0.25">
      <c r="A28136">
        <v>9191</v>
      </c>
      <c r="B28136" s="1">
        <f>DATE(2025,3,1) + TIME(0,0,0)</f>
        <v>45717</v>
      </c>
      <c r="C28136">
        <v>30.246219634999999</v>
      </c>
    </row>
    <row r="28137" spans="1:3" x14ac:dyDescent="0.25">
      <c r="A28137">
        <v>9222</v>
      </c>
      <c r="B28137" s="1">
        <f>DATE(2025,4,1) + TIME(0,0,0)</f>
        <v>45748</v>
      </c>
      <c r="C28137">
        <v>30.262826919999998</v>
      </c>
    </row>
    <row r="28138" spans="1:3" x14ac:dyDescent="0.25">
      <c r="A28138">
        <v>9252</v>
      </c>
      <c r="B28138" s="1">
        <f>DATE(2025,5,1) + TIME(0,0,0)</f>
        <v>45778</v>
      </c>
      <c r="C28138">
        <v>30.278844833000001</v>
      </c>
    </row>
    <row r="28139" spans="1:3" x14ac:dyDescent="0.25">
      <c r="A28139">
        <v>9283</v>
      </c>
      <c r="B28139" s="1">
        <f>DATE(2025,6,1) + TIME(0,0,0)</f>
        <v>45809</v>
      </c>
      <c r="C28139">
        <v>30.295341491999999</v>
      </c>
    </row>
    <row r="28140" spans="1:3" x14ac:dyDescent="0.25">
      <c r="A28140">
        <v>9313</v>
      </c>
      <c r="B28140" s="1">
        <f>DATE(2025,7,1) + TIME(0,0,0)</f>
        <v>45839</v>
      </c>
      <c r="C28140">
        <v>30.311244965</v>
      </c>
    </row>
    <row r="28141" spans="1:3" x14ac:dyDescent="0.25">
      <c r="A28141">
        <v>9344</v>
      </c>
      <c r="B28141" s="1">
        <f>DATE(2025,8,1) + TIME(0,0,0)</f>
        <v>45870</v>
      </c>
      <c r="C28141">
        <v>30.327617645</v>
      </c>
    </row>
    <row r="28142" spans="1:3" x14ac:dyDescent="0.25">
      <c r="A28142">
        <v>9375</v>
      </c>
      <c r="B28142" s="1">
        <f>DATE(2025,9,1) + TIME(0,0,0)</f>
        <v>45901</v>
      </c>
      <c r="C28142">
        <v>30.343929290999998</v>
      </c>
    </row>
    <row r="28143" spans="1:3" x14ac:dyDescent="0.25">
      <c r="A28143">
        <v>9405</v>
      </c>
      <c r="B28143" s="1">
        <f>DATE(2025,10,1) + TIME(0,0,0)</f>
        <v>45931</v>
      </c>
      <c r="C28143">
        <v>30.359659194999999</v>
      </c>
    </row>
    <row r="28144" spans="1:3" x14ac:dyDescent="0.25">
      <c r="A28144">
        <v>9436</v>
      </c>
      <c r="B28144" s="1">
        <f>DATE(2025,11,1) + TIME(0,0,0)</f>
        <v>45962</v>
      </c>
      <c r="C28144">
        <v>30.375862122000001</v>
      </c>
    </row>
    <row r="28145" spans="1:3" x14ac:dyDescent="0.25">
      <c r="A28145">
        <v>9466</v>
      </c>
      <c r="B28145" s="1">
        <f>DATE(2025,12,1) + TIME(0,0,0)</f>
        <v>45992</v>
      </c>
      <c r="C28145">
        <v>30.391489028999999</v>
      </c>
    </row>
    <row r="28146" spans="1:3" x14ac:dyDescent="0.25">
      <c r="A28146">
        <v>9497</v>
      </c>
      <c r="B28146" s="1">
        <f>DATE(2026,1,1) + TIME(0,0,0)</f>
        <v>46023</v>
      </c>
      <c r="C28146">
        <v>30.407585143999999</v>
      </c>
    </row>
    <row r="28147" spans="1:3" x14ac:dyDescent="0.25">
      <c r="A28147">
        <v>9528</v>
      </c>
      <c r="B28147" s="1">
        <f>DATE(2026,2,1) + TIME(0,0,0)</f>
        <v>46054</v>
      </c>
      <c r="C28147">
        <v>30.423620224</v>
      </c>
    </row>
    <row r="28148" spans="1:3" x14ac:dyDescent="0.25">
      <c r="A28148">
        <v>9556</v>
      </c>
      <c r="B28148" s="1">
        <f>DATE(2026,3,1) + TIME(0,0,0)</f>
        <v>46082</v>
      </c>
      <c r="C28148">
        <v>30.438049316000001</v>
      </c>
    </row>
    <row r="28149" spans="1:3" x14ac:dyDescent="0.25">
      <c r="A28149">
        <v>9587</v>
      </c>
      <c r="B28149" s="1">
        <f>DATE(2026,4,1) + TIME(0,0,0)</f>
        <v>46113</v>
      </c>
      <c r="C28149">
        <v>30.453977585000001</v>
      </c>
    </row>
    <row r="28150" spans="1:3" x14ac:dyDescent="0.25">
      <c r="A28150">
        <v>9617</v>
      </c>
      <c r="B28150" s="1">
        <f>DATE(2026,5,1) + TIME(0,0,0)</f>
        <v>46143</v>
      </c>
      <c r="C28150">
        <v>30.469343185</v>
      </c>
    </row>
    <row r="28151" spans="1:3" x14ac:dyDescent="0.25">
      <c r="A28151">
        <v>9648</v>
      </c>
      <c r="B28151" s="1">
        <f>DATE(2026,6,1) + TIME(0,0,0)</f>
        <v>46174</v>
      </c>
      <c r="C28151">
        <v>30.485168457</v>
      </c>
    </row>
    <row r="28152" spans="1:3" x14ac:dyDescent="0.25">
      <c r="A28152">
        <v>9678</v>
      </c>
      <c r="B28152" s="1">
        <f>DATE(2026,7,1) + TIME(0,0,0)</f>
        <v>46204</v>
      </c>
      <c r="C28152">
        <v>30.500432967999998</v>
      </c>
    </row>
    <row r="28153" spans="1:3" x14ac:dyDescent="0.25">
      <c r="A28153">
        <v>9709</v>
      </c>
      <c r="B28153" s="1">
        <f>DATE(2026,8,1) + TIME(0,0,0)</f>
        <v>46235</v>
      </c>
      <c r="C28153">
        <v>30.516153335999999</v>
      </c>
    </row>
    <row r="28154" spans="1:3" x14ac:dyDescent="0.25">
      <c r="A28154">
        <v>9740</v>
      </c>
      <c r="B28154" s="1">
        <f>DATE(2026,9,1) + TIME(0,0,0)</f>
        <v>46266</v>
      </c>
      <c r="C28154">
        <v>30.531822205000001</v>
      </c>
    </row>
    <row r="28155" spans="1:3" x14ac:dyDescent="0.25">
      <c r="A28155">
        <v>9770</v>
      </c>
      <c r="B28155" s="1">
        <f>DATE(2026,10,1) + TIME(0,0,0)</f>
        <v>46296</v>
      </c>
      <c r="C28155">
        <v>30.546936035000002</v>
      </c>
    </row>
    <row r="28156" spans="1:3" x14ac:dyDescent="0.25">
      <c r="A28156">
        <v>9801</v>
      </c>
      <c r="B28156" s="1">
        <f>DATE(2026,11,1) + TIME(0,0,0)</f>
        <v>46327</v>
      </c>
      <c r="C28156">
        <v>30.5625</v>
      </c>
    </row>
    <row r="28157" spans="1:3" x14ac:dyDescent="0.25">
      <c r="A28157">
        <v>9831</v>
      </c>
      <c r="B28157" s="1">
        <f>DATE(2026,12,1) + TIME(0,0,0)</f>
        <v>46357</v>
      </c>
      <c r="C28157">
        <v>30.577512741</v>
      </c>
    </row>
    <row r="28158" spans="1:3" x14ac:dyDescent="0.25">
      <c r="A28158">
        <v>9862</v>
      </c>
      <c r="B28158" s="1">
        <f>DATE(2027,1,1) + TIME(0,0,0)</f>
        <v>46388</v>
      </c>
      <c r="C28158">
        <v>30.592971802000001</v>
      </c>
    </row>
    <row r="28159" spans="1:3" x14ac:dyDescent="0.25">
      <c r="A28159">
        <v>9893</v>
      </c>
      <c r="B28159" s="1">
        <f>DATE(2027,2,1) + TIME(0,0,0)</f>
        <v>46419</v>
      </c>
      <c r="C28159">
        <v>30.608379364000001</v>
      </c>
    </row>
    <row r="28160" spans="1:3" x14ac:dyDescent="0.25">
      <c r="A28160">
        <v>9921</v>
      </c>
      <c r="B28160" s="1">
        <f>DATE(2027,3,1) + TIME(0,0,0)</f>
        <v>46447</v>
      </c>
      <c r="C28160">
        <v>30.622251511000002</v>
      </c>
    </row>
    <row r="28161" spans="1:3" x14ac:dyDescent="0.25">
      <c r="A28161">
        <v>9952</v>
      </c>
      <c r="B28161" s="1">
        <f>DATE(2027,4,1) + TIME(0,0,0)</f>
        <v>46478</v>
      </c>
      <c r="C28161">
        <v>30.637559890999999</v>
      </c>
    </row>
    <row r="28162" spans="1:3" x14ac:dyDescent="0.25">
      <c r="A28162">
        <v>9982</v>
      </c>
      <c r="B28162" s="1">
        <f>DATE(2027,5,1) + TIME(0,0,0)</f>
        <v>46508</v>
      </c>
      <c r="C28162">
        <v>30.652326584000001</v>
      </c>
    </row>
    <row r="28163" spans="1:3" x14ac:dyDescent="0.25">
      <c r="A28163">
        <v>10013</v>
      </c>
      <c r="B28163" s="1">
        <f>DATE(2027,6,1) + TIME(0,0,0)</f>
        <v>46539</v>
      </c>
      <c r="C28163">
        <v>30.667533875</v>
      </c>
    </row>
    <row r="28164" spans="1:3" x14ac:dyDescent="0.25">
      <c r="A28164">
        <v>10043</v>
      </c>
      <c r="B28164" s="1">
        <f>DATE(2027,7,1) + TIME(0,0,0)</f>
        <v>46569</v>
      </c>
      <c r="C28164">
        <v>30.682205199999999</v>
      </c>
    </row>
    <row r="28165" spans="1:3" x14ac:dyDescent="0.25">
      <c r="A28165">
        <v>10074</v>
      </c>
      <c r="B28165" s="1">
        <f>DATE(2027,8,1) + TIME(0,0,0)</f>
        <v>46600</v>
      </c>
      <c r="C28165">
        <v>30.697313308999998</v>
      </c>
    </row>
    <row r="28166" spans="1:3" x14ac:dyDescent="0.25">
      <c r="A28166">
        <v>10105</v>
      </c>
      <c r="B28166" s="1">
        <f>DATE(2027,9,1) + TIME(0,0,0)</f>
        <v>46631</v>
      </c>
      <c r="C28166">
        <v>30.712373734</v>
      </c>
    </row>
    <row r="28167" spans="1:3" x14ac:dyDescent="0.25">
      <c r="A28167">
        <v>10135</v>
      </c>
      <c r="B28167" s="1">
        <f>DATE(2027,10,1) + TIME(0,0,0)</f>
        <v>46661</v>
      </c>
      <c r="C28167">
        <v>30.726900100999998</v>
      </c>
    </row>
    <row r="28168" spans="1:3" x14ac:dyDescent="0.25">
      <c r="A28168">
        <v>10166</v>
      </c>
      <c r="B28168" s="1">
        <f>DATE(2027,11,1) + TIME(0,0,0)</f>
        <v>46692</v>
      </c>
      <c r="C28168">
        <v>30.741863251000002</v>
      </c>
    </row>
    <row r="28169" spans="1:3" x14ac:dyDescent="0.25">
      <c r="A28169">
        <v>10196</v>
      </c>
      <c r="B28169" s="1">
        <f>DATE(2027,12,1) + TIME(0,0,0)</f>
        <v>46722</v>
      </c>
      <c r="C28169">
        <v>30.756298064999999</v>
      </c>
    </row>
    <row r="28170" spans="1:3" x14ac:dyDescent="0.25">
      <c r="A28170">
        <v>10227</v>
      </c>
      <c r="B28170" s="1">
        <f>DATE(2028,1,1) + TIME(0,0,0)</f>
        <v>46753</v>
      </c>
      <c r="C28170">
        <v>30.771167755</v>
      </c>
    </row>
    <row r="28171" spans="1:3" x14ac:dyDescent="0.25">
      <c r="A28171">
        <v>10258</v>
      </c>
      <c r="B28171" s="1">
        <f>DATE(2028,2,1) + TIME(0,0,0)</f>
        <v>46784</v>
      </c>
      <c r="C28171">
        <v>30.785989761</v>
      </c>
    </row>
    <row r="28172" spans="1:3" x14ac:dyDescent="0.25">
      <c r="A28172">
        <v>10287</v>
      </c>
      <c r="B28172" s="1">
        <f>DATE(2028,3,1) + TIME(0,0,0)</f>
        <v>46813</v>
      </c>
      <c r="C28172">
        <v>30.799814223999999</v>
      </c>
    </row>
    <row r="28173" spans="1:3" x14ac:dyDescent="0.25">
      <c r="A28173">
        <v>10318</v>
      </c>
      <c r="B28173" s="1">
        <f>DATE(2028,4,1) + TIME(0,0,0)</f>
        <v>46844</v>
      </c>
      <c r="C28173">
        <v>30.814546584999999</v>
      </c>
    </row>
    <row r="28174" spans="1:3" x14ac:dyDescent="0.25">
      <c r="A28174">
        <v>10348</v>
      </c>
      <c r="B28174" s="1">
        <f>DATE(2028,5,1) + TIME(0,0,0)</f>
        <v>46874</v>
      </c>
      <c r="C28174">
        <v>30.828762053999998</v>
      </c>
    </row>
    <row r="28175" spans="1:3" x14ac:dyDescent="0.25">
      <c r="A28175">
        <v>10379</v>
      </c>
      <c r="B28175" s="1">
        <f>DATE(2028,6,1) + TIME(0,0,0)</f>
        <v>46905</v>
      </c>
      <c r="C28175">
        <v>30.843406677000001</v>
      </c>
    </row>
    <row r="28176" spans="1:3" x14ac:dyDescent="0.25">
      <c r="A28176">
        <v>10409</v>
      </c>
      <c r="B28176" s="1">
        <f>DATE(2028,7,1) + TIME(0,0,0)</f>
        <v>46935</v>
      </c>
      <c r="C28176">
        <v>30.857538222999999</v>
      </c>
    </row>
    <row r="28177" spans="1:3" x14ac:dyDescent="0.25">
      <c r="A28177">
        <v>10440</v>
      </c>
      <c r="B28177" s="1">
        <f>DATE(2028,8,1) + TIME(0,0,0)</f>
        <v>46966</v>
      </c>
      <c r="C28177">
        <v>30.872097015000001</v>
      </c>
    </row>
    <row r="28178" spans="1:3" x14ac:dyDescent="0.25">
      <c r="A28178">
        <v>10471</v>
      </c>
      <c r="B28178" s="1">
        <f>DATE(2028,9,1) + TIME(0,0,0)</f>
        <v>46997</v>
      </c>
      <c r="C28178">
        <v>30.886613845999999</v>
      </c>
    </row>
    <row r="28179" spans="1:3" x14ac:dyDescent="0.25">
      <c r="A28179">
        <v>10501</v>
      </c>
      <c r="B28179" s="1">
        <f>DATE(2028,10,1) + TIME(0,0,0)</f>
        <v>47027</v>
      </c>
      <c r="C28179">
        <v>30.900621414</v>
      </c>
    </row>
    <row r="28180" spans="1:3" x14ac:dyDescent="0.25">
      <c r="A28180">
        <v>10532</v>
      </c>
      <c r="B28180" s="1">
        <f>DATE(2028,11,1) + TIME(0,0,0)</f>
        <v>47058</v>
      </c>
      <c r="C28180">
        <v>30.915052414000002</v>
      </c>
    </row>
    <row r="28181" spans="1:3" x14ac:dyDescent="0.25">
      <c r="A28181">
        <v>10562</v>
      </c>
      <c r="B28181" s="1">
        <f>DATE(2028,12,1) + TIME(0,0,0)</f>
        <v>47088</v>
      </c>
      <c r="C28181">
        <v>30.928979873999999</v>
      </c>
    </row>
    <row r="28182" spans="1:3" x14ac:dyDescent="0.25">
      <c r="A28182">
        <v>10593</v>
      </c>
      <c r="B28182" s="1">
        <f>DATE(2029,1,1) + TIME(0,0,0)</f>
        <v>47119</v>
      </c>
      <c r="C28182">
        <v>30.943330764999999</v>
      </c>
    </row>
    <row r="28183" spans="1:3" x14ac:dyDescent="0.25">
      <c r="A28183">
        <v>10624</v>
      </c>
      <c r="B28183" s="1">
        <f>DATE(2029,2,1) + TIME(0,0,0)</f>
        <v>47150</v>
      </c>
      <c r="C28183">
        <v>30.957639694000001</v>
      </c>
    </row>
    <row r="28184" spans="1:3" x14ac:dyDescent="0.25">
      <c r="A28184">
        <v>10652</v>
      </c>
      <c r="B28184" s="1">
        <f>DATE(2029,3,1) + TIME(0,0,0)</f>
        <v>47178</v>
      </c>
      <c r="C28184">
        <v>30.970527649000001</v>
      </c>
    </row>
    <row r="28185" spans="1:3" x14ac:dyDescent="0.25">
      <c r="A28185">
        <v>10683</v>
      </c>
      <c r="B28185" s="1">
        <f>DATE(2029,4,1) + TIME(0,0,0)</f>
        <v>47209</v>
      </c>
      <c r="C28185">
        <v>30.984758376999999</v>
      </c>
    </row>
    <row r="28186" spans="1:3" x14ac:dyDescent="0.25">
      <c r="A28186">
        <v>10713</v>
      </c>
      <c r="B28186" s="1">
        <f>DATE(2029,5,1) + TIME(0,0,0)</f>
        <v>47239</v>
      </c>
      <c r="C28186">
        <v>30.998489379999999</v>
      </c>
    </row>
    <row r="28187" spans="1:3" x14ac:dyDescent="0.25">
      <c r="A28187">
        <v>10744</v>
      </c>
      <c r="B28187" s="1">
        <f>DATE(2029,6,1) + TIME(0,0,0)</f>
        <v>47270</v>
      </c>
      <c r="C28187">
        <v>31.012638092</v>
      </c>
    </row>
    <row r="28188" spans="1:3" x14ac:dyDescent="0.25">
      <c r="A28188">
        <v>10774</v>
      </c>
      <c r="B28188" s="1">
        <f>DATE(2029,7,1) + TIME(0,0,0)</f>
        <v>47300</v>
      </c>
      <c r="C28188">
        <v>31.026292801</v>
      </c>
    </row>
    <row r="28189" spans="1:3" x14ac:dyDescent="0.25">
      <c r="A28189">
        <v>10805</v>
      </c>
      <c r="B28189" s="1">
        <f>DATE(2029,8,1) + TIME(0,0,0)</f>
        <v>47331</v>
      </c>
      <c r="C28189">
        <v>31.040363312</v>
      </c>
    </row>
    <row r="28190" spans="1:3" x14ac:dyDescent="0.25">
      <c r="A28190">
        <v>10836</v>
      </c>
      <c r="B28190" s="1">
        <f>DATE(2029,9,1) + TIME(0,0,0)</f>
        <v>47362</v>
      </c>
      <c r="C28190">
        <v>31.054391860999999</v>
      </c>
    </row>
    <row r="28191" spans="1:3" x14ac:dyDescent="0.25">
      <c r="A28191">
        <v>10866</v>
      </c>
      <c r="B28191" s="1">
        <f>DATE(2029,10,1) + TIME(0,0,0)</f>
        <v>47392</v>
      </c>
      <c r="C28191">
        <v>31.067932128999999</v>
      </c>
    </row>
    <row r="28192" spans="1:3" x14ac:dyDescent="0.25">
      <c r="A28192">
        <v>10897</v>
      </c>
      <c r="B28192" s="1">
        <f>DATE(2029,11,1) + TIME(0,0,0)</f>
        <v>47423</v>
      </c>
      <c r="C28192">
        <v>31.081882477000001</v>
      </c>
    </row>
    <row r="28193" spans="1:3" x14ac:dyDescent="0.25">
      <c r="A28193">
        <v>10927</v>
      </c>
      <c r="B28193" s="1">
        <f>DATE(2029,12,1) + TIME(0,0,0)</f>
        <v>47453</v>
      </c>
      <c r="C28193">
        <v>31.095344543</v>
      </c>
    </row>
    <row r="28194" spans="1:3" x14ac:dyDescent="0.25">
      <c r="A28194">
        <v>10958</v>
      </c>
      <c r="B28194" s="1">
        <f>DATE(2030,1,1) + TIME(0,0,0)</f>
        <v>47484</v>
      </c>
      <c r="C28194">
        <v>31.109218597000002</v>
      </c>
    </row>
    <row r="28195" spans="1:3" x14ac:dyDescent="0.25">
      <c r="A28195">
        <v>10989</v>
      </c>
      <c r="B28195" s="1">
        <f>DATE(2030,2,1) + TIME(0,0,0)</f>
        <v>47515</v>
      </c>
      <c r="C28195">
        <v>31.123050689999999</v>
      </c>
    </row>
    <row r="28196" spans="1:3" x14ac:dyDescent="0.25">
      <c r="A28196">
        <v>11017</v>
      </c>
      <c r="B28196" s="1">
        <f>DATE(2030,3,1) + TIME(0,0,0)</f>
        <v>47543</v>
      </c>
      <c r="C28196">
        <v>31.135513306</v>
      </c>
    </row>
    <row r="28197" spans="1:3" x14ac:dyDescent="0.25">
      <c r="A28197">
        <v>11048</v>
      </c>
      <c r="B28197" s="1">
        <f>DATE(2030,4,1) + TIME(0,0,0)</f>
        <v>47574</v>
      </c>
      <c r="C28197">
        <v>31.149271011</v>
      </c>
    </row>
    <row r="28198" spans="1:3" x14ac:dyDescent="0.25">
      <c r="A28198">
        <v>11078</v>
      </c>
      <c r="B28198" s="1">
        <f>DATE(2030,5,1) + TIME(0,0,0)</f>
        <v>47604</v>
      </c>
      <c r="C28198">
        <v>31.162548064999999</v>
      </c>
    </row>
    <row r="28199" spans="1:3" x14ac:dyDescent="0.25">
      <c r="A28199">
        <v>11109</v>
      </c>
      <c r="B28199" s="1">
        <f>DATE(2030,6,1) + TIME(0,0,0)</f>
        <v>47635</v>
      </c>
      <c r="C28199">
        <v>31.176229477</v>
      </c>
    </row>
    <row r="28200" spans="1:3" x14ac:dyDescent="0.25">
      <c r="A28200">
        <v>11139</v>
      </c>
      <c r="B28200" s="1">
        <f>DATE(2030,7,1) + TIME(0,0,0)</f>
        <v>47665</v>
      </c>
      <c r="C28200">
        <v>31.189434051999999</v>
      </c>
    </row>
    <row r="28201" spans="1:3" x14ac:dyDescent="0.25">
      <c r="A28201">
        <v>11170</v>
      </c>
      <c r="B28201" s="1">
        <f>DATE(2030,8,1) + TIME(0,0,0)</f>
        <v>47696</v>
      </c>
      <c r="C28201">
        <v>31.203039169</v>
      </c>
    </row>
    <row r="28202" spans="1:3" x14ac:dyDescent="0.25">
      <c r="A28202">
        <v>11201</v>
      </c>
      <c r="B28202" s="1">
        <f>DATE(2030,9,1) + TIME(0,0,0)</f>
        <v>47727</v>
      </c>
      <c r="C28202">
        <v>31.216608047000001</v>
      </c>
    </row>
    <row r="28203" spans="1:3" x14ac:dyDescent="0.25">
      <c r="A28203">
        <v>11231</v>
      </c>
      <c r="B28203" s="1">
        <f>DATE(2030,10,1) + TIME(0,0,0)</f>
        <v>47757</v>
      </c>
      <c r="C28203">
        <v>31.229701995999999</v>
      </c>
    </row>
    <row r="28204" spans="1:3" x14ac:dyDescent="0.25">
      <c r="A28204">
        <v>11262</v>
      </c>
      <c r="B28204" s="1">
        <f>DATE(2030,11,1) + TIME(0,0,0)</f>
        <v>47788</v>
      </c>
      <c r="C28204">
        <v>31.243196486999999</v>
      </c>
    </row>
    <row r="28205" spans="1:3" x14ac:dyDescent="0.25">
      <c r="A28205">
        <v>11292</v>
      </c>
      <c r="B28205" s="1">
        <f>DATE(2030,12,1) + TIME(0,0,0)</f>
        <v>47818</v>
      </c>
      <c r="C28205">
        <v>31.256217957</v>
      </c>
    </row>
    <row r="28206" spans="1:3" x14ac:dyDescent="0.25">
      <c r="A28206">
        <v>11323</v>
      </c>
      <c r="B28206" s="1">
        <f>DATE(2031,1,1) + TIME(0,0,0)</f>
        <v>47849</v>
      </c>
      <c r="C28206">
        <v>31.269636154000001</v>
      </c>
    </row>
    <row r="28207" spans="1:3" x14ac:dyDescent="0.25">
      <c r="A28207">
        <v>11354</v>
      </c>
      <c r="B28207" s="1">
        <f>DATE(2031,2,1) + TIME(0,0,0)</f>
        <v>47880</v>
      </c>
      <c r="C28207">
        <v>31.283018112000001</v>
      </c>
    </row>
    <row r="28208" spans="1:3" x14ac:dyDescent="0.25">
      <c r="A28208">
        <v>11382</v>
      </c>
      <c r="B28208" s="1">
        <f>DATE(2031,3,1) + TIME(0,0,0)</f>
        <v>47908</v>
      </c>
      <c r="C28208">
        <v>31.295072556000001</v>
      </c>
    </row>
    <row r="28209" spans="1:3" x14ac:dyDescent="0.25">
      <c r="A28209">
        <v>11413</v>
      </c>
      <c r="B28209" s="1">
        <f>DATE(2031,4,1) + TIME(0,0,0)</f>
        <v>47939</v>
      </c>
      <c r="C28209">
        <v>31.308383941999999</v>
      </c>
    </row>
    <row r="28210" spans="1:3" x14ac:dyDescent="0.25">
      <c r="A28210">
        <v>11443</v>
      </c>
      <c r="B28210" s="1">
        <f>DATE(2031,5,1) + TIME(0,0,0)</f>
        <v>47969</v>
      </c>
      <c r="C28210">
        <v>31.321229935000002</v>
      </c>
    </row>
    <row r="28211" spans="1:3" x14ac:dyDescent="0.25">
      <c r="A28211">
        <v>11474</v>
      </c>
      <c r="B28211" s="1">
        <f>DATE(2031,6,1) + TIME(0,0,0)</f>
        <v>48000</v>
      </c>
      <c r="C28211">
        <v>31.334468842</v>
      </c>
    </row>
    <row r="28212" spans="1:3" x14ac:dyDescent="0.25">
      <c r="A28212">
        <v>11504</v>
      </c>
      <c r="B28212" s="1">
        <f>DATE(2031,7,1) + TIME(0,0,0)</f>
        <v>48030</v>
      </c>
      <c r="C28212">
        <v>31.347244263</v>
      </c>
    </row>
    <row r="28213" spans="1:3" x14ac:dyDescent="0.25">
      <c r="A28213">
        <v>11535</v>
      </c>
      <c r="B28213" s="1">
        <f>DATE(2031,8,1) + TIME(0,0,0)</f>
        <v>48061</v>
      </c>
      <c r="C28213">
        <v>31.360410689999998</v>
      </c>
    </row>
    <row r="28214" spans="1:3" x14ac:dyDescent="0.25">
      <c r="A28214">
        <v>11566</v>
      </c>
      <c r="B28214" s="1">
        <f>DATE(2031,9,1) + TIME(0,0,0)</f>
        <v>48092</v>
      </c>
      <c r="C28214">
        <v>31.373540878</v>
      </c>
    </row>
    <row r="28215" spans="1:3" x14ac:dyDescent="0.25">
      <c r="A28215">
        <v>11596</v>
      </c>
      <c r="B28215" s="1">
        <f>DATE(2031,10,1) + TIME(0,0,0)</f>
        <v>48122</v>
      </c>
      <c r="C28215">
        <v>31.386213303000002</v>
      </c>
    </row>
    <row r="28216" spans="1:3" x14ac:dyDescent="0.25">
      <c r="A28216">
        <v>11627</v>
      </c>
      <c r="B28216" s="1">
        <f>DATE(2031,11,1) + TIME(0,0,0)</f>
        <v>48153</v>
      </c>
      <c r="C28216">
        <v>31.399272919000001</v>
      </c>
    </row>
    <row r="28217" spans="1:3" x14ac:dyDescent="0.25">
      <c r="A28217">
        <v>11657</v>
      </c>
      <c r="B28217" s="1">
        <f>DATE(2031,12,1) + TIME(0,0,0)</f>
        <v>48183</v>
      </c>
      <c r="C28217">
        <v>31.411878586</v>
      </c>
    </row>
    <row r="28218" spans="1:3" x14ac:dyDescent="0.25">
      <c r="A28218">
        <v>11688</v>
      </c>
      <c r="B28218" s="1">
        <f>DATE(2032,1,1) + TIME(0,0,0)</f>
        <v>48214</v>
      </c>
      <c r="C28218">
        <v>31.424867630000001</v>
      </c>
    </row>
    <row r="28219" spans="1:3" x14ac:dyDescent="0.25">
      <c r="A28219">
        <v>11719</v>
      </c>
      <c r="B28219" s="1">
        <f>DATE(2032,2,1) + TIME(0,0,0)</f>
        <v>48245</v>
      </c>
      <c r="C28219">
        <v>31.437822342</v>
      </c>
    </row>
    <row r="28220" spans="1:3" x14ac:dyDescent="0.25">
      <c r="A28220">
        <v>11748</v>
      </c>
      <c r="B28220" s="1">
        <f>DATE(2032,3,1) + TIME(0,0,0)</f>
        <v>48274</v>
      </c>
      <c r="C28220">
        <v>31.449909210000001</v>
      </c>
    </row>
    <row r="28221" spans="1:3" x14ac:dyDescent="0.25">
      <c r="A28221">
        <v>11779</v>
      </c>
      <c r="B28221" s="1">
        <f>DATE(2032,4,1) + TIME(0,0,0)</f>
        <v>48305</v>
      </c>
      <c r="C28221">
        <v>31.462797165000001</v>
      </c>
    </row>
    <row r="28222" spans="1:3" x14ac:dyDescent="0.25">
      <c r="A28222">
        <v>11809</v>
      </c>
      <c r="B28222" s="1">
        <f>DATE(2032,5,1) + TIME(0,0,0)</f>
        <v>48335</v>
      </c>
      <c r="C28222">
        <v>31.475234985</v>
      </c>
    </row>
    <row r="28223" spans="1:3" x14ac:dyDescent="0.25">
      <c r="A28223">
        <v>11840</v>
      </c>
      <c r="B28223" s="1">
        <f>DATE(2032,6,1) + TIME(0,0,0)</f>
        <v>48366</v>
      </c>
      <c r="C28223">
        <v>31.488054276</v>
      </c>
    </row>
    <row r="28224" spans="1:3" x14ac:dyDescent="0.25">
      <c r="A28224">
        <v>11870</v>
      </c>
      <c r="B28224" s="1">
        <f>DATE(2032,7,1) + TIME(0,0,0)</f>
        <v>48396</v>
      </c>
      <c r="C28224">
        <v>31.500427246000001</v>
      </c>
    </row>
    <row r="28225" spans="1:3" x14ac:dyDescent="0.25">
      <c r="A28225">
        <v>11901</v>
      </c>
      <c r="B28225" s="1">
        <f>DATE(2032,8,1) + TIME(0,0,0)</f>
        <v>48427</v>
      </c>
      <c r="C28225">
        <v>31.513179779000001</v>
      </c>
    </row>
    <row r="28226" spans="1:3" x14ac:dyDescent="0.25">
      <c r="A28226">
        <v>11932</v>
      </c>
      <c r="B28226" s="1">
        <f>DATE(2032,9,1) + TIME(0,0,0)</f>
        <v>48458</v>
      </c>
      <c r="C28226">
        <v>31.525899887000001</v>
      </c>
    </row>
    <row r="28227" spans="1:3" x14ac:dyDescent="0.25">
      <c r="A28227">
        <v>11962</v>
      </c>
      <c r="B28227" s="1">
        <f>DATE(2032,10,1) + TIME(0,0,0)</f>
        <v>48488</v>
      </c>
      <c r="C28227">
        <v>31.538177489999999</v>
      </c>
    </row>
    <row r="28228" spans="1:3" x14ac:dyDescent="0.25">
      <c r="A28228">
        <v>11993</v>
      </c>
      <c r="B28228" s="1">
        <f>DATE(2032,11,1) + TIME(0,0,0)</f>
        <v>48519</v>
      </c>
      <c r="C28228">
        <v>31.550830841</v>
      </c>
    </row>
    <row r="28229" spans="1:3" x14ac:dyDescent="0.25">
      <c r="A28229">
        <v>12023</v>
      </c>
      <c r="B28229" s="1">
        <f>DATE(2032,12,1) + TIME(0,0,0)</f>
        <v>48549</v>
      </c>
      <c r="C28229">
        <v>31.563043594</v>
      </c>
    </row>
    <row r="28230" spans="1:3" x14ac:dyDescent="0.25">
      <c r="A28230">
        <v>12054</v>
      </c>
      <c r="B28230" s="1">
        <f>DATE(2033,1,1) + TIME(0,0,0)</f>
        <v>48580</v>
      </c>
      <c r="C28230">
        <v>31.575632095</v>
      </c>
    </row>
    <row r="28231" spans="1:3" x14ac:dyDescent="0.25">
      <c r="A28231">
        <v>12085</v>
      </c>
      <c r="B28231" s="1">
        <f>DATE(2033,2,1) + TIME(0,0,0)</f>
        <v>48611</v>
      </c>
      <c r="C28231">
        <v>31.588188170999999</v>
      </c>
    </row>
    <row r="28232" spans="1:3" x14ac:dyDescent="0.25">
      <c r="A28232">
        <v>12113</v>
      </c>
      <c r="B28232" s="1">
        <f>DATE(2033,3,1) + TIME(0,0,0)</f>
        <v>48639</v>
      </c>
      <c r="C28232">
        <v>31.599502563000001</v>
      </c>
    </row>
    <row r="28233" spans="1:3" x14ac:dyDescent="0.25">
      <c r="A28233">
        <v>12144</v>
      </c>
      <c r="B28233" s="1">
        <f>DATE(2033,4,1) + TIME(0,0,0)</f>
        <v>48670</v>
      </c>
      <c r="C28233">
        <v>31.611997603999999</v>
      </c>
    </row>
    <row r="28234" spans="1:3" x14ac:dyDescent="0.25">
      <c r="A28234">
        <v>12174</v>
      </c>
      <c r="B28234" s="1">
        <f>DATE(2033,5,1) + TIME(0,0,0)</f>
        <v>48700</v>
      </c>
      <c r="C28234">
        <v>31.624059677000002</v>
      </c>
    </row>
    <row r="28235" spans="1:3" x14ac:dyDescent="0.25">
      <c r="A28235">
        <v>12205</v>
      </c>
      <c r="B28235" s="1">
        <f>DATE(2033,6,1) + TIME(0,0,0)</f>
        <v>48731</v>
      </c>
      <c r="C28235">
        <v>31.636493683000001</v>
      </c>
    </row>
    <row r="28236" spans="1:3" x14ac:dyDescent="0.25">
      <c r="A28236">
        <v>12235</v>
      </c>
      <c r="B28236" s="1">
        <f>DATE(2033,7,1) + TIME(0,0,0)</f>
        <v>48761</v>
      </c>
      <c r="C28236">
        <v>31.648494719999999</v>
      </c>
    </row>
    <row r="28237" spans="1:3" x14ac:dyDescent="0.25">
      <c r="A28237">
        <v>12266</v>
      </c>
      <c r="B28237" s="1">
        <f>DATE(2033,8,1) + TIME(0,0,0)</f>
        <v>48792</v>
      </c>
      <c r="C28237">
        <v>31.660867691</v>
      </c>
    </row>
    <row r="28238" spans="1:3" x14ac:dyDescent="0.25">
      <c r="A28238">
        <v>12297</v>
      </c>
      <c r="B28238" s="1">
        <f>DATE(2033,9,1) + TIME(0,0,0)</f>
        <v>48823</v>
      </c>
      <c r="C28238">
        <v>31.673208237000001</v>
      </c>
    </row>
    <row r="28239" spans="1:3" x14ac:dyDescent="0.25">
      <c r="A28239">
        <v>12327</v>
      </c>
      <c r="B28239" s="1">
        <f>DATE(2033,10,1) + TIME(0,0,0)</f>
        <v>48853</v>
      </c>
      <c r="C28239">
        <v>31.685121536</v>
      </c>
    </row>
    <row r="28240" spans="1:3" x14ac:dyDescent="0.25">
      <c r="A28240">
        <v>12358</v>
      </c>
      <c r="B28240" s="1">
        <f>DATE(2033,11,1) + TIME(0,0,0)</f>
        <v>48884</v>
      </c>
      <c r="C28240">
        <v>31.697402954000001</v>
      </c>
    </row>
    <row r="28241" spans="1:3" x14ac:dyDescent="0.25">
      <c r="A28241">
        <v>12388</v>
      </c>
      <c r="B28241" s="1">
        <f>DATE(2033,12,1) + TIME(0,0,0)</f>
        <v>48914</v>
      </c>
      <c r="C28241">
        <v>31.709259032999999</v>
      </c>
    </row>
    <row r="28242" spans="1:3" x14ac:dyDescent="0.25">
      <c r="A28242">
        <v>12419</v>
      </c>
      <c r="B28242" s="1">
        <f>DATE(2034,1,1) + TIME(0,0,0)</f>
        <v>48945</v>
      </c>
      <c r="C28242">
        <v>31.721481322999999</v>
      </c>
    </row>
    <row r="28243" spans="1:3" x14ac:dyDescent="0.25">
      <c r="A28243">
        <v>12450</v>
      </c>
      <c r="B28243" s="1">
        <f>DATE(2034,2,1) + TIME(0,0,0)</f>
        <v>48976</v>
      </c>
      <c r="C28243">
        <v>31.733673096</v>
      </c>
    </row>
    <row r="28244" spans="1:3" x14ac:dyDescent="0.25">
      <c r="A28244">
        <v>12478</v>
      </c>
      <c r="B28244" s="1">
        <f>DATE(2034,3,1) + TIME(0,0,0)</f>
        <v>49004</v>
      </c>
      <c r="C28244">
        <v>31.744659424000002</v>
      </c>
    </row>
    <row r="28245" spans="1:3" x14ac:dyDescent="0.25">
      <c r="A28245">
        <v>12509</v>
      </c>
      <c r="B28245" s="1">
        <f>DATE(2034,4,1) + TIME(0,0,0)</f>
        <v>49035</v>
      </c>
      <c r="C28245">
        <v>31.756793976000001</v>
      </c>
    </row>
    <row r="28246" spans="1:3" x14ac:dyDescent="0.25">
      <c r="A28246">
        <v>12539</v>
      </c>
      <c r="B28246" s="1">
        <f>DATE(2034,5,1) + TIME(0,0,0)</f>
        <v>49065</v>
      </c>
      <c r="C28246">
        <v>31.768510817999999</v>
      </c>
    </row>
    <row r="28247" spans="1:3" x14ac:dyDescent="0.25">
      <c r="A28247">
        <v>12570</v>
      </c>
      <c r="B28247" s="1">
        <f>DATE(2034,6,1) + TIME(0,0,0)</f>
        <v>49096</v>
      </c>
      <c r="C28247">
        <v>31.78058815</v>
      </c>
    </row>
    <row r="28248" spans="1:3" x14ac:dyDescent="0.25">
      <c r="A28248">
        <v>12600</v>
      </c>
      <c r="B28248" s="1">
        <f>DATE(2034,7,1) + TIME(0,0,0)</f>
        <v>49126</v>
      </c>
      <c r="C28248">
        <v>31.792247772</v>
      </c>
    </row>
    <row r="28249" spans="1:3" x14ac:dyDescent="0.25">
      <c r="A28249">
        <v>12631</v>
      </c>
      <c r="B28249" s="1">
        <f>DATE(2034,8,1) + TIME(0,0,0)</f>
        <v>49157</v>
      </c>
      <c r="C28249">
        <v>31.804269790999999</v>
      </c>
    </row>
    <row r="28250" spans="1:3" x14ac:dyDescent="0.25">
      <c r="A28250">
        <v>12662</v>
      </c>
      <c r="B28250" s="1">
        <f>DATE(2034,9,1) + TIME(0,0,0)</f>
        <v>49188</v>
      </c>
      <c r="C28250">
        <v>31.816263199000002</v>
      </c>
    </row>
    <row r="28251" spans="1:3" x14ac:dyDescent="0.25">
      <c r="A28251">
        <v>12692</v>
      </c>
      <c r="B28251" s="1">
        <f>DATE(2034,10,1) + TIME(0,0,0)</f>
        <v>49218</v>
      </c>
      <c r="C28251">
        <v>31.82784462</v>
      </c>
    </row>
    <row r="28252" spans="1:3" x14ac:dyDescent="0.25">
      <c r="A28252">
        <v>12723</v>
      </c>
      <c r="B28252" s="1">
        <f>DATE(2034,11,1) + TIME(0,0,0)</f>
        <v>49249</v>
      </c>
      <c r="C28252">
        <v>31.839784622</v>
      </c>
    </row>
    <row r="28253" spans="1:3" x14ac:dyDescent="0.25">
      <c r="A28253">
        <v>12753</v>
      </c>
      <c r="B28253" s="1">
        <f>DATE(2034,12,1) + TIME(0,0,0)</f>
        <v>49279</v>
      </c>
      <c r="C28253">
        <v>31.851314545000001</v>
      </c>
    </row>
    <row r="28254" spans="1:3" x14ac:dyDescent="0.25">
      <c r="A28254">
        <v>12784</v>
      </c>
      <c r="B28254" s="1">
        <f>DATE(2035,1,1) + TIME(0,0,0)</f>
        <v>49310</v>
      </c>
      <c r="C28254">
        <v>31.863204956000001</v>
      </c>
    </row>
    <row r="28255" spans="1:3" x14ac:dyDescent="0.25">
      <c r="A28255">
        <v>12815</v>
      </c>
      <c r="B28255" s="1">
        <f>DATE(2035,2,1) + TIME(0,0,0)</f>
        <v>49341</v>
      </c>
      <c r="C28255">
        <v>31.875068665000001</v>
      </c>
    </row>
    <row r="28256" spans="1:3" x14ac:dyDescent="0.25">
      <c r="A28256">
        <v>12843</v>
      </c>
      <c r="B28256" s="1">
        <f>DATE(2035,3,1) + TIME(0,0,0)</f>
        <v>49369</v>
      </c>
      <c r="C28256">
        <v>31.885765075999998</v>
      </c>
    </row>
    <row r="28257" spans="1:3" x14ac:dyDescent="0.25">
      <c r="A28257">
        <v>12874</v>
      </c>
      <c r="B28257" s="1">
        <f>DATE(2035,4,1) + TIME(0,0,0)</f>
        <v>49400</v>
      </c>
      <c r="C28257">
        <v>31.8975811</v>
      </c>
    </row>
    <row r="28258" spans="1:3" x14ac:dyDescent="0.25">
      <c r="A28258">
        <v>12904</v>
      </c>
      <c r="B28258" s="1">
        <f>DATE(2035,5,1) + TIME(0,0,0)</f>
        <v>49430</v>
      </c>
      <c r="C28258">
        <v>31.908994674999999</v>
      </c>
    </row>
    <row r="28259" spans="1:3" x14ac:dyDescent="0.25">
      <c r="A28259">
        <v>12935</v>
      </c>
      <c r="B28259" s="1">
        <f>DATE(2035,6,1) + TIME(0,0,0)</f>
        <v>49461</v>
      </c>
      <c r="C28259">
        <v>31.920764923</v>
      </c>
    </row>
    <row r="28260" spans="1:3" x14ac:dyDescent="0.25">
      <c r="A28260">
        <v>12965</v>
      </c>
      <c r="B28260" s="1">
        <f>DATE(2035,7,1) + TIME(0,0,0)</f>
        <v>49491</v>
      </c>
      <c r="C28260">
        <v>31.932134628</v>
      </c>
    </row>
    <row r="28261" spans="1:3" x14ac:dyDescent="0.25">
      <c r="A28261">
        <v>12996</v>
      </c>
      <c r="B28261" s="1">
        <f>DATE(2035,8,1) + TIME(0,0,0)</f>
        <v>49522</v>
      </c>
      <c r="C28261">
        <v>31.943857192999999</v>
      </c>
    </row>
    <row r="28262" spans="1:3" x14ac:dyDescent="0.25">
      <c r="A28262">
        <v>13027</v>
      </c>
      <c r="B28262" s="1">
        <f>DATE(2035,9,1) + TIME(0,0,0)</f>
        <v>49553</v>
      </c>
      <c r="C28262">
        <v>31.955558777</v>
      </c>
    </row>
    <row r="28263" spans="1:3" x14ac:dyDescent="0.25">
      <c r="A28263">
        <v>13057</v>
      </c>
      <c r="B28263" s="1">
        <f>DATE(2035,10,1) + TIME(0,0,0)</f>
        <v>49583</v>
      </c>
      <c r="C28263">
        <v>31.966859818</v>
      </c>
    </row>
    <row r="28264" spans="1:3" x14ac:dyDescent="0.25">
      <c r="A28264">
        <v>13088</v>
      </c>
      <c r="B28264" s="1">
        <f>DATE(2035,11,1) + TIME(0,0,0)</f>
        <v>49614</v>
      </c>
      <c r="C28264">
        <v>31.978513717999999</v>
      </c>
    </row>
    <row r="28265" spans="1:3" x14ac:dyDescent="0.25">
      <c r="A28265">
        <v>13118</v>
      </c>
      <c r="B28265" s="1">
        <f>DATE(2035,12,1) + TIME(0,0,0)</f>
        <v>49644</v>
      </c>
      <c r="C28265">
        <v>31.989770888999999</v>
      </c>
    </row>
    <row r="28266" spans="1:3" x14ac:dyDescent="0.25">
      <c r="A28266">
        <v>13149</v>
      </c>
      <c r="B28266" s="1">
        <f>DATE(2036,1,1) + TIME(0,0,0)</f>
        <v>49675</v>
      </c>
      <c r="C28266">
        <v>32.001380920000003</v>
      </c>
    </row>
    <row r="28267" spans="1:3" x14ac:dyDescent="0.25">
      <c r="A28267">
        <v>13180</v>
      </c>
      <c r="B28267" s="1">
        <f>DATE(2036,2,1) + TIME(0,0,0)</f>
        <v>49706</v>
      </c>
      <c r="C28267">
        <v>32.012966155999997</v>
      </c>
    </row>
    <row r="28268" spans="1:3" x14ac:dyDescent="0.25">
      <c r="A28268">
        <v>13209</v>
      </c>
      <c r="B28268" s="1">
        <f>DATE(2036,3,1) + TIME(0,0,0)</f>
        <v>49735</v>
      </c>
      <c r="C28268">
        <v>32.023784636999999</v>
      </c>
    </row>
    <row r="28269" spans="1:3" x14ac:dyDescent="0.25">
      <c r="A28269">
        <v>13240</v>
      </c>
      <c r="B28269" s="1">
        <f>DATE(2036,4,1) + TIME(0,0,0)</f>
        <v>49766</v>
      </c>
      <c r="C28269">
        <v>32.035327911000003</v>
      </c>
    </row>
    <row r="28270" spans="1:3" x14ac:dyDescent="0.25">
      <c r="A28270">
        <v>13270</v>
      </c>
      <c r="B28270" s="1">
        <f>DATE(2036,5,1) + TIME(0,0,0)</f>
        <v>49796</v>
      </c>
      <c r="C28270">
        <v>32.046474457000002</v>
      </c>
    </row>
    <row r="28271" spans="1:3" x14ac:dyDescent="0.25">
      <c r="A28271">
        <v>13301</v>
      </c>
      <c r="B28271" s="1">
        <f>DATE(2036,6,1) + TIME(0,0,0)</f>
        <v>49827</v>
      </c>
      <c r="C28271">
        <v>32.057971954000003</v>
      </c>
    </row>
    <row r="28272" spans="1:3" x14ac:dyDescent="0.25">
      <c r="A28272">
        <v>13331</v>
      </c>
      <c r="B28272" s="1">
        <f>DATE(2036,7,1) + TIME(0,0,0)</f>
        <v>49857</v>
      </c>
      <c r="C28272">
        <v>32.069076537999997</v>
      </c>
    </row>
    <row r="28273" spans="1:3" x14ac:dyDescent="0.25">
      <c r="A28273">
        <v>13362</v>
      </c>
      <c r="B28273" s="1">
        <f>DATE(2036,8,1) + TIME(0,0,0)</f>
        <v>49888</v>
      </c>
      <c r="C28273">
        <v>32.080528258999998</v>
      </c>
    </row>
    <row r="28274" spans="1:3" x14ac:dyDescent="0.25">
      <c r="A28274">
        <v>13393</v>
      </c>
      <c r="B28274" s="1">
        <f>DATE(2036,9,1) + TIME(0,0,0)</f>
        <v>49919</v>
      </c>
      <c r="C28274">
        <v>32.091957092000001</v>
      </c>
    </row>
    <row r="28275" spans="1:3" x14ac:dyDescent="0.25">
      <c r="A28275">
        <v>13423</v>
      </c>
      <c r="B28275" s="1">
        <f>DATE(2036,10,1) + TIME(0,0,0)</f>
        <v>49949</v>
      </c>
      <c r="C28275">
        <v>32.102996826000002</v>
      </c>
    </row>
    <row r="28276" spans="1:3" x14ac:dyDescent="0.25">
      <c r="A28276">
        <v>13454</v>
      </c>
      <c r="B28276" s="1">
        <f>DATE(2036,11,1) + TIME(0,0,0)</f>
        <v>49980</v>
      </c>
      <c r="C28276">
        <v>32.114379882999998</v>
      </c>
    </row>
    <row r="28277" spans="1:3" x14ac:dyDescent="0.25">
      <c r="A28277">
        <v>13484</v>
      </c>
      <c r="B28277" s="1">
        <f>DATE(2036,12,1) + TIME(0,0,0)</f>
        <v>50010</v>
      </c>
      <c r="C28277">
        <v>32.125373840000002</v>
      </c>
    </row>
    <row r="28278" spans="1:3" x14ac:dyDescent="0.25">
      <c r="A28278">
        <v>13515</v>
      </c>
      <c r="B28278" s="1">
        <f>DATE(2037,1,1) + TIME(0,0,0)</f>
        <v>50041</v>
      </c>
      <c r="C28278">
        <v>32.136711120999998</v>
      </c>
    </row>
    <row r="28279" spans="1:3" x14ac:dyDescent="0.25">
      <c r="A28279">
        <v>13546</v>
      </c>
      <c r="B28279" s="1">
        <f>DATE(2037,2,1) + TIME(0,0,0)</f>
        <v>50072</v>
      </c>
      <c r="C28279">
        <v>32.148029327000003</v>
      </c>
    </row>
    <row r="28280" spans="1:3" x14ac:dyDescent="0.25">
      <c r="A28280">
        <v>13574</v>
      </c>
      <c r="B28280" s="1">
        <f>DATE(2037,3,1) + TIME(0,0,0)</f>
        <v>50100</v>
      </c>
      <c r="C28280">
        <v>32.158229828000003</v>
      </c>
    </row>
    <row r="28281" spans="1:3" x14ac:dyDescent="0.25">
      <c r="A28281">
        <v>13605</v>
      </c>
      <c r="B28281" s="1">
        <f>DATE(2037,4,1) + TIME(0,0,0)</f>
        <v>50131</v>
      </c>
      <c r="C28281">
        <v>32.169502258000001</v>
      </c>
    </row>
    <row r="28282" spans="1:3" x14ac:dyDescent="0.25">
      <c r="A28282">
        <v>13635</v>
      </c>
      <c r="B28282" s="1">
        <f>DATE(2037,5,1) + TIME(0,0,0)</f>
        <v>50161</v>
      </c>
      <c r="C28282">
        <v>32.180389404000003</v>
      </c>
    </row>
    <row r="28283" spans="1:3" x14ac:dyDescent="0.25">
      <c r="A28283">
        <v>13666</v>
      </c>
      <c r="B28283" s="1">
        <f>DATE(2037,6,1) + TIME(0,0,0)</f>
        <v>50192</v>
      </c>
      <c r="C28283">
        <v>32.191616058000001</v>
      </c>
    </row>
    <row r="28284" spans="1:3" x14ac:dyDescent="0.25">
      <c r="A28284">
        <v>13696</v>
      </c>
      <c r="B28284" s="1">
        <f>DATE(2037,7,1) + TIME(0,0,0)</f>
        <v>50222</v>
      </c>
      <c r="C28284">
        <v>32.202457428000002</v>
      </c>
    </row>
    <row r="28285" spans="1:3" x14ac:dyDescent="0.25">
      <c r="A28285">
        <v>13727</v>
      </c>
      <c r="B28285" s="1">
        <f>DATE(2037,8,1) + TIME(0,0,0)</f>
        <v>50253</v>
      </c>
      <c r="C28285">
        <v>32.213642120000003</v>
      </c>
    </row>
    <row r="28286" spans="1:3" x14ac:dyDescent="0.25">
      <c r="A28286">
        <v>13758</v>
      </c>
      <c r="B28286" s="1">
        <f>DATE(2037,9,1) + TIME(0,0,0)</f>
        <v>50284</v>
      </c>
      <c r="C28286">
        <v>32.224800109999997</v>
      </c>
    </row>
    <row r="28287" spans="1:3" x14ac:dyDescent="0.25">
      <c r="A28287">
        <v>13788</v>
      </c>
      <c r="B28287" s="1">
        <f>DATE(2037,10,1) + TIME(0,0,0)</f>
        <v>50314</v>
      </c>
      <c r="C28287">
        <v>32.235576629999997</v>
      </c>
    </row>
    <row r="28288" spans="1:3" x14ac:dyDescent="0.25">
      <c r="A28288">
        <v>13819</v>
      </c>
      <c r="B28288" s="1">
        <f>DATE(2037,11,1) + TIME(0,0,0)</f>
        <v>50345</v>
      </c>
      <c r="C28288">
        <v>32.246692656999997</v>
      </c>
    </row>
    <row r="28289" spans="1:3" x14ac:dyDescent="0.25">
      <c r="A28289">
        <v>13849</v>
      </c>
      <c r="B28289" s="1">
        <f>DATE(2037,12,1) + TIME(0,0,0)</f>
        <v>50375</v>
      </c>
      <c r="C28289">
        <v>32.257427216000004</v>
      </c>
    </row>
    <row r="28290" spans="1:3" x14ac:dyDescent="0.25">
      <c r="A28290">
        <v>13880</v>
      </c>
      <c r="B28290" s="1">
        <f>DATE(2038,1,1) + TIME(0,0,0)</f>
        <v>50406</v>
      </c>
      <c r="C28290">
        <v>32.268493651999997</v>
      </c>
    </row>
    <row r="28291" spans="1:3" x14ac:dyDescent="0.25">
      <c r="A28291">
        <v>13911</v>
      </c>
      <c r="B28291" s="1">
        <f>DATE(2038,2,1) + TIME(0,0,0)</f>
        <v>50437</v>
      </c>
      <c r="C28291">
        <v>32.279541016000003</v>
      </c>
    </row>
    <row r="28292" spans="1:3" x14ac:dyDescent="0.25">
      <c r="A28292">
        <v>13939</v>
      </c>
      <c r="B28292" s="1">
        <f>DATE(2038,3,1) + TIME(0,0,0)</f>
        <v>50465</v>
      </c>
      <c r="C28292">
        <v>32.289497375000003</v>
      </c>
    </row>
    <row r="28293" spans="1:3" x14ac:dyDescent="0.25">
      <c r="A28293">
        <v>13970</v>
      </c>
      <c r="B28293" s="1">
        <f>DATE(2038,4,1) + TIME(0,0,0)</f>
        <v>50496</v>
      </c>
      <c r="C28293">
        <v>32.300502776999998</v>
      </c>
    </row>
    <row r="28294" spans="1:3" x14ac:dyDescent="0.25">
      <c r="A28294">
        <v>14000</v>
      </c>
      <c r="B28294" s="1">
        <f>DATE(2038,5,1) + TIME(0,0,0)</f>
        <v>50526</v>
      </c>
      <c r="C28294">
        <v>32.311130523999999</v>
      </c>
    </row>
    <row r="28295" spans="1:3" x14ac:dyDescent="0.25">
      <c r="A28295">
        <v>14031</v>
      </c>
      <c r="B28295" s="1">
        <f>DATE(2038,6,1) + TIME(0,0,0)</f>
        <v>50557</v>
      </c>
      <c r="C28295">
        <v>32.322090148999997</v>
      </c>
    </row>
    <row r="28296" spans="1:3" x14ac:dyDescent="0.25">
      <c r="A28296">
        <v>14061</v>
      </c>
      <c r="B28296" s="1">
        <f>DATE(2038,7,1) + TIME(0,0,0)</f>
        <v>50587</v>
      </c>
      <c r="C28296">
        <v>32.332679749</v>
      </c>
    </row>
    <row r="28297" spans="1:3" x14ac:dyDescent="0.25">
      <c r="A28297">
        <v>14092</v>
      </c>
      <c r="B28297" s="1">
        <f>DATE(2038,8,1) + TIME(0,0,0)</f>
        <v>50618</v>
      </c>
      <c r="C28297">
        <v>32.343597412000001</v>
      </c>
    </row>
    <row r="28298" spans="1:3" x14ac:dyDescent="0.25">
      <c r="A28298">
        <v>14123</v>
      </c>
      <c r="B28298" s="1">
        <f>DATE(2038,9,1) + TIME(0,0,0)</f>
        <v>50649</v>
      </c>
      <c r="C28298">
        <v>32.354496001999998</v>
      </c>
    </row>
    <row r="28299" spans="1:3" x14ac:dyDescent="0.25">
      <c r="A28299">
        <v>14153</v>
      </c>
      <c r="B28299" s="1">
        <f>DATE(2038,10,1) + TIME(0,0,0)</f>
        <v>50679</v>
      </c>
      <c r="C28299">
        <v>32.365020752</v>
      </c>
    </row>
    <row r="28300" spans="1:3" x14ac:dyDescent="0.25">
      <c r="A28300">
        <v>14184</v>
      </c>
      <c r="B28300" s="1">
        <f>DATE(2038,11,1) + TIME(0,0,0)</f>
        <v>50710</v>
      </c>
      <c r="C28300">
        <v>32.375877379999999</v>
      </c>
    </row>
    <row r="28301" spans="1:3" x14ac:dyDescent="0.25">
      <c r="A28301">
        <v>14214</v>
      </c>
      <c r="B28301" s="1">
        <f>DATE(2038,12,1) + TIME(0,0,0)</f>
        <v>50740</v>
      </c>
      <c r="C28301">
        <v>32.386367798000002</v>
      </c>
    </row>
    <row r="28302" spans="1:3" x14ac:dyDescent="0.25">
      <c r="A28302">
        <v>14245</v>
      </c>
      <c r="B28302" s="1">
        <f>DATE(2039,1,1) + TIME(0,0,0)</f>
        <v>50771</v>
      </c>
      <c r="C28302">
        <v>32.397182465</v>
      </c>
    </row>
    <row r="28303" spans="1:3" x14ac:dyDescent="0.25">
      <c r="A28303">
        <v>14276</v>
      </c>
      <c r="B28303" s="1">
        <f>DATE(2039,2,1) + TIME(0,0,0)</f>
        <v>50802</v>
      </c>
      <c r="C28303">
        <v>32.407978057999998</v>
      </c>
    </row>
    <row r="28304" spans="1:3" x14ac:dyDescent="0.25">
      <c r="A28304">
        <v>14304</v>
      </c>
      <c r="B28304" s="1">
        <f>DATE(2039,3,1) + TIME(0,0,0)</f>
        <v>50830</v>
      </c>
      <c r="C28304">
        <v>32.417709350999999</v>
      </c>
    </row>
    <row r="28305" spans="1:3" x14ac:dyDescent="0.25">
      <c r="A28305">
        <v>14335</v>
      </c>
      <c r="B28305" s="1">
        <f>DATE(2039,4,1) + TIME(0,0,0)</f>
        <v>50861</v>
      </c>
      <c r="C28305">
        <v>32.428459167</v>
      </c>
    </row>
    <row r="28306" spans="1:3" x14ac:dyDescent="0.25">
      <c r="A28306">
        <v>14365</v>
      </c>
      <c r="B28306" s="1">
        <f>DATE(2039,5,1) + TIME(0,0,0)</f>
        <v>50891</v>
      </c>
      <c r="C28306">
        <v>32.438846587999997</v>
      </c>
    </row>
    <row r="28307" spans="1:3" x14ac:dyDescent="0.25">
      <c r="A28307">
        <v>14396</v>
      </c>
      <c r="B28307" s="1">
        <f>DATE(2039,6,1) + TIME(0,0,0)</f>
        <v>50922</v>
      </c>
      <c r="C28307">
        <v>32.449554442999997</v>
      </c>
    </row>
    <row r="28308" spans="1:3" x14ac:dyDescent="0.25">
      <c r="A28308">
        <v>14426</v>
      </c>
      <c r="B28308" s="1">
        <f>DATE(2039,7,1) + TIME(0,0,0)</f>
        <v>50952</v>
      </c>
      <c r="C28308">
        <v>32.459899901999997</v>
      </c>
    </row>
    <row r="28309" spans="1:3" x14ac:dyDescent="0.25">
      <c r="A28309">
        <v>14457</v>
      </c>
      <c r="B28309" s="1">
        <f>DATE(2039,8,1) + TIME(0,0,0)</f>
        <v>50983</v>
      </c>
      <c r="C28309">
        <v>32.470565796000002</v>
      </c>
    </row>
    <row r="28310" spans="1:3" x14ac:dyDescent="0.25">
      <c r="A28310">
        <v>14488</v>
      </c>
      <c r="B28310" s="1">
        <f>DATE(2039,9,1) + TIME(0,0,0)</f>
        <v>51014</v>
      </c>
      <c r="C28310">
        <v>32.481208801000001</v>
      </c>
    </row>
    <row r="28311" spans="1:3" x14ac:dyDescent="0.25">
      <c r="A28311">
        <v>14518</v>
      </c>
      <c r="B28311" s="1">
        <f>DATE(2039,10,1) + TIME(0,0,0)</f>
        <v>51044</v>
      </c>
      <c r="C28311">
        <v>32.491493224999999</v>
      </c>
    </row>
    <row r="28312" spans="1:3" x14ac:dyDescent="0.25">
      <c r="A28312">
        <v>14549</v>
      </c>
      <c r="B28312" s="1">
        <f>DATE(2039,11,1) + TIME(0,0,0)</f>
        <v>51075</v>
      </c>
      <c r="C28312">
        <v>32.502094268999997</v>
      </c>
    </row>
    <row r="28313" spans="1:3" x14ac:dyDescent="0.25">
      <c r="A28313">
        <v>14579</v>
      </c>
      <c r="B28313" s="1">
        <f>DATE(2039,12,1) + TIME(0,0,0)</f>
        <v>51105</v>
      </c>
      <c r="C28313">
        <v>32.512336730999998</v>
      </c>
    </row>
    <row r="28314" spans="1:3" x14ac:dyDescent="0.25">
      <c r="A28314">
        <v>14610</v>
      </c>
      <c r="B28314" s="1">
        <f>DATE(2040,1,1) + TIME(0,0,0)</f>
        <v>51136</v>
      </c>
      <c r="C28314">
        <v>32.522895812999998</v>
      </c>
    </row>
    <row r="28315" spans="1:3" x14ac:dyDescent="0.25">
      <c r="A28315">
        <v>14641</v>
      </c>
      <c r="B28315" s="1">
        <f>DATE(2040,2,1) + TIME(0,0,0)</f>
        <v>51167</v>
      </c>
      <c r="C28315">
        <v>32.533435822000001</v>
      </c>
    </row>
    <row r="28316" spans="1:3" x14ac:dyDescent="0.25">
      <c r="A28316">
        <v>14670</v>
      </c>
      <c r="B28316" s="1">
        <f>DATE(2040,3,1) + TIME(0,0,0)</f>
        <v>51196</v>
      </c>
      <c r="C28316">
        <v>32.543277740000001</v>
      </c>
    </row>
    <row r="28317" spans="1:3" x14ac:dyDescent="0.25">
      <c r="A28317">
        <v>14701</v>
      </c>
      <c r="B28317" s="1">
        <f>DATE(2040,4,1) + TIME(0,0,0)</f>
        <v>51227</v>
      </c>
      <c r="C28317">
        <v>32.553775786999999</v>
      </c>
    </row>
    <row r="28318" spans="1:3" x14ac:dyDescent="0.25">
      <c r="A28318">
        <v>14731</v>
      </c>
      <c r="B28318" s="1">
        <f>DATE(2040,5,1) + TIME(0,0,0)</f>
        <v>51257</v>
      </c>
      <c r="C28318">
        <v>32.563915252999998</v>
      </c>
    </row>
    <row r="28319" spans="1:3" x14ac:dyDescent="0.25">
      <c r="A28319">
        <v>14762</v>
      </c>
      <c r="B28319" s="1">
        <f>DATE(2040,6,1) + TIME(0,0,0)</f>
        <v>51288</v>
      </c>
      <c r="C28319">
        <v>32.574371337999999</v>
      </c>
    </row>
    <row r="28320" spans="1:3" x14ac:dyDescent="0.25">
      <c r="A28320">
        <v>14792</v>
      </c>
      <c r="B28320" s="1">
        <f>DATE(2040,7,1) + TIME(0,0,0)</f>
        <v>51318</v>
      </c>
      <c r="C28320">
        <v>32.584472656000003</v>
      </c>
    </row>
    <row r="28321" spans="1:3" x14ac:dyDescent="0.25">
      <c r="A28321">
        <v>14823</v>
      </c>
      <c r="B28321" s="1">
        <f>DATE(2040,8,1) + TIME(0,0,0)</f>
        <v>51349</v>
      </c>
      <c r="C28321">
        <v>32.594886780000003</v>
      </c>
    </row>
    <row r="28322" spans="1:3" x14ac:dyDescent="0.25">
      <c r="A28322">
        <v>14854</v>
      </c>
      <c r="B28322" s="1">
        <f>DATE(2040,9,1) + TIME(0,0,0)</f>
        <v>51380</v>
      </c>
      <c r="C28322">
        <v>32.605281830000003</v>
      </c>
    </row>
    <row r="28323" spans="1:3" x14ac:dyDescent="0.25">
      <c r="A28323">
        <v>14884</v>
      </c>
      <c r="B28323" s="1">
        <f>DATE(2040,10,1) + TIME(0,0,0)</f>
        <v>51410</v>
      </c>
      <c r="C28323">
        <v>32.615322112999998</v>
      </c>
    </row>
    <row r="28324" spans="1:3" x14ac:dyDescent="0.25">
      <c r="A28324">
        <v>14915</v>
      </c>
      <c r="B28324" s="1">
        <f>DATE(2040,11,1) + TIME(0,0,0)</f>
        <v>51441</v>
      </c>
      <c r="C28324">
        <v>32.625675201</v>
      </c>
    </row>
    <row r="28325" spans="1:3" x14ac:dyDescent="0.25">
      <c r="A28325">
        <v>14945</v>
      </c>
      <c r="B28325" s="1">
        <f>DATE(2040,12,1) + TIME(0,0,0)</f>
        <v>51471</v>
      </c>
      <c r="C28325">
        <v>32.635677338000001</v>
      </c>
    </row>
    <row r="28326" spans="1:3" x14ac:dyDescent="0.25">
      <c r="A28326">
        <v>14976</v>
      </c>
      <c r="B28326" s="1">
        <f>DATE(2041,1,1) + TIME(0,0,0)</f>
        <v>51502</v>
      </c>
      <c r="C28326">
        <v>32.645988463999998</v>
      </c>
    </row>
    <row r="28327" spans="1:3" x14ac:dyDescent="0.25">
      <c r="A28327">
        <v>15007</v>
      </c>
      <c r="B28327" s="1">
        <f>DATE(2041,2,1) + TIME(0,0,0)</f>
        <v>51533</v>
      </c>
      <c r="C28327">
        <v>32.656280518000003</v>
      </c>
    </row>
    <row r="28328" spans="1:3" x14ac:dyDescent="0.25">
      <c r="A28328">
        <v>15035</v>
      </c>
      <c r="B28328" s="1">
        <f>DATE(2041,3,1) + TIME(0,0,0)</f>
        <v>51561</v>
      </c>
      <c r="C28328">
        <v>32.665561676000003</v>
      </c>
    </row>
    <row r="28329" spans="1:3" x14ac:dyDescent="0.25">
      <c r="A28329">
        <v>15066</v>
      </c>
      <c r="B28329" s="1">
        <f>DATE(2041,4,1) + TIME(0,0,0)</f>
        <v>51592</v>
      </c>
      <c r="C28329">
        <v>32.675811768000003</v>
      </c>
    </row>
    <row r="28330" spans="1:3" x14ac:dyDescent="0.25">
      <c r="A28330">
        <v>15096</v>
      </c>
      <c r="B28330" s="1">
        <f>DATE(2041,5,1) + TIME(0,0,0)</f>
        <v>51622</v>
      </c>
      <c r="C28330">
        <v>32.685714722</v>
      </c>
    </row>
    <row r="28331" spans="1:3" x14ac:dyDescent="0.25">
      <c r="A28331">
        <v>15127</v>
      </c>
      <c r="B28331" s="1">
        <f>DATE(2041,6,1) + TIME(0,0,0)</f>
        <v>51653</v>
      </c>
      <c r="C28331">
        <v>32.695926665999998</v>
      </c>
    </row>
    <row r="28332" spans="1:3" x14ac:dyDescent="0.25">
      <c r="A28332">
        <v>15157</v>
      </c>
      <c r="B28332" s="1">
        <f>DATE(2041,7,1) + TIME(0,0,0)</f>
        <v>51683</v>
      </c>
      <c r="C28332">
        <v>32.705791472999998</v>
      </c>
    </row>
    <row r="28333" spans="1:3" x14ac:dyDescent="0.25">
      <c r="A28333">
        <v>15188</v>
      </c>
      <c r="B28333" s="1">
        <f>DATE(2041,8,1) + TIME(0,0,0)</f>
        <v>51714</v>
      </c>
      <c r="C28333">
        <v>32.715961456000002</v>
      </c>
    </row>
    <row r="28334" spans="1:3" x14ac:dyDescent="0.25">
      <c r="A28334">
        <v>15219</v>
      </c>
      <c r="B28334" s="1">
        <f>DATE(2041,9,1) + TIME(0,0,0)</f>
        <v>51745</v>
      </c>
      <c r="C28334">
        <v>32.726112366000002</v>
      </c>
    </row>
    <row r="28335" spans="1:3" x14ac:dyDescent="0.25">
      <c r="A28335">
        <v>15249</v>
      </c>
      <c r="B28335" s="1">
        <f>DATE(2041,10,1) + TIME(0,0,0)</f>
        <v>51775</v>
      </c>
      <c r="C28335">
        <v>32.735916138</v>
      </c>
    </row>
    <row r="28336" spans="1:3" x14ac:dyDescent="0.25">
      <c r="A28336">
        <v>15280</v>
      </c>
      <c r="B28336" s="1">
        <f>DATE(2041,11,1) + TIME(0,0,0)</f>
        <v>51806</v>
      </c>
      <c r="C28336">
        <v>32.746028899999999</v>
      </c>
    </row>
    <row r="28337" spans="1:3" x14ac:dyDescent="0.25">
      <c r="A28337">
        <v>15310</v>
      </c>
      <c r="B28337" s="1">
        <f>DATE(2041,12,1) + TIME(0,0,0)</f>
        <v>51836</v>
      </c>
      <c r="C28337">
        <v>32.755794524999999</v>
      </c>
    </row>
    <row r="28338" spans="1:3" x14ac:dyDescent="0.25">
      <c r="A28338">
        <v>15341</v>
      </c>
      <c r="B28338" s="1">
        <f>DATE(2042,1,1) + TIME(0,0,0)</f>
        <v>51867</v>
      </c>
      <c r="C28338">
        <v>32.765865325999997</v>
      </c>
    </row>
    <row r="28339" spans="1:3" x14ac:dyDescent="0.25">
      <c r="A28339">
        <v>15372</v>
      </c>
      <c r="B28339" s="1">
        <f>DATE(2042,2,1) + TIME(0,0,0)</f>
        <v>51898</v>
      </c>
      <c r="C28339">
        <v>32.775917053000001</v>
      </c>
    </row>
    <row r="28340" spans="1:3" x14ac:dyDescent="0.25">
      <c r="A28340">
        <v>15400</v>
      </c>
      <c r="B28340" s="1">
        <f>DATE(2042,3,1) + TIME(0,0,0)</f>
        <v>51926</v>
      </c>
      <c r="C28340">
        <v>32.784976958999998</v>
      </c>
    </row>
    <row r="28341" spans="1:3" x14ac:dyDescent="0.25">
      <c r="A28341">
        <v>15431</v>
      </c>
      <c r="B28341" s="1">
        <f>DATE(2042,4,1) + TIME(0,0,0)</f>
        <v>51957</v>
      </c>
      <c r="C28341">
        <v>32.794990540000001</v>
      </c>
    </row>
    <row r="28342" spans="1:3" x14ac:dyDescent="0.25">
      <c r="A28342">
        <v>15461</v>
      </c>
      <c r="B28342" s="1">
        <f>DATE(2042,5,1) + TIME(0,0,0)</f>
        <v>51987</v>
      </c>
      <c r="C28342">
        <v>32.804660796999997</v>
      </c>
    </row>
    <row r="28343" spans="1:3" x14ac:dyDescent="0.25">
      <c r="A28343">
        <v>15492</v>
      </c>
      <c r="B28343" s="1">
        <f>DATE(2042,6,1) + TIME(0,0,0)</f>
        <v>52018</v>
      </c>
      <c r="C28343">
        <v>32.814632416000002</v>
      </c>
    </row>
    <row r="28344" spans="1:3" x14ac:dyDescent="0.25">
      <c r="A28344">
        <v>15522</v>
      </c>
      <c r="B28344" s="1">
        <f>DATE(2042,7,1) + TIME(0,0,0)</f>
        <v>52048</v>
      </c>
      <c r="C28344">
        <v>32.824268341</v>
      </c>
    </row>
    <row r="28345" spans="1:3" x14ac:dyDescent="0.25">
      <c r="A28345">
        <v>15553</v>
      </c>
      <c r="B28345" s="1">
        <f>DATE(2042,8,1) + TIME(0,0,0)</f>
        <v>52079</v>
      </c>
      <c r="C28345">
        <v>32.834201813</v>
      </c>
    </row>
    <row r="28346" spans="1:3" x14ac:dyDescent="0.25">
      <c r="A28346">
        <v>15584</v>
      </c>
      <c r="B28346" s="1">
        <f>DATE(2042,9,1) + TIME(0,0,0)</f>
        <v>52110</v>
      </c>
      <c r="C28346">
        <v>32.844116210999999</v>
      </c>
    </row>
    <row r="28347" spans="1:3" x14ac:dyDescent="0.25">
      <c r="A28347">
        <v>15614</v>
      </c>
      <c r="B28347" s="1">
        <f>DATE(2042,10,1) + TIME(0,0,0)</f>
        <v>52140</v>
      </c>
      <c r="C28347">
        <v>32.853691101000003</v>
      </c>
    </row>
    <row r="28348" spans="1:3" x14ac:dyDescent="0.25">
      <c r="A28348">
        <v>15645</v>
      </c>
      <c r="B28348" s="1">
        <f>DATE(2042,11,1) + TIME(0,0,0)</f>
        <v>52171</v>
      </c>
      <c r="C28348">
        <v>32.863563538000001</v>
      </c>
    </row>
    <row r="28349" spans="1:3" x14ac:dyDescent="0.25">
      <c r="A28349">
        <v>15675</v>
      </c>
      <c r="B28349" s="1">
        <f>DATE(2042,12,1) + TIME(0,0,0)</f>
        <v>52201</v>
      </c>
      <c r="C28349">
        <v>32.873100280999999</v>
      </c>
    </row>
    <row r="28350" spans="1:3" x14ac:dyDescent="0.25">
      <c r="A28350">
        <v>15706</v>
      </c>
      <c r="B28350" s="1">
        <f>DATE(2043,1,1) + TIME(0,0,0)</f>
        <v>52232</v>
      </c>
      <c r="C28350">
        <v>32.882938385000003</v>
      </c>
    </row>
    <row r="28351" spans="1:3" x14ac:dyDescent="0.25">
      <c r="A28351">
        <v>15737</v>
      </c>
      <c r="B28351" s="1">
        <f>DATE(2043,2,1) + TIME(0,0,0)</f>
        <v>52263</v>
      </c>
      <c r="C28351">
        <v>32.892753601000003</v>
      </c>
    </row>
    <row r="28352" spans="1:3" x14ac:dyDescent="0.25">
      <c r="A28352">
        <v>15765</v>
      </c>
      <c r="B28352" s="1">
        <f>DATE(2043,3,1) + TIME(0,0,0)</f>
        <v>52291</v>
      </c>
      <c r="C28352">
        <v>32.901603698999999</v>
      </c>
    </row>
    <row r="28353" spans="1:3" x14ac:dyDescent="0.25">
      <c r="A28353">
        <v>15796</v>
      </c>
      <c r="B28353" s="1">
        <f>DATE(2043,4,1) + TIME(0,0,0)</f>
        <v>52322</v>
      </c>
      <c r="C28353">
        <v>32.911384583</v>
      </c>
    </row>
    <row r="28354" spans="1:3" x14ac:dyDescent="0.25">
      <c r="A28354">
        <v>15826</v>
      </c>
      <c r="B28354" s="1">
        <f>DATE(2043,5,1) + TIME(0,0,0)</f>
        <v>52352</v>
      </c>
      <c r="C28354">
        <v>32.920825958000002</v>
      </c>
    </row>
    <row r="28355" spans="1:3" x14ac:dyDescent="0.25">
      <c r="A28355">
        <v>15857</v>
      </c>
      <c r="B28355" s="1">
        <f>DATE(2043,6,1) + TIME(0,0,0)</f>
        <v>52383</v>
      </c>
      <c r="C28355">
        <v>32.930568694999998</v>
      </c>
    </row>
    <row r="28356" spans="1:3" x14ac:dyDescent="0.25">
      <c r="A28356">
        <v>15887</v>
      </c>
      <c r="B28356" s="1">
        <f>DATE(2043,7,1) + TIME(0,0,0)</f>
        <v>52413</v>
      </c>
      <c r="C28356">
        <v>32.939975738999998</v>
      </c>
    </row>
    <row r="28357" spans="1:3" x14ac:dyDescent="0.25">
      <c r="A28357">
        <v>15918</v>
      </c>
      <c r="B28357" s="1">
        <f>DATE(2043,8,1) + TIME(0,0,0)</f>
        <v>52444</v>
      </c>
      <c r="C28357">
        <v>32.949676513999997</v>
      </c>
    </row>
    <row r="28358" spans="1:3" x14ac:dyDescent="0.25">
      <c r="A28358">
        <v>15949</v>
      </c>
      <c r="B28358" s="1">
        <f>DATE(2043,9,1) + TIME(0,0,0)</f>
        <v>52475</v>
      </c>
      <c r="C28358">
        <v>32.959362030000001</v>
      </c>
    </row>
    <row r="28359" spans="1:3" x14ac:dyDescent="0.25">
      <c r="A28359">
        <v>15979</v>
      </c>
      <c r="B28359" s="1">
        <f>DATE(2043,10,1) + TIME(0,0,0)</f>
        <v>52505</v>
      </c>
      <c r="C28359">
        <v>32.968711853000002</v>
      </c>
    </row>
    <row r="28360" spans="1:3" x14ac:dyDescent="0.25">
      <c r="A28360">
        <v>16010</v>
      </c>
      <c r="B28360" s="1">
        <f>DATE(2043,11,1) + TIME(0,0,0)</f>
        <v>52536</v>
      </c>
      <c r="C28360">
        <v>32.978359222000002</v>
      </c>
    </row>
    <row r="28361" spans="1:3" x14ac:dyDescent="0.25">
      <c r="A28361">
        <v>16040</v>
      </c>
      <c r="B28361" s="1">
        <f>DATE(2043,12,1) + TIME(0,0,0)</f>
        <v>52566</v>
      </c>
      <c r="C28361">
        <v>32.987674712999997</v>
      </c>
    </row>
    <row r="28362" spans="1:3" x14ac:dyDescent="0.25">
      <c r="A28362">
        <v>16071</v>
      </c>
      <c r="B28362" s="1">
        <f>DATE(2044,1,1) + TIME(0,0,0)</f>
        <v>52597</v>
      </c>
      <c r="C28362">
        <v>32.997280121000003</v>
      </c>
    </row>
    <row r="28363" spans="1:3" x14ac:dyDescent="0.25">
      <c r="A28363">
        <v>16102</v>
      </c>
      <c r="B28363" s="1">
        <f>DATE(2044,2,1) + TIME(0,0,0)</f>
        <v>52628</v>
      </c>
      <c r="C28363">
        <v>33.006862640000001</v>
      </c>
    </row>
    <row r="28364" spans="1:3" x14ac:dyDescent="0.25">
      <c r="A28364">
        <v>16131</v>
      </c>
      <c r="B28364" s="1">
        <f>DATE(2044,3,1) + TIME(0,0,0)</f>
        <v>52657</v>
      </c>
      <c r="C28364">
        <v>33.015808104999998</v>
      </c>
    </row>
    <row r="28365" spans="1:3" x14ac:dyDescent="0.25">
      <c r="A28365">
        <v>16162</v>
      </c>
      <c r="B28365" s="1">
        <f>DATE(2044,4,1) + TIME(0,0,0)</f>
        <v>52688</v>
      </c>
      <c r="C28365">
        <v>33.025352478000002</v>
      </c>
    </row>
    <row r="28366" spans="1:3" x14ac:dyDescent="0.25">
      <c r="A28366">
        <v>16192</v>
      </c>
      <c r="B28366" s="1">
        <f>DATE(2044,5,1) + TIME(0,0,0)</f>
        <v>52718</v>
      </c>
      <c r="C28366">
        <v>33.034564971999998</v>
      </c>
    </row>
    <row r="28367" spans="1:3" x14ac:dyDescent="0.25">
      <c r="A28367">
        <v>16223</v>
      </c>
      <c r="B28367" s="1">
        <f>DATE(2044,6,1) + TIME(0,0,0)</f>
        <v>52749</v>
      </c>
      <c r="C28367">
        <v>33.044067382999998</v>
      </c>
    </row>
    <row r="28368" spans="1:3" x14ac:dyDescent="0.25">
      <c r="A28368">
        <v>16253</v>
      </c>
      <c r="B28368" s="1">
        <f>DATE(2044,7,1) + TIME(0,0,0)</f>
        <v>52779</v>
      </c>
      <c r="C28368">
        <v>33.053241730000003</v>
      </c>
    </row>
    <row r="28369" spans="1:3" x14ac:dyDescent="0.25">
      <c r="A28369">
        <v>16284</v>
      </c>
      <c r="B28369" s="1">
        <f>DATE(2044,8,1) + TIME(0,0,0)</f>
        <v>52810</v>
      </c>
      <c r="C28369">
        <v>33.062702178999999</v>
      </c>
    </row>
    <row r="28370" spans="1:3" x14ac:dyDescent="0.25">
      <c r="A28370">
        <v>16315</v>
      </c>
      <c r="B28370" s="1">
        <f>DATE(2044,9,1) + TIME(0,0,0)</f>
        <v>52841</v>
      </c>
      <c r="C28370">
        <v>33.072139739999997</v>
      </c>
    </row>
    <row r="28371" spans="1:3" x14ac:dyDescent="0.25">
      <c r="A28371">
        <v>16345</v>
      </c>
      <c r="B28371" s="1">
        <f>DATE(2044,10,1) + TIME(0,0,0)</f>
        <v>52871</v>
      </c>
      <c r="C28371">
        <v>33.081256865999997</v>
      </c>
    </row>
    <row r="28372" spans="1:3" x14ac:dyDescent="0.25">
      <c r="A28372">
        <v>16376</v>
      </c>
      <c r="B28372" s="1">
        <f>DATE(2044,11,1) + TIME(0,0,0)</f>
        <v>52902</v>
      </c>
      <c r="C28372">
        <v>33.090656281000001</v>
      </c>
    </row>
    <row r="28373" spans="1:3" x14ac:dyDescent="0.25">
      <c r="A28373">
        <v>16406</v>
      </c>
      <c r="B28373" s="1">
        <f>DATE(2044,12,1) + TIME(0,0,0)</f>
        <v>52932</v>
      </c>
      <c r="C28373">
        <v>33.099735260000003</v>
      </c>
    </row>
    <row r="28374" spans="1:3" x14ac:dyDescent="0.25">
      <c r="A28374">
        <v>16437</v>
      </c>
      <c r="B28374" s="1">
        <f>DATE(2045,1,1) + TIME(0,0,0)</f>
        <v>52963</v>
      </c>
      <c r="C28374">
        <v>33.109096526999998</v>
      </c>
    </row>
    <row r="28375" spans="1:3" x14ac:dyDescent="0.25">
      <c r="A28375">
        <v>16468</v>
      </c>
      <c r="B28375" s="1">
        <f>DATE(2045,2,1) + TIME(0,0,0)</f>
        <v>52994</v>
      </c>
      <c r="C28375">
        <v>33.118438720999997</v>
      </c>
    </row>
    <row r="28376" spans="1:3" x14ac:dyDescent="0.25">
      <c r="A28376">
        <v>16496</v>
      </c>
      <c r="B28376" s="1">
        <f>DATE(2045,3,1) + TIME(0,0,0)</f>
        <v>53022</v>
      </c>
      <c r="C28376">
        <v>33.126857758</v>
      </c>
    </row>
    <row r="28377" spans="1:3" x14ac:dyDescent="0.25">
      <c r="A28377">
        <v>16527</v>
      </c>
      <c r="B28377" s="1">
        <f>DATE(2045,4,1) + TIME(0,0,0)</f>
        <v>53053</v>
      </c>
      <c r="C28377">
        <v>33.136165619000003</v>
      </c>
    </row>
    <row r="28378" spans="1:3" x14ac:dyDescent="0.25">
      <c r="A28378">
        <v>16557</v>
      </c>
      <c r="B28378" s="1">
        <f>DATE(2045,5,1) + TIME(0,0,0)</f>
        <v>53083</v>
      </c>
      <c r="C28378">
        <v>33.145153045999997</v>
      </c>
    </row>
    <row r="28379" spans="1:3" x14ac:dyDescent="0.25">
      <c r="A28379">
        <v>16588</v>
      </c>
      <c r="B28379" s="1">
        <f>DATE(2045,6,1) + TIME(0,0,0)</f>
        <v>53114</v>
      </c>
      <c r="C28379">
        <v>33.154418945000003</v>
      </c>
    </row>
    <row r="28380" spans="1:3" x14ac:dyDescent="0.25">
      <c r="A28380">
        <v>16618</v>
      </c>
      <c r="B28380" s="1">
        <f>DATE(2045,7,1) + TIME(0,0,0)</f>
        <v>53144</v>
      </c>
      <c r="C28380">
        <v>33.163372039999999</v>
      </c>
    </row>
    <row r="28381" spans="1:3" x14ac:dyDescent="0.25">
      <c r="A28381">
        <v>16649</v>
      </c>
      <c r="B28381" s="1">
        <f>DATE(2045,8,1) + TIME(0,0,0)</f>
        <v>53175</v>
      </c>
      <c r="C28381">
        <v>33.172603606999999</v>
      </c>
    </row>
    <row r="28382" spans="1:3" x14ac:dyDescent="0.25">
      <c r="A28382">
        <v>16680</v>
      </c>
      <c r="B28382" s="1">
        <f>DATE(2045,9,1) + TIME(0,0,0)</f>
        <v>53206</v>
      </c>
      <c r="C28382">
        <v>33.181816101000003</v>
      </c>
    </row>
    <row r="28383" spans="1:3" x14ac:dyDescent="0.25">
      <c r="A28383">
        <v>16710</v>
      </c>
      <c r="B28383" s="1">
        <f>DATE(2045,10,1) + TIME(0,0,0)</f>
        <v>53236</v>
      </c>
      <c r="C28383">
        <v>33.190715789999999</v>
      </c>
    </row>
    <row r="28384" spans="1:3" x14ac:dyDescent="0.25">
      <c r="A28384">
        <v>16741</v>
      </c>
      <c r="B28384" s="1">
        <f>DATE(2045,11,1) + TIME(0,0,0)</f>
        <v>53267</v>
      </c>
      <c r="C28384">
        <v>33.199893951</v>
      </c>
    </row>
    <row r="28385" spans="1:3" x14ac:dyDescent="0.25">
      <c r="A28385">
        <v>16771</v>
      </c>
      <c r="B28385" s="1">
        <f>DATE(2045,12,1) + TIME(0,0,0)</f>
        <v>53297</v>
      </c>
      <c r="C28385">
        <v>33.208755492999998</v>
      </c>
    </row>
    <row r="28386" spans="1:3" x14ac:dyDescent="0.25">
      <c r="A28386">
        <v>16802</v>
      </c>
      <c r="B28386" s="1">
        <f>DATE(2046,1,1) + TIME(0,0,0)</f>
        <v>53328</v>
      </c>
      <c r="C28386">
        <v>33.217895507999998</v>
      </c>
    </row>
    <row r="28387" spans="1:3" x14ac:dyDescent="0.25">
      <c r="A28387">
        <v>16833</v>
      </c>
      <c r="B28387" s="1">
        <f>DATE(2046,2,1) + TIME(0,0,0)</f>
        <v>53359</v>
      </c>
      <c r="C28387">
        <v>33.227020263999997</v>
      </c>
    </row>
    <row r="28388" spans="1:3" x14ac:dyDescent="0.25">
      <c r="A28388">
        <v>16861</v>
      </c>
      <c r="B28388" s="1">
        <f>DATE(2046,3,1) + TIME(0,0,0)</f>
        <v>53387</v>
      </c>
      <c r="C28388">
        <v>33.235244751000003</v>
      </c>
    </row>
    <row r="28389" spans="1:3" x14ac:dyDescent="0.25">
      <c r="A28389">
        <v>16892</v>
      </c>
      <c r="B28389" s="1">
        <f>DATE(2046,4,1) + TIME(0,0,0)</f>
        <v>53418</v>
      </c>
      <c r="C28389">
        <v>33.244335175000003</v>
      </c>
    </row>
    <row r="28390" spans="1:3" x14ac:dyDescent="0.25">
      <c r="A28390">
        <v>16922</v>
      </c>
      <c r="B28390" s="1">
        <f>DATE(2046,5,1) + TIME(0,0,0)</f>
        <v>53448</v>
      </c>
      <c r="C28390">
        <v>33.253112793</v>
      </c>
    </row>
    <row r="28391" spans="1:3" x14ac:dyDescent="0.25">
      <c r="A28391">
        <v>16953</v>
      </c>
      <c r="B28391" s="1">
        <f>DATE(2046,6,1) + TIME(0,0,0)</f>
        <v>53479</v>
      </c>
      <c r="C28391">
        <v>33.262165070000002</v>
      </c>
    </row>
    <row r="28392" spans="1:3" x14ac:dyDescent="0.25">
      <c r="A28392">
        <v>16983</v>
      </c>
      <c r="B28392" s="1">
        <f>DATE(2046,7,1) + TIME(0,0,0)</f>
        <v>53509</v>
      </c>
      <c r="C28392">
        <v>33.270908356</v>
      </c>
    </row>
    <row r="28393" spans="1:3" x14ac:dyDescent="0.25">
      <c r="A28393">
        <v>17014</v>
      </c>
      <c r="B28393" s="1">
        <f>DATE(2046,8,1) + TIME(0,0,0)</f>
        <v>53540</v>
      </c>
      <c r="C28393">
        <v>33.279930114999999</v>
      </c>
    </row>
    <row r="28394" spans="1:3" x14ac:dyDescent="0.25">
      <c r="A28394">
        <v>17045</v>
      </c>
      <c r="B28394" s="1">
        <f>DATE(2046,9,1) + TIME(0,0,0)</f>
        <v>53571</v>
      </c>
      <c r="C28394">
        <v>33.288928986000002</v>
      </c>
    </row>
    <row r="28395" spans="1:3" x14ac:dyDescent="0.25">
      <c r="A28395">
        <v>17075</v>
      </c>
      <c r="B28395" s="1">
        <f>DATE(2046,10,1) + TIME(0,0,0)</f>
        <v>53601</v>
      </c>
      <c r="C28395">
        <v>33.297622681</v>
      </c>
    </row>
    <row r="28396" spans="1:3" x14ac:dyDescent="0.25">
      <c r="A28396">
        <v>17106</v>
      </c>
      <c r="B28396" s="1">
        <f>DATE(2046,11,1) + TIME(0,0,0)</f>
        <v>53632</v>
      </c>
      <c r="C28396">
        <v>33.306591034</v>
      </c>
    </row>
    <row r="28397" spans="1:3" x14ac:dyDescent="0.25">
      <c r="A28397">
        <v>17136</v>
      </c>
      <c r="B28397" s="1">
        <f>DATE(2046,12,1) + TIME(0,0,0)</f>
        <v>53662</v>
      </c>
      <c r="C28397">
        <v>33.315250397</v>
      </c>
    </row>
    <row r="28398" spans="1:3" x14ac:dyDescent="0.25">
      <c r="A28398">
        <v>17167</v>
      </c>
      <c r="B28398" s="1">
        <f>DATE(2047,1,1) + TIME(0,0,0)</f>
        <v>53693</v>
      </c>
      <c r="C28398">
        <v>33.324180603000002</v>
      </c>
    </row>
    <row r="28399" spans="1:3" x14ac:dyDescent="0.25">
      <c r="A28399">
        <v>17198</v>
      </c>
      <c r="B28399" s="1">
        <f>DATE(2047,2,1) + TIME(0,0,0)</f>
        <v>53724</v>
      </c>
      <c r="C28399">
        <v>33.333095551</v>
      </c>
    </row>
    <row r="28400" spans="1:3" x14ac:dyDescent="0.25">
      <c r="A28400">
        <v>17226</v>
      </c>
      <c r="B28400" s="1">
        <f>DATE(2047,3,1) + TIME(0,0,0)</f>
        <v>53752</v>
      </c>
      <c r="C28400">
        <v>33.341133118000002</v>
      </c>
    </row>
    <row r="28401" spans="1:3" x14ac:dyDescent="0.25">
      <c r="A28401">
        <v>17257</v>
      </c>
      <c r="B28401" s="1">
        <f>DATE(2047,4,1) + TIME(0,0,0)</f>
        <v>53783</v>
      </c>
      <c r="C28401">
        <v>33.350013732999997</v>
      </c>
    </row>
    <row r="28402" spans="1:3" x14ac:dyDescent="0.25">
      <c r="A28402">
        <v>17287</v>
      </c>
      <c r="B28402" s="1">
        <f>DATE(2047,5,1) + TIME(0,0,0)</f>
        <v>53813</v>
      </c>
      <c r="C28402">
        <v>33.358592987000002</v>
      </c>
    </row>
    <row r="28403" spans="1:3" x14ac:dyDescent="0.25">
      <c r="A28403">
        <v>17318</v>
      </c>
      <c r="B28403" s="1">
        <f>DATE(2047,6,1) + TIME(0,0,0)</f>
        <v>53844</v>
      </c>
      <c r="C28403">
        <v>33.367443084999998</v>
      </c>
    </row>
    <row r="28404" spans="1:3" x14ac:dyDescent="0.25">
      <c r="A28404">
        <v>17348</v>
      </c>
      <c r="B28404" s="1">
        <f>DATE(2047,7,1) + TIME(0,0,0)</f>
        <v>53874</v>
      </c>
      <c r="C28404">
        <v>33.375988006999997</v>
      </c>
    </row>
    <row r="28405" spans="1:3" x14ac:dyDescent="0.25">
      <c r="A28405">
        <v>17379</v>
      </c>
      <c r="B28405" s="1">
        <f>DATE(2047,8,1) + TIME(0,0,0)</f>
        <v>53905</v>
      </c>
      <c r="C28405">
        <v>33.384799956999998</v>
      </c>
    </row>
    <row r="28406" spans="1:3" x14ac:dyDescent="0.25">
      <c r="A28406">
        <v>17410</v>
      </c>
      <c r="B28406" s="1">
        <f>DATE(2047,9,1) + TIME(0,0,0)</f>
        <v>53936</v>
      </c>
      <c r="C28406">
        <v>33.393596649000003</v>
      </c>
    </row>
    <row r="28407" spans="1:3" x14ac:dyDescent="0.25">
      <c r="A28407">
        <v>17440</v>
      </c>
      <c r="B28407" s="1">
        <f>DATE(2047,10,1) + TIME(0,0,0)</f>
        <v>53966</v>
      </c>
      <c r="C28407">
        <v>33.402095795000001</v>
      </c>
    </row>
    <row r="28408" spans="1:3" x14ac:dyDescent="0.25">
      <c r="A28408">
        <v>17471</v>
      </c>
      <c r="B28408" s="1">
        <f>DATE(2047,11,1) + TIME(0,0,0)</f>
        <v>53997</v>
      </c>
      <c r="C28408">
        <v>33.410858154000003</v>
      </c>
    </row>
    <row r="28409" spans="1:3" x14ac:dyDescent="0.25">
      <c r="A28409">
        <v>17501</v>
      </c>
      <c r="B28409" s="1">
        <f>DATE(2047,12,1) + TIME(0,0,0)</f>
        <v>54027</v>
      </c>
      <c r="C28409">
        <v>33.419322968000003</v>
      </c>
    </row>
    <row r="28410" spans="1:3" x14ac:dyDescent="0.25">
      <c r="A28410">
        <v>17532</v>
      </c>
      <c r="B28410" s="1">
        <f>DATE(2048,1,1) + TIME(0,0,0)</f>
        <v>54058</v>
      </c>
      <c r="C28410">
        <v>33.428054809999999</v>
      </c>
    </row>
    <row r="28411" spans="1:3" x14ac:dyDescent="0.25">
      <c r="A28411">
        <v>17563</v>
      </c>
      <c r="B28411" s="1">
        <f>DATE(2048,2,1) + TIME(0,0,0)</f>
        <v>54089</v>
      </c>
      <c r="C28411">
        <v>33.436767578000001</v>
      </c>
    </row>
    <row r="28412" spans="1:3" x14ac:dyDescent="0.25">
      <c r="A28412">
        <v>17592</v>
      </c>
      <c r="B28412" s="1">
        <f>DATE(2048,3,1) + TIME(0,0,0)</f>
        <v>54118</v>
      </c>
      <c r="C28412">
        <v>33.444904327000003</v>
      </c>
    </row>
    <row r="28413" spans="1:3" x14ac:dyDescent="0.25">
      <c r="A28413">
        <v>17623</v>
      </c>
      <c r="B28413" s="1">
        <f>DATE(2048,4,1) + TIME(0,0,0)</f>
        <v>54149</v>
      </c>
      <c r="C28413">
        <v>33.453586577999999</v>
      </c>
    </row>
    <row r="28414" spans="1:3" x14ac:dyDescent="0.25">
      <c r="A28414">
        <v>17653</v>
      </c>
      <c r="B28414" s="1">
        <f>DATE(2048,5,1) + TIME(0,0,0)</f>
        <v>54179</v>
      </c>
      <c r="C28414">
        <v>33.461971282999997</v>
      </c>
    </row>
    <row r="28415" spans="1:3" x14ac:dyDescent="0.25">
      <c r="A28415">
        <v>17684</v>
      </c>
      <c r="B28415" s="1">
        <f>DATE(2048,6,1) + TIME(0,0,0)</f>
        <v>54210</v>
      </c>
      <c r="C28415">
        <v>33.470619202000002</v>
      </c>
    </row>
    <row r="28416" spans="1:3" x14ac:dyDescent="0.25">
      <c r="A28416">
        <v>17714</v>
      </c>
      <c r="B28416" s="1">
        <f>DATE(2048,7,1) + TIME(0,0,0)</f>
        <v>54240</v>
      </c>
      <c r="C28416">
        <v>33.478973388999997</v>
      </c>
    </row>
    <row r="28417" spans="1:3" x14ac:dyDescent="0.25">
      <c r="A28417">
        <v>17745</v>
      </c>
      <c r="B28417" s="1">
        <f>DATE(2048,8,1) + TIME(0,0,0)</f>
        <v>54271</v>
      </c>
      <c r="C28417">
        <v>33.487590789999999</v>
      </c>
    </row>
    <row r="28418" spans="1:3" x14ac:dyDescent="0.25">
      <c r="A28418">
        <v>17776</v>
      </c>
      <c r="B28418" s="1">
        <f>DATE(2048,9,1) + TIME(0,0,0)</f>
        <v>54302</v>
      </c>
      <c r="C28418">
        <v>33.496189117</v>
      </c>
    </row>
    <row r="28419" spans="1:3" x14ac:dyDescent="0.25">
      <c r="A28419">
        <v>17806</v>
      </c>
      <c r="B28419" s="1">
        <f>DATE(2048,10,1) + TIME(0,0,0)</f>
        <v>54332</v>
      </c>
      <c r="C28419">
        <v>33.504497528000002</v>
      </c>
    </row>
    <row r="28420" spans="1:3" x14ac:dyDescent="0.25">
      <c r="A28420">
        <v>17837</v>
      </c>
      <c r="B28420" s="1">
        <f>DATE(2048,11,1) + TIME(0,0,0)</f>
        <v>54363</v>
      </c>
      <c r="C28420">
        <v>33.513065337999997</v>
      </c>
    </row>
    <row r="28421" spans="1:3" x14ac:dyDescent="0.25">
      <c r="A28421">
        <v>17867</v>
      </c>
      <c r="B28421" s="1">
        <f>DATE(2048,12,1) + TIME(0,0,0)</f>
        <v>54393</v>
      </c>
      <c r="C28421">
        <v>33.521339417</v>
      </c>
    </row>
    <row r="28422" spans="1:3" x14ac:dyDescent="0.25">
      <c r="A28422">
        <v>17898</v>
      </c>
      <c r="B28422" s="1">
        <f>DATE(2049,1,1) + TIME(0,0,0)</f>
        <v>54424</v>
      </c>
      <c r="C28422">
        <v>33.529876709</v>
      </c>
    </row>
    <row r="28423" spans="1:3" x14ac:dyDescent="0.25">
      <c r="A28423">
        <v>17929</v>
      </c>
      <c r="B28423" s="1">
        <f>DATE(2049,2,1) + TIME(0,0,0)</f>
        <v>54455</v>
      </c>
      <c r="C28423">
        <v>33.538394928000002</v>
      </c>
    </row>
    <row r="28424" spans="1:3" x14ac:dyDescent="0.25">
      <c r="A28424">
        <v>17957</v>
      </c>
      <c r="B28424" s="1">
        <f>DATE(2049,3,1) + TIME(0,0,0)</f>
        <v>54483</v>
      </c>
      <c r="C28424">
        <v>33.546077728</v>
      </c>
    </row>
    <row r="28425" spans="1:3" x14ac:dyDescent="0.25">
      <c r="A28425">
        <v>17988</v>
      </c>
      <c r="B28425" s="1">
        <f>DATE(2049,4,1) + TIME(0,0,0)</f>
        <v>54514</v>
      </c>
      <c r="C28425">
        <v>33.554565429999997</v>
      </c>
    </row>
    <row r="28426" spans="1:3" x14ac:dyDescent="0.25">
      <c r="A28426">
        <v>18018</v>
      </c>
      <c r="B28426" s="1">
        <f>DATE(2049,5,1) + TIME(0,0,0)</f>
        <v>54544</v>
      </c>
      <c r="C28426">
        <v>33.562763214</v>
      </c>
    </row>
    <row r="28427" spans="1:3" x14ac:dyDescent="0.25">
      <c r="A28427">
        <v>18049</v>
      </c>
      <c r="B28427" s="1">
        <f>DATE(2049,6,1) + TIME(0,0,0)</f>
        <v>54575</v>
      </c>
      <c r="C28427">
        <v>33.571220398000001</v>
      </c>
    </row>
    <row r="28428" spans="1:3" x14ac:dyDescent="0.25">
      <c r="A28428">
        <v>18079</v>
      </c>
      <c r="B28428" s="1">
        <f>DATE(2049,7,1) + TIME(0,0,0)</f>
        <v>54605</v>
      </c>
      <c r="C28428">
        <v>33.579391479000002</v>
      </c>
    </row>
    <row r="28429" spans="1:3" x14ac:dyDescent="0.25">
      <c r="A28429">
        <v>18110</v>
      </c>
      <c r="B28429" s="1">
        <f>DATE(2049,8,1) + TIME(0,0,0)</f>
        <v>54636</v>
      </c>
      <c r="C28429">
        <v>33.587814330999997</v>
      </c>
    </row>
    <row r="28430" spans="1:3" x14ac:dyDescent="0.25">
      <c r="A28430">
        <v>18141</v>
      </c>
      <c r="B28430" s="1">
        <f>DATE(2049,9,1) + TIME(0,0,0)</f>
        <v>54667</v>
      </c>
      <c r="C28430">
        <v>33.596225738999998</v>
      </c>
    </row>
    <row r="28431" spans="1:3" x14ac:dyDescent="0.25">
      <c r="A28431">
        <v>18171</v>
      </c>
      <c r="B28431" s="1">
        <f>DATE(2049,10,1) + TIME(0,0,0)</f>
        <v>54697</v>
      </c>
      <c r="C28431">
        <v>33.604351043999998</v>
      </c>
    </row>
    <row r="28432" spans="1:3" x14ac:dyDescent="0.25">
      <c r="A28432">
        <v>18202</v>
      </c>
      <c r="B28432" s="1">
        <f>DATE(2049,11,1) + TIME(0,0,0)</f>
        <v>54728</v>
      </c>
      <c r="C28432">
        <v>33.612728119000003</v>
      </c>
    </row>
    <row r="28433" spans="1:3" x14ac:dyDescent="0.25">
      <c r="A28433">
        <v>18232</v>
      </c>
      <c r="B28433" s="1">
        <f>DATE(2049,12,1) + TIME(0,0,0)</f>
        <v>54758</v>
      </c>
      <c r="C28433">
        <v>33.620822906000001</v>
      </c>
    </row>
    <row r="28434" spans="1:3" x14ac:dyDescent="0.25">
      <c r="A28434">
        <v>18263</v>
      </c>
      <c r="B28434" s="1">
        <f>DATE(2050,1,1) + TIME(0,0,0)</f>
        <v>54789</v>
      </c>
      <c r="C28434">
        <v>33.629169464</v>
      </c>
    </row>
    <row r="28436" spans="1:3" x14ac:dyDescent="0.25">
      <c r="A28436" t="s">
        <v>50</v>
      </c>
    </row>
    <row r="28438" spans="1:3" x14ac:dyDescent="0.25">
      <c r="A28438" t="s">
        <v>1</v>
      </c>
      <c r="B28438" t="s">
        <v>2</v>
      </c>
      <c r="C28438" t="s">
        <v>3</v>
      </c>
    </row>
    <row r="28439" spans="1:3" x14ac:dyDescent="0.25">
      <c r="A28439">
        <v>0</v>
      </c>
      <c r="B28439" s="1">
        <f>DATE(2000,1,1) + TIME(0,0,0)</f>
        <v>36526</v>
      </c>
      <c r="C28439">
        <v>0</v>
      </c>
    </row>
    <row r="28440" spans="1:3" x14ac:dyDescent="0.25">
      <c r="A28440">
        <v>31</v>
      </c>
      <c r="B28440" s="1">
        <f>DATE(2000,2,1) + TIME(0,0,0)</f>
        <v>36557</v>
      </c>
      <c r="C28440">
        <v>4.8768391609000004</v>
      </c>
    </row>
    <row r="28441" spans="1:3" x14ac:dyDescent="0.25">
      <c r="A28441">
        <v>60</v>
      </c>
      <c r="B28441" s="1">
        <f>DATE(2000,3,1) + TIME(0,0,0)</f>
        <v>36586</v>
      </c>
      <c r="C28441">
        <v>9.8065443039000009</v>
      </c>
    </row>
    <row r="28442" spans="1:3" x14ac:dyDescent="0.25">
      <c r="A28442">
        <v>91</v>
      </c>
      <c r="B28442" s="1">
        <f>DATE(2000,4,1) + TIME(0,0,0)</f>
        <v>36617</v>
      </c>
      <c r="C28442">
        <v>13.784557342999999</v>
      </c>
    </row>
    <row r="28443" spans="1:3" x14ac:dyDescent="0.25">
      <c r="A28443">
        <v>121</v>
      </c>
      <c r="B28443" s="1">
        <f>DATE(2000,5,1) + TIME(0,0,0)</f>
        <v>36647</v>
      </c>
      <c r="C28443">
        <v>16.357885361000001</v>
      </c>
    </row>
    <row r="28444" spans="1:3" x14ac:dyDescent="0.25">
      <c r="A28444">
        <v>152</v>
      </c>
      <c r="B28444" s="1">
        <f>DATE(2000,6,1) + TIME(0,0,0)</f>
        <v>36678</v>
      </c>
      <c r="C28444">
        <v>18.113424300999998</v>
      </c>
    </row>
    <row r="28445" spans="1:3" x14ac:dyDescent="0.25">
      <c r="A28445">
        <v>182</v>
      </c>
      <c r="B28445" s="1">
        <f>DATE(2000,7,1) + TIME(0,0,0)</f>
        <v>36708</v>
      </c>
      <c r="C28445">
        <v>19.372024536000001</v>
      </c>
    </row>
    <row r="28446" spans="1:3" x14ac:dyDescent="0.25">
      <c r="A28446">
        <v>213</v>
      </c>
      <c r="B28446" s="1">
        <f>DATE(2000,8,1) + TIME(0,0,0)</f>
        <v>36739</v>
      </c>
      <c r="C28446">
        <v>20.408979416000001</v>
      </c>
    </row>
    <row r="28447" spans="1:3" x14ac:dyDescent="0.25">
      <c r="A28447">
        <v>244</v>
      </c>
      <c r="B28447" s="1">
        <f>DATE(2000,9,1) + TIME(0,0,0)</f>
        <v>36770</v>
      </c>
      <c r="C28447">
        <v>21.272058486999999</v>
      </c>
    </row>
    <row r="28448" spans="1:3" x14ac:dyDescent="0.25">
      <c r="A28448">
        <v>274</v>
      </c>
      <c r="B28448" s="1">
        <f>DATE(2000,10,1) + TIME(0,0,0)</f>
        <v>36800</v>
      </c>
      <c r="C28448">
        <v>21.971664429</v>
      </c>
    </row>
    <row r="28449" spans="1:3" x14ac:dyDescent="0.25">
      <c r="A28449">
        <v>305</v>
      </c>
      <c r="B28449" s="1">
        <f>DATE(2000,11,1) + TIME(0,0,0)</f>
        <v>36831</v>
      </c>
      <c r="C28449">
        <v>22.586179733000002</v>
      </c>
    </row>
    <row r="28450" spans="1:3" x14ac:dyDescent="0.25">
      <c r="A28450">
        <v>335</v>
      </c>
      <c r="B28450" s="1">
        <f>DATE(2000,12,1) + TIME(0,0,0)</f>
        <v>36861</v>
      </c>
      <c r="C28450">
        <v>23.109897614000001</v>
      </c>
    </row>
    <row r="28451" spans="1:3" x14ac:dyDescent="0.25">
      <c r="A28451">
        <v>366</v>
      </c>
      <c r="B28451" s="1">
        <f>DATE(2001,1,1) + TIME(0,0,0)</f>
        <v>36892</v>
      </c>
      <c r="C28451">
        <v>23.593751907000001</v>
      </c>
    </row>
    <row r="28452" spans="1:3" x14ac:dyDescent="0.25">
      <c r="A28452">
        <v>397</v>
      </c>
      <c r="B28452" s="1">
        <f>DATE(2001,2,1) + TIME(0,0,0)</f>
        <v>36923</v>
      </c>
      <c r="C28452">
        <v>24.026168822999999</v>
      </c>
    </row>
    <row r="28453" spans="1:3" x14ac:dyDescent="0.25">
      <c r="A28453">
        <v>425</v>
      </c>
      <c r="B28453" s="1">
        <f>DATE(2001,3,1) + TIME(0,0,0)</f>
        <v>36951</v>
      </c>
      <c r="C28453">
        <v>24.378334044999999</v>
      </c>
    </row>
    <row r="28454" spans="1:3" x14ac:dyDescent="0.25">
      <c r="A28454">
        <v>456</v>
      </c>
      <c r="B28454" s="1">
        <f>DATE(2001,4,1) + TIME(0,0,0)</f>
        <v>36982</v>
      </c>
      <c r="C28454">
        <v>24.728595733999999</v>
      </c>
    </row>
    <row r="28455" spans="1:3" x14ac:dyDescent="0.25">
      <c r="A28455">
        <v>486</v>
      </c>
      <c r="B28455" s="1">
        <f>DATE(2001,5,1) + TIME(0,0,0)</f>
        <v>37012</v>
      </c>
      <c r="C28455">
        <v>25.030344009</v>
      </c>
    </row>
    <row r="28456" spans="1:3" x14ac:dyDescent="0.25">
      <c r="A28456">
        <v>517</v>
      </c>
      <c r="B28456" s="1">
        <f>DATE(2001,6,1) + TIME(0,0,0)</f>
        <v>37043</v>
      </c>
      <c r="C28456">
        <v>25.308990478999998</v>
      </c>
    </row>
    <row r="28457" spans="1:3" x14ac:dyDescent="0.25">
      <c r="A28457">
        <v>547</v>
      </c>
      <c r="B28457" s="1">
        <f>DATE(2001,7,1) + TIME(0,0,0)</f>
        <v>37073</v>
      </c>
      <c r="C28457">
        <v>25.554325104</v>
      </c>
    </row>
    <row r="28458" spans="1:3" x14ac:dyDescent="0.25">
      <c r="A28458">
        <v>578</v>
      </c>
      <c r="B28458" s="1">
        <f>DATE(2001,8,1) + TIME(0,0,0)</f>
        <v>37104</v>
      </c>
      <c r="C28458">
        <v>25.796569823999999</v>
      </c>
    </row>
    <row r="28459" spans="1:3" x14ac:dyDescent="0.25">
      <c r="A28459">
        <v>609</v>
      </c>
      <c r="B28459" s="1">
        <f>DATE(2001,9,1) + TIME(0,0,0)</f>
        <v>37135</v>
      </c>
      <c r="C28459">
        <v>26.033529282</v>
      </c>
    </row>
    <row r="28460" spans="1:3" x14ac:dyDescent="0.25">
      <c r="A28460">
        <v>639</v>
      </c>
      <c r="B28460" s="1">
        <f>DATE(2001,10,1) + TIME(0,0,0)</f>
        <v>37165</v>
      </c>
      <c r="C28460">
        <v>26.258302689000001</v>
      </c>
    </row>
    <row r="28461" spans="1:3" x14ac:dyDescent="0.25">
      <c r="A28461">
        <v>670</v>
      </c>
      <c r="B28461" s="1">
        <f>DATE(2001,11,1) + TIME(0,0,0)</f>
        <v>37196</v>
      </c>
      <c r="C28461">
        <v>26.486398696999998</v>
      </c>
    </row>
    <row r="28462" spans="1:3" x14ac:dyDescent="0.25">
      <c r="A28462">
        <v>700</v>
      </c>
      <c r="B28462" s="1">
        <f>DATE(2001,12,1) + TIME(0,0,0)</f>
        <v>37226</v>
      </c>
      <c r="C28462">
        <v>26.703575134000001</v>
      </c>
    </row>
    <row r="28463" spans="1:3" x14ac:dyDescent="0.25">
      <c r="A28463">
        <v>731</v>
      </c>
      <c r="B28463" s="1">
        <f>DATE(2002,1,1) + TIME(0,0,0)</f>
        <v>37257</v>
      </c>
      <c r="C28463">
        <v>26.924461364999999</v>
      </c>
    </row>
    <row r="28464" spans="1:3" x14ac:dyDescent="0.25">
      <c r="A28464">
        <v>762</v>
      </c>
      <c r="B28464" s="1">
        <f>DATE(2002,2,1) + TIME(0,0,0)</f>
        <v>37288</v>
      </c>
      <c r="C28464">
        <v>27.141262053999998</v>
      </c>
    </row>
    <row r="28465" spans="1:3" x14ac:dyDescent="0.25">
      <c r="A28465">
        <v>790</v>
      </c>
      <c r="B28465" s="1">
        <f>DATE(2002,3,1) + TIME(0,0,0)</f>
        <v>37316</v>
      </c>
      <c r="C28465">
        <v>27.332920074</v>
      </c>
    </row>
    <row r="28466" spans="1:3" x14ac:dyDescent="0.25">
      <c r="A28466">
        <v>821</v>
      </c>
      <c r="B28466" s="1">
        <f>DATE(2002,4,1) + TIME(0,0,0)</f>
        <v>37347</v>
      </c>
      <c r="C28466">
        <v>27.540014267</v>
      </c>
    </row>
    <row r="28467" spans="1:3" x14ac:dyDescent="0.25">
      <c r="A28467">
        <v>851</v>
      </c>
      <c r="B28467" s="1">
        <f>DATE(2002,5,1) + TIME(0,0,0)</f>
        <v>37377</v>
      </c>
      <c r="C28467">
        <v>27.735939026</v>
      </c>
    </row>
    <row r="28468" spans="1:3" x14ac:dyDescent="0.25">
      <c r="A28468">
        <v>882</v>
      </c>
      <c r="B28468" s="1">
        <f>DATE(2002,6,1) + TIME(0,0,0)</f>
        <v>37408</v>
      </c>
      <c r="C28468">
        <v>27.934356689000001</v>
      </c>
    </row>
    <row r="28469" spans="1:3" x14ac:dyDescent="0.25">
      <c r="A28469">
        <v>912</v>
      </c>
      <c r="B28469" s="1">
        <f>DATE(2002,7,1) + TIME(0,0,0)</f>
        <v>37438</v>
      </c>
      <c r="C28469">
        <v>28.121664046999999</v>
      </c>
    </row>
    <row r="28470" spans="1:3" x14ac:dyDescent="0.25">
      <c r="A28470">
        <v>943</v>
      </c>
      <c r="B28470" s="1">
        <f>DATE(2002,8,1) + TIME(0,0,0)</f>
        <v>37469</v>
      </c>
      <c r="C28470">
        <v>28.308734894000001</v>
      </c>
    </row>
    <row r="28471" spans="1:3" x14ac:dyDescent="0.25">
      <c r="A28471">
        <v>974</v>
      </c>
      <c r="B28471" s="1">
        <f>DATE(2002,9,1) + TIME(0,0,0)</f>
        <v>37500</v>
      </c>
      <c r="C28471">
        <v>28.486406326000001</v>
      </c>
    </row>
    <row r="28472" spans="1:3" x14ac:dyDescent="0.25">
      <c r="A28472">
        <v>1004</v>
      </c>
      <c r="B28472" s="1">
        <f>DATE(2002,10,1) + TIME(0,0,0)</f>
        <v>37530</v>
      </c>
      <c r="C28472">
        <v>28.646617889000002</v>
      </c>
    </row>
    <row r="28473" spans="1:3" x14ac:dyDescent="0.25">
      <c r="A28473">
        <v>1035</v>
      </c>
      <c r="B28473" s="1">
        <f>DATE(2002,11,1) + TIME(0,0,0)</f>
        <v>37561</v>
      </c>
      <c r="C28473">
        <v>28.795553207000001</v>
      </c>
    </row>
    <row r="28474" spans="1:3" x14ac:dyDescent="0.25">
      <c r="A28474">
        <v>1065</v>
      </c>
      <c r="B28474" s="1">
        <f>DATE(2002,12,1) + TIME(0,0,0)</f>
        <v>37591</v>
      </c>
      <c r="C28474">
        <v>28.922151566</v>
      </c>
    </row>
    <row r="28475" spans="1:3" x14ac:dyDescent="0.25">
      <c r="A28475">
        <v>1096</v>
      </c>
      <c r="B28475" s="1">
        <f>DATE(2003,1,1) + TIME(0,0,0)</f>
        <v>37622</v>
      </c>
      <c r="C28475">
        <v>29.037078857000001</v>
      </c>
    </row>
    <row r="28476" spans="1:3" x14ac:dyDescent="0.25">
      <c r="A28476">
        <v>1127</v>
      </c>
      <c r="B28476" s="1">
        <f>DATE(2003,2,1) + TIME(0,0,0)</f>
        <v>37653</v>
      </c>
      <c r="C28476">
        <v>29.139789580999999</v>
      </c>
    </row>
    <row r="28477" spans="1:3" x14ac:dyDescent="0.25">
      <c r="A28477">
        <v>1155</v>
      </c>
      <c r="B28477" s="1">
        <f>DATE(2003,3,1) + TIME(0,0,0)</f>
        <v>37681</v>
      </c>
      <c r="C28477">
        <v>29.221513748</v>
      </c>
    </row>
    <row r="28478" spans="1:3" x14ac:dyDescent="0.25">
      <c r="A28478">
        <v>1186</v>
      </c>
      <c r="B28478" s="1">
        <f>DATE(2003,4,1) + TIME(0,0,0)</f>
        <v>37712</v>
      </c>
      <c r="C28478">
        <v>29.301616669000001</v>
      </c>
    </row>
    <row r="28479" spans="1:3" x14ac:dyDescent="0.25">
      <c r="A28479">
        <v>1216</v>
      </c>
      <c r="B28479" s="1">
        <f>DATE(2003,5,1) + TIME(0,0,0)</f>
        <v>37742</v>
      </c>
      <c r="C28479">
        <v>29.371030807</v>
      </c>
    </row>
    <row r="28480" spans="1:3" x14ac:dyDescent="0.25">
      <c r="A28480">
        <v>1247</v>
      </c>
      <c r="B28480" s="1">
        <f>DATE(2003,6,1) + TIME(0,0,0)</f>
        <v>37773</v>
      </c>
      <c r="C28480">
        <v>29.436399460000001</v>
      </c>
    </row>
    <row r="28481" spans="1:3" x14ac:dyDescent="0.25">
      <c r="A28481">
        <v>1277</v>
      </c>
      <c r="B28481" s="1">
        <f>DATE(2003,7,1) + TIME(0,0,0)</f>
        <v>37803</v>
      </c>
      <c r="C28481">
        <v>29.495189666999998</v>
      </c>
    </row>
    <row r="28482" spans="1:3" x14ac:dyDescent="0.25">
      <c r="A28482">
        <v>1308</v>
      </c>
      <c r="B28482" s="1">
        <f>DATE(2003,8,1) + TIME(0,0,0)</f>
        <v>37834</v>
      </c>
      <c r="C28482">
        <v>29.552598953</v>
      </c>
    </row>
    <row r="28483" spans="1:3" x14ac:dyDescent="0.25">
      <c r="A28483">
        <v>1339</v>
      </c>
      <c r="B28483" s="1">
        <f>DATE(2003,9,1) + TIME(0,0,0)</f>
        <v>37865</v>
      </c>
      <c r="C28483">
        <v>29.607107161999998</v>
      </c>
    </row>
    <row r="28484" spans="1:3" x14ac:dyDescent="0.25">
      <c r="A28484">
        <v>1369</v>
      </c>
      <c r="B28484" s="1">
        <f>DATE(2003,10,1) + TIME(0,0,0)</f>
        <v>37895</v>
      </c>
      <c r="C28484">
        <v>29.657304763999999</v>
      </c>
    </row>
    <row r="28485" spans="1:3" x14ac:dyDescent="0.25">
      <c r="A28485">
        <v>1400</v>
      </c>
      <c r="B28485" s="1">
        <f>DATE(2003,11,1) + TIME(0,0,0)</f>
        <v>37926</v>
      </c>
      <c r="C28485">
        <v>29.706666945999999</v>
      </c>
    </row>
    <row r="28486" spans="1:3" x14ac:dyDescent="0.25">
      <c r="A28486">
        <v>1430</v>
      </c>
      <c r="B28486" s="1">
        <f>DATE(2003,12,1) + TIME(0,0,0)</f>
        <v>37956</v>
      </c>
      <c r="C28486">
        <v>29.752105712999999</v>
      </c>
    </row>
    <row r="28487" spans="1:3" x14ac:dyDescent="0.25">
      <c r="A28487">
        <v>1461</v>
      </c>
      <c r="B28487" s="1">
        <f>DATE(2004,1,1) + TIME(0,0,0)</f>
        <v>37987</v>
      </c>
      <c r="C28487">
        <v>29.796739578</v>
      </c>
    </row>
    <row r="28488" spans="1:3" x14ac:dyDescent="0.25">
      <c r="A28488">
        <v>1492</v>
      </c>
      <c r="B28488" s="1">
        <f>DATE(2004,2,1) + TIME(0,0,0)</f>
        <v>38018</v>
      </c>
      <c r="C28488">
        <v>29.839097977000002</v>
      </c>
    </row>
    <row r="28489" spans="1:3" x14ac:dyDescent="0.25">
      <c r="A28489">
        <v>1521</v>
      </c>
      <c r="B28489" s="1">
        <f>DATE(2004,3,1) + TIME(0,0,0)</f>
        <v>38047</v>
      </c>
      <c r="C28489">
        <v>29.876743316999999</v>
      </c>
    </row>
    <row r="28490" spans="1:3" x14ac:dyDescent="0.25">
      <c r="A28490">
        <v>1552</v>
      </c>
      <c r="B28490" s="1">
        <f>DATE(2004,4,1) + TIME(0,0,0)</f>
        <v>38078</v>
      </c>
      <c r="C28490">
        <v>29.914972304999999</v>
      </c>
    </row>
    <row r="28491" spans="1:3" x14ac:dyDescent="0.25">
      <c r="A28491">
        <v>1582</v>
      </c>
      <c r="B28491" s="1">
        <f>DATE(2004,5,1) + TIME(0,0,0)</f>
        <v>38108</v>
      </c>
      <c r="C28491">
        <v>29.950086593999998</v>
      </c>
    </row>
    <row r="28492" spans="1:3" x14ac:dyDescent="0.25">
      <c r="A28492">
        <v>1613</v>
      </c>
      <c r="B28492" s="1">
        <f>DATE(2004,6,1) + TIME(0,0,0)</f>
        <v>38139</v>
      </c>
      <c r="C28492">
        <v>29.984502792000001</v>
      </c>
    </row>
    <row r="28493" spans="1:3" x14ac:dyDescent="0.25">
      <c r="A28493">
        <v>1643</v>
      </c>
      <c r="B28493" s="1">
        <f>DATE(2004,7,1) + TIME(0,0,0)</f>
        <v>38169</v>
      </c>
      <c r="C28493">
        <v>30.016067504999999</v>
      </c>
    </row>
    <row r="28494" spans="1:3" x14ac:dyDescent="0.25">
      <c r="A28494">
        <v>1674</v>
      </c>
      <c r="B28494" s="1">
        <f>DATE(2004,8,1) + TIME(0,0,0)</f>
        <v>38200</v>
      </c>
      <c r="C28494">
        <v>30.046941756999999</v>
      </c>
    </row>
    <row r="28495" spans="1:3" x14ac:dyDescent="0.25">
      <c r="A28495">
        <v>1705</v>
      </c>
      <c r="B28495" s="1">
        <f>DATE(2004,9,1) + TIME(0,0,0)</f>
        <v>38231</v>
      </c>
      <c r="C28495">
        <v>30.076248168999999</v>
      </c>
    </row>
    <row r="28496" spans="1:3" x14ac:dyDescent="0.25">
      <c r="A28496">
        <v>1735</v>
      </c>
      <c r="B28496" s="1">
        <f>DATE(2004,10,1) + TIME(0,0,0)</f>
        <v>38261</v>
      </c>
      <c r="C28496">
        <v>30.103834152000001</v>
      </c>
    </row>
    <row r="28497" spans="1:3" x14ac:dyDescent="0.25">
      <c r="A28497">
        <v>1766</v>
      </c>
      <c r="B28497" s="1">
        <f>DATE(2004,11,1) + TIME(0,0,0)</f>
        <v>38292</v>
      </c>
      <c r="C28497">
        <v>30.131471634</v>
      </c>
    </row>
    <row r="28498" spans="1:3" x14ac:dyDescent="0.25">
      <c r="A28498">
        <v>1796</v>
      </c>
      <c r="B28498" s="1">
        <f>DATE(2004,12,1) + TIME(0,0,0)</f>
        <v>38322</v>
      </c>
      <c r="C28498">
        <v>30.157329559000001</v>
      </c>
    </row>
    <row r="28499" spans="1:3" x14ac:dyDescent="0.25">
      <c r="A28499">
        <v>1827</v>
      </c>
      <c r="B28499" s="1">
        <f>DATE(2005,1,1) + TIME(0,0,0)</f>
        <v>38353</v>
      </c>
      <c r="C28499">
        <v>30.183130263999999</v>
      </c>
    </row>
    <row r="28500" spans="1:3" x14ac:dyDescent="0.25">
      <c r="A28500">
        <v>1858</v>
      </c>
      <c r="B28500" s="1">
        <f>DATE(2005,2,1) + TIME(0,0,0)</f>
        <v>38384</v>
      </c>
      <c r="C28500">
        <v>30.20800972</v>
      </c>
    </row>
    <row r="28501" spans="1:3" x14ac:dyDescent="0.25">
      <c r="A28501">
        <v>1886</v>
      </c>
      <c r="B28501" s="1">
        <f>DATE(2005,3,1) + TIME(0,0,0)</f>
        <v>38412</v>
      </c>
      <c r="C28501">
        <v>30.229709625000002</v>
      </c>
    </row>
    <row r="28502" spans="1:3" x14ac:dyDescent="0.25">
      <c r="A28502">
        <v>1917</v>
      </c>
      <c r="B28502" s="1">
        <f>DATE(2005,4,1) + TIME(0,0,0)</f>
        <v>38443</v>
      </c>
      <c r="C28502">
        <v>30.252908707</v>
      </c>
    </row>
    <row r="28503" spans="1:3" x14ac:dyDescent="0.25">
      <c r="A28503">
        <v>1947</v>
      </c>
      <c r="B28503" s="1">
        <f>DATE(2005,5,1) + TIME(0,0,0)</f>
        <v>38473</v>
      </c>
      <c r="C28503">
        <v>30.274559021000002</v>
      </c>
    </row>
    <row r="28504" spans="1:3" x14ac:dyDescent="0.25">
      <c r="A28504">
        <v>1978</v>
      </c>
      <c r="B28504" s="1">
        <f>DATE(2005,6,1) + TIME(0,0,0)</f>
        <v>38504</v>
      </c>
      <c r="C28504">
        <v>30.296142578000001</v>
      </c>
    </row>
    <row r="28505" spans="1:3" x14ac:dyDescent="0.25">
      <c r="A28505">
        <v>2008</v>
      </c>
      <c r="B28505" s="1">
        <f>DATE(2005,7,1) + TIME(0,0,0)</f>
        <v>38534</v>
      </c>
      <c r="C28505">
        <v>30.316307068</v>
      </c>
    </row>
    <row r="28506" spans="1:3" x14ac:dyDescent="0.25">
      <c r="A28506">
        <v>2039</v>
      </c>
      <c r="B28506" s="1">
        <f>DATE(2005,8,1) + TIME(0,0,0)</f>
        <v>38565</v>
      </c>
      <c r="C28506">
        <v>30.336437225000001</v>
      </c>
    </row>
    <row r="28507" spans="1:3" x14ac:dyDescent="0.25">
      <c r="A28507">
        <v>2070</v>
      </c>
      <c r="B28507" s="1">
        <f>DATE(2005,9,1) + TIME(0,0,0)</f>
        <v>38596</v>
      </c>
      <c r="C28507">
        <v>30.35593605</v>
      </c>
    </row>
    <row r="28508" spans="1:3" x14ac:dyDescent="0.25">
      <c r="A28508">
        <v>2100</v>
      </c>
      <c r="B28508" s="1">
        <f>DATE(2005,10,1) + TIME(0,0,0)</f>
        <v>38626</v>
      </c>
      <c r="C28508">
        <v>30.374393463000001</v>
      </c>
    </row>
    <row r="28509" spans="1:3" x14ac:dyDescent="0.25">
      <c r="A28509">
        <v>2131</v>
      </c>
      <c r="B28509" s="1">
        <f>DATE(2005,11,1) + TIME(0,0,0)</f>
        <v>38657</v>
      </c>
      <c r="C28509">
        <v>30.393095016</v>
      </c>
    </row>
    <row r="28510" spans="1:3" x14ac:dyDescent="0.25">
      <c r="A28510">
        <v>2161</v>
      </c>
      <c r="B28510" s="1">
        <f>DATE(2005,12,1) + TIME(0,0,0)</f>
        <v>38687</v>
      </c>
      <c r="C28510">
        <v>30.410839080999999</v>
      </c>
    </row>
    <row r="28511" spans="1:3" x14ac:dyDescent="0.25">
      <c r="A28511">
        <v>2192</v>
      </c>
      <c r="B28511" s="1">
        <f>DATE(2006,1,1) + TIME(0,0,0)</f>
        <v>38718</v>
      </c>
      <c r="C28511">
        <v>30.428817749</v>
      </c>
    </row>
    <row r="28512" spans="1:3" x14ac:dyDescent="0.25">
      <c r="A28512">
        <v>2223</v>
      </c>
      <c r="B28512" s="1">
        <f>DATE(2006,2,1) + TIME(0,0,0)</f>
        <v>38749</v>
      </c>
      <c r="C28512">
        <v>30.446458817</v>
      </c>
    </row>
    <row r="28513" spans="1:3" x14ac:dyDescent="0.25">
      <c r="A28513">
        <v>2251</v>
      </c>
      <c r="B28513" s="1">
        <f>DATE(2006,3,1) + TIME(0,0,0)</f>
        <v>38777</v>
      </c>
      <c r="C28513">
        <v>30.462123870999999</v>
      </c>
    </row>
    <row r="28514" spans="1:3" x14ac:dyDescent="0.25">
      <c r="A28514">
        <v>2282</v>
      </c>
      <c r="B28514" s="1">
        <f>DATE(2006,4,1) + TIME(0,0,0)</f>
        <v>38808</v>
      </c>
      <c r="C28514">
        <v>30.479196548000001</v>
      </c>
    </row>
    <row r="28515" spans="1:3" x14ac:dyDescent="0.25">
      <c r="A28515">
        <v>2312</v>
      </c>
      <c r="B28515" s="1">
        <f>DATE(2006,5,1) + TIME(0,0,0)</f>
        <v>38838</v>
      </c>
      <c r="C28515">
        <v>30.49546814</v>
      </c>
    </row>
    <row r="28516" spans="1:3" x14ac:dyDescent="0.25">
      <c r="A28516">
        <v>2343</v>
      </c>
      <c r="B28516" s="1">
        <f>DATE(2006,6,1) + TIME(0,0,0)</f>
        <v>38869</v>
      </c>
      <c r="C28516">
        <v>30.512050629000001</v>
      </c>
    </row>
    <row r="28517" spans="1:3" x14ac:dyDescent="0.25">
      <c r="A28517">
        <v>2373</v>
      </c>
      <c r="B28517" s="1">
        <f>DATE(2006,7,1) + TIME(0,0,0)</f>
        <v>38899</v>
      </c>
      <c r="C28517">
        <v>30.527893066000001</v>
      </c>
    </row>
    <row r="28518" spans="1:3" x14ac:dyDescent="0.25">
      <c r="A28518">
        <v>2404</v>
      </c>
      <c r="B28518" s="1">
        <f>DATE(2006,8,1) + TIME(0,0,0)</f>
        <v>38930</v>
      </c>
      <c r="C28518">
        <v>30.544071198000001</v>
      </c>
    </row>
    <row r="28519" spans="1:3" x14ac:dyDescent="0.25">
      <c r="A28519">
        <v>2435</v>
      </c>
      <c r="B28519" s="1">
        <f>DATE(2006,9,1) + TIME(0,0,0)</f>
        <v>38961</v>
      </c>
      <c r="C28519">
        <v>30.560077667000002</v>
      </c>
    </row>
    <row r="28520" spans="1:3" x14ac:dyDescent="0.25">
      <c r="A28520">
        <v>2465</v>
      </c>
      <c r="B28520" s="1">
        <f>DATE(2006,10,1) + TIME(0,0,0)</f>
        <v>38991</v>
      </c>
      <c r="C28520">
        <v>30.575418471999999</v>
      </c>
    </row>
    <row r="28521" spans="1:3" x14ac:dyDescent="0.25">
      <c r="A28521">
        <v>2496</v>
      </c>
      <c r="B28521" s="1">
        <f>DATE(2006,11,1) + TIME(0,0,0)</f>
        <v>39022</v>
      </c>
      <c r="C28521">
        <v>30.591091156000001</v>
      </c>
    </row>
    <row r="28522" spans="1:3" x14ac:dyDescent="0.25">
      <c r="A28522">
        <v>2526</v>
      </c>
      <c r="B28522" s="1">
        <f>DATE(2006,12,1) + TIME(0,0,0)</f>
        <v>39052</v>
      </c>
      <c r="C28522">
        <v>30.606063843000001</v>
      </c>
    </row>
    <row r="28523" spans="1:3" x14ac:dyDescent="0.25">
      <c r="A28523">
        <v>2557</v>
      </c>
      <c r="B28523" s="1">
        <f>DATE(2007,1,1) + TIME(0,0,0)</f>
        <v>39083</v>
      </c>
      <c r="C28523">
        <v>30.621335983000002</v>
      </c>
    </row>
    <row r="28524" spans="1:3" x14ac:dyDescent="0.25">
      <c r="A28524">
        <v>2588</v>
      </c>
      <c r="B28524" s="1">
        <f>DATE(2007,2,1) + TIME(0,0,0)</f>
        <v>39114</v>
      </c>
      <c r="C28524">
        <v>30.636426925999999</v>
      </c>
    </row>
    <row r="28525" spans="1:3" x14ac:dyDescent="0.25">
      <c r="A28525">
        <v>2616</v>
      </c>
      <c r="B28525" s="1">
        <f>DATE(2007,3,1) + TIME(0,0,0)</f>
        <v>39142</v>
      </c>
      <c r="C28525">
        <v>30.649913787999999</v>
      </c>
    </row>
    <row r="28526" spans="1:3" x14ac:dyDescent="0.25">
      <c r="A28526">
        <v>2647</v>
      </c>
      <c r="B28526" s="1">
        <f>DATE(2007,4,1) + TIME(0,0,0)</f>
        <v>39173</v>
      </c>
      <c r="C28526">
        <v>30.664716721000001</v>
      </c>
    </row>
    <row r="28527" spans="1:3" x14ac:dyDescent="0.25">
      <c r="A28527">
        <v>2677</v>
      </c>
      <c r="B28527" s="1">
        <f>DATE(2007,5,1) + TIME(0,0,0)</f>
        <v>39203</v>
      </c>
      <c r="C28527">
        <v>30.678922653000001</v>
      </c>
    </row>
    <row r="28528" spans="1:3" x14ac:dyDescent="0.25">
      <c r="A28528">
        <v>2708</v>
      </c>
      <c r="B28528" s="1">
        <f>DATE(2007,6,1) + TIME(0,0,0)</f>
        <v>39234</v>
      </c>
      <c r="C28528">
        <v>30.693504333</v>
      </c>
    </row>
    <row r="28529" spans="1:3" x14ac:dyDescent="0.25">
      <c r="A28529">
        <v>2738</v>
      </c>
      <c r="B28529" s="1">
        <f>DATE(2007,7,1) + TIME(0,0,0)</f>
        <v>39264</v>
      </c>
      <c r="C28529">
        <v>30.707542418999999</v>
      </c>
    </row>
    <row r="28530" spans="1:3" x14ac:dyDescent="0.25">
      <c r="A28530">
        <v>2769</v>
      </c>
      <c r="B28530" s="1">
        <f>DATE(2007,8,1) + TIME(0,0,0)</f>
        <v>39295</v>
      </c>
      <c r="C28530">
        <v>30.721984862999999</v>
      </c>
    </row>
    <row r="28531" spans="1:3" x14ac:dyDescent="0.25">
      <c r="A28531">
        <v>2800</v>
      </c>
      <c r="B28531" s="1">
        <f>DATE(2007,9,1) + TIME(0,0,0)</f>
        <v>39326</v>
      </c>
      <c r="C28531">
        <v>30.736371993999999</v>
      </c>
    </row>
    <row r="28532" spans="1:3" x14ac:dyDescent="0.25">
      <c r="A28532">
        <v>2830</v>
      </c>
      <c r="B28532" s="1">
        <f>DATE(2007,10,1) + TIME(0,0,0)</f>
        <v>39356</v>
      </c>
      <c r="C28532">
        <v>30.750247954999999</v>
      </c>
    </row>
    <row r="28533" spans="1:3" x14ac:dyDescent="0.25">
      <c r="A28533">
        <v>2861</v>
      </c>
      <c r="B28533" s="1">
        <f>DATE(2007,11,1) + TIME(0,0,0)</f>
        <v>39387</v>
      </c>
      <c r="C28533">
        <v>30.764543533000001</v>
      </c>
    </row>
    <row r="28534" spans="1:3" x14ac:dyDescent="0.25">
      <c r="A28534">
        <v>2891</v>
      </c>
      <c r="B28534" s="1">
        <f>DATE(2007,12,1) + TIME(0,0,0)</f>
        <v>39417</v>
      </c>
      <c r="C28534">
        <v>30.778341293</v>
      </c>
    </row>
    <row r="28535" spans="1:3" x14ac:dyDescent="0.25">
      <c r="A28535">
        <v>2922</v>
      </c>
      <c r="B28535" s="1">
        <f>DATE(2008,1,1) + TIME(0,0,0)</f>
        <v>39448</v>
      </c>
      <c r="C28535">
        <v>30.792566299000001</v>
      </c>
    </row>
    <row r="28536" spans="1:3" x14ac:dyDescent="0.25">
      <c r="A28536">
        <v>2953</v>
      </c>
      <c r="B28536" s="1">
        <f>DATE(2008,2,1) + TIME(0,0,0)</f>
        <v>39479</v>
      </c>
      <c r="C28536">
        <v>30.806758881</v>
      </c>
    </row>
    <row r="28537" spans="1:3" x14ac:dyDescent="0.25">
      <c r="A28537">
        <v>2982</v>
      </c>
      <c r="B28537" s="1">
        <f>DATE(2008,3,1) + TIME(0,0,0)</f>
        <v>39508</v>
      </c>
      <c r="C28537">
        <v>30.820009232</v>
      </c>
    </row>
    <row r="28538" spans="1:3" x14ac:dyDescent="0.25">
      <c r="A28538">
        <v>3013</v>
      </c>
      <c r="B28538" s="1">
        <f>DATE(2008,4,1) + TIME(0,0,0)</f>
        <v>39539</v>
      </c>
      <c r="C28538">
        <v>30.834144592000001</v>
      </c>
    </row>
    <row r="28539" spans="1:3" x14ac:dyDescent="0.25">
      <c r="A28539">
        <v>3043</v>
      </c>
      <c r="B28539" s="1">
        <f>DATE(2008,5,1) + TIME(0,0,0)</f>
        <v>39569</v>
      </c>
      <c r="C28539">
        <v>30.847799300999998</v>
      </c>
    </row>
    <row r="28540" spans="1:3" x14ac:dyDescent="0.25">
      <c r="A28540">
        <v>3074</v>
      </c>
      <c r="B28540" s="1">
        <f>DATE(2008,6,1) + TIME(0,0,0)</f>
        <v>39600</v>
      </c>
      <c r="C28540">
        <v>30.861885071</v>
      </c>
    </row>
    <row r="28541" spans="1:3" x14ac:dyDescent="0.25">
      <c r="A28541">
        <v>3104</v>
      </c>
      <c r="B28541" s="1">
        <f>DATE(2008,7,1) + TIME(0,0,0)</f>
        <v>39630</v>
      </c>
      <c r="C28541">
        <v>30.875494003</v>
      </c>
    </row>
    <row r="28542" spans="1:3" x14ac:dyDescent="0.25">
      <c r="A28542">
        <v>3135</v>
      </c>
      <c r="B28542" s="1">
        <f>DATE(2008,8,1) + TIME(0,0,0)</f>
        <v>39661</v>
      </c>
      <c r="C28542">
        <v>30.889532088999999</v>
      </c>
    </row>
    <row r="28543" spans="1:3" x14ac:dyDescent="0.25">
      <c r="A28543">
        <v>3166</v>
      </c>
      <c r="B28543" s="1">
        <f>DATE(2008,9,1) + TIME(0,0,0)</f>
        <v>39692</v>
      </c>
      <c r="C28543">
        <v>30.903549194</v>
      </c>
    </row>
    <row r="28544" spans="1:3" x14ac:dyDescent="0.25">
      <c r="A28544">
        <v>3196</v>
      </c>
      <c r="B28544" s="1">
        <f>DATE(2008,10,1) + TIME(0,0,0)</f>
        <v>39722</v>
      </c>
      <c r="C28544">
        <v>30.917091370000001</v>
      </c>
    </row>
    <row r="28545" spans="1:3" x14ac:dyDescent="0.25">
      <c r="A28545">
        <v>3227</v>
      </c>
      <c r="B28545" s="1">
        <f>DATE(2008,11,1) + TIME(0,0,0)</f>
        <v>39753</v>
      </c>
      <c r="C28545">
        <v>30.931064606</v>
      </c>
    </row>
    <row r="28546" spans="1:3" x14ac:dyDescent="0.25">
      <c r="A28546">
        <v>3257</v>
      </c>
      <c r="B28546" s="1">
        <f>DATE(2008,12,1) + TIME(0,0,0)</f>
        <v>39783</v>
      </c>
      <c r="C28546">
        <v>30.944564819</v>
      </c>
    </row>
    <row r="28547" spans="1:3" x14ac:dyDescent="0.25">
      <c r="A28547">
        <v>3288</v>
      </c>
      <c r="B28547" s="1">
        <f>DATE(2009,1,1) + TIME(0,0,0)</f>
        <v>39814</v>
      </c>
      <c r="C28547">
        <v>30.958490372</v>
      </c>
    </row>
    <row r="28548" spans="1:3" x14ac:dyDescent="0.25">
      <c r="A28548">
        <v>3319</v>
      </c>
      <c r="B28548" s="1">
        <f>DATE(2009,2,1) + TIME(0,0,0)</f>
        <v>39845</v>
      </c>
      <c r="C28548">
        <v>30.972387313999999</v>
      </c>
    </row>
    <row r="28549" spans="1:3" x14ac:dyDescent="0.25">
      <c r="A28549">
        <v>3347</v>
      </c>
      <c r="B28549" s="1">
        <f>DATE(2009,3,1) + TIME(0,0,0)</f>
        <v>39873</v>
      </c>
      <c r="C28549">
        <v>30.984916686999998</v>
      </c>
    </row>
    <row r="28550" spans="1:3" x14ac:dyDescent="0.25">
      <c r="A28550">
        <v>3378</v>
      </c>
      <c r="B28550" s="1">
        <f>DATE(2009,4,1) + TIME(0,0,0)</f>
        <v>39904</v>
      </c>
      <c r="C28550">
        <v>30.998760223000001</v>
      </c>
    </row>
    <row r="28551" spans="1:3" x14ac:dyDescent="0.25">
      <c r="A28551">
        <v>3408</v>
      </c>
      <c r="B28551" s="1">
        <f>DATE(2009,5,1) + TIME(0,0,0)</f>
        <v>39934</v>
      </c>
      <c r="C28551">
        <v>31.012130737</v>
      </c>
    </row>
    <row r="28552" spans="1:3" x14ac:dyDescent="0.25">
      <c r="A28552">
        <v>3439</v>
      </c>
      <c r="B28552" s="1">
        <f>DATE(2009,6,1) + TIME(0,0,0)</f>
        <v>39965</v>
      </c>
      <c r="C28552">
        <v>31.025917053000001</v>
      </c>
    </row>
    <row r="28553" spans="1:3" x14ac:dyDescent="0.25">
      <c r="A28553">
        <v>3469</v>
      </c>
      <c r="B28553" s="1">
        <f>DATE(2009,7,1) + TIME(0,0,0)</f>
        <v>39995</v>
      </c>
      <c r="C28553">
        <v>31.039230347</v>
      </c>
    </row>
    <row r="28554" spans="1:3" x14ac:dyDescent="0.25">
      <c r="A28554">
        <v>3500</v>
      </c>
      <c r="B28554" s="1">
        <f>DATE(2009,8,1) + TIME(0,0,0)</f>
        <v>40026</v>
      </c>
      <c r="C28554">
        <v>31.052955626999999</v>
      </c>
    </row>
    <row r="28555" spans="1:3" x14ac:dyDescent="0.25">
      <c r="A28555">
        <v>3531</v>
      </c>
      <c r="B28555" s="1">
        <f>DATE(2009,9,1) + TIME(0,0,0)</f>
        <v>40057</v>
      </c>
      <c r="C28555">
        <v>31.066650391</v>
      </c>
    </row>
    <row r="28556" spans="1:3" x14ac:dyDescent="0.25">
      <c r="A28556">
        <v>3561</v>
      </c>
      <c r="B28556" s="1">
        <f>DATE(2009,10,1) + TIME(0,0,0)</f>
        <v>40087</v>
      </c>
      <c r="C28556">
        <v>31.079868316999999</v>
      </c>
    </row>
    <row r="28557" spans="1:3" x14ac:dyDescent="0.25">
      <c r="A28557">
        <v>3592</v>
      </c>
      <c r="B28557" s="1">
        <f>DATE(2009,11,1) + TIME(0,0,0)</f>
        <v>40118</v>
      </c>
      <c r="C28557">
        <v>31.093494414999999</v>
      </c>
    </row>
    <row r="28558" spans="1:3" x14ac:dyDescent="0.25">
      <c r="A28558">
        <v>3622</v>
      </c>
      <c r="B28558" s="1">
        <f>DATE(2009,12,1) + TIME(0,0,0)</f>
        <v>40148</v>
      </c>
      <c r="C28558">
        <v>31.106647491</v>
      </c>
    </row>
    <row r="28559" spans="1:3" x14ac:dyDescent="0.25">
      <c r="A28559">
        <v>3653</v>
      </c>
      <c r="B28559" s="1">
        <f>DATE(2010,1,1) + TIME(0,0,0)</f>
        <v>40179</v>
      </c>
      <c r="C28559">
        <v>31.120203018000002</v>
      </c>
    </row>
    <row r="28560" spans="1:3" x14ac:dyDescent="0.25">
      <c r="A28560">
        <v>3684</v>
      </c>
      <c r="B28560" s="1">
        <f>DATE(2010,2,1) + TIME(0,0,0)</f>
        <v>40210</v>
      </c>
      <c r="C28560">
        <v>31.133722304999999</v>
      </c>
    </row>
    <row r="28561" spans="1:3" x14ac:dyDescent="0.25">
      <c r="A28561">
        <v>3712</v>
      </c>
      <c r="B28561" s="1">
        <f>DATE(2010,3,1) + TIME(0,0,0)</f>
        <v>40238</v>
      </c>
      <c r="C28561">
        <v>31.145900726000001</v>
      </c>
    </row>
    <row r="28562" spans="1:3" x14ac:dyDescent="0.25">
      <c r="A28562">
        <v>3743</v>
      </c>
      <c r="B28562" s="1">
        <f>DATE(2010,4,1) + TIME(0,0,0)</f>
        <v>40269</v>
      </c>
      <c r="C28562">
        <v>31.159345627</v>
      </c>
    </row>
    <row r="28563" spans="1:3" x14ac:dyDescent="0.25">
      <c r="A28563">
        <v>3773</v>
      </c>
      <c r="B28563" s="1">
        <f>DATE(2010,5,1) + TIME(0,0,0)</f>
        <v>40299</v>
      </c>
      <c r="C28563">
        <v>31.172321320000002</v>
      </c>
    </row>
    <row r="28564" spans="1:3" x14ac:dyDescent="0.25">
      <c r="A28564">
        <v>3804</v>
      </c>
      <c r="B28564" s="1">
        <f>DATE(2010,6,1) + TIME(0,0,0)</f>
        <v>40330</v>
      </c>
      <c r="C28564">
        <v>31.185689925999998</v>
      </c>
    </row>
    <row r="28565" spans="1:3" x14ac:dyDescent="0.25">
      <c r="A28565">
        <v>3834</v>
      </c>
      <c r="B28565" s="1">
        <f>DATE(2010,7,1) + TIME(0,0,0)</f>
        <v>40360</v>
      </c>
      <c r="C28565">
        <v>31.198591231999998</v>
      </c>
    </row>
    <row r="28566" spans="1:3" x14ac:dyDescent="0.25">
      <c r="A28566">
        <v>3865</v>
      </c>
      <c r="B28566" s="1">
        <f>DATE(2010,8,1) + TIME(0,0,0)</f>
        <v>40391</v>
      </c>
      <c r="C28566">
        <v>31.21187973</v>
      </c>
    </row>
    <row r="28567" spans="1:3" x14ac:dyDescent="0.25">
      <c r="A28567">
        <v>3896</v>
      </c>
      <c r="B28567" s="1">
        <f>DATE(2010,9,1) + TIME(0,0,0)</f>
        <v>40422</v>
      </c>
      <c r="C28567">
        <v>31.225128174000002</v>
      </c>
    </row>
    <row r="28568" spans="1:3" x14ac:dyDescent="0.25">
      <c r="A28568">
        <v>3926</v>
      </c>
      <c r="B28568" s="1">
        <f>DATE(2010,10,1) + TIME(0,0,0)</f>
        <v>40452</v>
      </c>
      <c r="C28568">
        <v>31.237909317</v>
      </c>
    </row>
    <row r="28569" spans="1:3" x14ac:dyDescent="0.25">
      <c r="A28569">
        <v>3957</v>
      </c>
      <c r="B28569" s="1">
        <f>DATE(2010,11,1) + TIME(0,0,0)</f>
        <v>40483</v>
      </c>
      <c r="C28569">
        <v>31.251075745000001</v>
      </c>
    </row>
    <row r="28570" spans="1:3" x14ac:dyDescent="0.25">
      <c r="A28570">
        <v>3987</v>
      </c>
      <c r="B28570" s="1">
        <f>DATE(2010,12,1) + TIME(0,0,0)</f>
        <v>40513</v>
      </c>
      <c r="C28570">
        <v>31.263776779000001</v>
      </c>
    </row>
    <row r="28571" spans="1:3" x14ac:dyDescent="0.25">
      <c r="A28571">
        <v>4018</v>
      </c>
      <c r="B28571" s="1">
        <f>DATE(2011,1,1) + TIME(0,0,0)</f>
        <v>40544</v>
      </c>
      <c r="C28571">
        <v>31.276857375999999</v>
      </c>
    </row>
    <row r="28572" spans="1:3" x14ac:dyDescent="0.25">
      <c r="A28572">
        <v>4049</v>
      </c>
      <c r="B28572" s="1">
        <f>DATE(2011,2,1) + TIME(0,0,0)</f>
        <v>40575</v>
      </c>
      <c r="C28572">
        <v>31.289896011</v>
      </c>
    </row>
    <row r="28573" spans="1:3" x14ac:dyDescent="0.25">
      <c r="A28573">
        <v>4077</v>
      </c>
      <c r="B28573" s="1">
        <f>DATE(2011,3,1) + TIME(0,0,0)</f>
        <v>40603</v>
      </c>
      <c r="C28573">
        <v>31.301633835000001</v>
      </c>
    </row>
    <row r="28574" spans="1:3" x14ac:dyDescent="0.25">
      <c r="A28574">
        <v>4108</v>
      </c>
      <c r="B28574" s="1">
        <f>DATE(2011,4,1) + TIME(0,0,0)</f>
        <v>40634</v>
      </c>
      <c r="C28574">
        <v>31.314586639000002</v>
      </c>
    </row>
    <row r="28575" spans="1:3" x14ac:dyDescent="0.25">
      <c r="A28575">
        <v>4138</v>
      </c>
      <c r="B28575" s="1">
        <f>DATE(2011,5,1) + TIME(0,0,0)</f>
        <v>40664</v>
      </c>
      <c r="C28575">
        <v>31.327079773000001</v>
      </c>
    </row>
    <row r="28576" spans="1:3" x14ac:dyDescent="0.25">
      <c r="A28576">
        <v>4169</v>
      </c>
      <c r="B28576" s="1">
        <f>DATE(2011,6,1) + TIME(0,0,0)</f>
        <v>40695</v>
      </c>
      <c r="C28576">
        <v>31.339944839000001</v>
      </c>
    </row>
    <row r="28577" spans="1:3" x14ac:dyDescent="0.25">
      <c r="A28577">
        <v>4199</v>
      </c>
      <c r="B28577" s="1">
        <f>DATE(2011,7,1) + TIME(0,0,0)</f>
        <v>40725</v>
      </c>
      <c r="C28577">
        <v>31.352350234999999</v>
      </c>
    </row>
    <row r="28578" spans="1:3" x14ac:dyDescent="0.25">
      <c r="A28578">
        <v>4230</v>
      </c>
      <c r="B28578" s="1">
        <f>DATE(2011,8,1) + TIME(0,0,0)</f>
        <v>40756</v>
      </c>
      <c r="C28578">
        <v>31.365125656</v>
      </c>
    </row>
    <row r="28579" spans="1:3" x14ac:dyDescent="0.25">
      <c r="A28579">
        <v>4261</v>
      </c>
      <c r="B28579" s="1">
        <f>DATE(2011,9,1) + TIME(0,0,0)</f>
        <v>40787</v>
      </c>
      <c r="C28579">
        <v>31.377853393999999</v>
      </c>
    </row>
    <row r="28580" spans="1:3" x14ac:dyDescent="0.25">
      <c r="A28580">
        <v>4291</v>
      </c>
      <c r="B28580" s="1">
        <f>DATE(2011,10,1) + TIME(0,0,0)</f>
        <v>40817</v>
      </c>
      <c r="C28580">
        <v>31.390125274999999</v>
      </c>
    </row>
    <row r="28581" spans="1:3" x14ac:dyDescent="0.25">
      <c r="A28581">
        <v>4322</v>
      </c>
      <c r="B28581" s="1">
        <f>DATE(2011,11,1) + TIME(0,0,0)</f>
        <v>40848</v>
      </c>
      <c r="C28581">
        <v>31.402759551999999</v>
      </c>
    </row>
    <row r="28582" spans="1:3" x14ac:dyDescent="0.25">
      <c r="A28582">
        <v>4352</v>
      </c>
      <c r="B28582" s="1">
        <f>DATE(2011,12,1) + TIME(0,0,0)</f>
        <v>40878</v>
      </c>
      <c r="C28582">
        <v>31.414941788</v>
      </c>
    </row>
    <row r="28583" spans="1:3" x14ac:dyDescent="0.25">
      <c r="A28583">
        <v>4383</v>
      </c>
      <c r="B28583" s="1">
        <f>DATE(2012,1,1) + TIME(0,0,0)</f>
        <v>40909</v>
      </c>
      <c r="C28583">
        <v>31.427480698</v>
      </c>
    </row>
    <row r="28584" spans="1:3" x14ac:dyDescent="0.25">
      <c r="A28584">
        <v>4414</v>
      </c>
      <c r="B28584" s="1">
        <f>DATE(2012,2,1) + TIME(0,0,0)</f>
        <v>40940</v>
      </c>
      <c r="C28584">
        <v>31.439971924000002</v>
      </c>
    </row>
    <row r="28585" spans="1:3" x14ac:dyDescent="0.25">
      <c r="A28585">
        <v>4443</v>
      </c>
      <c r="B28585" s="1">
        <f>DATE(2012,3,1) + TIME(0,0,0)</f>
        <v>40969</v>
      </c>
      <c r="C28585">
        <v>31.451612473000001</v>
      </c>
    </row>
    <row r="28586" spans="1:3" x14ac:dyDescent="0.25">
      <c r="A28586">
        <v>4474</v>
      </c>
      <c r="B28586" s="1">
        <f>DATE(2012,4,1) + TIME(0,0,0)</f>
        <v>41000</v>
      </c>
      <c r="C28586">
        <v>31.464008330999999</v>
      </c>
    </row>
    <row r="28587" spans="1:3" x14ac:dyDescent="0.25">
      <c r="A28587">
        <v>4504</v>
      </c>
      <c r="B28587" s="1">
        <f>DATE(2012,5,1) + TIME(0,0,0)</f>
        <v>41030</v>
      </c>
      <c r="C28587">
        <v>31.475957869999998</v>
      </c>
    </row>
    <row r="28588" spans="1:3" x14ac:dyDescent="0.25">
      <c r="A28588">
        <v>4535</v>
      </c>
      <c r="B28588" s="1">
        <f>DATE(2012,6,1) + TIME(0,0,0)</f>
        <v>41061</v>
      </c>
      <c r="C28588">
        <v>31.488254547</v>
      </c>
    </row>
    <row r="28589" spans="1:3" x14ac:dyDescent="0.25">
      <c r="A28589">
        <v>4565</v>
      </c>
      <c r="B28589" s="1">
        <f>DATE(2012,7,1) + TIME(0,0,0)</f>
        <v>41091</v>
      </c>
      <c r="C28589">
        <v>31.500108719</v>
      </c>
    </row>
    <row r="28590" spans="1:3" x14ac:dyDescent="0.25">
      <c r="A28590">
        <v>4596</v>
      </c>
      <c r="B28590" s="1">
        <f>DATE(2012,8,1) + TIME(0,0,0)</f>
        <v>41122</v>
      </c>
      <c r="C28590">
        <v>31.512308121</v>
      </c>
    </row>
    <row r="28591" spans="1:3" x14ac:dyDescent="0.25">
      <c r="A28591">
        <v>4627</v>
      </c>
      <c r="B28591" s="1">
        <f>DATE(2012,9,1) + TIME(0,0,0)</f>
        <v>41153</v>
      </c>
      <c r="C28591">
        <v>31.524456023999999</v>
      </c>
    </row>
    <row r="28592" spans="1:3" x14ac:dyDescent="0.25">
      <c r="A28592">
        <v>4657</v>
      </c>
      <c r="B28592" s="1">
        <f>DATE(2012,10,1) + TIME(0,0,0)</f>
        <v>41183</v>
      </c>
      <c r="C28592">
        <v>31.536165236999999</v>
      </c>
    </row>
    <row r="28593" spans="1:3" x14ac:dyDescent="0.25">
      <c r="A28593">
        <v>4688</v>
      </c>
      <c r="B28593" s="1">
        <f>DATE(2012,11,1) + TIME(0,0,0)</f>
        <v>41214</v>
      </c>
      <c r="C28593">
        <v>31.548212051</v>
      </c>
    </row>
    <row r="28594" spans="1:3" x14ac:dyDescent="0.25">
      <c r="A28594">
        <v>4718</v>
      </c>
      <c r="B28594" s="1">
        <f>DATE(2012,12,1) + TIME(0,0,0)</f>
        <v>41244</v>
      </c>
      <c r="C28594">
        <v>31.559823990000002</v>
      </c>
    </row>
    <row r="28595" spans="1:3" x14ac:dyDescent="0.25">
      <c r="A28595">
        <v>4749</v>
      </c>
      <c r="B28595" s="1">
        <f>DATE(2013,1,1) + TIME(0,0,0)</f>
        <v>41275</v>
      </c>
      <c r="C28595">
        <v>31.571771622</v>
      </c>
    </row>
    <row r="28596" spans="1:3" x14ac:dyDescent="0.25">
      <c r="A28596">
        <v>4780</v>
      </c>
      <c r="B28596" s="1">
        <f>DATE(2013,2,1) + TIME(0,0,0)</f>
        <v>41306</v>
      </c>
      <c r="C28596">
        <v>31.583667755</v>
      </c>
    </row>
    <row r="28597" spans="1:3" x14ac:dyDescent="0.25">
      <c r="A28597">
        <v>4808</v>
      </c>
      <c r="B28597" s="1">
        <f>DATE(2013,3,1) + TIME(0,0,0)</f>
        <v>41334</v>
      </c>
      <c r="C28597">
        <v>31.594369887999999</v>
      </c>
    </row>
    <row r="28598" spans="1:3" x14ac:dyDescent="0.25">
      <c r="A28598">
        <v>4839</v>
      </c>
      <c r="B28598" s="1">
        <f>DATE(2013,4,1) + TIME(0,0,0)</f>
        <v>41365</v>
      </c>
      <c r="C28598">
        <v>31.606168747000002</v>
      </c>
    </row>
    <row r="28599" spans="1:3" x14ac:dyDescent="0.25">
      <c r="A28599">
        <v>4869</v>
      </c>
      <c r="B28599" s="1">
        <f>DATE(2013,5,1) + TIME(0,0,0)</f>
        <v>41395</v>
      </c>
      <c r="C28599">
        <v>31.617538452000002</v>
      </c>
    </row>
    <row r="28600" spans="1:3" x14ac:dyDescent="0.25">
      <c r="A28600">
        <v>4900</v>
      </c>
      <c r="B28600" s="1">
        <f>DATE(2013,6,1) + TIME(0,0,0)</f>
        <v>41426</v>
      </c>
      <c r="C28600">
        <v>31.629236220999999</v>
      </c>
    </row>
    <row r="28601" spans="1:3" x14ac:dyDescent="0.25">
      <c r="A28601">
        <v>4930</v>
      </c>
      <c r="B28601" s="1">
        <f>DATE(2013,7,1) + TIME(0,0,0)</f>
        <v>41456</v>
      </c>
      <c r="C28601">
        <v>31.640508652000001</v>
      </c>
    </row>
    <row r="28602" spans="1:3" x14ac:dyDescent="0.25">
      <c r="A28602">
        <v>4961</v>
      </c>
      <c r="B28602" s="1">
        <f>DATE(2013,8,1) + TIME(0,0,0)</f>
        <v>41487</v>
      </c>
      <c r="C28602">
        <v>31.652107238999999</v>
      </c>
    </row>
    <row r="28603" spans="1:3" x14ac:dyDescent="0.25">
      <c r="A28603">
        <v>4992</v>
      </c>
      <c r="B28603" s="1">
        <f>DATE(2013,9,1) + TIME(0,0,0)</f>
        <v>41518</v>
      </c>
      <c r="C28603">
        <v>31.663654327</v>
      </c>
    </row>
    <row r="28604" spans="1:3" x14ac:dyDescent="0.25">
      <c r="A28604">
        <v>5022</v>
      </c>
      <c r="B28604" s="1">
        <f>DATE(2013,10,1) + TIME(0,0,0)</f>
        <v>41548</v>
      </c>
      <c r="C28604">
        <v>31.674781799000002</v>
      </c>
    </row>
    <row r="28605" spans="1:3" x14ac:dyDescent="0.25">
      <c r="A28605">
        <v>5053</v>
      </c>
      <c r="B28605" s="1">
        <f>DATE(2013,11,1) + TIME(0,0,0)</f>
        <v>41579</v>
      </c>
      <c r="C28605">
        <v>31.686229705999999</v>
      </c>
    </row>
    <row r="28606" spans="1:3" x14ac:dyDescent="0.25">
      <c r="A28606">
        <v>5083</v>
      </c>
      <c r="B28606" s="1">
        <f>DATE(2013,12,1) + TIME(0,0,0)</f>
        <v>41609</v>
      </c>
      <c r="C28606">
        <v>31.697261810000001</v>
      </c>
    </row>
    <row r="28607" spans="1:3" x14ac:dyDescent="0.25">
      <c r="A28607">
        <v>5114</v>
      </c>
      <c r="B28607" s="1">
        <f>DATE(2014,1,1) + TIME(0,0,0)</f>
        <v>41640</v>
      </c>
      <c r="C28607">
        <v>31.708610534999998</v>
      </c>
    </row>
    <row r="28608" spans="1:3" x14ac:dyDescent="0.25">
      <c r="A28608">
        <v>5145</v>
      </c>
      <c r="B28608" s="1">
        <f>DATE(2014,2,1) + TIME(0,0,0)</f>
        <v>41671</v>
      </c>
      <c r="C28608">
        <v>31.719911575000001</v>
      </c>
    </row>
    <row r="28609" spans="1:3" x14ac:dyDescent="0.25">
      <c r="A28609">
        <v>5173</v>
      </c>
      <c r="B28609" s="1">
        <f>DATE(2014,3,1) + TIME(0,0,0)</f>
        <v>41699</v>
      </c>
      <c r="C28609">
        <v>31.730075836000001</v>
      </c>
    </row>
    <row r="28610" spans="1:3" x14ac:dyDescent="0.25">
      <c r="A28610">
        <v>5204</v>
      </c>
      <c r="B28610" s="1">
        <f>DATE(2014,4,1) + TIME(0,0,0)</f>
        <v>41730</v>
      </c>
      <c r="C28610">
        <v>31.741285324</v>
      </c>
    </row>
    <row r="28611" spans="1:3" x14ac:dyDescent="0.25">
      <c r="A28611">
        <v>5234</v>
      </c>
      <c r="B28611" s="1">
        <f>DATE(2014,5,1) + TIME(0,0,0)</f>
        <v>41760</v>
      </c>
      <c r="C28611">
        <v>31.752090454000001</v>
      </c>
    </row>
    <row r="28612" spans="1:3" x14ac:dyDescent="0.25">
      <c r="A28612">
        <v>5265</v>
      </c>
      <c r="B28612" s="1">
        <f>DATE(2014,6,1) + TIME(0,0,0)</f>
        <v>41791</v>
      </c>
      <c r="C28612">
        <v>31.763219833000001</v>
      </c>
    </row>
    <row r="28613" spans="1:3" x14ac:dyDescent="0.25">
      <c r="A28613">
        <v>5295</v>
      </c>
      <c r="B28613" s="1">
        <f>DATE(2014,7,1) + TIME(0,0,0)</f>
        <v>41821</v>
      </c>
      <c r="C28613">
        <v>31.773952483999999</v>
      </c>
    </row>
    <row r="28614" spans="1:3" x14ac:dyDescent="0.25">
      <c r="A28614">
        <v>5326</v>
      </c>
      <c r="B28614" s="1">
        <f>DATE(2014,8,1) + TIME(0,0,0)</f>
        <v>41852</v>
      </c>
      <c r="C28614">
        <v>31.785005568999999</v>
      </c>
    </row>
    <row r="28615" spans="1:3" x14ac:dyDescent="0.25">
      <c r="A28615">
        <v>5357</v>
      </c>
      <c r="B28615" s="1">
        <f>DATE(2014,9,1) + TIME(0,0,0)</f>
        <v>41883</v>
      </c>
      <c r="C28615">
        <v>31.796022414999999</v>
      </c>
    </row>
    <row r="28616" spans="1:3" x14ac:dyDescent="0.25">
      <c r="A28616">
        <v>5387</v>
      </c>
      <c r="B28616" s="1">
        <f>DATE(2014,10,1) + TIME(0,0,0)</f>
        <v>41913</v>
      </c>
      <c r="C28616">
        <v>31.806648253999999</v>
      </c>
    </row>
    <row r="28617" spans="1:3" x14ac:dyDescent="0.25">
      <c r="A28617">
        <v>5418</v>
      </c>
      <c r="B28617" s="1">
        <f>DATE(2014,11,1) + TIME(0,0,0)</f>
        <v>41944</v>
      </c>
      <c r="C28617">
        <v>31.817590714000001</v>
      </c>
    </row>
    <row r="28618" spans="1:3" x14ac:dyDescent="0.25">
      <c r="A28618">
        <v>5448</v>
      </c>
      <c r="B28618" s="1">
        <f>DATE(2014,12,1) + TIME(0,0,0)</f>
        <v>41974</v>
      </c>
      <c r="C28618">
        <v>31.828145980999999</v>
      </c>
    </row>
    <row r="28619" spans="1:3" x14ac:dyDescent="0.25">
      <c r="A28619">
        <v>5479</v>
      </c>
      <c r="B28619" s="1">
        <f>DATE(2015,1,1) + TIME(0,0,0)</f>
        <v>42005</v>
      </c>
      <c r="C28619">
        <v>31.839014053</v>
      </c>
    </row>
    <row r="28620" spans="1:3" x14ac:dyDescent="0.25">
      <c r="A28620">
        <v>5510</v>
      </c>
      <c r="B28620" s="1">
        <f>DATE(2015,2,1) + TIME(0,0,0)</f>
        <v>42036</v>
      </c>
      <c r="C28620">
        <v>31.849843978999999</v>
      </c>
    </row>
    <row r="28621" spans="1:3" x14ac:dyDescent="0.25">
      <c r="A28621">
        <v>5538</v>
      </c>
      <c r="B28621" s="1">
        <f>DATE(2015,3,1) + TIME(0,0,0)</f>
        <v>42064</v>
      </c>
      <c r="C28621">
        <v>31.859594345000001</v>
      </c>
    </row>
    <row r="28622" spans="1:3" x14ac:dyDescent="0.25">
      <c r="A28622">
        <v>5569</v>
      </c>
      <c r="B28622" s="1">
        <f>DATE(2015,4,1) + TIME(0,0,0)</f>
        <v>42095</v>
      </c>
      <c r="C28622">
        <v>31.870349883999999</v>
      </c>
    </row>
    <row r="28623" spans="1:3" x14ac:dyDescent="0.25">
      <c r="A28623">
        <v>5599</v>
      </c>
      <c r="B28623" s="1">
        <f>DATE(2015,5,1) + TIME(0,0,0)</f>
        <v>42125</v>
      </c>
      <c r="C28623">
        <v>31.880722045999999</v>
      </c>
    </row>
    <row r="28624" spans="1:3" x14ac:dyDescent="0.25">
      <c r="A28624">
        <v>5630</v>
      </c>
      <c r="B28624" s="1">
        <f>DATE(2015,6,1) + TIME(0,0,0)</f>
        <v>42156</v>
      </c>
      <c r="C28624">
        <v>31.891403197999999</v>
      </c>
    </row>
    <row r="28625" spans="1:3" x14ac:dyDescent="0.25">
      <c r="A28625">
        <v>5660</v>
      </c>
      <c r="B28625" s="1">
        <f>DATE(2015,7,1) + TIME(0,0,0)</f>
        <v>42186</v>
      </c>
      <c r="C28625">
        <v>31.901700974000001</v>
      </c>
    </row>
    <row r="28626" spans="1:3" x14ac:dyDescent="0.25">
      <c r="A28626">
        <v>5691</v>
      </c>
      <c r="B28626" s="1">
        <f>DATE(2015,8,1) + TIME(0,0,0)</f>
        <v>42217</v>
      </c>
      <c r="C28626">
        <v>31.912305832000001</v>
      </c>
    </row>
    <row r="28627" spans="1:3" x14ac:dyDescent="0.25">
      <c r="A28627">
        <v>5722</v>
      </c>
      <c r="B28627" s="1">
        <f>DATE(2015,9,1) + TIME(0,0,0)</f>
        <v>42248</v>
      </c>
      <c r="C28627">
        <v>31.922870635999999</v>
      </c>
    </row>
    <row r="28628" spans="1:3" x14ac:dyDescent="0.25">
      <c r="A28628">
        <v>5752</v>
      </c>
      <c r="B28628" s="1">
        <f>DATE(2015,10,1) + TIME(0,0,0)</f>
        <v>42278</v>
      </c>
      <c r="C28628">
        <v>31.933057784999999</v>
      </c>
    </row>
    <row r="28629" spans="1:3" x14ac:dyDescent="0.25">
      <c r="A28629">
        <v>5783</v>
      </c>
      <c r="B28629" s="1">
        <f>DATE(2015,11,1) + TIME(0,0,0)</f>
        <v>42309</v>
      </c>
      <c r="C28629">
        <v>31.943546295000001</v>
      </c>
    </row>
    <row r="28630" spans="1:3" x14ac:dyDescent="0.25">
      <c r="A28630">
        <v>5813</v>
      </c>
      <c r="B28630" s="1">
        <f>DATE(2015,12,1) + TIME(0,0,0)</f>
        <v>42339</v>
      </c>
      <c r="C28630">
        <v>31.953660965000001</v>
      </c>
    </row>
    <row r="28631" spans="1:3" x14ac:dyDescent="0.25">
      <c r="A28631">
        <v>5844</v>
      </c>
      <c r="B28631" s="1">
        <f>DATE(2016,1,1) + TIME(0,0,0)</f>
        <v>42370</v>
      </c>
      <c r="C28631">
        <v>31.964075089000001</v>
      </c>
    </row>
    <row r="28632" spans="1:3" x14ac:dyDescent="0.25">
      <c r="A28632">
        <v>5875</v>
      </c>
      <c r="B28632" s="1">
        <f>DATE(2016,2,1) + TIME(0,0,0)</f>
        <v>42401</v>
      </c>
      <c r="C28632">
        <v>31.974449157999999</v>
      </c>
    </row>
    <row r="28633" spans="1:3" x14ac:dyDescent="0.25">
      <c r="A28633">
        <v>5904</v>
      </c>
      <c r="B28633" s="1">
        <f>DATE(2016,3,1) + TIME(0,0,0)</f>
        <v>42430</v>
      </c>
      <c r="C28633">
        <v>31.984121323</v>
      </c>
    </row>
    <row r="28634" spans="1:3" x14ac:dyDescent="0.25">
      <c r="A28634">
        <v>5935</v>
      </c>
      <c r="B28634" s="1">
        <f>DATE(2016,4,1) + TIME(0,0,0)</f>
        <v>42461</v>
      </c>
      <c r="C28634">
        <v>31.994424819999999</v>
      </c>
    </row>
    <row r="28635" spans="1:3" x14ac:dyDescent="0.25">
      <c r="A28635">
        <v>5965</v>
      </c>
      <c r="B28635" s="1">
        <f>DATE(2016,5,1) + TIME(0,0,0)</f>
        <v>42491</v>
      </c>
      <c r="C28635">
        <v>32.004360198999997</v>
      </c>
    </row>
    <row r="28636" spans="1:3" x14ac:dyDescent="0.25">
      <c r="A28636">
        <v>5996</v>
      </c>
      <c r="B28636" s="1">
        <f>DATE(2016,6,1) + TIME(0,0,0)</f>
        <v>42522</v>
      </c>
      <c r="C28636">
        <v>32.014587401999997</v>
      </c>
    </row>
    <row r="28637" spans="1:3" x14ac:dyDescent="0.25">
      <c r="A28637">
        <v>6026</v>
      </c>
      <c r="B28637" s="1">
        <f>DATE(2016,7,1) + TIME(0,0,0)</f>
        <v>42552</v>
      </c>
      <c r="C28637">
        <v>32.024452209000003</v>
      </c>
    </row>
    <row r="28638" spans="1:3" x14ac:dyDescent="0.25">
      <c r="A28638">
        <v>6057</v>
      </c>
      <c r="B28638" s="1">
        <f>DATE(2016,8,1) + TIME(0,0,0)</f>
        <v>42583</v>
      </c>
      <c r="C28638">
        <v>32.034610747999999</v>
      </c>
    </row>
    <row r="28639" spans="1:3" x14ac:dyDescent="0.25">
      <c r="A28639">
        <v>6088</v>
      </c>
      <c r="B28639" s="1">
        <f>DATE(2016,9,1) + TIME(0,0,0)</f>
        <v>42614</v>
      </c>
      <c r="C28639">
        <v>32.044731140000003</v>
      </c>
    </row>
    <row r="28640" spans="1:3" x14ac:dyDescent="0.25">
      <c r="A28640">
        <v>6118</v>
      </c>
      <c r="B28640" s="1">
        <f>DATE(2016,10,1) + TIME(0,0,0)</f>
        <v>42644</v>
      </c>
      <c r="C28640">
        <v>32.054492949999997</v>
      </c>
    </row>
    <row r="28641" spans="1:3" x14ac:dyDescent="0.25">
      <c r="A28641">
        <v>6149</v>
      </c>
      <c r="B28641" s="1">
        <f>DATE(2016,11,1) + TIME(0,0,0)</f>
        <v>42675</v>
      </c>
      <c r="C28641">
        <v>32.064544677999997</v>
      </c>
    </row>
    <row r="28642" spans="1:3" x14ac:dyDescent="0.25">
      <c r="A28642">
        <v>6179</v>
      </c>
      <c r="B28642" s="1">
        <f>DATE(2016,12,1) + TIME(0,0,0)</f>
        <v>42705</v>
      </c>
      <c r="C28642">
        <v>32.074237822999997</v>
      </c>
    </row>
    <row r="28643" spans="1:3" x14ac:dyDescent="0.25">
      <c r="A28643">
        <v>6210</v>
      </c>
      <c r="B28643" s="1">
        <f>DATE(2017,1,1) + TIME(0,0,0)</f>
        <v>42736</v>
      </c>
      <c r="C28643">
        <v>32.084217072000001</v>
      </c>
    </row>
    <row r="28644" spans="1:3" x14ac:dyDescent="0.25">
      <c r="A28644">
        <v>6241</v>
      </c>
      <c r="B28644" s="1">
        <f>DATE(2017,2,1) + TIME(0,0,0)</f>
        <v>42767</v>
      </c>
      <c r="C28644">
        <v>32.094165801999999</v>
      </c>
    </row>
    <row r="28645" spans="1:3" x14ac:dyDescent="0.25">
      <c r="A28645">
        <v>6269</v>
      </c>
      <c r="B28645" s="1">
        <f>DATE(2017,3,1) + TIME(0,0,0)</f>
        <v>42795</v>
      </c>
      <c r="C28645">
        <v>32.103118895999998</v>
      </c>
    </row>
    <row r="28646" spans="1:3" x14ac:dyDescent="0.25">
      <c r="A28646">
        <v>6300</v>
      </c>
      <c r="B28646" s="1">
        <f>DATE(2017,4,1) + TIME(0,0,0)</f>
        <v>42826</v>
      </c>
      <c r="C28646">
        <v>32.112998961999999</v>
      </c>
    </row>
    <row r="28647" spans="1:3" x14ac:dyDescent="0.25">
      <c r="A28647">
        <v>6330</v>
      </c>
      <c r="B28647" s="1">
        <f>DATE(2017,5,1) + TIME(0,0,0)</f>
        <v>42856</v>
      </c>
      <c r="C28647">
        <v>32.122528076000002</v>
      </c>
    </row>
    <row r="28648" spans="1:3" x14ac:dyDescent="0.25">
      <c r="A28648">
        <v>6361</v>
      </c>
      <c r="B28648" s="1">
        <f>DATE(2017,6,1) + TIME(0,0,0)</f>
        <v>42887</v>
      </c>
      <c r="C28648">
        <v>32.132339477999999</v>
      </c>
    </row>
    <row r="28649" spans="1:3" x14ac:dyDescent="0.25">
      <c r="A28649">
        <v>6391</v>
      </c>
      <c r="B28649" s="1">
        <f>DATE(2017,7,1) + TIME(0,0,0)</f>
        <v>42917</v>
      </c>
      <c r="C28649">
        <v>32.141807556000003</v>
      </c>
    </row>
    <row r="28650" spans="1:3" x14ac:dyDescent="0.25">
      <c r="A28650">
        <v>6422</v>
      </c>
      <c r="B28650" s="1">
        <f>DATE(2017,8,1) + TIME(0,0,0)</f>
        <v>42948</v>
      </c>
      <c r="C28650">
        <v>32.151554107999999</v>
      </c>
    </row>
    <row r="28651" spans="1:3" x14ac:dyDescent="0.25">
      <c r="A28651">
        <v>6453</v>
      </c>
      <c r="B28651" s="1">
        <f>DATE(2017,9,1) + TIME(0,0,0)</f>
        <v>42979</v>
      </c>
      <c r="C28651">
        <v>32.161270141999999</v>
      </c>
    </row>
    <row r="28652" spans="1:3" x14ac:dyDescent="0.25">
      <c r="A28652">
        <v>6483</v>
      </c>
      <c r="B28652" s="1">
        <f>DATE(2017,10,1) + TIME(0,0,0)</f>
        <v>43009</v>
      </c>
      <c r="C28652">
        <v>32.170639037999997</v>
      </c>
    </row>
    <row r="28653" spans="1:3" x14ac:dyDescent="0.25">
      <c r="A28653">
        <v>6514</v>
      </c>
      <c r="B28653" s="1">
        <f>DATE(2017,11,1) + TIME(0,0,0)</f>
        <v>43040</v>
      </c>
      <c r="C28653">
        <v>32.180290221999996</v>
      </c>
    </row>
    <row r="28654" spans="1:3" x14ac:dyDescent="0.25">
      <c r="A28654">
        <v>6544</v>
      </c>
      <c r="B28654" s="1">
        <f>DATE(2017,12,1) + TIME(0,0,0)</f>
        <v>43070</v>
      </c>
      <c r="C28654">
        <v>32.189598083</v>
      </c>
    </row>
    <row r="28655" spans="1:3" x14ac:dyDescent="0.25">
      <c r="A28655">
        <v>6575</v>
      </c>
      <c r="B28655" s="1">
        <f>DATE(2018,1,1) + TIME(0,0,0)</f>
        <v>43101</v>
      </c>
      <c r="C28655">
        <v>32.199184418000002</v>
      </c>
    </row>
    <row r="28656" spans="1:3" x14ac:dyDescent="0.25">
      <c r="A28656">
        <v>6606</v>
      </c>
      <c r="B28656" s="1">
        <f>DATE(2018,2,1) + TIME(0,0,0)</f>
        <v>43132</v>
      </c>
      <c r="C28656">
        <v>32.208740233999997</v>
      </c>
    </row>
    <row r="28657" spans="1:3" x14ac:dyDescent="0.25">
      <c r="A28657">
        <v>6634</v>
      </c>
      <c r="B28657" s="1">
        <f>DATE(2018,3,1) + TIME(0,0,0)</f>
        <v>43160</v>
      </c>
      <c r="C28657">
        <v>32.217342377000001</v>
      </c>
    </row>
    <row r="28658" spans="1:3" x14ac:dyDescent="0.25">
      <c r="A28658">
        <v>6665</v>
      </c>
      <c r="B28658" s="1">
        <f>DATE(2018,4,1) + TIME(0,0,0)</f>
        <v>43191</v>
      </c>
      <c r="C28658">
        <v>32.226837158000002</v>
      </c>
    </row>
    <row r="28659" spans="1:3" x14ac:dyDescent="0.25">
      <c r="A28659">
        <v>6695</v>
      </c>
      <c r="B28659" s="1">
        <f>DATE(2018,5,1) + TIME(0,0,0)</f>
        <v>43221</v>
      </c>
      <c r="C28659">
        <v>32.235996245999999</v>
      </c>
    </row>
    <row r="28660" spans="1:3" x14ac:dyDescent="0.25">
      <c r="A28660">
        <v>6726</v>
      </c>
      <c r="B28660" s="1">
        <f>DATE(2018,6,1) + TIME(0,0,0)</f>
        <v>43252</v>
      </c>
      <c r="C28660">
        <v>32.245429993000002</v>
      </c>
    </row>
    <row r="28661" spans="1:3" x14ac:dyDescent="0.25">
      <c r="A28661">
        <v>6756</v>
      </c>
      <c r="B28661" s="1">
        <f>DATE(2018,7,1) + TIME(0,0,0)</f>
        <v>43282</v>
      </c>
      <c r="C28661">
        <v>32.25453186</v>
      </c>
    </row>
    <row r="28662" spans="1:3" x14ac:dyDescent="0.25">
      <c r="A28662">
        <v>6787</v>
      </c>
      <c r="B28662" s="1">
        <f>DATE(2018,8,1) + TIME(0,0,0)</f>
        <v>43313</v>
      </c>
      <c r="C28662">
        <v>32.263904572000001</v>
      </c>
    </row>
    <row r="28663" spans="1:3" x14ac:dyDescent="0.25">
      <c r="A28663">
        <v>6818</v>
      </c>
      <c r="B28663" s="1">
        <f>DATE(2018,9,1) + TIME(0,0,0)</f>
        <v>43344</v>
      </c>
      <c r="C28663">
        <v>32.273250580000003</v>
      </c>
    </row>
    <row r="28664" spans="1:3" x14ac:dyDescent="0.25">
      <c r="A28664">
        <v>6848</v>
      </c>
      <c r="B28664" s="1">
        <f>DATE(2018,10,1) + TIME(0,0,0)</f>
        <v>43374</v>
      </c>
      <c r="C28664">
        <v>32.282264709000003</v>
      </c>
    </row>
    <row r="28665" spans="1:3" x14ac:dyDescent="0.25">
      <c r="A28665">
        <v>6879</v>
      </c>
      <c r="B28665" s="1">
        <f>DATE(2018,11,1) + TIME(0,0,0)</f>
        <v>43405</v>
      </c>
      <c r="C28665">
        <v>32.291549683</v>
      </c>
    </row>
    <row r="28666" spans="1:3" x14ac:dyDescent="0.25">
      <c r="A28666">
        <v>6909</v>
      </c>
      <c r="B28666" s="1">
        <f>DATE(2018,12,1) + TIME(0,0,0)</f>
        <v>43435</v>
      </c>
      <c r="C28666">
        <v>32.300510406000001</v>
      </c>
    </row>
    <row r="28667" spans="1:3" x14ac:dyDescent="0.25">
      <c r="A28667">
        <v>6940</v>
      </c>
      <c r="B28667" s="1">
        <f>DATE(2019,1,1) + TIME(0,0,0)</f>
        <v>43466</v>
      </c>
      <c r="C28667">
        <v>32.309738158999998</v>
      </c>
    </row>
    <row r="28668" spans="1:3" x14ac:dyDescent="0.25">
      <c r="A28668">
        <v>6971</v>
      </c>
      <c r="B28668" s="1">
        <f>DATE(2019,2,1) + TIME(0,0,0)</f>
        <v>43497</v>
      </c>
      <c r="C28668">
        <v>32.318935394</v>
      </c>
    </row>
    <row r="28669" spans="1:3" x14ac:dyDescent="0.25">
      <c r="A28669">
        <v>6999</v>
      </c>
      <c r="B28669" s="1">
        <f>DATE(2019,3,1) + TIME(0,0,0)</f>
        <v>43525</v>
      </c>
      <c r="C28669">
        <v>32.327217101999999</v>
      </c>
    </row>
    <row r="28670" spans="1:3" x14ac:dyDescent="0.25">
      <c r="A28670">
        <v>7030</v>
      </c>
      <c r="B28670" s="1">
        <f>DATE(2019,4,1) + TIME(0,0,0)</f>
        <v>43556</v>
      </c>
      <c r="C28670">
        <v>32.336364746000001</v>
      </c>
    </row>
    <row r="28671" spans="1:3" x14ac:dyDescent="0.25">
      <c r="A28671">
        <v>7060</v>
      </c>
      <c r="B28671" s="1">
        <f>DATE(2019,5,1) + TIME(0,0,0)</f>
        <v>43586</v>
      </c>
      <c r="C28671">
        <v>32.345188141000001</v>
      </c>
    </row>
    <row r="28672" spans="1:3" x14ac:dyDescent="0.25">
      <c r="A28672">
        <v>7091</v>
      </c>
      <c r="B28672" s="1">
        <f>DATE(2019,6,1) + TIME(0,0,0)</f>
        <v>43617</v>
      </c>
      <c r="C28672">
        <v>32.354278563999998</v>
      </c>
    </row>
    <row r="28673" spans="1:3" x14ac:dyDescent="0.25">
      <c r="A28673">
        <v>7121</v>
      </c>
      <c r="B28673" s="1">
        <f>DATE(2019,7,1) + TIME(0,0,0)</f>
        <v>43647</v>
      </c>
      <c r="C28673">
        <v>32.363044739000003</v>
      </c>
    </row>
    <row r="28674" spans="1:3" x14ac:dyDescent="0.25">
      <c r="A28674">
        <v>7152</v>
      </c>
      <c r="B28674" s="1">
        <f>DATE(2019,8,1) + TIME(0,0,0)</f>
        <v>43678</v>
      </c>
      <c r="C28674">
        <v>32.372070311999998</v>
      </c>
    </row>
    <row r="28675" spans="1:3" x14ac:dyDescent="0.25">
      <c r="A28675">
        <v>7183</v>
      </c>
      <c r="B28675" s="1">
        <f>DATE(2019,9,1) + TIME(0,0,0)</f>
        <v>43709</v>
      </c>
      <c r="C28675">
        <v>32.381069183000001</v>
      </c>
    </row>
    <row r="28676" spans="1:3" x14ac:dyDescent="0.25">
      <c r="A28676">
        <v>7213</v>
      </c>
      <c r="B28676" s="1">
        <f>DATE(2019,10,1) + TIME(0,0,0)</f>
        <v>43739</v>
      </c>
      <c r="C28676">
        <v>32.389751433999997</v>
      </c>
    </row>
    <row r="28677" spans="1:3" x14ac:dyDescent="0.25">
      <c r="A28677">
        <v>7244</v>
      </c>
      <c r="B28677" s="1">
        <f>DATE(2019,11,1) + TIME(0,0,0)</f>
        <v>43770</v>
      </c>
      <c r="C28677">
        <v>32.398696899000001</v>
      </c>
    </row>
    <row r="28678" spans="1:3" x14ac:dyDescent="0.25">
      <c r="A28678">
        <v>7274</v>
      </c>
      <c r="B28678" s="1">
        <f>DATE(2019,12,1) + TIME(0,0,0)</f>
        <v>43800</v>
      </c>
      <c r="C28678">
        <v>32.407325745000001</v>
      </c>
    </row>
    <row r="28679" spans="1:3" x14ac:dyDescent="0.25">
      <c r="A28679">
        <v>7305</v>
      </c>
      <c r="B28679" s="1">
        <f>DATE(2020,1,1) + TIME(0,0,0)</f>
        <v>43831</v>
      </c>
      <c r="C28679">
        <v>32.416217803999999</v>
      </c>
    </row>
    <row r="28680" spans="1:3" x14ac:dyDescent="0.25">
      <c r="A28680">
        <v>7336</v>
      </c>
      <c r="B28680" s="1">
        <f>DATE(2020,2,1) + TIME(0,0,0)</f>
        <v>43862</v>
      </c>
      <c r="C28680">
        <v>32.42508316</v>
      </c>
    </row>
    <row r="28681" spans="1:3" x14ac:dyDescent="0.25">
      <c r="A28681">
        <v>7365</v>
      </c>
      <c r="B28681" s="1">
        <f>DATE(2020,3,1) + TIME(0,0,0)</f>
        <v>43891</v>
      </c>
      <c r="C28681">
        <v>32.433353424000003</v>
      </c>
    </row>
    <row r="28682" spans="1:3" x14ac:dyDescent="0.25">
      <c r="A28682">
        <v>7396</v>
      </c>
      <c r="B28682" s="1">
        <f>DATE(2020,4,1) + TIME(0,0,0)</f>
        <v>43922</v>
      </c>
      <c r="C28682">
        <v>32.442169188999998</v>
      </c>
    </row>
    <row r="28683" spans="1:3" x14ac:dyDescent="0.25">
      <c r="A28683">
        <v>7426</v>
      </c>
      <c r="B28683" s="1">
        <f>DATE(2020,5,1) + TIME(0,0,0)</f>
        <v>43952</v>
      </c>
      <c r="C28683">
        <v>32.450675963999998</v>
      </c>
    </row>
    <row r="28684" spans="1:3" x14ac:dyDescent="0.25">
      <c r="A28684">
        <v>7457</v>
      </c>
      <c r="B28684" s="1">
        <f>DATE(2020,6,1) + TIME(0,0,0)</f>
        <v>43983</v>
      </c>
      <c r="C28684">
        <v>32.459434508999998</v>
      </c>
    </row>
    <row r="28685" spans="1:3" x14ac:dyDescent="0.25">
      <c r="A28685">
        <v>7487</v>
      </c>
      <c r="B28685" s="1">
        <f>DATE(2020,7,1) + TIME(0,0,0)</f>
        <v>44013</v>
      </c>
      <c r="C28685">
        <v>32.467891692999999</v>
      </c>
    </row>
    <row r="28686" spans="1:3" x14ac:dyDescent="0.25">
      <c r="A28686">
        <v>7518</v>
      </c>
      <c r="B28686" s="1">
        <f>DATE(2020,8,1) + TIME(0,0,0)</f>
        <v>44044</v>
      </c>
      <c r="C28686">
        <v>32.476604461999997</v>
      </c>
    </row>
    <row r="28687" spans="1:3" x14ac:dyDescent="0.25">
      <c r="A28687">
        <v>7549</v>
      </c>
      <c r="B28687" s="1">
        <f>DATE(2020,9,1) + TIME(0,0,0)</f>
        <v>44075</v>
      </c>
      <c r="C28687">
        <v>32.485294342000003</v>
      </c>
    </row>
    <row r="28688" spans="1:3" x14ac:dyDescent="0.25">
      <c r="A28688">
        <v>7579</v>
      </c>
      <c r="B28688" s="1">
        <f>DATE(2020,10,1) + TIME(0,0,0)</f>
        <v>44105</v>
      </c>
      <c r="C28688">
        <v>32.493682861000003</v>
      </c>
    </row>
    <row r="28689" spans="1:3" x14ac:dyDescent="0.25">
      <c r="A28689">
        <v>7610</v>
      </c>
      <c r="B28689" s="1">
        <f>DATE(2020,11,1) + TIME(0,0,0)</f>
        <v>44136</v>
      </c>
      <c r="C28689">
        <v>32.502323150999999</v>
      </c>
    </row>
    <row r="28690" spans="1:3" x14ac:dyDescent="0.25">
      <c r="A28690">
        <v>7640</v>
      </c>
      <c r="B28690" s="1">
        <f>DATE(2020,12,1) + TIME(0,0,0)</f>
        <v>44166</v>
      </c>
      <c r="C28690">
        <v>32.510662078999999</v>
      </c>
    </row>
    <row r="28691" spans="1:3" x14ac:dyDescent="0.25">
      <c r="A28691">
        <v>7671</v>
      </c>
      <c r="B28691" s="1">
        <f>DATE(2021,1,1) + TIME(0,0,0)</f>
        <v>44197</v>
      </c>
      <c r="C28691">
        <v>32.519256591999998</v>
      </c>
    </row>
    <row r="28692" spans="1:3" x14ac:dyDescent="0.25">
      <c r="A28692">
        <v>7702</v>
      </c>
      <c r="B28692" s="1">
        <f>DATE(2021,2,1) + TIME(0,0,0)</f>
        <v>44228</v>
      </c>
      <c r="C28692">
        <v>32.527824402</v>
      </c>
    </row>
    <row r="28693" spans="1:3" x14ac:dyDescent="0.25">
      <c r="A28693">
        <v>7730</v>
      </c>
      <c r="B28693" s="1">
        <f>DATE(2021,3,1) + TIME(0,0,0)</f>
        <v>44256</v>
      </c>
      <c r="C28693">
        <v>32.535545349000003</v>
      </c>
    </row>
    <row r="28694" spans="1:3" x14ac:dyDescent="0.25">
      <c r="A28694">
        <v>7761</v>
      </c>
      <c r="B28694" s="1">
        <f>DATE(2021,4,1) + TIME(0,0,0)</f>
        <v>44287</v>
      </c>
      <c r="C28694">
        <v>32.544067382999998</v>
      </c>
    </row>
    <row r="28695" spans="1:3" x14ac:dyDescent="0.25">
      <c r="A28695">
        <v>7791</v>
      </c>
      <c r="B28695" s="1">
        <f>DATE(2021,5,1) + TIME(0,0,0)</f>
        <v>44317</v>
      </c>
      <c r="C28695">
        <v>32.552295684999997</v>
      </c>
    </row>
    <row r="28696" spans="1:3" x14ac:dyDescent="0.25">
      <c r="A28696">
        <v>7822</v>
      </c>
      <c r="B28696" s="1">
        <f>DATE(2021,6,1) + TIME(0,0,0)</f>
        <v>44348</v>
      </c>
      <c r="C28696">
        <v>32.560771942000002</v>
      </c>
    </row>
    <row r="28697" spans="1:3" x14ac:dyDescent="0.25">
      <c r="A28697">
        <v>7852</v>
      </c>
      <c r="B28697" s="1">
        <f>DATE(2021,7,1) + TIME(0,0,0)</f>
        <v>44378</v>
      </c>
      <c r="C28697">
        <v>32.568954468000001</v>
      </c>
    </row>
    <row r="28698" spans="1:3" x14ac:dyDescent="0.25">
      <c r="A28698">
        <v>7883</v>
      </c>
      <c r="B28698" s="1">
        <f>DATE(2021,8,1) + TIME(0,0,0)</f>
        <v>44409</v>
      </c>
      <c r="C28698">
        <v>32.577388763000002</v>
      </c>
    </row>
    <row r="28699" spans="1:3" x14ac:dyDescent="0.25">
      <c r="A28699">
        <v>7914</v>
      </c>
      <c r="B28699" s="1">
        <f>DATE(2021,9,1) + TIME(0,0,0)</f>
        <v>44440</v>
      </c>
      <c r="C28699">
        <v>32.585800171000002</v>
      </c>
    </row>
    <row r="28700" spans="1:3" x14ac:dyDescent="0.25">
      <c r="A28700">
        <v>7944</v>
      </c>
      <c r="B28700" s="1">
        <f>DATE(2021,10,1) + TIME(0,0,0)</f>
        <v>44470</v>
      </c>
      <c r="C28700">
        <v>32.593917847</v>
      </c>
    </row>
    <row r="28701" spans="1:3" x14ac:dyDescent="0.25">
      <c r="A28701">
        <v>7975</v>
      </c>
      <c r="B28701" s="1">
        <f>DATE(2021,11,1) + TIME(0,0,0)</f>
        <v>44501</v>
      </c>
      <c r="C28701">
        <v>32.602279662999997</v>
      </c>
    </row>
    <row r="28702" spans="1:3" x14ac:dyDescent="0.25">
      <c r="A28702">
        <v>8005</v>
      </c>
      <c r="B28702" s="1">
        <f>DATE(2021,12,1) + TIME(0,0,0)</f>
        <v>44531</v>
      </c>
      <c r="C28702">
        <v>32.610347748000002</v>
      </c>
    </row>
    <row r="28703" spans="1:3" x14ac:dyDescent="0.25">
      <c r="A28703">
        <v>8036</v>
      </c>
      <c r="B28703" s="1">
        <f>DATE(2022,1,1) + TIME(0,0,0)</f>
        <v>44562</v>
      </c>
      <c r="C28703">
        <v>32.618659973</v>
      </c>
    </row>
    <row r="28704" spans="1:3" x14ac:dyDescent="0.25">
      <c r="A28704">
        <v>8067</v>
      </c>
      <c r="B28704" s="1">
        <f>DATE(2022,2,1) + TIME(0,0,0)</f>
        <v>44593</v>
      </c>
      <c r="C28704">
        <v>32.626945495999998</v>
      </c>
    </row>
    <row r="28705" spans="1:3" x14ac:dyDescent="0.25">
      <c r="A28705">
        <v>8095</v>
      </c>
      <c r="B28705" s="1">
        <f>DATE(2022,3,1) + TIME(0,0,0)</f>
        <v>44621</v>
      </c>
      <c r="C28705">
        <v>32.634410858000003</v>
      </c>
    </row>
    <row r="28706" spans="1:3" x14ac:dyDescent="0.25">
      <c r="A28706">
        <v>8126</v>
      </c>
      <c r="B28706" s="1">
        <f>DATE(2022,4,1) + TIME(0,0,0)</f>
        <v>44652</v>
      </c>
      <c r="C28706">
        <v>32.642654419000003</v>
      </c>
    </row>
    <row r="28707" spans="1:3" x14ac:dyDescent="0.25">
      <c r="A28707">
        <v>8156</v>
      </c>
      <c r="B28707" s="1">
        <f>DATE(2022,5,1) + TIME(0,0,0)</f>
        <v>44682</v>
      </c>
      <c r="C28707">
        <v>32.650611877000003</v>
      </c>
    </row>
    <row r="28708" spans="1:3" x14ac:dyDescent="0.25">
      <c r="A28708">
        <v>8187</v>
      </c>
      <c r="B28708" s="1">
        <f>DATE(2022,6,1) + TIME(0,0,0)</f>
        <v>44713</v>
      </c>
      <c r="C28708">
        <v>32.658809662000003</v>
      </c>
    </row>
    <row r="28709" spans="1:3" x14ac:dyDescent="0.25">
      <c r="A28709">
        <v>8217</v>
      </c>
      <c r="B28709" s="1">
        <f>DATE(2022,7,1) + TIME(0,0,0)</f>
        <v>44743</v>
      </c>
      <c r="C28709">
        <v>32.666725159000002</v>
      </c>
    </row>
    <row r="28710" spans="1:3" x14ac:dyDescent="0.25">
      <c r="A28710">
        <v>8248</v>
      </c>
      <c r="B28710" s="1">
        <f>DATE(2022,8,1) + TIME(0,0,0)</f>
        <v>44774</v>
      </c>
      <c r="C28710">
        <v>32.674884796000001</v>
      </c>
    </row>
    <row r="28711" spans="1:3" x14ac:dyDescent="0.25">
      <c r="A28711">
        <v>8279</v>
      </c>
      <c r="B28711" s="1">
        <f>DATE(2022,9,1) + TIME(0,0,0)</f>
        <v>44805</v>
      </c>
      <c r="C28711">
        <v>32.683021545000003</v>
      </c>
    </row>
    <row r="28712" spans="1:3" x14ac:dyDescent="0.25">
      <c r="A28712">
        <v>8309</v>
      </c>
      <c r="B28712" s="1">
        <f>DATE(2022,10,1) + TIME(0,0,0)</f>
        <v>44835</v>
      </c>
      <c r="C28712">
        <v>32.690879821999999</v>
      </c>
    </row>
    <row r="28713" spans="1:3" x14ac:dyDescent="0.25">
      <c r="A28713">
        <v>8340</v>
      </c>
      <c r="B28713" s="1">
        <f>DATE(2022,11,1) + TIME(0,0,0)</f>
        <v>44866</v>
      </c>
      <c r="C28713">
        <v>32.698974608999997</v>
      </c>
    </row>
    <row r="28714" spans="1:3" x14ac:dyDescent="0.25">
      <c r="A28714">
        <v>8370</v>
      </c>
      <c r="B28714" s="1">
        <f>DATE(2022,12,1) + TIME(0,0,0)</f>
        <v>44896</v>
      </c>
      <c r="C28714">
        <v>32.706794739000003</v>
      </c>
    </row>
    <row r="28715" spans="1:3" x14ac:dyDescent="0.25">
      <c r="A28715">
        <v>8401</v>
      </c>
      <c r="B28715" s="1">
        <f>DATE(2023,1,1) + TIME(0,0,0)</f>
        <v>44927</v>
      </c>
      <c r="C28715">
        <v>32.714855194000002</v>
      </c>
    </row>
    <row r="28716" spans="1:3" x14ac:dyDescent="0.25">
      <c r="A28716">
        <v>8432</v>
      </c>
      <c r="B28716" s="1">
        <f>DATE(2023,2,1) + TIME(0,0,0)</f>
        <v>44958</v>
      </c>
      <c r="C28716">
        <v>32.722896575999997</v>
      </c>
    </row>
    <row r="28717" spans="1:3" x14ac:dyDescent="0.25">
      <c r="A28717">
        <v>8460</v>
      </c>
      <c r="B28717" s="1">
        <f>DATE(2023,3,1) + TIME(0,0,0)</f>
        <v>44986</v>
      </c>
      <c r="C28717">
        <v>32.730144500999998</v>
      </c>
    </row>
    <row r="28718" spans="1:3" x14ac:dyDescent="0.25">
      <c r="A28718">
        <v>8491</v>
      </c>
      <c r="B28718" s="1">
        <f>DATE(2023,4,1) + TIME(0,0,0)</f>
        <v>45017</v>
      </c>
      <c r="C28718">
        <v>32.738151549999998</v>
      </c>
    </row>
    <row r="28719" spans="1:3" x14ac:dyDescent="0.25">
      <c r="A28719">
        <v>8521</v>
      </c>
      <c r="B28719" s="1">
        <f>DATE(2023,5,1) + TIME(0,0,0)</f>
        <v>45047</v>
      </c>
      <c r="C28719">
        <v>32.745883941999999</v>
      </c>
    </row>
    <row r="28720" spans="1:3" x14ac:dyDescent="0.25">
      <c r="A28720">
        <v>8552</v>
      </c>
      <c r="B28720" s="1">
        <f>DATE(2023,6,1) + TIME(0,0,0)</f>
        <v>45078</v>
      </c>
      <c r="C28720">
        <v>32.753856659</v>
      </c>
    </row>
    <row r="28721" spans="1:3" x14ac:dyDescent="0.25">
      <c r="A28721">
        <v>8582</v>
      </c>
      <c r="B28721" s="1">
        <f>DATE(2023,7,1) + TIME(0,0,0)</f>
        <v>45108</v>
      </c>
      <c r="C28721">
        <v>32.761554717999999</v>
      </c>
    </row>
    <row r="28722" spans="1:3" x14ac:dyDescent="0.25">
      <c r="A28722">
        <v>8613</v>
      </c>
      <c r="B28722" s="1">
        <f>DATE(2023,8,1) + TIME(0,0,0)</f>
        <v>45139</v>
      </c>
      <c r="C28722">
        <v>32.769493103000002</v>
      </c>
    </row>
    <row r="28723" spans="1:3" x14ac:dyDescent="0.25">
      <c r="A28723">
        <v>8644</v>
      </c>
      <c r="B28723" s="1">
        <f>DATE(2023,9,1) + TIME(0,0,0)</f>
        <v>45170</v>
      </c>
      <c r="C28723">
        <v>32.777420044000003</v>
      </c>
    </row>
    <row r="28724" spans="1:3" x14ac:dyDescent="0.25">
      <c r="A28724">
        <v>8674</v>
      </c>
      <c r="B28724" s="1">
        <f>DATE(2023,10,1) + TIME(0,0,0)</f>
        <v>45200</v>
      </c>
      <c r="C28724">
        <v>32.785072327000002</v>
      </c>
    </row>
    <row r="28725" spans="1:3" x14ac:dyDescent="0.25">
      <c r="A28725">
        <v>8705</v>
      </c>
      <c r="B28725" s="1">
        <f>DATE(2023,11,1) + TIME(0,0,0)</f>
        <v>45231</v>
      </c>
      <c r="C28725">
        <v>32.792964935000001</v>
      </c>
    </row>
    <row r="28726" spans="1:3" x14ac:dyDescent="0.25">
      <c r="A28726">
        <v>8735</v>
      </c>
      <c r="B28726" s="1">
        <f>DATE(2023,12,1) + TIME(0,0,0)</f>
        <v>45261</v>
      </c>
      <c r="C28726">
        <v>32.800586699999997</v>
      </c>
    </row>
    <row r="28727" spans="1:3" x14ac:dyDescent="0.25">
      <c r="A28727">
        <v>8766</v>
      </c>
      <c r="B28727" s="1">
        <f>DATE(2024,1,1) + TIME(0,0,0)</f>
        <v>45292</v>
      </c>
      <c r="C28727">
        <v>32.808452606000003</v>
      </c>
    </row>
    <row r="28728" spans="1:3" x14ac:dyDescent="0.25">
      <c r="A28728">
        <v>8797</v>
      </c>
      <c r="B28728" s="1">
        <f>DATE(2024,2,1) + TIME(0,0,0)</f>
        <v>45323</v>
      </c>
      <c r="C28728">
        <v>32.816299438000001</v>
      </c>
    </row>
    <row r="28729" spans="1:3" x14ac:dyDescent="0.25">
      <c r="A28729">
        <v>8826</v>
      </c>
      <c r="B28729" s="1">
        <f>DATE(2024,3,1) + TIME(0,0,0)</f>
        <v>45352</v>
      </c>
      <c r="C28729">
        <v>32.823627471999998</v>
      </c>
    </row>
    <row r="28730" spans="1:3" x14ac:dyDescent="0.25">
      <c r="A28730">
        <v>8857</v>
      </c>
      <c r="B28730" s="1">
        <f>DATE(2024,4,1) + TIME(0,0,0)</f>
        <v>45383</v>
      </c>
      <c r="C28730">
        <v>32.831447601000001</v>
      </c>
    </row>
    <row r="28731" spans="1:3" x14ac:dyDescent="0.25">
      <c r="A28731">
        <v>8887</v>
      </c>
      <c r="B28731" s="1">
        <f>DATE(2024,5,1) + TIME(0,0,0)</f>
        <v>45413</v>
      </c>
      <c r="C28731">
        <v>32.839000702</v>
      </c>
    </row>
    <row r="28732" spans="1:3" x14ac:dyDescent="0.25">
      <c r="A28732">
        <v>8918</v>
      </c>
      <c r="B28732" s="1">
        <f>DATE(2024,6,1) + TIME(0,0,0)</f>
        <v>45444</v>
      </c>
      <c r="C28732">
        <v>32.846794127999999</v>
      </c>
    </row>
    <row r="28733" spans="1:3" x14ac:dyDescent="0.25">
      <c r="A28733">
        <v>8948</v>
      </c>
      <c r="B28733" s="1">
        <f>DATE(2024,7,1) + TIME(0,0,0)</f>
        <v>45474</v>
      </c>
      <c r="C28733">
        <v>32.854320526000002</v>
      </c>
    </row>
    <row r="28734" spans="1:3" x14ac:dyDescent="0.25">
      <c r="A28734">
        <v>8979</v>
      </c>
      <c r="B28734" s="1">
        <f>DATE(2024,8,1) + TIME(0,0,0)</f>
        <v>45505</v>
      </c>
      <c r="C28734">
        <v>32.862083435000002</v>
      </c>
    </row>
    <row r="28735" spans="1:3" x14ac:dyDescent="0.25">
      <c r="A28735">
        <v>9010</v>
      </c>
      <c r="B28735" s="1">
        <f>DATE(2024,9,1) + TIME(0,0,0)</f>
        <v>45536</v>
      </c>
      <c r="C28735">
        <v>32.869834900000001</v>
      </c>
    </row>
    <row r="28736" spans="1:3" x14ac:dyDescent="0.25">
      <c r="A28736">
        <v>9040</v>
      </c>
      <c r="B28736" s="1">
        <f>DATE(2024,10,1) + TIME(0,0,0)</f>
        <v>45566</v>
      </c>
      <c r="C28736">
        <v>32.877323150999999</v>
      </c>
    </row>
    <row r="28737" spans="1:3" x14ac:dyDescent="0.25">
      <c r="A28737">
        <v>9071</v>
      </c>
      <c r="B28737" s="1">
        <f>DATE(2024,11,1) + TIME(0,0,0)</f>
        <v>45597</v>
      </c>
      <c r="C28737">
        <v>32.885051726999997</v>
      </c>
    </row>
    <row r="28738" spans="1:3" x14ac:dyDescent="0.25">
      <c r="A28738">
        <v>9101</v>
      </c>
      <c r="B28738" s="1">
        <f>DATE(2024,12,1) + TIME(0,0,0)</f>
        <v>45627</v>
      </c>
      <c r="C28738">
        <v>32.892513274999999</v>
      </c>
    </row>
    <row r="28739" spans="1:3" x14ac:dyDescent="0.25">
      <c r="A28739">
        <v>9132</v>
      </c>
      <c r="B28739" s="1">
        <f>DATE(2025,1,1) + TIME(0,0,0)</f>
        <v>45658</v>
      </c>
      <c r="C28739">
        <v>32.900215148999997</v>
      </c>
    </row>
    <row r="28740" spans="1:3" x14ac:dyDescent="0.25">
      <c r="A28740">
        <v>9163</v>
      </c>
      <c r="B28740" s="1">
        <f>DATE(2025,2,1) + TIME(0,0,0)</f>
        <v>45689</v>
      </c>
      <c r="C28740">
        <v>32.907901764000002</v>
      </c>
    </row>
    <row r="28741" spans="1:3" x14ac:dyDescent="0.25">
      <c r="A28741">
        <v>9191</v>
      </c>
      <c r="B28741" s="1">
        <f>DATE(2025,3,1) + TIME(0,0,0)</f>
        <v>45717</v>
      </c>
      <c r="C28741">
        <v>32.914833068999997</v>
      </c>
    </row>
    <row r="28742" spans="1:3" x14ac:dyDescent="0.25">
      <c r="A28742">
        <v>9222</v>
      </c>
      <c r="B28742" s="1">
        <f>DATE(2025,4,1) + TIME(0,0,0)</f>
        <v>45748</v>
      </c>
      <c r="C28742">
        <v>32.922496795999997</v>
      </c>
    </row>
    <row r="28743" spans="1:3" x14ac:dyDescent="0.25">
      <c r="A28743">
        <v>9252</v>
      </c>
      <c r="B28743" s="1">
        <f>DATE(2025,5,1) + TIME(0,0,0)</f>
        <v>45778</v>
      </c>
      <c r="C28743">
        <v>32.929897308000001</v>
      </c>
    </row>
    <row r="28744" spans="1:3" x14ac:dyDescent="0.25">
      <c r="A28744">
        <v>9283</v>
      </c>
      <c r="B28744" s="1">
        <f>DATE(2025,6,1) + TIME(0,0,0)</f>
        <v>45809</v>
      </c>
      <c r="C28744">
        <v>32.937534331999998</v>
      </c>
    </row>
    <row r="28745" spans="1:3" x14ac:dyDescent="0.25">
      <c r="A28745">
        <v>9313</v>
      </c>
      <c r="B28745" s="1">
        <f>DATE(2025,7,1) + TIME(0,0,0)</f>
        <v>45839</v>
      </c>
      <c r="C28745">
        <v>32.944915770999998</v>
      </c>
    </row>
    <row r="28746" spans="1:3" x14ac:dyDescent="0.25">
      <c r="A28746">
        <v>9344</v>
      </c>
      <c r="B28746" s="1">
        <f>DATE(2025,8,1) + TIME(0,0,0)</f>
        <v>45870</v>
      </c>
      <c r="C28746">
        <v>32.952529906999999</v>
      </c>
    </row>
    <row r="28747" spans="1:3" x14ac:dyDescent="0.25">
      <c r="A28747">
        <v>9375</v>
      </c>
      <c r="B28747" s="1">
        <f>DATE(2025,9,1) + TIME(0,0,0)</f>
        <v>45901</v>
      </c>
      <c r="C28747">
        <v>32.960128783999998</v>
      </c>
    </row>
    <row r="28748" spans="1:3" x14ac:dyDescent="0.25">
      <c r="A28748">
        <v>9405</v>
      </c>
      <c r="B28748" s="1">
        <f>DATE(2025,10,1) + TIME(0,0,0)</f>
        <v>45931</v>
      </c>
      <c r="C28748">
        <v>32.967475890999999</v>
      </c>
    </row>
    <row r="28749" spans="1:3" x14ac:dyDescent="0.25">
      <c r="A28749">
        <v>9436</v>
      </c>
      <c r="B28749" s="1">
        <f>DATE(2025,11,1) + TIME(0,0,0)</f>
        <v>45962</v>
      </c>
      <c r="C28749">
        <v>32.975051880000002</v>
      </c>
    </row>
    <row r="28750" spans="1:3" x14ac:dyDescent="0.25">
      <c r="A28750">
        <v>9466</v>
      </c>
      <c r="B28750" s="1">
        <f>DATE(2025,12,1) + TIME(0,0,0)</f>
        <v>45992</v>
      </c>
      <c r="C28750">
        <v>32.982372284</v>
      </c>
    </row>
    <row r="28751" spans="1:3" x14ac:dyDescent="0.25">
      <c r="A28751">
        <v>9497</v>
      </c>
      <c r="B28751" s="1">
        <f>DATE(2026,1,1) + TIME(0,0,0)</f>
        <v>46023</v>
      </c>
      <c r="C28751">
        <v>32.989925384999999</v>
      </c>
    </row>
    <row r="28752" spans="1:3" x14ac:dyDescent="0.25">
      <c r="A28752">
        <v>9528</v>
      </c>
      <c r="B28752" s="1">
        <f>DATE(2026,2,1) + TIME(0,0,0)</f>
        <v>46054</v>
      </c>
      <c r="C28752">
        <v>32.997467041</v>
      </c>
    </row>
    <row r="28753" spans="1:3" x14ac:dyDescent="0.25">
      <c r="A28753">
        <v>9556</v>
      </c>
      <c r="B28753" s="1">
        <f>DATE(2026,3,1) + TIME(0,0,0)</f>
        <v>46082</v>
      </c>
      <c r="C28753">
        <v>33.004268646</v>
      </c>
    </row>
    <row r="28754" spans="1:3" x14ac:dyDescent="0.25">
      <c r="A28754">
        <v>9587</v>
      </c>
      <c r="B28754" s="1">
        <f>DATE(2026,4,1) + TIME(0,0,0)</f>
        <v>46113</v>
      </c>
      <c r="C28754">
        <v>33.011787415000001</v>
      </c>
    </row>
    <row r="28755" spans="1:3" x14ac:dyDescent="0.25">
      <c r="A28755">
        <v>9617</v>
      </c>
      <c r="B28755" s="1">
        <f>DATE(2026,5,1) + TIME(0,0,0)</f>
        <v>46143</v>
      </c>
      <c r="C28755">
        <v>33.019054412999999</v>
      </c>
    </row>
    <row r="28756" spans="1:3" x14ac:dyDescent="0.25">
      <c r="A28756">
        <v>9648</v>
      </c>
      <c r="B28756" s="1">
        <f>DATE(2026,6,1) + TIME(0,0,0)</f>
        <v>46174</v>
      </c>
      <c r="C28756">
        <v>33.026550293</v>
      </c>
    </row>
    <row r="28757" spans="1:3" x14ac:dyDescent="0.25">
      <c r="A28757">
        <v>9678</v>
      </c>
      <c r="B28757" s="1">
        <f>DATE(2026,7,1) + TIME(0,0,0)</f>
        <v>46204</v>
      </c>
      <c r="C28757">
        <v>33.033790588000002</v>
      </c>
    </row>
    <row r="28758" spans="1:3" x14ac:dyDescent="0.25">
      <c r="A28758">
        <v>9709</v>
      </c>
      <c r="B28758" s="1">
        <f>DATE(2026,8,1) + TIME(0,0,0)</f>
        <v>46235</v>
      </c>
      <c r="C28758">
        <v>33.041263579999999</v>
      </c>
    </row>
    <row r="28759" spans="1:3" x14ac:dyDescent="0.25">
      <c r="A28759">
        <v>9740</v>
      </c>
      <c r="B28759" s="1">
        <f>DATE(2026,9,1) + TIME(0,0,0)</f>
        <v>46266</v>
      </c>
      <c r="C28759">
        <v>33.048725128000001</v>
      </c>
    </row>
    <row r="28760" spans="1:3" x14ac:dyDescent="0.25">
      <c r="A28760">
        <v>9770</v>
      </c>
      <c r="B28760" s="1">
        <f>DATE(2026,10,1) + TIME(0,0,0)</f>
        <v>46296</v>
      </c>
      <c r="C28760">
        <v>33.055934905999997</v>
      </c>
    </row>
    <row r="28761" spans="1:3" x14ac:dyDescent="0.25">
      <c r="A28761">
        <v>9801</v>
      </c>
      <c r="B28761" s="1">
        <f>DATE(2026,11,1) + TIME(0,0,0)</f>
        <v>46327</v>
      </c>
      <c r="C28761">
        <v>33.063373566000003</v>
      </c>
    </row>
    <row r="28762" spans="1:3" x14ac:dyDescent="0.25">
      <c r="A28762">
        <v>9831</v>
      </c>
      <c r="B28762" s="1">
        <f>DATE(2026,12,1) + TIME(0,0,0)</f>
        <v>46357</v>
      </c>
      <c r="C28762">
        <v>33.070560454999999</v>
      </c>
    </row>
    <row r="28763" spans="1:3" x14ac:dyDescent="0.25">
      <c r="A28763">
        <v>9862</v>
      </c>
      <c r="B28763" s="1">
        <f>DATE(2027,1,1) + TIME(0,0,0)</f>
        <v>46388</v>
      </c>
      <c r="C28763">
        <v>33.077976227000001</v>
      </c>
    </row>
    <row r="28764" spans="1:3" x14ac:dyDescent="0.25">
      <c r="A28764">
        <v>9893</v>
      </c>
      <c r="B28764" s="1">
        <f>DATE(2027,2,1) + TIME(0,0,0)</f>
        <v>46419</v>
      </c>
      <c r="C28764">
        <v>33.085380553999997</v>
      </c>
    </row>
    <row r="28765" spans="1:3" x14ac:dyDescent="0.25">
      <c r="A28765">
        <v>9921</v>
      </c>
      <c r="B28765" s="1">
        <f>DATE(2027,3,1) + TIME(0,0,0)</f>
        <v>46447</v>
      </c>
      <c r="C28765">
        <v>33.092060089</v>
      </c>
    </row>
    <row r="28766" spans="1:3" x14ac:dyDescent="0.25">
      <c r="A28766">
        <v>9952</v>
      </c>
      <c r="B28766" s="1">
        <f>DATE(2027,4,1) + TIME(0,0,0)</f>
        <v>46478</v>
      </c>
      <c r="C28766">
        <v>33.099441528</v>
      </c>
    </row>
    <row r="28767" spans="1:3" x14ac:dyDescent="0.25">
      <c r="A28767">
        <v>9982</v>
      </c>
      <c r="B28767" s="1">
        <f>DATE(2027,5,1) + TIME(0,0,0)</f>
        <v>46508</v>
      </c>
      <c r="C28767">
        <v>33.106578827</v>
      </c>
    </row>
    <row r="28768" spans="1:3" x14ac:dyDescent="0.25">
      <c r="A28768">
        <v>10013</v>
      </c>
      <c r="B28768" s="1">
        <f>DATE(2027,6,1) + TIME(0,0,0)</f>
        <v>46539</v>
      </c>
      <c r="C28768">
        <v>33.113937378000003</v>
      </c>
    </row>
    <row r="28769" spans="1:3" x14ac:dyDescent="0.25">
      <c r="A28769">
        <v>10043</v>
      </c>
      <c r="B28769" s="1">
        <f>DATE(2027,7,1) + TIME(0,0,0)</f>
        <v>46569</v>
      </c>
      <c r="C28769">
        <v>33.121051788000003</v>
      </c>
    </row>
    <row r="28770" spans="1:3" x14ac:dyDescent="0.25">
      <c r="A28770">
        <v>10074</v>
      </c>
      <c r="B28770" s="1">
        <f>DATE(2027,8,1) + TIME(0,0,0)</f>
        <v>46600</v>
      </c>
      <c r="C28770">
        <v>33.128395081000001</v>
      </c>
    </row>
    <row r="28771" spans="1:3" x14ac:dyDescent="0.25">
      <c r="A28771">
        <v>10105</v>
      </c>
      <c r="B28771" s="1">
        <f>DATE(2027,9,1) + TIME(0,0,0)</f>
        <v>46631</v>
      </c>
      <c r="C28771">
        <v>33.135723114000001</v>
      </c>
    </row>
    <row r="28772" spans="1:3" x14ac:dyDescent="0.25">
      <c r="A28772">
        <v>10135</v>
      </c>
      <c r="B28772" s="1">
        <f>DATE(2027,10,1) + TIME(0,0,0)</f>
        <v>46661</v>
      </c>
      <c r="C28772">
        <v>33.142807007000002</v>
      </c>
    </row>
    <row r="28773" spans="1:3" x14ac:dyDescent="0.25">
      <c r="A28773">
        <v>10166</v>
      </c>
      <c r="B28773" s="1">
        <f>DATE(2027,11,1) + TIME(0,0,0)</f>
        <v>46692</v>
      </c>
      <c r="C28773">
        <v>33.150115966999998</v>
      </c>
    </row>
    <row r="28774" spans="1:3" x14ac:dyDescent="0.25">
      <c r="A28774">
        <v>10196</v>
      </c>
      <c r="B28774" s="1">
        <f>DATE(2027,12,1) + TIME(0,0,0)</f>
        <v>46722</v>
      </c>
      <c r="C28774">
        <v>33.157176970999998</v>
      </c>
    </row>
    <row r="28775" spans="1:3" x14ac:dyDescent="0.25">
      <c r="A28775">
        <v>10227</v>
      </c>
      <c r="B28775" s="1">
        <f>DATE(2028,1,1) + TIME(0,0,0)</f>
        <v>46753</v>
      </c>
      <c r="C28775">
        <v>33.164466857999997</v>
      </c>
    </row>
    <row r="28776" spans="1:3" x14ac:dyDescent="0.25">
      <c r="A28776">
        <v>10258</v>
      </c>
      <c r="B28776" s="1">
        <f>DATE(2028,2,1) + TIME(0,0,0)</f>
        <v>46784</v>
      </c>
      <c r="C28776">
        <v>33.171745299999998</v>
      </c>
    </row>
    <row r="28777" spans="1:3" x14ac:dyDescent="0.25">
      <c r="A28777">
        <v>10287</v>
      </c>
      <c r="B28777" s="1">
        <f>DATE(2028,3,1) + TIME(0,0,0)</f>
        <v>46813</v>
      </c>
      <c r="C28777">
        <v>33.178543091000002</v>
      </c>
    </row>
    <row r="28778" spans="1:3" x14ac:dyDescent="0.25">
      <c r="A28778">
        <v>10318</v>
      </c>
      <c r="B28778" s="1">
        <f>DATE(2028,4,1) + TIME(0,0,0)</f>
        <v>46844</v>
      </c>
      <c r="C28778">
        <v>33.185802459999998</v>
      </c>
    </row>
    <row r="28779" spans="1:3" x14ac:dyDescent="0.25">
      <c r="A28779">
        <v>10348</v>
      </c>
      <c r="B28779" s="1">
        <f>DATE(2028,5,1) + TIME(0,0,0)</f>
        <v>46874</v>
      </c>
      <c r="C28779">
        <v>33.192813872999999</v>
      </c>
    </row>
    <row r="28780" spans="1:3" x14ac:dyDescent="0.25">
      <c r="A28780">
        <v>10379</v>
      </c>
      <c r="B28780" s="1">
        <f>DATE(2028,6,1) + TIME(0,0,0)</f>
        <v>46905</v>
      </c>
      <c r="C28780">
        <v>33.200054168999998</v>
      </c>
    </row>
    <row r="28781" spans="1:3" x14ac:dyDescent="0.25">
      <c r="A28781">
        <v>10409</v>
      </c>
      <c r="B28781" s="1">
        <f>DATE(2028,7,1) + TIME(0,0,0)</f>
        <v>46935</v>
      </c>
      <c r="C28781">
        <v>33.207046509000001</v>
      </c>
    </row>
    <row r="28782" spans="1:3" x14ac:dyDescent="0.25">
      <c r="A28782">
        <v>10440</v>
      </c>
      <c r="B28782" s="1">
        <f>DATE(2028,8,1) + TIME(0,0,0)</f>
        <v>46966</v>
      </c>
      <c r="C28782">
        <v>33.214263916</v>
      </c>
    </row>
    <row r="28783" spans="1:3" x14ac:dyDescent="0.25">
      <c r="A28783">
        <v>10471</v>
      </c>
      <c r="B28783" s="1">
        <f>DATE(2028,9,1) + TIME(0,0,0)</f>
        <v>46997</v>
      </c>
      <c r="C28783">
        <v>33.221473693999997</v>
      </c>
    </row>
    <row r="28784" spans="1:3" x14ac:dyDescent="0.25">
      <c r="A28784">
        <v>10501</v>
      </c>
      <c r="B28784" s="1">
        <f>DATE(2028,10,1) + TIME(0,0,0)</f>
        <v>47027</v>
      </c>
      <c r="C28784">
        <v>33.228439330999997</v>
      </c>
    </row>
    <row r="28785" spans="1:3" x14ac:dyDescent="0.25">
      <c r="A28785">
        <v>10532</v>
      </c>
      <c r="B28785" s="1">
        <f>DATE(2028,11,1) + TIME(0,0,0)</f>
        <v>47058</v>
      </c>
      <c r="C28785">
        <v>33.235626220999997</v>
      </c>
    </row>
    <row r="28786" spans="1:3" x14ac:dyDescent="0.25">
      <c r="A28786">
        <v>10562</v>
      </c>
      <c r="B28786" s="1">
        <f>DATE(2028,12,1) + TIME(0,0,0)</f>
        <v>47088</v>
      </c>
      <c r="C28786">
        <v>33.242572783999996</v>
      </c>
    </row>
    <row r="28787" spans="1:3" x14ac:dyDescent="0.25">
      <c r="A28787">
        <v>10593</v>
      </c>
      <c r="B28787" s="1">
        <f>DATE(2029,1,1) + TIME(0,0,0)</f>
        <v>47119</v>
      </c>
      <c r="C28787">
        <v>33.249744415000002</v>
      </c>
    </row>
    <row r="28788" spans="1:3" x14ac:dyDescent="0.25">
      <c r="A28788">
        <v>10624</v>
      </c>
      <c r="B28788" s="1">
        <f>DATE(2029,2,1) + TIME(0,0,0)</f>
        <v>47150</v>
      </c>
      <c r="C28788">
        <v>33.256900786999999</v>
      </c>
    </row>
    <row r="28789" spans="1:3" x14ac:dyDescent="0.25">
      <c r="A28789">
        <v>10652</v>
      </c>
      <c r="B28789" s="1">
        <f>DATE(2029,3,1) + TIME(0,0,0)</f>
        <v>47178</v>
      </c>
      <c r="C28789">
        <v>33.26335907</v>
      </c>
    </row>
    <row r="28790" spans="1:3" x14ac:dyDescent="0.25">
      <c r="A28790">
        <v>10683</v>
      </c>
      <c r="B28790" s="1">
        <f>DATE(2029,4,1) + TIME(0,0,0)</f>
        <v>47209</v>
      </c>
      <c r="C28790">
        <v>33.270500183000003</v>
      </c>
    </row>
    <row r="28791" spans="1:3" x14ac:dyDescent="0.25">
      <c r="A28791">
        <v>10713</v>
      </c>
      <c r="B28791" s="1">
        <f>DATE(2029,5,1) + TIME(0,0,0)</f>
        <v>47239</v>
      </c>
      <c r="C28791">
        <v>33.277400970000002</v>
      </c>
    </row>
    <row r="28792" spans="1:3" x14ac:dyDescent="0.25">
      <c r="A28792">
        <v>10744</v>
      </c>
      <c r="B28792" s="1">
        <f>DATE(2029,6,1) + TIME(0,0,0)</f>
        <v>47270</v>
      </c>
      <c r="C28792">
        <v>33.284523010000001</v>
      </c>
    </row>
    <row r="28793" spans="1:3" x14ac:dyDescent="0.25">
      <c r="A28793">
        <v>10774</v>
      </c>
      <c r="B28793" s="1">
        <f>DATE(2029,7,1) + TIME(0,0,0)</f>
        <v>47300</v>
      </c>
      <c r="C28793">
        <v>33.291404724000003</v>
      </c>
    </row>
    <row r="28794" spans="1:3" x14ac:dyDescent="0.25">
      <c r="A28794">
        <v>10805</v>
      </c>
      <c r="B28794" s="1">
        <f>DATE(2029,8,1) + TIME(0,0,0)</f>
        <v>47331</v>
      </c>
      <c r="C28794">
        <v>33.298507690000001</v>
      </c>
    </row>
    <row r="28795" spans="1:3" x14ac:dyDescent="0.25">
      <c r="A28795">
        <v>10836</v>
      </c>
      <c r="B28795" s="1">
        <f>DATE(2029,9,1) + TIME(0,0,0)</f>
        <v>47362</v>
      </c>
      <c r="C28795">
        <v>33.305599213000001</v>
      </c>
    </row>
    <row r="28796" spans="1:3" x14ac:dyDescent="0.25">
      <c r="A28796">
        <v>10866</v>
      </c>
      <c r="B28796" s="1">
        <f>DATE(2029,10,1) + TIME(0,0,0)</f>
        <v>47392</v>
      </c>
      <c r="C28796">
        <v>33.312454224</v>
      </c>
    </row>
    <row r="28797" spans="1:3" x14ac:dyDescent="0.25">
      <c r="A28797">
        <v>10897</v>
      </c>
      <c r="B28797" s="1">
        <f>DATE(2029,11,1) + TIME(0,0,0)</f>
        <v>47423</v>
      </c>
      <c r="C28797">
        <v>33.319526672000002</v>
      </c>
    </row>
    <row r="28798" spans="1:3" x14ac:dyDescent="0.25">
      <c r="A28798">
        <v>10927</v>
      </c>
      <c r="B28798" s="1">
        <f>DATE(2029,12,1) + TIME(0,0,0)</f>
        <v>47453</v>
      </c>
      <c r="C28798">
        <v>33.326362609999997</v>
      </c>
    </row>
    <row r="28799" spans="1:3" x14ac:dyDescent="0.25">
      <c r="A28799">
        <v>10958</v>
      </c>
      <c r="B28799" s="1">
        <f>DATE(2030,1,1) + TIME(0,0,0)</f>
        <v>47484</v>
      </c>
      <c r="C28799">
        <v>33.333415985000002</v>
      </c>
    </row>
    <row r="28800" spans="1:3" x14ac:dyDescent="0.25">
      <c r="A28800">
        <v>10989</v>
      </c>
      <c r="B28800" s="1">
        <f>DATE(2030,2,1) + TIME(0,0,0)</f>
        <v>47515</v>
      </c>
      <c r="C28800">
        <v>33.340461730999998</v>
      </c>
    </row>
    <row r="28801" spans="1:3" x14ac:dyDescent="0.25">
      <c r="A28801">
        <v>11017</v>
      </c>
      <c r="B28801" s="1">
        <f>DATE(2030,3,1) + TIME(0,0,0)</f>
        <v>47543</v>
      </c>
      <c r="C28801">
        <v>33.346817016999999</v>
      </c>
    </row>
    <row r="28802" spans="1:3" x14ac:dyDescent="0.25">
      <c r="A28802">
        <v>11048</v>
      </c>
      <c r="B28802" s="1">
        <f>DATE(2030,4,1) + TIME(0,0,0)</f>
        <v>47574</v>
      </c>
      <c r="C28802">
        <v>33.353847504000001</v>
      </c>
    </row>
    <row r="28803" spans="1:3" x14ac:dyDescent="0.25">
      <c r="A28803">
        <v>11078</v>
      </c>
      <c r="B28803" s="1">
        <f>DATE(2030,5,1) + TIME(0,0,0)</f>
        <v>47604</v>
      </c>
      <c r="C28803">
        <v>33.360637664999999</v>
      </c>
    </row>
    <row r="28804" spans="1:3" x14ac:dyDescent="0.25">
      <c r="A28804">
        <v>11109</v>
      </c>
      <c r="B28804" s="1">
        <f>DATE(2030,6,1) + TIME(0,0,0)</f>
        <v>47635</v>
      </c>
      <c r="C28804">
        <v>33.367649077999999</v>
      </c>
    </row>
    <row r="28805" spans="1:3" x14ac:dyDescent="0.25">
      <c r="A28805">
        <v>11139</v>
      </c>
      <c r="B28805" s="1">
        <f>DATE(2030,7,1) + TIME(0,0,0)</f>
        <v>47665</v>
      </c>
      <c r="C28805">
        <v>33.374420166</v>
      </c>
    </row>
    <row r="28806" spans="1:3" x14ac:dyDescent="0.25">
      <c r="A28806">
        <v>11170</v>
      </c>
      <c r="B28806" s="1">
        <f>DATE(2030,8,1) + TIME(0,0,0)</f>
        <v>47696</v>
      </c>
      <c r="C28806">
        <v>33.381412505999997</v>
      </c>
    </row>
    <row r="28807" spans="1:3" x14ac:dyDescent="0.25">
      <c r="A28807">
        <v>11201</v>
      </c>
      <c r="B28807" s="1">
        <f>DATE(2030,9,1) + TIME(0,0,0)</f>
        <v>47727</v>
      </c>
      <c r="C28807">
        <v>33.388397216999998</v>
      </c>
    </row>
    <row r="28808" spans="1:3" x14ac:dyDescent="0.25">
      <c r="A28808">
        <v>11231</v>
      </c>
      <c r="B28808" s="1">
        <f>DATE(2030,10,1) + TIME(0,0,0)</f>
        <v>47757</v>
      </c>
      <c r="C28808">
        <v>33.395145415999998</v>
      </c>
    </row>
    <row r="28809" spans="1:3" x14ac:dyDescent="0.25">
      <c r="A28809">
        <v>11262</v>
      </c>
      <c r="B28809" s="1">
        <f>DATE(2030,11,1) + TIME(0,0,0)</f>
        <v>47788</v>
      </c>
      <c r="C28809">
        <v>33.402107239000003</v>
      </c>
    </row>
    <row r="28810" spans="1:3" x14ac:dyDescent="0.25">
      <c r="A28810">
        <v>11292</v>
      </c>
      <c r="B28810" s="1">
        <f>DATE(2030,12,1) + TIME(0,0,0)</f>
        <v>47818</v>
      </c>
      <c r="C28810">
        <v>33.408840179000002</v>
      </c>
    </row>
    <row r="28811" spans="1:3" x14ac:dyDescent="0.25">
      <c r="A28811">
        <v>11323</v>
      </c>
      <c r="B28811" s="1">
        <f>DATE(2031,1,1) + TIME(0,0,0)</f>
        <v>47849</v>
      </c>
      <c r="C28811">
        <v>33.415786742999998</v>
      </c>
    </row>
    <row r="28812" spans="1:3" x14ac:dyDescent="0.25">
      <c r="A28812">
        <v>11354</v>
      </c>
      <c r="B28812" s="1">
        <f>DATE(2031,2,1) + TIME(0,0,0)</f>
        <v>47880</v>
      </c>
      <c r="C28812">
        <v>33.422725677000003</v>
      </c>
    </row>
    <row r="28813" spans="1:3" x14ac:dyDescent="0.25">
      <c r="A28813">
        <v>11382</v>
      </c>
      <c r="B28813" s="1">
        <f>DATE(2031,3,1) + TIME(0,0,0)</f>
        <v>47908</v>
      </c>
      <c r="C28813">
        <v>33.428985595999997</v>
      </c>
    </row>
    <row r="28814" spans="1:3" x14ac:dyDescent="0.25">
      <c r="A28814">
        <v>11413</v>
      </c>
      <c r="B28814" s="1">
        <f>DATE(2031,4,1) + TIME(0,0,0)</f>
        <v>47939</v>
      </c>
      <c r="C28814">
        <v>33.435905456999997</v>
      </c>
    </row>
    <row r="28815" spans="1:3" x14ac:dyDescent="0.25">
      <c r="A28815">
        <v>11443</v>
      </c>
      <c r="B28815" s="1">
        <f>DATE(2031,5,1) + TIME(0,0,0)</f>
        <v>47969</v>
      </c>
      <c r="C28815">
        <v>33.442596436000002</v>
      </c>
    </row>
    <row r="28816" spans="1:3" x14ac:dyDescent="0.25">
      <c r="A28816">
        <v>11474</v>
      </c>
      <c r="B28816" s="1">
        <f>DATE(2031,6,1) + TIME(0,0,0)</f>
        <v>48000</v>
      </c>
      <c r="C28816">
        <v>33.449497223000002</v>
      </c>
    </row>
    <row r="28817" spans="1:3" x14ac:dyDescent="0.25">
      <c r="A28817">
        <v>11504</v>
      </c>
      <c r="B28817" s="1">
        <f>DATE(2031,7,1) + TIME(0,0,0)</f>
        <v>48030</v>
      </c>
      <c r="C28817">
        <v>33.456172942999999</v>
      </c>
    </row>
    <row r="28818" spans="1:3" x14ac:dyDescent="0.25">
      <c r="A28818">
        <v>11535</v>
      </c>
      <c r="B28818" s="1">
        <f>DATE(2031,8,1) + TIME(0,0,0)</f>
        <v>48061</v>
      </c>
      <c r="C28818">
        <v>33.463058472</v>
      </c>
    </row>
    <row r="28819" spans="1:3" x14ac:dyDescent="0.25">
      <c r="A28819">
        <v>11566</v>
      </c>
      <c r="B28819" s="1">
        <f>DATE(2031,9,1) + TIME(0,0,0)</f>
        <v>48092</v>
      </c>
      <c r="C28819">
        <v>33.469936371000003</v>
      </c>
    </row>
    <row r="28820" spans="1:3" x14ac:dyDescent="0.25">
      <c r="A28820">
        <v>11596</v>
      </c>
      <c r="B28820" s="1">
        <f>DATE(2031,10,1) + TIME(0,0,0)</f>
        <v>48122</v>
      </c>
      <c r="C28820">
        <v>33.476581572999997</v>
      </c>
    </row>
    <row r="28821" spans="1:3" x14ac:dyDescent="0.25">
      <c r="A28821">
        <v>11627</v>
      </c>
      <c r="B28821" s="1">
        <f>DATE(2031,11,1) + TIME(0,0,0)</f>
        <v>48153</v>
      </c>
      <c r="C28821">
        <v>33.483444214000002</v>
      </c>
    </row>
    <row r="28822" spans="1:3" x14ac:dyDescent="0.25">
      <c r="A28822">
        <v>11657</v>
      </c>
      <c r="B28822" s="1">
        <f>DATE(2031,12,1) + TIME(0,0,0)</f>
        <v>48183</v>
      </c>
      <c r="C28822">
        <v>33.490074157999999</v>
      </c>
    </row>
    <row r="28823" spans="1:3" x14ac:dyDescent="0.25">
      <c r="A28823">
        <v>11688</v>
      </c>
      <c r="B28823" s="1">
        <f>DATE(2032,1,1) + TIME(0,0,0)</f>
        <v>48214</v>
      </c>
      <c r="C28823">
        <v>33.496917725000003</v>
      </c>
    </row>
    <row r="28824" spans="1:3" x14ac:dyDescent="0.25">
      <c r="A28824">
        <v>11719</v>
      </c>
      <c r="B28824" s="1">
        <f>DATE(2032,2,1) + TIME(0,0,0)</f>
        <v>48245</v>
      </c>
      <c r="C28824">
        <v>33.503753662000001</v>
      </c>
    </row>
    <row r="28825" spans="1:3" x14ac:dyDescent="0.25">
      <c r="A28825">
        <v>11748</v>
      </c>
      <c r="B28825" s="1">
        <f>DATE(2032,3,1) + TIME(0,0,0)</f>
        <v>48274</v>
      </c>
      <c r="C28825">
        <v>33.510139465000002</v>
      </c>
    </row>
    <row r="28826" spans="1:3" x14ac:dyDescent="0.25">
      <c r="A28826">
        <v>11779</v>
      </c>
      <c r="B28826" s="1">
        <f>DATE(2032,4,1) + TIME(0,0,0)</f>
        <v>48305</v>
      </c>
      <c r="C28826">
        <v>33.516956329000003</v>
      </c>
    </row>
    <row r="28827" spans="1:3" x14ac:dyDescent="0.25">
      <c r="A28827">
        <v>11809</v>
      </c>
      <c r="B28827" s="1">
        <f>DATE(2032,5,1) + TIME(0,0,0)</f>
        <v>48335</v>
      </c>
      <c r="C28827">
        <v>33.523548126000001</v>
      </c>
    </row>
    <row r="28828" spans="1:3" x14ac:dyDescent="0.25">
      <c r="A28828">
        <v>11840</v>
      </c>
      <c r="B28828" s="1">
        <f>DATE(2032,6,1) + TIME(0,0,0)</f>
        <v>48366</v>
      </c>
      <c r="C28828">
        <v>33.530349731000001</v>
      </c>
    </row>
    <row r="28829" spans="1:3" x14ac:dyDescent="0.25">
      <c r="A28829">
        <v>11870</v>
      </c>
      <c r="B28829" s="1">
        <f>DATE(2032,7,1) + TIME(0,0,0)</f>
        <v>48396</v>
      </c>
      <c r="C28829">
        <v>33.536926270000002</v>
      </c>
    </row>
    <row r="28830" spans="1:3" x14ac:dyDescent="0.25">
      <c r="A28830">
        <v>11901</v>
      </c>
      <c r="B28830" s="1">
        <f>DATE(2032,8,1) + TIME(0,0,0)</f>
        <v>48427</v>
      </c>
      <c r="C28830">
        <v>33.543708801000001</v>
      </c>
    </row>
    <row r="28831" spans="1:3" x14ac:dyDescent="0.25">
      <c r="A28831">
        <v>11932</v>
      </c>
      <c r="B28831" s="1">
        <f>DATE(2032,9,1) + TIME(0,0,0)</f>
        <v>48458</v>
      </c>
      <c r="C28831">
        <v>33.550487517999997</v>
      </c>
    </row>
    <row r="28832" spans="1:3" x14ac:dyDescent="0.25">
      <c r="A28832">
        <v>11962</v>
      </c>
      <c r="B28832" s="1">
        <f>DATE(2032,10,1) + TIME(0,0,0)</f>
        <v>48488</v>
      </c>
      <c r="C28832">
        <v>33.557037354000002</v>
      </c>
    </row>
    <row r="28833" spans="1:3" x14ac:dyDescent="0.25">
      <c r="A28833">
        <v>11993</v>
      </c>
      <c r="B28833" s="1">
        <f>DATE(2032,11,1) + TIME(0,0,0)</f>
        <v>48519</v>
      </c>
      <c r="C28833">
        <v>33.563800811999997</v>
      </c>
    </row>
    <row r="28834" spans="1:3" x14ac:dyDescent="0.25">
      <c r="A28834">
        <v>12023</v>
      </c>
      <c r="B28834" s="1">
        <f>DATE(2032,12,1) + TIME(0,0,0)</f>
        <v>48549</v>
      </c>
      <c r="C28834">
        <v>33.570335387999997</v>
      </c>
    </row>
    <row r="28835" spans="1:3" x14ac:dyDescent="0.25">
      <c r="A28835">
        <v>12054</v>
      </c>
      <c r="B28835" s="1">
        <f>DATE(2033,1,1) + TIME(0,0,0)</f>
        <v>48580</v>
      </c>
      <c r="C28835">
        <v>33.577079773000001</v>
      </c>
    </row>
    <row r="28836" spans="1:3" x14ac:dyDescent="0.25">
      <c r="A28836">
        <v>12085</v>
      </c>
      <c r="B28836" s="1">
        <f>DATE(2033,2,1) + TIME(0,0,0)</f>
        <v>48611</v>
      </c>
      <c r="C28836">
        <v>33.583816528</v>
      </c>
    </row>
    <row r="28837" spans="1:3" x14ac:dyDescent="0.25">
      <c r="A28837">
        <v>12113</v>
      </c>
      <c r="B28837" s="1">
        <f>DATE(2033,3,1) + TIME(0,0,0)</f>
        <v>48639</v>
      </c>
      <c r="C28837">
        <v>33.589897155999999</v>
      </c>
    </row>
    <row r="28838" spans="1:3" x14ac:dyDescent="0.25">
      <c r="A28838">
        <v>12144</v>
      </c>
      <c r="B28838" s="1">
        <f>DATE(2033,4,1) + TIME(0,0,0)</f>
        <v>48670</v>
      </c>
      <c r="C28838">
        <v>33.596618651999997</v>
      </c>
    </row>
    <row r="28839" spans="1:3" x14ac:dyDescent="0.25">
      <c r="A28839">
        <v>12174</v>
      </c>
      <c r="B28839" s="1">
        <f>DATE(2033,5,1) + TIME(0,0,0)</f>
        <v>48700</v>
      </c>
      <c r="C28839">
        <v>33.603115082000002</v>
      </c>
    </row>
    <row r="28840" spans="1:3" x14ac:dyDescent="0.25">
      <c r="A28840">
        <v>12205</v>
      </c>
      <c r="B28840" s="1">
        <f>DATE(2033,6,1) + TIME(0,0,0)</f>
        <v>48731</v>
      </c>
      <c r="C28840">
        <v>33.609821320000002</v>
      </c>
    </row>
    <row r="28841" spans="1:3" x14ac:dyDescent="0.25">
      <c r="A28841">
        <v>12235</v>
      </c>
      <c r="B28841" s="1">
        <f>DATE(2033,7,1) + TIME(0,0,0)</f>
        <v>48761</v>
      </c>
      <c r="C28841">
        <v>33.616302490000002</v>
      </c>
    </row>
    <row r="28842" spans="1:3" x14ac:dyDescent="0.25">
      <c r="A28842">
        <v>12266</v>
      </c>
      <c r="B28842" s="1">
        <f>DATE(2033,8,1) + TIME(0,0,0)</f>
        <v>48792</v>
      </c>
      <c r="C28842">
        <v>33.622993469000001</v>
      </c>
    </row>
    <row r="28843" spans="1:3" x14ac:dyDescent="0.25">
      <c r="A28843">
        <v>12297</v>
      </c>
      <c r="B28843" s="1">
        <f>DATE(2033,9,1) + TIME(0,0,0)</f>
        <v>48823</v>
      </c>
      <c r="C28843">
        <v>33.629676818999997</v>
      </c>
    </row>
    <row r="28844" spans="1:3" x14ac:dyDescent="0.25">
      <c r="A28844">
        <v>12327</v>
      </c>
      <c r="B28844" s="1">
        <f>DATE(2033,10,1) + TIME(0,0,0)</f>
        <v>48853</v>
      </c>
      <c r="C28844">
        <v>33.636135101000001</v>
      </c>
    </row>
    <row r="28845" spans="1:3" x14ac:dyDescent="0.25">
      <c r="A28845">
        <v>12358</v>
      </c>
      <c r="B28845" s="1">
        <f>DATE(2033,11,1) + TIME(0,0,0)</f>
        <v>48884</v>
      </c>
      <c r="C28845">
        <v>33.642799377000003</v>
      </c>
    </row>
    <row r="28846" spans="1:3" x14ac:dyDescent="0.25">
      <c r="A28846">
        <v>12388</v>
      </c>
      <c r="B28846" s="1">
        <f>DATE(2033,12,1) + TIME(0,0,0)</f>
        <v>48914</v>
      </c>
      <c r="C28846">
        <v>33.649246216000002</v>
      </c>
    </row>
    <row r="28847" spans="1:3" x14ac:dyDescent="0.25">
      <c r="A28847">
        <v>12419</v>
      </c>
      <c r="B28847" s="1">
        <f>DATE(2034,1,1) + TIME(0,0,0)</f>
        <v>48945</v>
      </c>
      <c r="C28847">
        <v>33.655895233000003</v>
      </c>
    </row>
    <row r="28848" spans="1:3" x14ac:dyDescent="0.25">
      <c r="A28848">
        <v>12450</v>
      </c>
      <c r="B28848" s="1">
        <f>DATE(2034,2,1) + TIME(0,0,0)</f>
        <v>48976</v>
      </c>
      <c r="C28848">
        <v>33.662536621000001</v>
      </c>
    </row>
    <row r="28849" spans="1:3" x14ac:dyDescent="0.25">
      <c r="A28849">
        <v>12478</v>
      </c>
      <c r="B28849" s="1">
        <f>DATE(2034,3,1) + TIME(0,0,0)</f>
        <v>49004</v>
      </c>
      <c r="C28849">
        <v>33.668529509999999</v>
      </c>
    </row>
    <row r="28850" spans="1:3" x14ac:dyDescent="0.25">
      <c r="A28850">
        <v>12509</v>
      </c>
      <c r="B28850" s="1">
        <f>DATE(2034,4,1) + TIME(0,0,0)</f>
        <v>49035</v>
      </c>
      <c r="C28850">
        <v>33.675159454000003</v>
      </c>
    </row>
    <row r="28851" spans="1:3" x14ac:dyDescent="0.25">
      <c r="A28851">
        <v>12539</v>
      </c>
      <c r="B28851" s="1">
        <f>DATE(2034,5,1) + TIME(0,0,0)</f>
        <v>49065</v>
      </c>
      <c r="C28851">
        <v>33.681564330999997</v>
      </c>
    </row>
    <row r="28852" spans="1:3" x14ac:dyDescent="0.25">
      <c r="A28852">
        <v>12570</v>
      </c>
      <c r="B28852" s="1">
        <f>DATE(2034,6,1) + TIME(0,0,0)</f>
        <v>49096</v>
      </c>
      <c r="C28852">
        <v>33.688175201</v>
      </c>
    </row>
    <row r="28853" spans="1:3" x14ac:dyDescent="0.25">
      <c r="A28853">
        <v>12600</v>
      </c>
      <c r="B28853" s="1">
        <f>DATE(2034,7,1) + TIME(0,0,0)</f>
        <v>49126</v>
      </c>
      <c r="C28853">
        <v>33.694564819</v>
      </c>
    </row>
    <row r="28854" spans="1:3" x14ac:dyDescent="0.25">
      <c r="A28854">
        <v>12631</v>
      </c>
      <c r="B28854" s="1">
        <f>DATE(2034,8,1) + TIME(0,0,0)</f>
        <v>49157</v>
      </c>
      <c r="C28854">
        <v>33.701160430999998</v>
      </c>
    </row>
    <row r="28855" spans="1:3" x14ac:dyDescent="0.25">
      <c r="A28855">
        <v>12662</v>
      </c>
      <c r="B28855" s="1">
        <f>DATE(2034,9,1) + TIME(0,0,0)</f>
        <v>49188</v>
      </c>
      <c r="C28855">
        <v>33.707748412999997</v>
      </c>
    </row>
    <row r="28856" spans="1:3" x14ac:dyDescent="0.25">
      <c r="A28856">
        <v>12692</v>
      </c>
      <c r="B28856" s="1">
        <f>DATE(2034,10,1) + TIME(0,0,0)</f>
        <v>49218</v>
      </c>
      <c r="C28856">
        <v>33.714118958</v>
      </c>
    </row>
    <row r="28857" spans="1:3" x14ac:dyDescent="0.25">
      <c r="A28857">
        <v>12723</v>
      </c>
      <c r="B28857" s="1">
        <f>DATE(2034,11,1) + TIME(0,0,0)</f>
        <v>49249</v>
      </c>
      <c r="C28857">
        <v>33.720691680999998</v>
      </c>
    </row>
    <row r="28858" spans="1:3" x14ac:dyDescent="0.25">
      <c r="A28858">
        <v>12753</v>
      </c>
      <c r="B28858" s="1">
        <f>DATE(2034,12,1) + TIME(0,0,0)</f>
        <v>49279</v>
      </c>
      <c r="C28858">
        <v>33.727043152</v>
      </c>
    </row>
    <row r="28859" spans="1:3" x14ac:dyDescent="0.25">
      <c r="A28859">
        <v>12784</v>
      </c>
      <c r="B28859" s="1">
        <f>DATE(2035,1,1) + TIME(0,0,0)</f>
        <v>49310</v>
      </c>
      <c r="C28859">
        <v>33.733600615999997</v>
      </c>
    </row>
    <row r="28860" spans="1:3" x14ac:dyDescent="0.25">
      <c r="A28860">
        <v>12815</v>
      </c>
      <c r="B28860" s="1">
        <f>DATE(2035,2,1) + TIME(0,0,0)</f>
        <v>49341</v>
      </c>
      <c r="C28860">
        <v>33.740146637000002</v>
      </c>
    </row>
    <row r="28861" spans="1:3" x14ac:dyDescent="0.25">
      <c r="A28861">
        <v>12843</v>
      </c>
      <c r="B28861" s="1">
        <f>DATE(2035,3,1) + TIME(0,0,0)</f>
        <v>49369</v>
      </c>
      <c r="C28861">
        <v>33.746055603000002</v>
      </c>
    </row>
    <row r="28862" spans="1:3" x14ac:dyDescent="0.25">
      <c r="A28862">
        <v>12874</v>
      </c>
      <c r="B28862" s="1">
        <f>DATE(2035,4,1) + TIME(0,0,0)</f>
        <v>49400</v>
      </c>
      <c r="C28862">
        <v>33.752590179000002</v>
      </c>
    </row>
    <row r="28863" spans="1:3" x14ac:dyDescent="0.25">
      <c r="A28863">
        <v>12904</v>
      </c>
      <c r="B28863" s="1">
        <f>DATE(2035,5,1) + TIME(0,0,0)</f>
        <v>49430</v>
      </c>
      <c r="C28863">
        <v>33.758907317999999</v>
      </c>
    </row>
    <row r="28864" spans="1:3" x14ac:dyDescent="0.25">
      <c r="A28864">
        <v>12935</v>
      </c>
      <c r="B28864" s="1">
        <f>DATE(2035,6,1) + TIME(0,0,0)</f>
        <v>49461</v>
      </c>
      <c r="C28864">
        <v>33.765422821000001</v>
      </c>
    </row>
    <row r="28865" spans="1:3" x14ac:dyDescent="0.25">
      <c r="A28865">
        <v>12965</v>
      </c>
      <c r="B28865" s="1">
        <f>DATE(2035,7,1) + TIME(0,0,0)</f>
        <v>49491</v>
      </c>
      <c r="C28865">
        <v>33.771724700999997</v>
      </c>
    </row>
    <row r="28866" spans="1:3" x14ac:dyDescent="0.25">
      <c r="A28866">
        <v>12996</v>
      </c>
      <c r="B28866" s="1">
        <f>DATE(2035,8,1) + TIME(0,0,0)</f>
        <v>49522</v>
      </c>
      <c r="C28866">
        <v>33.778228759999998</v>
      </c>
    </row>
    <row r="28867" spans="1:3" x14ac:dyDescent="0.25">
      <c r="A28867">
        <v>13027</v>
      </c>
      <c r="B28867" s="1">
        <f>DATE(2035,9,1) + TIME(0,0,0)</f>
        <v>49553</v>
      </c>
      <c r="C28867">
        <v>33.784721374999997</v>
      </c>
    </row>
    <row r="28868" spans="1:3" x14ac:dyDescent="0.25">
      <c r="A28868">
        <v>13057</v>
      </c>
      <c r="B28868" s="1">
        <f>DATE(2035,10,1) + TIME(0,0,0)</f>
        <v>49583</v>
      </c>
      <c r="C28868">
        <v>33.791000365999999</v>
      </c>
    </row>
    <row r="28869" spans="1:3" x14ac:dyDescent="0.25">
      <c r="A28869">
        <v>13088</v>
      </c>
      <c r="B28869" s="1">
        <f>DATE(2035,11,1) + TIME(0,0,0)</f>
        <v>49614</v>
      </c>
      <c r="C28869">
        <v>33.797477721999996</v>
      </c>
    </row>
    <row r="28870" spans="1:3" x14ac:dyDescent="0.25">
      <c r="A28870">
        <v>13118</v>
      </c>
      <c r="B28870" s="1">
        <f>DATE(2035,12,1) + TIME(0,0,0)</f>
        <v>49644</v>
      </c>
      <c r="C28870">
        <v>33.803741455000001</v>
      </c>
    </row>
    <row r="28871" spans="1:3" x14ac:dyDescent="0.25">
      <c r="A28871">
        <v>13149</v>
      </c>
      <c r="B28871" s="1">
        <f>DATE(2036,1,1) + TIME(0,0,0)</f>
        <v>49675</v>
      </c>
      <c r="C28871">
        <v>33.810207366999997</v>
      </c>
    </row>
    <row r="28872" spans="1:3" x14ac:dyDescent="0.25">
      <c r="A28872">
        <v>13180</v>
      </c>
      <c r="B28872" s="1">
        <f>DATE(2036,2,1) + TIME(0,0,0)</f>
        <v>49706</v>
      </c>
      <c r="C28872">
        <v>33.816661834999998</v>
      </c>
    </row>
    <row r="28873" spans="1:3" x14ac:dyDescent="0.25">
      <c r="A28873">
        <v>13209</v>
      </c>
      <c r="B28873" s="1">
        <f>DATE(2036,3,1) + TIME(0,0,0)</f>
        <v>49735</v>
      </c>
      <c r="C28873">
        <v>33.822696686</v>
      </c>
    </row>
    <row r="28874" spans="1:3" x14ac:dyDescent="0.25">
      <c r="A28874">
        <v>13240</v>
      </c>
      <c r="B28874" s="1">
        <f>DATE(2036,4,1) + TIME(0,0,0)</f>
        <v>49766</v>
      </c>
      <c r="C28874">
        <v>33.829139709000003</v>
      </c>
    </row>
    <row r="28875" spans="1:3" x14ac:dyDescent="0.25">
      <c r="A28875">
        <v>13270</v>
      </c>
      <c r="B28875" s="1">
        <f>DATE(2036,5,1) + TIME(0,0,0)</f>
        <v>49796</v>
      </c>
      <c r="C28875">
        <v>33.835365295000003</v>
      </c>
    </row>
    <row r="28876" spans="1:3" x14ac:dyDescent="0.25">
      <c r="A28876">
        <v>13301</v>
      </c>
      <c r="B28876" s="1">
        <f>DATE(2036,6,1) + TIME(0,0,0)</f>
        <v>49827</v>
      </c>
      <c r="C28876">
        <v>33.841793060000001</v>
      </c>
    </row>
    <row r="28877" spans="1:3" x14ac:dyDescent="0.25">
      <c r="A28877">
        <v>13331</v>
      </c>
      <c r="B28877" s="1">
        <f>DATE(2036,7,1) + TIME(0,0,0)</f>
        <v>49857</v>
      </c>
      <c r="C28877">
        <v>33.848003386999999</v>
      </c>
    </row>
    <row r="28878" spans="1:3" x14ac:dyDescent="0.25">
      <c r="A28878">
        <v>13362</v>
      </c>
      <c r="B28878" s="1">
        <f>DATE(2036,8,1) + TIME(0,0,0)</f>
        <v>49888</v>
      </c>
      <c r="C28878">
        <v>33.854415893999999</v>
      </c>
    </row>
    <row r="28879" spans="1:3" x14ac:dyDescent="0.25">
      <c r="A28879">
        <v>13393</v>
      </c>
      <c r="B28879" s="1">
        <f>DATE(2036,9,1) + TIME(0,0,0)</f>
        <v>49919</v>
      </c>
      <c r="C28879">
        <v>33.860820769999997</v>
      </c>
    </row>
    <row r="28880" spans="1:3" x14ac:dyDescent="0.25">
      <c r="A28880">
        <v>13423</v>
      </c>
      <c r="B28880" s="1">
        <f>DATE(2036,10,1) + TIME(0,0,0)</f>
        <v>49949</v>
      </c>
      <c r="C28880">
        <v>33.867008208999998</v>
      </c>
    </row>
    <row r="28881" spans="1:3" x14ac:dyDescent="0.25">
      <c r="A28881">
        <v>13454</v>
      </c>
      <c r="B28881" s="1">
        <f>DATE(2036,11,1) + TIME(0,0,0)</f>
        <v>49980</v>
      </c>
      <c r="C28881">
        <v>33.873397826999998</v>
      </c>
    </row>
    <row r="28882" spans="1:3" x14ac:dyDescent="0.25">
      <c r="A28882">
        <v>13484</v>
      </c>
      <c r="B28882" s="1">
        <f>DATE(2036,12,1) + TIME(0,0,0)</f>
        <v>50010</v>
      </c>
      <c r="C28882">
        <v>33.879573821999998</v>
      </c>
    </row>
    <row r="28883" spans="1:3" x14ac:dyDescent="0.25">
      <c r="A28883">
        <v>13515</v>
      </c>
      <c r="B28883" s="1">
        <f>DATE(2037,1,1) + TIME(0,0,0)</f>
        <v>50041</v>
      </c>
      <c r="C28883">
        <v>33.885951996000003</v>
      </c>
    </row>
    <row r="28884" spans="1:3" x14ac:dyDescent="0.25">
      <c r="A28884">
        <v>13546</v>
      </c>
      <c r="B28884" s="1">
        <f>DATE(2037,2,1) + TIME(0,0,0)</f>
        <v>50072</v>
      </c>
      <c r="C28884">
        <v>33.892318725999999</v>
      </c>
    </row>
    <row r="28885" spans="1:3" x14ac:dyDescent="0.25">
      <c r="A28885">
        <v>13574</v>
      </c>
      <c r="B28885" s="1">
        <f>DATE(2037,3,1) + TIME(0,0,0)</f>
        <v>50100</v>
      </c>
      <c r="C28885">
        <v>33.898063659999998</v>
      </c>
    </row>
    <row r="28886" spans="1:3" x14ac:dyDescent="0.25">
      <c r="A28886">
        <v>13605</v>
      </c>
      <c r="B28886" s="1">
        <f>DATE(2037,4,1) + TIME(0,0,0)</f>
        <v>50131</v>
      </c>
      <c r="C28886">
        <v>33.904415131</v>
      </c>
    </row>
    <row r="28887" spans="1:3" x14ac:dyDescent="0.25">
      <c r="A28887">
        <v>13635</v>
      </c>
      <c r="B28887" s="1">
        <f>DATE(2037,5,1) + TIME(0,0,0)</f>
        <v>50161</v>
      </c>
      <c r="C28887">
        <v>33.910556792999998</v>
      </c>
    </row>
    <row r="28888" spans="1:3" x14ac:dyDescent="0.25">
      <c r="A28888">
        <v>13666</v>
      </c>
      <c r="B28888" s="1">
        <f>DATE(2037,6,1) + TIME(0,0,0)</f>
        <v>50192</v>
      </c>
      <c r="C28888">
        <v>33.916896819999998</v>
      </c>
    </row>
    <row r="28889" spans="1:3" x14ac:dyDescent="0.25">
      <c r="A28889">
        <v>13696</v>
      </c>
      <c r="B28889" s="1">
        <f>DATE(2037,7,1) + TIME(0,0,0)</f>
        <v>50222</v>
      </c>
      <c r="C28889">
        <v>33.923023223999998</v>
      </c>
    </row>
    <row r="28890" spans="1:3" x14ac:dyDescent="0.25">
      <c r="A28890">
        <v>13727</v>
      </c>
      <c r="B28890" s="1">
        <f>DATE(2037,8,1) + TIME(0,0,0)</f>
        <v>50253</v>
      </c>
      <c r="C28890">
        <v>33.929351807000003</v>
      </c>
    </row>
    <row r="28891" spans="1:3" x14ac:dyDescent="0.25">
      <c r="A28891">
        <v>13758</v>
      </c>
      <c r="B28891" s="1">
        <f>DATE(2037,9,1) + TIME(0,0,0)</f>
        <v>50284</v>
      </c>
      <c r="C28891">
        <v>33.935668945000003</v>
      </c>
    </row>
    <row r="28892" spans="1:3" x14ac:dyDescent="0.25">
      <c r="A28892">
        <v>13788</v>
      </c>
      <c r="B28892" s="1">
        <f>DATE(2037,10,1) + TIME(0,0,0)</f>
        <v>50314</v>
      </c>
      <c r="C28892">
        <v>33.941776275999999</v>
      </c>
    </row>
    <row r="28893" spans="1:3" x14ac:dyDescent="0.25">
      <c r="A28893">
        <v>13819</v>
      </c>
      <c r="B28893" s="1">
        <f>DATE(2037,11,1) + TIME(0,0,0)</f>
        <v>50345</v>
      </c>
      <c r="C28893">
        <v>33.948078156000001</v>
      </c>
    </row>
    <row r="28894" spans="1:3" x14ac:dyDescent="0.25">
      <c r="A28894">
        <v>13849</v>
      </c>
      <c r="B28894" s="1">
        <f>DATE(2037,12,1) + TIME(0,0,0)</f>
        <v>50375</v>
      </c>
      <c r="C28894">
        <v>33.954174041999998</v>
      </c>
    </row>
    <row r="28895" spans="1:3" x14ac:dyDescent="0.25">
      <c r="A28895">
        <v>13880</v>
      </c>
      <c r="B28895" s="1">
        <f>DATE(2038,1,1) + TIME(0,0,0)</f>
        <v>50406</v>
      </c>
      <c r="C28895">
        <v>33.960464477999999</v>
      </c>
    </row>
    <row r="28896" spans="1:3" x14ac:dyDescent="0.25">
      <c r="A28896">
        <v>13911</v>
      </c>
      <c r="B28896" s="1">
        <f>DATE(2038,2,1) + TIME(0,0,0)</f>
        <v>50437</v>
      </c>
      <c r="C28896">
        <v>33.966747284</v>
      </c>
    </row>
    <row r="28897" spans="1:3" x14ac:dyDescent="0.25">
      <c r="A28897">
        <v>13939</v>
      </c>
      <c r="B28897" s="1">
        <f>DATE(2038,3,1) + TIME(0,0,0)</f>
        <v>50465</v>
      </c>
      <c r="C28897">
        <v>33.972415924000003</v>
      </c>
    </row>
    <row r="28898" spans="1:3" x14ac:dyDescent="0.25">
      <c r="A28898">
        <v>13970</v>
      </c>
      <c r="B28898" s="1">
        <f>DATE(2038,4,1) + TIME(0,0,0)</f>
        <v>50496</v>
      </c>
      <c r="C28898">
        <v>33.978687286000003</v>
      </c>
    </row>
    <row r="28899" spans="1:3" x14ac:dyDescent="0.25">
      <c r="A28899">
        <v>14000</v>
      </c>
      <c r="B28899" s="1">
        <f>DATE(2038,5,1) + TIME(0,0,0)</f>
        <v>50526</v>
      </c>
      <c r="C28899">
        <v>33.984748840000002</v>
      </c>
    </row>
    <row r="28900" spans="1:3" x14ac:dyDescent="0.25">
      <c r="A28900">
        <v>14031</v>
      </c>
      <c r="B28900" s="1">
        <f>DATE(2038,6,1) + TIME(0,0,0)</f>
        <v>50557</v>
      </c>
      <c r="C28900">
        <v>33.991004943999997</v>
      </c>
    </row>
    <row r="28901" spans="1:3" x14ac:dyDescent="0.25">
      <c r="A28901">
        <v>14061</v>
      </c>
      <c r="B28901" s="1">
        <f>DATE(2038,7,1) + TIME(0,0,0)</f>
        <v>50587</v>
      </c>
      <c r="C28901">
        <v>33.997055054</v>
      </c>
    </row>
    <row r="28902" spans="1:3" x14ac:dyDescent="0.25">
      <c r="A28902">
        <v>14092</v>
      </c>
      <c r="B28902" s="1">
        <f>DATE(2038,8,1) + TIME(0,0,0)</f>
        <v>50618</v>
      </c>
      <c r="C28902">
        <v>34.003299712999997</v>
      </c>
    </row>
    <row r="28903" spans="1:3" x14ac:dyDescent="0.25">
      <c r="A28903">
        <v>14123</v>
      </c>
      <c r="B28903" s="1">
        <f>DATE(2038,9,1) + TIME(0,0,0)</f>
        <v>50649</v>
      </c>
      <c r="C28903">
        <v>34.009536742999998</v>
      </c>
    </row>
    <row r="28904" spans="1:3" x14ac:dyDescent="0.25">
      <c r="A28904">
        <v>14153</v>
      </c>
      <c r="B28904" s="1">
        <f>DATE(2038,10,1) + TIME(0,0,0)</f>
        <v>50679</v>
      </c>
      <c r="C28904">
        <v>34.015563964999998</v>
      </c>
    </row>
    <row r="28905" spans="1:3" x14ac:dyDescent="0.25">
      <c r="A28905">
        <v>14184</v>
      </c>
      <c r="B28905" s="1">
        <f>DATE(2038,11,1) + TIME(0,0,0)</f>
        <v>50710</v>
      </c>
      <c r="C28905">
        <v>34.021789550999998</v>
      </c>
    </row>
    <row r="28906" spans="1:3" x14ac:dyDescent="0.25">
      <c r="A28906">
        <v>14214</v>
      </c>
      <c r="B28906" s="1">
        <f>DATE(2038,12,1) + TIME(0,0,0)</f>
        <v>50740</v>
      </c>
      <c r="C28906">
        <v>34.027805327999999</v>
      </c>
    </row>
    <row r="28907" spans="1:3" x14ac:dyDescent="0.25">
      <c r="A28907">
        <v>14245</v>
      </c>
      <c r="B28907" s="1">
        <f>DATE(2039,1,1) + TIME(0,0,0)</f>
        <v>50771</v>
      </c>
      <c r="C28907">
        <v>34.034019469999997</v>
      </c>
    </row>
    <row r="28908" spans="1:3" x14ac:dyDescent="0.25">
      <c r="A28908">
        <v>14276</v>
      </c>
      <c r="B28908" s="1">
        <f>DATE(2039,2,1) + TIME(0,0,0)</f>
        <v>50802</v>
      </c>
      <c r="C28908">
        <v>34.040222168</v>
      </c>
    </row>
    <row r="28909" spans="1:3" x14ac:dyDescent="0.25">
      <c r="A28909">
        <v>14304</v>
      </c>
      <c r="B28909" s="1">
        <f>DATE(2039,3,1) + TIME(0,0,0)</f>
        <v>50830</v>
      </c>
      <c r="C28909">
        <v>34.045822143999999</v>
      </c>
    </row>
    <row r="28910" spans="1:3" x14ac:dyDescent="0.25">
      <c r="A28910">
        <v>14335</v>
      </c>
      <c r="B28910" s="1">
        <f>DATE(2039,4,1) + TIME(0,0,0)</f>
        <v>50861</v>
      </c>
      <c r="C28910">
        <v>34.052013397000003</v>
      </c>
    </row>
    <row r="28911" spans="1:3" x14ac:dyDescent="0.25">
      <c r="A28911">
        <v>14365</v>
      </c>
      <c r="B28911" s="1">
        <f>DATE(2039,5,1) + TIME(0,0,0)</f>
        <v>50891</v>
      </c>
      <c r="C28911">
        <v>34.058002471999998</v>
      </c>
    </row>
    <row r="28912" spans="1:3" x14ac:dyDescent="0.25">
      <c r="A28912">
        <v>14396</v>
      </c>
      <c r="B28912" s="1">
        <f>DATE(2039,6,1) + TIME(0,0,0)</f>
        <v>50922</v>
      </c>
      <c r="C28912">
        <v>34.064182281000001</v>
      </c>
    </row>
    <row r="28913" spans="1:3" x14ac:dyDescent="0.25">
      <c r="A28913">
        <v>14426</v>
      </c>
      <c r="B28913" s="1">
        <f>DATE(2039,7,1) + TIME(0,0,0)</f>
        <v>50952</v>
      </c>
      <c r="C28913">
        <v>34.070156097000002</v>
      </c>
    </row>
    <row r="28914" spans="1:3" x14ac:dyDescent="0.25">
      <c r="A28914">
        <v>14457</v>
      </c>
      <c r="B28914" s="1">
        <f>DATE(2039,8,1) + TIME(0,0,0)</f>
        <v>50983</v>
      </c>
      <c r="C28914">
        <v>34.076324462999999</v>
      </c>
    </row>
    <row r="28915" spans="1:3" x14ac:dyDescent="0.25">
      <c r="A28915">
        <v>14488</v>
      </c>
      <c r="B28915" s="1">
        <f>DATE(2039,9,1) + TIME(0,0,0)</f>
        <v>51014</v>
      </c>
      <c r="C28915">
        <v>34.082485198999997</v>
      </c>
    </row>
    <row r="28916" spans="1:3" x14ac:dyDescent="0.25">
      <c r="A28916">
        <v>14518</v>
      </c>
      <c r="B28916" s="1">
        <f>DATE(2039,10,1) + TIME(0,0,0)</f>
        <v>51044</v>
      </c>
      <c r="C28916">
        <v>34.088443755999997</v>
      </c>
    </row>
    <row r="28917" spans="1:3" x14ac:dyDescent="0.25">
      <c r="A28917">
        <v>14549</v>
      </c>
      <c r="B28917" s="1">
        <f>DATE(2039,11,1) + TIME(0,0,0)</f>
        <v>51075</v>
      </c>
      <c r="C28917">
        <v>34.094593048</v>
      </c>
    </row>
    <row r="28918" spans="1:3" x14ac:dyDescent="0.25">
      <c r="A28918">
        <v>14579</v>
      </c>
      <c r="B28918" s="1">
        <f>DATE(2039,12,1) + TIME(0,0,0)</f>
        <v>51105</v>
      </c>
      <c r="C28918">
        <v>34.100540160999998</v>
      </c>
    </row>
    <row r="28919" spans="1:3" x14ac:dyDescent="0.25">
      <c r="A28919">
        <v>14610</v>
      </c>
      <c r="B28919" s="1">
        <f>DATE(2040,1,1) + TIME(0,0,0)</f>
        <v>51136</v>
      </c>
      <c r="C28919">
        <v>34.106678008999999</v>
      </c>
    </row>
    <row r="28920" spans="1:3" x14ac:dyDescent="0.25">
      <c r="A28920">
        <v>14641</v>
      </c>
      <c r="B28920" s="1">
        <f>DATE(2040,2,1) + TIME(0,0,0)</f>
        <v>51167</v>
      </c>
      <c r="C28920">
        <v>34.112808227999999</v>
      </c>
    </row>
    <row r="28921" spans="1:3" x14ac:dyDescent="0.25">
      <c r="A28921">
        <v>14670</v>
      </c>
      <c r="B28921" s="1">
        <f>DATE(2040,3,1) + TIME(0,0,0)</f>
        <v>51196</v>
      </c>
      <c r="C28921">
        <v>34.118541718000003</v>
      </c>
    </row>
    <row r="28922" spans="1:3" x14ac:dyDescent="0.25">
      <c r="A28922">
        <v>14701</v>
      </c>
      <c r="B28922" s="1">
        <f>DATE(2040,4,1) + TIME(0,0,0)</f>
        <v>51227</v>
      </c>
      <c r="C28922">
        <v>34.124660491999997</v>
      </c>
    </row>
    <row r="28923" spans="1:3" x14ac:dyDescent="0.25">
      <c r="A28923">
        <v>14731</v>
      </c>
      <c r="B28923" s="1">
        <f>DATE(2040,5,1) + TIME(0,0,0)</f>
        <v>51257</v>
      </c>
      <c r="C28923">
        <v>34.130580901999998</v>
      </c>
    </row>
    <row r="28924" spans="1:3" x14ac:dyDescent="0.25">
      <c r="A28924">
        <v>14762</v>
      </c>
      <c r="B28924" s="1">
        <f>DATE(2040,6,1) + TIME(0,0,0)</f>
        <v>51288</v>
      </c>
      <c r="C28924">
        <v>34.136688231999997</v>
      </c>
    </row>
    <row r="28925" spans="1:3" x14ac:dyDescent="0.25">
      <c r="A28925">
        <v>14792</v>
      </c>
      <c r="B28925" s="1">
        <f>DATE(2040,7,1) + TIME(0,0,0)</f>
        <v>51318</v>
      </c>
      <c r="C28925">
        <v>34.142597197999997</v>
      </c>
    </row>
    <row r="28926" spans="1:3" x14ac:dyDescent="0.25">
      <c r="A28926">
        <v>14823</v>
      </c>
      <c r="B28926" s="1">
        <f>DATE(2040,8,1) + TIME(0,0,0)</f>
        <v>51349</v>
      </c>
      <c r="C28926">
        <v>34.148696899000001</v>
      </c>
    </row>
    <row r="28927" spans="1:3" x14ac:dyDescent="0.25">
      <c r="A28927">
        <v>14854</v>
      </c>
      <c r="B28927" s="1">
        <f>DATE(2040,9,1) + TIME(0,0,0)</f>
        <v>51380</v>
      </c>
      <c r="C28927">
        <v>34.154788971000002</v>
      </c>
    </row>
    <row r="28928" spans="1:3" x14ac:dyDescent="0.25">
      <c r="A28928">
        <v>14884</v>
      </c>
      <c r="B28928" s="1">
        <f>DATE(2040,10,1) + TIME(0,0,0)</f>
        <v>51410</v>
      </c>
      <c r="C28928">
        <v>34.160678863999998</v>
      </c>
    </row>
    <row r="28929" spans="1:3" x14ac:dyDescent="0.25">
      <c r="A28929">
        <v>14915</v>
      </c>
      <c r="B28929" s="1">
        <f>DATE(2040,11,1) + TIME(0,0,0)</f>
        <v>51441</v>
      </c>
      <c r="C28929">
        <v>34.166759491000001</v>
      </c>
    </row>
    <row r="28930" spans="1:3" x14ac:dyDescent="0.25">
      <c r="A28930">
        <v>14945</v>
      </c>
      <c r="B28930" s="1">
        <f>DATE(2040,12,1) + TIME(0,0,0)</f>
        <v>51471</v>
      </c>
      <c r="C28930">
        <v>34.172641753999997</v>
      </c>
    </row>
    <row r="28931" spans="1:3" x14ac:dyDescent="0.25">
      <c r="A28931">
        <v>14976</v>
      </c>
      <c r="B28931" s="1">
        <f>DATE(2041,1,1) + TIME(0,0,0)</f>
        <v>51502</v>
      </c>
      <c r="C28931">
        <v>34.178714751999998</v>
      </c>
    </row>
    <row r="28932" spans="1:3" x14ac:dyDescent="0.25">
      <c r="A28932">
        <v>15007</v>
      </c>
      <c r="B28932" s="1">
        <f>DATE(2041,2,1) + TIME(0,0,0)</f>
        <v>51533</v>
      </c>
      <c r="C28932">
        <v>34.184780121000003</v>
      </c>
    </row>
    <row r="28933" spans="1:3" x14ac:dyDescent="0.25">
      <c r="A28933">
        <v>15035</v>
      </c>
      <c r="B28933" s="1">
        <f>DATE(2041,3,1) + TIME(0,0,0)</f>
        <v>51561</v>
      </c>
      <c r="C28933">
        <v>34.190254211000003</v>
      </c>
    </row>
    <row r="28934" spans="1:3" x14ac:dyDescent="0.25">
      <c r="A28934">
        <v>15066</v>
      </c>
      <c r="B28934" s="1">
        <f>DATE(2041,4,1) + TIME(0,0,0)</f>
        <v>51592</v>
      </c>
      <c r="C28934">
        <v>34.196308135999999</v>
      </c>
    </row>
    <row r="28935" spans="1:3" x14ac:dyDescent="0.25">
      <c r="A28935">
        <v>15096</v>
      </c>
      <c r="B28935" s="1">
        <f>DATE(2041,5,1) + TIME(0,0,0)</f>
        <v>51622</v>
      </c>
      <c r="C28935">
        <v>34.202163696</v>
      </c>
    </row>
    <row r="28936" spans="1:3" x14ac:dyDescent="0.25">
      <c r="A28936">
        <v>15127</v>
      </c>
      <c r="B28936" s="1">
        <f>DATE(2041,6,1) + TIME(0,0,0)</f>
        <v>51653</v>
      </c>
      <c r="C28936">
        <v>34.208209990999997</v>
      </c>
    </row>
    <row r="28937" spans="1:3" x14ac:dyDescent="0.25">
      <c r="A28937">
        <v>15157</v>
      </c>
      <c r="B28937" s="1">
        <f>DATE(2041,7,1) + TIME(0,0,0)</f>
        <v>51683</v>
      </c>
      <c r="C28937">
        <v>34.214054107999999</v>
      </c>
    </row>
    <row r="28938" spans="1:3" x14ac:dyDescent="0.25">
      <c r="A28938">
        <v>15188</v>
      </c>
      <c r="B28938" s="1">
        <f>DATE(2041,8,1) + TIME(0,0,0)</f>
        <v>51714</v>
      </c>
      <c r="C28938">
        <v>34.220088959000002</v>
      </c>
    </row>
    <row r="28939" spans="1:3" x14ac:dyDescent="0.25">
      <c r="A28939">
        <v>15219</v>
      </c>
      <c r="B28939" s="1">
        <f>DATE(2041,9,1) + TIME(0,0,0)</f>
        <v>51745</v>
      </c>
      <c r="C28939">
        <v>34.226119994999998</v>
      </c>
    </row>
    <row r="28940" spans="1:3" x14ac:dyDescent="0.25">
      <c r="A28940">
        <v>15249</v>
      </c>
      <c r="B28940" s="1">
        <f>DATE(2041,10,1) + TIME(0,0,0)</f>
        <v>51775</v>
      </c>
      <c r="C28940">
        <v>34.231948852999999</v>
      </c>
    </row>
    <row r="28941" spans="1:3" x14ac:dyDescent="0.25">
      <c r="A28941">
        <v>15280</v>
      </c>
      <c r="B28941" s="1">
        <f>DATE(2041,11,1) + TIME(0,0,0)</f>
        <v>51806</v>
      </c>
      <c r="C28941">
        <v>34.237972259999999</v>
      </c>
    </row>
    <row r="28942" spans="1:3" x14ac:dyDescent="0.25">
      <c r="A28942">
        <v>15310</v>
      </c>
      <c r="B28942" s="1">
        <f>DATE(2041,12,1) + TIME(0,0,0)</f>
        <v>51836</v>
      </c>
      <c r="C28942">
        <v>34.243793488000001</v>
      </c>
    </row>
    <row r="28943" spans="1:3" x14ac:dyDescent="0.25">
      <c r="A28943">
        <v>15341</v>
      </c>
      <c r="B28943" s="1">
        <f>DATE(2042,1,1) + TIME(0,0,0)</f>
        <v>51867</v>
      </c>
      <c r="C28943">
        <v>34.249801636000001</v>
      </c>
    </row>
    <row r="28944" spans="1:3" x14ac:dyDescent="0.25">
      <c r="A28944">
        <v>15372</v>
      </c>
      <c r="B28944" s="1">
        <f>DATE(2042,2,1) + TIME(0,0,0)</f>
        <v>51898</v>
      </c>
      <c r="C28944">
        <v>34.255809784</v>
      </c>
    </row>
    <row r="28945" spans="1:3" x14ac:dyDescent="0.25">
      <c r="A28945">
        <v>15400</v>
      </c>
      <c r="B28945" s="1">
        <f>DATE(2042,3,1) + TIME(0,0,0)</f>
        <v>51926</v>
      </c>
      <c r="C28945">
        <v>34.261230468999997</v>
      </c>
    </row>
    <row r="28946" spans="1:3" x14ac:dyDescent="0.25">
      <c r="A28946">
        <v>15431</v>
      </c>
      <c r="B28946" s="1">
        <f>DATE(2042,4,1) + TIME(0,0,0)</f>
        <v>51957</v>
      </c>
      <c r="C28946">
        <v>34.267223358000003</v>
      </c>
    </row>
    <row r="28947" spans="1:3" x14ac:dyDescent="0.25">
      <c r="A28947">
        <v>15461</v>
      </c>
      <c r="B28947" s="1">
        <f>DATE(2042,5,1) + TIME(0,0,0)</f>
        <v>51987</v>
      </c>
      <c r="C28947">
        <v>34.273025513</v>
      </c>
    </row>
    <row r="28948" spans="1:3" x14ac:dyDescent="0.25">
      <c r="A28948">
        <v>15492</v>
      </c>
      <c r="B28948" s="1">
        <f>DATE(2042,6,1) + TIME(0,0,0)</f>
        <v>52018</v>
      </c>
      <c r="C28948">
        <v>34.279010773000003</v>
      </c>
    </row>
    <row r="28949" spans="1:3" x14ac:dyDescent="0.25">
      <c r="A28949">
        <v>15522</v>
      </c>
      <c r="B28949" s="1">
        <f>DATE(2042,7,1) + TIME(0,0,0)</f>
        <v>52048</v>
      </c>
      <c r="C28949">
        <v>34.284801483000003</v>
      </c>
    </row>
    <row r="28950" spans="1:3" x14ac:dyDescent="0.25">
      <c r="A28950">
        <v>15553</v>
      </c>
      <c r="B28950" s="1">
        <f>DATE(2042,8,1) + TIME(0,0,0)</f>
        <v>52079</v>
      </c>
      <c r="C28950">
        <v>34.290779114000003</v>
      </c>
    </row>
    <row r="28951" spans="1:3" x14ac:dyDescent="0.25">
      <c r="A28951">
        <v>15584</v>
      </c>
      <c r="B28951" s="1">
        <f>DATE(2042,9,1) + TIME(0,0,0)</f>
        <v>52110</v>
      </c>
      <c r="C28951">
        <v>34.296752929999997</v>
      </c>
    </row>
    <row r="28952" spans="1:3" x14ac:dyDescent="0.25">
      <c r="A28952">
        <v>15614</v>
      </c>
      <c r="B28952" s="1">
        <f>DATE(2042,10,1) + TIME(0,0,0)</f>
        <v>52140</v>
      </c>
      <c r="C28952">
        <v>34.302532196000001</v>
      </c>
    </row>
    <row r="28953" spans="1:3" x14ac:dyDescent="0.25">
      <c r="A28953">
        <v>15645</v>
      </c>
      <c r="B28953" s="1">
        <f>DATE(2042,11,1) + TIME(0,0,0)</f>
        <v>52171</v>
      </c>
      <c r="C28953">
        <v>34.308494568</v>
      </c>
    </row>
    <row r="28954" spans="1:3" x14ac:dyDescent="0.25">
      <c r="A28954">
        <v>15675</v>
      </c>
      <c r="B28954" s="1">
        <f>DATE(2042,12,1) + TIME(0,0,0)</f>
        <v>52201</v>
      </c>
      <c r="C28954">
        <v>34.314266205000003</v>
      </c>
    </row>
    <row r="28955" spans="1:3" x14ac:dyDescent="0.25">
      <c r="A28955">
        <v>15706</v>
      </c>
      <c r="B28955" s="1">
        <f>DATE(2043,1,1) + TIME(0,0,0)</f>
        <v>52232</v>
      </c>
      <c r="C28955">
        <v>34.320220947000003</v>
      </c>
    </row>
    <row r="28956" spans="1:3" x14ac:dyDescent="0.25">
      <c r="A28956">
        <v>15737</v>
      </c>
      <c r="B28956" s="1">
        <f>DATE(2043,2,1) + TIME(0,0,0)</f>
        <v>52263</v>
      </c>
      <c r="C28956">
        <v>34.326171875</v>
      </c>
    </row>
    <row r="28957" spans="1:3" x14ac:dyDescent="0.25">
      <c r="A28957">
        <v>15765</v>
      </c>
      <c r="B28957" s="1">
        <f>DATE(2043,3,1) + TIME(0,0,0)</f>
        <v>52291</v>
      </c>
      <c r="C28957">
        <v>34.331546783</v>
      </c>
    </row>
    <row r="28958" spans="1:3" x14ac:dyDescent="0.25">
      <c r="A28958">
        <v>15796</v>
      </c>
      <c r="B28958" s="1">
        <f>DATE(2043,4,1) + TIME(0,0,0)</f>
        <v>52322</v>
      </c>
      <c r="C28958">
        <v>34.337490082000002</v>
      </c>
    </row>
    <row r="28959" spans="1:3" x14ac:dyDescent="0.25">
      <c r="A28959">
        <v>15826</v>
      </c>
      <c r="B28959" s="1">
        <f>DATE(2043,5,1) + TIME(0,0,0)</f>
        <v>52352</v>
      </c>
      <c r="C28959">
        <v>34.343238831000001</v>
      </c>
    </row>
    <row r="28960" spans="1:3" x14ac:dyDescent="0.25">
      <c r="A28960">
        <v>15857</v>
      </c>
      <c r="B28960" s="1">
        <f>DATE(2043,6,1) + TIME(0,0,0)</f>
        <v>52383</v>
      </c>
      <c r="C28960">
        <v>34.349174499999997</v>
      </c>
    </row>
    <row r="28961" spans="1:3" x14ac:dyDescent="0.25">
      <c r="A28961">
        <v>15887</v>
      </c>
      <c r="B28961" s="1">
        <f>DATE(2043,7,1) + TIME(0,0,0)</f>
        <v>52413</v>
      </c>
      <c r="C28961">
        <v>34.354915619000003</v>
      </c>
    </row>
    <row r="28962" spans="1:3" x14ac:dyDescent="0.25">
      <c r="A28962">
        <v>15918</v>
      </c>
      <c r="B28962" s="1">
        <f>DATE(2043,8,1) + TIME(0,0,0)</f>
        <v>52444</v>
      </c>
      <c r="C28962">
        <v>34.360847473</v>
      </c>
    </row>
    <row r="28963" spans="1:3" x14ac:dyDescent="0.25">
      <c r="A28963">
        <v>15949</v>
      </c>
      <c r="B28963" s="1">
        <f>DATE(2043,9,1) + TIME(0,0,0)</f>
        <v>52475</v>
      </c>
      <c r="C28963">
        <v>34.366771698000001</v>
      </c>
    </row>
    <row r="28964" spans="1:3" x14ac:dyDescent="0.25">
      <c r="A28964">
        <v>15979</v>
      </c>
      <c r="B28964" s="1">
        <f>DATE(2043,10,1) + TIME(0,0,0)</f>
        <v>52505</v>
      </c>
      <c r="C28964">
        <v>34.372501372999999</v>
      </c>
    </row>
    <row r="28965" spans="1:3" x14ac:dyDescent="0.25">
      <c r="A28965">
        <v>16010</v>
      </c>
      <c r="B28965" s="1">
        <f>DATE(2043,11,1) + TIME(0,0,0)</f>
        <v>52536</v>
      </c>
      <c r="C28965">
        <v>34.378417968999997</v>
      </c>
    </row>
    <row r="28966" spans="1:3" x14ac:dyDescent="0.25">
      <c r="A28966">
        <v>16040</v>
      </c>
      <c r="B28966" s="1">
        <f>DATE(2043,12,1) + TIME(0,0,0)</f>
        <v>52566</v>
      </c>
      <c r="C28966">
        <v>34.384140015</v>
      </c>
    </row>
    <row r="28967" spans="1:3" x14ac:dyDescent="0.25">
      <c r="A28967">
        <v>16071</v>
      </c>
      <c r="B28967" s="1">
        <f>DATE(2044,1,1) + TIME(0,0,0)</f>
        <v>52597</v>
      </c>
      <c r="C28967">
        <v>34.390048981</v>
      </c>
    </row>
    <row r="28968" spans="1:3" x14ac:dyDescent="0.25">
      <c r="A28968">
        <v>16102</v>
      </c>
      <c r="B28968" s="1">
        <f>DATE(2044,2,1) + TIME(0,0,0)</f>
        <v>52628</v>
      </c>
      <c r="C28968">
        <v>34.395954132</v>
      </c>
    </row>
    <row r="28969" spans="1:3" x14ac:dyDescent="0.25">
      <c r="A28969">
        <v>16131</v>
      </c>
      <c r="B28969" s="1">
        <f>DATE(2044,3,1) + TIME(0,0,0)</f>
        <v>52657</v>
      </c>
      <c r="C28969">
        <v>34.401477814000003</v>
      </c>
    </row>
    <row r="28970" spans="1:3" x14ac:dyDescent="0.25">
      <c r="A28970">
        <v>16162</v>
      </c>
      <c r="B28970" s="1">
        <f>DATE(2044,4,1) + TIME(0,0,0)</f>
        <v>52688</v>
      </c>
      <c r="C28970">
        <v>34.407375336000001</v>
      </c>
    </row>
    <row r="28971" spans="1:3" x14ac:dyDescent="0.25">
      <c r="A28971">
        <v>16192</v>
      </c>
      <c r="B28971" s="1">
        <f>DATE(2044,5,1) + TIME(0,0,0)</f>
        <v>52718</v>
      </c>
      <c r="C28971">
        <v>34.413082123000002</v>
      </c>
    </row>
    <row r="28972" spans="1:3" x14ac:dyDescent="0.25">
      <c r="A28972">
        <v>16223</v>
      </c>
      <c r="B28972" s="1">
        <f>DATE(2044,6,1) + TIME(0,0,0)</f>
        <v>52749</v>
      </c>
      <c r="C28972">
        <v>34.418975830000001</v>
      </c>
    </row>
    <row r="28973" spans="1:3" x14ac:dyDescent="0.25">
      <c r="A28973">
        <v>16253</v>
      </c>
      <c r="B28973" s="1">
        <f>DATE(2044,7,1) + TIME(0,0,0)</f>
        <v>52779</v>
      </c>
      <c r="C28973">
        <v>34.424674988</v>
      </c>
    </row>
    <row r="28974" spans="1:3" x14ac:dyDescent="0.25">
      <c r="A28974">
        <v>16284</v>
      </c>
      <c r="B28974" s="1">
        <f>DATE(2044,8,1) + TIME(0,0,0)</f>
        <v>52810</v>
      </c>
      <c r="C28974">
        <v>34.430557251000003</v>
      </c>
    </row>
    <row r="28975" spans="1:3" x14ac:dyDescent="0.25">
      <c r="A28975">
        <v>16315</v>
      </c>
      <c r="B28975" s="1">
        <f>DATE(2044,9,1) + TIME(0,0,0)</f>
        <v>52841</v>
      </c>
      <c r="C28975">
        <v>34.436439514</v>
      </c>
    </row>
    <row r="28976" spans="1:3" x14ac:dyDescent="0.25">
      <c r="A28976">
        <v>16345</v>
      </c>
      <c r="B28976" s="1">
        <f>DATE(2044,10,1) + TIME(0,0,0)</f>
        <v>52871</v>
      </c>
      <c r="C28976">
        <v>34.442131042</v>
      </c>
    </row>
    <row r="28977" spans="1:3" x14ac:dyDescent="0.25">
      <c r="A28977">
        <v>16376</v>
      </c>
      <c r="B28977" s="1">
        <f>DATE(2044,11,1) + TIME(0,0,0)</f>
        <v>52902</v>
      </c>
      <c r="C28977">
        <v>34.448005676000001</v>
      </c>
    </row>
    <row r="28978" spans="1:3" x14ac:dyDescent="0.25">
      <c r="A28978">
        <v>16406</v>
      </c>
      <c r="B28978" s="1">
        <f>DATE(2044,12,1) + TIME(0,0,0)</f>
        <v>52932</v>
      </c>
      <c r="C28978">
        <v>34.453689574999999</v>
      </c>
    </row>
    <row r="28979" spans="1:3" x14ac:dyDescent="0.25">
      <c r="A28979">
        <v>16437</v>
      </c>
      <c r="B28979" s="1">
        <f>DATE(2045,1,1) + TIME(0,0,0)</f>
        <v>52963</v>
      </c>
      <c r="C28979">
        <v>34.459556579999997</v>
      </c>
    </row>
    <row r="28980" spans="1:3" x14ac:dyDescent="0.25">
      <c r="A28980">
        <v>16468</v>
      </c>
      <c r="B28980" s="1">
        <f>DATE(2045,2,1) + TIME(0,0,0)</f>
        <v>52994</v>
      </c>
      <c r="C28980">
        <v>34.465423584</v>
      </c>
    </row>
    <row r="28981" spans="1:3" x14ac:dyDescent="0.25">
      <c r="A28981">
        <v>16496</v>
      </c>
      <c r="B28981" s="1">
        <f>DATE(2045,3,1) + TIME(0,0,0)</f>
        <v>53022</v>
      </c>
      <c r="C28981">
        <v>34.470722197999997</v>
      </c>
    </row>
    <row r="28982" spans="1:3" x14ac:dyDescent="0.25">
      <c r="A28982">
        <v>16527</v>
      </c>
      <c r="B28982" s="1">
        <f>DATE(2045,4,1) + TIME(0,0,0)</f>
        <v>53053</v>
      </c>
      <c r="C28982">
        <v>34.476581572999997</v>
      </c>
    </row>
    <row r="28983" spans="1:3" x14ac:dyDescent="0.25">
      <c r="A28983">
        <v>16557</v>
      </c>
      <c r="B28983" s="1">
        <f>DATE(2045,5,1) + TIME(0,0,0)</f>
        <v>53083</v>
      </c>
      <c r="C28983">
        <v>34.482250213999997</v>
      </c>
    </row>
    <row r="28984" spans="1:3" x14ac:dyDescent="0.25">
      <c r="A28984">
        <v>16588</v>
      </c>
      <c r="B28984" s="1">
        <f>DATE(2045,6,1) + TIME(0,0,0)</f>
        <v>53114</v>
      </c>
      <c r="C28984">
        <v>34.488105773999997</v>
      </c>
    </row>
    <row r="28985" spans="1:3" x14ac:dyDescent="0.25">
      <c r="A28985">
        <v>16618</v>
      </c>
      <c r="B28985" s="1">
        <f>DATE(2045,7,1) + TIME(0,0,0)</f>
        <v>53144</v>
      </c>
      <c r="C28985">
        <v>34.493766784999998</v>
      </c>
    </row>
    <row r="28986" spans="1:3" x14ac:dyDescent="0.25">
      <c r="A28986">
        <v>16649</v>
      </c>
      <c r="B28986" s="1">
        <f>DATE(2045,8,1) + TIME(0,0,0)</f>
        <v>53175</v>
      </c>
      <c r="C28986">
        <v>34.499614716000004</v>
      </c>
    </row>
    <row r="28987" spans="1:3" x14ac:dyDescent="0.25">
      <c r="A28987">
        <v>16680</v>
      </c>
      <c r="B28987" s="1">
        <f>DATE(2045,9,1) + TIME(0,0,0)</f>
        <v>53206</v>
      </c>
      <c r="C28987">
        <v>34.505462645999998</v>
      </c>
    </row>
    <row r="28988" spans="1:3" x14ac:dyDescent="0.25">
      <c r="A28988">
        <v>16710</v>
      </c>
      <c r="B28988" s="1">
        <f>DATE(2045,10,1) + TIME(0,0,0)</f>
        <v>53236</v>
      </c>
      <c r="C28988">
        <v>34.511116028000004</v>
      </c>
    </row>
    <row r="28989" spans="1:3" x14ac:dyDescent="0.25">
      <c r="A28989">
        <v>16741</v>
      </c>
      <c r="B28989" s="1">
        <f>DATE(2045,11,1) + TIME(0,0,0)</f>
        <v>53267</v>
      </c>
      <c r="C28989">
        <v>34.516960144000002</v>
      </c>
    </row>
    <row r="28990" spans="1:3" x14ac:dyDescent="0.25">
      <c r="A28990">
        <v>16771</v>
      </c>
      <c r="B28990" s="1">
        <f>DATE(2045,12,1) + TIME(0,0,0)</f>
        <v>53297</v>
      </c>
      <c r="C28990">
        <v>34.522609711000001</v>
      </c>
    </row>
    <row r="28991" spans="1:3" x14ac:dyDescent="0.25">
      <c r="A28991">
        <v>16802</v>
      </c>
      <c r="B28991" s="1">
        <f>DATE(2046,1,1) + TIME(0,0,0)</f>
        <v>53328</v>
      </c>
      <c r="C28991">
        <v>34.528446197999997</v>
      </c>
    </row>
    <row r="28992" spans="1:3" x14ac:dyDescent="0.25">
      <c r="A28992">
        <v>16833</v>
      </c>
      <c r="B28992" s="1">
        <f>DATE(2046,2,1) + TIME(0,0,0)</f>
        <v>53359</v>
      </c>
      <c r="C28992">
        <v>34.534278870000001</v>
      </c>
    </row>
    <row r="28993" spans="1:3" x14ac:dyDescent="0.25">
      <c r="A28993">
        <v>16861</v>
      </c>
      <c r="B28993" s="1">
        <f>DATE(2046,3,1) + TIME(0,0,0)</f>
        <v>53387</v>
      </c>
      <c r="C28993">
        <v>34.539546967</v>
      </c>
    </row>
    <row r="28994" spans="1:3" x14ac:dyDescent="0.25">
      <c r="A28994">
        <v>16892</v>
      </c>
      <c r="B28994" s="1">
        <f>DATE(2046,4,1) + TIME(0,0,0)</f>
        <v>53418</v>
      </c>
      <c r="C28994">
        <v>34.545372008999998</v>
      </c>
    </row>
    <row r="28995" spans="1:3" x14ac:dyDescent="0.25">
      <c r="A28995">
        <v>16922</v>
      </c>
      <c r="B28995" s="1">
        <f>DATE(2046,5,1) + TIME(0,0,0)</f>
        <v>53448</v>
      </c>
      <c r="C28995">
        <v>34.551013947000001</v>
      </c>
    </row>
    <row r="28996" spans="1:3" x14ac:dyDescent="0.25">
      <c r="A28996">
        <v>16953</v>
      </c>
      <c r="B28996" s="1">
        <f>DATE(2046,6,1) + TIME(0,0,0)</f>
        <v>53479</v>
      </c>
      <c r="C28996">
        <v>34.556835175000003</v>
      </c>
    </row>
    <row r="28997" spans="1:3" x14ac:dyDescent="0.25">
      <c r="A28997">
        <v>16983</v>
      </c>
      <c r="B28997" s="1">
        <f>DATE(2046,7,1) + TIME(0,0,0)</f>
        <v>53509</v>
      </c>
      <c r="C28997">
        <v>34.562469481999997</v>
      </c>
    </row>
    <row r="28998" spans="1:3" x14ac:dyDescent="0.25">
      <c r="A28998">
        <v>17014</v>
      </c>
      <c r="B28998" s="1">
        <f>DATE(2046,8,1) + TIME(0,0,0)</f>
        <v>53540</v>
      </c>
      <c r="C28998">
        <v>34.568290709999999</v>
      </c>
    </row>
    <row r="28999" spans="1:3" x14ac:dyDescent="0.25">
      <c r="A28999">
        <v>17045</v>
      </c>
      <c r="B28999" s="1">
        <f>DATE(2046,9,1) + TIME(0,0,0)</f>
        <v>53571</v>
      </c>
      <c r="C28999">
        <v>34.574108123999999</v>
      </c>
    </row>
    <row r="29000" spans="1:3" x14ac:dyDescent="0.25">
      <c r="A29000">
        <v>17075</v>
      </c>
      <c r="B29000" s="1">
        <f>DATE(2046,10,1) + TIME(0,0,0)</f>
        <v>53601</v>
      </c>
      <c r="C29000">
        <v>34.579734801999997</v>
      </c>
    </row>
    <row r="29001" spans="1:3" x14ac:dyDescent="0.25">
      <c r="A29001">
        <v>17106</v>
      </c>
      <c r="B29001" s="1">
        <f>DATE(2046,11,1) + TIME(0,0,0)</f>
        <v>53632</v>
      </c>
      <c r="C29001">
        <v>34.585544585999997</v>
      </c>
    </row>
    <row r="29002" spans="1:3" x14ac:dyDescent="0.25">
      <c r="A29002">
        <v>17136</v>
      </c>
      <c r="B29002" s="1">
        <f>DATE(2046,12,1) + TIME(0,0,0)</f>
        <v>53662</v>
      </c>
      <c r="C29002">
        <v>34.59116745</v>
      </c>
    </row>
    <row r="29003" spans="1:3" x14ac:dyDescent="0.25">
      <c r="A29003">
        <v>17167</v>
      </c>
      <c r="B29003" s="1">
        <f>DATE(2047,1,1) + TIME(0,0,0)</f>
        <v>53693</v>
      </c>
      <c r="C29003">
        <v>34.596977234000001</v>
      </c>
    </row>
    <row r="29004" spans="1:3" x14ac:dyDescent="0.25">
      <c r="A29004">
        <v>17198</v>
      </c>
      <c r="B29004" s="1">
        <f>DATE(2047,2,1) + TIME(0,0,0)</f>
        <v>53724</v>
      </c>
      <c r="C29004">
        <v>34.602783203000001</v>
      </c>
    </row>
    <row r="29005" spans="1:3" x14ac:dyDescent="0.25">
      <c r="A29005">
        <v>17226</v>
      </c>
      <c r="B29005" s="1">
        <f>DATE(2047,3,1) + TIME(0,0,0)</f>
        <v>53752</v>
      </c>
      <c r="C29005">
        <v>34.608024596999996</v>
      </c>
    </row>
    <row r="29006" spans="1:3" x14ac:dyDescent="0.25">
      <c r="A29006">
        <v>17257</v>
      </c>
      <c r="B29006" s="1">
        <f>DATE(2047,4,1) + TIME(0,0,0)</f>
        <v>53783</v>
      </c>
      <c r="C29006">
        <v>34.613826752000001</v>
      </c>
    </row>
    <row r="29007" spans="1:3" x14ac:dyDescent="0.25">
      <c r="A29007">
        <v>17287</v>
      </c>
      <c r="B29007" s="1">
        <f>DATE(2047,5,1) + TIME(0,0,0)</f>
        <v>53813</v>
      </c>
      <c r="C29007">
        <v>34.619438170999999</v>
      </c>
    </row>
    <row r="29008" spans="1:3" x14ac:dyDescent="0.25">
      <c r="A29008">
        <v>17318</v>
      </c>
      <c r="B29008" s="1">
        <f>DATE(2047,6,1) + TIME(0,0,0)</f>
        <v>53844</v>
      </c>
      <c r="C29008">
        <v>34.625236510999997</v>
      </c>
    </row>
    <row r="29009" spans="1:3" x14ac:dyDescent="0.25">
      <c r="A29009">
        <v>17348</v>
      </c>
      <c r="B29009" s="1">
        <f>DATE(2047,7,1) + TIME(0,0,0)</f>
        <v>53874</v>
      </c>
      <c r="C29009">
        <v>34.630844115999999</v>
      </c>
    </row>
    <row r="29010" spans="1:3" x14ac:dyDescent="0.25">
      <c r="A29010">
        <v>17379</v>
      </c>
      <c r="B29010" s="1">
        <f>DATE(2047,8,1) + TIME(0,0,0)</f>
        <v>53905</v>
      </c>
      <c r="C29010">
        <v>34.636634827000002</v>
      </c>
    </row>
    <row r="29011" spans="1:3" x14ac:dyDescent="0.25">
      <c r="A29011">
        <v>17410</v>
      </c>
      <c r="B29011" s="1">
        <f>DATE(2047,9,1) + TIME(0,0,0)</f>
        <v>53936</v>
      </c>
      <c r="C29011">
        <v>34.642425537000001</v>
      </c>
    </row>
    <row r="29012" spans="1:3" x14ac:dyDescent="0.25">
      <c r="A29012">
        <v>17440</v>
      </c>
      <c r="B29012" s="1">
        <f>DATE(2047,10,1) + TIME(0,0,0)</f>
        <v>53966</v>
      </c>
      <c r="C29012">
        <v>34.648025513</v>
      </c>
    </row>
    <row r="29013" spans="1:3" x14ac:dyDescent="0.25">
      <c r="A29013">
        <v>17471</v>
      </c>
      <c r="B29013" s="1">
        <f>DATE(2047,11,1) + TIME(0,0,0)</f>
        <v>53997</v>
      </c>
      <c r="C29013">
        <v>34.653812408</v>
      </c>
    </row>
    <row r="29014" spans="1:3" x14ac:dyDescent="0.25">
      <c r="A29014">
        <v>17501</v>
      </c>
      <c r="B29014" s="1">
        <f>DATE(2047,12,1) + TIME(0,0,0)</f>
        <v>54027</v>
      </c>
      <c r="C29014">
        <v>34.659408569</v>
      </c>
    </row>
    <row r="29015" spans="1:3" x14ac:dyDescent="0.25">
      <c r="A29015">
        <v>17532</v>
      </c>
      <c r="B29015" s="1">
        <f>DATE(2048,1,1) + TIME(0,0,0)</f>
        <v>54058</v>
      </c>
      <c r="C29015">
        <v>34.665187836000001</v>
      </c>
    </row>
    <row r="29016" spans="1:3" x14ac:dyDescent="0.25">
      <c r="A29016">
        <v>17563</v>
      </c>
      <c r="B29016" s="1">
        <f>DATE(2048,2,1) + TIME(0,0,0)</f>
        <v>54089</v>
      </c>
      <c r="C29016">
        <v>34.670967101999999</v>
      </c>
    </row>
    <row r="29017" spans="1:3" x14ac:dyDescent="0.25">
      <c r="A29017">
        <v>17592</v>
      </c>
      <c r="B29017" s="1">
        <f>DATE(2048,3,1) + TIME(0,0,0)</f>
        <v>54118</v>
      </c>
      <c r="C29017">
        <v>34.676368713000002</v>
      </c>
    </row>
    <row r="29018" spans="1:3" x14ac:dyDescent="0.25">
      <c r="A29018">
        <v>17623</v>
      </c>
      <c r="B29018" s="1">
        <f>DATE(2048,4,1) + TIME(0,0,0)</f>
        <v>54149</v>
      </c>
      <c r="C29018">
        <v>34.682144164999997</v>
      </c>
    </row>
    <row r="29019" spans="1:3" x14ac:dyDescent="0.25">
      <c r="A29019">
        <v>17653</v>
      </c>
      <c r="B29019" s="1">
        <f>DATE(2048,5,1) + TIME(0,0,0)</f>
        <v>54179</v>
      </c>
      <c r="C29019">
        <v>34.687728882000002</v>
      </c>
    </row>
    <row r="29020" spans="1:3" x14ac:dyDescent="0.25">
      <c r="A29020">
        <v>17684</v>
      </c>
      <c r="B29020" s="1">
        <f>DATE(2048,6,1) + TIME(0,0,0)</f>
        <v>54210</v>
      </c>
      <c r="C29020">
        <v>34.693496703999998</v>
      </c>
    </row>
    <row r="29021" spans="1:3" x14ac:dyDescent="0.25">
      <c r="A29021">
        <v>17714</v>
      </c>
      <c r="B29021" s="1">
        <f>DATE(2048,7,1) + TIME(0,0,0)</f>
        <v>54240</v>
      </c>
      <c r="C29021">
        <v>34.699073792</v>
      </c>
    </row>
    <row r="29022" spans="1:3" x14ac:dyDescent="0.25">
      <c r="A29022">
        <v>17745</v>
      </c>
      <c r="B29022" s="1">
        <f>DATE(2048,8,1) + TIME(0,0,0)</f>
        <v>54271</v>
      </c>
      <c r="C29022">
        <v>34.704837799000003</v>
      </c>
    </row>
    <row r="29023" spans="1:3" x14ac:dyDescent="0.25">
      <c r="A29023">
        <v>17776</v>
      </c>
      <c r="B29023" s="1">
        <f>DATE(2048,9,1) + TIME(0,0,0)</f>
        <v>54302</v>
      </c>
      <c r="C29023">
        <v>34.710597991999997</v>
      </c>
    </row>
    <row r="29024" spans="1:3" x14ac:dyDescent="0.25">
      <c r="A29024">
        <v>17806</v>
      </c>
      <c r="B29024" s="1">
        <f>DATE(2048,10,1) + TIME(0,0,0)</f>
        <v>54332</v>
      </c>
      <c r="C29024">
        <v>34.71616745</v>
      </c>
    </row>
    <row r="29025" spans="1:3" x14ac:dyDescent="0.25">
      <c r="A29025">
        <v>17837</v>
      </c>
      <c r="B29025" s="1">
        <f>DATE(2048,11,1) + TIME(0,0,0)</f>
        <v>54363</v>
      </c>
      <c r="C29025">
        <v>34.721923828000001</v>
      </c>
    </row>
    <row r="29026" spans="1:3" x14ac:dyDescent="0.25">
      <c r="A29026">
        <v>17867</v>
      </c>
      <c r="B29026" s="1">
        <f>DATE(2048,12,1) + TIME(0,0,0)</f>
        <v>54393</v>
      </c>
      <c r="C29026">
        <v>34.727489470999998</v>
      </c>
    </row>
    <row r="29027" spans="1:3" x14ac:dyDescent="0.25">
      <c r="A29027">
        <v>17898</v>
      </c>
      <c r="B29027" s="1">
        <f>DATE(2049,1,1) + TIME(0,0,0)</f>
        <v>54424</v>
      </c>
      <c r="C29027">
        <v>34.733238219999997</v>
      </c>
    </row>
    <row r="29028" spans="1:3" x14ac:dyDescent="0.25">
      <c r="A29028">
        <v>17929</v>
      </c>
      <c r="B29028" s="1">
        <f>DATE(2049,2,1) + TIME(0,0,0)</f>
        <v>54455</v>
      </c>
      <c r="C29028">
        <v>34.738986969000003</v>
      </c>
    </row>
    <row r="29029" spans="1:3" x14ac:dyDescent="0.25">
      <c r="A29029">
        <v>17957</v>
      </c>
      <c r="B29029" s="1">
        <f>DATE(2049,3,1) + TIME(0,0,0)</f>
        <v>54483</v>
      </c>
      <c r="C29029">
        <v>34.744171143000003</v>
      </c>
    </row>
    <row r="29030" spans="1:3" x14ac:dyDescent="0.25">
      <c r="A29030">
        <v>17988</v>
      </c>
      <c r="B29030" s="1">
        <f>DATE(2049,4,1) + TIME(0,0,0)</f>
        <v>54514</v>
      </c>
      <c r="C29030">
        <v>34.749912262000002</v>
      </c>
    </row>
    <row r="29031" spans="1:3" x14ac:dyDescent="0.25">
      <c r="A29031">
        <v>18018</v>
      </c>
      <c r="B29031" s="1">
        <f>DATE(2049,5,1) + TIME(0,0,0)</f>
        <v>54544</v>
      </c>
      <c r="C29031">
        <v>34.755466460999997</v>
      </c>
    </row>
    <row r="29032" spans="1:3" x14ac:dyDescent="0.25">
      <c r="A29032">
        <v>18049</v>
      </c>
      <c r="B29032" s="1">
        <f>DATE(2049,6,1) + TIME(0,0,0)</f>
        <v>54575</v>
      </c>
      <c r="C29032">
        <v>34.761199951000002</v>
      </c>
    </row>
    <row r="29033" spans="1:3" x14ac:dyDescent="0.25">
      <c r="A29033">
        <v>18079</v>
      </c>
      <c r="B29033" s="1">
        <f>DATE(2049,7,1) + TIME(0,0,0)</f>
        <v>54605</v>
      </c>
      <c r="C29033">
        <v>34.766750336000001</v>
      </c>
    </row>
    <row r="29034" spans="1:3" x14ac:dyDescent="0.25">
      <c r="A29034">
        <v>18110</v>
      </c>
      <c r="B29034" s="1">
        <f>DATE(2049,8,1) + TIME(0,0,0)</f>
        <v>54636</v>
      </c>
      <c r="C29034">
        <v>34.772476196</v>
      </c>
    </row>
    <row r="29035" spans="1:3" x14ac:dyDescent="0.25">
      <c r="A29035">
        <v>18141</v>
      </c>
      <c r="B29035" s="1">
        <f>DATE(2049,9,1) + TIME(0,0,0)</f>
        <v>54667</v>
      </c>
      <c r="C29035">
        <v>34.778205872000001</v>
      </c>
    </row>
    <row r="29036" spans="1:3" x14ac:dyDescent="0.25">
      <c r="A29036">
        <v>18171</v>
      </c>
      <c r="B29036" s="1">
        <f>DATE(2049,10,1) + TIME(0,0,0)</f>
        <v>54697</v>
      </c>
      <c r="C29036">
        <v>34.783740997000002</v>
      </c>
    </row>
    <row r="29037" spans="1:3" x14ac:dyDescent="0.25">
      <c r="A29037">
        <v>18202</v>
      </c>
      <c r="B29037" s="1">
        <f>DATE(2049,11,1) + TIME(0,0,0)</f>
        <v>54728</v>
      </c>
      <c r="C29037">
        <v>34.789463042999998</v>
      </c>
    </row>
    <row r="29038" spans="1:3" x14ac:dyDescent="0.25">
      <c r="A29038">
        <v>18232</v>
      </c>
      <c r="B29038" s="1">
        <f>DATE(2049,12,1) + TIME(0,0,0)</f>
        <v>54758</v>
      </c>
      <c r="C29038">
        <v>34.794994354000004</v>
      </c>
    </row>
    <row r="29039" spans="1:3" x14ac:dyDescent="0.25">
      <c r="A29039">
        <v>18263</v>
      </c>
      <c r="B29039" s="1">
        <f>DATE(2050,1,1) + TIME(0,0,0)</f>
        <v>54789</v>
      </c>
      <c r="C29039">
        <v>34.800708770999996</v>
      </c>
    </row>
    <row r="29041" spans="1:3" x14ac:dyDescent="0.25">
      <c r="A29041" t="s">
        <v>51</v>
      </c>
    </row>
    <row r="29043" spans="1:3" x14ac:dyDescent="0.25">
      <c r="A29043" t="s">
        <v>1</v>
      </c>
      <c r="B29043" t="s">
        <v>2</v>
      </c>
      <c r="C29043" t="s">
        <v>3</v>
      </c>
    </row>
    <row r="29044" spans="1:3" x14ac:dyDescent="0.25">
      <c r="A29044">
        <v>0</v>
      </c>
      <c r="B29044" s="1">
        <f>DATE(2000,1,1) + TIME(0,0,0)</f>
        <v>36526</v>
      </c>
      <c r="C29044">
        <v>0</v>
      </c>
    </row>
    <row r="29045" spans="1:3" x14ac:dyDescent="0.25">
      <c r="A29045">
        <v>31</v>
      </c>
      <c r="B29045" s="1">
        <f>DATE(2000,2,1) + TIME(0,0,0)</f>
        <v>36557</v>
      </c>
      <c r="C29045">
        <v>4.7730965614</v>
      </c>
    </row>
    <row r="29046" spans="1:3" x14ac:dyDescent="0.25">
      <c r="A29046">
        <v>60</v>
      </c>
      <c r="B29046" s="1">
        <f>DATE(2000,3,1) + TIME(0,0,0)</f>
        <v>36586</v>
      </c>
      <c r="C29046">
        <v>9.3739318847999993</v>
      </c>
    </row>
    <row r="29047" spans="1:3" x14ac:dyDescent="0.25">
      <c r="A29047">
        <v>91</v>
      </c>
      <c r="B29047" s="1">
        <f>DATE(2000,4,1) + TIME(0,0,0)</f>
        <v>36617</v>
      </c>
      <c r="C29047">
        <v>13.091489792000001</v>
      </c>
    </row>
    <row r="29048" spans="1:3" x14ac:dyDescent="0.25">
      <c r="A29048">
        <v>121</v>
      </c>
      <c r="B29048" s="1">
        <f>DATE(2000,5,1) + TIME(0,0,0)</f>
        <v>36647</v>
      </c>
      <c r="C29048">
        <v>15.630212783999999</v>
      </c>
    </row>
    <row r="29049" spans="1:3" x14ac:dyDescent="0.25">
      <c r="A29049">
        <v>152</v>
      </c>
      <c r="B29049" s="1">
        <f>DATE(2000,6,1) + TIME(0,0,0)</f>
        <v>36678</v>
      </c>
      <c r="C29049">
        <v>17.726013183999999</v>
      </c>
    </row>
    <row r="29050" spans="1:3" x14ac:dyDescent="0.25">
      <c r="A29050">
        <v>182</v>
      </c>
      <c r="B29050" s="1">
        <f>DATE(2000,7,1) + TIME(0,0,0)</f>
        <v>36708</v>
      </c>
      <c r="C29050">
        <v>19.642322539999999</v>
      </c>
    </row>
    <row r="29051" spans="1:3" x14ac:dyDescent="0.25">
      <c r="A29051">
        <v>213</v>
      </c>
      <c r="B29051" s="1">
        <f>DATE(2000,8,1) + TIME(0,0,0)</f>
        <v>36739</v>
      </c>
      <c r="C29051">
        <v>21.543668747000002</v>
      </c>
    </row>
    <row r="29052" spans="1:3" x14ac:dyDescent="0.25">
      <c r="A29052">
        <v>244</v>
      </c>
      <c r="B29052" s="1">
        <f>DATE(2000,9,1) + TIME(0,0,0)</f>
        <v>36770</v>
      </c>
      <c r="C29052">
        <v>23.327266692999999</v>
      </c>
    </row>
    <row r="29053" spans="1:3" x14ac:dyDescent="0.25">
      <c r="A29053">
        <v>274</v>
      </c>
      <c r="B29053" s="1">
        <f>DATE(2000,10,1) + TIME(0,0,0)</f>
        <v>36800</v>
      </c>
      <c r="C29053">
        <v>24.835966110000001</v>
      </c>
    </row>
    <row r="29054" spans="1:3" x14ac:dyDescent="0.25">
      <c r="A29054">
        <v>305</v>
      </c>
      <c r="B29054" s="1">
        <f>DATE(2000,11,1) + TIME(0,0,0)</f>
        <v>36831</v>
      </c>
      <c r="C29054">
        <v>26.168350220000001</v>
      </c>
    </row>
    <row r="29055" spans="1:3" x14ac:dyDescent="0.25">
      <c r="A29055">
        <v>335</v>
      </c>
      <c r="B29055" s="1">
        <f>DATE(2000,12,1) + TIME(0,0,0)</f>
        <v>36861</v>
      </c>
      <c r="C29055">
        <v>27.235706328999999</v>
      </c>
    </row>
    <row r="29056" spans="1:3" x14ac:dyDescent="0.25">
      <c r="A29056">
        <v>366</v>
      </c>
      <c r="B29056" s="1">
        <f>DATE(2001,1,1) + TIME(0,0,0)</f>
        <v>36892</v>
      </c>
      <c r="C29056">
        <v>28.099311829000001</v>
      </c>
    </row>
    <row r="29057" spans="1:3" x14ac:dyDescent="0.25">
      <c r="A29057">
        <v>397</v>
      </c>
      <c r="B29057" s="1">
        <f>DATE(2001,2,1) + TIME(0,0,0)</f>
        <v>36923</v>
      </c>
      <c r="C29057">
        <v>28.798213959000002</v>
      </c>
    </row>
    <row r="29058" spans="1:3" x14ac:dyDescent="0.25">
      <c r="A29058">
        <v>425</v>
      </c>
      <c r="B29058" s="1">
        <f>DATE(2001,3,1) + TIME(0,0,0)</f>
        <v>36951</v>
      </c>
      <c r="C29058">
        <v>29.333152771000002</v>
      </c>
    </row>
    <row r="29059" spans="1:3" x14ac:dyDescent="0.25">
      <c r="A29059">
        <v>456</v>
      </c>
      <c r="B29059" s="1">
        <f>DATE(2001,4,1) + TIME(0,0,0)</f>
        <v>36982</v>
      </c>
      <c r="C29059">
        <v>29.853504181000002</v>
      </c>
    </row>
    <row r="29060" spans="1:3" x14ac:dyDescent="0.25">
      <c r="A29060">
        <v>486</v>
      </c>
      <c r="B29060" s="1">
        <f>DATE(2001,5,1) + TIME(0,0,0)</f>
        <v>37012</v>
      </c>
      <c r="C29060">
        <v>30.300228119</v>
      </c>
    </row>
    <row r="29061" spans="1:3" x14ac:dyDescent="0.25">
      <c r="A29061">
        <v>517</v>
      </c>
      <c r="B29061" s="1">
        <f>DATE(2001,6,1) + TIME(0,0,0)</f>
        <v>37043</v>
      </c>
      <c r="C29061">
        <v>30.711174011000001</v>
      </c>
    </row>
    <row r="29062" spans="1:3" x14ac:dyDescent="0.25">
      <c r="A29062">
        <v>547</v>
      </c>
      <c r="B29062" s="1">
        <f>DATE(2001,7,1) + TIME(0,0,0)</f>
        <v>37073</v>
      </c>
      <c r="C29062">
        <v>31.070512772000001</v>
      </c>
    </row>
    <row r="29063" spans="1:3" x14ac:dyDescent="0.25">
      <c r="A29063">
        <v>578</v>
      </c>
      <c r="B29063" s="1">
        <f>DATE(2001,8,1) + TIME(0,0,0)</f>
        <v>37104</v>
      </c>
      <c r="C29063">
        <v>31.409238814999998</v>
      </c>
    </row>
    <row r="29064" spans="1:3" x14ac:dyDescent="0.25">
      <c r="A29064">
        <v>609</v>
      </c>
      <c r="B29064" s="1">
        <f>DATE(2001,9,1) + TIME(0,0,0)</f>
        <v>37135</v>
      </c>
      <c r="C29064">
        <v>31.720081328999999</v>
      </c>
    </row>
    <row r="29065" spans="1:3" x14ac:dyDescent="0.25">
      <c r="A29065">
        <v>639</v>
      </c>
      <c r="B29065" s="1">
        <f>DATE(2001,10,1) + TIME(0,0,0)</f>
        <v>37165</v>
      </c>
      <c r="C29065">
        <v>31.997938156</v>
      </c>
    </row>
    <row r="29066" spans="1:3" x14ac:dyDescent="0.25">
      <c r="A29066">
        <v>670</v>
      </c>
      <c r="B29066" s="1">
        <f>DATE(2001,11,1) + TIME(0,0,0)</f>
        <v>37196</v>
      </c>
      <c r="C29066">
        <v>32.263874053999999</v>
      </c>
    </row>
    <row r="29067" spans="1:3" x14ac:dyDescent="0.25">
      <c r="A29067">
        <v>700</v>
      </c>
      <c r="B29067" s="1">
        <f>DATE(2001,12,1) + TIME(0,0,0)</f>
        <v>37226</v>
      </c>
      <c r="C29067">
        <v>32.503101348999998</v>
      </c>
    </row>
    <row r="29068" spans="1:3" x14ac:dyDescent="0.25">
      <c r="A29068">
        <v>731</v>
      </c>
      <c r="B29068" s="1">
        <f>DATE(2002,1,1) + TIME(0,0,0)</f>
        <v>37257</v>
      </c>
      <c r="C29068">
        <v>32.73343277</v>
      </c>
    </row>
    <row r="29069" spans="1:3" x14ac:dyDescent="0.25">
      <c r="A29069">
        <v>762</v>
      </c>
      <c r="B29069" s="1">
        <f>DATE(2002,2,1) + TIME(0,0,0)</f>
        <v>37288</v>
      </c>
      <c r="C29069">
        <v>32.948295592999997</v>
      </c>
    </row>
    <row r="29070" spans="1:3" x14ac:dyDescent="0.25">
      <c r="A29070">
        <v>790</v>
      </c>
      <c r="B29070" s="1">
        <f>DATE(2002,3,1) + TIME(0,0,0)</f>
        <v>37316</v>
      </c>
      <c r="C29070">
        <v>33.130699157999999</v>
      </c>
    </row>
    <row r="29071" spans="1:3" x14ac:dyDescent="0.25">
      <c r="A29071">
        <v>821</v>
      </c>
      <c r="B29071" s="1">
        <f>DATE(2002,4,1) + TIME(0,0,0)</f>
        <v>37347</v>
      </c>
      <c r="C29071">
        <v>33.321079253999997</v>
      </c>
    </row>
    <row r="29072" spans="1:3" x14ac:dyDescent="0.25">
      <c r="A29072">
        <v>851</v>
      </c>
      <c r="B29072" s="1">
        <f>DATE(2002,5,1) + TIME(0,0,0)</f>
        <v>37377</v>
      </c>
      <c r="C29072">
        <v>33.495326996000003</v>
      </c>
    </row>
    <row r="29073" spans="1:3" x14ac:dyDescent="0.25">
      <c r="A29073">
        <v>882</v>
      </c>
      <c r="B29073" s="1">
        <f>DATE(2002,6,1) + TIME(0,0,0)</f>
        <v>37408</v>
      </c>
      <c r="C29073">
        <v>33.666835785000004</v>
      </c>
    </row>
    <row r="29074" spans="1:3" x14ac:dyDescent="0.25">
      <c r="A29074">
        <v>912</v>
      </c>
      <c r="B29074" s="1">
        <f>DATE(2002,7,1) + TIME(0,0,0)</f>
        <v>37438</v>
      </c>
      <c r="C29074">
        <v>33.825988770000002</v>
      </c>
    </row>
    <row r="29075" spans="1:3" x14ac:dyDescent="0.25">
      <c r="A29075">
        <v>943</v>
      </c>
      <c r="B29075" s="1">
        <f>DATE(2002,8,1) + TIME(0,0,0)</f>
        <v>37469</v>
      </c>
      <c r="C29075">
        <v>33.984287262000002</v>
      </c>
    </row>
    <row r="29076" spans="1:3" x14ac:dyDescent="0.25">
      <c r="A29076">
        <v>974</v>
      </c>
      <c r="B29076" s="1">
        <f>DATE(2002,9,1) + TIME(0,0,0)</f>
        <v>37500</v>
      </c>
      <c r="C29076">
        <v>34.136848450000002</v>
      </c>
    </row>
    <row r="29077" spans="1:3" x14ac:dyDescent="0.25">
      <c r="A29077">
        <v>1004</v>
      </c>
      <c r="B29077" s="1">
        <f>DATE(2002,10,1) + TIME(0,0,0)</f>
        <v>37530</v>
      </c>
      <c r="C29077">
        <v>34.279350280999999</v>
      </c>
    </row>
    <row r="29078" spans="1:3" x14ac:dyDescent="0.25">
      <c r="A29078">
        <v>1035</v>
      </c>
      <c r="B29078" s="1">
        <f>DATE(2002,11,1) + TIME(0,0,0)</f>
        <v>37561</v>
      </c>
      <c r="C29078">
        <v>34.421585082999997</v>
      </c>
    </row>
    <row r="29079" spans="1:3" x14ac:dyDescent="0.25">
      <c r="A29079">
        <v>1065</v>
      </c>
      <c r="B29079" s="1">
        <f>DATE(2002,12,1) + TIME(0,0,0)</f>
        <v>37591</v>
      </c>
      <c r="C29079">
        <v>34.554817200000002</v>
      </c>
    </row>
    <row r="29080" spans="1:3" x14ac:dyDescent="0.25">
      <c r="A29080">
        <v>1096</v>
      </c>
      <c r="B29080" s="1">
        <f>DATE(2003,1,1) + TIME(0,0,0)</f>
        <v>37622</v>
      </c>
      <c r="C29080">
        <v>34.688461304</v>
      </c>
    </row>
    <row r="29081" spans="1:3" x14ac:dyDescent="0.25">
      <c r="A29081">
        <v>1127</v>
      </c>
      <c r="B29081" s="1">
        <f>DATE(2003,2,1) + TIME(0,0,0)</f>
        <v>37653</v>
      </c>
      <c r="C29081">
        <v>34.818435669000003</v>
      </c>
    </row>
    <row r="29082" spans="1:3" x14ac:dyDescent="0.25">
      <c r="A29082">
        <v>1155</v>
      </c>
      <c r="B29082" s="1">
        <f>DATE(2003,3,1) + TIME(0,0,0)</f>
        <v>37681</v>
      </c>
      <c r="C29082">
        <v>34.932952880999999</v>
      </c>
    </row>
    <row r="29083" spans="1:3" x14ac:dyDescent="0.25">
      <c r="A29083">
        <v>1186</v>
      </c>
      <c r="B29083" s="1">
        <f>DATE(2003,4,1) + TIME(0,0,0)</f>
        <v>37712</v>
      </c>
      <c r="C29083">
        <v>35.056842803999999</v>
      </c>
    </row>
    <row r="29084" spans="1:3" x14ac:dyDescent="0.25">
      <c r="A29084">
        <v>1216</v>
      </c>
      <c r="B29084" s="1">
        <f>DATE(2003,5,1) + TIME(0,0,0)</f>
        <v>37742</v>
      </c>
      <c r="C29084">
        <v>35.174095154</v>
      </c>
    </row>
    <row r="29085" spans="1:3" x14ac:dyDescent="0.25">
      <c r="A29085">
        <v>1247</v>
      </c>
      <c r="B29085" s="1">
        <f>DATE(2003,6,1) + TIME(0,0,0)</f>
        <v>37773</v>
      </c>
      <c r="C29085">
        <v>35.292766571000001</v>
      </c>
    </row>
    <row r="29086" spans="1:3" x14ac:dyDescent="0.25">
      <c r="A29086">
        <v>1277</v>
      </c>
      <c r="B29086" s="1">
        <f>DATE(2003,7,1) + TIME(0,0,0)</f>
        <v>37803</v>
      </c>
      <c r="C29086">
        <v>35.405445098999998</v>
      </c>
    </row>
    <row r="29087" spans="1:3" x14ac:dyDescent="0.25">
      <c r="A29087">
        <v>1308</v>
      </c>
      <c r="B29087" s="1">
        <f>DATE(2003,8,1) + TIME(0,0,0)</f>
        <v>37834</v>
      </c>
      <c r="C29087">
        <v>35.520103454999997</v>
      </c>
    </row>
    <row r="29088" spans="1:3" x14ac:dyDescent="0.25">
      <c r="A29088">
        <v>1339</v>
      </c>
      <c r="B29088" s="1">
        <f>DATE(2003,9,1) + TIME(0,0,0)</f>
        <v>37865</v>
      </c>
      <c r="C29088">
        <v>35.633041382000002</v>
      </c>
    </row>
    <row r="29089" spans="1:3" x14ac:dyDescent="0.25">
      <c r="A29089">
        <v>1369</v>
      </c>
      <c r="B29089" s="1">
        <f>DATE(2003,10,1) + TIME(0,0,0)</f>
        <v>37895</v>
      </c>
      <c r="C29089">
        <v>35.740585326999998</v>
      </c>
    </row>
    <row r="29090" spans="1:3" x14ac:dyDescent="0.25">
      <c r="A29090">
        <v>1400</v>
      </c>
      <c r="B29090" s="1">
        <f>DATE(2003,11,1) + TIME(0,0,0)</f>
        <v>37926</v>
      </c>
      <c r="C29090">
        <v>35.849975585999999</v>
      </c>
    </row>
    <row r="29091" spans="1:3" x14ac:dyDescent="0.25">
      <c r="A29091">
        <v>1430</v>
      </c>
      <c r="B29091" s="1">
        <f>DATE(2003,12,1) + TIME(0,0,0)</f>
        <v>37956</v>
      </c>
      <c r="C29091">
        <v>35.954227447999997</v>
      </c>
    </row>
    <row r="29092" spans="1:3" x14ac:dyDescent="0.25">
      <c r="A29092">
        <v>1461</v>
      </c>
      <c r="B29092" s="1">
        <f>DATE(2004,1,1) + TIME(0,0,0)</f>
        <v>37987</v>
      </c>
      <c r="C29092">
        <v>36.060409546000002</v>
      </c>
    </row>
    <row r="29093" spans="1:3" x14ac:dyDescent="0.25">
      <c r="A29093">
        <v>1492</v>
      </c>
      <c r="B29093" s="1">
        <f>DATE(2004,2,1) + TIME(0,0,0)</f>
        <v>38018</v>
      </c>
      <c r="C29093">
        <v>36.165084839000002</v>
      </c>
    </row>
    <row r="29094" spans="1:3" x14ac:dyDescent="0.25">
      <c r="A29094">
        <v>1521</v>
      </c>
      <c r="B29094" s="1">
        <f>DATE(2004,3,1) + TIME(0,0,0)</f>
        <v>38047</v>
      </c>
      <c r="C29094">
        <v>36.261650084999999</v>
      </c>
    </row>
    <row r="29095" spans="1:3" x14ac:dyDescent="0.25">
      <c r="A29095">
        <v>1552</v>
      </c>
      <c r="B29095" s="1">
        <f>DATE(2004,4,1) + TIME(0,0,0)</f>
        <v>38078</v>
      </c>
      <c r="C29095">
        <v>36.363430022999999</v>
      </c>
    </row>
    <row r="29096" spans="1:3" x14ac:dyDescent="0.25">
      <c r="A29096">
        <v>1582</v>
      </c>
      <c r="B29096" s="1">
        <f>DATE(2004,5,1) + TIME(0,0,0)</f>
        <v>38108</v>
      </c>
      <c r="C29096">
        <v>36.460536957000002</v>
      </c>
    </row>
    <row r="29097" spans="1:3" x14ac:dyDescent="0.25">
      <c r="A29097">
        <v>1613</v>
      </c>
      <c r="B29097" s="1">
        <f>DATE(2004,6,1) + TIME(0,0,0)</f>
        <v>38139</v>
      </c>
      <c r="C29097">
        <v>36.559471129999999</v>
      </c>
    </row>
    <row r="29098" spans="1:3" x14ac:dyDescent="0.25">
      <c r="A29098">
        <v>1643</v>
      </c>
      <c r="B29098" s="1">
        <f>DATE(2004,7,1) + TIME(0,0,0)</f>
        <v>38169</v>
      </c>
      <c r="C29098">
        <v>36.653858184999997</v>
      </c>
    </row>
    <row r="29099" spans="1:3" x14ac:dyDescent="0.25">
      <c r="A29099">
        <v>1674</v>
      </c>
      <c r="B29099" s="1">
        <f>DATE(2004,8,1) + TIME(0,0,0)</f>
        <v>38200</v>
      </c>
      <c r="C29099">
        <v>36.750045776</v>
      </c>
    </row>
    <row r="29100" spans="1:3" x14ac:dyDescent="0.25">
      <c r="A29100">
        <v>1705</v>
      </c>
      <c r="B29100" s="1">
        <f>DATE(2004,9,1) + TIME(0,0,0)</f>
        <v>38231</v>
      </c>
      <c r="C29100">
        <v>36.844913482999999</v>
      </c>
    </row>
    <row r="29101" spans="1:3" x14ac:dyDescent="0.25">
      <c r="A29101">
        <v>1735</v>
      </c>
      <c r="B29101" s="1">
        <f>DATE(2004,10,1) + TIME(0,0,0)</f>
        <v>38261</v>
      </c>
      <c r="C29101">
        <v>36.935531615999999</v>
      </c>
    </row>
    <row r="29102" spans="1:3" x14ac:dyDescent="0.25">
      <c r="A29102">
        <v>1766</v>
      </c>
      <c r="B29102" s="1">
        <f>DATE(2004,11,1) + TIME(0,0,0)</f>
        <v>38292</v>
      </c>
      <c r="C29102">
        <v>37.028003693000002</v>
      </c>
    </row>
    <row r="29103" spans="1:3" x14ac:dyDescent="0.25">
      <c r="A29103">
        <v>1796</v>
      </c>
      <c r="B29103" s="1">
        <f>DATE(2004,12,1) + TIME(0,0,0)</f>
        <v>38322</v>
      </c>
      <c r="C29103">
        <v>37.116291046000001</v>
      </c>
    </row>
    <row r="29104" spans="1:3" x14ac:dyDescent="0.25">
      <c r="A29104">
        <v>1827</v>
      </c>
      <c r="B29104" s="1">
        <f>DATE(2005,1,1) + TIME(0,0,0)</f>
        <v>38353</v>
      </c>
      <c r="C29104">
        <v>37.206195831000002</v>
      </c>
    </row>
    <row r="29105" spans="1:3" x14ac:dyDescent="0.25">
      <c r="A29105">
        <v>1858</v>
      </c>
      <c r="B29105" s="1">
        <f>DATE(2005,2,1) + TIME(0,0,0)</f>
        <v>38384</v>
      </c>
      <c r="C29105">
        <v>37.294837952000002</v>
      </c>
    </row>
    <row r="29106" spans="1:3" x14ac:dyDescent="0.25">
      <c r="A29106">
        <v>1886</v>
      </c>
      <c r="B29106" s="1">
        <f>DATE(2005,3,1) + TIME(0,0,0)</f>
        <v>38412</v>
      </c>
      <c r="C29106">
        <v>37.373813628999997</v>
      </c>
    </row>
    <row r="29107" spans="1:3" x14ac:dyDescent="0.25">
      <c r="A29107">
        <v>1917</v>
      </c>
      <c r="B29107" s="1">
        <f>DATE(2005,4,1) + TIME(0,0,0)</f>
        <v>38443</v>
      </c>
      <c r="C29107">
        <v>37.459999084000003</v>
      </c>
    </row>
    <row r="29108" spans="1:3" x14ac:dyDescent="0.25">
      <c r="A29108">
        <v>1947</v>
      </c>
      <c r="B29108" s="1">
        <f>DATE(2005,5,1) + TIME(0,0,0)</f>
        <v>38473</v>
      </c>
      <c r="C29108">
        <v>37.542133331000002</v>
      </c>
    </row>
    <row r="29109" spans="1:3" x14ac:dyDescent="0.25">
      <c r="A29109">
        <v>1978</v>
      </c>
      <c r="B29109" s="1">
        <f>DATE(2005,6,1) + TIME(0,0,0)</f>
        <v>38504</v>
      </c>
      <c r="C29109">
        <v>37.625694275000001</v>
      </c>
    </row>
    <row r="29110" spans="1:3" x14ac:dyDescent="0.25">
      <c r="A29110">
        <v>2008</v>
      </c>
      <c r="B29110" s="1">
        <f>DATE(2005,7,1) + TIME(0,0,0)</f>
        <v>38534</v>
      </c>
      <c r="C29110">
        <v>37.705314635999997</v>
      </c>
    </row>
    <row r="29111" spans="1:3" x14ac:dyDescent="0.25">
      <c r="A29111">
        <v>2039</v>
      </c>
      <c r="B29111" s="1">
        <f>DATE(2005,8,1) + TIME(0,0,0)</f>
        <v>38565</v>
      </c>
      <c r="C29111">
        <v>37.786315918</v>
      </c>
    </row>
    <row r="29112" spans="1:3" x14ac:dyDescent="0.25">
      <c r="A29112">
        <v>2070</v>
      </c>
      <c r="B29112" s="1">
        <f>DATE(2005,9,1) + TIME(0,0,0)</f>
        <v>38596</v>
      </c>
      <c r="C29112">
        <v>37.866054535000004</v>
      </c>
    </row>
    <row r="29113" spans="1:3" x14ac:dyDescent="0.25">
      <c r="A29113">
        <v>2100</v>
      </c>
      <c r="B29113" s="1">
        <f>DATE(2005,10,1) + TIME(0,0,0)</f>
        <v>38626</v>
      </c>
      <c r="C29113">
        <v>37.942047119000001</v>
      </c>
    </row>
    <row r="29114" spans="1:3" x14ac:dyDescent="0.25">
      <c r="A29114">
        <v>2131</v>
      </c>
      <c r="B29114" s="1">
        <f>DATE(2005,11,1) + TIME(0,0,0)</f>
        <v>38657</v>
      </c>
      <c r="C29114">
        <v>38.019401549999998</v>
      </c>
    </row>
    <row r="29115" spans="1:3" x14ac:dyDescent="0.25">
      <c r="A29115">
        <v>2161</v>
      </c>
      <c r="B29115" s="1">
        <f>DATE(2005,12,1) + TIME(0,0,0)</f>
        <v>38687</v>
      </c>
      <c r="C29115">
        <v>38.093151093000003</v>
      </c>
    </row>
    <row r="29116" spans="1:3" x14ac:dyDescent="0.25">
      <c r="A29116">
        <v>2192</v>
      </c>
      <c r="B29116" s="1">
        <f>DATE(2006,1,1) + TIME(0,0,0)</f>
        <v>38718</v>
      </c>
      <c r="C29116">
        <v>38.168247223000002</v>
      </c>
    </row>
    <row r="29117" spans="1:3" x14ac:dyDescent="0.25">
      <c r="A29117">
        <v>2223</v>
      </c>
      <c r="B29117" s="1">
        <f>DATE(2006,2,1) + TIME(0,0,0)</f>
        <v>38749</v>
      </c>
      <c r="C29117">
        <v>38.242248535000002</v>
      </c>
    </row>
    <row r="29118" spans="1:3" x14ac:dyDescent="0.25">
      <c r="A29118">
        <v>2251</v>
      </c>
      <c r="B29118" s="1">
        <f>DATE(2006,3,1) + TIME(0,0,0)</f>
        <v>38777</v>
      </c>
      <c r="C29118">
        <v>38.308174133000001</v>
      </c>
    </row>
    <row r="29119" spans="1:3" x14ac:dyDescent="0.25">
      <c r="A29119">
        <v>2282</v>
      </c>
      <c r="B29119" s="1">
        <f>DATE(2006,4,1) + TIME(0,0,0)</f>
        <v>38808</v>
      </c>
      <c r="C29119">
        <v>38.380180359000001</v>
      </c>
    </row>
    <row r="29120" spans="1:3" x14ac:dyDescent="0.25">
      <c r="A29120">
        <v>2312</v>
      </c>
      <c r="B29120" s="1">
        <f>DATE(2006,5,1) + TIME(0,0,0)</f>
        <v>38838</v>
      </c>
      <c r="C29120">
        <v>38.448928832999997</v>
      </c>
    </row>
    <row r="29121" spans="1:3" x14ac:dyDescent="0.25">
      <c r="A29121">
        <v>2343</v>
      </c>
      <c r="B29121" s="1">
        <f>DATE(2006,6,1) + TIME(0,0,0)</f>
        <v>38869</v>
      </c>
      <c r="C29121">
        <v>38.519207000999998</v>
      </c>
    </row>
    <row r="29122" spans="1:3" x14ac:dyDescent="0.25">
      <c r="A29122">
        <v>2373</v>
      </c>
      <c r="B29122" s="1">
        <f>DATE(2006,7,1) + TIME(0,0,0)</f>
        <v>38899</v>
      </c>
      <c r="C29122">
        <v>38.586414337000001</v>
      </c>
    </row>
    <row r="29123" spans="1:3" x14ac:dyDescent="0.25">
      <c r="A29123">
        <v>2404</v>
      </c>
      <c r="B29123" s="1">
        <f>DATE(2006,8,1) + TIME(0,0,0)</f>
        <v>38930</v>
      </c>
      <c r="C29123">
        <v>38.654983520999998</v>
      </c>
    </row>
    <row r="29124" spans="1:3" x14ac:dyDescent="0.25">
      <c r="A29124">
        <v>2435</v>
      </c>
      <c r="B29124" s="1">
        <f>DATE(2006,9,1) + TIME(0,0,0)</f>
        <v>38961</v>
      </c>
      <c r="C29124">
        <v>38.722682953000003</v>
      </c>
    </row>
    <row r="29125" spans="1:3" x14ac:dyDescent="0.25">
      <c r="A29125">
        <v>2465</v>
      </c>
      <c r="B29125" s="1">
        <f>DATE(2006,10,1) + TIME(0,0,0)</f>
        <v>38991</v>
      </c>
      <c r="C29125">
        <v>38.787399292000003</v>
      </c>
    </row>
    <row r="29126" spans="1:3" x14ac:dyDescent="0.25">
      <c r="A29126">
        <v>2496</v>
      </c>
      <c r="B29126" s="1">
        <f>DATE(2006,11,1) + TIME(0,0,0)</f>
        <v>39022</v>
      </c>
      <c r="C29126">
        <v>38.853469849</v>
      </c>
    </row>
    <row r="29127" spans="1:3" x14ac:dyDescent="0.25">
      <c r="A29127">
        <v>2526</v>
      </c>
      <c r="B29127" s="1">
        <f>DATE(2006,12,1) + TIME(0,0,0)</f>
        <v>39052</v>
      </c>
      <c r="C29127">
        <v>38.916660309000001</v>
      </c>
    </row>
    <row r="29128" spans="1:3" x14ac:dyDescent="0.25">
      <c r="A29128">
        <v>2557</v>
      </c>
      <c r="B29128" s="1">
        <f>DATE(2007,1,1) + TIME(0,0,0)</f>
        <v>39083</v>
      </c>
      <c r="C29128">
        <v>38.981208801000001</v>
      </c>
    </row>
    <row r="29129" spans="1:3" x14ac:dyDescent="0.25">
      <c r="A29129">
        <v>2588</v>
      </c>
      <c r="B29129" s="1">
        <f>DATE(2007,2,1) + TIME(0,0,0)</f>
        <v>39114</v>
      </c>
      <c r="C29129">
        <v>39.045028686999999</v>
      </c>
    </row>
    <row r="29130" spans="1:3" x14ac:dyDescent="0.25">
      <c r="A29130">
        <v>2616</v>
      </c>
      <c r="B29130" s="1">
        <f>DATE(2007,3,1) + TIME(0,0,0)</f>
        <v>39142</v>
      </c>
      <c r="C29130">
        <v>39.102066039999997</v>
      </c>
    </row>
    <row r="29131" spans="1:3" x14ac:dyDescent="0.25">
      <c r="A29131">
        <v>2647</v>
      </c>
      <c r="B29131" s="1">
        <f>DATE(2007,4,1) + TIME(0,0,0)</f>
        <v>39173</v>
      </c>
      <c r="C29131">
        <v>39.164566039999997</v>
      </c>
    </row>
    <row r="29132" spans="1:3" x14ac:dyDescent="0.25">
      <c r="A29132">
        <v>2677</v>
      </c>
      <c r="B29132" s="1">
        <f>DATE(2007,5,1) + TIME(0,0,0)</f>
        <v>39203</v>
      </c>
      <c r="C29132">
        <v>39.224422455000003</v>
      </c>
    </row>
    <row r="29133" spans="1:3" x14ac:dyDescent="0.25">
      <c r="A29133">
        <v>2708</v>
      </c>
      <c r="B29133" s="1">
        <f>DATE(2007,6,1) + TIME(0,0,0)</f>
        <v>39234</v>
      </c>
      <c r="C29133">
        <v>39.285633087000001</v>
      </c>
    </row>
    <row r="29134" spans="1:3" x14ac:dyDescent="0.25">
      <c r="A29134">
        <v>2738</v>
      </c>
      <c r="B29134" s="1">
        <f>DATE(2007,7,1) + TIME(0,0,0)</f>
        <v>39264</v>
      </c>
      <c r="C29134">
        <v>39.344276428000001</v>
      </c>
    </row>
    <row r="29135" spans="1:3" x14ac:dyDescent="0.25">
      <c r="A29135">
        <v>2769</v>
      </c>
      <c r="B29135" s="1">
        <f>DATE(2007,8,1) + TIME(0,0,0)</f>
        <v>39295</v>
      </c>
      <c r="C29135">
        <v>39.404277802000003</v>
      </c>
    </row>
    <row r="29136" spans="1:3" x14ac:dyDescent="0.25">
      <c r="A29136">
        <v>2800</v>
      </c>
      <c r="B29136" s="1">
        <f>DATE(2007,9,1) + TIME(0,0,0)</f>
        <v>39326</v>
      </c>
      <c r="C29136">
        <v>39.463699341000002</v>
      </c>
    </row>
    <row r="29137" spans="1:3" x14ac:dyDescent="0.25">
      <c r="A29137">
        <v>2830</v>
      </c>
      <c r="B29137" s="1">
        <f>DATE(2007,10,1) + TIME(0,0,0)</f>
        <v>39356</v>
      </c>
      <c r="C29137">
        <v>39.520668030000003</v>
      </c>
    </row>
    <row r="29138" spans="1:3" x14ac:dyDescent="0.25">
      <c r="A29138">
        <v>2861</v>
      </c>
      <c r="B29138" s="1">
        <f>DATE(2007,11,1) + TIME(0,0,0)</f>
        <v>39387</v>
      </c>
      <c r="C29138">
        <v>39.579002379999999</v>
      </c>
    </row>
    <row r="29139" spans="1:3" x14ac:dyDescent="0.25">
      <c r="A29139">
        <v>2891</v>
      </c>
      <c r="B29139" s="1">
        <f>DATE(2007,12,1) + TIME(0,0,0)</f>
        <v>39417</v>
      </c>
      <c r="C29139">
        <v>39.634948729999998</v>
      </c>
    </row>
    <row r="29140" spans="1:3" x14ac:dyDescent="0.25">
      <c r="A29140">
        <v>2922</v>
      </c>
      <c r="B29140" s="1">
        <f>DATE(2008,1,1) + TIME(0,0,0)</f>
        <v>39448</v>
      </c>
      <c r="C29140">
        <v>39.692253113</v>
      </c>
    </row>
    <row r="29141" spans="1:3" x14ac:dyDescent="0.25">
      <c r="A29141">
        <v>2953</v>
      </c>
      <c r="B29141" s="1">
        <f>DATE(2008,2,1) + TIME(0,0,0)</f>
        <v>39479</v>
      </c>
      <c r="C29141">
        <v>39.749053955000001</v>
      </c>
    </row>
    <row r="29142" spans="1:3" x14ac:dyDescent="0.25">
      <c r="A29142">
        <v>2982</v>
      </c>
      <c r="B29142" s="1">
        <f>DATE(2008,3,1) + TIME(0,0,0)</f>
        <v>39508</v>
      </c>
      <c r="C29142">
        <v>39.801734924000002</v>
      </c>
    </row>
    <row r="29143" spans="1:3" x14ac:dyDescent="0.25">
      <c r="A29143">
        <v>3013</v>
      </c>
      <c r="B29143" s="1">
        <f>DATE(2008,4,1) + TIME(0,0,0)</f>
        <v>39539</v>
      </c>
      <c r="C29143">
        <v>39.857578277999998</v>
      </c>
    </row>
    <row r="29144" spans="1:3" x14ac:dyDescent="0.25">
      <c r="A29144">
        <v>3043</v>
      </c>
      <c r="B29144" s="1">
        <f>DATE(2008,5,1) + TIME(0,0,0)</f>
        <v>39569</v>
      </c>
      <c r="C29144">
        <v>39.911159515000001</v>
      </c>
    </row>
    <row r="29145" spans="1:3" x14ac:dyDescent="0.25">
      <c r="A29145">
        <v>3074</v>
      </c>
      <c r="B29145" s="1">
        <f>DATE(2008,6,1) + TIME(0,0,0)</f>
        <v>39600</v>
      </c>
      <c r="C29145">
        <v>39.966053008999999</v>
      </c>
    </row>
    <row r="29146" spans="1:3" x14ac:dyDescent="0.25">
      <c r="A29146">
        <v>3104</v>
      </c>
      <c r="B29146" s="1">
        <f>DATE(2008,7,1) + TIME(0,0,0)</f>
        <v>39630</v>
      </c>
      <c r="C29146">
        <v>40.018722533999998</v>
      </c>
    </row>
    <row r="29147" spans="1:3" x14ac:dyDescent="0.25">
      <c r="A29147">
        <v>3135</v>
      </c>
      <c r="B29147" s="1">
        <f>DATE(2008,8,1) + TIME(0,0,0)</f>
        <v>39661</v>
      </c>
      <c r="C29147">
        <v>40.072715758999998</v>
      </c>
    </row>
    <row r="29148" spans="1:3" x14ac:dyDescent="0.25">
      <c r="A29148">
        <v>3166</v>
      </c>
      <c r="B29148" s="1">
        <f>DATE(2008,9,1) + TIME(0,0,0)</f>
        <v>39692</v>
      </c>
      <c r="C29148">
        <v>40.126232147000003</v>
      </c>
    </row>
    <row r="29149" spans="1:3" x14ac:dyDescent="0.25">
      <c r="A29149">
        <v>3196</v>
      </c>
      <c r="B29149" s="1">
        <f>DATE(2008,10,1) + TIME(0,0,0)</f>
        <v>39722</v>
      </c>
      <c r="C29149">
        <v>40.177600861000002</v>
      </c>
    </row>
    <row r="29150" spans="1:3" x14ac:dyDescent="0.25">
      <c r="A29150">
        <v>3227</v>
      </c>
      <c r="B29150" s="1">
        <f>DATE(2008,11,1) + TIME(0,0,0)</f>
        <v>39753</v>
      </c>
      <c r="C29150">
        <v>40.230247497999997</v>
      </c>
    </row>
    <row r="29151" spans="1:3" x14ac:dyDescent="0.25">
      <c r="A29151">
        <v>3257</v>
      </c>
      <c r="B29151" s="1">
        <f>DATE(2008,12,1) + TIME(0,0,0)</f>
        <v>39783</v>
      </c>
      <c r="C29151">
        <v>40.280792236000003</v>
      </c>
    </row>
    <row r="29152" spans="1:3" x14ac:dyDescent="0.25">
      <c r="A29152">
        <v>3288</v>
      </c>
      <c r="B29152" s="1">
        <f>DATE(2009,1,1) + TIME(0,0,0)</f>
        <v>39814</v>
      </c>
      <c r="C29152">
        <v>40.332599639999998</v>
      </c>
    </row>
    <row r="29153" spans="1:3" x14ac:dyDescent="0.25">
      <c r="A29153">
        <v>3319</v>
      </c>
      <c r="B29153" s="1">
        <f>DATE(2009,2,1) + TIME(0,0,0)</f>
        <v>39845</v>
      </c>
      <c r="C29153">
        <v>40.383991240999997</v>
      </c>
    </row>
    <row r="29154" spans="1:3" x14ac:dyDescent="0.25">
      <c r="A29154">
        <v>3347</v>
      </c>
      <c r="B29154" s="1">
        <f>DATE(2009,3,1) + TIME(0,0,0)</f>
        <v>39873</v>
      </c>
      <c r="C29154">
        <v>40.430057525999999</v>
      </c>
    </row>
    <row r="29155" spans="1:3" x14ac:dyDescent="0.25">
      <c r="A29155">
        <v>3378</v>
      </c>
      <c r="B29155" s="1">
        <f>DATE(2009,4,1) + TIME(0,0,0)</f>
        <v>39904</v>
      </c>
      <c r="C29155">
        <v>40.480690002000003</v>
      </c>
    </row>
    <row r="29156" spans="1:3" x14ac:dyDescent="0.25">
      <c r="A29156">
        <v>3408</v>
      </c>
      <c r="B29156" s="1">
        <f>DATE(2009,5,1) + TIME(0,0,0)</f>
        <v>39934</v>
      </c>
      <c r="C29156">
        <v>40.529300689999999</v>
      </c>
    </row>
    <row r="29157" spans="1:3" x14ac:dyDescent="0.25">
      <c r="A29157">
        <v>3439</v>
      </c>
      <c r="B29157" s="1">
        <f>DATE(2009,6,1) + TIME(0,0,0)</f>
        <v>39965</v>
      </c>
      <c r="C29157">
        <v>40.579166411999999</v>
      </c>
    </row>
    <row r="29158" spans="1:3" x14ac:dyDescent="0.25">
      <c r="A29158">
        <v>3469</v>
      </c>
      <c r="B29158" s="1">
        <f>DATE(2009,7,1) + TIME(0,0,0)</f>
        <v>39995</v>
      </c>
      <c r="C29158">
        <v>40.627052307</v>
      </c>
    </row>
    <row r="29159" spans="1:3" x14ac:dyDescent="0.25">
      <c r="A29159">
        <v>3500</v>
      </c>
      <c r="B29159" s="1">
        <f>DATE(2009,8,1) + TIME(0,0,0)</f>
        <v>40026</v>
      </c>
      <c r="C29159">
        <v>40.676185607999997</v>
      </c>
    </row>
    <row r="29160" spans="1:3" x14ac:dyDescent="0.25">
      <c r="A29160">
        <v>3531</v>
      </c>
      <c r="B29160" s="1">
        <f>DATE(2009,9,1) + TIME(0,0,0)</f>
        <v>40057</v>
      </c>
      <c r="C29160">
        <v>40.724945067999997</v>
      </c>
    </row>
    <row r="29161" spans="1:3" x14ac:dyDescent="0.25">
      <c r="A29161">
        <v>3561</v>
      </c>
      <c r="B29161" s="1">
        <f>DATE(2009,10,1) + TIME(0,0,0)</f>
        <v>40087</v>
      </c>
      <c r="C29161">
        <v>40.771800995</v>
      </c>
    </row>
    <row r="29162" spans="1:3" x14ac:dyDescent="0.25">
      <c r="A29162">
        <v>3592</v>
      </c>
      <c r="B29162" s="1">
        <f>DATE(2009,11,1) + TIME(0,0,0)</f>
        <v>40118</v>
      </c>
      <c r="C29162">
        <v>40.819881439</v>
      </c>
    </row>
    <row r="29163" spans="1:3" x14ac:dyDescent="0.25">
      <c r="A29163">
        <v>3622</v>
      </c>
      <c r="B29163" s="1">
        <f>DATE(2009,12,1) + TIME(0,0,0)</f>
        <v>40148</v>
      </c>
      <c r="C29163">
        <v>40.866085052000003</v>
      </c>
    </row>
    <row r="29164" spans="1:3" x14ac:dyDescent="0.25">
      <c r="A29164">
        <v>3653</v>
      </c>
      <c r="B29164" s="1">
        <f>DATE(2010,1,1) + TIME(0,0,0)</f>
        <v>40179</v>
      </c>
      <c r="C29164">
        <v>40.913490295000003</v>
      </c>
    </row>
    <row r="29165" spans="1:3" x14ac:dyDescent="0.25">
      <c r="A29165">
        <v>3684</v>
      </c>
      <c r="B29165" s="1">
        <f>DATE(2010,2,1) + TIME(0,0,0)</f>
        <v>40210</v>
      </c>
      <c r="C29165">
        <v>40.960563659999998</v>
      </c>
    </row>
    <row r="29166" spans="1:3" x14ac:dyDescent="0.25">
      <c r="A29166">
        <v>3712</v>
      </c>
      <c r="B29166" s="1">
        <f>DATE(2010,3,1) + TIME(0,0,0)</f>
        <v>40238</v>
      </c>
      <c r="C29166">
        <v>41.002796173</v>
      </c>
    </row>
    <row r="29167" spans="1:3" x14ac:dyDescent="0.25">
      <c r="A29167">
        <v>3743</v>
      </c>
      <c r="B29167" s="1">
        <f>DATE(2010,4,1) + TIME(0,0,0)</f>
        <v>40269</v>
      </c>
      <c r="C29167">
        <v>41.049236297999997</v>
      </c>
    </row>
    <row r="29168" spans="1:3" x14ac:dyDescent="0.25">
      <c r="A29168">
        <v>3773</v>
      </c>
      <c r="B29168" s="1">
        <f>DATE(2010,5,1) + TIME(0,0,0)</f>
        <v>40299</v>
      </c>
      <c r="C29168">
        <v>41.093875885000003</v>
      </c>
    </row>
    <row r="29169" spans="1:3" x14ac:dyDescent="0.25">
      <c r="A29169">
        <v>3804</v>
      </c>
      <c r="B29169" s="1">
        <f>DATE(2010,6,1) + TIME(0,0,0)</f>
        <v>40330</v>
      </c>
      <c r="C29169">
        <v>41.139678955000001</v>
      </c>
    </row>
    <row r="29170" spans="1:3" x14ac:dyDescent="0.25">
      <c r="A29170">
        <v>3834</v>
      </c>
      <c r="B29170" s="1">
        <f>DATE(2010,7,1) + TIME(0,0,0)</f>
        <v>40360</v>
      </c>
      <c r="C29170">
        <v>41.183708191000001</v>
      </c>
    </row>
    <row r="29171" spans="1:3" x14ac:dyDescent="0.25">
      <c r="A29171">
        <v>3865</v>
      </c>
      <c r="B29171" s="1">
        <f>DATE(2010,8,1) + TIME(0,0,0)</f>
        <v>40391</v>
      </c>
      <c r="C29171">
        <v>41.228893280000001</v>
      </c>
    </row>
    <row r="29172" spans="1:3" x14ac:dyDescent="0.25">
      <c r="A29172">
        <v>3896</v>
      </c>
      <c r="B29172" s="1">
        <f>DATE(2010,9,1) + TIME(0,0,0)</f>
        <v>40422</v>
      </c>
      <c r="C29172">
        <v>41.273769379000001</v>
      </c>
    </row>
    <row r="29173" spans="1:3" x14ac:dyDescent="0.25">
      <c r="A29173">
        <v>3926</v>
      </c>
      <c r="B29173" s="1">
        <f>DATE(2010,10,1) + TIME(0,0,0)</f>
        <v>40452</v>
      </c>
      <c r="C29173">
        <v>41.316905974999997</v>
      </c>
    </row>
    <row r="29174" spans="1:3" x14ac:dyDescent="0.25">
      <c r="A29174">
        <v>3957</v>
      </c>
      <c r="B29174" s="1">
        <f>DATE(2010,11,1) + TIME(0,0,0)</f>
        <v>40483</v>
      </c>
      <c r="C29174">
        <v>41.361175537000001</v>
      </c>
    </row>
    <row r="29175" spans="1:3" x14ac:dyDescent="0.25">
      <c r="A29175">
        <v>3987</v>
      </c>
      <c r="B29175" s="1">
        <f>DATE(2010,12,1) + TIME(0,0,0)</f>
        <v>40513</v>
      </c>
      <c r="C29175">
        <v>41.403732300000001</v>
      </c>
    </row>
    <row r="29176" spans="1:3" x14ac:dyDescent="0.25">
      <c r="A29176">
        <v>4018</v>
      </c>
      <c r="B29176" s="1">
        <f>DATE(2011,1,1) + TIME(0,0,0)</f>
        <v>40544</v>
      </c>
      <c r="C29176">
        <v>41.447410583</v>
      </c>
    </row>
    <row r="29177" spans="1:3" x14ac:dyDescent="0.25">
      <c r="A29177">
        <v>4049</v>
      </c>
      <c r="B29177" s="1">
        <f>DATE(2011,2,1) + TIME(0,0,0)</f>
        <v>40575</v>
      </c>
      <c r="C29177">
        <v>41.490783690999997</v>
      </c>
    </row>
    <row r="29178" spans="1:3" x14ac:dyDescent="0.25">
      <c r="A29178">
        <v>4077</v>
      </c>
      <c r="B29178" s="1">
        <f>DATE(2011,3,1) + TIME(0,0,0)</f>
        <v>40603</v>
      </c>
      <c r="C29178">
        <v>41.529697417999998</v>
      </c>
    </row>
    <row r="29179" spans="1:3" x14ac:dyDescent="0.25">
      <c r="A29179">
        <v>4108</v>
      </c>
      <c r="B29179" s="1">
        <f>DATE(2011,4,1) + TIME(0,0,0)</f>
        <v>40634</v>
      </c>
      <c r="C29179">
        <v>41.572483063</v>
      </c>
    </row>
    <row r="29180" spans="1:3" x14ac:dyDescent="0.25">
      <c r="A29180">
        <v>4138</v>
      </c>
      <c r="B29180" s="1">
        <f>DATE(2011,5,1) + TIME(0,0,0)</f>
        <v>40664</v>
      </c>
      <c r="C29180">
        <v>41.613601684999999</v>
      </c>
    </row>
    <row r="29181" spans="1:3" x14ac:dyDescent="0.25">
      <c r="A29181">
        <v>4169</v>
      </c>
      <c r="B29181" s="1">
        <f>DATE(2011,6,1) + TIME(0,0,0)</f>
        <v>40695</v>
      </c>
      <c r="C29181">
        <v>41.655822753999999</v>
      </c>
    </row>
    <row r="29182" spans="1:3" x14ac:dyDescent="0.25">
      <c r="A29182">
        <v>4199</v>
      </c>
      <c r="B29182" s="1">
        <f>DATE(2011,7,1) + TIME(0,0,0)</f>
        <v>40725</v>
      </c>
      <c r="C29182">
        <v>41.696392058999997</v>
      </c>
    </row>
    <row r="29183" spans="1:3" x14ac:dyDescent="0.25">
      <c r="A29183">
        <v>4230</v>
      </c>
      <c r="B29183" s="1">
        <f>DATE(2011,8,1) + TIME(0,0,0)</f>
        <v>40756</v>
      </c>
      <c r="C29183">
        <v>41.738048552999999</v>
      </c>
    </row>
    <row r="29184" spans="1:3" x14ac:dyDescent="0.25">
      <c r="A29184">
        <v>4261</v>
      </c>
      <c r="B29184" s="1">
        <f>DATE(2011,9,1) + TIME(0,0,0)</f>
        <v>40787</v>
      </c>
      <c r="C29184">
        <v>41.779403686999999</v>
      </c>
    </row>
    <row r="29185" spans="1:3" x14ac:dyDescent="0.25">
      <c r="A29185">
        <v>4291</v>
      </c>
      <c r="B29185" s="1">
        <f>DATE(2011,10,1) + TIME(0,0,0)</f>
        <v>40817</v>
      </c>
      <c r="C29185">
        <v>41.819190978999998</v>
      </c>
    </row>
    <row r="29186" spans="1:3" x14ac:dyDescent="0.25">
      <c r="A29186">
        <v>4322</v>
      </c>
      <c r="B29186" s="1">
        <f>DATE(2011,11,1) + TIME(0,0,0)</f>
        <v>40848</v>
      </c>
      <c r="C29186">
        <v>41.860019684000001</v>
      </c>
    </row>
    <row r="29187" spans="1:3" x14ac:dyDescent="0.25">
      <c r="A29187">
        <v>4352</v>
      </c>
      <c r="B29187" s="1">
        <f>DATE(2011,12,1) + TIME(0,0,0)</f>
        <v>40878</v>
      </c>
      <c r="C29187">
        <v>41.899295807000001</v>
      </c>
    </row>
    <row r="29188" spans="1:3" x14ac:dyDescent="0.25">
      <c r="A29188">
        <v>4383</v>
      </c>
      <c r="B29188" s="1">
        <f>DATE(2012,1,1) + TIME(0,0,0)</f>
        <v>40909</v>
      </c>
      <c r="C29188">
        <v>41.939598083</v>
      </c>
    </row>
    <row r="29189" spans="1:3" x14ac:dyDescent="0.25">
      <c r="A29189">
        <v>4414</v>
      </c>
      <c r="B29189" s="1">
        <f>DATE(2012,2,1) + TIME(0,0,0)</f>
        <v>40940</v>
      </c>
      <c r="C29189">
        <v>41.979648589999996</v>
      </c>
    </row>
    <row r="29190" spans="1:3" x14ac:dyDescent="0.25">
      <c r="A29190">
        <v>4443</v>
      </c>
      <c r="B29190" s="1">
        <f>DATE(2012,3,1) + TIME(0,0,0)</f>
        <v>40969</v>
      </c>
      <c r="C29190">
        <v>42.016883849999999</v>
      </c>
    </row>
    <row r="29191" spans="1:3" x14ac:dyDescent="0.25">
      <c r="A29191">
        <v>4474</v>
      </c>
      <c r="B29191" s="1">
        <f>DATE(2012,4,1) + TIME(0,0,0)</f>
        <v>41000</v>
      </c>
      <c r="C29191">
        <v>42.056430816999999</v>
      </c>
    </row>
    <row r="29192" spans="1:3" x14ac:dyDescent="0.25">
      <c r="A29192">
        <v>4504</v>
      </c>
      <c r="B29192" s="1">
        <f>DATE(2012,5,1) + TIME(0,0,0)</f>
        <v>41030</v>
      </c>
      <c r="C29192">
        <v>42.094455719000003</v>
      </c>
    </row>
    <row r="29193" spans="1:3" x14ac:dyDescent="0.25">
      <c r="A29193">
        <v>4535</v>
      </c>
      <c r="B29193" s="1">
        <f>DATE(2012,6,1) + TIME(0,0,0)</f>
        <v>41061</v>
      </c>
      <c r="C29193">
        <v>42.133483886999997</v>
      </c>
    </row>
    <row r="29194" spans="1:3" x14ac:dyDescent="0.25">
      <c r="A29194">
        <v>4565</v>
      </c>
      <c r="B29194" s="1">
        <f>DATE(2012,7,1) + TIME(0,0,0)</f>
        <v>41091</v>
      </c>
      <c r="C29194">
        <v>42.171009064000003</v>
      </c>
    </row>
    <row r="29195" spans="1:3" x14ac:dyDescent="0.25">
      <c r="A29195">
        <v>4596</v>
      </c>
      <c r="B29195" s="1">
        <f>DATE(2012,8,1) + TIME(0,0,0)</f>
        <v>41122</v>
      </c>
      <c r="C29195">
        <v>42.209537505999997</v>
      </c>
    </row>
    <row r="29196" spans="1:3" x14ac:dyDescent="0.25">
      <c r="A29196">
        <v>4627</v>
      </c>
      <c r="B29196" s="1">
        <f>DATE(2012,9,1) + TIME(0,0,0)</f>
        <v>41153</v>
      </c>
      <c r="C29196">
        <v>42.247833252</v>
      </c>
    </row>
    <row r="29197" spans="1:3" x14ac:dyDescent="0.25">
      <c r="A29197">
        <v>4657</v>
      </c>
      <c r="B29197" s="1">
        <f>DATE(2012,10,1) + TIME(0,0,0)</f>
        <v>41183</v>
      </c>
      <c r="C29197">
        <v>42.284687042000002</v>
      </c>
    </row>
    <row r="29198" spans="1:3" x14ac:dyDescent="0.25">
      <c r="A29198">
        <v>4688</v>
      </c>
      <c r="B29198" s="1">
        <f>DATE(2012,11,1) + TIME(0,0,0)</f>
        <v>41214</v>
      </c>
      <c r="C29198">
        <v>42.322563170999999</v>
      </c>
    </row>
    <row r="29199" spans="1:3" x14ac:dyDescent="0.25">
      <c r="A29199">
        <v>4718</v>
      </c>
      <c r="B29199" s="1">
        <f>DATE(2012,12,1) + TIME(0,0,0)</f>
        <v>41244</v>
      </c>
      <c r="C29199">
        <v>42.359012604</v>
      </c>
    </row>
    <row r="29200" spans="1:3" x14ac:dyDescent="0.25">
      <c r="A29200">
        <v>4749</v>
      </c>
      <c r="B29200" s="1">
        <f>DATE(2013,1,1) + TIME(0,0,0)</f>
        <v>41275</v>
      </c>
      <c r="C29200">
        <v>42.396465302000003</v>
      </c>
    </row>
    <row r="29201" spans="1:3" x14ac:dyDescent="0.25">
      <c r="A29201">
        <v>4780</v>
      </c>
      <c r="B29201" s="1">
        <f>DATE(2013,2,1) + TIME(0,0,0)</f>
        <v>41306</v>
      </c>
      <c r="C29201">
        <v>42.433696746999999</v>
      </c>
    </row>
    <row r="29202" spans="1:3" x14ac:dyDescent="0.25">
      <c r="A29202">
        <v>4808</v>
      </c>
      <c r="B29202" s="1">
        <f>DATE(2013,3,1) + TIME(0,0,0)</f>
        <v>41334</v>
      </c>
      <c r="C29202">
        <v>42.467140198000003</v>
      </c>
    </row>
    <row r="29203" spans="1:3" x14ac:dyDescent="0.25">
      <c r="A29203">
        <v>4839</v>
      </c>
      <c r="B29203" s="1">
        <f>DATE(2013,4,1) + TIME(0,0,0)</f>
        <v>41365</v>
      </c>
      <c r="C29203">
        <v>42.503955841</v>
      </c>
    </row>
    <row r="29204" spans="1:3" x14ac:dyDescent="0.25">
      <c r="A29204">
        <v>4869</v>
      </c>
      <c r="B29204" s="1">
        <f>DATE(2013,5,1) + TIME(0,0,0)</f>
        <v>41395</v>
      </c>
      <c r="C29204">
        <v>42.53937912</v>
      </c>
    </row>
    <row r="29205" spans="1:3" x14ac:dyDescent="0.25">
      <c r="A29205">
        <v>4900</v>
      </c>
      <c r="B29205" s="1">
        <f>DATE(2013,6,1) + TIME(0,0,0)</f>
        <v>41426</v>
      </c>
      <c r="C29205">
        <v>42.575767517000003</v>
      </c>
    </row>
    <row r="29206" spans="1:3" x14ac:dyDescent="0.25">
      <c r="A29206">
        <v>4930</v>
      </c>
      <c r="B29206" s="1">
        <f>DATE(2013,7,1) + TIME(0,0,0)</f>
        <v>41456</v>
      </c>
      <c r="C29206">
        <v>42.610778809000003</v>
      </c>
    </row>
    <row r="29207" spans="1:3" x14ac:dyDescent="0.25">
      <c r="A29207">
        <v>4961</v>
      </c>
      <c r="B29207" s="1">
        <f>DATE(2013,8,1) + TIME(0,0,0)</f>
        <v>41487</v>
      </c>
      <c r="C29207">
        <v>42.646728516000003</v>
      </c>
    </row>
    <row r="29208" spans="1:3" x14ac:dyDescent="0.25">
      <c r="A29208">
        <v>4992</v>
      </c>
      <c r="B29208" s="1">
        <f>DATE(2013,9,1) + TIME(0,0,0)</f>
        <v>41518</v>
      </c>
      <c r="C29208">
        <v>42.682460785000004</v>
      </c>
    </row>
    <row r="29209" spans="1:3" x14ac:dyDescent="0.25">
      <c r="A29209">
        <v>5022</v>
      </c>
      <c r="B29209" s="1">
        <f>DATE(2013,10,1) + TIME(0,0,0)</f>
        <v>41548</v>
      </c>
      <c r="C29209">
        <v>42.716846466</v>
      </c>
    </row>
    <row r="29210" spans="1:3" x14ac:dyDescent="0.25">
      <c r="A29210">
        <v>5053</v>
      </c>
      <c r="B29210" s="1">
        <f>DATE(2013,11,1) + TIME(0,0,0)</f>
        <v>41579</v>
      </c>
      <c r="C29210">
        <v>42.752185822000001</v>
      </c>
    </row>
    <row r="29211" spans="1:3" x14ac:dyDescent="0.25">
      <c r="A29211">
        <v>5083</v>
      </c>
      <c r="B29211" s="1">
        <f>DATE(2013,12,1) + TIME(0,0,0)</f>
        <v>41609</v>
      </c>
      <c r="C29211">
        <v>42.786209106000001</v>
      </c>
    </row>
    <row r="29212" spans="1:3" x14ac:dyDescent="0.25">
      <c r="A29212">
        <v>5114</v>
      </c>
      <c r="B29212" s="1">
        <f>DATE(2014,1,1) + TIME(0,0,0)</f>
        <v>41640</v>
      </c>
      <c r="C29212">
        <v>42.821189879999999</v>
      </c>
    </row>
    <row r="29213" spans="1:3" x14ac:dyDescent="0.25">
      <c r="A29213">
        <v>5145</v>
      </c>
      <c r="B29213" s="1">
        <f>DATE(2014,2,1) + TIME(0,0,0)</f>
        <v>41671</v>
      </c>
      <c r="C29213">
        <v>42.855991363999998</v>
      </c>
    </row>
    <row r="29214" spans="1:3" x14ac:dyDescent="0.25">
      <c r="A29214">
        <v>5173</v>
      </c>
      <c r="B29214" s="1">
        <f>DATE(2014,3,1) + TIME(0,0,0)</f>
        <v>41699</v>
      </c>
      <c r="C29214">
        <v>42.887271880999997</v>
      </c>
    </row>
    <row r="29215" spans="1:3" x14ac:dyDescent="0.25">
      <c r="A29215">
        <v>5204</v>
      </c>
      <c r="B29215" s="1">
        <f>DATE(2014,4,1) + TIME(0,0,0)</f>
        <v>41730</v>
      </c>
      <c r="C29215">
        <v>42.921733856000003</v>
      </c>
    </row>
    <row r="29216" spans="1:3" x14ac:dyDescent="0.25">
      <c r="A29216">
        <v>5234</v>
      </c>
      <c r="B29216" s="1">
        <f>DATE(2014,5,1) + TIME(0,0,0)</f>
        <v>41760</v>
      </c>
      <c r="C29216">
        <v>42.954925537000001</v>
      </c>
    </row>
    <row r="29217" spans="1:3" x14ac:dyDescent="0.25">
      <c r="A29217">
        <v>5265</v>
      </c>
      <c r="B29217" s="1">
        <f>DATE(2014,6,1) + TIME(0,0,0)</f>
        <v>41791</v>
      </c>
      <c r="C29217">
        <v>42.989051818999997</v>
      </c>
    </row>
    <row r="29218" spans="1:3" x14ac:dyDescent="0.25">
      <c r="A29218">
        <v>5295</v>
      </c>
      <c r="B29218" s="1">
        <f>DATE(2014,7,1) + TIME(0,0,0)</f>
        <v>41821</v>
      </c>
      <c r="C29218">
        <v>43.021915436</v>
      </c>
    </row>
    <row r="29219" spans="1:3" x14ac:dyDescent="0.25">
      <c r="A29219">
        <v>5326</v>
      </c>
      <c r="B29219" s="1">
        <f>DATE(2014,8,1) + TIME(0,0,0)</f>
        <v>41852</v>
      </c>
      <c r="C29219">
        <v>43.055709839000002</v>
      </c>
    </row>
    <row r="29220" spans="1:3" x14ac:dyDescent="0.25">
      <c r="A29220">
        <v>5357</v>
      </c>
      <c r="B29220" s="1">
        <f>DATE(2014,9,1) + TIME(0,0,0)</f>
        <v>41883</v>
      </c>
      <c r="C29220">
        <v>43.089336394999997</v>
      </c>
    </row>
    <row r="29221" spans="1:3" x14ac:dyDescent="0.25">
      <c r="A29221">
        <v>5387</v>
      </c>
      <c r="B29221" s="1">
        <f>DATE(2014,10,1) + TIME(0,0,0)</f>
        <v>41913</v>
      </c>
      <c r="C29221">
        <v>43.121723175</v>
      </c>
    </row>
    <row r="29222" spans="1:3" x14ac:dyDescent="0.25">
      <c r="A29222">
        <v>5418</v>
      </c>
      <c r="B29222" s="1">
        <f>DATE(2014,11,1) + TIME(0,0,0)</f>
        <v>41944</v>
      </c>
      <c r="C29222">
        <v>43.155036926000001</v>
      </c>
    </row>
    <row r="29223" spans="1:3" x14ac:dyDescent="0.25">
      <c r="A29223">
        <v>5448</v>
      </c>
      <c r="B29223" s="1">
        <f>DATE(2014,12,1) + TIME(0,0,0)</f>
        <v>41974</v>
      </c>
      <c r="C29223">
        <v>43.187133789000001</v>
      </c>
    </row>
    <row r="29224" spans="1:3" x14ac:dyDescent="0.25">
      <c r="A29224">
        <v>5479</v>
      </c>
      <c r="B29224" s="1">
        <f>DATE(2015,1,1) + TIME(0,0,0)</f>
        <v>42005</v>
      </c>
      <c r="C29224">
        <v>43.220149994000003</v>
      </c>
    </row>
    <row r="29225" spans="1:3" x14ac:dyDescent="0.25">
      <c r="A29225">
        <v>5510</v>
      </c>
      <c r="B29225" s="1">
        <f>DATE(2015,2,1) + TIME(0,0,0)</f>
        <v>42036</v>
      </c>
      <c r="C29225">
        <v>43.253017426</v>
      </c>
    </row>
    <row r="29226" spans="1:3" x14ac:dyDescent="0.25">
      <c r="A29226">
        <v>5538</v>
      </c>
      <c r="B29226" s="1">
        <f>DATE(2015,3,1) + TIME(0,0,0)</f>
        <v>42064</v>
      </c>
      <c r="C29226">
        <v>43.2825737</v>
      </c>
    </row>
    <row r="29227" spans="1:3" x14ac:dyDescent="0.25">
      <c r="A29227">
        <v>5569</v>
      </c>
      <c r="B29227" s="1">
        <f>DATE(2015,4,1) + TIME(0,0,0)</f>
        <v>42095</v>
      </c>
      <c r="C29227">
        <v>43.315155029000003</v>
      </c>
    </row>
    <row r="29228" spans="1:3" x14ac:dyDescent="0.25">
      <c r="A29228">
        <v>5599</v>
      </c>
      <c r="B29228" s="1">
        <f>DATE(2015,5,1) + TIME(0,0,0)</f>
        <v>42125</v>
      </c>
      <c r="C29228">
        <v>43.346542358000001</v>
      </c>
    </row>
    <row r="29229" spans="1:3" x14ac:dyDescent="0.25">
      <c r="A29229">
        <v>5630</v>
      </c>
      <c r="B29229" s="1">
        <f>DATE(2015,6,1) + TIME(0,0,0)</f>
        <v>42156</v>
      </c>
      <c r="C29229">
        <v>43.378826140999998</v>
      </c>
    </row>
    <row r="29230" spans="1:3" x14ac:dyDescent="0.25">
      <c r="A29230">
        <v>5660</v>
      </c>
      <c r="B29230" s="1">
        <f>DATE(2015,7,1) + TIME(0,0,0)</f>
        <v>42186</v>
      </c>
      <c r="C29230">
        <v>43.409931182999998</v>
      </c>
    </row>
    <row r="29231" spans="1:3" x14ac:dyDescent="0.25">
      <c r="A29231">
        <v>5691</v>
      </c>
      <c r="B29231" s="1">
        <f>DATE(2015,8,1) + TIME(0,0,0)</f>
        <v>42217</v>
      </c>
      <c r="C29231">
        <v>43.441925048999998</v>
      </c>
    </row>
    <row r="29232" spans="1:3" x14ac:dyDescent="0.25">
      <c r="A29232">
        <v>5722</v>
      </c>
      <c r="B29232" s="1">
        <f>DATE(2015,9,1) + TIME(0,0,0)</f>
        <v>42248</v>
      </c>
      <c r="C29232">
        <v>43.473777771000002</v>
      </c>
    </row>
    <row r="29233" spans="1:3" x14ac:dyDescent="0.25">
      <c r="A29233">
        <v>5752</v>
      </c>
      <c r="B29233" s="1">
        <f>DATE(2015,10,1) + TIME(0,0,0)</f>
        <v>42278</v>
      </c>
      <c r="C29233">
        <v>43.504459380999997</v>
      </c>
    </row>
    <row r="29234" spans="1:3" x14ac:dyDescent="0.25">
      <c r="A29234">
        <v>5783</v>
      </c>
      <c r="B29234" s="1">
        <f>DATE(2015,11,1) + TIME(0,0,0)</f>
        <v>42309</v>
      </c>
      <c r="C29234">
        <v>43.536026001000003</v>
      </c>
    </row>
    <row r="29235" spans="1:3" x14ac:dyDescent="0.25">
      <c r="A29235">
        <v>5813</v>
      </c>
      <c r="B29235" s="1">
        <f>DATE(2015,12,1) + TIME(0,0,0)</f>
        <v>42339</v>
      </c>
      <c r="C29235">
        <v>43.566436768000003</v>
      </c>
    </row>
    <row r="29236" spans="1:3" x14ac:dyDescent="0.25">
      <c r="A29236">
        <v>5844</v>
      </c>
      <c r="B29236" s="1">
        <f>DATE(2016,1,1) + TIME(0,0,0)</f>
        <v>42370</v>
      </c>
      <c r="C29236">
        <v>43.597721100000001</v>
      </c>
    </row>
    <row r="29237" spans="1:3" x14ac:dyDescent="0.25">
      <c r="A29237">
        <v>5875</v>
      </c>
      <c r="B29237" s="1">
        <f>DATE(2016,2,1) + TIME(0,0,0)</f>
        <v>42401</v>
      </c>
      <c r="C29237">
        <v>43.628868103000002</v>
      </c>
    </row>
    <row r="29238" spans="1:3" x14ac:dyDescent="0.25">
      <c r="A29238">
        <v>5904</v>
      </c>
      <c r="B29238" s="1">
        <f>DATE(2016,3,1) + TIME(0,0,0)</f>
        <v>42430</v>
      </c>
      <c r="C29238">
        <v>43.657878875999998</v>
      </c>
    </row>
    <row r="29239" spans="1:3" x14ac:dyDescent="0.25">
      <c r="A29239">
        <v>5935</v>
      </c>
      <c r="B29239" s="1">
        <f>DATE(2016,4,1) + TIME(0,0,0)</f>
        <v>42461</v>
      </c>
      <c r="C29239">
        <v>43.688755035</v>
      </c>
    </row>
    <row r="29240" spans="1:3" x14ac:dyDescent="0.25">
      <c r="A29240">
        <v>5965</v>
      </c>
      <c r="B29240" s="1">
        <f>DATE(2016,5,1) + TIME(0,0,0)</f>
        <v>42491</v>
      </c>
      <c r="C29240">
        <v>43.718509674000003</v>
      </c>
    </row>
    <row r="29241" spans="1:3" x14ac:dyDescent="0.25">
      <c r="A29241">
        <v>5996</v>
      </c>
      <c r="B29241" s="1">
        <f>DATE(2016,6,1) + TIME(0,0,0)</f>
        <v>42522</v>
      </c>
      <c r="C29241">
        <v>43.749130248999997</v>
      </c>
    </row>
    <row r="29242" spans="1:3" x14ac:dyDescent="0.25">
      <c r="A29242">
        <v>6026</v>
      </c>
      <c r="B29242" s="1">
        <f>DATE(2016,7,1) + TIME(0,0,0)</f>
        <v>42552</v>
      </c>
      <c r="C29242">
        <v>43.778636931999998</v>
      </c>
    </row>
    <row r="29243" spans="1:3" x14ac:dyDescent="0.25">
      <c r="A29243">
        <v>6057</v>
      </c>
      <c r="B29243" s="1">
        <f>DATE(2016,8,1) + TIME(0,0,0)</f>
        <v>42583</v>
      </c>
      <c r="C29243">
        <v>43.809009551999999</v>
      </c>
    </row>
    <row r="29244" spans="1:3" x14ac:dyDescent="0.25">
      <c r="A29244">
        <v>6088</v>
      </c>
      <c r="B29244" s="1">
        <f>DATE(2016,9,1) + TIME(0,0,0)</f>
        <v>42614</v>
      </c>
      <c r="C29244">
        <v>43.839260101000001</v>
      </c>
    </row>
    <row r="29245" spans="1:3" x14ac:dyDescent="0.25">
      <c r="A29245">
        <v>6118</v>
      </c>
      <c r="B29245" s="1">
        <f>DATE(2016,10,1) + TIME(0,0,0)</f>
        <v>42644</v>
      </c>
      <c r="C29245">
        <v>43.868415833</v>
      </c>
    </row>
    <row r="29246" spans="1:3" x14ac:dyDescent="0.25">
      <c r="A29246">
        <v>6149</v>
      </c>
      <c r="B29246" s="1">
        <f>DATE(2016,11,1) + TIME(0,0,0)</f>
        <v>42675</v>
      </c>
      <c r="C29246">
        <v>43.898429870999998</v>
      </c>
    </row>
    <row r="29247" spans="1:3" x14ac:dyDescent="0.25">
      <c r="A29247">
        <v>6179</v>
      </c>
      <c r="B29247" s="1">
        <f>DATE(2016,12,1) + TIME(0,0,0)</f>
        <v>42705</v>
      </c>
      <c r="C29247">
        <v>43.927360534999998</v>
      </c>
    </row>
    <row r="29248" spans="1:3" x14ac:dyDescent="0.25">
      <c r="A29248">
        <v>6210</v>
      </c>
      <c r="B29248" s="1">
        <f>DATE(2017,1,1) + TIME(0,0,0)</f>
        <v>42736</v>
      </c>
      <c r="C29248">
        <v>43.957141876000001</v>
      </c>
    </row>
    <row r="29249" spans="1:3" x14ac:dyDescent="0.25">
      <c r="A29249">
        <v>6241</v>
      </c>
      <c r="B29249" s="1">
        <f>DATE(2017,2,1) + TIME(0,0,0)</f>
        <v>42767</v>
      </c>
      <c r="C29249">
        <v>43.986801147000001</v>
      </c>
    </row>
    <row r="29250" spans="1:3" x14ac:dyDescent="0.25">
      <c r="A29250">
        <v>6269</v>
      </c>
      <c r="B29250" s="1">
        <f>DATE(2017,3,1) + TIME(0,0,0)</f>
        <v>42795</v>
      </c>
      <c r="C29250">
        <v>44.013492583999998</v>
      </c>
    </row>
    <row r="29251" spans="1:3" x14ac:dyDescent="0.25">
      <c r="A29251">
        <v>6300</v>
      </c>
      <c r="B29251" s="1">
        <f>DATE(2017,4,1) + TIME(0,0,0)</f>
        <v>42826</v>
      </c>
      <c r="C29251">
        <v>44.042930603000002</v>
      </c>
    </row>
    <row r="29252" spans="1:3" x14ac:dyDescent="0.25">
      <c r="A29252">
        <v>6330</v>
      </c>
      <c r="B29252" s="1">
        <f>DATE(2017,5,1) + TIME(0,0,0)</f>
        <v>42856</v>
      </c>
      <c r="C29252">
        <v>44.071308135999999</v>
      </c>
    </row>
    <row r="29253" spans="1:3" x14ac:dyDescent="0.25">
      <c r="A29253">
        <v>6361</v>
      </c>
      <c r="B29253" s="1">
        <f>DATE(2017,6,1) + TIME(0,0,0)</f>
        <v>42887</v>
      </c>
      <c r="C29253">
        <v>44.100521088000001</v>
      </c>
    </row>
    <row r="29254" spans="1:3" x14ac:dyDescent="0.25">
      <c r="A29254">
        <v>6391</v>
      </c>
      <c r="B29254" s="1">
        <f>DATE(2017,7,1) + TIME(0,0,0)</f>
        <v>42917</v>
      </c>
      <c r="C29254">
        <v>44.128677367999998</v>
      </c>
    </row>
    <row r="29255" spans="1:3" x14ac:dyDescent="0.25">
      <c r="A29255">
        <v>6422</v>
      </c>
      <c r="B29255" s="1">
        <f>DATE(2017,8,1) + TIME(0,0,0)</f>
        <v>42948</v>
      </c>
      <c r="C29255">
        <v>44.157661437999998</v>
      </c>
    </row>
    <row r="29256" spans="1:3" x14ac:dyDescent="0.25">
      <c r="A29256">
        <v>6453</v>
      </c>
      <c r="B29256" s="1">
        <f>DATE(2017,9,1) + TIME(0,0,0)</f>
        <v>42979</v>
      </c>
      <c r="C29256">
        <v>44.186531066999997</v>
      </c>
    </row>
    <row r="29257" spans="1:3" x14ac:dyDescent="0.25">
      <c r="A29257">
        <v>6483</v>
      </c>
      <c r="B29257" s="1">
        <f>DATE(2017,10,1) + TIME(0,0,0)</f>
        <v>43009</v>
      </c>
      <c r="C29257">
        <v>44.214363098</v>
      </c>
    </row>
    <row r="29258" spans="1:3" x14ac:dyDescent="0.25">
      <c r="A29258">
        <v>6514</v>
      </c>
      <c r="B29258" s="1">
        <f>DATE(2017,11,1) + TIME(0,0,0)</f>
        <v>43040</v>
      </c>
      <c r="C29258">
        <v>44.243011475000003</v>
      </c>
    </row>
    <row r="29259" spans="1:3" x14ac:dyDescent="0.25">
      <c r="A29259">
        <v>6544</v>
      </c>
      <c r="B29259" s="1">
        <f>DATE(2017,12,1) + TIME(0,0,0)</f>
        <v>43070</v>
      </c>
      <c r="C29259">
        <v>44.270626067999999</v>
      </c>
    </row>
    <row r="29260" spans="1:3" x14ac:dyDescent="0.25">
      <c r="A29260">
        <v>6575</v>
      </c>
      <c r="B29260" s="1">
        <f>DATE(2018,1,1) + TIME(0,0,0)</f>
        <v>43101</v>
      </c>
      <c r="C29260">
        <v>44.299049377000003</v>
      </c>
    </row>
    <row r="29261" spans="1:3" x14ac:dyDescent="0.25">
      <c r="A29261">
        <v>6606</v>
      </c>
      <c r="B29261" s="1">
        <f>DATE(2018,2,1) + TIME(0,0,0)</f>
        <v>43132</v>
      </c>
      <c r="C29261">
        <v>44.327362061000002</v>
      </c>
    </row>
    <row r="29262" spans="1:3" x14ac:dyDescent="0.25">
      <c r="A29262">
        <v>6634</v>
      </c>
      <c r="B29262" s="1">
        <f>DATE(2018,3,1) + TIME(0,0,0)</f>
        <v>43160</v>
      </c>
      <c r="C29262">
        <v>44.352840424</v>
      </c>
    </row>
    <row r="29263" spans="1:3" x14ac:dyDescent="0.25">
      <c r="A29263">
        <v>6665</v>
      </c>
      <c r="B29263" s="1">
        <f>DATE(2018,4,1) + TIME(0,0,0)</f>
        <v>43191</v>
      </c>
      <c r="C29263">
        <v>44.380943297999998</v>
      </c>
    </row>
    <row r="29264" spans="1:3" x14ac:dyDescent="0.25">
      <c r="A29264">
        <v>6695</v>
      </c>
      <c r="B29264" s="1">
        <f>DATE(2018,5,1) + TIME(0,0,0)</f>
        <v>43221</v>
      </c>
      <c r="C29264">
        <v>44.408031463999997</v>
      </c>
    </row>
    <row r="29265" spans="1:3" x14ac:dyDescent="0.25">
      <c r="A29265">
        <v>6726</v>
      </c>
      <c r="B29265" s="1">
        <f>DATE(2018,6,1) + TIME(0,0,0)</f>
        <v>43252</v>
      </c>
      <c r="C29265">
        <v>44.435916900999999</v>
      </c>
    </row>
    <row r="29266" spans="1:3" x14ac:dyDescent="0.25">
      <c r="A29266">
        <v>6756</v>
      </c>
      <c r="B29266" s="1">
        <f>DATE(2018,7,1) + TIME(0,0,0)</f>
        <v>43282</v>
      </c>
      <c r="C29266">
        <v>44.462795258</v>
      </c>
    </row>
    <row r="29267" spans="1:3" x14ac:dyDescent="0.25">
      <c r="A29267">
        <v>6787</v>
      </c>
      <c r="B29267" s="1">
        <f>DATE(2018,8,1) + TIME(0,0,0)</f>
        <v>43313</v>
      </c>
      <c r="C29267">
        <v>44.490467072000001</v>
      </c>
    </row>
    <row r="29268" spans="1:3" x14ac:dyDescent="0.25">
      <c r="A29268">
        <v>6818</v>
      </c>
      <c r="B29268" s="1">
        <f>DATE(2018,9,1) + TIME(0,0,0)</f>
        <v>43344</v>
      </c>
      <c r="C29268">
        <v>44.518032073999997</v>
      </c>
    </row>
    <row r="29269" spans="1:3" x14ac:dyDescent="0.25">
      <c r="A29269">
        <v>6848</v>
      </c>
      <c r="B29269" s="1">
        <f>DATE(2018,10,1) + TIME(0,0,0)</f>
        <v>43374</v>
      </c>
      <c r="C29269">
        <v>44.54460907</v>
      </c>
    </row>
    <row r="29270" spans="1:3" x14ac:dyDescent="0.25">
      <c r="A29270">
        <v>6879</v>
      </c>
      <c r="B29270" s="1">
        <f>DATE(2018,11,1) + TIME(0,0,0)</f>
        <v>43405</v>
      </c>
      <c r="C29270">
        <v>44.571968079000001</v>
      </c>
    </row>
    <row r="29271" spans="1:3" x14ac:dyDescent="0.25">
      <c r="A29271">
        <v>6909</v>
      </c>
      <c r="B29271" s="1">
        <f>DATE(2018,12,1) + TIME(0,0,0)</f>
        <v>43435</v>
      </c>
      <c r="C29271">
        <v>44.598342895999998</v>
      </c>
    </row>
    <row r="29272" spans="1:3" x14ac:dyDescent="0.25">
      <c r="A29272">
        <v>6940</v>
      </c>
      <c r="B29272" s="1">
        <f>DATE(2019,1,1) + TIME(0,0,0)</f>
        <v>43466</v>
      </c>
      <c r="C29272">
        <v>44.625499724999997</v>
      </c>
    </row>
    <row r="29273" spans="1:3" x14ac:dyDescent="0.25">
      <c r="A29273">
        <v>6971</v>
      </c>
      <c r="B29273" s="1">
        <f>DATE(2019,2,1) + TIME(0,0,0)</f>
        <v>43497</v>
      </c>
      <c r="C29273">
        <v>44.652557373</v>
      </c>
    </row>
    <row r="29274" spans="1:3" x14ac:dyDescent="0.25">
      <c r="A29274">
        <v>6999</v>
      </c>
      <c r="B29274" s="1">
        <f>DATE(2019,3,1) + TIME(0,0,0)</f>
        <v>43525</v>
      </c>
      <c r="C29274">
        <v>44.676906586000001</v>
      </c>
    </row>
    <row r="29275" spans="1:3" x14ac:dyDescent="0.25">
      <c r="A29275">
        <v>7030</v>
      </c>
      <c r="B29275" s="1">
        <f>DATE(2019,4,1) + TIME(0,0,0)</f>
        <v>43556</v>
      </c>
      <c r="C29275">
        <v>44.703769684000001</v>
      </c>
    </row>
    <row r="29276" spans="1:3" x14ac:dyDescent="0.25">
      <c r="A29276">
        <v>7060</v>
      </c>
      <c r="B29276" s="1">
        <f>DATE(2019,5,1) + TIME(0,0,0)</f>
        <v>43586</v>
      </c>
      <c r="C29276">
        <v>44.729675293</v>
      </c>
    </row>
    <row r="29277" spans="1:3" x14ac:dyDescent="0.25">
      <c r="A29277">
        <v>7091</v>
      </c>
      <c r="B29277" s="1">
        <f>DATE(2019,6,1) + TIME(0,0,0)</f>
        <v>43617</v>
      </c>
      <c r="C29277">
        <v>44.756347656000003</v>
      </c>
    </row>
    <row r="29278" spans="1:3" x14ac:dyDescent="0.25">
      <c r="A29278">
        <v>7121</v>
      </c>
      <c r="B29278" s="1">
        <f>DATE(2019,7,1) + TIME(0,0,0)</f>
        <v>43647</v>
      </c>
      <c r="C29278">
        <v>44.782062531000001</v>
      </c>
    </row>
    <row r="29279" spans="1:3" x14ac:dyDescent="0.25">
      <c r="A29279">
        <v>7152</v>
      </c>
      <c r="B29279" s="1">
        <f>DATE(2019,8,1) + TIME(0,0,0)</f>
        <v>43678</v>
      </c>
      <c r="C29279">
        <v>44.808544159</v>
      </c>
    </row>
    <row r="29280" spans="1:3" x14ac:dyDescent="0.25">
      <c r="A29280">
        <v>7183</v>
      </c>
      <c r="B29280" s="1">
        <f>DATE(2019,9,1) + TIME(0,0,0)</f>
        <v>43709</v>
      </c>
      <c r="C29280">
        <v>44.834922790999997</v>
      </c>
    </row>
    <row r="29281" spans="1:3" x14ac:dyDescent="0.25">
      <c r="A29281">
        <v>7213</v>
      </c>
      <c r="B29281" s="1">
        <f>DATE(2019,10,1) + TIME(0,0,0)</f>
        <v>43739</v>
      </c>
      <c r="C29281">
        <v>44.860359191999997</v>
      </c>
    </row>
    <row r="29282" spans="1:3" x14ac:dyDescent="0.25">
      <c r="A29282">
        <v>7244</v>
      </c>
      <c r="B29282" s="1">
        <f>DATE(2019,11,1) + TIME(0,0,0)</f>
        <v>43770</v>
      </c>
      <c r="C29282">
        <v>44.886550903</v>
      </c>
    </row>
    <row r="29283" spans="1:3" x14ac:dyDescent="0.25">
      <c r="A29283">
        <v>7274</v>
      </c>
      <c r="B29283" s="1">
        <f>DATE(2019,12,1) + TIME(0,0,0)</f>
        <v>43800</v>
      </c>
      <c r="C29283">
        <v>44.911804199000002</v>
      </c>
    </row>
    <row r="29284" spans="1:3" x14ac:dyDescent="0.25">
      <c r="A29284">
        <v>7305</v>
      </c>
      <c r="B29284" s="1">
        <f>DATE(2020,1,1) + TIME(0,0,0)</f>
        <v>43831</v>
      </c>
      <c r="C29284">
        <v>44.937805175999998</v>
      </c>
    </row>
    <row r="29285" spans="1:3" x14ac:dyDescent="0.25">
      <c r="A29285">
        <v>7336</v>
      </c>
      <c r="B29285" s="1">
        <f>DATE(2020,2,1) + TIME(0,0,0)</f>
        <v>43862</v>
      </c>
      <c r="C29285">
        <v>44.963710785000004</v>
      </c>
    </row>
    <row r="29286" spans="1:3" x14ac:dyDescent="0.25">
      <c r="A29286">
        <v>7365</v>
      </c>
      <c r="B29286" s="1">
        <f>DATE(2020,3,1) + TIME(0,0,0)</f>
        <v>43891</v>
      </c>
      <c r="C29286">
        <v>44.987857818999998</v>
      </c>
    </row>
    <row r="29287" spans="1:3" x14ac:dyDescent="0.25">
      <c r="A29287">
        <v>7396</v>
      </c>
      <c r="B29287" s="1">
        <f>DATE(2020,4,1) + TIME(0,0,0)</f>
        <v>43922</v>
      </c>
      <c r="C29287">
        <v>45.013591765999998</v>
      </c>
    </row>
    <row r="29288" spans="1:3" x14ac:dyDescent="0.25">
      <c r="A29288">
        <v>7426</v>
      </c>
      <c r="B29288" s="1">
        <f>DATE(2020,5,1) + TIME(0,0,0)</f>
        <v>43952</v>
      </c>
      <c r="C29288">
        <v>45.038414001</v>
      </c>
    </row>
    <row r="29289" spans="1:3" x14ac:dyDescent="0.25">
      <c r="A29289">
        <v>7457</v>
      </c>
      <c r="B29289" s="1">
        <f>DATE(2020,6,1) + TIME(0,0,0)</f>
        <v>43983</v>
      </c>
      <c r="C29289">
        <v>45.063976287999999</v>
      </c>
    </row>
    <row r="29290" spans="1:3" x14ac:dyDescent="0.25">
      <c r="A29290">
        <v>7487</v>
      </c>
      <c r="B29290" s="1">
        <f>DATE(2020,7,1) + TIME(0,0,0)</f>
        <v>44013</v>
      </c>
      <c r="C29290">
        <v>45.088611602999997</v>
      </c>
    </row>
    <row r="29291" spans="1:3" x14ac:dyDescent="0.25">
      <c r="A29291">
        <v>7518</v>
      </c>
      <c r="B29291" s="1">
        <f>DATE(2020,8,1) + TIME(0,0,0)</f>
        <v>44044</v>
      </c>
      <c r="C29291">
        <v>45.11397934</v>
      </c>
    </row>
    <row r="29292" spans="1:3" x14ac:dyDescent="0.25">
      <c r="A29292">
        <v>7549</v>
      </c>
      <c r="B29292" s="1">
        <f>DATE(2020,9,1) + TIME(0,0,0)</f>
        <v>44075</v>
      </c>
      <c r="C29292">
        <v>45.139251709</v>
      </c>
    </row>
    <row r="29293" spans="1:3" x14ac:dyDescent="0.25">
      <c r="A29293">
        <v>7579</v>
      </c>
      <c r="B29293" s="1">
        <f>DATE(2020,10,1) + TIME(0,0,0)</f>
        <v>44105</v>
      </c>
      <c r="C29293">
        <v>45.163623809999997</v>
      </c>
    </row>
    <row r="29294" spans="1:3" x14ac:dyDescent="0.25">
      <c r="A29294">
        <v>7610</v>
      </c>
      <c r="B29294" s="1">
        <f>DATE(2020,11,1) + TIME(0,0,0)</f>
        <v>44136</v>
      </c>
      <c r="C29294">
        <v>45.188728333</v>
      </c>
    </row>
    <row r="29295" spans="1:3" x14ac:dyDescent="0.25">
      <c r="A29295">
        <v>7640</v>
      </c>
      <c r="B29295" s="1">
        <f>DATE(2020,12,1) + TIME(0,0,0)</f>
        <v>44166</v>
      </c>
      <c r="C29295">
        <v>45.212947845000002</v>
      </c>
    </row>
    <row r="29296" spans="1:3" x14ac:dyDescent="0.25">
      <c r="A29296">
        <v>7671</v>
      </c>
      <c r="B29296" s="1">
        <f>DATE(2021,1,1) + TIME(0,0,0)</f>
        <v>44197</v>
      </c>
      <c r="C29296">
        <v>45.237888335999997</v>
      </c>
    </row>
    <row r="29297" spans="1:3" x14ac:dyDescent="0.25">
      <c r="A29297">
        <v>7702</v>
      </c>
      <c r="B29297" s="1">
        <f>DATE(2021,2,1) + TIME(0,0,0)</f>
        <v>44228</v>
      </c>
      <c r="C29297">
        <v>45.262733459000003</v>
      </c>
    </row>
    <row r="29298" spans="1:3" x14ac:dyDescent="0.25">
      <c r="A29298">
        <v>7730</v>
      </c>
      <c r="B29298" s="1">
        <f>DATE(2021,3,1) + TIME(0,0,0)</f>
        <v>44256</v>
      </c>
      <c r="C29298">
        <v>45.285091399999999</v>
      </c>
    </row>
    <row r="29299" spans="1:3" x14ac:dyDescent="0.25">
      <c r="A29299">
        <v>7761</v>
      </c>
      <c r="B29299" s="1">
        <f>DATE(2021,4,1) + TIME(0,0,0)</f>
        <v>44287</v>
      </c>
      <c r="C29299">
        <v>45.309768677000001</v>
      </c>
    </row>
    <row r="29300" spans="1:3" x14ac:dyDescent="0.25">
      <c r="A29300">
        <v>7791</v>
      </c>
      <c r="B29300" s="1">
        <f>DATE(2021,5,1) + TIME(0,0,0)</f>
        <v>44317</v>
      </c>
      <c r="C29300">
        <v>45.333572388</v>
      </c>
    </row>
    <row r="29301" spans="1:3" x14ac:dyDescent="0.25">
      <c r="A29301">
        <v>7822</v>
      </c>
      <c r="B29301" s="1">
        <f>DATE(2021,6,1) + TIME(0,0,0)</f>
        <v>44348</v>
      </c>
      <c r="C29301">
        <v>45.358078003000003</v>
      </c>
    </row>
    <row r="29302" spans="1:3" x14ac:dyDescent="0.25">
      <c r="A29302">
        <v>7852</v>
      </c>
      <c r="B29302" s="1">
        <f>DATE(2021,7,1) + TIME(0,0,0)</f>
        <v>44378</v>
      </c>
      <c r="C29302">
        <v>45.381694793999998</v>
      </c>
    </row>
    <row r="29303" spans="1:3" x14ac:dyDescent="0.25">
      <c r="A29303">
        <v>7883</v>
      </c>
      <c r="B29303" s="1">
        <f>DATE(2021,8,1) + TIME(0,0,0)</f>
        <v>44409</v>
      </c>
      <c r="C29303">
        <v>45.406013489000003</v>
      </c>
    </row>
    <row r="29304" spans="1:3" x14ac:dyDescent="0.25">
      <c r="A29304">
        <v>7914</v>
      </c>
      <c r="B29304" s="1">
        <f>DATE(2021,9,1) + TIME(0,0,0)</f>
        <v>44440</v>
      </c>
      <c r="C29304">
        <v>45.430255889999998</v>
      </c>
    </row>
    <row r="29305" spans="1:3" x14ac:dyDescent="0.25">
      <c r="A29305">
        <v>7944</v>
      </c>
      <c r="B29305" s="1">
        <f>DATE(2021,10,1) + TIME(0,0,0)</f>
        <v>44470</v>
      </c>
      <c r="C29305">
        <v>45.453639983999999</v>
      </c>
    </row>
    <row r="29306" spans="1:3" x14ac:dyDescent="0.25">
      <c r="A29306">
        <v>7975</v>
      </c>
      <c r="B29306" s="1">
        <f>DATE(2021,11,1) + TIME(0,0,0)</f>
        <v>44501</v>
      </c>
      <c r="C29306">
        <v>45.477718353</v>
      </c>
    </row>
    <row r="29307" spans="1:3" x14ac:dyDescent="0.25">
      <c r="A29307">
        <v>8005</v>
      </c>
      <c r="B29307" s="1">
        <f>DATE(2021,12,1) + TIME(0,0,0)</f>
        <v>44531</v>
      </c>
      <c r="C29307">
        <v>45.500934600999997</v>
      </c>
    </row>
    <row r="29308" spans="1:3" x14ac:dyDescent="0.25">
      <c r="A29308">
        <v>8036</v>
      </c>
      <c r="B29308" s="1">
        <f>DATE(2022,1,1) + TIME(0,0,0)</f>
        <v>44562</v>
      </c>
      <c r="C29308">
        <v>45.524841309000003</v>
      </c>
    </row>
    <row r="29309" spans="1:3" x14ac:dyDescent="0.25">
      <c r="A29309">
        <v>8067</v>
      </c>
      <c r="B29309" s="1">
        <f>DATE(2022,2,1) + TIME(0,0,0)</f>
        <v>44593</v>
      </c>
      <c r="C29309">
        <v>45.548667907999999</v>
      </c>
    </row>
    <row r="29310" spans="1:3" x14ac:dyDescent="0.25">
      <c r="A29310">
        <v>8095</v>
      </c>
      <c r="B29310" s="1">
        <f>DATE(2022,3,1) + TIME(0,0,0)</f>
        <v>44621</v>
      </c>
      <c r="C29310">
        <v>45.570114136000001</v>
      </c>
    </row>
    <row r="29311" spans="1:3" x14ac:dyDescent="0.25">
      <c r="A29311">
        <v>8126</v>
      </c>
      <c r="B29311" s="1">
        <f>DATE(2022,4,1) + TIME(0,0,0)</f>
        <v>44652</v>
      </c>
      <c r="C29311">
        <v>45.593776703000003</v>
      </c>
    </row>
    <row r="29312" spans="1:3" x14ac:dyDescent="0.25">
      <c r="A29312">
        <v>8156</v>
      </c>
      <c r="B29312" s="1">
        <f>DATE(2022,5,1) + TIME(0,0,0)</f>
        <v>44682</v>
      </c>
      <c r="C29312">
        <v>45.616588593000003</v>
      </c>
    </row>
    <row r="29313" spans="1:3" x14ac:dyDescent="0.25">
      <c r="A29313">
        <v>8187</v>
      </c>
      <c r="B29313" s="1">
        <f>DATE(2022,6,1) + TIME(0,0,0)</f>
        <v>44713</v>
      </c>
      <c r="C29313">
        <v>45.640087127999998</v>
      </c>
    </row>
    <row r="29314" spans="1:3" x14ac:dyDescent="0.25">
      <c r="A29314">
        <v>8217</v>
      </c>
      <c r="B29314" s="1">
        <f>DATE(2022,7,1) + TIME(0,0,0)</f>
        <v>44743</v>
      </c>
      <c r="C29314">
        <v>45.662750244000001</v>
      </c>
    </row>
    <row r="29315" spans="1:3" x14ac:dyDescent="0.25">
      <c r="A29315">
        <v>8248</v>
      </c>
      <c r="B29315" s="1">
        <f>DATE(2022,8,1) + TIME(0,0,0)</f>
        <v>44774</v>
      </c>
      <c r="C29315">
        <v>45.686092377000001</v>
      </c>
    </row>
    <row r="29316" spans="1:3" x14ac:dyDescent="0.25">
      <c r="A29316">
        <v>8279</v>
      </c>
      <c r="B29316" s="1">
        <f>DATE(2022,9,1) + TIME(0,0,0)</f>
        <v>44805</v>
      </c>
      <c r="C29316">
        <v>45.709358215000002</v>
      </c>
    </row>
    <row r="29317" spans="1:3" x14ac:dyDescent="0.25">
      <c r="A29317">
        <v>8309</v>
      </c>
      <c r="B29317" s="1">
        <f>DATE(2022,10,1) + TIME(0,0,0)</f>
        <v>44835</v>
      </c>
      <c r="C29317">
        <v>45.73179245</v>
      </c>
    </row>
    <row r="29318" spans="1:3" x14ac:dyDescent="0.25">
      <c r="A29318">
        <v>8340</v>
      </c>
      <c r="B29318" s="1">
        <f>DATE(2022,11,1) + TIME(0,0,0)</f>
        <v>44866</v>
      </c>
      <c r="C29318">
        <v>45.754894256999997</v>
      </c>
    </row>
    <row r="29319" spans="1:3" x14ac:dyDescent="0.25">
      <c r="A29319">
        <v>8370</v>
      </c>
      <c r="B29319" s="1">
        <f>DATE(2022,12,1) + TIME(0,0,0)</f>
        <v>44896</v>
      </c>
      <c r="C29319">
        <v>45.777175903</v>
      </c>
    </row>
    <row r="29320" spans="1:3" x14ac:dyDescent="0.25">
      <c r="A29320">
        <v>8401</v>
      </c>
      <c r="B29320" s="1">
        <f>DATE(2023,1,1) + TIME(0,0,0)</f>
        <v>44927</v>
      </c>
      <c r="C29320">
        <v>45.800121306999998</v>
      </c>
    </row>
    <row r="29321" spans="1:3" x14ac:dyDescent="0.25">
      <c r="A29321">
        <v>8432</v>
      </c>
      <c r="B29321" s="1">
        <f>DATE(2023,2,1) + TIME(0,0,0)</f>
        <v>44958</v>
      </c>
      <c r="C29321">
        <v>45.822990417</v>
      </c>
    </row>
    <row r="29322" spans="1:3" x14ac:dyDescent="0.25">
      <c r="A29322">
        <v>8460</v>
      </c>
      <c r="B29322" s="1">
        <f>DATE(2023,3,1) + TIME(0,0,0)</f>
        <v>44986</v>
      </c>
      <c r="C29322">
        <v>45.843574523999997</v>
      </c>
    </row>
    <row r="29323" spans="1:3" x14ac:dyDescent="0.25">
      <c r="A29323">
        <v>8491</v>
      </c>
      <c r="B29323" s="1">
        <f>DATE(2023,4,1) + TIME(0,0,0)</f>
        <v>45017</v>
      </c>
      <c r="C29323">
        <v>45.866287231000001</v>
      </c>
    </row>
    <row r="29324" spans="1:3" x14ac:dyDescent="0.25">
      <c r="A29324">
        <v>8521</v>
      </c>
      <c r="B29324" s="1">
        <f>DATE(2023,5,1) + TIME(0,0,0)</f>
        <v>45047</v>
      </c>
      <c r="C29324">
        <v>45.888198852999999</v>
      </c>
    </row>
    <row r="29325" spans="1:3" x14ac:dyDescent="0.25">
      <c r="A29325">
        <v>8552</v>
      </c>
      <c r="B29325" s="1">
        <f>DATE(2023,6,1) + TIME(0,0,0)</f>
        <v>45078</v>
      </c>
      <c r="C29325">
        <v>45.910758971999996</v>
      </c>
    </row>
    <row r="29326" spans="1:3" x14ac:dyDescent="0.25">
      <c r="A29326">
        <v>8582</v>
      </c>
      <c r="B29326" s="1">
        <f>DATE(2023,7,1) + TIME(0,0,0)</f>
        <v>45108</v>
      </c>
      <c r="C29326">
        <v>45.932518004999999</v>
      </c>
    </row>
    <row r="29327" spans="1:3" x14ac:dyDescent="0.25">
      <c r="A29327">
        <v>8613</v>
      </c>
      <c r="B29327" s="1">
        <f>DATE(2023,8,1) + TIME(0,0,0)</f>
        <v>45139</v>
      </c>
      <c r="C29327">
        <v>45.954929352000001</v>
      </c>
    </row>
    <row r="29328" spans="1:3" x14ac:dyDescent="0.25">
      <c r="A29328">
        <v>8644</v>
      </c>
      <c r="B29328" s="1">
        <f>DATE(2023,9,1) + TIME(0,0,0)</f>
        <v>45170</v>
      </c>
      <c r="C29328">
        <v>45.977264404000003</v>
      </c>
    </row>
    <row r="29329" spans="1:3" x14ac:dyDescent="0.25">
      <c r="A29329">
        <v>8674</v>
      </c>
      <c r="B29329" s="1">
        <f>DATE(2023,10,1) + TIME(0,0,0)</f>
        <v>45200</v>
      </c>
      <c r="C29329">
        <v>45.998806000000002</v>
      </c>
    </row>
    <row r="29330" spans="1:3" x14ac:dyDescent="0.25">
      <c r="A29330">
        <v>8705</v>
      </c>
      <c r="B29330" s="1">
        <f>DATE(2023,11,1) + TIME(0,0,0)</f>
        <v>45231</v>
      </c>
      <c r="C29330">
        <v>46.020988463999998</v>
      </c>
    </row>
    <row r="29331" spans="1:3" x14ac:dyDescent="0.25">
      <c r="A29331">
        <v>8735</v>
      </c>
      <c r="B29331" s="1">
        <f>DATE(2023,12,1) + TIME(0,0,0)</f>
        <v>45261</v>
      </c>
      <c r="C29331">
        <v>46.042385101000001</v>
      </c>
    </row>
    <row r="29332" spans="1:3" x14ac:dyDescent="0.25">
      <c r="A29332">
        <v>8766</v>
      </c>
      <c r="B29332" s="1">
        <f>DATE(2024,1,1) + TIME(0,0,0)</f>
        <v>45292</v>
      </c>
      <c r="C29332">
        <v>46.064422606999997</v>
      </c>
    </row>
    <row r="29333" spans="1:3" x14ac:dyDescent="0.25">
      <c r="A29333">
        <v>8797</v>
      </c>
      <c r="B29333" s="1">
        <f>DATE(2024,2,1) + TIME(0,0,0)</f>
        <v>45323</v>
      </c>
      <c r="C29333">
        <v>46.086383820000002</v>
      </c>
    </row>
    <row r="29334" spans="1:3" x14ac:dyDescent="0.25">
      <c r="A29334">
        <v>8826</v>
      </c>
      <c r="B29334" s="1">
        <f>DATE(2024,3,1) + TIME(0,0,0)</f>
        <v>45352</v>
      </c>
      <c r="C29334">
        <v>46.106864928999997</v>
      </c>
    </row>
    <row r="29335" spans="1:3" x14ac:dyDescent="0.25">
      <c r="A29335">
        <v>8857</v>
      </c>
      <c r="B29335" s="1">
        <f>DATE(2024,4,1) + TIME(0,0,0)</f>
        <v>45383</v>
      </c>
      <c r="C29335">
        <v>46.128684997999997</v>
      </c>
    </row>
    <row r="29336" spans="1:3" x14ac:dyDescent="0.25">
      <c r="A29336">
        <v>8887</v>
      </c>
      <c r="B29336" s="1">
        <f>DATE(2024,5,1) + TIME(0,0,0)</f>
        <v>45413</v>
      </c>
      <c r="C29336">
        <v>46.149730681999998</v>
      </c>
    </row>
    <row r="29337" spans="1:3" x14ac:dyDescent="0.25">
      <c r="A29337">
        <v>8918</v>
      </c>
      <c r="B29337" s="1">
        <f>DATE(2024,6,1) + TIME(0,0,0)</f>
        <v>45444</v>
      </c>
      <c r="C29337">
        <v>46.171405792000002</v>
      </c>
    </row>
    <row r="29338" spans="1:3" x14ac:dyDescent="0.25">
      <c r="A29338">
        <v>8948</v>
      </c>
      <c r="B29338" s="1">
        <f>DATE(2024,7,1) + TIME(0,0,0)</f>
        <v>45474</v>
      </c>
      <c r="C29338">
        <v>46.192314148000001</v>
      </c>
    </row>
    <row r="29339" spans="1:3" x14ac:dyDescent="0.25">
      <c r="A29339">
        <v>8979</v>
      </c>
      <c r="B29339" s="1">
        <f>DATE(2024,8,1) + TIME(0,0,0)</f>
        <v>45505</v>
      </c>
      <c r="C29339">
        <v>46.213848114000001</v>
      </c>
    </row>
    <row r="29340" spans="1:3" x14ac:dyDescent="0.25">
      <c r="A29340">
        <v>9010</v>
      </c>
      <c r="B29340" s="1">
        <f>DATE(2024,9,1) + TIME(0,0,0)</f>
        <v>45536</v>
      </c>
      <c r="C29340">
        <v>46.235309600999997</v>
      </c>
    </row>
    <row r="29341" spans="1:3" x14ac:dyDescent="0.25">
      <c r="A29341">
        <v>9040</v>
      </c>
      <c r="B29341" s="1">
        <f>DATE(2024,10,1) + TIME(0,0,0)</f>
        <v>45566</v>
      </c>
      <c r="C29341">
        <v>46.256011962999999</v>
      </c>
    </row>
    <row r="29342" spans="1:3" x14ac:dyDescent="0.25">
      <c r="A29342">
        <v>9071</v>
      </c>
      <c r="B29342" s="1">
        <f>DATE(2024,11,1) + TIME(0,0,0)</f>
        <v>45597</v>
      </c>
      <c r="C29342">
        <v>46.277332305999998</v>
      </c>
    </row>
    <row r="29343" spans="1:3" x14ac:dyDescent="0.25">
      <c r="A29343">
        <v>9101</v>
      </c>
      <c r="B29343" s="1">
        <f>DATE(2024,12,1) + TIME(0,0,0)</f>
        <v>45627</v>
      </c>
      <c r="C29343">
        <v>46.297897339000002</v>
      </c>
    </row>
    <row r="29344" spans="1:3" x14ac:dyDescent="0.25">
      <c r="A29344">
        <v>9132</v>
      </c>
      <c r="B29344" s="1">
        <f>DATE(2025,1,1) + TIME(0,0,0)</f>
        <v>45658</v>
      </c>
      <c r="C29344">
        <v>46.319076537999997</v>
      </c>
    </row>
    <row r="29345" spans="1:3" x14ac:dyDescent="0.25">
      <c r="A29345">
        <v>9163</v>
      </c>
      <c r="B29345" s="1">
        <f>DATE(2025,2,1) + TIME(0,0,0)</f>
        <v>45689</v>
      </c>
      <c r="C29345">
        <v>46.340183258000003</v>
      </c>
    </row>
    <row r="29346" spans="1:3" x14ac:dyDescent="0.25">
      <c r="A29346">
        <v>9191</v>
      </c>
      <c r="B29346" s="1">
        <f>DATE(2025,3,1) + TIME(0,0,0)</f>
        <v>45717</v>
      </c>
      <c r="C29346">
        <v>46.359188080000003</v>
      </c>
    </row>
    <row r="29347" spans="1:3" x14ac:dyDescent="0.25">
      <c r="A29347">
        <v>9222</v>
      </c>
      <c r="B29347" s="1">
        <f>DATE(2025,4,1) + TIME(0,0,0)</f>
        <v>45748</v>
      </c>
      <c r="C29347">
        <v>46.380157470999997</v>
      </c>
    </row>
    <row r="29348" spans="1:3" x14ac:dyDescent="0.25">
      <c r="A29348">
        <v>9252</v>
      </c>
      <c r="B29348" s="1">
        <f>DATE(2025,5,1) + TIME(0,0,0)</f>
        <v>45778</v>
      </c>
      <c r="C29348">
        <v>46.400382995999998</v>
      </c>
    </row>
    <row r="29349" spans="1:3" x14ac:dyDescent="0.25">
      <c r="A29349">
        <v>9283</v>
      </c>
      <c r="B29349" s="1">
        <f>DATE(2025,6,1) + TIME(0,0,0)</f>
        <v>45809</v>
      </c>
      <c r="C29349">
        <v>46.421211243000002</v>
      </c>
    </row>
    <row r="29350" spans="1:3" x14ac:dyDescent="0.25">
      <c r="A29350">
        <v>9313</v>
      </c>
      <c r="B29350" s="1">
        <f>DATE(2025,7,1) + TIME(0,0,0)</f>
        <v>45839</v>
      </c>
      <c r="C29350">
        <v>46.441303253000001</v>
      </c>
    </row>
    <row r="29351" spans="1:3" x14ac:dyDescent="0.25">
      <c r="A29351">
        <v>9344</v>
      </c>
      <c r="B29351" s="1">
        <f>DATE(2025,8,1) + TIME(0,0,0)</f>
        <v>45870</v>
      </c>
      <c r="C29351">
        <v>46.461994171000001</v>
      </c>
    </row>
    <row r="29352" spans="1:3" x14ac:dyDescent="0.25">
      <c r="A29352">
        <v>9375</v>
      </c>
      <c r="B29352" s="1">
        <f>DATE(2025,9,1) + TIME(0,0,0)</f>
        <v>45901</v>
      </c>
      <c r="C29352">
        <v>46.482612609999997</v>
      </c>
    </row>
    <row r="29353" spans="1:3" x14ac:dyDescent="0.25">
      <c r="A29353">
        <v>9405</v>
      </c>
      <c r="B29353" s="1">
        <f>DATE(2025,10,1) + TIME(0,0,0)</f>
        <v>45931</v>
      </c>
      <c r="C29353">
        <v>46.502494812000002</v>
      </c>
    </row>
    <row r="29354" spans="1:3" x14ac:dyDescent="0.25">
      <c r="A29354">
        <v>9436</v>
      </c>
      <c r="B29354" s="1">
        <f>DATE(2025,11,1) + TIME(0,0,0)</f>
        <v>45962</v>
      </c>
      <c r="C29354">
        <v>46.522972107000001</v>
      </c>
    </row>
    <row r="29355" spans="1:3" x14ac:dyDescent="0.25">
      <c r="A29355">
        <v>9466</v>
      </c>
      <c r="B29355" s="1">
        <f>DATE(2025,12,1) + TIME(0,0,0)</f>
        <v>45992</v>
      </c>
      <c r="C29355">
        <v>46.542720795000001</v>
      </c>
    </row>
    <row r="29356" spans="1:3" x14ac:dyDescent="0.25">
      <c r="A29356">
        <v>9497</v>
      </c>
      <c r="B29356" s="1">
        <f>DATE(2026,1,1) + TIME(0,0,0)</f>
        <v>46023</v>
      </c>
      <c r="C29356">
        <v>46.563056946000003</v>
      </c>
    </row>
    <row r="29357" spans="1:3" x14ac:dyDescent="0.25">
      <c r="A29357">
        <v>9528</v>
      </c>
      <c r="B29357" s="1">
        <f>DATE(2026,2,1) + TIME(0,0,0)</f>
        <v>46054</v>
      </c>
      <c r="C29357">
        <v>46.583320618000002</v>
      </c>
    </row>
    <row r="29358" spans="1:3" x14ac:dyDescent="0.25">
      <c r="A29358">
        <v>9556</v>
      </c>
      <c r="B29358" s="1">
        <f>DATE(2026,3,1) + TIME(0,0,0)</f>
        <v>46082</v>
      </c>
      <c r="C29358">
        <v>46.6015625</v>
      </c>
    </row>
    <row r="29359" spans="1:3" x14ac:dyDescent="0.25">
      <c r="A29359">
        <v>9587</v>
      </c>
      <c r="B29359" s="1">
        <f>DATE(2026,4,1) + TIME(0,0,0)</f>
        <v>46113</v>
      </c>
      <c r="C29359">
        <v>46.621692656999997</v>
      </c>
    </row>
    <row r="29360" spans="1:3" x14ac:dyDescent="0.25">
      <c r="A29360">
        <v>9617</v>
      </c>
      <c r="B29360" s="1">
        <f>DATE(2026,5,1) + TIME(0,0,0)</f>
        <v>46143</v>
      </c>
      <c r="C29360">
        <v>46.641109467</v>
      </c>
    </row>
    <row r="29361" spans="1:3" x14ac:dyDescent="0.25">
      <c r="A29361">
        <v>9648</v>
      </c>
      <c r="B29361" s="1">
        <f>DATE(2026,6,1) + TIME(0,0,0)</f>
        <v>46174</v>
      </c>
      <c r="C29361">
        <v>46.661102294999999</v>
      </c>
    </row>
    <row r="29362" spans="1:3" x14ac:dyDescent="0.25">
      <c r="A29362">
        <v>9678</v>
      </c>
      <c r="B29362" s="1">
        <f>DATE(2026,7,1) + TIME(0,0,0)</f>
        <v>46204</v>
      </c>
      <c r="C29362">
        <v>46.68038559</v>
      </c>
    </row>
    <row r="29363" spans="1:3" x14ac:dyDescent="0.25">
      <c r="A29363">
        <v>9709</v>
      </c>
      <c r="B29363" s="1">
        <f>DATE(2026,8,1) + TIME(0,0,0)</f>
        <v>46235</v>
      </c>
      <c r="C29363">
        <v>46.700244904000002</v>
      </c>
    </row>
    <row r="29364" spans="1:3" x14ac:dyDescent="0.25">
      <c r="A29364">
        <v>9740</v>
      </c>
      <c r="B29364" s="1">
        <f>DATE(2026,9,1) + TIME(0,0,0)</f>
        <v>46266</v>
      </c>
      <c r="C29364">
        <v>46.720035553000002</v>
      </c>
    </row>
    <row r="29365" spans="1:3" x14ac:dyDescent="0.25">
      <c r="A29365">
        <v>9770</v>
      </c>
      <c r="B29365" s="1">
        <f>DATE(2026,10,1) + TIME(0,0,0)</f>
        <v>46296</v>
      </c>
      <c r="C29365">
        <v>46.739128113</v>
      </c>
    </row>
    <row r="29366" spans="1:3" x14ac:dyDescent="0.25">
      <c r="A29366">
        <v>9801</v>
      </c>
      <c r="B29366" s="1">
        <f>DATE(2026,11,1) + TIME(0,0,0)</f>
        <v>46327</v>
      </c>
      <c r="C29366">
        <v>46.758789061999998</v>
      </c>
    </row>
    <row r="29367" spans="1:3" x14ac:dyDescent="0.25">
      <c r="A29367">
        <v>9831</v>
      </c>
      <c r="B29367" s="1">
        <f>DATE(2026,12,1) + TIME(0,0,0)</f>
        <v>46357</v>
      </c>
      <c r="C29367">
        <v>46.777751922999997</v>
      </c>
    </row>
    <row r="29368" spans="1:3" x14ac:dyDescent="0.25">
      <c r="A29368">
        <v>9862</v>
      </c>
      <c r="B29368" s="1">
        <f>DATE(2027,1,1) + TIME(0,0,0)</f>
        <v>46388</v>
      </c>
      <c r="C29368">
        <v>46.797286987</v>
      </c>
    </row>
    <row r="29369" spans="1:3" x14ac:dyDescent="0.25">
      <c r="A29369">
        <v>9893</v>
      </c>
      <c r="B29369" s="1">
        <f>DATE(2027,2,1) + TIME(0,0,0)</f>
        <v>46419</v>
      </c>
      <c r="C29369">
        <v>46.816757201999998</v>
      </c>
    </row>
    <row r="29370" spans="1:3" x14ac:dyDescent="0.25">
      <c r="A29370">
        <v>9921</v>
      </c>
      <c r="B29370" s="1">
        <f>DATE(2027,3,1) + TIME(0,0,0)</f>
        <v>46447</v>
      </c>
      <c r="C29370">
        <v>46.834285735999998</v>
      </c>
    </row>
    <row r="29371" spans="1:3" x14ac:dyDescent="0.25">
      <c r="A29371">
        <v>9952</v>
      </c>
      <c r="B29371" s="1">
        <f>DATE(2027,4,1) + TIME(0,0,0)</f>
        <v>46478</v>
      </c>
      <c r="C29371">
        <v>46.853633881</v>
      </c>
    </row>
    <row r="29372" spans="1:3" x14ac:dyDescent="0.25">
      <c r="A29372">
        <v>9982</v>
      </c>
      <c r="B29372" s="1">
        <f>DATE(2027,5,1) + TIME(0,0,0)</f>
        <v>46508</v>
      </c>
      <c r="C29372">
        <v>46.872295379999997</v>
      </c>
    </row>
    <row r="29373" spans="1:3" x14ac:dyDescent="0.25">
      <c r="A29373">
        <v>10013</v>
      </c>
      <c r="B29373" s="1">
        <f>DATE(2027,6,1) + TIME(0,0,0)</f>
        <v>46539</v>
      </c>
      <c r="C29373">
        <v>46.891517639</v>
      </c>
    </row>
    <row r="29374" spans="1:3" x14ac:dyDescent="0.25">
      <c r="A29374">
        <v>10043</v>
      </c>
      <c r="B29374" s="1">
        <f>DATE(2027,7,1) + TIME(0,0,0)</f>
        <v>46569</v>
      </c>
      <c r="C29374">
        <v>46.910060883</v>
      </c>
    </row>
    <row r="29375" spans="1:3" x14ac:dyDescent="0.25">
      <c r="A29375">
        <v>10074</v>
      </c>
      <c r="B29375" s="1">
        <f>DATE(2027,8,1) + TIME(0,0,0)</f>
        <v>46600</v>
      </c>
      <c r="C29375">
        <v>46.929161071999999</v>
      </c>
    </row>
    <row r="29376" spans="1:3" x14ac:dyDescent="0.25">
      <c r="A29376">
        <v>10105</v>
      </c>
      <c r="B29376" s="1">
        <f>DATE(2027,9,1) + TIME(0,0,0)</f>
        <v>46631</v>
      </c>
      <c r="C29376">
        <v>46.948196410999998</v>
      </c>
    </row>
    <row r="29377" spans="1:3" x14ac:dyDescent="0.25">
      <c r="A29377">
        <v>10135</v>
      </c>
      <c r="B29377" s="1">
        <f>DATE(2027,10,1) + TIME(0,0,0)</f>
        <v>46661</v>
      </c>
      <c r="C29377">
        <v>46.966560364000003</v>
      </c>
    </row>
    <row r="29378" spans="1:3" x14ac:dyDescent="0.25">
      <c r="A29378">
        <v>10166</v>
      </c>
      <c r="B29378" s="1">
        <f>DATE(2027,11,1) + TIME(0,0,0)</f>
        <v>46692</v>
      </c>
      <c r="C29378">
        <v>46.985473632999998</v>
      </c>
    </row>
    <row r="29379" spans="1:3" x14ac:dyDescent="0.25">
      <c r="A29379">
        <v>10196</v>
      </c>
      <c r="B29379" s="1">
        <f>DATE(2027,12,1) + TIME(0,0,0)</f>
        <v>46722</v>
      </c>
      <c r="C29379">
        <v>47.003719330000003</v>
      </c>
    </row>
    <row r="29380" spans="1:3" x14ac:dyDescent="0.25">
      <c r="A29380">
        <v>10227</v>
      </c>
      <c r="B29380" s="1">
        <f>DATE(2028,1,1) + TIME(0,0,0)</f>
        <v>46753</v>
      </c>
      <c r="C29380">
        <v>47.022514342999997</v>
      </c>
    </row>
    <row r="29381" spans="1:3" x14ac:dyDescent="0.25">
      <c r="A29381">
        <v>10258</v>
      </c>
      <c r="B29381" s="1">
        <f>DATE(2028,2,1) + TIME(0,0,0)</f>
        <v>46784</v>
      </c>
      <c r="C29381">
        <v>47.041248322000001</v>
      </c>
    </row>
    <row r="29382" spans="1:3" x14ac:dyDescent="0.25">
      <c r="A29382">
        <v>10287</v>
      </c>
      <c r="B29382" s="1">
        <f>DATE(2028,3,1) + TIME(0,0,0)</f>
        <v>46813</v>
      </c>
      <c r="C29382">
        <v>47.058715820000003</v>
      </c>
    </row>
    <row r="29383" spans="1:3" x14ac:dyDescent="0.25">
      <c r="A29383">
        <v>10318</v>
      </c>
      <c r="B29383" s="1">
        <f>DATE(2028,4,1) + TIME(0,0,0)</f>
        <v>46844</v>
      </c>
      <c r="C29383">
        <v>47.077331543</v>
      </c>
    </row>
    <row r="29384" spans="1:3" x14ac:dyDescent="0.25">
      <c r="A29384">
        <v>10348</v>
      </c>
      <c r="B29384" s="1">
        <f>DATE(2028,5,1) + TIME(0,0,0)</f>
        <v>46874</v>
      </c>
      <c r="C29384">
        <v>47.095287323000001</v>
      </c>
    </row>
    <row r="29385" spans="1:3" x14ac:dyDescent="0.25">
      <c r="A29385">
        <v>10379</v>
      </c>
      <c r="B29385" s="1">
        <f>DATE(2028,6,1) + TIME(0,0,0)</f>
        <v>46905</v>
      </c>
      <c r="C29385">
        <v>47.113784789999997</v>
      </c>
    </row>
    <row r="29386" spans="1:3" x14ac:dyDescent="0.25">
      <c r="A29386">
        <v>10409</v>
      </c>
      <c r="B29386" s="1">
        <f>DATE(2028,7,1) + TIME(0,0,0)</f>
        <v>46935</v>
      </c>
      <c r="C29386">
        <v>47.131629943999997</v>
      </c>
    </row>
    <row r="29387" spans="1:3" x14ac:dyDescent="0.25">
      <c r="A29387">
        <v>10440</v>
      </c>
      <c r="B29387" s="1">
        <f>DATE(2028,8,1) + TIME(0,0,0)</f>
        <v>46966</v>
      </c>
      <c r="C29387">
        <v>47.150009154999999</v>
      </c>
    </row>
    <row r="29388" spans="1:3" x14ac:dyDescent="0.25">
      <c r="A29388">
        <v>10471</v>
      </c>
      <c r="B29388" s="1">
        <f>DATE(2028,9,1) + TIME(0,0,0)</f>
        <v>46997</v>
      </c>
      <c r="C29388">
        <v>47.168331146</v>
      </c>
    </row>
    <row r="29389" spans="1:3" x14ac:dyDescent="0.25">
      <c r="A29389">
        <v>10501</v>
      </c>
      <c r="B29389" s="1">
        <f>DATE(2028,10,1) + TIME(0,0,0)</f>
        <v>47027</v>
      </c>
      <c r="C29389">
        <v>47.186008452999999</v>
      </c>
    </row>
    <row r="29390" spans="1:3" x14ac:dyDescent="0.25">
      <c r="A29390">
        <v>10532</v>
      </c>
      <c r="B29390" s="1">
        <f>DATE(2028,11,1) + TIME(0,0,0)</f>
        <v>47058</v>
      </c>
      <c r="C29390">
        <v>47.204216002999999</v>
      </c>
    </row>
    <row r="29391" spans="1:3" x14ac:dyDescent="0.25">
      <c r="A29391">
        <v>10562</v>
      </c>
      <c r="B29391" s="1">
        <f>DATE(2028,12,1) + TIME(0,0,0)</f>
        <v>47088</v>
      </c>
      <c r="C29391">
        <v>47.221782683999997</v>
      </c>
    </row>
    <row r="29392" spans="1:3" x14ac:dyDescent="0.25">
      <c r="A29392">
        <v>10593</v>
      </c>
      <c r="B29392" s="1">
        <f>DATE(2029,1,1) + TIME(0,0,0)</f>
        <v>47119</v>
      </c>
      <c r="C29392">
        <v>47.239871979</v>
      </c>
    </row>
    <row r="29393" spans="1:3" x14ac:dyDescent="0.25">
      <c r="A29393">
        <v>10624</v>
      </c>
      <c r="B29393" s="1">
        <f>DATE(2029,2,1) + TIME(0,0,0)</f>
        <v>47150</v>
      </c>
      <c r="C29393">
        <v>47.257900237999998</v>
      </c>
    </row>
    <row r="29394" spans="1:3" x14ac:dyDescent="0.25">
      <c r="A29394">
        <v>10652</v>
      </c>
      <c r="B29394" s="1">
        <f>DATE(2029,3,1) + TIME(0,0,0)</f>
        <v>47178</v>
      </c>
      <c r="C29394">
        <v>47.274131775000001</v>
      </c>
    </row>
    <row r="29395" spans="1:3" x14ac:dyDescent="0.25">
      <c r="A29395">
        <v>10683</v>
      </c>
      <c r="B29395" s="1">
        <f>DATE(2029,4,1) + TIME(0,0,0)</f>
        <v>47209</v>
      </c>
      <c r="C29395">
        <v>47.292045592999997</v>
      </c>
    </row>
    <row r="29396" spans="1:3" x14ac:dyDescent="0.25">
      <c r="A29396">
        <v>10713</v>
      </c>
      <c r="B29396" s="1">
        <f>DATE(2029,5,1) + TIME(0,0,0)</f>
        <v>47239</v>
      </c>
      <c r="C29396">
        <v>47.309326171999999</v>
      </c>
    </row>
    <row r="29397" spans="1:3" x14ac:dyDescent="0.25">
      <c r="A29397">
        <v>10744</v>
      </c>
      <c r="B29397" s="1">
        <f>DATE(2029,6,1) + TIME(0,0,0)</f>
        <v>47270</v>
      </c>
      <c r="C29397">
        <v>47.327125549000002</v>
      </c>
    </row>
    <row r="29398" spans="1:3" x14ac:dyDescent="0.25">
      <c r="A29398">
        <v>10774</v>
      </c>
      <c r="B29398" s="1">
        <f>DATE(2029,7,1) + TIME(0,0,0)</f>
        <v>47300</v>
      </c>
      <c r="C29398">
        <v>47.344295502000001</v>
      </c>
    </row>
    <row r="29399" spans="1:3" x14ac:dyDescent="0.25">
      <c r="A29399">
        <v>10805</v>
      </c>
      <c r="B29399" s="1">
        <f>DATE(2029,8,1) + TIME(0,0,0)</f>
        <v>47331</v>
      </c>
      <c r="C29399">
        <v>47.361980438000003</v>
      </c>
    </row>
    <row r="29400" spans="1:3" x14ac:dyDescent="0.25">
      <c r="A29400">
        <v>10836</v>
      </c>
      <c r="B29400" s="1">
        <f>DATE(2029,9,1) + TIME(0,0,0)</f>
        <v>47362</v>
      </c>
      <c r="C29400">
        <v>47.379611969000003</v>
      </c>
    </row>
    <row r="29401" spans="1:3" x14ac:dyDescent="0.25">
      <c r="A29401">
        <v>10866</v>
      </c>
      <c r="B29401" s="1">
        <f>DATE(2029,10,1) + TIME(0,0,0)</f>
        <v>47392</v>
      </c>
      <c r="C29401">
        <v>47.396621703999998</v>
      </c>
    </row>
    <row r="29402" spans="1:3" x14ac:dyDescent="0.25">
      <c r="A29402">
        <v>10897</v>
      </c>
      <c r="B29402" s="1">
        <f>DATE(2029,11,1) + TIME(0,0,0)</f>
        <v>47423</v>
      </c>
      <c r="C29402">
        <v>47.414142609000002</v>
      </c>
    </row>
    <row r="29403" spans="1:3" x14ac:dyDescent="0.25">
      <c r="A29403">
        <v>10927</v>
      </c>
      <c r="B29403" s="1">
        <f>DATE(2029,12,1) + TIME(0,0,0)</f>
        <v>47453</v>
      </c>
      <c r="C29403">
        <v>47.431049346999998</v>
      </c>
    </row>
    <row r="29404" spans="1:3" x14ac:dyDescent="0.25">
      <c r="A29404">
        <v>10958</v>
      </c>
      <c r="B29404" s="1">
        <f>DATE(2030,1,1) + TIME(0,0,0)</f>
        <v>47484</v>
      </c>
      <c r="C29404">
        <v>47.448463439999998</v>
      </c>
    </row>
    <row r="29405" spans="1:3" x14ac:dyDescent="0.25">
      <c r="A29405">
        <v>10989</v>
      </c>
      <c r="B29405" s="1">
        <f>DATE(2030,2,1) + TIME(0,0,0)</f>
        <v>47515</v>
      </c>
      <c r="C29405">
        <v>47.465820311999998</v>
      </c>
    </row>
    <row r="29406" spans="1:3" x14ac:dyDescent="0.25">
      <c r="A29406">
        <v>11017</v>
      </c>
      <c r="B29406" s="1">
        <f>DATE(2030,3,1) + TIME(0,0,0)</f>
        <v>47543</v>
      </c>
      <c r="C29406">
        <v>47.481452941999997</v>
      </c>
    </row>
    <row r="29407" spans="1:3" x14ac:dyDescent="0.25">
      <c r="A29407">
        <v>11048</v>
      </c>
      <c r="B29407" s="1">
        <f>DATE(2030,4,1) + TIME(0,0,0)</f>
        <v>47574</v>
      </c>
      <c r="C29407">
        <v>47.498710631999998</v>
      </c>
    </row>
    <row r="29408" spans="1:3" x14ac:dyDescent="0.25">
      <c r="A29408">
        <v>11078</v>
      </c>
      <c r="B29408" s="1">
        <f>DATE(2030,5,1) + TIME(0,0,0)</f>
        <v>47604</v>
      </c>
      <c r="C29408">
        <v>47.515357971</v>
      </c>
    </row>
    <row r="29409" spans="1:3" x14ac:dyDescent="0.25">
      <c r="A29409">
        <v>11109</v>
      </c>
      <c r="B29409" s="1">
        <f>DATE(2030,6,1) + TIME(0,0,0)</f>
        <v>47635</v>
      </c>
      <c r="C29409">
        <v>47.532508849999999</v>
      </c>
    </row>
    <row r="29410" spans="1:3" x14ac:dyDescent="0.25">
      <c r="A29410">
        <v>11139</v>
      </c>
      <c r="B29410" s="1">
        <f>DATE(2030,7,1) + TIME(0,0,0)</f>
        <v>47665</v>
      </c>
      <c r="C29410">
        <v>47.549057007000002</v>
      </c>
    </row>
    <row r="29411" spans="1:3" x14ac:dyDescent="0.25">
      <c r="A29411">
        <v>11170</v>
      </c>
      <c r="B29411" s="1">
        <f>DATE(2030,8,1) + TIME(0,0,0)</f>
        <v>47696</v>
      </c>
      <c r="C29411">
        <v>47.566104889000002</v>
      </c>
    </row>
    <row r="29412" spans="1:3" x14ac:dyDescent="0.25">
      <c r="A29412">
        <v>11201</v>
      </c>
      <c r="B29412" s="1">
        <f>DATE(2030,9,1) + TIME(0,0,0)</f>
        <v>47727</v>
      </c>
      <c r="C29412">
        <v>47.583099365000002</v>
      </c>
    </row>
    <row r="29413" spans="1:3" x14ac:dyDescent="0.25">
      <c r="A29413">
        <v>11231</v>
      </c>
      <c r="B29413" s="1">
        <f>DATE(2030,10,1) + TIME(0,0,0)</f>
        <v>47757</v>
      </c>
      <c r="C29413">
        <v>47.599494933999999</v>
      </c>
    </row>
    <row r="29414" spans="1:3" x14ac:dyDescent="0.25">
      <c r="A29414">
        <v>11262</v>
      </c>
      <c r="B29414" s="1">
        <f>DATE(2030,11,1) + TIME(0,0,0)</f>
        <v>47788</v>
      </c>
      <c r="C29414">
        <v>47.616382598999998</v>
      </c>
    </row>
    <row r="29415" spans="1:3" x14ac:dyDescent="0.25">
      <c r="A29415">
        <v>11292</v>
      </c>
      <c r="B29415" s="1">
        <f>DATE(2030,12,1) + TIME(0,0,0)</f>
        <v>47818</v>
      </c>
      <c r="C29415">
        <v>47.632678986000002</v>
      </c>
    </row>
    <row r="29416" spans="1:3" x14ac:dyDescent="0.25">
      <c r="A29416">
        <v>11323</v>
      </c>
      <c r="B29416" s="1">
        <f>DATE(2031,1,1) + TIME(0,0,0)</f>
        <v>47849</v>
      </c>
      <c r="C29416">
        <v>47.649463654000002</v>
      </c>
    </row>
    <row r="29417" spans="1:3" x14ac:dyDescent="0.25">
      <c r="A29417">
        <v>11354</v>
      </c>
      <c r="B29417" s="1">
        <f>DATE(2031,2,1) + TIME(0,0,0)</f>
        <v>47880</v>
      </c>
      <c r="C29417">
        <v>47.666198729999998</v>
      </c>
    </row>
    <row r="29418" spans="1:3" x14ac:dyDescent="0.25">
      <c r="A29418">
        <v>11382</v>
      </c>
      <c r="B29418" s="1">
        <f>DATE(2031,3,1) + TIME(0,0,0)</f>
        <v>47908</v>
      </c>
      <c r="C29418">
        <v>47.681266784999998</v>
      </c>
    </row>
    <row r="29419" spans="1:3" x14ac:dyDescent="0.25">
      <c r="A29419">
        <v>11413</v>
      </c>
      <c r="B29419" s="1">
        <f>DATE(2031,4,1) + TIME(0,0,0)</f>
        <v>47939</v>
      </c>
      <c r="C29419">
        <v>47.697898864999999</v>
      </c>
    </row>
    <row r="29420" spans="1:3" x14ac:dyDescent="0.25">
      <c r="A29420">
        <v>11443</v>
      </c>
      <c r="B29420" s="1">
        <f>DATE(2031,5,1) + TIME(0,0,0)</f>
        <v>47969</v>
      </c>
      <c r="C29420">
        <v>47.713943481000001</v>
      </c>
    </row>
    <row r="29421" spans="1:3" x14ac:dyDescent="0.25">
      <c r="A29421">
        <v>11474</v>
      </c>
      <c r="B29421" s="1">
        <f>DATE(2031,6,1) + TIME(0,0,0)</f>
        <v>48000</v>
      </c>
      <c r="C29421">
        <v>47.73046875</v>
      </c>
    </row>
    <row r="29422" spans="1:3" x14ac:dyDescent="0.25">
      <c r="A29422">
        <v>11504</v>
      </c>
      <c r="B29422" s="1">
        <f>DATE(2031,7,1) + TIME(0,0,0)</f>
        <v>48030</v>
      </c>
      <c r="C29422">
        <v>47.746406555</v>
      </c>
    </row>
    <row r="29423" spans="1:3" x14ac:dyDescent="0.25">
      <c r="A29423">
        <v>11535</v>
      </c>
      <c r="B29423" s="1">
        <f>DATE(2031,8,1) + TIME(0,0,0)</f>
        <v>48061</v>
      </c>
      <c r="C29423">
        <v>47.762825012</v>
      </c>
    </row>
    <row r="29424" spans="1:3" x14ac:dyDescent="0.25">
      <c r="A29424">
        <v>11566</v>
      </c>
      <c r="B29424" s="1">
        <f>DATE(2031,9,1) + TIME(0,0,0)</f>
        <v>48092</v>
      </c>
      <c r="C29424">
        <v>47.779186248999999</v>
      </c>
    </row>
    <row r="29425" spans="1:3" x14ac:dyDescent="0.25">
      <c r="A29425">
        <v>11596</v>
      </c>
      <c r="B29425" s="1">
        <f>DATE(2031,10,1) + TIME(0,0,0)</f>
        <v>48122</v>
      </c>
      <c r="C29425">
        <v>47.794971466</v>
      </c>
    </row>
    <row r="29426" spans="1:3" x14ac:dyDescent="0.25">
      <c r="A29426">
        <v>11627</v>
      </c>
      <c r="B29426" s="1">
        <f>DATE(2031,11,1) + TIME(0,0,0)</f>
        <v>48153</v>
      </c>
      <c r="C29426">
        <v>47.811225890999999</v>
      </c>
    </row>
    <row r="29427" spans="1:3" x14ac:dyDescent="0.25">
      <c r="A29427">
        <v>11657</v>
      </c>
      <c r="B29427" s="1">
        <f>DATE(2031,12,1) + TIME(0,0,0)</f>
        <v>48183</v>
      </c>
      <c r="C29427">
        <v>47.826908111999998</v>
      </c>
    </row>
    <row r="29428" spans="1:3" x14ac:dyDescent="0.25">
      <c r="A29428">
        <v>11688</v>
      </c>
      <c r="B29428" s="1">
        <f>DATE(2032,1,1) + TIME(0,0,0)</f>
        <v>48214</v>
      </c>
      <c r="C29428">
        <v>47.843063354000002</v>
      </c>
    </row>
    <row r="29429" spans="1:3" x14ac:dyDescent="0.25">
      <c r="A29429">
        <v>11719</v>
      </c>
      <c r="B29429" s="1">
        <f>DATE(2032,2,1) + TIME(0,0,0)</f>
        <v>48245</v>
      </c>
      <c r="C29429">
        <v>47.859165191999999</v>
      </c>
    </row>
    <row r="29430" spans="1:3" x14ac:dyDescent="0.25">
      <c r="A29430">
        <v>11748</v>
      </c>
      <c r="B29430" s="1">
        <f>DATE(2032,3,1) + TIME(0,0,0)</f>
        <v>48274</v>
      </c>
      <c r="C29430">
        <v>47.874179839999996</v>
      </c>
    </row>
    <row r="29431" spans="1:3" x14ac:dyDescent="0.25">
      <c r="A29431">
        <v>11779</v>
      </c>
      <c r="B29431" s="1">
        <f>DATE(2032,4,1) + TIME(0,0,0)</f>
        <v>48305</v>
      </c>
      <c r="C29431">
        <v>47.890182494999998</v>
      </c>
    </row>
    <row r="29432" spans="1:3" x14ac:dyDescent="0.25">
      <c r="A29432">
        <v>11809</v>
      </c>
      <c r="B29432" s="1">
        <f>DATE(2032,5,1) + TIME(0,0,0)</f>
        <v>48335</v>
      </c>
      <c r="C29432">
        <v>47.905616760000001</v>
      </c>
    </row>
    <row r="29433" spans="1:3" x14ac:dyDescent="0.25">
      <c r="A29433">
        <v>11840</v>
      </c>
      <c r="B29433" s="1">
        <f>DATE(2032,6,1) + TIME(0,0,0)</f>
        <v>48366</v>
      </c>
      <c r="C29433">
        <v>47.921520233000003</v>
      </c>
    </row>
    <row r="29434" spans="1:3" x14ac:dyDescent="0.25">
      <c r="A29434">
        <v>11870</v>
      </c>
      <c r="B29434" s="1">
        <f>DATE(2032,7,1) + TIME(0,0,0)</f>
        <v>48396</v>
      </c>
      <c r="C29434">
        <v>47.936859130999999</v>
      </c>
    </row>
    <row r="29435" spans="1:3" x14ac:dyDescent="0.25">
      <c r="A29435">
        <v>11901</v>
      </c>
      <c r="B29435" s="1">
        <f>DATE(2032,8,1) + TIME(0,0,0)</f>
        <v>48427</v>
      </c>
      <c r="C29435">
        <v>47.952659607000001</v>
      </c>
    </row>
    <row r="29436" spans="1:3" x14ac:dyDescent="0.25">
      <c r="A29436">
        <v>11932</v>
      </c>
      <c r="B29436" s="1">
        <f>DATE(2032,9,1) + TIME(0,0,0)</f>
        <v>48458</v>
      </c>
      <c r="C29436">
        <v>47.968410491999997</v>
      </c>
    </row>
    <row r="29437" spans="1:3" x14ac:dyDescent="0.25">
      <c r="A29437">
        <v>11962</v>
      </c>
      <c r="B29437" s="1">
        <f>DATE(2032,10,1) + TIME(0,0,0)</f>
        <v>48488</v>
      </c>
      <c r="C29437">
        <v>47.983604431000003</v>
      </c>
    </row>
    <row r="29438" spans="1:3" x14ac:dyDescent="0.25">
      <c r="A29438">
        <v>11993</v>
      </c>
      <c r="B29438" s="1">
        <f>DATE(2032,11,1) + TIME(0,0,0)</f>
        <v>48519</v>
      </c>
      <c r="C29438">
        <v>47.999256133999999</v>
      </c>
    </row>
    <row r="29439" spans="1:3" x14ac:dyDescent="0.25">
      <c r="A29439">
        <v>12023</v>
      </c>
      <c r="B29439" s="1">
        <f>DATE(2032,12,1) + TIME(0,0,0)</f>
        <v>48549</v>
      </c>
      <c r="C29439">
        <v>48.014358520999998</v>
      </c>
    </row>
    <row r="29440" spans="1:3" x14ac:dyDescent="0.25">
      <c r="A29440">
        <v>12054</v>
      </c>
      <c r="B29440" s="1">
        <f>DATE(2033,1,1) + TIME(0,0,0)</f>
        <v>48580</v>
      </c>
      <c r="C29440">
        <v>48.029911040999998</v>
      </c>
    </row>
    <row r="29441" spans="1:3" x14ac:dyDescent="0.25">
      <c r="A29441">
        <v>12085</v>
      </c>
      <c r="B29441" s="1">
        <f>DATE(2033,2,1) + TIME(0,0,0)</f>
        <v>48611</v>
      </c>
      <c r="C29441">
        <v>48.045417786000002</v>
      </c>
    </row>
    <row r="29442" spans="1:3" x14ac:dyDescent="0.25">
      <c r="A29442">
        <v>12113</v>
      </c>
      <c r="B29442" s="1">
        <f>DATE(2033,3,1) + TIME(0,0,0)</f>
        <v>48639</v>
      </c>
      <c r="C29442">
        <v>48.059383392000001</v>
      </c>
    </row>
    <row r="29443" spans="1:3" x14ac:dyDescent="0.25">
      <c r="A29443">
        <v>12144</v>
      </c>
      <c r="B29443" s="1">
        <f>DATE(2033,4,1) + TIME(0,0,0)</f>
        <v>48670</v>
      </c>
      <c r="C29443">
        <v>48.074794769</v>
      </c>
    </row>
    <row r="29444" spans="1:3" x14ac:dyDescent="0.25">
      <c r="A29444">
        <v>12174</v>
      </c>
      <c r="B29444" s="1">
        <f>DATE(2033,5,1) + TIME(0,0,0)</f>
        <v>48700</v>
      </c>
      <c r="C29444">
        <v>48.089664458999998</v>
      </c>
    </row>
    <row r="29445" spans="1:3" x14ac:dyDescent="0.25">
      <c r="A29445">
        <v>12205</v>
      </c>
      <c r="B29445" s="1">
        <f>DATE(2033,6,1) + TIME(0,0,0)</f>
        <v>48731</v>
      </c>
      <c r="C29445">
        <v>48.104980468999997</v>
      </c>
    </row>
    <row r="29446" spans="1:3" x14ac:dyDescent="0.25">
      <c r="A29446">
        <v>12235</v>
      </c>
      <c r="B29446" s="1">
        <f>DATE(2033,7,1) + TIME(0,0,0)</f>
        <v>48761</v>
      </c>
      <c r="C29446">
        <v>48.119758605999998</v>
      </c>
    </row>
    <row r="29447" spans="1:3" x14ac:dyDescent="0.25">
      <c r="A29447">
        <v>12266</v>
      </c>
      <c r="B29447" s="1">
        <f>DATE(2033,8,1) + TIME(0,0,0)</f>
        <v>48792</v>
      </c>
      <c r="C29447">
        <v>48.134983063</v>
      </c>
    </row>
    <row r="29448" spans="1:3" x14ac:dyDescent="0.25">
      <c r="A29448">
        <v>12297</v>
      </c>
      <c r="B29448" s="1">
        <f>DATE(2033,9,1) + TIME(0,0,0)</f>
        <v>48823</v>
      </c>
      <c r="C29448">
        <v>48.150157927999999</v>
      </c>
    </row>
    <row r="29449" spans="1:3" x14ac:dyDescent="0.25">
      <c r="A29449">
        <v>12327</v>
      </c>
      <c r="B29449" s="1">
        <f>DATE(2033,10,1) + TIME(0,0,0)</f>
        <v>48853</v>
      </c>
      <c r="C29449">
        <v>48.164802551000001</v>
      </c>
    </row>
    <row r="29450" spans="1:3" x14ac:dyDescent="0.25">
      <c r="A29450">
        <v>12358</v>
      </c>
      <c r="B29450" s="1">
        <f>DATE(2033,11,1) + TIME(0,0,0)</f>
        <v>48884</v>
      </c>
      <c r="C29450">
        <v>48.179885863999999</v>
      </c>
    </row>
    <row r="29451" spans="1:3" x14ac:dyDescent="0.25">
      <c r="A29451">
        <v>12388</v>
      </c>
      <c r="B29451" s="1">
        <f>DATE(2033,12,1) + TIME(0,0,0)</f>
        <v>48914</v>
      </c>
      <c r="C29451">
        <v>48.194438933999997</v>
      </c>
    </row>
    <row r="29452" spans="1:3" x14ac:dyDescent="0.25">
      <c r="A29452">
        <v>12419</v>
      </c>
      <c r="B29452" s="1">
        <f>DATE(2034,1,1) + TIME(0,0,0)</f>
        <v>48945</v>
      </c>
      <c r="C29452">
        <v>48.209430695000002</v>
      </c>
    </row>
    <row r="29453" spans="1:3" x14ac:dyDescent="0.25">
      <c r="A29453">
        <v>12450</v>
      </c>
      <c r="B29453" s="1">
        <f>DATE(2034,2,1) + TIME(0,0,0)</f>
        <v>48976</v>
      </c>
      <c r="C29453">
        <v>48.224376677999999</v>
      </c>
    </row>
    <row r="29454" spans="1:3" x14ac:dyDescent="0.25">
      <c r="A29454">
        <v>12478</v>
      </c>
      <c r="B29454" s="1">
        <f>DATE(2034,3,1) + TIME(0,0,0)</f>
        <v>49004</v>
      </c>
      <c r="C29454">
        <v>48.237838744999998</v>
      </c>
    </row>
    <row r="29455" spans="1:3" x14ac:dyDescent="0.25">
      <c r="A29455">
        <v>12509</v>
      </c>
      <c r="B29455" s="1">
        <f>DATE(2034,4,1) + TIME(0,0,0)</f>
        <v>49035</v>
      </c>
      <c r="C29455">
        <v>48.252696991000001</v>
      </c>
    </row>
    <row r="29456" spans="1:3" x14ac:dyDescent="0.25">
      <c r="A29456">
        <v>12539</v>
      </c>
      <c r="B29456" s="1">
        <f>DATE(2034,5,1) + TIME(0,0,0)</f>
        <v>49065</v>
      </c>
      <c r="C29456">
        <v>48.267036437999998</v>
      </c>
    </row>
    <row r="29457" spans="1:3" x14ac:dyDescent="0.25">
      <c r="A29457">
        <v>12570</v>
      </c>
      <c r="B29457" s="1">
        <f>DATE(2034,6,1) + TIME(0,0,0)</f>
        <v>49096</v>
      </c>
      <c r="C29457">
        <v>48.281806946000003</v>
      </c>
    </row>
    <row r="29458" spans="1:3" x14ac:dyDescent="0.25">
      <c r="A29458">
        <v>12600</v>
      </c>
      <c r="B29458" s="1">
        <f>DATE(2034,7,1) + TIME(0,0,0)</f>
        <v>49126</v>
      </c>
      <c r="C29458">
        <v>48.296058655000003</v>
      </c>
    </row>
    <row r="29459" spans="1:3" x14ac:dyDescent="0.25">
      <c r="A29459">
        <v>12631</v>
      </c>
      <c r="B29459" s="1">
        <f>DATE(2034,8,1) + TIME(0,0,0)</f>
        <v>49157</v>
      </c>
      <c r="C29459">
        <v>48.310741425000003</v>
      </c>
    </row>
    <row r="29460" spans="1:3" x14ac:dyDescent="0.25">
      <c r="A29460">
        <v>12662</v>
      </c>
      <c r="B29460" s="1">
        <f>DATE(2034,9,1) + TIME(0,0,0)</f>
        <v>49188</v>
      </c>
      <c r="C29460">
        <v>48.325378418</v>
      </c>
    </row>
    <row r="29461" spans="1:3" x14ac:dyDescent="0.25">
      <c r="A29461">
        <v>12692</v>
      </c>
      <c r="B29461" s="1">
        <f>DATE(2034,10,1) + TIME(0,0,0)</f>
        <v>49218</v>
      </c>
      <c r="C29461">
        <v>48.339504241999997</v>
      </c>
    </row>
    <row r="29462" spans="1:3" x14ac:dyDescent="0.25">
      <c r="A29462">
        <v>12723</v>
      </c>
      <c r="B29462" s="1">
        <f>DATE(2034,11,1) + TIME(0,0,0)</f>
        <v>49249</v>
      </c>
      <c r="C29462">
        <v>48.354053497000002</v>
      </c>
    </row>
    <row r="29463" spans="1:3" x14ac:dyDescent="0.25">
      <c r="A29463">
        <v>12753</v>
      </c>
      <c r="B29463" s="1">
        <f>DATE(2034,12,1) + TIME(0,0,0)</f>
        <v>49279</v>
      </c>
      <c r="C29463">
        <v>48.368091583000002</v>
      </c>
    </row>
    <row r="29464" spans="1:3" x14ac:dyDescent="0.25">
      <c r="A29464">
        <v>12784</v>
      </c>
      <c r="B29464" s="1">
        <f>DATE(2035,1,1) + TIME(0,0,0)</f>
        <v>49310</v>
      </c>
      <c r="C29464">
        <v>48.382556915000002</v>
      </c>
    </row>
    <row r="29465" spans="1:3" x14ac:dyDescent="0.25">
      <c r="A29465">
        <v>12815</v>
      </c>
      <c r="B29465" s="1">
        <f>DATE(2035,2,1) + TIME(0,0,0)</f>
        <v>49341</v>
      </c>
      <c r="C29465">
        <v>48.396980286000002</v>
      </c>
    </row>
    <row r="29466" spans="1:3" x14ac:dyDescent="0.25">
      <c r="A29466">
        <v>12843</v>
      </c>
      <c r="B29466" s="1">
        <f>DATE(2035,3,1) + TIME(0,0,0)</f>
        <v>49369</v>
      </c>
      <c r="C29466">
        <v>48.409969330000003</v>
      </c>
    </row>
    <row r="29467" spans="1:3" x14ac:dyDescent="0.25">
      <c r="A29467">
        <v>12874</v>
      </c>
      <c r="B29467" s="1">
        <f>DATE(2035,4,1) + TIME(0,0,0)</f>
        <v>49400</v>
      </c>
      <c r="C29467">
        <v>48.424308777</v>
      </c>
    </row>
    <row r="29468" spans="1:3" x14ac:dyDescent="0.25">
      <c r="A29468">
        <v>12904</v>
      </c>
      <c r="B29468" s="1">
        <f>DATE(2035,5,1) + TIME(0,0,0)</f>
        <v>49430</v>
      </c>
      <c r="C29468">
        <v>48.438144684000001</v>
      </c>
    </row>
    <row r="29469" spans="1:3" x14ac:dyDescent="0.25">
      <c r="A29469">
        <v>12935</v>
      </c>
      <c r="B29469" s="1">
        <f>DATE(2035,6,1) + TIME(0,0,0)</f>
        <v>49461</v>
      </c>
      <c r="C29469">
        <v>48.452400208</v>
      </c>
    </row>
    <row r="29470" spans="1:3" x14ac:dyDescent="0.25">
      <c r="A29470">
        <v>12965</v>
      </c>
      <c r="B29470" s="1">
        <f>DATE(2035,7,1) + TIME(0,0,0)</f>
        <v>49491</v>
      </c>
      <c r="C29470">
        <v>48.466159820999998</v>
      </c>
    </row>
    <row r="29471" spans="1:3" x14ac:dyDescent="0.25">
      <c r="A29471">
        <v>12996</v>
      </c>
      <c r="B29471" s="1">
        <f>DATE(2035,8,1) + TIME(0,0,0)</f>
        <v>49522</v>
      </c>
      <c r="C29471">
        <v>48.480331421000002</v>
      </c>
    </row>
    <row r="29472" spans="1:3" x14ac:dyDescent="0.25">
      <c r="A29472">
        <v>13027</v>
      </c>
      <c r="B29472" s="1">
        <f>DATE(2035,9,1) + TIME(0,0,0)</f>
        <v>49553</v>
      </c>
      <c r="C29472">
        <v>48.494464874000002</v>
      </c>
    </row>
    <row r="29473" spans="1:3" x14ac:dyDescent="0.25">
      <c r="A29473">
        <v>13057</v>
      </c>
      <c r="B29473" s="1">
        <f>DATE(2035,10,1) + TIME(0,0,0)</f>
        <v>49583</v>
      </c>
      <c r="C29473">
        <v>48.508102417000003</v>
      </c>
    </row>
    <row r="29474" spans="1:3" x14ac:dyDescent="0.25">
      <c r="A29474">
        <v>13088</v>
      </c>
      <c r="B29474" s="1">
        <f>DATE(2035,11,1) + TIME(0,0,0)</f>
        <v>49614</v>
      </c>
      <c r="C29474">
        <v>48.522155761999997</v>
      </c>
    </row>
    <row r="29475" spans="1:3" x14ac:dyDescent="0.25">
      <c r="A29475">
        <v>13118</v>
      </c>
      <c r="B29475" s="1">
        <f>DATE(2035,12,1) + TIME(0,0,0)</f>
        <v>49644</v>
      </c>
      <c r="C29475">
        <v>48.535717009999999</v>
      </c>
    </row>
    <row r="29476" spans="1:3" x14ac:dyDescent="0.25">
      <c r="A29476">
        <v>13149</v>
      </c>
      <c r="B29476" s="1">
        <f>DATE(2036,1,1) + TIME(0,0,0)</f>
        <v>49675</v>
      </c>
      <c r="C29476">
        <v>48.549690247000001</v>
      </c>
    </row>
    <row r="29477" spans="1:3" x14ac:dyDescent="0.25">
      <c r="A29477">
        <v>13180</v>
      </c>
      <c r="B29477" s="1">
        <f>DATE(2036,2,1) + TIME(0,0,0)</f>
        <v>49706</v>
      </c>
      <c r="C29477">
        <v>48.563625336000001</v>
      </c>
    </row>
    <row r="29478" spans="1:3" x14ac:dyDescent="0.25">
      <c r="A29478">
        <v>13209</v>
      </c>
      <c r="B29478" s="1">
        <f>DATE(2036,3,1) + TIME(0,0,0)</f>
        <v>49735</v>
      </c>
      <c r="C29478">
        <v>48.576622008999998</v>
      </c>
    </row>
    <row r="29479" spans="1:3" x14ac:dyDescent="0.25">
      <c r="A29479">
        <v>13240</v>
      </c>
      <c r="B29479" s="1">
        <f>DATE(2036,4,1) + TIME(0,0,0)</f>
        <v>49766</v>
      </c>
      <c r="C29479">
        <v>48.590480804000002</v>
      </c>
    </row>
    <row r="29480" spans="1:3" x14ac:dyDescent="0.25">
      <c r="A29480">
        <v>13270</v>
      </c>
      <c r="B29480" s="1">
        <f>DATE(2036,5,1) + TIME(0,0,0)</f>
        <v>49796</v>
      </c>
      <c r="C29480">
        <v>48.603855133000003</v>
      </c>
    </row>
    <row r="29481" spans="1:3" x14ac:dyDescent="0.25">
      <c r="A29481">
        <v>13301</v>
      </c>
      <c r="B29481" s="1">
        <f>DATE(2036,6,1) + TIME(0,0,0)</f>
        <v>49827</v>
      </c>
      <c r="C29481">
        <v>48.617633820000002</v>
      </c>
    </row>
    <row r="29482" spans="1:3" x14ac:dyDescent="0.25">
      <c r="A29482">
        <v>13331</v>
      </c>
      <c r="B29482" s="1">
        <f>DATE(2036,7,1) + TIME(0,0,0)</f>
        <v>49857</v>
      </c>
      <c r="C29482">
        <v>48.630935669000003</v>
      </c>
    </row>
    <row r="29483" spans="1:3" x14ac:dyDescent="0.25">
      <c r="A29483">
        <v>13362</v>
      </c>
      <c r="B29483" s="1">
        <f>DATE(2036,8,1) + TIME(0,0,0)</f>
        <v>49888</v>
      </c>
      <c r="C29483">
        <v>48.644641876000001</v>
      </c>
    </row>
    <row r="29484" spans="1:3" x14ac:dyDescent="0.25">
      <c r="A29484">
        <v>13393</v>
      </c>
      <c r="B29484" s="1">
        <f>DATE(2036,9,1) + TIME(0,0,0)</f>
        <v>49919</v>
      </c>
      <c r="C29484">
        <v>48.658309936999999</v>
      </c>
    </row>
    <row r="29485" spans="1:3" x14ac:dyDescent="0.25">
      <c r="A29485">
        <v>13423</v>
      </c>
      <c r="B29485" s="1">
        <f>DATE(2036,10,1) + TIME(0,0,0)</f>
        <v>49949</v>
      </c>
      <c r="C29485">
        <v>48.671501159999998</v>
      </c>
    </row>
    <row r="29486" spans="1:3" x14ac:dyDescent="0.25">
      <c r="A29486">
        <v>13454</v>
      </c>
      <c r="B29486" s="1">
        <f>DATE(2036,11,1) + TIME(0,0,0)</f>
        <v>49980</v>
      </c>
      <c r="C29486">
        <v>48.685092926000003</v>
      </c>
    </row>
    <row r="29487" spans="1:3" x14ac:dyDescent="0.25">
      <c r="A29487">
        <v>13484</v>
      </c>
      <c r="B29487" s="1">
        <f>DATE(2036,12,1) + TIME(0,0,0)</f>
        <v>50010</v>
      </c>
      <c r="C29487">
        <v>48.698215484999999</v>
      </c>
    </row>
    <row r="29488" spans="1:3" x14ac:dyDescent="0.25">
      <c r="A29488">
        <v>13515</v>
      </c>
      <c r="B29488" s="1">
        <f>DATE(2037,1,1) + TIME(0,0,0)</f>
        <v>50041</v>
      </c>
      <c r="C29488">
        <v>48.711734772</v>
      </c>
    </row>
    <row r="29489" spans="1:3" x14ac:dyDescent="0.25">
      <c r="A29489">
        <v>13546</v>
      </c>
      <c r="B29489" s="1">
        <f>DATE(2037,2,1) + TIME(0,0,0)</f>
        <v>50072</v>
      </c>
      <c r="C29489">
        <v>48.725212096999996</v>
      </c>
    </row>
    <row r="29490" spans="1:3" x14ac:dyDescent="0.25">
      <c r="A29490">
        <v>13574</v>
      </c>
      <c r="B29490" s="1">
        <f>DATE(2037,3,1) + TIME(0,0,0)</f>
        <v>50100</v>
      </c>
      <c r="C29490">
        <v>48.737354279000002</v>
      </c>
    </row>
    <row r="29491" spans="1:3" x14ac:dyDescent="0.25">
      <c r="A29491">
        <v>13605</v>
      </c>
      <c r="B29491" s="1">
        <f>DATE(2037,4,1) + TIME(0,0,0)</f>
        <v>50131</v>
      </c>
      <c r="C29491">
        <v>48.750755310000002</v>
      </c>
    </row>
    <row r="29492" spans="1:3" x14ac:dyDescent="0.25">
      <c r="A29492">
        <v>13635</v>
      </c>
      <c r="B29492" s="1">
        <f>DATE(2037,5,1) + TIME(0,0,0)</f>
        <v>50161</v>
      </c>
      <c r="C29492">
        <v>48.763690947999997</v>
      </c>
    </row>
    <row r="29493" spans="1:3" x14ac:dyDescent="0.25">
      <c r="A29493">
        <v>13666</v>
      </c>
      <c r="B29493" s="1">
        <f>DATE(2037,6,1) + TIME(0,0,0)</f>
        <v>50192</v>
      </c>
      <c r="C29493">
        <v>48.777019500999998</v>
      </c>
    </row>
    <row r="29494" spans="1:3" x14ac:dyDescent="0.25">
      <c r="A29494">
        <v>13696</v>
      </c>
      <c r="B29494" s="1">
        <f>DATE(2037,7,1) + TIME(0,0,0)</f>
        <v>50222</v>
      </c>
      <c r="C29494">
        <v>48.789882660000004</v>
      </c>
    </row>
    <row r="29495" spans="1:3" x14ac:dyDescent="0.25">
      <c r="A29495">
        <v>13727</v>
      </c>
      <c r="B29495" s="1">
        <f>DATE(2037,8,1) + TIME(0,0,0)</f>
        <v>50253</v>
      </c>
      <c r="C29495">
        <v>48.803138732999997</v>
      </c>
    </row>
    <row r="29496" spans="1:3" x14ac:dyDescent="0.25">
      <c r="A29496">
        <v>13758</v>
      </c>
      <c r="B29496" s="1">
        <f>DATE(2037,9,1) + TIME(0,0,0)</f>
        <v>50284</v>
      </c>
      <c r="C29496">
        <v>48.816356659</v>
      </c>
    </row>
    <row r="29497" spans="1:3" x14ac:dyDescent="0.25">
      <c r="A29497">
        <v>13788</v>
      </c>
      <c r="B29497" s="1">
        <f>DATE(2037,10,1) + TIME(0,0,0)</f>
        <v>50314</v>
      </c>
      <c r="C29497">
        <v>48.829116821</v>
      </c>
    </row>
    <row r="29498" spans="1:3" x14ac:dyDescent="0.25">
      <c r="A29498">
        <v>13819</v>
      </c>
      <c r="B29498" s="1">
        <f>DATE(2037,11,1) + TIME(0,0,0)</f>
        <v>50345</v>
      </c>
      <c r="C29498">
        <v>48.842266082999998</v>
      </c>
    </row>
    <row r="29499" spans="1:3" x14ac:dyDescent="0.25">
      <c r="A29499">
        <v>13849</v>
      </c>
      <c r="B29499" s="1">
        <f>DATE(2037,12,1) + TIME(0,0,0)</f>
        <v>50375</v>
      </c>
      <c r="C29499">
        <v>48.854957581000001</v>
      </c>
    </row>
    <row r="29500" spans="1:3" x14ac:dyDescent="0.25">
      <c r="A29500">
        <v>13880</v>
      </c>
      <c r="B29500" s="1">
        <f>DATE(2038,1,1) + TIME(0,0,0)</f>
        <v>50406</v>
      </c>
      <c r="C29500">
        <v>48.868034363</v>
      </c>
    </row>
    <row r="29501" spans="1:3" x14ac:dyDescent="0.25">
      <c r="A29501">
        <v>13911</v>
      </c>
      <c r="B29501" s="1">
        <f>DATE(2038,2,1) + TIME(0,0,0)</f>
        <v>50437</v>
      </c>
      <c r="C29501">
        <v>48.881080627000003</v>
      </c>
    </row>
    <row r="29502" spans="1:3" x14ac:dyDescent="0.25">
      <c r="A29502">
        <v>13939</v>
      </c>
      <c r="B29502" s="1">
        <f>DATE(2038,3,1) + TIME(0,0,0)</f>
        <v>50465</v>
      </c>
      <c r="C29502">
        <v>48.892833709999998</v>
      </c>
    </row>
    <row r="29503" spans="1:3" x14ac:dyDescent="0.25">
      <c r="A29503">
        <v>13970</v>
      </c>
      <c r="B29503" s="1">
        <f>DATE(2038,4,1) + TIME(0,0,0)</f>
        <v>50496</v>
      </c>
      <c r="C29503">
        <v>48.905811309999997</v>
      </c>
    </row>
    <row r="29504" spans="1:3" x14ac:dyDescent="0.25">
      <c r="A29504">
        <v>14000</v>
      </c>
      <c r="B29504" s="1">
        <f>DATE(2038,5,1) + TIME(0,0,0)</f>
        <v>50526</v>
      </c>
      <c r="C29504">
        <v>48.918338775999999</v>
      </c>
    </row>
    <row r="29505" spans="1:3" x14ac:dyDescent="0.25">
      <c r="A29505">
        <v>14031</v>
      </c>
      <c r="B29505" s="1">
        <f>DATE(2038,6,1) + TIME(0,0,0)</f>
        <v>50557</v>
      </c>
      <c r="C29505">
        <v>48.931251525999997</v>
      </c>
    </row>
    <row r="29506" spans="1:3" x14ac:dyDescent="0.25">
      <c r="A29506">
        <v>14061</v>
      </c>
      <c r="B29506" s="1">
        <f>DATE(2038,7,1) + TIME(0,0,0)</f>
        <v>50587</v>
      </c>
      <c r="C29506">
        <v>48.943714141999997</v>
      </c>
    </row>
    <row r="29507" spans="1:3" x14ac:dyDescent="0.25">
      <c r="A29507">
        <v>14092</v>
      </c>
      <c r="B29507" s="1">
        <f>DATE(2038,8,1) + TIME(0,0,0)</f>
        <v>50618</v>
      </c>
      <c r="C29507">
        <v>48.956558227999999</v>
      </c>
    </row>
    <row r="29508" spans="1:3" x14ac:dyDescent="0.25">
      <c r="A29508">
        <v>14123</v>
      </c>
      <c r="B29508" s="1">
        <f>DATE(2038,9,1) + TIME(0,0,0)</f>
        <v>50649</v>
      </c>
      <c r="C29508">
        <v>48.969371795999997</v>
      </c>
    </row>
    <row r="29509" spans="1:3" x14ac:dyDescent="0.25">
      <c r="A29509">
        <v>14153</v>
      </c>
      <c r="B29509" s="1">
        <f>DATE(2038,10,1) + TIME(0,0,0)</f>
        <v>50679</v>
      </c>
      <c r="C29509">
        <v>48.981739044000001</v>
      </c>
    </row>
    <row r="29510" spans="1:3" x14ac:dyDescent="0.25">
      <c r="A29510">
        <v>14184</v>
      </c>
      <c r="B29510" s="1">
        <f>DATE(2038,11,1) + TIME(0,0,0)</f>
        <v>50710</v>
      </c>
      <c r="C29510">
        <v>48.994487761999999</v>
      </c>
    </row>
    <row r="29511" spans="1:3" x14ac:dyDescent="0.25">
      <c r="A29511">
        <v>14214</v>
      </c>
      <c r="B29511" s="1">
        <f>DATE(2038,12,1) + TIME(0,0,0)</f>
        <v>50740</v>
      </c>
      <c r="C29511">
        <v>49.006793975999997</v>
      </c>
    </row>
    <row r="29512" spans="1:3" x14ac:dyDescent="0.25">
      <c r="A29512">
        <v>14245</v>
      </c>
      <c r="B29512" s="1">
        <f>DATE(2039,1,1) + TIME(0,0,0)</f>
        <v>50771</v>
      </c>
      <c r="C29512">
        <v>49.019474029999998</v>
      </c>
    </row>
    <row r="29513" spans="1:3" x14ac:dyDescent="0.25">
      <c r="A29513">
        <v>14276</v>
      </c>
      <c r="B29513" s="1">
        <f>DATE(2039,2,1) + TIME(0,0,0)</f>
        <v>50802</v>
      </c>
      <c r="C29513">
        <v>49.032127379999999</v>
      </c>
    </row>
    <row r="29514" spans="1:3" x14ac:dyDescent="0.25">
      <c r="A29514">
        <v>14304</v>
      </c>
      <c r="B29514" s="1">
        <f>DATE(2039,3,1) + TIME(0,0,0)</f>
        <v>50830</v>
      </c>
      <c r="C29514">
        <v>49.043525696000003</v>
      </c>
    </row>
    <row r="29515" spans="1:3" x14ac:dyDescent="0.25">
      <c r="A29515">
        <v>14335</v>
      </c>
      <c r="B29515" s="1">
        <f>DATE(2039,4,1) + TIME(0,0,0)</f>
        <v>50861</v>
      </c>
      <c r="C29515">
        <v>49.056114196999999</v>
      </c>
    </row>
    <row r="29516" spans="1:3" x14ac:dyDescent="0.25">
      <c r="A29516">
        <v>14365</v>
      </c>
      <c r="B29516" s="1">
        <f>DATE(2039,5,1) + TIME(0,0,0)</f>
        <v>50891</v>
      </c>
      <c r="C29516">
        <v>49.068267822000003</v>
      </c>
    </row>
    <row r="29517" spans="1:3" x14ac:dyDescent="0.25">
      <c r="A29517">
        <v>14396</v>
      </c>
      <c r="B29517" s="1">
        <f>DATE(2039,6,1) + TIME(0,0,0)</f>
        <v>50922</v>
      </c>
      <c r="C29517">
        <v>49.080795287999997</v>
      </c>
    </row>
    <row r="29518" spans="1:3" x14ac:dyDescent="0.25">
      <c r="A29518">
        <v>14426</v>
      </c>
      <c r="B29518" s="1">
        <f>DATE(2039,7,1) + TIME(0,0,0)</f>
        <v>50952</v>
      </c>
      <c r="C29518">
        <v>49.092884064000003</v>
      </c>
    </row>
    <row r="29519" spans="1:3" x14ac:dyDescent="0.25">
      <c r="A29519">
        <v>14457</v>
      </c>
      <c r="B29519" s="1">
        <f>DATE(2039,8,1) + TIME(0,0,0)</f>
        <v>50983</v>
      </c>
      <c r="C29519">
        <v>49.105346679999997</v>
      </c>
    </row>
    <row r="29520" spans="1:3" x14ac:dyDescent="0.25">
      <c r="A29520">
        <v>14488</v>
      </c>
      <c r="B29520" s="1">
        <f>DATE(2039,9,1) + TIME(0,0,0)</f>
        <v>51014</v>
      </c>
      <c r="C29520">
        <v>49.117778778000002</v>
      </c>
    </row>
    <row r="29521" spans="1:3" x14ac:dyDescent="0.25">
      <c r="A29521">
        <v>14518</v>
      </c>
      <c r="B29521" s="1">
        <f>DATE(2039,10,1) + TIME(0,0,0)</f>
        <v>51044</v>
      </c>
      <c r="C29521">
        <v>49.129779816000003</v>
      </c>
    </row>
    <row r="29522" spans="1:3" x14ac:dyDescent="0.25">
      <c r="A29522">
        <v>14549</v>
      </c>
      <c r="B29522" s="1">
        <f>DATE(2039,11,1) + TIME(0,0,0)</f>
        <v>51075</v>
      </c>
      <c r="C29522">
        <v>49.142147064</v>
      </c>
    </row>
    <row r="29523" spans="1:3" x14ac:dyDescent="0.25">
      <c r="A29523">
        <v>14579</v>
      </c>
      <c r="B29523" s="1">
        <f>DATE(2039,12,1) + TIME(0,0,0)</f>
        <v>51105</v>
      </c>
      <c r="C29523">
        <v>49.154087066999999</v>
      </c>
    </row>
    <row r="29524" spans="1:3" x14ac:dyDescent="0.25">
      <c r="A29524">
        <v>14610</v>
      </c>
      <c r="B29524" s="1">
        <f>DATE(2040,1,1) + TIME(0,0,0)</f>
        <v>51136</v>
      </c>
      <c r="C29524">
        <v>49.166393280000001</v>
      </c>
    </row>
    <row r="29525" spans="1:3" x14ac:dyDescent="0.25">
      <c r="A29525">
        <v>14641</v>
      </c>
      <c r="B29525" s="1">
        <f>DATE(2040,2,1) + TIME(0,0,0)</f>
        <v>51167</v>
      </c>
      <c r="C29525">
        <v>49.178668975999997</v>
      </c>
    </row>
    <row r="29526" spans="1:3" x14ac:dyDescent="0.25">
      <c r="A29526">
        <v>14670</v>
      </c>
      <c r="B29526" s="1">
        <f>DATE(2040,3,1) + TIME(0,0,0)</f>
        <v>51196</v>
      </c>
      <c r="C29526">
        <v>49.190124511999997</v>
      </c>
    </row>
    <row r="29527" spans="1:3" x14ac:dyDescent="0.25">
      <c r="A29527">
        <v>14701</v>
      </c>
      <c r="B29527" s="1">
        <f>DATE(2040,4,1) + TIME(0,0,0)</f>
        <v>51227</v>
      </c>
      <c r="C29527">
        <v>49.202339172000002</v>
      </c>
    </row>
    <row r="29528" spans="1:3" x14ac:dyDescent="0.25">
      <c r="A29528">
        <v>14731</v>
      </c>
      <c r="B29528" s="1">
        <f>DATE(2040,5,1) + TIME(0,0,0)</f>
        <v>51257</v>
      </c>
      <c r="C29528">
        <v>49.214130402000002</v>
      </c>
    </row>
    <row r="29529" spans="1:3" x14ac:dyDescent="0.25">
      <c r="A29529">
        <v>14762</v>
      </c>
      <c r="B29529" s="1">
        <f>DATE(2040,6,1) + TIME(0,0,0)</f>
        <v>51288</v>
      </c>
      <c r="C29529">
        <v>49.226287841999998</v>
      </c>
    </row>
    <row r="29530" spans="1:3" x14ac:dyDescent="0.25">
      <c r="A29530">
        <v>14792</v>
      </c>
      <c r="B29530" s="1">
        <f>DATE(2040,7,1) + TIME(0,0,0)</f>
        <v>51318</v>
      </c>
      <c r="C29530">
        <v>49.238021850999999</v>
      </c>
    </row>
    <row r="29531" spans="1:3" x14ac:dyDescent="0.25">
      <c r="A29531">
        <v>14823</v>
      </c>
      <c r="B29531" s="1">
        <f>DATE(2040,8,1) + TIME(0,0,0)</f>
        <v>51349</v>
      </c>
      <c r="C29531">
        <v>49.250114441000001</v>
      </c>
    </row>
    <row r="29532" spans="1:3" x14ac:dyDescent="0.25">
      <c r="A29532">
        <v>14854</v>
      </c>
      <c r="B29532" s="1">
        <f>DATE(2040,9,1) + TIME(0,0,0)</f>
        <v>51380</v>
      </c>
      <c r="C29532">
        <v>49.262180327999999</v>
      </c>
    </row>
    <row r="29533" spans="1:3" x14ac:dyDescent="0.25">
      <c r="A29533">
        <v>14884</v>
      </c>
      <c r="B29533" s="1">
        <f>DATE(2040,10,1) + TIME(0,0,0)</f>
        <v>51410</v>
      </c>
      <c r="C29533">
        <v>49.273826599000003</v>
      </c>
    </row>
    <row r="29534" spans="1:3" x14ac:dyDescent="0.25">
      <c r="A29534">
        <v>14915</v>
      </c>
      <c r="B29534" s="1">
        <f>DATE(2040,11,1) + TIME(0,0,0)</f>
        <v>51441</v>
      </c>
      <c r="C29534">
        <v>49.285835265999999</v>
      </c>
    </row>
    <row r="29535" spans="1:3" x14ac:dyDescent="0.25">
      <c r="A29535">
        <v>14945</v>
      </c>
      <c r="B29535" s="1">
        <f>DATE(2040,12,1) + TIME(0,0,0)</f>
        <v>51471</v>
      </c>
      <c r="C29535">
        <v>49.297424315999997</v>
      </c>
    </row>
    <row r="29536" spans="1:3" x14ac:dyDescent="0.25">
      <c r="A29536">
        <v>14976</v>
      </c>
      <c r="B29536" s="1">
        <f>DATE(2041,1,1) + TIME(0,0,0)</f>
        <v>51502</v>
      </c>
      <c r="C29536">
        <v>49.309371947999999</v>
      </c>
    </row>
    <row r="29537" spans="1:3" x14ac:dyDescent="0.25">
      <c r="A29537">
        <v>15007</v>
      </c>
      <c r="B29537" s="1">
        <f>DATE(2041,2,1) + TIME(0,0,0)</f>
        <v>51533</v>
      </c>
      <c r="C29537">
        <v>49.321289061999998</v>
      </c>
    </row>
    <row r="29538" spans="1:3" x14ac:dyDescent="0.25">
      <c r="A29538">
        <v>15035</v>
      </c>
      <c r="B29538" s="1">
        <f>DATE(2041,3,1) + TIME(0,0,0)</f>
        <v>51561</v>
      </c>
      <c r="C29538">
        <v>49.332023620999998</v>
      </c>
    </row>
    <row r="29539" spans="1:3" x14ac:dyDescent="0.25">
      <c r="A29539">
        <v>15066</v>
      </c>
      <c r="B29539" s="1">
        <f>DATE(2041,4,1) + TIME(0,0,0)</f>
        <v>51592</v>
      </c>
      <c r="C29539">
        <v>49.343883513999998</v>
      </c>
    </row>
    <row r="29540" spans="1:3" x14ac:dyDescent="0.25">
      <c r="A29540">
        <v>15096</v>
      </c>
      <c r="B29540" s="1">
        <f>DATE(2041,5,1) + TIME(0,0,0)</f>
        <v>51622</v>
      </c>
      <c r="C29540">
        <v>49.355331421000002</v>
      </c>
    </row>
    <row r="29541" spans="1:3" x14ac:dyDescent="0.25">
      <c r="A29541">
        <v>15127</v>
      </c>
      <c r="B29541" s="1">
        <f>DATE(2041,6,1) + TIME(0,0,0)</f>
        <v>51653</v>
      </c>
      <c r="C29541">
        <v>49.367130279999998</v>
      </c>
    </row>
    <row r="29542" spans="1:3" x14ac:dyDescent="0.25">
      <c r="A29542">
        <v>15157</v>
      </c>
      <c r="B29542" s="1">
        <f>DATE(2041,7,1) + TIME(0,0,0)</f>
        <v>51683</v>
      </c>
      <c r="C29542">
        <v>49.378520966000004</v>
      </c>
    </row>
    <row r="29543" spans="1:3" x14ac:dyDescent="0.25">
      <c r="A29543">
        <v>15188</v>
      </c>
      <c r="B29543" s="1">
        <f>DATE(2041,8,1) + TIME(0,0,0)</f>
        <v>51714</v>
      </c>
      <c r="C29543">
        <v>49.390262604</v>
      </c>
    </row>
    <row r="29544" spans="1:3" x14ac:dyDescent="0.25">
      <c r="A29544">
        <v>15219</v>
      </c>
      <c r="B29544" s="1">
        <f>DATE(2041,9,1) + TIME(0,0,0)</f>
        <v>51745</v>
      </c>
      <c r="C29544">
        <v>49.401977539000001</v>
      </c>
    </row>
    <row r="29545" spans="1:3" x14ac:dyDescent="0.25">
      <c r="A29545">
        <v>15249</v>
      </c>
      <c r="B29545" s="1">
        <f>DATE(2041,10,1) + TIME(0,0,0)</f>
        <v>51775</v>
      </c>
      <c r="C29545">
        <v>49.413280487000002</v>
      </c>
    </row>
    <row r="29546" spans="1:3" x14ac:dyDescent="0.25">
      <c r="A29546">
        <v>15280</v>
      </c>
      <c r="B29546" s="1">
        <f>DATE(2041,11,1) + TIME(0,0,0)</f>
        <v>51806</v>
      </c>
      <c r="C29546">
        <v>49.424938202</v>
      </c>
    </row>
    <row r="29547" spans="1:3" x14ac:dyDescent="0.25">
      <c r="A29547">
        <v>15310</v>
      </c>
      <c r="B29547" s="1">
        <f>DATE(2041,12,1) + TIME(0,0,0)</f>
        <v>51836</v>
      </c>
      <c r="C29547">
        <v>49.436187744000001</v>
      </c>
    </row>
    <row r="29548" spans="1:3" x14ac:dyDescent="0.25">
      <c r="A29548">
        <v>15341</v>
      </c>
      <c r="B29548" s="1">
        <f>DATE(2042,1,1) + TIME(0,0,0)</f>
        <v>51867</v>
      </c>
      <c r="C29548">
        <v>49.447784423999998</v>
      </c>
    </row>
    <row r="29549" spans="1:3" x14ac:dyDescent="0.25">
      <c r="A29549">
        <v>15372</v>
      </c>
      <c r="B29549" s="1">
        <f>DATE(2042,2,1) + TIME(0,0,0)</f>
        <v>51898</v>
      </c>
      <c r="C29549">
        <v>49.459354400999999</v>
      </c>
    </row>
    <row r="29550" spans="1:3" x14ac:dyDescent="0.25">
      <c r="A29550">
        <v>15400</v>
      </c>
      <c r="B29550" s="1">
        <f>DATE(2042,3,1) + TIME(0,0,0)</f>
        <v>51926</v>
      </c>
      <c r="C29550">
        <v>49.469779967999997</v>
      </c>
    </row>
    <row r="29551" spans="1:3" x14ac:dyDescent="0.25">
      <c r="A29551">
        <v>15431</v>
      </c>
      <c r="B29551" s="1">
        <f>DATE(2042,4,1) + TIME(0,0,0)</f>
        <v>51957</v>
      </c>
      <c r="C29551">
        <v>49.481292725000003</v>
      </c>
    </row>
    <row r="29552" spans="1:3" x14ac:dyDescent="0.25">
      <c r="A29552">
        <v>15461</v>
      </c>
      <c r="B29552" s="1">
        <f>DATE(2042,5,1) + TIME(0,0,0)</f>
        <v>51987</v>
      </c>
      <c r="C29552">
        <v>49.492412567000002</v>
      </c>
    </row>
    <row r="29553" spans="1:3" x14ac:dyDescent="0.25">
      <c r="A29553">
        <v>15492</v>
      </c>
      <c r="B29553" s="1">
        <f>DATE(2042,6,1) + TIME(0,0,0)</f>
        <v>52018</v>
      </c>
      <c r="C29553">
        <v>49.503871918000002</v>
      </c>
    </row>
    <row r="29554" spans="1:3" x14ac:dyDescent="0.25">
      <c r="A29554">
        <v>15522</v>
      </c>
      <c r="B29554" s="1">
        <f>DATE(2042,7,1) + TIME(0,0,0)</f>
        <v>52048</v>
      </c>
      <c r="C29554">
        <v>49.514934539999999</v>
      </c>
    </row>
    <row r="29555" spans="1:3" x14ac:dyDescent="0.25">
      <c r="A29555">
        <v>15553</v>
      </c>
      <c r="B29555" s="1">
        <f>DATE(2042,8,1) + TIME(0,0,0)</f>
        <v>52079</v>
      </c>
      <c r="C29555">
        <v>49.526340484999999</v>
      </c>
    </row>
    <row r="29556" spans="1:3" x14ac:dyDescent="0.25">
      <c r="A29556">
        <v>15584</v>
      </c>
      <c r="B29556" s="1">
        <f>DATE(2042,9,1) + TIME(0,0,0)</f>
        <v>52110</v>
      </c>
      <c r="C29556">
        <v>49.537715912000003</v>
      </c>
    </row>
    <row r="29557" spans="1:3" x14ac:dyDescent="0.25">
      <c r="A29557">
        <v>15614</v>
      </c>
      <c r="B29557" s="1">
        <f>DATE(2042,10,1) + TIME(0,0,0)</f>
        <v>52140</v>
      </c>
      <c r="C29557">
        <v>49.548702239999997</v>
      </c>
    </row>
    <row r="29558" spans="1:3" x14ac:dyDescent="0.25">
      <c r="A29558">
        <v>15645</v>
      </c>
      <c r="B29558" s="1">
        <f>DATE(2042,11,1) + TIME(0,0,0)</f>
        <v>52171</v>
      </c>
      <c r="C29558">
        <v>49.560024261000002</v>
      </c>
    </row>
    <row r="29559" spans="1:3" x14ac:dyDescent="0.25">
      <c r="A29559">
        <v>15675</v>
      </c>
      <c r="B29559" s="1">
        <f>DATE(2042,12,1) + TIME(0,0,0)</f>
        <v>52201</v>
      </c>
      <c r="C29559">
        <v>49.570957184000001</v>
      </c>
    </row>
    <row r="29560" spans="1:3" x14ac:dyDescent="0.25">
      <c r="A29560">
        <v>15706</v>
      </c>
      <c r="B29560" s="1">
        <f>DATE(2043,1,1) + TIME(0,0,0)</f>
        <v>52232</v>
      </c>
      <c r="C29560">
        <v>49.582225800000003</v>
      </c>
    </row>
    <row r="29561" spans="1:3" x14ac:dyDescent="0.25">
      <c r="A29561">
        <v>15737</v>
      </c>
      <c r="B29561" s="1">
        <f>DATE(2043,2,1) + TIME(0,0,0)</f>
        <v>52263</v>
      </c>
      <c r="C29561">
        <v>49.593471526999998</v>
      </c>
    </row>
    <row r="29562" spans="1:3" x14ac:dyDescent="0.25">
      <c r="A29562">
        <v>15765</v>
      </c>
      <c r="B29562" s="1">
        <f>DATE(2043,3,1) + TIME(0,0,0)</f>
        <v>52291</v>
      </c>
      <c r="C29562">
        <v>49.603603362999998</v>
      </c>
    </row>
    <row r="29563" spans="1:3" x14ac:dyDescent="0.25">
      <c r="A29563">
        <v>15796</v>
      </c>
      <c r="B29563" s="1">
        <f>DATE(2043,4,1) + TIME(0,0,0)</f>
        <v>52322</v>
      </c>
      <c r="C29563">
        <v>49.614791869999998</v>
      </c>
    </row>
    <row r="29564" spans="1:3" x14ac:dyDescent="0.25">
      <c r="A29564">
        <v>15826</v>
      </c>
      <c r="B29564" s="1">
        <f>DATE(2043,5,1) + TIME(0,0,0)</f>
        <v>52352</v>
      </c>
      <c r="C29564">
        <v>49.625598906999997</v>
      </c>
    </row>
    <row r="29565" spans="1:3" x14ac:dyDescent="0.25">
      <c r="A29565">
        <v>15857</v>
      </c>
      <c r="B29565" s="1">
        <f>DATE(2043,6,1) + TIME(0,0,0)</f>
        <v>52383</v>
      </c>
      <c r="C29565">
        <v>49.636734009000001</v>
      </c>
    </row>
    <row r="29566" spans="1:3" x14ac:dyDescent="0.25">
      <c r="A29566">
        <v>15887</v>
      </c>
      <c r="B29566" s="1">
        <f>DATE(2043,7,1) + TIME(0,0,0)</f>
        <v>52413</v>
      </c>
      <c r="C29566">
        <v>49.647491455000001</v>
      </c>
    </row>
    <row r="29567" spans="1:3" x14ac:dyDescent="0.25">
      <c r="A29567">
        <v>15918</v>
      </c>
      <c r="B29567" s="1">
        <f>DATE(2043,8,1) + TIME(0,0,0)</f>
        <v>52444</v>
      </c>
      <c r="C29567">
        <v>49.658576965000002</v>
      </c>
    </row>
    <row r="29568" spans="1:3" x14ac:dyDescent="0.25">
      <c r="A29568">
        <v>15949</v>
      </c>
      <c r="B29568" s="1">
        <f>DATE(2043,9,1) + TIME(0,0,0)</f>
        <v>52475</v>
      </c>
      <c r="C29568">
        <v>49.669635773000003</v>
      </c>
    </row>
    <row r="29569" spans="1:3" x14ac:dyDescent="0.25">
      <c r="A29569">
        <v>15979</v>
      </c>
      <c r="B29569" s="1">
        <f>DATE(2043,10,1) + TIME(0,0,0)</f>
        <v>52505</v>
      </c>
      <c r="C29569">
        <v>49.68031311</v>
      </c>
    </row>
    <row r="29570" spans="1:3" x14ac:dyDescent="0.25">
      <c r="A29570">
        <v>16010</v>
      </c>
      <c r="B29570" s="1">
        <f>DATE(2043,11,1) + TIME(0,0,0)</f>
        <v>52536</v>
      </c>
      <c r="C29570">
        <v>49.691322327000002</v>
      </c>
    </row>
    <row r="29571" spans="1:3" x14ac:dyDescent="0.25">
      <c r="A29571">
        <v>16040</v>
      </c>
      <c r="B29571" s="1">
        <f>DATE(2043,12,1) + TIME(0,0,0)</f>
        <v>52566</v>
      </c>
      <c r="C29571">
        <v>49.701950072999999</v>
      </c>
    </row>
    <row r="29572" spans="1:3" x14ac:dyDescent="0.25">
      <c r="A29572">
        <v>16071</v>
      </c>
      <c r="B29572" s="1">
        <f>DATE(2044,1,1) + TIME(0,0,0)</f>
        <v>52597</v>
      </c>
      <c r="C29572">
        <v>49.712905884000001</v>
      </c>
    </row>
    <row r="29573" spans="1:3" x14ac:dyDescent="0.25">
      <c r="A29573">
        <v>16102</v>
      </c>
      <c r="B29573" s="1">
        <f>DATE(2044,2,1) + TIME(0,0,0)</f>
        <v>52628</v>
      </c>
      <c r="C29573">
        <v>49.723834990999997</v>
      </c>
    </row>
    <row r="29574" spans="1:3" x14ac:dyDescent="0.25">
      <c r="A29574">
        <v>16131</v>
      </c>
      <c r="B29574" s="1">
        <f>DATE(2044,3,1) + TIME(0,0,0)</f>
        <v>52657</v>
      </c>
      <c r="C29574">
        <v>49.734039307000003</v>
      </c>
    </row>
    <row r="29575" spans="1:3" x14ac:dyDescent="0.25">
      <c r="A29575">
        <v>16162</v>
      </c>
      <c r="B29575" s="1">
        <f>DATE(2044,4,1) + TIME(0,0,0)</f>
        <v>52688</v>
      </c>
      <c r="C29575">
        <v>49.744918822999999</v>
      </c>
    </row>
    <row r="29576" spans="1:3" x14ac:dyDescent="0.25">
      <c r="A29576">
        <v>16192</v>
      </c>
      <c r="B29576" s="1">
        <f>DATE(2044,5,1) + TIME(0,0,0)</f>
        <v>52718</v>
      </c>
      <c r="C29576">
        <v>49.755424499999997</v>
      </c>
    </row>
    <row r="29577" spans="1:3" x14ac:dyDescent="0.25">
      <c r="A29577">
        <v>16223</v>
      </c>
      <c r="B29577" s="1">
        <f>DATE(2044,6,1) + TIME(0,0,0)</f>
        <v>52749</v>
      </c>
      <c r="C29577">
        <v>49.766254425</v>
      </c>
    </row>
    <row r="29578" spans="1:3" x14ac:dyDescent="0.25">
      <c r="A29578">
        <v>16253</v>
      </c>
      <c r="B29578" s="1">
        <f>DATE(2044,7,1) + TIME(0,0,0)</f>
        <v>52779</v>
      </c>
      <c r="C29578">
        <v>49.776706695999998</v>
      </c>
    </row>
    <row r="29579" spans="1:3" x14ac:dyDescent="0.25">
      <c r="A29579">
        <v>16284</v>
      </c>
      <c r="B29579" s="1">
        <f>DATE(2044,8,1) + TIME(0,0,0)</f>
        <v>52810</v>
      </c>
      <c r="C29579">
        <v>49.787487030000001</v>
      </c>
    </row>
    <row r="29580" spans="1:3" x14ac:dyDescent="0.25">
      <c r="A29580">
        <v>16315</v>
      </c>
      <c r="B29580" s="1">
        <f>DATE(2044,9,1) + TIME(0,0,0)</f>
        <v>52841</v>
      </c>
      <c r="C29580">
        <v>49.798240661999998</v>
      </c>
    </row>
    <row r="29581" spans="1:3" x14ac:dyDescent="0.25">
      <c r="A29581">
        <v>16345</v>
      </c>
      <c r="B29581" s="1">
        <f>DATE(2044,10,1) + TIME(0,0,0)</f>
        <v>52871</v>
      </c>
      <c r="C29581">
        <v>49.808624268000003</v>
      </c>
    </row>
    <row r="29582" spans="1:3" x14ac:dyDescent="0.25">
      <c r="A29582">
        <v>16376</v>
      </c>
      <c r="B29582" s="1">
        <f>DATE(2044,11,1) + TIME(0,0,0)</f>
        <v>52902</v>
      </c>
      <c r="C29582">
        <v>49.819324493000003</v>
      </c>
    </row>
    <row r="29583" spans="1:3" x14ac:dyDescent="0.25">
      <c r="A29583">
        <v>16406</v>
      </c>
      <c r="B29583" s="1">
        <f>DATE(2044,12,1) + TIME(0,0,0)</f>
        <v>52932</v>
      </c>
      <c r="C29583">
        <v>49.829658508000001</v>
      </c>
    </row>
    <row r="29584" spans="1:3" x14ac:dyDescent="0.25">
      <c r="A29584">
        <v>16437</v>
      </c>
      <c r="B29584" s="1">
        <f>DATE(2045,1,1) + TIME(0,0,0)</f>
        <v>52963</v>
      </c>
      <c r="C29584">
        <v>49.840312957999998</v>
      </c>
    </row>
    <row r="29585" spans="1:3" x14ac:dyDescent="0.25">
      <c r="A29585">
        <v>16468</v>
      </c>
      <c r="B29585" s="1">
        <f>DATE(2045,2,1) + TIME(0,0,0)</f>
        <v>52994</v>
      </c>
      <c r="C29585">
        <v>49.85093689</v>
      </c>
    </row>
    <row r="29586" spans="1:3" x14ac:dyDescent="0.25">
      <c r="A29586">
        <v>16496</v>
      </c>
      <c r="B29586" s="1">
        <f>DATE(2045,3,1) + TIME(0,0,0)</f>
        <v>53022</v>
      </c>
      <c r="C29586">
        <v>49.860515593999999</v>
      </c>
    </row>
    <row r="29587" spans="1:3" x14ac:dyDescent="0.25">
      <c r="A29587">
        <v>16527</v>
      </c>
      <c r="B29587" s="1">
        <f>DATE(2045,4,1) + TIME(0,0,0)</f>
        <v>53053</v>
      </c>
      <c r="C29587">
        <v>49.871089935000001</v>
      </c>
    </row>
    <row r="29588" spans="1:3" x14ac:dyDescent="0.25">
      <c r="A29588">
        <v>16557</v>
      </c>
      <c r="B29588" s="1">
        <f>DATE(2045,5,1) + TIME(0,0,0)</f>
        <v>53083</v>
      </c>
      <c r="C29588">
        <v>49.881301880000002</v>
      </c>
    </row>
    <row r="29589" spans="1:3" x14ac:dyDescent="0.25">
      <c r="A29589">
        <v>16588</v>
      </c>
      <c r="B29589" s="1">
        <f>DATE(2045,6,1) + TIME(0,0,0)</f>
        <v>53114</v>
      </c>
      <c r="C29589">
        <v>49.891830444</v>
      </c>
    </row>
    <row r="29590" spans="1:3" x14ac:dyDescent="0.25">
      <c r="A29590">
        <v>16618</v>
      </c>
      <c r="B29590" s="1">
        <f>DATE(2045,7,1) + TIME(0,0,0)</f>
        <v>53144</v>
      </c>
      <c r="C29590">
        <v>49.901992798000002</v>
      </c>
    </row>
    <row r="29591" spans="1:3" x14ac:dyDescent="0.25">
      <c r="A29591">
        <v>16649</v>
      </c>
      <c r="B29591" s="1">
        <f>DATE(2045,8,1) + TIME(0,0,0)</f>
        <v>53175</v>
      </c>
      <c r="C29591">
        <v>49.912467956999997</v>
      </c>
    </row>
    <row r="29592" spans="1:3" x14ac:dyDescent="0.25">
      <c r="A29592">
        <v>16680</v>
      </c>
      <c r="B29592" s="1">
        <f>DATE(2045,9,1) + TIME(0,0,0)</f>
        <v>53206</v>
      </c>
      <c r="C29592">
        <v>49.922920226999999</v>
      </c>
    </row>
    <row r="29593" spans="1:3" x14ac:dyDescent="0.25">
      <c r="A29593">
        <v>16710</v>
      </c>
      <c r="B29593" s="1">
        <f>DATE(2045,10,1) + TIME(0,0,0)</f>
        <v>53236</v>
      </c>
      <c r="C29593">
        <v>49.933006286999998</v>
      </c>
    </row>
    <row r="29594" spans="1:3" x14ac:dyDescent="0.25">
      <c r="A29594">
        <v>16741</v>
      </c>
      <c r="B29594" s="1">
        <f>DATE(2045,11,1) + TIME(0,0,0)</f>
        <v>53267</v>
      </c>
      <c r="C29594">
        <v>49.943408966</v>
      </c>
    </row>
    <row r="29595" spans="1:3" x14ac:dyDescent="0.25">
      <c r="A29595">
        <v>16771</v>
      </c>
      <c r="B29595" s="1">
        <f>DATE(2045,12,1) + TIME(0,0,0)</f>
        <v>53297</v>
      </c>
      <c r="C29595">
        <v>49.953445434999999</v>
      </c>
    </row>
    <row r="29596" spans="1:3" x14ac:dyDescent="0.25">
      <c r="A29596">
        <v>16802</v>
      </c>
      <c r="B29596" s="1">
        <f>DATE(2046,1,1) + TIME(0,0,0)</f>
        <v>53328</v>
      </c>
      <c r="C29596">
        <v>49.963794708000002</v>
      </c>
    </row>
    <row r="29597" spans="1:3" x14ac:dyDescent="0.25">
      <c r="A29597">
        <v>16833</v>
      </c>
      <c r="B29597" s="1">
        <f>DATE(2046,2,1) + TIME(0,0,0)</f>
        <v>53359</v>
      </c>
      <c r="C29597">
        <v>49.974117278999998</v>
      </c>
    </row>
    <row r="29598" spans="1:3" x14ac:dyDescent="0.25">
      <c r="A29598">
        <v>16861</v>
      </c>
      <c r="B29598" s="1">
        <f>DATE(2046,3,1) + TIME(0,0,0)</f>
        <v>53387</v>
      </c>
      <c r="C29598">
        <v>49.983421325999998</v>
      </c>
    </row>
    <row r="29599" spans="1:3" x14ac:dyDescent="0.25">
      <c r="A29599">
        <v>16892</v>
      </c>
      <c r="B29599" s="1">
        <f>DATE(2046,4,1) + TIME(0,0,0)</f>
        <v>53418</v>
      </c>
      <c r="C29599">
        <v>49.993694304999998</v>
      </c>
    </row>
    <row r="29600" spans="1:3" x14ac:dyDescent="0.25">
      <c r="A29600">
        <v>16922</v>
      </c>
      <c r="B29600" s="1">
        <f>DATE(2046,5,1) + TIME(0,0,0)</f>
        <v>53448</v>
      </c>
      <c r="C29600">
        <v>50.003612517999997</v>
      </c>
    </row>
    <row r="29601" spans="1:3" x14ac:dyDescent="0.25">
      <c r="A29601">
        <v>16953</v>
      </c>
      <c r="B29601" s="1">
        <f>DATE(2046,6,1) + TIME(0,0,0)</f>
        <v>53479</v>
      </c>
      <c r="C29601">
        <v>50.013832092000001</v>
      </c>
    </row>
    <row r="29602" spans="1:3" x14ac:dyDescent="0.25">
      <c r="A29602">
        <v>16983</v>
      </c>
      <c r="B29602" s="1">
        <f>DATE(2046,7,1) + TIME(0,0,0)</f>
        <v>53509</v>
      </c>
      <c r="C29602">
        <v>50.023704529</v>
      </c>
    </row>
    <row r="29603" spans="1:3" x14ac:dyDescent="0.25">
      <c r="A29603">
        <v>17014</v>
      </c>
      <c r="B29603" s="1">
        <f>DATE(2046,8,1) + TIME(0,0,0)</f>
        <v>53540</v>
      </c>
      <c r="C29603">
        <v>50.033874511999997</v>
      </c>
    </row>
    <row r="29604" spans="1:3" x14ac:dyDescent="0.25">
      <c r="A29604">
        <v>17045</v>
      </c>
      <c r="B29604" s="1">
        <f>DATE(2046,9,1) + TIME(0,0,0)</f>
        <v>53571</v>
      </c>
      <c r="C29604">
        <v>50.044021606000001</v>
      </c>
    </row>
    <row r="29605" spans="1:3" x14ac:dyDescent="0.25">
      <c r="A29605">
        <v>17075</v>
      </c>
      <c r="B29605" s="1">
        <f>DATE(2046,10,1) + TIME(0,0,0)</f>
        <v>53601</v>
      </c>
      <c r="C29605">
        <v>50.053817748999997</v>
      </c>
    </row>
    <row r="29606" spans="1:3" x14ac:dyDescent="0.25">
      <c r="A29606">
        <v>17106</v>
      </c>
      <c r="B29606" s="1">
        <f>DATE(2046,11,1) + TIME(0,0,0)</f>
        <v>53632</v>
      </c>
      <c r="C29606">
        <v>50.063911437999998</v>
      </c>
    </row>
    <row r="29607" spans="1:3" x14ac:dyDescent="0.25">
      <c r="A29607">
        <v>17136</v>
      </c>
      <c r="B29607" s="1">
        <f>DATE(2046,12,1) + TIME(0,0,0)</f>
        <v>53662</v>
      </c>
      <c r="C29607">
        <v>50.073657990000001</v>
      </c>
    </row>
    <row r="29608" spans="1:3" x14ac:dyDescent="0.25">
      <c r="A29608">
        <v>17167</v>
      </c>
      <c r="B29608" s="1">
        <f>DATE(2047,1,1) + TIME(0,0,0)</f>
        <v>53693</v>
      </c>
      <c r="C29608">
        <v>50.083705901999998</v>
      </c>
    </row>
    <row r="29609" spans="1:3" x14ac:dyDescent="0.25">
      <c r="A29609">
        <v>17198</v>
      </c>
      <c r="B29609" s="1">
        <f>DATE(2047,2,1) + TIME(0,0,0)</f>
        <v>53724</v>
      </c>
      <c r="C29609">
        <v>50.093727112000003</v>
      </c>
    </row>
    <row r="29610" spans="1:3" x14ac:dyDescent="0.25">
      <c r="A29610">
        <v>17226</v>
      </c>
      <c r="B29610" s="1">
        <f>DATE(2047,3,1) + TIME(0,0,0)</f>
        <v>53752</v>
      </c>
      <c r="C29610">
        <v>50.102756499999998</v>
      </c>
    </row>
    <row r="29611" spans="1:3" x14ac:dyDescent="0.25">
      <c r="A29611">
        <v>17257</v>
      </c>
      <c r="B29611" s="1">
        <f>DATE(2047,4,1) + TIME(0,0,0)</f>
        <v>53783</v>
      </c>
      <c r="C29611">
        <v>50.112728119000003</v>
      </c>
    </row>
    <row r="29612" spans="1:3" x14ac:dyDescent="0.25">
      <c r="A29612">
        <v>17287</v>
      </c>
      <c r="B29612" s="1">
        <f>DATE(2047,5,1) + TIME(0,0,0)</f>
        <v>53813</v>
      </c>
      <c r="C29612">
        <v>50.122352599999999</v>
      </c>
    </row>
    <row r="29613" spans="1:3" x14ac:dyDescent="0.25">
      <c r="A29613">
        <v>17318</v>
      </c>
      <c r="B29613" s="1">
        <f>DATE(2047,6,1) + TIME(0,0,0)</f>
        <v>53844</v>
      </c>
      <c r="C29613">
        <v>50.132274627999998</v>
      </c>
    </row>
    <row r="29614" spans="1:3" x14ac:dyDescent="0.25">
      <c r="A29614">
        <v>17348</v>
      </c>
      <c r="B29614" s="1">
        <f>DATE(2047,7,1) + TIME(0,0,0)</f>
        <v>53874</v>
      </c>
      <c r="C29614">
        <v>50.141853333</v>
      </c>
    </row>
    <row r="29615" spans="1:3" x14ac:dyDescent="0.25">
      <c r="A29615">
        <v>17379</v>
      </c>
      <c r="B29615" s="1">
        <f>DATE(2047,8,1) + TIME(0,0,0)</f>
        <v>53905</v>
      </c>
      <c r="C29615">
        <v>50.151725769000002</v>
      </c>
    </row>
    <row r="29616" spans="1:3" x14ac:dyDescent="0.25">
      <c r="A29616">
        <v>17410</v>
      </c>
      <c r="B29616" s="1">
        <f>DATE(2047,9,1) + TIME(0,0,0)</f>
        <v>53936</v>
      </c>
      <c r="C29616">
        <v>50.161571502999998</v>
      </c>
    </row>
    <row r="29617" spans="1:3" x14ac:dyDescent="0.25">
      <c r="A29617">
        <v>17440</v>
      </c>
      <c r="B29617" s="1">
        <f>DATE(2047,10,1) + TIME(0,0,0)</f>
        <v>53966</v>
      </c>
      <c r="C29617">
        <v>50.171077728</v>
      </c>
    </row>
    <row r="29618" spans="1:3" x14ac:dyDescent="0.25">
      <c r="A29618">
        <v>17471</v>
      </c>
      <c r="B29618" s="1">
        <f>DATE(2047,11,1) + TIME(0,0,0)</f>
        <v>53997</v>
      </c>
      <c r="C29618">
        <v>50.180873871000003</v>
      </c>
    </row>
    <row r="29619" spans="1:3" x14ac:dyDescent="0.25">
      <c r="A29619">
        <v>17501</v>
      </c>
      <c r="B29619" s="1">
        <f>DATE(2047,12,1) + TIME(0,0,0)</f>
        <v>54027</v>
      </c>
      <c r="C29619">
        <v>50.190326691000003</v>
      </c>
    </row>
    <row r="29620" spans="1:3" x14ac:dyDescent="0.25">
      <c r="A29620">
        <v>17532</v>
      </c>
      <c r="B29620" s="1">
        <f>DATE(2048,1,1) + TIME(0,0,0)</f>
        <v>54058</v>
      </c>
      <c r="C29620">
        <v>50.200073242000002</v>
      </c>
    </row>
    <row r="29621" spans="1:3" x14ac:dyDescent="0.25">
      <c r="A29621">
        <v>17563</v>
      </c>
      <c r="B29621" s="1">
        <f>DATE(2048,2,1) + TIME(0,0,0)</f>
        <v>54089</v>
      </c>
      <c r="C29621">
        <v>50.209785461000003</v>
      </c>
    </row>
    <row r="29622" spans="1:3" x14ac:dyDescent="0.25">
      <c r="A29622">
        <v>17592</v>
      </c>
      <c r="B29622" s="1">
        <f>DATE(2048,3,1) + TIME(0,0,0)</f>
        <v>54118</v>
      </c>
      <c r="C29622">
        <v>50.218849182</v>
      </c>
    </row>
    <row r="29623" spans="1:3" x14ac:dyDescent="0.25">
      <c r="A29623">
        <v>17623</v>
      </c>
      <c r="B29623" s="1">
        <f>DATE(2048,4,1) + TIME(0,0,0)</f>
        <v>54149</v>
      </c>
      <c r="C29623">
        <v>50.228511810000001</v>
      </c>
    </row>
    <row r="29624" spans="1:3" x14ac:dyDescent="0.25">
      <c r="A29624">
        <v>17653</v>
      </c>
      <c r="B29624" s="1">
        <f>DATE(2048,5,1) + TIME(0,0,0)</f>
        <v>54179</v>
      </c>
      <c r="C29624">
        <v>50.237838744999998</v>
      </c>
    </row>
    <row r="29625" spans="1:3" x14ac:dyDescent="0.25">
      <c r="A29625">
        <v>17684</v>
      </c>
      <c r="B29625" s="1">
        <f>DATE(2048,6,1) + TIME(0,0,0)</f>
        <v>54210</v>
      </c>
      <c r="C29625">
        <v>50.247444153000004</v>
      </c>
    </row>
    <row r="29626" spans="1:3" x14ac:dyDescent="0.25">
      <c r="A29626">
        <v>17714</v>
      </c>
      <c r="B29626" s="1">
        <f>DATE(2048,7,1) + TIME(0,0,0)</f>
        <v>54240</v>
      </c>
      <c r="C29626">
        <v>50.256717682000001</v>
      </c>
    </row>
    <row r="29627" spans="1:3" x14ac:dyDescent="0.25">
      <c r="A29627">
        <v>17745</v>
      </c>
      <c r="B29627" s="1">
        <f>DATE(2048,8,1) + TIME(0,0,0)</f>
        <v>54271</v>
      </c>
      <c r="C29627">
        <v>50.266277313000003</v>
      </c>
    </row>
    <row r="29628" spans="1:3" x14ac:dyDescent="0.25">
      <c r="A29628">
        <v>17776</v>
      </c>
      <c r="B29628" s="1">
        <f>DATE(2048,9,1) + TIME(0,0,0)</f>
        <v>54302</v>
      </c>
      <c r="C29628">
        <v>50.275806426999999</v>
      </c>
    </row>
    <row r="29629" spans="1:3" x14ac:dyDescent="0.25">
      <c r="A29629">
        <v>17806</v>
      </c>
      <c r="B29629" s="1">
        <f>DATE(2048,10,1) + TIME(0,0,0)</f>
        <v>54332</v>
      </c>
      <c r="C29629">
        <v>50.285003662000001</v>
      </c>
    </row>
    <row r="29630" spans="1:3" x14ac:dyDescent="0.25">
      <c r="A29630">
        <v>17837</v>
      </c>
      <c r="B29630" s="1">
        <f>DATE(2048,11,1) + TIME(0,0,0)</f>
        <v>54363</v>
      </c>
      <c r="C29630">
        <v>50.294483184999997</v>
      </c>
    </row>
    <row r="29631" spans="1:3" x14ac:dyDescent="0.25">
      <c r="A29631">
        <v>17867</v>
      </c>
      <c r="B29631" s="1">
        <f>DATE(2048,12,1) + TIME(0,0,0)</f>
        <v>54393</v>
      </c>
      <c r="C29631">
        <v>50.303634643999999</v>
      </c>
    </row>
    <row r="29632" spans="1:3" x14ac:dyDescent="0.25">
      <c r="A29632">
        <v>17898</v>
      </c>
      <c r="B29632" s="1">
        <f>DATE(2049,1,1) + TIME(0,0,0)</f>
        <v>54424</v>
      </c>
      <c r="C29632">
        <v>50.313064574999999</v>
      </c>
    </row>
    <row r="29633" spans="1:3" x14ac:dyDescent="0.25">
      <c r="A29633">
        <v>17929</v>
      </c>
      <c r="B29633" s="1">
        <f>DATE(2049,2,1) + TIME(0,0,0)</f>
        <v>54455</v>
      </c>
      <c r="C29633">
        <v>50.322467803999999</v>
      </c>
    </row>
    <row r="29634" spans="1:3" x14ac:dyDescent="0.25">
      <c r="A29634">
        <v>17957</v>
      </c>
      <c r="B29634" s="1">
        <f>DATE(2049,3,1) + TIME(0,0,0)</f>
        <v>54483</v>
      </c>
      <c r="C29634">
        <v>50.330940247000001</v>
      </c>
    </row>
    <row r="29635" spans="1:3" x14ac:dyDescent="0.25">
      <c r="A29635">
        <v>17988</v>
      </c>
      <c r="B29635" s="1">
        <f>DATE(2049,4,1) + TIME(0,0,0)</f>
        <v>54514</v>
      </c>
      <c r="C29635">
        <v>50.340297698999997</v>
      </c>
    </row>
    <row r="29636" spans="1:3" x14ac:dyDescent="0.25">
      <c r="A29636">
        <v>18018</v>
      </c>
      <c r="B29636" s="1">
        <f>DATE(2049,5,1) + TIME(0,0,0)</f>
        <v>54544</v>
      </c>
      <c r="C29636">
        <v>50.349330901999998</v>
      </c>
    </row>
    <row r="29637" spans="1:3" x14ac:dyDescent="0.25">
      <c r="A29637">
        <v>18049</v>
      </c>
      <c r="B29637" s="1">
        <f>DATE(2049,6,1) + TIME(0,0,0)</f>
        <v>54575</v>
      </c>
      <c r="C29637">
        <v>50.358642578000001</v>
      </c>
    </row>
    <row r="29638" spans="1:3" x14ac:dyDescent="0.25">
      <c r="A29638">
        <v>18079</v>
      </c>
      <c r="B29638" s="1">
        <f>DATE(2049,7,1) + TIME(0,0,0)</f>
        <v>54605</v>
      </c>
      <c r="C29638">
        <v>50.367626190000003</v>
      </c>
    </row>
    <row r="29639" spans="1:3" x14ac:dyDescent="0.25">
      <c r="A29639">
        <v>18110</v>
      </c>
      <c r="B29639" s="1">
        <f>DATE(2049,8,1) + TIME(0,0,0)</f>
        <v>54636</v>
      </c>
      <c r="C29639">
        <v>50.376888274999999</v>
      </c>
    </row>
    <row r="29640" spans="1:3" x14ac:dyDescent="0.25">
      <c r="A29640">
        <v>18141</v>
      </c>
      <c r="B29640" s="1">
        <f>DATE(2049,9,1) + TIME(0,0,0)</f>
        <v>54667</v>
      </c>
      <c r="C29640">
        <v>50.386127471999998</v>
      </c>
    </row>
    <row r="29641" spans="1:3" x14ac:dyDescent="0.25">
      <c r="A29641">
        <v>18171</v>
      </c>
      <c r="B29641" s="1">
        <f>DATE(2049,10,1) + TIME(0,0,0)</f>
        <v>54697</v>
      </c>
      <c r="C29641">
        <v>50.395046233999999</v>
      </c>
    </row>
    <row r="29642" spans="1:3" x14ac:dyDescent="0.25">
      <c r="A29642">
        <v>18202</v>
      </c>
      <c r="B29642" s="1">
        <f>DATE(2049,11,1) + TIME(0,0,0)</f>
        <v>54728</v>
      </c>
      <c r="C29642">
        <v>50.404235839999998</v>
      </c>
    </row>
    <row r="29643" spans="1:3" x14ac:dyDescent="0.25">
      <c r="A29643">
        <v>18232</v>
      </c>
      <c r="B29643" s="1">
        <f>DATE(2049,12,1) + TIME(0,0,0)</f>
        <v>54758</v>
      </c>
      <c r="C29643">
        <v>50.413108825999998</v>
      </c>
    </row>
    <row r="29644" spans="1:3" x14ac:dyDescent="0.25">
      <c r="A29644">
        <v>18263</v>
      </c>
      <c r="B29644" s="1">
        <f>DATE(2050,1,1) + TIME(0,0,0)</f>
        <v>54789</v>
      </c>
      <c r="C29644">
        <v>50.422256470000001</v>
      </c>
    </row>
    <row r="29646" spans="1:3" x14ac:dyDescent="0.25">
      <c r="A29646" t="s">
        <v>52</v>
      </c>
    </row>
    <row r="29648" spans="1:3" x14ac:dyDescent="0.25">
      <c r="A29648" t="s">
        <v>1</v>
      </c>
      <c r="B29648" t="s">
        <v>2</v>
      </c>
      <c r="C29648" t="s">
        <v>3</v>
      </c>
    </row>
    <row r="29649" spans="1:3" x14ac:dyDescent="0.25">
      <c r="A29649">
        <v>0</v>
      </c>
      <c r="B29649" s="1">
        <f>DATE(2000,1,1) + TIME(0,0,0)</f>
        <v>36526</v>
      </c>
      <c r="C29649">
        <v>0</v>
      </c>
    </row>
    <row r="29650" spans="1:3" x14ac:dyDescent="0.25">
      <c r="A29650">
        <v>31</v>
      </c>
      <c r="B29650" s="1">
        <f>DATE(2000,2,1) + TIME(0,0,0)</f>
        <v>36557</v>
      </c>
      <c r="C29650">
        <v>4.1549224854000002</v>
      </c>
    </row>
    <row r="29651" spans="1:3" x14ac:dyDescent="0.25">
      <c r="A29651">
        <v>60</v>
      </c>
      <c r="B29651" s="1">
        <f>DATE(2000,3,1) + TIME(0,0,0)</f>
        <v>36586</v>
      </c>
      <c r="C29651">
        <v>7.9006891251000004</v>
      </c>
    </row>
    <row r="29652" spans="1:3" x14ac:dyDescent="0.25">
      <c r="A29652">
        <v>91</v>
      </c>
      <c r="B29652" s="1">
        <f>DATE(2000,4,1) + TIME(0,0,0)</f>
        <v>36617</v>
      </c>
      <c r="C29652">
        <v>11.088773727</v>
      </c>
    </row>
    <row r="29653" spans="1:3" x14ac:dyDescent="0.25">
      <c r="A29653">
        <v>121</v>
      </c>
      <c r="B29653" s="1">
        <f>DATE(2000,5,1) + TIME(0,0,0)</f>
        <v>36647</v>
      </c>
      <c r="C29653">
        <v>13.034290314</v>
      </c>
    </row>
    <row r="29654" spans="1:3" x14ac:dyDescent="0.25">
      <c r="A29654">
        <v>152</v>
      </c>
      <c r="B29654" s="1">
        <f>DATE(2000,6,1) + TIME(0,0,0)</f>
        <v>36678</v>
      </c>
      <c r="C29654">
        <v>14.507459641000001</v>
      </c>
    </row>
    <row r="29655" spans="1:3" x14ac:dyDescent="0.25">
      <c r="A29655">
        <v>182</v>
      </c>
      <c r="B29655" s="1">
        <f>DATE(2000,7,1) + TIME(0,0,0)</f>
        <v>36708</v>
      </c>
      <c r="C29655">
        <v>15.657211304</v>
      </c>
    </row>
    <row r="29656" spans="1:3" x14ac:dyDescent="0.25">
      <c r="A29656">
        <v>213</v>
      </c>
      <c r="B29656" s="1">
        <f>DATE(2000,8,1) + TIME(0,0,0)</f>
        <v>36739</v>
      </c>
      <c r="C29656">
        <v>16.576498032</v>
      </c>
    </row>
    <row r="29657" spans="1:3" x14ac:dyDescent="0.25">
      <c r="A29657">
        <v>244</v>
      </c>
      <c r="B29657" s="1">
        <f>DATE(2000,9,1) + TIME(0,0,0)</f>
        <v>36770</v>
      </c>
      <c r="C29657">
        <v>17.311481476000001</v>
      </c>
    </row>
    <row r="29658" spans="1:3" x14ac:dyDescent="0.25">
      <c r="A29658">
        <v>274</v>
      </c>
      <c r="B29658" s="1">
        <f>DATE(2000,10,1) + TIME(0,0,0)</f>
        <v>36800</v>
      </c>
      <c r="C29658">
        <v>17.903358459</v>
      </c>
    </row>
    <row r="29659" spans="1:3" x14ac:dyDescent="0.25">
      <c r="A29659">
        <v>305</v>
      </c>
      <c r="B29659" s="1">
        <f>DATE(2000,11,1) + TIME(0,0,0)</f>
        <v>36831</v>
      </c>
      <c r="C29659">
        <v>18.393077850000001</v>
      </c>
    </row>
    <row r="29660" spans="1:3" x14ac:dyDescent="0.25">
      <c r="A29660">
        <v>335</v>
      </c>
      <c r="B29660" s="1">
        <f>DATE(2000,12,1) + TIME(0,0,0)</f>
        <v>36861</v>
      </c>
      <c r="C29660">
        <v>18.794281005999999</v>
      </c>
    </row>
    <row r="29661" spans="1:3" x14ac:dyDescent="0.25">
      <c r="A29661">
        <v>366</v>
      </c>
      <c r="B29661" s="1">
        <f>DATE(2001,1,1) + TIME(0,0,0)</f>
        <v>36892</v>
      </c>
      <c r="C29661">
        <v>19.159223557000001</v>
      </c>
    </row>
    <row r="29662" spans="1:3" x14ac:dyDescent="0.25">
      <c r="A29662">
        <v>397</v>
      </c>
      <c r="B29662" s="1">
        <f>DATE(2001,2,1) + TIME(0,0,0)</f>
        <v>36923</v>
      </c>
      <c r="C29662">
        <v>19.492538452000002</v>
      </c>
    </row>
    <row r="29663" spans="1:3" x14ac:dyDescent="0.25">
      <c r="A29663">
        <v>425</v>
      </c>
      <c r="B29663" s="1">
        <f>DATE(2001,3,1) + TIME(0,0,0)</f>
        <v>36951</v>
      </c>
      <c r="C29663">
        <v>19.775701522999999</v>
      </c>
    </row>
    <row r="29664" spans="1:3" x14ac:dyDescent="0.25">
      <c r="A29664">
        <v>456</v>
      </c>
      <c r="B29664" s="1">
        <f>DATE(2001,4,1) + TIME(0,0,0)</f>
        <v>36982</v>
      </c>
      <c r="C29664">
        <v>20.07191658</v>
      </c>
    </row>
    <row r="29665" spans="1:3" x14ac:dyDescent="0.25">
      <c r="A29665">
        <v>486</v>
      </c>
      <c r="B29665" s="1">
        <f>DATE(2001,5,1) + TIME(0,0,0)</f>
        <v>37012</v>
      </c>
      <c r="C29665">
        <v>20.341417313000001</v>
      </c>
    </row>
    <row r="29666" spans="1:3" x14ac:dyDescent="0.25">
      <c r="A29666">
        <v>517</v>
      </c>
      <c r="B29666" s="1">
        <f>DATE(2001,6,1) + TIME(0,0,0)</f>
        <v>37043</v>
      </c>
      <c r="C29666">
        <v>20.602979659999999</v>
      </c>
    </row>
    <row r="29667" spans="1:3" x14ac:dyDescent="0.25">
      <c r="A29667">
        <v>547</v>
      </c>
      <c r="B29667" s="1">
        <f>DATE(2001,7,1) + TIME(0,0,0)</f>
        <v>37073</v>
      </c>
      <c r="C29667">
        <v>20.841793060000001</v>
      </c>
    </row>
    <row r="29668" spans="1:3" x14ac:dyDescent="0.25">
      <c r="A29668">
        <v>578</v>
      </c>
      <c r="B29668" s="1">
        <f>DATE(2001,8,1) + TIME(0,0,0)</f>
        <v>37104</v>
      </c>
      <c r="C29668">
        <v>21.066713332999999</v>
      </c>
    </row>
    <row r="29669" spans="1:3" x14ac:dyDescent="0.25">
      <c r="A29669">
        <v>609</v>
      </c>
      <c r="B29669" s="1">
        <f>DATE(2001,9,1) + TIME(0,0,0)</f>
        <v>37135</v>
      </c>
      <c r="C29669">
        <v>21.262468338000001</v>
      </c>
    </row>
    <row r="29670" spans="1:3" x14ac:dyDescent="0.25">
      <c r="A29670">
        <v>639</v>
      </c>
      <c r="B29670" s="1">
        <f>DATE(2001,10,1) + TIME(0,0,0)</f>
        <v>37165</v>
      </c>
      <c r="C29670">
        <v>21.425130844000002</v>
      </c>
    </row>
    <row r="29671" spans="1:3" x14ac:dyDescent="0.25">
      <c r="A29671">
        <v>670</v>
      </c>
      <c r="B29671" s="1">
        <f>DATE(2001,11,1) + TIME(0,0,0)</f>
        <v>37196</v>
      </c>
      <c r="C29671">
        <v>21.575265884</v>
      </c>
    </row>
    <row r="29672" spans="1:3" x14ac:dyDescent="0.25">
      <c r="A29672">
        <v>700</v>
      </c>
      <c r="B29672" s="1">
        <f>DATE(2001,12,1) + TIME(0,0,0)</f>
        <v>37226</v>
      </c>
      <c r="C29672">
        <v>21.706893920999999</v>
      </c>
    </row>
    <row r="29673" spans="1:3" x14ac:dyDescent="0.25">
      <c r="A29673">
        <v>731</v>
      </c>
      <c r="B29673" s="1">
        <f>DATE(2002,1,1) + TIME(0,0,0)</f>
        <v>37257</v>
      </c>
      <c r="C29673">
        <v>21.828447342</v>
      </c>
    </row>
    <row r="29674" spans="1:3" x14ac:dyDescent="0.25">
      <c r="A29674">
        <v>762</v>
      </c>
      <c r="B29674" s="1">
        <f>DATE(2002,2,1) + TIME(0,0,0)</f>
        <v>37288</v>
      </c>
      <c r="C29674">
        <v>21.935676574999999</v>
      </c>
    </row>
    <row r="29675" spans="1:3" x14ac:dyDescent="0.25">
      <c r="A29675">
        <v>790</v>
      </c>
      <c r="B29675" s="1">
        <f>DATE(2002,3,1) + TIME(0,0,0)</f>
        <v>37316</v>
      </c>
      <c r="C29675">
        <v>22.020992279000001</v>
      </c>
    </row>
    <row r="29676" spans="1:3" x14ac:dyDescent="0.25">
      <c r="A29676">
        <v>821</v>
      </c>
      <c r="B29676" s="1">
        <f>DATE(2002,4,1) + TIME(0,0,0)</f>
        <v>37347</v>
      </c>
      <c r="C29676">
        <v>22.103387832999999</v>
      </c>
    </row>
    <row r="29677" spans="1:3" x14ac:dyDescent="0.25">
      <c r="A29677">
        <v>851</v>
      </c>
      <c r="B29677" s="1">
        <f>DATE(2002,5,1) + TIME(0,0,0)</f>
        <v>37377</v>
      </c>
      <c r="C29677">
        <v>22.172199248999998</v>
      </c>
    </row>
    <row r="29678" spans="1:3" x14ac:dyDescent="0.25">
      <c r="A29678">
        <v>882</v>
      </c>
      <c r="B29678" s="1">
        <f>DATE(2002,6,1) + TIME(0,0,0)</f>
        <v>37408</v>
      </c>
      <c r="C29678">
        <v>22.233236312999999</v>
      </c>
    </row>
    <row r="29679" spans="1:3" x14ac:dyDescent="0.25">
      <c r="A29679">
        <v>912</v>
      </c>
      <c r="B29679" s="1">
        <f>DATE(2002,7,1) + TIME(0,0,0)</f>
        <v>37438</v>
      </c>
      <c r="C29679">
        <v>22.285949707</v>
      </c>
    </row>
    <row r="29680" spans="1:3" x14ac:dyDescent="0.25">
      <c r="A29680">
        <v>943</v>
      </c>
      <c r="B29680" s="1">
        <f>DATE(2002,8,1) + TIME(0,0,0)</f>
        <v>37469</v>
      </c>
      <c r="C29680">
        <v>22.333438872999999</v>
      </c>
    </row>
    <row r="29681" spans="1:3" x14ac:dyDescent="0.25">
      <c r="A29681">
        <v>974</v>
      </c>
      <c r="B29681" s="1">
        <f>DATE(2002,9,1) + TIME(0,0,0)</f>
        <v>37500</v>
      </c>
      <c r="C29681">
        <v>22.373897551999999</v>
      </c>
    </row>
    <row r="29682" spans="1:3" x14ac:dyDescent="0.25">
      <c r="A29682">
        <v>1004</v>
      </c>
      <c r="B29682" s="1">
        <f>DATE(2002,10,1) + TIME(0,0,0)</f>
        <v>37530</v>
      </c>
      <c r="C29682">
        <v>22.406871796000001</v>
      </c>
    </row>
    <row r="29683" spans="1:3" x14ac:dyDescent="0.25">
      <c r="A29683">
        <v>1035</v>
      </c>
      <c r="B29683" s="1">
        <f>DATE(2002,11,1) + TIME(0,0,0)</f>
        <v>37561</v>
      </c>
      <c r="C29683">
        <v>22.435085297000001</v>
      </c>
    </row>
    <row r="29684" spans="1:3" x14ac:dyDescent="0.25">
      <c r="A29684">
        <v>1065</v>
      </c>
      <c r="B29684" s="1">
        <f>DATE(2002,12,1) + TIME(0,0,0)</f>
        <v>37591</v>
      </c>
      <c r="C29684">
        <v>22.457345963000002</v>
      </c>
    </row>
    <row r="29685" spans="1:3" x14ac:dyDescent="0.25">
      <c r="A29685">
        <v>1096</v>
      </c>
      <c r="B29685" s="1">
        <f>DATE(2003,1,1) + TIME(0,0,0)</f>
        <v>37622</v>
      </c>
      <c r="C29685">
        <v>22.476436615000001</v>
      </c>
    </row>
    <row r="29686" spans="1:3" x14ac:dyDescent="0.25">
      <c r="A29686">
        <v>1127</v>
      </c>
      <c r="B29686" s="1">
        <f>DATE(2003,2,1) + TIME(0,0,0)</f>
        <v>37653</v>
      </c>
      <c r="C29686">
        <v>22.493249893000002</v>
      </c>
    </row>
    <row r="29687" spans="1:3" x14ac:dyDescent="0.25">
      <c r="A29687">
        <v>1155</v>
      </c>
      <c r="B29687" s="1">
        <f>DATE(2003,3,1) + TIME(0,0,0)</f>
        <v>37681</v>
      </c>
      <c r="C29687">
        <v>22.506937026999999</v>
      </c>
    </row>
    <row r="29688" spans="1:3" x14ac:dyDescent="0.25">
      <c r="A29688">
        <v>1186</v>
      </c>
      <c r="B29688" s="1">
        <f>DATE(2003,4,1) + TIME(0,0,0)</f>
        <v>37712</v>
      </c>
      <c r="C29688">
        <v>22.520601273</v>
      </c>
    </row>
    <row r="29689" spans="1:3" x14ac:dyDescent="0.25">
      <c r="A29689">
        <v>1216</v>
      </c>
      <c r="B29689" s="1">
        <f>DATE(2003,5,1) + TIME(0,0,0)</f>
        <v>37742</v>
      </c>
      <c r="C29689">
        <v>22.532375336000001</v>
      </c>
    </row>
    <row r="29690" spans="1:3" x14ac:dyDescent="0.25">
      <c r="A29690">
        <v>1247</v>
      </c>
      <c r="B29690" s="1">
        <f>DATE(2003,6,1) + TIME(0,0,0)</f>
        <v>37773</v>
      </c>
      <c r="C29690">
        <v>22.543148040999998</v>
      </c>
    </row>
    <row r="29691" spans="1:3" x14ac:dyDescent="0.25">
      <c r="A29691">
        <v>1277</v>
      </c>
      <c r="B29691" s="1">
        <f>DATE(2003,7,1) + TIME(0,0,0)</f>
        <v>37803</v>
      </c>
      <c r="C29691">
        <v>22.552370070999999</v>
      </c>
    </row>
    <row r="29692" spans="1:3" x14ac:dyDescent="0.25">
      <c r="A29692">
        <v>1308</v>
      </c>
      <c r="B29692" s="1">
        <f>DATE(2003,8,1) + TIME(0,0,0)</f>
        <v>37834</v>
      </c>
      <c r="C29692">
        <v>22.560808181999999</v>
      </c>
    </row>
    <row r="29693" spans="1:3" x14ac:dyDescent="0.25">
      <c r="A29693">
        <v>1339</v>
      </c>
      <c r="B29693" s="1">
        <f>DATE(2003,9,1) + TIME(0,0,0)</f>
        <v>37865</v>
      </c>
      <c r="C29693">
        <v>22.568277359</v>
      </c>
    </row>
    <row r="29694" spans="1:3" x14ac:dyDescent="0.25">
      <c r="A29694">
        <v>1369</v>
      </c>
      <c r="B29694" s="1">
        <f>DATE(2003,10,1) + TIME(0,0,0)</f>
        <v>37895</v>
      </c>
      <c r="C29694">
        <v>22.574657439999999</v>
      </c>
    </row>
    <row r="29695" spans="1:3" x14ac:dyDescent="0.25">
      <c r="A29695">
        <v>1400</v>
      </c>
      <c r="B29695" s="1">
        <f>DATE(2003,11,1) + TIME(0,0,0)</f>
        <v>37926</v>
      </c>
      <c r="C29695">
        <v>22.580440521</v>
      </c>
    </row>
    <row r="29696" spans="1:3" x14ac:dyDescent="0.25">
      <c r="A29696">
        <v>1430</v>
      </c>
      <c r="B29696" s="1">
        <f>DATE(2003,12,1) + TIME(0,0,0)</f>
        <v>37956</v>
      </c>
      <c r="C29696">
        <v>22.585447310999999</v>
      </c>
    </row>
    <row r="29697" spans="1:3" x14ac:dyDescent="0.25">
      <c r="A29697">
        <v>1461</v>
      </c>
      <c r="B29697" s="1">
        <f>DATE(2004,1,1) + TIME(0,0,0)</f>
        <v>37987</v>
      </c>
      <c r="C29697">
        <v>22.590120316</v>
      </c>
    </row>
    <row r="29698" spans="1:3" x14ac:dyDescent="0.25">
      <c r="A29698">
        <v>1492</v>
      </c>
      <c r="B29698" s="1">
        <f>DATE(2004,2,1) + TIME(0,0,0)</f>
        <v>38018</v>
      </c>
      <c r="C29698">
        <v>22.594345093000001</v>
      </c>
    </row>
    <row r="29699" spans="1:3" x14ac:dyDescent="0.25">
      <c r="A29699">
        <v>1521</v>
      </c>
      <c r="B29699" s="1">
        <f>DATE(2004,3,1) + TIME(0,0,0)</f>
        <v>38047</v>
      </c>
      <c r="C29699">
        <v>22.597940444999999</v>
      </c>
    </row>
    <row r="29700" spans="1:3" x14ac:dyDescent="0.25">
      <c r="A29700">
        <v>1552</v>
      </c>
      <c r="B29700" s="1">
        <f>DATE(2004,4,1) + TIME(0,0,0)</f>
        <v>38078</v>
      </c>
      <c r="C29700">
        <v>22.60144043</v>
      </c>
    </row>
    <row r="29701" spans="1:3" x14ac:dyDescent="0.25">
      <c r="A29701">
        <v>1582</v>
      </c>
      <c r="B29701" s="1">
        <f>DATE(2004,5,1) + TIME(0,0,0)</f>
        <v>38108</v>
      </c>
      <c r="C29701">
        <v>22.604515075999998</v>
      </c>
    </row>
    <row r="29702" spans="1:3" x14ac:dyDescent="0.25">
      <c r="A29702">
        <v>1613</v>
      </c>
      <c r="B29702" s="1">
        <f>DATE(2004,6,1) + TIME(0,0,0)</f>
        <v>38139</v>
      </c>
      <c r="C29702">
        <v>22.607393264999999</v>
      </c>
    </row>
    <row r="29703" spans="1:3" x14ac:dyDescent="0.25">
      <c r="A29703">
        <v>1643</v>
      </c>
      <c r="B29703" s="1">
        <f>DATE(2004,7,1) + TIME(0,0,0)</f>
        <v>38169</v>
      </c>
      <c r="C29703">
        <v>22.60991478</v>
      </c>
    </row>
    <row r="29704" spans="1:3" x14ac:dyDescent="0.25">
      <c r="A29704">
        <v>1674</v>
      </c>
      <c r="B29704" s="1">
        <f>DATE(2004,8,1) + TIME(0,0,0)</f>
        <v>38200</v>
      </c>
      <c r="C29704">
        <v>22.612272263000001</v>
      </c>
    </row>
    <row r="29705" spans="1:3" x14ac:dyDescent="0.25">
      <c r="A29705">
        <v>1705</v>
      </c>
      <c r="B29705" s="1">
        <f>DATE(2004,9,1) + TIME(0,0,0)</f>
        <v>38231</v>
      </c>
      <c r="C29705">
        <v>22.614402771000002</v>
      </c>
    </row>
    <row r="29706" spans="1:3" x14ac:dyDescent="0.25">
      <c r="A29706">
        <v>1735</v>
      </c>
      <c r="B29706" s="1">
        <f>DATE(2004,10,1) + TIME(0,0,0)</f>
        <v>38261</v>
      </c>
      <c r="C29706">
        <v>22.616270064999998</v>
      </c>
    </row>
    <row r="29707" spans="1:3" x14ac:dyDescent="0.25">
      <c r="A29707">
        <v>1766</v>
      </c>
      <c r="B29707" s="1">
        <f>DATE(2004,11,1) + TIME(0,0,0)</f>
        <v>38292</v>
      </c>
      <c r="C29707">
        <v>22.618022919000001</v>
      </c>
    </row>
    <row r="29708" spans="1:3" x14ac:dyDescent="0.25">
      <c r="A29708">
        <v>1796</v>
      </c>
      <c r="B29708" s="1">
        <f>DATE(2004,12,1) + TIME(0,0,0)</f>
        <v>38322</v>
      </c>
      <c r="C29708">
        <v>22.619567871000001</v>
      </c>
    </row>
    <row r="29709" spans="1:3" x14ac:dyDescent="0.25">
      <c r="A29709">
        <v>1827</v>
      </c>
      <c r="B29709" s="1">
        <f>DATE(2005,1,1) + TIME(0,0,0)</f>
        <v>38353</v>
      </c>
      <c r="C29709">
        <v>22.621032714999998</v>
      </c>
    </row>
    <row r="29710" spans="1:3" x14ac:dyDescent="0.25">
      <c r="A29710">
        <v>1858</v>
      </c>
      <c r="B29710" s="1">
        <f>DATE(2005,2,1) + TIME(0,0,0)</f>
        <v>38384</v>
      </c>
      <c r="C29710">
        <v>22.622383117999998</v>
      </c>
    </row>
    <row r="29711" spans="1:3" x14ac:dyDescent="0.25">
      <c r="A29711">
        <v>1886</v>
      </c>
      <c r="B29711" s="1">
        <f>DATE(2005,3,1) + TIME(0,0,0)</f>
        <v>38412</v>
      </c>
      <c r="C29711">
        <v>22.623519897000001</v>
      </c>
    </row>
    <row r="29712" spans="1:3" x14ac:dyDescent="0.25">
      <c r="A29712">
        <v>1917</v>
      </c>
      <c r="B29712" s="1">
        <f>DATE(2005,4,1) + TIME(0,0,0)</f>
        <v>38443</v>
      </c>
      <c r="C29712">
        <v>22.624696732</v>
      </c>
    </row>
    <row r="29713" spans="1:3" x14ac:dyDescent="0.25">
      <c r="A29713">
        <v>1947</v>
      </c>
      <c r="B29713" s="1">
        <f>DATE(2005,5,1) + TIME(0,0,0)</f>
        <v>38473</v>
      </c>
      <c r="C29713">
        <v>22.625751494999999</v>
      </c>
    </row>
    <row r="29714" spans="1:3" x14ac:dyDescent="0.25">
      <c r="A29714">
        <v>1978</v>
      </c>
      <c r="B29714" s="1">
        <f>DATE(2005,6,1) + TIME(0,0,0)</f>
        <v>38504</v>
      </c>
      <c r="C29714">
        <v>22.626754761000001</v>
      </c>
    </row>
    <row r="29715" spans="1:3" x14ac:dyDescent="0.25">
      <c r="A29715">
        <v>2008</v>
      </c>
      <c r="B29715" s="1">
        <f>DATE(2005,7,1) + TIME(0,0,0)</f>
        <v>38534</v>
      </c>
      <c r="C29715">
        <v>22.627643585000001</v>
      </c>
    </row>
    <row r="29716" spans="1:3" x14ac:dyDescent="0.25">
      <c r="A29716">
        <v>2039</v>
      </c>
      <c r="B29716" s="1">
        <f>DATE(2005,8,1) + TIME(0,0,0)</f>
        <v>38565</v>
      </c>
      <c r="C29716">
        <v>22.628482818999998</v>
      </c>
    </row>
    <row r="29717" spans="1:3" x14ac:dyDescent="0.25">
      <c r="A29717">
        <v>2070</v>
      </c>
      <c r="B29717" s="1">
        <f>DATE(2005,9,1) + TIME(0,0,0)</f>
        <v>38596</v>
      </c>
      <c r="C29717">
        <v>22.629241943</v>
      </c>
    </row>
    <row r="29718" spans="1:3" x14ac:dyDescent="0.25">
      <c r="A29718">
        <v>2100</v>
      </c>
      <c r="B29718" s="1">
        <f>DATE(2005,10,1) + TIME(0,0,0)</f>
        <v>38626</v>
      </c>
      <c r="C29718">
        <v>22.629909515000001</v>
      </c>
    </row>
    <row r="29719" spans="1:3" x14ac:dyDescent="0.25">
      <c r="A29719">
        <v>2131</v>
      </c>
      <c r="B29719" s="1">
        <f>DATE(2005,11,1) + TIME(0,0,0)</f>
        <v>38657</v>
      </c>
      <c r="C29719">
        <v>22.630529404000001</v>
      </c>
    </row>
    <row r="29720" spans="1:3" x14ac:dyDescent="0.25">
      <c r="A29720">
        <v>2161</v>
      </c>
      <c r="B29720" s="1">
        <f>DATE(2005,12,1) + TIME(0,0,0)</f>
        <v>38687</v>
      </c>
      <c r="C29720">
        <v>22.631069183000001</v>
      </c>
    </row>
    <row r="29721" spans="1:3" x14ac:dyDescent="0.25">
      <c r="A29721">
        <v>2192</v>
      </c>
      <c r="B29721" s="1">
        <f>DATE(2006,1,1) + TIME(0,0,0)</f>
        <v>38718</v>
      </c>
      <c r="C29721">
        <v>22.631567001000001</v>
      </c>
    </row>
    <row r="29722" spans="1:3" x14ac:dyDescent="0.25">
      <c r="A29722">
        <v>2223</v>
      </c>
      <c r="B29722" s="1">
        <f>DATE(2006,2,1) + TIME(0,0,0)</f>
        <v>38749</v>
      </c>
      <c r="C29722">
        <v>22.632007599000001</v>
      </c>
    </row>
    <row r="29723" spans="1:3" x14ac:dyDescent="0.25">
      <c r="A29723">
        <v>2251</v>
      </c>
      <c r="B29723" s="1">
        <f>DATE(2006,3,1) + TIME(0,0,0)</f>
        <v>38777</v>
      </c>
      <c r="C29723">
        <v>22.632362365999999</v>
      </c>
    </row>
    <row r="29724" spans="1:3" x14ac:dyDescent="0.25">
      <c r="A29724">
        <v>2282</v>
      </c>
      <c r="B29724" s="1">
        <f>DATE(2006,4,1) + TIME(0,0,0)</f>
        <v>38808</v>
      </c>
      <c r="C29724">
        <v>22.632707595999999</v>
      </c>
    </row>
    <row r="29725" spans="1:3" x14ac:dyDescent="0.25">
      <c r="A29725">
        <v>2312</v>
      </c>
      <c r="B29725" s="1">
        <f>DATE(2006,5,1) + TIME(0,0,0)</f>
        <v>38838</v>
      </c>
      <c r="C29725">
        <v>22.633001327999999</v>
      </c>
    </row>
    <row r="29726" spans="1:3" x14ac:dyDescent="0.25">
      <c r="A29726">
        <v>2343</v>
      </c>
      <c r="B29726" s="1">
        <f>DATE(2006,6,1) + TIME(0,0,0)</f>
        <v>38869</v>
      </c>
      <c r="C29726">
        <v>22.633264541999999</v>
      </c>
    </row>
    <row r="29727" spans="1:3" x14ac:dyDescent="0.25">
      <c r="A29727">
        <v>2373</v>
      </c>
      <c r="B29727" s="1">
        <f>DATE(2006,7,1) + TIME(0,0,0)</f>
        <v>38899</v>
      </c>
      <c r="C29727">
        <v>22.633483887000001</v>
      </c>
    </row>
    <row r="29728" spans="1:3" x14ac:dyDescent="0.25">
      <c r="A29728">
        <v>2404</v>
      </c>
      <c r="B29728" s="1">
        <f>DATE(2006,8,1) + TIME(0,0,0)</f>
        <v>38930</v>
      </c>
      <c r="C29728">
        <v>22.633676528999999</v>
      </c>
    </row>
    <row r="29729" spans="1:3" x14ac:dyDescent="0.25">
      <c r="A29729">
        <v>2435</v>
      </c>
      <c r="B29729" s="1">
        <f>DATE(2006,9,1) + TIME(0,0,0)</f>
        <v>38961</v>
      </c>
      <c r="C29729">
        <v>22.633838654000002</v>
      </c>
    </row>
    <row r="29730" spans="1:3" x14ac:dyDescent="0.25">
      <c r="A29730">
        <v>2465</v>
      </c>
      <c r="B29730" s="1">
        <f>DATE(2006,10,1) + TIME(0,0,0)</f>
        <v>38991</v>
      </c>
      <c r="C29730">
        <v>22.633968353</v>
      </c>
    </row>
    <row r="29731" spans="1:3" x14ac:dyDescent="0.25">
      <c r="A29731">
        <v>2496</v>
      </c>
      <c r="B29731" s="1">
        <f>DATE(2006,11,1) + TIME(0,0,0)</f>
        <v>39022</v>
      </c>
      <c r="C29731">
        <v>22.634078979000002</v>
      </c>
    </row>
    <row r="29732" spans="1:3" x14ac:dyDescent="0.25">
      <c r="A29732">
        <v>2526</v>
      </c>
      <c r="B29732" s="1">
        <f>DATE(2006,12,1) + TIME(0,0,0)</f>
        <v>39052</v>
      </c>
      <c r="C29732">
        <v>22.634162903</v>
      </c>
    </row>
    <row r="29733" spans="1:3" x14ac:dyDescent="0.25">
      <c r="A29733">
        <v>2557</v>
      </c>
      <c r="B29733" s="1">
        <f>DATE(2007,1,1) + TIME(0,0,0)</f>
        <v>39083</v>
      </c>
      <c r="C29733">
        <v>22.634231567</v>
      </c>
    </row>
    <row r="29734" spans="1:3" x14ac:dyDescent="0.25">
      <c r="A29734">
        <v>2588</v>
      </c>
      <c r="B29734" s="1">
        <f>DATE(2007,2,1) + TIME(0,0,0)</f>
        <v>39114</v>
      </c>
      <c r="C29734">
        <v>22.634283065999998</v>
      </c>
    </row>
    <row r="29735" spans="1:3" x14ac:dyDescent="0.25">
      <c r="A29735">
        <v>2616</v>
      </c>
      <c r="B29735" s="1">
        <f>DATE(2007,3,1) + TIME(0,0,0)</f>
        <v>39142</v>
      </c>
      <c r="C29735">
        <v>22.634317398</v>
      </c>
    </row>
    <row r="29736" spans="1:3" x14ac:dyDescent="0.25">
      <c r="A29736">
        <v>2647</v>
      </c>
      <c r="B29736" s="1">
        <f>DATE(2007,4,1) + TIME(0,0,0)</f>
        <v>39173</v>
      </c>
      <c r="C29736">
        <v>22.634342193999998</v>
      </c>
    </row>
    <row r="29737" spans="1:3" x14ac:dyDescent="0.25">
      <c r="A29737">
        <v>2677</v>
      </c>
      <c r="B29737" s="1">
        <f>DATE(2007,5,1) + TIME(0,0,0)</f>
        <v>39203</v>
      </c>
      <c r="C29737">
        <v>22.634357452</v>
      </c>
    </row>
    <row r="29738" spans="1:3" x14ac:dyDescent="0.25">
      <c r="A29738">
        <v>2708</v>
      </c>
      <c r="B29738" s="1">
        <f>DATE(2007,6,1) + TIME(0,0,0)</f>
        <v>39234</v>
      </c>
      <c r="C29738">
        <v>22.634366989</v>
      </c>
    </row>
    <row r="29739" spans="1:3" x14ac:dyDescent="0.25">
      <c r="A29739">
        <v>2738</v>
      </c>
      <c r="B29739" s="1">
        <f>DATE(2007,7,1) + TIME(0,0,0)</f>
        <v>39264</v>
      </c>
      <c r="C29739">
        <v>22.634370804</v>
      </c>
    </row>
    <row r="29740" spans="1:3" x14ac:dyDescent="0.25">
      <c r="A29740">
        <v>2769</v>
      </c>
      <c r="B29740" s="1">
        <f>DATE(2007,8,1) + TIME(0,0,0)</f>
        <v>39295</v>
      </c>
      <c r="C29740">
        <v>22.634370804</v>
      </c>
    </row>
    <row r="29741" spans="1:3" x14ac:dyDescent="0.25">
      <c r="A29741">
        <v>2800</v>
      </c>
      <c r="B29741" s="1">
        <f>DATE(2007,9,1) + TIME(0,0,0)</f>
        <v>39326</v>
      </c>
      <c r="C29741">
        <v>22.634370804</v>
      </c>
    </row>
    <row r="29742" spans="1:3" x14ac:dyDescent="0.25">
      <c r="A29742">
        <v>2830</v>
      </c>
      <c r="B29742" s="1">
        <f>DATE(2007,10,1) + TIME(0,0,0)</f>
        <v>39356</v>
      </c>
      <c r="C29742">
        <v>22.634370804</v>
      </c>
    </row>
    <row r="29743" spans="1:3" x14ac:dyDescent="0.25">
      <c r="A29743">
        <v>2861</v>
      </c>
      <c r="B29743" s="1">
        <f>DATE(2007,11,1) + TIME(0,0,0)</f>
        <v>39387</v>
      </c>
      <c r="C29743">
        <v>22.634370804</v>
      </c>
    </row>
    <row r="29744" spans="1:3" x14ac:dyDescent="0.25">
      <c r="A29744">
        <v>2891</v>
      </c>
      <c r="B29744" s="1">
        <f>DATE(2007,12,1) + TIME(0,0,0)</f>
        <v>39417</v>
      </c>
      <c r="C29744">
        <v>22.634370804</v>
      </c>
    </row>
    <row r="29745" spans="1:3" x14ac:dyDescent="0.25">
      <c r="A29745">
        <v>2922</v>
      </c>
      <c r="B29745" s="1">
        <f>DATE(2008,1,1) + TIME(0,0,0)</f>
        <v>39448</v>
      </c>
      <c r="C29745">
        <v>22.634370804</v>
      </c>
    </row>
    <row r="29746" spans="1:3" x14ac:dyDescent="0.25">
      <c r="A29746">
        <v>2953</v>
      </c>
      <c r="B29746" s="1">
        <f>DATE(2008,2,1) + TIME(0,0,0)</f>
        <v>39479</v>
      </c>
      <c r="C29746">
        <v>22.634370804</v>
      </c>
    </row>
    <row r="29747" spans="1:3" x14ac:dyDescent="0.25">
      <c r="A29747">
        <v>2982</v>
      </c>
      <c r="B29747" s="1">
        <f>DATE(2008,3,1) + TIME(0,0,0)</f>
        <v>39508</v>
      </c>
      <c r="C29747">
        <v>22.634370804</v>
      </c>
    </row>
    <row r="29748" spans="1:3" x14ac:dyDescent="0.25">
      <c r="A29748">
        <v>3013</v>
      </c>
      <c r="B29748" s="1">
        <f>DATE(2008,4,1) + TIME(0,0,0)</f>
        <v>39539</v>
      </c>
      <c r="C29748">
        <v>22.634370804</v>
      </c>
    </row>
    <row r="29749" spans="1:3" x14ac:dyDescent="0.25">
      <c r="A29749">
        <v>3043</v>
      </c>
      <c r="B29749" s="1">
        <f>DATE(2008,5,1) + TIME(0,0,0)</f>
        <v>39569</v>
      </c>
      <c r="C29749">
        <v>22.634370804</v>
      </c>
    </row>
    <row r="29750" spans="1:3" x14ac:dyDescent="0.25">
      <c r="A29750">
        <v>3074</v>
      </c>
      <c r="B29750" s="1">
        <f>DATE(2008,6,1) + TIME(0,0,0)</f>
        <v>39600</v>
      </c>
      <c r="C29750">
        <v>22.634370804</v>
      </c>
    </row>
    <row r="29751" spans="1:3" x14ac:dyDescent="0.25">
      <c r="A29751">
        <v>3104</v>
      </c>
      <c r="B29751" s="1">
        <f>DATE(2008,7,1) + TIME(0,0,0)</f>
        <v>39630</v>
      </c>
      <c r="C29751">
        <v>22.634370804</v>
      </c>
    </row>
    <row r="29752" spans="1:3" x14ac:dyDescent="0.25">
      <c r="A29752">
        <v>3135</v>
      </c>
      <c r="B29752" s="1">
        <f>DATE(2008,8,1) + TIME(0,0,0)</f>
        <v>39661</v>
      </c>
      <c r="C29752">
        <v>22.634370804</v>
      </c>
    </row>
    <row r="29753" spans="1:3" x14ac:dyDescent="0.25">
      <c r="A29753">
        <v>3166</v>
      </c>
      <c r="B29753" s="1">
        <f>DATE(2008,9,1) + TIME(0,0,0)</f>
        <v>39692</v>
      </c>
      <c r="C29753">
        <v>22.634370804</v>
      </c>
    </row>
    <row r="29754" spans="1:3" x14ac:dyDescent="0.25">
      <c r="A29754">
        <v>3196</v>
      </c>
      <c r="B29754" s="1">
        <f>DATE(2008,10,1) + TIME(0,0,0)</f>
        <v>39722</v>
      </c>
      <c r="C29754">
        <v>22.634370804</v>
      </c>
    </row>
    <row r="29755" spans="1:3" x14ac:dyDescent="0.25">
      <c r="A29755">
        <v>3227</v>
      </c>
      <c r="B29755" s="1">
        <f>DATE(2008,11,1) + TIME(0,0,0)</f>
        <v>39753</v>
      </c>
      <c r="C29755">
        <v>22.634370804</v>
      </c>
    </row>
    <row r="29756" spans="1:3" x14ac:dyDescent="0.25">
      <c r="A29756">
        <v>3257</v>
      </c>
      <c r="B29756" s="1">
        <f>DATE(2008,12,1) + TIME(0,0,0)</f>
        <v>39783</v>
      </c>
      <c r="C29756">
        <v>22.634370804</v>
      </c>
    </row>
    <row r="29757" spans="1:3" x14ac:dyDescent="0.25">
      <c r="A29757">
        <v>3288</v>
      </c>
      <c r="B29757" s="1">
        <f>DATE(2009,1,1) + TIME(0,0,0)</f>
        <v>39814</v>
      </c>
      <c r="C29757">
        <v>22.634370804</v>
      </c>
    </row>
    <row r="29758" spans="1:3" x14ac:dyDescent="0.25">
      <c r="A29758">
        <v>3319</v>
      </c>
      <c r="B29758" s="1">
        <f>DATE(2009,2,1) + TIME(0,0,0)</f>
        <v>39845</v>
      </c>
      <c r="C29758">
        <v>22.634370804</v>
      </c>
    </row>
    <row r="29759" spans="1:3" x14ac:dyDescent="0.25">
      <c r="A29759">
        <v>3347</v>
      </c>
      <c r="B29759" s="1">
        <f>DATE(2009,3,1) + TIME(0,0,0)</f>
        <v>39873</v>
      </c>
      <c r="C29759">
        <v>22.634370804</v>
      </c>
    </row>
    <row r="29760" spans="1:3" x14ac:dyDescent="0.25">
      <c r="A29760">
        <v>3378</v>
      </c>
      <c r="B29760" s="1">
        <f>DATE(2009,4,1) + TIME(0,0,0)</f>
        <v>39904</v>
      </c>
      <c r="C29760">
        <v>22.634370804</v>
      </c>
    </row>
    <row r="29761" spans="1:3" x14ac:dyDescent="0.25">
      <c r="A29761">
        <v>3408</v>
      </c>
      <c r="B29761" s="1">
        <f>DATE(2009,5,1) + TIME(0,0,0)</f>
        <v>39934</v>
      </c>
      <c r="C29761">
        <v>22.634370804</v>
      </c>
    </row>
    <row r="29762" spans="1:3" x14ac:dyDescent="0.25">
      <c r="A29762">
        <v>3439</v>
      </c>
      <c r="B29762" s="1">
        <f>DATE(2009,6,1) + TIME(0,0,0)</f>
        <v>39965</v>
      </c>
      <c r="C29762">
        <v>22.634370804</v>
      </c>
    </row>
    <row r="29763" spans="1:3" x14ac:dyDescent="0.25">
      <c r="A29763">
        <v>3469</v>
      </c>
      <c r="B29763" s="1">
        <f>DATE(2009,7,1) + TIME(0,0,0)</f>
        <v>39995</v>
      </c>
      <c r="C29763">
        <v>22.634370804</v>
      </c>
    </row>
    <row r="29764" spans="1:3" x14ac:dyDescent="0.25">
      <c r="A29764">
        <v>3500</v>
      </c>
      <c r="B29764" s="1">
        <f>DATE(2009,8,1) + TIME(0,0,0)</f>
        <v>40026</v>
      </c>
      <c r="C29764">
        <v>22.634370804</v>
      </c>
    </row>
    <row r="29765" spans="1:3" x14ac:dyDescent="0.25">
      <c r="A29765">
        <v>3531</v>
      </c>
      <c r="B29765" s="1">
        <f>DATE(2009,9,1) + TIME(0,0,0)</f>
        <v>40057</v>
      </c>
      <c r="C29765">
        <v>22.634370804</v>
      </c>
    </row>
    <row r="29766" spans="1:3" x14ac:dyDescent="0.25">
      <c r="A29766">
        <v>3561</v>
      </c>
      <c r="B29766" s="1">
        <f>DATE(2009,10,1) + TIME(0,0,0)</f>
        <v>40087</v>
      </c>
      <c r="C29766">
        <v>22.634370804</v>
      </c>
    </row>
    <row r="29767" spans="1:3" x14ac:dyDescent="0.25">
      <c r="A29767">
        <v>3592</v>
      </c>
      <c r="B29767" s="1">
        <f>DATE(2009,11,1) + TIME(0,0,0)</f>
        <v>40118</v>
      </c>
      <c r="C29767">
        <v>22.634370804</v>
      </c>
    </row>
    <row r="29768" spans="1:3" x14ac:dyDescent="0.25">
      <c r="A29768">
        <v>3622</v>
      </c>
      <c r="B29768" s="1">
        <f>DATE(2009,12,1) + TIME(0,0,0)</f>
        <v>40148</v>
      </c>
      <c r="C29768">
        <v>22.634370804</v>
      </c>
    </row>
    <row r="29769" spans="1:3" x14ac:dyDescent="0.25">
      <c r="A29769">
        <v>3653</v>
      </c>
      <c r="B29769" s="1">
        <f>DATE(2010,1,1) + TIME(0,0,0)</f>
        <v>40179</v>
      </c>
      <c r="C29769">
        <v>22.634370804</v>
      </c>
    </row>
    <row r="29770" spans="1:3" x14ac:dyDescent="0.25">
      <c r="A29770">
        <v>3684</v>
      </c>
      <c r="B29770" s="1">
        <f>DATE(2010,2,1) + TIME(0,0,0)</f>
        <v>40210</v>
      </c>
      <c r="C29770">
        <v>22.634370804</v>
      </c>
    </row>
    <row r="29771" spans="1:3" x14ac:dyDescent="0.25">
      <c r="A29771">
        <v>3712</v>
      </c>
      <c r="B29771" s="1">
        <f>DATE(2010,3,1) + TIME(0,0,0)</f>
        <v>40238</v>
      </c>
      <c r="C29771">
        <v>22.634370804</v>
      </c>
    </row>
    <row r="29772" spans="1:3" x14ac:dyDescent="0.25">
      <c r="A29772">
        <v>3743</v>
      </c>
      <c r="B29772" s="1">
        <f>DATE(2010,4,1) + TIME(0,0,0)</f>
        <v>40269</v>
      </c>
      <c r="C29772">
        <v>22.634370804</v>
      </c>
    </row>
    <row r="29773" spans="1:3" x14ac:dyDescent="0.25">
      <c r="A29773">
        <v>3773</v>
      </c>
      <c r="B29773" s="1">
        <f>DATE(2010,5,1) + TIME(0,0,0)</f>
        <v>40299</v>
      </c>
      <c r="C29773">
        <v>22.634370804</v>
      </c>
    </row>
    <row r="29774" spans="1:3" x14ac:dyDescent="0.25">
      <c r="A29774">
        <v>3804</v>
      </c>
      <c r="B29774" s="1">
        <f>DATE(2010,6,1) + TIME(0,0,0)</f>
        <v>40330</v>
      </c>
      <c r="C29774">
        <v>22.634370804</v>
      </c>
    </row>
    <row r="29775" spans="1:3" x14ac:dyDescent="0.25">
      <c r="A29775">
        <v>3834</v>
      </c>
      <c r="B29775" s="1">
        <f>DATE(2010,7,1) + TIME(0,0,0)</f>
        <v>40360</v>
      </c>
      <c r="C29775">
        <v>22.634370804</v>
      </c>
    </row>
    <row r="29776" spans="1:3" x14ac:dyDescent="0.25">
      <c r="A29776">
        <v>3865</v>
      </c>
      <c r="B29776" s="1">
        <f>DATE(2010,8,1) + TIME(0,0,0)</f>
        <v>40391</v>
      </c>
      <c r="C29776">
        <v>22.634370804</v>
      </c>
    </row>
    <row r="29777" spans="1:3" x14ac:dyDescent="0.25">
      <c r="A29777">
        <v>3896</v>
      </c>
      <c r="B29777" s="1">
        <f>DATE(2010,9,1) + TIME(0,0,0)</f>
        <v>40422</v>
      </c>
      <c r="C29777">
        <v>22.634370804</v>
      </c>
    </row>
    <row r="29778" spans="1:3" x14ac:dyDescent="0.25">
      <c r="A29778">
        <v>3926</v>
      </c>
      <c r="B29778" s="1">
        <f>DATE(2010,10,1) + TIME(0,0,0)</f>
        <v>40452</v>
      </c>
      <c r="C29778">
        <v>22.634370804</v>
      </c>
    </row>
    <row r="29779" spans="1:3" x14ac:dyDescent="0.25">
      <c r="A29779">
        <v>3957</v>
      </c>
      <c r="B29779" s="1">
        <f>DATE(2010,11,1) + TIME(0,0,0)</f>
        <v>40483</v>
      </c>
      <c r="C29779">
        <v>22.634370804</v>
      </c>
    </row>
    <row r="29780" spans="1:3" x14ac:dyDescent="0.25">
      <c r="A29780">
        <v>3987</v>
      </c>
      <c r="B29780" s="1">
        <f>DATE(2010,12,1) + TIME(0,0,0)</f>
        <v>40513</v>
      </c>
      <c r="C29780">
        <v>22.634370804</v>
      </c>
    </row>
    <row r="29781" spans="1:3" x14ac:dyDescent="0.25">
      <c r="A29781">
        <v>4018</v>
      </c>
      <c r="B29781" s="1">
        <f>DATE(2011,1,1) + TIME(0,0,0)</f>
        <v>40544</v>
      </c>
      <c r="C29781">
        <v>22.634370804</v>
      </c>
    </row>
    <row r="29782" spans="1:3" x14ac:dyDescent="0.25">
      <c r="A29782">
        <v>4049</v>
      </c>
      <c r="B29782" s="1">
        <f>DATE(2011,2,1) + TIME(0,0,0)</f>
        <v>40575</v>
      </c>
      <c r="C29782">
        <v>22.634370804</v>
      </c>
    </row>
    <row r="29783" spans="1:3" x14ac:dyDescent="0.25">
      <c r="A29783">
        <v>4077</v>
      </c>
      <c r="B29783" s="1">
        <f>DATE(2011,3,1) + TIME(0,0,0)</f>
        <v>40603</v>
      </c>
      <c r="C29783">
        <v>22.634370804</v>
      </c>
    </row>
    <row r="29784" spans="1:3" x14ac:dyDescent="0.25">
      <c r="A29784">
        <v>4108</v>
      </c>
      <c r="B29784" s="1">
        <f>DATE(2011,4,1) + TIME(0,0,0)</f>
        <v>40634</v>
      </c>
      <c r="C29784">
        <v>22.634370804</v>
      </c>
    </row>
    <row r="29785" spans="1:3" x14ac:dyDescent="0.25">
      <c r="A29785">
        <v>4138</v>
      </c>
      <c r="B29785" s="1">
        <f>DATE(2011,5,1) + TIME(0,0,0)</f>
        <v>40664</v>
      </c>
      <c r="C29785">
        <v>22.634370804</v>
      </c>
    </row>
    <row r="29786" spans="1:3" x14ac:dyDescent="0.25">
      <c r="A29786">
        <v>4169</v>
      </c>
      <c r="B29786" s="1">
        <f>DATE(2011,6,1) + TIME(0,0,0)</f>
        <v>40695</v>
      </c>
      <c r="C29786">
        <v>22.634370804</v>
      </c>
    </row>
    <row r="29787" spans="1:3" x14ac:dyDescent="0.25">
      <c r="A29787">
        <v>4199</v>
      </c>
      <c r="B29787" s="1">
        <f>DATE(2011,7,1) + TIME(0,0,0)</f>
        <v>40725</v>
      </c>
      <c r="C29787">
        <v>22.634370804</v>
      </c>
    </row>
    <row r="29788" spans="1:3" x14ac:dyDescent="0.25">
      <c r="A29788">
        <v>4230</v>
      </c>
      <c r="B29788" s="1">
        <f>DATE(2011,8,1) + TIME(0,0,0)</f>
        <v>40756</v>
      </c>
      <c r="C29788">
        <v>22.634370804</v>
      </c>
    </row>
    <row r="29789" spans="1:3" x14ac:dyDescent="0.25">
      <c r="A29789">
        <v>4261</v>
      </c>
      <c r="B29789" s="1">
        <f>DATE(2011,9,1) + TIME(0,0,0)</f>
        <v>40787</v>
      </c>
      <c r="C29789">
        <v>22.634370804</v>
      </c>
    </row>
    <row r="29790" spans="1:3" x14ac:dyDescent="0.25">
      <c r="A29790">
        <v>4291</v>
      </c>
      <c r="B29790" s="1">
        <f>DATE(2011,10,1) + TIME(0,0,0)</f>
        <v>40817</v>
      </c>
      <c r="C29790">
        <v>22.634370804</v>
      </c>
    </row>
    <row r="29791" spans="1:3" x14ac:dyDescent="0.25">
      <c r="A29791">
        <v>4322</v>
      </c>
      <c r="B29791" s="1">
        <f>DATE(2011,11,1) + TIME(0,0,0)</f>
        <v>40848</v>
      </c>
      <c r="C29791">
        <v>22.634370804</v>
      </c>
    </row>
    <row r="29792" spans="1:3" x14ac:dyDescent="0.25">
      <c r="A29792">
        <v>4352</v>
      </c>
      <c r="B29792" s="1">
        <f>DATE(2011,12,1) + TIME(0,0,0)</f>
        <v>40878</v>
      </c>
      <c r="C29792">
        <v>22.634370804</v>
      </c>
    </row>
    <row r="29793" spans="1:3" x14ac:dyDescent="0.25">
      <c r="A29793">
        <v>4383</v>
      </c>
      <c r="B29793" s="1">
        <f>DATE(2012,1,1) + TIME(0,0,0)</f>
        <v>40909</v>
      </c>
      <c r="C29793">
        <v>22.634370804</v>
      </c>
    </row>
    <row r="29794" spans="1:3" x14ac:dyDescent="0.25">
      <c r="A29794">
        <v>4414</v>
      </c>
      <c r="B29794" s="1">
        <f>DATE(2012,2,1) + TIME(0,0,0)</f>
        <v>40940</v>
      </c>
      <c r="C29794">
        <v>22.634370804</v>
      </c>
    </row>
    <row r="29795" spans="1:3" x14ac:dyDescent="0.25">
      <c r="A29795">
        <v>4443</v>
      </c>
      <c r="B29795" s="1">
        <f>DATE(2012,3,1) + TIME(0,0,0)</f>
        <v>40969</v>
      </c>
      <c r="C29795">
        <v>22.634370804</v>
      </c>
    </row>
    <row r="29796" spans="1:3" x14ac:dyDescent="0.25">
      <c r="A29796">
        <v>4474</v>
      </c>
      <c r="B29796" s="1">
        <f>DATE(2012,4,1) + TIME(0,0,0)</f>
        <v>41000</v>
      </c>
      <c r="C29796">
        <v>22.634370804</v>
      </c>
    </row>
    <row r="29797" spans="1:3" x14ac:dyDescent="0.25">
      <c r="A29797">
        <v>4504</v>
      </c>
      <c r="B29797" s="1">
        <f>DATE(2012,5,1) + TIME(0,0,0)</f>
        <v>41030</v>
      </c>
      <c r="C29797">
        <v>22.634370804</v>
      </c>
    </row>
    <row r="29798" spans="1:3" x14ac:dyDescent="0.25">
      <c r="A29798">
        <v>4535</v>
      </c>
      <c r="B29798" s="1">
        <f>DATE(2012,6,1) + TIME(0,0,0)</f>
        <v>41061</v>
      </c>
      <c r="C29798">
        <v>22.634370804</v>
      </c>
    </row>
    <row r="29799" spans="1:3" x14ac:dyDescent="0.25">
      <c r="A29799">
        <v>4565</v>
      </c>
      <c r="B29799" s="1">
        <f>DATE(2012,7,1) + TIME(0,0,0)</f>
        <v>41091</v>
      </c>
      <c r="C29799">
        <v>22.634370804</v>
      </c>
    </row>
    <row r="29800" spans="1:3" x14ac:dyDescent="0.25">
      <c r="A29800">
        <v>4596</v>
      </c>
      <c r="B29800" s="1">
        <f>DATE(2012,8,1) + TIME(0,0,0)</f>
        <v>41122</v>
      </c>
      <c r="C29800">
        <v>22.634370804</v>
      </c>
    </row>
    <row r="29801" spans="1:3" x14ac:dyDescent="0.25">
      <c r="A29801">
        <v>4627</v>
      </c>
      <c r="B29801" s="1">
        <f>DATE(2012,9,1) + TIME(0,0,0)</f>
        <v>41153</v>
      </c>
      <c r="C29801">
        <v>22.634370804</v>
      </c>
    </row>
    <row r="29802" spans="1:3" x14ac:dyDescent="0.25">
      <c r="A29802">
        <v>4657</v>
      </c>
      <c r="B29802" s="1">
        <f>DATE(2012,10,1) + TIME(0,0,0)</f>
        <v>41183</v>
      </c>
      <c r="C29802">
        <v>22.634370804</v>
      </c>
    </row>
    <row r="29803" spans="1:3" x14ac:dyDescent="0.25">
      <c r="A29803">
        <v>4688</v>
      </c>
      <c r="B29803" s="1">
        <f>DATE(2012,11,1) + TIME(0,0,0)</f>
        <v>41214</v>
      </c>
      <c r="C29803">
        <v>22.634370804</v>
      </c>
    </row>
    <row r="29804" spans="1:3" x14ac:dyDescent="0.25">
      <c r="A29804">
        <v>4718</v>
      </c>
      <c r="B29804" s="1">
        <f>DATE(2012,12,1) + TIME(0,0,0)</f>
        <v>41244</v>
      </c>
      <c r="C29804">
        <v>22.634370804</v>
      </c>
    </row>
    <row r="29805" spans="1:3" x14ac:dyDescent="0.25">
      <c r="A29805">
        <v>4749</v>
      </c>
      <c r="B29805" s="1">
        <f>DATE(2013,1,1) + TIME(0,0,0)</f>
        <v>41275</v>
      </c>
      <c r="C29805">
        <v>22.634370804</v>
      </c>
    </row>
    <row r="29806" spans="1:3" x14ac:dyDescent="0.25">
      <c r="A29806">
        <v>4780</v>
      </c>
      <c r="B29806" s="1">
        <f>DATE(2013,2,1) + TIME(0,0,0)</f>
        <v>41306</v>
      </c>
      <c r="C29806">
        <v>22.634370804</v>
      </c>
    </row>
    <row r="29807" spans="1:3" x14ac:dyDescent="0.25">
      <c r="A29807">
        <v>4808</v>
      </c>
      <c r="B29807" s="1">
        <f>DATE(2013,3,1) + TIME(0,0,0)</f>
        <v>41334</v>
      </c>
      <c r="C29807">
        <v>22.634370804</v>
      </c>
    </row>
    <row r="29808" spans="1:3" x14ac:dyDescent="0.25">
      <c r="A29808">
        <v>4839</v>
      </c>
      <c r="B29808" s="1">
        <f>DATE(2013,4,1) + TIME(0,0,0)</f>
        <v>41365</v>
      </c>
      <c r="C29808">
        <v>22.634370804</v>
      </c>
    </row>
    <row r="29809" spans="1:3" x14ac:dyDescent="0.25">
      <c r="A29809">
        <v>4869</v>
      </c>
      <c r="B29809" s="1">
        <f>DATE(2013,5,1) + TIME(0,0,0)</f>
        <v>41395</v>
      </c>
      <c r="C29809">
        <v>22.634370804</v>
      </c>
    </row>
    <row r="29810" spans="1:3" x14ac:dyDescent="0.25">
      <c r="A29810">
        <v>4900</v>
      </c>
      <c r="B29810" s="1">
        <f>DATE(2013,6,1) + TIME(0,0,0)</f>
        <v>41426</v>
      </c>
      <c r="C29810">
        <v>22.634370804</v>
      </c>
    </row>
    <row r="29811" spans="1:3" x14ac:dyDescent="0.25">
      <c r="A29811">
        <v>4930</v>
      </c>
      <c r="B29811" s="1">
        <f>DATE(2013,7,1) + TIME(0,0,0)</f>
        <v>41456</v>
      </c>
      <c r="C29811">
        <v>22.634370804</v>
      </c>
    </row>
    <row r="29812" spans="1:3" x14ac:dyDescent="0.25">
      <c r="A29812">
        <v>4961</v>
      </c>
      <c r="B29812" s="1">
        <f>DATE(2013,8,1) + TIME(0,0,0)</f>
        <v>41487</v>
      </c>
      <c r="C29812">
        <v>22.634370804</v>
      </c>
    </row>
    <row r="29813" spans="1:3" x14ac:dyDescent="0.25">
      <c r="A29813">
        <v>4992</v>
      </c>
      <c r="B29813" s="1">
        <f>DATE(2013,9,1) + TIME(0,0,0)</f>
        <v>41518</v>
      </c>
      <c r="C29813">
        <v>22.634370804</v>
      </c>
    </row>
    <row r="29814" spans="1:3" x14ac:dyDescent="0.25">
      <c r="A29814">
        <v>5022</v>
      </c>
      <c r="B29814" s="1">
        <f>DATE(2013,10,1) + TIME(0,0,0)</f>
        <v>41548</v>
      </c>
      <c r="C29814">
        <v>22.634370804</v>
      </c>
    </row>
    <row r="29815" spans="1:3" x14ac:dyDescent="0.25">
      <c r="A29815">
        <v>5053</v>
      </c>
      <c r="B29815" s="1">
        <f>DATE(2013,11,1) + TIME(0,0,0)</f>
        <v>41579</v>
      </c>
      <c r="C29815">
        <v>22.634370804</v>
      </c>
    </row>
    <row r="29816" spans="1:3" x14ac:dyDescent="0.25">
      <c r="A29816">
        <v>5083</v>
      </c>
      <c r="B29816" s="1">
        <f>DATE(2013,12,1) + TIME(0,0,0)</f>
        <v>41609</v>
      </c>
      <c r="C29816">
        <v>22.634370804</v>
      </c>
    </row>
    <row r="29817" spans="1:3" x14ac:dyDescent="0.25">
      <c r="A29817">
        <v>5114</v>
      </c>
      <c r="B29817" s="1">
        <f>DATE(2014,1,1) + TIME(0,0,0)</f>
        <v>41640</v>
      </c>
      <c r="C29817">
        <v>22.634370804</v>
      </c>
    </row>
    <row r="29818" spans="1:3" x14ac:dyDescent="0.25">
      <c r="A29818">
        <v>5145</v>
      </c>
      <c r="B29818" s="1">
        <f>DATE(2014,2,1) + TIME(0,0,0)</f>
        <v>41671</v>
      </c>
      <c r="C29818">
        <v>22.634370804</v>
      </c>
    </row>
    <row r="29819" spans="1:3" x14ac:dyDescent="0.25">
      <c r="A29819">
        <v>5173</v>
      </c>
      <c r="B29819" s="1">
        <f>DATE(2014,3,1) + TIME(0,0,0)</f>
        <v>41699</v>
      </c>
      <c r="C29819">
        <v>22.634370804</v>
      </c>
    </row>
    <row r="29820" spans="1:3" x14ac:dyDescent="0.25">
      <c r="A29820">
        <v>5204</v>
      </c>
      <c r="B29820" s="1">
        <f>DATE(2014,4,1) + TIME(0,0,0)</f>
        <v>41730</v>
      </c>
      <c r="C29820">
        <v>22.634370804</v>
      </c>
    </row>
    <row r="29821" spans="1:3" x14ac:dyDescent="0.25">
      <c r="A29821">
        <v>5234</v>
      </c>
      <c r="B29821" s="1">
        <f>DATE(2014,5,1) + TIME(0,0,0)</f>
        <v>41760</v>
      </c>
      <c r="C29821">
        <v>22.634370804</v>
      </c>
    </row>
    <row r="29822" spans="1:3" x14ac:dyDescent="0.25">
      <c r="A29822">
        <v>5265</v>
      </c>
      <c r="B29822" s="1">
        <f>DATE(2014,6,1) + TIME(0,0,0)</f>
        <v>41791</v>
      </c>
      <c r="C29822">
        <v>22.634370804</v>
      </c>
    </row>
    <row r="29823" spans="1:3" x14ac:dyDescent="0.25">
      <c r="A29823">
        <v>5295</v>
      </c>
      <c r="B29823" s="1">
        <f>DATE(2014,7,1) + TIME(0,0,0)</f>
        <v>41821</v>
      </c>
      <c r="C29823">
        <v>22.634370804</v>
      </c>
    </row>
    <row r="29824" spans="1:3" x14ac:dyDescent="0.25">
      <c r="A29824">
        <v>5326</v>
      </c>
      <c r="B29824" s="1">
        <f>DATE(2014,8,1) + TIME(0,0,0)</f>
        <v>41852</v>
      </c>
      <c r="C29824">
        <v>22.634370804</v>
      </c>
    </row>
    <row r="29825" spans="1:3" x14ac:dyDescent="0.25">
      <c r="A29825">
        <v>5357</v>
      </c>
      <c r="B29825" s="1">
        <f>DATE(2014,9,1) + TIME(0,0,0)</f>
        <v>41883</v>
      </c>
      <c r="C29825">
        <v>22.634370804</v>
      </c>
    </row>
    <row r="29826" spans="1:3" x14ac:dyDescent="0.25">
      <c r="A29826">
        <v>5387</v>
      </c>
      <c r="B29826" s="1">
        <f>DATE(2014,10,1) + TIME(0,0,0)</f>
        <v>41913</v>
      </c>
      <c r="C29826">
        <v>22.634370804</v>
      </c>
    </row>
    <row r="29827" spans="1:3" x14ac:dyDescent="0.25">
      <c r="A29827">
        <v>5418</v>
      </c>
      <c r="B29827" s="1">
        <f>DATE(2014,11,1) + TIME(0,0,0)</f>
        <v>41944</v>
      </c>
      <c r="C29827">
        <v>22.634370804</v>
      </c>
    </row>
    <row r="29828" spans="1:3" x14ac:dyDescent="0.25">
      <c r="A29828">
        <v>5448</v>
      </c>
      <c r="B29828" s="1">
        <f>DATE(2014,12,1) + TIME(0,0,0)</f>
        <v>41974</v>
      </c>
      <c r="C29828">
        <v>22.634370804</v>
      </c>
    </row>
    <row r="29829" spans="1:3" x14ac:dyDescent="0.25">
      <c r="A29829">
        <v>5479</v>
      </c>
      <c r="B29829" s="1">
        <f>DATE(2015,1,1) + TIME(0,0,0)</f>
        <v>42005</v>
      </c>
      <c r="C29829">
        <v>22.634370804</v>
      </c>
    </row>
    <row r="29830" spans="1:3" x14ac:dyDescent="0.25">
      <c r="A29830">
        <v>5510</v>
      </c>
      <c r="B29830" s="1">
        <f>DATE(2015,2,1) + TIME(0,0,0)</f>
        <v>42036</v>
      </c>
      <c r="C29830">
        <v>22.634370804</v>
      </c>
    </row>
    <row r="29831" spans="1:3" x14ac:dyDescent="0.25">
      <c r="A29831">
        <v>5538</v>
      </c>
      <c r="B29831" s="1">
        <f>DATE(2015,3,1) + TIME(0,0,0)</f>
        <v>42064</v>
      </c>
      <c r="C29831">
        <v>22.634370804</v>
      </c>
    </row>
    <row r="29832" spans="1:3" x14ac:dyDescent="0.25">
      <c r="A29832">
        <v>5569</v>
      </c>
      <c r="B29832" s="1">
        <f>DATE(2015,4,1) + TIME(0,0,0)</f>
        <v>42095</v>
      </c>
      <c r="C29832">
        <v>22.634370804</v>
      </c>
    </row>
    <row r="29833" spans="1:3" x14ac:dyDescent="0.25">
      <c r="A29833">
        <v>5599</v>
      </c>
      <c r="B29833" s="1">
        <f>DATE(2015,5,1) + TIME(0,0,0)</f>
        <v>42125</v>
      </c>
      <c r="C29833">
        <v>22.634370804</v>
      </c>
    </row>
    <row r="29834" spans="1:3" x14ac:dyDescent="0.25">
      <c r="A29834">
        <v>5630</v>
      </c>
      <c r="B29834" s="1">
        <f>DATE(2015,6,1) + TIME(0,0,0)</f>
        <v>42156</v>
      </c>
      <c r="C29834">
        <v>22.634370804</v>
      </c>
    </row>
    <row r="29835" spans="1:3" x14ac:dyDescent="0.25">
      <c r="A29835">
        <v>5660</v>
      </c>
      <c r="B29835" s="1">
        <f>DATE(2015,7,1) + TIME(0,0,0)</f>
        <v>42186</v>
      </c>
      <c r="C29835">
        <v>22.634370804</v>
      </c>
    </row>
    <row r="29836" spans="1:3" x14ac:dyDescent="0.25">
      <c r="A29836">
        <v>5691</v>
      </c>
      <c r="B29836" s="1">
        <f>DATE(2015,8,1) + TIME(0,0,0)</f>
        <v>42217</v>
      </c>
      <c r="C29836">
        <v>22.634370804</v>
      </c>
    </row>
    <row r="29837" spans="1:3" x14ac:dyDescent="0.25">
      <c r="A29837">
        <v>5722</v>
      </c>
      <c r="B29837" s="1">
        <f>DATE(2015,9,1) + TIME(0,0,0)</f>
        <v>42248</v>
      </c>
      <c r="C29837">
        <v>22.634370804</v>
      </c>
    </row>
    <row r="29838" spans="1:3" x14ac:dyDescent="0.25">
      <c r="A29838">
        <v>5752</v>
      </c>
      <c r="B29838" s="1">
        <f>DATE(2015,10,1) + TIME(0,0,0)</f>
        <v>42278</v>
      </c>
      <c r="C29838">
        <v>22.634370804</v>
      </c>
    </row>
    <row r="29839" spans="1:3" x14ac:dyDescent="0.25">
      <c r="A29839">
        <v>5783</v>
      </c>
      <c r="B29839" s="1">
        <f>DATE(2015,11,1) + TIME(0,0,0)</f>
        <v>42309</v>
      </c>
      <c r="C29839">
        <v>22.634370804</v>
      </c>
    </row>
    <row r="29840" spans="1:3" x14ac:dyDescent="0.25">
      <c r="A29840">
        <v>5813</v>
      </c>
      <c r="B29840" s="1">
        <f>DATE(2015,12,1) + TIME(0,0,0)</f>
        <v>42339</v>
      </c>
      <c r="C29840">
        <v>22.634370804</v>
      </c>
    </row>
    <row r="29841" spans="1:3" x14ac:dyDescent="0.25">
      <c r="A29841">
        <v>5844</v>
      </c>
      <c r="B29841" s="1">
        <f>DATE(2016,1,1) + TIME(0,0,0)</f>
        <v>42370</v>
      </c>
      <c r="C29841">
        <v>22.634370804</v>
      </c>
    </row>
    <row r="29842" spans="1:3" x14ac:dyDescent="0.25">
      <c r="A29842">
        <v>5875</v>
      </c>
      <c r="B29842" s="1">
        <f>DATE(2016,2,1) + TIME(0,0,0)</f>
        <v>42401</v>
      </c>
      <c r="C29842">
        <v>22.634370804</v>
      </c>
    </row>
    <row r="29843" spans="1:3" x14ac:dyDescent="0.25">
      <c r="A29843">
        <v>5904</v>
      </c>
      <c r="B29843" s="1">
        <f>DATE(2016,3,1) + TIME(0,0,0)</f>
        <v>42430</v>
      </c>
      <c r="C29843">
        <v>22.634370804</v>
      </c>
    </row>
    <row r="29844" spans="1:3" x14ac:dyDescent="0.25">
      <c r="A29844">
        <v>5935</v>
      </c>
      <c r="B29844" s="1">
        <f>DATE(2016,4,1) + TIME(0,0,0)</f>
        <v>42461</v>
      </c>
      <c r="C29844">
        <v>22.634370804</v>
      </c>
    </row>
    <row r="29845" spans="1:3" x14ac:dyDescent="0.25">
      <c r="A29845">
        <v>5965</v>
      </c>
      <c r="B29845" s="1">
        <f>DATE(2016,5,1) + TIME(0,0,0)</f>
        <v>42491</v>
      </c>
      <c r="C29845">
        <v>22.634370804</v>
      </c>
    </row>
    <row r="29846" spans="1:3" x14ac:dyDescent="0.25">
      <c r="A29846">
        <v>5996</v>
      </c>
      <c r="B29846" s="1">
        <f>DATE(2016,6,1) + TIME(0,0,0)</f>
        <v>42522</v>
      </c>
      <c r="C29846">
        <v>22.634370804</v>
      </c>
    </row>
    <row r="29847" spans="1:3" x14ac:dyDescent="0.25">
      <c r="A29847">
        <v>6026</v>
      </c>
      <c r="B29847" s="1">
        <f>DATE(2016,7,1) + TIME(0,0,0)</f>
        <v>42552</v>
      </c>
      <c r="C29847">
        <v>22.634370804</v>
      </c>
    </row>
    <row r="29848" spans="1:3" x14ac:dyDescent="0.25">
      <c r="A29848">
        <v>6057</v>
      </c>
      <c r="B29848" s="1">
        <f>DATE(2016,8,1) + TIME(0,0,0)</f>
        <v>42583</v>
      </c>
      <c r="C29848">
        <v>22.634370804</v>
      </c>
    </row>
    <row r="29849" spans="1:3" x14ac:dyDescent="0.25">
      <c r="A29849">
        <v>6088</v>
      </c>
      <c r="B29849" s="1">
        <f>DATE(2016,9,1) + TIME(0,0,0)</f>
        <v>42614</v>
      </c>
      <c r="C29849">
        <v>22.634370804</v>
      </c>
    </row>
    <row r="29850" spans="1:3" x14ac:dyDescent="0.25">
      <c r="A29850">
        <v>6118</v>
      </c>
      <c r="B29850" s="1">
        <f>DATE(2016,10,1) + TIME(0,0,0)</f>
        <v>42644</v>
      </c>
      <c r="C29850">
        <v>22.634370804</v>
      </c>
    </row>
    <row r="29851" spans="1:3" x14ac:dyDescent="0.25">
      <c r="A29851">
        <v>6149</v>
      </c>
      <c r="B29851" s="1">
        <f>DATE(2016,11,1) + TIME(0,0,0)</f>
        <v>42675</v>
      </c>
      <c r="C29851">
        <v>22.634370804</v>
      </c>
    </row>
    <row r="29852" spans="1:3" x14ac:dyDescent="0.25">
      <c r="A29852">
        <v>6179</v>
      </c>
      <c r="B29852" s="1">
        <f>DATE(2016,12,1) + TIME(0,0,0)</f>
        <v>42705</v>
      </c>
      <c r="C29852">
        <v>22.634370804</v>
      </c>
    </row>
    <row r="29853" spans="1:3" x14ac:dyDescent="0.25">
      <c r="A29853">
        <v>6210</v>
      </c>
      <c r="B29853" s="1">
        <f>DATE(2017,1,1) + TIME(0,0,0)</f>
        <v>42736</v>
      </c>
      <c r="C29853">
        <v>22.634370804</v>
      </c>
    </row>
    <row r="29854" spans="1:3" x14ac:dyDescent="0.25">
      <c r="A29854">
        <v>6241</v>
      </c>
      <c r="B29854" s="1">
        <f>DATE(2017,2,1) + TIME(0,0,0)</f>
        <v>42767</v>
      </c>
      <c r="C29854">
        <v>22.634370804</v>
      </c>
    </row>
    <row r="29855" spans="1:3" x14ac:dyDescent="0.25">
      <c r="A29855">
        <v>6269</v>
      </c>
      <c r="B29855" s="1">
        <f>DATE(2017,3,1) + TIME(0,0,0)</f>
        <v>42795</v>
      </c>
      <c r="C29855">
        <v>22.634370804</v>
      </c>
    </row>
    <row r="29856" spans="1:3" x14ac:dyDescent="0.25">
      <c r="A29856">
        <v>6300</v>
      </c>
      <c r="B29856" s="1">
        <f>DATE(2017,4,1) + TIME(0,0,0)</f>
        <v>42826</v>
      </c>
      <c r="C29856">
        <v>22.634370804</v>
      </c>
    </row>
    <row r="29857" spans="1:3" x14ac:dyDescent="0.25">
      <c r="A29857">
        <v>6330</v>
      </c>
      <c r="B29857" s="1">
        <f>DATE(2017,5,1) + TIME(0,0,0)</f>
        <v>42856</v>
      </c>
      <c r="C29857">
        <v>22.634370804</v>
      </c>
    </row>
    <row r="29858" spans="1:3" x14ac:dyDescent="0.25">
      <c r="A29858">
        <v>6361</v>
      </c>
      <c r="B29858" s="1">
        <f>DATE(2017,6,1) + TIME(0,0,0)</f>
        <v>42887</v>
      </c>
      <c r="C29858">
        <v>22.634370804</v>
      </c>
    </row>
    <row r="29859" spans="1:3" x14ac:dyDescent="0.25">
      <c r="A29859">
        <v>6391</v>
      </c>
      <c r="B29859" s="1">
        <f>DATE(2017,7,1) + TIME(0,0,0)</f>
        <v>42917</v>
      </c>
      <c r="C29859">
        <v>22.634370804</v>
      </c>
    </row>
    <row r="29860" spans="1:3" x14ac:dyDescent="0.25">
      <c r="A29860">
        <v>6422</v>
      </c>
      <c r="B29860" s="1">
        <f>DATE(2017,8,1) + TIME(0,0,0)</f>
        <v>42948</v>
      </c>
      <c r="C29860">
        <v>22.634370804</v>
      </c>
    </row>
    <row r="29861" spans="1:3" x14ac:dyDescent="0.25">
      <c r="A29861">
        <v>6453</v>
      </c>
      <c r="B29861" s="1">
        <f>DATE(2017,9,1) + TIME(0,0,0)</f>
        <v>42979</v>
      </c>
      <c r="C29861">
        <v>22.634370804</v>
      </c>
    </row>
    <row r="29862" spans="1:3" x14ac:dyDescent="0.25">
      <c r="A29862">
        <v>6483</v>
      </c>
      <c r="B29862" s="1">
        <f>DATE(2017,10,1) + TIME(0,0,0)</f>
        <v>43009</v>
      </c>
      <c r="C29862">
        <v>22.634370804</v>
      </c>
    </row>
    <row r="29863" spans="1:3" x14ac:dyDescent="0.25">
      <c r="A29863">
        <v>6514</v>
      </c>
      <c r="B29863" s="1">
        <f>DATE(2017,11,1) + TIME(0,0,0)</f>
        <v>43040</v>
      </c>
      <c r="C29863">
        <v>22.634370804</v>
      </c>
    </row>
    <row r="29864" spans="1:3" x14ac:dyDescent="0.25">
      <c r="A29864">
        <v>6544</v>
      </c>
      <c r="B29864" s="1">
        <f>DATE(2017,12,1) + TIME(0,0,0)</f>
        <v>43070</v>
      </c>
      <c r="C29864">
        <v>22.634370804</v>
      </c>
    </row>
    <row r="29865" spans="1:3" x14ac:dyDescent="0.25">
      <c r="A29865">
        <v>6575</v>
      </c>
      <c r="B29865" s="1">
        <f>DATE(2018,1,1) + TIME(0,0,0)</f>
        <v>43101</v>
      </c>
      <c r="C29865">
        <v>22.634370804</v>
      </c>
    </row>
    <row r="29866" spans="1:3" x14ac:dyDescent="0.25">
      <c r="A29866">
        <v>6606</v>
      </c>
      <c r="B29866" s="1">
        <f>DATE(2018,2,1) + TIME(0,0,0)</f>
        <v>43132</v>
      </c>
      <c r="C29866">
        <v>22.634370804</v>
      </c>
    </row>
    <row r="29867" spans="1:3" x14ac:dyDescent="0.25">
      <c r="A29867">
        <v>6634</v>
      </c>
      <c r="B29867" s="1">
        <f>DATE(2018,3,1) + TIME(0,0,0)</f>
        <v>43160</v>
      </c>
      <c r="C29867">
        <v>22.634370804</v>
      </c>
    </row>
    <row r="29868" spans="1:3" x14ac:dyDescent="0.25">
      <c r="A29868">
        <v>6665</v>
      </c>
      <c r="B29868" s="1">
        <f>DATE(2018,4,1) + TIME(0,0,0)</f>
        <v>43191</v>
      </c>
      <c r="C29868">
        <v>22.634370804</v>
      </c>
    </row>
    <row r="29869" spans="1:3" x14ac:dyDescent="0.25">
      <c r="A29869">
        <v>6695</v>
      </c>
      <c r="B29869" s="1">
        <f>DATE(2018,5,1) + TIME(0,0,0)</f>
        <v>43221</v>
      </c>
      <c r="C29869">
        <v>22.634370804</v>
      </c>
    </row>
    <row r="29870" spans="1:3" x14ac:dyDescent="0.25">
      <c r="A29870">
        <v>6726</v>
      </c>
      <c r="B29870" s="1">
        <f>DATE(2018,6,1) + TIME(0,0,0)</f>
        <v>43252</v>
      </c>
      <c r="C29870">
        <v>22.634370804</v>
      </c>
    </row>
    <row r="29871" spans="1:3" x14ac:dyDescent="0.25">
      <c r="A29871">
        <v>6756</v>
      </c>
      <c r="B29871" s="1">
        <f>DATE(2018,7,1) + TIME(0,0,0)</f>
        <v>43282</v>
      </c>
      <c r="C29871">
        <v>22.634370804</v>
      </c>
    </row>
    <row r="29872" spans="1:3" x14ac:dyDescent="0.25">
      <c r="A29872">
        <v>6787</v>
      </c>
      <c r="B29872" s="1">
        <f>DATE(2018,8,1) + TIME(0,0,0)</f>
        <v>43313</v>
      </c>
      <c r="C29872">
        <v>22.634370804</v>
      </c>
    </row>
    <row r="29873" spans="1:3" x14ac:dyDescent="0.25">
      <c r="A29873">
        <v>6818</v>
      </c>
      <c r="B29873" s="1">
        <f>DATE(2018,9,1) + TIME(0,0,0)</f>
        <v>43344</v>
      </c>
      <c r="C29873">
        <v>22.634370804</v>
      </c>
    </row>
    <row r="29874" spans="1:3" x14ac:dyDescent="0.25">
      <c r="A29874">
        <v>6848</v>
      </c>
      <c r="B29874" s="1">
        <f>DATE(2018,10,1) + TIME(0,0,0)</f>
        <v>43374</v>
      </c>
      <c r="C29874">
        <v>22.634370804</v>
      </c>
    </row>
    <row r="29875" spans="1:3" x14ac:dyDescent="0.25">
      <c r="A29875">
        <v>6879</v>
      </c>
      <c r="B29875" s="1">
        <f>DATE(2018,11,1) + TIME(0,0,0)</f>
        <v>43405</v>
      </c>
      <c r="C29875">
        <v>22.634370804</v>
      </c>
    </row>
    <row r="29876" spans="1:3" x14ac:dyDescent="0.25">
      <c r="A29876">
        <v>6909</v>
      </c>
      <c r="B29876" s="1">
        <f>DATE(2018,12,1) + TIME(0,0,0)</f>
        <v>43435</v>
      </c>
      <c r="C29876">
        <v>22.634370804</v>
      </c>
    </row>
    <row r="29877" spans="1:3" x14ac:dyDescent="0.25">
      <c r="A29877">
        <v>6940</v>
      </c>
      <c r="B29877" s="1">
        <f>DATE(2019,1,1) + TIME(0,0,0)</f>
        <v>43466</v>
      </c>
      <c r="C29877">
        <v>22.634370804</v>
      </c>
    </row>
    <row r="29878" spans="1:3" x14ac:dyDescent="0.25">
      <c r="A29878">
        <v>6971</v>
      </c>
      <c r="B29878" s="1">
        <f>DATE(2019,2,1) + TIME(0,0,0)</f>
        <v>43497</v>
      </c>
      <c r="C29878">
        <v>22.634370804</v>
      </c>
    </row>
    <row r="29879" spans="1:3" x14ac:dyDescent="0.25">
      <c r="A29879">
        <v>6999</v>
      </c>
      <c r="B29879" s="1">
        <f>DATE(2019,3,1) + TIME(0,0,0)</f>
        <v>43525</v>
      </c>
      <c r="C29879">
        <v>22.634370804</v>
      </c>
    </row>
    <row r="29880" spans="1:3" x14ac:dyDescent="0.25">
      <c r="A29880">
        <v>7030</v>
      </c>
      <c r="B29880" s="1">
        <f>DATE(2019,4,1) + TIME(0,0,0)</f>
        <v>43556</v>
      </c>
      <c r="C29880">
        <v>22.634370804</v>
      </c>
    </row>
    <row r="29881" spans="1:3" x14ac:dyDescent="0.25">
      <c r="A29881">
        <v>7060</v>
      </c>
      <c r="B29881" s="1">
        <f>DATE(2019,5,1) + TIME(0,0,0)</f>
        <v>43586</v>
      </c>
      <c r="C29881">
        <v>22.634370804</v>
      </c>
    </row>
    <row r="29882" spans="1:3" x14ac:dyDescent="0.25">
      <c r="A29882">
        <v>7091</v>
      </c>
      <c r="B29882" s="1">
        <f>DATE(2019,6,1) + TIME(0,0,0)</f>
        <v>43617</v>
      </c>
      <c r="C29882">
        <v>22.634370804</v>
      </c>
    </row>
    <row r="29883" spans="1:3" x14ac:dyDescent="0.25">
      <c r="A29883">
        <v>7121</v>
      </c>
      <c r="B29883" s="1">
        <f>DATE(2019,7,1) + TIME(0,0,0)</f>
        <v>43647</v>
      </c>
      <c r="C29883">
        <v>22.634370804</v>
      </c>
    </row>
    <row r="29884" spans="1:3" x14ac:dyDescent="0.25">
      <c r="A29884">
        <v>7152</v>
      </c>
      <c r="B29884" s="1">
        <f>DATE(2019,8,1) + TIME(0,0,0)</f>
        <v>43678</v>
      </c>
      <c r="C29884">
        <v>22.634370804</v>
      </c>
    </row>
    <row r="29885" spans="1:3" x14ac:dyDescent="0.25">
      <c r="A29885">
        <v>7183</v>
      </c>
      <c r="B29885" s="1">
        <f>DATE(2019,9,1) + TIME(0,0,0)</f>
        <v>43709</v>
      </c>
      <c r="C29885">
        <v>22.634370804</v>
      </c>
    </row>
    <row r="29886" spans="1:3" x14ac:dyDescent="0.25">
      <c r="A29886">
        <v>7213</v>
      </c>
      <c r="B29886" s="1">
        <f>DATE(2019,10,1) + TIME(0,0,0)</f>
        <v>43739</v>
      </c>
      <c r="C29886">
        <v>22.634370804</v>
      </c>
    </row>
    <row r="29887" spans="1:3" x14ac:dyDescent="0.25">
      <c r="A29887">
        <v>7244</v>
      </c>
      <c r="B29887" s="1">
        <f>DATE(2019,11,1) + TIME(0,0,0)</f>
        <v>43770</v>
      </c>
      <c r="C29887">
        <v>22.634370804</v>
      </c>
    </row>
    <row r="29888" spans="1:3" x14ac:dyDescent="0.25">
      <c r="A29888">
        <v>7274</v>
      </c>
      <c r="B29888" s="1">
        <f>DATE(2019,12,1) + TIME(0,0,0)</f>
        <v>43800</v>
      </c>
      <c r="C29888">
        <v>22.634370804</v>
      </c>
    </row>
    <row r="29889" spans="1:3" x14ac:dyDescent="0.25">
      <c r="A29889">
        <v>7305</v>
      </c>
      <c r="B29889" s="1">
        <f>DATE(2020,1,1) + TIME(0,0,0)</f>
        <v>43831</v>
      </c>
      <c r="C29889">
        <v>22.634370804</v>
      </c>
    </row>
    <row r="29890" spans="1:3" x14ac:dyDescent="0.25">
      <c r="A29890">
        <v>7336</v>
      </c>
      <c r="B29890" s="1">
        <f>DATE(2020,2,1) + TIME(0,0,0)</f>
        <v>43862</v>
      </c>
      <c r="C29890">
        <v>22.634370804</v>
      </c>
    </row>
    <row r="29891" spans="1:3" x14ac:dyDescent="0.25">
      <c r="A29891">
        <v>7365</v>
      </c>
      <c r="B29891" s="1">
        <f>DATE(2020,3,1) + TIME(0,0,0)</f>
        <v>43891</v>
      </c>
      <c r="C29891">
        <v>22.634370804</v>
      </c>
    </row>
    <row r="29892" spans="1:3" x14ac:dyDescent="0.25">
      <c r="A29892">
        <v>7396</v>
      </c>
      <c r="B29892" s="1">
        <f>DATE(2020,4,1) + TIME(0,0,0)</f>
        <v>43922</v>
      </c>
      <c r="C29892">
        <v>22.634370804</v>
      </c>
    </row>
    <row r="29893" spans="1:3" x14ac:dyDescent="0.25">
      <c r="A29893">
        <v>7426</v>
      </c>
      <c r="B29893" s="1">
        <f>DATE(2020,5,1) + TIME(0,0,0)</f>
        <v>43952</v>
      </c>
      <c r="C29893">
        <v>22.634370804</v>
      </c>
    </row>
    <row r="29894" spans="1:3" x14ac:dyDescent="0.25">
      <c r="A29894">
        <v>7457</v>
      </c>
      <c r="B29894" s="1">
        <f>DATE(2020,6,1) + TIME(0,0,0)</f>
        <v>43983</v>
      </c>
      <c r="C29894">
        <v>22.634370804</v>
      </c>
    </row>
    <row r="29895" spans="1:3" x14ac:dyDescent="0.25">
      <c r="A29895">
        <v>7487</v>
      </c>
      <c r="B29895" s="1">
        <f>DATE(2020,7,1) + TIME(0,0,0)</f>
        <v>44013</v>
      </c>
      <c r="C29895">
        <v>22.634370804</v>
      </c>
    </row>
    <row r="29896" spans="1:3" x14ac:dyDescent="0.25">
      <c r="A29896">
        <v>7518</v>
      </c>
      <c r="B29896" s="1">
        <f>DATE(2020,8,1) + TIME(0,0,0)</f>
        <v>44044</v>
      </c>
      <c r="C29896">
        <v>22.634370804</v>
      </c>
    </row>
    <row r="29897" spans="1:3" x14ac:dyDescent="0.25">
      <c r="A29897">
        <v>7549</v>
      </c>
      <c r="B29897" s="1">
        <f>DATE(2020,9,1) + TIME(0,0,0)</f>
        <v>44075</v>
      </c>
      <c r="C29897">
        <v>22.634370804</v>
      </c>
    </row>
    <row r="29898" spans="1:3" x14ac:dyDescent="0.25">
      <c r="A29898">
        <v>7579</v>
      </c>
      <c r="B29898" s="1">
        <f>DATE(2020,10,1) + TIME(0,0,0)</f>
        <v>44105</v>
      </c>
      <c r="C29898">
        <v>22.634370804</v>
      </c>
    </row>
    <row r="29899" spans="1:3" x14ac:dyDescent="0.25">
      <c r="A29899">
        <v>7610</v>
      </c>
      <c r="B29899" s="1">
        <f>DATE(2020,11,1) + TIME(0,0,0)</f>
        <v>44136</v>
      </c>
      <c r="C29899">
        <v>22.634370804</v>
      </c>
    </row>
    <row r="29900" spans="1:3" x14ac:dyDescent="0.25">
      <c r="A29900">
        <v>7640</v>
      </c>
      <c r="B29900" s="1">
        <f>DATE(2020,12,1) + TIME(0,0,0)</f>
        <v>44166</v>
      </c>
      <c r="C29900">
        <v>22.634370804</v>
      </c>
    </row>
    <row r="29901" spans="1:3" x14ac:dyDescent="0.25">
      <c r="A29901">
        <v>7671</v>
      </c>
      <c r="B29901" s="1">
        <f>DATE(2021,1,1) + TIME(0,0,0)</f>
        <v>44197</v>
      </c>
      <c r="C29901">
        <v>22.634370804</v>
      </c>
    </row>
    <row r="29902" spans="1:3" x14ac:dyDescent="0.25">
      <c r="A29902">
        <v>7702</v>
      </c>
      <c r="B29902" s="1">
        <f>DATE(2021,2,1) + TIME(0,0,0)</f>
        <v>44228</v>
      </c>
      <c r="C29902">
        <v>22.634370804</v>
      </c>
    </row>
    <row r="29903" spans="1:3" x14ac:dyDescent="0.25">
      <c r="A29903">
        <v>7730</v>
      </c>
      <c r="B29903" s="1">
        <f>DATE(2021,3,1) + TIME(0,0,0)</f>
        <v>44256</v>
      </c>
      <c r="C29903">
        <v>22.634370804</v>
      </c>
    </row>
    <row r="29904" spans="1:3" x14ac:dyDescent="0.25">
      <c r="A29904">
        <v>7761</v>
      </c>
      <c r="B29904" s="1">
        <f>DATE(2021,4,1) + TIME(0,0,0)</f>
        <v>44287</v>
      </c>
      <c r="C29904">
        <v>22.634370804</v>
      </c>
    </row>
    <row r="29905" spans="1:3" x14ac:dyDescent="0.25">
      <c r="A29905">
        <v>7791</v>
      </c>
      <c r="B29905" s="1">
        <f>DATE(2021,5,1) + TIME(0,0,0)</f>
        <v>44317</v>
      </c>
      <c r="C29905">
        <v>22.634370804</v>
      </c>
    </row>
    <row r="29906" spans="1:3" x14ac:dyDescent="0.25">
      <c r="A29906">
        <v>7822</v>
      </c>
      <c r="B29906" s="1">
        <f>DATE(2021,6,1) + TIME(0,0,0)</f>
        <v>44348</v>
      </c>
      <c r="C29906">
        <v>22.634370804</v>
      </c>
    </row>
    <row r="29907" spans="1:3" x14ac:dyDescent="0.25">
      <c r="A29907">
        <v>7852</v>
      </c>
      <c r="B29907" s="1">
        <f>DATE(2021,7,1) + TIME(0,0,0)</f>
        <v>44378</v>
      </c>
      <c r="C29907">
        <v>22.634370804</v>
      </c>
    </row>
    <row r="29908" spans="1:3" x14ac:dyDescent="0.25">
      <c r="A29908">
        <v>7883</v>
      </c>
      <c r="B29908" s="1">
        <f>DATE(2021,8,1) + TIME(0,0,0)</f>
        <v>44409</v>
      </c>
      <c r="C29908">
        <v>22.634370804</v>
      </c>
    </row>
    <row r="29909" spans="1:3" x14ac:dyDescent="0.25">
      <c r="A29909">
        <v>7914</v>
      </c>
      <c r="B29909" s="1">
        <f>DATE(2021,9,1) + TIME(0,0,0)</f>
        <v>44440</v>
      </c>
      <c r="C29909">
        <v>22.634370804</v>
      </c>
    </row>
    <row r="29910" spans="1:3" x14ac:dyDescent="0.25">
      <c r="A29910">
        <v>7944</v>
      </c>
      <c r="B29910" s="1">
        <f>DATE(2021,10,1) + TIME(0,0,0)</f>
        <v>44470</v>
      </c>
      <c r="C29910">
        <v>22.634370804</v>
      </c>
    </row>
    <row r="29911" spans="1:3" x14ac:dyDescent="0.25">
      <c r="A29911">
        <v>7975</v>
      </c>
      <c r="B29911" s="1">
        <f>DATE(2021,11,1) + TIME(0,0,0)</f>
        <v>44501</v>
      </c>
      <c r="C29911">
        <v>22.634370804</v>
      </c>
    </row>
    <row r="29912" spans="1:3" x14ac:dyDescent="0.25">
      <c r="A29912">
        <v>8005</v>
      </c>
      <c r="B29912" s="1">
        <f>DATE(2021,12,1) + TIME(0,0,0)</f>
        <v>44531</v>
      </c>
      <c r="C29912">
        <v>22.634370804</v>
      </c>
    </row>
    <row r="29913" spans="1:3" x14ac:dyDescent="0.25">
      <c r="A29913">
        <v>8036</v>
      </c>
      <c r="B29913" s="1">
        <f>DATE(2022,1,1) + TIME(0,0,0)</f>
        <v>44562</v>
      </c>
      <c r="C29913">
        <v>22.634370804</v>
      </c>
    </row>
    <row r="29914" spans="1:3" x14ac:dyDescent="0.25">
      <c r="A29914">
        <v>8067</v>
      </c>
      <c r="B29914" s="1">
        <f>DATE(2022,2,1) + TIME(0,0,0)</f>
        <v>44593</v>
      </c>
      <c r="C29914">
        <v>22.634370804</v>
      </c>
    </row>
    <row r="29915" spans="1:3" x14ac:dyDescent="0.25">
      <c r="A29915">
        <v>8095</v>
      </c>
      <c r="B29915" s="1">
        <f>DATE(2022,3,1) + TIME(0,0,0)</f>
        <v>44621</v>
      </c>
      <c r="C29915">
        <v>22.634370804</v>
      </c>
    </row>
    <row r="29916" spans="1:3" x14ac:dyDescent="0.25">
      <c r="A29916">
        <v>8126</v>
      </c>
      <c r="B29916" s="1">
        <f>DATE(2022,4,1) + TIME(0,0,0)</f>
        <v>44652</v>
      </c>
      <c r="C29916">
        <v>22.634370804</v>
      </c>
    </row>
    <row r="29917" spans="1:3" x14ac:dyDescent="0.25">
      <c r="A29917">
        <v>8156</v>
      </c>
      <c r="B29917" s="1">
        <f>DATE(2022,5,1) + TIME(0,0,0)</f>
        <v>44682</v>
      </c>
      <c r="C29917">
        <v>22.634370804</v>
      </c>
    </row>
    <row r="29918" spans="1:3" x14ac:dyDescent="0.25">
      <c r="A29918">
        <v>8187</v>
      </c>
      <c r="B29918" s="1">
        <f>DATE(2022,6,1) + TIME(0,0,0)</f>
        <v>44713</v>
      </c>
      <c r="C29918">
        <v>22.634370804</v>
      </c>
    </row>
    <row r="29919" spans="1:3" x14ac:dyDescent="0.25">
      <c r="A29919">
        <v>8217</v>
      </c>
      <c r="B29919" s="1">
        <f>DATE(2022,7,1) + TIME(0,0,0)</f>
        <v>44743</v>
      </c>
      <c r="C29919">
        <v>22.634370804</v>
      </c>
    </row>
    <row r="29920" spans="1:3" x14ac:dyDescent="0.25">
      <c r="A29920">
        <v>8248</v>
      </c>
      <c r="B29920" s="1">
        <f>DATE(2022,8,1) + TIME(0,0,0)</f>
        <v>44774</v>
      </c>
      <c r="C29920">
        <v>22.634370804</v>
      </c>
    </row>
    <row r="29921" spans="1:3" x14ac:dyDescent="0.25">
      <c r="A29921">
        <v>8279</v>
      </c>
      <c r="B29921" s="1">
        <f>DATE(2022,9,1) + TIME(0,0,0)</f>
        <v>44805</v>
      </c>
      <c r="C29921">
        <v>22.634370804</v>
      </c>
    </row>
    <row r="29922" spans="1:3" x14ac:dyDescent="0.25">
      <c r="A29922">
        <v>8309</v>
      </c>
      <c r="B29922" s="1">
        <f>DATE(2022,10,1) + TIME(0,0,0)</f>
        <v>44835</v>
      </c>
      <c r="C29922">
        <v>22.634370804</v>
      </c>
    </row>
    <row r="29923" spans="1:3" x14ac:dyDescent="0.25">
      <c r="A29923">
        <v>8340</v>
      </c>
      <c r="B29923" s="1">
        <f>DATE(2022,11,1) + TIME(0,0,0)</f>
        <v>44866</v>
      </c>
      <c r="C29923">
        <v>22.634370804</v>
      </c>
    </row>
    <row r="29924" spans="1:3" x14ac:dyDescent="0.25">
      <c r="A29924">
        <v>8370</v>
      </c>
      <c r="B29924" s="1">
        <f>DATE(2022,12,1) + TIME(0,0,0)</f>
        <v>44896</v>
      </c>
      <c r="C29924">
        <v>22.634370804</v>
      </c>
    </row>
    <row r="29925" spans="1:3" x14ac:dyDescent="0.25">
      <c r="A29925">
        <v>8401</v>
      </c>
      <c r="B29925" s="1">
        <f>DATE(2023,1,1) + TIME(0,0,0)</f>
        <v>44927</v>
      </c>
      <c r="C29925">
        <v>22.634370804</v>
      </c>
    </row>
    <row r="29926" spans="1:3" x14ac:dyDescent="0.25">
      <c r="A29926">
        <v>8432</v>
      </c>
      <c r="B29926" s="1">
        <f>DATE(2023,2,1) + TIME(0,0,0)</f>
        <v>44958</v>
      </c>
      <c r="C29926">
        <v>22.634370804</v>
      </c>
    </row>
    <row r="29927" spans="1:3" x14ac:dyDescent="0.25">
      <c r="A29927">
        <v>8460</v>
      </c>
      <c r="B29927" s="1">
        <f>DATE(2023,3,1) + TIME(0,0,0)</f>
        <v>44986</v>
      </c>
      <c r="C29927">
        <v>22.634370804</v>
      </c>
    </row>
    <row r="29928" spans="1:3" x14ac:dyDescent="0.25">
      <c r="A29928">
        <v>8491</v>
      </c>
      <c r="B29928" s="1">
        <f>DATE(2023,4,1) + TIME(0,0,0)</f>
        <v>45017</v>
      </c>
      <c r="C29928">
        <v>22.634370804</v>
      </c>
    </row>
    <row r="29929" spans="1:3" x14ac:dyDescent="0.25">
      <c r="A29929">
        <v>8521</v>
      </c>
      <c r="B29929" s="1">
        <f>DATE(2023,5,1) + TIME(0,0,0)</f>
        <v>45047</v>
      </c>
      <c r="C29929">
        <v>22.634370804</v>
      </c>
    </row>
    <row r="29930" spans="1:3" x14ac:dyDescent="0.25">
      <c r="A29930">
        <v>8552</v>
      </c>
      <c r="B29930" s="1">
        <f>DATE(2023,6,1) + TIME(0,0,0)</f>
        <v>45078</v>
      </c>
      <c r="C29930">
        <v>22.634370804</v>
      </c>
    </row>
    <row r="29931" spans="1:3" x14ac:dyDescent="0.25">
      <c r="A29931">
        <v>8582</v>
      </c>
      <c r="B29931" s="1">
        <f>DATE(2023,7,1) + TIME(0,0,0)</f>
        <v>45108</v>
      </c>
      <c r="C29931">
        <v>22.634370804</v>
      </c>
    </row>
    <row r="29932" spans="1:3" x14ac:dyDescent="0.25">
      <c r="A29932">
        <v>8613</v>
      </c>
      <c r="B29932" s="1">
        <f>DATE(2023,8,1) + TIME(0,0,0)</f>
        <v>45139</v>
      </c>
      <c r="C29932">
        <v>22.634370804</v>
      </c>
    </row>
    <row r="29933" spans="1:3" x14ac:dyDescent="0.25">
      <c r="A29933">
        <v>8644</v>
      </c>
      <c r="B29933" s="1">
        <f>DATE(2023,9,1) + TIME(0,0,0)</f>
        <v>45170</v>
      </c>
      <c r="C29933">
        <v>22.634370804</v>
      </c>
    </row>
    <row r="29934" spans="1:3" x14ac:dyDescent="0.25">
      <c r="A29934">
        <v>8674</v>
      </c>
      <c r="B29934" s="1">
        <f>DATE(2023,10,1) + TIME(0,0,0)</f>
        <v>45200</v>
      </c>
      <c r="C29934">
        <v>22.634370804</v>
      </c>
    </row>
    <row r="29935" spans="1:3" x14ac:dyDescent="0.25">
      <c r="A29935">
        <v>8705</v>
      </c>
      <c r="B29935" s="1">
        <f>DATE(2023,11,1) + TIME(0,0,0)</f>
        <v>45231</v>
      </c>
      <c r="C29935">
        <v>22.634370804</v>
      </c>
    </row>
    <row r="29936" spans="1:3" x14ac:dyDescent="0.25">
      <c r="A29936">
        <v>8735</v>
      </c>
      <c r="B29936" s="1">
        <f>DATE(2023,12,1) + TIME(0,0,0)</f>
        <v>45261</v>
      </c>
      <c r="C29936">
        <v>22.634370804</v>
      </c>
    </row>
    <row r="29937" spans="1:3" x14ac:dyDescent="0.25">
      <c r="A29937">
        <v>8766</v>
      </c>
      <c r="B29937" s="1">
        <f>DATE(2024,1,1) + TIME(0,0,0)</f>
        <v>45292</v>
      </c>
      <c r="C29937">
        <v>22.634370804</v>
      </c>
    </row>
    <row r="29938" spans="1:3" x14ac:dyDescent="0.25">
      <c r="A29938">
        <v>8797</v>
      </c>
      <c r="B29938" s="1">
        <f>DATE(2024,2,1) + TIME(0,0,0)</f>
        <v>45323</v>
      </c>
      <c r="C29938">
        <v>22.634370804</v>
      </c>
    </row>
    <row r="29939" spans="1:3" x14ac:dyDescent="0.25">
      <c r="A29939">
        <v>8826</v>
      </c>
      <c r="B29939" s="1">
        <f>DATE(2024,3,1) + TIME(0,0,0)</f>
        <v>45352</v>
      </c>
      <c r="C29939">
        <v>22.634370804</v>
      </c>
    </row>
    <row r="29940" spans="1:3" x14ac:dyDescent="0.25">
      <c r="A29940">
        <v>8857</v>
      </c>
      <c r="B29940" s="1">
        <f>DATE(2024,4,1) + TIME(0,0,0)</f>
        <v>45383</v>
      </c>
      <c r="C29940">
        <v>22.634370804</v>
      </c>
    </row>
    <row r="29941" spans="1:3" x14ac:dyDescent="0.25">
      <c r="A29941">
        <v>8887</v>
      </c>
      <c r="B29941" s="1">
        <f>DATE(2024,5,1) + TIME(0,0,0)</f>
        <v>45413</v>
      </c>
      <c r="C29941">
        <v>22.634370804</v>
      </c>
    </row>
    <row r="29942" spans="1:3" x14ac:dyDescent="0.25">
      <c r="A29942">
        <v>8918</v>
      </c>
      <c r="B29942" s="1">
        <f>DATE(2024,6,1) + TIME(0,0,0)</f>
        <v>45444</v>
      </c>
      <c r="C29942">
        <v>22.634370804</v>
      </c>
    </row>
    <row r="29943" spans="1:3" x14ac:dyDescent="0.25">
      <c r="A29943">
        <v>8948</v>
      </c>
      <c r="B29943" s="1">
        <f>DATE(2024,7,1) + TIME(0,0,0)</f>
        <v>45474</v>
      </c>
      <c r="C29943">
        <v>22.634370804</v>
      </c>
    </row>
    <row r="29944" spans="1:3" x14ac:dyDescent="0.25">
      <c r="A29944">
        <v>8979</v>
      </c>
      <c r="B29944" s="1">
        <f>DATE(2024,8,1) + TIME(0,0,0)</f>
        <v>45505</v>
      </c>
      <c r="C29944">
        <v>22.634370804</v>
      </c>
    </row>
    <row r="29945" spans="1:3" x14ac:dyDescent="0.25">
      <c r="A29945">
        <v>9010</v>
      </c>
      <c r="B29945" s="1">
        <f>DATE(2024,9,1) + TIME(0,0,0)</f>
        <v>45536</v>
      </c>
      <c r="C29945">
        <v>22.634370804</v>
      </c>
    </row>
    <row r="29946" spans="1:3" x14ac:dyDescent="0.25">
      <c r="A29946">
        <v>9040</v>
      </c>
      <c r="B29946" s="1">
        <f>DATE(2024,10,1) + TIME(0,0,0)</f>
        <v>45566</v>
      </c>
      <c r="C29946">
        <v>22.634370804</v>
      </c>
    </row>
    <row r="29947" spans="1:3" x14ac:dyDescent="0.25">
      <c r="A29947">
        <v>9071</v>
      </c>
      <c r="B29947" s="1">
        <f>DATE(2024,11,1) + TIME(0,0,0)</f>
        <v>45597</v>
      </c>
      <c r="C29947">
        <v>22.634370804</v>
      </c>
    </row>
    <row r="29948" spans="1:3" x14ac:dyDescent="0.25">
      <c r="A29948">
        <v>9101</v>
      </c>
      <c r="B29948" s="1">
        <f>DATE(2024,12,1) + TIME(0,0,0)</f>
        <v>45627</v>
      </c>
      <c r="C29948">
        <v>22.634370804</v>
      </c>
    </row>
    <row r="29949" spans="1:3" x14ac:dyDescent="0.25">
      <c r="A29949">
        <v>9132</v>
      </c>
      <c r="B29949" s="1">
        <f>DATE(2025,1,1) + TIME(0,0,0)</f>
        <v>45658</v>
      </c>
      <c r="C29949">
        <v>22.634370804</v>
      </c>
    </row>
    <row r="29950" spans="1:3" x14ac:dyDescent="0.25">
      <c r="A29950">
        <v>9163</v>
      </c>
      <c r="B29950" s="1">
        <f>DATE(2025,2,1) + TIME(0,0,0)</f>
        <v>45689</v>
      </c>
      <c r="C29950">
        <v>22.634370804</v>
      </c>
    </row>
    <row r="29951" spans="1:3" x14ac:dyDescent="0.25">
      <c r="A29951">
        <v>9191</v>
      </c>
      <c r="B29951" s="1">
        <f>DATE(2025,3,1) + TIME(0,0,0)</f>
        <v>45717</v>
      </c>
      <c r="C29951">
        <v>22.634370804</v>
      </c>
    </row>
    <row r="29952" spans="1:3" x14ac:dyDescent="0.25">
      <c r="A29952">
        <v>9222</v>
      </c>
      <c r="B29952" s="1">
        <f>DATE(2025,4,1) + TIME(0,0,0)</f>
        <v>45748</v>
      </c>
      <c r="C29952">
        <v>22.634370804</v>
      </c>
    </row>
    <row r="29953" spans="1:3" x14ac:dyDescent="0.25">
      <c r="A29953">
        <v>9252</v>
      </c>
      <c r="B29953" s="1">
        <f>DATE(2025,5,1) + TIME(0,0,0)</f>
        <v>45778</v>
      </c>
      <c r="C29953">
        <v>22.634370804</v>
      </c>
    </row>
    <row r="29954" spans="1:3" x14ac:dyDescent="0.25">
      <c r="A29954">
        <v>9283</v>
      </c>
      <c r="B29954" s="1">
        <f>DATE(2025,6,1) + TIME(0,0,0)</f>
        <v>45809</v>
      </c>
      <c r="C29954">
        <v>22.634370804</v>
      </c>
    </row>
    <row r="29955" spans="1:3" x14ac:dyDescent="0.25">
      <c r="A29955">
        <v>9313</v>
      </c>
      <c r="B29955" s="1">
        <f>DATE(2025,7,1) + TIME(0,0,0)</f>
        <v>45839</v>
      </c>
      <c r="C29955">
        <v>22.634370804</v>
      </c>
    </row>
    <row r="29956" spans="1:3" x14ac:dyDescent="0.25">
      <c r="A29956">
        <v>9344</v>
      </c>
      <c r="B29956" s="1">
        <f>DATE(2025,8,1) + TIME(0,0,0)</f>
        <v>45870</v>
      </c>
      <c r="C29956">
        <v>22.634370804</v>
      </c>
    </row>
    <row r="29957" spans="1:3" x14ac:dyDescent="0.25">
      <c r="A29957">
        <v>9375</v>
      </c>
      <c r="B29957" s="1">
        <f>DATE(2025,9,1) + TIME(0,0,0)</f>
        <v>45901</v>
      </c>
      <c r="C29957">
        <v>22.634370804</v>
      </c>
    </row>
    <row r="29958" spans="1:3" x14ac:dyDescent="0.25">
      <c r="A29958">
        <v>9405</v>
      </c>
      <c r="B29958" s="1">
        <f>DATE(2025,10,1) + TIME(0,0,0)</f>
        <v>45931</v>
      </c>
      <c r="C29958">
        <v>22.634370804</v>
      </c>
    </row>
    <row r="29959" spans="1:3" x14ac:dyDescent="0.25">
      <c r="A29959">
        <v>9436</v>
      </c>
      <c r="B29959" s="1">
        <f>DATE(2025,11,1) + TIME(0,0,0)</f>
        <v>45962</v>
      </c>
      <c r="C29959">
        <v>22.634370804</v>
      </c>
    </row>
    <row r="29960" spans="1:3" x14ac:dyDescent="0.25">
      <c r="A29960">
        <v>9466</v>
      </c>
      <c r="B29960" s="1">
        <f>DATE(2025,12,1) + TIME(0,0,0)</f>
        <v>45992</v>
      </c>
      <c r="C29960">
        <v>22.634370804</v>
      </c>
    </row>
    <row r="29961" spans="1:3" x14ac:dyDescent="0.25">
      <c r="A29961">
        <v>9497</v>
      </c>
      <c r="B29961" s="1">
        <f>DATE(2026,1,1) + TIME(0,0,0)</f>
        <v>46023</v>
      </c>
      <c r="C29961">
        <v>22.634370804</v>
      </c>
    </row>
    <row r="29962" spans="1:3" x14ac:dyDescent="0.25">
      <c r="A29962">
        <v>9528</v>
      </c>
      <c r="B29962" s="1">
        <f>DATE(2026,2,1) + TIME(0,0,0)</f>
        <v>46054</v>
      </c>
      <c r="C29962">
        <v>22.634370804</v>
      </c>
    </row>
    <row r="29963" spans="1:3" x14ac:dyDescent="0.25">
      <c r="A29963">
        <v>9556</v>
      </c>
      <c r="B29963" s="1">
        <f>DATE(2026,3,1) + TIME(0,0,0)</f>
        <v>46082</v>
      </c>
      <c r="C29963">
        <v>22.634370804</v>
      </c>
    </row>
    <row r="29964" spans="1:3" x14ac:dyDescent="0.25">
      <c r="A29964">
        <v>9587</v>
      </c>
      <c r="B29964" s="1">
        <f>DATE(2026,4,1) + TIME(0,0,0)</f>
        <v>46113</v>
      </c>
      <c r="C29964">
        <v>22.634370804</v>
      </c>
    </row>
    <row r="29965" spans="1:3" x14ac:dyDescent="0.25">
      <c r="A29965">
        <v>9617</v>
      </c>
      <c r="B29965" s="1">
        <f>DATE(2026,5,1) + TIME(0,0,0)</f>
        <v>46143</v>
      </c>
      <c r="C29965">
        <v>22.634370804</v>
      </c>
    </row>
    <row r="29966" spans="1:3" x14ac:dyDescent="0.25">
      <c r="A29966">
        <v>9648</v>
      </c>
      <c r="B29966" s="1">
        <f>DATE(2026,6,1) + TIME(0,0,0)</f>
        <v>46174</v>
      </c>
      <c r="C29966">
        <v>22.634370804</v>
      </c>
    </row>
    <row r="29967" spans="1:3" x14ac:dyDescent="0.25">
      <c r="A29967">
        <v>9678</v>
      </c>
      <c r="B29967" s="1">
        <f>DATE(2026,7,1) + TIME(0,0,0)</f>
        <v>46204</v>
      </c>
      <c r="C29967">
        <v>22.634370804</v>
      </c>
    </row>
    <row r="29968" spans="1:3" x14ac:dyDescent="0.25">
      <c r="A29968">
        <v>9709</v>
      </c>
      <c r="B29968" s="1">
        <f>DATE(2026,8,1) + TIME(0,0,0)</f>
        <v>46235</v>
      </c>
      <c r="C29968">
        <v>22.634370804</v>
      </c>
    </row>
    <row r="29969" spans="1:3" x14ac:dyDescent="0.25">
      <c r="A29969">
        <v>9740</v>
      </c>
      <c r="B29969" s="1">
        <f>DATE(2026,9,1) + TIME(0,0,0)</f>
        <v>46266</v>
      </c>
      <c r="C29969">
        <v>22.634370804</v>
      </c>
    </row>
    <row r="29970" spans="1:3" x14ac:dyDescent="0.25">
      <c r="A29970">
        <v>9770</v>
      </c>
      <c r="B29970" s="1">
        <f>DATE(2026,10,1) + TIME(0,0,0)</f>
        <v>46296</v>
      </c>
      <c r="C29970">
        <v>22.634370804</v>
      </c>
    </row>
    <row r="29971" spans="1:3" x14ac:dyDescent="0.25">
      <c r="A29971">
        <v>9801</v>
      </c>
      <c r="B29971" s="1">
        <f>DATE(2026,11,1) + TIME(0,0,0)</f>
        <v>46327</v>
      </c>
      <c r="C29971">
        <v>22.634370804</v>
      </c>
    </row>
    <row r="29972" spans="1:3" x14ac:dyDescent="0.25">
      <c r="A29972">
        <v>9831</v>
      </c>
      <c r="B29972" s="1">
        <f>DATE(2026,12,1) + TIME(0,0,0)</f>
        <v>46357</v>
      </c>
      <c r="C29972">
        <v>22.634370804</v>
      </c>
    </row>
    <row r="29973" spans="1:3" x14ac:dyDescent="0.25">
      <c r="A29973">
        <v>9862</v>
      </c>
      <c r="B29973" s="1">
        <f>DATE(2027,1,1) + TIME(0,0,0)</f>
        <v>46388</v>
      </c>
      <c r="C29973">
        <v>22.634370804</v>
      </c>
    </row>
    <row r="29974" spans="1:3" x14ac:dyDescent="0.25">
      <c r="A29974">
        <v>9893</v>
      </c>
      <c r="B29974" s="1">
        <f>DATE(2027,2,1) + TIME(0,0,0)</f>
        <v>46419</v>
      </c>
      <c r="C29974">
        <v>22.634370804</v>
      </c>
    </row>
    <row r="29975" spans="1:3" x14ac:dyDescent="0.25">
      <c r="A29975">
        <v>9921</v>
      </c>
      <c r="B29975" s="1">
        <f>DATE(2027,3,1) + TIME(0,0,0)</f>
        <v>46447</v>
      </c>
      <c r="C29975">
        <v>22.634370804</v>
      </c>
    </row>
    <row r="29976" spans="1:3" x14ac:dyDescent="0.25">
      <c r="A29976">
        <v>9952</v>
      </c>
      <c r="B29976" s="1">
        <f>DATE(2027,4,1) + TIME(0,0,0)</f>
        <v>46478</v>
      </c>
      <c r="C29976">
        <v>22.634370804</v>
      </c>
    </row>
    <row r="29977" spans="1:3" x14ac:dyDescent="0.25">
      <c r="A29977">
        <v>9982</v>
      </c>
      <c r="B29977" s="1">
        <f>DATE(2027,5,1) + TIME(0,0,0)</f>
        <v>46508</v>
      </c>
      <c r="C29977">
        <v>22.634370804</v>
      </c>
    </row>
    <row r="29978" spans="1:3" x14ac:dyDescent="0.25">
      <c r="A29978">
        <v>10013</v>
      </c>
      <c r="B29978" s="1">
        <f>DATE(2027,6,1) + TIME(0,0,0)</f>
        <v>46539</v>
      </c>
      <c r="C29978">
        <v>22.634370804</v>
      </c>
    </row>
    <row r="29979" spans="1:3" x14ac:dyDescent="0.25">
      <c r="A29979">
        <v>10043</v>
      </c>
      <c r="B29979" s="1">
        <f>DATE(2027,7,1) + TIME(0,0,0)</f>
        <v>46569</v>
      </c>
      <c r="C29979">
        <v>22.634370804</v>
      </c>
    </row>
    <row r="29980" spans="1:3" x14ac:dyDescent="0.25">
      <c r="A29980">
        <v>10074</v>
      </c>
      <c r="B29980" s="1">
        <f>DATE(2027,8,1) + TIME(0,0,0)</f>
        <v>46600</v>
      </c>
      <c r="C29980">
        <v>22.634370804</v>
      </c>
    </row>
    <row r="29981" spans="1:3" x14ac:dyDescent="0.25">
      <c r="A29981">
        <v>10105</v>
      </c>
      <c r="B29981" s="1">
        <f>DATE(2027,9,1) + TIME(0,0,0)</f>
        <v>46631</v>
      </c>
      <c r="C29981">
        <v>22.634370804</v>
      </c>
    </row>
    <row r="29982" spans="1:3" x14ac:dyDescent="0.25">
      <c r="A29982">
        <v>10135</v>
      </c>
      <c r="B29982" s="1">
        <f>DATE(2027,10,1) + TIME(0,0,0)</f>
        <v>46661</v>
      </c>
      <c r="C29982">
        <v>22.634370804</v>
      </c>
    </row>
    <row r="29983" spans="1:3" x14ac:dyDescent="0.25">
      <c r="A29983">
        <v>10166</v>
      </c>
      <c r="B29983" s="1">
        <f>DATE(2027,11,1) + TIME(0,0,0)</f>
        <v>46692</v>
      </c>
      <c r="C29983">
        <v>22.634370804</v>
      </c>
    </row>
    <row r="29984" spans="1:3" x14ac:dyDescent="0.25">
      <c r="A29984">
        <v>10196</v>
      </c>
      <c r="B29984" s="1">
        <f>DATE(2027,12,1) + TIME(0,0,0)</f>
        <v>46722</v>
      </c>
      <c r="C29984">
        <v>22.634370804</v>
      </c>
    </row>
    <row r="29985" spans="1:3" x14ac:dyDescent="0.25">
      <c r="A29985">
        <v>10227</v>
      </c>
      <c r="B29985" s="1">
        <f>DATE(2028,1,1) + TIME(0,0,0)</f>
        <v>46753</v>
      </c>
      <c r="C29985">
        <v>22.634370804</v>
      </c>
    </row>
    <row r="29986" spans="1:3" x14ac:dyDescent="0.25">
      <c r="A29986">
        <v>10258</v>
      </c>
      <c r="B29986" s="1">
        <f>DATE(2028,2,1) + TIME(0,0,0)</f>
        <v>46784</v>
      </c>
      <c r="C29986">
        <v>22.634370804</v>
      </c>
    </row>
    <row r="29987" spans="1:3" x14ac:dyDescent="0.25">
      <c r="A29987">
        <v>10287</v>
      </c>
      <c r="B29987" s="1">
        <f>DATE(2028,3,1) + TIME(0,0,0)</f>
        <v>46813</v>
      </c>
      <c r="C29987">
        <v>22.634370804</v>
      </c>
    </row>
    <row r="29988" spans="1:3" x14ac:dyDescent="0.25">
      <c r="A29988">
        <v>10318</v>
      </c>
      <c r="B29988" s="1">
        <f>DATE(2028,4,1) + TIME(0,0,0)</f>
        <v>46844</v>
      </c>
      <c r="C29988">
        <v>22.634370804</v>
      </c>
    </row>
    <row r="29989" spans="1:3" x14ac:dyDescent="0.25">
      <c r="A29989">
        <v>10348</v>
      </c>
      <c r="B29989" s="1">
        <f>DATE(2028,5,1) + TIME(0,0,0)</f>
        <v>46874</v>
      </c>
      <c r="C29989">
        <v>22.634370804</v>
      </c>
    </row>
    <row r="29990" spans="1:3" x14ac:dyDescent="0.25">
      <c r="A29990">
        <v>10379</v>
      </c>
      <c r="B29990" s="1">
        <f>DATE(2028,6,1) + TIME(0,0,0)</f>
        <v>46905</v>
      </c>
      <c r="C29990">
        <v>22.634370804</v>
      </c>
    </row>
    <row r="29991" spans="1:3" x14ac:dyDescent="0.25">
      <c r="A29991">
        <v>10409</v>
      </c>
      <c r="B29991" s="1">
        <f>DATE(2028,7,1) + TIME(0,0,0)</f>
        <v>46935</v>
      </c>
      <c r="C29991">
        <v>22.634370804</v>
      </c>
    </row>
    <row r="29992" spans="1:3" x14ac:dyDescent="0.25">
      <c r="A29992">
        <v>10440</v>
      </c>
      <c r="B29992" s="1">
        <f>DATE(2028,8,1) + TIME(0,0,0)</f>
        <v>46966</v>
      </c>
      <c r="C29992">
        <v>22.634370804</v>
      </c>
    </row>
    <row r="29993" spans="1:3" x14ac:dyDescent="0.25">
      <c r="A29993">
        <v>10471</v>
      </c>
      <c r="B29993" s="1">
        <f>DATE(2028,9,1) + TIME(0,0,0)</f>
        <v>46997</v>
      </c>
      <c r="C29993">
        <v>22.634370804</v>
      </c>
    </row>
    <row r="29994" spans="1:3" x14ac:dyDescent="0.25">
      <c r="A29994">
        <v>10501</v>
      </c>
      <c r="B29994" s="1">
        <f>DATE(2028,10,1) + TIME(0,0,0)</f>
        <v>47027</v>
      </c>
      <c r="C29994">
        <v>22.634370804</v>
      </c>
    </row>
    <row r="29995" spans="1:3" x14ac:dyDescent="0.25">
      <c r="A29995">
        <v>10532</v>
      </c>
      <c r="B29995" s="1">
        <f>DATE(2028,11,1) + TIME(0,0,0)</f>
        <v>47058</v>
      </c>
      <c r="C29995">
        <v>22.634370804</v>
      </c>
    </row>
    <row r="29996" spans="1:3" x14ac:dyDescent="0.25">
      <c r="A29996">
        <v>10562</v>
      </c>
      <c r="B29996" s="1">
        <f>DATE(2028,12,1) + TIME(0,0,0)</f>
        <v>47088</v>
      </c>
      <c r="C29996">
        <v>22.634370804</v>
      </c>
    </row>
    <row r="29997" spans="1:3" x14ac:dyDescent="0.25">
      <c r="A29997">
        <v>10593</v>
      </c>
      <c r="B29997" s="1">
        <f>DATE(2029,1,1) + TIME(0,0,0)</f>
        <v>47119</v>
      </c>
      <c r="C29997">
        <v>22.634370804</v>
      </c>
    </row>
    <row r="29998" spans="1:3" x14ac:dyDescent="0.25">
      <c r="A29998">
        <v>10624</v>
      </c>
      <c r="B29998" s="1">
        <f>DATE(2029,2,1) + TIME(0,0,0)</f>
        <v>47150</v>
      </c>
      <c r="C29998">
        <v>22.634370804</v>
      </c>
    </row>
    <row r="29999" spans="1:3" x14ac:dyDescent="0.25">
      <c r="A29999">
        <v>10652</v>
      </c>
      <c r="B29999" s="1">
        <f>DATE(2029,3,1) + TIME(0,0,0)</f>
        <v>47178</v>
      </c>
      <c r="C29999">
        <v>22.634370804</v>
      </c>
    </row>
    <row r="30000" spans="1:3" x14ac:dyDescent="0.25">
      <c r="A30000">
        <v>10683</v>
      </c>
      <c r="B30000" s="1">
        <f>DATE(2029,4,1) + TIME(0,0,0)</f>
        <v>47209</v>
      </c>
      <c r="C30000">
        <v>22.634370804</v>
      </c>
    </row>
    <row r="30001" spans="1:3" x14ac:dyDescent="0.25">
      <c r="A30001">
        <v>10713</v>
      </c>
      <c r="B30001" s="1">
        <f>DATE(2029,5,1) + TIME(0,0,0)</f>
        <v>47239</v>
      </c>
      <c r="C30001">
        <v>22.634370804</v>
      </c>
    </row>
    <row r="30002" spans="1:3" x14ac:dyDescent="0.25">
      <c r="A30002">
        <v>10744</v>
      </c>
      <c r="B30002" s="1">
        <f>DATE(2029,6,1) + TIME(0,0,0)</f>
        <v>47270</v>
      </c>
      <c r="C30002">
        <v>22.634370804</v>
      </c>
    </row>
    <row r="30003" spans="1:3" x14ac:dyDescent="0.25">
      <c r="A30003">
        <v>10774</v>
      </c>
      <c r="B30003" s="1">
        <f>DATE(2029,7,1) + TIME(0,0,0)</f>
        <v>47300</v>
      </c>
      <c r="C30003">
        <v>22.634370804</v>
      </c>
    </row>
    <row r="30004" spans="1:3" x14ac:dyDescent="0.25">
      <c r="A30004">
        <v>10805</v>
      </c>
      <c r="B30004" s="1">
        <f>DATE(2029,8,1) + TIME(0,0,0)</f>
        <v>47331</v>
      </c>
      <c r="C30004">
        <v>22.634370804</v>
      </c>
    </row>
    <row r="30005" spans="1:3" x14ac:dyDescent="0.25">
      <c r="A30005">
        <v>10836</v>
      </c>
      <c r="B30005" s="1">
        <f>DATE(2029,9,1) + TIME(0,0,0)</f>
        <v>47362</v>
      </c>
      <c r="C30005">
        <v>22.634370804</v>
      </c>
    </row>
    <row r="30006" spans="1:3" x14ac:dyDescent="0.25">
      <c r="A30006">
        <v>10866</v>
      </c>
      <c r="B30006" s="1">
        <f>DATE(2029,10,1) + TIME(0,0,0)</f>
        <v>47392</v>
      </c>
      <c r="C30006">
        <v>22.634370804</v>
      </c>
    </row>
    <row r="30007" spans="1:3" x14ac:dyDescent="0.25">
      <c r="A30007">
        <v>10897</v>
      </c>
      <c r="B30007" s="1">
        <f>DATE(2029,11,1) + TIME(0,0,0)</f>
        <v>47423</v>
      </c>
      <c r="C30007">
        <v>22.634370804</v>
      </c>
    </row>
    <row r="30008" spans="1:3" x14ac:dyDescent="0.25">
      <c r="A30008">
        <v>10927</v>
      </c>
      <c r="B30008" s="1">
        <f>DATE(2029,12,1) + TIME(0,0,0)</f>
        <v>47453</v>
      </c>
      <c r="C30008">
        <v>22.634370804</v>
      </c>
    </row>
    <row r="30009" spans="1:3" x14ac:dyDescent="0.25">
      <c r="A30009">
        <v>10958</v>
      </c>
      <c r="B30009" s="1">
        <f>DATE(2030,1,1) + TIME(0,0,0)</f>
        <v>47484</v>
      </c>
      <c r="C30009">
        <v>22.634370804</v>
      </c>
    </row>
    <row r="30010" spans="1:3" x14ac:dyDescent="0.25">
      <c r="A30010">
        <v>10989</v>
      </c>
      <c r="B30010" s="1">
        <f>DATE(2030,2,1) + TIME(0,0,0)</f>
        <v>47515</v>
      </c>
      <c r="C30010">
        <v>22.634370804</v>
      </c>
    </row>
    <row r="30011" spans="1:3" x14ac:dyDescent="0.25">
      <c r="A30011">
        <v>11017</v>
      </c>
      <c r="B30011" s="1">
        <f>DATE(2030,3,1) + TIME(0,0,0)</f>
        <v>47543</v>
      </c>
      <c r="C30011">
        <v>22.634370804</v>
      </c>
    </row>
    <row r="30012" spans="1:3" x14ac:dyDescent="0.25">
      <c r="A30012">
        <v>11048</v>
      </c>
      <c r="B30012" s="1">
        <f>DATE(2030,4,1) + TIME(0,0,0)</f>
        <v>47574</v>
      </c>
      <c r="C30012">
        <v>22.634370804</v>
      </c>
    </row>
    <row r="30013" spans="1:3" x14ac:dyDescent="0.25">
      <c r="A30013">
        <v>11078</v>
      </c>
      <c r="B30013" s="1">
        <f>DATE(2030,5,1) + TIME(0,0,0)</f>
        <v>47604</v>
      </c>
      <c r="C30013">
        <v>22.634370804</v>
      </c>
    </row>
    <row r="30014" spans="1:3" x14ac:dyDescent="0.25">
      <c r="A30014">
        <v>11109</v>
      </c>
      <c r="B30014" s="1">
        <f>DATE(2030,6,1) + TIME(0,0,0)</f>
        <v>47635</v>
      </c>
      <c r="C30014">
        <v>22.634370804</v>
      </c>
    </row>
    <row r="30015" spans="1:3" x14ac:dyDescent="0.25">
      <c r="A30015">
        <v>11139</v>
      </c>
      <c r="B30015" s="1">
        <f>DATE(2030,7,1) + TIME(0,0,0)</f>
        <v>47665</v>
      </c>
      <c r="C30015">
        <v>22.634370804</v>
      </c>
    </row>
    <row r="30016" spans="1:3" x14ac:dyDescent="0.25">
      <c r="A30016">
        <v>11170</v>
      </c>
      <c r="B30016" s="1">
        <f>DATE(2030,8,1) + TIME(0,0,0)</f>
        <v>47696</v>
      </c>
      <c r="C30016">
        <v>22.634370804</v>
      </c>
    </row>
    <row r="30017" spans="1:3" x14ac:dyDescent="0.25">
      <c r="A30017">
        <v>11201</v>
      </c>
      <c r="B30017" s="1">
        <f>DATE(2030,9,1) + TIME(0,0,0)</f>
        <v>47727</v>
      </c>
      <c r="C30017">
        <v>22.634370804</v>
      </c>
    </row>
    <row r="30018" spans="1:3" x14ac:dyDescent="0.25">
      <c r="A30018">
        <v>11231</v>
      </c>
      <c r="B30018" s="1">
        <f>DATE(2030,10,1) + TIME(0,0,0)</f>
        <v>47757</v>
      </c>
      <c r="C30018">
        <v>22.634370804</v>
      </c>
    </row>
    <row r="30019" spans="1:3" x14ac:dyDescent="0.25">
      <c r="A30019">
        <v>11262</v>
      </c>
      <c r="B30019" s="1">
        <f>DATE(2030,11,1) + TIME(0,0,0)</f>
        <v>47788</v>
      </c>
      <c r="C30019">
        <v>22.634370804</v>
      </c>
    </row>
    <row r="30020" spans="1:3" x14ac:dyDescent="0.25">
      <c r="A30020">
        <v>11292</v>
      </c>
      <c r="B30020" s="1">
        <f>DATE(2030,12,1) + TIME(0,0,0)</f>
        <v>47818</v>
      </c>
      <c r="C30020">
        <v>22.634370804</v>
      </c>
    </row>
    <row r="30021" spans="1:3" x14ac:dyDescent="0.25">
      <c r="A30021">
        <v>11323</v>
      </c>
      <c r="B30021" s="1">
        <f>DATE(2031,1,1) + TIME(0,0,0)</f>
        <v>47849</v>
      </c>
      <c r="C30021">
        <v>22.634370804</v>
      </c>
    </row>
    <row r="30022" spans="1:3" x14ac:dyDescent="0.25">
      <c r="A30022">
        <v>11354</v>
      </c>
      <c r="B30022" s="1">
        <f>DATE(2031,2,1) + TIME(0,0,0)</f>
        <v>47880</v>
      </c>
      <c r="C30022">
        <v>22.634370804</v>
      </c>
    </row>
    <row r="30023" spans="1:3" x14ac:dyDescent="0.25">
      <c r="A30023">
        <v>11382</v>
      </c>
      <c r="B30023" s="1">
        <f>DATE(2031,3,1) + TIME(0,0,0)</f>
        <v>47908</v>
      </c>
      <c r="C30023">
        <v>22.634370804</v>
      </c>
    </row>
    <row r="30024" spans="1:3" x14ac:dyDescent="0.25">
      <c r="A30024">
        <v>11413</v>
      </c>
      <c r="B30024" s="1">
        <f>DATE(2031,4,1) + TIME(0,0,0)</f>
        <v>47939</v>
      </c>
      <c r="C30024">
        <v>22.634370804</v>
      </c>
    </row>
    <row r="30025" spans="1:3" x14ac:dyDescent="0.25">
      <c r="A30025">
        <v>11443</v>
      </c>
      <c r="B30025" s="1">
        <f>DATE(2031,5,1) + TIME(0,0,0)</f>
        <v>47969</v>
      </c>
      <c r="C30025">
        <v>22.634370804</v>
      </c>
    </row>
    <row r="30026" spans="1:3" x14ac:dyDescent="0.25">
      <c r="A30026">
        <v>11474</v>
      </c>
      <c r="B30026" s="1">
        <f>DATE(2031,6,1) + TIME(0,0,0)</f>
        <v>48000</v>
      </c>
      <c r="C30026">
        <v>22.634370804</v>
      </c>
    </row>
    <row r="30027" spans="1:3" x14ac:dyDescent="0.25">
      <c r="A30027">
        <v>11504</v>
      </c>
      <c r="B30027" s="1">
        <f>DATE(2031,7,1) + TIME(0,0,0)</f>
        <v>48030</v>
      </c>
      <c r="C30027">
        <v>22.634370804</v>
      </c>
    </row>
    <row r="30028" spans="1:3" x14ac:dyDescent="0.25">
      <c r="A30028">
        <v>11535</v>
      </c>
      <c r="B30028" s="1">
        <f>DATE(2031,8,1) + TIME(0,0,0)</f>
        <v>48061</v>
      </c>
      <c r="C30028">
        <v>22.634370804</v>
      </c>
    </row>
    <row r="30029" spans="1:3" x14ac:dyDescent="0.25">
      <c r="A30029">
        <v>11566</v>
      </c>
      <c r="B30029" s="1">
        <f>DATE(2031,9,1) + TIME(0,0,0)</f>
        <v>48092</v>
      </c>
      <c r="C30029">
        <v>22.634370804</v>
      </c>
    </row>
    <row r="30030" spans="1:3" x14ac:dyDescent="0.25">
      <c r="A30030">
        <v>11596</v>
      </c>
      <c r="B30030" s="1">
        <f>DATE(2031,10,1) + TIME(0,0,0)</f>
        <v>48122</v>
      </c>
      <c r="C30030">
        <v>22.634370804</v>
      </c>
    </row>
    <row r="30031" spans="1:3" x14ac:dyDescent="0.25">
      <c r="A30031">
        <v>11627</v>
      </c>
      <c r="B30031" s="1">
        <f>DATE(2031,11,1) + TIME(0,0,0)</f>
        <v>48153</v>
      </c>
      <c r="C30031">
        <v>22.634370804</v>
      </c>
    </row>
    <row r="30032" spans="1:3" x14ac:dyDescent="0.25">
      <c r="A30032">
        <v>11657</v>
      </c>
      <c r="B30032" s="1">
        <f>DATE(2031,12,1) + TIME(0,0,0)</f>
        <v>48183</v>
      </c>
      <c r="C30032">
        <v>22.634370804</v>
      </c>
    </row>
    <row r="30033" spans="1:3" x14ac:dyDescent="0.25">
      <c r="A30033">
        <v>11688</v>
      </c>
      <c r="B30033" s="1">
        <f>DATE(2032,1,1) + TIME(0,0,0)</f>
        <v>48214</v>
      </c>
      <c r="C30033">
        <v>22.634370804</v>
      </c>
    </row>
    <row r="30034" spans="1:3" x14ac:dyDescent="0.25">
      <c r="A30034">
        <v>11719</v>
      </c>
      <c r="B30034" s="1">
        <f>DATE(2032,2,1) + TIME(0,0,0)</f>
        <v>48245</v>
      </c>
      <c r="C30034">
        <v>22.634370804</v>
      </c>
    </row>
    <row r="30035" spans="1:3" x14ac:dyDescent="0.25">
      <c r="A30035">
        <v>11748</v>
      </c>
      <c r="B30035" s="1">
        <f>DATE(2032,3,1) + TIME(0,0,0)</f>
        <v>48274</v>
      </c>
      <c r="C30035">
        <v>22.634370804</v>
      </c>
    </row>
    <row r="30036" spans="1:3" x14ac:dyDescent="0.25">
      <c r="A30036">
        <v>11779</v>
      </c>
      <c r="B30036" s="1">
        <f>DATE(2032,4,1) + TIME(0,0,0)</f>
        <v>48305</v>
      </c>
      <c r="C30036">
        <v>22.634370804</v>
      </c>
    </row>
    <row r="30037" spans="1:3" x14ac:dyDescent="0.25">
      <c r="A30037">
        <v>11809</v>
      </c>
      <c r="B30037" s="1">
        <f>DATE(2032,5,1) + TIME(0,0,0)</f>
        <v>48335</v>
      </c>
      <c r="C30037">
        <v>22.634370804</v>
      </c>
    </row>
    <row r="30038" spans="1:3" x14ac:dyDescent="0.25">
      <c r="A30038">
        <v>11840</v>
      </c>
      <c r="B30038" s="1">
        <f>DATE(2032,6,1) + TIME(0,0,0)</f>
        <v>48366</v>
      </c>
      <c r="C30038">
        <v>22.634370804</v>
      </c>
    </row>
    <row r="30039" spans="1:3" x14ac:dyDescent="0.25">
      <c r="A30039">
        <v>11870</v>
      </c>
      <c r="B30039" s="1">
        <f>DATE(2032,7,1) + TIME(0,0,0)</f>
        <v>48396</v>
      </c>
      <c r="C30039">
        <v>22.634370804</v>
      </c>
    </row>
    <row r="30040" spans="1:3" x14ac:dyDescent="0.25">
      <c r="A30040">
        <v>11901</v>
      </c>
      <c r="B30040" s="1">
        <f>DATE(2032,8,1) + TIME(0,0,0)</f>
        <v>48427</v>
      </c>
      <c r="C30040">
        <v>22.634370804</v>
      </c>
    </row>
    <row r="30041" spans="1:3" x14ac:dyDescent="0.25">
      <c r="A30041">
        <v>11932</v>
      </c>
      <c r="B30041" s="1">
        <f>DATE(2032,9,1) + TIME(0,0,0)</f>
        <v>48458</v>
      </c>
      <c r="C30041">
        <v>22.634370804</v>
      </c>
    </row>
    <row r="30042" spans="1:3" x14ac:dyDescent="0.25">
      <c r="A30042">
        <v>11962</v>
      </c>
      <c r="B30042" s="1">
        <f>DATE(2032,10,1) + TIME(0,0,0)</f>
        <v>48488</v>
      </c>
      <c r="C30042">
        <v>22.634370804</v>
      </c>
    </row>
    <row r="30043" spans="1:3" x14ac:dyDescent="0.25">
      <c r="A30043">
        <v>11993</v>
      </c>
      <c r="B30043" s="1">
        <f>DATE(2032,11,1) + TIME(0,0,0)</f>
        <v>48519</v>
      </c>
      <c r="C30043">
        <v>22.634370804</v>
      </c>
    </row>
    <row r="30044" spans="1:3" x14ac:dyDescent="0.25">
      <c r="A30044">
        <v>12023</v>
      </c>
      <c r="B30044" s="1">
        <f>DATE(2032,12,1) + TIME(0,0,0)</f>
        <v>48549</v>
      </c>
      <c r="C30044">
        <v>22.634370804</v>
      </c>
    </row>
    <row r="30045" spans="1:3" x14ac:dyDescent="0.25">
      <c r="A30045">
        <v>12054</v>
      </c>
      <c r="B30045" s="1">
        <f>DATE(2033,1,1) + TIME(0,0,0)</f>
        <v>48580</v>
      </c>
      <c r="C30045">
        <v>22.634370804</v>
      </c>
    </row>
    <row r="30046" spans="1:3" x14ac:dyDescent="0.25">
      <c r="A30046">
        <v>12085</v>
      </c>
      <c r="B30046" s="1">
        <f>DATE(2033,2,1) + TIME(0,0,0)</f>
        <v>48611</v>
      </c>
      <c r="C30046">
        <v>22.634370804</v>
      </c>
    </row>
    <row r="30047" spans="1:3" x14ac:dyDescent="0.25">
      <c r="A30047">
        <v>12113</v>
      </c>
      <c r="B30047" s="1">
        <f>DATE(2033,3,1) + TIME(0,0,0)</f>
        <v>48639</v>
      </c>
      <c r="C30047">
        <v>22.634370804</v>
      </c>
    </row>
    <row r="30048" spans="1:3" x14ac:dyDescent="0.25">
      <c r="A30048">
        <v>12144</v>
      </c>
      <c r="B30048" s="1">
        <f>DATE(2033,4,1) + TIME(0,0,0)</f>
        <v>48670</v>
      </c>
      <c r="C30048">
        <v>22.634370804</v>
      </c>
    </row>
    <row r="30049" spans="1:3" x14ac:dyDescent="0.25">
      <c r="A30049">
        <v>12174</v>
      </c>
      <c r="B30049" s="1">
        <f>DATE(2033,5,1) + TIME(0,0,0)</f>
        <v>48700</v>
      </c>
      <c r="C30049">
        <v>22.634370804</v>
      </c>
    </row>
    <row r="30050" spans="1:3" x14ac:dyDescent="0.25">
      <c r="A30050">
        <v>12205</v>
      </c>
      <c r="B30050" s="1">
        <f>DATE(2033,6,1) + TIME(0,0,0)</f>
        <v>48731</v>
      </c>
      <c r="C30050">
        <v>22.634370804</v>
      </c>
    </row>
    <row r="30051" spans="1:3" x14ac:dyDescent="0.25">
      <c r="A30051">
        <v>12235</v>
      </c>
      <c r="B30051" s="1">
        <f>DATE(2033,7,1) + TIME(0,0,0)</f>
        <v>48761</v>
      </c>
      <c r="C30051">
        <v>22.634370804</v>
      </c>
    </row>
    <row r="30052" spans="1:3" x14ac:dyDescent="0.25">
      <c r="A30052">
        <v>12266</v>
      </c>
      <c r="B30052" s="1">
        <f>DATE(2033,8,1) + TIME(0,0,0)</f>
        <v>48792</v>
      </c>
      <c r="C30052">
        <v>22.634370804</v>
      </c>
    </row>
    <row r="30053" spans="1:3" x14ac:dyDescent="0.25">
      <c r="A30053">
        <v>12297</v>
      </c>
      <c r="B30053" s="1">
        <f>DATE(2033,9,1) + TIME(0,0,0)</f>
        <v>48823</v>
      </c>
      <c r="C30053">
        <v>22.634370804</v>
      </c>
    </row>
    <row r="30054" spans="1:3" x14ac:dyDescent="0.25">
      <c r="A30054">
        <v>12327</v>
      </c>
      <c r="B30054" s="1">
        <f>DATE(2033,10,1) + TIME(0,0,0)</f>
        <v>48853</v>
      </c>
      <c r="C30054">
        <v>22.634370804</v>
      </c>
    </row>
    <row r="30055" spans="1:3" x14ac:dyDescent="0.25">
      <c r="A30055">
        <v>12358</v>
      </c>
      <c r="B30055" s="1">
        <f>DATE(2033,11,1) + TIME(0,0,0)</f>
        <v>48884</v>
      </c>
      <c r="C30055">
        <v>22.634370804</v>
      </c>
    </row>
    <row r="30056" spans="1:3" x14ac:dyDescent="0.25">
      <c r="A30056">
        <v>12388</v>
      </c>
      <c r="B30056" s="1">
        <f>DATE(2033,12,1) + TIME(0,0,0)</f>
        <v>48914</v>
      </c>
      <c r="C30056">
        <v>22.634370804</v>
      </c>
    </row>
    <row r="30057" spans="1:3" x14ac:dyDescent="0.25">
      <c r="A30057">
        <v>12419</v>
      </c>
      <c r="B30057" s="1">
        <f>DATE(2034,1,1) + TIME(0,0,0)</f>
        <v>48945</v>
      </c>
      <c r="C30057">
        <v>22.634370804</v>
      </c>
    </row>
    <row r="30058" spans="1:3" x14ac:dyDescent="0.25">
      <c r="A30058">
        <v>12450</v>
      </c>
      <c r="B30058" s="1">
        <f>DATE(2034,2,1) + TIME(0,0,0)</f>
        <v>48976</v>
      </c>
      <c r="C30058">
        <v>22.634370804</v>
      </c>
    </row>
    <row r="30059" spans="1:3" x14ac:dyDescent="0.25">
      <c r="A30059">
        <v>12478</v>
      </c>
      <c r="B30059" s="1">
        <f>DATE(2034,3,1) + TIME(0,0,0)</f>
        <v>49004</v>
      </c>
      <c r="C30059">
        <v>22.634370804</v>
      </c>
    </row>
    <row r="30060" spans="1:3" x14ac:dyDescent="0.25">
      <c r="A30060">
        <v>12509</v>
      </c>
      <c r="B30060" s="1">
        <f>DATE(2034,4,1) + TIME(0,0,0)</f>
        <v>49035</v>
      </c>
      <c r="C30060">
        <v>22.634370804</v>
      </c>
    </row>
    <row r="30061" spans="1:3" x14ac:dyDescent="0.25">
      <c r="A30061">
        <v>12539</v>
      </c>
      <c r="B30061" s="1">
        <f>DATE(2034,5,1) + TIME(0,0,0)</f>
        <v>49065</v>
      </c>
      <c r="C30061">
        <v>22.634370804</v>
      </c>
    </row>
    <row r="30062" spans="1:3" x14ac:dyDescent="0.25">
      <c r="A30062">
        <v>12570</v>
      </c>
      <c r="B30062" s="1">
        <f>DATE(2034,6,1) + TIME(0,0,0)</f>
        <v>49096</v>
      </c>
      <c r="C30062">
        <v>22.634370804</v>
      </c>
    </row>
    <row r="30063" spans="1:3" x14ac:dyDescent="0.25">
      <c r="A30063">
        <v>12600</v>
      </c>
      <c r="B30063" s="1">
        <f>DATE(2034,7,1) + TIME(0,0,0)</f>
        <v>49126</v>
      </c>
      <c r="C30063">
        <v>22.634370804</v>
      </c>
    </row>
    <row r="30064" spans="1:3" x14ac:dyDescent="0.25">
      <c r="A30064">
        <v>12631</v>
      </c>
      <c r="B30064" s="1">
        <f>DATE(2034,8,1) + TIME(0,0,0)</f>
        <v>49157</v>
      </c>
      <c r="C30064">
        <v>22.634370804</v>
      </c>
    </row>
    <row r="30065" spans="1:3" x14ac:dyDescent="0.25">
      <c r="A30065">
        <v>12662</v>
      </c>
      <c r="B30065" s="1">
        <f>DATE(2034,9,1) + TIME(0,0,0)</f>
        <v>49188</v>
      </c>
      <c r="C30065">
        <v>22.634370804</v>
      </c>
    </row>
    <row r="30066" spans="1:3" x14ac:dyDescent="0.25">
      <c r="A30066">
        <v>12692</v>
      </c>
      <c r="B30066" s="1">
        <f>DATE(2034,10,1) + TIME(0,0,0)</f>
        <v>49218</v>
      </c>
      <c r="C30066">
        <v>22.634370804</v>
      </c>
    </row>
    <row r="30067" spans="1:3" x14ac:dyDescent="0.25">
      <c r="A30067">
        <v>12723</v>
      </c>
      <c r="B30067" s="1">
        <f>DATE(2034,11,1) + TIME(0,0,0)</f>
        <v>49249</v>
      </c>
      <c r="C30067">
        <v>22.634370804</v>
      </c>
    </row>
    <row r="30068" spans="1:3" x14ac:dyDescent="0.25">
      <c r="A30068">
        <v>12753</v>
      </c>
      <c r="B30068" s="1">
        <f>DATE(2034,12,1) + TIME(0,0,0)</f>
        <v>49279</v>
      </c>
      <c r="C30068">
        <v>22.634370804</v>
      </c>
    </row>
    <row r="30069" spans="1:3" x14ac:dyDescent="0.25">
      <c r="A30069">
        <v>12784</v>
      </c>
      <c r="B30069" s="1">
        <f>DATE(2035,1,1) + TIME(0,0,0)</f>
        <v>49310</v>
      </c>
      <c r="C30069">
        <v>22.634370804</v>
      </c>
    </row>
    <row r="30070" spans="1:3" x14ac:dyDescent="0.25">
      <c r="A30070">
        <v>12815</v>
      </c>
      <c r="B30070" s="1">
        <f>DATE(2035,2,1) + TIME(0,0,0)</f>
        <v>49341</v>
      </c>
      <c r="C30070">
        <v>22.634370804</v>
      </c>
    </row>
    <row r="30071" spans="1:3" x14ac:dyDescent="0.25">
      <c r="A30071">
        <v>12843</v>
      </c>
      <c r="B30071" s="1">
        <f>DATE(2035,3,1) + TIME(0,0,0)</f>
        <v>49369</v>
      </c>
      <c r="C30071">
        <v>22.634370804</v>
      </c>
    </row>
    <row r="30072" spans="1:3" x14ac:dyDescent="0.25">
      <c r="A30072">
        <v>12874</v>
      </c>
      <c r="B30072" s="1">
        <f>DATE(2035,4,1) + TIME(0,0,0)</f>
        <v>49400</v>
      </c>
      <c r="C30072">
        <v>22.634370804</v>
      </c>
    </row>
    <row r="30073" spans="1:3" x14ac:dyDescent="0.25">
      <c r="A30073">
        <v>12904</v>
      </c>
      <c r="B30073" s="1">
        <f>DATE(2035,5,1) + TIME(0,0,0)</f>
        <v>49430</v>
      </c>
      <c r="C30073">
        <v>22.634370804</v>
      </c>
    </row>
    <row r="30074" spans="1:3" x14ac:dyDescent="0.25">
      <c r="A30074">
        <v>12935</v>
      </c>
      <c r="B30074" s="1">
        <f>DATE(2035,6,1) + TIME(0,0,0)</f>
        <v>49461</v>
      </c>
      <c r="C30074">
        <v>22.634370804</v>
      </c>
    </row>
    <row r="30075" spans="1:3" x14ac:dyDescent="0.25">
      <c r="A30075">
        <v>12965</v>
      </c>
      <c r="B30075" s="1">
        <f>DATE(2035,7,1) + TIME(0,0,0)</f>
        <v>49491</v>
      </c>
      <c r="C30075">
        <v>22.634370804</v>
      </c>
    </row>
    <row r="30076" spans="1:3" x14ac:dyDescent="0.25">
      <c r="A30076">
        <v>12996</v>
      </c>
      <c r="B30076" s="1">
        <f>DATE(2035,8,1) + TIME(0,0,0)</f>
        <v>49522</v>
      </c>
      <c r="C30076">
        <v>22.634370804</v>
      </c>
    </row>
    <row r="30077" spans="1:3" x14ac:dyDescent="0.25">
      <c r="A30077">
        <v>13027</v>
      </c>
      <c r="B30077" s="1">
        <f>DATE(2035,9,1) + TIME(0,0,0)</f>
        <v>49553</v>
      </c>
      <c r="C30077">
        <v>22.634370804</v>
      </c>
    </row>
    <row r="30078" spans="1:3" x14ac:dyDescent="0.25">
      <c r="A30078">
        <v>13057</v>
      </c>
      <c r="B30078" s="1">
        <f>DATE(2035,10,1) + TIME(0,0,0)</f>
        <v>49583</v>
      </c>
      <c r="C30078">
        <v>22.634370804</v>
      </c>
    </row>
    <row r="30079" spans="1:3" x14ac:dyDescent="0.25">
      <c r="A30079">
        <v>13088</v>
      </c>
      <c r="B30079" s="1">
        <f>DATE(2035,11,1) + TIME(0,0,0)</f>
        <v>49614</v>
      </c>
      <c r="C30079">
        <v>22.634370804</v>
      </c>
    </row>
    <row r="30080" spans="1:3" x14ac:dyDescent="0.25">
      <c r="A30080">
        <v>13118</v>
      </c>
      <c r="B30080" s="1">
        <f>DATE(2035,12,1) + TIME(0,0,0)</f>
        <v>49644</v>
      </c>
      <c r="C30080">
        <v>22.634370804</v>
      </c>
    </row>
    <row r="30081" spans="1:3" x14ac:dyDescent="0.25">
      <c r="A30081">
        <v>13149</v>
      </c>
      <c r="B30081" s="1">
        <f>DATE(2036,1,1) + TIME(0,0,0)</f>
        <v>49675</v>
      </c>
      <c r="C30081">
        <v>22.634370804</v>
      </c>
    </row>
    <row r="30082" spans="1:3" x14ac:dyDescent="0.25">
      <c r="A30082">
        <v>13180</v>
      </c>
      <c r="B30082" s="1">
        <f>DATE(2036,2,1) + TIME(0,0,0)</f>
        <v>49706</v>
      </c>
      <c r="C30082">
        <v>22.634370804</v>
      </c>
    </row>
    <row r="30083" spans="1:3" x14ac:dyDescent="0.25">
      <c r="A30083">
        <v>13209</v>
      </c>
      <c r="B30083" s="1">
        <f>DATE(2036,3,1) + TIME(0,0,0)</f>
        <v>49735</v>
      </c>
      <c r="C30083">
        <v>22.634370804</v>
      </c>
    </row>
    <row r="30084" spans="1:3" x14ac:dyDescent="0.25">
      <c r="A30084">
        <v>13240</v>
      </c>
      <c r="B30084" s="1">
        <f>DATE(2036,4,1) + TIME(0,0,0)</f>
        <v>49766</v>
      </c>
      <c r="C30084">
        <v>22.634370804</v>
      </c>
    </row>
    <row r="30085" spans="1:3" x14ac:dyDescent="0.25">
      <c r="A30085">
        <v>13270</v>
      </c>
      <c r="B30085" s="1">
        <f>DATE(2036,5,1) + TIME(0,0,0)</f>
        <v>49796</v>
      </c>
      <c r="C30085">
        <v>22.634370804</v>
      </c>
    </row>
    <row r="30086" spans="1:3" x14ac:dyDescent="0.25">
      <c r="A30086">
        <v>13301</v>
      </c>
      <c r="B30086" s="1">
        <f>DATE(2036,6,1) + TIME(0,0,0)</f>
        <v>49827</v>
      </c>
      <c r="C30086">
        <v>22.634370804</v>
      </c>
    </row>
    <row r="30087" spans="1:3" x14ac:dyDescent="0.25">
      <c r="A30087">
        <v>13331</v>
      </c>
      <c r="B30087" s="1">
        <f>DATE(2036,7,1) + TIME(0,0,0)</f>
        <v>49857</v>
      </c>
      <c r="C30087">
        <v>22.634370804</v>
      </c>
    </row>
    <row r="30088" spans="1:3" x14ac:dyDescent="0.25">
      <c r="A30088">
        <v>13362</v>
      </c>
      <c r="B30088" s="1">
        <f>DATE(2036,8,1) + TIME(0,0,0)</f>
        <v>49888</v>
      </c>
      <c r="C30088">
        <v>22.634370804</v>
      </c>
    </row>
    <row r="30089" spans="1:3" x14ac:dyDescent="0.25">
      <c r="A30089">
        <v>13393</v>
      </c>
      <c r="B30089" s="1">
        <f>DATE(2036,9,1) + TIME(0,0,0)</f>
        <v>49919</v>
      </c>
      <c r="C30089">
        <v>22.634370804</v>
      </c>
    </row>
    <row r="30090" spans="1:3" x14ac:dyDescent="0.25">
      <c r="A30090">
        <v>13423</v>
      </c>
      <c r="B30090" s="1">
        <f>DATE(2036,10,1) + TIME(0,0,0)</f>
        <v>49949</v>
      </c>
      <c r="C30090">
        <v>22.634370804</v>
      </c>
    </row>
    <row r="30091" spans="1:3" x14ac:dyDescent="0.25">
      <c r="A30091">
        <v>13454</v>
      </c>
      <c r="B30091" s="1">
        <f>DATE(2036,11,1) + TIME(0,0,0)</f>
        <v>49980</v>
      </c>
      <c r="C30091">
        <v>22.634370804</v>
      </c>
    </row>
    <row r="30092" spans="1:3" x14ac:dyDescent="0.25">
      <c r="A30092">
        <v>13484</v>
      </c>
      <c r="B30092" s="1">
        <f>DATE(2036,12,1) + TIME(0,0,0)</f>
        <v>50010</v>
      </c>
      <c r="C30092">
        <v>22.634370804</v>
      </c>
    </row>
    <row r="30093" spans="1:3" x14ac:dyDescent="0.25">
      <c r="A30093">
        <v>13515</v>
      </c>
      <c r="B30093" s="1">
        <f>DATE(2037,1,1) + TIME(0,0,0)</f>
        <v>50041</v>
      </c>
      <c r="C30093">
        <v>22.634370804</v>
      </c>
    </row>
    <row r="30094" spans="1:3" x14ac:dyDescent="0.25">
      <c r="A30094">
        <v>13546</v>
      </c>
      <c r="B30094" s="1">
        <f>DATE(2037,2,1) + TIME(0,0,0)</f>
        <v>50072</v>
      </c>
      <c r="C30094">
        <v>22.634370804</v>
      </c>
    </row>
    <row r="30095" spans="1:3" x14ac:dyDescent="0.25">
      <c r="A30095">
        <v>13574</v>
      </c>
      <c r="B30095" s="1">
        <f>DATE(2037,3,1) + TIME(0,0,0)</f>
        <v>50100</v>
      </c>
      <c r="C30095">
        <v>22.634370804</v>
      </c>
    </row>
    <row r="30096" spans="1:3" x14ac:dyDescent="0.25">
      <c r="A30096">
        <v>13605</v>
      </c>
      <c r="B30096" s="1">
        <f>DATE(2037,4,1) + TIME(0,0,0)</f>
        <v>50131</v>
      </c>
      <c r="C30096">
        <v>22.634370804</v>
      </c>
    </row>
    <row r="30097" spans="1:3" x14ac:dyDescent="0.25">
      <c r="A30097">
        <v>13635</v>
      </c>
      <c r="B30097" s="1">
        <f>DATE(2037,5,1) + TIME(0,0,0)</f>
        <v>50161</v>
      </c>
      <c r="C30097">
        <v>22.634370804</v>
      </c>
    </row>
    <row r="30098" spans="1:3" x14ac:dyDescent="0.25">
      <c r="A30098">
        <v>13666</v>
      </c>
      <c r="B30098" s="1">
        <f>DATE(2037,6,1) + TIME(0,0,0)</f>
        <v>50192</v>
      </c>
      <c r="C30098">
        <v>22.634370804</v>
      </c>
    </row>
    <row r="30099" spans="1:3" x14ac:dyDescent="0.25">
      <c r="A30099">
        <v>13696</v>
      </c>
      <c r="B30099" s="1">
        <f>DATE(2037,7,1) + TIME(0,0,0)</f>
        <v>50222</v>
      </c>
      <c r="C30099">
        <v>22.634370804</v>
      </c>
    </row>
    <row r="30100" spans="1:3" x14ac:dyDescent="0.25">
      <c r="A30100">
        <v>13727</v>
      </c>
      <c r="B30100" s="1">
        <f>DATE(2037,8,1) + TIME(0,0,0)</f>
        <v>50253</v>
      </c>
      <c r="C30100">
        <v>22.634370804</v>
      </c>
    </row>
    <row r="30101" spans="1:3" x14ac:dyDescent="0.25">
      <c r="A30101">
        <v>13758</v>
      </c>
      <c r="B30101" s="1">
        <f>DATE(2037,9,1) + TIME(0,0,0)</f>
        <v>50284</v>
      </c>
      <c r="C30101">
        <v>22.634370804</v>
      </c>
    </row>
    <row r="30102" spans="1:3" x14ac:dyDescent="0.25">
      <c r="A30102">
        <v>13788</v>
      </c>
      <c r="B30102" s="1">
        <f>DATE(2037,10,1) + TIME(0,0,0)</f>
        <v>50314</v>
      </c>
      <c r="C30102">
        <v>22.634370804</v>
      </c>
    </row>
    <row r="30103" spans="1:3" x14ac:dyDescent="0.25">
      <c r="A30103">
        <v>13819</v>
      </c>
      <c r="B30103" s="1">
        <f>DATE(2037,11,1) + TIME(0,0,0)</f>
        <v>50345</v>
      </c>
      <c r="C30103">
        <v>22.634370804</v>
      </c>
    </row>
    <row r="30104" spans="1:3" x14ac:dyDescent="0.25">
      <c r="A30104">
        <v>13849</v>
      </c>
      <c r="B30104" s="1">
        <f>DATE(2037,12,1) + TIME(0,0,0)</f>
        <v>50375</v>
      </c>
      <c r="C30104">
        <v>22.634370804</v>
      </c>
    </row>
    <row r="30105" spans="1:3" x14ac:dyDescent="0.25">
      <c r="A30105">
        <v>13880</v>
      </c>
      <c r="B30105" s="1">
        <f>DATE(2038,1,1) + TIME(0,0,0)</f>
        <v>50406</v>
      </c>
      <c r="C30105">
        <v>22.634370804</v>
      </c>
    </row>
    <row r="30106" spans="1:3" x14ac:dyDescent="0.25">
      <c r="A30106">
        <v>13911</v>
      </c>
      <c r="B30106" s="1">
        <f>DATE(2038,2,1) + TIME(0,0,0)</f>
        <v>50437</v>
      </c>
      <c r="C30106">
        <v>22.634370804</v>
      </c>
    </row>
    <row r="30107" spans="1:3" x14ac:dyDescent="0.25">
      <c r="A30107">
        <v>13939</v>
      </c>
      <c r="B30107" s="1">
        <f>DATE(2038,3,1) + TIME(0,0,0)</f>
        <v>50465</v>
      </c>
      <c r="C30107">
        <v>22.634370804</v>
      </c>
    </row>
    <row r="30108" spans="1:3" x14ac:dyDescent="0.25">
      <c r="A30108">
        <v>13970</v>
      </c>
      <c r="B30108" s="1">
        <f>DATE(2038,4,1) + TIME(0,0,0)</f>
        <v>50496</v>
      </c>
      <c r="C30108">
        <v>22.634370804</v>
      </c>
    </row>
    <row r="30109" spans="1:3" x14ac:dyDescent="0.25">
      <c r="A30109">
        <v>14000</v>
      </c>
      <c r="B30109" s="1">
        <f>DATE(2038,5,1) + TIME(0,0,0)</f>
        <v>50526</v>
      </c>
      <c r="C30109">
        <v>22.634370804</v>
      </c>
    </row>
    <row r="30110" spans="1:3" x14ac:dyDescent="0.25">
      <c r="A30110">
        <v>14031</v>
      </c>
      <c r="B30110" s="1">
        <f>DATE(2038,6,1) + TIME(0,0,0)</f>
        <v>50557</v>
      </c>
      <c r="C30110">
        <v>22.634370804</v>
      </c>
    </row>
    <row r="30111" spans="1:3" x14ac:dyDescent="0.25">
      <c r="A30111">
        <v>14061</v>
      </c>
      <c r="B30111" s="1">
        <f>DATE(2038,7,1) + TIME(0,0,0)</f>
        <v>50587</v>
      </c>
      <c r="C30111">
        <v>22.634370804</v>
      </c>
    </row>
    <row r="30112" spans="1:3" x14ac:dyDescent="0.25">
      <c r="A30112">
        <v>14092</v>
      </c>
      <c r="B30112" s="1">
        <f>DATE(2038,8,1) + TIME(0,0,0)</f>
        <v>50618</v>
      </c>
      <c r="C30112">
        <v>22.634370804</v>
      </c>
    </row>
    <row r="30113" spans="1:3" x14ac:dyDescent="0.25">
      <c r="A30113">
        <v>14123</v>
      </c>
      <c r="B30113" s="1">
        <f>DATE(2038,9,1) + TIME(0,0,0)</f>
        <v>50649</v>
      </c>
      <c r="C30113">
        <v>22.634370804</v>
      </c>
    </row>
    <row r="30114" spans="1:3" x14ac:dyDescent="0.25">
      <c r="A30114">
        <v>14153</v>
      </c>
      <c r="B30114" s="1">
        <f>DATE(2038,10,1) + TIME(0,0,0)</f>
        <v>50679</v>
      </c>
      <c r="C30114">
        <v>22.634370804</v>
      </c>
    </row>
    <row r="30115" spans="1:3" x14ac:dyDescent="0.25">
      <c r="A30115">
        <v>14184</v>
      </c>
      <c r="B30115" s="1">
        <f>DATE(2038,11,1) + TIME(0,0,0)</f>
        <v>50710</v>
      </c>
      <c r="C30115">
        <v>22.634370804</v>
      </c>
    </row>
    <row r="30116" spans="1:3" x14ac:dyDescent="0.25">
      <c r="A30116">
        <v>14214</v>
      </c>
      <c r="B30116" s="1">
        <f>DATE(2038,12,1) + TIME(0,0,0)</f>
        <v>50740</v>
      </c>
      <c r="C30116">
        <v>22.634370804</v>
      </c>
    </row>
    <row r="30117" spans="1:3" x14ac:dyDescent="0.25">
      <c r="A30117">
        <v>14245</v>
      </c>
      <c r="B30117" s="1">
        <f>DATE(2039,1,1) + TIME(0,0,0)</f>
        <v>50771</v>
      </c>
      <c r="C30117">
        <v>22.634370804</v>
      </c>
    </row>
    <row r="30118" spans="1:3" x14ac:dyDescent="0.25">
      <c r="A30118">
        <v>14276</v>
      </c>
      <c r="B30118" s="1">
        <f>DATE(2039,2,1) + TIME(0,0,0)</f>
        <v>50802</v>
      </c>
      <c r="C30118">
        <v>22.634370804</v>
      </c>
    </row>
    <row r="30119" spans="1:3" x14ac:dyDescent="0.25">
      <c r="A30119">
        <v>14304</v>
      </c>
      <c r="B30119" s="1">
        <f>DATE(2039,3,1) + TIME(0,0,0)</f>
        <v>50830</v>
      </c>
      <c r="C30119">
        <v>22.634370804</v>
      </c>
    </row>
    <row r="30120" spans="1:3" x14ac:dyDescent="0.25">
      <c r="A30120">
        <v>14335</v>
      </c>
      <c r="B30120" s="1">
        <f>DATE(2039,4,1) + TIME(0,0,0)</f>
        <v>50861</v>
      </c>
      <c r="C30120">
        <v>22.634370804</v>
      </c>
    </row>
    <row r="30121" spans="1:3" x14ac:dyDescent="0.25">
      <c r="A30121">
        <v>14365</v>
      </c>
      <c r="B30121" s="1">
        <f>DATE(2039,5,1) + TIME(0,0,0)</f>
        <v>50891</v>
      </c>
      <c r="C30121">
        <v>22.634370804</v>
      </c>
    </row>
    <row r="30122" spans="1:3" x14ac:dyDescent="0.25">
      <c r="A30122">
        <v>14396</v>
      </c>
      <c r="B30122" s="1">
        <f>DATE(2039,6,1) + TIME(0,0,0)</f>
        <v>50922</v>
      </c>
      <c r="C30122">
        <v>22.634370804</v>
      </c>
    </row>
    <row r="30123" spans="1:3" x14ac:dyDescent="0.25">
      <c r="A30123">
        <v>14426</v>
      </c>
      <c r="B30123" s="1">
        <f>DATE(2039,7,1) + TIME(0,0,0)</f>
        <v>50952</v>
      </c>
      <c r="C30123">
        <v>22.634370804</v>
      </c>
    </row>
    <row r="30124" spans="1:3" x14ac:dyDescent="0.25">
      <c r="A30124">
        <v>14457</v>
      </c>
      <c r="B30124" s="1">
        <f>DATE(2039,8,1) + TIME(0,0,0)</f>
        <v>50983</v>
      </c>
      <c r="C30124">
        <v>22.634370804</v>
      </c>
    </row>
    <row r="30125" spans="1:3" x14ac:dyDescent="0.25">
      <c r="A30125">
        <v>14488</v>
      </c>
      <c r="B30125" s="1">
        <f>DATE(2039,9,1) + TIME(0,0,0)</f>
        <v>51014</v>
      </c>
      <c r="C30125">
        <v>22.634370804</v>
      </c>
    </row>
    <row r="30126" spans="1:3" x14ac:dyDescent="0.25">
      <c r="A30126">
        <v>14518</v>
      </c>
      <c r="B30126" s="1">
        <f>DATE(2039,10,1) + TIME(0,0,0)</f>
        <v>51044</v>
      </c>
      <c r="C30126">
        <v>22.634370804</v>
      </c>
    </row>
    <row r="30127" spans="1:3" x14ac:dyDescent="0.25">
      <c r="A30127">
        <v>14549</v>
      </c>
      <c r="B30127" s="1">
        <f>DATE(2039,11,1) + TIME(0,0,0)</f>
        <v>51075</v>
      </c>
      <c r="C30127">
        <v>22.634370804</v>
      </c>
    </row>
    <row r="30128" spans="1:3" x14ac:dyDescent="0.25">
      <c r="A30128">
        <v>14579</v>
      </c>
      <c r="B30128" s="1">
        <f>DATE(2039,12,1) + TIME(0,0,0)</f>
        <v>51105</v>
      </c>
      <c r="C30128">
        <v>22.634370804</v>
      </c>
    </row>
    <row r="30129" spans="1:3" x14ac:dyDescent="0.25">
      <c r="A30129">
        <v>14610</v>
      </c>
      <c r="B30129" s="1">
        <f>DATE(2040,1,1) + TIME(0,0,0)</f>
        <v>51136</v>
      </c>
      <c r="C30129">
        <v>22.634370804</v>
      </c>
    </row>
    <row r="30130" spans="1:3" x14ac:dyDescent="0.25">
      <c r="A30130">
        <v>14641</v>
      </c>
      <c r="B30130" s="1">
        <f>DATE(2040,2,1) + TIME(0,0,0)</f>
        <v>51167</v>
      </c>
      <c r="C30130">
        <v>22.634370804</v>
      </c>
    </row>
    <row r="30131" spans="1:3" x14ac:dyDescent="0.25">
      <c r="A30131">
        <v>14670</v>
      </c>
      <c r="B30131" s="1">
        <f>DATE(2040,3,1) + TIME(0,0,0)</f>
        <v>51196</v>
      </c>
      <c r="C30131">
        <v>22.634370804</v>
      </c>
    </row>
    <row r="30132" spans="1:3" x14ac:dyDescent="0.25">
      <c r="A30132">
        <v>14701</v>
      </c>
      <c r="B30132" s="1">
        <f>DATE(2040,4,1) + TIME(0,0,0)</f>
        <v>51227</v>
      </c>
      <c r="C30132">
        <v>22.634370804</v>
      </c>
    </row>
    <row r="30133" spans="1:3" x14ac:dyDescent="0.25">
      <c r="A30133">
        <v>14731</v>
      </c>
      <c r="B30133" s="1">
        <f>DATE(2040,5,1) + TIME(0,0,0)</f>
        <v>51257</v>
      </c>
      <c r="C30133">
        <v>22.634370804</v>
      </c>
    </row>
    <row r="30134" spans="1:3" x14ac:dyDescent="0.25">
      <c r="A30134">
        <v>14762</v>
      </c>
      <c r="B30134" s="1">
        <f>DATE(2040,6,1) + TIME(0,0,0)</f>
        <v>51288</v>
      </c>
      <c r="C30134">
        <v>22.634370804</v>
      </c>
    </row>
    <row r="30135" spans="1:3" x14ac:dyDescent="0.25">
      <c r="A30135">
        <v>14792</v>
      </c>
      <c r="B30135" s="1">
        <f>DATE(2040,7,1) + TIME(0,0,0)</f>
        <v>51318</v>
      </c>
      <c r="C30135">
        <v>22.634370804</v>
      </c>
    </row>
    <row r="30136" spans="1:3" x14ac:dyDescent="0.25">
      <c r="A30136">
        <v>14823</v>
      </c>
      <c r="B30136" s="1">
        <f>DATE(2040,8,1) + TIME(0,0,0)</f>
        <v>51349</v>
      </c>
      <c r="C30136">
        <v>22.634370804</v>
      </c>
    </row>
    <row r="30137" spans="1:3" x14ac:dyDescent="0.25">
      <c r="A30137">
        <v>14854</v>
      </c>
      <c r="B30137" s="1">
        <f>DATE(2040,9,1) + TIME(0,0,0)</f>
        <v>51380</v>
      </c>
      <c r="C30137">
        <v>22.634370804</v>
      </c>
    </row>
    <row r="30138" spans="1:3" x14ac:dyDescent="0.25">
      <c r="A30138">
        <v>14884</v>
      </c>
      <c r="B30138" s="1">
        <f>DATE(2040,10,1) + TIME(0,0,0)</f>
        <v>51410</v>
      </c>
      <c r="C30138">
        <v>22.634370804</v>
      </c>
    </row>
    <row r="30139" spans="1:3" x14ac:dyDescent="0.25">
      <c r="A30139">
        <v>14915</v>
      </c>
      <c r="B30139" s="1">
        <f>DATE(2040,11,1) + TIME(0,0,0)</f>
        <v>51441</v>
      </c>
      <c r="C30139">
        <v>22.634370804</v>
      </c>
    </row>
    <row r="30140" spans="1:3" x14ac:dyDescent="0.25">
      <c r="A30140">
        <v>14945</v>
      </c>
      <c r="B30140" s="1">
        <f>DATE(2040,12,1) + TIME(0,0,0)</f>
        <v>51471</v>
      </c>
      <c r="C30140">
        <v>22.634370804</v>
      </c>
    </row>
    <row r="30141" spans="1:3" x14ac:dyDescent="0.25">
      <c r="A30141">
        <v>14976</v>
      </c>
      <c r="B30141" s="1">
        <f>DATE(2041,1,1) + TIME(0,0,0)</f>
        <v>51502</v>
      </c>
      <c r="C30141">
        <v>22.634370804</v>
      </c>
    </row>
    <row r="30142" spans="1:3" x14ac:dyDescent="0.25">
      <c r="A30142">
        <v>15007</v>
      </c>
      <c r="B30142" s="1">
        <f>DATE(2041,2,1) + TIME(0,0,0)</f>
        <v>51533</v>
      </c>
      <c r="C30142">
        <v>22.634370804</v>
      </c>
    </row>
    <row r="30143" spans="1:3" x14ac:dyDescent="0.25">
      <c r="A30143">
        <v>15035</v>
      </c>
      <c r="B30143" s="1">
        <f>DATE(2041,3,1) + TIME(0,0,0)</f>
        <v>51561</v>
      </c>
      <c r="C30143">
        <v>22.634370804</v>
      </c>
    </row>
    <row r="30144" spans="1:3" x14ac:dyDescent="0.25">
      <c r="A30144">
        <v>15066</v>
      </c>
      <c r="B30144" s="1">
        <f>DATE(2041,4,1) + TIME(0,0,0)</f>
        <v>51592</v>
      </c>
      <c r="C30144">
        <v>22.634370804</v>
      </c>
    </row>
    <row r="30145" spans="1:3" x14ac:dyDescent="0.25">
      <c r="A30145">
        <v>15096</v>
      </c>
      <c r="B30145" s="1">
        <f>DATE(2041,5,1) + TIME(0,0,0)</f>
        <v>51622</v>
      </c>
      <c r="C30145">
        <v>22.634370804</v>
      </c>
    </row>
    <row r="30146" spans="1:3" x14ac:dyDescent="0.25">
      <c r="A30146">
        <v>15127</v>
      </c>
      <c r="B30146" s="1">
        <f>DATE(2041,6,1) + TIME(0,0,0)</f>
        <v>51653</v>
      </c>
      <c r="C30146">
        <v>22.634370804</v>
      </c>
    </row>
    <row r="30147" spans="1:3" x14ac:dyDescent="0.25">
      <c r="A30147">
        <v>15157</v>
      </c>
      <c r="B30147" s="1">
        <f>DATE(2041,7,1) + TIME(0,0,0)</f>
        <v>51683</v>
      </c>
      <c r="C30147">
        <v>22.634370804</v>
      </c>
    </row>
    <row r="30148" spans="1:3" x14ac:dyDescent="0.25">
      <c r="A30148">
        <v>15188</v>
      </c>
      <c r="B30148" s="1">
        <f>DATE(2041,8,1) + TIME(0,0,0)</f>
        <v>51714</v>
      </c>
      <c r="C30148">
        <v>22.634370804</v>
      </c>
    </row>
    <row r="30149" spans="1:3" x14ac:dyDescent="0.25">
      <c r="A30149">
        <v>15219</v>
      </c>
      <c r="B30149" s="1">
        <f>DATE(2041,9,1) + TIME(0,0,0)</f>
        <v>51745</v>
      </c>
      <c r="C30149">
        <v>22.634370804</v>
      </c>
    </row>
    <row r="30150" spans="1:3" x14ac:dyDescent="0.25">
      <c r="A30150">
        <v>15249</v>
      </c>
      <c r="B30150" s="1">
        <f>DATE(2041,10,1) + TIME(0,0,0)</f>
        <v>51775</v>
      </c>
      <c r="C30150">
        <v>22.634370804</v>
      </c>
    </row>
    <row r="30151" spans="1:3" x14ac:dyDescent="0.25">
      <c r="A30151">
        <v>15280</v>
      </c>
      <c r="B30151" s="1">
        <f>DATE(2041,11,1) + TIME(0,0,0)</f>
        <v>51806</v>
      </c>
      <c r="C30151">
        <v>22.634370804</v>
      </c>
    </row>
    <row r="30152" spans="1:3" x14ac:dyDescent="0.25">
      <c r="A30152">
        <v>15310</v>
      </c>
      <c r="B30152" s="1">
        <f>DATE(2041,12,1) + TIME(0,0,0)</f>
        <v>51836</v>
      </c>
      <c r="C30152">
        <v>22.634370804</v>
      </c>
    </row>
    <row r="30153" spans="1:3" x14ac:dyDescent="0.25">
      <c r="A30153">
        <v>15341</v>
      </c>
      <c r="B30153" s="1">
        <f>DATE(2042,1,1) + TIME(0,0,0)</f>
        <v>51867</v>
      </c>
      <c r="C30153">
        <v>22.634370804</v>
      </c>
    </row>
    <row r="30154" spans="1:3" x14ac:dyDescent="0.25">
      <c r="A30154">
        <v>15372</v>
      </c>
      <c r="B30154" s="1">
        <f>DATE(2042,2,1) + TIME(0,0,0)</f>
        <v>51898</v>
      </c>
      <c r="C30154">
        <v>22.634370804</v>
      </c>
    </row>
    <row r="30155" spans="1:3" x14ac:dyDescent="0.25">
      <c r="A30155">
        <v>15400</v>
      </c>
      <c r="B30155" s="1">
        <f>DATE(2042,3,1) + TIME(0,0,0)</f>
        <v>51926</v>
      </c>
      <c r="C30155">
        <v>22.634370804</v>
      </c>
    </row>
    <row r="30156" spans="1:3" x14ac:dyDescent="0.25">
      <c r="A30156">
        <v>15431</v>
      </c>
      <c r="B30156" s="1">
        <f>DATE(2042,4,1) + TIME(0,0,0)</f>
        <v>51957</v>
      </c>
      <c r="C30156">
        <v>22.634370804</v>
      </c>
    </row>
    <row r="30157" spans="1:3" x14ac:dyDescent="0.25">
      <c r="A30157">
        <v>15461</v>
      </c>
      <c r="B30157" s="1">
        <f>DATE(2042,5,1) + TIME(0,0,0)</f>
        <v>51987</v>
      </c>
      <c r="C30157">
        <v>22.634370804</v>
      </c>
    </row>
    <row r="30158" spans="1:3" x14ac:dyDescent="0.25">
      <c r="A30158">
        <v>15492</v>
      </c>
      <c r="B30158" s="1">
        <f>DATE(2042,6,1) + TIME(0,0,0)</f>
        <v>52018</v>
      </c>
      <c r="C30158">
        <v>22.634370804</v>
      </c>
    </row>
    <row r="30159" spans="1:3" x14ac:dyDescent="0.25">
      <c r="A30159">
        <v>15522</v>
      </c>
      <c r="B30159" s="1">
        <f>DATE(2042,7,1) + TIME(0,0,0)</f>
        <v>52048</v>
      </c>
      <c r="C30159">
        <v>22.634370804</v>
      </c>
    </row>
    <row r="30160" spans="1:3" x14ac:dyDescent="0.25">
      <c r="A30160">
        <v>15553</v>
      </c>
      <c r="B30160" s="1">
        <f>DATE(2042,8,1) + TIME(0,0,0)</f>
        <v>52079</v>
      </c>
      <c r="C30160">
        <v>22.634370804</v>
      </c>
    </row>
    <row r="30161" spans="1:3" x14ac:dyDescent="0.25">
      <c r="A30161">
        <v>15584</v>
      </c>
      <c r="B30161" s="1">
        <f>DATE(2042,9,1) + TIME(0,0,0)</f>
        <v>52110</v>
      </c>
      <c r="C30161">
        <v>22.634370804</v>
      </c>
    </row>
    <row r="30162" spans="1:3" x14ac:dyDescent="0.25">
      <c r="A30162">
        <v>15614</v>
      </c>
      <c r="B30162" s="1">
        <f>DATE(2042,10,1) + TIME(0,0,0)</f>
        <v>52140</v>
      </c>
      <c r="C30162">
        <v>22.634370804</v>
      </c>
    </row>
    <row r="30163" spans="1:3" x14ac:dyDescent="0.25">
      <c r="A30163">
        <v>15645</v>
      </c>
      <c r="B30163" s="1">
        <f>DATE(2042,11,1) + TIME(0,0,0)</f>
        <v>52171</v>
      </c>
      <c r="C30163">
        <v>22.634370804</v>
      </c>
    </row>
    <row r="30164" spans="1:3" x14ac:dyDescent="0.25">
      <c r="A30164">
        <v>15675</v>
      </c>
      <c r="B30164" s="1">
        <f>DATE(2042,12,1) + TIME(0,0,0)</f>
        <v>52201</v>
      </c>
      <c r="C30164">
        <v>22.634370804</v>
      </c>
    </row>
    <row r="30165" spans="1:3" x14ac:dyDescent="0.25">
      <c r="A30165">
        <v>15706</v>
      </c>
      <c r="B30165" s="1">
        <f>DATE(2043,1,1) + TIME(0,0,0)</f>
        <v>52232</v>
      </c>
      <c r="C30165">
        <v>22.634370804</v>
      </c>
    </row>
    <row r="30166" spans="1:3" x14ac:dyDescent="0.25">
      <c r="A30166">
        <v>15737</v>
      </c>
      <c r="B30166" s="1">
        <f>DATE(2043,2,1) + TIME(0,0,0)</f>
        <v>52263</v>
      </c>
      <c r="C30166">
        <v>22.634370804</v>
      </c>
    </row>
    <row r="30167" spans="1:3" x14ac:dyDescent="0.25">
      <c r="A30167">
        <v>15765</v>
      </c>
      <c r="B30167" s="1">
        <f>DATE(2043,3,1) + TIME(0,0,0)</f>
        <v>52291</v>
      </c>
      <c r="C30167">
        <v>22.634370804</v>
      </c>
    </row>
    <row r="30168" spans="1:3" x14ac:dyDescent="0.25">
      <c r="A30168">
        <v>15796</v>
      </c>
      <c r="B30168" s="1">
        <f>DATE(2043,4,1) + TIME(0,0,0)</f>
        <v>52322</v>
      </c>
      <c r="C30168">
        <v>22.634370804</v>
      </c>
    </row>
    <row r="30169" spans="1:3" x14ac:dyDescent="0.25">
      <c r="A30169">
        <v>15826</v>
      </c>
      <c r="B30169" s="1">
        <f>DATE(2043,5,1) + TIME(0,0,0)</f>
        <v>52352</v>
      </c>
      <c r="C30169">
        <v>22.634370804</v>
      </c>
    </row>
    <row r="30170" spans="1:3" x14ac:dyDescent="0.25">
      <c r="A30170">
        <v>15857</v>
      </c>
      <c r="B30170" s="1">
        <f>DATE(2043,6,1) + TIME(0,0,0)</f>
        <v>52383</v>
      </c>
      <c r="C30170">
        <v>22.634370804</v>
      </c>
    </row>
    <row r="30171" spans="1:3" x14ac:dyDescent="0.25">
      <c r="A30171">
        <v>15887</v>
      </c>
      <c r="B30171" s="1">
        <f>DATE(2043,7,1) + TIME(0,0,0)</f>
        <v>52413</v>
      </c>
      <c r="C30171">
        <v>22.634370804</v>
      </c>
    </row>
    <row r="30172" spans="1:3" x14ac:dyDescent="0.25">
      <c r="A30172">
        <v>15918</v>
      </c>
      <c r="B30172" s="1">
        <f>DATE(2043,8,1) + TIME(0,0,0)</f>
        <v>52444</v>
      </c>
      <c r="C30172">
        <v>22.634370804</v>
      </c>
    </row>
    <row r="30173" spans="1:3" x14ac:dyDescent="0.25">
      <c r="A30173">
        <v>15949</v>
      </c>
      <c r="B30173" s="1">
        <f>DATE(2043,9,1) + TIME(0,0,0)</f>
        <v>52475</v>
      </c>
      <c r="C30173">
        <v>22.634370804</v>
      </c>
    </row>
    <row r="30174" spans="1:3" x14ac:dyDescent="0.25">
      <c r="A30174">
        <v>15979</v>
      </c>
      <c r="B30174" s="1">
        <f>DATE(2043,10,1) + TIME(0,0,0)</f>
        <v>52505</v>
      </c>
      <c r="C30174">
        <v>22.634370804</v>
      </c>
    </row>
    <row r="30175" spans="1:3" x14ac:dyDescent="0.25">
      <c r="A30175">
        <v>16010</v>
      </c>
      <c r="B30175" s="1">
        <f>DATE(2043,11,1) + TIME(0,0,0)</f>
        <v>52536</v>
      </c>
      <c r="C30175">
        <v>22.634370804</v>
      </c>
    </row>
    <row r="30176" spans="1:3" x14ac:dyDescent="0.25">
      <c r="A30176">
        <v>16040</v>
      </c>
      <c r="B30176" s="1">
        <f>DATE(2043,12,1) + TIME(0,0,0)</f>
        <v>52566</v>
      </c>
      <c r="C30176">
        <v>22.634370804</v>
      </c>
    </row>
    <row r="30177" spans="1:3" x14ac:dyDescent="0.25">
      <c r="A30177">
        <v>16071</v>
      </c>
      <c r="B30177" s="1">
        <f>DATE(2044,1,1) + TIME(0,0,0)</f>
        <v>52597</v>
      </c>
      <c r="C30177">
        <v>22.634370804</v>
      </c>
    </row>
    <row r="30178" spans="1:3" x14ac:dyDescent="0.25">
      <c r="A30178">
        <v>16102</v>
      </c>
      <c r="B30178" s="1">
        <f>DATE(2044,2,1) + TIME(0,0,0)</f>
        <v>52628</v>
      </c>
      <c r="C30178">
        <v>22.634370804</v>
      </c>
    </row>
    <row r="30179" spans="1:3" x14ac:dyDescent="0.25">
      <c r="A30179">
        <v>16131</v>
      </c>
      <c r="B30179" s="1">
        <f>DATE(2044,3,1) + TIME(0,0,0)</f>
        <v>52657</v>
      </c>
      <c r="C30179">
        <v>22.634370804</v>
      </c>
    </row>
    <row r="30180" spans="1:3" x14ac:dyDescent="0.25">
      <c r="A30180">
        <v>16162</v>
      </c>
      <c r="B30180" s="1">
        <f>DATE(2044,4,1) + TIME(0,0,0)</f>
        <v>52688</v>
      </c>
      <c r="C30180">
        <v>22.634370804</v>
      </c>
    </row>
    <row r="30181" spans="1:3" x14ac:dyDescent="0.25">
      <c r="A30181">
        <v>16192</v>
      </c>
      <c r="B30181" s="1">
        <f>DATE(2044,5,1) + TIME(0,0,0)</f>
        <v>52718</v>
      </c>
      <c r="C30181">
        <v>22.634370804</v>
      </c>
    </row>
    <row r="30182" spans="1:3" x14ac:dyDescent="0.25">
      <c r="A30182">
        <v>16223</v>
      </c>
      <c r="B30182" s="1">
        <f>DATE(2044,6,1) + TIME(0,0,0)</f>
        <v>52749</v>
      </c>
      <c r="C30182">
        <v>22.634370804</v>
      </c>
    </row>
    <row r="30183" spans="1:3" x14ac:dyDescent="0.25">
      <c r="A30183">
        <v>16253</v>
      </c>
      <c r="B30183" s="1">
        <f>DATE(2044,7,1) + TIME(0,0,0)</f>
        <v>52779</v>
      </c>
      <c r="C30183">
        <v>22.634370804</v>
      </c>
    </row>
    <row r="30184" spans="1:3" x14ac:dyDescent="0.25">
      <c r="A30184">
        <v>16284</v>
      </c>
      <c r="B30184" s="1">
        <f>DATE(2044,8,1) + TIME(0,0,0)</f>
        <v>52810</v>
      </c>
      <c r="C30184">
        <v>22.634370804</v>
      </c>
    </row>
    <row r="30185" spans="1:3" x14ac:dyDescent="0.25">
      <c r="A30185">
        <v>16315</v>
      </c>
      <c r="B30185" s="1">
        <f>DATE(2044,9,1) + TIME(0,0,0)</f>
        <v>52841</v>
      </c>
      <c r="C30185">
        <v>22.634370804</v>
      </c>
    </row>
    <row r="30186" spans="1:3" x14ac:dyDescent="0.25">
      <c r="A30186">
        <v>16345</v>
      </c>
      <c r="B30186" s="1">
        <f>DATE(2044,10,1) + TIME(0,0,0)</f>
        <v>52871</v>
      </c>
      <c r="C30186">
        <v>22.634370804</v>
      </c>
    </row>
    <row r="30187" spans="1:3" x14ac:dyDescent="0.25">
      <c r="A30187">
        <v>16376</v>
      </c>
      <c r="B30187" s="1">
        <f>DATE(2044,11,1) + TIME(0,0,0)</f>
        <v>52902</v>
      </c>
      <c r="C30187">
        <v>22.634370804</v>
      </c>
    </row>
    <row r="30188" spans="1:3" x14ac:dyDescent="0.25">
      <c r="A30188">
        <v>16406</v>
      </c>
      <c r="B30188" s="1">
        <f>DATE(2044,12,1) + TIME(0,0,0)</f>
        <v>52932</v>
      </c>
      <c r="C30188">
        <v>22.634370804</v>
      </c>
    </row>
    <row r="30189" spans="1:3" x14ac:dyDescent="0.25">
      <c r="A30189">
        <v>16437</v>
      </c>
      <c r="B30189" s="1">
        <f>DATE(2045,1,1) + TIME(0,0,0)</f>
        <v>52963</v>
      </c>
      <c r="C30189">
        <v>22.634370804</v>
      </c>
    </row>
    <row r="30190" spans="1:3" x14ac:dyDescent="0.25">
      <c r="A30190">
        <v>16468</v>
      </c>
      <c r="B30190" s="1">
        <f>DATE(2045,2,1) + TIME(0,0,0)</f>
        <v>52994</v>
      </c>
      <c r="C30190">
        <v>22.634370804</v>
      </c>
    </row>
    <row r="30191" spans="1:3" x14ac:dyDescent="0.25">
      <c r="A30191">
        <v>16496</v>
      </c>
      <c r="B30191" s="1">
        <f>DATE(2045,3,1) + TIME(0,0,0)</f>
        <v>53022</v>
      </c>
      <c r="C30191">
        <v>22.634370804</v>
      </c>
    </row>
    <row r="30192" spans="1:3" x14ac:dyDescent="0.25">
      <c r="A30192">
        <v>16527</v>
      </c>
      <c r="B30192" s="1">
        <f>DATE(2045,4,1) + TIME(0,0,0)</f>
        <v>53053</v>
      </c>
      <c r="C30192">
        <v>22.634370804</v>
      </c>
    </row>
    <row r="30193" spans="1:3" x14ac:dyDescent="0.25">
      <c r="A30193">
        <v>16557</v>
      </c>
      <c r="B30193" s="1">
        <f>DATE(2045,5,1) + TIME(0,0,0)</f>
        <v>53083</v>
      </c>
      <c r="C30193">
        <v>22.634370804</v>
      </c>
    </row>
    <row r="30194" spans="1:3" x14ac:dyDescent="0.25">
      <c r="A30194">
        <v>16588</v>
      </c>
      <c r="B30194" s="1">
        <f>DATE(2045,6,1) + TIME(0,0,0)</f>
        <v>53114</v>
      </c>
      <c r="C30194">
        <v>22.634370804</v>
      </c>
    </row>
    <row r="30195" spans="1:3" x14ac:dyDescent="0.25">
      <c r="A30195">
        <v>16618</v>
      </c>
      <c r="B30195" s="1">
        <f>DATE(2045,7,1) + TIME(0,0,0)</f>
        <v>53144</v>
      </c>
      <c r="C30195">
        <v>22.634370804</v>
      </c>
    </row>
    <row r="30196" spans="1:3" x14ac:dyDescent="0.25">
      <c r="A30196">
        <v>16649</v>
      </c>
      <c r="B30196" s="1">
        <f>DATE(2045,8,1) + TIME(0,0,0)</f>
        <v>53175</v>
      </c>
      <c r="C30196">
        <v>22.634370804</v>
      </c>
    </row>
    <row r="30197" spans="1:3" x14ac:dyDescent="0.25">
      <c r="A30197">
        <v>16680</v>
      </c>
      <c r="B30197" s="1">
        <f>DATE(2045,9,1) + TIME(0,0,0)</f>
        <v>53206</v>
      </c>
      <c r="C30197">
        <v>22.634370804</v>
      </c>
    </row>
    <row r="30198" spans="1:3" x14ac:dyDescent="0.25">
      <c r="A30198">
        <v>16710</v>
      </c>
      <c r="B30198" s="1">
        <f>DATE(2045,10,1) + TIME(0,0,0)</f>
        <v>53236</v>
      </c>
      <c r="C30198">
        <v>22.634370804</v>
      </c>
    </row>
    <row r="30199" spans="1:3" x14ac:dyDescent="0.25">
      <c r="A30199">
        <v>16741</v>
      </c>
      <c r="B30199" s="1">
        <f>DATE(2045,11,1) + TIME(0,0,0)</f>
        <v>53267</v>
      </c>
      <c r="C30199">
        <v>22.634370804</v>
      </c>
    </row>
    <row r="30200" spans="1:3" x14ac:dyDescent="0.25">
      <c r="A30200">
        <v>16771</v>
      </c>
      <c r="B30200" s="1">
        <f>DATE(2045,12,1) + TIME(0,0,0)</f>
        <v>53297</v>
      </c>
      <c r="C30200">
        <v>22.634370804</v>
      </c>
    </row>
    <row r="30201" spans="1:3" x14ac:dyDescent="0.25">
      <c r="A30201">
        <v>16802</v>
      </c>
      <c r="B30201" s="1">
        <f>DATE(2046,1,1) + TIME(0,0,0)</f>
        <v>53328</v>
      </c>
      <c r="C30201">
        <v>22.634370804</v>
      </c>
    </row>
    <row r="30202" spans="1:3" x14ac:dyDescent="0.25">
      <c r="A30202">
        <v>16833</v>
      </c>
      <c r="B30202" s="1">
        <f>DATE(2046,2,1) + TIME(0,0,0)</f>
        <v>53359</v>
      </c>
      <c r="C30202">
        <v>22.634370804</v>
      </c>
    </row>
    <row r="30203" spans="1:3" x14ac:dyDescent="0.25">
      <c r="A30203">
        <v>16861</v>
      </c>
      <c r="B30203" s="1">
        <f>DATE(2046,3,1) + TIME(0,0,0)</f>
        <v>53387</v>
      </c>
      <c r="C30203">
        <v>22.634370804</v>
      </c>
    </row>
    <row r="30204" spans="1:3" x14ac:dyDescent="0.25">
      <c r="A30204">
        <v>16892</v>
      </c>
      <c r="B30204" s="1">
        <f>DATE(2046,4,1) + TIME(0,0,0)</f>
        <v>53418</v>
      </c>
      <c r="C30204">
        <v>22.634370804</v>
      </c>
    </row>
    <row r="30205" spans="1:3" x14ac:dyDescent="0.25">
      <c r="A30205">
        <v>16922</v>
      </c>
      <c r="B30205" s="1">
        <f>DATE(2046,5,1) + TIME(0,0,0)</f>
        <v>53448</v>
      </c>
      <c r="C30205">
        <v>22.634370804</v>
      </c>
    </row>
    <row r="30206" spans="1:3" x14ac:dyDescent="0.25">
      <c r="A30206">
        <v>16953</v>
      </c>
      <c r="B30206" s="1">
        <f>DATE(2046,6,1) + TIME(0,0,0)</f>
        <v>53479</v>
      </c>
      <c r="C30206">
        <v>22.634370804</v>
      </c>
    </row>
    <row r="30207" spans="1:3" x14ac:dyDescent="0.25">
      <c r="A30207">
        <v>16983</v>
      </c>
      <c r="B30207" s="1">
        <f>DATE(2046,7,1) + TIME(0,0,0)</f>
        <v>53509</v>
      </c>
      <c r="C30207">
        <v>22.634370804</v>
      </c>
    </row>
    <row r="30208" spans="1:3" x14ac:dyDescent="0.25">
      <c r="A30208">
        <v>17014</v>
      </c>
      <c r="B30208" s="1">
        <f>DATE(2046,8,1) + TIME(0,0,0)</f>
        <v>53540</v>
      </c>
      <c r="C30208">
        <v>22.634370804</v>
      </c>
    </row>
    <row r="30209" spans="1:3" x14ac:dyDescent="0.25">
      <c r="A30209">
        <v>17045</v>
      </c>
      <c r="B30209" s="1">
        <f>DATE(2046,9,1) + TIME(0,0,0)</f>
        <v>53571</v>
      </c>
      <c r="C30209">
        <v>22.634370804</v>
      </c>
    </row>
    <row r="30210" spans="1:3" x14ac:dyDescent="0.25">
      <c r="A30210">
        <v>17075</v>
      </c>
      <c r="B30210" s="1">
        <f>DATE(2046,10,1) + TIME(0,0,0)</f>
        <v>53601</v>
      </c>
      <c r="C30210">
        <v>22.634370804</v>
      </c>
    </row>
    <row r="30211" spans="1:3" x14ac:dyDescent="0.25">
      <c r="A30211">
        <v>17106</v>
      </c>
      <c r="B30211" s="1">
        <f>DATE(2046,11,1) + TIME(0,0,0)</f>
        <v>53632</v>
      </c>
      <c r="C30211">
        <v>22.634370804</v>
      </c>
    </row>
    <row r="30212" spans="1:3" x14ac:dyDescent="0.25">
      <c r="A30212">
        <v>17136</v>
      </c>
      <c r="B30212" s="1">
        <f>DATE(2046,12,1) + TIME(0,0,0)</f>
        <v>53662</v>
      </c>
      <c r="C30212">
        <v>22.634370804</v>
      </c>
    </row>
    <row r="30213" spans="1:3" x14ac:dyDescent="0.25">
      <c r="A30213">
        <v>17167</v>
      </c>
      <c r="B30213" s="1">
        <f>DATE(2047,1,1) + TIME(0,0,0)</f>
        <v>53693</v>
      </c>
      <c r="C30213">
        <v>22.634370804</v>
      </c>
    </row>
    <row r="30214" spans="1:3" x14ac:dyDescent="0.25">
      <c r="A30214">
        <v>17198</v>
      </c>
      <c r="B30214" s="1">
        <f>DATE(2047,2,1) + TIME(0,0,0)</f>
        <v>53724</v>
      </c>
      <c r="C30214">
        <v>22.634370804</v>
      </c>
    </row>
    <row r="30215" spans="1:3" x14ac:dyDescent="0.25">
      <c r="A30215">
        <v>17226</v>
      </c>
      <c r="B30215" s="1">
        <f>DATE(2047,3,1) + TIME(0,0,0)</f>
        <v>53752</v>
      </c>
      <c r="C30215">
        <v>22.634370804</v>
      </c>
    </row>
    <row r="30216" spans="1:3" x14ac:dyDescent="0.25">
      <c r="A30216">
        <v>17257</v>
      </c>
      <c r="B30216" s="1">
        <f>DATE(2047,4,1) + TIME(0,0,0)</f>
        <v>53783</v>
      </c>
      <c r="C30216">
        <v>22.634370804</v>
      </c>
    </row>
    <row r="30217" spans="1:3" x14ac:dyDescent="0.25">
      <c r="A30217">
        <v>17287</v>
      </c>
      <c r="B30217" s="1">
        <f>DATE(2047,5,1) + TIME(0,0,0)</f>
        <v>53813</v>
      </c>
      <c r="C30217">
        <v>22.634370804</v>
      </c>
    </row>
    <row r="30218" spans="1:3" x14ac:dyDescent="0.25">
      <c r="A30218">
        <v>17318</v>
      </c>
      <c r="B30218" s="1">
        <f>DATE(2047,6,1) + TIME(0,0,0)</f>
        <v>53844</v>
      </c>
      <c r="C30218">
        <v>22.634370804</v>
      </c>
    </row>
    <row r="30219" spans="1:3" x14ac:dyDescent="0.25">
      <c r="A30219">
        <v>17348</v>
      </c>
      <c r="B30219" s="1">
        <f>DATE(2047,7,1) + TIME(0,0,0)</f>
        <v>53874</v>
      </c>
      <c r="C30219">
        <v>22.634370804</v>
      </c>
    </row>
    <row r="30220" spans="1:3" x14ac:dyDescent="0.25">
      <c r="A30220">
        <v>17379</v>
      </c>
      <c r="B30220" s="1">
        <f>DATE(2047,8,1) + TIME(0,0,0)</f>
        <v>53905</v>
      </c>
      <c r="C30220">
        <v>22.634370804</v>
      </c>
    </row>
    <row r="30221" spans="1:3" x14ac:dyDescent="0.25">
      <c r="A30221">
        <v>17410</v>
      </c>
      <c r="B30221" s="1">
        <f>DATE(2047,9,1) + TIME(0,0,0)</f>
        <v>53936</v>
      </c>
      <c r="C30221">
        <v>22.634370804</v>
      </c>
    </row>
    <row r="30222" spans="1:3" x14ac:dyDescent="0.25">
      <c r="A30222">
        <v>17440</v>
      </c>
      <c r="B30222" s="1">
        <f>DATE(2047,10,1) + TIME(0,0,0)</f>
        <v>53966</v>
      </c>
      <c r="C30222">
        <v>22.634370804</v>
      </c>
    </row>
    <row r="30223" spans="1:3" x14ac:dyDescent="0.25">
      <c r="A30223">
        <v>17471</v>
      </c>
      <c r="B30223" s="1">
        <f>DATE(2047,11,1) + TIME(0,0,0)</f>
        <v>53997</v>
      </c>
      <c r="C30223">
        <v>22.634370804</v>
      </c>
    </row>
    <row r="30224" spans="1:3" x14ac:dyDescent="0.25">
      <c r="A30224">
        <v>17501</v>
      </c>
      <c r="B30224" s="1">
        <f>DATE(2047,12,1) + TIME(0,0,0)</f>
        <v>54027</v>
      </c>
      <c r="C30224">
        <v>22.634370804</v>
      </c>
    </row>
    <row r="30225" spans="1:3" x14ac:dyDescent="0.25">
      <c r="A30225">
        <v>17532</v>
      </c>
      <c r="B30225" s="1">
        <f>DATE(2048,1,1) + TIME(0,0,0)</f>
        <v>54058</v>
      </c>
      <c r="C30225">
        <v>22.634370804</v>
      </c>
    </row>
    <row r="30226" spans="1:3" x14ac:dyDescent="0.25">
      <c r="A30226">
        <v>17563</v>
      </c>
      <c r="B30226" s="1">
        <f>DATE(2048,2,1) + TIME(0,0,0)</f>
        <v>54089</v>
      </c>
      <c r="C30226">
        <v>22.634370804</v>
      </c>
    </row>
    <row r="30227" spans="1:3" x14ac:dyDescent="0.25">
      <c r="A30227">
        <v>17592</v>
      </c>
      <c r="B30227" s="1">
        <f>DATE(2048,3,1) + TIME(0,0,0)</f>
        <v>54118</v>
      </c>
      <c r="C30227">
        <v>22.634370804</v>
      </c>
    </row>
    <row r="30228" spans="1:3" x14ac:dyDescent="0.25">
      <c r="A30228">
        <v>17623</v>
      </c>
      <c r="B30228" s="1">
        <f>DATE(2048,4,1) + TIME(0,0,0)</f>
        <v>54149</v>
      </c>
      <c r="C30228">
        <v>22.634370804</v>
      </c>
    </row>
    <row r="30229" spans="1:3" x14ac:dyDescent="0.25">
      <c r="A30229">
        <v>17653</v>
      </c>
      <c r="B30229" s="1">
        <f>DATE(2048,5,1) + TIME(0,0,0)</f>
        <v>54179</v>
      </c>
      <c r="C30229">
        <v>22.634370804</v>
      </c>
    </row>
    <row r="30230" spans="1:3" x14ac:dyDescent="0.25">
      <c r="A30230">
        <v>17684</v>
      </c>
      <c r="B30230" s="1">
        <f>DATE(2048,6,1) + TIME(0,0,0)</f>
        <v>54210</v>
      </c>
      <c r="C30230">
        <v>22.634370804</v>
      </c>
    </row>
    <row r="30231" spans="1:3" x14ac:dyDescent="0.25">
      <c r="A30231">
        <v>17714</v>
      </c>
      <c r="B30231" s="1">
        <f>DATE(2048,7,1) + TIME(0,0,0)</f>
        <v>54240</v>
      </c>
      <c r="C30231">
        <v>22.634370804</v>
      </c>
    </row>
    <row r="30232" spans="1:3" x14ac:dyDescent="0.25">
      <c r="A30232">
        <v>17745</v>
      </c>
      <c r="B30232" s="1">
        <f>DATE(2048,8,1) + TIME(0,0,0)</f>
        <v>54271</v>
      </c>
      <c r="C30232">
        <v>22.634370804</v>
      </c>
    </row>
    <row r="30233" spans="1:3" x14ac:dyDescent="0.25">
      <c r="A30233">
        <v>17776</v>
      </c>
      <c r="B30233" s="1">
        <f>DATE(2048,9,1) + TIME(0,0,0)</f>
        <v>54302</v>
      </c>
      <c r="C30233">
        <v>22.634370804</v>
      </c>
    </row>
    <row r="30234" spans="1:3" x14ac:dyDescent="0.25">
      <c r="A30234">
        <v>17806</v>
      </c>
      <c r="B30234" s="1">
        <f>DATE(2048,10,1) + TIME(0,0,0)</f>
        <v>54332</v>
      </c>
      <c r="C30234">
        <v>22.634370804</v>
      </c>
    </row>
    <row r="30235" spans="1:3" x14ac:dyDescent="0.25">
      <c r="A30235">
        <v>17837</v>
      </c>
      <c r="B30235" s="1">
        <f>DATE(2048,11,1) + TIME(0,0,0)</f>
        <v>54363</v>
      </c>
      <c r="C30235">
        <v>22.634370804</v>
      </c>
    </row>
    <row r="30236" spans="1:3" x14ac:dyDescent="0.25">
      <c r="A30236">
        <v>17867</v>
      </c>
      <c r="B30236" s="1">
        <f>DATE(2048,12,1) + TIME(0,0,0)</f>
        <v>54393</v>
      </c>
      <c r="C30236">
        <v>22.634370804</v>
      </c>
    </row>
    <row r="30237" spans="1:3" x14ac:dyDescent="0.25">
      <c r="A30237">
        <v>17898</v>
      </c>
      <c r="B30237" s="1">
        <f>DATE(2049,1,1) + TIME(0,0,0)</f>
        <v>54424</v>
      </c>
      <c r="C30237">
        <v>22.634370804</v>
      </c>
    </row>
    <row r="30238" spans="1:3" x14ac:dyDescent="0.25">
      <c r="A30238">
        <v>17929</v>
      </c>
      <c r="B30238" s="1">
        <f>DATE(2049,2,1) + TIME(0,0,0)</f>
        <v>54455</v>
      </c>
      <c r="C30238">
        <v>22.634370804</v>
      </c>
    </row>
    <row r="30239" spans="1:3" x14ac:dyDescent="0.25">
      <c r="A30239">
        <v>17957</v>
      </c>
      <c r="B30239" s="1">
        <f>DATE(2049,3,1) + TIME(0,0,0)</f>
        <v>54483</v>
      </c>
      <c r="C30239">
        <v>22.634370804</v>
      </c>
    </row>
    <row r="30240" spans="1:3" x14ac:dyDescent="0.25">
      <c r="A30240">
        <v>17988</v>
      </c>
      <c r="B30240" s="1">
        <f>DATE(2049,4,1) + TIME(0,0,0)</f>
        <v>54514</v>
      </c>
      <c r="C30240">
        <v>22.634370804</v>
      </c>
    </row>
    <row r="30241" spans="1:3" x14ac:dyDescent="0.25">
      <c r="A30241">
        <v>18018</v>
      </c>
      <c r="B30241" s="1">
        <f>DATE(2049,5,1) + TIME(0,0,0)</f>
        <v>54544</v>
      </c>
      <c r="C30241">
        <v>22.634370804</v>
      </c>
    </row>
    <row r="30242" spans="1:3" x14ac:dyDescent="0.25">
      <c r="A30242">
        <v>18049</v>
      </c>
      <c r="B30242" s="1">
        <f>DATE(2049,6,1) + TIME(0,0,0)</f>
        <v>54575</v>
      </c>
      <c r="C30242">
        <v>22.634370804</v>
      </c>
    </row>
    <row r="30243" spans="1:3" x14ac:dyDescent="0.25">
      <c r="A30243">
        <v>18079</v>
      </c>
      <c r="B30243" s="1">
        <f>DATE(2049,7,1) + TIME(0,0,0)</f>
        <v>54605</v>
      </c>
      <c r="C30243">
        <v>22.634370804</v>
      </c>
    </row>
    <row r="30244" spans="1:3" x14ac:dyDescent="0.25">
      <c r="A30244">
        <v>18110</v>
      </c>
      <c r="B30244" s="1">
        <f>DATE(2049,8,1) + TIME(0,0,0)</f>
        <v>54636</v>
      </c>
      <c r="C30244">
        <v>22.634370804</v>
      </c>
    </row>
    <row r="30245" spans="1:3" x14ac:dyDescent="0.25">
      <c r="A30245">
        <v>18141</v>
      </c>
      <c r="B30245" s="1">
        <f>DATE(2049,9,1) + TIME(0,0,0)</f>
        <v>54667</v>
      </c>
      <c r="C30245">
        <v>22.634370804</v>
      </c>
    </row>
    <row r="30246" spans="1:3" x14ac:dyDescent="0.25">
      <c r="A30246">
        <v>18171</v>
      </c>
      <c r="B30246" s="1">
        <f>DATE(2049,10,1) + TIME(0,0,0)</f>
        <v>54697</v>
      </c>
      <c r="C30246">
        <v>22.634370804</v>
      </c>
    </row>
    <row r="30247" spans="1:3" x14ac:dyDescent="0.25">
      <c r="A30247">
        <v>18202</v>
      </c>
      <c r="B30247" s="1">
        <f>DATE(2049,11,1) + TIME(0,0,0)</f>
        <v>54728</v>
      </c>
      <c r="C30247">
        <v>22.634370804</v>
      </c>
    </row>
    <row r="30248" spans="1:3" x14ac:dyDescent="0.25">
      <c r="A30248">
        <v>18232</v>
      </c>
      <c r="B30248" s="1">
        <f>DATE(2049,12,1) + TIME(0,0,0)</f>
        <v>54758</v>
      </c>
      <c r="C30248">
        <v>22.634370804</v>
      </c>
    </row>
    <row r="30249" spans="1:3" x14ac:dyDescent="0.25">
      <c r="A30249">
        <v>18263</v>
      </c>
      <c r="B30249" s="1">
        <f>DATE(2050,1,1) + TIME(0,0,0)</f>
        <v>54789</v>
      </c>
      <c r="C30249">
        <v>22.634370804</v>
      </c>
    </row>
    <row r="30251" spans="1:3" x14ac:dyDescent="0.25">
      <c r="A30251" t="s">
        <v>53</v>
      </c>
    </row>
    <row r="30253" spans="1:3" x14ac:dyDescent="0.25">
      <c r="A30253" t="s">
        <v>1</v>
      </c>
      <c r="B30253" t="s">
        <v>2</v>
      </c>
      <c r="C30253" t="s">
        <v>3</v>
      </c>
    </row>
    <row r="30254" spans="1:3" x14ac:dyDescent="0.25">
      <c r="A30254">
        <v>0</v>
      </c>
      <c r="B30254" s="1">
        <f>DATE(2000,1,1) + TIME(0,0,0)</f>
        <v>36526</v>
      </c>
      <c r="C30254">
        <v>0</v>
      </c>
    </row>
    <row r="30255" spans="1:3" x14ac:dyDescent="0.25">
      <c r="A30255">
        <v>31</v>
      </c>
      <c r="B30255" s="1">
        <f>DATE(2000,2,1) + TIME(0,0,0)</f>
        <v>36557</v>
      </c>
      <c r="C30255">
        <v>5.6730413436999996</v>
      </c>
    </row>
    <row r="30256" spans="1:3" x14ac:dyDescent="0.25">
      <c r="A30256">
        <v>60</v>
      </c>
      <c r="B30256" s="1">
        <f>DATE(2000,3,1) + TIME(0,0,0)</f>
        <v>36586</v>
      </c>
      <c r="C30256">
        <v>10.331752777</v>
      </c>
    </row>
    <row r="30257" spans="1:3" x14ac:dyDescent="0.25">
      <c r="A30257">
        <v>91</v>
      </c>
      <c r="B30257" s="1">
        <f>DATE(2000,4,1) + TIME(0,0,0)</f>
        <v>36617</v>
      </c>
      <c r="C30257">
        <v>13.553356171000001</v>
      </c>
    </row>
    <row r="30258" spans="1:3" x14ac:dyDescent="0.25">
      <c r="A30258">
        <v>121</v>
      </c>
      <c r="B30258" s="1">
        <f>DATE(2000,5,1) + TIME(0,0,0)</f>
        <v>36647</v>
      </c>
      <c r="C30258">
        <v>15.683939934</v>
      </c>
    </row>
    <row r="30259" spans="1:3" x14ac:dyDescent="0.25">
      <c r="A30259">
        <v>152</v>
      </c>
      <c r="B30259" s="1">
        <f>DATE(2000,6,1) + TIME(0,0,0)</f>
        <v>36678</v>
      </c>
      <c r="C30259">
        <v>17.32570076</v>
      </c>
    </row>
    <row r="30260" spans="1:3" x14ac:dyDescent="0.25">
      <c r="A30260">
        <v>182</v>
      </c>
      <c r="B30260" s="1">
        <f>DATE(2000,7,1) + TIME(0,0,0)</f>
        <v>36708</v>
      </c>
      <c r="C30260">
        <v>18.544244765999998</v>
      </c>
    </row>
    <row r="30261" spans="1:3" x14ac:dyDescent="0.25">
      <c r="A30261">
        <v>213</v>
      </c>
      <c r="B30261" s="1">
        <f>DATE(2000,8,1) + TIME(0,0,0)</f>
        <v>36739</v>
      </c>
      <c r="C30261">
        <v>19.550765990999999</v>
      </c>
    </row>
    <row r="30262" spans="1:3" x14ac:dyDescent="0.25">
      <c r="A30262">
        <v>244</v>
      </c>
      <c r="B30262" s="1">
        <f>DATE(2000,9,1) + TIME(0,0,0)</f>
        <v>36770</v>
      </c>
      <c r="C30262">
        <v>20.376382828000001</v>
      </c>
    </row>
    <row r="30263" spans="1:3" x14ac:dyDescent="0.25">
      <c r="A30263">
        <v>274</v>
      </c>
      <c r="B30263" s="1">
        <f>DATE(2000,10,1) + TIME(0,0,0)</f>
        <v>36800</v>
      </c>
      <c r="C30263">
        <v>21.066761017000001</v>
      </c>
    </row>
    <row r="30264" spans="1:3" x14ac:dyDescent="0.25">
      <c r="A30264">
        <v>305</v>
      </c>
      <c r="B30264" s="1">
        <f>DATE(2000,11,1) + TIME(0,0,0)</f>
        <v>36831</v>
      </c>
      <c r="C30264">
        <v>21.716087341000001</v>
      </c>
    </row>
    <row r="30265" spans="1:3" x14ac:dyDescent="0.25">
      <c r="A30265">
        <v>335</v>
      </c>
      <c r="B30265" s="1">
        <f>DATE(2000,12,1) + TIME(0,0,0)</f>
        <v>36861</v>
      </c>
      <c r="C30265">
        <v>22.293560028000002</v>
      </c>
    </row>
    <row r="30266" spans="1:3" x14ac:dyDescent="0.25">
      <c r="A30266">
        <v>366</v>
      </c>
      <c r="B30266" s="1">
        <f>DATE(2001,1,1) + TIME(0,0,0)</f>
        <v>36892</v>
      </c>
      <c r="C30266">
        <v>22.839273453000001</v>
      </c>
    </row>
    <row r="30267" spans="1:3" x14ac:dyDescent="0.25">
      <c r="A30267">
        <v>397</v>
      </c>
      <c r="B30267" s="1">
        <f>DATE(2001,2,1) + TIME(0,0,0)</f>
        <v>36923</v>
      </c>
      <c r="C30267">
        <v>23.326164246000001</v>
      </c>
    </row>
    <row r="30268" spans="1:3" x14ac:dyDescent="0.25">
      <c r="A30268">
        <v>425</v>
      </c>
      <c r="B30268" s="1">
        <f>DATE(2001,3,1) + TIME(0,0,0)</f>
        <v>36951</v>
      </c>
      <c r="C30268">
        <v>23.721603393999999</v>
      </c>
    </row>
    <row r="30269" spans="1:3" x14ac:dyDescent="0.25">
      <c r="A30269">
        <v>456</v>
      </c>
      <c r="B30269" s="1">
        <f>DATE(2001,4,1) + TIME(0,0,0)</f>
        <v>36982</v>
      </c>
      <c r="C30269">
        <v>24.126928328999998</v>
      </c>
    </row>
    <row r="30270" spans="1:3" x14ac:dyDescent="0.25">
      <c r="A30270">
        <v>486</v>
      </c>
      <c r="B30270" s="1">
        <f>DATE(2001,5,1) + TIME(0,0,0)</f>
        <v>37012</v>
      </c>
      <c r="C30270">
        <v>24.492326735999999</v>
      </c>
    </row>
    <row r="30271" spans="1:3" x14ac:dyDescent="0.25">
      <c r="A30271">
        <v>517</v>
      </c>
      <c r="B30271" s="1">
        <f>DATE(2001,6,1) + TIME(0,0,0)</f>
        <v>37043</v>
      </c>
      <c r="C30271">
        <v>24.840421676999998</v>
      </c>
    </row>
    <row r="30272" spans="1:3" x14ac:dyDescent="0.25">
      <c r="A30272">
        <v>547</v>
      </c>
      <c r="B30272" s="1">
        <f>DATE(2001,7,1) + TIME(0,0,0)</f>
        <v>37073</v>
      </c>
      <c r="C30272">
        <v>25.146898270000001</v>
      </c>
    </row>
    <row r="30273" spans="1:3" x14ac:dyDescent="0.25">
      <c r="A30273">
        <v>578</v>
      </c>
      <c r="B30273" s="1">
        <f>DATE(2001,8,1) + TIME(0,0,0)</f>
        <v>37104</v>
      </c>
      <c r="C30273">
        <v>25.432149887000001</v>
      </c>
    </row>
    <row r="30274" spans="1:3" x14ac:dyDescent="0.25">
      <c r="A30274">
        <v>609</v>
      </c>
      <c r="B30274" s="1">
        <f>DATE(2001,9,1) + TIME(0,0,0)</f>
        <v>37135</v>
      </c>
      <c r="C30274">
        <v>25.689723968999999</v>
      </c>
    </row>
    <row r="30275" spans="1:3" x14ac:dyDescent="0.25">
      <c r="A30275">
        <v>639</v>
      </c>
      <c r="B30275" s="1">
        <f>DATE(2001,10,1) + TIME(0,0,0)</f>
        <v>37165</v>
      </c>
      <c r="C30275">
        <v>25.914051056000002</v>
      </c>
    </row>
    <row r="30276" spans="1:3" x14ac:dyDescent="0.25">
      <c r="A30276">
        <v>670</v>
      </c>
      <c r="B30276" s="1">
        <f>DATE(2001,11,1) + TIME(0,0,0)</f>
        <v>37196</v>
      </c>
      <c r="C30276">
        <v>26.121065139999999</v>
      </c>
    </row>
    <row r="30277" spans="1:3" x14ac:dyDescent="0.25">
      <c r="A30277">
        <v>700</v>
      </c>
      <c r="B30277" s="1">
        <f>DATE(2001,12,1) + TIME(0,0,0)</f>
        <v>37226</v>
      </c>
      <c r="C30277">
        <v>26.304597855000001</v>
      </c>
    </row>
    <row r="30278" spans="1:3" x14ac:dyDescent="0.25">
      <c r="A30278">
        <v>731</v>
      </c>
      <c r="B30278" s="1">
        <f>DATE(2002,1,1) + TIME(0,0,0)</f>
        <v>37257</v>
      </c>
      <c r="C30278">
        <v>26.469940185999999</v>
      </c>
    </row>
    <row r="30279" spans="1:3" x14ac:dyDescent="0.25">
      <c r="A30279">
        <v>762</v>
      </c>
      <c r="B30279" s="1">
        <f>DATE(2002,2,1) + TIME(0,0,0)</f>
        <v>37288</v>
      </c>
      <c r="C30279">
        <v>26.609275818</v>
      </c>
    </row>
    <row r="30280" spans="1:3" x14ac:dyDescent="0.25">
      <c r="A30280">
        <v>790</v>
      </c>
      <c r="B30280" s="1">
        <f>DATE(2002,3,1) + TIME(0,0,0)</f>
        <v>37316</v>
      </c>
      <c r="C30280">
        <v>26.718494414999999</v>
      </c>
    </row>
    <row r="30281" spans="1:3" x14ac:dyDescent="0.25">
      <c r="A30281">
        <v>821</v>
      </c>
      <c r="B30281" s="1">
        <f>DATE(2002,4,1) + TIME(0,0,0)</f>
        <v>37347</v>
      </c>
      <c r="C30281">
        <v>26.822944640999999</v>
      </c>
    </row>
    <row r="30282" spans="1:3" x14ac:dyDescent="0.25">
      <c r="A30282">
        <v>851</v>
      </c>
      <c r="B30282" s="1">
        <f>DATE(2002,5,1) + TIME(0,0,0)</f>
        <v>37377</v>
      </c>
      <c r="C30282">
        <v>26.911157608</v>
      </c>
    </row>
    <row r="30283" spans="1:3" x14ac:dyDescent="0.25">
      <c r="A30283">
        <v>882</v>
      </c>
      <c r="B30283" s="1">
        <f>DATE(2002,6,1) + TIME(0,0,0)</f>
        <v>37408</v>
      </c>
      <c r="C30283">
        <v>26.992515564000001</v>
      </c>
    </row>
    <row r="30284" spans="1:3" x14ac:dyDescent="0.25">
      <c r="A30284">
        <v>912</v>
      </c>
      <c r="B30284" s="1">
        <f>DATE(2002,7,1) + TIME(0,0,0)</f>
        <v>37438</v>
      </c>
      <c r="C30284">
        <v>27.063089371</v>
      </c>
    </row>
    <row r="30285" spans="1:3" x14ac:dyDescent="0.25">
      <c r="A30285">
        <v>943</v>
      </c>
      <c r="B30285" s="1">
        <f>DATE(2002,8,1) + TIME(0,0,0)</f>
        <v>37469</v>
      </c>
      <c r="C30285">
        <v>27.129001617</v>
      </c>
    </row>
    <row r="30286" spans="1:3" x14ac:dyDescent="0.25">
      <c r="A30286">
        <v>974</v>
      </c>
      <c r="B30286" s="1">
        <f>DATE(2002,9,1) + TIME(0,0,0)</f>
        <v>37500</v>
      </c>
      <c r="C30286">
        <v>27.188591002999999</v>
      </c>
    </row>
    <row r="30287" spans="1:3" x14ac:dyDescent="0.25">
      <c r="A30287">
        <v>1004</v>
      </c>
      <c r="B30287" s="1">
        <f>DATE(2002,10,1) + TIME(0,0,0)</f>
        <v>37530</v>
      </c>
      <c r="C30287">
        <v>27.240854262999999</v>
      </c>
    </row>
    <row r="30288" spans="1:3" x14ac:dyDescent="0.25">
      <c r="A30288">
        <v>1035</v>
      </c>
      <c r="B30288" s="1">
        <f>DATE(2002,11,1) + TIME(0,0,0)</f>
        <v>37561</v>
      </c>
      <c r="C30288">
        <v>27.289663314999999</v>
      </c>
    </row>
    <row r="30289" spans="1:3" x14ac:dyDescent="0.25">
      <c r="A30289">
        <v>1065</v>
      </c>
      <c r="B30289" s="1">
        <f>DATE(2002,12,1) + TIME(0,0,0)</f>
        <v>37591</v>
      </c>
      <c r="C30289">
        <v>27.332166672</v>
      </c>
    </row>
    <row r="30290" spans="1:3" x14ac:dyDescent="0.25">
      <c r="A30290">
        <v>1096</v>
      </c>
      <c r="B30290" s="1">
        <f>DATE(2003,1,1) + TIME(0,0,0)</f>
        <v>37622</v>
      </c>
      <c r="C30290">
        <v>27.371402740000001</v>
      </c>
    </row>
    <row r="30291" spans="1:3" x14ac:dyDescent="0.25">
      <c r="A30291">
        <v>1127</v>
      </c>
      <c r="B30291" s="1">
        <f>DATE(2003,2,1) + TIME(0,0,0)</f>
        <v>37653</v>
      </c>
      <c r="C30291">
        <v>27.406196594000001</v>
      </c>
    </row>
    <row r="30292" spans="1:3" x14ac:dyDescent="0.25">
      <c r="A30292">
        <v>1155</v>
      </c>
      <c r="B30292" s="1">
        <f>DATE(2003,3,1) + TIME(0,0,0)</f>
        <v>37681</v>
      </c>
      <c r="C30292">
        <v>27.434129715000001</v>
      </c>
    </row>
    <row r="30293" spans="1:3" x14ac:dyDescent="0.25">
      <c r="A30293">
        <v>1186</v>
      </c>
      <c r="B30293" s="1">
        <f>DATE(2003,4,1) + TIME(0,0,0)</f>
        <v>37712</v>
      </c>
      <c r="C30293">
        <v>27.461631775000001</v>
      </c>
    </row>
    <row r="30294" spans="1:3" x14ac:dyDescent="0.25">
      <c r="A30294">
        <v>1216</v>
      </c>
      <c r="B30294" s="1">
        <f>DATE(2003,5,1) + TIME(0,0,0)</f>
        <v>37742</v>
      </c>
      <c r="C30294">
        <v>27.486494063999999</v>
      </c>
    </row>
    <row r="30295" spans="1:3" x14ac:dyDescent="0.25">
      <c r="A30295">
        <v>1247</v>
      </c>
      <c r="B30295" s="1">
        <f>DATE(2003,6,1) + TIME(0,0,0)</f>
        <v>37773</v>
      </c>
      <c r="C30295">
        <v>27.510637283000001</v>
      </c>
    </row>
    <row r="30296" spans="1:3" x14ac:dyDescent="0.25">
      <c r="A30296">
        <v>1277</v>
      </c>
      <c r="B30296" s="1">
        <f>DATE(2003,7,1) + TIME(0,0,0)</f>
        <v>37803</v>
      </c>
      <c r="C30296">
        <v>27.532464981</v>
      </c>
    </row>
    <row r="30297" spans="1:3" x14ac:dyDescent="0.25">
      <c r="A30297">
        <v>1308</v>
      </c>
      <c r="B30297" s="1">
        <f>DATE(2003,8,1) + TIME(0,0,0)</f>
        <v>37834</v>
      </c>
      <c r="C30297">
        <v>27.553611754999999</v>
      </c>
    </row>
    <row r="30298" spans="1:3" x14ac:dyDescent="0.25">
      <c r="A30298">
        <v>1339</v>
      </c>
      <c r="B30298" s="1">
        <f>DATE(2003,9,1) + TIME(0,0,0)</f>
        <v>37865</v>
      </c>
      <c r="C30298">
        <v>27.573537826999999</v>
      </c>
    </row>
    <row r="30299" spans="1:3" x14ac:dyDescent="0.25">
      <c r="A30299">
        <v>1369</v>
      </c>
      <c r="B30299" s="1">
        <f>DATE(2003,10,1) + TIME(0,0,0)</f>
        <v>37895</v>
      </c>
      <c r="C30299">
        <v>27.591926574999999</v>
      </c>
    </row>
    <row r="30300" spans="1:3" x14ac:dyDescent="0.25">
      <c r="A30300">
        <v>1400</v>
      </c>
      <c r="B30300" s="1">
        <f>DATE(2003,11,1) + TIME(0,0,0)</f>
        <v>37926</v>
      </c>
      <c r="C30300">
        <v>27.610130309999999</v>
      </c>
    </row>
    <row r="30301" spans="1:3" x14ac:dyDescent="0.25">
      <c r="A30301">
        <v>1430</v>
      </c>
      <c r="B30301" s="1">
        <f>DATE(2003,12,1) + TIME(0,0,0)</f>
        <v>37956</v>
      </c>
      <c r="C30301">
        <v>27.627012253</v>
      </c>
    </row>
    <row r="30302" spans="1:3" x14ac:dyDescent="0.25">
      <c r="A30302">
        <v>1461</v>
      </c>
      <c r="B30302" s="1">
        <f>DATE(2004,1,1) + TIME(0,0,0)</f>
        <v>37987</v>
      </c>
      <c r="C30302">
        <v>27.643741607999999</v>
      </c>
    </row>
    <row r="30303" spans="1:3" x14ac:dyDescent="0.25">
      <c r="A30303">
        <v>1492</v>
      </c>
      <c r="B30303" s="1">
        <f>DATE(2004,2,1) + TIME(0,0,0)</f>
        <v>38018</v>
      </c>
      <c r="C30303">
        <v>27.659797668</v>
      </c>
    </row>
    <row r="30304" spans="1:3" x14ac:dyDescent="0.25">
      <c r="A30304">
        <v>1521</v>
      </c>
      <c r="B30304" s="1">
        <f>DATE(2004,3,1) + TIME(0,0,0)</f>
        <v>38047</v>
      </c>
      <c r="C30304">
        <v>27.674264908000001</v>
      </c>
    </row>
    <row r="30305" spans="1:3" x14ac:dyDescent="0.25">
      <c r="A30305">
        <v>1552</v>
      </c>
      <c r="B30305" s="1">
        <f>DATE(2004,4,1) + TIME(0,0,0)</f>
        <v>38078</v>
      </c>
      <c r="C30305">
        <v>27.689189911</v>
      </c>
    </row>
    <row r="30306" spans="1:3" x14ac:dyDescent="0.25">
      <c r="A30306">
        <v>1582</v>
      </c>
      <c r="B30306" s="1">
        <f>DATE(2004,5,1) + TIME(0,0,0)</f>
        <v>38108</v>
      </c>
      <c r="C30306">
        <v>27.703145980999999</v>
      </c>
    </row>
    <row r="30307" spans="1:3" x14ac:dyDescent="0.25">
      <c r="A30307">
        <v>1613</v>
      </c>
      <c r="B30307" s="1">
        <f>DATE(2004,6,1) + TIME(0,0,0)</f>
        <v>38139</v>
      </c>
      <c r="C30307">
        <v>27.717107772999999</v>
      </c>
    </row>
    <row r="30308" spans="1:3" x14ac:dyDescent="0.25">
      <c r="A30308">
        <v>1643</v>
      </c>
      <c r="B30308" s="1">
        <f>DATE(2004,7,1) + TIME(0,0,0)</f>
        <v>38169</v>
      </c>
      <c r="C30308">
        <v>27.730211258000001</v>
      </c>
    </row>
    <row r="30309" spans="1:3" x14ac:dyDescent="0.25">
      <c r="A30309">
        <v>1674</v>
      </c>
      <c r="B30309" s="1">
        <f>DATE(2004,8,1) + TIME(0,0,0)</f>
        <v>38200</v>
      </c>
      <c r="C30309">
        <v>27.743362427000001</v>
      </c>
    </row>
    <row r="30310" spans="1:3" x14ac:dyDescent="0.25">
      <c r="A30310">
        <v>1705</v>
      </c>
      <c r="B30310" s="1">
        <f>DATE(2004,9,1) + TIME(0,0,0)</f>
        <v>38231</v>
      </c>
      <c r="C30310">
        <v>27.756151199000001</v>
      </c>
    </row>
    <row r="30311" spans="1:3" x14ac:dyDescent="0.25">
      <c r="A30311">
        <v>1735</v>
      </c>
      <c r="B30311" s="1">
        <f>DATE(2004,10,1) + TIME(0,0,0)</f>
        <v>38261</v>
      </c>
      <c r="C30311">
        <v>27.768205643000002</v>
      </c>
    </row>
    <row r="30312" spans="1:3" x14ac:dyDescent="0.25">
      <c r="A30312">
        <v>1766</v>
      </c>
      <c r="B30312" s="1">
        <f>DATE(2004,11,1) + TIME(0,0,0)</f>
        <v>38292</v>
      </c>
      <c r="C30312">
        <v>27.780359268000002</v>
      </c>
    </row>
    <row r="30313" spans="1:3" x14ac:dyDescent="0.25">
      <c r="A30313">
        <v>1796</v>
      </c>
      <c r="B30313" s="1">
        <f>DATE(2004,12,1) + TIME(0,0,0)</f>
        <v>38322</v>
      </c>
      <c r="C30313">
        <v>27.791849136</v>
      </c>
    </row>
    <row r="30314" spans="1:3" x14ac:dyDescent="0.25">
      <c r="A30314">
        <v>1827</v>
      </c>
      <c r="B30314" s="1">
        <f>DATE(2005,1,1) + TIME(0,0,0)</f>
        <v>38353</v>
      </c>
      <c r="C30314">
        <v>27.803459167</v>
      </c>
    </row>
    <row r="30315" spans="1:3" x14ac:dyDescent="0.25">
      <c r="A30315">
        <v>1858</v>
      </c>
      <c r="B30315" s="1">
        <f>DATE(2005,2,1) + TIME(0,0,0)</f>
        <v>38384</v>
      </c>
      <c r="C30315">
        <v>27.814826965000002</v>
      </c>
    </row>
    <row r="30316" spans="1:3" x14ac:dyDescent="0.25">
      <c r="A30316">
        <v>1886</v>
      </c>
      <c r="B30316" s="1">
        <f>DATE(2005,3,1) + TIME(0,0,0)</f>
        <v>38412</v>
      </c>
      <c r="C30316">
        <v>27.824895859000002</v>
      </c>
    </row>
    <row r="30317" spans="1:3" x14ac:dyDescent="0.25">
      <c r="A30317">
        <v>1917</v>
      </c>
      <c r="B30317" s="1">
        <f>DATE(2005,4,1) + TIME(0,0,0)</f>
        <v>38443</v>
      </c>
      <c r="C30317">
        <v>27.835775375000001</v>
      </c>
    </row>
    <row r="30318" spans="1:3" x14ac:dyDescent="0.25">
      <c r="A30318">
        <v>1947</v>
      </c>
      <c r="B30318" s="1">
        <f>DATE(2005,5,1) + TIME(0,0,0)</f>
        <v>38473</v>
      </c>
      <c r="C30318">
        <v>27.846084595000001</v>
      </c>
    </row>
    <row r="30319" spans="1:3" x14ac:dyDescent="0.25">
      <c r="A30319">
        <v>1978</v>
      </c>
      <c r="B30319" s="1">
        <f>DATE(2005,6,1) + TIME(0,0,0)</f>
        <v>38504</v>
      </c>
      <c r="C30319">
        <v>27.856555939</v>
      </c>
    </row>
    <row r="30320" spans="1:3" x14ac:dyDescent="0.25">
      <c r="A30320">
        <v>2008</v>
      </c>
      <c r="B30320" s="1">
        <f>DATE(2005,7,1) + TIME(0,0,0)</f>
        <v>38534</v>
      </c>
      <c r="C30320">
        <v>27.866539001</v>
      </c>
    </row>
    <row r="30321" spans="1:3" x14ac:dyDescent="0.25">
      <c r="A30321">
        <v>2039</v>
      </c>
      <c r="B30321" s="1">
        <f>DATE(2005,8,1) + TIME(0,0,0)</f>
        <v>38565</v>
      </c>
      <c r="C30321">
        <v>27.876720427999999</v>
      </c>
    </row>
    <row r="30322" spans="1:3" x14ac:dyDescent="0.25">
      <c r="A30322">
        <v>2070</v>
      </c>
      <c r="B30322" s="1">
        <f>DATE(2005,9,1) + TIME(0,0,0)</f>
        <v>38596</v>
      </c>
      <c r="C30322">
        <v>27.886783600000001</v>
      </c>
    </row>
    <row r="30323" spans="1:3" x14ac:dyDescent="0.25">
      <c r="A30323">
        <v>2100</v>
      </c>
      <c r="B30323" s="1">
        <f>DATE(2005,10,1) + TIME(0,0,0)</f>
        <v>38626</v>
      </c>
      <c r="C30323">
        <v>27.896425247</v>
      </c>
    </row>
    <row r="30324" spans="1:3" x14ac:dyDescent="0.25">
      <c r="A30324">
        <v>2131</v>
      </c>
      <c r="B30324" s="1">
        <f>DATE(2005,11,1) + TIME(0,0,0)</f>
        <v>38657</v>
      </c>
      <c r="C30324">
        <v>27.906307219999999</v>
      </c>
    </row>
    <row r="30325" spans="1:3" x14ac:dyDescent="0.25">
      <c r="A30325">
        <v>2161</v>
      </c>
      <c r="B30325" s="1">
        <f>DATE(2005,12,1) + TIME(0,0,0)</f>
        <v>38687</v>
      </c>
      <c r="C30325">
        <v>27.915803909000001</v>
      </c>
    </row>
    <row r="30326" spans="1:3" x14ac:dyDescent="0.25">
      <c r="A30326">
        <v>2192</v>
      </c>
      <c r="B30326" s="1">
        <f>DATE(2006,1,1) + TIME(0,0,0)</f>
        <v>38718</v>
      </c>
      <c r="C30326">
        <v>27.925563812</v>
      </c>
    </row>
    <row r="30327" spans="1:3" x14ac:dyDescent="0.25">
      <c r="A30327">
        <v>2223</v>
      </c>
      <c r="B30327" s="1">
        <f>DATE(2006,2,1) + TIME(0,0,0)</f>
        <v>38749</v>
      </c>
      <c r="C30327">
        <v>27.935281753999998</v>
      </c>
    </row>
    <row r="30328" spans="1:3" x14ac:dyDescent="0.25">
      <c r="A30328">
        <v>2251</v>
      </c>
      <c r="B30328" s="1">
        <f>DATE(2006,3,1) + TIME(0,0,0)</f>
        <v>38777</v>
      </c>
      <c r="C30328">
        <v>27.944032668999998</v>
      </c>
    </row>
    <row r="30329" spans="1:3" x14ac:dyDescent="0.25">
      <c r="A30329">
        <v>2282</v>
      </c>
      <c r="B30329" s="1">
        <f>DATE(2006,4,1) + TIME(0,0,0)</f>
        <v>38808</v>
      </c>
      <c r="C30329">
        <v>27.953697205000001</v>
      </c>
    </row>
    <row r="30330" spans="1:3" x14ac:dyDescent="0.25">
      <c r="A30330">
        <v>2312</v>
      </c>
      <c r="B30330" s="1">
        <f>DATE(2006,5,1) + TIME(0,0,0)</f>
        <v>38838</v>
      </c>
      <c r="C30330">
        <v>27.963031769000001</v>
      </c>
    </row>
    <row r="30331" spans="1:3" x14ac:dyDescent="0.25">
      <c r="A30331">
        <v>2343</v>
      </c>
      <c r="B30331" s="1">
        <f>DATE(2006,6,1) + TIME(0,0,0)</f>
        <v>38869</v>
      </c>
      <c r="C30331">
        <v>27.972665787</v>
      </c>
    </row>
    <row r="30332" spans="1:3" x14ac:dyDescent="0.25">
      <c r="A30332">
        <v>2373</v>
      </c>
      <c r="B30332" s="1">
        <f>DATE(2006,7,1) + TIME(0,0,0)</f>
        <v>38899</v>
      </c>
      <c r="C30332">
        <v>27.981975554999998</v>
      </c>
    </row>
    <row r="30333" spans="1:3" x14ac:dyDescent="0.25">
      <c r="A30333">
        <v>2404</v>
      </c>
      <c r="B30333" s="1">
        <f>DATE(2006,8,1) + TIME(0,0,0)</f>
        <v>38930</v>
      </c>
      <c r="C30333">
        <v>27.991582869999998</v>
      </c>
    </row>
    <row r="30334" spans="1:3" x14ac:dyDescent="0.25">
      <c r="A30334">
        <v>2435</v>
      </c>
      <c r="B30334" s="1">
        <f>DATE(2006,9,1) + TIME(0,0,0)</f>
        <v>38961</v>
      </c>
      <c r="C30334">
        <v>28.001178741</v>
      </c>
    </row>
    <row r="30335" spans="1:3" x14ac:dyDescent="0.25">
      <c r="A30335">
        <v>2465</v>
      </c>
      <c r="B30335" s="1">
        <f>DATE(2006,10,1) + TIME(0,0,0)</f>
        <v>38991</v>
      </c>
      <c r="C30335">
        <v>28.010448455999999</v>
      </c>
    </row>
    <row r="30336" spans="1:3" x14ac:dyDescent="0.25">
      <c r="A30336">
        <v>2496</v>
      </c>
      <c r="B30336" s="1">
        <f>DATE(2006,11,1) + TIME(0,0,0)</f>
        <v>39022</v>
      </c>
      <c r="C30336">
        <v>28.020002365</v>
      </c>
    </row>
    <row r="30337" spans="1:3" x14ac:dyDescent="0.25">
      <c r="A30337">
        <v>2526</v>
      </c>
      <c r="B30337" s="1">
        <f>DATE(2006,12,1) + TIME(0,0,0)</f>
        <v>39052</v>
      </c>
      <c r="C30337">
        <v>28.029211044</v>
      </c>
    </row>
    <row r="30338" spans="1:3" x14ac:dyDescent="0.25">
      <c r="A30338">
        <v>2557</v>
      </c>
      <c r="B30338" s="1">
        <f>DATE(2007,1,1) + TIME(0,0,0)</f>
        <v>39083</v>
      </c>
      <c r="C30338">
        <v>28.038688659999998</v>
      </c>
    </row>
    <row r="30339" spans="1:3" x14ac:dyDescent="0.25">
      <c r="A30339">
        <v>2588</v>
      </c>
      <c r="B30339" s="1">
        <f>DATE(2007,2,1) + TIME(0,0,0)</f>
        <v>39114</v>
      </c>
      <c r="C30339">
        <v>28.048124312999999</v>
      </c>
    </row>
    <row r="30340" spans="1:3" x14ac:dyDescent="0.25">
      <c r="A30340">
        <v>2616</v>
      </c>
      <c r="B30340" s="1">
        <f>DATE(2007,3,1) + TIME(0,0,0)</f>
        <v>39142</v>
      </c>
      <c r="C30340">
        <v>28.056610107000001</v>
      </c>
    </row>
    <row r="30341" spans="1:3" x14ac:dyDescent="0.25">
      <c r="A30341">
        <v>2647</v>
      </c>
      <c r="B30341" s="1">
        <f>DATE(2007,4,1) + TIME(0,0,0)</f>
        <v>39173</v>
      </c>
      <c r="C30341">
        <v>28.065961838</v>
      </c>
    </row>
    <row r="30342" spans="1:3" x14ac:dyDescent="0.25">
      <c r="A30342">
        <v>2677</v>
      </c>
      <c r="B30342" s="1">
        <f>DATE(2007,5,1) + TIME(0,0,0)</f>
        <v>39203</v>
      </c>
      <c r="C30342">
        <v>28.074968338000001</v>
      </c>
    </row>
    <row r="30343" spans="1:3" x14ac:dyDescent="0.25">
      <c r="A30343">
        <v>2708</v>
      </c>
      <c r="B30343" s="1">
        <f>DATE(2007,6,1) + TIME(0,0,0)</f>
        <v>39234</v>
      </c>
      <c r="C30343">
        <v>28.084224701</v>
      </c>
    </row>
    <row r="30344" spans="1:3" x14ac:dyDescent="0.25">
      <c r="A30344">
        <v>2738</v>
      </c>
      <c r="B30344" s="1">
        <f>DATE(2007,7,1) + TIME(0,0,0)</f>
        <v>39264</v>
      </c>
      <c r="C30344">
        <v>28.093132018999999</v>
      </c>
    </row>
    <row r="30345" spans="1:3" x14ac:dyDescent="0.25">
      <c r="A30345">
        <v>2769</v>
      </c>
      <c r="B30345" s="1">
        <f>DATE(2007,8,1) + TIME(0,0,0)</f>
        <v>39295</v>
      </c>
      <c r="C30345">
        <v>28.102283478</v>
      </c>
    </row>
    <row r="30346" spans="1:3" x14ac:dyDescent="0.25">
      <c r="A30346">
        <v>2800</v>
      </c>
      <c r="B30346" s="1">
        <f>DATE(2007,9,1) + TIME(0,0,0)</f>
        <v>39326</v>
      </c>
      <c r="C30346">
        <v>28.111377716</v>
      </c>
    </row>
    <row r="30347" spans="1:3" x14ac:dyDescent="0.25">
      <c r="A30347">
        <v>2830</v>
      </c>
      <c r="B30347" s="1">
        <f>DATE(2007,10,1) + TIME(0,0,0)</f>
        <v>39356</v>
      </c>
      <c r="C30347">
        <v>28.120122909999999</v>
      </c>
    </row>
    <row r="30348" spans="1:3" x14ac:dyDescent="0.25">
      <c r="A30348">
        <v>2861</v>
      </c>
      <c r="B30348" s="1">
        <f>DATE(2007,11,1) + TIME(0,0,0)</f>
        <v>39387</v>
      </c>
      <c r="C30348">
        <v>28.129098891999998</v>
      </c>
    </row>
    <row r="30349" spans="1:3" x14ac:dyDescent="0.25">
      <c r="A30349">
        <v>2891</v>
      </c>
      <c r="B30349" s="1">
        <f>DATE(2007,12,1) + TIME(0,0,0)</f>
        <v>39417</v>
      </c>
      <c r="C30349">
        <v>28.137727736999999</v>
      </c>
    </row>
    <row r="30350" spans="1:3" x14ac:dyDescent="0.25">
      <c r="A30350">
        <v>2922</v>
      </c>
      <c r="B30350" s="1">
        <f>DATE(2008,1,1) + TIME(0,0,0)</f>
        <v>39448</v>
      </c>
      <c r="C30350">
        <v>28.146585464000001</v>
      </c>
    </row>
    <row r="30351" spans="1:3" x14ac:dyDescent="0.25">
      <c r="A30351">
        <v>2953</v>
      </c>
      <c r="B30351" s="1">
        <f>DATE(2008,2,1) + TIME(0,0,0)</f>
        <v>39479</v>
      </c>
      <c r="C30351">
        <v>28.155380249</v>
      </c>
    </row>
    <row r="30352" spans="1:3" x14ac:dyDescent="0.25">
      <c r="A30352">
        <v>2982</v>
      </c>
      <c r="B30352" s="1">
        <f>DATE(2008,3,1) + TIME(0,0,0)</f>
        <v>39508</v>
      </c>
      <c r="C30352">
        <v>28.163553237999999</v>
      </c>
    </row>
    <row r="30353" spans="1:3" x14ac:dyDescent="0.25">
      <c r="A30353">
        <v>3013</v>
      </c>
      <c r="B30353" s="1">
        <f>DATE(2008,4,1) + TIME(0,0,0)</f>
        <v>39539</v>
      </c>
      <c r="C30353">
        <v>28.172229767000001</v>
      </c>
    </row>
    <row r="30354" spans="1:3" x14ac:dyDescent="0.25">
      <c r="A30354">
        <v>3043</v>
      </c>
      <c r="B30354" s="1">
        <f>DATE(2008,5,1) + TIME(0,0,0)</f>
        <v>39569</v>
      </c>
      <c r="C30354">
        <v>28.180570602</v>
      </c>
    </row>
    <row r="30355" spans="1:3" x14ac:dyDescent="0.25">
      <c r="A30355">
        <v>3074</v>
      </c>
      <c r="B30355" s="1">
        <f>DATE(2008,6,1) + TIME(0,0,0)</f>
        <v>39600</v>
      </c>
      <c r="C30355">
        <v>28.189126968</v>
      </c>
    </row>
    <row r="30356" spans="1:3" x14ac:dyDescent="0.25">
      <c r="A30356">
        <v>3104</v>
      </c>
      <c r="B30356" s="1">
        <f>DATE(2008,7,1) + TIME(0,0,0)</f>
        <v>39630</v>
      </c>
      <c r="C30356">
        <v>28.197347641</v>
      </c>
    </row>
    <row r="30357" spans="1:3" x14ac:dyDescent="0.25">
      <c r="A30357">
        <v>3135</v>
      </c>
      <c r="B30357" s="1">
        <f>DATE(2008,8,1) + TIME(0,0,0)</f>
        <v>39661</v>
      </c>
      <c r="C30357">
        <v>28.205778122000002</v>
      </c>
    </row>
    <row r="30358" spans="1:3" x14ac:dyDescent="0.25">
      <c r="A30358">
        <v>3166</v>
      </c>
      <c r="B30358" s="1">
        <f>DATE(2008,9,1) + TIME(0,0,0)</f>
        <v>39692</v>
      </c>
      <c r="C30358">
        <v>28.214147568000001</v>
      </c>
    </row>
    <row r="30359" spans="1:3" x14ac:dyDescent="0.25">
      <c r="A30359">
        <v>3196</v>
      </c>
      <c r="B30359" s="1">
        <f>DATE(2008,10,1) + TIME(0,0,0)</f>
        <v>39722</v>
      </c>
      <c r="C30359">
        <v>28.222192763999999</v>
      </c>
    </row>
    <row r="30360" spans="1:3" x14ac:dyDescent="0.25">
      <c r="A30360">
        <v>3227</v>
      </c>
      <c r="B30360" s="1">
        <f>DATE(2008,11,1) + TIME(0,0,0)</f>
        <v>39753</v>
      </c>
      <c r="C30360">
        <v>28.230447769000001</v>
      </c>
    </row>
    <row r="30361" spans="1:3" x14ac:dyDescent="0.25">
      <c r="A30361">
        <v>3257</v>
      </c>
      <c r="B30361" s="1">
        <f>DATE(2008,12,1) + TIME(0,0,0)</f>
        <v>39783</v>
      </c>
      <c r="C30361">
        <v>28.238389969</v>
      </c>
    </row>
    <row r="30362" spans="1:3" x14ac:dyDescent="0.25">
      <c r="A30362">
        <v>3288</v>
      </c>
      <c r="B30362" s="1">
        <f>DATE(2009,1,1) + TIME(0,0,0)</f>
        <v>39814</v>
      </c>
      <c r="C30362">
        <v>28.246547699000001</v>
      </c>
    </row>
    <row r="30363" spans="1:3" x14ac:dyDescent="0.25">
      <c r="A30363">
        <v>3319</v>
      </c>
      <c r="B30363" s="1">
        <f>DATE(2009,2,1) + TIME(0,0,0)</f>
        <v>39845</v>
      </c>
      <c r="C30363">
        <v>28.254655838000001</v>
      </c>
    </row>
    <row r="30364" spans="1:3" x14ac:dyDescent="0.25">
      <c r="A30364">
        <v>3347</v>
      </c>
      <c r="B30364" s="1">
        <f>DATE(2009,3,1) + TIME(0,0,0)</f>
        <v>39873</v>
      </c>
      <c r="C30364">
        <v>28.261938095000001</v>
      </c>
    </row>
    <row r="30365" spans="1:3" x14ac:dyDescent="0.25">
      <c r="A30365">
        <v>3378</v>
      </c>
      <c r="B30365" s="1">
        <f>DATE(2009,4,1) + TIME(0,0,0)</f>
        <v>39904</v>
      </c>
      <c r="C30365">
        <v>28.269956589</v>
      </c>
    </row>
    <row r="30366" spans="1:3" x14ac:dyDescent="0.25">
      <c r="A30366">
        <v>3408</v>
      </c>
      <c r="B30366" s="1">
        <f>DATE(2009,5,1) + TIME(0,0,0)</f>
        <v>39934</v>
      </c>
      <c r="C30366">
        <v>28.277673720999999</v>
      </c>
    </row>
    <row r="30367" spans="1:3" x14ac:dyDescent="0.25">
      <c r="A30367">
        <v>3439</v>
      </c>
      <c r="B30367" s="1">
        <f>DATE(2009,6,1) + TIME(0,0,0)</f>
        <v>39965</v>
      </c>
      <c r="C30367">
        <v>28.285606384000001</v>
      </c>
    </row>
    <row r="30368" spans="1:3" x14ac:dyDescent="0.25">
      <c r="A30368">
        <v>3469</v>
      </c>
      <c r="B30368" s="1">
        <f>DATE(2009,7,1) + TIME(0,0,0)</f>
        <v>39995</v>
      </c>
      <c r="C30368">
        <v>28.293243407999999</v>
      </c>
    </row>
    <row r="30369" spans="1:3" x14ac:dyDescent="0.25">
      <c r="A30369">
        <v>3500</v>
      </c>
      <c r="B30369" s="1">
        <f>DATE(2009,8,1) + TIME(0,0,0)</f>
        <v>40026</v>
      </c>
      <c r="C30369">
        <v>28.301094055</v>
      </c>
    </row>
    <row r="30370" spans="1:3" x14ac:dyDescent="0.25">
      <c r="A30370">
        <v>3531</v>
      </c>
      <c r="B30370" s="1">
        <f>DATE(2009,9,1) + TIME(0,0,0)</f>
        <v>40057</v>
      </c>
      <c r="C30370">
        <v>28.30891037</v>
      </c>
    </row>
    <row r="30371" spans="1:3" x14ac:dyDescent="0.25">
      <c r="A30371">
        <v>3561</v>
      </c>
      <c r="B30371" s="1">
        <f>DATE(2009,10,1) + TIME(0,0,0)</f>
        <v>40087</v>
      </c>
      <c r="C30371">
        <v>28.316438675000001</v>
      </c>
    </row>
    <row r="30372" spans="1:3" x14ac:dyDescent="0.25">
      <c r="A30372">
        <v>3592</v>
      </c>
      <c r="B30372" s="1">
        <f>DATE(2009,11,1) + TIME(0,0,0)</f>
        <v>40118</v>
      </c>
      <c r="C30372">
        <v>28.324180602999999</v>
      </c>
    </row>
    <row r="30373" spans="1:3" x14ac:dyDescent="0.25">
      <c r="A30373">
        <v>3622</v>
      </c>
      <c r="B30373" s="1">
        <f>DATE(2009,12,1) + TIME(0,0,0)</f>
        <v>40148</v>
      </c>
      <c r="C30373">
        <v>28.331638336000001</v>
      </c>
    </row>
    <row r="30374" spans="1:3" x14ac:dyDescent="0.25">
      <c r="A30374">
        <v>3653</v>
      </c>
      <c r="B30374" s="1">
        <f>DATE(2010,1,1) + TIME(0,0,0)</f>
        <v>40179</v>
      </c>
      <c r="C30374">
        <v>28.339307784999999</v>
      </c>
    </row>
    <row r="30375" spans="1:3" x14ac:dyDescent="0.25">
      <c r="A30375">
        <v>3684</v>
      </c>
      <c r="B30375" s="1">
        <f>DATE(2010,2,1) + TIME(0,0,0)</f>
        <v>40210</v>
      </c>
      <c r="C30375">
        <v>28.346940994000001</v>
      </c>
    </row>
    <row r="30376" spans="1:3" x14ac:dyDescent="0.25">
      <c r="A30376">
        <v>3712</v>
      </c>
      <c r="B30376" s="1">
        <f>DATE(2010,3,1) + TIME(0,0,0)</f>
        <v>40238</v>
      </c>
      <c r="C30376">
        <v>28.353807449000001</v>
      </c>
    </row>
    <row r="30377" spans="1:3" x14ac:dyDescent="0.25">
      <c r="A30377">
        <v>3743</v>
      </c>
      <c r="B30377" s="1">
        <f>DATE(2010,4,1) + TIME(0,0,0)</f>
        <v>40269</v>
      </c>
      <c r="C30377">
        <v>28.361373901</v>
      </c>
    </row>
    <row r="30378" spans="1:3" x14ac:dyDescent="0.25">
      <c r="A30378">
        <v>3773</v>
      </c>
      <c r="B30378" s="1">
        <f>DATE(2010,5,1) + TIME(0,0,0)</f>
        <v>40299</v>
      </c>
      <c r="C30378">
        <v>28.368665695000001</v>
      </c>
    </row>
    <row r="30379" spans="1:3" x14ac:dyDescent="0.25">
      <c r="A30379">
        <v>3804</v>
      </c>
      <c r="B30379" s="1">
        <f>DATE(2010,6,1) + TIME(0,0,0)</f>
        <v>40330</v>
      </c>
      <c r="C30379">
        <v>28.376167296999999</v>
      </c>
    </row>
    <row r="30380" spans="1:3" x14ac:dyDescent="0.25">
      <c r="A30380">
        <v>3834</v>
      </c>
      <c r="B30380" s="1">
        <f>DATE(2010,7,1) + TIME(0,0,0)</f>
        <v>40360</v>
      </c>
      <c r="C30380">
        <v>28.383398056000001</v>
      </c>
    </row>
    <row r="30381" spans="1:3" x14ac:dyDescent="0.25">
      <c r="A30381">
        <v>3865</v>
      </c>
      <c r="B30381" s="1">
        <f>DATE(2010,8,1) + TIME(0,0,0)</f>
        <v>40391</v>
      </c>
      <c r="C30381">
        <v>28.390832901</v>
      </c>
    </row>
    <row r="30382" spans="1:3" x14ac:dyDescent="0.25">
      <c r="A30382">
        <v>3896</v>
      </c>
      <c r="B30382" s="1">
        <f>DATE(2010,9,1) + TIME(0,0,0)</f>
        <v>40422</v>
      </c>
      <c r="C30382">
        <v>28.398231505999998</v>
      </c>
    </row>
    <row r="30383" spans="1:3" x14ac:dyDescent="0.25">
      <c r="A30383">
        <v>3926</v>
      </c>
      <c r="B30383" s="1">
        <f>DATE(2010,10,1) + TIME(0,0,0)</f>
        <v>40452</v>
      </c>
      <c r="C30383">
        <v>28.405355452999999</v>
      </c>
    </row>
    <row r="30384" spans="1:3" x14ac:dyDescent="0.25">
      <c r="A30384">
        <v>3957</v>
      </c>
      <c r="B30384" s="1">
        <f>DATE(2010,11,1) + TIME(0,0,0)</f>
        <v>40483</v>
      </c>
      <c r="C30384">
        <v>28.412672043000001</v>
      </c>
    </row>
    <row r="30385" spans="1:3" x14ac:dyDescent="0.25">
      <c r="A30385">
        <v>3987</v>
      </c>
      <c r="B30385" s="1">
        <f>DATE(2010,12,1) + TIME(0,0,0)</f>
        <v>40513</v>
      </c>
      <c r="C30385">
        <v>28.419719696000001</v>
      </c>
    </row>
    <row r="30386" spans="1:3" x14ac:dyDescent="0.25">
      <c r="A30386">
        <v>4018</v>
      </c>
      <c r="B30386" s="1">
        <f>DATE(2011,1,1) + TIME(0,0,0)</f>
        <v>40544</v>
      </c>
      <c r="C30386">
        <v>28.426965714000001</v>
      </c>
    </row>
    <row r="30387" spans="1:3" x14ac:dyDescent="0.25">
      <c r="A30387">
        <v>4049</v>
      </c>
      <c r="B30387" s="1">
        <f>DATE(2011,2,1) + TIME(0,0,0)</f>
        <v>40575</v>
      </c>
      <c r="C30387">
        <v>28.434175491000001</v>
      </c>
    </row>
    <row r="30388" spans="1:3" x14ac:dyDescent="0.25">
      <c r="A30388">
        <v>4077</v>
      </c>
      <c r="B30388" s="1">
        <f>DATE(2011,3,1) + TIME(0,0,0)</f>
        <v>40603</v>
      </c>
      <c r="C30388">
        <v>28.440660477000002</v>
      </c>
    </row>
    <row r="30389" spans="1:3" x14ac:dyDescent="0.25">
      <c r="A30389">
        <v>4108</v>
      </c>
      <c r="B30389" s="1">
        <f>DATE(2011,4,1) + TIME(0,0,0)</f>
        <v>40634</v>
      </c>
      <c r="C30389">
        <v>28.447807311999998</v>
      </c>
    </row>
    <row r="30390" spans="1:3" x14ac:dyDescent="0.25">
      <c r="A30390">
        <v>4138</v>
      </c>
      <c r="B30390" s="1">
        <f>DATE(2011,5,1) + TIME(0,0,0)</f>
        <v>40664</v>
      </c>
      <c r="C30390">
        <v>28.454690932999998</v>
      </c>
    </row>
    <row r="30391" spans="1:3" x14ac:dyDescent="0.25">
      <c r="A30391">
        <v>4169</v>
      </c>
      <c r="B30391" s="1">
        <f>DATE(2011,6,1) + TIME(0,0,0)</f>
        <v>40695</v>
      </c>
      <c r="C30391">
        <v>28.461772919000001</v>
      </c>
    </row>
    <row r="30392" spans="1:3" x14ac:dyDescent="0.25">
      <c r="A30392">
        <v>4199</v>
      </c>
      <c r="B30392" s="1">
        <f>DATE(2011,7,1) + TIME(0,0,0)</f>
        <v>40725</v>
      </c>
      <c r="C30392">
        <v>28.468595505</v>
      </c>
    </row>
    <row r="30393" spans="1:3" x14ac:dyDescent="0.25">
      <c r="A30393">
        <v>4230</v>
      </c>
      <c r="B30393" s="1">
        <f>DATE(2011,8,1) + TIME(0,0,0)</f>
        <v>40756</v>
      </c>
      <c r="C30393">
        <v>28.475612640000001</v>
      </c>
    </row>
    <row r="30394" spans="1:3" x14ac:dyDescent="0.25">
      <c r="A30394">
        <v>4261</v>
      </c>
      <c r="B30394" s="1">
        <f>DATE(2011,9,1) + TIME(0,0,0)</f>
        <v>40787</v>
      </c>
      <c r="C30394">
        <v>28.482599258</v>
      </c>
    </row>
    <row r="30395" spans="1:3" x14ac:dyDescent="0.25">
      <c r="A30395">
        <v>4291</v>
      </c>
      <c r="B30395" s="1">
        <f>DATE(2011,10,1) + TIME(0,0,0)</f>
        <v>40817</v>
      </c>
      <c r="C30395">
        <v>28.489330291999998</v>
      </c>
    </row>
    <row r="30396" spans="1:3" x14ac:dyDescent="0.25">
      <c r="A30396">
        <v>4322</v>
      </c>
      <c r="B30396" s="1">
        <f>DATE(2011,11,1) + TIME(0,0,0)</f>
        <v>40848</v>
      </c>
      <c r="C30396">
        <v>28.496255874999999</v>
      </c>
    </row>
    <row r="30397" spans="1:3" x14ac:dyDescent="0.25">
      <c r="A30397">
        <v>4352</v>
      </c>
      <c r="B30397" s="1">
        <f>DATE(2011,12,1) + TIME(0,0,0)</f>
        <v>40878</v>
      </c>
      <c r="C30397">
        <v>28.50292778</v>
      </c>
    </row>
    <row r="30398" spans="1:3" x14ac:dyDescent="0.25">
      <c r="A30398">
        <v>4383</v>
      </c>
      <c r="B30398" s="1">
        <f>DATE(2012,1,1) + TIME(0,0,0)</f>
        <v>40909</v>
      </c>
      <c r="C30398">
        <v>28.509792328</v>
      </c>
    </row>
    <row r="30399" spans="1:3" x14ac:dyDescent="0.25">
      <c r="A30399">
        <v>4414</v>
      </c>
      <c r="B30399" s="1">
        <f>DATE(2012,2,1) + TIME(0,0,0)</f>
        <v>40940</v>
      </c>
      <c r="C30399">
        <v>28.516628265000001</v>
      </c>
    </row>
    <row r="30400" spans="1:3" x14ac:dyDescent="0.25">
      <c r="A30400">
        <v>4443</v>
      </c>
      <c r="B30400" s="1">
        <f>DATE(2012,3,1) + TIME(0,0,0)</f>
        <v>40969</v>
      </c>
      <c r="C30400">
        <v>28.522994995000001</v>
      </c>
    </row>
    <row r="30401" spans="1:3" x14ac:dyDescent="0.25">
      <c r="A30401">
        <v>4474</v>
      </c>
      <c r="B30401" s="1">
        <f>DATE(2012,4,1) + TIME(0,0,0)</f>
        <v>41000</v>
      </c>
      <c r="C30401">
        <v>28.529773712000001</v>
      </c>
    </row>
    <row r="30402" spans="1:3" x14ac:dyDescent="0.25">
      <c r="A30402">
        <v>4504</v>
      </c>
      <c r="B30402" s="1">
        <f>DATE(2012,5,1) + TIME(0,0,0)</f>
        <v>41030</v>
      </c>
      <c r="C30402">
        <v>28.536310195999999</v>
      </c>
    </row>
    <row r="30403" spans="1:3" x14ac:dyDescent="0.25">
      <c r="A30403">
        <v>4535</v>
      </c>
      <c r="B30403" s="1">
        <f>DATE(2012,6,1) + TIME(0,0,0)</f>
        <v>41061</v>
      </c>
      <c r="C30403">
        <v>28.543035506999999</v>
      </c>
    </row>
    <row r="30404" spans="1:3" x14ac:dyDescent="0.25">
      <c r="A30404">
        <v>4565</v>
      </c>
      <c r="B30404" s="1">
        <f>DATE(2012,7,1) + TIME(0,0,0)</f>
        <v>41091</v>
      </c>
      <c r="C30404">
        <v>28.549512863</v>
      </c>
    </row>
    <row r="30405" spans="1:3" x14ac:dyDescent="0.25">
      <c r="A30405">
        <v>4596</v>
      </c>
      <c r="B30405" s="1">
        <f>DATE(2012,8,1) + TIME(0,0,0)</f>
        <v>41122</v>
      </c>
      <c r="C30405">
        <v>28.556177138999999</v>
      </c>
    </row>
    <row r="30406" spans="1:3" x14ac:dyDescent="0.25">
      <c r="A30406">
        <v>4627</v>
      </c>
      <c r="B30406" s="1">
        <f>DATE(2012,9,1) + TIME(0,0,0)</f>
        <v>41153</v>
      </c>
      <c r="C30406">
        <v>28.56281662</v>
      </c>
    </row>
    <row r="30407" spans="1:3" x14ac:dyDescent="0.25">
      <c r="A30407">
        <v>4657</v>
      </c>
      <c r="B30407" s="1">
        <f>DATE(2012,10,1) + TIME(0,0,0)</f>
        <v>41183</v>
      </c>
      <c r="C30407">
        <v>28.569213866999998</v>
      </c>
    </row>
    <row r="30408" spans="1:3" x14ac:dyDescent="0.25">
      <c r="A30408">
        <v>4688</v>
      </c>
      <c r="B30408" s="1">
        <f>DATE(2012,11,1) + TIME(0,0,0)</f>
        <v>41214</v>
      </c>
      <c r="C30408">
        <v>28.575799942</v>
      </c>
    </row>
    <row r="30409" spans="1:3" x14ac:dyDescent="0.25">
      <c r="A30409">
        <v>4718</v>
      </c>
      <c r="B30409" s="1">
        <f>DATE(2012,12,1) + TIME(0,0,0)</f>
        <v>41244</v>
      </c>
      <c r="C30409">
        <v>28.582145691000001</v>
      </c>
    </row>
    <row r="30410" spans="1:3" x14ac:dyDescent="0.25">
      <c r="A30410">
        <v>4749</v>
      </c>
      <c r="B30410" s="1">
        <f>DATE(2013,1,1) + TIME(0,0,0)</f>
        <v>41275</v>
      </c>
      <c r="C30410">
        <v>28.588676453000001</v>
      </c>
    </row>
    <row r="30411" spans="1:3" x14ac:dyDescent="0.25">
      <c r="A30411">
        <v>4780</v>
      </c>
      <c r="B30411" s="1">
        <f>DATE(2013,2,1) + TIME(0,0,0)</f>
        <v>41306</v>
      </c>
      <c r="C30411">
        <v>28.595180510999999</v>
      </c>
    </row>
    <row r="30412" spans="1:3" x14ac:dyDescent="0.25">
      <c r="A30412">
        <v>4808</v>
      </c>
      <c r="B30412" s="1">
        <f>DATE(2013,3,1) + TIME(0,0,0)</f>
        <v>41334</v>
      </c>
      <c r="C30412">
        <v>28.601032257</v>
      </c>
    </row>
    <row r="30413" spans="1:3" x14ac:dyDescent="0.25">
      <c r="A30413">
        <v>4839</v>
      </c>
      <c r="B30413" s="1">
        <f>DATE(2013,4,1) + TIME(0,0,0)</f>
        <v>41365</v>
      </c>
      <c r="C30413">
        <v>28.607484818</v>
      </c>
    </row>
    <row r="30414" spans="1:3" x14ac:dyDescent="0.25">
      <c r="A30414">
        <v>4869</v>
      </c>
      <c r="B30414" s="1">
        <f>DATE(2013,5,1) + TIME(0,0,0)</f>
        <v>41395</v>
      </c>
      <c r="C30414">
        <v>28.613698959000001</v>
      </c>
    </row>
    <row r="30415" spans="1:3" x14ac:dyDescent="0.25">
      <c r="A30415">
        <v>4900</v>
      </c>
      <c r="B30415" s="1">
        <f>DATE(2013,6,1) + TIME(0,0,0)</f>
        <v>41426</v>
      </c>
      <c r="C30415">
        <v>28.620094299000002</v>
      </c>
    </row>
    <row r="30416" spans="1:3" x14ac:dyDescent="0.25">
      <c r="A30416">
        <v>4930</v>
      </c>
      <c r="B30416" s="1">
        <f>DATE(2013,7,1) + TIME(0,0,0)</f>
        <v>41456</v>
      </c>
      <c r="C30416">
        <v>28.626260757000001</v>
      </c>
    </row>
    <row r="30417" spans="1:3" x14ac:dyDescent="0.25">
      <c r="A30417">
        <v>4961</v>
      </c>
      <c r="B30417" s="1">
        <f>DATE(2013,8,1) + TIME(0,0,0)</f>
        <v>41487</v>
      </c>
      <c r="C30417">
        <v>28.632606505999998</v>
      </c>
    </row>
    <row r="30418" spans="1:3" x14ac:dyDescent="0.25">
      <c r="A30418">
        <v>4992</v>
      </c>
      <c r="B30418" s="1">
        <f>DATE(2013,9,1) + TIME(0,0,0)</f>
        <v>41518</v>
      </c>
      <c r="C30418">
        <v>28.638929366999999</v>
      </c>
    </row>
    <row r="30419" spans="1:3" x14ac:dyDescent="0.25">
      <c r="A30419">
        <v>5022</v>
      </c>
      <c r="B30419" s="1">
        <f>DATE(2013,10,1) + TIME(0,0,0)</f>
        <v>41548</v>
      </c>
      <c r="C30419">
        <v>28.645023345999999</v>
      </c>
    </row>
    <row r="30420" spans="1:3" x14ac:dyDescent="0.25">
      <c r="A30420">
        <v>5053</v>
      </c>
      <c r="B30420" s="1">
        <f>DATE(2013,11,1) + TIME(0,0,0)</f>
        <v>41579</v>
      </c>
      <c r="C30420">
        <v>28.651294708000002</v>
      </c>
    </row>
    <row r="30421" spans="1:3" x14ac:dyDescent="0.25">
      <c r="A30421">
        <v>5083</v>
      </c>
      <c r="B30421" s="1">
        <f>DATE(2013,12,1) + TIME(0,0,0)</f>
        <v>41609</v>
      </c>
      <c r="C30421">
        <v>28.657341002999999</v>
      </c>
    </row>
    <row r="30422" spans="1:3" x14ac:dyDescent="0.25">
      <c r="A30422">
        <v>5114</v>
      </c>
      <c r="B30422" s="1">
        <f>DATE(2014,1,1) + TIME(0,0,0)</f>
        <v>41640</v>
      </c>
      <c r="C30422">
        <v>28.663562774999999</v>
      </c>
    </row>
    <row r="30423" spans="1:3" x14ac:dyDescent="0.25">
      <c r="A30423">
        <v>5145</v>
      </c>
      <c r="B30423" s="1">
        <f>DATE(2014,2,1) + TIME(0,0,0)</f>
        <v>41671</v>
      </c>
      <c r="C30423">
        <v>28.669759750000001</v>
      </c>
    </row>
    <row r="30424" spans="1:3" x14ac:dyDescent="0.25">
      <c r="A30424">
        <v>5173</v>
      </c>
      <c r="B30424" s="1">
        <f>DATE(2014,3,1) + TIME(0,0,0)</f>
        <v>41699</v>
      </c>
      <c r="C30424">
        <v>28.675336838</v>
      </c>
    </row>
    <row r="30425" spans="1:3" x14ac:dyDescent="0.25">
      <c r="A30425">
        <v>5204</v>
      </c>
      <c r="B30425" s="1">
        <f>DATE(2014,4,1) + TIME(0,0,0)</f>
        <v>41730</v>
      </c>
      <c r="C30425">
        <v>28.681482315</v>
      </c>
    </row>
    <row r="30426" spans="1:3" x14ac:dyDescent="0.25">
      <c r="A30426">
        <v>5234</v>
      </c>
      <c r="B30426" s="1">
        <f>DATE(2014,5,1) + TIME(0,0,0)</f>
        <v>41760</v>
      </c>
      <c r="C30426">
        <v>28.687404633</v>
      </c>
    </row>
    <row r="30427" spans="1:3" x14ac:dyDescent="0.25">
      <c r="A30427">
        <v>5265</v>
      </c>
      <c r="B30427" s="1">
        <f>DATE(2014,6,1) + TIME(0,0,0)</f>
        <v>41791</v>
      </c>
      <c r="C30427">
        <v>28.693496704000001</v>
      </c>
    </row>
    <row r="30428" spans="1:3" x14ac:dyDescent="0.25">
      <c r="A30428">
        <v>5295</v>
      </c>
      <c r="B30428" s="1">
        <f>DATE(2014,7,1) + TIME(0,0,0)</f>
        <v>41821</v>
      </c>
      <c r="C30428">
        <v>28.699367522999999</v>
      </c>
    </row>
    <row r="30429" spans="1:3" x14ac:dyDescent="0.25">
      <c r="A30429">
        <v>5326</v>
      </c>
      <c r="B30429" s="1">
        <f>DATE(2014,8,1) + TIME(0,0,0)</f>
        <v>41852</v>
      </c>
      <c r="C30429">
        <v>28.705406189000001</v>
      </c>
    </row>
    <row r="30430" spans="1:3" x14ac:dyDescent="0.25">
      <c r="A30430">
        <v>5357</v>
      </c>
      <c r="B30430" s="1">
        <f>DATE(2014,9,1) + TIME(0,0,0)</f>
        <v>41883</v>
      </c>
      <c r="C30430">
        <v>28.711418152</v>
      </c>
    </row>
    <row r="30431" spans="1:3" x14ac:dyDescent="0.25">
      <c r="A30431">
        <v>5387</v>
      </c>
      <c r="B30431" s="1">
        <f>DATE(2014,10,1) + TIME(0,0,0)</f>
        <v>41913</v>
      </c>
      <c r="C30431">
        <v>28.717212676999999</v>
      </c>
    </row>
    <row r="30432" spans="1:3" x14ac:dyDescent="0.25">
      <c r="A30432">
        <v>5418</v>
      </c>
      <c r="B30432" s="1">
        <f>DATE(2014,11,1) + TIME(0,0,0)</f>
        <v>41944</v>
      </c>
      <c r="C30432">
        <v>28.723173141</v>
      </c>
    </row>
    <row r="30433" spans="1:3" x14ac:dyDescent="0.25">
      <c r="A30433">
        <v>5448</v>
      </c>
      <c r="B30433" s="1">
        <f>DATE(2014,12,1) + TIME(0,0,0)</f>
        <v>41974</v>
      </c>
      <c r="C30433">
        <v>28.728918075999999</v>
      </c>
    </row>
    <row r="30434" spans="1:3" x14ac:dyDescent="0.25">
      <c r="A30434">
        <v>5479</v>
      </c>
      <c r="B30434" s="1">
        <f>DATE(2015,1,1) + TIME(0,0,0)</f>
        <v>42005</v>
      </c>
      <c r="C30434">
        <v>28.734830855999999</v>
      </c>
    </row>
    <row r="30435" spans="1:3" x14ac:dyDescent="0.25">
      <c r="A30435">
        <v>5510</v>
      </c>
      <c r="B30435" s="1">
        <f>DATE(2015,2,1) + TIME(0,0,0)</f>
        <v>42036</v>
      </c>
      <c r="C30435">
        <v>28.740716934000002</v>
      </c>
    </row>
    <row r="30436" spans="1:3" x14ac:dyDescent="0.25">
      <c r="A30436">
        <v>5538</v>
      </c>
      <c r="B30436" s="1">
        <f>DATE(2015,3,1) + TIME(0,0,0)</f>
        <v>42064</v>
      </c>
      <c r="C30436">
        <v>28.746013641000001</v>
      </c>
    </row>
    <row r="30437" spans="1:3" x14ac:dyDescent="0.25">
      <c r="A30437">
        <v>5569</v>
      </c>
      <c r="B30437" s="1">
        <f>DATE(2015,4,1) + TIME(0,0,0)</f>
        <v>42095</v>
      </c>
      <c r="C30437">
        <v>28.751853943</v>
      </c>
    </row>
    <row r="30438" spans="1:3" x14ac:dyDescent="0.25">
      <c r="A30438">
        <v>5599</v>
      </c>
      <c r="B30438" s="1">
        <f>DATE(2015,5,1) + TIME(0,0,0)</f>
        <v>42125</v>
      </c>
      <c r="C30438">
        <v>28.757482529000001</v>
      </c>
    </row>
    <row r="30439" spans="1:3" x14ac:dyDescent="0.25">
      <c r="A30439">
        <v>5630</v>
      </c>
      <c r="B30439" s="1">
        <f>DATE(2015,6,1) + TIME(0,0,0)</f>
        <v>42156</v>
      </c>
      <c r="C30439">
        <v>28.763275146000002</v>
      </c>
    </row>
    <row r="30440" spans="1:3" x14ac:dyDescent="0.25">
      <c r="A30440">
        <v>5660</v>
      </c>
      <c r="B30440" s="1">
        <f>DATE(2015,7,1) + TIME(0,0,0)</f>
        <v>42186</v>
      </c>
      <c r="C30440">
        <v>28.768857956000002</v>
      </c>
    </row>
    <row r="30441" spans="1:3" x14ac:dyDescent="0.25">
      <c r="A30441">
        <v>5691</v>
      </c>
      <c r="B30441" s="1">
        <f>DATE(2015,8,1) + TIME(0,0,0)</f>
        <v>42217</v>
      </c>
      <c r="C30441">
        <v>28.774604796999999</v>
      </c>
    </row>
    <row r="30442" spans="1:3" x14ac:dyDescent="0.25">
      <c r="A30442">
        <v>5722</v>
      </c>
      <c r="B30442" s="1">
        <f>DATE(2015,9,1) + TIME(0,0,0)</f>
        <v>42248</v>
      </c>
      <c r="C30442">
        <v>28.780328750999999</v>
      </c>
    </row>
    <row r="30443" spans="1:3" x14ac:dyDescent="0.25">
      <c r="A30443">
        <v>5752</v>
      </c>
      <c r="B30443" s="1">
        <f>DATE(2015,10,1) + TIME(0,0,0)</f>
        <v>42278</v>
      </c>
      <c r="C30443">
        <v>28.785844803</v>
      </c>
    </row>
    <row r="30444" spans="1:3" x14ac:dyDescent="0.25">
      <c r="A30444">
        <v>5783</v>
      </c>
      <c r="B30444" s="1">
        <f>DATE(2015,11,1) + TIME(0,0,0)</f>
        <v>42309</v>
      </c>
      <c r="C30444">
        <v>28.79152298</v>
      </c>
    </row>
    <row r="30445" spans="1:3" x14ac:dyDescent="0.25">
      <c r="A30445">
        <v>5813</v>
      </c>
      <c r="B30445" s="1">
        <f>DATE(2015,12,1) + TIME(0,0,0)</f>
        <v>42339</v>
      </c>
      <c r="C30445">
        <v>28.79699707</v>
      </c>
    </row>
    <row r="30446" spans="1:3" x14ac:dyDescent="0.25">
      <c r="A30446">
        <v>5844</v>
      </c>
      <c r="B30446" s="1">
        <f>DATE(2016,1,1) + TIME(0,0,0)</f>
        <v>42370</v>
      </c>
      <c r="C30446">
        <v>28.802631378000001</v>
      </c>
    </row>
    <row r="30447" spans="1:3" x14ac:dyDescent="0.25">
      <c r="A30447">
        <v>5875</v>
      </c>
      <c r="B30447" s="1">
        <f>DATE(2016,2,1) + TIME(0,0,0)</f>
        <v>42401</v>
      </c>
      <c r="C30447">
        <v>28.808244705</v>
      </c>
    </row>
    <row r="30448" spans="1:3" x14ac:dyDescent="0.25">
      <c r="A30448">
        <v>5904</v>
      </c>
      <c r="B30448" s="1">
        <f>DATE(2016,3,1) + TIME(0,0,0)</f>
        <v>42430</v>
      </c>
      <c r="C30448">
        <v>28.813474655</v>
      </c>
    </row>
    <row r="30449" spans="1:3" x14ac:dyDescent="0.25">
      <c r="A30449">
        <v>5935</v>
      </c>
      <c r="B30449" s="1">
        <f>DATE(2016,4,1) + TIME(0,0,0)</f>
        <v>42461</v>
      </c>
      <c r="C30449">
        <v>28.819046020999998</v>
      </c>
    </row>
    <row r="30450" spans="1:3" x14ac:dyDescent="0.25">
      <c r="A30450">
        <v>5965</v>
      </c>
      <c r="B30450" s="1">
        <f>DATE(2016,5,1) + TIME(0,0,0)</f>
        <v>42491</v>
      </c>
      <c r="C30450">
        <v>28.824417113999999</v>
      </c>
    </row>
    <row r="30451" spans="1:3" x14ac:dyDescent="0.25">
      <c r="A30451">
        <v>5996</v>
      </c>
      <c r="B30451" s="1">
        <f>DATE(2016,6,1) + TIME(0,0,0)</f>
        <v>42522</v>
      </c>
      <c r="C30451">
        <v>28.829946518</v>
      </c>
    </row>
    <row r="30452" spans="1:3" x14ac:dyDescent="0.25">
      <c r="A30452">
        <v>6026</v>
      </c>
      <c r="B30452" s="1">
        <f>DATE(2016,7,1) + TIME(0,0,0)</f>
        <v>42552</v>
      </c>
      <c r="C30452">
        <v>28.835277557000001</v>
      </c>
    </row>
    <row r="30453" spans="1:3" x14ac:dyDescent="0.25">
      <c r="A30453">
        <v>6057</v>
      </c>
      <c r="B30453" s="1">
        <f>DATE(2016,8,1) + TIME(0,0,0)</f>
        <v>42583</v>
      </c>
      <c r="C30453">
        <v>28.840766906999999</v>
      </c>
    </row>
    <row r="30454" spans="1:3" x14ac:dyDescent="0.25">
      <c r="A30454">
        <v>6088</v>
      </c>
      <c r="B30454" s="1">
        <f>DATE(2016,9,1) + TIME(0,0,0)</f>
        <v>42614</v>
      </c>
      <c r="C30454">
        <v>28.846235275000002</v>
      </c>
    </row>
    <row r="30455" spans="1:3" x14ac:dyDescent="0.25">
      <c r="A30455">
        <v>6118</v>
      </c>
      <c r="B30455" s="1">
        <f>DATE(2016,10,1) + TIME(0,0,0)</f>
        <v>42644</v>
      </c>
      <c r="C30455">
        <v>28.851509094000001</v>
      </c>
    </row>
    <row r="30456" spans="1:3" x14ac:dyDescent="0.25">
      <c r="A30456">
        <v>6149</v>
      </c>
      <c r="B30456" s="1">
        <f>DATE(2016,11,1) + TIME(0,0,0)</f>
        <v>42675</v>
      </c>
      <c r="C30456">
        <v>28.856939315999998</v>
      </c>
    </row>
    <row r="30457" spans="1:3" x14ac:dyDescent="0.25">
      <c r="A30457">
        <v>6179</v>
      </c>
      <c r="B30457" s="1">
        <f>DATE(2016,12,1) + TIME(0,0,0)</f>
        <v>42705</v>
      </c>
      <c r="C30457">
        <v>28.862174988</v>
      </c>
    </row>
    <row r="30458" spans="1:3" x14ac:dyDescent="0.25">
      <c r="A30458">
        <v>6210</v>
      </c>
      <c r="B30458" s="1">
        <f>DATE(2017,1,1) + TIME(0,0,0)</f>
        <v>42736</v>
      </c>
      <c r="C30458">
        <v>28.867567061999999</v>
      </c>
    </row>
    <row r="30459" spans="1:3" x14ac:dyDescent="0.25">
      <c r="A30459">
        <v>6241</v>
      </c>
      <c r="B30459" s="1">
        <f>DATE(2017,2,1) + TIME(0,0,0)</f>
        <v>42767</v>
      </c>
      <c r="C30459">
        <v>28.872940063000001</v>
      </c>
    </row>
    <row r="30460" spans="1:3" x14ac:dyDescent="0.25">
      <c r="A30460">
        <v>6269</v>
      </c>
      <c r="B30460" s="1">
        <f>DATE(2017,3,1) + TIME(0,0,0)</f>
        <v>42795</v>
      </c>
      <c r="C30460">
        <v>28.877777099999999</v>
      </c>
    </row>
    <row r="30461" spans="1:3" x14ac:dyDescent="0.25">
      <c r="A30461">
        <v>6300</v>
      </c>
      <c r="B30461" s="1">
        <f>DATE(2017,4,1) + TIME(0,0,0)</f>
        <v>42826</v>
      </c>
      <c r="C30461">
        <v>28.883113860999998</v>
      </c>
    </row>
    <row r="30462" spans="1:3" x14ac:dyDescent="0.25">
      <c r="A30462">
        <v>6330</v>
      </c>
      <c r="B30462" s="1">
        <f>DATE(2017,5,1) + TIME(0,0,0)</f>
        <v>42856</v>
      </c>
      <c r="C30462">
        <v>28.888261794999998</v>
      </c>
    </row>
    <row r="30463" spans="1:3" x14ac:dyDescent="0.25">
      <c r="A30463">
        <v>6361</v>
      </c>
      <c r="B30463" s="1">
        <f>DATE(2017,6,1) + TIME(0,0,0)</f>
        <v>42887</v>
      </c>
      <c r="C30463">
        <v>28.893564223999999</v>
      </c>
    </row>
    <row r="30464" spans="1:3" x14ac:dyDescent="0.25">
      <c r="A30464">
        <v>6391</v>
      </c>
      <c r="B30464" s="1">
        <f>DATE(2017,7,1) + TIME(0,0,0)</f>
        <v>42917</v>
      </c>
      <c r="C30464">
        <v>28.898675918999999</v>
      </c>
    </row>
    <row r="30465" spans="1:3" x14ac:dyDescent="0.25">
      <c r="A30465">
        <v>6422</v>
      </c>
      <c r="B30465" s="1">
        <f>DATE(2017,8,1) + TIME(0,0,0)</f>
        <v>42948</v>
      </c>
      <c r="C30465">
        <v>28.903944016000001</v>
      </c>
    </row>
    <row r="30466" spans="1:3" x14ac:dyDescent="0.25">
      <c r="A30466">
        <v>6453</v>
      </c>
      <c r="B30466" s="1">
        <f>DATE(2017,9,1) + TIME(0,0,0)</f>
        <v>42979</v>
      </c>
      <c r="C30466">
        <v>28.909193039000002</v>
      </c>
    </row>
    <row r="30467" spans="1:3" x14ac:dyDescent="0.25">
      <c r="A30467">
        <v>6483</v>
      </c>
      <c r="B30467" s="1">
        <f>DATE(2017,10,1) + TIME(0,0,0)</f>
        <v>43009</v>
      </c>
      <c r="C30467">
        <v>28.914255141999998</v>
      </c>
    </row>
    <row r="30468" spans="1:3" x14ac:dyDescent="0.25">
      <c r="A30468">
        <v>6514</v>
      </c>
      <c r="B30468" s="1">
        <f>DATE(2017,11,1) + TIME(0,0,0)</f>
        <v>43040</v>
      </c>
      <c r="C30468">
        <v>28.919471740999999</v>
      </c>
    </row>
    <row r="30469" spans="1:3" x14ac:dyDescent="0.25">
      <c r="A30469">
        <v>6544</v>
      </c>
      <c r="B30469" s="1">
        <f>DATE(2017,12,1) + TIME(0,0,0)</f>
        <v>43070</v>
      </c>
      <c r="C30469">
        <v>28.924501418999998</v>
      </c>
    </row>
    <row r="30470" spans="1:3" x14ac:dyDescent="0.25">
      <c r="A30470">
        <v>6575</v>
      </c>
      <c r="B30470" s="1">
        <f>DATE(2018,1,1) + TIME(0,0,0)</f>
        <v>43101</v>
      </c>
      <c r="C30470">
        <v>28.929683685000001</v>
      </c>
    </row>
    <row r="30471" spans="1:3" x14ac:dyDescent="0.25">
      <c r="A30471">
        <v>6606</v>
      </c>
      <c r="B30471" s="1">
        <f>DATE(2018,2,1) + TIME(0,0,0)</f>
        <v>43132</v>
      </c>
      <c r="C30471">
        <v>28.934850693000001</v>
      </c>
    </row>
    <row r="30472" spans="1:3" x14ac:dyDescent="0.25">
      <c r="A30472">
        <v>6634</v>
      </c>
      <c r="B30472" s="1">
        <f>DATE(2018,3,1) + TIME(0,0,0)</f>
        <v>43160</v>
      </c>
      <c r="C30472">
        <v>28.939502716</v>
      </c>
    </row>
    <row r="30473" spans="1:3" x14ac:dyDescent="0.25">
      <c r="A30473">
        <v>6665</v>
      </c>
      <c r="B30473" s="1">
        <f>DATE(2018,4,1) + TIME(0,0,0)</f>
        <v>43191</v>
      </c>
      <c r="C30473">
        <v>28.944637299</v>
      </c>
    </row>
    <row r="30474" spans="1:3" x14ac:dyDescent="0.25">
      <c r="A30474">
        <v>6695</v>
      </c>
      <c r="B30474" s="1">
        <f>DATE(2018,5,1) + TIME(0,0,0)</f>
        <v>43221</v>
      </c>
      <c r="C30474">
        <v>28.949590683</v>
      </c>
    </row>
    <row r="30475" spans="1:3" x14ac:dyDescent="0.25">
      <c r="A30475">
        <v>6726</v>
      </c>
      <c r="B30475" s="1">
        <f>DATE(2018,6,1) + TIME(0,0,0)</f>
        <v>43252</v>
      </c>
      <c r="C30475">
        <v>28.954694748000001</v>
      </c>
    </row>
    <row r="30476" spans="1:3" x14ac:dyDescent="0.25">
      <c r="A30476">
        <v>6756</v>
      </c>
      <c r="B30476" s="1">
        <f>DATE(2018,7,1) + TIME(0,0,0)</f>
        <v>43282</v>
      </c>
      <c r="C30476">
        <v>28.959619522000001</v>
      </c>
    </row>
    <row r="30477" spans="1:3" x14ac:dyDescent="0.25">
      <c r="A30477">
        <v>6787</v>
      </c>
      <c r="B30477" s="1">
        <f>DATE(2018,8,1) + TIME(0,0,0)</f>
        <v>43313</v>
      </c>
      <c r="C30477">
        <v>28.964693068999999</v>
      </c>
    </row>
    <row r="30478" spans="1:3" x14ac:dyDescent="0.25">
      <c r="A30478">
        <v>6818</v>
      </c>
      <c r="B30478" s="1">
        <f>DATE(2018,9,1) + TIME(0,0,0)</f>
        <v>43344</v>
      </c>
      <c r="C30478">
        <v>28.969753265000001</v>
      </c>
    </row>
    <row r="30479" spans="1:3" x14ac:dyDescent="0.25">
      <c r="A30479">
        <v>6848</v>
      </c>
      <c r="B30479" s="1">
        <f>DATE(2018,10,1) + TIME(0,0,0)</f>
        <v>43374</v>
      </c>
      <c r="C30479">
        <v>28.974634171000002</v>
      </c>
    </row>
    <row r="30480" spans="1:3" x14ac:dyDescent="0.25">
      <c r="A30480">
        <v>6879</v>
      </c>
      <c r="B30480" s="1">
        <f>DATE(2018,11,1) + TIME(0,0,0)</f>
        <v>43405</v>
      </c>
      <c r="C30480">
        <v>28.979663849000001</v>
      </c>
    </row>
    <row r="30481" spans="1:3" x14ac:dyDescent="0.25">
      <c r="A30481">
        <v>6909</v>
      </c>
      <c r="B30481" s="1">
        <f>DATE(2018,12,1) + TIME(0,0,0)</f>
        <v>43435</v>
      </c>
      <c r="C30481">
        <v>28.984516144000001</v>
      </c>
    </row>
    <row r="30482" spans="1:3" x14ac:dyDescent="0.25">
      <c r="A30482">
        <v>6940</v>
      </c>
      <c r="B30482" s="1">
        <f>DATE(2019,1,1) + TIME(0,0,0)</f>
        <v>43466</v>
      </c>
      <c r="C30482">
        <v>28.989517211999999</v>
      </c>
    </row>
    <row r="30483" spans="1:3" x14ac:dyDescent="0.25">
      <c r="A30483">
        <v>6971</v>
      </c>
      <c r="B30483" s="1">
        <f>DATE(2019,2,1) + TIME(0,0,0)</f>
        <v>43497</v>
      </c>
      <c r="C30483">
        <v>28.994503021</v>
      </c>
    </row>
    <row r="30484" spans="1:3" x14ac:dyDescent="0.25">
      <c r="A30484">
        <v>6999</v>
      </c>
      <c r="B30484" s="1">
        <f>DATE(2019,3,1) + TIME(0,0,0)</f>
        <v>43525</v>
      </c>
      <c r="C30484">
        <v>28.998996734999999</v>
      </c>
    </row>
    <row r="30485" spans="1:3" x14ac:dyDescent="0.25">
      <c r="A30485">
        <v>7030</v>
      </c>
      <c r="B30485" s="1">
        <f>DATE(2019,4,1) + TIME(0,0,0)</f>
        <v>43556</v>
      </c>
      <c r="C30485">
        <v>29.003955841</v>
      </c>
    </row>
    <row r="30486" spans="1:3" x14ac:dyDescent="0.25">
      <c r="A30486">
        <v>7060</v>
      </c>
      <c r="B30486" s="1">
        <f>DATE(2019,5,1) + TIME(0,0,0)</f>
        <v>43586</v>
      </c>
      <c r="C30486">
        <v>29.008741379</v>
      </c>
    </row>
    <row r="30487" spans="1:3" x14ac:dyDescent="0.25">
      <c r="A30487">
        <v>7091</v>
      </c>
      <c r="B30487" s="1">
        <f>DATE(2019,6,1) + TIME(0,0,0)</f>
        <v>43617</v>
      </c>
      <c r="C30487">
        <v>29.013675689999999</v>
      </c>
    </row>
    <row r="30488" spans="1:3" x14ac:dyDescent="0.25">
      <c r="A30488">
        <v>7121</v>
      </c>
      <c r="B30488" s="1">
        <f>DATE(2019,7,1) + TIME(0,0,0)</f>
        <v>43647</v>
      </c>
      <c r="C30488">
        <v>29.018436432000001</v>
      </c>
    </row>
    <row r="30489" spans="1:3" x14ac:dyDescent="0.25">
      <c r="A30489">
        <v>7152</v>
      </c>
      <c r="B30489" s="1">
        <f>DATE(2019,8,1) + TIME(0,0,0)</f>
        <v>43678</v>
      </c>
      <c r="C30489">
        <v>29.023342133</v>
      </c>
    </row>
    <row r="30490" spans="1:3" x14ac:dyDescent="0.25">
      <c r="A30490">
        <v>7183</v>
      </c>
      <c r="B30490" s="1">
        <f>DATE(2019,9,1) + TIME(0,0,0)</f>
        <v>43709</v>
      </c>
      <c r="C30490">
        <v>29.028236389</v>
      </c>
    </row>
    <row r="30491" spans="1:3" x14ac:dyDescent="0.25">
      <c r="A30491">
        <v>7213</v>
      </c>
      <c r="B30491" s="1">
        <f>DATE(2019,10,1) + TIME(0,0,0)</f>
        <v>43739</v>
      </c>
      <c r="C30491">
        <v>29.032960891999998</v>
      </c>
    </row>
    <row r="30492" spans="1:3" x14ac:dyDescent="0.25">
      <c r="A30492">
        <v>7244</v>
      </c>
      <c r="B30492" s="1">
        <f>DATE(2019,11,1) + TIME(0,0,0)</f>
        <v>43770</v>
      </c>
      <c r="C30492">
        <v>29.037828444999999</v>
      </c>
    </row>
    <row r="30493" spans="1:3" x14ac:dyDescent="0.25">
      <c r="A30493">
        <v>7274</v>
      </c>
      <c r="B30493" s="1">
        <f>DATE(2019,12,1) + TIME(0,0,0)</f>
        <v>43800</v>
      </c>
      <c r="C30493">
        <v>29.042528151999999</v>
      </c>
    </row>
    <row r="30494" spans="1:3" x14ac:dyDescent="0.25">
      <c r="A30494">
        <v>7305</v>
      </c>
      <c r="B30494" s="1">
        <f>DATE(2020,1,1) + TIME(0,0,0)</f>
        <v>43831</v>
      </c>
      <c r="C30494">
        <v>29.047370911000002</v>
      </c>
    </row>
    <row r="30495" spans="1:3" x14ac:dyDescent="0.25">
      <c r="A30495">
        <v>7336</v>
      </c>
      <c r="B30495" s="1">
        <f>DATE(2020,2,1) + TIME(0,0,0)</f>
        <v>43862</v>
      </c>
      <c r="C30495">
        <v>29.052200317</v>
      </c>
    </row>
    <row r="30496" spans="1:3" x14ac:dyDescent="0.25">
      <c r="A30496">
        <v>7365</v>
      </c>
      <c r="B30496" s="1">
        <f>DATE(2020,3,1) + TIME(0,0,0)</f>
        <v>43891</v>
      </c>
      <c r="C30496">
        <v>29.056707381999999</v>
      </c>
    </row>
    <row r="30497" spans="1:3" x14ac:dyDescent="0.25">
      <c r="A30497">
        <v>7396</v>
      </c>
      <c r="B30497" s="1">
        <f>DATE(2020,4,1) + TIME(0,0,0)</f>
        <v>43922</v>
      </c>
      <c r="C30497">
        <v>29.061513901000001</v>
      </c>
    </row>
    <row r="30498" spans="1:3" x14ac:dyDescent="0.25">
      <c r="A30498">
        <v>7426</v>
      </c>
      <c r="B30498" s="1">
        <f>DATE(2020,5,1) + TIME(0,0,0)</f>
        <v>43952</v>
      </c>
      <c r="C30498">
        <v>29.066152573</v>
      </c>
    </row>
    <row r="30499" spans="1:3" x14ac:dyDescent="0.25">
      <c r="A30499">
        <v>7457</v>
      </c>
      <c r="B30499" s="1">
        <f>DATE(2020,6,1) + TIME(0,0,0)</f>
        <v>43983</v>
      </c>
      <c r="C30499">
        <v>29.070936202999999</v>
      </c>
    </row>
    <row r="30500" spans="1:3" x14ac:dyDescent="0.25">
      <c r="A30500">
        <v>7487</v>
      </c>
      <c r="B30500" s="1">
        <f>DATE(2020,7,1) + TIME(0,0,0)</f>
        <v>44013</v>
      </c>
      <c r="C30500">
        <v>29.075553893999999</v>
      </c>
    </row>
    <row r="30501" spans="1:3" x14ac:dyDescent="0.25">
      <c r="A30501">
        <v>7518</v>
      </c>
      <c r="B30501" s="1">
        <f>DATE(2020,8,1) + TIME(0,0,0)</f>
        <v>44044</v>
      </c>
      <c r="C30501">
        <v>29.080314636000001</v>
      </c>
    </row>
    <row r="30502" spans="1:3" x14ac:dyDescent="0.25">
      <c r="A30502">
        <v>7549</v>
      </c>
      <c r="B30502" s="1">
        <f>DATE(2020,9,1) + TIME(0,0,0)</f>
        <v>44075</v>
      </c>
      <c r="C30502">
        <v>29.085063934000001</v>
      </c>
    </row>
    <row r="30503" spans="1:3" x14ac:dyDescent="0.25">
      <c r="A30503">
        <v>7579</v>
      </c>
      <c r="B30503" s="1">
        <f>DATE(2020,10,1) + TIME(0,0,0)</f>
        <v>44105</v>
      </c>
      <c r="C30503">
        <v>29.0896492</v>
      </c>
    </row>
    <row r="30504" spans="1:3" x14ac:dyDescent="0.25">
      <c r="A30504">
        <v>7610</v>
      </c>
      <c r="B30504" s="1">
        <f>DATE(2020,11,1) + TIME(0,0,0)</f>
        <v>44136</v>
      </c>
      <c r="C30504">
        <v>29.094377518000002</v>
      </c>
    </row>
    <row r="30505" spans="1:3" x14ac:dyDescent="0.25">
      <c r="A30505">
        <v>7640</v>
      </c>
      <c r="B30505" s="1">
        <f>DATE(2020,12,1) + TIME(0,0,0)</f>
        <v>44166</v>
      </c>
      <c r="C30505">
        <v>29.098941802999999</v>
      </c>
    </row>
    <row r="30506" spans="1:3" x14ac:dyDescent="0.25">
      <c r="A30506">
        <v>7671</v>
      </c>
      <c r="B30506" s="1">
        <f>DATE(2021,1,1) + TIME(0,0,0)</f>
        <v>44197</v>
      </c>
      <c r="C30506">
        <v>29.103649139000002</v>
      </c>
    </row>
    <row r="30507" spans="1:3" x14ac:dyDescent="0.25">
      <c r="A30507">
        <v>7702</v>
      </c>
      <c r="B30507" s="1">
        <f>DATE(2021,2,1) + TIME(0,0,0)</f>
        <v>44228</v>
      </c>
      <c r="C30507">
        <v>29.108345031999999</v>
      </c>
    </row>
    <row r="30508" spans="1:3" x14ac:dyDescent="0.25">
      <c r="A30508">
        <v>7730</v>
      </c>
      <c r="B30508" s="1">
        <f>DATE(2021,3,1) + TIME(0,0,0)</f>
        <v>44256</v>
      </c>
      <c r="C30508">
        <v>29.112579346</v>
      </c>
    </row>
    <row r="30509" spans="1:3" x14ac:dyDescent="0.25">
      <c r="A30509">
        <v>7761</v>
      </c>
      <c r="B30509" s="1">
        <f>DATE(2021,4,1) + TIME(0,0,0)</f>
        <v>44287</v>
      </c>
      <c r="C30509">
        <v>29.117258071999998</v>
      </c>
    </row>
    <row r="30510" spans="1:3" x14ac:dyDescent="0.25">
      <c r="A30510">
        <v>7791</v>
      </c>
      <c r="B30510" s="1">
        <f>DATE(2021,5,1) + TIME(0,0,0)</f>
        <v>44317</v>
      </c>
      <c r="C30510">
        <v>29.121772765999999</v>
      </c>
    </row>
    <row r="30511" spans="1:3" x14ac:dyDescent="0.25">
      <c r="A30511">
        <v>7822</v>
      </c>
      <c r="B30511" s="1">
        <f>DATE(2021,6,1) + TIME(0,0,0)</f>
        <v>44348</v>
      </c>
      <c r="C30511">
        <v>29.126430510999999</v>
      </c>
    </row>
    <row r="30512" spans="1:3" x14ac:dyDescent="0.25">
      <c r="A30512">
        <v>7852</v>
      </c>
      <c r="B30512" s="1">
        <f>DATE(2021,7,1) + TIME(0,0,0)</f>
        <v>44378</v>
      </c>
      <c r="C30512">
        <v>29.130928040000001</v>
      </c>
    </row>
    <row r="30513" spans="1:3" x14ac:dyDescent="0.25">
      <c r="A30513">
        <v>7883</v>
      </c>
      <c r="B30513" s="1">
        <f>DATE(2021,8,1) + TIME(0,0,0)</f>
        <v>44409</v>
      </c>
      <c r="C30513">
        <v>29.135566710999999</v>
      </c>
    </row>
    <row r="30514" spans="1:3" x14ac:dyDescent="0.25">
      <c r="A30514">
        <v>7914</v>
      </c>
      <c r="B30514" s="1">
        <f>DATE(2021,9,1) + TIME(0,0,0)</f>
        <v>44440</v>
      </c>
      <c r="C30514">
        <v>29.140195847000001</v>
      </c>
    </row>
    <row r="30515" spans="1:3" x14ac:dyDescent="0.25">
      <c r="A30515">
        <v>7944</v>
      </c>
      <c r="B30515" s="1">
        <f>DATE(2021,10,1) + TIME(0,0,0)</f>
        <v>44470</v>
      </c>
      <c r="C30515">
        <v>29.144666672</v>
      </c>
    </row>
    <row r="30516" spans="1:3" x14ac:dyDescent="0.25">
      <c r="A30516">
        <v>7975</v>
      </c>
      <c r="B30516" s="1">
        <f>DATE(2021,11,1) + TIME(0,0,0)</f>
        <v>44501</v>
      </c>
      <c r="C30516">
        <v>29.149278640999999</v>
      </c>
    </row>
    <row r="30517" spans="1:3" x14ac:dyDescent="0.25">
      <c r="A30517">
        <v>8005</v>
      </c>
      <c r="B30517" s="1">
        <f>DATE(2021,12,1) + TIME(0,0,0)</f>
        <v>44531</v>
      </c>
      <c r="C30517">
        <v>29.153736115000001</v>
      </c>
    </row>
    <row r="30518" spans="1:3" x14ac:dyDescent="0.25">
      <c r="A30518">
        <v>8036</v>
      </c>
      <c r="B30518" s="1">
        <f>DATE(2022,1,1) + TIME(0,0,0)</f>
        <v>44562</v>
      </c>
      <c r="C30518">
        <v>29.158332824999999</v>
      </c>
    </row>
    <row r="30519" spans="1:3" x14ac:dyDescent="0.25">
      <c r="A30519">
        <v>8067</v>
      </c>
      <c r="B30519" s="1">
        <f>DATE(2022,2,1) + TIME(0,0,0)</f>
        <v>44593</v>
      </c>
      <c r="C30519">
        <v>29.162921906000001</v>
      </c>
    </row>
    <row r="30520" spans="1:3" x14ac:dyDescent="0.25">
      <c r="A30520">
        <v>8095</v>
      </c>
      <c r="B30520" s="1">
        <f>DATE(2022,3,1) + TIME(0,0,0)</f>
        <v>44621</v>
      </c>
      <c r="C30520">
        <v>29.167062759</v>
      </c>
    </row>
    <row r="30521" spans="1:3" x14ac:dyDescent="0.25">
      <c r="A30521">
        <v>8126</v>
      </c>
      <c r="B30521" s="1">
        <f>DATE(2022,4,1) + TIME(0,0,0)</f>
        <v>44652</v>
      </c>
      <c r="C30521">
        <v>29.171640396000001</v>
      </c>
    </row>
    <row r="30522" spans="1:3" x14ac:dyDescent="0.25">
      <c r="A30522">
        <v>8156</v>
      </c>
      <c r="B30522" s="1">
        <f>DATE(2022,5,1) + TIME(0,0,0)</f>
        <v>44682</v>
      </c>
      <c r="C30522">
        <v>29.176067352</v>
      </c>
    </row>
    <row r="30523" spans="1:3" x14ac:dyDescent="0.25">
      <c r="A30523">
        <v>8187</v>
      </c>
      <c r="B30523" s="1">
        <f>DATE(2022,6,1) + TIME(0,0,0)</f>
        <v>44713</v>
      </c>
      <c r="C30523">
        <v>29.180637359999999</v>
      </c>
    </row>
    <row r="30524" spans="1:3" x14ac:dyDescent="0.25">
      <c r="A30524">
        <v>8217</v>
      </c>
      <c r="B30524" s="1">
        <f>DATE(2022,7,1) + TIME(0,0,0)</f>
        <v>44743</v>
      </c>
      <c r="C30524">
        <v>29.185054779000001</v>
      </c>
    </row>
    <row r="30525" spans="1:3" x14ac:dyDescent="0.25">
      <c r="A30525">
        <v>8248</v>
      </c>
      <c r="B30525" s="1">
        <f>DATE(2022,8,1) + TIME(0,0,0)</f>
        <v>44774</v>
      </c>
      <c r="C30525">
        <v>29.189620972</v>
      </c>
    </row>
    <row r="30526" spans="1:3" x14ac:dyDescent="0.25">
      <c r="A30526">
        <v>8279</v>
      </c>
      <c r="B30526" s="1">
        <f>DATE(2022,9,1) + TIME(0,0,0)</f>
        <v>44805</v>
      </c>
      <c r="C30526">
        <v>29.194185257000001</v>
      </c>
    </row>
    <row r="30527" spans="1:3" x14ac:dyDescent="0.25">
      <c r="A30527">
        <v>8309</v>
      </c>
      <c r="B30527" s="1">
        <f>DATE(2022,10,1) + TIME(0,0,0)</f>
        <v>44835</v>
      </c>
      <c r="C30527">
        <v>29.198604584000002</v>
      </c>
    </row>
    <row r="30528" spans="1:3" x14ac:dyDescent="0.25">
      <c r="A30528">
        <v>8340</v>
      </c>
      <c r="B30528" s="1">
        <f>DATE(2022,11,1) + TIME(0,0,0)</f>
        <v>44866</v>
      </c>
      <c r="C30528">
        <v>29.203174591</v>
      </c>
    </row>
    <row r="30529" spans="1:3" x14ac:dyDescent="0.25">
      <c r="A30529">
        <v>8370</v>
      </c>
      <c r="B30529" s="1">
        <f>DATE(2022,12,1) + TIME(0,0,0)</f>
        <v>44896</v>
      </c>
      <c r="C30529">
        <v>29.207601546999999</v>
      </c>
    </row>
    <row r="30530" spans="1:3" x14ac:dyDescent="0.25">
      <c r="A30530">
        <v>8401</v>
      </c>
      <c r="B30530" s="1">
        <f>DATE(2023,1,1) + TIME(0,0,0)</f>
        <v>44927</v>
      </c>
      <c r="C30530">
        <v>29.212181091000001</v>
      </c>
    </row>
    <row r="30531" spans="1:3" x14ac:dyDescent="0.25">
      <c r="A30531">
        <v>8432</v>
      </c>
      <c r="B30531" s="1">
        <f>DATE(2023,2,1) + TIME(0,0,0)</f>
        <v>44958</v>
      </c>
      <c r="C30531">
        <v>29.216768264999999</v>
      </c>
    </row>
    <row r="30532" spans="1:3" x14ac:dyDescent="0.25">
      <c r="A30532">
        <v>8460</v>
      </c>
      <c r="B30532" s="1">
        <f>DATE(2023,3,1) + TIME(0,0,0)</f>
        <v>44986</v>
      </c>
      <c r="C30532">
        <v>29.220916748</v>
      </c>
    </row>
    <row r="30533" spans="1:3" x14ac:dyDescent="0.25">
      <c r="A30533">
        <v>8491</v>
      </c>
      <c r="B30533" s="1">
        <f>DATE(2023,4,1) + TIME(0,0,0)</f>
        <v>45017</v>
      </c>
      <c r="C30533">
        <v>29.225517273000001</v>
      </c>
    </row>
    <row r="30534" spans="1:3" x14ac:dyDescent="0.25">
      <c r="A30534">
        <v>8521</v>
      </c>
      <c r="B30534" s="1">
        <f>DATE(2023,5,1) + TIME(0,0,0)</f>
        <v>45047</v>
      </c>
      <c r="C30534">
        <v>29.229978560999999</v>
      </c>
    </row>
    <row r="30535" spans="1:3" x14ac:dyDescent="0.25">
      <c r="A30535">
        <v>8552</v>
      </c>
      <c r="B30535" s="1">
        <f>DATE(2023,6,1) + TIME(0,0,0)</f>
        <v>45078</v>
      </c>
      <c r="C30535">
        <v>29.234594345000001</v>
      </c>
    </row>
    <row r="30536" spans="1:3" x14ac:dyDescent="0.25">
      <c r="A30536">
        <v>8582</v>
      </c>
      <c r="B30536" s="1">
        <f>DATE(2023,7,1) + TIME(0,0,0)</f>
        <v>45108</v>
      </c>
      <c r="C30536">
        <v>29.239070892000001</v>
      </c>
    </row>
    <row r="30537" spans="1:3" x14ac:dyDescent="0.25">
      <c r="A30537">
        <v>8613</v>
      </c>
      <c r="B30537" s="1">
        <f>DATE(2023,8,1) + TIME(0,0,0)</f>
        <v>45139</v>
      </c>
      <c r="C30537">
        <v>29.243703841999999</v>
      </c>
    </row>
    <row r="30538" spans="1:3" x14ac:dyDescent="0.25">
      <c r="A30538">
        <v>8644</v>
      </c>
      <c r="B30538" s="1">
        <f>DATE(2023,9,1) + TIME(0,0,0)</f>
        <v>45170</v>
      </c>
      <c r="C30538">
        <v>29.248344420999999</v>
      </c>
    </row>
    <row r="30539" spans="1:3" x14ac:dyDescent="0.25">
      <c r="A30539">
        <v>8674</v>
      </c>
      <c r="B30539" s="1">
        <f>DATE(2023,10,1) + TIME(0,0,0)</f>
        <v>45200</v>
      </c>
      <c r="C30539">
        <v>29.252849578999999</v>
      </c>
    </row>
    <row r="30540" spans="1:3" x14ac:dyDescent="0.25">
      <c r="A30540">
        <v>8705</v>
      </c>
      <c r="B30540" s="1">
        <f>DATE(2023,11,1) + TIME(0,0,0)</f>
        <v>45231</v>
      </c>
      <c r="C30540">
        <v>29.257522583</v>
      </c>
    </row>
    <row r="30541" spans="1:3" x14ac:dyDescent="0.25">
      <c r="A30541">
        <v>8735</v>
      </c>
      <c r="B30541" s="1">
        <f>DATE(2023,12,1) + TIME(0,0,0)</f>
        <v>45261</v>
      </c>
      <c r="C30541">
        <v>29.262062072999999</v>
      </c>
    </row>
    <row r="30542" spans="1:3" x14ac:dyDescent="0.25">
      <c r="A30542">
        <v>8766</v>
      </c>
      <c r="B30542" s="1">
        <f>DATE(2024,1,1) + TIME(0,0,0)</f>
        <v>45292</v>
      </c>
      <c r="C30542">
        <v>29.266773224000001</v>
      </c>
    </row>
    <row r="30543" spans="1:3" x14ac:dyDescent="0.25">
      <c r="A30543">
        <v>8797</v>
      </c>
      <c r="B30543" s="1">
        <f>DATE(2024,2,1) + TIME(0,0,0)</f>
        <v>45323</v>
      </c>
      <c r="C30543">
        <v>29.271511078</v>
      </c>
    </row>
    <row r="30544" spans="1:3" x14ac:dyDescent="0.25">
      <c r="A30544">
        <v>8826</v>
      </c>
      <c r="B30544" s="1">
        <f>DATE(2024,3,1) + TIME(0,0,0)</f>
        <v>45352</v>
      </c>
      <c r="C30544">
        <v>29.275964736999999</v>
      </c>
    </row>
    <row r="30545" spans="1:3" x14ac:dyDescent="0.25">
      <c r="A30545">
        <v>8857</v>
      </c>
      <c r="B30545" s="1">
        <f>DATE(2024,4,1) + TIME(0,0,0)</f>
        <v>45383</v>
      </c>
      <c r="C30545">
        <v>29.280750274999999</v>
      </c>
    </row>
    <row r="30546" spans="1:3" x14ac:dyDescent="0.25">
      <c r="A30546">
        <v>8887</v>
      </c>
      <c r="B30546" s="1">
        <f>DATE(2024,5,1) + TIME(0,0,0)</f>
        <v>45413</v>
      </c>
      <c r="C30546">
        <v>29.285406113000001</v>
      </c>
    </row>
    <row r="30547" spans="1:3" x14ac:dyDescent="0.25">
      <c r="A30547">
        <v>8918</v>
      </c>
      <c r="B30547" s="1">
        <f>DATE(2024,6,1) + TIME(0,0,0)</f>
        <v>45444</v>
      </c>
      <c r="C30547">
        <v>29.290245056</v>
      </c>
    </row>
    <row r="30548" spans="1:3" x14ac:dyDescent="0.25">
      <c r="A30548">
        <v>8948</v>
      </c>
      <c r="B30548" s="1">
        <f>DATE(2024,7,1) + TIME(0,0,0)</f>
        <v>45474</v>
      </c>
      <c r="C30548">
        <v>29.294952392999999</v>
      </c>
    </row>
    <row r="30549" spans="1:3" x14ac:dyDescent="0.25">
      <c r="A30549">
        <v>8979</v>
      </c>
      <c r="B30549" s="1">
        <f>DATE(2024,8,1) + TIME(0,0,0)</f>
        <v>45505</v>
      </c>
      <c r="C30549">
        <v>29.299842834</v>
      </c>
    </row>
    <row r="30550" spans="1:3" x14ac:dyDescent="0.25">
      <c r="A30550">
        <v>9010</v>
      </c>
      <c r="B30550" s="1">
        <f>DATE(2024,9,1) + TIME(0,0,0)</f>
        <v>45536</v>
      </c>
      <c r="C30550">
        <v>29.304758071999998</v>
      </c>
    </row>
    <row r="30551" spans="1:3" x14ac:dyDescent="0.25">
      <c r="A30551">
        <v>9040</v>
      </c>
      <c r="B30551" s="1">
        <f>DATE(2024,10,1) + TIME(0,0,0)</f>
        <v>45566</v>
      </c>
      <c r="C30551">
        <v>29.309539794999999</v>
      </c>
    </row>
    <row r="30552" spans="1:3" x14ac:dyDescent="0.25">
      <c r="A30552">
        <v>9071</v>
      </c>
      <c r="B30552" s="1">
        <f>DATE(2024,11,1) + TIME(0,0,0)</f>
        <v>45597</v>
      </c>
      <c r="C30552">
        <v>29.314504623000001</v>
      </c>
    </row>
    <row r="30553" spans="1:3" x14ac:dyDescent="0.25">
      <c r="A30553">
        <v>9101</v>
      </c>
      <c r="B30553" s="1">
        <f>DATE(2024,12,1) + TIME(0,0,0)</f>
        <v>45627</v>
      </c>
      <c r="C30553">
        <v>29.319330215000001</v>
      </c>
    </row>
    <row r="30554" spans="1:3" x14ac:dyDescent="0.25">
      <c r="A30554">
        <v>9132</v>
      </c>
      <c r="B30554" s="1">
        <f>DATE(2025,1,1) + TIME(0,0,0)</f>
        <v>45658</v>
      </c>
      <c r="C30554">
        <v>29.324338912999998</v>
      </c>
    </row>
    <row r="30555" spans="1:3" x14ac:dyDescent="0.25">
      <c r="A30555">
        <v>9163</v>
      </c>
      <c r="B30555" s="1">
        <f>DATE(2025,2,1) + TIME(0,0,0)</f>
        <v>45689</v>
      </c>
      <c r="C30555">
        <v>29.329368591000001</v>
      </c>
    </row>
    <row r="30556" spans="1:3" x14ac:dyDescent="0.25">
      <c r="A30556">
        <v>9191</v>
      </c>
      <c r="B30556" s="1">
        <f>DATE(2025,3,1) + TIME(0,0,0)</f>
        <v>45717</v>
      </c>
      <c r="C30556">
        <v>29.333929061999999</v>
      </c>
    </row>
    <row r="30557" spans="1:3" x14ac:dyDescent="0.25">
      <c r="A30557">
        <v>9222</v>
      </c>
      <c r="B30557" s="1">
        <f>DATE(2025,4,1) + TIME(0,0,0)</f>
        <v>45748</v>
      </c>
      <c r="C30557">
        <v>29.338996887</v>
      </c>
    </row>
    <row r="30558" spans="1:3" x14ac:dyDescent="0.25">
      <c r="A30558">
        <v>9252</v>
      </c>
      <c r="B30558" s="1">
        <f>DATE(2025,5,1) + TIME(0,0,0)</f>
        <v>45778</v>
      </c>
      <c r="C30558">
        <v>29.343915938999999</v>
      </c>
    </row>
    <row r="30559" spans="1:3" x14ac:dyDescent="0.25">
      <c r="A30559">
        <v>9283</v>
      </c>
      <c r="B30559" s="1">
        <f>DATE(2025,6,1) + TIME(0,0,0)</f>
        <v>45809</v>
      </c>
      <c r="C30559">
        <v>29.34901619</v>
      </c>
    </row>
    <row r="30560" spans="1:3" x14ac:dyDescent="0.25">
      <c r="A30560">
        <v>9313</v>
      </c>
      <c r="B30560" s="1">
        <f>DATE(2025,7,1) + TIME(0,0,0)</f>
        <v>45839</v>
      </c>
      <c r="C30560">
        <v>29.353965759000001</v>
      </c>
    </row>
    <row r="30561" spans="1:3" x14ac:dyDescent="0.25">
      <c r="A30561">
        <v>9344</v>
      </c>
      <c r="B30561" s="1">
        <f>DATE(2025,8,1) + TIME(0,0,0)</f>
        <v>45870</v>
      </c>
      <c r="C30561">
        <v>29.35909462</v>
      </c>
    </row>
    <row r="30562" spans="1:3" x14ac:dyDescent="0.25">
      <c r="A30562">
        <v>9375</v>
      </c>
      <c r="B30562" s="1">
        <f>DATE(2025,9,1) + TIME(0,0,0)</f>
        <v>45901</v>
      </c>
      <c r="C30562">
        <v>29.364234924000002</v>
      </c>
    </row>
    <row r="30563" spans="1:3" x14ac:dyDescent="0.25">
      <c r="A30563">
        <v>9405</v>
      </c>
      <c r="B30563" s="1">
        <f>DATE(2025,10,1) + TIME(0,0,0)</f>
        <v>45931</v>
      </c>
      <c r="C30563">
        <v>29.369222641</v>
      </c>
    </row>
    <row r="30564" spans="1:3" x14ac:dyDescent="0.25">
      <c r="A30564">
        <v>9436</v>
      </c>
      <c r="B30564" s="1">
        <f>DATE(2025,11,1) + TIME(0,0,0)</f>
        <v>45962</v>
      </c>
      <c r="C30564">
        <v>29.374387741</v>
      </c>
    </row>
    <row r="30565" spans="1:3" x14ac:dyDescent="0.25">
      <c r="A30565">
        <v>9466</v>
      </c>
      <c r="B30565" s="1">
        <f>DATE(2025,12,1) + TIME(0,0,0)</f>
        <v>45992</v>
      </c>
      <c r="C30565">
        <v>29.379396439000001</v>
      </c>
    </row>
    <row r="30566" spans="1:3" x14ac:dyDescent="0.25">
      <c r="A30566">
        <v>9497</v>
      </c>
      <c r="B30566" s="1">
        <f>DATE(2026,1,1) + TIME(0,0,0)</f>
        <v>46023</v>
      </c>
      <c r="C30566">
        <v>29.384582519999999</v>
      </c>
    </row>
    <row r="30567" spans="1:3" x14ac:dyDescent="0.25">
      <c r="A30567">
        <v>9528</v>
      </c>
      <c r="B30567" s="1">
        <f>DATE(2026,2,1) + TIME(0,0,0)</f>
        <v>46054</v>
      </c>
      <c r="C30567">
        <v>29.389776229999999</v>
      </c>
    </row>
    <row r="30568" spans="1:3" x14ac:dyDescent="0.25">
      <c r="A30568">
        <v>9556</v>
      </c>
      <c r="B30568" s="1">
        <f>DATE(2026,3,1) + TIME(0,0,0)</f>
        <v>46082</v>
      </c>
      <c r="C30568">
        <v>29.394475936999999</v>
      </c>
    </row>
    <row r="30569" spans="1:3" x14ac:dyDescent="0.25">
      <c r="A30569">
        <v>9587</v>
      </c>
      <c r="B30569" s="1">
        <f>DATE(2026,4,1) + TIME(0,0,0)</f>
        <v>46113</v>
      </c>
      <c r="C30569">
        <v>29.399686812999999</v>
      </c>
    </row>
    <row r="30570" spans="1:3" x14ac:dyDescent="0.25">
      <c r="A30570">
        <v>9617</v>
      </c>
      <c r="B30570" s="1">
        <f>DATE(2026,5,1) + TIME(0,0,0)</f>
        <v>46143</v>
      </c>
      <c r="C30570">
        <v>29.404737473000001</v>
      </c>
    </row>
    <row r="30571" spans="1:3" x14ac:dyDescent="0.25">
      <c r="A30571">
        <v>9648</v>
      </c>
      <c r="B30571" s="1">
        <f>DATE(2026,6,1) + TIME(0,0,0)</f>
        <v>46174</v>
      </c>
      <c r="C30571">
        <v>29.409959792999999</v>
      </c>
    </row>
    <row r="30572" spans="1:3" x14ac:dyDescent="0.25">
      <c r="A30572">
        <v>9678</v>
      </c>
      <c r="B30572" s="1">
        <f>DATE(2026,7,1) + TIME(0,0,0)</f>
        <v>46204</v>
      </c>
      <c r="C30572">
        <v>29.415019989000001</v>
      </c>
    </row>
    <row r="30573" spans="1:3" x14ac:dyDescent="0.25">
      <c r="A30573">
        <v>9709</v>
      </c>
      <c r="B30573" s="1">
        <f>DATE(2026,8,1) + TIME(0,0,0)</f>
        <v>46235</v>
      </c>
      <c r="C30573">
        <v>29.420255660999999</v>
      </c>
    </row>
    <row r="30574" spans="1:3" x14ac:dyDescent="0.25">
      <c r="A30574">
        <v>9740</v>
      </c>
      <c r="B30574" s="1">
        <f>DATE(2026,9,1) + TIME(0,0,0)</f>
        <v>46266</v>
      </c>
      <c r="C30574">
        <v>29.425493240000002</v>
      </c>
    </row>
    <row r="30575" spans="1:3" x14ac:dyDescent="0.25">
      <c r="A30575">
        <v>9770</v>
      </c>
      <c r="B30575" s="1">
        <f>DATE(2026,10,1) + TIME(0,0,0)</f>
        <v>46296</v>
      </c>
      <c r="C30575">
        <v>29.430564879999999</v>
      </c>
    </row>
    <row r="30576" spans="1:3" x14ac:dyDescent="0.25">
      <c r="A30576">
        <v>9801</v>
      </c>
      <c r="B30576" s="1">
        <f>DATE(2026,11,1) + TIME(0,0,0)</f>
        <v>46327</v>
      </c>
      <c r="C30576">
        <v>29.435810089</v>
      </c>
    </row>
    <row r="30577" spans="1:3" x14ac:dyDescent="0.25">
      <c r="A30577">
        <v>9831</v>
      </c>
      <c r="B30577" s="1">
        <f>DATE(2026,12,1) + TIME(0,0,0)</f>
        <v>46357</v>
      </c>
      <c r="C30577">
        <v>29.440887450999998</v>
      </c>
    </row>
    <row r="30578" spans="1:3" x14ac:dyDescent="0.25">
      <c r="A30578">
        <v>9862</v>
      </c>
      <c r="B30578" s="1">
        <f>DATE(2027,1,1) + TIME(0,0,0)</f>
        <v>46388</v>
      </c>
      <c r="C30578">
        <v>29.446136474999999</v>
      </c>
    </row>
    <row r="30579" spans="1:3" x14ac:dyDescent="0.25">
      <c r="A30579">
        <v>9893</v>
      </c>
      <c r="B30579" s="1">
        <f>DATE(2027,2,1) + TIME(0,0,0)</f>
        <v>46419</v>
      </c>
      <c r="C30579">
        <v>29.451387404999998</v>
      </c>
    </row>
    <row r="30580" spans="1:3" x14ac:dyDescent="0.25">
      <c r="A30580">
        <v>9921</v>
      </c>
      <c r="B30580" s="1">
        <f>DATE(2027,3,1) + TIME(0,0,0)</f>
        <v>46447</v>
      </c>
      <c r="C30580">
        <v>29.456129074</v>
      </c>
    </row>
    <row r="30581" spans="1:3" x14ac:dyDescent="0.25">
      <c r="A30581">
        <v>9952</v>
      </c>
      <c r="B30581" s="1">
        <f>DATE(2027,4,1) + TIME(0,0,0)</f>
        <v>46478</v>
      </c>
      <c r="C30581">
        <v>29.461381912</v>
      </c>
    </row>
    <row r="30582" spans="1:3" x14ac:dyDescent="0.25">
      <c r="A30582">
        <v>9982</v>
      </c>
      <c r="B30582" s="1">
        <f>DATE(2027,5,1) + TIME(0,0,0)</f>
        <v>46508</v>
      </c>
      <c r="C30582">
        <v>29.466463089000001</v>
      </c>
    </row>
    <row r="30583" spans="1:3" x14ac:dyDescent="0.25">
      <c r="A30583">
        <v>10013</v>
      </c>
      <c r="B30583" s="1">
        <f>DATE(2027,6,1) + TIME(0,0,0)</f>
        <v>46539</v>
      </c>
      <c r="C30583">
        <v>29.471712111999999</v>
      </c>
    </row>
    <row r="30584" spans="1:3" x14ac:dyDescent="0.25">
      <c r="A30584">
        <v>10043</v>
      </c>
      <c r="B30584" s="1">
        <f>DATE(2027,7,1) + TIME(0,0,0)</f>
        <v>46569</v>
      </c>
      <c r="C30584">
        <v>29.476793289</v>
      </c>
    </row>
    <row r="30585" spans="1:3" x14ac:dyDescent="0.25">
      <c r="A30585">
        <v>10074</v>
      </c>
      <c r="B30585" s="1">
        <f>DATE(2027,8,1) + TIME(0,0,0)</f>
        <v>46600</v>
      </c>
      <c r="C30585">
        <v>29.482040404999999</v>
      </c>
    </row>
    <row r="30586" spans="1:3" x14ac:dyDescent="0.25">
      <c r="A30586">
        <v>10105</v>
      </c>
      <c r="B30586" s="1">
        <f>DATE(2027,9,1) + TIME(0,0,0)</f>
        <v>46631</v>
      </c>
      <c r="C30586">
        <v>29.487285614000001</v>
      </c>
    </row>
    <row r="30587" spans="1:3" x14ac:dyDescent="0.25">
      <c r="A30587">
        <v>10135</v>
      </c>
      <c r="B30587" s="1">
        <f>DATE(2027,10,1) + TIME(0,0,0)</f>
        <v>46661</v>
      </c>
      <c r="C30587">
        <v>29.492359161</v>
      </c>
    </row>
    <row r="30588" spans="1:3" x14ac:dyDescent="0.25">
      <c r="A30588">
        <v>10166</v>
      </c>
      <c r="B30588" s="1">
        <f>DATE(2027,11,1) + TIME(0,0,0)</f>
        <v>46692</v>
      </c>
      <c r="C30588">
        <v>29.497598648</v>
      </c>
    </row>
    <row r="30589" spans="1:3" x14ac:dyDescent="0.25">
      <c r="A30589">
        <v>10196</v>
      </c>
      <c r="B30589" s="1">
        <f>DATE(2027,12,1) + TIME(0,0,0)</f>
        <v>46722</v>
      </c>
      <c r="C30589">
        <v>29.502666473000001</v>
      </c>
    </row>
    <row r="30590" spans="1:3" x14ac:dyDescent="0.25">
      <c r="A30590">
        <v>10227</v>
      </c>
      <c r="B30590" s="1">
        <f>DATE(2028,1,1) + TIME(0,0,0)</f>
        <v>46753</v>
      </c>
      <c r="C30590">
        <v>29.507900238000001</v>
      </c>
    </row>
    <row r="30591" spans="1:3" x14ac:dyDescent="0.25">
      <c r="A30591">
        <v>10258</v>
      </c>
      <c r="B30591" s="1">
        <f>DATE(2028,2,1) + TIME(0,0,0)</f>
        <v>46784</v>
      </c>
      <c r="C30591">
        <v>29.513128281</v>
      </c>
    </row>
    <row r="30592" spans="1:3" x14ac:dyDescent="0.25">
      <c r="A30592">
        <v>10287</v>
      </c>
      <c r="B30592" s="1">
        <f>DATE(2028,3,1) + TIME(0,0,0)</f>
        <v>46813</v>
      </c>
      <c r="C30592">
        <v>29.518016814999999</v>
      </c>
    </row>
    <row r="30593" spans="1:3" x14ac:dyDescent="0.25">
      <c r="A30593">
        <v>10318</v>
      </c>
      <c r="B30593" s="1">
        <f>DATE(2028,4,1) + TIME(0,0,0)</f>
        <v>46844</v>
      </c>
      <c r="C30593">
        <v>29.523237227999999</v>
      </c>
    </row>
    <row r="30594" spans="1:3" x14ac:dyDescent="0.25">
      <c r="A30594">
        <v>10348</v>
      </c>
      <c r="B30594" s="1">
        <f>DATE(2028,5,1) + TIME(0,0,0)</f>
        <v>46874</v>
      </c>
      <c r="C30594">
        <v>29.52828598</v>
      </c>
    </row>
    <row r="30595" spans="1:3" x14ac:dyDescent="0.25">
      <c r="A30595">
        <v>10379</v>
      </c>
      <c r="B30595" s="1">
        <f>DATE(2028,6,1) + TIME(0,0,0)</f>
        <v>46905</v>
      </c>
      <c r="C30595">
        <v>29.533498764000001</v>
      </c>
    </row>
    <row r="30596" spans="1:3" x14ac:dyDescent="0.25">
      <c r="A30596">
        <v>10409</v>
      </c>
      <c r="B30596" s="1">
        <f>DATE(2028,7,1) + TIME(0,0,0)</f>
        <v>46935</v>
      </c>
      <c r="C30596">
        <v>29.538536071999999</v>
      </c>
    </row>
    <row r="30597" spans="1:3" x14ac:dyDescent="0.25">
      <c r="A30597">
        <v>10440</v>
      </c>
      <c r="B30597" s="1">
        <f>DATE(2028,8,1) + TIME(0,0,0)</f>
        <v>46966</v>
      </c>
      <c r="C30597">
        <v>29.543737410999999</v>
      </c>
    </row>
    <row r="30598" spans="1:3" x14ac:dyDescent="0.25">
      <c r="A30598">
        <v>10471</v>
      </c>
      <c r="B30598" s="1">
        <f>DATE(2028,9,1) + TIME(0,0,0)</f>
        <v>46997</v>
      </c>
      <c r="C30598">
        <v>29.548934936999999</v>
      </c>
    </row>
    <row r="30599" spans="1:3" x14ac:dyDescent="0.25">
      <c r="A30599">
        <v>10501</v>
      </c>
      <c r="B30599" s="1">
        <f>DATE(2028,10,1) + TIME(0,0,0)</f>
        <v>47027</v>
      </c>
      <c r="C30599">
        <v>29.553956984999999</v>
      </c>
    </row>
    <row r="30600" spans="1:3" x14ac:dyDescent="0.25">
      <c r="A30600">
        <v>10532</v>
      </c>
      <c r="B30600" s="1">
        <f>DATE(2028,11,1) + TIME(0,0,0)</f>
        <v>47058</v>
      </c>
      <c r="C30600">
        <v>29.559141158999999</v>
      </c>
    </row>
    <row r="30601" spans="1:3" x14ac:dyDescent="0.25">
      <c r="A30601">
        <v>10562</v>
      </c>
      <c r="B30601" s="1">
        <f>DATE(2028,12,1) + TIME(0,0,0)</f>
        <v>47088</v>
      </c>
      <c r="C30601">
        <v>29.564151764000002</v>
      </c>
    </row>
    <row r="30602" spans="1:3" x14ac:dyDescent="0.25">
      <c r="A30602">
        <v>10593</v>
      </c>
      <c r="B30602" s="1">
        <f>DATE(2029,1,1) + TIME(0,0,0)</f>
        <v>47119</v>
      </c>
      <c r="C30602">
        <v>29.569324493</v>
      </c>
    </row>
    <row r="30603" spans="1:3" x14ac:dyDescent="0.25">
      <c r="A30603">
        <v>10624</v>
      </c>
      <c r="B30603" s="1">
        <f>DATE(2029,2,1) + TIME(0,0,0)</f>
        <v>47150</v>
      </c>
      <c r="C30603">
        <v>29.574489593999999</v>
      </c>
    </row>
    <row r="30604" spans="1:3" x14ac:dyDescent="0.25">
      <c r="A30604">
        <v>10652</v>
      </c>
      <c r="B30604" s="1">
        <f>DATE(2029,3,1) + TIME(0,0,0)</f>
        <v>47178</v>
      </c>
      <c r="C30604">
        <v>29.579151154000002</v>
      </c>
    </row>
    <row r="30605" spans="1:3" x14ac:dyDescent="0.25">
      <c r="A30605">
        <v>10683</v>
      </c>
      <c r="B30605" s="1">
        <f>DATE(2029,4,1) + TIME(0,0,0)</f>
        <v>47209</v>
      </c>
      <c r="C30605">
        <v>29.584302902000001</v>
      </c>
    </row>
    <row r="30606" spans="1:3" x14ac:dyDescent="0.25">
      <c r="A30606">
        <v>10713</v>
      </c>
      <c r="B30606" s="1">
        <f>DATE(2029,5,1) + TIME(0,0,0)</f>
        <v>47239</v>
      </c>
      <c r="C30606">
        <v>29.589282990000001</v>
      </c>
    </row>
    <row r="30607" spans="1:3" x14ac:dyDescent="0.25">
      <c r="A30607">
        <v>10744</v>
      </c>
      <c r="B30607" s="1">
        <f>DATE(2029,6,1) + TIME(0,0,0)</f>
        <v>47270</v>
      </c>
      <c r="C30607">
        <v>29.594423293999998</v>
      </c>
    </row>
    <row r="30608" spans="1:3" x14ac:dyDescent="0.25">
      <c r="A30608">
        <v>10774</v>
      </c>
      <c r="B30608" s="1">
        <f>DATE(2029,7,1) + TIME(0,0,0)</f>
        <v>47300</v>
      </c>
      <c r="C30608">
        <v>29.599390029999999</v>
      </c>
    </row>
    <row r="30609" spans="1:3" x14ac:dyDescent="0.25">
      <c r="A30609">
        <v>10805</v>
      </c>
      <c r="B30609" s="1">
        <f>DATE(2029,8,1) + TIME(0,0,0)</f>
        <v>47331</v>
      </c>
      <c r="C30609">
        <v>29.604515075999998</v>
      </c>
    </row>
    <row r="30610" spans="1:3" x14ac:dyDescent="0.25">
      <c r="A30610">
        <v>10836</v>
      </c>
      <c r="B30610" s="1">
        <f>DATE(2029,9,1) + TIME(0,0,0)</f>
        <v>47362</v>
      </c>
      <c r="C30610">
        <v>29.609632491999999</v>
      </c>
    </row>
    <row r="30611" spans="1:3" x14ac:dyDescent="0.25">
      <c r="A30611">
        <v>10866</v>
      </c>
      <c r="B30611" s="1">
        <f>DATE(2029,10,1) + TIME(0,0,0)</f>
        <v>47392</v>
      </c>
      <c r="C30611">
        <v>29.614578247000001</v>
      </c>
    </row>
    <row r="30612" spans="1:3" x14ac:dyDescent="0.25">
      <c r="A30612">
        <v>10897</v>
      </c>
      <c r="B30612" s="1">
        <f>DATE(2029,11,1) + TIME(0,0,0)</f>
        <v>47423</v>
      </c>
      <c r="C30612">
        <v>29.619680405</v>
      </c>
    </row>
    <row r="30613" spans="1:3" x14ac:dyDescent="0.25">
      <c r="A30613">
        <v>10927</v>
      </c>
      <c r="B30613" s="1">
        <f>DATE(2029,12,1) + TIME(0,0,0)</f>
        <v>47453</v>
      </c>
      <c r="C30613">
        <v>29.624610901</v>
      </c>
    </row>
    <row r="30614" spans="1:3" x14ac:dyDescent="0.25">
      <c r="A30614">
        <v>10958</v>
      </c>
      <c r="B30614" s="1">
        <f>DATE(2030,1,1) + TIME(0,0,0)</f>
        <v>47484</v>
      </c>
      <c r="C30614">
        <v>29.629699707</v>
      </c>
    </row>
    <row r="30615" spans="1:3" x14ac:dyDescent="0.25">
      <c r="A30615">
        <v>10989</v>
      </c>
      <c r="B30615" s="1">
        <f>DATE(2030,2,1) + TIME(0,0,0)</f>
        <v>47515</v>
      </c>
      <c r="C30615">
        <v>29.634778976</v>
      </c>
    </row>
    <row r="30616" spans="1:3" x14ac:dyDescent="0.25">
      <c r="A30616">
        <v>11017</v>
      </c>
      <c r="B30616" s="1">
        <f>DATE(2030,3,1) + TIME(0,0,0)</f>
        <v>47543</v>
      </c>
      <c r="C30616">
        <v>29.639360428</v>
      </c>
    </row>
    <row r="30617" spans="1:3" x14ac:dyDescent="0.25">
      <c r="A30617">
        <v>11048</v>
      </c>
      <c r="B30617" s="1">
        <f>DATE(2030,4,1) + TIME(0,0,0)</f>
        <v>47574</v>
      </c>
      <c r="C30617">
        <v>29.644424438000001</v>
      </c>
    </row>
    <row r="30618" spans="1:3" x14ac:dyDescent="0.25">
      <c r="A30618">
        <v>11078</v>
      </c>
      <c r="B30618" s="1">
        <f>DATE(2030,5,1) + TIME(0,0,0)</f>
        <v>47604</v>
      </c>
      <c r="C30618">
        <v>29.649318695000002</v>
      </c>
    </row>
    <row r="30619" spans="1:3" x14ac:dyDescent="0.25">
      <c r="A30619">
        <v>11109</v>
      </c>
      <c r="B30619" s="1">
        <f>DATE(2030,6,1) + TIME(0,0,0)</f>
        <v>47635</v>
      </c>
      <c r="C30619">
        <v>29.654367446999998</v>
      </c>
    </row>
    <row r="30620" spans="1:3" x14ac:dyDescent="0.25">
      <c r="A30620">
        <v>11139</v>
      </c>
      <c r="B30620" s="1">
        <f>DATE(2030,7,1) + TIME(0,0,0)</f>
        <v>47665</v>
      </c>
      <c r="C30620">
        <v>29.659244536999999</v>
      </c>
    </row>
    <row r="30621" spans="1:3" x14ac:dyDescent="0.25">
      <c r="A30621">
        <v>11170</v>
      </c>
      <c r="B30621" s="1">
        <f>DATE(2030,8,1) + TIME(0,0,0)</f>
        <v>47696</v>
      </c>
      <c r="C30621">
        <v>29.664276123</v>
      </c>
    </row>
    <row r="30622" spans="1:3" x14ac:dyDescent="0.25">
      <c r="A30622">
        <v>11201</v>
      </c>
      <c r="B30622" s="1">
        <f>DATE(2030,9,1) + TIME(0,0,0)</f>
        <v>47727</v>
      </c>
      <c r="C30622">
        <v>29.669300078999999</v>
      </c>
    </row>
    <row r="30623" spans="1:3" x14ac:dyDescent="0.25">
      <c r="A30623">
        <v>11231</v>
      </c>
      <c r="B30623" s="1">
        <f>DATE(2030,10,1) + TIME(0,0,0)</f>
        <v>47757</v>
      </c>
      <c r="C30623">
        <v>29.674154282</v>
      </c>
    </row>
    <row r="30624" spans="1:3" x14ac:dyDescent="0.25">
      <c r="A30624">
        <v>11262</v>
      </c>
      <c r="B30624" s="1">
        <f>DATE(2030,11,1) + TIME(0,0,0)</f>
        <v>47788</v>
      </c>
      <c r="C30624">
        <v>29.679161071999999</v>
      </c>
    </row>
    <row r="30625" spans="1:3" x14ac:dyDescent="0.25">
      <c r="A30625">
        <v>11292</v>
      </c>
      <c r="B30625" s="1">
        <f>DATE(2030,12,1) + TIME(0,0,0)</f>
        <v>47818</v>
      </c>
      <c r="C30625">
        <v>29.683998108000001</v>
      </c>
    </row>
    <row r="30626" spans="1:3" x14ac:dyDescent="0.25">
      <c r="A30626">
        <v>11323</v>
      </c>
      <c r="B30626" s="1">
        <f>DATE(2031,1,1) + TIME(0,0,0)</f>
        <v>47849</v>
      </c>
      <c r="C30626">
        <v>29.688987732000001</v>
      </c>
    </row>
    <row r="30627" spans="1:3" x14ac:dyDescent="0.25">
      <c r="A30627">
        <v>11354</v>
      </c>
      <c r="B30627" s="1">
        <f>DATE(2031,2,1) + TIME(0,0,0)</f>
        <v>47880</v>
      </c>
      <c r="C30627">
        <v>29.693969726999999</v>
      </c>
    </row>
    <row r="30628" spans="1:3" x14ac:dyDescent="0.25">
      <c r="A30628">
        <v>11382</v>
      </c>
      <c r="B30628" s="1">
        <f>DATE(2031,3,1) + TIME(0,0,0)</f>
        <v>47908</v>
      </c>
      <c r="C30628">
        <v>29.698461533</v>
      </c>
    </row>
    <row r="30629" spans="1:3" x14ac:dyDescent="0.25">
      <c r="A30629">
        <v>11413</v>
      </c>
      <c r="B30629" s="1">
        <f>DATE(2031,4,1) + TIME(0,0,0)</f>
        <v>47939</v>
      </c>
      <c r="C30629">
        <v>29.703424454</v>
      </c>
    </row>
    <row r="30630" spans="1:3" x14ac:dyDescent="0.25">
      <c r="A30630">
        <v>11443</v>
      </c>
      <c r="B30630" s="1">
        <f>DATE(2031,5,1) + TIME(0,0,0)</f>
        <v>47969</v>
      </c>
      <c r="C30630">
        <v>29.708221435999999</v>
      </c>
    </row>
    <row r="30631" spans="1:3" x14ac:dyDescent="0.25">
      <c r="A30631">
        <v>11474</v>
      </c>
      <c r="B30631" s="1">
        <f>DATE(2031,6,1) + TIME(0,0,0)</f>
        <v>48000</v>
      </c>
      <c r="C30631">
        <v>29.713167191</v>
      </c>
    </row>
    <row r="30632" spans="1:3" x14ac:dyDescent="0.25">
      <c r="A30632">
        <v>11504</v>
      </c>
      <c r="B30632" s="1">
        <f>DATE(2031,7,1) + TIME(0,0,0)</f>
        <v>48030</v>
      </c>
      <c r="C30632">
        <v>29.717945099000001</v>
      </c>
    </row>
    <row r="30633" spans="1:3" x14ac:dyDescent="0.25">
      <c r="A30633">
        <v>11535</v>
      </c>
      <c r="B30633" s="1">
        <f>DATE(2031,8,1) + TIME(0,0,0)</f>
        <v>48061</v>
      </c>
      <c r="C30633">
        <v>29.722873688</v>
      </c>
    </row>
    <row r="30634" spans="1:3" x14ac:dyDescent="0.25">
      <c r="A30634">
        <v>11566</v>
      </c>
      <c r="B30634" s="1">
        <f>DATE(2031,9,1) + TIME(0,0,0)</f>
        <v>48092</v>
      </c>
      <c r="C30634">
        <v>29.727794647</v>
      </c>
    </row>
    <row r="30635" spans="1:3" x14ac:dyDescent="0.25">
      <c r="A30635">
        <v>11596</v>
      </c>
      <c r="B30635" s="1">
        <f>DATE(2031,10,1) + TIME(0,0,0)</f>
        <v>48122</v>
      </c>
      <c r="C30635">
        <v>29.732547759999999</v>
      </c>
    </row>
    <row r="30636" spans="1:3" x14ac:dyDescent="0.25">
      <c r="A30636">
        <v>11627</v>
      </c>
      <c r="B30636" s="1">
        <f>DATE(2031,11,1) + TIME(0,0,0)</f>
        <v>48153</v>
      </c>
      <c r="C30636">
        <v>29.737447739</v>
      </c>
    </row>
    <row r="30637" spans="1:3" x14ac:dyDescent="0.25">
      <c r="A30637">
        <v>11657</v>
      </c>
      <c r="B30637" s="1">
        <f>DATE(2031,12,1) + TIME(0,0,0)</f>
        <v>48183</v>
      </c>
      <c r="C30637">
        <v>29.742183685000001</v>
      </c>
    </row>
    <row r="30638" spans="1:3" x14ac:dyDescent="0.25">
      <c r="A30638">
        <v>11688</v>
      </c>
      <c r="B30638" s="1">
        <f>DATE(2032,1,1) + TIME(0,0,0)</f>
        <v>48214</v>
      </c>
      <c r="C30638">
        <v>29.747066497999999</v>
      </c>
    </row>
    <row r="30639" spans="1:3" x14ac:dyDescent="0.25">
      <c r="A30639">
        <v>11719</v>
      </c>
      <c r="B30639" s="1">
        <f>DATE(2032,2,1) + TIME(0,0,0)</f>
        <v>48245</v>
      </c>
      <c r="C30639">
        <v>29.751941681000002</v>
      </c>
    </row>
    <row r="30640" spans="1:3" x14ac:dyDescent="0.25">
      <c r="A30640">
        <v>11748</v>
      </c>
      <c r="B30640" s="1">
        <f>DATE(2032,3,1) + TIME(0,0,0)</f>
        <v>48274</v>
      </c>
      <c r="C30640">
        <v>29.756492614999999</v>
      </c>
    </row>
    <row r="30641" spans="1:3" x14ac:dyDescent="0.25">
      <c r="A30641">
        <v>11779</v>
      </c>
      <c r="B30641" s="1">
        <f>DATE(2032,4,1) + TIME(0,0,0)</f>
        <v>48305</v>
      </c>
      <c r="C30641">
        <v>29.761348724000001</v>
      </c>
    </row>
    <row r="30642" spans="1:3" x14ac:dyDescent="0.25">
      <c r="A30642">
        <v>11809</v>
      </c>
      <c r="B30642" s="1">
        <f>DATE(2032,5,1) + TIME(0,0,0)</f>
        <v>48335</v>
      </c>
      <c r="C30642">
        <v>29.766038895000001</v>
      </c>
    </row>
    <row r="30643" spans="1:3" x14ac:dyDescent="0.25">
      <c r="A30643">
        <v>11840</v>
      </c>
      <c r="B30643" s="1">
        <f>DATE(2032,6,1) + TIME(0,0,0)</f>
        <v>48366</v>
      </c>
      <c r="C30643">
        <v>29.770875930999999</v>
      </c>
    </row>
    <row r="30644" spans="1:3" x14ac:dyDescent="0.25">
      <c r="A30644">
        <v>11870</v>
      </c>
      <c r="B30644" s="1">
        <f>DATE(2032,7,1) + TIME(0,0,0)</f>
        <v>48396</v>
      </c>
      <c r="C30644">
        <v>29.775548935</v>
      </c>
    </row>
    <row r="30645" spans="1:3" x14ac:dyDescent="0.25">
      <c r="A30645">
        <v>11901</v>
      </c>
      <c r="B30645" s="1">
        <f>DATE(2032,8,1) + TIME(0,0,0)</f>
        <v>48427</v>
      </c>
      <c r="C30645">
        <v>29.780368804999998</v>
      </c>
    </row>
    <row r="30646" spans="1:3" x14ac:dyDescent="0.25">
      <c r="A30646">
        <v>11932</v>
      </c>
      <c r="B30646" s="1">
        <f>DATE(2032,9,1) + TIME(0,0,0)</f>
        <v>48458</v>
      </c>
      <c r="C30646">
        <v>29.785177230999999</v>
      </c>
    </row>
    <row r="30647" spans="1:3" x14ac:dyDescent="0.25">
      <c r="A30647">
        <v>11962</v>
      </c>
      <c r="B30647" s="1">
        <f>DATE(2032,10,1) + TIME(0,0,0)</f>
        <v>48488</v>
      </c>
      <c r="C30647">
        <v>29.789821624999998</v>
      </c>
    </row>
    <row r="30648" spans="1:3" x14ac:dyDescent="0.25">
      <c r="A30648">
        <v>11993</v>
      </c>
      <c r="B30648" s="1">
        <f>DATE(2032,11,1) + TIME(0,0,0)</f>
        <v>48519</v>
      </c>
      <c r="C30648">
        <v>29.794612884999999</v>
      </c>
    </row>
    <row r="30649" spans="1:3" x14ac:dyDescent="0.25">
      <c r="A30649">
        <v>12023</v>
      </c>
      <c r="B30649" s="1">
        <f>DATE(2032,12,1) + TIME(0,0,0)</f>
        <v>48549</v>
      </c>
      <c r="C30649">
        <v>29.799240112</v>
      </c>
    </row>
    <row r="30650" spans="1:3" x14ac:dyDescent="0.25">
      <c r="A30650">
        <v>12054</v>
      </c>
      <c r="B30650" s="1">
        <f>DATE(2033,1,1) + TIME(0,0,0)</f>
        <v>48580</v>
      </c>
      <c r="C30650">
        <v>29.804012299</v>
      </c>
    </row>
    <row r="30651" spans="1:3" x14ac:dyDescent="0.25">
      <c r="A30651">
        <v>12085</v>
      </c>
      <c r="B30651" s="1">
        <f>DATE(2033,2,1) + TIME(0,0,0)</f>
        <v>48611</v>
      </c>
      <c r="C30651">
        <v>29.808773040999998</v>
      </c>
    </row>
    <row r="30652" spans="1:3" x14ac:dyDescent="0.25">
      <c r="A30652">
        <v>12113</v>
      </c>
      <c r="B30652" s="1">
        <f>DATE(2033,3,1) + TIME(0,0,0)</f>
        <v>48639</v>
      </c>
      <c r="C30652">
        <v>29.813066483</v>
      </c>
    </row>
    <row r="30653" spans="1:3" x14ac:dyDescent="0.25">
      <c r="A30653">
        <v>12144</v>
      </c>
      <c r="B30653" s="1">
        <f>DATE(2033,4,1) + TIME(0,0,0)</f>
        <v>48670</v>
      </c>
      <c r="C30653">
        <v>29.817810058999999</v>
      </c>
    </row>
    <row r="30654" spans="1:3" x14ac:dyDescent="0.25">
      <c r="A30654">
        <v>12174</v>
      </c>
      <c r="B30654" s="1">
        <f>DATE(2033,5,1) + TIME(0,0,0)</f>
        <v>48700</v>
      </c>
      <c r="C30654">
        <v>29.822391509999999</v>
      </c>
    </row>
    <row r="30655" spans="1:3" x14ac:dyDescent="0.25">
      <c r="A30655">
        <v>12205</v>
      </c>
      <c r="B30655" s="1">
        <f>DATE(2033,6,1) + TIME(0,0,0)</f>
        <v>48731</v>
      </c>
      <c r="C30655">
        <v>29.827116013000001</v>
      </c>
    </row>
    <row r="30656" spans="1:3" x14ac:dyDescent="0.25">
      <c r="A30656">
        <v>12235</v>
      </c>
      <c r="B30656" s="1">
        <f>DATE(2033,7,1) + TIME(0,0,0)</f>
        <v>48761</v>
      </c>
      <c r="C30656">
        <v>29.831678391000001</v>
      </c>
    </row>
    <row r="30657" spans="1:3" x14ac:dyDescent="0.25">
      <c r="A30657">
        <v>12266</v>
      </c>
      <c r="B30657" s="1">
        <f>DATE(2033,8,1) + TIME(0,0,0)</f>
        <v>48792</v>
      </c>
      <c r="C30657">
        <v>29.836383820000002</v>
      </c>
    </row>
    <row r="30658" spans="1:3" x14ac:dyDescent="0.25">
      <c r="A30658">
        <v>12297</v>
      </c>
      <c r="B30658" s="1">
        <f>DATE(2033,9,1) + TIME(0,0,0)</f>
        <v>48823</v>
      </c>
      <c r="C30658">
        <v>29.841079711999999</v>
      </c>
    </row>
    <row r="30659" spans="1:3" x14ac:dyDescent="0.25">
      <c r="A30659">
        <v>12327</v>
      </c>
      <c r="B30659" s="1">
        <f>DATE(2033,10,1) + TIME(0,0,0)</f>
        <v>48853</v>
      </c>
      <c r="C30659">
        <v>29.845615386999999</v>
      </c>
    </row>
    <row r="30660" spans="1:3" x14ac:dyDescent="0.25">
      <c r="A30660">
        <v>12358</v>
      </c>
      <c r="B30660" s="1">
        <f>DATE(2033,11,1) + TIME(0,0,0)</f>
        <v>48884</v>
      </c>
      <c r="C30660">
        <v>29.850292205999999</v>
      </c>
    </row>
    <row r="30661" spans="1:3" x14ac:dyDescent="0.25">
      <c r="A30661">
        <v>12388</v>
      </c>
      <c r="B30661" s="1">
        <f>DATE(2033,12,1) + TIME(0,0,0)</f>
        <v>48914</v>
      </c>
      <c r="C30661">
        <v>29.854808807000001</v>
      </c>
    </row>
    <row r="30662" spans="1:3" x14ac:dyDescent="0.25">
      <c r="A30662">
        <v>12419</v>
      </c>
      <c r="B30662" s="1">
        <f>DATE(2034,1,1) + TIME(0,0,0)</f>
        <v>48945</v>
      </c>
      <c r="C30662">
        <v>29.859466553000001</v>
      </c>
    </row>
    <row r="30663" spans="1:3" x14ac:dyDescent="0.25">
      <c r="A30663">
        <v>12450</v>
      </c>
      <c r="B30663" s="1">
        <f>DATE(2034,2,1) + TIME(0,0,0)</f>
        <v>48976</v>
      </c>
      <c r="C30663">
        <v>29.864114761</v>
      </c>
    </row>
    <row r="30664" spans="1:3" x14ac:dyDescent="0.25">
      <c r="A30664">
        <v>12478</v>
      </c>
      <c r="B30664" s="1">
        <f>DATE(2034,3,1) + TIME(0,0,0)</f>
        <v>49004</v>
      </c>
      <c r="C30664">
        <v>29.868303299000001</v>
      </c>
    </row>
    <row r="30665" spans="1:3" x14ac:dyDescent="0.25">
      <c r="A30665">
        <v>12509</v>
      </c>
      <c r="B30665" s="1">
        <f>DATE(2034,4,1) + TIME(0,0,0)</f>
        <v>49035</v>
      </c>
      <c r="C30665">
        <v>29.872932433999999</v>
      </c>
    </row>
    <row r="30666" spans="1:3" x14ac:dyDescent="0.25">
      <c r="A30666">
        <v>12539</v>
      </c>
      <c r="B30666" s="1">
        <f>DATE(2034,5,1) + TIME(0,0,0)</f>
        <v>49065</v>
      </c>
      <c r="C30666">
        <v>29.877403259000001</v>
      </c>
    </row>
    <row r="30667" spans="1:3" x14ac:dyDescent="0.25">
      <c r="A30667">
        <v>12570</v>
      </c>
      <c r="B30667" s="1">
        <f>DATE(2034,6,1) + TIME(0,0,0)</f>
        <v>49096</v>
      </c>
      <c r="C30667">
        <v>29.882013320999999</v>
      </c>
    </row>
    <row r="30668" spans="1:3" x14ac:dyDescent="0.25">
      <c r="A30668">
        <v>12600</v>
      </c>
      <c r="B30668" s="1">
        <f>DATE(2034,7,1) + TIME(0,0,0)</f>
        <v>49126</v>
      </c>
      <c r="C30668">
        <v>29.886466980000002</v>
      </c>
    </row>
    <row r="30669" spans="1:3" x14ac:dyDescent="0.25">
      <c r="A30669">
        <v>12631</v>
      </c>
      <c r="B30669" s="1">
        <f>DATE(2034,8,1) + TIME(0,0,0)</f>
        <v>49157</v>
      </c>
      <c r="C30669">
        <v>29.891057967999998</v>
      </c>
    </row>
    <row r="30670" spans="1:3" x14ac:dyDescent="0.25">
      <c r="A30670">
        <v>12662</v>
      </c>
      <c r="B30670" s="1">
        <f>DATE(2034,9,1) + TIME(0,0,0)</f>
        <v>49188</v>
      </c>
      <c r="C30670">
        <v>29.895639419999998</v>
      </c>
    </row>
    <row r="30671" spans="1:3" x14ac:dyDescent="0.25">
      <c r="A30671">
        <v>12692</v>
      </c>
      <c r="B30671" s="1">
        <f>DATE(2034,10,1) + TIME(0,0,0)</f>
        <v>49218</v>
      </c>
      <c r="C30671">
        <v>29.900062560999999</v>
      </c>
    </row>
    <row r="30672" spans="1:3" x14ac:dyDescent="0.25">
      <c r="A30672">
        <v>12723</v>
      </c>
      <c r="B30672" s="1">
        <f>DATE(2034,11,1) + TIME(0,0,0)</f>
        <v>49249</v>
      </c>
      <c r="C30672">
        <v>29.904624939000001</v>
      </c>
    </row>
    <row r="30673" spans="1:3" x14ac:dyDescent="0.25">
      <c r="A30673">
        <v>12753</v>
      </c>
      <c r="B30673" s="1">
        <f>DATE(2034,12,1) + TIME(0,0,0)</f>
        <v>49279</v>
      </c>
      <c r="C30673">
        <v>29.909032822</v>
      </c>
    </row>
    <row r="30674" spans="1:3" x14ac:dyDescent="0.25">
      <c r="A30674">
        <v>12784</v>
      </c>
      <c r="B30674" s="1">
        <f>DATE(2035,1,1) + TIME(0,0,0)</f>
        <v>49310</v>
      </c>
      <c r="C30674">
        <v>29.913576125999999</v>
      </c>
    </row>
    <row r="30675" spans="1:3" x14ac:dyDescent="0.25">
      <c r="A30675">
        <v>12815</v>
      </c>
      <c r="B30675" s="1">
        <f>DATE(2035,2,1) + TIME(0,0,0)</f>
        <v>49341</v>
      </c>
      <c r="C30675">
        <v>29.918109894000001</v>
      </c>
    </row>
    <row r="30676" spans="1:3" x14ac:dyDescent="0.25">
      <c r="A30676">
        <v>12843</v>
      </c>
      <c r="B30676" s="1">
        <f>DATE(2035,3,1) + TIME(0,0,0)</f>
        <v>49369</v>
      </c>
      <c r="C30676">
        <v>29.922195434999999</v>
      </c>
    </row>
    <row r="30677" spans="1:3" x14ac:dyDescent="0.25">
      <c r="A30677">
        <v>12874</v>
      </c>
      <c r="B30677" s="1">
        <f>DATE(2035,4,1) + TIME(0,0,0)</f>
        <v>49400</v>
      </c>
      <c r="C30677">
        <v>29.926712036000001</v>
      </c>
    </row>
    <row r="30678" spans="1:3" x14ac:dyDescent="0.25">
      <c r="A30678">
        <v>12904</v>
      </c>
      <c r="B30678" s="1">
        <f>DATE(2035,5,1) + TIME(0,0,0)</f>
        <v>49430</v>
      </c>
      <c r="C30678">
        <v>29.931072234999998</v>
      </c>
    </row>
    <row r="30679" spans="1:3" x14ac:dyDescent="0.25">
      <c r="A30679">
        <v>12935</v>
      </c>
      <c r="B30679" s="1">
        <f>DATE(2035,6,1) + TIME(0,0,0)</f>
        <v>49461</v>
      </c>
      <c r="C30679">
        <v>29.935567855999999</v>
      </c>
    </row>
    <row r="30680" spans="1:3" x14ac:dyDescent="0.25">
      <c r="A30680">
        <v>12965</v>
      </c>
      <c r="B30680" s="1">
        <f>DATE(2035,7,1) + TIME(0,0,0)</f>
        <v>49491</v>
      </c>
      <c r="C30680">
        <v>29.939910889</v>
      </c>
    </row>
    <row r="30681" spans="1:3" x14ac:dyDescent="0.25">
      <c r="A30681">
        <v>12996</v>
      </c>
      <c r="B30681" s="1">
        <f>DATE(2035,8,1) + TIME(0,0,0)</f>
        <v>49522</v>
      </c>
      <c r="C30681">
        <v>29.944389343000001</v>
      </c>
    </row>
    <row r="30682" spans="1:3" x14ac:dyDescent="0.25">
      <c r="A30682">
        <v>13027</v>
      </c>
      <c r="B30682" s="1">
        <f>DATE(2035,9,1) + TIME(0,0,0)</f>
        <v>49553</v>
      </c>
      <c r="C30682">
        <v>29.948856354</v>
      </c>
    </row>
    <row r="30683" spans="1:3" x14ac:dyDescent="0.25">
      <c r="A30683">
        <v>13057</v>
      </c>
      <c r="B30683" s="1">
        <f>DATE(2035,10,1) + TIME(0,0,0)</f>
        <v>49583</v>
      </c>
      <c r="C30683">
        <v>29.953172683999998</v>
      </c>
    </row>
    <row r="30684" spans="1:3" x14ac:dyDescent="0.25">
      <c r="A30684">
        <v>13088</v>
      </c>
      <c r="B30684" s="1">
        <f>DATE(2035,11,1) + TIME(0,0,0)</f>
        <v>49614</v>
      </c>
      <c r="C30684">
        <v>29.957622528000002</v>
      </c>
    </row>
    <row r="30685" spans="1:3" x14ac:dyDescent="0.25">
      <c r="A30685">
        <v>13118</v>
      </c>
      <c r="B30685" s="1">
        <f>DATE(2035,12,1) + TIME(0,0,0)</f>
        <v>49644</v>
      </c>
      <c r="C30685">
        <v>29.961919784999999</v>
      </c>
    </row>
    <row r="30686" spans="1:3" x14ac:dyDescent="0.25">
      <c r="A30686">
        <v>13149</v>
      </c>
      <c r="B30686" s="1">
        <f>DATE(2036,1,1) + TIME(0,0,0)</f>
        <v>49675</v>
      </c>
      <c r="C30686">
        <v>29.966350554999998</v>
      </c>
    </row>
    <row r="30687" spans="1:3" x14ac:dyDescent="0.25">
      <c r="A30687">
        <v>13180</v>
      </c>
      <c r="B30687" s="1">
        <f>DATE(2036,2,1) + TIME(0,0,0)</f>
        <v>49706</v>
      </c>
      <c r="C30687">
        <v>29.970771790000001</v>
      </c>
    </row>
    <row r="30688" spans="1:3" x14ac:dyDescent="0.25">
      <c r="A30688">
        <v>13209</v>
      </c>
      <c r="B30688" s="1">
        <f>DATE(2036,3,1) + TIME(0,0,0)</f>
        <v>49735</v>
      </c>
      <c r="C30688">
        <v>29.974899292</v>
      </c>
    </row>
    <row r="30689" spans="1:3" x14ac:dyDescent="0.25">
      <c r="A30689">
        <v>13240</v>
      </c>
      <c r="B30689" s="1">
        <f>DATE(2036,4,1) + TIME(0,0,0)</f>
        <v>49766</v>
      </c>
      <c r="C30689">
        <v>29.979303359999999</v>
      </c>
    </row>
    <row r="30690" spans="1:3" x14ac:dyDescent="0.25">
      <c r="A30690">
        <v>13270</v>
      </c>
      <c r="B30690" s="1">
        <f>DATE(2036,5,1) + TIME(0,0,0)</f>
        <v>49796</v>
      </c>
      <c r="C30690">
        <v>29.983556747000002</v>
      </c>
    </row>
    <row r="30691" spans="1:3" x14ac:dyDescent="0.25">
      <c r="A30691">
        <v>13301</v>
      </c>
      <c r="B30691" s="1">
        <f>DATE(2036,6,1) + TIME(0,0,0)</f>
        <v>49827</v>
      </c>
      <c r="C30691">
        <v>29.987941742</v>
      </c>
    </row>
    <row r="30692" spans="1:3" x14ac:dyDescent="0.25">
      <c r="A30692">
        <v>13331</v>
      </c>
      <c r="B30692" s="1">
        <f>DATE(2036,7,1) + TIME(0,0,0)</f>
        <v>49857</v>
      </c>
      <c r="C30692">
        <v>29.992176056000002</v>
      </c>
    </row>
    <row r="30693" spans="1:3" x14ac:dyDescent="0.25">
      <c r="A30693">
        <v>13362</v>
      </c>
      <c r="B30693" s="1">
        <f>DATE(2036,8,1) + TIME(0,0,0)</f>
        <v>49888</v>
      </c>
      <c r="C30693">
        <v>29.996541977</v>
      </c>
    </row>
    <row r="30694" spans="1:3" x14ac:dyDescent="0.25">
      <c r="A30694">
        <v>13393</v>
      </c>
      <c r="B30694" s="1">
        <f>DATE(2036,9,1) + TIME(0,0,0)</f>
        <v>49919</v>
      </c>
      <c r="C30694">
        <v>30.000900268999999</v>
      </c>
    </row>
    <row r="30695" spans="1:3" x14ac:dyDescent="0.25">
      <c r="A30695">
        <v>13423</v>
      </c>
      <c r="B30695" s="1">
        <f>DATE(2036,10,1) + TIME(0,0,0)</f>
        <v>49949</v>
      </c>
      <c r="C30695">
        <v>30.005107880000001</v>
      </c>
    </row>
    <row r="30696" spans="1:3" x14ac:dyDescent="0.25">
      <c r="A30696">
        <v>13454</v>
      </c>
      <c r="B30696" s="1">
        <f>DATE(2036,11,1) + TIME(0,0,0)</f>
        <v>49980</v>
      </c>
      <c r="C30696">
        <v>30.009445190000001</v>
      </c>
    </row>
    <row r="30697" spans="1:3" x14ac:dyDescent="0.25">
      <c r="A30697">
        <v>13484</v>
      </c>
      <c r="B30697" s="1">
        <f>DATE(2036,12,1) + TIME(0,0,0)</f>
        <v>50010</v>
      </c>
      <c r="C30697">
        <v>30.013635635</v>
      </c>
    </row>
    <row r="30698" spans="1:3" x14ac:dyDescent="0.25">
      <c r="A30698">
        <v>13515</v>
      </c>
      <c r="B30698" s="1">
        <f>DATE(2037,1,1) + TIME(0,0,0)</f>
        <v>50041</v>
      </c>
      <c r="C30698">
        <v>30.017953873</v>
      </c>
    </row>
    <row r="30699" spans="1:3" x14ac:dyDescent="0.25">
      <c r="A30699">
        <v>13546</v>
      </c>
      <c r="B30699" s="1">
        <f>DATE(2037,2,1) + TIME(0,0,0)</f>
        <v>50072</v>
      </c>
      <c r="C30699">
        <v>30.022264481000001</v>
      </c>
    </row>
    <row r="30700" spans="1:3" x14ac:dyDescent="0.25">
      <c r="A30700">
        <v>13574</v>
      </c>
      <c r="B30700" s="1">
        <f>DATE(2037,3,1) + TIME(0,0,0)</f>
        <v>50100</v>
      </c>
      <c r="C30700">
        <v>30.026149749999998</v>
      </c>
    </row>
    <row r="30701" spans="1:3" x14ac:dyDescent="0.25">
      <c r="A30701">
        <v>13605</v>
      </c>
      <c r="B30701" s="1">
        <f>DATE(2037,4,1) + TIME(0,0,0)</f>
        <v>50131</v>
      </c>
      <c r="C30701">
        <v>30.030443192</v>
      </c>
    </row>
    <row r="30702" spans="1:3" x14ac:dyDescent="0.25">
      <c r="A30702">
        <v>13635</v>
      </c>
      <c r="B30702" s="1">
        <f>DATE(2037,5,1) + TIME(0,0,0)</f>
        <v>50161</v>
      </c>
      <c r="C30702">
        <v>30.034587859999998</v>
      </c>
    </row>
    <row r="30703" spans="1:3" x14ac:dyDescent="0.25">
      <c r="A30703">
        <v>13666</v>
      </c>
      <c r="B30703" s="1">
        <f>DATE(2037,6,1) + TIME(0,0,0)</f>
        <v>50192</v>
      </c>
      <c r="C30703">
        <v>30.038860321000001</v>
      </c>
    </row>
    <row r="30704" spans="1:3" x14ac:dyDescent="0.25">
      <c r="A30704">
        <v>13696</v>
      </c>
      <c r="B30704" s="1">
        <f>DATE(2037,7,1) + TIME(0,0,0)</f>
        <v>50222</v>
      </c>
      <c r="C30704">
        <v>30.042987823000001</v>
      </c>
    </row>
    <row r="30705" spans="1:3" x14ac:dyDescent="0.25">
      <c r="A30705">
        <v>13727</v>
      </c>
      <c r="B30705" s="1">
        <f>DATE(2037,8,1) + TIME(0,0,0)</f>
        <v>50253</v>
      </c>
      <c r="C30705">
        <v>30.047243118000001</v>
      </c>
    </row>
    <row r="30706" spans="1:3" x14ac:dyDescent="0.25">
      <c r="A30706">
        <v>13758</v>
      </c>
      <c r="B30706" s="1">
        <f>DATE(2037,9,1) + TIME(0,0,0)</f>
        <v>50284</v>
      </c>
      <c r="C30706">
        <v>30.051488876000001</v>
      </c>
    </row>
    <row r="30707" spans="1:3" x14ac:dyDescent="0.25">
      <c r="A30707">
        <v>13788</v>
      </c>
      <c r="B30707" s="1">
        <f>DATE(2037,10,1) + TIME(0,0,0)</f>
        <v>50314</v>
      </c>
      <c r="C30707">
        <v>30.055589676</v>
      </c>
    </row>
    <row r="30708" spans="1:3" x14ac:dyDescent="0.25">
      <c r="A30708">
        <v>13819</v>
      </c>
      <c r="B30708" s="1">
        <f>DATE(2037,11,1) + TIME(0,0,0)</f>
        <v>50345</v>
      </c>
      <c r="C30708">
        <v>30.059818268000001</v>
      </c>
    </row>
    <row r="30709" spans="1:3" x14ac:dyDescent="0.25">
      <c r="A30709">
        <v>13849</v>
      </c>
      <c r="B30709" s="1">
        <f>DATE(2037,12,1) + TIME(0,0,0)</f>
        <v>50375</v>
      </c>
      <c r="C30709">
        <v>30.063901901000001</v>
      </c>
    </row>
    <row r="30710" spans="1:3" x14ac:dyDescent="0.25">
      <c r="A30710">
        <v>13880</v>
      </c>
      <c r="B30710" s="1">
        <f>DATE(2038,1,1) + TIME(0,0,0)</f>
        <v>50406</v>
      </c>
      <c r="C30710">
        <v>30.068111420000001</v>
      </c>
    </row>
    <row r="30711" spans="1:3" x14ac:dyDescent="0.25">
      <c r="A30711">
        <v>13911</v>
      </c>
      <c r="B30711" s="1">
        <f>DATE(2038,2,1) + TIME(0,0,0)</f>
        <v>50437</v>
      </c>
      <c r="C30711">
        <v>30.072311401</v>
      </c>
    </row>
    <row r="30712" spans="1:3" x14ac:dyDescent="0.25">
      <c r="A30712">
        <v>13939</v>
      </c>
      <c r="B30712" s="1">
        <f>DATE(2038,3,1) + TIME(0,0,0)</f>
        <v>50465</v>
      </c>
      <c r="C30712">
        <v>30.076099396</v>
      </c>
    </row>
    <row r="30713" spans="1:3" x14ac:dyDescent="0.25">
      <c r="A30713">
        <v>13970</v>
      </c>
      <c r="B30713" s="1">
        <f>DATE(2038,4,1) + TIME(0,0,0)</f>
        <v>50496</v>
      </c>
      <c r="C30713">
        <v>30.080282211</v>
      </c>
    </row>
    <row r="30714" spans="1:3" x14ac:dyDescent="0.25">
      <c r="A30714">
        <v>14000</v>
      </c>
      <c r="B30714" s="1">
        <f>DATE(2038,5,1) + TIME(0,0,0)</f>
        <v>50526</v>
      </c>
      <c r="C30714">
        <v>30.084323883</v>
      </c>
    </row>
    <row r="30715" spans="1:3" x14ac:dyDescent="0.25">
      <c r="A30715">
        <v>14031</v>
      </c>
      <c r="B30715" s="1">
        <f>DATE(2038,6,1) + TIME(0,0,0)</f>
        <v>50557</v>
      </c>
      <c r="C30715">
        <v>30.088489532000001</v>
      </c>
    </row>
    <row r="30716" spans="1:3" x14ac:dyDescent="0.25">
      <c r="A30716">
        <v>14061</v>
      </c>
      <c r="B30716" s="1">
        <f>DATE(2038,7,1) + TIME(0,0,0)</f>
        <v>50587</v>
      </c>
      <c r="C30716">
        <v>30.092514038000001</v>
      </c>
    </row>
    <row r="30717" spans="1:3" x14ac:dyDescent="0.25">
      <c r="A30717">
        <v>14092</v>
      </c>
      <c r="B30717" s="1">
        <f>DATE(2038,8,1) + TIME(0,0,0)</f>
        <v>50618</v>
      </c>
      <c r="C30717">
        <v>30.096662520999999</v>
      </c>
    </row>
    <row r="30718" spans="1:3" x14ac:dyDescent="0.25">
      <c r="A30718">
        <v>14123</v>
      </c>
      <c r="B30718" s="1">
        <f>DATE(2038,9,1) + TIME(0,0,0)</f>
        <v>50649</v>
      </c>
      <c r="C30718">
        <v>30.100803375000002</v>
      </c>
    </row>
    <row r="30719" spans="1:3" x14ac:dyDescent="0.25">
      <c r="A30719">
        <v>14153</v>
      </c>
      <c r="B30719" s="1">
        <f>DATE(2038,10,1) + TIME(0,0,0)</f>
        <v>50679</v>
      </c>
      <c r="C30719">
        <v>30.104801177999999</v>
      </c>
    </row>
    <row r="30720" spans="1:3" x14ac:dyDescent="0.25">
      <c r="A30720">
        <v>14184</v>
      </c>
      <c r="B30720" s="1">
        <f>DATE(2038,11,1) + TIME(0,0,0)</f>
        <v>50710</v>
      </c>
      <c r="C30720">
        <v>30.108924865999999</v>
      </c>
    </row>
    <row r="30721" spans="1:3" x14ac:dyDescent="0.25">
      <c r="A30721">
        <v>14214</v>
      </c>
      <c r="B30721" s="1">
        <f>DATE(2038,12,1) + TIME(0,0,0)</f>
        <v>50740</v>
      </c>
      <c r="C30721">
        <v>30.112907409999998</v>
      </c>
    </row>
    <row r="30722" spans="1:3" x14ac:dyDescent="0.25">
      <c r="A30722">
        <v>14245</v>
      </c>
      <c r="B30722" s="1">
        <f>DATE(2039,1,1) + TIME(0,0,0)</f>
        <v>50771</v>
      </c>
      <c r="C30722">
        <v>30.117013930999999</v>
      </c>
    </row>
    <row r="30723" spans="1:3" x14ac:dyDescent="0.25">
      <c r="A30723">
        <v>14276</v>
      </c>
      <c r="B30723" s="1">
        <f>DATE(2039,2,1) + TIME(0,0,0)</f>
        <v>50802</v>
      </c>
      <c r="C30723">
        <v>30.121112823000001</v>
      </c>
    </row>
    <row r="30724" spans="1:3" x14ac:dyDescent="0.25">
      <c r="A30724">
        <v>14304</v>
      </c>
      <c r="B30724" s="1">
        <f>DATE(2039,3,1) + TIME(0,0,0)</f>
        <v>50830</v>
      </c>
      <c r="C30724">
        <v>30.124807358000002</v>
      </c>
    </row>
    <row r="30725" spans="1:3" x14ac:dyDescent="0.25">
      <c r="A30725">
        <v>14335</v>
      </c>
      <c r="B30725" s="1">
        <f>DATE(2039,4,1) + TIME(0,0,0)</f>
        <v>50861</v>
      </c>
      <c r="C30725">
        <v>30.128890990999999</v>
      </c>
    </row>
    <row r="30726" spans="1:3" x14ac:dyDescent="0.25">
      <c r="A30726">
        <v>14365</v>
      </c>
      <c r="B30726" s="1">
        <f>DATE(2039,5,1) + TIME(0,0,0)</f>
        <v>50891</v>
      </c>
      <c r="C30726">
        <v>30.132833480999999</v>
      </c>
    </row>
    <row r="30727" spans="1:3" x14ac:dyDescent="0.25">
      <c r="A30727">
        <v>14396</v>
      </c>
      <c r="B30727" s="1">
        <f>DATE(2039,6,1) + TIME(0,0,0)</f>
        <v>50922</v>
      </c>
      <c r="C30727">
        <v>30.136899948</v>
      </c>
    </row>
    <row r="30728" spans="1:3" x14ac:dyDescent="0.25">
      <c r="A30728">
        <v>14426</v>
      </c>
      <c r="B30728" s="1">
        <f>DATE(2039,7,1) + TIME(0,0,0)</f>
        <v>50952</v>
      </c>
      <c r="C30728">
        <v>30.140827178999999</v>
      </c>
    </row>
    <row r="30729" spans="1:3" x14ac:dyDescent="0.25">
      <c r="A30729">
        <v>14457</v>
      </c>
      <c r="B30729" s="1">
        <f>DATE(2039,8,1) + TIME(0,0,0)</f>
        <v>50983</v>
      </c>
      <c r="C30729">
        <v>30.144876480000001</v>
      </c>
    </row>
    <row r="30730" spans="1:3" x14ac:dyDescent="0.25">
      <c r="A30730">
        <v>14488</v>
      </c>
      <c r="B30730" s="1">
        <f>DATE(2039,9,1) + TIME(0,0,0)</f>
        <v>51014</v>
      </c>
      <c r="C30730">
        <v>30.148918152</v>
      </c>
    </row>
    <row r="30731" spans="1:3" x14ac:dyDescent="0.25">
      <c r="A30731">
        <v>14518</v>
      </c>
      <c r="B30731" s="1">
        <f>DATE(2039,10,1) + TIME(0,0,0)</f>
        <v>51044</v>
      </c>
      <c r="C30731">
        <v>30.152822494999999</v>
      </c>
    </row>
    <row r="30732" spans="1:3" x14ac:dyDescent="0.25">
      <c r="A30732">
        <v>14549</v>
      </c>
      <c r="B30732" s="1">
        <f>DATE(2039,11,1) + TIME(0,0,0)</f>
        <v>51075</v>
      </c>
      <c r="C30732">
        <v>30.156848907000001</v>
      </c>
    </row>
    <row r="30733" spans="1:3" x14ac:dyDescent="0.25">
      <c r="A30733">
        <v>14579</v>
      </c>
      <c r="B30733" s="1">
        <f>DATE(2039,12,1) + TIME(0,0,0)</f>
        <v>51105</v>
      </c>
      <c r="C30733">
        <v>30.160737991000001</v>
      </c>
    </row>
    <row r="30734" spans="1:3" x14ac:dyDescent="0.25">
      <c r="A30734">
        <v>14610</v>
      </c>
      <c r="B30734" s="1">
        <f>DATE(2040,1,1) + TIME(0,0,0)</f>
        <v>51136</v>
      </c>
      <c r="C30734">
        <v>30.164749145999998</v>
      </c>
    </row>
    <row r="30735" spans="1:3" x14ac:dyDescent="0.25">
      <c r="A30735">
        <v>14641</v>
      </c>
      <c r="B30735" s="1">
        <f>DATE(2040,2,1) + TIME(0,0,0)</f>
        <v>51167</v>
      </c>
      <c r="C30735">
        <v>30.16875267</v>
      </c>
    </row>
    <row r="30736" spans="1:3" x14ac:dyDescent="0.25">
      <c r="A30736">
        <v>14670</v>
      </c>
      <c r="B30736" s="1">
        <f>DATE(2040,3,1) + TIME(0,0,0)</f>
        <v>51196</v>
      </c>
      <c r="C30736">
        <v>30.172489165999998</v>
      </c>
    </row>
    <row r="30737" spans="1:3" x14ac:dyDescent="0.25">
      <c r="A30737">
        <v>14701</v>
      </c>
      <c r="B30737" s="1">
        <f>DATE(2040,4,1) + TIME(0,0,0)</f>
        <v>51227</v>
      </c>
      <c r="C30737">
        <v>30.176477431999999</v>
      </c>
    </row>
    <row r="30738" spans="1:3" x14ac:dyDescent="0.25">
      <c r="A30738">
        <v>14731</v>
      </c>
      <c r="B30738" s="1">
        <f>DATE(2040,5,1) + TIME(0,0,0)</f>
        <v>51257</v>
      </c>
      <c r="C30738">
        <v>30.180330275999999</v>
      </c>
    </row>
    <row r="30739" spans="1:3" x14ac:dyDescent="0.25">
      <c r="A30739">
        <v>14762</v>
      </c>
      <c r="B30739" s="1">
        <f>DATE(2040,6,1) + TIME(0,0,0)</f>
        <v>51288</v>
      </c>
      <c r="C30739">
        <v>30.184303283999999</v>
      </c>
    </row>
    <row r="30740" spans="1:3" x14ac:dyDescent="0.25">
      <c r="A30740">
        <v>14792</v>
      </c>
      <c r="B30740" s="1">
        <f>DATE(2040,7,1) + TIME(0,0,0)</f>
        <v>51318</v>
      </c>
      <c r="C30740">
        <v>30.188138962</v>
      </c>
    </row>
    <row r="30741" spans="1:3" x14ac:dyDescent="0.25">
      <c r="A30741">
        <v>14823</v>
      </c>
      <c r="B30741" s="1">
        <f>DATE(2040,8,1) + TIME(0,0,0)</f>
        <v>51349</v>
      </c>
      <c r="C30741">
        <v>30.192096710000001</v>
      </c>
    </row>
    <row r="30742" spans="1:3" x14ac:dyDescent="0.25">
      <c r="A30742">
        <v>14854</v>
      </c>
      <c r="B30742" s="1">
        <f>DATE(2040,9,1) + TIME(0,0,0)</f>
        <v>51380</v>
      </c>
      <c r="C30742">
        <v>30.196048737000002</v>
      </c>
    </row>
    <row r="30743" spans="1:3" x14ac:dyDescent="0.25">
      <c r="A30743">
        <v>14884</v>
      </c>
      <c r="B30743" s="1">
        <f>DATE(2040,10,1) + TIME(0,0,0)</f>
        <v>51410</v>
      </c>
      <c r="C30743">
        <v>30.199863434000001</v>
      </c>
    </row>
    <row r="30744" spans="1:3" x14ac:dyDescent="0.25">
      <c r="A30744">
        <v>14915</v>
      </c>
      <c r="B30744" s="1">
        <f>DATE(2040,11,1) + TIME(0,0,0)</f>
        <v>51441</v>
      </c>
      <c r="C30744">
        <v>30.203798293999998</v>
      </c>
    </row>
    <row r="30745" spans="1:3" x14ac:dyDescent="0.25">
      <c r="A30745">
        <v>14945</v>
      </c>
      <c r="B30745" s="1">
        <f>DATE(2040,12,1) + TIME(0,0,0)</f>
        <v>51471</v>
      </c>
      <c r="C30745">
        <v>30.207601546999999</v>
      </c>
    </row>
    <row r="30746" spans="1:3" x14ac:dyDescent="0.25">
      <c r="A30746">
        <v>14976</v>
      </c>
      <c r="B30746" s="1">
        <f>DATE(2041,1,1) + TIME(0,0,0)</f>
        <v>51502</v>
      </c>
      <c r="C30746">
        <v>30.211521148999999</v>
      </c>
    </row>
    <row r="30747" spans="1:3" x14ac:dyDescent="0.25">
      <c r="A30747">
        <v>15007</v>
      </c>
      <c r="B30747" s="1">
        <f>DATE(2041,2,1) + TIME(0,0,0)</f>
        <v>51533</v>
      </c>
      <c r="C30747">
        <v>30.215435028000002</v>
      </c>
    </row>
    <row r="30748" spans="1:3" x14ac:dyDescent="0.25">
      <c r="A30748">
        <v>15035</v>
      </c>
      <c r="B30748" s="1">
        <f>DATE(2041,3,1) + TIME(0,0,0)</f>
        <v>51561</v>
      </c>
      <c r="C30748">
        <v>30.218963623</v>
      </c>
    </row>
    <row r="30749" spans="1:3" x14ac:dyDescent="0.25">
      <c r="A30749">
        <v>15066</v>
      </c>
      <c r="B30749" s="1">
        <f>DATE(2041,4,1) + TIME(0,0,0)</f>
        <v>51592</v>
      </c>
      <c r="C30749">
        <v>30.222864151</v>
      </c>
    </row>
    <row r="30750" spans="1:3" x14ac:dyDescent="0.25">
      <c r="A30750">
        <v>15096</v>
      </c>
      <c r="B30750" s="1">
        <f>DATE(2041,5,1) + TIME(0,0,0)</f>
        <v>51622</v>
      </c>
      <c r="C30750">
        <v>30.226631165000001</v>
      </c>
    </row>
    <row r="30751" spans="1:3" x14ac:dyDescent="0.25">
      <c r="A30751">
        <v>15127</v>
      </c>
      <c r="B30751" s="1">
        <f>DATE(2041,6,1) + TIME(0,0,0)</f>
        <v>51653</v>
      </c>
      <c r="C30751">
        <v>30.230516433999998</v>
      </c>
    </row>
    <row r="30752" spans="1:3" x14ac:dyDescent="0.25">
      <c r="A30752">
        <v>15157</v>
      </c>
      <c r="B30752" s="1">
        <f>DATE(2041,7,1) + TIME(0,0,0)</f>
        <v>51683</v>
      </c>
      <c r="C30752">
        <v>30.234268188000001</v>
      </c>
    </row>
    <row r="30753" spans="1:3" x14ac:dyDescent="0.25">
      <c r="A30753">
        <v>15188</v>
      </c>
      <c r="B30753" s="1">
        <f>DATE(2041,8,1) + TIME(0,0,0)</f>
        <v>51714</v>
      </c>
      <c r="C30753">
        <v>30.238140105999999</v>
      </c>
    </row>
    <row r="30754" spans="1:3" x14ac:dyDescent="0.25">
      <c r="A30754">
        <v>15219</v>
      </c>
      <c r="B30754" s="1">
        <f>DATE(2041,9,1) + TIME(0,0,0)</f>
        <v>51745</v>
      </c>
      <c r="C30754">
        <v>30.242004394999999</v>
      </c>
    </row>
    <row r="30755" spans="1:3" x14ac:dyDescent="0.25">
      <c r="A30755">
        <v>15249</v>
      </c>
      <c r="B30755" s="1">
        <f>DATE(2041,10,1) + TIME(0,0,0)</f>
        <v>51775</v>
      </c>
      <c r="C30755">
        <v>30.245737076000001</v>
      </c>
    </row>
    <row r="30756" spans="1:3" x14ac:dyDescent="0.25">
      <c r="A30756">
        <v>15280</v>
      </c>
      <c r="B30756" s="1">
        <f>DATE(2041,11,1) + TIME(0,0,0)</f>
        <v>51806</v>
      </c>
      <c r="C30756">
        <v>30.249586104999999</v>
      </c>
    </row>
    <row r="30757" spans="1:3" x14ac:dyDescent="0.25">
      <c r="A30757">
        <v>15310</v>
      </c>
      <c r="B30757" s="1">
        <f>DATE(2041,12,1) + TIME(0,0,0)</f>
        <v>51836</v>
      </c>
      <c r="C30757">
        <v>30.253305435000001</v>
      </c>
    </row>
    <row r="30758" spans="1:3" x14ac:dyDescent="0.25">
      <c r="A30758">
        <v>15341</v>
      </c>
      <c r="B30758" s="1">
        <f>DATE(2042,1,1) + TIME(0,0,0)</f>
        <v>51867</v>
      </c>
      <c r="C30758">
        <v>30.257143021000001</v>
      </c>
    </row>
    <row r="30759" spans="1:3" x14ac:dyDescent="0.25">
      <c r="A30759">
        <v>15372</v>
      </c>
      <c r="B30759" s="1">
        <f>DATE(2042,2,1) + TIME(0,0,0)</f>
        <v>51898</v>
      </c>
      <c r="C30759">
        <v>30.260971069</v>
      </c>
    </row>
    <row r="30760" spans="1:3" x14ac:dyDescent="0.25">
      <c r="A30760">
        <v>15400</v>
      </c>
      <c r="B30760" s="1">
        <f>DATE(2042,3,1) + TIME(0,0,0)</f>
        <v>51926</v>
      </c>
      <c r="C30760">
        <v>30.264423369999999</v>
      </c>
    </row>
    <row r="30761" spans="1:3" x14ac:dyDescent="0.25">
      <c r="A30761">
        <v>15431</v>
      </c>
      <c r="B30761" s="1">
        <f>DATE(2042,4,1) + TIME(0,0,0)</f>
        <v>51957</v>
      </c>
      <c r="C30761">
        <v>30.268239975</v>
      </c>
    </row>
    <row r="30762" spans="1:3" x14ac:dyDescent="0.25">
      <c r="A30762">
        <v>15461</v>
      </c>
      <c r="B30762" s="1">
        <f>DATE(2042,5,1) + TIME(0,0,0)</f>
        <v>51987</v>
      </c>
      <c r="C30762">
        <v>30.271924973000001</v>
      </c>
    </row>
    <row r="30763" spans="1:3" x14ac:dyDescent="0.25">
      <c r="A30763">
        <v>15492</v>
      </c>
      <c r="B30763" s="1">
        <f>DATE(2042,6,1) + TIME(0,0,0)</f>
        <v>52018</v>
      </c>
      <c r="C30763">
        <v>30.275728225999998</v>
      </c>
    </row>
    <row r="30764" spans="1:3" x14ac:dyDescent="0.25">
      <c r="A30764">
        <v>15522</v>
      </c>
      <c r="B30764" s="1">
        <f>DATE(2042,7,1) + TIME(0,0,0)</f>
        <v>52048</v>
      </c>
      <c r="C30764">
        <v>30.279399871999999</v>
      </c>
    </row>
    <row r="30765" spans="1:3" x14ac:dyDescent="0.25">
      <c r="A30765">
        <v>15553</v>
      </c>
      <c r="B30765" s="1">
        <f>DATE(2042,8,1) + TIME(0,0,0)</f>
        <v>52079</v>
      </c>
      <c r="C30765">
        <v>30.283187865999999</v>
      </c>
    </row>
    <row r="30766" spans="1:3" x14ac:dyDescent="0.25">
      <c r="A30766">
        <v>15584</v>
      </c>
      <c r="B30766" s="1">
        <f>DATE(2042,9,1) + TIME(0,0,0)</f>
        <v>52110</v>
      </c>
      <c r="C30766">
        <v>30.286970139000001</v>
      </c>
    </row>
    <row r="30767" spans="1:3" x14ac:dyDescent="0.25">
      <c r="A30767">
        <v>15614</v>
      </c>
      <c r="B30767" s="1">
        <f>DATE(2042,10,1) + TIME(0,0,0)</f>
        <v>52140</v>
      </c>
      <c r="C30767">
        <v>30.290622711000001</v>
      </c>
    </row>
    <row r="30768" spans="1:3" x14ac:dyDescent="0.25">
      <c r="A30768">
        <v>15645</v>
      </c>
      <c r="B30768" s="1">
        <f>DATE(2042,11,1) + TIME(0,0,0)</f>
        <v>52171</v>
      </c>
      <c r="C30768">
        <v>30.294391632</v>
      </c>
    </row>
    <row r="30769" spans="1:3" x14ac:dyDescent="0.25">
      <c r="A30769">
        <v>15675</v>
      </c>
      <c r="B30769" s="1">
        <f>DATE(2042,12,1) + TIME(0,0,0)</f>
        <v>52201</v>
      </c>
      <c r="C30769">
        <v>30.298030853</v>
      </c>
    </row>
    <row r="30770" spans="1:3" x14ac:dyDescent="0.25">
      <c r="A30770">
        <v>15706</v>
      </c>
      <c r="B30770" s="1">
        <f>DATE(2043,1,1) + TIME(0,0,0)</f>
        <v>52232</v>
      </c>
      <c r="C30770">
        <v>30.301786422999999</v>
      </c>
    </row>
    <row r="30771" spans="1:3" x14ac:dyDescent="0.25">
      <c r="A30771">
        <v>15737</v>
      </c>
      <c r="B30771" s="1">
        <f>DATE(2043,2,1) + TIME(0,0,0)</f>
        <v>52263</v>
      </c>
      <c r="C30771">
        <v>30.305534363</v>
      </c>
    </row>
    <row r="30772" spans="1:3" x14ac:dyDescent="0.25">
      <c r="A30772">
        <v>15765</v>
      </c>
      <c r="B30772" s="1">
        <f>DATE(2043,3,1) + TIME(0,0,0)</f>
        <v>52291</v>
      </c>
      <c r="C30772">
        <v>30.308914184999999</v>
      </c>
    </row>
    <row r="30773" spans="1:3" x14ac:dyDescent="0.25">
      <c r="A30773">
        <v>15796</v>
      </c>
      <c r="B30773" s="1">
        <f>DATE(2043,4,1) + TIME(0,0,0)</f>
        <v>52322</v>
      </c>
      <c r="C30773">
        <v>30.312648772999999</v>
      </c>
    </row>
    <row r="30774" spans="1:3" x14ac:dyDescent="0.25">
      <c r="A30774">
        <v>15826</v>
      </c>
      <c r="B30774" s="1">
        <f>DATE(2043,5,1) + TIME(0,0,0)</f>
        <v>52352</v>
      </c>
      <c r="C30774">
        <v>30.316257477000001</v>
      </c>
    </row>
    <row r="30775" spans="1:3" x14ac:dyDescent="0.25">
      <c r="A30775">
        <v>15857</v>
      </c>
      <c r="B30775" s="1">
        <f>DATE(2043,6,1) + TIME(0,0,0)</f>
        <v>52383</v>
      </c>
      <c r="C30775">
        <v>30.319980620999999</v>
      </c>
    </row>
    <row r="30776" spans="1:3" x14ac:dyDescent="0.25">
      <c r="A30776">
        <v>15887</v>
      </c>
      <c r="B30776" s="1">
        <f>DATE(2043,7,1) + TIME(0,0,0)</f>
        <v>52413</v>
      </c>
      <c r="C30776">
        <v>30.323575974000001</v>
      </c>
    </row>
    <row r="30777" spans="1:3" x14ac:dyDescent="0.25">
      <c r="A30777">
        <v>15918</v>
      </c>
      <c r="B30777" s="1">
        <f>DATE(2043,8,1) + TIME(0,0,0)</f>
        <v>52444</v>
      </c>
      <c r="C30777">
        <v>30.327285766999999</v>
      </c>
    </row>
    <row r="30778" spans="1:3" x14ac:dyDescent="0.25">
      <c r="A30778">
        <v>15949</v>
      </c>
      <c r="B30778" s="1">
        <f>DATE(2043,9,1) + TIME(0,0,0)</f>
        <v>52475</v>
      </c>
      <c r="C30778">
        <v>30.330987929999999</v>
      </c>
    </row>
    <row r="30779" spans="1:3" x14ac:dyDescent="0.25">
      <c r="A30779">
        <v>15979</v>
      </c>
      <c r="B30779" s="1">
        <f>DATE(2043,10,1) + TIME(0,0,0)</f>
        <v>52505</v>
      </c>
      <c r="C30779">
        <v>30.334564209</v>
      </c>
    </row>
    <row r="30780" spans="1:3" x14ac:dyDescent="0.25">
      <c r="A30780">
        <v>16010</v>
      </c>
      <c r="B30780" s="1">
        <f>DATE(2043,11,1) + TIME(0,0,0)</f>
        <v>52536</v>
      </c>
      <c r="C30780">
        <v>30.338254929000001</v>
      </c>
    </row>
    <row r="30781" spans="1:3" x14ac:dyDescent="0.25">
      <c r="A30781">
        <v>16040</v>
      </c>
      <c r="B30781" s="1">
        <f>DATE(2043,12,1) + TIME(0,0,0)</f>
        <v>52566</v>
      </c>
      <c r="C30781">
        <v>30.341819763</v>
      </c>
    </row>
    <row r="30782" spans="1:3" x14ac:dyDescent="0.25">
      <c r="A30782">
        <v>16071</v>
      </c>
      <c r="B30782" s="1">
        <f>DATE(2044,1,1) + TIME(0,0,0)</f>
        <v>52597</v>
      </c>
      <c r="C30782">
        <v>30.345497130999998</v>
      </c>
    </row>
    <row r="30783" spans="1:3" x14ac:dyDescent="0.25">
      <c r="A30783">
        <v>16102</v>
      </c>
      <c r="B30783" s="1">
        <f>DATE(2044,2,1) + TIME(0,0,0)</f>
        <v>52628</v>
      </c>
      <c r="C30783">
        <v>30.349166870000001</v>
      </c>
    </row>
    <row r="30784" spans="1:3" x14ac:dyDescent="0.25">
      <c r="A30784">
        <v>16131</v>
      </c>
      <c r="B30784" s="1">
        <f>DATE(2044,3,1) + TIME(0,0,0)</f>
        <v>52657</v>
      </c>
      <c r="C30784">
        <v>30.352594375999999</v>
      </c>
    </row>
    <row r="30785" spans="1:3" x14ac:dyDescent="0.25">
      <c r="A30785">
        <v>16162</v>
      </c>
      <c r="B30785" s="1">
        <f>DATE(2044,4,1) + TIME(0,0,0)</f>
        <v>52688</v>
      </c>
      <c r="C30785">
        <v>30.35625267</v>
      </c>
    </row>
    <row r="30786" spans="1:3" x14ac:dyDescent="0.25">
      <c r="A30786">
        <v>16192</v>
      </c>
      <c r="B30786" s="1">
        <f>DATE(2044,5,1) + TIME(0,0,0)</f>
        <v>52718</v>
      </c>
      <c r="C30786">
        <v>30.359786987</v>
      </c>
    </row>
    <row r="30787" spans="1:3" x14ac:dyDescent="0.25">
      <c r="A30787">
        <v>16223</v>
      </c>
      <c r="B30787" s="1">
        <f>DATE(2044,6,1) + TIME(0,0,0)</f>
        <v>52749</v>
      </c>
      <c r="C30787">
        <v>30.363433837999999</v>
      </c>
    </row>
    <row r="30788" spans="1:3" x14ac:dyDescent="0.25">
      <c r="A30788">
        <v>16253</v>
      </c>
      <c r="B30788" s="1">
        <f>DATE(2044,7,1) + TIME(0,0,0)</f>
        <v>52779</v>
      </c>
      <c r="C30788">
        <v>30.366954802999999</v>
      </c>
    </row>
    <row r="30789" spans="1:3" x14ac:dyDescent="0.25">
      <c r="A30789">
        <v>16284</v>
      </c>
      <c r="B30789" s="1">
        <f>DATE(2044,8,1) + TIME(0,0,0)</f>
        <v>52810</v>
      </c>
      <c r="C30789">
        <v>30.370588303000002</v>
      </c>
    </row>
    <row r="30790" spans="1:3" x14ac:dyDescent="0.25">
      <c r="A30790">
        <v>16315</v>
      </c>
      <c r="B30790" s="1">
        <f>DATE(2044,9,1) + TIME(0,0,0)</f>
        <v>52841</v>
      </c>
      <c r="C30790">
        <v>30.37421608</v>
      </c>
    </row>
    <row r="30791" spans="1:3" x14ac:dyDescent="0.25">
      <c r="A30791">
        <v>16345</v>
      </c>
      <c r="B30791" s="1">
        <f>DATE(2044,10,1) + TIME(0,0,0)</f>
        <v>52871</v>
      </c>
      <c r="C30791">
        <v>30.377719879000001</v>
      </c>
    </row>
    <row r="30792" spans="1:3" x14ac:dyDescent="0.25">
      <c r="A30792">
        <v>16376</v>
      </c>
      <c r="B30792" s="1">
        <f>DATE(2044,11,1) + TIME(0,0,0)</f>
        <v>52902</v>
      </c>
      <c r="C30792">
        <v>30.381334304999999</v>
      </c>
    </row>
    <row r="30793" spans="1:3" x14ac:dyDescent="0.25">
      <c r="A30793">
        <v>16406</v>
      </c>
      <c r="B30793" s="1">
        <f>DATE(2044,12,1) + TIME(0,0,0)</f>
        <v>52932</v>
      </c>
      <c r="C30793">
        <v>30.384826660000002</v>
      </c>
    </row>
    <row r="30794" spans="1:3" x14ac:dyDescent="0.25">
      <c r="A30794">
        <v>16437</v>
      </c>
      <c r="B30794" s="1">
        <f>DATE(2045,1,1) + TIME(0,0,0)</f>
        <v>52963</v>
      </c>
      <c r="C30794">
        <v>30.388429641999998</v>
      </c>
    </row>
    <row r="30795" spans="1:3" x14ac:dyDescent="0.25">
      <c r="A30795">
        <v>16468</v>
      </c>
      <c r="B30795" s="1">
        <f>DATE(2045,2,1) + TIME(0,0,0)</f>
        <v>52994</v>
      </c>
      <c r="C30795">
        <v>30.392026901000001</v>
      </c>
    </row>
    <row r="30796" spans="1:3" x14ac:dyDescent="0.25">
      <c r="A30796">
        <v>16496</v>
      </c>
      <c r="B30796" s="1">
        <f>DATE(2045,3,1) + TIME(0,0,0)</f>
        <v>53022</v>
      </c>
      <c r="C30796">
        <v>30.395269394</v>
      </c>
    </row>
    <row r="30797" spans="1:3" x14ac:dyDescent="0.25">
      <c r="A30797">
        <v>16527</v>
      </c>
      <c r="B30797" s="1">
        <f>DATE(2045,4,1) + TIME(0,0,0)</f>
        <v>53053</v>
      </c>
      <c r="C30797">
        <v>30.398853301999999</v>
      </c>
    </row>
    <row r="30798" spans="1:3" x14ac:dyDescent="0.25">
      <c r="A30798">
        <v>16557</v>
      </c>
      <c r="B30798" s="1">
        <f>DATE(2045,5,1) + TIME(0,0,0)</f>
        <v>53083</v>
      </c>
      <c r="C30798">
        <v>30.402317047</v>
      </c>
    </row>
    <row r="30799" spans="1:3" x14ac:dyDescent="0.25">
      <c r="A30799">
        <v>16588</v>
      </c>
      <c r="B30799" s="1">
        <f>DATE(2045,6,1) + TIME(0,0,0)</f>
        <v>53114</v>
      </c>
      <c r="C30799">
        <v>30.405889511000002</v>
      </c>
    </row>
    <row r="30800" spans="1:3" x14ac:dyDescent="0.25">
      <c r="A30800">
        <v>16618</v>
      </c>
      <c r="B30800" s="1">
        <f>DATE(2045,7,1) + TIME(0,0,0)</f>
        <v>53144</v>
      </c>
      <c r="C30800">
        <v>30.409341812000001</v>
      </c>
    </row>
    <row r="30801" spans="1:3" x14ac:dyDescent="0.25">
      <c r="A30801">
        <v>16649</v>
      </c>
      <c r="B30801" s="1">
        <f>DATE(2045,8,1) + TIME(0,0,0)</f>
        <v>53175</v>
      </c>
      <c r="C30801">
        <v>30.412902832</v>
      </c>
    </row>
    <row r="30802" spans="1:3" x14ac:dyDescent="0.25">
      <c r="A30802">
        <v>16680</v>
      </c>
      <c r="B30802" s="1">
        <f>DATE(2045,9,1) + TIME(0,0,0)</f>
        <v>53206</v>
      </c>
      <c r="C30802">
        <v>30.416456223000001</v>
      </c>
    </row>
    <row r="30803" spans="1:3" x14ac:dyDescent="0.25">
      <c r="A30803">
        <v>16710</v>
      </c>
      <c r="B30803" s="1">
        <f>DATE(2045,10,1) + TIME(0,0,0)</f>
        <v>53236</v>
      </c>
      <c r="C30803">
        <v>30.419891357000001</v>
      </c>
    </row>
    <row r="30804" spans="1:3" x14ac:dyDescent="0.25">
      <c r="A30804">
        <v>16741</v>
      </c>
      <c r="B30804" s="1">
        <f>DATE(2045,11,1) + TIME(0,0,0)</f>
        <v>53267</v>
      </c>
      <c r="C30804">
        <v>30.423433304</v>
      </c>
    </row>
    <row r="30805" spans="1:3" x14ac:dyDescent="0.25">
      <c r="A30805">
        <v>16771</v>
      </c>
      <c r="B30805" s="1">
        <f>DATE(2045,12,1) + TIME(0,0,0)</f>
        <v>53297</v>
      </c>
      <c r="C30805">
        <v>30.426856995000001</v>
      </c>
    </row>
    <row r="30806" spans="1:3" x14ac:dyDescent="0.25">
      <c r="A30806">
        <v>16802</v>
      </c>
      <c r="B30806" s="1">
        <f>DATE(2046,1,1) + TIME(0,0,0)</f>
        <v>53328</v>
      </c>
      <c r="C30806">
        <v>30.430387497000002</v>
      </c>
    </row>
    <row r="30807" spans="1:3" x14ac:dyDescent="0.25">
      <c r="A30807">
        <v>16833</v>
      </c>
      <c r="B30807" s="1">
        <f>DATE(2046,2,1) + TIME(0,0,0)</f>
        <v>53359</v>
      </c>
      <c r="C30807">
        <v>30.433912277000001</v>
      </c>
    </row>
    <row r="30808" spans="1:3" x14ac:dyDescent="0.25">
      <c r="A30808">
        <v>16861</v>
      </c>
      <c r="B30808" s="1">
        <f>DATE(2046,3,1) + TIME(0,0,0)</f>
        <v>53387</v>
      </c>
      <c r="C30808">
        <v>30.437091827</v>
      </c>
    </row>
    <row r="30809" spans="1:3" x14ac:dyDescent="0.25">
      <c r="A30809">
        <v>16892</v>
      </c>
      <c r="B30809" s="1">
        <f>DATE(2046,4,1) + TIME(0,0,0)</f>
        <v>53418</v>
      </c>
      <c r="C30809">
        <v>30.440605164000001</v>
      </c>
    </row>
    <row r="30810" spans="1:3" x14ac:dyDescent="0.25">
      <c r="A30810">
        <v>16922</v>
      </c>
      <c r="B30810" s="1">
        <f>DATE(2046,5,1) + TIME(0,0,0)</f>
        <v>53448</v>
      </c>
      <c r="C30810">
        <v>30.444000244000001</v>
      </c>
    </row>
    <row r="30811" spans="1:3" x14ac:dyDescent="0.25">
      <c r="A30811">
        <v>16953</v>
      </c>
      <c r="B30811" s="1">
        <f>DATE(2046,6,1) + TIME(0,0,0)</f>
        <v>53479</v>
      </c>
      <c r="C30811">
        <v>30.447502136000001</v>
      </c>
    </row>
    <row r="30812" spans="1:3" x14ac:dyDescent="0.25">
      <c r="A30812">
        <v>16983</v>
      </c>
      <c r="B30812" s="1">
        <f>DATE(2046,7,1) + TIME(0,0,0)</f>
        <v>53509</v>
      </c>
      <c r="C30812">
        <v>30.450885773</v>
      </c>
    </row>
    <row r="30813" spans="1:3" x14ac:dyDescent="0.25">
      <c r="A30813">
        <v>17014</v>
      </c>
      <c r="B30813" s="1">
        <f>DATE(2046,8,1) + TIME(0,0,0)</f>
        <v>53540</v>
      </c>
      <c r="C30813">
        <v>30.454376221</v>
      </c>
    </row>
    <row r="30814" spans="1:3" x14ac:dyDescent="0.25">
      <c r="A30814">
        <v>17045</v>
      </c>
      <c r="B30814" s="1">
        <f>DATE(2046,9,1) + TIME(0,0,0)</f>
        <v>53571</v>
      </c>
      <c r="C30814">
        <v>30.457862853999998</v>
      </c>
    </row>
    <row r="30815" spans="1:3" x14ac:dyDescent="0.25">
      <c r="A30815">
        <v>17075</v>
      </c>
      <c r="B30815" s="1">
        <f>DATE(2046,10,1) + TIME(0,0,0)</f>
        <v>53601</v>
      </c>
      <c r="C30815">
        <v>30.461229324000001</v>
      </c>
    </row>
    <row r="30816" spans="1:3" x14ac:dyDescent="0.25">
      <c r="A30816">
        <v>17106</v>
      </c>
      <c r="B30816" s="1">
        <f>DATE(2046,11,1) + TIME(0,0,0)</f>
        <v>53632</v>
      </c>
      <c r="C30816">
        <v>30.464704514000001</v>
      </c>
    </row>
    <row r="30817" spans="1:3" x14ac:dyDescent="0.25">
      <c r="A30817">
        <v>17136</v>
      </c>
      <c r="B30817" s="1">
        <f>DATE(2046,12,1) + TIME(0,0,0)</f>
        <v>53662</v>
      </c>
      <c r="C30817">
        <v>30.468061447</v>
      </c>
    </row>
    <row r="30818" spans="1:3" x14ac:dyDescent="0.25">
      <c r="A30818">
        <v>17167</v>
      </c>
      <c r="B30818" s="1">
        <f>DATE(2047,1,1) + TIME(0,0,0)</f>
        <v>53693</v>
      </c>
      <c r="C30818">
        <v>30.471523285</v>
      </c>
    </row>
    <row r="30819" spans="1:3" x14ac:dyDescent="0.25">
      <c r="A30819">
        <v>17198</v>
      </c>
      <c r="B30819" s="1">
        <f>DATE(2047,2,1) + TIME(0,0,0)</f>
        <v>53724</v>
      </c>
      <c r="C30819">
        <v>30.474981308</v>
      </c>
    </row>
    <row r="30820" spans="1:3" x14ac:dyDescent="0.25">
      <c r="A30820">
        <v>17226</v>
      </c>
      <c r="B30820" s="1">
        <f>DATE(2047,3,1) + TIME(0,0,0)</f>
        <v>53752</v>
      </c>
      <c r="C30820">
        <v>30.478099823000001</v>
      </c>
    </row>
    <row r="30821" spans="1:3" x14ac:dyDescent="0.25">
      <c r="A30821">
        <v>17257</v>
      </c>
      <c r="B30821" s="1">
        <f>DATE(2047,4,1) + TIME(0,0,0)</f>
        <v>53783</v>
      </c>
      <c r="C30821">
        <v>30.481546401999999</v>
      </c>
    </row>
    <row r="30822" spans="1:3" x14ac:dyDescent="0.25">
      <c r="A30822">
        <v>17287</v>
      </c>
      <c r="B30822" s="1">
        <f>DATE(2047,5,1) + TIME(0,0,0)</f>
        <v>53813</v>
      </c>
      <c r="C30822">
        <v>30.48487854</v>
      </c>
    </row>
    <row r="30823" spans="1:3" x14ac:dyDescent="0.25">
      <c r="A30823">
        <v>17318</v>
      </c>
      <c r="B30823" s="1">
        <f>DATE(2047,6,1) + TIME(0,0,0)</f>
        <v>53844</v>
      </c>
      <c r="C30823">
        <v>30.488315581999998</v>
      </c>
    </row>
    <row r="30824" spans="1:3" x14ac:dyDescent="0.25">
      <c r="A30824">
        <v>17348</v>
      </c>
      <c r="B30824" s="1">
        <f>DATE(2047,7,1) + TIME(0,0,0)</f>
        <v>53874</v>
      </c>
      <c r="C30824">
        <v>30.491636276000001</v>
      </c>
    </row>
    <row r="30825" spans="1:3" x14ac:dyDescent="0.25">
      <c r="A30825">
        <v>17379</v>
      </c>
      <c r="B30825" s="1">
        <f>DATE(2047,8,1) + TIME(0,0,0)</f>
        <v>53905</v>
      </c>
      <c r="C30825">
        <v>30.495061874000001</v>
      </c>
    </row>
    <row r="30826" spans="1:3" x14ac:dyDescent="0.25">
      <c r="A30826">
        <v>17410</v>
      </c>
      <c r="B30826" s="1">
        <f>DATE(2047,9,1) + TIME(0,0,0)</f>
        <v>53936</v>
      </c>
      <c r="C30826">
        <v>30.498483658000001</v>
      </c>
    </row>
    <row r="30827" spans="1:3" x14ac:dyDescent="0.25">
      <c r="A30827">
        <v>17440</v>
      </c>
      <c r="B30827" s="1">
        <f>DATE(2047,10,1) + TIME(0,0,0)</f>
        <v>53966</v>
      </c>
      <c r="C30827">
        <v>30.501789092999999</v>
      </c>
    </row>
    <row r="30828" spans="1:3" x14ac:dyDescent="0.25">
      <c r="A30828">
        <v>17471</v>
      </c>
      <c r="B30828" s="1">
        <f>DATE(2047,11,1) + TIME(0,0,0)</f>
        <v>53997</v>
      </c>
      <c r="C30828">
        <v>30.505199432000001</v>
      </c>
    </row>
    <row r="30829" spans="1:3" x14ac:dyDescent="0.25">
      <c r="A30829">
        <v>17501</v>
      </c>
      <c r="B30829" s="1">
        <f>DATE(2047,12,1) + TIME(0,0,0)</f>
        <v>54027</v>
      </c>
      <c r="C30829">
        <v>30.508497238</v>
      </c>
    </row>
    <row r="30830" spans="1:3" x14ac:dyDescent="0.25">
      <c r="A30830">
        <v>17532</v>
      </c>
      <c r="B30830" s="1">
        <f>DATE(2048,1,1) + TIME(0,0,0)</f>
        <v>54058</v>
      </c>
      <c r="C30830">
        <v>30.511898040999998</v>
      </c>
    </row>
    <row r="30831" spans="1:3" x14ac:dyDescent="0.25">
      <c r="A30831">
        <v>17563</v>
      </c>
      <c r="B30831" s="1">
        <f>DATE(2048,2,1) + TIME(0,0,0)</f>
        <v>54089</v>
      </c>
      <c r="C30831">
        <v>30.515293120999999</v>
      </c>
    </row>
    <row r="30832" spans="1:3" x14ac:dyDescent="0.25">
      <c r="A30832">
        <v>17592</v>
      </c>
      <c r="B30832" s="1">
        <f>DATE(2048,3,1) + TIME(0,0,0)</f>
        <v>54118</v>
      </c>
      <c r="C30832">
        <v>30.518465041999999</v>
      </c>
    </row>
    <row r="30833" spans="1:3" x14ac:dyDescent="0.25">
      <c r="A30833">
        <v>17623</v>
      </c>
      <c r="B30833" s="1">
        <f>DATE(2048,4,1) + TIME(0,0,0)</f>
        <v>54149</v>
      </c>
      <c r="C30833">
        <v>30.521852493000001</v>
      </c>
    </row>
    <row r="30834" spans="1:3" x14ac:dyDescent="0.25">
      <c r="A30834">
        <v>17653</v>
      </c>
      <c r="B30834" s="1">
        <f>DATE(2048,5,1) + TIME(0,0,0)</f>
        <v>54179</v>
      </c>
      <c r="C30834">
        <v>30.525123596</v>
      </c>
    </row>
    <row r="30835" spans="1:3" x14ac:dyDescent="0.25">
      <c r="A30835">
        <v>17684</v>
      </c>
      <c r="B30835" s="1">
        <f>DATE(2048,6,1) + TIME(0,0,0)</f>
        <v>54210</v>
      </c>
      <c r="C30835">
        <v>30.528501511000002</v>
      </c>
    </row>
    <row r="30836" spans="1:3" x14ac:dyDescent="0.25">
      <c r="A30836">
        <v>17714</v>
      </c>
      <c r="B30836" s="1">
        <f>DATE(2048,7,1) + TIME(0,0,0)</f>
        <v>54240</v>
      </c>
      <c r="C30836">
        <v>30.531764983999999</v>
      </c>
    </row>
    <row r="30837" spans="1:3" x14ac:dyDescent="0.25">
      <c r="A30837">
        <v>17745</v>
      </c>
      <c r="B30837" s="1">
        <f>DATE(2048,8,1) + TIME(0,0,0)</f>
        <v>54271</v>
      </c>
      <c r="C30837">
        <v>30.535131453999998</v>
      </c>
    </row>
    <row r="30838" spans="1:3" x14ac:dyDescent="0.25">
      <c r="A30838">
        <v>17776</v>
      </c>
      <c r="B30838" s="1">
        <f>DATE(2048,9,1) + TIME(0,0,0)</f>
        <v>54302</v>
      </c>
      <c r="C30838">
        <v>30.538494109999998</v>
      </c>
    </row>
    <row r="30839" spans="1:3" x14ac:dyDescent="0.25">
      <c r="A30839">
        <v>17806</v>
      </c>
      <c r="B30839" s="1">
        <f>DATE(2048,10,1) + TIME(0,0,0)</f>
        <v>54332</v>
      </c>
      <c r="C30839">
        <v>30.541744231999999</v>
      </c>
    </row>
    <row r="30840" spans="1:3" x14ac:dyDescent="0.25">
      <c r="A30840">
        <v>17837</v>
      </c>
      <c r="B30840" s="1">
        <f>DATE(2048,11,1) + TIME(0,0,0)</f>
        <v>54363</v>
      </c>
      <c r="C30840">
        <v>30.545099258</v>
      </c>
    </row>
    <row r="30841" spans="1:3" x14ac:dyDescent="0.25">
      <c r="A30841">
        <v>17867</v>
      </c>
      <c r="B30841" s="1">
        <f>DATE(2048,12,1) + TIME(0,0,0)</f>
        <v>54393</v>
      </c>
      <c r="C30841">
        <v>30.548339844000001</v>
      </c>
    </row>
    <row r="30842" spans="1:3" x14ac:dyDescent="0.25">
      <c r="A30842">
        <v>17898</v>
      </c>
      <c r="B30842" s="1">
        <f>DATE(2049,1,1) + TIME(0,0,0)</f>
        <v>54424</v>
      </c>
      <c r="C30842">
        <v>30.551685333000002</v>
      </c>
    </row>
    <row r="30843" spans="1:3" x14ac:dyDescent="0.25">
      <c r="A30843">
        <v>17929</v>
      </c>
      <c r="B30843" s="1">
        <f>DATE(2049,2,1) + TIME(0,0,0)</f>
        <v>54455</v>
      </c>
      <c r="C30843">
        <v>30.555025100999998</v>
      </c>
    </row>
    <row r="30844" spans="1:3" x14ac:dyDescent="0.25">
      <c r="A30844">
        <v>17957</v>
      </c>
      <c r="B30844" s="1">
        <f>DATE(2049,3,1) + TIME(0,0,0)</f>
        <v>54483</v>
      </c>
      <c r="C30844">
        <v>30.558038711999998</v>
      </c>
    </row>
    <row r="30845" spans="1:3" x14ac:dyDescent="0.25">
      <c r="A30845">
        <v>17988</v>
      </c>
      <c r="B30845" s="1">
        <f>DATE(2049,4,1) + TIME(0,0,0)</f>
        <v>54514</v>
      </c>
      <c r="C30845">
        <v>30.561370849999999</v>
      </c>
    </row>
    <row r="30846" spans="1:3" x14ac:dyDescent="0.25">
      <c r="A30846">
        <v>18018</v>
      </c>
      <c r="B30846" s="1">
        <f>DATE(2049,5,1) + TIME(0,0,0)</f>
        <v>54544</v>
      </c>
      <c r="C30846">
        <v>30.564592360999999</v>
      </c>
    </row>
    <row r="30847" spans="1:3" x14ac:dyDescent="0.25">
      <c r="A30847">
        <v>18049</v>
      </c>
      <c r="B30847" s="1">
        <f>DATE(2049,6,1) + TIME(0,0,0)</f>
        <v>54575</v>
      </c>
      <c r="C30847">
        <v>30.567916870000001</v>
      </c>
    </row>
    <row r="30848" spans="1:3" x14ac:dyDescent="0.25">
      <c r="A30848">
        <v>18079</v>
      </c>
      <c r="B30848" s="1">
        <f>DATE(2049,7,1) + TIME(0,0,0)</f>
        <v>54605</v>
      </c>
      <c r="C30848">
        <v>30.571128845</v>
      </c>
    </row>
    <row r="30849" spans="1:3" x14ac:dyDescent="0.25">
      <c r="A30849">
        <v>18110</v>
      </c>
      <c r="B30849" s="1">
        <f>DATE(2049,8,1) + TIME(0,0,0)</f>
        <v>54636</v>
      </c>
      <c r="C30849">
        <v>30.574445724</v>
      </c>
    </row>
    <row r="30850" spans="1:3" x14ac:dyDescent="0.25">
      <c r="A30850">
        <v>18141</v>
      </c>
      <c r="B30850" s="1">
        <f>DATE(2049,9,1) + TIME(0,0,0)</f>
        <v>54667</v>
      </c>
      <c r="C30850">
        <v>30.577756881999999</v>
      </c>
    </row>
    <row r="30851" spans="1:3" x14ac:dyDescent="0.25">
      <c r="A30851">
        <v>18171</v>
      </c>
      <c r="B30851" s="1">
        <f>DATE(2049,10,1) + TIME(0,0,0)</f>
        <v>54697</v>
      </c>
      <c r="C30851">
        <v>30.580957413</v>
      </c>
    </row>
    <row r="30852" spans="1:3" x14ac:dyDescent="0.25">
      <c r="A30852">
        <v>18202</v>
      </c>
      <c r="B30852" s="1">
        <f>DATE(2049,11,1) + TIME(0,0,0)</f>
        <v>54728</v>
      </c>
      <c r="C30852">
        <v>30.584260941</v>
      </c>
    </row>
    <row r="30853" spans="1:3" x14ac:dyDescent="0.25">
      <c r="A30853">
        <v>18232</v>
      </c>
      <c r="B30853" s="1">
        <f>DATE(2049,12,1) + TIME(0,0,0)</f>
        <v>54758</v>
      </c>
      <c r="C30853">
        <v>30.587453841999999</v>
      </c>
    </row>
    <row r="30854" spans="1:3" x14ac:dyDescent="0.25">
      <c r="A30854">
        <v>18263</v>
      </c>
      <c r="B30854" s="1">
        <f>DATE(2050,1,1) + TIME(0,0,0)</f>
        <v>54789</v>
      </c>
      <c r="C30854">
        <v>30.590749741</v>
      </c>
    </row>
    <row r="30856" spans="1:3" x14ac:dyDescent="0.25">
      <c r="A30856" t="s">
        <v>54</v>
      </c>
    </row>
    <row r="30858" spans="1:3" x14ac:dyDescent="0.25">
      <c r="A30858" t="s">
        <v>1</v>
      </c>
      <c r="B30858" t="s">
        <v>2</v>
      </c>
      <c r="C30858" t="s">
        <v>3</v>
      </c>
    </row>
    <row r="30859" spans="1:3" x14ac:dyDescent="0.25">
      <c r="A30859">
        <v>0</v>
      </c>
      <c r="B30859" s="1">
        <f>DATE(2000,1,1) + TIME(0,0,0)</f>
        <v>36526</v>
      </c>
      <c r="C30859">
        <v>0</v>
      </c>
    </row>
    <row r="30860" spans="1:3" x14ac:dyDescent="0.25">
      <c r="A30860">
        <v>31</v>
      </c>
      <c r="B30860" s="1">
        <f>DATE(2000,2,1) + TIME(0,0,0)</f>
        <v>36557</v>
      </c>
      <c r="C30860">
        <v>4.0941677093999997</v>
      </c>
    </row>
    <row r="30861" spans="1:3" x14ac:dyDescent="0.25">
      <c r="A30861">
        <v>60</v>
      </c>
      <c r="B30861" s="1">
        <f>DATE(2000,3,1) + TIME(0,0,0)</f>
        <v>36586</v>
      </c>
      <c r="C30861">
        <v>8.5780353546000008</v>
      </c>
    </row>
    <row r="30862" spans="1:3" x14ac:dyDescent="0.25">
      <c r="A30862">
        <v>91</v>
      </c>
      <c r="B30862" s="1">
        <f>DATE(2000,4,1) + TIME(0,0,0)</f>
        <v>36617</v>
      </c>
      <c r="C30862">
        <v>11.811408043</v>
      </c>
    </row>
    <row r="30863" spans="1:3" x14ac:dyDescent="0.25">
      <c r="A30863">
        <v>121</v>
      </c>
      <c r="B30863" s="1">
        <f>DATE(2000,5,1) + TIME(0,0,0)</f>
        <v>36647</v>
      </c>
      <c r="C30863">
        <v>13.820268630999999</v>
      </c>
    </row>
    <row r="30864" spans="1:3" x14ac:dyDescent="0.25">
      <c r="A30864">
        <v>152</v>
      </c>
      <c r="B30864" s="1">
        <f>DATE(2000,6,1) + TIME(0,0,0)</f>
        <v>36678</v>
      </c>
      <c r="C30864">
        <v>15.516583443</v>
      </c>
    </row>
    <row r="30865" spans="1:3" x14ac:dyDescent="0.25">
      <c r="A30865">
        <v>182</v>
      </c>
      <c r="B30865" s="1">
        <f>DATE(2000,7,1) + TIME(0,0,0)</f>
        <v>36708</v>
      </c>
      <c r="C30865">
        <v>16.949140548999999</v>
      </c>
    </row>
    <row r="30866" spans="1:3" x14ac:dyDescent="0.25">
      <c r="A30866">
        <v>213</v>
      </c>
      <c r="B30866" s="1">
        <f>DATE(2000,8,1) + TIME(0,0,0)</f>
        <v>36739</v>
      </c>
      <c r="C30866">
        <v>18.313032150000002</v>
      </c>
    </row>
    <row r="30867" spans="1:3" x14ac:dyDescent="0.25">
      <c r="A30867">
        <v>244</v>
      </c>
      <c r="B30867" s="1">
        <f>DATE(2000,9,1) + TIME(0,0,0)</f>
        <v>36770</v>
      </c>
      <c r="C30867">
        <v>19.582830429000001</v>
      </c>
    </row>
    <row r="30868" spans="1:3" x14ac:dyDescent="0.25">
      <c r="A30868">
        <v>274</v>
      </c>
      <c r="B30868" s="1">
        <f>DATE(2000,10,1) + TIME(0,0,0)</f>
        <v>36800</v>
      </c>
      <c r="C30868">
        <v>20.758850098</v>
      </c>
    </row>
    <row r="30869" spans="1:3" x14ac:dyDescent="0.25">
      <c r="A30869">
        <v>305</v>
      </c>
      <c r="B30869" s="1">
        <f>DATE(2000,11,1) + TIME(0,0,0)</f>
        <v>36831</v>
      </c>
      <c r="C30869">
        <v>21.885164261</v>
      </c>
    </row>
    <row r="30870" spans="1:3" x14ac:dyDescent="0.25">
      <c r="A30870">
        <v>335</v>
      </c>
      <c r="B30870" s="1">
        <f>DATE(2000,12,1) + TIME(0,0,0)</f>
        <v>36861</v>
      </c>
      <c r="C30870">
        <v>22.902599335000001</v>
      </c>
    </row>
    <row r="30871" spans="1:3" x14ac:dyDescent="0.25">
      <c r="A30871">
        <v>366</v>
      </c>
      <c r="B30871" s="1">
        <f>DATE(2001,1,1) + TIME(0,0,0)</f>
        <v>36892</v>
      </c>
      <c r="C30871">
        <v>23.849550247</v>
      </c>
    </row>
    <row r="30872" spans="1:3" x14ac:dyDescent="0.25">
      <c r="A30872">
        <v>397</v>
      </c>
      <c r="B30872" s="1">
        <f>DATE(2001,2,1) + TIME(0,0,0)</f>
        <v>36923</v>
      </c>
      <c r="C30872">
        <v>24.717311858999999</v>
      </c>
    </row>
    <row r="30873" spans="1:3" x14ac:dyDescent="0.25">
      <c r="A30873">
        <v>425</v>
      </c>
      <c r="B30873" s="1">
        <f>DATE(2001,3,1) + TIME(0,0,0)</f>
        <v>36951</v>
      </c>
      <c r="C30873">
        <v>25.436052321999998</v>
      </c>
    </row>
    <row r="30874" spans="1:3" x14ac:dyDescent="0.25">
      <c r="A30874">
        <v>456</v>
      </c>
      <c r="B30874" s="1">
        <f>DATE(2001,4,1) + TIME(0,0,0)</f>
        <v>36982</v>
      </c>
      <c r="C30874">
        <v>26.149673461999999</v>
      </c>
    </row>
    <row r="30875" spans="1:3" x14ac:dyDescent="0.25">
      <c r="A30875">
        <v>486</v>
      </c>
      <c r="B30875" s="1">
        <f>DATE(2001,5,1) + TIME(0,0,0)</f>
        <v>37012</v>
      </c>
      <c r="C30875">
        <v>26.714590073</v>
      </c>
    </row>
    <row r="30876" spans="1:3" x14ac:dyDescent="0.25">
      <c r="A30876">
        <v>517</v>
      </c>
      <c r="B30876" s="1">
        <f>DATE(2001,6,1) + TIME(0,0,0)</f>
        <v>37043</v>
      </c>
      <c r="C30876">
        <v>27.192327499000001</v>
      </c>
    </row>
    <row r="30877" spans="1:3" x14ac:dyDescent="0.25">
      <c r="A30877">
        <v>547</v>
      </c>
      <c r="B30877" s="1">
        <f>DATE(2001,7,1) + TIME(0,0,0)</f>
        <v>37073</v>
      </c>
      <c r="C30877">
        <v>27.593975066999999</v>
      </c>
    </row>
    <row r="30878" spans="1:3" x14ac:dyDescent="0.25">
      <c r="A30878">
        <v>578</v>
      </c>
      <c r="B30878" s="1">
        <f>DATE(2001,8,1) + TIME(0,0,0)</f>
        <v>37104</v>
      </c>
      <c r="C30878">
        <v>27.967563629000001</v>
      </c>
    </row>
    <row r="30879" spans="1:3" x14ac:dyDescent="0.25">
      <c r="A30879">
        <v>609</v>
      </c>
      <c r="B30879" s="1">
        <f>DATE(2001,9,1) + TIME(0,0,0)</f>
        <v>37135</v>
      </c>
      <c r="C30879">
        <v>28.303030014000001</v>
      </c>
    </row>
    <row r="30880" spans="1:3" x14ac:dyDescent="0.25">
      <c r="A30880">
        <v>639</v>
      </c>
      <c r="B30880" s="1">
        <f>DATE(2001,10,1) + TIME(0,0,0)</f>
        <v>37165</v>
      </c>
      <c r="C30880">
        <v>28.594310759999999</v>
      </c>
    </row>
    <row r="30881" spans="1:3" x14ac:dyDescent="0.25">
      <c r="A30881">
        <v>670</v>
      </c>
      <c r="B30881" s="1">
        <f>DATE(2001,11,1) + TIME(0,0,0)</f>
        <v>37196</v>
      </c>
      <c r="C30881">
        <v>28.864063262999998</v>
      </c>
    </row>
    <row r="30882" spans="1:3" x14ac:dyDescent="0.25">
      <c r="A30882">
        <v>700</v>
      </c>
      <c r="B30882" s="1">
        <f>DATE(2001,12,1) + TIME(0,0,0)</f>
        <v>37226</v>
      </c>
      <c r="C30882">
        <v>29.095926285000001</v>
      </c>
    </row>
    <row r="30883" spans="1:3" x14ac:dyDescent="0.25">
      <c r="A30883">
        <v>731</v>
      </c>
      <c r="B30883" s="1">
        <f>DATE(2002,1,1) + TIME(0,0,0)</f>
        <v>37257</v>
      </c>
      <c r="C30883">
        <v>29.302688599</v>
      </c>
    </row>
    <row r="30884" spans="1:3" x14ac:dyDescent="0.25">
      <c r="A30884">
        <v>762</v>
      </c>
      <c r="B30884" s="1">
        <f>DATE(2002,2,1) + TIME(0,0,0)</f>
        <v>37288</v>
      </c>
      <c r="C30884">
        <v>29.477874755999999</v>
      </c>
    </row>
    <row r="30885" spans="1:3" x14ac:dyDescent="0.25">
      <c r="A30885">
        <v>790</v>
      </c>
      <c r="B30885" s="1">
        <f>DATE(2002,3,1) + TIME(0,0,0)</f>
        <v>37316</v>
      </c>
      <c r="C30885">
        <v>29.613679886</v>
      </c>
    </row>
    <row r="30886" spans="1:3" x14ac:dyDescent="0.25">
      <c r="A30886">
        <v>821</v>
      </c>
      <c r="B30886" s="1">
        <f>DATE(2002,4,1) + TIME(0,0,0)</f>
        <v>37347</v>
      </c>
      <c r="C30886">
        <v>29.743688583000001</v>
      </c>
    </row>
    <row r="30887" spans="1:3" x14ac:dyDescent="0.25">
      <c r="A30887">
        <v>851</v>
      </c>
      <c r="B30887" s="1">
        <f>DATE(2002,5,1) + TIME(0,0,0)</f>
        <v>37377</v>
      </c>
      <c r="C30887">
        <v>29.853118896000002</v>
      </c>
    </row>
    <row r="30888" spans="1:3" x14ac:dyDescent="0.25">
      <c r="A30888">
        <v>882</v>
      </c>
      <c r="B30888" s="1">
        <f>DATE(2002,6,1) + TIME(0,0,0)</f>
        <v>37408</v>
      </c>
      <c r="C30888">
        <v>29.954147338999999</v>
      </c>
    </row>
    <row r="30889" spans="1:3" x14ac:dyDescent="0.25">
      <c r="A30889">
        <v>912</v>
      </c>
      <c r="B30889" s="1">
        <f>DATE(2002,7,1) + TIME(0,0,0)</f>
        <v>37438</v>
      </c>
      <c r="C30889">
        <v>30.044404984</v>
      </c>
    </row>
    <row r="30890" spans="1:3" x14ac:dyDescent="0.25">
      <c r="A30890">
        <v>943</v>
      </c>
      <c r="B30890" s="1">
        <f>DATE(2002,8,1) + TIME(0,0,0)</f>
        <v>37469</v>
      </c>
      <c r="C30890">
        <v>30.132761001999999</v>
      </c>
    </row>
    <row r="30891" spans="1:3" x14ac:dyDescent="0.25">
      <c r="A30891">
        <v>974</v>
      </c>
      <c r="B30891" s="1">
        <f>DATE(2002,9,1) + TIME(0,0,0)</f>
        <v>37500</v>
      </c>
      <c r="C30891">
        <v>30.218376159999998</v>
      </c>
    </row>
    <row r="30892" spans="1:3" x14ac:dyDescent="0.25">
      <c r="A30892">
        <v>1004</v>
      </c>
      <c r="B30892" s="1">
        <f>DATE(2002,10,1) + TIME(0,0,0)</f>
        <v>37530</v>
      </c>
      <c r="C30892">
        <v>30.299947739</v>
      </c>
    </row>
    <row r="30893" spans="1:3" x14ac:dyDescent="0.25">
      <c r="A30893">
        <v>1035</v>
      </c>
      <c r="B30893" s="1">
        <f>DATE(2002,11,1) + TIME(0,0,0)</f>
        <v>37561</v>
      </c>
      <c r="C30893">
        <v>30.383691788</v>
      </c>
    </row>
    <row r="30894" spans="1:3" x14ac:dyDescent="0.25">
      <c r="A30894">
        <v>1065</v>
      </c>
      <c r="B30894" s="1">
        <f>DATE(2002,12,1) + TIME(0,0,0)</f>
        <v>37591</v>
      </c>
      <c r="C30894">
        <v>30.464311599999998</v>
      </c>
    </row>
    <row r="30895" spans="1:3" x14ac:dyDescent="0.25">
      <c r="A30895">
        <v>1096</v>
      </c>
      <c r="B30895" s="1">
        <f>DATE(2003,1,1) + TIME(0,0,0)</f>
        <v>37622</v>
      </c>
      <c r="C30895">
        <v>30.546920776</v>
      </c>
    </row>
    <row r="30896" spans="1:3" x14ac:dyDescent="0.25">
      <c r="A30896">
        <v>1127</v>
      </c>
      <c r="B30896" s="1">
        <f>DATE(2003,2,1) + TIME(0,0,0)</f>
        <v>37653</v>
      </c>
      <c r="C30896">
        <v>30.628522873000001</v>
      </c>
    </row>
    <row r="30897" spans="1:3" x14ac:dyDescent="0.25">
      <c r="A30897">
        <v>1155</v>
      </c>
      <c r="B30897" s="1">
        <f>DATE(2003,3,1) + TIME(0,0,0)</f>
        <v>37681</v>
      </c>
      <c r="C30897">
        <v>30.701158524</v>
      </c>
    </row>
    <row r="30898" spans="1:3" x14ac:dyDescent="0.25">
      <c r="A30898">
        <v>1186</v>
      </c>
      <c r="B30898" s="1">
        <f>DATE(2003,4,1) + TIME(0,0,0)</f>
        <v>37712</v>
      </c>
      <c r="C30898">
        <v>30.780231476000001</v>
      </c>
    </row>
    <row r="30899" spans="1:3" x14ac:dyDescent="0.25">
      <c r="A30899">
        <v>1216</v>
      </c>
      <c r="B30899" s="1">
        <f>DATE(2003,5,1) + TIME(0,0,0)</f>
        <v>37742</v>
      </c>
      <c r="C30899">
        <v>30.855709076</v>
      </c>
    </row>
    <row r="30900" spans="1:3" x14ac:dyDescent="0.25">
      <c r="A30900">
        <v>1247</v>
      </c>
      <c r="B30900" s="1">
        <f>DATE(2003,6,1) + TIME(0,0,0)</f>
        <v>37773</v>
      </c>
      <c r="C30900">
        <v>30.932069777999999</v>
      </c>
    </row>
    <row r="30901" spans="1:3" x14ac:dyDescent="0.25">
      <c r="A30901">
        <v>1277</v>
      </c>
      <c r="B30901" s="1">
        <f>DATE(2003,7,1) + TIME(0,0,0)</f>
        <v>37803</v>
      </c>
      <c r="C30901">
        <v>31.004003525000002</v>
      </c>
    </row>
    <row r="30902" spans="1:3" x14ac:dyDescent="0.25">
      <c r="A30902">
        <v>1308</v>
      </c>
      <c r="B30902" s="1">
        <f>DATE(2003,8,1) + TIME(0,0,0)</f>
        <v>37834</v>
      </c>
      <c r="C30902">
        <v>31.076131821000001</v>
      </c>
    </row>
    <row r="30903" spans="1:3" x14ac:dyDescent="0.25">
      <c r="A30903">
        <v>1339</v>
      </c>
      <c r="B30903" s="1">
        <f>DATE(2003,9,1) + TIME(0,0,0)</f>
        <v>37865</v>
      </c>
      <c r="C30903">
        <v>31.146062851</v>
      </c>
    </row>
    <row r="30904" spans="1:3" x14ac:dyDescent="0.25">
      <c r="A30904">
        <v>1369</v>
      </c>
      <c r="B30904" s="1">
        <f>DATE(2003,10,1) + TIME(0,0,0)</f>
        <v>37895</v>
      </c>
      <c r="C30904">
        <v>31.211894989000001</v>
      </c>
    </row>
    <row r="30905" spans="1:3" x14ac:dyDescent="0.25">
      <c r="A30905">
        <v>1400</v>
      </c>
      <c r="B30905" s="1">
        <f>DATE(2003,11,1) + TIME(0,0,0)</f>
        <v>37926</v>
      </c>
      <c r="C30905">
        <v>31.278242111000001</v>
      </c>
    </row>
    <row r="30906" spans="1:3" x14ac:dyDescent="0.25">
      <c r="A30906">
        <v>1430</v>
      </c>
      <c r="B30906" s="1">
        <f>DATE(2003,12,1) + TIME(0,0,0)</f>
        <v>37956</v>
      </c>
      <c r="C30906">
        <v>31.340917587</v>
      </c>
    </row>
    <row r="30907" spans="1:3" x14ac:dyDescent="0.25">
      <c r="A30907">
        <v>1461</v>
      </c>
      <c r="B30907" s="1">
        <f>DATE(2004,1,1) + TIME(0,0,0)</f>
        <v>37987</v>
      </c>
      <c r="C30907">
        <v>31.404211044</v>
      </c>
    </row>
    <row r="30908" spans="1:3" x14ac:dyDescent="0.25">
      <c r="A30908">
        <v>1492</v>
      </c>
      <c r="B30908" s="1">
        <f>DATE(2004,2,1) + TIME(0,0,0)</f>
        <v>38018</v>
      </c>
      <c r="C30908">
        <v>31.466115951999999</v>
      </c>
    </row>
    <row r="30909" spans="1:3" x14ac:dyDescent="0.25">
      <c r="A30909">
        <v>1521</v>
      </c>
      <c r="B30909" s="1">
        <f>DATE(2004,3,1) + TIME(0,0,0)</f>
        <v>38047</v>
      </c>
      <c r="C30909">
        <v>31.522844315</v>
      </c>
    </row>
    <row r="30910" spans="1:3" x14ac:dyDescent="0.25">
      <c r="A30910">
        <v>1552</v>
      </c>
      <c r="B30910" s="1">
        <f>DATE(2004,4,1) + TIME(0,0,0)</f>
        <v>38078</v>
      </c>
      <c r="C30910">
        <v>31.582279204999999</v>
      </c>
    </row>
    <row r="30911" spans="1:3" x14ac:dyDescent="0.25">
      <c r="A30911">
        <v>1582</v>
      </c>
      <c r="B30911" s="1">
        <f>DATE(2004,5,1) + TIME(0,0,0)</f>
        <v>38108</v>
      </c>
      <c r="C30911">
        <v>31.638656615999999</v>
      </c>
    </row>
    <row r="30912" spans="1:3" x14ac:dyDescent="0.25">
      <c r="A30912">
        <v>1613</v>
      </c>
      <c r="B30912" s="1">
        <f>DATE(2004,6,1) + TIME(0,0,0)</f>
        <v>38139</v>
      </c>
      <c r="C30912">
        <v>31.695783615</v>
      </c>
    </row>
    <row r="30913" spans="1:3" x14ac:dyDescent="0.25">
      <c r="A30913">
        <v>1643</v>
      </c>
      <c r="B30913" s="1">
        <f>DATE(2004,7,1) + TIME(0,0,0)</f>
        <v>38169</v>
      </c>
      <c r="C30913">
        <v>31.750017165999999</v>
      </c>
    </row>
    <row r="30914" spans="1:3" x14ac:dyDescent="0.25">
      <c r="A30914">
        <v>1674</v>
      </c>
      <c r="B30914" s="1">
        <f>DATE(2004,8,1) + TIME(0,0,0)</f>
        <v>38200</v>
      </c>
      <c r="C30914">
        <v>31.805007934999999</v>
      </c>
    </row>
    <row r="30915" spans="1:3" x14ac:dyDescent="0.25">
      <c r="A30915">
        <v>1705</v>
      </c>
      <c r="B30915" s="1">
        <f>DATE(2004,9,1) + TIME(0,0,0)</f>
        <v>38231</v>
      </c>
      <c r="C30915">
        <v>31.858970641999999</v>
      </c>
    </row>
    <row r="30916" spans="1:3" x14ac:dyDescent="0.25">
      <c r="A30916">
        <v>1735</v>
      </c>
      <c r="B30916" s="1">
        <f>DATE(2004,10,1) + TIME(0,0,0)</f>
        <v>38261</v>
      </c>
      <c r="C30916">
        <v>31.910251617</v>
      </c>
    </row>
    <row r="30917" spans="1:3" x14ac:dyDescent="0.25">
      <c r="A30917">
        <v>1766</v>
      </c>
      <c r="B30917" s="1">
        <f>DATE(2004,11,1) + TIME(0,0,0)</f>
        <v>38292</v>
      </c>
      <c r="C30917">
        <v>31.962301254</v>
      </c>
    </row>
    <row r="30918" spans="1:3" x14ac:dyDescent="0.25">
      <c r="A30918">
        <v>1796</v>
      </c>
      <c r="B30918" s="1">
        <f>DATE(2004,12,1) + TIME(0,0,0)</f>
        <v>38322</v>
      </c>
      <c r="C30918">
        <v>32.011890411000003</v>
      </c>
    </row>
    <row r="30919" spans="1:3" x14ac:dyDescent="0.25">
      <c r="A30919">
        <v>1827</v>
      </c>
      <c r="B30919" s="1">
        <f>DATE(2005,1,1) + TIME(0,0,0)</f>
        <v>38353</v>
      </c>
      <c r="C30919">
        <v>32.062614441000001</v>
      </c>
    </row>
    <row r="30920" spans="1:3" x14ac:dyDescent="0.25">
      <c r="A30920">
        <v>1858</v>
      </c>
      <c r="B30920" s="1">
        <f>DATE(2005,2,1) + TIME(0,0,0)</f>
        <v>38384</v>
      </c>
      <c r="C30920">
        <v>32.112731934000003</v>
      </c>
    </row>
    <row r="30921" spans="1:3" x14ac:dyDescent="0.25">
      <c r="A30921">
        <v>1886</v>
      </c>
      <c r="B30921" s="1">
        <f>DATE(2005,3,1) + TIME(0,0,0)</f>
        <v>38412</v>
      </c>
      <c r="C30921">
        <v>32.157466888000002</v>
      </c>
    </row>
    <row r="30922" spans="1:3" x14ac:dyDescent="0.25">
      <c r="A30922">
        <v>1917</v>
      </c>
      <c r="B30922" s="1">
        <f>DATE(2005,4,1) + TIME(0,0,0)</f>
        <v>38443</v>
      </c>
      <c r="C30922">
        <v>32.206417084000002</v>
      </c>
    </row>
    <row r="30923" spans="1:3" x14ac:dyDescent="0.25">
      <c r="A30923">
        <v>1947</v>
      </c>
      <c r="B30923" s="1">
        <f>DATE(2005,5,1) + TIME(0,0,0)</f>
        <v>38473</v>
      </c>
      <c r="C30923">
        <v>32.253227234000001</v>
      </c>
    </row>
    <row r="30924" spans="1:3" x14ac:dyDescent="0.25">
      <c r="A30924">
        <v>1978</v>
      </c>
      <c r="B30924" s="1">
        <f>DATE(2005,6,1) + TIME(0,0,0)</f>
        <v>38504</v>
      </c>
      <c r="C30924">
        <v>32.301029204999999</v>
      </c>
    </row>
    <row r="30925" spans="1:3" x14ac:dyDescent="0.25">
      <c r="A30925">
        <v>2008</v>
      </c>
      <c r="B30925" s="1">
        <f>DATE(2005,7,1) + TIME(0,0,0)</f>
        <v>38534</v>
      </c>
      <c r="C30925">
        <v>32.346767426</v>
      </c>
    </row>
    <row r="30926" spans="1:3" x14ac:dyDescent="0.25">
      <c r="A30926">
        <v>2039</v>
      </c>
      <c r="B30926" s="1">
        <f>DATE(2005,8,1) + TIME(0,0,0)</f>
        <v>38565</v>
      </c>
      <c r="C30926">
        <v>32.393493651999997</v>
      </c>
    </row>
    <row r="30927" spans="1:3" x14ac:dyDescent="0.25">
      <c r="A30927">
        <v>2070</v>
      </c>
      <c r="B30927" s="1">
        <f>DATE(2005,9,1) + TIME(0,0,0)</f>
        <v>38596</v>
      </c>
      <c r="C30927">
        <v>32.439697266000003</v>
      </c>
    </row>
    <row r="30928" spans="1:3" x14ac:dyDescent="0.25">
      <c r="A30928">
        <v>2100</v>
      </c>
      <c r="B30928" s="1">
        <f>DATE(2005,10,1) + TIME(0,0,0)</f>
        <v>38626</v>
      </c>
      <c r="C30928">
        <v>32.483909607000001</v>
      </c>
    </row>
    <row r="30929" spans="1:3" x14ac:dyDescent="0.25">
      <c r="A30929">
        <v>2131</v>
      </c>
      <c r="B30929" s="1">
        <f>DATE(2005,11,1) + TIME(0,0,0)</f>
        <v>38657</v>
      </c>
      <c r="C30929">
        <v>32.528938293000003</v>
      </c>
    </row>
    <row r="30930" spans="1:3" x14ac:dyDescent="0.25">
      <c r="A30930">
        <v>2161</v>
      </c>
      <c r="B30930" s="1">
        <f>DATE(2005,12,1) + TIME(0,0,0)</f>
        <v>38687</v>
      </c>
      <c r="C30930">
        <v>32.571800232000001</v>
      </c>
    </row>
    <row r="30931" spans="1:3" x14ac:dyDescent="0.25">
      <c r="A30931">
        <v>2192</v>
      </c>
      <c r="B30931" s="1">
        <f>DATE(2006,1,1) + TIME(0,0,0)</f>
        <v>38718</v>
      </c>
      <c r="C30931">
        <v>32.615364075000002</v>
      </c>
    </row>
    <row r="30932" spans="1:3" x14ac:dyDescent="0.25">
      <c r="A30932">
        <v>2223</v>
      </c>
      <c r="B30932" s="1">
        <f>DATE(2006,2,1) + TIME(0,0,0)</f>
        <v>38749</v>
      </c>
      <c r="C30932">
        <v>32.658218384000001</v>
      </c>
    </row>
    <row r="30933" spans="1:3" x14ac:dyDescent="0.25">
      <c r="A30933">
        <v>2251</v>
      </c>
      <c r="B30933" s="1">
        <f>DATE(2006,3,1) + TIME(0,0,0)</f>
        <v>38777</v>
      </c>
      <c r="C30933">
        <v>32.696338654000002</v>
      </c>
    </row>
    <row r="30934" spans="1:3" x14ac:dyDescent="0.25">
      <c r="A30934">
        <v>2282</v>
      </c>
      <c r="B30934" s="1">
        <f>DATE(2006,4,1) + TIME(0,0,0)</f>
        <v>38808</v>
      </c>
      <c r="C30934">
        <v>32.737911224000001</v>
      </c>
    </row>
    <row r="30935" spans="1:3" x14ac:dyDescent="0.25">
      <c r="A30935">
        <v>2312</v>
      </c>
      <c r="B30935" s="1">
        <f>DATE(2006,5,1) + TIME(0,0,0)</f>
        <v>38838</v>
      </c>
      <c r="C30935">
        <v>32.777507782000001</v>
      </c>
    </row>
    <row r="30936" spans="1:3" x14ac:dyDescent="0.25">
      <c r="A30936">
        <v>2343</v>
      </c>
      <c r="B30936" s="1">
        <f>DATE(2006,6,1) + TIME(0,0,0)</f>
        <v>38869</v>
      </c>
      <c r="C30936">
        <v>32.817783356</v>
      </c>
    </row>
    <row r="30937" spans="1:3" x14ac:dyDescent="0.25">
      <c r="A30937">
        <v>2373</v>
      </c>
      <c r="B30937" s="1">
        <f>DATE(2006,7,1) + TIME(0,0,0)</f>
        <v>38899</v>
      </c>
      <c r="C30937">
        <v>32.85616684</v>
      </c>
    </row>
    <row r="30938" spans="1:3" x14ac:dyDescent="0.25">
      <c r="A30938">
        <v>2404</v>
      </c>
      <c r="B30938" s="1">
        <f>DATE(2006,8,1) + TIME(0,0,0)</f>
        <v>38930</v>
      </c>
      <c r="C30938">
        <v>32.895225525000001</v>
      </c>
    </row>
    <row r="30939" spans="1:3" x14ac:dyDescent="0.25">
      <c r="A30939">
        <v>2435</v>
      </c>
      <c r="B30939" s="1">
        <f>DATE(2006,9,1) + TIME(0,0,0)</f>
        <v>38961</v>
      </c>
      <c r="C30939">
        <v>32.933685302999997</v>
      </c>
    </row>
    <row r="30940" spans="1:3" x14ac:dyDescent="0.25">
      <c r="A30940">
        <v>2465</v>
      </c>
      <c r="B30940" s="1">
        <f>DATE(2006,10,1) + TIME(0,0,0)</f>
        <v>38991</v>
      </c>
      <c r="C30940">
        <v>32.970340729</v>
      </c>
    </row>
    <row r="30941" spans="1:3" x14ac:dyDescent="0.25">
      <c r="A30941">
        <v>2496</v>
      </c>
      <c r="B30941" s="1">
        <f>DATE(2006,11,1) + TIME(0,0,0)</f>
        <v>39022</v>
      </c>
      <c r="C30941">
        <v>33.007644653</v>
      </c>
    </row>
    <row r="30942" spans="1:3" x14ac:dyDescent="0.25">
      <c r="A30942">
        <v>2526</v>
      </c>
      <c r="B30942" s="1">
        <f>DATE(2006,12,1) + TIME(0,0,0)</f>
        <v>39052</v>
      </c>
      <c r="C30942">
        <v>33.043197632000002</v>
      </c>
    </row>
    <row r="30943" spans="1:3" x14ac:dyDescent="0.25">
      <c r="A30943">
        <v>2557</v>
      </c>
      <c r="B30943" s="1">
        <f>DATE(2007,1,1) + TIME(0,0,0)</f>
        <v>39083</v>
      </c>
      <c r="C30943">
        <v>33.079421996999997</v>
      </c>
    </row>
    <row r="30944" spans="1:3" x14ac:dyDescent="0.25">
      <c r="A30944">
        <v>2588</v>
      </c>
      <c r="B30944" s="1">
        <f>DATE(2007,2,1) + TIME(0,0,0)</f>
        <v>39114</v>
      </c>
      <c r="C30944">
        <v>33.115097046000002</v>
      </c>
    </row>
    <row r="30945" spans="1:3" x14ac:dyDescent="0.25">
      <c r="A30945">
        <v>2616</v>
      </c>
      <c r="B30945" s="1">
        <f>DATE(2007,3,1) + TIME(0,0,0)</f>
        <v>39142</v>
      </c>
      <c r="C30945">
        <v>33.146865845000001</v>
      </c>
    </row>
    <row r="30946" spans="1:3" x14ac:dyDescent="0.25">
      <c r="A30946">
        <v>2647</v>
      </c>
      <c r="B30946" s="1">
        <f>DATE(2007,4,1) + TIME(0,0,0)</f>
        <v>39173</v>
      </c>
      <c r="C30946">
        <v>33.181579589999998</v>
      </c>
    </row>
    <row r="30947" spans="1:3" x14ac:dyDescent="0.25">
      <c r="A30947">
        <v>2677</v>
      </c>
      <c r="B30947" s="1">
        <f>DATE(2007,5,1) + TIME(0,0,0)</f>
        <v>39203</v>
      </c>
      <c r="C30947">
        <v>33.214691162000001</v>
      </c>
    </row>
    <row r="30948" spans="1:3" x14ac:dyDescent="0.25">
      <c r="A30948">
        <v>2708</v>
      </c>
      <c r="B30948" s="1">
        <f>DATE(2007,6,1) + TIME(0,0,0)</f>
        <v>39234</v>
      </c>
      <c r="C30948">
        <v>33.248462676999999</v>
      </c>
    </row>
    <row r="30949" spans="1:3" x14ac:dyDescent="0.25">
      <c r="A30949">
        <v>2738</v>
      </c>
      <c r="B30949" s="1">
        <f>DATE(2007,7,1) + TIME(0,0,0)</f>
        <v>39264</v>
      </c>
      <c r="C30949">
        <v>33.280704497999999</v>
      </c>
    </row>
    <row r="30950" spans="1:3" x14ac:dyDescent="0.25">
      <c r="A30950">
        <v>2769</v>
      </c>
      <c r="B30950" s="1">
        <f>DATE(2007,8,1) + TIME(0,0,0)</f>
        <v>39295</v>
      </c>
      <c r="C30950">
        <v>33.313579558999997</v>
      </c>
    </row>
    <row r="30951" spans="1:3" x14ac:dyDescent="0.25">
      <c r="A30951">
        <v>2800</v>
      </c>
      <c r="B30951" s="1">
        <f>DATE(2007,9,1) + TIME(0,0,0)</f>
        <v>39326</v>
      </c>
      <c r="C30951">
        <v>33.346042633000003</v>
      </c>
    </row>
    <row r="30952" spans="1:3" x14ac:dyDescent="0.25">
      <c r="A30952">
        <v>2830</v>
      </c>
      <c r="B30952" s="1">
        <f>DATE(2007,10,1) + TIME(0,0,0)</f>
        <v>39356</v>
      </c>
      <c r="C30952">
        <v>33.377052307</v>
      </c>
    </row>
    <row r="30953" spans="1:3" x14ac:dyDescent="0.25">
      <c r="A30953">
        <v>2861</v>
      </c>
      <c r="B30953" s="1">
        <f>DATE(2007,11,1) + TIME(0,0,0)</f>
        <v>39387</v>
      </c>
      <c r="C30953">
        <v>33.408718108999999</v>
      </c>
    </row>
    <row r="30954" spans="1:3" x14ac:dyDescent="0.25">
      <c r="A30954">
        <v>2891</v>
      </c>
      <c r="B30954" s="1">
        <f>DATE(2007,12,1) + TIME(0,0,0)</f>
        <v>39417</v>
      </c>
      <c r="C30954">
        <v>33.438987732000001</v>
      </c>
    </row>
    <row r="30955" spans="1:3" x14ac:dyDescent="0.25">
      <c r="A30955">
        <v>2922</v>
      </c>
      <c r="B30955" s="1">
        <f>DATE(2008,1,1) + TIME(0,0,0)</f>
        <v>39448</v>
      </c>
      <c r="C30955">
        <v>33.469913482999999</v>
      </c>
    </row>
    <row r="30956" spans="1:3" x14ac:dyDescent="0.25">
      <c r="A30956">
        <v>2953</v>
      </c>
      <c r="B30956" s="1">
        <f>DATE(2008,2,1) + TIME(0,0,0)</f>
        <v>39479</v>
      </c>
      <c r="C30956">
        <v>33.500476837000001</v>
      </c>
    </row>
    <row r="30957" spans="1:3" x14ac:dyDescent="0.25">
      <c r="A30957">
        <v>2982</v>
      </c>
      <c r="B30957" s="1">
        <f>DATE(2008,3,1) + TIME(0,0,0)</f>
        <v>39508</v>
      </c>
      <c r="C30957">
        <v>33.528766632</v>
      </c>
    </row>
    <row r="30958" spans="1:3" x14ac:dyDescent="0.25">
      <c r="A30958">
        <v>3013</v>
      </c>
      <c r="B30958" s="1">
        <f>DATE(2008,4,1) + TIME(0,0,0)</f>
        <v>39539</v>
      </c>
      <c r="C30958">
        <v>33.558692932</v>
      </c>
    </row>
    <row r="30959" spans="1:3" x14ac:dyDescent="0.25">
      <c r="A30959">
        <v>3043</v>
      </c>
      <c r="B30959" s="1">
        <f>DATE(2008,5,1) + TIME(0,0,0)</f>
        <v>39569</v>
      </c>
      <c r="C30959">
        <v>33.587360382</v>
      </c>
    </row>
    <row r="30960" spans="1:3" x14ac:dyDescent="0.25">
      <c r="A30960">
        <v>3074</v>
      </c>
      <c r="B30960" s="1">
        <f>DATE(2008,6,1) + TIME(0,0,0)</f>
        <v>39600</v>
      </c>
      <c r="C30960">
        <v>33.616683960000003</v>
      </c>
    </row>
    <row r="30961" spans="1:3" x14ac:dyDescent="0.25">
      <c r="A30961">
        <v>3104</v>
      </c>
      <c r="B30961" s="1">
        <f>DATE(2008,7,1) + TIME(0,0,0)</f>
        <v>39630</v>
      </c>
      <c r="C30961">
        <v>33.644786834999998</v>
      </c>
    </row>
    <row r="30962" spans="1:3" x14ac:dyDescent="0.25">
      <c r="A30962">
        <v>3135</v>
      </c>
      <c r="B30962" s="1">
        <f>DATE(2008,8,1) + TIME(0,0,0)</f>
        <v>39661</v>
      </c>
      <c r="C30962">
        <v>33.673553466999998</v>
      </c>
    </row>
    <row r="30963" spans="1:3" x14ac:dyDescent="0.25">
      <c r="A30963">
        <v>3166</v>
      </c>
      <c r="B30963" s="1">
        <f>DATE(2008,9,1) + TIME(0,0,0)</f>
        <v>39692</v>
      </c>
      <c r="C30963">
        <v>33.702056884999998</v>
      </c>
    </row>
    <row r="30964" spans="1:3" x14ac:dyDescent="0.25">
      <c r="A30964">
        <v>3196</v>
      </c>
      <c r="B30964" s="1">
        <f>DATE(2008,10,1) + TIME(0,0,0)</f>
        <v>39722</v>
      </c>
      <c r="C30964">
        <v>33.729393004999999</v>
      </c>
    </row>
    <row r="30965" spans="1:3" x14ac:dyDescent="0.25">
      <c r="A30965">
        <v>3227</v>
      </c>
      <c r="B30965" s="1">
        <f>DATE(2008,11,1) + TIME(0,0,0)</f>
        <v>39753</v>
      </c>
      <c r="C30965">
        <v>33.757400513</v>
      </c>
    </row>
    <row r="30966" spans="1:3" x14ac:dyDescent="0.25">
      <c r="A30966">
        <v>3257</v>
      </c>
      <c r="B30966" s="1">
        <f>DATE(2008,12,1) + TIME(0,0,0)</f>
        <v>39783</v>
      </c>
      <c r="C30966">
        <v>33.784275055000002</v>
      </c>
    </row>
    <row r="30967" spans="1:3" x14ac:dyDescent="0.25">
      <c r="A30967">
        <v>3288</v>
      </c>
      <c r="B30967" s="1">
        <f>DATE(2009,1,1) + TIME(0,0,0)</f>
        <v>39814</v>
      </c>
      <c r="C30967">
        <v>33.811817169000001</v>
      </c>
    </row>
    <row r="30968" spans="1:3" x14ac:dyDescent="0.25">
      <c r="A30968">
        <v>3319</v>
      </c>
      <c r="B30968" s="1">
        <f>DATE(2009,2,1) + TIME(0,0,0)</f>
        <v>39845</v>
      </c>
      <c r="C30968">
        <v>33.839099883999999</v>
      </c>
    </row>
    <row r="30969" spans="1:3" x14ac:dyDescent="0.25">
      <c r="A30969">
        <v>3347</v>
      </c>
      <c r="B30969" s="1">
        <f>DATE(2009,3,1) + TIME(0,0,0)</f>
        <v>39873</v>
      </c>
      <c r="C30969">
        <v>33.863544464</v>
      </c>
    </row>
    <row r="30970" spans="1:3" x14ac:dyDescent="0.25">
      <c r="A30970">
        <v>3378</v>
      </c>
      <c r="B30970" s="1">
        <f>DATE(2009,4,1) + TIME(0,0,0)</f>
        <v>39904</v>
      </c>
      <c r="C30970">
        <v>33.890422821000001</v>
      </c>
    </row>
    <row r="30971" spans="1:3" x14ac:dyDescent="0.25">
      <c r="A30971">
        <v>3408</v>
      </c>
      <c r="B30971" s="1">
        <f>DATE(2009,5,1) + TIME(0,0,0)</f>
        <v>39934</v>
      </c>
      <c r="C30971">
        <v>33.916259766000003</v>
      </c>
    </row>
    <row r="30972" spans="1:3" x14ac:dyDescent="0.25">
      <c r="A30972">
        <v>3439</v>
      </c>
      <c r="B30972" s="1">
        <f>DATE(2009,6,1) + TIME(0,0,0)</f>
        <v>39965</v>
      </c>
      <c r="C30972">
        <v>33.942760468000003</v>
      </c>
    </row>
    <row r="30973" spans="1:3" x14ac:dyDescent="0.25">
      <c r="A30973">
        <v>3469</v>
      </c>
      <c r="B30973" s="1">
        <f>DATE(2009,7,1) + TIME(0,0,0)</f>
        <v>39995</v>
      </c>
      <c r="C30973">
        <v>33.968250275000003</v>
      </c>
    </row>
    <row r="30974" spans="1:3" x14ac:dyDescent="0.25">
      <c r="A30974">
        <v>3500</v>
      </c>
      <c r="B30974" s="1">
        <f>DATE(2009,8,1) + TIME(0,0,0)</f>
        <v>40026</v>
      </c>
      <c r="C30974">
        <v>33.994407654</v>
      </c>
    </row>
    <row r="30975" spans="1:3" x14ac:dyDescent="0.25">
      <c r="A30975">
        <v>3531</v>
      </c>
      <c r="B30975" s="1">
        <f>DATE(2009,9,1) + TIME(0,0,0)</f>
        <v>40057</v>
      </c>
      <c r="C30975">
        <v>34.020408629999999</v>
      </c>
    </row>
    <row r="30976" spans="1:3" x14ac:dyDescent="0.25">
      <c r="A30976">
        <v>3561</v>
      </c>
      <c r="B30976" s="1">
        <f>DATE(2009,10,1) + TIME(0,0,0)</f>
        <v>40087</v>
      </c>
      <c r="C30976">
        <v>34.045417786000002</v>
      </c>
    </row>
    <row r="30977" spans="1:3" x14ac:dyDescent="0.25">
      <c r="A30977">
        <v>3592</v>
      </c>
      <c r="B30977" s="1">
        <f>DATE(2009,11,1) + TIME(0,0,0)</f>
        <v>40118</v>
      </c>
      <c r="C30977">
        <v>34.071105957</v>
      </c>
    </row>
    <row r="30978" spans="1:3" x14ac:dyDescent="0.25">
      <c r="A30978">
        <v>3622</v>
      </c>
      <c r="B30978" s="1">
        <f>DATE(2009,12,1) + TIME(0,0,0)</f>
        <v>40148</v>
      </c>
      <c r="C30978">
        <v>34.095817566000001</v>
      </c>
    </row>
    <row r="30979" spans="1:3" x14ac:dyDescent="0.25">
      <c r="A30979">
        <v>3653</v>
      </c>
      <c r="B30979" s="1">
        <f>DATE(2010,1,1) + TIME(0,0,0)</f>
        <v>40179</v>
      </c>
      <c r="C30979">
        <v>34.121208191000001</v>
      </c>
    </row>
    <row r="30980" spans="1:3" x14ac:dyDescent="0.25">
      <c r="A30980">
        <v>3684</v>
      </c>
      <c r="B30980" s="1">
        <f>DATE(2010,2,1) + TIME(0,0,0)</f>
        <v>40210</v>
      </c>
      <c r="C30980">
        <v>34.146457671999997</v>
      </c>
    </row>
    <row r="30981" spans="1:3" x14ac:dyDescent="0.25">
      <c r="A30981">
        <v>3712</v>
      </c>
      <c r="B30981" s="1">
        <f>DATE(2010,3,1) + TIME(0,0,0)</f>
        <v>40238</v>
      </c>
      <c r="C30981">
        <v>34.169151306000003</v>
      </c>
    </row>
    <row r="30982" spans="1:3" x14ac:dyDescent="0.25">
      <c r="A30982">
        <v>3743</v>
      </c>
      <c r="B30982" s="1">
        <f>DATE(2010,4,1) + TIME(0,0,0)</f>
        <v>40269</v>
      </c>
      <c r="C30982">
        <v>34.194152832</v>
      </c>
    </row>
    <row r="30983" spans="1:3" x14ac:dyDescent="0.25">
      <c r="A30983">
        <v>3773</v>
      </c>
      <c r="B30983" s="1">
        <f>DATE(2010,5,1) + TIME(0,0,0)</f>
        <v>40299</v>
      </c>
      <c r="C30983">
        <v>34.218235016000001</v>
      </c>
    </row>
    <row r="30984" spans="1:3" x14ac:dyDescent="0.25">
      <c r="A30984">
        <v>3804</v>
      </c>
      <c r="B30984" s="1">
        <f>DATE(2010,6,1) + TIME(0,0,0)</f>
        <v>40330</v>
      </c>
      <c r="C30984">
        <v>34.243003844999997</v>
      </c>
    </row>
    <row r="30985" spans="1:3" x14ac:dyDescent="0.25">
      <c r="A30985">
        <v>3834</v>
      </c>
      <c r="B30985" s="1">
        <f>DATE(2010,7,1) + TIME(0,0,0)</f>
        <v>40360</v>
      </c>
      <c r="C30985">
        <v>34.266860962000003</v>
      </c>
    </row>
    <row r="30986" spans="1:3" x14ac:dyDescent="0.25">
      <c r="A30986">
        <v>3865</v>
      </c>
      <c r="B30986" s="1">
        <f>DATE(2010,8,1) + TIME(0,0,0)</f>
        <v>40391</v>
      </c>
      <c r="C30986">
        <v>34.291397095000001</v>
      </c>
    </row>
    <row r="30987" spans="1:3" x14ac:dyDescent="0.25">
      <c r="A30987">
        <v>3896</v>
      </c>
      <c r="B30987" s="1">
        <f>DATE(2010,9,1) + TIME(0,0,0)</f>
        <v>40422</v>
      </c>
      <c r="C30987">
        <v>34.315814971999998</v>
      </c>
    </row>
    <row r="30988" spans="1:3" x14ac:dyDescent="0.25">
      <c r="A30988">
        <v>3926</v>
      </c>
      <c r="B30988" s="1">
        <f>DATE(2010,10,1) + TIME(0,0,0)</f>
        <v>40452</v>
      </c>
      <c r="C30988">
        <v>34.339336394999997</v>
      </c>
    </row>
    <row r="30989" spans="1:3" x14ac:dyDescent="0.25">
      <c r="A30989">
        <v>3957</v>
      </c>
      <c r="B30989" s="1">
        <f>DATE(2010,11,1) + TIME(0,0,0)</f>
        <v>40483</v>
      </c>
      <c r="C30989">
        <v>34.363529204999999</v>
      </c>
    </row>
    <row r="30990" spans="1:3" x14ac:dyDescent="0.25">
      <c r="A30990">
        <v>3987</v>
      </c>
      <c r="B30990" s="1">
        <f>DATE(2010,12,1) + TIME(0,0,0)</f>
        <v>40513</v>
      </c>
      <c r="C30990">
        <v>34.386833191000001</v>
      </c>
    </row>
    <row r="30991" spans="1:3" x14ac:dyDescent="0.25">
      <c r="A30991">
        <v>4018</v>
      </c>
      <c r="B30991" s="1">
        <f>DATE(2011,1,1) + TIME(0,0,0)</f>
        <v>40544</v>
      </c>
      <c r="C30991">
        <v>34.410797119000001</v>
      </c>
    </row>
    <row r="30992" spans="1:3" x14ac:dyDescent="0.25">
      <c r="A30992">
        <v>4049</v>
      </c>
      <c r="B30992" s="1">
        <f>DATE(2011,2,1) + TIME(0,0,0)</f>
        <v>40575</v>
      </c>
      <c r="C30992">
        <v>34.434650421000001</v>
      </c>
    </row>
    <row r="30993" spans="1:3" x14ac:dyDescent="0.25">
      <c r="A30993">
        <v>4077</v>
      </c>
      <c r="B30993" s="1">
        <f>DATE(2011,3,1) + TIME(0,0,0)</f>
        <v>40603</v>
      </c>
      <c r="C30993">
        <v>34.456096649000003</v>
      </c>
    </row>
    <row r="30994" spans="1:3" x14ac:dyDescent="0.25">
      <c r="A30994">
        <v>4108</v>
      </c>
      <c r="B30994" s="1">
        <f>DATE(2011,4,1) + TIME(0,0,0)</f>
        <v>40634</v>
      </c>
      <c r="C30994">
        <v>34.479736328000001</v>
      </c>
    </row>
    <row r="30995" spans="1:3" x14ac:dyDescent="0.25">
      <c r="A30995">
        <v>4138</v>
      </c>
      <c r="B30995" s="1">
        <f>DATE(2011,5,1) + TIME(0,0,0)</f>
        <v>40664</v>
      </c>
      <c r="C30995">
        <v>34.502506255999997</v>
      </c>
    </row>
    <row r="30996" spans="1:3" x14ac:dyDescent="0.25">
      <c r="A30996">
        <v>4169</v>
      </c>
      <c r="B30996" s="1">
        <f>DATE(2011,6,1) + TIME(0,0,0)</f>
        <v>40695</v>
      </c>
      <c r="C30996">
        <v>34.525928497000002</v>
      </c>
    </row>
    <row r="30997" spans="1:3" x14ac:dyDescent="0.25">
      <c r="A30997">
        <v>4199</v>
      </c>
      <c r="B30997" s="1">
        <f>DATE(2011,7,1) + TIME(0,0,0)</f>
        <v>40725</v>
      </c>
      <c r="C30997">
        <v>34.548488616999997</v>
      </c>
    </row>
    <row r="30998" spans="1:3" x14ac:dyDescent="0.25">
      <c r="A30998">
        <v>4230</v>
      </c>
      <c r="B30998" s="1">
        <f>DATE(2011,8,1) + TIME(0,0,0)</f>
        <v>40756</v>
      </c>
      <c r="C30998">
        <v>34.571693420000003</v>
      </c>
    </row>
    <row r="30999" spans="1:3" x14ac:dyDescent="0.25">
      <c r="A30999">
        <v>4261</v>
      </c>
      <c r="B30999" s="1">
        <f>DATE(2011,9,1) + TIME(0,0,0)</f>
        <v>40787</v>
      </c>
      <c r="C30999">
        <v>34.594791411999999</v>
      </c>
    </row>
    <row r="31000" spans="1:3" x14ac:dyDescent="0.25">
      <c r="A31000">
        <v>4291</v>
      </c>
      <c r="B31000" s="1">
        <f>DATE(2011,10,1) + TIME(0,0,0)</f>
        <v>40817</v>
      </c>
      <c r="C31000">
        <v>34.617042542</v>
      </c>
    </row>
    <row r="31001" spans="1:3" x14ac:dyDescent="0.25">
      <c r="A31001">
        <v>4322</v>
      </c>
      <c r="B31001" s="1">
        <f>DATE(2011,11,1) + TIME(0,0,0)</f>
        <v>40848</v>
      </c>
      <c r="C31001">
        <v>34.639930724999999</v>
      </c>
    </row>
    <row r="31002" spans="1:3" x14ac:dyDescent="0.25">
      <c r="A31002">
        <v>4352</v>
      </c>
      <c r="B31002" s="1">
        <f>DATE(2011,12,1) + TIME(0,0,0)</f>
        <v>40878</v>
      </c>
      <c r="C31002">
        <v>34.661979674999998</v>
      </c>
    </row>
    <row r="31003" spans="1:3" x14ac:dyDescent="0.25">
      <c r="A31003">
        <v>4383</v>
      </c>
      <c r="B31003" s="1">
        <f>DATE(2012,1,1) + TIME(0,0,0)</f>
        <v>40909</v>
      </c>
      <c r="C31003">
        <v>34.684661865000002</v>
      </c>
    </row>
    <row r="31004" spans="1:3" x14ac:dyDescent="0.25">
      <c r="A31004">
        <v>4414</v>
      </c>
      <c r="B31004" s="1">
        <f>DATE(2012,2,1) + TIME(0,0,0)</f>
        <v>40940</v>
      </c>
      <c r="C31004">
        <v>34.707237243999998</v>
      </c>
    </row>
    <row r="31005" spans="1:3" x14ac:dyDescent="0.25">
      <c r="A31005">
        <v>4443</v>
      </c>
      <c r="B31005" s="1">
        <f>DATE(2012,3,1) + TIME(0,0,0)</f>
        <v>40969</v>
      </c>
      <c r="C31005">
        <v>34.728263855000002</v>
      </c>
    </row>
    <row r="31006" spans="1:3" x14ac:dyDescent="0.25">
      <c r="A31006">
        <v>4474</v>
      </c>
      <c r="B31006" s="1">
        <f>DATE(2012,4,1) + TIME(0,0,0)</f>
        <v>41000</v>
      </c>
      <c r="C31006">
        <v>34.750640869000001</v>
      </c>
    </row>
    <row r="31007" spans="1:3" x14ac:dyDescent="0.25">
      <c r="A31007">
        <v>4504</v>
      </c>
      <c r="B31007" s="1">
        <f>DATE(2012,5,1) + TIME(0,0,0)</f>
        <v>41030</v>
      </c>
      <c r="C31007">
        <v>34.772201537999997</v>
      </c>
    </row>
    <row r="31008" spans="1:3" x14ac:dyDescent="0.25">
      <c r="A31008">
        <v>4535</v>
      </c>
      <c r="B31008" s="1">
        <f>DATE(2012,6,1) + TIME(0,0,0)</f>
        <v>41061</v>
      </c>
      <c r="C31008">
        <v>34.794376372999999</v>
      </c>
    </row>
    <row r="31009" spans="1:3" x14ac:dyDescent="0.25">
      <c r="A31009">
        <v>4565</v>
      </c>
      <c r="B31009" s="1">
        <f>DATE(2012,7,1) + TIME(0,0,0)</f>
        <v>41091</v>
      </c>
      <c r="C31009">
        <v>34.815742493000002</v>
      </c>
    </row>
    <row r="31010" spans="1:3" x14ac:dyDescent="0.25">
      <c r="A31010">
        <v>4596</v>
      </c>
      <c r="B31010" s="1">
        <f>DATE(2012,8,1) + TIME(0,0,0)</f>
        <v>41122</v>
      </c>
      <c r="C31010">
        <v>34.837722778</v>
      </c>
    </row>
    <row r="31011" spans="1:3" x14ac:dyDescent="0.25">
      <c r="A31011">
        <v>4627</v>
      </c>
      <c r="B31011" s="1">
        <f>DATE(2012,9,1) + TIME(0,0,0)</f>
        <v>41153</v>
      </c>
      <c r="C31011">
        <v>34.859600067000002</v>
      </c>
    </row>
    <row r="31012" spans="1:3" x14ac:dyDescent="0.25">
      <c r="A31012">
        <v>4657</v>
      </c>
      <c r="B31012" s="1">
        <f>DATE(2012,10,1) + TIME(0,0,0)</f>
        <v>41183</v>
      </c>
      <c r="C31012">
        <v>34.880683898999997</v>
      </c>
    </row>
    <row r="31013" spans="1:3" x14ac:dyDescent="0.25">
      <c r="A31013">
        <v>4688</v>
      </c>
      <c r="B31013" s="1">
        <f>DATE(2012,11,1) + TIME(0,0,0)</f>
        <v>41214</v>
      </c>
      <c r="C31013">
        <v>34.902370453000003</v>
      </c>
    </row>
    <row r="31014" spans="1:3" x14ac:dyDescent="0.25">
      <c r="A31014">
        <v>4718</v>
      </c>
      <c r="B31014" s="1">
        <f>DATE(2012,12,1) + TIME(0,0,0)</f>
        <v>41244</v>
      </c>
      <c r="C31014">
        <v>34.923263550000001</v>
      </c>
    </row>
    <row r="31015" spans="1:3" x14ac:dyDescent="0.25">
      <c r="A31015">
        <v>4749</v>
      </c>
      <c r="B31015" s="1">
        <f>DATE(2013,1,1) + TIME(0,0,0)</f>
        <v>41275</v>
      </c>
      <c r="C31015">
        <v>34.944759369000003</v>
      </c>
    </row>
    <row r="31016" spans="1:3" x14ac:dyDescent="0.25">
      <c r="A31016">
        <v>4780</v>
      </c>
      <c r="B31016" s="1">
        <f>DATE(2013,2,1) + TIME(0,0,0)</f>
        <v>41306</v>
      </c>
      <c r="C31016">
        <v>34.966163635000001</v>
      </c>
    </row>
    <row r="31017" spans="1:3" x14ac:dyDescent="0.25">
      <c r="A31017">
        <v>4808</v>
      </c>
      <c r="B31017" s="1">
        <f>DATE(2013,3,1) + TIME(0,0,0)</f>
        <v>41334</v>
      </c>
      <c r="C31017">
        <v>34.985412598000003</v>
      </c>
    </row>
    <row r="31018" spans="1:3" x14ac:dyDescent="0.25">
      <c r="A31018">
        <v>4839</v>
      </c>
      <c r="B31018" s="1">
        <f>DATE(2013,4,1) + TIME(0,0,0)</f>
        <v>41365</v>
      </c>
      <c r="C31018">
        <v>35.006633759000003</v>
      </c>
    </row>
    <row r="31019" spans="1:3" x14ac:dyDescent="0.25">
      <c r="A31019">
        <v>4869</v>
      </c>
      <c r="B31019" s="1">
        <f>DATE(2013,5,1) + TIME(0,0,0)</f>
        <v>41395</v>
      </c>
      <c r="C31019">
        <v>35.027084350999999</v>
      </c>
    </row>
    <row r="31020" spans="1:3" x14ac:dyDescent="0.25">
      <c r="A31020">
        <v>4900</v>
      </c>
      <c r="B31020" s="1">
        <f>DATE(2013,6,1) + TIME(0,0,0)</f>
        <v>41426</v>
      </c>
      <c r="C31020">
        <v>35.048122405999997</v>
      </c>
    </row>
    <row r="31021" spans="1:3" x14ac:dyDescent="0.25">
      <c r="A31021">
        <v>4930</v>
      </c>
      <c r="B31021" s="1">
        <f>DATE(2013,7,1) + TIME(0,0,0)</f>
        <v>41456</v>
      </c>
      <c r="C31021">
        <v>35.068397521999998</v>
      </c>
    </row>
    <row r="31022" spans="1:3" x14ac:dyDescent="0.25">
      <c r="A31022">
        <v>4961</v>
      </c>
      <c r="B31022" s="1">
        <f>DATE(2013,8,1) + TIME(0,0,0)</f>
        <v>41487</v>
      </c>
      <c r="C31022">
        <v>35.089260101000001</v>
      </c>
    </row>
    <row r="31023" spans="1:3" x14ac:dyDescent="0.25">
      <c r="A31023">
        <v>4992</v>
      </c>
      <c r="B31023" s="1">
        <f>DATE(2013,9,1) + TIME(0,0,0)</f>
        <v>41518</v>
      </c>
      <c r="C31023">
        <v>35.110034943000002</v>
      </c>
    </row>
    <row r="31024" spans="1:3" x14ac:dyDescent="0.25">
      <c r="A31024">
        <v>5022</v>
      </c>
      <c r="B31024" s="1">
        <f>DATE(2013,10,1) + TIME(0,0,0)</f>
        <v>41548</v>
      </c>
      <c r="C31024">
        <v>35.130054473999998</v>
      </c>
    </row>
    <row r="31025" spans="1:3" x14ac:dyDescent="0.25">
      <c r="A31025">
        <v>5053</v>
      </c>
      <c r="B31025" s="1">
        <f>DATE(2013,11,1) + TIME(0,0,0)</f>
        <v>41579</v>
      </c>
      <c r="C31025">
        <v>35.150657654</v>
      </c>
    </row>
    <row r="31026" spans="1:3" x14ac:dyDescent="0.25">
      <c r="A31026">
        <v>5083</v>
      </c>
      <c r="B31026" s="1">
        <f>DATE(2013,12,1) + TIME(0,0,0)</f>
        <v>41609</v>
      </c>
      <c r="C31026">
        <v>35.170513153000002</v>
      </c>
    </row>
    <row r="31027" spans="1:3" x14ac:dyDescent="0.25">
      <c r="A31027">
        <v>5114</v>
      </c>
      <c r="B31027" s="1">
        <f>DATE(2014,1,1) + TIME(0,0,0)</f>
        <v>41640</v>
      </c>
      <c r="C31027">
        <v>35.190948486000003</v>
      </c>
    </row>
    <row r="31028" spans="1:3" x14ac:dyDescent="0.25">
      <c r="A31028">
        <v>5145</v>
      </c>
      <c r="B31028" s="1">
        <f>DATE(2014,2,1) + TIME(0,0,0)</f>
        <v>41671</v>
      </c>
      <c r="C31028">
        <v>35.211311340000002</v>
      </c>
    </row>
    <row r="31029" spans="1:3" x14ac:dyDescent="0.25">
      <c r="A31029">
        <v>5173</v>
      </c>
      <c r="B31029" s="1">
        <f>DATE(2014,3,1) + TIME(0,0,0)</f>
        <v>41699</v>
      </c>
      <c r="C31029">
        <v>35.229640961000001</v>
      </c>
    </row>
    <row r="31030" spans="1:3" x14ac:dyDescent="0.25">
      <c r="A31030">
        <v>5204</v>
      </c>
      <c r="B31030" s="1">
        <f>DATE(2014,4,1) + TIME(0,0,0)</f>
        <v>41730</v>
      </c>
      <c r="C31030">
        <v>35.249866486000002</v>
      </c>
    </row>
    <row r="31031" spans="1:3" x14ac:dyDescent="0.25">
      <c r="A31031">
        <v>5234</v>
      </c>
      <c r="B31031" s="1">
        <f>DATE(2014,5,1) + TIME(0,0,0)</f>
        <v>41760</v>
      </c>
      <c r="C31031">
        <v>35.269374847000002</v>
      </c>
    </row>
    <row r="31032" spans="1:3" x14ac:dyDescent="0.25">
      <c r="A31032">
        <v>5265</v>
      </c>
      <c r="B31032" s="1">
        <f>DATE(2014,6,1) + TIME(0,0,0)</f>
        <v>41791</v>
      </c>
      <c r="C31032">
        <v>35.289463042999998</v>
      </c>
    </row>
    <row r="31033" spans="1:3" x14ac:dyDescent="0.25">
      <c r="A31033">
        <v>5295</v>
      </c>
      <c r="B31033" s="1">
        <f>DATE(2014,7,1) + TIME(0,0,0)</f>
        <v>41821</v>
      </c>
      <c r="C31033">
        <v>35.308837891000003</v>
      </c>
    </row>
    <row r="31034" spans="1:3" x14ac:dyDescent="0.25">
      <c r="A31034">
        <v>5326</v>
      </c>
      <c r="B31034" s="1">
        <f>DATE(2014,8,1) + TIME(0,0,0)</f>
        <v>41852</v>
      </c>
      <c r="C31034">
        <v>35.328788756999998</v>
      </c>
    </row>
    <row r="31035" spans="1:3" x14ac:dyDescent="0.25">
      <c r="A31035">
        <v>5357</v>
      </c>
      <c r="B31035" s="1">
        <f>DATE(2014,9,1) + TIME(0,0,0)</f>
        <v>41883</v>
      </c>
      <c r="C31035">
        <v>35.348663330000001</v>
      </c>
    </row>
    <row r="31036" spans="1:3" x14ac:dyDescent="0.25">
      <c r="A31036">
        <v>5387</v>
      </c>
      <c r="B31036" s="1">
        <f>DATE(2014,10,1) + TIME(0,0,0)</f>
        <v>41913</v>
      </c>
      <c r="C31036">
        <v>35.367832184000001</v>
      </c>
    </row>
    <row r="31037" spans="1:3" x14ac:dyDescent="0.25">
      <c r="A31037">
        <v>5418</v>
      </c>
      <c r="B31037" s="1">
        <f>DATE(2014,11,1) + TIME(0,0,0)</f>
        <v>41944</v>
      </c>
      <c r="C31037">
        <v>35.387573242000002</v>
      </c>
    </row>
    <row r="31038" spans="1:3" x14ac:dyDescent="0.25">
      <c r="A31038">
        <v>5448</v>
      </c>
      <c r="B31038" s="1">
        <f>DATE(2014,12,1) + TIME(0,0,0)</f>
        <v>41974</v>
      </c>
      <c r="C31038">
        <v>35.406604766999997</v>
      </c>
    </row>
    <row r="31039" spans="1:3" x14ac:dyDescent="0.25">
      <c r="A31039">
        <v>5479</v>
      </c>
      <c r="B31039" s="1">
        <f>DATE(2015,1,1) + TIME(0,0,0)</f>
        <v>42005</v>
      </c>
      <c r="C31039">
        <v>35.426204681000002</v>
      </c>
    </row>
    <row r="31040" spans="1:3" x14ac:dyDescent="0.25">
      <c r="A31040">
        <v>5510</v>
      </c>
      <c r="B31040" s="1">
        <f>DATE(2015,2,1) + TIME(0,0,0)</f>
        <v>42036</v>
      </c>
      <c r="C31040">
        <v>35.445732116999999</v>
      </c>
    </row>
    <row r="31041" spans="1:3" x14ac:dyDescent="0.25">
      <c r="A31041">
        <v>5538</v>
      </c>
      <c r="B31041" s="1">
        <f>DATE(2015,3,1) + TIME(0,0,0)</f>
        <v>42064</v>
      </c>
      <c r="C31041">
        <v>35.463314056000002</v>
      </c>
    </row>
    <row r="31042" spans="1:3" x14ac:dyDescent="0.25">
      <c r="A31042">
        <v>5569</v>
      </c>
      <c r="B31042" s="1">
        <f>DATE(2015,4,1) + TIME(0,0,0)</f>
        <v>42095</v>
      </c>
      <c r="C31042">
        <v>35.482707976999997</v>
      </c>
    </row>
    <row r="31043" spans="1:3" x14ac:dyDescent="0.25">
      <c r="A31043">
        <v>5599</v>
      </c>
      <c r="B31043" s="1">
        <f>DATE(2015,5,1) + TIME(0,0,0)</f>
        <v>42125</v>
      </c>
      <c r="C31043">
        <v>35.501411437999998</v>
      </c>
    </row>
    <row r="31044" spans="1:3" x14ac:dyDescent="0.25">
      <c r="A31044">
        <v>5630</v>
      </c>
      <c r="B31044" s="1">
        <f>DATE(2015,6,1) + TIME(0,0,0)</f>
        <v>42156</v>
      </c>
      <c r="C31044">
        <v>35.520671843999999</v>
      </c>
    </row>
    <row r="31045" spans="1:3" x14ac:dyDescent="0.25">
      <c r="A31045">
        <v>5660</v>
      </c>
      <c r="B31045" s="1">
        <f>DATE(2015,7,1) + TIME(0,0,0)</f>
        <v>42186</v>
      </c>
      <c r="C31045">
        <v>35.539245604999998</v>
      </c>
    </row>
    <row r="31046" spans="1:3" x14ac:dyDescent="0.25">
      <c r="A31046">
        <v>5691</v>
      </c>
      <c r="B31046" s="1">
        <f>DATE(2015,8,1) + TIME(0,0,0)</f>
        <v>42217</v>
      </c>
      <c r="C31046">
        <v>35.558376312</v>
      </c>
    </row>
    <row r="31047" spans="1:3" x14ac:dyDescent="0.25">
      <c r="A31047">
        <v>5722</v>
      </c>
      <c r="B31047" s="1">
        <f>DATE(2015,9,1) + TIME(0,0,0)</f>
        <v>42248</v>
      </c>
      <c r="C31047">
        <v>35.577434539999999</v>
      </c>
    </row>
    <row r="31048" spans="1:3" x14ac:dyDescent="0.25">
      <c r="A31048">
        <v>5752</v>
      </c>
      <c r="B31048" s="1">
        <f>DATE(2015,10,1) + TIME(0,0,0)</f>
        <v>42278</v>
      </c>
      <c r="C31048">
        <v>35.595817566000001</v>
      </c>
    </row>
    <row r="31049" spans="1:3" x14ac:dyDescent="0.25">
      <c r="A31049">
        <v>5783</v>
      </c>
      <c r="B31049" s="1">
        <f>DATE(2015,11,1) + TIME(0,0,0)</f>
        <v>42309</v>
      </c>
      <c r="C31049">
        <v>35.614746093999997</v>
      </c>
    </row>
    <row r="31050" spans="1:3" x14ac:dyDescent="0.25">
      <c r="A31050">
        <v>5813</v>
      </c>
      <c r="B31050" s="1">
        <f>DATE(2015,12,1) + TIME(0,0,0)</f>
        <v>42339</v>
      </c>
      <c r="C31050">
        <v>35.633003234999997</v>
      </c>
    </row>
    <row r="31051" spans="1:3" x14ac:dyDescent="0.25">
      <c r="A31051">
        <v>5844</v>
      </c>
      <c r="B31051" s="1">
        <f>DATE(2016,1,1) + TIME(0,0,0)</f>
        <v>42370</v>
      </c>
      <c r="C31051">
        <v>35.651805877999998</v>
      </c>
    </row>
    <row r="31052" spans="1:3" x14ac:dyDescent="0.25">
      <c r="A31052">
        <v>5875</v>
      </c>
      <c r="B31052" s="1">
        <f>DATE(2016,2,1) + TIME(0,0,0)</f>
        <v>42401</v>
      </c>
      <c r="C31052">
        <v>35.670543670999997</v>
      </c>
    </row>
    <row r="31053" spans="1:3" x14ac:dyDescent="0.25">
      <c r="A31053">
        <v>5904</v>
      </c>
      <c r="B31053" s="1">
        <f>DATE(2016,3,1) + TIME(0,0,0)</f>
        <v>42430</v>
      </c>
      <c r="C31053">
        <v>35.688011168999999</v>
      </c>
    </row>
    <row r="31054" spans="1:3" x14ac:dyDescent="0.25">
      <c r="A31054">
        <v>5935</v>
      </c>
      <c r="B31054" s="1">
        <f>DATE(2016,4,1) + TIME(0,0,0)</f>
        <v>42461</v>
      </c>
      <c r="C31054">
        <v>35.706626892000003</v>
      </c>
    </row>
    <row r="31055" spans="1:3" x14ac:dyDescent="0.25">
      <c r="A31055">
        <v>5965</v>
      </c>
      <c r="B31055" s="1">
        <f>DATE(2016,5,1) + TIME(0,0,0)</f>
        <v>42491</v>
      </c>
      <c r="C31055">
        <v>35.724578856999997</v>
      </c>
    </row>
    <row r="31056" spans="1:3" x14ac:dyDescent="0.25">
      <c r="A31056">
        <v>5996</v>
      </c>
      <c r="B31056" s="1">
        <f>DATE(2016,6,1) + TIME(0,0,0)</f>
        <v>42522</v>
      </c>
      <c r="C31056">
        <v>35.743068694999998</v>
      </c>
    </row>
    <row r="31057" spans="1:3" x14ac:dyDescent="0.25">
      <c r="A31057">
        <v>6026</v>
      </c>
      <c r="B31057" s="1">
        <f>DATE(2016,7,1) + TIME(0,0,0)</f>
        <v>42552</v>
      </c>
      <c r="C31057">
        <v>35.760906218999999</v>
      </c>
    </row>
    <row r="31058" spans="1:3" x14ac:dyDescent="0.25">
      <c r="A31058">
        <v>6057</v>
      </c>
      <c r="B31058" s="1">
        <f>DATE(2016,8,1) + TIME(0,0,0)</f>
        <v>42583</v>
      </c>
      <c r="C31058">
        <v>35.779273987000003</v>
      </c>
    </row>
    <row r="31059" spans="1:3" x14ac:dyDescent="0.25">
      <c r="A31059">
        <v>6088</v>
      </c>
      <c r="B31059" s="1">
        <f>DATE(2016,9,1) + TIME(0,0,0)</f>
        <v>42614</v>
      </c>
      <c r="C31059">
        <v>35.797584534000002</v>
      </c>
    </row>
    <row r="31060" spans="1:3" x14ac:dyDescent="0.25">
      <c r="A31060">
        <v>6118</v>
      </c>
      <c r="B31060" s="1">
        <f>DATE(2016,10,1) + TIME(0,0,0)</f>
        <v>42644</v>
      </c>
      <c r="C31060">
        <v>35.815246582</v>
      </c>
    </row>
    <row r="31061" spans="1:3" x14ac:dyDescent="0.25">
      <c r="A31061">
        <v>6149</v>
      </c>
      <c r="B31061" s="1">
        <f>DATE(2016,11,1) + TIME(0,0,0)</f>
        <v>42675</v>
      </c>
      <c r="C31061">
        <v>35.833438872999999</v>
      </c>
    </row>
    <row r="31062" spans="1:3" x14ac:dyDescent="0.25">
      <c r="A31062">
        <v>6179</v>
      </c>
      <c r="B31062" s="1">
        <f>DATE(2016,12,1) + TIME(0,0,0)</f>
        <v>42705</v>
      </c>
      <c r="C31062">
        <v>35.850986481</v>
      </c>
    </row>
    <row r="31063" spans="1:3" x14ac:dyDescent="0.25">
      <c r="A31063">
        <v>6210</v>
      </c>
      <c r="B31063" s="1">
        <f>DATE(2017,1,1) + TIME(0,0,0)</f>
        <v>42736</v>
      </c>
      <c r="C31063">
        <v>35.869064330999997</v>
      </c>
    </row>
    <row r="31064" spans="1:3" x14ac:dyDescent="0.25">
      <c r="A31064">
        <v>6241</v>
      </c>
      <c r="B31064" s="1">
        <f>DATE(2017,2,1) + TIME(0,0,0)</f>
        <v>42767</v>
      </c>
      <c r="C31064">
        <v>35.887081146</v>
      </c>
    </row>
    <row r="31065" spans="1:3" x14ac:dyDescent="0.25">
      <c r="A31065">
        <v>6269</v>
      </c>
      <c r="B31065" s="1">
        <f>DATE(2017,3,1) + TIME(0,0,0)</f>
        <v>42795</v>
      </c>
      <c r="C31065">
        <v>35.903308868000003</v>
      </c>
    </row>
    <row r="31066" spans="1:3" x14ac:dyDescent="0.25">
      <c r="A31066">
        <v>6300</v>
      </c>
      <c r="B31066" s="1">
        <f>DATE(2017,4,1) + TIME(0,0,0)</f>
        <v>42826</v>
      </c>
      <c r="C31066">
        <v>35.921215056999998</v>
      </c>
    </row>
    <row r="31067" spans="1:3" x14ac:dyDescent="0.25">
      <c r="A31067">
        <v>6330</v>
      </c>
      <c r="B31067" s="1">
        <f>DATE(2017,5,1) + TIME(0,0,0)</f>
        <v>42856</v>
      </c>
      <c r="C31067">
        <v>35.938495635999999</v>
      </c>
    </row>
    <row r="31068" spans="1:3" x14ac:dyDescent="0.25">
      <c r="A31068">
        <v>6361</v>
      </c>
      <c r="B31068" s="1">
        <f>DATE(2017,6,1) + TIME(0,0,0)</f>
        <v>42887</v>
      </c>
      <c r="C31068">
        <v>35.956295013000002</v>
      </c>
    </row>
    <row r="31069" spans="1:3" x14ac:dyDescent="0.25">
      <c r="A31069">
        <v>6391</v>
      </c>
      <c r="B31069" s="1">
        <f>DATE(2017,7,1) + TIME(0,0,0)</f>
        <v>42917</v>
      </c>
      <c r="C31069">
        <v>35.973464966000002</v>
      </c>
    </row>
    <row r="31070" spans="1:3" x14ac:dyDescent="0.25">
      <c r="A31070">
        <v>6422</v>
      </c>
      <c r="B31070" s="1">
        <f>DATE(2017,8,1) + TIME(0,0,0)</f>
        <v>42948</v>
      </c>
      <c r="C31070">
        <v>35.991157532000003</v>
      </c>
    </row>
    <row r="31071" spans="1:3" x14ac:dyDescent="0.25">
      <c r="A31071">
        <v>6453</v>
      </c>
      <c r="B31071" s="1">
        <f>DATE(2017,9,1) + TIME(0,0,0)</f>
        <v>42979</v>
      </c>
      <c r="C31071">
        <v>36.008792876999998</v>
      </c>
    </row>
    <row r="31072" spans="1:3" x14ac:dyDescent="0.25">
      <c r="A31072">
        <v>6483</v>
      </c>
      <c r="B31072" s="1">
        <f>DATE(2017,10,1) + TIME(0,0,0)</f>
        <v>43009</v>
      </c>
      <c r="C31072">
        <v>36.025806426999999</v>
      </c>
    </row>
    <row r="31073" spans="1:3" x14ac:dyDescent="0.25">
      <c r="A31073">
        <v>6514</v>
      </c>
      <c r="B31073" s="1">
        <f>DATE(2017,11,1) + TIME(0,0,0)</f>
        <v>43040</v>
      </c>
      <c r="C31073">
        <v>36.043334960999999</v>
      </c>
    </row>
    <row r="31074" spans="1:3" x14ac:dyDescent="0.25">
      <c r="A31074">
        <v>6544</v>
      </c>
      <c r="B31074" s="1">
        <f>DATE(2017,12,1) + TIME(0,0,0)</f>
        <v>43070</v>
      </c>
      <c r="C31074">
        <v>36.060249329000001</v>
      </c>
    </row>
    <row r="31075" spans="1:3" x14ac:dyDescent="0.25">
      <c r="A31075">
        <v>6575</v>
      </c>
      <c r="B31075" s="1">
        <f>DATE(2018,1,1) + TIME(0,0,0)</f>
        <v>43101</v>
      </c>
      <c r="C31075">
        <v>36.077671051000003</v>
      </c>
    </row>
    <row r="31076" spans="1:3" x14ac:dyDescent="0.25">
      <c r="A31076">
        <v>6606</v>
      </c>
      <c r="B31076" s="1">
        <f>DATE(2018,2,1) + TIME(0,0,0)</f>
        <v>43132</v>
      </c>
      <c r="C31076">
        <v>36.095043181999998</v>
      </c>
    </row>
    <row r="31077" spans="1:3" x14ac:dyDescent="0.25">
      <c r="A31077">
        <v>6634</v>
      </c>
      <c r="B31077" s="1">
        <f>DATE(2018,3,1) + TIME(0,0,0)</f>
        <v>43160</v>
      </c>
      <c r="C31077">
        <v>36.110687255999999</v>
      </c>
    </row>
    <row r="31078" spans="1:3" x14ac:dyDescent="0.25">
      <c r="A31078">
        <v>6665</v>
      </c>
      <c r="B31078" s="1">
        <f>DATE(2018,4,1) + TIME(0,0,0)</f>
        <v>43191</v>
      </c>
      <c r="C31078">
        <v>36.127956390000001</v>
      </c>
    </row>
    <row r="31079" spans="1:3" x14ac:dyDescent="0.25">
      <c r="A31079">
        <v>6695</v>
      </c>
      <c r="B31079" s="1">
        <f>DATE(2018,5,1) + TIME(0,0,0)</f>
        <v>43221</v>
      </c>
      <c r="C31079">
        <v>36.144622802999997</v>
      </c>
    </row>
    <row r="31080" spans="1:3" x14ac:dyDescent="0.25">
      <c r="A31080">
        <v>6726</v>
      </c>
      <c r="B31080" s="1">
        <f>DATE(2018,6,1) + TIME(0,0,0)</f>
        <v>43252</v>
      </c>
      <c r="C31080">
        <v>36.161788940000001</v>
      </c>
    </row>
    <row r="31081" spans="1:3" x14ac:dyDescent="0.25">
      <c r="A31081">
        <v>6756</v>
      </c>
      <c r="B31081" s="1">
        <f>DATE(2018,7,1) + TIME(0,0,0)</f>
        <v>43282</v>
      </c>
      <c r="C31081">
        <v>36.178344727000002</v>
      </c>
    </row>
    <row r="31082" spans="1:3" x14ac:dyDescent="0.25">
      <c r="A31082">
        <v>6787</v>
      </c>
      <c r="B31082" s="1">
        <f>DATE(2018,8,1) + TIME(0,0,0)</f>
        <v>43313</v>
      </c>
      <c r="C31082">
        <v>36.195400237999998</v>
      </c>
    </row>
    <row r="31083" spans="1:3" x14ac:dyDescent="0.25">
      <c r="A31083">
        <v>6818</v>
      </c>
      <c r="B31083" s="1">
        <f>DATE(2018,9,1) + TIME(0,0,0)</f>
        <v>43344</v>
      </c>
      <c r="C31083">
        <v>36.212406158</v>
      </c>
    </row>
    <row r="31084" spans="1:3" x14ac:dyDescent="0.25">
      <c r="A31084">
        <v>6848</v>
      </c>
      <c r="B31084" s="1">
        <f>DATE(2018,10,1) + TIME(0,0,0)</f>
        <v>43374</v>
      </c>
      <c r="C31084">
        <v>36.228809357000003</v>
      </c>
    </row>
    <row r="31085" spans="1:3" x14ac:dyDescent="0.25">
      <c r="A31085">
        <v>6879</v>
      </c>
      <c r="B31085" s="1">
        <f>DATE(2018,11,1) + TIME(0,0,0)</f>
        <v>43405</v>
      </c>
      <c r="C31085">
        <v>36.245716094999999</v>
      </c>
    </row>
    <row r="31086" spans="1:3" x14ac:dyDescent="0.25">
      <c r="A31086">
        <v>6909</v>
      </c>
      <c r="B31086" s="1">
        <f>DATE(2018,12,1) + TIME(0,0,0)</f>
        <v>43435</v>
      </c>
      <c r="C31086">
        <v>36.262023925999998</v>
      </c>
    </row>
    <row r="31087" spans="1:3" x14ac:dyDescent="0.25">
      <c r="A31087">
        <v>6940</v>
      </c>
      <c r="B31087" s="1">
        <f>DATE(2019,1,1) + TIME(0,0,0)</f>
        <v>43466</v>
      </c>
      <c r="C31087">
        <v>36.278831482000001</v>
      </c>
    </row>
    <row r="31088" spans="1:3" x14ac:dyDescent="0.25">
      <c r="A31088">
        <v>6971</v>
      </c>
      <c r="B31088" s="1">
        <f>DATE(2019,2,1) + TIME(0,0,0)</f>
        <v>43497</v>
      </c>
      <c r="C31088">
        <v>36.295585631999998</v>
      </c>
    </row>
    <row r="31089" spans="1:3" x14ac:dyDescent="0.25">
      <c r="A31089">
        <v>6999</v>
      </c>
      <c r="B31089" s="1">
        <f>DATE(2019,3,1) + TIME(0,0,0)</f>
        <v>43525</v>
      </c>
      <c r="C31089">
        <v>36.310680388999998</v>
      </c>
    </row>
    <row r="31090" spans="1:3" x14ac:dyDescent="0.25">
      <c r="A31090">
        <v>7030</v>
      </c>
      <c r="B31090" s="1">
        <f>DATE(2019,4,1) + TIME(0,0,0)</f>
        <v>43556</v>
      </c>
      <c r="C31090">
        <v>36.327346802000001</v>
      </c>
    </row>
    <row r="31091" spans="1:3" x14ac:dyDescent="0.25">
      <c r="A31091">
        <v>7060</v>
      </c>
      <c r="B31091" s="1">
        <f>DATE(2019,5,1) + TIME(0,0,0)</f>
        <v>43586</v>
      </c>
      <c r="C31091">
        <v>36.343437195</v>
      </c>
    </row>
    <row r="31092" spans="1:3" x14ac:dyDescent="0.25">
      <c r="A31092">
        <v>7091</v>
      </c>
      <c r="B31092" s="1">
        <f>DATE(2019,6,1) + TIME(0,0,0)</f>
        <v>43617</v>
      </c>
      <c r="C31092">
        <v>36.360015869000001</v>
      </c>
    </row>
    <row r="31093" spans="1:3" x14ac:dyDescent="0.25">
      <c r="A31093">
        <v>7121</v>
      </c>
      <c r="B31093" s="1">
        <f>DATE(2019,7,1) + TIME(0,0,0)</f>
        <v>43647</v>
      </c>
      <c r="C31093">
        <v>36.376014709000003</v>
      </c>
    </row>
    <row r="31094" spans="1:3" x14ac:dyDescent="0.25">
      <c r="A31094">
        <v>7152</v>
      </c>
      <c r="B31094" s="1">
        <f>DATE(2019,8,1) + TIME(0,0,0)</f>
        <v>43678</v>
      </c>
      <c r="C31094">
        <v>36.392498015999998</v>
      </c>
    </row>
    <row r="31095" spans="1:3" x14ac:dyDescent="0.25">
      <c r="A31095">
        <v>7183</v>
      </c>
      <c r="B31095" s="1">
        <f>DATE(2019,9,1) + TIME(0,0,0)</f>
        <v>43709</v>
      </c>
      <c r="C31095">
        <v>36.408927917</v>
      </c>
    </row>
    <row r="31096" spans="1:3" x14ac:dyDescent="0.25">
      <c r="A31096">
        <v>7213</v>
      </c>
      <c r="B31096" s="1">
        <f>DATE(2019,10,1) + TIME(0,0,0)</f>
        <v>43739</v>
      </c>
      <c r="C31096">
        <v>36.424777984999999</v>
      </c>
    </row>
    <row r="31097" spans="1:3" x14ac:dyDescent="0.25">
      <c r="A31097">
        <v>7244</v>
      </c>
      <c r="B31097" s="1">
        <f>DATE(2019,11,1) + TIME(0,0,0)</f>
        <v>43770</v>
      </c>
      <c r="C31097">
        <v>36.441112517999997</v>
      </c>
    </row>
    <row r="31098" spans="1:3" x14ac:dyDescent="0.25">
      <c r="A31098">
        <v>7274</v>
      </c>
      <c r="B31098" s="1">
        <f>DATE(2019,12,1) + TIME(0,0,0)</f>
        <v>43800</v>
      </c>
      <c r="C31098">
        <v>36.456871032999999</v>
      </c>
    </row>
    <row r="31099" spans="1:3" x14ac:dyDescent="0.25">
      <c r="A31099">
        <v>7305</v>
      </c>
      <c r="B31099" s="1">
        <f>DATE(2020,1,1) + TIME(0,0,0)</f>
        <v>43831</v>
      </c>
      <c r="C31099">
        <v>36.473117827999999</v>
      </c>
    </row>
    <row r="31100" spans="1:3" x14ac:dyDescent="0.25">
      <c r="A31100">
        <v>7336</v>
      </c>
      <c r="B31100" s="1">
        <f>DATE(2020,2,1) + TIME(0,0,0)</f>
        <v>43862</v>
      </c>
      <c r="C31100">
        <v>36.489318848000003</v>
      </c>
    </row>
    <row r="31101" spans="1:3" x14ac:dyDescent="0.25">
      <c r="A31101">
        <v>7365</v>
      </c>
      <c r="B31101" s="1">
        <f>DATE(2020,3,1) + TIME(0,0,0)</f>
        <v>43891</v>
      </c>
      <c r="C31101">
        <v>36.504432678000001</v>
      </c>
    </row>
    <row r="31102" spans="1:3" x14ac:dyDescent="0.25">
      <c r="A31102">
        <v>7396</v>
      </c>
      <c r="B31102" s="1">
        <f>DATE(2020,4,1) + TIME(0,0,0)</f>
        <v>43922</v>
      </c>
      <c r="C31102">
        <v>36.520545959000003</v>
      </c>
    </row>
    <row r="31103" spans="1:3" x14ac:dyDescent="0.25">
      <c r="A31103">
        <v>7426</v>
      </c>
      <c r="B31103" s="1">
        <f>DATE(2020,5,1) + TIME(0,0,0)</f>
        <v>43952</v>
      </c>
      <c r="C31103">
        <v>36.536090850999997</v>
      </c>
    </row>
    <row r="31104" spans="1:3" x14ac:dyDescent="0.25">
      <c r="A31104">
        <v>7457</v>
      </c>
      <c r="B31104" s="1">
        <f>DATE(2020,6,1) + TIME(0,0,0)</f>
        <v>43983</v>
      </c>
      <c r="C31104">
        <v>36.55210495</v>
      </c>
    </row>
    <row r="31105" spans="1:3" x14ac:dyDescent="0.25">
      <c r="A31105">
        <v>7487</v>
      </c>
      <c r="B31105" s="1">
        <f>DATE(2020,7,1) + TIME(0,0,0)</f>
        <v>44013</v>
      </c>
      <c r="C31105">
        <v>36.567558288999997</v>
      </c>
    </row>
    <row r="31106" spans="1:3" x14ac:dyDescent="0.25">
      <c r="A31106">
        <v>7518</v>
      </c>
      <c r="B31106" s="1">
        <f>DATE(2020,8,1) + TIME(0,0,0)</f>
        <v>44044</v>
      </c>
      <c r="C31106">
        <v>36.583488463999998</v>
      </c>
    </row>
    <row r="31107" spans="1:3" x14ac:dyDescent="0.25">
      <c r="A31107">
        <v>7549</v>
      </c>
      <c r="B31107" s="1">
        <f>DATE(2020,9,1) + TIME(0,0,0)</f>
        <v>44075</v>
      </c>
      <c r="C31107">
        <v>36.599380492999998</v>
      </c>
    </row>
    <row r="31108" spans="1:3" x14ac:dyDescent="0.25">
      <c r="A31108">
        <v>7579</v>
      </c>
      <c r="B31108" s="1">
        <f>DATE(2020,10,1) + TIME(0,0,0)</f>
        <v>44105</v>
      </c>
      <c r="C31108">
        <v>36.614715576000002</v>
      </c>
    </row>
    <row r="31109" spans="1:3" x14ac:dyDescent="0.25">
      <c r="A31109">
        <v>7610</v>
      </c>
      <c r="B31109" s="1">
        <f>DATE(2020,11,1) + TIME(0,0,0)</f>
        <v>44136</v>
      </c>
      <c r="C31109">
        <v>36.630523682000003</v>
      </c>
    </row>
    <row r="31110" spans="1:3" x14ac:dyDescent="0.25">
      <c r="A31110">
        <v>7640</v>
      </c>
      <c r="B31110" s="1">
        <f>DATE(2020,12,1) + TIME(0,0,0)</f>
        <v>44166</v>
      </c>
      <c r="C31110">
        <v>36.645778655999997</v>
      </c>
    </row>
    <row r="31111" spans="1:3" x14ac:dyDescent="0.25">
      <c r="A31111">
        <v>7671</v>
      </c>
      <c r="B31111" s="1">
        <f>DATE(2021,1,1) + TIME(0,0,0)</f>
        <v>44197</v>
      </c>
      <c r="C31111">
        <v>36.661499022999998</v>
      </c>
    </row>
    <row r="31112" spans="1:3" x14ac:dyDescent="0.25">
      <c r="A31112">
        <v>7702</v>
      </c>
      <c r="B31112" s="1">
        <f>DATE(2021,2,1) + TIME(0,0,0)</f>
        <v>44228</v>
      </c>
      <c r="C31112">
        <v>36.677181244000003</v>
      </c>
    </row>
    <row r="31113" spans="1:3" x14ac:dyDescent="0.25">
      <c r="A31113">
        <v>7730</v>
      </c>
      <c r="B31113" s="1">
        <f>DATE(2021,3,1) + TIME(0,0,0)</f>
        <v>44256</v>
      </c>
      <c r="C31113">
        <v>36.691307068</v>
      </c>
    </row>
    <row r="31114" spans="1:3" x14ac:dyDescent="0.25">
      <c r="A31114">
        <v>7761</v>
      </c>
      <c r="B31114" s="1">
        <f>DATE(2021,4,1) + TIME(0,0,0)</f>
        <v>44287</v>
      </c>
      <c r="C31114">
        <v>36.706905364999997</v>
      </c>
    </row>
    <row r="31115" spans="1:3" x14ac:dyDescent="0.25">
      <c r="A31115">
        <v>7791</v>
      </c>
      <c r="B31115" s="1">
        <f>DATE(2021,5,1) + TIME(0,0,0)</f>
        <v>44317</v>
      </c>
      <c r="C31115">
        <v>36.721961974999999</v>
      </c>
    </row>
    <row r="31116" spans="1:3" x14ac:dyDescent="0.25">
      <c r="A31116">
        <v>7822</v>
      </c>
      <c r="B31116" s="1">
        <f>DATE(2021,6,1) + TIME(0,0,0)</f>
        <v>44348</v>
      </c>
      <c r="C31116">
        <v>36.737476348999998</v>
      </c>
    </row>
    <row r="31117" spans="1:3" x14ac:dyDescent="0.25">
      <c r="A31117">
        <v>7852</v>
      </c>
      <c r="B31117" s="1">
        <f>DATE(2021,7,1) + TIME(0,0,0)</f>
        <v>44378</v>
      </c>
      <c r="C31117">
        <v>36.752456664999997</v>
      </c>
    </row>
    <row r="31118" spans="1:3" x14ac:dyDescent="0.25">
      <c r="A31118">
        <v>7883</v>
      </c>
      <c r="B31118" s="1">
        <f>DATE(2021,8,1) + TIME(0,0,0)</f>
        <v>44409</v>
      </c>
      <c r="C31118">
        <v>36.767894745</v>
      </c>
    </row>
    <row r="31119" spans="1:3" x14ac:dyDescent="0.25">
      <c r="A31119">
        <v>7914</v>
      </c>
      <c r="B31119" s="1">
        <f>DATE(2021,9,1) + TIME(0,0,0)</f>
        <v>44440</v>
      </c>
      <c r="C31119">
        <v>36.783290862999998</v>
      </c>
    </row>
    <row r="31120" spans="1:3" x14ac:dyDescent="0.25">
      <c r="A31120">
        <v>7944</v>
      </c>
      <c r="B31120" s="1">
        <f>DATE(2021,10,1) + TIME(0,0,0)</f>
        <v>44470</v>
      </c>
      <c r="C31120">
        <v>36.798149109000001</v>
      </c>
    </row>
    <row r="31121" spans="1:3" x14ac:dyDescent="0.25">
      <c r="A31121">
        <v>7975</v>
      </c>
      <c r="B31121" s="1">
        <f>DATE(2021,11,1) + TIME(0,0,0)</f>
        <v>44501</v>
      </c>
      <c r="C31121">
        <v>36.813468933000003</v>
      </c>
    </row>
    <row r="31122" spans="1:3" x14ac:dyDescent="0.25">
      <c r="A31122">
        <v>8005</v>
      </c>
      <c r="B31122" s="1">
        <f>DATE(2021,12,1) + TIME(0,0,0)</f>
        <v>44531</v>
      </c>
      <c r="C31122">
        <v>36.828250885000003</v>
      </c>
    </row>
    <row r="31123" spans="1:3" x14ac:dyDescent="0.25">
      <c r="A31123">
        <v>8036</v>
      </c>
      <c r="B31123" s="1">
        <f>DATE(2022,1,1) + TIME(0,0,0)</f>
        <v>44562</v>
      </c>
      <c r="C31123">
        <v>36.843490600999999</v>
      </c>
    </row>
    <row r="31124" spans="1:3" x14ac:dyDescent="0.25">
      <c r="A31124">
        <v>8067</v>
      </c>
      <c r="B31124" s="1">
        <f>DATE(2022,2,1) + TIME(0,0,0)</f>
        <v>44593</v>
      </c>
      <c r="C31124">
        <v>36.858688354000002</v>
      </c>
    </row>
    <row r="31125" spans="1:3" x14ac:dyDescent="0.25">
      <c r="A31125">
        <v>8095</v>
      </c>
      <c r="B31125" s="1">
        <f>DATE(2022,3,1) + TIME(0,0,0)</f>
        <v>44621</v>
      </c>
      <c r="C31125">
        <v>36.872383118000002</v>
      </c>
    </row>
    <row r="31126" spans="1:3" x14ac:dyDescent="0.25">
      <c r="A31126">
        <v>8126</v>
      </c>
      <c r="B31126" s="1">
        <f>DATE(2022,4,1) + TIME(0,0,0)</f>
        <v>44652</v>
      </c>
      <c r="C31126">
        <v>36.887508392000001</v>
      </c>
    </row>
    <row r="31127" spans="1:3" x14ac:dyDescent="0.25">
      <c r="A31127">
        <v>8156</v>
      </c>
      <c r="B31127" s="1">
        <f>DATE(2022,5,1) + TIME(0,0,0)</f>
        <v>44682</v>
      </c>
      <c r="C31127">
        <v>36.902107239000003</v>
      </c>
    </row>
    <row r="31128" spans="1:3" x14ac:dyDescent="0.25">
      <c r="A31128">
        <v>8187</v>
      </c>
      <c r="B31128" s="1">
        <f>DATE(2022,6,1) + TIME(0,0,0)</f>
        <v>44713</v>
      </c>
      <c r="C31128">
        <v>36.917156218999999</v>
      </c>
    </row>
    <row r="31129" spans="1:3" x14ac:dyDescent="0.25">
      <c r="A31129">
        <v>8217</v>
      </c>
      <c r="B31129" s="1">
        <f>DATE(2022,7,1) + TIME(0,0,0)</f>
        <v>44743</v>
      </c>
      <c r="C31129">
        <v>36.931678771999998</v>
      </c>
    </row>
    <row r="31130" spans="1:3" x14ac:dyDescent="0.25">
      <c r="A31130">
        <v>8248</v>
      </c>
      <c r="B31130" s="1">
        <f>DATE(2022,8,1) + TIME(0,0,0)</f>
        <v>44774</v>
      </c>
      <c r="C31130">
        <v>36.946651459000002</v>
      </c>
    </row>
    <row r="31131" spans="1:3" x14ac:dyDescent="0.25">
      <c r="A31131">
        <v>8279</v>
      </c>
      <c r="B31131" s="1">
        <f>DATE(2022,9,1) + TIME(0,0,0)</f>
        <v>44805</v>
      </c>
      <c r="C31131">
        <v>36.961585999</v>
      </c>
    </row>
    <row r="31132" spans="1:3" x14ac:dyDescent="0.25">
      <c r="A31132">
        <v>8309</v>
      </c>
      <c r="B31132" s="1">
        <f>DATE(2022,10,1) + TIME(0,0,0)</f>
        <v>44835</v>
      </c>
      <c r="C31132">
        <v>36.976001740000001</v>
      </c>
    </row>
    <row r="31133" spans="1:3" x14ac:dyDescent="0.25">
      <c r="A31133">
        <v>8340</v>
      </c>
      <c r="B31133" s="1">
        <f>DATE(2022,11,1) + TIME(0,0,0)</f>
        <v>44866</v>
      </c>
      <c r="C31133">
        <v>36.9908638</v>
      </c>
    </row>
    <row r="31134" spans="1:3" x14ac:dyDescent="0.25">
      <c r="A31134">
        <v>8370</v>
      </c>
      <c r="B31134" s="1">
        <f>DATE(2022,12,1) + TIME(0,0,0)</f>
        <v>44896</v>
      </c>
      <c r="C31134">
        <v>37.005207061999997</v>
      </c>
    </row>
    <row r="31135" spans="1:3" x14ac:dyDescent="0.25">
      <c r="A31135">
        <v>8401</v>
      </c>
      <c r="B31135" s="1">
        <f>DATE(2023,1,1) + TIME(0,0,0)</f>
        <v>44927</v>
      </c>
      <c r="C31135">
        <v>37.019992827999999</v>
      </c>
    </row>
    <row r="31136" spans="1:3" x14ac:dyDescent="0.25">
      <c r="A31136">
        <v>8432</v>
      </c>
      <c r="B31136" s="1">
        <f>DATE(2023,2,1) + TIME(0,0,0)</f>
        <v>44958</v>
      </c>
      <c r="C31136">
        <v>37.034744263</v>
      </c>
    </row>
    <row r="31137" spans="1:3" x14ac:dyDescent="0.25">
      <c r="A31137">
        <v>8460</v>
      </c>
      <c r="B31137" s="1">
        <f>DATE(2023,3,1) + TIME(0,0,0)</f>
        <v>44986</v>
      </c>
      <c r="C31137">
        <v>37.048034668</v>
      </c>
    </row>
    <row r="31138" spans="1:3" x14ac:dyDescent="0.25">
      <c r="A31138">
        <v>8491</v>
      </c>
      <c r="B31138" s="1">
        <f>DATE(2023,4,1) + TIME(0,0,0)</f>
        <v>45017</v>
      </c>
      <c r="C31138">
        <v>37.062713623</v>
      </c>
    </row>
    <row r="31139" spans="1:3" x14ac:dyDescent="0.25">
      <c r="A31139">
        <v>8521</v>
      </c>
      <c r="B31139" s="1">
        <f>DATE(2023,5,1) + TIME(0,0,0)</f>
        <v>45047</v>
      </c>
      <c r="C31139">
        <v>37.076885222999998</v>
      </c>
    </row>
    <row r="31140" spans="1:3" x14ac:dyDescent="0.25">
      <c r="A31140">
        <v>8552</v>
      </c>
      <c r="B31140" s="1">
        <f>DATE(2023,6,1) + TIME(0,0,0)</f>
        <v>45078</v>
      </c>
      <c r="C31140">
        <v>37.091495514000002</v>
      </c>
    </row>
    <row r="31141" spans="1:3" x14ac:dyDescent="0.25">
      <c r="A31141">
        <v>8582</v>
      </c>
      <c r="B31141" s="1">
        <f>DATE(2023,7,1) + TIME(0,0,0)</f>
        <v>45108</v>
      </c>
      <c r="C31141">
        <v>37.105598450000002</v>
      </c>
    </row>
    <row r="31142" spans="1:3" x14ac:dyDescent="0.25">
      <c r="A31142">
        <v>8613</v>
      </c>
      <c r="B31142" s="1">
        <f>DATE(2023,8,1) + TIME(0,0,0)</f>
        <v>45139</v>
      </c>
      <c r="C31142">
        <v>37.120136260999999</v>
      </c>
    </row>
    <row r="31143" spans="1:3" x14ac:dyDescent="0.25">
      <c r="A31143">
        <v>8644</v>
      </c>
      <c r="B31143" s="1">
        <f>DATE(2023,9,1) + TIME(0,0,0)</f>
        <v>45170</v>
      </c>
      <c r="C31143">
        <v>37.134639739999997</v>
      </c>
    </row>
    <row r="31144" spans="1:3" x14ac:dyDescent="0.25">
      <c r="A31144">
        <v>8674</v>
      </c>
      <c r="B31144" s="1">
        <f>DATE(2023,10,1) + TIME(0,0,0)</f>
        <v>45200</v>
      </c>
      <c r="C31144">
        <v>37.148639678999999</v>
      </c>
    </row>
    <row r="31145" spans="1:3" x14ac:dyDescent="0.25">
      <c r="A31145">
        <v>8705</v>
      </c>
      <c r="B31145" s="1">
        <f>DATE(2023,11,1) + TIME(0,0,0)</f>
        <v>45231</v>
      </c>
      <c r="C31145">
        <v>37.163074493000003</v>
      </c>
    </row>
    <row r="31146" spans="1:3" x14ac:dyDescent="0.25">
      <c r="A31146">
        <v>8735</v>
      </c>
      <c r="B31146" s="1">
        <f>DATE(2023,12,1) + TIME(0,0,0)</f>
        <v>45261</v>
      </c>
      <c r="C31146">
        <v>37.177009583</v>
      </c>
    </row>
    <row r="31147" spans="1:3" x14ac:dyDescent="0.25">
      <c r="A31147">
        <v>8766</v>
      </c>
      <c r="B31147" s="1">
        <f>DATE(2024,1,1) + TIME(0,0,0)</f>
        <v>45292</v>
      </c>
      <c r="C31147">
        <v>37.191371918000002</v>
      </c>
    </row>
    <row r="31148" spans="1:3" x14ac:dyDescent="0.25">
      <c r="A31148">
        <v>8797</v>
      </c>
      <c r="B31148" s="1">
        <f>DATE(2024,2,1) + TIME(0,0,0)</f>
        <v>45323</v>
      </c>
      <c r="C31148">
        <v>37.205699920999997</v>
      </c>
    </row>
    <row r="31149" spans="1:3" x14ac:dyDescent="0.25">
      <c r="A31149">
        <v>8826</v>
      </c>
      <c r="B31149" s="1">
        <f>DATE(2024,3,1) + TIME(0,0,0)</f>
        <v>45352</v>
      </c>
      <c r="C31149">
        <v>37.219070434999999</v>
      </c>
    </row>
    <row r="31150" spans="1:3" x14ac:dyDescent="0.25">
      <c r="A31150">
        <v>8857</v>
      </c>
      <c r="B31150" s="1">
        <f>DATE(2024,4,1) + TIME(0,0,0)</f>
        <v>45383</v>
      </c>
      <c r="C31150">
        <v>37.233329773000001</v>
      </c>
    </row>
    <row r="31151" spans="1:3" x14ac:dyDescent="0.25">
      <c r="A31151">
        <v>8887</v>
      </c>
      <c r="B31151" s="1">
        <f>DATE(2024,5,1) + TIME(0,0,0)</f>
        <v>45413</v>
      </c>
      <c r="C31151">
        <v>37.247097015000001</v>
      </c>
    </row>
    <row r="31152" spans="1:3" x14ac:dyDescent="0.25">
      <c r="A31152">
        <v>8918</v>
      </c>
      <c r="B31152" s="1">
        <f>DATE(2024,6,1) + TIME(0,0,0)</f>
        <v>45444</v>
      </c>
      <c r="C31152">
        <v>37.261283874999997</v>
      </c>
    </row>
    <row r="31153" spans="1:3" x14ac:dyDescent="0.25">
      <c r="A31153">
        <v>8948</v>
      </c>
      <c r="B31153" s="1">
        <f>DATE(2024,7,1) + TIME(0,0,0)</f>
        <v>45474</v>
      </c>
      <c r="C31153">
        <v>37.274982452000003</v>
      </c>
    </row>
    <row r="31154" spans="1:3" x14ac:dyDescent="0.25">
      <c r="A31154">
        <v>8979</v>
      </c>
      <c r="B31154" s="1">
        <f>DATE(2024,8,1) + TIME(0,0,0)</f>
        <v>45505</v>
      </c>
      <c r="C31154">
        <v>37.289104461999997</v>
      </c>
    </row>
    <row r="31155" spans="1:3" x14ac:dyDescent="0.25">
      <c r="A31155">
        <v>9010</v>
      </c>
      <c r="B31155" s="1">
        <f>DATE(2024,9,1) + TIME(0,0,0)</f>
        <v>45536</v>
      </c>
      <c r="C31155">
        <v>37.303188323999997</v>
      </c>
    </row>
    <row r="31156" spans="1:3" x14ac:dyDescent="0.25">
      <c r="A31156">
        <v>9040</v>
      </c>
      <c r="B31156" s="1">
        <f>DATE(2024,10,1) + TIME(0,0,0)</f>
        <v>45566</v>
      </c>
      <c r="C31156">
        <v>37.316783905000001</v>
      </c>
    </row>
    <row r="31157" spans="1:3" x14ac:dyDescent="0.25">
      <c r="A31157">
        <v>9071</v>
      </c>
      <c r="B31157" s="1">
        <f>DATE(2024,11,1) + TIME(0,0,0)</f>
        <v>45597</v>
      </c>
      <c r="C31157">
        <v>37.330802917</v>
      </c>
    </row>
    <row r="31158" spans="1:3" x14ac:dyDescent="0.25">
      <c r="A31158">
        <v>9101</v>
      </c>
      <c r="B31158" s="1">
        <f>DATE(2024,12,1) + TIME(0,0,0)</f>
        <v>45627</v>
      </c>
      <c r="C31158">
        <v>37.344333648999999</v>
      </c>
    </row>
    <row r="31159" spans="1:3" x14ac:dyDescent="0.25">
      <c r="A31159">
        <v>9132</v>
      </c>
      <c r="B31159" s="1">
        <f>DATE(2025,1,1) + TIME(0,0,0)</f>
        <v>45658</v>
      </c>
      <c r="C31159">
        <v>37.358276367000002</v>
      </c>
    </row>
    <row r="31160" spans="1:3" x14ac:dyDescent="0.25">
      <c r="A31160">
        <v>9163</v>
      </c>
      <c r="B31160" s="1">
        <f>DATE(2025,2,1) + TIME(0,0,0)</f>
        <v>45689</v>
      </c>
      <c r="C31160">
        <v>37.372180939000003</v>
      </c>
    </row>
    <row r="31161" spans="1:3" x14ac:dyDescent="0.25">
      <c r="A31161">
        <v>9191</v>
      </c>
      <c r="B31161" s="1">
        <f>DATE(2025,3,1) + TIME(0,0,0)</f>
        <v>45717</v>
      </c>
      <c r="C31161">
        <v>37.384708404999998</v>
      </c>
    </row>
    <row r="31162" spans="1:3" x14ac:dyDescent="0.25">
      <c r="A31162">
        <v>9222</v>
      </c>
      <c r="B31162" s="1">
        <f>DATE(2025,4,1) + TIME(0,0,0)</f>
        <v>45748</v>
      </c>
      <c r="C31162">
        <v>37.398540496999999</v>
      </c>
    </row>
    <row r="31163" spans="1:3" x14ac:dyDescent="0.25">
      <c r="A31163">
        <v>9252</v>
      </c>
      <c r="B31163" s="1">
        <f>DATE(2025,5,1) + TIME(0,0,0)</f>
        <v>45778</v>
      </c>
      <c r="C31163">
        <v>37.411895752</v>
      </c>
    </row>
    <row r="31164" spans="1:3" x14ac:dyDescent="0.25">
      <c r="A31164">
        <v>9283</v>
      </c>
      <c r="B31164" s="1">
        <f>DATE(2025,6,1) + TIME(0,0,0)</f>
        <v>45809</v>
      </c>
      <c r="C31164">
        <v>37.425655364999997</v>
      </c>
    </row>
    <row r="31165" spans="1:3" x14ac:dyDescent="0.25">
      <c r="A31165">
        <v>9313</v>
      </c>
      <c r="B31165" s="1">
        <f>DATE(2025,7,1) + TIME(0,0,0)</f>
        <v>45839</v>
      </c>
      <c r="C31165">
        <v>37.438938141000001</v>
      </c>
    </row>
    <row r="31166" spans="1:3" x14ac:dyDescent="0.25">
      <c r="A31166">
        <v>9344</v>
      </c>
      <c r="B31166" s="1">
        <f>DATE(2025,8,1) + TIME(0,0,0)</f>
        <v>45870</v>
      </c>
      <c r="C31166">
        <v>37.452632903999998</v>
      </c>
    </row>
    <row r="31167" spans="1:3" x14ac:dyDescent="0.25">
      <c r="A31167">
        <v>9375</v>
      </c>
      <c r="B31167" s="1">
        <f>DATE(2025,9,1) + TIME(0,0,0)</f>
        <v>45901</v>
      </c>
      <c r="C31167">
        <v>37.466289519999997</v>
      </c>
    </row>
    <row r="31168" spans="1:3" x14ac:dyDescent="0.25">
      <c r="A31168">
        <v>9405</v>
      </c>
      <c r="B31168" s="1">
        <f>DATE(2025,10,1) + TIME(0,0,0)</f>
        <v>45931</v>
      </c>
      <c r="C31168">
        <v>37.479476929</v>
      </c>
    </row>
    <row r="31169" spans="1:3" x14ac:dyDescent="0.25">
      <c r="A31169">
        <v>9436</v>
      </c>
      <c r="B31169" s="1">
        <f>DATE(2025,11,1) + TIME(0,0,0)</f>
        <v>45962</v>
      </c>
      <c r="C31169">
        <v>37.493064879999999</v>
      </c>
    </row>
    <row r="31170" spans="1:3" x14ac:dyDescent="0.25">
      <c r="A31170">
        <v>9466</v>
      </c>
      <c r="B31170" s="1">
        <f>DATE(2025,12,1) + TIME(0,0,0)</f>
        <v>45992</v>
      </c>
      <c r="C31170">
        <v>37.506187439000001</v>
      </c>
    </row>
    <row r="31171" spans="1:3" x14ac:dyDescent="0.25">
      <c r="A31171">
        <v>9497</v>
      </c>
      <c r="B31171" s="1">
        <f>DATE(2026,1,1) + TIME(0,0,0)</f>
        <v>46023</v>
      </c>
      <c r="C31171">
        <v>37.519710541000002</v>
      </c>
    </row>
    <row r="31172" spans="1:3" x14ac:dyDescent="0.25">
      <c r="A31172">
        <v>9528</v>
      </c>
      <c r="B31172" s="1">
        <f>DATE(2026,2,1) + TIME(0,0,0)</f>
        <v>46054</v>
      </c>
      <c r="C31172">
        <v>37.533203125</v>
      </c>
    </row>
    <row r="31173" spans="1:3" x14ac:dyDescent="0.25">
      <c r="A31173">
        <v>9556</v>
      </c>
      <c r="B31173" s="1">
        <f>DATE(2026,3,1) + TIME(0,0,0)</f>
        <v>46082</v>
      </c>
      <c r="C31173">
        <v>37.545356750000003</v>
      </c>
    </row>
    <row r="31174" spans="1:3" x14ac:dyDescent="0.25">
      <c r="A31174">
        <v>9587</v>
      </c>
      <c r="B31174" s="1">
        <f>DATE(2026,4,1) + TIME(0,0,0)</f>
        <v>46113</v>
      </c>
      <c r="C31174">
        <v>37.558784484999997</v>
      </c>
    </row>
    <row r="31175" spans="1:3" x14ac:dyDescent="0.25">
      <c r="A31175">
        <v>9617</v>
      </c>
      <c r="B31175" s="1">
        <f>DATE(2026,5,1) + TIME(0,0,0)</f>
        <v>46143</v>
      </c>
      <c r="C31175">
        <v>37.571746826000002</v>
      </c>
    </row>
    <row r="31176" spans="1:3" x14ac:dyDescent="0.25">
      <c r="A31176">
        <v>9648</v>
      </c>
      <c r="B31176" s="1">
        <f>DATE(2026,6,1) + TIME(0,0,0)</f>
        <v>46174</v>
      </c>
      <c r="C31176">
        <v>37.585105896000002</v>
      </c>
    </row>
    <row r="31177" spans="1:3" x14ac:dyDescent="0.25">
      <c r="A31177">
        <v>9678</v>
      </c>
      <c r="B31177" s="1">
        <f>DATE(2026,7,1) + TIME(0,0,0)</f>
        <v>46204</v>
      </c>
      <c r="C31177">
        <v>37.598003386999999</v>
      </c>
    </row>
    <row r="31178" spans="1:3" x14ac:dyDescent="0.25">
      <c r="A31178">
        <v>9709</v>
      </c>
      <c r="B31178" s="1">
        <f>DATE(2026,8,1) + TIME(0,0,0)</f>
        <v>46235</v>
      </c>
      <c r="C31178">
        <v>37.611301421999997</v>
      </c>
    </row>
    <row r="31179" spans="1:3" x14ac:dyDescent="0.25">
      <c r="A31179">
        <v>9740</v>
      </c>
      <c r="B31179" s="1">
        <f>DATE(2026,9,1) + TIME(0,0,0)</f>
        <v>46266</v>
      </c>
      <c r="C31179">
        <v>37.624561309999997</v>
      </c>
    </row>
    <row r="31180" spans="1:3" x14ac:dyDescent="0.25">
      <c r="A31180">
        <v>9770</v>
      </c>
      <c r="B31180" s="1">
        <f>DATE(2026,10,1) + TIME(0,0,0)</f>
        <v>46296</v>
      </c>
      <c r="C31180">
        <v>37.637367249</v>
      </c>
    </row>
    <row r="31181" spans="1:3" x14ac:dyDescent="0.25">
      <c r="A31181">
        <v>9801</v>
      </c>
      <c r="B31181" s="1">
        <f>DATE(2026,11,1) + TIME(0,0,0)</f>
        <v>46327</v>
      </c>
      <c r="C31181">
        <v>37.650566101000003</v>
      </c>
    </row>
    <row r="31182" spans="1:3" x14ac:dyDescent="0.25">
      <c r="A31182">
        <v>9831</v>
      </c>
      <c r="B31182" s="1">
        <f>DATE(2026,12,1) + TIME(0,0,0)</f>
        <v>46357</v>
      </c>
      <c r="C31182">
        <v>37.663307189999998</v>
      </c>
    </row>
    <row r="31183" spans="1:3" x14ac:dyDescent="0.25">
      <c r="A31183">
        <v>9862</v>
      </c>
      <c r="B31183" s="1">
        <f>DATE(2027,1,1) + TIME(0,0,0)</f>
        <v>46388</v>
      </c>
      <c r="C31183">
        <v>37.676441193000002</v>
      </c>
    </row>
    <row r="31184" spans="1:3" x14ac:dyDescent="0.25">
      <c r="A31184">
        <v>9893</v>
      </c>
      <c r="B31184" s="1">
        <f>DATE(2027,2,1) + TIME(0,0,0)</f>
        <v>46419</v>
      </c>
      <c r="C31184">
        <v>37.689544677999997</v>
      </c>
    </row>
    <row r="31185" spans="1:3" x14ac:dyDescent="0.25">
      <c r="A31185">
        <v>9921</v>
      </c>
      <c r="B31185" s="1">
        <f>DATE(2027,3,1) + TIME(0,0,0)</f>
        <v>46447</v>
      </c>
      <c r="C31185">
        <v>37.701354979999998</v>
      </c>
    </row>
    <row r="31186" spans="1:3" x14ac:dyDescent="0.25">
      <c r="A31186">
        <v>9952</v>
      </c>
      <c r="B31186" s="1">
        <f>DATE(2027,4,1) + TIME(0,0,0)</f>
        <v>46478</v>
      </c>
      <c r="C31186">
        <v>37.714393616000002</v>
      </c>
    </row>
    <row r="31187" spans="1:3" x14ac:dyDescent="0.25">
      <c r="A31187">
        <v>9982</v>
      </c>
      <c r="B31187" s="1">
        <f>DATE(2027,5,1) + TIME(0,0,0)</f>
        <v>46508</v>
      </c>
      <c r="C31187">
        <v>37.726985931000002</v>
      </c>
    </row>
    <row r="31188" spans="1:3" x14ac:dyDescent="0.25">
      <c r="A31188">
        <v>10013</v>
      </c>
      <c r="B31188" s="1">
        <f>DATE(2027,6,1) + TIME(0,0,0)</f>
        <v>46539</v>
      </c>
      <c r="C31188">
        <v>37.739967346</v>
      </c>
    </row>
    <row r="31189" spans="1:3" x14ac:dyDescent="0.25">
      <c r="A31189">
        <v>10043</v>
      </c>
      <c r="B31189" s="1">
        <f>DATE(2027,7,1) + TIME(0,0,0)</f>
        <v>46569</v>
      </c>
      <c r="C31189">
        <v>37.752498627000001</v>
      </c>
    </row>
    <row r="31190" spans="1:3" x14ac:dyDescent="0.25">
      <c r="A31190">
        <v>10074</v>
      </c>
      <c r="B31190" s="1">
        <f>DATE(2027,8,1) + TIME(0,0,0)</f>
        <v>46600</v>
      </c>
      <c r="C31190">
        <v>37.765419006000002</v>
      </c>
    </row>
    <row r="31191" spans="1:3" x14ac:dyDescent="0.25">
      <c r="A31191">
        <v>10105</v>
      </c>
      <c r="B31191" s="1">
        <f>DATE(2027,9,1) + TIME(0,0,0)</f>
        <v>46631</v>
      </c>
      <c r="C31191">
        <v>37.778308868000003</v>
      </c>
    </row>
    <row r="31192" spans="1:3" x14ac:dyDescent="0.25">
      <c r="A31192">
        <v>10135</v>
      </c>
      <c r="B31192" s="1">
        <f>DATE(2027,10,1) + TIME(0,0,0)</f>
        <v>46661</v>
      </c>
      <c r="C31192">
        <v>37.790752411</v>
      </c>
    </row>
    <row r="31193" spans="1:3" x14ac:dyDescent="0.25">
      <c r="A31193">
        <v>10166</v>
      </c>
      <c r="B31193" s="1">
        <f>DATE(2027,11,1) + TIME(0,0,0)</f>
        <v>46692</v>
      </c>
      <c r="C31193">
        <v>37.803581238</v>
      </c>
    </row>
    <row r="31194" spans="1:3" x14ac:dyDescent="0.25">
      <c r="A31194">
        <v>10196</v>
      </c>
      <c r="B31194" s="1">
        <f>DATE(2027,12,1) + TIME(0,0,0)</f>
        <v>46722</v>
      </c>
      <c r="C31194">
        <v>37.815963744999998</v>
      </c>
    </row>
    <row r="31195" spans="1:3" x14ac:dyDescent="0.25">
      <c r="A31195">
        <v>10227</v>
      </c>
      <c r="B31195" s="1">
        <f>DATE(2028,1,1) + TIME(0,0,0)</f>
        <v>46753</v>
      </c>
      <c r="C31195">
        <v>37.828727721999996</v>
      </c>
    </row>
    <row r="31196" spans="1:3" x14ac:dyDescent="0.25">
      <c r="A31196">
        <v>10258</v>
      </c>
      <c r="B31196" s="1">
        <f>DATE(2028,2,1) + TIME(0,0,0)</f>
        <v>46784</v>
      </c>
      <c r="C31196">
        <v>37.841461182000003</v>
      </c>
    </row>
    <row r="31197" spans="1:3" x14ac:dyDescent="0.25">
      <c r="A31197">
        <v>10287</v>
      </c>
      <c r="B31197" s="1">
        <f>DATE(2028,3,1) + TIME(0,0,0)</f>
        <v>46813</v>
      </c>
      <c r="C31197">
        <v>37.853340148999997</v>
      </c>
    </row>
    <row r="31198" spans="1:3" x14ac:dyDescent="0.25">
      <c r="A31198">
        <v>10318</v>
      </c>
      <c r="B31198" s="1">
        <f>DATE(2028,4,1) + TIME(0,0,0)</f>
        <v>46844</v>
      </c>
      <c r="C31198">
        <v>37.866004943999997</v>
      </c>
    </row>
    <row r="31199" spans="1:3" x14ac:dyDescent="0.25">
      <c r="A31199">
        <v>10348</v>
      </c>
      <c r="B31199" s="1">
        <f>DATE(2028,5,1) + TIME(0,0,0)</f>
        <v>46874</v>
      </c>
      <c r="C31199">
        <v>37.878227234000001</v>
      </c>
    </row>
    <row r="31200" spans="1:3" x14ac:dyDescent="0.25">
      <c r="A31200">
        <v>10379</v>
      </c>
      <c r="B31200" s="1">
        <f>DATE(2028,6,1) + TIME(0,0,0)</f>
        <v>46905</v>
      </c>
      <c r="C31200">
        <v>37.890827178999999</v>
      </c>
    </row>
    <row r="31201" spans="1:3" x14ac:dyDescent="0.25">
      <c r="A31201">
        <v>10409</v>
      </c>
      <c r="B31201" s="1">
        <f>DATE(2028,7,1) + TIME(0,0,0)</f>
        <v>46935</v>
      </c>
      <c r="C31201">
        <v>37.902988434000001</v>
      </c>
    </row>
    <row r="31202" spans="1:3" x14ac:dyDescent="0.25">
      <c r="A31202">
        <v>10440</v>
      </c>
      <c r="B31202" s="1">
        <f>DATE(2028,8,1) + TIME(0,0,0)</f>
        <v>46966</v>
      </c>
      <c r="C31202">
        <v>37.915523528999998</v>
      </c>
    </row>
    <row r="31203" spans="1:3" x14ac:dyDescent="0.25">
      <c r="A31203">
        <v>10471</v>
      </c>
      <c r="B31203" s="1">
        <f>DATE(2028,9,1) + TIME(0,0,0)</f>
        <v>46997</v>
      </c>
      <c r="C31203">
        <v>37.928028107000003</v>
      </c>
    </row>
    <row r="31204" spans="1:3" x14ac:dyDescent="0.25">
      <c r="A31204">
        <v>10501</v>
      </c>
      <c r="B31204" s="1">
        <f>DATE(2028,10,1) + TIME(0,0,0)</f>
        <v>47027</v>
      </c>
      <c r="C31204">
        <v>37.940097809000001</v>
      </c>
    </row>
    <row r="31205" spans="1:3" x14ac:dyDescent="0.25">
      <c r="A31205">
        <v>10532</v>
      </c>
      <c r="B31205" s="1">
        <f>DATE(2028,11,1) + TIME(0,0,0)</f>
        <v>47058</v>
      </c>
      <c r="C31205">
        <v>37.952537536999998</v>
      </c>
    </row>
    <row r="31206" spans="1:3" x14ac:dyDescent="0.25">
      <c r="A31206">
        <v>10562</v>
      </c>
      <c r="B31206" s="1">
        <f>DATE(2028,12,1) + TIME(0,0,0)</f>
        <v>47088</v>
      </c>
      <c r="C31206">
        <v>37.964550017999997</v>
      </c>
    </row>
    <row r="31207" spans="1:3" x14ac:dyDescent="0.25">
      <c r="A31207">
        <v>10593</v>
      </c>
      <c r="B31207" s="1">
        <f>DATE(2029,1,1) + TIME(0,0,0)</f>
        <v>47119</v>
      </c>
      <c r="C31207">
        <v>37.976932525999999</v>
      </c>
    </row>
    <row r="31208" spans="1:3" x14ac:dyDescent="0.25">
      <c r="A31208">
        <v>10624</v>
      </c>
      <c r="B31208" s="1">
        <f>DATE(2029,2,1) + TIME(0,0,0)</f>
        <v>47150</v>
      </c>
      <c r="C31208">
        <v>37.989284515000001</v>
      </c>
    </row>
    <row r="31209" spans="1:3" x14ac:dyDescent="0.25">
      <c r="A31209">
        <v>10652</v>
      </c>
      <c r="B31209" s="1">
        <f>DATE(2029,3,1) + TIME(0,0,0)</f>
        <v>47178</v>
      </c>
      <c r="C31209">
        <v>38.000415801999999</v>
      </c>
    </row>
    <row r="31210" spans="1:3" x14ac:dyDescent="0.25">
      <c r="A31210">
        <v>10683</v>
      </c>
      <c r="B31210" s="1">
        <f>DATE(2029,4,1) + TIME(0,0,0)</f>
        <v>47209</v>
      </c>
      <c r="C31210">
        <v>38.012710571</v>
      </c>
    </row>
    <row r="31211" spans="1:3" x14ac:dyDescent="0.25">
      <c r="A31211">
        <v>10713</v>
      </c>
      <c r="B31211" s="1">
        <f>DATE(2029,5,1) + TIME(0,0,0)</f>
        <v>47239</v>
      </c>
      <c r="C31211">
        <v>38.024581908999998</v>
      </c>
    </row>
    <row r="31212" spans="1:3" x14ac:dyDescent="0.25">
      <c r="A31212">
        <v>10744</v>
      </c>
      <c r="B31212" s="1">
        <f>DATE(2029,6,1) + TIME(0,0,0)</f>
        <v>47270</v>
      </c>
      <c r="C31212">
        <v>38.036819457999997</v>
      </c>
    </row>
    <row r="31213" spans="1:3" x14ac:dyDescent="0.25">
      <c r="A31213">
        <v>10774</v>
      </c>
      <c r="B31213" s="1">
        <f>DATE(2029,7,1) + TIME(0,0,0)</f>
        <v>47300</v>
      </c>
      <c r="C31213">
        <v>38.048637390000003</v>
      </c>
    </row>
    <row r="31214" spans="1:3" x14ac:dyDescent="0.25">
      <c r="A31214">
        <v>10805</v>
      </c>
      <c r="B31214" s="1">
        <f>DATE(2029,8,1) + TIME(0,0,0)</f>
        <v>47331</v>
      </c>
      <c r="C31214">
        <v>38.060821533000002</v>
      </c>
    </row>
    <row r="31215" spans="1:3" x14ac:dyDescent="0.25">
      <c r="A31215">
        <v>10836</v>
      </c>
      <c r="B31215" s="1">
        <f>DATE(2029,9,1) + TIME(0,0,0)</f>
        <v>47362</v>
      </c>
      <c r="C31215">
        <v>38.072975159000002</v>
      </c>
    </row>
    <row r="31216" spans="1:3" x14ac:dyDescent="0.25">
      <c r="A31216">
        <v>10866</v>
      </c>
      <c r="B31216" s="1">
        <f>DATE(2029,10,1) + TIME(0,0,0)</f>
        <v>47392</v>
      </c>
      <c r="C31216">
        <v>38.084709167</v>
      </c>
    </row>
    <row r="31217" spans="1:3" x14ac:dyDescent="0.25">
      <c r="A31217">
        <v>10897</v>
      </c>
      <c r="B31217" s="1">
        <f>DATE(2029,11,1) + TIME(0,0,0)</f>
        <v>47423</v>
      </c>
      <c r="C31217">
        <v>38.096809387</v>
      </c>
    </row>
    <row r="31218" spans="1:3" x14ac:dyDescent="0.25">
      <c r="A31218">
        <v>10927</v>
      </c>
      <c r="B31218" s="1">
        <f>DATE(2029,12,1) + TIME(0,0,0)</f>
        <v>47453</v>
      </c>
      <c r="C31218">
        <v>38.108489990000002</v>
      </c>
    </row>
    <row r="31219" spans="1:3" x14ac:dyDescent="0.25">
      <c r="A31219">
        <v>10958</v>
      </c>
      <c r="B31219" s="1">
        <f>DATE(2030,1,1) + TIME(0,0,0)</f>
        <v>47484</v>
      </c>
      <c r="C31219">
        <v>38.120536803999997</v>
      </c>
    </row>
    <row r="31220" spans="1:3" x14ac:dyDescent="0.25">
      <c r="A31220">
        <v>10989</v>
      </c>
      <c r="B31220" s="1">
        <f>DATE(2030,2,1) + TIME(0,0,0)</f>
        <v>47515</v>
      </c>
      <c r="C31220">
        <v>38.132553100999999</v>
      </c>
    </row>
    <row r="31221" spans="1:3" x14ac:dyDescent="0.25">
      <c r="A31221">
        <v>11017</v>
      </c>
      <c r="B31221" s="1">
        <f>DATE(2030,3,1) + TIME(0,0,0)</f>
        <v>47543</v>
      </c>
      <c r="C31221">
        <v>38.143386841000002</v>
      </c>
    </row>
    <row r="31222" spans="1:3" x14ac:dyDescent="0.25">
      <c r="A31222">
        <v>11048</v>
      </c>
      <c r="B31222" s="1">
        <f>DATE(2030,4,1) + TIME(0,0,0)</f>
        <v>47574</v>
      </c>
      <c r="C31222">
        <v>38.155353546000001</v>
      </c>
    </row>
    <row r="31223" spans="1:3" x14ac:dyDescent="0.25">
      <c r="A31223">
        <v>11078</v>
      </c>
      <c r="B31223" s="1">
        <f>DATE(2030,5,1) + TIME(0,0,0)</f>
        <v>47604</v>
      </c>
      <c r="C31223">
        <v>38.166904449</v>
      </c>
    </row>
    <row r="31224" spans="1:3" x14ac:dyDescent="0.25">
      <c r="A31224">
        <v>11109</v>
      </c>
      <c r="B31224" s="1">
        <f>DATE(2030,6,1) + TIME(0,0,0)</f>
        <v>47635</v>
      </c>
      <c r="C31224">
        <v>38.178817748999997</v>
      </c>
    </row>
    <row r="31225" spans="1:3" x14ac:dyDescent="0.25">
      <c r="A31225">
        <v>11139</v>
      </c>
      <c r="B31225" s="1">
        <f>DATE(2030,7,1) + TIME(0,0,0)</f>
        <v>47665</v>
      </c>
      <c r="C31225">
        <v>38.190322876000003</v>
      </c>
    </row>
    <row r="31226" spans="1:3" x14ac:dyDescent="0.25">
      <c r="A31226">
        <v>11170</v>
      </c>
      <c r="B31226" s="1">
        <f>DATE(2030,8,1) + TIME(0,0,0)</f>
        <v>47696</v>
      </c>
      <c r="C31226">
        <v>38.20218277</v>
      </c>
    </row>
    <row r="31227" spans="1:3" x14ac:dyDescent="0.25">
      <c r="A31227">
        <v>11201</v>
      </c>
      <c r="B31227" s="1">
        <f>DATE(2030,9,1) + TIME(0,0,0)</f>
        <v>47727</v>
      </c>
      <c r="C31227">
        <v>38.214015961000001</v>
      </c>
    </row>
    <row r="31228" spans="1:3" x14ac:dyDescent="0.25">
      <c r="A31228">
        <v>11231</v>
      </c>
      <c r="B31228" s="1">
        <f>DATE(2030,10,1) + TIME(0,0,0)</f>
        <v>47757</v>
      </c>
      <c r="C31228">
        <v>38.225440978999998</v>
      </c>
    </row>
    <row r="31229" spans="1:3" x14ac:dyDescent="0.25">
      <c r="A31229">
        <v>11262</v>
      </c>
      <c r="B31229" s="1">
        <f>DATE(2030,11,1) + TIME(0,0,0)</f>
        <v>47788</v>
      </c>
      <c r="C31229">
        <v>38.237224578999999</v>
      </c>
    </row>
    <row r="31230" spans="1:3" x14ac:dyDescent="0.25">
      <c r="A31230">
        <v>11292</v>
      </c>
      <c r="B31230" s="1">
        <f>DATE(2030,12,1) + TIME(0,0,0)</f>
        <v>47818</v>
      </c>
      <c r="C31230">
        <v>38.248600005999997</v>
      </c>
    </row>
    <row r="31231" spans="1:3" x14ac:dyDescent="0.25">
      <c r="A31231">
        <v>11323</v>
      </c>
      <c r="B31231" s="1">
        <f>DATE(2031,1,1) + TIME(0,0,0)</f>
        <v>47849</v>
      </c>
      <c r="C31231">
        <v>38.260330199999999</v>
      </c>
    </row>
    <row r="31232" spans="1:3" x14ac:dyDescent="0.25">
      <c r="A31232">
        <v>11354</v>
      </c>
      <c r="B31232" s="1">
        <f>DATE(2031,2,1) + TIME(0,0,0)</f>
        <v>47880</v>
      </c>
      <c r="C31232">
        <v>38.272033690999997</v>
      </c>
    </row>
    <row r="31233" spans="1:3" x14ac:dyDescent="0.25">
      <c r="A31233">
        <v>11382</v>
      </c>
      <c r="B31233" s="1">
        <f>DATE(2031,3,1) + TIME(0,0,0)</f>
        <v>47908</v>
      </c>
      <c r="C31233">
        <v>38.282581329000003</v>
      </c>
    </row>
    <row r="31234" spans="1:3" x14ac:dyDescent="0.25">
      <c r="A31234">
        <v>11413</v>
      </c>
      <c r="B31234" s="1">
        <f>DATE(2031,4,1) + TIME(0,0,0)</f>
        <v>47939</v>
      </c>
      <c r="C31234">
        <v>38.294235229000002</v>
      </c>
    </row>
    <row r="31235" spans="1:3" x14ac:dyDescent="0.25">
      <c r="A31235">
        <v>11443</v>
      </c>
      <c r="B31235" s="1">
        <f>DATE(2031,5,1) + TIME(0,0,0)</f>
        <v>47969</v>
      </c>
      <c r="C31235">
        <v>38.305492401000002</v>
      </c>
    </row>
    <row r="31236" spans="1:3" x14ac:dyDescent="0.25">
      <c r="A31236">
        <v>11474</v>
      </c>
      <c r="B31236" s="1">
        <f>DATE(2031,6,1) + TIME(0,0,0)</f>
        <v>48000</v>
      </c>
      <c r="C31236">
        <v>38.317096710000001</v>
      </c>
    </row>
    <row r="31237" spans="1:3" x14ac:dyDescent="0.25">
      <c r="A31237">
        <v>11504</v>
      </c>
      <c r="B31237" s="1">
        <f>DATE(2031,7,1) + TIME(0,0,0)</f>
        <v>48030</v>
      </c>
      <c r="C31237">
        <v>38.328304291000002</v>
      </c>
    </row>
    <row r="31238" spans="1:3" x14ac:dyDescent="0.25">
      <c r="A31238">
        <v>11535</v>
      </c>
      <c r="B31238" s="1">
        <f>DATE(2031,8,1) + TIME(0,0,0)</f>
        <v>48061</v>
      </c>
      <c r="C31238">
        <v>38.339859009000001</v>
      </c>
    </row>
    <row r="31239" spans="1:3" x14ac:dyDescent="0.25">
      <c r="A31239">
        <v>11566</v>
      </c>
      <c r="B31239" s="1">
        <f>DATE(2031,9,1) + TIME(0,0,0)</f>
        <v>48092</v>
      </c>
      <c r="C31239">
        <v>38.351390838999997</v>
      </c>
    </row>
    <row r="31240" spans="1:3" x14ac:dyDescent="0.25">
      <c r="A31240">
        <v>11596</v>
      </c>
      <c r="B31240" s="1">
        <f>DATE(2031,10,1) + TIME(0,0,0)</f>
        <v>48122</v>
      </c>
      <c r="C31240">
        <v>38.362525939999998</v>
      </c>
    </row>
    <row r="31241" spans="1:3" x14ac:dyDescent="0.25">
      <c r="A31241">
        <v>11627</v>
      </c>
      <c r="B31241" s="1">
        <f>DATE(2031,11,1) + TIME(0,0,0)</f>
        <v>48153</v>
      </c>
      <c r="C31241">
        <v>38.374008179</v>
      </c>
    </row>
    <row r="31242" spans="1:3" x14ac:dyDescent="0.25">
      <c r="A31242">
        <v>11657</v>
      </c>
      <c r="B31242" s="1">
        <f>DATE(2031,12,1) + TIME(0,0,0)</f>
        <v>48183</v>
      </c>
      <c r="C31242">
        <v>38.385093689000001</v>
      </c>
    </row>
    <row r="31243" spans="1:3" x14ac:dyDescent="0.25">
      <c r="A31243">
        <v>11688</v>
      </c>
      <c r="B31243" s="1">
        <f>DATE(2032,1,1) + TIME(0,0,0)</f>
        <v>48214</v>
      </c>
      <c r="C31243">
        <v>38.396518706999998</v>
      </c>
    </row>
    <row r="31244" spans="1:3" x14ac:dyDescent="0.25">
      <c r="A31244">
        <v>11719</v>
      </c>
      <c r="B31244" s="1">
        <f>DATE(2032,2,1) + TIME(0,0,0)</f>
        <v>48245</v>
      </c>
      <c r="C31244">
        <v>38.407920836999999</v>
      </c>
    </row>
    <row r="31245" spans="1:3" x14ac:dyDescent="0.25">
      <c r="A31245">
        <v>11748</v>
      </c>
      <c r="B31245" s="1">
        <f>DATE(2032,3,1) + TIME(0,0,0)</f>
        <v>48274</v>
      </c>
      <c r="C31245">
        <v>38.418563843000001</v>
      </c>
    </row>
    <row r="31246" spans="1:3" x14ac:dyDescent="0.25">
      <c r="A31246">
        <v>11779</v>
      </c>
      <c r="B31246" s="1">
        <f>DATE(2032,4,1) + TIME(0,0,0)</f>
        <v>48305</v>
      </c>
      <c r="C31246">
        <v>38.429920197000001</v>
      </c>
    </row>
    <row r="31247" spans="1:3" x14ac:dyDescent="0.25">
      <c r="A31247">
        <v>11809</v>
      </c>
      <c r="B31247" s="1">
        <f>DATE(2032,5,1) + TIME(0,0,0)</f>
        <v>48335</v>
      </c>
      <c r="C31247">
        <v>38.440883636000002</v>
      </c>
    </row>
    <row r="31248" spans="1:3" x14ac:dyDescent="0.25">
      <c r="A31248">
        <v>11840</v>
      </c>
      <c r="B31248" s="1">
        <f>DATE(2032,6,1) + TIME(0,0,0)</f>
        <v>48366</v>
      </c>
      <c r="C31248">
        <v>38.452190399000003</v>
      </c>
    </row>
    <row r="31249" spans="1:3" x14ac:dyDescent="0.25">
      <c r="A31249">
        <v>11870</v>
      </c>
      <c r="B31249" s="1">
        <f>DATE(2032,7,1) + TIME(0,0,0)</f>
        <v>48396</v>
      </c>
      <c r="C31249">
        <v>38.463108063</v>
      </c>
    </row>
    <row r="31250" spans="1:3" x14ac:dyDescent="0.25">
      <c r="A31250">
        <v>11901</v>
      </c>
      <c r="B31250" s="1">
        <f>DATE(2032,8,1) + TIME(0,0,0)</f>
        <v>48427</v>
      </c>
      <c r="C31250">
        <v>38.474369049000003</v>
      </c>
    </row>
    <row r="31251" spans="1:3" x14ac:dyDescent="0.25">
      <c r="A31251">
        <v>11932</v>
      </c>
      <c r="B31251" s="1">
        <f>DATE(2032,9,1) + TIME(0,0,0)</f>
        <v>48458</v>
      </c>
      <c r="C31251">
        <v>38.485607147000003</v>
      </c>
    </row>
    <row r="31252" spans="1:3" x14ac:dyDescent="0.25">
      <c r="A31252">
        <v>11962</v>
      </c>
      <c r="B31252" s="1">
        <f>DATE(2032,10,1) + TIME(0,0,0)</f>
        <v>48488</v>
      </c>
      <c r="C31252">
        <v>38.496459960999999</v>
      </c>
    </row>
    <row r="31253" spans="1:3" x14ac:dyDescent="0.25">
      <c r="A31253">
        <v>11993</v>
      </c>
      <c r="B31253" s="1">
        <f>DATE(2032,11,1) + TIME(0,0,0)</f>
        <v>48519</v>
      </c>
      <c r="C31253">
        <v>38.507652282999999</v>
      </c>
    </row>
    <row r="31254" spans="1:3" x14ac:dyDescent="0.25">
      <c r="A31254">
        <v>12023</v>
      </c>
      <c r="B31254" s="1">
        <f>DATE(2032,12,1) + TIME(0,0,0)</f>
        <v>48549</v>
      </c>
      <c r="C31254">
        <v>38.518463134999998</v>
      </c>
    </row>
    <row r="31255" spans="1:3" x14ac:dyDescent="0.25">
      <c r="A31255">
        <v>12054</v>
      </c>
      <c r="B31255" s="1">
        <f>DATE(2033,1,1) + TIME(0,0,0)</f>
        <v>48580</v>
      </c>
      <c r="C31255">
        <v>38.52960968</v>
      </c>
    </row>
    <row r="31256" spans="1:3" x14ac:dyDescent="0.25">
      <c r="A31256">
        <v>12085</v>
      </c>
      <c r="B31256" s="1">
        <f>DATE(2033,2,1) + TIME(0,0,0)</f>
        <v>48611</v>
      </c>
      <c r="C31256">
        <v>38.540737151999998</v>
      </c>
    </row>
    <row r="31257" spans="1:3" x14ac:dyDescent="0.25">
      <c r="A31257">
        <v>12113</v>
      </c>
      <c r="B31257" s="1">
        <f>DATE(2033,3,1) + TIME(0,0,0)</f>
        <v>48639</v>
      </c>
      <c r="C31257">
        <v>38.550765990999999</v>
      </c>
    </row>
    <row r="31258" spans="1:3" x14ac:dyDescent="0.25">
      <c r="A31258">
        <v>12144</v>
      </c>
      <c r="B31258" s="1">
        <f>DATE(2033,4,1) + TIME(0,0,0)</f>
        <v>48670</v>
      </c>
      <c r="C31258">
        <v>38.561847686999997</v>
      </c>
    </row>
    <row r="31259" spans="1:3" x14ac:dyDescent="0.25">
      <c r="A31259">
        <v>12174</v>
      </c>
      <c r="B31259" s="1">
        <f>DATE(2033,5,1) + TIME(0,0,0)</f>
        <v>48700</v>
      </c>
      <c r="C31259">
        <v>38.572551726999997</v>
      </c>
    </row>
    <row r="31260" spans="1:3" x14ac:dyDescent="0.25">
      <c r="A31260">
        <v>12205</v>
      </c>
      <c r="B31260" s="1">
        <f>DATE(2033,6,1) + TIME(0,0,0)</f>
        <v>48731</v>
      </c>
      <c r="C31260">
        <v>38.583587645999998</v>
      </c>
    </row>
    <row r="31261" spans="1:3" x14ac:dyDescent="0.25">
      <c r="A31261">
        <v>12235</v>
      </c>
      <c r="B31261" s="1">
        <f>DATE(2033,7,1) + TIME(0,0,0)</f>
        <v>48761</v>
      </c>
      <c r="C31261">
        <v>38.594249724999997</v>
      </c>
    </row>
    <row r="31262" spans="1:3" x14ac:dyDescent="0.25">
      <c r="A31262">
        <v>12266</v>
      </c>
      <c r="B31262" s="1">
        <f>DATE(2033,8,1) + TIME(0,0,0)</f>
        <v>48792</v>
      </c>
      <c r="C31262">
        <v>38.605247497999997</v>
      </c>
    </row>
    <row r="31263" spans="1:3" x14ac:dyDescent="0.25">
      <c r="A31263">
        <v>12297</v>
      </c>
      <c r="B31263" s="1">
        <f>DATE(2033,9,1) + TIME(0,0,0)</f>
        <v>48823</v>
      </c>
      <c r="C31263">
        <v>38.616218566999997</v>
      </c>
    </row>
    <row r="31264" spans="1:3" x14ac:dyDescent="0.25">
      <c r="A31264">
        <v>12327</v>
      </c>
      <c r="B31264" s="1">
        <f>DATE(2033,10,1) + TIME(0,0,0)</f>
        <v>48853</v>
      </c>
      <c r="C31264">
        <v>38.626815796000002</v>
      </c>
    </row>
    <row r="31265" spans="1:3" x14ac:dyDescent="0.25">
      <c r="A31265">
        <v>12358</v>
      </c>
      <c r="B31265" s="1">
        <f>DATE(2033,11,1) + TIME(0,0,0)</f>
        <v>48884</v>
      </c>
      <c r="C31265">
        <v>38.637748717999997</v>
      </c>
    </row>
    <row r="31266" spans="1:3" x14ac:dyDescent="0.25">
      <c r="A31266">
        <v>12388</v>
      </c>
      <c r="B31266" s="1">
        <f>DATE(2033,12,1) + TIME(0,0,0)</f>
        <v>48914</v>
      </c>
      <c r="C31266">
        <v>38.648303986000002</v>
      </c>
    </row>
    <row r="31267" spans="1:3" x14ac:dyDescent="0.25">
      <c r="A31267">
        <v>12419</v>
      </c>
      <c r="B31267" s="1">
        <f>DATE(2034,1,1) + TIME(0,0,0)</f>
        <v>48945</v>
      </c>
      <c r="C31267">
        <v>38.659191131999997</v>
      </c>
    </row>
    <row r="31268" spans="1:3" x14ac:dyDescent="0.25">
      <c r="A31268">
        <v>12450</v>
      </c>
      <c r="B31268" s="1">
        <f>DATE(2034,2,1) + TIME(0,0,0)</f>
        <v>48976</v>
      </c>
      <c r="C31268">
        <v>38.670055388999998</v>
      </c>
    </row>
    <row r="31269" spans="1:3" x14ac:dyDescent="0.25">
      <c r="A31269">
        <v>12478</v>
      </c>
      <c r="B31269" s="1">
        <f>DATE(2034,3,1) + TIME(0,0,0)</f>
        <v>49004</v>
      </c>
      <c r="C31269">
        <v>38.679851532000001</v>
      </c>
    </row>
    <row r="31270" spans="1:3" x14ac:dyDescent="0.25">
      <c r="A31270">
        <v>12509</v>
      </c>
      <c r="B31270" s="1">
        <f>DATE(2034,4,1) + TIME(0,0,0)</f>
        <v>49035</v>
      </c>
      <c r="C31270">
        <v>38.690673828000001</v>
      </c>
    </row>
    <row r="31271" spans="1:3" x14ac:dyDescent="0.25">
      <c r="A31271">
        <v>12539</v>
      </c>
      <c r="B31271" s="1">
        <f>DATE(2034,5,1) + TIME(0,0,0)</f>
        <v>49065</v>
      </c>
      <c r="C31271">
        <v>38.701129913000003</v>
      </c>
    </row>
    <row r="31272" spans="1:3" x14ac:dyDescent="0.25">
      <c r="A31272">
        <v>12570</v>
      </c>
      <c r="B31272" s="1">
        <f>DATE(2034,6,1) + TIME(0,0,0)</f>
        <v>49096</v>
      </c>
      <c r="C31272">
        <v>38.711910248000002</v>
      </c>
    </row>
    <row r="31273" spans="1:3" x14ac:dyDescent="0.25">
      <c r="A31273">
        <v>12600</v>
      </c>
      <c r="B31273" s="1">
        <f>DATE(2034,7,1) + TIME(0,0,0)</f>
        <v>49126</v>
      </c>
      <c r="C31273">
        <v>38.722324370999999</v>
      </c>
    </row>
    <row r="31274" spans="1:3" x14ac:dyDescent="0.25">
      <c r="A31274">
        <v>12631</v>
      </c>
      <c r="B31274" s="1">
        <f>DATE(2034,8,1) + TIME(0,0,0)</f>
        <v>49157</v>
      </c>
      <c r="C31274">
        <v>38.733062744000001</v>
      </c>
    </row>
    <row r="31275" spans="1:3" x14ac:dyDescent="0.25">
      <c r="A31275">
        <v>12662</v>
      </c>
      <c r="B31275" s="1">
        <f>DATE(2034,9,1) + TIME(0,0,0)</f>
        <v>49188</v>
      </c>
      <c r="C31275">
        <v>38.743782043000003</v>
      </c>
    </row>
    <row r="31276" spans="1:3" x14ac:dyDescent="0.25">
      <c r="A31276">
        <v>12692</v>
      </c>
      <c r="B31276" s="1">
        <f>DATE(2034,10,1) + TIME(0,0,0)</f>
        <v>49218</v>
      </c>
      <c r="C31276">
        <v>38.754131317000002</v>
      </c>
    </row>
    <row r="31277" spans="1:3" x14ac:dyDescent="0.25">
      <c r="A31277">
        <v>12723</v>
      </c>
      <c r="B31277" s="1">
        <f>DATE(2034,11,1) + TIME(0,0,0)</f>
        <v>49249</v>
      </c>
      <c r="C31277">
        <v>38.764808655000003</v>
      </c>
    </row>
    <row r="31278" spans="1:3" x14ac:dyDescent="0.25">
      <c r="A31278">
        <v>12753</v>
      </c>
      <c r="B31278" s="1">
        <f>DATE(2034,12,1) + TIME(0,0,0)</f>
        <v>49279</v>
      </c>
      <c r="C31278">
        <v>38.775119781000001</v>
      </c>
    </row>
    <row r="31279" spans="1:3" x14ac:dyDescent="0.25">
      <c r="A31279">
        <v>12784</v>
      </c>
      <c r="B31279" s="1">
        <f>DATE(2035,1,1) + TIME(0,0,0)</f>
        <v>49310</v>
      </c>
      <c r="C31279">
        <v>38.785751343000001</v>
      </c>
    </row>
    <row r="31280" spans="1:3" x14ac:dyDescent="0.25">
      <c r="A31280">
        <v>12815</v>
      </c>
      <c r="B31280" s="1">
        <f>DATE(2035,2,1) + TIME(0,0,0)</f>
        <v>49341</v>
      </c>
      <c r="C31280">
        <v>38.796363831000001</v>
      </c>
    </row>
    <row r="31281" spans="1:3" x14ac:dyDescent="0.25">
      <c r="A31281">
        <v>12843</v>
      </c>
      <c r="B31281" s="1">
        <f>DATE(2035,3,1) + TIME(0,0,0)</f>
        <v>49369</v>
      </c>
      <c r="C31281">
        <v>38.805931090999998</v>
      </c>
    </row>
    <row r="31282" spans="1:3" x14ac:dyDescent="0.25">
      <c r="A31282">
        <v>12874</v>
      </c>
      <c r="B31282" s="1">
        <f>DATE(2035,4,1) + TIME(0,0,0)</f>
        <v>49400</v>
      </c>
      <c r="C31282">
        <v>38.816505432</v>
      </c>
    </row>
    <row r="31283" spans="1:3" x14ac:dyDescent="0.25">
      <c r="A31283">
        <v>12904</v>
      </c>
      <c r="B31283" s="1">
        <f>DATE(2035,5,1) + TIME(0,0,0)</f>
        <v>49430</v>
      </c>
      <c r="C31283">
        <v>38.826713562000002</v>
      </c>
    </row>
    <row r="31284" spans="1:3" x14ac:dyDescent="0.25">
      <c r="A31284">
        <v>12935</v>
      </c>
      <c r="B31284" s="1">
        <f>DATE(2035,6,1) + TIME(0,0,0)</f>
        <v>49461</v>
      </c>
      <c r="C31284">
        <v>38.837245940999999</v>
      </c>
    </row>
    <row r="31285" spans="1:3" x14ac:dyDescent="0.25">
      <c r="A31285">
        <v>12965</v>
      </c>
      <c r="B31285" s="1">
        <f>DATE(2035,7,1) + TIME(0,0,0)</f>
        <v>49491</v>
      </c>
      <c r="C31285">
        <v>38.847412108999997</v>
      </c>
    </row>
    <row r="31286" spans="1:3" x14ac:dyDescent="0.25">
      <c r="A31286">
        <v>12996</v>
      </c>
      <c r="B31286" s="1">
        <f>DATE(2035,8,1) + TIME(0,0,0)</f>
        <v>49522</v>
      </c>
      <c r="C31286">
        <v>38.857902527</v>
      </c>
    </row>
    <row r="31287" spans="1:3" x14ac:dyDescent="0.25">
      <c r="A31287">
        <v>13027</v>
      </c>
      <c r="B31287" s="1">
        <f>DATE(2035,9,1) + TIME(0,0,0)</f>
        <v>49553</v>
      </c>
      <c r="C31287">
        <v>38.868370056000003</v>
      </c>
    </row>
    <row r="31288" spans="1:3" x14ac:dyDescent="0.25">
      <c r="A31288">
        <v>13057</v>
      </c>
      <c r="B31288" s="1">
        <f>DATE(2035,10,1) + TIME(0,0,0)</f>
        <v>49583</v>
      </c>
      <c r="C31288">
        <v>38.878479003999999</v>
      </c>
    </row>
    <row r="31289" spans="1:3" x14ac:dyDescent="0.25">
      <c r="A31289">
        <v>13088</v>
      </c>
      <c r="B31289" s="1">
        <f>DATE(2035,11,1) + TIME(0,0,0)</f>
        <v>49614</v>
      </c>
      <c r="C31289">
        <v>38.888900757000002</v>
      </c>
    </row>
    <row r="31290" spans="1:3" x14ac:dyDescent="0.25">
      <c r="A31290">
        <v>13118</v>
      </c>
      <c r="B31290" s="1">
        <f>DATE(2035,12,1) + TIME(0,0,0)</f>
        <v>49644</v>
      </c>
      <c r="C31290">
        <v>38.898971558</v>
      </c>
    </row>
    <row r="31291" spans="1:3" x14ac:dyDescent="0.25">
      <c r="A31291">
        <v>13149</v>
      </c>
      <c r="B31291" s="1">
        <f>DATE(2036,1,1) + TIME(0,0,0)</f>
        <v>49675</v>
      </c>
      <c r="C31291">
        <v>38.909351348999998</v>
      </c>
    </row>
    <row r="31292" spans="1:3" x14ac:dyDescent="0.25">
      <c r="A31292">
        <v>13180</v>
      </c>
      <c r="B31292" s="1">
        <f>DATE(2036,2,1) + TIME(0,0,0)</f>
        <v>49706</v>
      </c>
      <c r="C31292">
        <v>38.919715881000002</v>
      </c>
    </row>
    <row r="31293" spans="1:3" x14ac:dyDescent="0.25">
      <c r="A31293">
        <v>13209</v>
      </c>
      <c r="B31293" s="1">
        <f>DATE(2036,3,1) + TIME(0,0,0)</f>
        <v>49735</v>
      </c>
      <c r="C31293">
        <v>38.929389954000001</v>
      </c>
    </row>
    <row r="31294" spans="1:3" x14ac:dyDescent="0.25">
      <c r="A31294">
        <v>13240</v>
      </c>
      <c r="B31294" s="1">
        <f>DATE(2036,4,1) + TIME(0,0,0)</f>
        <v>49766</v>
      </c>
      <c r="C31294">
        <v>38.939708709999998</v>
      </c>
    </row>
    <row r="31295" spans="1:3" x14ac:dyDescent="0.25">
      <c r="A31295">
        <v>13270</v>
      </c>
      <c r="B31295" s="1">
        <f>DATE(2036,5,1) + TIME(0,0,0)</f>
        <v>49796</v>
      </c>
      <c r="C31295">
        <v>38.949676513999997</v>
      </c>
    </row>
    <row r="31296" spans="1:3" x14ac:dyDescent="0.25">
      <c r="A31296">
        <v>13301</v>
      </c>
      <c r="B31296" s="1">
        <f>DATE(2036,6,1) + TIME(0,0,0)</f>
        <v>49827</v>
      </c>
      <c r="C31296">
        <v>38.959957123000002</v>
      </c>
    </row>
    <row r="31297" spans="1:3" x14ac:dyDescent="0.25">
      <c r="A31297">
        <v>13331</v>
      </c>
      <c r="B31297" s="1">
        <f>DATE(2036,7,1) + TIME(0,0,0)</f>
        <v>49857</v>
      </c>
      <c r="C31297">
        <v>38.969882964999996</v>
      </c>
    </row>
    <row r="31298" spans="1:3" x14ac:dyDescent="0.25">
      <c r="A31298">
        <v>13362</v>
      </c>
      <c r="B31298" s="1">
        <f>DATE(2036,8,1) + TIME(0,0,0)</f>
        <v>49888</v>
      </c>
      <c r="C31298">
        <v>38.980117798000002</v>
      </c>
    </row>
    <row r="31299" spans="1:3" x14ac:dyDescent="0.25">
      <c r="A31299">
        <v>13393</v>
      </c>
      <c r="B31299" s="1">
        <f>DATE(2036,9,1) + TIME(0,0,0)</f>
        <v>49919</v>
      </c>
      <c r="C31299">
        <v>38.990333557</v>
      </c>
    </row>
    <row r="31300" spans="1:3" x14ac:dyDescent="0.25">
      <c r="A31300">
        <v>13423</v>
      </c>
      <c r="B31300" s="1">
        <f>DATE(2036,10,1) + TIME(0,0,0)</f>
        <v>49949</v>
      </c>
      <c r="C31300">
        <v>39.000198363999999</v>
      </c>
    </row>
    <row r="31301" spans="1:3" x14ac:dyDescent="0.25">
      <c r="A31301">
        <v>13454</v>
      </c>
      <c r="B31301" s="1">
        <f>DATE(2036,11,1) + TIME(0,0,0)</f>
        <v>49980</v>
      </c>
      <c r="C31301">
        <v>39.010372162000003</v>
      </c>
    </row>
    <row r="31302" spans="1:3" x14ac:dyDescent="0.25">
      <c r="A31302">
        <v>13484</v>
      </c>
      <c r="B31302" s="1">
        <f>DATE(2036,12,1) + TIME(0,0,0)</f>
        <v>50010</v>
      </c>
      <c r="C31302">
        <v>39.020195006999998</v>
      </c>
    </row>
    <row r="31303" spans="1:3" x14ac:dyDescent="0.25">
      <c r="A31303">
        <v>13515</v>
      </c>
      <c r="B31303" s="1">
        <f>DATE(2037,1,1) + TIME(0,0,0)</f>
        <v>50041</v>
      </c>
      <c r="C31303">
        <v>39.030323029000002</v>
      </c>
    </row>
    <row r="31304" spans="1:3" x14ac:dyDescent="0.25">
      <c r="A31304">
        <v>13546</v>
      </c>
      <c r="B31304" s="1">
        <f>DATE(2037,2,1) + TIME(0,0,0)</f>
        <v>50072</v>
      </c>
      <c r="C31304">
        <v>39.040424346999998</v>
      </c>
    </row>
    <row r="31305" spans="1:3" x14ac:dyDescent="0.25">
      <c r="A31305">
        <v>13574</v>
      </c>
      <c r="B31305" s="1">
        <f>DATE(2037,3,1) + TIME(0,0,0)</f>
        <v>50100</v>
      </c>
      <c r="C31305">
        <v>39.049533844000003</v>
      </c>
    </row>
    <row r="31306" spans="1:3" x14ac:dyDescent="0.25">
      <c r="A31306">
        <v>13605</v>
      </c>
      <c r="B31306" s="1">
        <f>DATE(2037,4,1) + TIME(0,0,0)</f>
        <v>50131</v>
      </c>
      <c r="C31306">
        <v>39.059593200999998</v>
      </c>
    </row>
    <row r="31307" spans="1:3" x14ac:dyDescent="0.25">
      <c r="A31307">
        <v>13635</v>
      </c>
      <c r="B31307" s="1">
        <f>DATE(2037,5,1) + TIME(0,0,0)</f>
        <v>50161</v>
      </c>
      <c r="C31307">
        <v>39.069309234999999</v>
      </c>
    </row>
    <row r="31308" spans="1:3" x14ac:dyDescent="0.25">
      <c r="A31308">
        <v>13666</v>
      </c>
      <c r="B31308" s="1">
        <f>DATE(2037,6,1) + TIME(0,0,0)</f>
        <v>50192</v>
      </c>
      <c r="C31308">
        <v>39.079330444</v>
      </c>
    </row>
    <row r="31309" spans="1:3" x14ac:dyDescent="0.25">
      <c r="A31309">
        <v>13696</v>
      </c>
      <c r="B31309" s="1">
        <f>DATE(2037,7,1) + TIME(0,0,0)</f>
        <v>50222</v>
      </c>
      <c r="C31309">
        <v>39.089004516999999</v>
      </c>
    </row>
    <row r="31310" spans="1:3" x14ac:dyDescent="0.25">
      <c r="A31310">
        <v>13727</v>
      </c>
      <c r="B31310" s="1">
        <f>DATE(2037,8,1) + TIME(0,0,0)</f>
        <v>50253</v>
      </c>
      <c r="C31310">
        <v>39.09897995</v>
      </c>
    </row>
    <row r="31311" spans="1:3" x14ac:dyDescent="0.25">
      <c r="A31311">
        <v>13758</v>
      </c>
      <c r="B31311" s="1">
        <f>DATE(2037,9,1) + TIME(0,0,0)</f>
        <v>50284</v>
      </c>
      <c r="C31311">
        <v>39.108936309999997</v>
      </c>
    </row>
    <row r="31312" spans="1:3" x14ac:dyDescent="0.25">
      <c r="A31312">
        <v>13788</v>
      </c>
      <c r="B31312" s="1">
        <f>DATE(2037,10,1) + TIME(0,0,0)</f>
        <v>50314</v>
      </c>
      <c r="C31312">
        <v>39.118553161999998</v>
      </c>
    </row>
    <row r="31313" spans="1:3" x14ac:dyDescent="0.25">
      <c r="A31313">
        <v>13819</v>
      </c>
      <c r="B31313" s="1">
        <f>DATE(2037,11,1) + TIME(0,0,0)</f>
        <v>50345</v>
      </c>
      <c r="C31313">
        <v>39.128467559999997</v>
      </c>
    </row>
    <row r="31314" spans="1:3" x14ac:dyDescent="0.25">
      <c r="A31314">
        <v>13849</v>
      </c>
      <c r="B31314" s="1">
        <f>DATE(2037,12,1) + TIME(0,0,0)</f>
        <v>50375</v>
      </c>
      <c r="C31314">
        <v>39.13804245</v>
      </c>
    </row>
    <row r="31315" spans="1:3" x14ac:dyDescent="0.25">
      <c r="A31315">
        <v>13880</v>
      </c>
      <c r="B31315" s="1">
        <f>DATE(2038,1,1) + TIME(0,0,0)</f>
        <v>50406</v>
      </c>
      <c r="C31315">
        <v>39.147918701000002</v>
      </c>
    </row>
    <row r="31316" spans="1:3" x14ac:dyDescent="0.25">
      <c r="A31316">
        <v>13911</v>
      </c>
      <c r="B31316" s="1">
        <f>DATE(2038,2,1) + TIME(0,0,0)</f>
        <v>50437</v>
      </c>
      <c r="C31316">
        <v>39.157772064</v>
      </c>
    </row>
    <row r="31317" spans="1:3" x14ac:dyDescent="0.25">
      <c r="A31317">
        <v>13939</v>
      </c>
      <c r="B31317" s="1">
        <f>DATE(2038,3,1) + TIME(0,0,0)</f>
        <v>50465</v>
      </c>
      <c r="C31317">
        <v>39.166656494000001</v>
      </c>
    </row>
    <row r="31318" spans="1:3" x14ac:dyDescent="0.25">
      <c r="A31318">
        <v>13970</v>
      </c>
      <c r="B31318" s="1">
        <f>DATE(2038,4,1) + TIME(0,0,0)</f>
        <v>50496</v>
      </c>
      <c r="C31318">
        <v>39.176475525000001</v>
      </c>
    </row>
    <row r="31319" spans="1:3" x14ac:dyDescent="0.25">
      <c r="A31319">
        <v>14000</v>
      </c>
      <c r="B31319" s="1">
        <f>DATE(2038,5,1) + TIME(0,0,0)</f>
        <v>50526</v>
      </c>
      <c r="C31319">
        <v>39.185958862</v>
      </c>
    </row>
    <row r="31320" spans="1:3" x14ac:dyDescent="0.25">
      <c r="A31320">
        <v>14031</v>
      </c>
      <c r="B31320" s="1">
        <f>DATE(2038,6,1) + TIME(0,0,0)</f>
        <v>50557</v>
      </c>
      <c r="C31320">
        <v>39.195735931000002</v>
      </c>
    </row>
    <row r="31321" spans="1:3" x14ac:dyDescent="0.25">
      <c r="A31321">
        <v>14061</v>
      </c>
      <c r="B31321" s="1">
        <f>DATE(2038,7,1) + TIME(0,0,0)</f>
        <v>50587</v>
      </c>
      <c r="C31321">
        <v>39.205181121999999</v>
      </c>
    </row>
    <row r="31322" spans="1:3" x14ac:dyDescent="0.25">
      <c r="A31322">
        <v>14092</v>
      </c>
      <c r="B31322" s="1">
        <f>DATE(2038,8,1) + TIME(0,0,0)</f>
        <v>50618</v>
      </c>
      <c r="C31322">
        <v>39.214923859000002</v>
      </c>
    </row>
    <row r="31323" spans="1:3" x14ac:dyDescent="0.25">
      <c r="A31323">
        <v>14123</v>
      </c>
      <c r="B31323" s="1">
        <f>DATE(2038,9,1) + TIME(0,0,0)</f>
        <v>50649</v>
      </c>
      <c r="C31323">
        <v>39.224647521999998</v>
      </c>
    </row>
    <row r="31324" spans="1:3" x14ac:dyDescent="0.25">
      <c r="A31324">
        <v>14153</v>
      </c>
      <c r="B31324" s="1">
        <f>DATE(2038,10,1) + TIME(0,0,0)</f>
        <v>50679</v>
      </c>
      <c r="C31324">
        <v>39.234039307000003</v>
      </c>
    </row>
    <row r="31325" spans="1:3" x14ac:dyDescent="0.25">
      <c r="A31325">
        <v>14184</v>
      </c>
      <c r="B31325" s="1">
        <f>DATE(2038,11,1) + TIME(0,0,0)</f>
        <v>50710</v>
      </c>
      <c r="C31325">
        <v>39.243724823000001</v>
      </c>
    </row>
    <row r="31326" spans="1:3" x14ac:dyDescent="0.25">
      <c r="A31326">
        <v>14214</v>
      </c>
      <c r="B31326" s="1">
        <f>DATE(2038,12,1) + TIME(0,0,0)</f>
        <v>50740</v>
      </c>
      <c r="C31326">
        <v>39.253078461000001</v>
      </c>
    </row>
    <row r="31327" spans="1:3" x14ac:dyDescent="0.25">
      <c r="A31327">
        <v>14245</v>
      </c>
      <c r="B31327" s="1">
        <f>DATE(2039,1,1) + TIME(0,0,0)</f>
        <v>50771</v>
      </c>
      <c r="C31327">
        <v>39.262729645</v>
      </c>
    </row>
    <row r="31328" spans="1:3" x14ac:dyDescent="0.25">
      <c r="A31328">
        <v>14276</v>
      </c>
      <c r="B31328" s="1">
        <f>DATE(2039,2,1) + TIME(0,0,0)</f>
        <v>50802</v>
      </c>
      <c r="C31328">
        <v>39.272361754999999</v>
      </c>
    </row>
    <row r="31329" spans="1:3" x14ac:dyDescent="0.25">
      <c r="A31329">
        <v>14304</v>
      </c>
      <c r="B31329" s="1">
        <f>DATE(2039,3,1) + TIME(0,0,0)</f>
        <v>50830</v>
      </c>
      <c r="C31329">
        <v>39.281044006000002</v>
      </c>
    </row>
    <row r="31330" spans="1:3" x14ac:dyDescent="0.25">
      <c r="A31330">
        <v>14335</v>
      </c>
      <c r="B31330" s="1">
        <f>DATE(2039,4,1) + TIME(0,0,0)</f>
        <v>50861</v>
      </c>
      <c r="C31330">
        <v>39.290641784999998</v>
      </c>
    </row>
    <row r="31331" spans="1:3" x14ac:dyDescent="0.25">
      <c r="A31331">
        <v>14365</v>
      </c>
      <c r="B31331" s="1">
        <f>DATE(2039,5,1) + TIME(0,0,0)</f>
        <v>50891</v>
      </c>
      <c r="C31331">
        <v>39.299911498999997</v>
      </c>
    </row>
    <row r="31332" spans="1:3" x14ac:dyDescent="0.25">
      <c r="A31332">
        <v>14396</v>
      </c>
      <c r="B31332" s="1">
        <f>DATE(2039,6,1) + TIME(0,0,0)</f>
        <v>50922</v>
      </c>
      <c r="C31332">
        <v>39.309471129999999</v>
      </c>
    </row>
    <row r="31333" spans="1:3" x14ac:dyDescent="0.25">
      <c r="A31333">
        <v>14426</v>
      </c>
      <c r="B31333" s="1">
        <f>DATE(2039,7,1) + TIME(0,0,0)</f>
        <v>50952</v>
      </c>
      <c r="C31333">
        <v>39.318706511999999</v>
      </c>
    </row>
    <row r="31334" spans="1:3" x14ac:dyDescent="0.25">
      <c r="A31334">
        <v>14457</v>
      </c>
      <c r="B31334" s="1">
        <f>DATE(2039,8,1) + TIME(0,0,0)</f>
        <v>50983</v>
      </c>
      <c r="C31334">
        <v>39.328235626000001</v>
      </c>
    </row>
    <row r="31335" spans="1:3" x14ac:dyDescent="0.25">
      <c r="A31335">
        <v>14488</v>
      </c>
      <c r="B31335" s="1">
        <f>DATE(2039,9,1) + TIME(0,0,0)</f>
        <v>51014</v>
      </c>
      <c r="C31335">
        <v>39.337741852000001</v>
      </c>
    </row>
    <row r="31336" spans="1:3" x14ac:dyDescent="0.25">
      <c r="A31336">
        <v>14518</v>
      </c>
      <c r="B31336" s="1">
        <f>DATE(2039,10,1) + TIME(0,0,0)</f>
        <v>51044</v>
      </c>
      <c r="C31336">
        <v>39.346927643000001</v>
      </c>
    </row>
    <row r="31337" spans="1:3" x14ac:dyDescent="0.25">
      <c r="A31337">
        <v>14549</v>
      </c>
      <c r="B31337" s="1">
        <f>DATE(2039,11,1) + TIME(0,0,0)</f>
        <v>51075</v>
      </c>
      <c r="C31337">
        <v>39.356403350999997</v>
      </c>
    </row>
    <row r="31338" spans="1:3" x14ac:dyDescent="0.25">
      <c r="A31338">
        <v>14579</v>
      </c>
      <c r="B31338" s="1">
        <f>DATE(2039,12,1) + TIME(0,0,0)</f>
        <v>51105</v>
      </c>
      <c r="C31338">
        <v>39.365554809999999</v>
      </c>
    </row>
    <row r="31339" spans="1:3" x14ac:dyDescent="0.25">
      <c r="A31339">
        <v>14610</v>
      </c>
      <c r="B31339" s="1">
        <f>DATE(2040,1,1) + TIME(0,0,0)</f>
        <v>51136</v>
      </c>
      <c r="C31339">
        <v>39.374996185000001</v>
      </c>
    </row>
    <row r="31340" spans="1:3" x14ac:dyDescent="0.25">
      <c r="A31340">
        <v>14641</v>
      </c>
      <c r="B31340" s="1">
        <f>DATE(2040,2,1) + TIME(0,0,0)</f>
        <v>51167</v>
      </c>
      <c r="C31340">
        <v>39.384418488000001</v>
      </c>
    </row>
    <row r="31341" spans="1:3" x14ac:dyDescent="0.25">
      <c r="A31341">
        <v>14670</v>
      </c>
      <c r="B31341" s="1">
        <f>DATE(2040,3,1) + TIME(0,0,0)</f>
        <v>51196</v>
      </c>
      <c r="C31341">
        <v>39.393215179000002</v>
      </c>
    </row>
    <row r="31342" spans="1:3" x14ac:dyDescent="0.25">
      <c r="A31342">
        <v>14701</v>
      </c>
      <c r="B31342" s="1">
        <f>DATE(2040,4,1) + TIME(0,0,0)</f>
        <v>51227</v>
      </c>
      <c r="C31342">
        <v>39.402606964</v>
      </c>
    </row>
    <row r="31343" spans="1:3" x14ac:dyDescent="0.25">
      <c r="A31343">
        <v>14731</v>
      </c>
      <c r="B31343" s="1">
        <f>DATE(2040,5,1) + TIME(0,0,0)</f>
        <v>51257</v>
      </c>
      <c r="C31343">
        <v>39.411674499999997</v>
      </c>
    </row>
    <row r="31344" spans="1:3" x14ac:dyDescent="0.25">
      <c r="A31344">
        <v>14762</v>
      </c>
      <c r="B31344" s="1">
        <f>DATE(2040,6,1) + TIME(0,0,0)</f>
        <v>51288</v>
      </c>
      <c r="C31344">
        <v>39.421031952</v>
      </c>
    </row>
    <row r="31345" spans="1:3" x14ac:dyDescent="0.25">
      <c r="A31345">
        <v>14792</v>
      </c>
      <c r="B31345" s="1">
        <f>DATE(2040,7,1) + TIME(0,0,0)</f>
        <v>51318</v>
      </c>
      <c r="C31345">
        <v>39.430068970000001</v>
      </c>
    </row>
    <row r="31346" spans="1:3" x14ac:dyDescent="0.25">
      <c r="A31346">
        <v>14823</v>
      </c>
      <c r="B31346" s="1">
        <f>DATE(2040,8,1) + TIME(0,0,0)</f>
        <v>51349</v>
      </c>
      <c r="C31346">
        <v>39.439392089999998</v>
      </c>
    </row>
    <row r="31347" spans="1:3" x14ac:dyDescent="0.25">
      <c r="A31347">
        <v>14854</v>
      </c>
      <c r="B31347" s="1">
        <f>DATE(2040,9,1) + TIME(0,0,0)</f>
        <v>51380</v>
      </c>
      <c r="C31347">
        <v>39.448696136000002</v>
      </c>
    </row>
    <row r="31348" spans="1:3" x14ac:dyDescent="0.25">
      <c r="A31348">
        <v>14884</v>
      </c>
      <c r="B31348" s="1">
        <f>DATE(2040,10,1) + TIME(0,0,0)</f>
        <v>51410</v>
      </c>
      <c r="C31348">
        <v>39.457687378000003</v>
      </c>
    </row>
    <row r="31349" spans="1:3" x14ac:dyDescent="0.25">
      <c r="A31349">
        <v>14915</v>
      </c>
      <c r="B31349" s="1">
        <f>DATE(2040,11,1) + TIME(0,0,0)</f>
        <v>51441</v>
      </c>
      <c r="C31349">
        <v>39.466960907000001</v>
      </c>
    </row>
    <row r="31350" spans="1:3" x14ac:dyDescent="0.25">
      <c r="A31350">
        <v>14945</v>
      </c>
      <c r="B31350" s="1">
        <f>DATE(2040,12,1) + TIME(0,0,0)</f>
        <v>51471</v>
      </c>
      <c r="C31350">
        <v>39.475917815999999</v>
      </c>
    </row>
    <row r="31351" spans="1:3" x14ac:dyDescent="0.25">
      <c r="A31351">
        <v>14976</v>
      </c>
      <c r="B31351" s="1">
        <f>DATE(2041,1,1) + TIME(0,0,0)</f>
        <v>51502</v>
      </c>
      <c r="C31351">
        <v>39.485157012999998</v>
      </c>
    </row>
    <row r="31352" spans="1:3" x14ac:dyDescent="0.25">
      <c r="A31352">
        <v>15007</v>
      </c>
      <c r="B31352" s="1">
        <f>DATE(2041,2,1) + TIME(0,0,0)</f>
        <v>51533</v>
      </c>
      <c r="C31352">
        <v>39.494384766000003</v>
      </c>
    </row>
    <row r="31353" spans="1:3" x14ac:dyDescent="0.25">
      <c r="A31353">
        <v>15035</v>
      </c>
      <c r="B31353" s="1">
        <f>DATE(2041,3,1) + TIME(0,0,0)</f>
        <v>51561</v>
      </c>
      <c r="C31353">
        <v>39.502700806</v>
      </c>
    </row>
    <row r="31354" spans="1:3" x14ac:dyDescent="0.25">
      <c r="A31354">
        <v>15066</v>
      </c>
      <c r="B31354" s="1">
        <f>DATE(2041,4,1) + TIME(0,0,0)</f>
        <v>51592</v>
      </c>
      <c r="C31354">
        <v>39.511894226000003</v>
      </c>
    </row>
    <row r="31355" spans="1:3" x14ac:dyDescent="0.25">
      <c r="A31355">
        <v>15096</v>
      </c>
      <c r="B31355" s="1">
        <f>DATE(2041,5,1) + TIME(0,0,0)</f>
        <v>51622</v>
      </c>
      <c r="C31355">
        <v>39.520774840999998</v>
      </c>
    </row>
    <row r="31356" spans="1:3" x14ac:dyDescent="0.25">
      <c r="A31356">
        <v>15127</v>
      </c>
      <c r="B31356" s="1">
        <f>DATE(2041,6,1) + TIME(0,0,0)</f>
        <v>51653</v>
      </c>
      <c r="C31356">
        <v>39.529937744000001</v>
      </c>
    </row>
    <row r="31357" spans="1:3" x14ac:dyDescent="0.25">
      <c r="A31357">
        <v>15157</v>
      </c>
      <c r="B31357" s="1">
        <f>DATE(2041,7,1) + TIME(0,0,0)</f>
        <v>51683</v>
      </c>
      <c r="C31357">
        <v>39.538787841999998</v>
      </c>
    </row>
    <row r="31358" spans="1:3" x14ac:dyDescent="0.25">
      <c r="A31358">
        <v>15188</v>
      </c>
      <c r="B31358" s="1">
        <f>DATE(2041,8,1) + TIME(0,0,0)</f>
        <v>51714</v>
      </c>
      <c r="C31358">
        <v>39.547920226999999</v>
      </c>
    </row>
    <row r="31359" spans="1:3" x14ac:dyDescent="0.25">
      <c r="A31359">
        <v>15219</v>
      </c>
      <c r="B31359" s="1">
        <f>DATE(2041,9,1) + TIME(0,0,0)</f>
        <v>51745</v>
      </c>
      <c r="C31359">
        <v>39.557033539000003</v>
      </c>
    </row>
    <row r="31360" spans="1:3" x14ac:dyDescent="0.25">
      <c r="A31360">
        <v>15249</v>
      </c>
      <c r="B31360" s="1">
        <f>DATE(2041,10,1) + TIME(0,0,0)</f>
        <v>51775</v>
      </c>
      <c r="C31360">
        <v>39.565841675000001</v>
      </c>
    </row>
    <row r="31361" spans="1:3" x14ac:dyDescent="0.25">
      <c r="A31361">
        <v>15280</v>
      </c>
      <c r="B31361" s="1">
        <f>DATE(2041,11,1) + TIME(0,0,0)</f>
        <v>51806</v>
      </c>
      <c r="C31361">
        <v>39.574924469000003</v>
      </c>
    </row>
    <row r="31362" spans="1:3" x14ac:dyDescent="0.25">
      <c r="A31362">
        <v>15310</v>
      </c>
      <c r="B31362" s="1">
        <f>DATE(2041,12,1) + TIME(0,0,0)</f>
        <v>51836</v>
      </c>
      <c r="C31362">
        <v>39.583702086999999</v>
      </c>
    </row>
    <row r="31363" spans="1:3" x14ac:dyDescent="0.25">
      <c r="A31363">
        <v>15341</v>
      </c>
      <c r="B31363" s="1">
        <f>DATE(2042,1,1) + TIME(0,0,0)</f>
        <v>51867</v>
      </c>
      <c r="C31363">
        <v>39.592754364000001</v>
      </c>
    </row>
    <row r="31364" spans="1:3" x14ac:dyDescent="0.25">
      <c r="A31364">
        <v>15372</v>
      </c>
      <c r="B31364" s="1">
        <f>DATE(2042,2,1) + TIME(0,0,0)</f>
        <v>51898</v>
      </c>
      <c r="C31364">
        <v>39.601795197000001</v>
      </c>
    </row>
    <row r="31365" spans="1:3" x14ac:dyDescent="0.25">
      <c r="A31365">
        <v>15400</v>
      </c>
      <c r="B31365" s="1">
        <f>DATE(2042,3,1) + TIME(0,0,0)</f>
        <v>51926</v>
      </c>
      <c r="C31365">
        <v>39.609947204999997</v>
      </c>
    </row>
    <row r="31366" spans="1:3" x14ac:dyDescent="0.25">
      <c r="A31366">
        <v>15431</v>
      </c>
      <c r="B31366" s="1">
        <f>DATE(2042,4,1) + TIME(0,0,0)</f>
        <v>51957</v>
      </c>
      <c r="C31366">
        <v>39.618953705000003</v>
      </c>
    </row>
    <row r="31367" spans="1:3" x14ac:dyDescent="0.25">
      <c r="A31367">
        <v>15461</v>
      </c>
      <c r="B31367" s="1">
        <f>DATE(2042,5,1) + TIME(0,0,0)</f>
        <v>51987</v>
      </c>
      <c r="C31367">
        <v>39.627658844000003</v>
      </c>
    </row>
    <row r="31368" spans="1:3" x14ac:dyDescent="0.25">
      <c r="A31368">
        <v>15492</v>
      </c>
      <c r="B31368" s="1">
        <f>DATE(2042,6,1) + TIME(0,0,0)</f>
        <v>52018</v>
      </c>
      <c r="C31368">
        <v>39.636638640999998</v>
      </c>
    </row>
    <row r="31369" spans="1:3" x14ac:dyDescent="0.25">
      <c r="A31369">
        <v>15522</v>
      </c>
      <c r="B31369" s="1">
        <f>DATE(2042,7,1) + TIME(0,0,0)</f>
        <v>52048</v>
      </c>
      <c r="C31369">
        <v>39.645313262999998</v>
      </c>
    </row>
    <row r="31370" spans="1:3" x14ac:dyDescent="0.25">
      <c r="A31370">
        <v>15553</v>
      </c>
      <c r="B31370" s="1">
        <f>DATE(2042,8,1) + TIME(0,0,0)</f>
        <v>52079</v>
      </c>
      <c r="C31370">
        <v>39.654262543000002</v>
      </c>
    </row>
    <row r="31371" spans="1:3" x14ac:dyDescent="0.25">
      <c r="A31371">
        <v>15584</v>
      </c>
      <c r="B31371" s="1">
        <f>DATE(2042,9,1) + TIME(0,0,0)</f>
        <v>52110</v>
      </c>
      <c r="C31371">
        <v>39.663200377999999</v>
      </c>
    </row>
    <row r="31372" spans="1:3" x14ac:dyDescent="0.25">
      <c r="A31372">
        <v>15614</v>
      </c>
      <c r="B31372" s="1">
        <f>DATE(2042,10,1) + TIME(0,0,0)</f>
        <v>52140</v>
      </c>
      <c r="C31372">
        <v>39.671833038000003</v>
      </c>
    </row>
    <row r="31373" spans="1:3" x14ac:dyDescent="0.25">
      <c r="A31373">
        <v>15645</v>
      </c>
      <c r="B31373" s="1">
        <f>DATE(2042,11,1) + TIME(0,0,0)</f>
        <v>52171</v>
      </c>
      <c r="C31373">
        <v>39.680736541999998</v>
      </c>
    </row>
    <row r="31374" spans="1:3" x14ac:dyDescent="0.25">
      <c r="A31374">
        <v>15675</v>
      </c>
      <c r="B31374" s="1">
        <f>DATE(2042,12,1) + TIME(0,0,0)</f>
        <v>52201</v>
      </c>
      <c r="C31374">
        <v>39.689342498999999</v>
      </c>
    </row>
    <row r="31375" spans="1:3" x14ac:dyDescent="0.25">
      <c r="A31375">
        <v>15706</v>
      </c>
      <c r="B31375" s="1">
        <f>DATE(2043,1,1) + TIME(0,0,0)</f>
        <v>52232</v>
      </c>
      <c r="C31375">
        <v>39.698215484999999</v>
      </c>
    </row>
    <row r="31376" spans="1:3" x14ac:dyDescent="0.25">
      <c r="A31376">
        <v>15737</v>
      </c>
      <c r="B31376" s="1">
        <f>DATE(2043,2,1) + TIME(0,0,0)</f>
        <v>52263</v>
      </c>
      <c r="C31376">
        <v>39.707077026</v>
      </c>
    </row>
    <row r="31377" spans="1:3" x14ac:dyDescent="0.25">
      <c r="A31377">
        <v>15765</v>
      </c>
      <c r="B31377" s="1">
        <f>DATE(2043,3,1) + TIME(0,0,0)</f>
        <v>52291</v>
      </c>
      <c r="C31377">
        <v>39.715068817000002</v>
      </c>
    </row>
    <row r="31378" spans="1:3" x14ac:dyDescent="0.25">
      <c r="A31378">
        <v>15796</v>
      </c>
      <c r="B31378" s="1">
        <f>DATE(2043,4,1) + TIME(0,0,0)</f>
        <v>52322</v>
      </c>
      <c r="C31378">
        <v>39.723903655999997</v>
      </c>
    </row>
    <row r="31379" spans="1:3" x14ac:dyDescent="0.25">
      <c r="A31379">
        <v>15826</v>
      </c>
      <c r="B31379" s="1">
        <f>DATE(2043,5,1) + TIME(0,0,0)</f>
        <v>52352</v>
      </c>
      <c r="C31379">
        <v>39.732437134000001</v>
      </c>
    </row>
    <row r="31380" spans="1:3" x14ac:dyDescent="0.25">
      <c r="A31380">
        <v>15857</v>
      </c>
      <c r="B31380" s="1">
        <f>DATE(2043,6,1) + TIME(0,0,0)</f>
        <v>52383</v>
      </c>
      <c r="C31380">
        <v>39.741241455000001</v>
      </c>
    </row>
    <row r="31381" spans="1:3" x14ac:dyDescent="0.25">
      <c r="A31381">
        <v>15887</v>
      </c>
      <c r="B31381" s="1">
        <f>DATE(2043,7,1) + TIME(0,0,0)</f>
        <v>52413</v>
      </c>
      <c r="C31381">
        <v>39.749744415000002</v>
      </c>
    </row>
    <row r="31382" spans="1:3" x14ac:dyDescent="0.25">
      <c r="A31382">
        <v>15918</v>
      </c>
      <c r="B31382" s="1">
        <f>DATE(2043,8,1) + TIME(0,0,0)</f>
        <v>52444</v>
      </c>
      <c r="C31382">
        <v>39.758522034000002</v>
      </c>
    </row>
    <row r="31383" spans="1:3" x14ac:dyDescent="0.25">
      <c r="A31383">
        <v>15949</v>
      </c>
      <c r="B31383" s="1">
        <f>DATE(2043,9,1) + TIME(0,0,0)</f>
        <v>52475</v>
      </c>
      <c r="C31383">
        <v>39.767284392999997</v>
      </c>
    </row>
    <row r="31384" spans="1:3" x14ac:dyDescent="0.25">
      <c r="A31384">
        <v>15979</v>
      </c>
      <c r="B31384" s="1">
        <f>DATE(2043,10,1) + TIME(0,0,0)</f>
        <v>52505</v>
      </c>
      <c r="C31384">
        <v>39.775749206999997</v>
      </c>
    </row>
    <row r="31385" spans="1:3" x14ac:dyDescent="0.25">
      <c r="A31385">
        <v>16010</v>
      </c>
      <c r="B31385" s="1">
        <f>DATE(2043,11,1) + TIME(0,0,0)</f>
        <v>52536</v>
      </c>
      <c r="C31385">
        <v>39.784481049</v>
      </c>
    </row>
    <row r="31386" spans="1:3" x14ac:dyDescent="0.25">
      <c r="A31386">
        <v>16040</v>
      </c>
      <c r="B31386" s="1">
        <f>DATE(2043,12,1) + TIME(0,0,0)</f>
        <v>52566</v>
      </c>
      <c r="C31386">
        <v>39.792919159</v>
      </c>
    </row>
    <row r="31387" spans="1:3" x14ac:dyDescent="0.25">
      <c r="A31387">
        <v>16071</v>
      </c>
      <c r="B31387" s="1">
        <f>DATE(2044,1,1) + TIME(0,0,0)</f>
        <v>52597</v>
      </c>
      <c r="C31387">
        <v>39.801624298</v>
      </c>
    </row>
    <row r="31388" spans="1:3" x14ac:dyDescent="0.25">
      <c r="A31388">
        <v>16102</v>
      </c>
      <c r="B31388" s="1">
        <f>DATE(2044,2,1) + TIME(0,0,0)</f>
        <v>52628</v>
      </c>
      <c r="C31388">
        <v>39.810314177999999</v>
      </c>
    </row>
    <row r="31389" spans="1:3" x14ac:dyDescent="0.25">
      <c r="A31389">
        <v>16131</v>
      </c>
      <c r="B31389" s="1">
        <f>DATE(2044,3,1) + TIME(0,0,0)</f>
        <v>52657</v>
      </c>
      <c r="C31389">
        <v>39.818431854000004</v>
      </c>
    </row>
    <row r="31390" spans="1:3" x14ac:dyDescent="0.25">
      <c r="A31390">
        <v>16162</v>
      </c>
      <c r="B31390" s="1">
        <f>DATE(2044,4,1) + TIME(0,0,0)</f>
        <v>52688</v>
      </c>
      <c r="C31390">
        <v>39.827095032000003</v>
      </c>
    </row>
    <row r="31391" spans="1:3" x14ac:dyDescent="0.25">
      <c r="A31391">
        <v>16192</v>
      </c>
      <c r="B31391" s="1">
        <f>DATE(2044,5,1) + TIME(0,0,0)</f>
        <v>52718</v>
      </c>
      <c r="C31391">
        <v>39.835464477999999</v>
      </c>
    </row>
    <row r="31392" spans="1:3" x14ac:dyDescent="0.25">
      <c r="A31392">
        <v>16223</v>
      </c>
      <c r="B31392" s="1">
        <f>DATE(2044,6,1) + TIME(0,0,0)</f>
        <v>52749</v>
      </c>
      <c r="C31392">
        <v>39.844100951999998</v>
      </c>
    </row>
    <row r="31393" spans="1:3" x14ac:dyDescent="0.25">
      <c r="A31393">
        <v>16253</v>
      </c>
      <c r="B31393" s="1">
        <f>DATE(2044,7,1) + TIME(0,0,0)</f>
        <v>52779</v>
      </c>
      <c r="C31393">
        <v>39.852443694999998</v>
      </c>
    </row>
    <row r="31394" spans="1:3" x14ac:dyDescent="0.25">
      <c r="A31394">
        <v>16284</v>
      </c>
      <c r="B31394" s="1">
        <f>DATE(2044,8,1) + TIME(0,0,0)</f>
        <v>52810</v>
      </c>
      <c r="C31394">
        <v>39.861053466999998</v>
      </c>
    </row>
    <row r="31395" spans="1:3" x14ac:dyDescent="0.25">
      <c r="A31395">
        <v>16315</v>
      </c>
      <c r="B31395" s="1">
        <f>DATE(2044,9,1) + TIME(0,0,0)</f>
        <v>52841</v>
      </c>
      <c r="C31395">
        <v>39.869647980000003</v>
      </c>
    </row>
    <row r="31396" spans="1:3" x14ac:dyDescent="0.25">
      <c r="A31396">
        <v>16345</v>
      </c>
      <c r="B31396" s="1">
        <f>DATE(2044,10,1) + TIME(0,0,0)</f>
        <v>52871</v>
      </c>
      <c r="C31396">
        <v>39.877952575999998</v>
      </c>
    </row>
    <row r="31397" spans="1:3" x14ac:dyDescent="0.25">
      <c r="A31397">
        <v>16376</v>
      </c>
      <c r="B31397" s="1">
        <f>DATE(2044,11,1) + TIME(0,0,0)</f>
        <v>52902</v>
      </c>
      <c r="C31397">
        <v>39.886524199999997</v>
      </c>
    </row>
    <row r="31398" spans="1:3" x14ac:dyDescent="0.25">
      <c r="A31398">
        <v>16406</v>
      </c>
      <c r="B31398" s="1">
        <f>DATE(2044,12,1) + TIME(0,0,0)</f>
        <v>52932</v>
      </c>
      <c r="C31398">
        <v>39.894802093999999</v>
      </c>
    </row>
    <row r="31399" spans="1:3" x14ac:dyDescent="0.25">
      <c r="A31399">
        <v>16437</v>
      </c>
      <c r="B31399" s="1">
        <f>DATE(2045,1,1) + TIME(0,0,0)</f>
        <v>52963</v>
      </c>
      <c r="C31399">
        <v>39.903343200999998</v>
      </c>
    </row>
    <row r="31400" spans="1:3" x14ac:dyDescent="0.25">
      <c r="A31400">
        <v>16468</v>
      </c>
      <c r="B31400" s="1">
        <f>DATE(2045,2,1) + TIME(0,0,0)</f>
        <v>52994</v>
      </c>
      <c r="C31400">
        <v>39.911872864000003</v>
      </c>
    </row>
    <row r="31401" spans="1:3" x14ac:dyDescent="0.25">
      <c r="A31401">
        <v>16496</v>
      </c>
      <c r="B31401" s="1">
        <f>DATE(2045,3,1) + TIME(0,0,0)</f>
        <v>53022</v>
      </c>
      <c r="C31401">
        <v>39.919563293000003</v>
      </c>
    </row>
    <row r="31402" spans="1:3" x14ac:dyDescent="0.25">
      <c r="A31402">
        <v>16527</v>
      </c>
      <c r="B31402" s="1">
        <f>DATE(2045,4,1) + TIME(0,0,0)</f>
        <v>53053</v>
      </c>
      <c r="C31402">
        <v>39.928066254000001</v>
      </c>
    </row>
    <row r="31403" spans="1:3" x14ac:dyDescent="0.25">
      <c r="A31403">
        <v>16557</v>
      </c>
      <c r="B31403" s="1">
        <f>DATE(2045,5,1) + TIME(0,0,0)</f>
        <v>53083</v>
      </c>
      <c r="C31403">
        <v>39.936279296999999</v>
      </c>
    </row>
    <row r="31404" spans="1:3" x14ac:dyDescent="0.25">
      <c r="A31404">
        <v>16588</v>
      </c>
      <c r="B31404" s="1">
        <f>DATE(2045,6,1) + TIME(0,0,0)</f>
        <v>53114</v>
      </c>
      <c r="C31404">
        <v>39.944759369000003</v>
      </c>
    </row>
    <row r="31405" spans="1:3" x14ac:dyDescent="0.25">
      <c r="A31405">
        <v>16618</v>
      </c>
      <c r="B31405" s="1">
        <f>DATE(2045,7,1) + TIME(0,0,0)</f>
        <v>53144</v>
      </c>
      <c r="C31405">
        <v>39.952949523999997</v>
      </c>
    </row>
    <row r="31406" spans="1:3" x14ac:dyDescent="0.25">
      <c r="A31406">
        <v>16649</v>
      </c>
      <c r="B31406" s="1">
        <f>DATE(2045,8,1) + TIME(0,0,0)</f>
        <v>53175</v>
      </c>
      <c r="C31406">
        <v>39.961399077999999</v>
      </c>
    </row>
    <row r="31407" spans="1:3" x14ac:dyDescent="0.25">
      <c r="A31407">
        <v>16680</v>
      </c>
      <c r="B31407" s="1">
        <f>DATE(2045,9,1) + TIME(0,0,0)</f>
        <v>53206</v>
      </c>
      <c r="C31407">
        <v>39.969837189000003</v>
      </c>
    </row>
    <row r="31408" spans="1:3" x14ac:dyDescent="0.25">
      <c r="A31408">
        <v>16710</v>
      </c>
      <c r="B31408" s="1">
        <f>DATE(2045,10,1) + TIME(0,0,0)</f>
        <v>53236</v>
      </c>
      <c r="C31408">
        <v>39.977989196999999</v>
      </c>
    </row>
    <row r="31409" spans="1:3" x14ac:dyDescent="0.25">
      <c r="A31409">
        <v>16741</v>
      </c>
      <c r="B31409" s="1">
        <f>DATE(2045,11,1) + TIME(0,0,0)</f>
        <v>53267</v>
      </c>
      <c r="C31409">
        <v>39.986400604000004</v>
      </c>
    </row>
    <row r="31410" spans="1:3" x14ac:dyDescent="0.25">
      <c r="A31410">
        <v>16771</v>
      </c>
      <c r="B31410" s="1">
        <f>DATE(2045,12,1) + TIME(0,0,0)</f>
        <v>53297</v>
      </c>
      <c r="C31410">
        <v>39.994529724000003</v>
      </c>
    </row>
    <row r="31411" spans="1:3" x14ac:dyDescent="0.25">
      <c r="A31411">
        <v>16802</v>
      </c>
      <c r="B31411" s="1">
        <f>DATE(2046,1,1) + TIME(0,0,0)</f>
        <v>53328</v>
      </c>
      <c r="C31411">
        <v>40.002914429</v>
      </c>
    </row>
    <row r="31412" spans="1:3" x14ac:dyDescent="0.25">
      <c r="A31412">
        <v>16833</v>
      </c>
      <c r="B31412" s="1">
        <f>DATE(2046,2,1) + TIME(0,0,0)</f>
        <v>53359</v>
      </c>
      <c r="C31412">
        <v>40.011287689</v>
      </c>
    </row>
    <row r="31413" spans="1:3" x14ac:dyDescent="0.25">
      <c r="A31413">
        <v>16861</v>
      </c>
      <c r="B31413" s="1">
        <f>DATE(2046,3,1) + TIME(0,0,0)</f>
        <v>53387</v>
      </c>
      <c r="C31413">
        <v>40.018840789999999</v>
      </c>
    </row>
    <row r="31414" spans="1:3" x14ac:dyDescent="0.25">
      <c r="A31414">
        <v>16892</v>
      </c>
      <c r="B31414" s="1">
        <f>DATE(2046,4,1) + TIME(0,0,0)</f>
        <v>53418</v>
      </c>
      <c r="C31414">
        <v>40.027191162000001</v>
      </c>
    </row>
    <row r="31415" spans="1:3" x14ac:dyDescent="0.25">
      <c r="A31415">
        <v>16922</v>
      </c>
      <c r="B31415" s="1">
        <f>DATE(2046,5,1) + TIME(0,0,0)</f>
        <v>53448</v>
      </c>
      <c r="C31415">
        <v>40.035259246999999</v>
      </c>
    </row>
    <row r="31416" spans="1:3" x14ac:dyDescent="0.25">
      <c r="A31416">
        <v>16953</v>
      </c>
      <c r="B31416" s="1">
        <f>DATE(2046,6,1) + TIME(0,0,0)</f>
        <v>53479</v>
      </c>
      <c r="C31416">
        <v>40.043582915999998</v>
      </c>
    </row>
    <row r="31417" spans="1:3" x14ac:dyDescent="0.25">
      <c r="A31417">
        <v>16983</v>
      </c>
      <c r="B31417" s="1">
        <f>DATE(2046,7,1) + TIME(0,0,0)</f>
        <v>53509</v>
      </c>
      <c r="C31417">
        <v>40.051628113</v>
      </c>
    </row>
    <row r="31418" spans="1:3" x14ac:dyDescent="0.25">
      <c r="A31418">
        <v>17014</v>
      </c>
      <c r="B31418" s="1">
        <f>DATE(2046,8,1) + TIME(0,0,0)</f>
        <v>53540</v>
      </c>
      <c r="C31418">
        <v>40.059925079000003</v>
      </c>
    </row>
    <row r="31419" spans="1:3" x14ac:dyDescent="0.25">
      <c r="A31419">
        <v>17045</v>
      </c>
      <c r="B31419" s="1">
        <f>DATE(2046,9,1) + TIME(0,0,0)</f>
        <v>53571</v>
      </c>
      <c r="C31419">
        <v>40.068214417</v>
      </c>
    </row>
    <row r="31420" spans="1:3" x14ac:dyDescent="0.25">
      <c r="A31420">
        <v>17075</v>
      </c>
      <c r="B31420" s="1">
        <f>DATE(2046,10,1) + TIME(0,0,0)</f>
        <v>53601</v>
      </c>
      <c r="C31420">
        <v>40.076221466</v>
      </c>
    </row>
    <row r="31421" spans="1:3" x14ac:dyDescent="0.25">
      <c r="A31421">
        <v>17106</v>
      </c>
      <c r="B31421" s="1">
        <f>DATE(2046,11,1) + TIME(0,0,0)</f>
        <v>53632</v>
      </c>
      <c r="C31421">
        <v>40.084484099999997</v>
      </c>
    </row>
    <row r="31422" spans="1:3" x14ac:dyDescent="0.25">
      <c r="A31422">
        <v>17136</v>
      </c>
      <c r="B31422" s="1">
        <f>DATE(2046,12,1) + TIME(0,0,0)</f>
        <v>53662</v>
      </c>
      <c r="C31422">
        <v>40.092468261999997</v>
      </c>
    </row>
    <row r="31423" spans="1:3" x14ac:dyDescent="0.25">
      <c r="A31423">
        <v>17167</v>
      </c>
      <c r="B31423" s="1">
        <f>DATE(2047,1,1) + TIME(0,0,0)</f>
        <v>53693</v>
      </c>
      <c r="C31423">
        <v>40.100704192999999</v>
      </c>
    </row>
    <row r="31424" spans="1:3" x14ac:dyDescent="0.25">
      <c r="A31424">
        <v>17198</v>
      </c>
      <c r="B31424" s="1">
        <f>DATE(2047,2,1) + TIME(0,0,0)</f>
        <v>53724</v>
      </c>
      <c r="C31424">
        <v>40.108932494999998</v>
      </c>
    </row>
    <row r="31425" spans="1:3" x14ac:dyDescent="0.25">
      <c r="A31425">
        <v>17226</v>
      </c>
      <c r="B31425" s="1">
        <f>DATE(2047,3,1) + TIME(0,0,0)</f>
        <v>53752</v>
      </c>
      <c r="C31425">
        <v>40.116352081000002</v>
      </c>
    </row>
    <row r="31426" spans="1:3" x14ac:dyDescent="0.25">
      <c r="A31426">
        <v>17257</v>
      </c>
      <c r="B31426" s="1">
        <f>DATE(2047,4,1) + TIME(0,0,0)</f>
        <v>53783</v>
      </c>
      <c r="C31426">
        <v>40.124553679999998</v>
      </c>
    </row>
    <row r="31427" spans="1:3" x14ac:dyDescent="0.25">
      <c r="A31427">
        <v>17287</v>
      </c>
      <c r="B31427" s="1">
        <f>DATE(2047,5,1) + TIME(0,0,0)</f>
        <v>53813</v>
      </c>
      <c r="C31427">
        <v>40.132476807000003</v>
      </c>
    </row>
    <row r="31428" spans="1:3" x14ac:dyDescent="0.25">
      <c r="A31428">
        <v>17318</v>
      </c>
      <c r="B31428" s="1">
        <f>DATE(2047,6,1) + TIME(0,0,0)</f>
        <v>53844</v>
      </c>
      <c r="C31428">
        <v>40.140655518000003</v>
      </c>
    </row>
    <row r="31429" spans="1:3" x14ac:dyDescent="0.25">
      <c r="A31429">
        <v>17348</v>
      </c>
      <c r="B31429" s="1">
        <f>DATE(2047,7,1) + TIME(0,0,0)</f>
        <v>53874</v>
      </c>
      <c r="C31429">
        <v>40.148559570000003</v>
      </c>
    </row>
    <row r="31430" spans="1:3" x14ac:dyDescent="0.25">
      <c r="A31430">
        <v>17379</v>
      </c>
      <c r="B31430" s="1">
        <f>DATE(2047,8,1) + TIME(0,0,0)</f>
        <v>53905</v>
      </c>
      <c r="C31430">
        <v>40.156715392999999</v>
      </c>
    </row>
    <row r="31431" spans="1:3" x14ac:dyDescent="0.25">
      <c r="A31431">
        <v>17410</v>
      </c>
      <c r="B31431" s="1">
        <f>DATE(2047,9,1) + TIME(0,0,0)</f>
        <v>53936</v>
      </c>
      <c r="C31431">
        <v>40.164855957</v>
      </c>
    </row>
    <row r="31432" spans="1:3" x14ac:dyDescent="0.25">
      <c r="A31432">
        <v>17440</v>
      </c>
      <c r="B31432" s="1">
        <f>DATE(2047,10,1) + TIME(0,0,0)</f>
        <v>53966</v>
      </c>
      <c r="C31432">
        <v>40.172725677000003</v>
      </c>
    </row>
    <row r="31433" spans="1:3" x14ac:dyDescent="0.25">
      <c r="A31433">
        <v>17471</v>
      </c>
      <c r="B31433" s="1">
        <f>DATE(2047,11,1) + TIME(0,0,0)</f>
        <v>53997</v>
      </c>
      <c r="C31433">
        <v>40.180843353</v>
      </c>
    </row>
    <row r="31434" spans="1:3" x14ac:dyDescent="0.25">
      <c r="A31434">
        <v>17501</v>
      </c>
      <c r="B31434" s="1">
        <f>DATE(2047,12,1) + TIME(0,0,0)</f>
        <v>54027</v>
      </c>
      <c r="C31434">
        <v>40.188686371000003</v>
      </c>
    </row>
    <row r="31435" spans="1:3" x14ac:dyDescent="0.25">
      <c r="A31435">
        <v>17532</v>
      </c>
      <c r="B31435" s="1">
        <f>DATE(2048,1,1) + TIME(0,0,0)</f>
        <v>54058</v>
      </c>
      <c r="C31435">
        <v>40.196781158</v>
      </c>
    </row>
    <row r="31436" spans="1:3" x14ac:dyDescent="0.25">
      <c r="A31436">
        <v>17563</v>
      </c>
      <c r="B31436" s="1">
        <f>DATE(2048,2,1) + TIME(0,0,0)</f>
        <v>54089</v>
      </c>
      <c r="C31436">
        <v>40.204860687</v>
      </c>
    </row>
    <row r="31437" spans="1:3" x14ac:dyDescent="0.25">
      <c r="A31437">
        <v>17592</v>
      </c>
      <c r="B31437" s="1">
        <f>DATE(2048,3,1) + TIME(0,0,0)</f>
        <v>54118</v>
      </c>
      <c r="C31437">
        <v>40.212413787999999</v>
      </c>
    </row>
    <row r="31438" spans="1:3" x14ac:dyDescent="0.25">
      <c r="A31438">
        <v>17623</v>
      </c>
      <c r="B31438" s="1">
        <f>DATE(2048,4,1) + TIME(0,0,0)</f>
        <v>54149</v>
      </c>
      <c r="C31438">
        <v>40.220470427999999</v>
      </c>
    </row>
    <row r="31439" spans="1:3" x14ac:dyDescent="0.25">
      <c r="A31439">
        <v>17653</v>
      </c>
      <c r="B31439" s="1">
        <f>DATE(2048,5,1) + TIME(0,0,0)</f>
        <v>54179</v>
      </c>
      <c r="C31439">
        <v>40.228256225999999</v>
      </c>
    </row>
    <row r="31440" spans="1:3" x14ac:dyDescent="0.25">
      <c r="A31440">
        <v>17684</v>
      </c>
      <c r="B31440" s="1">
        <f>DATE(2048,6,1) + TIME(0,0,0)</f>
        <v>54210</v>
      </c>
      <c r="C31440">
        <v>40.236289978000002</v>
      </c>
    </row>
    <row r="31441" spans="1:3" x14ac:dyDescent="0.25">
      <c r="A31441">
        <v>17714</v>
      </c>
      <c r="B31441" s="1">
        <f>DATE(2048,7,1) + TIME(0,0,0)</f>
        <v>54240</v>
      </c>
      <c r="C31441">
        <v>40.244056702000002</v>
      </c>
    </row>
    <row r="31442" spans="1:3" x14ac:dyDescent="0.25">
      <c r="A31442">
        <v>17745</v>
      </c>
      <c r="B31442" s="1">
        <f>DATE(2048,8,1) + TIME(0,0,0)</f>
        <v>54271</v>
      </c>
      <c r="C31442">
        <v>40.252067566000001</v>
      </c>
    </row>
    <row r="31443" spans="1:3" x14ac:dyDescent="0.25">
      <c r="A31443">
        <v>17776</v>
      </c>
      <c r="B31443" s="1">
        <f>DATE(2048,9,1) + TIME(0,0,0)</f>
        <v>54302</v>
      </c>
      <c r="C31443">
        <v>40.260066985999998</v>
      </c>
    </row>
    <row r="31444" spans="1:3" x14ac:dyDescent="0.25">
      <c r="A31444">
        <v>17806</v>
      </c>
      <c r="B31444" s="1">
        <f>DATE(2048,10,1) + TIME(0,0,0)</f>
        <v>54332</v>
      </c>
      <c r="C31444">
        <v>40.267795563</v>
      </c>
    </row>
    <row r="31445" spans="1:3" x14ac:dyDescent="0.25">
      <c r="A31445">
        <v>17837</v>
      </c>
      <c r="B31445" s="1">
        <f>DATE(2048,11,1) + TIME(0,0,0)</f>
        <v>54363</v>
      </c>
      <c r="C31445">
        <v>40.275772095000001</v>
      </c>
    </row>
    <row r="31446" spans="1:3" x14ac:dyDescent="0.25">
      <c r="A31446">
        <v>17867</v>
      </c>
      <c r="B31446" s="1">
        <f>DATE(2048,12,1) + TIME(0,0,0)</f>
        <v>54393</v>
      </c>
      <c r="C31446">
        <v>40.283477783000002</v>
      </c>
    </row>
    <row r="31447" spans="1:3" x14ac:dyDescent="0.25">
      <c r="A31447">
        <v>17898</v>
      </c>
      <c r="B31447" s="1">
        <f>DATE(2049,1,1) + TIME(0,0,0)</f>
        <v>54424</v>
      </c>
      <c r="C31447">
        <v>40.291431426999999</v>
      </c>
    </row>
    <row r="31448" spans="1:3" x14ac:dyDescent="0.25">
      <c r="A31448">
        <v>17929</v>
      </c>
      <c r="B31448" s="1">
        <f>DATE(2049,2,1) + TIME(0,0,0)</f>
        <v>54455</v>
      </c>
      <c r="C31448">
        <v>40.299373627000001</v>
      </c>
    </row>
    <row r="31449" spans="1:3" x14ac:dyDescent="0.25">
      <c r="A31449">
        <v>17957</v>
      </c>
      <c r="B31449" s="1">
        <f>DATE(2049,3,1) + TIME(0,0,0)</f>
        <v>54483</v>
      </c>
      <c r="C31449">
        <v>40.306537628000001</v>
      </c>
    </row>
    <row r="31450" spans="1:3" x14ac:dyDescent="0.25">
      <c r="A31450">
        <v>17988</v>
      </c>
      <c r="B31450" s="1">
        <f>DATE(2049,4,1) + TIME(0,0,0)</f>
        <v>54514</v>
      </c>
      <c r="C31450">
        <v>40.314456939999999</v>
      </c>
    </row>
    <row r="31451" spans="1:3" x14ac:dyDescent="0.25">
      <c r="A31451">
        <v>18018</v>
      </c>
      <c r="B31451" s="1">
        <f>DATE(2049,5,1) + TIME(0,0,0)</f>
        <v>54544</v>
      </c>
      <c r="C31451">
        <v>40.322109222000002</v>
      </c>
    </row>
    <row r="31452" spans="1:3" x14ac:dyDescent="0.25">
      <c r="A31452">
        <v>18049</v>
      </c>
      <c r="B31452" s="1">
        <f>DATE(2049,6,1) + TIME(0,0,0)</f>
        <v>54575</v>
      </c>
      <c r="C31452">
        <v>40.330005645999996</v>
      </c>
    </row>
    <row r="31453" spans="1:3" x14ac:dyDescent="0.25">
      <c r="A31453">
        <v>18079</v>
      </c>
      <c r="B31453" s="1">
        <f>DATE(2049,7,1) + TIME(0,0,0)</f>
        <v>54605</v>
      </c>
      <c r="C31453">
        <v>40.337638855000002</v>
      </c>
    </row>
    <row r="31454" spans="1:3" x14ac:dyDescent="0.25">
      <c r="A31454">
        <v>18110</v>
      </c>
      <c r="B31454" s="1">
        <f>DATE(2049,8,1) + TIME(0,0,0)</f>
        <v>54636</v>
      </c>
      <c r="C31454">
        <v>40.345512390000003</v>
      </c>
    </row>
    <row r="31455" spans="1:3" x14ac:dyDescent="0.25">
      <c r="A31455">
        <v>18141</v>
      </c>
      <c r="B31455" s="1">
        <f>DATE(2049,9,1) + TIME(0,0,0)</f>
        <v>54667</v>
      </c>
      <c r="C31455">
        <v>40.353374481000003</v>
      </c>
    </row>
    <row r="31456" spans="1:3" x14ac:dyDescent="0.25">
      <c r="A31456">
        <v>18171</v>
      </c>
      <c r="B31456" s="1">
        <f>DATE(2049,10,1) + TIME(0,0,0)</f>
        <v>54697</v>
      </c>
      <c r="C31456">
        <v>40.360973358000003</v>
      </c>
    </row>
    <row r="31457" spans="1:3" x14ac:dyDescent="0.25">
      <c r="A31457">
        <v>18202</v>
      </c>
      <c r="B31457" s="1">
        <f>DATE(2049,11,1) + TIME(0,0,0)</f>
        <v>54728</v>
      </c>
      <c r="C31457">
        <v>40.368816375999998</v>
      </c>
    </row>
    <row r="31458" spans="1:3" x14ac:dyDescent="0.25">
      <c r="A31458">
        <v>18232</v>
      </c>
      <c r="B31458" s="1">
        <f>DATE(2049,12,1) + TIME(0,0,0)</f>
        <v>54758</v>
      </c>
      <c r="C31458">
        <v>40.376396178999997</v>
      </c>
    </row>
    <row r="31459" spans="1:3" x14ac:dyDescent="0.25">
      <c r="A31459">
        <v>18263</v>
      </c>
      <c r="B31459" s="1">
        <f>DATE(2050,1,1) + TIME(0,0,0)</f>
        <v>54789</v>
      </c>
      <c r="C31459">
        <v>40.384212494000003</v>
      </c>
    </row>
    <row r="31461" spans="1:3" x14ac:dyDescent="0.25">
      <c r="A31461" t="s">
        <v>55</v>
      </c>
    </row>
    <row r="31463" spans="1:3" x14ac:dyDescent="0.25">
      <c r="A31463" t="s">
        <v>1</v>
      </c>
      <c r="B31463" t="s">
        <v>2</v>
      </c>
      <c r="C31463" t="s">
        <v>3</v>
      </c>
    </row>
    <row r="31464" spans="1:3" x14ac:dyDescent="0.25">
      <c r="A31464">
        <v>0</v>
      </c>
      <c r="B31464" s="1">
        <f>DATE(2000,1,1) + TIME(0,0,0)</f>
        <v>36526</v>
      </c>
      <c r="C31464">
        <v>0</v>
      </c>
    </row>
    <row r="31465" spans="1:3" x14ac:dyDescent="0.25">
      <c r="A31465">
        <v>31</v>
      </c>
      <c r="B31465" s="1">
        <f>DATE(2000,2,1) + TIME(0,0,0)</f>
        <v>36557</v>
      </c>
      <c r="C31465">
        <v>4.0802192687999996</v>
      </c>
    </row>
    <row r="31466" spans="1:3" x14ac:dyDescent="0.25">
      <c r="A31466">
        <v>60</v>
      </c>
      <c r="B31466" s="1">
        <f>DATE(2000,3,1) + TIME(0,0,0)</f>
        <v>36586</v>
      </c>
      <c r="C31466">
        <v>7.4715762137999997</v>
      </c>
    </row>
    <row r="31467" spans="1:3" x14ac:dyDescent="0.25">
      <c r="A31467">
        <v>91</v>
      </c>
      <c r="B31467" s="1">
        <f>DATE(2000,4,1) + TIME(0,0,0)</f>
        <v>36617</v>
      </c>
      <c r="C31467">
        <v>9.7192316054999992</v>
      </c>
    </row>
    <row r="31468" spans="1:3" x14ac:dyDescent="0.25">
      <c r="A31468">
        <v>121</v>
      </c>
      <c r="B31468" s="1">
        <f>DATE(2000,5,1) + TIME(0,0,0)</f>
        <v>36647</v>
      </c>
      <c r="C31468">
        <v>11.153384209</v>
      </c>
    </row>
    <row r="31469" spans="1:3" x14ac:dyDescent="0.25">
      <c r="A31469">
        <v>152</v>
      </c>
      <c r="B31469" s="1">
        <f>DATE(2000,6,1) + TIME(0,0,0)</f>
        <v>36678</v>
      </c>
      <c r="C31469">
        <v>12.192802429</v>
      </c>
    </row>
    <row r="31470" spans="1:3" x14ac:dyDescent="0.25">
      <c r="A31470">
        <v>182</v>
      </c>
      <c r="B31470" s="1">
        <f>DATE(2000,7,1) + TIME(0,0,0)</f>
        <v>36708</v>
      </c>
      <c r="C31470">
        <v>12.947472572000001</v>
      </c>
    </row>
    <row r="31471" spans="1:3" x14ac:dyDescent="0.25">
      <c r="A31471">
        <v>213</v>
      </c>
      <c r="B31471" s="1">
        <f>DATE(2000,8,1) + TIME(0,0,0)</f>
        <v>36739</v>
      </c>
      <c r="C31471">
        <v>13.637097359</v>
      </c>
    </row>
    <row r="31472" spans="1:3" x14ac:dyDescent="0.25">
      <c r="A31472">
        <v>244</v>
      </c>
      <c r="B31472" s="1">
        <f>DATE(2000,9,1) + TIME(0,0,0)</f>
        <v>36770</v>
      </c>
      <c r="C31472">
        <v>14.329145432000001</v>
      </c>
    </row>
    <row r="31473" spans="1:3" x14ac:dyDescent="0.25">
      <c r="A31473">
        <v>274</v>
      </c>
      <c r="B31473" s="1">
        <f>DATE(2000,10,1) + TIME(0,0,0)</f>
        <v>36800</v>
      </c>
      <c r="C31473">
        <v>15.051695823999999</v>
      </c>
    </row>
    <row r="31474" spans="1:3" x14ac:dyDescent="0.25">
      <c r="A31474">
        <v>305</v>
      </c>
      <c r="B31474" s="1">
        <f>DATE(2000,11,1) + TIME(0,0,0)</f>
        <v>36831</v>
      </c>
      <c r="C31474">
        <v>15.845639229</v>
      </c>
    </row>
    <row r="31475" spans="1:3" x14ac:dyDescent="0.25">
      <c r="A31475">
        <v>335</v>
      </c>
      <c r="B31475" s="1">
        <f>DATE(2000,12,1) + TIME(0,0,0)</f>
        <v>36861</v>
      </c>
      <c r="C31475">
        <v>16.611850739000001</v>
      </c>
    </row>
    <row r="31476" spans="1:3" x14ac:dyDescent="0.25">
      <c r="A31476">
        <v>366</v>
      </c>
      <c r="B31476" s="1">
        <f>DATE(2001,1,1) + TIME(0,0,0)</f>
        <v>36892</v>
      </c>
      <c r="C31476">
        <v>17.381345749000001</v>
      </c>
    </row>
    <row r="31477" spans="1:3" x14ac:dyDescent="0.25">
      <c r="A31477">
        <v>397</v>
      </c>
      <c r="B31477" s="1">
        <f>DATE(2001,2,1) + TIME(0,0,0)</f>
        <v>36923</v>
      </c>
      <c r="C31477">
        <v>18.126167296999999</v>
      </c>
    </row>
    <row r="31478" spans="1:3" x14ac:dyDescent="0.25">
      <c r="A31478">
        <v>425</v>
      </c>
      <c r="B31478" s="1">
        <f>DATE(2001,3,1) + TIME(0,0,0)</f>
        <v>36951</v>
      </c>
      <c r="C31478">
        <v>18.771436691000002</v>
      </c>
    </row>
    <row r="31479" spans="1:3" x14ac:dyDescent="0.25">
      <c r="A31479">
        <v>456</v>
      </c>
      <c r="B31479" s="1">
        <f>DATE(2001,4,1) + TIME(0,0,0)</f>
        <v>36982</v>
      </c>
      <c r="C31479">
        <v>19.445081711</v>
      </c>
    </row>
    <row r="31480" spans="1:3" x14ac:dyDescent="0.25">
      <c r="A31480">
        <v>486</v>
      </c>
      <c r="B31480" s="1">
        <f>DATE(2001,5,1) + TIME(0,0,0)</f>
        <v>37012</v>
      </c>
      <c r="C31480">
        <v>20.055492400999999</v>
      </c>
    </row>
    <row r="31481" spans="1:3" x14ac:dyDescent="0.25">
      <c r="A31481">
        <v>517</v>
      </c>
      <c r="B31481" s="1">
        <f>DATE(2001,6,1) + TIME(0,0,0)</f>
        <v>37043</v>
      </c>
      <c r="C31481">
        <v>20.645307541000001</v>
      </c>
    </row>
    <row r="31482" spans="1:3" x14ac:dyDescent="0.25">
      <c r="A31482">
        <v>547</v>
      </c>
      <c r="B31482" s="1">
        <f>DATE(2001,7,1) + TIME(0,0,0)</f>
        <v>37073</v>
      </c>
      <c r="C31482">
        <v>21.169481276999999</v>
      </c>
    </row>
    <row r="31483" spans="1:3" x14ac:dyDescent="0.25">
      <c r="A31483">
        <v>578</v>
      </c>
      <c r="B31483" s="1">
        <f>DATE(2001,8,1) + TIME(0,0,0)</f>
        <v>37104</v>
      </c>
      <c r="C31483">
        <v>21.648109435999999</v>
      </c>
    </row>
    <row r="31484" spans="1:3" x14ac:dyDescent="0.25">
      <c r="A31484">
        <v>609</v>
      </c>
      <c r="B31484" s="1">
        <f>DATE(2001,9,1) + TIME(0,0,0)</f>
        <v>37135</v>
      </c>
      <c r="C31484">
        <v>22.056137085</v>
      </c>
    </row>
    <row r="31485" spans="1:3" x14ac:dyDescent="0.25">
      <c r="A31485">
        <v>639</v>
      </c>
      <c r="B31485" s="1">
        <f>DATE(2001,10,1) + TIME(0,0,0)</f>
        <v>37165</v>
      </c>
      <c r="C31485">
        <v>22.375679015999999</v>
      </c>
    </row>
    <row r="31486" spans="1:3" x14ac:dyDescent="0.25">
      <c r="A31486">
        <v>670</v>
      </c>
      <c r="B31486" s="1">
        <f>DATE(2001,11,1) + TIME(0,0,0)</f>
        <v>37196</v>
      </c>
      <c r="C31486">
        <v>22.646736144999998</v>
      </c>
    </row>
    <row r="31487" spans="1:3" x14ac:dyDescent="0.25">
      <c r="A31487">
        <v>700</v>
      </c>
      <c r="B31487" s="1">
        <f>DATE(2001,12,1) + TIME(0,0,0)</f>
        <v>37226</v>
      </c>
      <c r="C31487">
        <v>22.869230269999999</v>
      </c>
    </row>
    <row r="31488" spans="1:3" x14ac:dyDescent="0.25">
      <c r="A31488">
        <v>731</v>
      </c>
      <c r="B31488" s="1">
        <f>DATE(2002,1,1) + TIME(0,0,0)</f>
        <v>37257</v>
      </c>
      <c r="C31488">
        <v>23.067184447999999</v>
      </c>
    </row>
    <row r="31489" spans="1:3" x14ac:dyDescent="0.25">
      <c r="A31489">
        <v>762</v>
      </c>
      <c r="B31489" s="1">
        <f>DATE(2002,2,1) + TIME(0,0,0)</f>
        <v>37288</v>
      </c>
      <c r="C31489">
        <v>23.242130280000001</v>
      </c>
    </row>
    <row r="31490" spans="1:3" x14ac:dyDescent="0.25">
      <c r="A31490">
        <v>790</v>
      </c>
      <c r="B31490" s="1">
        <f>DATE(2002,3,1) + TIME(0,0,0)</f>
        <v>37316</v>
      </c>
      <c r="C31490">
        <v>23.385583877999998</v>
      </c>
    </row>
    <row r="31491" spans="1:3" x14ac:dyDescent="0.25">
      <c r="A31491">
        <v>821</v>
      </c>
      <c r="B31491" s="1">
        <f>DATE(2002,4,1) + TIME(0,0,0)</f>
        <v>37347</v>
      </c>
      <c r="C31491">
        <v>23.530954360999999</v>
      </c>
    </row>
    <row r="31492" spans="1:3" x14ac:dyDescent="0.25">
      <c r="A31492">
        <v>851</v>
      </c>
      <c r="B31492" s="1">
        <f>DATE(2002,5,1) + TIME(0,0,0)</f>
        <v>37377</v>
      </c>
      <c r="C31492">
        <v>23.659824370999999</v>
      </c>
    </row>
    <row r="31493" spans="1:3" x14ac:dyDescent="0.25">
      <c r="A31493">
        <v>882</v>
      </c>
      <c r="B31493" s="1">
        <f>DATE(2002,6,1) + TIME(0,0,0)</f>
        <v>37408</v>
      </c>
      <c r="C31493">
        <v>23.782184601000001</v>
      </c>
    </row>
    <row r="31494" spans="1:3" x14ac:dyDescent="0.25">
      <c r="A31494">
        <v>912</v>
      </c>
      <c r="B31494" s="1">
        <f>DATE(2002,7,1) + TIME(0,0,0)</f>
        <v>37438</v>
      </c>
      <c r="C31494">
        <v>23.891439437999999</v>
      </c>
    </row>
    <row r="31495" spans="1:3" x14ac:dyDescent="0.25">
      <c r="A31495">
        <v>943</v>
      </c>
      <c r="B31495" s="1">
        <f>DATE(2002,8,1) + TIME(0,0,0)</f>
        <v>37469</v>
      </c>
      <c r="C31495">
        <v>23.995956420999999</v>
      </c>
    </row>
    <row r="31496" spans="1:3" x14ac:dyDescent="0.25">
      <c r="A31496">
        <v>974</v>
      </c>
      <c r="B31496" s="1">
        <f>DATE(2002,9,1) + TIME(0,0,0)</f>
        <v>37500</v>
      </c>
      <c r="C31496">
        <v>24.09346962</v>
      </c>
    </row>
    <row r="31497" spans="1:3" x14ac:dyDescent="0.25">
      <c r="A31497">
        <v>1004</v>
      </c>
      <c r="B31497" s="1">
        <f>DATE(2002,10,1) + TIME(0,0,0)</f>
        <v>37530</v>
      </c>
      <c r="C31497">
        <v>24.181667328</v>
      </c>
    </row>
    <row r="31498" spans="1:3" x14ac:dyDescent="0.25">
      <c r="A31498">
        <v>1035</v>
      </c>
      <c r="B31498" s="1">
        <f>DATE(2002,11,1) + TIME(0,0,0)</f>
        <v>37561</v>
      </c>
      <c r="C31498">
        <v>24.266773224000001</v>
      </c>
    </row>
    <row r="31499" spans="1:3" x14ac:dyDescent="0.25">
      <c r="A31499">
        <v>1065</v>
      </c>
      <c r="B31499" s="1">
        <f>DATE(2002,12,1) + TIME(0,0,0)</f>
        <v>37591</v>
      </c>
      <c r="C31499">
        <v>24.343797683999998</v>
      </c>
    </row>
    <row r="31500" spans="1:3" x14ac:dyDescent="0.25">
      <c r="A31500">
        <v>1096</v>
      </c>
      <c r="B31500" s="1">
        <f>DATE(2003,1,1) + TIME(0,0,0)</f>
        <v>37622</v>
      </c>
      <c r="C31500">
        <v>24.418390274</v>
      </c>
    </row>
    <row r="31501" spans="1:3" x14ac:dyDescent="0.25">
      <c r="A31501">
        <v>1127</v>
      </c>
      <c r="B31501" s="1">
        <f>DATE(2003,2,1) + TIME(0,0,0)</f>
        <v>37653</v>
      </c>
      <c r="C31501">
        <v>24.488353729</v>
      </c>
    </row>
    <row r="31502" spans="1:3" x14ac:dyDescent="0.25">
      <c r="A31502">
        <v>1155</v>
      </c>
      <c r="B31502" s="1">
        <f>DATE(2003,3,1) + TIME(0,0,0)</f>
        <v>37681</v>
      </c>
      <c r="C31502">
        <v>24.548023224000001</v>
      </c>
    </row>
    <row r="31503" spans="1:3" x14ac:dyDescent="0.25">
      <c r="A31503">
        <v>1186</v>
      </c>
      <c r="B31503" s="1">
        <f>DATE(2003,4,1) + TIME(0,0,0)</f>
        <v>37712</v>
      </c>
      <c r="C31503">
        <v>24.611211777000001</v>
      </c>
    </row>
    <row r="31504" spans="1:3" x14ac:dyDescent="0.25">
      <c r="A31504">
        <v>1216</v>
      </c>
      <c r="B31504" s="1">
        <f>DATE(2003,5,1) + TIME(0,0,0)</f>
        <v>37742</v>
      </c>
      <c r="C31504">
        <v>24.669359206999999</v>
      </c>
    </row>
    <row r="31505" spans="1:3" x14ac:dyDescent="0.25">
      <c r="A31505">
        <v>1247</v>
      </c>
      <c r="B31505" s="1">
        <f>DATE(2003,6,1) + TIME(0,0,0)</f>
        <v>37773</v>
      </c>
      <c r="C31505">
        <v>24.726570128999999</v>
      </c>
    </row>
    <row r="31506" spans="1:3" x14ac:dyDescent="0.25">
      <c r="A31506">
        <v>1277</v>
      </c>
      <c r="B31506" s="1">
        <f>DATE(2003,7,1) + TIME(0,0,0)</f>
        <v>37803</v>
      </c>
      <c r="C31506">
        <v>24.779493332000001</v>
      </c>
    </row>
    <row r="31507" spans="1:3" x14ac:dyDescent="0.25">
      <c r="A31507">
        <v>1308</v>
      </c>
      <c r="B31507" s="1">
        <f>DATE(2003,8,1) + TIME(0,0,0)</f>
        <v>37834</v>
      </c>
      <c r="C31507">
        <v>24.832033157000001</v>
      </c>
    </row>
    <row r="31508" spans="1:3" x14ac:dyDescent="0.25">
      <c r="A31508">
        <v>1339</v>
      </c>
      <c r="B31508" s="1">
        <f>DATE(2003,9,1) + TIME(0,0,0)</f>
        <v>37865</v>
      </c>
      <c r="C31508">
        <v>24.882780074999999</v>
      </c>
    </row>
    <row r="31509" spans="1:3" x14ac:dyDescent="0.25">
      <c r="A31509">
        <v>1369</v>
      </c>
      <c r="B31509" s="1">
        <f>DATE(2003,10,1) + TIME(0,0,0)</f>
        <v>37895</v>
      </c>
      <c r="C31509">
        <v>24.930370330999999</v>
      </c>
    </row>
    <row r="31510" spans="1:3" x14ac:dyDescent="0.25">
      <c r="A31510">
        <v>1400</v>
      </c>
      <c r="B31510" s="1">
        <f>DATE(2003,11,1) + TIME(0,0,0)</f>
        <v>37926</v>
      </c>
      <c r="C31510">
        <v>24.977947234999998</v>
      </c>
    </row>
    <row r="31511" spans="1:3" x14ac:dyDescent="0.25">
      <c r="A31511">
        <v>1430</v>
      </c>
      <c r="B31511" s="1">
        <f>DATE(2003,12,1) + TIME(0,0,0)</f>
        <v>37956</v>
      </c>
      <c r="C31511">
        <v>25.022413254</v>
      </c>
    </row>
    <row r="31512" spans="1:3" x14ac:dyDescent="0.25">
      <c r="A31512">
        <v>1461</v>
      </c>
      <c r="B31512" s="1">
        <f>DATE(2004,1,1) + TIME(0,0,0)</f>
        <v>37987</v>
      </c>
      <c r="C31512">
        <v>25.066743850999998</v>
      </c>
    </row>
    <row r="31513" spans="1:3" x14ac:dyDescent="0.25">
      <c r="A31513">
        <v>1492</v>
      </c>
      <c r="B31513" s="1">
        <f>DATE(2004,2,1) + TIME(0,0,0)</f>
        <v>38018</v>
      </c>
      <c r="C31513">
        <v>25.109485626000001</v>
      </c>
    </row>
    <row r="31514" spans="1:3" x14ac:dyDescent="0.25">
      <c r="A31514">
        <v>1521</v>
      </c>
      <c r="B31514" s="1">
        <f>DATE(2004,3,1) + TIME(0,0,0)</f>
        <v>38047</v>
      </c>
      <c r="C31514">
        <v>25.148105620999999</v>
      </c>
    </row>
    <row r="31515" spans="1:3" x14ac:dyDescent="0.25">
      <c r="A31515">
        <v>1552</v>
      </c>
      <c r="B31515" s="1">
        <f>DATE(2004,4,1) + TIME(0,0,0)</f>
        <v>38078</v>
      </c>
      <c r="C31515">
        <v>25.188032150000002</v>
      </c>
    </row>
    <row r="31516" spans="1:3" x14ac:dyDescent="0.25">
      <c r="A31516">
        <v>1582</v>
      </c>
      <c r="B31516" s="1">
        <f>DATE(2004,5,1) + TIME(0,0,0)</f>
        <v>38108</v>
      </c>
      <c r="C31516">
        <v>25.225421906000001</v>
      </c>
    </row>
    <row r="31517" spans="1:3" x14ac:dyDescent="0.25">
      <c r="A31517">
        <v>1613</v>
      </c>
      <c r="B31517" s="1">
        <f>DATE(2004,6,1) + TIME(0,0,0)</f>
        <v>38139</v>
      </c>
      <c r="C31517">
        <v>25.262891768999999</v>
      </c>
    </row>
    <row r="31518" spans="1:3" x14ac:dyDescent="0.25">
      <c r="A31518">
        <v>1643</v>
      </c>
      <c r="B31518" s="1">
        <f>DATE(2004,7,1) + TIME(0,0,0)</f>
        <v>38169</v>
      </c>
      <c r="C31518">
        <v>25.298110961999999</v>
      </c>
    </row>
    <row r="31519" spans="1:3" x14ac:dyDescent="0.25">
      <c r="A31519">
        <v>1674</v>
      </c>
      <c r="B31519" s="1">
        <f>DATE(2004,8,1) + TIME(0,0,0)</f>
        <v>38200</v>
      </c>
      <c r="C31519">
        <v>25.333505630000001</v>
      </c>
    </row>
    <row r="31520" spans="1:3" x14ac:dyDescent="0.25">
      <c r="A31520">
        <v>1705</v>
      </c>
      <c r="B31520" s="1">
        <f>DATE(2004,9,1) + TIME(0,0,0)</f>
        <v>38231</v>
      </c>
      <c r="C31520">
        <v>25.367973328000001</v>
      </c>
    </row>
    <row r="31521" spans="1:3" x14ac:dyDescent="0.25">
      <c r="A31521">
        <v>1735</v>
      </c>
      <c r="B31521" s="1">
        <f>DATE(2004,10,1) + TIME(0,0,0)</f>
        <v>38261</v>
      </c>
      <c r="C31521">
        <v>25.400522232</v>
      </c>
    </row>
    <row r="31522" spans="1:3" x14ac:dyDescent="0.25">
      <c r="A31522">
        <v>1766</v>
      </c>
      <c r="B31522" s="1">
        <f>DATE(2004,11,1) + TIME(0,0,0)</f>
        <v>38292</v>
      </c>
      <c r="C31522">
        <v>25.433393477999999</v>
      </c>
    </row>
    <row r="31523" spans="1:3" x14ac:dyDescent="0.25">
      <c r="A31523">
        <v>1796</v>
      </c>
      <c r="B31523" s="1">
        <f>DATE(2004,12,1) + TIME(0,0,0)</f>
        <v>38322</v>
      </c>
      <c r="C31523">
        <v>25.464523315000001</v>
      </c>
    </row>
    <row r="31524" spans="1:3" x14ac:dyDescent="0.25">
      <c r="A31524">
        <v>1827</v>
      </c>
      <c r="B31524" s="1">
        <f>DATE(2005,1,1) + TIME(0,0,0)</f>
        <v>38353</v>
      </c>
      <c r="C31524">
        <v>25.496038436999999</v>
      </c>
    </row>
    <row r="31525" spans="1:3" x14ac:dyDescent="0.25">
      <c r="A31525">
        <v>1858</v>
      </c>
      <c r="B31525" s="1">
        <f>DATE(2005,2,1) + TIME(0,0,0)</f>
        <v>38384</v>
      </c>
      <c r="C31525">
        <v>25.526937485000001</v>
      </c>
    </row>
    <row r="31526" spans="1:3" x14ac:dyDescent="0.25">
      <c r="A31526">
        <v>1886</v>
      </c>
      <c r="B31526" s="1">
        <f>DATE(2005,3,1) + TIME(0,0,0)</f>
        <v>38412</v>
      </c>
      <c r="C31526">
        <v>25.554288864</v>
      </c>
    </row>
    <row r="31527" spans="1:3" x14ac:dyDescent="0.25">
      <c r="A31527">
        <v>1917</v>
      </c>
      <c r="B31527" s="1">
        <f>DATE(2005,4,1) + TIME(0,0,0)</f>
        <v>38443</v>
      </c>
      <c r="C31527">
        <v>25.583959578999998</v>
      </c>
    </row>
    <row r="31528" spans="1:3" x14ac:dyDescent="0.25">
      <c r="A31528">
        <v>1947</v>
      </c>
      <c r="B31528" s="1">
        <f>DATE(2005,5,1) + TIME(0,0,0)</f>
        <v>38473</v>
      </c>
      <c r="C31528">
        <v>25.612136841000002</v>
      </c>
    </row>
    <row r="31529" spans="1:3" x14ac:dyDescent="0.25">
      <c r="A31529">
        <v>1978</v>
      </c>
      <c r="B31529" s="1">
        <f>DATE(2005,6,1) + TIME(0,0,0)</f>
        <v>38504</v>
      </c>
      <c r="C31529">
        <v>25.640733719</v>
      </c>
    </row>
    <row r="31530" spans="1:3" x14ac:dyDescent="0.25">
      <c r="A31530">
        <v>2008</v>
      </c>
      <c r="B31530" s="1">
        <f>DATE(2005,7,1) + TIME(0,0,0)</f>
        <v>38534</v>
      </c>
      <c r="C31530">
        <v>25.667882919</v>
      </c>
    </row>
    <row r="31531" spans="1:3" x14ac:dyDescent="0.25">
      <c r="A31531">
        <v>2039</v>
      </c>
      <c r="B31531" s="1">
        <f>DATE(2005,8,1) + TIME(0,0,0)</f>
        <v>38565</v>
      </c>
      <c r="C31531">
        <v>25.695421219</v>
      </c>
    </row>
    <row r="31532" spans="1:3" x14ac:dyDescent="0.25">
      <c r="A31532">
        <v>2070</v>
      </c>
      <c r="B31532" s="1">
        <f>DATE(2005,9,1) + TIME(0,0,0)</f>
        <v>38596</v>
      </c>
      <c r="C31532">
        <v>25.722480774000001</v>
      </c>
    </row>
    <row r="31533" spans="1:3" x14ac:dyDescent="0.25">
      <c r="A31533">
        <v>2100</v>
      </c>
      <c r="B31533" s="1">
        <f>DATE(2005,10,1) + TIME(0,0,0)</f>
        <v>38626</v>
      </c>
      <c r="C31533">
        <v>25.748231887999999</v>
      </c>
    </row>
    <row r="31534" spans="1:3" x14ac:dyDescent="0.25">
      <c r="A31534">
        <v>2131</v>
      </c>
      <c r="B31534" s="1">
        <f>DATE(2005,11,1) + TIME(0,0,0)</f>
        <v>38657</v>
      </c>
      <c r="C31534">
        <v>25.774414062000002</v>
      </c>
    </row>
    <row r="31535" spans="1:3" x14ac:dyDescent="0.25">
      <c r="A31535">
        <v>2161</v>
      </c>
      <c r="B31535" s="1">
        <f>DATE(2005,12,1) + TIME(0,0,0)</f>
        <v>38687</v>
      </c>
      <c r="C31535">
        <v>25.799352645999999</v>
      </c>
    </row>
    <row r="31536" spans="1:3" x14ac:dyDescent="0.25">
      <c r="A31536">
        <v>2192</v>
      </c>
      <c r="B31536" s="1">
        <f>DATE(2006,1,1) + TIME(0,0,0)</f>
        <v>38718</v>
      </c>
      <c r="C31536">
        <v>25.824733733999999</v>
      </c>
    </row>
    <row r="31537" spans="1:3" x14ac:dyDescent="0.25">
      <c r="A31537">
        <v>2223</v>
      </c>
      <c r="B31537" s="1">
        <f>DATE(2006,2,1) + TIME(0,0,0)</f>
        <v>38749</v>
      </c>
      <c r="C31537">
        <v>25.849740982</v>
      </c>
    </row>
    <row r="31538" spans="1:3" x14ac:dyDescent="0.25">
      <c r="A31538">
        <v>2251</v>
      </c>
      <c r="B31538" s="1">
        <f>DATE(2006,3,1) + TIME(0,0,0)</f>
        <v>38777</v>
      </c>
      <c r="C31538">
        <v>25.872020720999998</v>
      </c>
    </row>
    <row r="31539" spans="1:3" x14ac:dyDescent="0.25">
      <c r="A31539">
        <v>2282</v>
      </c>
      <c r="B31539" s="1">
        <f>DATE(2006,4,1) + TIME(0,0,0)</f>
        <v>38808</v>
      </c>
      <c r="C31539">
        <v>25.896366119</v>
      </c>
    </row>
    <row r="31540" spans="1:3" x14ac:dyDescent="0.25">
      <c r="A31540">
        <v>2312</v>
      </c>
      <c r="B31540" s="1">
        <f>DATE(2006,5,1) + TIME(0,0,0)</f>
        <v>38838</v>
      </c>
      <c r="C31540">
        <v>25.919624329000001</v>
      </c>
    </row>
    <row r="31541" spans="1:3" x14ac:dyDescent="0.25">
      <c r="A31541">
        <v>2343</v>
      </c>
      <c r="B31541" s="1">
        <f>DATE(2006,6,1) + TIME(0,0,0)</f>
        <v>38869</v>
      </c>
      <c r="C31541">
        <v>25.943355560000001</v>
      </c>
    </row>
    <row r="31542" spans="1:3" x14ac:dyDescent="0.25">
      <c r="A31542">
        <v>2373</v>
      </c>
      <c r="B31542" s="1">
        <f>DATE(2006,7,1) + TIME(0,0,0)</f>
        <v>38899</v>
      </c>
      <c r="C31542">
        <v>25.966047286999999</v>
      </c>
    </row>
    <row r="31543" spans="1:3" x14ac:dyDescent="0.25">
      <c r="A31543">
        <v>2404</v>
      </c>
      <c r="B31543" s="1">
        <f>DATE(2006,8,1) + TIME(0,0,0)</f>
        <v>38930</v>
      </c>
      <c r="C31543">
        <v>25.989225388000001</v>
      </c>
    </row>
    <row r="31544" spans="1:3" x14ac:dyDescent="0.25">
      <c r="A31544">
        <v>2435</v>
      </c>
      <c r="B31544" s="1">
        <f>DATE(2006,9,1) + TIME(0,0,0)</f>
        <v>38961</v>
      </c>
      <c r="C31544">
        <v>26.012142181000002</v>
      </c>
    </row>
    <row r="31545" spans="1:3" x14ac:dyDescent="0.25">
      <c r="A31545">
        <v>2465</v>
      </c>
      <c r="B31545" s="1">
        <f>DATE(2006,10,1) + TIME(0,0,0)</f>
        <v>38991</v>
      </c>
      <c r="C31545">
        <v>26.034076690999999</v>
      </c>
    </row>
    <row r="31546" spans="1:3" x14ac:dyDescent="0.25">
      <c r="A31546">
        <v>2496</v>
      </c>
      <c r="B31546" s="1">
        <f>DATE(2006,11,1) + TIME(0,0,0)</f>
        <v>39022</v>
      </c>
      <c r="C31546">
        <v>26.056507110999998</v>
      </c>
    </row>
    <row r="31547" spans="1:3" x14ac:dyDescent="0.25">
      <c r="A31547">
        <v>2526</v>
      </c>
      <c r="B31547" s="1">
        <f>DATE(2006,12,1) + TIME(0,0,0)</f>
        <v>39052</v>
      </c>
      <c r="C31547">
        <v>26.077995300000001</v>
      </c>
    </row>
    <row r="31548" spans="1:3" x14ac:dyDescent="0.25">
      <c r="A31548">
        <v>2557</v>
      </c>
      <c r="B31548" s="1">
        <f>DATE(2007,1,1) + TIME(0,0,0)</f>
        <v>39083</v>
      </c>
      <c r="C31548">
        <v>26.099981308</v>
      </c>
    </row>
    <row r="31549" spans="1:3" x14ac:dyDescent="0.25">
      <c r="A31549">
        <v>2588</v>
      </c>
      <c r="B31549" s="1">
        <f>DATE(2007,2,1) + TIME(0,0,0)</f>
        <v>39114</v>
      </c>
      <c r="C31549">
        <v>26.121751785000001</v>
      </c>
    </row>
    <row r="31550" spans="1:3" x14ac:dyDescent="0.25">
      <c r="A31550">
        <v>2616</v>
      </c>
      <c r="B31550" s="1">
        <f>DATE(2007,3,1) + TIME(0,0,0)</f>
        <v>39142</v>
      </c>
      <c r="C31550">
        <v>26.141241074</v>
      </c>
    </row>
    <row r="31551" spans="1:3" x14ac:dyDescent="0.25">
      <c r="A31551">
        <v>2647</v>
      </c>
      <c r="B31551" s="1">
        <f>DATE(2007,4,1) + TIME(0,0,0)</f>
        <v>39173</v>
      </c>
      <c r="C31551">
        <v>26.162628174000002</v>
      </c>
    </row>
    <row r="31552" spans="1:3" x14ac:dyDescent="0.25">
      <c r="A31552">
        <v>2677</v>
      </c>
      <c r="B31552" s="1">
        <f>DATE(2007,5,1) + TIME(0,0,0)</f>
        <v>39203</v>
      </c>
      <c r="C31552">
        <v>26.183137894000001</v>
      </c>
    </row>
    <row r="31553" spans="1:3" x14ac:dyDescent="0.25">
      <c r="A31553">
        <v>2708</v>
      </c>
      <c r="B31553" s="1">
        <f>DATE(2007,6,1) + TIME(0,0,0)</f>
        <v>39234</v>
      </c>
      <c r="C31553">
        <v>26.204139709</v>
      </c>
    </row>
    <row r="31554" spans="1:3" x14ac:dyDescent="0.25">
      <c r="A31554">
        <v>2738</v>
      </c>
      <c r="B31554" s="1">
        <f>DATE(2007,7,1) + TIME(0,0,0)</f>
        <v>39264</v>
      </c>
      <c r="C31554">
        <v>26.224285126000002</v>
      </c>
    </row>
    <row r="31555" spans="1:3" x14ac:dyDescent="0.25">
      <c r="A31555">
        <v>2769</v>
      </c>
      <c r="B31555" s="1">
        <f>DATE(2007,8,1) + TIME(0,0,0)</f>
        <v>39295</v>
      </c>
      <c r="C31555">
        <v>26.244928359999999</v>
      </c>
    </row>
    <row r="31556" spans="1:3" x14ac:dyDescent="0.25">
      <c r="A31556">
        <v>2800</v>
      </c>
      <c r="B31556" s="1">
        <f>DATE(2007,9,1) + TIME(0,0,0)</f>
        <v>39326</v>
      </c>
      <c r="C31556">
        <v>26.265420914</v>
      </c>
    </row>
    <row r="31557" spans="1:3" x14ac:dyDescent="0.25">
      <c r="A31557">
        <v>2830</v>
      </c>
      <c r="B31557" s="1">
        <f>DATE(2007,10,1) + TIME(0,0,0)</f>
        <v>39356</v>
      </c>
      <c r="C31557">
        <v>26.285129547</v>
      </c>
    </row>
    <row r="31558" spans="1:3" x14ac:dyDescent="0.25">
      <c r="A31558">
        <v>2861</v>
      </c>
      <c r="B31558" s="1">
        <f>DATE(2007,11,1) + TIME(0,0,0)</f>
        <v>39387</v>
      </c>
      <c r="C31558">
        <v>26.305376053</v>
      </c>
    </row>
    <row r="31559" spans="1:3" x14ac:dyDescent="0.25">
      <c r="A31559">
        <v>2891</v>
      </c>
      <c r="B31559" s="1">
        <f>DATE(2007,12,1) + TIME(0,0,0)</f>
        <v>39417</v>
      </c>
      <c r="C31559">
        <v>26.324857712</v>
      </c>
    </row>
    <row r="31560" spans="1:3" x14ac:dyDescent="0.25">
      <c r="A31560">
        <v>2922</v>
      </c>
      <c r="B31560" s="1">
        <f>DATE(2008,1,1) + TIME(0,0,0)</f>
        <v>39448</v>
      </c>
      <c r="C31560">
        <v>26.344881057999999</v>
      </c>
    </row>
    <row r="31561" spans="1:3" x14ac:dyDescent="0.25">
      <c r="A31561">
        <v>2953</v>
      </c>
      <c r="B31561" s="1">
        <f>DATE(2008,2,1) + TIME(0,0,0)</f>
        <v>39479</v>
      </c>
      <c r="C31561">
        <v>26.364789963</v>
      </c>
    </row>
    <row r="31562" spans="1:3" x14ac:dyDescent="0.25">
      <c r="A31562">
        <v>2982</v>
      </c>
      <c r="B31562" s="1">
        <f>DATE(2008,3,1) + TIME(0,0,0)</f>
        <v>39508</v>
      </c>
      <c r="C31562">
        <v>26.383314132999999</v>
      </c>
    </row>
    <row r="31563" spans="1:3" x14ac:dyDescent="0.25">
      <c r="A31563">
        <v>3013</v>
      </c>
      <c r="B31563" s="1">
        <f>DATE(2008,4,1) + TIME(0,0,0)</f>
        <v>39539</v>
      </c>
      <c r="C31563">
        <v>26.403007507000002</v>
      </c>
    </row>
    <row r="31564" spans="1:3" x14ac:dyDescent="0.25">
      <c r="A31564">
        <v>3043</v>
      </c>
      <c r="B31564" s="1">
        <f>DATE(2008,5,1) + TIME(0,0,0)</f>
        <v>39569</v>
      </c>
      <c r="C31564">
        <v>26.421960831</v>
      </c>
    </row>
    <row r="31565" spans="1:3" x14ac:dyDescent="0.25">
      <c r="A31565">
        <v>3074</v>
      </c>
      <c r="B31565" s="1">
        <f>DATE(2008,6,1) + TIME(0,0,0)</f>
        <v>39600</v>
      </c>
      <c r="C31565">
        <v>26.441438675000001</v>
      </c>
    </row>
    <row r="31566" spans="1:3" x14ac:dyDescent="0.25">
      <c r="A31566">
        <v>3104</v>
      </c>
      <c r="B31566" s="1">
        <f>DATE(2008,7,1) + TIME(0,0,0)</f>
        <v>39630</v>
      </c>
      <c r="C31566">
        <v>26.460184096999999</v>
      </c>
    </row>
    <row r="31567" spans="1:3" x14ac:dyDescent="0.25">
      <c r="A31567">
        <v>3135</v>
      </c>
      <c r="B31567" s="1">
        <f>DATE(2008,8,1) + TIME(0,0,0)</f>
        <v>39661</v>
      </c>
      <c r="C31567">
        <v>26.479450226000001</v>
      </c>
    </row>
    <row r="31568" spans="1:3" x14ac:dyDescent="0.25">
      <c r="A31568">
        <v>3166</v>
      </c>
      <c r="B31568" s="1">
        <f>DATE(2008,9,1) + TIME(0,0,0)</f>
        <v>39692</v>
      </c>
      <c r="C31568">
        <v>26.498607634999999</v>
      </c>
    </row>
    <row r="31569" spans="1:3" x14ac:dyDescent="0.25">
      <c r="A31569">
        <v>3196</v>
      </c>
      <c r="B31569" s="1">
        <f>DATE(2008,10,1) + TIME(0,0,0)</f>
        <v>39722</v>
      </c>
      <c r="C31569">
        <v>26.517053604000001</v>
      </c>
    </row>
    <row r="31570" spans="1:3" x14ac:dyDescent="0.25">
      <c r="A31570">
        <v>3227</v>
      </c>
      <c r="B31570" s="1">
        <f>DATE(2008,11,1) + TIME(0,0,0)</f>
        <v>39753</v>
      </c>
      <c r="C31570">
        <v>26.53601265</v>
      </c>
    </row>
    <row r="31571" spans="1:3" x14ac:dyDescent="0.25">
      <c r="A31571">
        <v>3257</v>
      </c>
      <c r="B31571" s="1">
        <f>DATE(2008,12,1) + TIME(0,0,0)</f>
        <v>39783</v>
      </c>
      <c r="C31571">
        <v>26.554256439</v>
      </c>
    </row>
    <row r="31572" spans="1:3" x14ac:dyDescent="0.25">
      <c r="A31572">
        <v>3288</v>
      </c>
      <c r="B31572" s="1">
        <f>DATE(2009,1,1) + TIME(0,0,0)</f>
        <v>39814</v>
      </c>
      <c r="C31572">
        <v>26.572999954</v>
      </c>
    </row>
    <row r="31573" spans="1:3" x14ac:dyDescent="0.25">
      <c r="A31573">
        <v>3319</v>
      </c>
      <c r="B31573" s="1">
        <f>DATE(2009,2,1) + TIME(0,0,0)</f>
        <v>39845</v>
      </c>
      <c r="C31573">
        <v>26.591636657999999</v>
      </c>
    </row>
    <row r="31574" spans="1:3" x14ac:dyDescent="0.25">
      <c r="A31574">
        <v>3347</v>
      </c>
      <c r="B31574" s="1">
        <f>DATE(2009,3,1) + TIME(0,0,0)</f>
        <v>39873</v>
      </c>
      <c r="C31574">
        <v>26.608381270999999</v>
      </c>
    </row>
    <row r="31575" spans="1:3" x14ac:dyDescent="0.25">
      <c r="A31575">
        <v>3378</v>
      </c>
      <c r="B31575" s="1">
        <f>DATE(2009,4,1) + TIME(0,0,0)</f>
        <v>39904</v>
      </c>
      <c r="C31575">
        <v>26.626823425000001</v>
      </c>
    </row>
    <row r="31576" spans="1:3" x14ac:dyDescent="0.25">
      <c r="A31576">
        <v>3408</v>
      </c>
      <c r="B31576" s="1">
        <f>DATE(2009,5,1) + TIME(0,0,0)</f>
        <v>39934</v>
      </c>
      <c r="C31576">
        <v>26.644578933999998</v>
      </c>
    </row>
    <row r="31577" spans="1:3" x14ac:dyDescent="0.25">
      <c r="A31577">
        <v>3439</v>
      </c>
      <c r="B31577" s="1">
        <f>DATE(2009,6,1) + TIME(0,0,0)</f>
        <v>39965</v>
      </c>
      <c r="C31577">
        <v>26.662832259999998</v>
      </c>
    </row>
    <row r="31578" spans="1:3" x14ac:dyDescent="0.25">
      <c r="A31578">
        <v>3469</v>
      </c>
      <c r="B31578" s="1">
        <f>DATE(2009,7,1) + TIME(0,0,0)</f>
        <v>39995</v>
      </c>
      <c r="C31578">
        <v>26.680410384999998</v>
      </c>
    </row>
    <row r="31579" spans="1:3" x14ac:dyDescent="0.25">
      <c r="A31579">
        <v>3500</v>
      </c>
      <c r="B31579" s="1">
        <f>DATE(2009,8,1) + TIME(0,0,0)</f>
        <v>40026</v>
      </c>
      <c r="C31579">
        <v>26.698484421</v>
      </c>
    </row>
    <row r="31580" spans="1:3" x14ac:dyDescent="0.25">
      <c r="A31580">
        <v>3531</v>
      </c>
      <c r="B31580" s="1">
        <f>DATE(2009,9,1) + TIME(0,0,0)</f>
        <v>40057</v>
      </c>
      <c r="C31580">
        <v>26.716468810999999</v>
      </c>
    </row>
    <row r="31581" spans="1:3" x14ac:dyDescent="0.25">
      <c r="A31581">
        <v>3561</v>
      </c>
      <c r="B31581" s="1">
        <f>DATE(2009,10,1) + TIME(0,0,0)</f>
        <v>40087</v>
      </c>
      <c r="C31581">
        <v>26.733789443999999</v>
      </c>
    </row>
    <row r="31582" spans="1:3" x14ac:dyDescent="0.25">
      <c r="A31582">
        <v>3592</v>
      </c>
      <c r="B31582" s="1">
        <f>DATE(2009,11,1) + TIME(0,0,0)</f>
        <v>40118</v>
      </c>
      <c r="C31582">
        <v>26.751613617</v>
      </c>
    </row>
    <row r="31583" spans="1:3" x14ac:dyDescent="0.25">
      <c r="A31583">
        <v>3622</v>
      </c>
      <c r="B31583" s="1">
        <f>DATE(2009,12,1) + TIME(0,0,0)</f>
        <v>40148</v>
      </c>
      <c r="C31583">
        <v>26.768787383999999</v>
      </c>
    </row>
    <row r="31584" spans="1:3" x14ac:dyDescent="0.25">
      <c r="A31584">
        <v>3653</v>
      </c>
      <c r="B31584" s="1">
        <f>DATE(2010,1,1) + TIME(0,0,0)</f>
        <v>40179</v>
      </c>
      <c r="C31584">
        <v>26.786453247000001</v>
      </c>
    </row>
    <row r="31585" spans="1:3" x14ac:dyDescent="0.25">
      <c r="A31585">
        <v>3684</v>
      </c>
      <c r="B31585" s="1">
        <f>DATE(2010,2,1) + TIME(0,0,0)</f>
        <v>40210</v>
      </c>
      <c r="C31585">
        <v>26.804035187</v>
      </c>
    </row>
    <row r="31586" spans="1:3" x14ac:dyDescent="0.25">
      <c r="A31586">
        <v>3712</v>
      </c>
      <c r="B31586" s="1">
        <f>DATE(2010,3,1) + TIME(0,0,0)</f>
        <v>40238</v>
      </c>
      <c r="C31586">
        <v>26.8198452</v>
      </c>
    </row>
    <row r="31587" spans="1:3" x14ac:dyDescent="0.25">
      <c r="A31587">
        <v>3743</v>
      </c>
      <c r="B31587" s="1">
        <f>DATE(2010,4,1) + TIME(0,0,0)</f>
        <v>40269</v>
      </c>
      <c r="C31587">
        <v>26.837270737000001</v>
      </c>
    </row>
    <row r="31588" spans="1:3" x14ac:dyDescent="0.25">
      <c r="A31588">
        <v>3773</v>
      </c>
      <c r="B31588" s="1">
        <f>DATE(2010,5,1) + TIME(0,0,0)</f>
        <v>40299</v>
      </c>
      <c r="C31588">
        <v>26.854055405</v>
      </c>
    </row>
    <row r="31589" spans="1:3" x14ac:dyDescent="0.25">
      <c r="A31589">
        <v>3804</v>
      </c>
      <c r="B31589" s="1">
        <f>DATE(2010,6,1) + TIME(0,0,0)</f>
        <v>40330</v>
      </c>
      <c r="C31589">
        <v>26.871318816999999</v>
      </c>
    </row>
    <row r="31590" spans="1:3" x14ac:dyDescent="0.25">
      <c r="A31590">
        <v>3834</v>
      </c>
      <c r="B31590" s="1">
        <f>DATE(2010,7,1) + TIME(0,0,0)</f>
        <v>40360</v>
      </c>
      <c r="C31590">
        <v>26.887950897</v>
      </c>
    </row>
    <row r="31591" spans="1:3" x14ac:dyDescent="0.25">
      <c r="A31591">
        <v>3865</v>
      </c>
      <c r="B31591" s="1">
        <f>DATE(2010,8,1) + TIME(0,0,0)</f>
        <v>40391</v>
      </c>
      <c r="C31591">
        <v>26.905059814000001</v>
      </c>
    </row>
    <row r="31592" spans="1:3" x14ac:dyDescent="0.25">
      <c r="A31592">
        <v>3896</v>
      </c>
      <c r="B31592" s="1">
        <f>DATE(2010,9,1) + TIME(0,0,0)</f>
        <v>40422</v>
      </c>
      <c r="C31592">
        <v>26.922088623</v>
      </c>
    </row>
    <row r="31593" spans="1:3" x14ac:dyDescent="0.25">
      <c r="A31593">
        <v>3926</v>
      </c>
      <c r="B31593" s="1">
        <f>DATE(2010,10,1) + TIME(0,0,0)</f>
        <v>40452</v>
      </c>
      <c r="C31593">
        <v>26.938495635999999</v>
      </c>
    </row>
    <row r="31594" spans="1:3" x14ac:dyDescent="0.25">
      <c r="A31594">
        <v>3957</v>
      </c>
      <c r="B31594" s="1">
        <f>DATE(2010,11,1) + TIME(0,0,0)</f>
        <v>40483</v>
      </c>
      <c r="C31594">
        <v>26.955373764000001</v>
      </c>
    </row>
    <row r="31595" spans="1:3" x14ac:dyDescent="0.25">
      <c r="A31595">
        <v>3987</v>
      </c>
      <c r="B31595" s="1">
        <f>DATE(2010,12,1) + TIME(0,0,0)</f>
        <v>40513</v>
      </c>
      <c r="C31595">
        <v>26.971635817999999</v>
      </c>
    </row>
    <row r="31596" spans="1:3" x14ac:dyDescent="0.25">
      <c r="A31596">
        <v>4018</v>
      </c>
      <c r="B31596" s="1">
        <f>DATE(2011,1,1) + TIME(0,0,0)</f>
        <v>40544</v>
      </c>
      <c r="C31596">
        <v>26.988365172999998</v>
      </c>
    </row>
    <row r="31597" spans="1:3" x14ac:dyDescent="0.25">
      <c r="A31597">
        <v>4049</v>
      </c>
      <c r="B31597" s="1">
        <f>DATE(2011,2,1) + TIME(0,0,0)</f>
        <v>40575</v>
      </c>
      <c r="C31597">
        <v>27.005020141999999</v>
      </c>
    </row>
    <row r="31598" spans="1:3" x14ac:dyDescent="0.25">
      <c r="A31598">
        <v>4077</v>
      </c>
      <c r="B31598" s="1">
        <f>DATE(2011,3,1) + TIME(0,0,0)</f>
        <v>40603</v>
      </c>
      <c r="C31598">
        <v>27.020002365</v>
      </c>
    </row>
    <row r="31599" spans="1:3" x14ac:dyDescent="0.25">
      <c r="A31599">
        <v>4108</v>
      </c>
      <c r="B31599" s="1">
        <f>DATE(2011,4,1) + TIME(0,0,0)</f>
        <v>40634</v>
      </c>
      <c r="C31599">
        <v>27.036518096999998</v>
      </c>
    </row>
    <row r="31600" spans="1:3" x14ac:dyDescent="0.25">
      <c r="A31600">
        <v>4138</v>
      </c>
      <c r="B31600" s="1">
        <f>DATE(2011,5,1) + TIME(0,0,0)</f>
        <v>40664</v>
      </c>
      <c r="C31600">
        <v>27.052434921</v>
      </c>
    </row>
    <row r="31601" spans="1:3" x14ac:dyDescent="0.25">
      <c r="A31601">
        <v>4169</v>
      </c>
      <c r="B31601" s="1">
        <f>DATE(2011,6,1) + TIME(0,0,0)</f>
        <v>40695</v>
      </c>
      <c r="C31601">
        <v>27.068811416999999</v>
      </c>
    </row>
    <row r="31602" spans="1:3" x14ac:dyDescent="0.25">
      <c r="A31602">
        <v>4199</v>
      </c>
      <c r="B31602" s="1">
        <f>DATE(2011,7,1) + TIME(0,0,0)</f>
        <v>40725</v>
      </c>
      <c r="C31602">
        <v>27.084594726999999</v>
      </c>
    </row>
    <row r="31603" spans="1:3" x14ac:dyDescent="0.25">
      <c r="A31603">
        <v>4230</v>
      </c>
      <c r="B31603" s="1">
        <f>DATE(2011,8,1) + TIME(0,0,0)</f>
        <v>40756</v>
      </c>
      <c r="C31603">
        <v>27.100837708</v>
      </c>
    </row>
    <row r="31604" spans="1:3" x14ac:dyDescent="0.25">
      <c r="A31604">
        <v>4261</v>
      </c>
      <c r="B31604" s="1">
        <f>DATE(2011,9,1) + TIME(0,0,0)</f>
        <v>40787</v>
      </c>
      <c r="C31604">
        <v>27.117012024000001</v>
      </c>
    </row>
    <row r="31605" spans="1:3" x14ac:dyDescent="0.25">
      <c r="A31605">
        <v>4291</v>
      </c>
      <c r="B31605" s="1">
        <f>DATE(2011,10,1) + TIME(0,0,0)</f>
        <v>40817</v>
      </c>
      <c r="C31605">
        <v>27.132600784000001</v>
      </c>
    </row>
    <row r="31606" spans="1:3" x14ac:dyDescent="0.25">
      <c r="A31606">
        <v>4322</v>
      </c>
      <c r="B31606" s="1">
        <f>DATE(2011,11,1) + TIME(0,0,0)</f>
        <v>40848</v>
      </c>
      <c r="C31606">
        <v>27.148645401</v>
      </c>
    </row>
    <row r="31607" spans="1:3" x14ac:dyDescent="0.25">
      <c r="A31607">
        <v>4352</v>
      </c>
      <c r="B31607" s="1">
        <f>DATE(2011,12,1) + TIME(0,0,0)</f>
        <v>40878</v>
      </c>
      <c r="C31607">
        <v>27.164110183999998</v>
      </c>
    </row>
    <row r="31608" spans="1:3" x14ac:dyDescent="0.25">
      <c r="A31608">
        <v>4383</v>
      </c>
      <c r="B31608" s="1">
        <f>DATE(2012,1,1) + TIME(0,0,0)</f>
        <v>40909</v>
      </c>
      <c r="C31608">
        <v>27.180027008</v>
      </c>
    </row>
    <row r="31609" spans="1:3" x14ac:dyDescent="0.25">
      <c r="A31609">
        <v>4414</v>
      </c>
      <c r="B31609" s="1">
        <f>DATE(2012,2,1) + TIME(0,0,0)</f>
        <v>40940</v>
      </c>
      <c r="C31609">
        <v>27.195882796999999</v>
      </c>
    </row>
    <row r="31610" spans="1:3" x14ac:dyDescent="0.25">
      <c r="A31610">
        <v>4443</v>
      </c>
      <c r="B31610" s="1">
        <f>DATE(2012,3,1) + TIME(0,0,0)</f>
        <v>40969</v>
      </c>
      <c r="C31610">
        <v>27.210659026999998</v>
      </c>
    </row>
    <row r="31611" spans="1:3" x14ac:dyDescent="0.25">
      <c r="A31611">
        <v>4474</v>
      </c>
      <c r="B31611" s="1">
        <f>DATE(2012,4,1) + TIME(0,0,0)</f>
        <v>41000</v>
      </c>
      <c r="C31611">
        <v>27.226392745999998</v>
      </c>
    </row>
    <row r="31612" spans="1:3" x14ac:dyDescent="0.25">
      <c r="A31612">
        <v>4504</v>
      </c>
      <c r="B31612" s="1">
        <f>DATE(2012,5,1) + TIME(0,0,0)</f>
        <v>41030</v>
      </c>
      <c r="C31612">
        <v>27.241563797000001</v>
      </c>
    </row>
    <row r="31613" spans="1:3" x14ac:dyDescent="0.25">
      <c r="A31613">
        <v>4535</v>
      </c>
      <c r="B31613" s="1">
        <f>DATE(2012,6,1) + TIME(0,0,0)</f>
        <v>41061</v>
      </c>
      <c r="C31613">
        <v>27.257183075</v>
      </c>
    </row>
    <row r="31614" spans="1:3" x14ac:dyDescent="0.25">
      <c r="A31614">
        <v>4565</v>
      </c>
      <c r="B31614" s="1">
        <f>DATE(2012,7,1) + TIME(0,0,0)</f>
        <v>41091</v>
      </c>
      <c r="C31614">
        <v>27.272243499999998</v>
      </c>
    </row>
    <row r="31615" spans="1:3" x14ac:dyDescent="0.25">
      <c r="A31615">
        <v>4596</v>
      </c>
      <c r="B31615" s="1">
        <f>DATE(2012,8,1) + TIME(0,0,0)</f>
        <v>41122</v>
      </c>
      <c r="C31615">
        <v>27.287748337</v>
      </c>
    </row>
    <row r="31616" spans="1:3" x14ac:dyDescent="0.25">
      <c r="A31616">
        <v>4627</v>
      </c>
      <c r="B31616" s="1">
        <f>DATE(2012,9,1) + TIME(0,0,0)</f>
        <v>41153</v>
      </c>
      <c r="C31616">
        <v>27.303199767999999</v>
      </c>
    </row>
    <row r="31617" spans="1:3" x14ac:dyDescent="0.25">
      <c r="A31617">
        <v>4657</v>
      </c>
      <c r="B31617" s="1">
        <f>DATE(2012,10,1) + TIME(0,0,0)</f>
        <v>41183</v>
      </c>
      <c r="C31617">
        <v>27.318098068000001</v>
      </c>
    </row>
    <row r="31618" spans="1:3" x14ac:dyDescent="0.25">
      <c r="A31618">
        <v>4688</v>
      </c>
      <c r="B31618" s="1">
        <f>DATE(2012,11,1) + TIME(0,0,0)</f>
        <v>41214</v>
      </c>
      <c r="C31618">
        <v>27.333440781</v>
      </c>
    </row>
    <row r="31619" spans="1:3" x14ac:dyDescent="0.25">
      <c r="A31619">
        <v>4718</v>
      </c>
      <c r="B31619" s="1">
        <f>DATE(2012,12,1) + TIME(0,0,0)</f>
        <v>41244</v>
      </c>
      <c r="C31619">
        <v>27.348239898999999</v>
      </c>
    </row>
    <row r="31620" spans="1:3" x14ac:dyDescent="0.25">
      <c r="A31620">
        <v>4749</v>
      </c>
      <c r="B31620" s="1">
        <f>DATE(2013,1,1) + TIME(0,0,0)</f>
        <v>41275</v>
      </c>
      <c r="C31620">
        <v>27.363477707000001</v>
      </c>
    </row>
    <row r="31621" spans="1:3" x14ac:dyDescent="0.25">
      <c r="A31621">
        <v>4780</v>
      </c>
      <c r="B31621" s="1">
        <f>DATE(2013,2,1) + TIME(0,0,0)</f>
        <v>41306</v>
      </c>
      <c r="C31621">
        <v>27.378665924</v>
      </c>
    </row>
    <row r="31622" spans="1:3" x14ac:dyDescent="0.25">
      <c r="A31622">
        <v>4808</v>
      </c>
      <c r="B31622" s="1">
        <f>DATE(2013,3,1) + TIME(0,0,0)</f>
        <v>41334</v>
      </c>
      <c r="C31622">
        <v>27.392341613999999</v>
      </c>
    </row>
    <row r="31623" spans="1:3" x14ac:dyDescent="0.25">
      <c r="A31623">
        <v>4839</v>
      </c>
      <c r="B31623" s="1">
        <f>DATE(2013,4,1) + TIME(0,0,0)</f>
        <v>41365</v>
      </c>
      <c r="C31623">
        <v>27.407434464000001</v>
      </c>
    </row>
    <row r="31624" spans="1:3" x14ac:dyDescent="0.25">
      <c r="A31624">
        <v>4869</v>
      </c>
      <c r="B31624" s="1">
        <f>DATE(2013,5,1) + TIME(0,0,0)</f>
        <v>41395</v>
      </c>
      <c r="C31624">
        <v>27.421995162999998</v>
      </c>
    </row>
    <row r="31625" spans="1:3" x14ac:dyDescent="0.25">
      <c r="A31625">
        <v>4900</v>
      </c>
      <c r="B31625" s="1">
        <f>DATE(2013,6,1) + TIME(0,0,0)</f>
        <v>41426</v>
      </c>
      <c r="C31625">
        <v>27.43699646</v>
      </c>
    </row>
    <row r="31626" spans="1:3" x14ac:dyDescent="0.25">
      <c r="A31626">
        <v>4930</v>
      </c>
      <c r="B31626" s="1">
        <f>DATE(2013,7,1) + TIME(0,0,0)</f>
        <v>41456</v>
      </c>
      <c r="C31626">
        <v>27.451469420999999</v>
      </c>
    </row>
    <row r="31627" spans="1:3" x14ac:dyDescent="0.25">
      <c r="A31627">
        <v>4961</v>
      </c>
      <c r="B31627" s="1">
        <f>DATE(2013,8,1) + TIME(0,0,0)</f>
        <v>41487</v>
      </c>
      <c r="C31627">
        <v>27.466382979999999</v>
      </c>
    </row>
    <row r="31628" spans="1:3" x14ac:dyDescent="0.25">
      <c r="A31628">
        <v>4992</v>
      </c>
      <c r="B31628" s="1">
        <f>DATE(2013,9,1) + TIME(0,0,0)</f>
        <v>41518</v>
      </c>
      <c r="C31628">
        <v>27.48125267</v>
      </c>
    </row>
    <row r="31629" spans="1:3" x14ac:dyDescent="0.25">
      <c r="A31629">
        <v>5022</v>
      </c>
      <c r="B31629" s="1">
        <f>DATE(2013,10,1) + TIME(0,0,0)</f>
        <v>41548</v>
      </c>
      <c r="C31629">
        <v>27.495599747</v>
      </c>
    </row>
    <row r="31630" spans="1:3" x14ac:dyDescent="0.25">
      <c r="A31630">
        <v>5053</v>
      </c>
      <c r="B31630" s="1">
        <f>DATE(2013,11,1) + TIME(0,0,0)</f>
        <v>41579</v>
      </c>
      <c r="C31630">
        <v>27.510383606000001</v>
      </c>
    </row>
    <row r="31631" spans="1:3" x14ac:dyDescent="0.25">
      <c r="A31631">
        <v>5083</v>
      </c>
      <c r="B31631" s="1">
        <f>DATE(2013,12,1) + TIME(0,0,0)</f>
        <v>41609</v>
      </c>
      <c r="C31631">
        <v>27.524650573999999</v>
      </c>
    </row>
    <row r="31632" spans="1:3" x14ac:dyDescent="0.25">
      <c r="A31632">
        <v>5114</v>
      </c>
      <c r="B31632" s="1">
        <f>DATE(2014,1,1) + TIME(0,0,0)</f>
        <v>41640</v>
      </c>
      <c r="C31632">
        <v>27.539350509999998</v>
      </c>
    </row>
    <row r="31633" spans="1:3" x14ac:dyDescent="0.25">
      <c r="A31633">
        <v>5145</v>
      </c>
      <c r="B31633" s="1">
        <f>DATE(2014,2,1) + TIME(0,0,0)</f>
        <v>41671</v>
      </c>
      <c r="C31633">
        <v>27.554010390999998</v>
      </c>
    </row>
    <row r="31634" spans="1:3" x14ac:dyDescent="0.25">
      <c r="A31634">
        <v>5173</v>
      </c>
      <c r="B31634" s="1">
        <f>DATE(2014,3,1) + TIME(0,0,0)</f>
        <v>41699</v>
      </c>
      <c r="C31634">
        <v>27.567218781000001</v>
      </c>
    </row>
    <row r="31635" spans="1:3" x14ac:dyDescent="0.25">
      <c r="A31635">
        <v>5204</v>
      </c>
      <c r="B31635" s="1">
        <f>DATE(2014,4,1) + TIME(0,0,0)</f>
        <v>41730</v>
      </c>
      <c r="C31635">
        <v>27.581802368000002</v>
      </c>
    </row>
    <row r="31636" spans="1:3" x14ac:dyDescent="0.25">
      <c r="A31636">
        <v>5234</v>
      </c>
      <c r="B31636" s="1">
        <f>DATE(2014,5,1) + TIME(0,0,0)</f>
        <v>41760</v>
      </c>
      <c r="C31636">
        <v>27.595878600999999</v>
      </c>
    </row>
    <row r="31637" spans="1:3" x14ac:dyDescent="0.25">
      <c r="A31637">
        <v>5265</v>
      </c>
      <c r="B31637" s="1">
        <f>DATE(2014,6,1) + TIME(0,0,0)</f>
        <v>41791</v>
      </c>
      <c r="C31637">
        <v>27.610385895</v>
      </c>
    </row>
    <row r="31638" spans="1:3" x14ac:dyDescent="0.25">
      <c r="A31638">
        <v>5295</v>
      </c>
      <c r="B31638" s="1">
        <f>DATE(2014,7,1) + TIME(0,0,0)</f>
        <v>41821</v>
      </c>
      <c r="C31638">
        <v>27.624389648000001</v>
      </c>
    </row>
    <row r="31639" spans="1:3" x14ac:dyDescent="0.25">
      <c r="A31639">
        <v>5326</v>
      </c>
      <c r="B31639" s="1">
        <f>DATE(2014,8,1) + TIME(0,0,0)</f>
        <v>41852</v>
      </c>
      <c r="C31639">
        <v>27.638822556000001</v>
      </c>
    </row>
    <row r="31640" spans="1:3" x14ac:dyDescent="0.25">
      <c r="A31640">
        <v>5357</v>
      </c>
      <c r="B31640" s="1">
        <f>DATE(2014,9,1) + TIME(0,0,0)</f>
        <v>41883</v>
      </c>
      <c r="C31640">
        <v>27.653217315999999</v>
      </c>
    </row>
    <row r="31641" spans="1:3" x14ac:dyDescent="0.25">
      <c r="A31641">
        <v>5387</v>
      </c>
      <c r="B31641" s="1">
        <f>DATE(2014,10,1) + TIME(0,0,0)</f>
        <v>41913</v>
      </c>
      <c r="C31641">
        <v>27.667114258000002</v>
      </c>
    </row>
    <row r="31642" spans="1:3" x14ac:dyDescent="0.25">
      <c r="A31642">
        <v>5418</v>
      </c>
      <c r="B31642" s="1">
        <f>DATE(2014,11,1) + TIME(0,0,0)</f>
        <v>41944</v>
      </c>
      <c r="C31642">
        <v>27.681434630999998</v>
      </c>
    </row>
    <row r="31643" spans="1:3" x14ac:dyDescent="0.25">
      <c r="A31643">
        <v>5448</v>
      </c>
      <c r="B31643" s="1">
        <f>DATE(2014,12,1) + TIME(0,0,0)</f>
        <v>41974</v>
      </c>
      <c r="C31643">
        <v>27.695259094000001</v>
      </c>
    </row>
    <row r="31644" spans="1:3" x14ac:dyDescent="0.25">
      <c r="A31644">
        <v>5479</v>
      </c>
      <c r="B31644" s="1">
        <f>DATE(2015,1,1) + TIME(0,0,0)</f>
        <v>42005</v>
      </c>
      <c r="C31644">
        <v>27.709506989000001</v>
      </c>
    </row>
    <row r="31645" spans="1:3" x14ac:dyDescent="0.25">
      <c r="A31645">
        <v>5510</v>
      </c>
      <c r="B31645" s="1">
        <f>DATE(2015,2,1) + TIME(0,0,0)</f>
        <v>42036</v>
      </c>
      <c r="C31645">
        <v>27.723718643000002</v>
      </c>
    </row>
    <row r="31646" spans="1:3" x14ac:dyDescent="0.25">
      <c r="A31646">
        <v>5538</v>
      </c>
      <c r="B31646" s="1">
        <f>DATE(2015,3,1) + TIME(0,0,0)</f>
        <v>42064</v>
      </c>
      <c r="C31646">
        <v>27.736522675</v>
      </c>
    </row>
    <row r="31647" spans="1:3" x14ac:dyDescent="0.25">
      <c r="A31647">
        <v>5569</v>
      </c>
      <c r="B31647" s="1">
        <f>DATE(2015,4,1) + TIME(0,0,0)</f>
        <v>42095</v>
      </c>
      <c r="C31647">
        <v>27.75066185</v>
      </c>
    </row>
    <row r="31648" spans="1:3" x14ac:dyDescent="0.25">
      <c r="A31648">
        <v>5599</v>
      </c>
      <c r="B31648" s="1">
        <f>DATE(2015,5,1) + TIME(0,0,0)</f>
        <v>42125</v>
      </c>
      <c r="C31648">
        <v>27.764308928999998</v>
      </c>
    </row>
    <row r="31649" spans="1:3" x14ac:dyDescent="0.25">
      <c r="A31649">
        <v>5630</v>
      </c>
      <c r="B31649" s="1">
        <f>DATE(2015,6,1) + TIME(0,0,0)</f>
        <v>42156</v>
      </c>
      <c r="C31649">
        <v>27.778373718000001</v>
      </c>
    </row>
    <row r="31650" spans="1:3" x14ac:dyDescent="0.25">
      <c r="A31650">
        <v>5660</v>
      </c>
      <c r="B31650" s="1">
        <f>DATE(2015,7,1) + TIME(0,0,0)</f>
        <v>42186</v>
      </c>
      <c r="C31650">
        <v>27.791950226000001</v>
      </c>
    </row>
    <row r="31651" spans="1:3" x14ac:dyDescent="0.25">
      <c r="A31651">
        <v>5691</v>
      </c>
      <c r="B31651" s="1">
        <f>DATE(2015,8,1) + TIME(0,0,0)</f>
        <v>42217</v>
      </c>
      <c r="C31651">
        <v>27.805940627999998</v>
      </c>
    </row>
    <row r="31652" spans="1:3" x14ac:dyDescent="0.25">
      <c r="A31652">
        <v>5722</v>
      </c>
      <c r="B31652" s="1">
        <f>DATE(2015,9,1) + TIME(0,0,0)</f>
        <v>42248</v>
      </c>
      <c r="C31652">
        <v>27.819894790999999</v>
      </c>
    </row>
    <row r="31653" spans="1:3" x14ac:dyDescent="0.25">
      <c r="A31653">
        <v>5752</v>
      </c>
      <c r="B31653" s="1">
        <f>DATE(2015,10,1) + TIME(0,0,0)</f>
        <v>42278</v>
      </c>
      <c r="C31653">
        <v>27.833362578999999</v>
      </c>
    </row>
    <row r="31654" spans="1:3" x14ac:dyDescent="0.25">
      <c r="A31654">
        <v>5783</v>
      </c>
      <c r="B31654" s="1">
        <f>DATE(2015,11,1) + TIME(0,0,0)</f>
        <v>42309</v>
      </c>
      <c r="C31654">
        <v>27.847240448000001</v>
      </c>
    </row>
    <row r="31655" spans="1:3" x14ac:dyDescent="0.25">
      <c r="A31655">
        <v>5813</v>
      </c>
      <c r="B31655" s="1">
        <f>DATE(2015,12,1) + TIME(0,0,0)</f>
        <v>42339</v>
      </c>
      <c r="C31655">
        <v>27.860635757000001</v>
      </c>
    </row>
    <row r="31656" spans="1:3" x14ac:dyDescent="0.25">
      <c r="A31656">
        <v>5844</v>
      </c>
      <c r="B31656" s="1">
        <f>DATE(2016,1,1) + TIME(0,0,0)</f>
        <v>42370</v>
      </c>
      <c r="C31656">
        <v>27.874439240000001</v>
      </c>
    </row>
    <row r="31657" spans="1:3" x14ac:dyDescent="0.25">
      <c r="A31657">
        <v>5875</v>
      </c>
      <c r="B31657" s="1">
        <f>DATE(2016,2,1) + TIME(0,0,0)</f>
        <v>42401</v>
      </c>
      <c r="C31657">
        <v>27.888204575</v>
      </c>
    </row>
    <row r="31658" spans="1:3" x14ac:dyDescent="0.25">
      <c r="A31658">
        <v>5904</v>
      </c>
      <c r="B31658" s="1">
        <f>DATE(2016,3,1) + TIME(0,0,0)</f>
        <v>42430</v>
      </c>
      <c r="C31658">
        <v>27.901048660000001</v>
      </c>
    </row>
    <row r="31659" spans="1:3" x14ac:dyDescent="0.25">
      <c r="A31659">
        <v>5935</v>
      </c>
      <c r="B31659" s="1">
        <f>DATE(2016,4,1) + TIME(0,0,0)</f>
        <v>42461</v>
      </c>
      <c r="C31659">
        <v>27.914739609000002</v>
      </c>
    </row>
    <row r="31660" spans="1:3" x14ac:dyDescent="0.25">
      <c r="A31660">
        <v>5965</v>
      </c>
      <c r="B31660" s="1">
        <f>DATE(2016,5,1) + TIME(0,0,0)</f>
        <v>42491</v>
      </c>
      <c r="C31660">
        <v>27.927953720000001</v>
      </c>
    </row>
    <row r="31661" spans="1:3" x14ac:dyDescent="0.25">
      <c r="A31661">
        <v>5996</v>
      </c>
      <c r="B31661" s="1">
        <f>DATE(2016,6,1) + TIME(0,0,0)</f>
        <v>42522</v>
      </c>
      <c r="C31661">
        <v>27.941568374999999</v>
      </c>
    </row>
    <row r="31662" spans="1:3" x14ac:dyDescent="0.25">
      <c r="A31662">
        <v>6026</v>
      </c>
      <c r="B31662" s="1">
        <f>DATE(2016,7,1) + TIME(0,0,0)</f>
        <v>42552</v>
      </c>
      <c r="C31662">
        <v>27.954710006999999</v>
      </c>
    </row>
    <row r="31663" spans="1:3" x14ac:dyDescent="0.25">
      <c r="A31663">
        <v>6057</v>
      </c>
      <c r="B31663" s="1">
        <f>DATE(2016,8,1) + TIME(0,0,0)</f>
        <v>42583</v>
      </c>
      <c r="C31663">
        <v>27.968250274999999</v>
      </c>
    </row>
    <row r="31664" spans="1:3" x14ac:dyDescent="0.25">
      <c r="A31664">
        <v>6088</v>
      </c>
      <c r="B31664" s="1">
        <f>DATE(2016,9,1) + TIME(0,0,0)</f>
        <v>42614</v>
      </c>
      <c r="C31664">
        <v>27.981754302999999</v>
      </c>
    </row>
    <row r="31665" spans="1:3" x14ac:dyDescent="0.25">
      <c r="A31665">
        <v>6118</v>
      </c>
      <c r="B31665" s="1">
        <f>DATE(2016,10,1) + TIME(0,0,0)</f>
        <v>42644</v>
      </c>
      <c r="C31665">
        <v>27.994785309000001</v>
      </c>
    </row>
    <row r="31666" spans="1:3" x14ac:dyDescent="0.25">
      <c r="A31666">
        <v>6149</v>
      </c>
      <c r="B31666" s="1">
        <f>DATE(2016,11,1) + TIME(0,0,0)</f>
        <v>42675</v>
      </c>
      <c r="C31666">
        <v>28.008213043000001</v>
      </c>
    </row>
    <row r="31667" spans="1:3" x14ac:dyDescent="0.25">
      <c r="A31667">
        <v>6179</v>
      </c>
      <c r="B31667" s="1">
        <f>DATE(2016,12,1) + TIME(0,0,0)</f>
        <v>42705</v>
      </c>
      <c r="C31667">
        <v>28.02117157</v>
      </c>
    </row>
    <row r="31668" spans="1:3" x14ac:dyDescent="0.25">
      <c r="A31668">
        <v>6210</v>
      </c>
      <c r="B31668" s="1">
        <f>DATE(2017,1,1) + TIME(0,0,0)</f>
        <v>42736</v>
      </c>
      <c r="C31668">
        <v>28.034524917999999</v>
      </c>
    </row>
    <row r="31669" spans="1:3" x14ac:dyDescent="0.25">
      <c r="A31669">
        <v>6241</v>
      </c>
      <c r="B31669" s="1">
        <f>DATE(2017,2,1) + TIME(0,0,0)</f>
        <v>42767</v>
      </c>
      <c r="C31669">
        <v>28.047838210999998</v>
      </c>
    </row>
    <row r="31670" spans="1:3" x14ac:dyDescent="0.25">
      <c r="A31670">
        <v>6269</v>
      </c>
      <c r="B31670" s="1">
        <f>DATE(2017,3,1) + TIME(0,0,0)</f>
        <v>42795</v>
      </c>
      <c r="C31670">
        <v>28.059833526999999</v>
      </c>
    </row>
    <row r="31671" spans="1:3" x14ac:dyDescent="0.25">
      <c r="A31671">
        <v>6300</v>
      </c>
      <c r="B31671" s="1">
        <f>DATE(2017,4,1) + TIME(0,0,0)</f>
        <v>42826</v>
      </c>
      <c r="C31671">
        <v>28.073074341000002</v>
      </c>
    </row>
    <row r="31672" spans="1:3" x14ac:dyDescent="0.25">
      <c r="A31672">
        <v>6330</v>
      </c>
      <c r="B31672" s="1">
        <f>DATE(2017,5,1) + TIME(0,0,0)</f>
        <v>42856</v>
      </c>
      <c r="C31672">
        <v>28.085853577000002</v>
      </c>
    </row>
    <row r="31673" spans="1:3" x14ac:dyDescent="0.25">
      <c r="A31673">
        <v>6361</v>
      </c>
      <c r="B31673" s="1">
        <f>DATE(2017,6,1) + TIME(0,0,0)</f>
        <v>42887</v>
      </c>
      <c r="C31673">
        <v>28.099021912000001</v>
      </c>
    </row>
    <row r="31674" spans="1:3" x14ac:dyDescent="0.25">
      <c r="A31674">
        <v>6391</v>
      </c>
      <c r="B31674" s="1">
        <f>DATE(2017,7,1) + TIME(0,0,0)</f>
        <v>42917</v>
      </c>
      <c r="C31674">
        <v>28.111728668000001</v>
      </c>
    </row>
    <row r="31675" spans="1:3" x14ac:dyDescent="0.25">
      <c r="A31675">
        <v>6422</v>
      </c>
      <c r="B31675" s="1">
        <f>DATE(2017,8,1) + TIME(0,0,0)</f>
        <v>42948</v>
      </c>
      <c r="C31675">
        <v>28.124820709000002</v>
      </c>
    </row>
    <row r="31676" spans="1:3" x14ac:dyDescent="0.25">
      <c r="A31676">
        <v>6453</v>
      </c>
      <c r="B31676" s="1">
        <f>DATE(2017,9,1) + TIME(0,0,0)</f>
        <v>42979</v>
      </c>
      <c r="C31676">
        <v>28.137874603</v>
      </c>
    </row>
    <row r="31677" spans="1:3" x14ac:dyDescent="0.25">
      <c r="A31677">
        <v>6483</v>
      </c>
      <c r="B31677" s="1">
        <f>DATE(2017,10,1) + TIME(0,0,0)</f>
        <v>43009</v>
      </c>
      <c r="C31677">
        <v>28.150466918999999</v>
      </c>
    </row>
    <row r="31678" spans="1:3" x14ac:dyDescent="0.25">
      <c r="A31678">
        <v>6514</v>
      </c>
      <c r="B31678" s="1">
        <f>DATE(2017,11,1) + TIME(0,0,0)</f>
        <v>43040</v>
      </c>
      <c r="C31678">
        <v>28.16343689</v>
      </c>
    </row>
    <row r="31679" spans="1:3" x14ac:dyDescent="0.25">
      <c r="A31679">
        <v>6544</v>
      </c>
      <c r="B31679" s="1">
        <f>DATE(2017,12,1) + TIME(0,0,0)</f>
        <v>43070</v>
      </c>
      <c r="C31679">
        <v>28.175951004000002</v>
      </c>
    </row>
    <row r="31680" spans="1:3" x14ac:dyDescent="0.25">
      <c r="A31680">
        <v>6575</v>
      </c>
      <c r="B31680" s="1">
        <f>DATE(2018,1,1) + TIME(0,0,0)</f>
        <v>43101</v>
      </c>
      <c r="C31680">
        <v>28.188838959000002</v>
      </c>
    </row>
    <row r="31681" spans="1:3" x14ac:dyDescent="0.25">
      <c r="A31681">
        <v>6606</v>
      </c>
      <c r="B31681" s="1">
        <f>DATE(2018,2,1) + TIME(0,0,0)</f>
        <v>43132</v>
      </c>
      <c r="C31681">
        <v>28.201688766</v>
      </c>
    </row>
    <row r="31682" spans="1:3" x14ac:dyDescent="0.25">
      <c r="A31682">
        <v>6634</v>
      </c>
      <c r="B31682" s="1">
        <f>DATE(2018,3,1) + TIME(0,0,0)</f>
        <v>43160</v>
      </c>
      <c r="C31682">
        <v>28.213258743000001</v>
      </c>
    </row>
    <row r="31683" spans="1:3" x14ac:dyDescent="0.25">
      <c r="A31683">
        <v>6665</v>
      </c>
      <c r="B31683" s="1">
        <f>DATE(2018,4,1) + TIME(0,0,0)</f>
        <v>43191</v>
      </c>
      <c r="C31683">
        <v>28.226028442</v>
      </c>
    </row>
    <row r="31684" spans="1:3" x14ac:dyDescent="0.25">
      <c r="A31684">
        <v>6695</v>
      </c>
      <c r="B31684" s="1">
        <f>DATE(2018,5,1) + TIME(0,0,0)</f>
        <v>43221</v>
      </c>
      <c r="C31684">
        <v>28.238351821999998</v>
      </c>
    </row>
    <row r="31685" spans="1:3" x14ac:dyDescent="0.25">
      <c r="A31685">
        <v>6726</v>
      </c>
      <c r="B31685" s="1">
        <f>DATE(2018,6,1) + TIME(0,0,0)</f>
        <v>43252</v>
      </c>
      <c r="C31685">
        <v>28.251045226999999</v>
      </c>
    </row>
    <row r="31686" spans="1:3" x14ac:dyDescent="0.25">
      <c r="A31686">
        <v>6756</v>
      </c>
      <c r="B31686" s="1">
        <f>DATE(2018,7,1) + TIME(0,0,0)</f>
        <v>43282</v>
      </c>
      <c r="C31686">
        <v>28.263292313000001</v>
      </c>
    </row>
    <row r="31687" spans="1:3" x14ac:dyDescent="0.25">
      <c r="A31687">
        <v>6787</v>
      </c>
      <c r="B31687" s="1">
        <f>DATE(2018,8,1) + TIME(0,0,0)</f>
        <v>43313</v>
      </c>
      <c r="C31687">
        <v>28.275909424000002</v>
      </c>
    </row>
    <row r="31688" spans="1:3" x14ac:dyDescent="0.25">
      <c r="A31688">
        <v>6818</v>
      </c>
      <c r="B31688" s="1">
        <f>DATE(2018,9,1) + TIME(0,0,0)</f>
        <v>43344</v>
      </c>
      <c r="C31688">
        <v>28.288486481</v>
      </c>
    </row>
    <row r="31689" spans="1:3" x14ac:dyDescent="0.25">
      <c r="A31689">
        <v>6848</v>
      </c>
      <c r="B31689" s="1">
        <f>DATE(2018,10,1) + TIME(0,0,0)</f>
        <v>43374</v>
      </c>
      <c r="C31689">
        <v>28.30062294</v>
      </c>
    </row>
    <row r="31690" spans="1:3" x14ac:dyDescent="0.25">
      <c r="A31690">
        <v>6879</v>
      </c>
      <c r="B31690" s="1">
        <f>DATE(2018,11,1) + TIME(0,0,0)</f>
        <v>43405</v>
      </c>
      <c r="C31690">
        <v>28.31312561</v>
      </c>
    </row>
    <row r="31691" spans="1:3" x14ac:dyDescent="0.25">
      <c r="A31691">
        <v>6909</v>
      </c>
      <c r="B31691" s="1">
        <f>DATE(2018,12,1) + TIME(0,0,0)</f>
        <v>43435</v>
      </c>
      <c r="C31691">
        <v>28.325189590000001</v>
      </c>
    </row>
    <row r="31692" spans="1:3" x14ac:dyDescent="0.25">
      <c r="A31692">
        <v>6940</v>
      </c>
      <c r="B31692" s="1">
        <f>DATE(2019,1,1) + TIME(0,0,0)</f>
        <v>43466</v>
      </c>
      <c r="C31692">
        <v>28.337615967000001</v>
      </c>
    </row>
    <row r="31693" spans="1:3" x14ac:dyDescent="0.25">
      <c r="A31693">
        <v>6971</v>
      </c>
      <c r="B31693" s="1">
        <f>DATE(2019,2,1) + TIME(0,0,0)</f>
        <v>43497</v>
      </c>
      <c r="C31693">
        <v>28.350004196</v>
      </c>
    </row>
    <row r="31694" spans="1:3" x14ac:dyDescent="0.25">
      <c r="A31694">
        <v>6999</v>
      </c>
      <c r="B31694" s="1">
        <f>DATE(2019,3,1) + TIME(0,0,0)</f>
        <v>43525</v>
      </c>
      <c r="C31694">
        <v>28.361160278</v>
      </c>
    </row>
    <row r="31695" spans="1:3" x14ac:dyDescent="0.25">
      <c r="A31695">
        <v>7030</v>
      </c>
      <c r="B31695" s="1">
        <f>DATE(2019,4,1) + TIME(0,0,0)</f>
        <v>43556</v>
      </c>
      <c r="C31695">
        <v>28.373476027999999</v>
      </c>
    </row>
    <row r="31696" spans="1:3" x14ac:dyDescent="0.25">
      <c r="A31696">
        <v>7060</v>
      </c>
      <c r="B31696" s="1">
        <f>DATE(2019,5,1) + TIME(0,0,0)</f>
        <v>43586</v>
      </c>
      <c r="C31696">
        <v>28.385356903000002</v>
      </c>
    </row>
    <row r="31697" spans="1:3" x14ac:dyDescent="0.25">
      <c r="A31697">
        <v>7091</v>
      </c>
      <c r="B31697" s="1">
        <f>DATE(2019,6,1) + TIME(0,0,0)</f>
        <v>43617</v>
      </c>
      <c r="C31697">
        <v>28.397596359000001</v>
      </c>
    </row>
    <row r="31698" spans="1:3" x14ac:dyDescent="0.25">
      <c r="A31698">
        <v>7121</v>
      </c>
      <c r="B31698" s="1">
        <f>DATE(2019,7,1) + TIME(0,0,0)</f>
        <v>43647</v>
      </c>
      <c r="C31698">
        <v>28.409406661999999</v>
      </c>
    </row>
    <row r="31699" spans="1:3" x14ac:dyDescent="0.25">
      <c r="A31699">
        <v>7152</v>
      </c>
      <c r="B31699" s="1">
        <f>DATE(2019,8,1) + TIME(0,0,0)</f>
        <v>43678</v>
      </c>
      <c r="C31699">
        <v>28.421571732</v>
      </c>
    </row>
    <row r="31700" spans="1:3" x14ac:dyDescent="0.25">
      <c r="A31700">
        <v>7183</v>
      </c>
      <c r="B31700" s="1">
        <f>DATE(2019,9,1) + TIME(0,0,0)</f>
        <v>43709</v>
      </c>
      <c r="C31700">
        <v>28.433698654000001</v>
      </c>
    </row>
    <row r="31701" spans="1:3" x14ac:dyDescent="0.25">
      <c r="A31701">
        <v>7213</v>
      </c>
      <c r="B31701" s="1">
        <f>DATE(2019,10,1) + TIME(0,0,0)</f>
        <v>43739</v>
      </c>
      <c r="C31701">
        <v>28.445400238000001</v>
      </c>
    </row>
    <row r="31702" spans="1:3" x14ac:dyDescent="0.25">
      <c r="A31702">
        <v>7244</v>
      </c>
      <c r="B31702" s="1">
        <f>DATE(2019,11,1) + TIME(0,0,0)</f>
        <v>43770</v>
      </c>
      <c r="C31702">
        <v>28.457454681000002</v>
      </c>
    </row>
    <row r="31703" spans="1:3" x14ac:dyDescent="0.25">
      <c r="A31703">
        <v>7274</v>
      </c>
      <c r="B31703" s="1">
        <f>DATE(2019,12,1) + TIME(0,0,0)</f>
        <v>43800</v>
      </c>
      <c r="C31703">
        <v>28.469083785999999</v>
      </c>
    </row>
    <row r="31704" spans="1:3" x14ac:dyDescent="0.25">
      <c r="A31704">
        <v>7305</v>
      </c>
      <c r="B31704" s="1">
        <f>DATE(2020,1,1) + TIME(0,0,0)</f>
        <v>43831</v>
      </c>
      <c r="C31704">
        <v>28.481063843000001</v>
      </c>
    </row>
    <row r="31705" spans="1:3" x14ac:dyDescent="0.25">
      <c r="A31705">
        <v>7336</v>
      </c>
      <c r="B31705" s="1">
        <f>DATE(2020,2,1) + TIME(0,0,0)</f>
        <v>43862</v>
      </c>
      <c r="C31705">
        <v>28.49300766</v>
      </c>
    </row>
    <row r="31706" spans="1:3" x14ac:dyDescent="0.25">
      <c r="A31706">
        <v>7365</v>
      </c>
      <c r="B31706" s="1">
        <f>DATE(2020,3,1) + TIME(0,0,0)</f>
        <v>43891</v>
      </c>
      <c r="C31706">
        <v>28.504148483000002</v>
      </c>
    </row>
    <row r="31707" spans="1:3" x14ac:dyDescent="0.25">
      <c r="A31707">
        <v>7396</v>
      </c>
      <c r="B31707" s="1">
        <f>DATE(2020,4,1) + TIME(0,0,0)</f>
        <v>43922</v>
      </c>
      <c r="C31707">
        <v>28.516021728999998</v>
      </c>
    </row>
    <row r="31708" spans="1:3" x14ac:dyDescent="0.25">
      <c r="A31708">
        <v>7426</v>
      </c>
      <c r="B31708" s="1">
        <f>DATE(2020,5,1) + TIME(0,0,0)</f>
        <v>43952</v>
      </c>
      <c r="C31708">
        <v>28.527479172</v>
      </c>
    </row>
    <row r="31709" spans="1:3" x14ac:dyDescent="0.25">
      <c r="A31709">
        <v>7457</v>
      </c>
      <c r="B31709" s="1">
        <f>DATE(2020,6,1) + TIME(0,0,0)</f>
        <v>43983</v>
      </c>
      <c r="C31709">
        <v>28.539283751999999</v>
      </c>
    </row>
    <row r="31710" spans="1:3" x14ac:dyDescent="0.25">
      <c r="A31710">
        <v>7487</v>
      </c>
      <c r="B31710" s="1">
        <f>DATE(2020,7,1) + TIME(0,0,0)</f>
        <v>44013</v>
      </c>
      <c r="C31710">
        <v>28.550674438000001</v>
      </c>
    </row>
    <row r="31711" spans="1:3" x14ac:dyDescent="0.25">
      <c r="A31711">
        <v>7518</v>
      </c>
      <c r="B31711" s="1">
        <f>DATE(2020,8,1) + TIME(0,0,0)</f>
        <v>44044</v>
      </c>
      <c r="C31711">
        <v>28.562410355000001</v>
      </c>
    </row>
    <row r="31712" spans="1:3" x14ac:dyDescent="0.25">
      <c r="A31712">
        <v>7549</v>
      </c>
      <c r="B31712" s="1">
        <f>DATE(2020,9,1) + TIME(0,0,0)</f>
        <v>44075</v>
      </c>
      <c r="C31712">
        <v>28.574113845999999</v>
      </c>
    </row>
    <row r="31713" spans="1:3" x14ac:dyDescent="0.25">
      <c r="A31713">
        <v>7579</v>
      </c>
      <c r="B31713" s="1">
        <f>DATE(2020,10,1) + TIME(0,0,0)</f>
        <v>44105</v>
      </c>
      <c r="C31713">
        <v>28.585407257</v>
      </c>
    </row>
    <row r="31714" spans="1:3" x14ac:dyDescent="0.25">
      <c r="A31714">
        <v>7610</v>
      </c>
      <c r="B31714" s="1">
        <f>DATE(2020,11,1) + TIME(0,0,0)</f>
        <v>44136</v>
      </c>
      <c r="C31714">
        <v>28.597043991</v>
      </c>
    </row>
    <row r="31715" spans="1:3" x14ac:dyDescent="0.25">
      <c r="A31715">
        <v>7640</v>
      </c>
      <c r="B31715" s="1">
        <f>DATE(2020,12,1) + TIME(0,0,0)</f>
        <v>44166</v>
      </c>
      <c r="C31715">
        <v>28.608274460000001</v>
      </c>
    </row>
    <row r="31716" spans="1:3" x14ac:dyDescent="0.25">
      <c r="A31716">
        <v>7671</v>
      </c>
      <c r="B31716" s="1">
        <f>DATE(2021,1,1) + TIME(0,0,0)</f>
        <v>44197</v>
      </c>
      <c r="C31716">
        <v>28.619848251000001</v>
      </c>
    </row>
    <row r="31717" spans="1:3" x14ac:dyDescent="0.25">
      <c r="A31717">
        <v>7702</v>
      </c>
      <c r="B31717" s="1">
        <f>DATE(2021,2,1) + TIME(0,0,0)</f>
        <v>44228</v>
      </c>
      <c r="C31717">
        <v>28.631391525000002</v>
      </c>
    </row>
    <row r="31718" spans="1:3" x14ac:dyDescent="0.25">
      <c r="A31718">
        <v>7730</v>
      </c>
      <c r="B31718" s="1">
        <f>DATE(2021,3,1) + TIME(0,0,0)</f>
        <v>44256</v>
      </c>
      <c r="C31718">
        <v>28.641790390000001</v>
      </c>
    </row>
    <row r="31719" spans="1:3" x14ac:dyDescent="0.25">
      <c r="A31719">
        <v>7761</v>
      </c>
      <c r="B31719" s="1">
        <f>DATE(2021,4,1) + TIME(0,0,0)</f>
        <v>44287</v>
      </c>
      <c r="C31719">
        <v>28.653272629</v>
      </c>
    </row>
    <row r="31720" spans="1:3" x14ac:dyDescent="0.25">
      <c r="A31720">
        <v>7791</v>
      </c>
      <c r="B31720" s="1">
        <f>DATE(2021,5,1) + TIME(0,0,0)</f>
        <v>44317</v>
      </c>
      <c r="C31720">
        <v>28.664356231999999</v>
      </c>
    </row>
    <row r="31721" spans="1:3" x14ac:dyDescent="0.25">
      <c r="A31721">
        <v>7822</v>
      </c>
      <c r="B31721" s="1">
        <f>DATE(2021,6,1) + TIME(0,0,0)</f>
        <v>44348</v>
      </c>
      <c r="C31721">
        <v>28.675779342999999</v>
      </c>
    </row>
    <row r="31722" spans="1:3" x14ac:dyDescent="0.25">
      <c r="A31722">
        <v>7852</v>
      </c>
      <c r="B31722" s="1">
        <f>DATE(2021,7,1) + TIME(0,0,0)</f>
        <v>44378</v>
      </c>
      <c r="C31722">
        <v>28.686807632000001</v>
      </c>
    </row>
    <row r="31723" spans="1:3" x14ac:dyDescent="0.25">
      <c r="A31723">
        <v>7883</v>
      </c>
      <c r="B31723" s="1">
        <f>DATE(2021,8,1) + TIME(0,0,0)</f>
        <v>44409</v>
      </c>
      <c r="C31723">
        <v>28.698171616</v>
      </c>
    </row>
    <row r="31724" spans="1:3" x14ac:dyDescent="0.25">
      <c r="A31724">
        <v>7914</v>
      </c>
      <c r="B31724" s="1">
        <f>DATE(2021,9,1) + TIME(0,0,0)</f>
        <v>44440</v>
      </c>
      <c r="C31724">
        <v>28.709508895999999</v>
      </c>
    </row>
    <row r="31725" spans="1:3" x14ac:dyDescent="0.25">
      <c r="A31725">
        <v>7944</v>
      </c>
      <c r="B31725" s="1">
        <f>DATE(2021,10,1) + TIME(0,0,0)</f>
        <v>44470</v>
      </c>
      <c r="C31725">
        <v>28.720451355000002</v>
      </c>
    </row>
    <row r="31726" spans="1:3" x14ac:dyDescent="0.25">
      <c r="A31726">
        <v>7975</v>
      </c>
      <c r="B31726" s="1">
        <f>DATE(2021,11,1) + TIME(0,0,0)</f>
        <v>44501</v>
      </c>
      <c r="C31726">
        <v>28.731727599999999</v>
      </c>
    </row>
    <row r="31727" spans="1:3" x14ac:dyDescent="0.25">
      <c r="A31727">
        <v>8005</v>
      </c>
      <c r="B31727" s="1">
        <f>DATE(2021,12,1) + TIME(0,0,0)</f>
        <v>44531</v>
      </c>
      <c r="C31727">
        <v>28.742612839</v>
      </c>
    </row>
    <row r="31728" spans="1:3" x14ac:dyDescent="0.25">
      <c r="A31728">
        <v>8036</v>
      </c>
      <c r="B31728" s="1">
        <f>DATE(2022,1,1) + TIME(0,0,0)</f>
        <v>44562</v>
      </c>
      <c r="C31728">
        <v>28.753831862999998</v>
      </c>
    </row>
    <row r="31729" spans="1:3" x14ac:dyDescent="0.25">
      <c r="A31729">
        <v>8067</v>
      </c>
      <c r="B31729" s="1">
        <f>DATE(2022,2,1) + TIME(0,0,0)</f>
        <v>44593</v>
      </c>
      <c r="C31729">
        <v>28.765022278</v>
      </c>
    </row>
    <row r="31730" spans="1:3" x14ac:dyDescent="0.25">
      <c r="A31730">
        <v>8095</v>
      </c>
      <c r="B31730" s="1">
        <f>DATE(2022,3,1) + TIME(0,0,0)</f>
        <v>44621</v>
      </c>
      <c r="C31730">
        <v>28.775106430000001</v>
      </c>
    </row>
    <row r="31731" spans="1:3" x14ac:dyDescent="0.25">
      <c r="A31731">
        <v>8126</v>
      </c>
      <c r="B31731" s="1">
        <f>DATE(2022,4,1) + TIME(0,0,0)</f>
        <v>44652</v>
      </c>
      <c r="C31731">
        <v>28.786243439</v>
      </c>
    </row>
    <row r="31732" spans="1:3" x14ac:dyDescent="0.25">
      <c r="A31732">
        <v>8156</v>
      </c>
      <c r="B31732" s="1">
        <f>DATE(2022,5,1) + TIME(0,0,0)</f>
        <v>44682</v>
      </c>
      <c r="C31732">
        <v>28.796995162999998</v>
      </c>
    </row>
    <row r="31733" spans="1:3" x14ac:dyDescent="0.25">
      <c r="A31733">
        <v>8187</v>
      </c>
      <c r="B31733" s="1">
        <f>DATE(2022,6,1) + TIME(0,0,0)</f>
        <v>44713</v>
      </c>
      <c r="C31733">
        <v>28.808076859</v>
      </c>
    </row>
    <row r="31734" spans="1:3" x14ac:dyDescent="0.25">
      <c r="A31734">
        <v>8217</v>
      </c>
      <c r="B31734" s="1">
        <f>DATE(2022,7,1) + TIME(0,0,0)</f>
        <v>44743</v>
      </c>
      <c r="C31734">
        <v>28.818777084000001</v>
      </c>
    </row>
    <row r="31735" spans="1:3" x14ac:dyDescent="0.25">
      <c r="A31735">
        <v>8248</v>
      </c>
      <c r="B31735" s="1">
        <f>DATE(2022,8,1) + TIME(0,0,0)</f>
        <v>44774</v>
      </c>
      <c r="C31735">
        <v>28.829807281000001</v>
      </c>
    </row>
    <row r="31736" spans="1:3" x14ac:dyDescent="0.25">
      <c r="A31736">
        <v>8279</v>
      </c>
      <c r="B31736" s="1">
        <f>DATE(2022,9,1) + TIME(0,0,0)</f>
        <v>44805</v>
      </c>
      <c r="C31736">
        <v>28.840810776000001</v>
      </c>
    </row>
    <row r="31737" spans="1:3" x14ac:dyDescent="0.25">
      <c r="A31737">
        <v>8309</v>
      </c>
      <c r="B31737" s="1">
        <f>DATE(2022,10,1) + TIME(0,0,0)</f>
        <v>44835</v>
      </c>
      <c r="C31737">
        <v>28.851434707999999</v>
      </c>
    </row>
    <row r="31738" spans="1:3" x14ac:dyDescent="0.25">
      <c r="A31738">
        <v>8340</v>
      </c>
      <c r="B31738" s="1">
        <f>DATE(2022,11,1) + TIME(0,0,0)</f>
        <v>44866</v>
      </c>
      <c r="C31738">
        <v>28.862388611</v>
      </c>
    </row>
    <row r="31739" spans="1:3" x14ac:dyDescent="0.25">
      <c r="A31739">
        <v>8370</v>
      </c>
      <c r="B31739" s="1">
        <f>DATE(2022,12,1) + TIME(0,0,0)</f>
        <v>44896</v>
      </c>
      <c r="C31739">
        <v>28.872961044</v>
      </c>
    </row>
    <row r="31740" spans="1:3" x14ac:dyDescent="0.25">
      <c r="A31740">
        <v>8401</v>
      </c>
      <c r="B31740" s="1">
        <f>DATE(2023,1,1) + TIME(0,0,0)</f>
        <v>44927</v>
      </c>
      <c r="C31740">
        <v>28.883861541999998</v>
      </c>
    </row>
    <row r="31741" spans="1:3" x14ac:dyDescent="0.25">
      <c r="A31741">
        <v>8432</v>
      </c>
      <c r="B31741" s="1">
        <f>DATE(2023,2,1) + TIME(0,0,0)</f>
        <v>44958</v>
      </c>
      <c r="C31741">
        <v>28.894737244000002</v>
      </c>
    </row>
    <row r="31742" spans="1:3" x14ac:dyDescent="0.25">
      <c r="A31742">
        <v>8460</v>
      </c>
      <c r="B31742" s="1">
        <f>DATE(2023,3,1) + TIME(0,0,0)</f>
        <v>44986</v>
      </c>
      <c r="C31742">
        <v>28.904537201</v>
      </c>
    </row>
    <row r="31743" spans="1:3" x14ac:dyDescent="0.25">
      <c r="A31743">
        <v>8491</v>
      </c>
      <c r="B31743" s="1">
        <f>DATE(2023,4,1) + TIME(0,0,0)</f>
        <v>45017</v>
      </c>
      <c r="C31743">
        <v>28.915361403999999</v>
      </c>
    </row>
    <row r="31744" spans="1:3" x14ac:dyDescent="0.25">
      <c r="A31744">
        <v>8521</v>
      </c>
      <c r="B31744" s="1">
        <f>DATE(2023,5,1) + TIME(0,0,0)</f>
        <v>45047</v>
      </c>
      <c r="C31744">
        <v>28.925813675000001</v>
      </c>
    </row>
    <row r="31745" spans="1:3" x14ac:dyDescent="0.25">
      <c r="A31745">
        <v>8552</v>
      </c>
      <c r="B31745" s="1">
        <f>DATE(2023,6,1) + TIME(0,0,0)</f>
        <v>45078</v>
      </c>
      <c r="C31745">
        <v>28.936586380000001</v>
      </c>
    </row>
    <row r="31746" spans="1:3" x14ac:dyDescent="0.25">
      <c r="A31746">
        <v>8582</v>
      </c>
      <c r="B31746" s="1">
        <f>DATE(2023,7,1) + TIME(0,0,0)</f>
        <v>45108</v>
      </c>
      <c r="C31746">
        <v>28.946990967000001</v>
      </c>
    </row>
    <row r="31747" spans="1:3" x14ac:dyDescent="0.25">
      <c r="A31747">
        <v>8613</v>
      </c>
      <c r="B31747" s="1">
        <f>DATE(2023,8,1) + TIME(0,0,0)</f>
        <v>45139</v>
      </c>
      <c r="C31747">
        <v>28.957714080999999</v>
      </c>
    </row>
    <row r="31748" spans="1:3" x14ac:dyDescent="0.25">
      <c r="A31748">
        <v>8644</v>
      </c>
      <c r="B31748" s="1">
        <f>DATE(2023,9,1) + TIME(0,0,0)</f>
        <v>45170</v>
      </c>
      <c r="C31748">
        <v>28.968414307</v>
      </c>
    </row>
    <row r="31749" spans="1:3" x14ac:dyDescent="0.25">
      <c r="A31749">
        <v>8674</v>
      </c>
      <c r="B31749" s="1">
        <f>DATE(2023,10,1) + TIME(0,0,0)</f>
        <v>45200</v>
      </c>
      <c r="C31749">
        <v>28.978744506999998</v>
      </c>
    </row>
    <row r="31750" spans="1:3" x14ac:dyDescent="0.25">
      <c r="A31750">
        <v>8705</v>
      </c>
      <c r="B31750" s="1">
        <f>DATE(2023,11,1) + TIME(0,0,0)</f>
        <v>45231</v>
      </c>
      <c r="C31750">
        <v>28.989395141999999</v>
      </c>
    </row>
    <row r="31751" spans="1:3" x14ac:dyDescent="0.25">
      <c r="A31751">
        <v>8735</v>
      </c>
      <c r="B31751" s="1">
        <f>DATE(2023,12,1) + TIME(0,0,0)</f>
        <v>45261</v>
      </c>
      <c r="C31751">
        <v>28.999679565000001</v>
      </c>
    </row>
    <row r="31752" spans="1:3" x14ac:dyDescent="0.25">
      <c r="A31752">
        <v>8766</v>
      </c>
      <c r="B31752" s="1">
        <f>DATE(2024,1,1) + TIME(0,0,0)</f>
        <v>45292</v>
      </c>
      <c r="C31752">
        <v>29.010282516</v>
      </c>
    </row>
    <row r="31753" spans="1:3" x14ac:dyDescent="0.25">
      <c r="A31753">
        <v>8797</v>
      </c>
      <c r="B31753" s="1">
        <f>DATE(2024,2,1) + TIME(0,0,0)</f>
        <v>45323</v>
      </c>
      <c r="C31753">
        <v>29.020860672000001</v>
      </c>
    </row>
    <row r="31754" spans="1:3" x14ac:dyDescent="0.25">
      <c r="A31754">
        <v>8826</v>
      </c>
      <c r="B31754" s="1">
        <f>DATE(2024,3,1) + TIME(0,0,0)</f>
        <v>45352</v>
      </c>
      <c r="C31754">
        <v>29.030735016000001</v>
      </c>
    </row>
    <row r="31755" spans="1:3" x14ac:dyDescent="0.25">
      <c r="A31755">
        <v>8857</v>
      </c>
      <c r="B31755" s="1">
        <f>DATE(2024,4,1) + TIME(0,0,0)</f>
        <v>45383</v>
      </c>
      <c r="C31755">
        <v>29.041267394999998</v>
      </c>
    </row>
    <row r="31756" spans="1:3" x14ac:dyDescent="0.25">
      <c r="A31756">
        <v>8887</v>
      </c>
      <c r="B31756" s="1">
        <f>DATE(2024,5,1) + TIME(0,0,0)</f>
        <v>45413</v>
      </c>
      <c r="C31756">
        <v>29.051437377999999</v>
      </c>
    </row>
    <row r="31757" spans="1:3" x14ac:dyDescent="0.25">
      <c r="A31757">
        <v>8918</v>
      </c>
      <c r="B31757" s="1">
        <f>DATE(2024,6,1) + TIME(0,0,0)</f>
        <v>45444</v>
      </c>
      <c r="C31757">
        <v>29.061923981</v>
      </c>
    </row>
    <row r="31758" spans="1:3" x14ac:dyDescent="0.25">
      <c r="A31758">
        <v>8948</v>
      </c>
      <c r="B31758" s="1">
        <f>DATE(2024,7,1) + TIME(0,0,0)</f>
        <v>45474</v>
      </c>
      <c r="C31758">
        <v>29.072052002</v>
      </c>
    </row>
    <row r="31759" spans="1:3" x14ac:dyDescent="0.25">
      <c r="A31759">
        <v>8979</v>
      </c>
      <c r="B31759" s="1">
        <f>DATE(2024,8,1) + TIME(0,0,0)</f>
        <v>45505</v>
      </c>
      <c r="C31759">
        <v>29.082492827999999</v>
      </c>
    </row>
    <row r="31760" spans="1:3" x14ac:dyDescent="0.25">
      <c r="A31760">
        <v>9010</v>
      </c>
      <c r="B31760" s="1">
        <f>DATE(2024,9,1) + TIME(0,0,0)</f>
        <v>45536</v>
      </c>
      <c r="C31760">
        <v>29.092912674000001</v>
      </c>
    </row>
    <row r="31761" spans="1:3" x14ac:dyDescent="0.25">
      <c r="A31761">
        <v>9040</v>
      </c>
      <c r="B31761" s="1">
        <f>DATE(2024,10,1) + TIME(0,0,0)</f>
        <v>45566</v>
      </c>
      <c r="C31761">
        <v>29.102973938000002</v>
      </c>
    </row>
    <row r="31762" spans="1:3" x14ac:dyDescent="0.25">
      <c r="A31762">
        <v>9071</v>
      </c>
      <c r="B31762" s="1">
        <f>DATE(2024,11,1) + TIME(0,0,0)</f>
        <v>45597</v>
      </c>
      <c r="C31762">
        <v>29.113348006999999</v>
      </c>
    </row>
    <row r="31763" spans="1:3" x14ac:dyDescent="0.25">
      <c r="A31763">
        <v>9101</v>
      </c>
      <c r="B31763" s="1">
        <f>DATE(2024,12,1) + TIME(0,0,0)</f>
        <v>45627</v>
      </c>
      <c r="C31763">
        <v>29.123369217</v>
      </c>
    </row>
    <row r="31764" spans="1:3" x14ac:dyDescent="0.25">
      <c r="A31764">
        <v>9132</v>
      </c>
      <c r="B31764" s="1">
        <f>DATE(2025,1,1) + TIME(0,0,0)</f>
        <v>45658</v>
      </c>
      <c r="C31764">
        <v>29.133699416999999</v>
      </c>
    </row>
    <row r="31765" spans="1:3" x14ac:dyDescent="0.25">
      <c r="A31765">
        <v>9163</v>
      </c>
      <c r="B31765" s="1">
        <f>DATE(2025,2,1) + TIME(0,0,0)</f>
        <v>45689</v>
      </c>
      <c r="C31765">
        <v>29.144010544</v>
      </c>
    </row>
    <row r="31766" spans="1:3" x14ac:dyDescent="0.25">
      <c r="A31766">
        <v>9191</v>
      </c>
      <c r="B31766" s="1">
        <f>DATE(2025,3,1) + TIME(0,0,0)</f>
        <v>45717</v>
      </c>
      <c r="C31766">
        <v>29.153305054</v>
      </c>
    </row>
    <row r="31767" spans="1:3" x14ac:dyDescent="0.25">
      <c r="A31767">
        <v>9222</v>
      </c>
      <c r="B31767" s="1">
        <f>DATE(2025,4,1) + TIME(0,0,0)</f>
        <v>45748</v>
      </c>
      <c r="C31767">
        <v>29.163574219000001</v>
      </c>
    </row>
    <row r="31768" spans="1:3" x14ac:dyDescent="0.25">
      <c r="A31768">
        <v>9252</v>
      </c>
      <c r="B31768" s="1">
        <f>DATE(2025,5,1) + TIME(0,0,0)</f>
        <v>45778</v>
      </c>
      <c r="C31768">
        <v>29.173492432</v>
      </c>
    </row>
    <row r="31769" spans="1:3" x14ac:dyDescent="0.25">
      <c r="A31769">
        <v>9283</v>
      </c>
      <c r="B31769" s="1">
        <f>DATE(2025,6,1) + TIME(0,0,0)</f>
        <v>45809</v>
      </c>
      <c r="C31769">
        <v>29.183719634999999</v>
      </c>
    </row>
    <row r="31770" spans="1:3" x14ac:dyDescent="0.25">
      <c r="A31770">
        <v>9313</v>
      </c>
      <c r="B31770" s="1">
        <f>DATE(2025,7,1) + TIME(0,0,0)</f>
        <v>45839</v>
      </c>
      <c r="C31770">
        <v>29.193597793999999</v>
      </c>
    </row>
    <row r="31771" spans="1:3" x14ac:dyDescent="0.25">
      <c r="A31771">
        <v>9344</v>
      </c>
      <c r="B31771" s="1">
        <f>DATE(2025,8,1) + TIME(0,0,0)</f>
        <v>45870</v>
      </c>
      <c r="C31771">
        <v>29.203784942999999</v>
      </c>
    </row>
    <row r="31772" spans="1:3" x14ac:dyDescent="0.25">
      <c r="A31772">
        <v>9375</v>
      </c>
      <c r="B31772" s="1">
        <f>DATE(2025,9,1) + TIME(0,0,0)</f>
        <v>45901</v>
      </c>
      <c r="C31772">
        <v>29.213951111</v>
      </c>
    </row>
    <row r="31773" spans="1:3" x14ac:dyDescent="0.25">
      <c r="A31773">
        <v>9405</v>
      </c>
      <c r="B31773" s="1">
        <f>DATE(2025,10,1) + TIME(0,0,0)</f>
        <v>45931</v>
      </c>
      <c r="C31773">
        <v>29.223770141999999</v>
      </c>
    </row>
    <row r="31774" spans="1:3" x14ac:dyDescent="0.25">
      <c r="A31774">
        <v>9436</v>
      </c>
      <c r="B31774" s="1">
        <f>DATE(2025,11,1) + TIME(0,0,0)</f>
        <v>45962</v>
      </c>
      <c r="C31774">
        <v>29.233896255000001</v>
      </c>
    </row>
    <row r="31775" spans="1:3" x14ac:dyDescent="0.25">
      <c r="A31775">
        <v>9466</v>
      </c>
      <c r="B31775" s="1">
        <f>DATE(2025,12,1) + TIME(0,0,0)</f>
        <v>45992</v>
      </c>
      <c r="C31775">
        <v>29.243677138999999</v>
      </c>
    </row>
    <row r="31776" spans="1:3" x14ac:dyDescent="0.25">
      <c r="A31776">
        <v>9497</v>
      </c>
      <c r="B31776" s="1">
        <f>DATE(2026,1,1) + TIME(0,0,0)</f>
        <v>46023</v>
      </c>
      <c r="C31776">
        <v>29.253763199000002</v>
      </c>
    </row>
    <row r="31777" spans="1:3" x14ac:dyDescent="0.25">
      <c r="A31777">
        <v>9528</v>
      </c>
      <c r="B31777" s="1">
        <f>DATE(2026,2,1) + TIME(0,0,0)</f>
        <v>46054</v>
      </c>
      <c r="C31777">
        <v>29.263830185</v>
      </c>
    </row>
    <row r="31778" spans="1:3" x14ac:dyDescent="0.25">
      <c r="A31778">
        <v>9556</v>
      </c>
      <c r="B31778" s="1">
        <f>DATE(2026,3,1) + TIME(0,0,0)</f>
        <v>46082</v>
      </c>
      <c r="C31778">
        <v>29.272907257</v>
      </c>
    </row>
    <row r="31779" spans="1:3" x14ac:dyDescent="0.25">
      <c r="A31779">
        <v>9587</v>
      </c>
      <c r="B31779" s="1">
        <f>DATE(2026,4,1) + TIME(0,0,0)</f>
        <v>46113</v>
      </c>
      <c r="C31779">
        <v>29.282936096</v>
      </c>
    </row>
    <row r="31780" spans="1:3" x14ac:dyDescent="0.25">
      <c r="A31780">
        <v>9617</v>
      </c>
      <c r="B31780" s="1">
        <f>DATE(2026,5,1) + TIME(0,0,0)</f>
        <v>46143</v>
      </c>
      <c r="C31780">
        <v>29.292621613000001</v>
      </c>
    </row>
    <row r="31781" spans="1:3" x14ac:dyDescent="0.25">
      <c r="A31781">
        <v>9648</v>
      </c>
      <c r="B31781" s="1">
        <f>DATE(2026,6,1) + TIME(0,0,0)</f>
        <v>46174</v>
      </c>
      <c r="C31781">
        <v>29.302612305</v>
      </c>
    </row>
    <row r="31782" spans="1:3" x14ac:dyDescent="0.25">
      <c r="A31782">
        <v>9678</v>
      </c>
      <c r="B31782" s="1">
        <f>DATE(2026,7,1) + TIME(0,0,0)</f>
        <v>46204</v>
      </c>
      <c r="C31782">
        <v>29.312263488999999</v>
      </c>
    </row>
    <row r="31783" spans="1:3" x14ac:dyDescent="0.25">
      <c r="A31783">
        <v>9709</v>
      </c>
      <c r="B31783" s="1">
        <f>DATE(2026,8,1) + TIME(0,0,0)</f>
        <v>46235</v>
      </c>
      <c r="C31783">
        <v>29.322216034</v>
      </c>
    </row>
    <row r="31784" spans="1:3" x14ac:dyDescent="0.25">
      <c r="A31784">
        <v>9740</v>
      </c>
      <c r="B31784" s="1">
        <f>DATE(2026,9,1) + TIME(0,0,0)</f>
        <v>46266</v>
      </c>
      <c r="C31784">
        <v>29.332149506</v>
      </c>
    </row>
    <row r="31785" spans="1:3" x14ac:dyDescent="0.25">
      <c r="A31785">
        <v>9770</v>
      </c>
      <c r="B31785" s="1">
        <f>DATE(2026,10,1) + TIME(0,0,0)</f>
        <v>46296</v>
      </c>
      <c r="C31785">
        <v>29.341743469000001</v>
      </c>
    </row>
    <row r="31786" spans="1:3" x14ac:dyDescent="0.25">
      <c r="A31786">
        <v>9801</v>
      </c>
      <c r="B31786" s="1">
        <f>DATE(2026,11,1) + TIME(0,0,0)</f>
        <v>46327</v>
      </c>
      <c r="C31786">
        <v>29.351640701000001</v>
      </c>
    </row>
    <row r="31787" spans="1:3" x14ac:dyDescent="0.25">
      <c r="A31787">
        <v>9831</v>
      </c>
      <c r="B31787" s="1">
        <f>DATE(2026,12,1) + TIME(0,0,0)</f>
        <v>46357</v>
      </c>
      <c r="C31787">
        <v>29.361198425000001</v>
      </c>
    </row>
    <row r="31788" spans="1:3" x14ac:dyDescent="0.25">
      <c r="A31788">
        <v>9862</v>
      </c>
      <c r="B31788" s="1">
        <f>DATE(2027,1,1) + TIME(0,0,0)</f>
        <v>46388</v>
      </c>
      <c r="C31788">
        <v>29.37105751</v>
      </c>
    </row>
    <row r="31789" spans="1:3" x14ac:dyDescent="0.25">
      <c r="A31789">
        <v>9893</v>
      </c>
      <c r="B31789" s="1">
        <f>DATE(2027,2,1) + TIME(0,0,0)</f>
        <v>46419</v>
      </c>
      <c r="C31789">
        <v>29.380897522000001</v>
      </c>
    </row>
    <row r="31790" spans="1:3" x14ac:dyDescent="0.25">
      <c r="A31790">
        <v>9921</v>
      </c>
      <c r="B31790" s="1">
        <f>DATE(2027,3,1) + TIME(0,0,0)</f>
        <v>46447</v>
      </c>
      <c r="C31790">
        <v>29.389770508000002</v>
      </c>
    </row>
    <row r="31791" spans="1:3" x14ac:dyDescent="0.25">
      <c r="A31791">
        <v>9952</v>
      </c>
      <c r="B31791" s="1">
        <f>DATE(2027,4,1) + TIME(0,0,0)</f>
        <v>46478</v>
      </c>
      <c r="C31791">
        <v>29.39957428</v>
      </c>
    </row>
    <row r="31792" spans="1:3" x14ac:dyDescent="0.25">
      <c r="A31792">
        <v>9982</v>
      </c>
      <c r="B31792" s="1">
        <f>DATE(2027,5,1) + TIME(0,0,0)</f>
        <v>46508</v>
      </c>
      <c r="C31792">
        <v>29.409046173</v>
      </c>
    </row>
    <row r="31793" spans="1:3" x14ac:dyDescent="0.25">
      <c r="A31793">
        <v>10013</v>
      </c>
      <c r="B31793" s="1">
        <f>DATE(2027,6,1) + TIME(0,0,0)</f>
        <v>46539</v>
      </c>
      <c r="C31793">
        <v>29.418813705000002</v>
      </c>
    </row>
    <row r="31794" spans="1:3" x14ac:dyDescent="0.25">
      <c r="A31794">
        <v>10043</v>
      </c>
      <c r="B31794" s="1">
        <f>DATE(2027,7,1) + TIME(0,0,0)</f>
        <v>46569</v>
      </c>
      <c r="C31794">
        <v>29.428251266</v>
      </c>
    </row>
    <row r="31795" spans="1:3" x14ac:dyDescent="0.25">
      <c r="A31795">
        <v>10074</v>
      </c>
      <c r="B31795" s="1">
        <f>DATE(2027,8,1) + TIME(0,0,0)</f>
        <v>46600</v>
      </c>
      <c r="C31795">
        <v>29.437982559000002</v>
      </c>
    </row>
    <row r="31796" spans="1:3" x14ac:dyDescent="0.25">
      <c r="A31796">
        <v>10105</v>
      </c>
      <c r="B31796" s="1">
        <f>DATE(2027,9,1) + TIME(0,0,0)</f>
        <v>46631</v>
      </c>
      <c r="C31796">
        <v>29.447696686</v>
      </c>
    </row>
    <row r="31797" spans="1:3" x14ac:dyDescent="0.25">
      <c r="A31797">
        <v>10135</v>
      </c>
      <c r="B31797" s="1">
        <f>DATE(2027,10,1) + TIME(0,0,0)</f>
        <v>46661</v>
      </c>
      <c r="C31797">
        <v>29.457080841</v>
      </c>
    </row>
    <row r="31798" spans="1:3" x14ac:dyDescent="0.25">
      <c r="A31798">
        <v>10166</v>
      </c>
      <c r="B31798" s="1">
        <f>DATE(2027,11,1) + TIME(0,0,0)</f>
        <v>46692</v>
      </c>
      <c r="C31798">
        <v>29.466758727999999</v>
      </c>
    </row>
    <row r="31799" spans="1:3" x14ac:dyDescent="0.25">
      <c r="A31799">
        <v>10196</v>
      </c>
      <c r="B31799" s="1">
        <f>DATE(2027,12,1) + TIME(0,0,0)</f>
        <v>46722</v>
      </c>
      <c r="C31799">
        <v>29.476108550999999</v>
      </c>
    </row>
    <row r="31800" spans="1:3" x14ac:dyDescent="0.25">
      <c r="A31800">
        <v>10227</v>
      </c>
      <c r="B31800" s="1">
        <f>DATE(2028,1,1) + TIME(0,0,0)</f>
        <v>46753</v>
      </c>
      <c r="C31800">
        <v>29.485752106</v>
      </c>
    </row>
    <row r="31801" spans="1:3" x14ac:dyDescent="0.25">
      <c r="A31801">
        <v>10258</v>
      </c>
      <c r="B31801" s="1">
        <f>DATE(2028,2,1) + TIME(0,0,0)</f>
        <v>46784</v>
      </c>
      <c r="C31801">
        <v>29.495376586999999</v>
      </c>
    </row>
    <row r="31802" spans="1:3" x14ac:dyDescent="0.25">
      <c r="A31802">
        <v>10287</v>
      </c>
      <c r="B31802" s="1">
        <f>DATE(2028,3,1) + TIME(0,0,0)</f>
        <v>46813</v>
      </c>
      <c r="C31802">
        <v>29.504365921000002</v>
      </c>
    </row>
    <row r="31803" spans="1:3" x14ac:dyDescent="0.25">
      <c r="A31803">
        <v>10318</v>
      </c>
      <c r="B31803" s="1">
        <f>DATE(2028,4,1) + TIME(0,0,0)</f>
        <v>46844</v>
      </c>
      <c r="C31803">
        <v>29.513956069999999</v>
      </c>
    </row>
    <row r="31804" spans="1:3" x14ac:dyDescent="0.25">
      <c r="A31804">
        <v>10348</v>
      </c>
      <c r="B31804" s="1">
        <f>DATE(2028,5,1) + TIME(0,0,0)</f>
        <v>46874</v>
      </c>
      <c r="C31804">
        <v>29.523220062</v>
      </c>
    </row>
    <row r="31805" spans="1:3" x14ac:dyDescent="0.25">
      <c r="A31805">
        <v>10379</v>
      </c>
      <c r="B31805" s="1">
        <f>DATE(2028,6,1) + TIME(0,0,0)</f>
        <v>46905</v>
      </c>
      <c r="C31805">
        <v>29.532775878999999</v>
      </c>
    </row>
    <row r="31806" spans="1:3" x14ac:dyDescent="0.25">
      <c r="A31806">
        <v>10409</v>
      </c>
      <c r="B31806" s="1">
        <f>DATE(2028,7,1) + TIME(0,0,0)</f>
        <v>46935</v>
      </c>
      <c r="C31806">
        <v>29.542007446</v>
      </c>
    </row>
    <row r="31807" spans="1:3" x14ac:dyDescent="0.25">
      <c r="A31807">
        <v>10440</v>
      </c>
      <c r="B31807" s="1">
        <f>DATE(2028,8,1) + TIME(0,0,0)</f>
        <v>46966</v>
      </c>
      <c r="C31807">
        <v>29.551528931</v>
      </c>
    </row>
    <row r="31808" spans="1:3" x14ac:dyDescent="0.25">
      <c r="A31808">
        <v>10471</v>
      </c>
      <c r="B31808" s="1">
        <f>DATE(2028,9,1) + TIME(0,0,0)</f>
        <v>46997</v>
      </c>
      <c r="C31808">
        <v>29.561031342</v>
      </c>
    </row>
    <row r="31809" spans="1:3" x14ac:dyDescent="0.25">
      <c r="A31809">
        <v>10501</v>
      </c>
      <c r="B31809" s="1">
        <f>DATE(2028,10,1) + TIME(0,0,0)</f>
        <v>47027</v>
      </c>
      <c r="C31809">
        <v>29.570213318</v>
      </c>
    </row>
    <row r="31810" spans="1:3" x14ac:dyDescent="0.25">
      <c r="A31810">
        <v>10532</v>
      </c>
      <c r="B31810" s="1">
        <f>DATE(2028,11,1) + TIME(0,0,0)</f>
        <v>47058</v>
      </c>
      <c r="C31810">
        <v>29.579681396000002</v>
      </c>
    </row>
    <row r="31811" spans="1:3" x14ac:dyDescent="0.25">
      <c r="A31811">
        <v>10562</v>
      </c>
      <c r="B31811" s="1">
        <f>DATE(2028,12,1) + TIME(0,0,0)</f>
        <v>47088</v>
      </c>
      <c r="C31811">
        <v>29.588829041</v>
      </c>
    </row>
    <row r="31812" spans="1:3" x14ac:dyDescent="0.25">
      <c r="A31812">
        <v>10593</v>
      </c>
      <c r="B31812" s="1">
        <f>DATE(2029,1,1) + TIME(0,0,0)</f>
        <v>47119</v>
      </c>
      <c r="C31812">
        <v>29.598264694000001</v>
      </c>
    </row>
    <row r="31813" spans="1:3" x14ac:dyDescent="0.25">
      <c r="A31813">
        <v>10624</v>
      </c>
      <c r="B31813" s="1">
        <f>DATE(2029,2,1) + TIME(0,0,0)</f>
        <v>47150</v>
      </c>
      <c r="C31813">
        <v>29.607683181999999</v>
      </c>
    </row>
    <row r="31814" spans="1:3" x14ac:dyDescent="0.25">
      <c r="A31814">
        <v>10652</v>
      </c>
      <c r="B31814" s="1">
        <f>DATE(2029,3,1) + TIME(0,0,0)</f>
        <v>47178</v>
      </c>
      <c r="C31814">
        <v>29.616174697999998</v>
      </c>
    </row>
    <row r="31815" spans="1:3" x14ac:dyDescent="0.25">
      <c r="A31815">
        <v>10683</v>
      </c>
      <c r="B31815" s="1">
        <f>DATE(2029,4,1) + TIME(0,0,0)</f>
        <v>47209</v>
      </c>
      <c r="C31815">
        <v>29.625560759999999</v>
      </c>
    </row>
    <row r="31816" spans="1:3" x14ac:dyDescent="0.25">
      <c r="A31816">
        <v>10713</v>
      </c>
      <c r="B31816" s="1">
        <f>DATE(2029,5,1) + TIME(0,0,0)</f>
        <v>47239</v>
      </c>
      <c r="C31816">
        <v>29.634626389000001</v>
      </c>
    </row>
    <row r="31817" spans="1:3" x14ac:dyDescent="0.25">
      <c r="A31817">
        <v>10744</v>
      </c>
      <c r="B31817" s="1">
        <f>DATE(2029,6,1) + TIME(0,0,0)</f>
        <v>47270</v>
      </c>
      <c r="C31817">
        <v>29.643980026000001</v>
      </c>
    </row>
    <row r="31818" spans="1:3" x14ac:dyDescent="0.25">
      <c r="A31818">
        <v>10774</v>
      </c>
      <c r="B31818" s="1">
        <f>DATE(2029,7,1) + TIME(0,0,0)</f>
        <v>47300</v>
      </c>
      <c r="C31818">
        <v>29.653013228999999</v>
      </c>
    </row>
    <row r="31819" spans="1:3" x14ac:dyDescent="0.25">
      <c r="A31819">
        <v>10805</v>
      </c>
      <c r="B31819" s="1">
        <f>DATE(2029,8,1) + TIME(0,0,0)</f>
        <v>47331</v>
      </c>
      <c r="C31819">
        <v>29.662332535000001</v>
      </c>
    </row>
    <row r="31820" spans="1:3" x14ac:dyDescent="0.25">
      <c r="A31820">
        <v>10836</v>
      </c>
      <c r="B31820" s="1">
        <f>DATE(2029,9,1) + TIME(0,0,0)</f>
        <v>47362</v>
      </c>
      <c r="C31820">
        <v>29.671636581000001</v>
      </c>
    </row>
    <row r="31821" spans="1:3" x14ac:dyDescent="0.25">
      <c r="A31821">
        <v>10866</v>
      </c>
      <c r="B31821" s="1">
        <f>DATE(2029,10,1) + TIME(0,0,0)</f>
        <v>47392</v>
      </c>
      <c r="C31821">
        <v>29.680624007999999</v>
      </c>
    </row>
    <row r="31822" spans="1:3" x14ac:dyDescent="0.25">
      <c r="A31822">
        <v>10897</v>
      </c>
      <c r="B31822" s="1">
        <f>DATE(2029,11,1) + TIME(0,0,0)</f>
        <v>47423</v>
      </c>
      <c r="C31822">
        <v>29.689895629999999</v>
      </c>
    </row>
    <row r="31823" spans="1:3" x14ac:dyDescent="0.25">
      <c r="A31823">
        <v>10927</v>
      </c>
      <c r="B31823" s="1">
        <f>DATE(2029,12,1) + TIME(0,0,0)</f>
        <v>47453</v>
      </c>
      <c r="C31823">
        <v>29.698850631999999</v>
      </c>
    </row>
    <row r="31824" spans="1:3" x14ac:dyDescent="0.25">
      <c r="A31824">
        <v>10958</v>
      </c>
      <c r="B31824" s="1">
        <f>DATE(2030,1,1) + TIME(0,0,0)</f>
        <v>47484</v>
      </c>
      <c r="C31824">
        <v>29.708091736</v>
      </c>
    </row>
    <row r="31825" spans="1:3" x14ac:dyDescent="0.25">
      <c r="A31825">
        <v>10989</v>
      </c>
      <c r="B31825" s="1">
        <f>DATE(2030,2,1) + TIME(0,0,0)</f>
        <v>47515</v>
      </c>
      <c r="C31825">
        <v>29.717315674000002</v>
      </c>
    </row>
    <row r="31826" spans="1:3" x14ac:dyDescent="0.25">
      <c r="A31826">
        <v>11017</v>
      </c>
      <c r="B31826" s="1">
        <f>DATE(2030,3,1) + TIME(0,0,0)</f>
        <v>47543</v>
      </c>
      <c r="C31826">
        <v>29.725633621</v>
      </c>
    </row>
    <row r="31827" spans="1:3" x14ac:dyDescent="0.25">
      <c r="A31827">
        <v>11048</v>
      </c>
      <c r="B31827" s="1">
        <f>DATE(2030,4,1) + TIME(0,0,0)</f>
        <v>47574</v>
      </c>
      <c r="C31827">
        <v>29.734827041999999</v>
      </c>
    </row>
    <row r="31828" spans="1:3" x14ac:dyDescent="0.25">
      <c r="A31828">
        <v>11078</v>
      </c>
      <c r="B31828" s="1">
        <f>DATE(2030,5,1) + TIME(0,0,0)</f>
        <v>47604</v>
      </c>
      <c r="C31828">
        <v>29.743709564</v>
      </c>
    </row>
    <row r="31829" spans="1:3" x14ac:dyDescent="0.25">
      <c r="A31829">
        <v>11109</v>
      </c>
      <c r="B31829" s="1">
        <f>DATE(2030,6,1) + TIME(0,0,0)</f>
        <v>47635</v>
      </c>
      <c r="C31829">
        <v>29.752872467</v>
      </c>
    </row>
    <row r="31830" spans="1:3" x14ac:dyDescent="0.25">
      <c r="A31830">
        <v>11139</v>
      </c>
      <c r="B31830" s="1">
        <f>DATE(2030,7,1) + TIME(0,0,0)</f>
        <v>47665</v>
      </c>
      <c r="C31830">
        <v>29.761726378999999</v>
      </c>
    </row>
    <row r="31831" spans="1:3" x14ac:dyDescent="0.25">
      <c r="A31831">
        <v>11170</v>
      </c>
      <c r="B31831" s="1">
        <f>DATE(2030,8,1) + TIME(0,0,0)</f>
        <v>47696</v>
      </c>
      <c r="C31831">
        <v>29.770858765</v>
      </c>
    </row>
    <row r="31832" spans="1:3" x14ac:dyDescent="0.25">
      <c r="A31832">
        <v>11201</v>
      </c>
      <c r="B31832" s="1">
        <f>DATE(2030,9,1) + TIME(0,0,0)</f>
        <v>47727</v>
      </c>
      <c r="C31832">
        <v>29.779975890999999</v>
      </c>
    </row>
    <row r="31833" spans="1:3" x14ac:dyDescent="0.25">
      <c r="A31833">
        <v>11231</v>
      </c>
      <c r="B31833" s="1">
        <f>DATE(2030,10,1) + TIME(0,0,0)</f>
        <v>47757</v>
      </c>
      <c r="C31833">
        <v>29.788784026999998</v>
      </c>
    </row>
    <row r="31834" spans="1:3" x14ac:dyDescent="0.25">
      <c r="A31834">
        <v>11262</v>
      </c>
      <c r="B31834" s="1">
        <f>DATE(2030,11,1) + TIME(0,0,0)</f>
        <v>47788</v>
      </c>
      <c r="C31834">
        <v>29.797870635999999</v>
      </c>
    </row>
    <row r="31835" spans="1:3" x14ac:dyDescent="0.25">
      <c r="A31835">
        <v>11292</v>
      </c>
      <c r="B31835" s="1">
        <f>DATE(2030,12,1) + TIME(0,0,0)</f>
        <v>47818</v>
      </c>
      <c r="C31835">
        <v>29.806650162</v>
      </c>
    </row>
    <row r="31836" spans="1:3" x14ac:dyDescent="0.25">
      <c r="A31836">
        <v>11323</v>
      </c>
      <c r="B31836" s="1">
        <f>DATE(2031,1,1) + TIME(0,0,0)</f>
        <v>47849</v>
      </c>
      <c r="C31836">
        <v>29.81570816</v>
      </c>
    </row>
    <row r="31837" spans="1:3" x14ac:dyDescent="0.25">
      <c r="A31837">
        <v>11354</v>
      </c>
      <c r="B31837" s="1">
        <f>DATE(2031,2,1) + TIME(0,0,0)</f>
        <v>47880</v>
      </c>
      <c r="C31837">
        <v>29.824748993</v>
      </c>
    </row>
    <row r="31838" spans="1:3" x14ac:dyDescent="0.25">
      <c r="A31838">
        <v>11382</v>
      </c>
      <c r="B31838" s="1">
        <f>DATE(2031,3,1) + TIME(0,0,0)</f>
        <v>47908</v>
      </c>
      <c r="C31838">
        <v>29.832902908000001</v>
      </c>
    </row>
    <row r="31839" spans="1:3" x14ac:dyDescent="0.25">
      <c r="A31839">
        <v>11413</v>
      </c>
      <c r="B31839" s="1">
        <f>DATE(2031,4,1) + TIME(0,0,0)</f>
        <v>47939</v>
      </c>
      <c r="C31839">
        <v>29.841917037999998</v>
      </c>
    </row>
    <row r="31840" spans="1:3" x14ac:dyDescent="0.25">
      <c r="A31840">
        <v>11443</v>
      </c>
      <c r="B31840" s="1">
        <f>DATE(2031,5,1) + TIME(0,0,0)</f>
        <v>47969</v>
      </c>
      <c r="C31840">
        <v>29.850624084</v>
      </c>
    </row>
    <row r="31841" spans="1:3" x14ac:dyDescent="0.25">
      <c r="A31841">
        <v>11474</v>
      </c>
      <c r="B31841" s="1">
        <f>DATE(2031,6,1) + TIME(0,0,0)</f>
        <v>48000</v>
      </c>
      <c r="C31841">
        <v>29.859607697000001</v>
      </c>
    </row>
    <row r="31842" spans="1:3" x14ac:dyDescent="0.25">
      <c r="A31842">
        <v>11504</v>
      </c>
      <c r="B31842" s="1">
        <f>DATE(2031,7,1) + TIME(0,0,0)</f>
        <v>48030</v>
      </c>
      <c r="C31842">
        <v>29.868288039999999</v>
      </c>
    </row>
    <row r="31843" spans="1:3" x14ac:dyDescent="0.25">
      <c r="A31843">
        <v>11535</v>
      </c>
      <c r="B31843" s="1">
        <f>DATE(2031,8,1) + TIME(0,0,0)</f>
        <v>48061</v>
      </c>
      <c r="C31843">
        <v>29.877241134999998</v>
      </c>
    </row>
    <row r="31844" spans="1:3" x14ac:dyDescent="0.25">
      <c r="A31844">
        <v>11566</v>
      </c>
      <c r="B31844" s="1">
        <f>DATE(2031,9,1) + TIME(0,0,0)</f>
        <v>48092</v>
      </c>
      <c r="C31844">
        <v>29.886180878000001</v>
      </c>
    </row>
    <row r="31845" spans="1:3" x14ac:dyDescent="0.25">
      <c r="A31845">
        <v>11596</v>
      </c>
      <c r="B31845" s="1">
        <f>DATE(2031,10,1) + TIME(0,0,0)</f>
        <v>48122</v>
      </c>
      <c r="C31845">
        <v>29.894817352</v>
      </c>
    </row>
    <row r="31846" spans="1:3" x14ac:dyDescent="0.25">
      <c r="A31846">
        <v>11627</v>
      </c>
      <c r="B31846" s="1">
        <f>DATE(2031,11,1) + TIME(0,0,0)</f>
        <v>48153</v>
      </c>
      <c r="C31846">
        <v>29.903728484999998</v>
      </c>
    </row>
    <row r="31847" spans="1:3" x14ac:dyDescent="0.25">
      <c r="A31847">
        <v>11657</v>
      </c>
      <c r="B31847" s="1">
        <f>DATE(2031,12,1) + TIME(0,0,0)</f>
        <v>48183</v>
      </c>
      <c r="C31847">
        <v>29.912338256999998</v>
      </c>
    </row>
    <row r="31848" spans="1:3" x14ac:dyDescent="0.25">
      <c r="A31848">
        <v>11688</v>
      </c>
      <c r="B31848" s="1">
        <f>DATE(2032,1,1) + TIME(0,0,0)</f>
        <v>48214</v>
      </c>
      <c r="C31848">
        <v>29.921218872000001</v>
      </c>
    </row>
    <row r="31849" spans="1:3" x14ac:dyDescent="0.25">
      <c r="A31849">
        <v>11719</v>
      </c>
      <c r="B31849" s="1">
        <f>DATE(2032,2,1) + TIME(0,0,0)</f>
        <v>48245</v>
      </c>
      <c r="C31849">
        <v>29.930086136</v>
      </c>
    </row>
    <row r="31850" spans="1:3" x14ac:dyDescent="0.25">
      <c r="A31850">
        <v>11748</v>
      </c>
      <c r="B31850" s="1">
        <f>DATE(2032,3,1) + TIME(0,0,0)</f>
        <v>48274</v>
      </c>
      <c r="C31850">
        <v>29.938367843999998</v>
      </c>
    </row>
    <row r="31851" spans="1:3" x14ac:dyDescent="0.25">
      <c r="A31851">
        <v>11779</v>
      </c>
      <c r="B31851" s="1">
        <f>DATE(2032,4,1) + TIME(0,0,0)</f>
        <v>48305</v>
      </c>
      <c r="C31851">
        <v>29.947206497</v>
      </c>
    </row>
    <row r="31852" spans="1:3" x14ac:dyDescent="0.25">
      <c r="A31852">
        <v>11809</v>
      </c>
      <c r="B31852" s="1">
        <f>DATE(2032,5,1) + TIME(0,0,0)</f>
        <v>48335</v>
      </c>
      <c r="C31852">
        <v>29.955747603999999</v>
      </c>
    </row>
    <row r="31853" spans="1:3" x14ac:dyDescent="0.25">
      <c r="A31853">
        <v>11840</v>
      </c>
      <c r="B31853" s="1">
        <f>DATE(2032,6,1) + TIME(0,0,0)</f>
        <v>48366</v>
      </c>
      <c r="C31853">
        <v>29.964557648</v>
      </c>
    </row>
    <row r="31854" spans="1:3" x14ac:dyDescent="0.25">
      <c r="A31854">
        <v>11870</v>
      </c>
      <c r="B31854" s="1">
        <f>DATE(2032,7,1) + TIME(0,0,0)</f>
        <v>48396</v>
      </c>
      <c r="C31854">
        <v>29.973070145000001</v>
      </c>
    </row>
    <row r="31855" spans="1:3" x14ac:dyDescent="0.25">
      <c r="A31855">
        <v>11901</v>
      </c>
      <c r="B31855" s="1">
        <f>DATE(2032,8,1) + TIME(0,0,0)</f>
        <v>48427</v>
      </c>
      <c r="C31855">
        <v>29.981853484999998</v>
      </c>
    </row>
    <row r="31856" spans="1:3" x14ac:dyDescent="0.25">
      <c r="A31856">
        <v>11932</v>
      </c>
      <c r="B31856" s="1">
        <f>DATE(2032,9,1) + TIME(0,0,0)</f>
        <v>48458</v>
      </c>
      <c r="C31856">
        <v>29.990621567000002</v>
      </c>
    </row>
    <row r="31857" spans="1:3" x14ac:dyDescent="0.25">
      <c r="A31857">
        <v>11962</v>
      </c>
      <c r="B31857" s="1">
        <f>DATE(2032,10,1) + TIME(0,0,0)</f>
        <v>48488</v>
      </c>
      <c r="C31857">
        <v>29.999092101999999</v>
      </c>
    </row>
    <row r="31858" spans="1:3" x14ac:dyDescent="0.25">
      <c r="A31858">
        <v>11993</v>
      </c>
      <c r="B31858" s="1">
        <f>DATE(2032,11,1) + TIME(0,0,0)</f>
        <v>48519</v>
      </c>
      <c r="C31858">
        <v>30.007831573000001</v>
      </c>
    </row>
    <row r="31859" spans="1:3" x14ac:dyDescent="0.25">
      <c r="A31859">
        <v>12023</v>
      </c>
      <c r="B31859" s="1">
        <f>DATE(2032,12,1) + TIME(0,0,0)</f>
        <v>48549</v>
      </c>
      <c r="C31859">
        <v>30.016277313</v>
      </c>
    </row>
    <row r="31860" spans="1:3" x14ac:dyDescent="0.25">
      <c r="A31860">
        <v>12054</v>
      </c>
      <c r="B31860" s="1">
        <f>DATE(2033,1,1) + TIME(0,0,0)</f>
        <v>48580</v>
      </c>
      <c r="C31860">
        <v>30.024988174000001</v>
      </c>
    </row>
    <row r="31861" spans="1:3" x14ac:dyDescent="0.25">
      <c r="A31861">
        <v>12085</v>
      </c>
      <c r="B31861" s="1">
        <f>DATE(2033,2,1) + TIME(0,0,0)</f>
        <v>48611</v>
      </c>
      <c r="C31861">
        <v>30.033685684000002</v>
      </c>
    </row>
    <row r="31862" spans="1:3" x14ac:dyDescent="0.25">
      <c r="A31862">
        <v>12113</v>
      </c>
      <c r="B31862" s="1">
        <f>DATE(2033,3,1) + TIME(0,0,0)</f>
        <v>48639</v>
      </c>
      <c r="C31862">
        <v>30.041530608999999</v>
      </c>
    </row>
    <row r="31863" spans="1:3" x14ac:dyDescent="0.25">
      <c r="A31863">
        <v>12144</v>
      </c>
      <c r="B31863" s="1">
        <f>DATE(2033,4,1) + TIME(0,0,0)</f>
        <v>48670</v>
      </c>
      <c r="C31863">
        <v>30.050201416</v>
      </c>
    </row>
    <row r="31864" spans="1:3" x14ac:dyDescent="0.25">
      <c r="A31864">
        <v>12174</v>
      </c>
      <c r="B31864" s="1">
        <f>DATE(2033,5,1) + TIME(0,0,0)</f>
        <v>48700</v>
      </c>
      <c r="C31864">
        <v>30.058578490999999</v>
      </c>
    </row>
    <row r="31865" spans="1:3" x14ac:dyDescent="0.25">
      <c r="A31865">
        <v>12205</v>
      </c>
      <c r="B31865" s="1">
        <f>DATE(2033,6,1) + TIME(0,0,0)</f>
        <v>48731</v>
      </c>
      <c r="C31865">
        <v>30.067222595</v>
      </c>
    </row>
    <row r="31866" spans="1:3" x14ac:dyDescent="0.25">
      <c r="A31866">
        <v>12235</v>
      </c>
      <c r="B31866" s="1">
        <f>DATE(2033,7,1) + TIME(0,0,0)</f>
        <v>48761</v>
      </c>
      <c r="C31866">
        <v>30.075574875000001</v>
      </c>
    </row>
    <row r="31867" spans="1:3" x14ac:dyDescent="0.25">
      <c r="A31867">
        <v>12266</v>
      </c>
      <c r="B31867" s="1">
        <f>DATE(2033,8,1) + TIME(0,0,0)</f>
        <v>48792</v>
      </c>
      <c r="C31867">
        <v>30.084190369000002</v>
      </c>
    </row>
    <row r="31868" spans="1:3" x14ac:dyDescent="0.25">
      <c r="A31868">
        <v>12297</v>
      </c>
      <c r="B31868" s="1">
        <f>DATE(2033,9,1) + TIME(0,0,0)</f>
        <v>48823</v>
      </c>
      <c r="C31868">
        <v>30.092792510999999</v>
      </c>
    </row>
    <row r="31869" spans="1:3" x14ac:dyDescent="0.25">
      <c r="A31869">
        <v>12327</v>
      </c>
      <c r="B31869" s="1">
        <f>DATE(2033,10,1) + TIME(0,0,0)</f>
        <v>48853</v>
      </c>
      <c r="C31869">
        <v>30.101104736</v>
      </c>
    </row>
    <row r="31870" spans="1:3" x14ac:dyDescent="0.25">
      <c r="A31870">
        <v>12358</v>
      </c>
      <c r="B31870" s="1">
        <f>DATE(2033,11,1) + TIME(0,0,0)</f>
        <v>48884</v>
      </c>
      <c r="C31870">
        <v>30.109678268</v>
      </c>
    </row>
    <row r="31871" spans="1:3" x14ac:dyDescent="0.25">
      <c r="A31871">
        <v>12388</v>
      </c>
      <c r="B31871" s="1">
        <f>DATE(2033,12,1) + TIME(0,0,0)</f>
        <v>48914</v>
      </c>
      <c r="C31871">
        <v>30.117963791000001</v>
      </c>
    </row>
    <row r="31872" spans="1:3" x14ac:dyDescent="0.25">
      <c r="A31872">
        <v>12419</v>
      </c>
      <c r="B31872" s="1">
        <f>DATE(2034,1,1) + TIME(0,0,0)</f>
        <v>48945</v>
      </c>
      <c r="C31872">
        <v>30.126512526999999</v>
      </c>
    </row>
    <row r="31873" spans="1:3" x14ac:dyDescent="0.25">
      <c r="A31873">
        <v>12450</v>
      </c>
      <c r="B31873" s="1">
        <f>DATE(2034,2,1) + TIME(0,0,0)</f>
        <v>48976</v>
      </c>
      <c r="C31873">
        <v>30.135046005</v>
      </c>
    </row>
    <row r="31874" spans="1:3" x14ac:dyDescent="0.25">
      <c r="A31874">
        <v>12478</v>
      </c>
      <c r="B31874" s="1">
        <f>DATE(2034,3,1) + TIME(0,0,0)</f>
        <v>49004</v>
      </c>
      <c r="C31874">
        <v>30.142742157000001</v>
      </c>
    </row>
    <row r="31875" spans="1:3" x14ac:dyDescent="0.25">
      <c r="A31875">
        <v>12509</v>
      </c>
      <c r="B31875" s="1">
        <f>DATE(2034,4,1) + TIME(0,0,0)</f>
        <v>49035</v>
      </c>
      <c r="C31875">
        <v>30.151250838999999</v>
      </c>
    </row>
    <row r="31876" spans="1:3" x14ac:dyDescent="0.25">
      <c r="A31876">
        <v>12539</v>
      </c>
      <c r="B31876" s="1">
        <f>DATE(2034,5,1) + TIME(0,0,0)</f>
        <v>49065</v>
      </c>
      <c r="C31876">
        <v>30.159471512</v>
      </c>
    </row>
    <row r="31877" spans="1:3" x14ac:dyDescent="0.25">
      <c r="A31877">
        <v>12570</v>
      </c>
      <c r="B31877" s="1">
        <f>DATE(2034,6,1) + TIME(0,0,0)</f>
        <v>49096</v>
      </c>
      <c r="C31877">
        <v>30.167951584000001</v>
      </c>
    </row>
    <row r="31878" spans="1:3" x14ac:dyDescent="0.25">
      <c r="A31878">
        <v>12600</v>
      </c>
      <c r="B31878" s="1">
        <f>DATE(2034,7,1) + TIME(0,0,0)</f>
        <v>49126</v>
      </c>
      <c r="C31878">
        <v>30.176145554000001</v>
      </c>
    </row>
    <row r="31879" spans="1:3" x14ac:dyDescent="0.25">
      <c r="A31879">
        <v>12631</v>
      </c>
      <c r="B31879" s="1">
        <f>DATE(2034,8,1) + TIME(0,0,0)</f>
        <v>49157</v>
      </c>
      <c r="C31879">
        <v>30.184600830000001</v>
      </c>
    </row>
    <row r="31880" spans="1:3" x14ac:dyDescent="0.25">
      <c r="A31880">
        <v>12662</v>
      </c>
      <c r="B31880" s="1">
        <f>DATE(2034,9,1) + TIME(0,0,0)</f>
        <v>49188</v>
      </c>
      <c r="C31880">
        <v>30.193040847999999</v>
      </c>
    </row>
    <row r="31881" spans="1:3" x14ac:dyDescent="0.25">
      <c r="A31881">
        <v>12692</v>
      </c>
      <c r="B31881" s="1">
        <f>DATE(2034,10,1) + TIME(0,0,0)</f>
        <v>49218</v>
      </c>
      <c r="C31881">
        <v>30.201196671000002</v>
      </c>
    </row>
    <row r="31882" spans="1:3" x14ac:dyDescent="0.25">
      <c r="A31882">
        <v>12723</v>
      </c>
      <c r="B31882" s="1">
        <f>DATE(2034,11,1) + TIME(0,0,0)</f>
        <v>49249</v>
      </c>
      <c r="C31882">
        <v>30.209609985</v>
      </c>
    </row>
    <row r="31883" spans="1:3" x14ac:dyDescent="0.25">
      <c r="A31883">
        <v>12753</v>
      </c>
      <c r="B31883" s="1">
        <f>DATE(2034,12,1) + TIME(0,0,0)</f>
        <v>49279</v>
      </c>
      <c r="C31883">
        <v>30.217739105</v>
      </c>
    </row>
    <row r="31884" spans="1:3" x14ac:dyDescent="0.25">
      <c r="A31884">
        <v>12784</v>
      </c>
      <c r="B31884" s="1">
        <f>DATE(2035,1,1) + TIME(0,0,0)</f>
        <v>49310</v>
      </c>
      <c r="C31884">
        <v>30.226125716999999</v>
      </c>
    </row>
    <row r="31885" spans="1:3" x14ac:dyDescent="0.25">
      <c r="A31885">
        <v>12815</v>
      </c>
      <c r="B31885" s="1">
        <f>DATE(2035,2,1) + TIME(0,0,0)</f>
        <v>49341</v>
      </c>
      <c r="C31885">
        <v>30.234498978000001</v>
      </c>
    </row>
    <row r="31886" spans="1:3" x14ac:dyDescent="0.25">
      <c r="A31886">
        <v>12843</v>
      </c>
      <c r="B31886" s="1">
        <f>DATE(2035,3,1) + TIME(0,0,0)</f>
        <v>49369</v>
      </c>
      <c r="C31886">
        <v>30.242052078</v>
      </c>
    </row>
    <row r="31887" spans="1:3" x14ac:dyDescent="0.25">
      <c r="A31887">
        <v>12874</v>
      </c>
      <c r="B31887" s="1">
        <f>DATE(2035,4,1) + TIME(0,0,0)</f>
        <v>49400</v>
      </c>
      <c r="C31887">
        <v>30.250398636</v>
      </c>
    </row>
    <row r="31888" spans="1:3" x14ac:dyDescent="0.25">
      <c r="A31888">
        <v>12904</v>
      </c>
      <c r="B31888" s="1">
        <f>DATE(2035,5,1) + TIME(0,0,0)</f>
        <v>49430</v>
      </c>
      <c r="C31888">
        <v>30.258464813</v>
      </c>
    </row>
    <row r="31889" spans="1:3" x14ac:dyDescent="0.25">
      <c r="A31889">
        <v>12935</v>
      </c>
      <c r="B31889" s="1">
        <f>DATE(2035,6,1) + TIME(0,0,0)</f>
        <v>49461</v>
      </c>
      <c r="C31889">
        <v>30.266786575000001</v>
      </c>
    </row>
    <row r="31890" spans="1:3" x14ac:dyDescent="0.25">
      <c r="A31890">
        <v>12965</v>
      </c>
      <c r="B31890" s="1">
        <f>DATE(2035,7,1) + TIME(0,0,0)</f>
        <v>49491</v>
      </c>
      <c r="C31890">
        <v>30.274826050000001</v>
      </c>
    </row>
    <row r="31891" spans="1:3" x14ac:dyDescent="0.25">
      <c r="A31891">
        <v>12996</v>
      </c>
      <c r="B31891" s="1">
        <f>DATE(2035,8,1) + TIME(0,0,0)</f>
        <v>49522</v>
      </c>
      <c r="C31891">
        <v>30.283121109</v>
      </c>
    </row>
    <row r="31892" spans="1:3" x14ac:dyDescent="0.25">
      <c r="A31892">
        <v>13027</v>
      </c>
      <c r="B31892" s="1">
        <f>DATE(2035,9,1) + TIME(0,0,0)</f>
        <v>49553</v>
      </c>
      <c r="C31892">
        <v>30.291404724</v>
      </c>
    </row>
    <row r="31893" spans="1:3" x14ac:dyDescent="0.25">
      <c r="A31893">
        <v>13057</v>
      </c>
      <c r="B31893" s="1">
        <f>DATE(2035,10,1) + TIME(0,0,0)</f>
        <v>49583</v>
      </c>
      <c r="C31893">
        <v>30.299406051999998</v>
      </c>
    </row>
    <row r="31894" spans="1:3" x14ac:dyDescent="0.25">
      <c r="A31894">
        <v>13088</v>
      </c>
      <c r="B31894" s="1">
        <f>DATE(2035,11,1) + TIME(0,0,0)</f>
        <v>49614</v>
      </c>
      <c r="C31894">
        <v>30.307662963999999</v>
      </c>
    </row>
    <row r="31895" spans="1:3" x14ac:dyDescent="0.25">
      <c r="A31895">
        <v>13118</v>
      </c>
      <c r="B31895" s="1">
        <f>DATE(2035,12,1) + TIME(0,0,0)</f>
        <v>49644</v>
      </c>
      <c r="C31895">
        <v>30.315639495999999</v>
      </c>
    </row>
    <row r="31896" spans="1:3" x14ac:dyDescent="0.25">
      <c r="A31896">
        <v>13149</v>
      </c>
      <c r="B31896" s="1">
        <f>DATE(2036,1,1) + TIME(0,0,0)</f>
        <v>49675</v>
      </c>
      <c r="C31896">
        <v>30.323869705</v>
      </c>
    </row>
    <row r="31897" spans="1:3" x14ac:dyDescent="0.25">
      <c r="A31897">
        <v>13180</v>
      </c>
      <c r="B31897" s="1">
        <f>DATE(2036,2,1) + TIME(0,0,0)</f>
        <v>49706</v>
      </c>
      <c r="C31897">
        <v>30.332086563000001</v>
      </c>
    </row>
    <row r="31898" spans="1:3" x14ac:dyDescent="0.25">
      <c r="A31898">
        <v>13209</v>
      </c>
      <c r="B31898" s="1">
        <f>DATE(2036,3,1) + TIME(0,0,0)</f>
        <v>49735</v>
      </c>
      <c r="C31898">
        <v>30.339761734</v>
      </c>
    </row>
    <row r="31899" spans="1:3" x14ac:dyDescent="0.25">
      <c r="A31899">
        <v>13240</v>
      </c>
      <c r="B31899" s="1">
        <f>DATE(2036,4,1) + TIME(0,0,0)</f>
        <v>49766</v>
      </c>
      <c r="C31899">
        <v>30.347953795999999</v>
      </c>
    </row>
    <row r="31900" spans="1:3" x14ac:dyDescent="0.25">
      <c r="A31900">
        <v>13270</v>
      </c>
      <c r="B31900" s="1">
        <f>DATE(2036,5,1) + TIME(0,0,0)</f>
        <v>49796</v>
      </c>
      <c r="C31900">
        <v>30.355869293000001</v>
      </c>
    </row>
    <row r="31901" spans="1:3" x14ac:dyDescent="0.25">
      <c r="A31901">
        <v>13301</v>
      </c>
      <c r="B31901" s="1">
        <f>DATE(2036,6,1) + TIME(0,0,0)</f>
        <v>49827</v>
      </c>
      <c r="C31901">
        <v>30.364034653000001</v>
      </c>
    </row>
    <row r="31902" spans="1:3" x14ac:dyDescent="0.25">
      <c r="A31902">
        <v>13331</v>
      </c>
      <c r="B31902" s="1">
        <f>DATE(2036,7,1) + TIME(0,0,0)</f>
        <v>49857</v>
      </c>
      <c r="C31902">
        <v>30.371925353999998</v>
      </c>
    </row>
    <row r="31903" spans="1:3" x14ac:dyDescent="0.25">
      <c r="A31903">
        <v>13362</v>
      </c>
      <c r="B31903" s="1">
        <f>DATE(2036,8,1) + TIME(0,0,0)</f>
        <v>49888</v>
      </c>
      <c r="C31903">
        <v>30.380065918</v>
      </c>
    </row>
    <row r="31904" spans="1:3" x14ac:dyDescent="0.25">
      <c r="A31904">
        <v>13393</v>
      </c>
      <c r="B31904" s="1">
        <f>DATE(2036,9,1) + TIME(0,0,0)</f>
        <v>49919</v>
      </c>
      <c r="C31904">
        <v>30.388193130000001</v>
      </c>
    </row>
    <row r="31905" spans="1:3" x14ac:dyDescent="0.25">
      <c r="A31905">
        <v>13423</v>
      </c>
      <c r="B31905" s="1">
        <f>DATE(2036,10,1) + TIME(0,0,0)</f>
        <v>49949</v>
      </c>
      <c r="C31905">
        <v>30.396047591999999</v>
      </c>
    </row>
    <row r="31906" spans="1:3" x14ac:dyDescent="0.25">
      <c r="A31906">
        <v>13454</v>
      </c>
      <c r="B31906" s="1">
        <f>DATE(2036,11,1) + TIME(0,0,0)</f>
        <v>49980</v>
      </c>
      <c r="C31906">
        <v>30.404150008999999</v>
      </c>
    </row>
    <row r="31907" spans="1:3" x14ac:dyDescent="0.25">
      <c r="A31907">
        <v>13484</v>
      </c>
      <c r="B31907" s="1">
        <f>DATE(2036,12,1) + TIME(0,0,0)</f>
        <v>50010</v>
      </c>
      <c r="C31907">
        <v>30.411979675000001</v>
      </c>
    </row>
    <row r="31908" spans="1:3" x14ac:dyDescent="0.25">
      <c r="A31908">
        <v>13515</v>
      </c>
      <c r="B31908" s="1">
        <f>DATE(2037,1,1) + TIME(0,0,0)</f>
        <v>50041</v>
      </c>
      <c r="C31908">
        <v>30.420057297</v>
      </c>
    </row>
    <row r="31909" spans="1:3" x14ac:dyDescent="0.25">
      <c r="A31909">
        <v>13546</v>
      </c>
      <c r="B31909" s="1">
        <f>DATE(2037,2,1) + TIME(0,0,0)</f>
        <v>50072</v>
      </c>
      <c r="C31909">
        <v>30.428123474</v>
      </c>
    </row>
    <row r="31910" spans="1:3" x14ac:dyDescent="0.25">
      <c r="A31910">
        <v>13574</v>
      </c>
      <c r="B31910" s="1">
        <f>DATE(2037,3,1) + TIME(0,0,0)</f>
        <v>50100</v>
      </c>
      <c r="C31910">
        <v>30.435396193999999</v>
      </c>
    </row>
    <row r="31911" spans="1:3" x14ac:dyDescent="0.25">
      <c r="A31911">
        <v>13605</v>
      </c>
      <c r="B31911" s="1">
        <f>DATE(2037,4,1) + TIME(0,0,0)</f>
        <v>50131</v>
      </c>
      <c r="C31911">
        <v>30.443437576000001</v>
      </c>
    </row>
    <row r="31912" spans="1:3" x14ac:dyDescent="0.25">
      <c r="A31912">
        <v>13635</v>
      </c>
      <c r="B31912" s="1">
        <f>DATE(2037,5,1) + TIME(0,0,0)</f>
        <v>50161</v>
      </c>
      <c r="C31912">
        <v>30.451208115</v>
      </c>
    </row>
    <row r="31913" spans="1:3" x14ac:dyDescent="0.25">
      <c r="A31913">
        <v>13666</v>
      </c>
      <c r="B31913" s="1">
        <f>DATE(2037,6,1) + TIME(0,0,0)</f>
        <v>50192</v>
      </c>
      <c r="C31913">
        <v>30.459224701</v>
      </c>
    </row>
    <row r="31914" spans="1:3" x14ac:dyDescent="0.25">
      <c r="A31914">
        <v>13696</v>
      </c>
      <c r="B31914" s="1">
        <f>DATE(2037,7,1) + TIME(0,0,0)</f>
        <v>50222</v>
      </c>
      <c r="C31914">
        <v>30.466970444000001</v>
      </c>
    </row>
    <row r="31915" spans="1:3" x14ac:dyDescent="0.25">
      <c r="A31915">
        <v>13727</v>
      </c>
      <c r="B31915" s="1">
        <f>DATE(2037,8,1) + TIME(0,0,0)</f>
        <v>50253</v>
      </c>
      <c r="C31915">
        <v>30.474962233999999</v>
      </c>
    </row>
    <row r="31916" spans="1:3" x14ac:dyDescent="0.25">
      <c r="A31916">
        <v>13758</v>
      </c>
      <c r="B31916" s="1">
        <f>DATE(2037,9,1) + TIME(0,0,0)</f>
        <v>50284</v>
      </c>
      <c r="C31916">
        <v>30.482940674000002</v>
      </c>
    </row>
    <row r="31917" spans="1:3" x14ac:dyDescent="0.25">
      <c r="A31917">
        <v>13788</v>
      </c>
      <c r="B31917" s="1">
        <f>DATE(2037,10,1) + TIME(0,0,0)</f>
        <v>50314</v>
      </c>
      <c r="C31917">
        <v>30.490652084000001</v>
      </c>
    </row>
    <row r="31918" spans="1:3" x14ac:dyDescent="0.25">
      <c r="A31918">
        <v>13819</v>
      </c>
      <c r="B31918" s="1">
        <f>DATE(2037,11,1) + TIME(0,0,0)</f>
        <v>50345</v>
      </c>
      <c r="C31918">
        <v>30.498607634999999</v>
      </c>
    </row>
    <row r="31919" spans="1:3" x14ac:dyDescent="0.25">
      <c r="A31919">
        <v>13849</v>
      </c>
      <c r="B31919" s="1">
        <f>DATE(2037,12,1) + TIME(0,0,0)</f>
        <v>50375</v>
      </c>
      <c r="C31919">
        <v>30.50629425</v>
      </c>
    </row>
    <row r="31920" spans="1:3" x14ac:dyDescent="0.25">
      <c r="A31920">
        <v>13880</v>
      </c>
      <c r="B31920" s="1">
        <f>DATE(2038,1,1) + TIME(0,0,0)</f>
        <v>50406</v>
      </c>
      <c r="C31920">
        <v>30.514225006</v>
      </c>
    </row>
    <row r="31921" spans="1:3" x14ac:dyDescent="0.25">
      <c r="A31921">
        <v>13911</v>
      </c>
      <c r="B31921" s="1">
        <f>DATE(2038,2,1) + TIME(0,0,0)</f>
        <v>50437</v>
      </c>
      <c r="C31921">
        <v>30.522142410000001</v>
      </c>
    </row>
    <row r="31922" spans="1:3" x14ac:dyDescent="0.25">
      <c r="A31922">
        <v>13939</v>
      </c>
      <c r="B31922" s="1">
        <f>DATE(2038,3,1) + TIME(0,0,0)</f>
        <v>50465</v>
      </c>
      <c r="C31922">
        <v>30.529285431000002</v>
      </c>
    </row>
    <row r="31923" spans="1:3" x14ac:dyDescent="0.25">
      <c r="A31923">
        <v>13970</v>
      </c>
      <c r="B31923" s="1">
        <f>DATE(2038,4,1) + TIME(0,0,0)</f>
        <v>50496</v>
      </c>
      <c r="C31923">
        <v>30.537179946999998</v>
      </c>
    </row>
    <row r="31924" spans="1:3" x14ac:dyDescent="0.25">
      <c r="A31924">
        <v>14000</v>
      </c>
      <c r="B31924" s="1">
        <f>DATE(2038,5,1) + TIME(0,0,0)</f>
        <v>50526</v>
      </c>
      <c r="C31924">
        <v>30.544809341000001</v>
      </c>
    </row>
    <row r="31925" spans="1:3" x14ac:dyDescent="0.25">
      <c r="A31925">
        <v>14031</v>
      </c>
      <c r="B31925" s="1">
        <f>DATE(2038,6,1) + TIME(0,0,0)</f>
        <v>50557</v>
      </c>
      <c r="C31925">
        <v>30.552680969000001</v>
      </c>
    </row>
    <row r="31926" spans="1:3" x14ac:dyDescent="0.25">
      <c r="A31926">
        <v>14061</v>
      </c>
      <c r="B31926" s="1">
        <f>DATE(2038,7,1) + TIME(0,0,0)</f>
        <v>50587</v>
      </c>
      <c r="C31926">
        <v>30.560285568000001</v>
      </c>
    </row>
    <row r="31927" spans="1:3" x14ac:dyDescent="0.25">
      <c r="A31927">
        <v>14092</v>
      </c>
      <c r="B31927" s="1">
        <f>DATE(2038,8,1) + TIME(0,0,0)</f>
        <v>50618</v>
      </c>
      <c r="C31927">
        <v>30.568134308000001</v>
      </c>
    </row>
    <row r="31928" spans="1:3" x14ac:dyDescent="0.25">
      <c r="A31928">
        <v>14123</v>
      </c>
      <c r="B31928" s="1">
        <f>DATE(2038,9,1) + TIME(0,0,0)</f>
        <v>50649</v>
      </c>
      <c r="C31928">
        <v>30.575969696000001</v>
      </c>
    </row>
    <row r="31929" spans="1:3" x14ac:dyDescent="0.25">
      <c r="A31929">
        <v>14153</v>
      </c>
      <c r="B31929" s="1">
        <f>DATE(2038,10,1) + TIME(0,0,0)</f>
        <v>50679</v>
      </c>
      <c r="C31929">
        <v>30.583539963</v>
      </c>
    </row>
    <row r="31930" spans="1:3" x14ac:dyDescent="0.25">
      <c r="A31930">
        <v>14184</v>
      </c>
      <c r="B31930" s="1">
        <f>DATE(2038,11,1) + TIME(0,0,0)</f>
        <v>50710</v>
      </c>
      <c r="C31930">
        <v>30.591352463</v>
      </c>
    </row>
    <row r="31931" spans="1:3" x14ac:dyDescent="0.25">
      <c r="A31931">
        <v>14214</v>
      </c>
      <c r="B31931" s="1">
        <f>DATE(2038,12,1) + TIME(0,0,0)</f>
        <v>50740</v>
      </c>
      <c r="C31931">
        <v>30.598899841000001</v>
      </c>
    </row>
    <row r="31932" spans="1:3" x14ac:dyDescent="0.25">
      <c r="A31932">
        <v>14245</v>
      </c>
      <c r="B31932" s="1">
        <f>DATE(2039,1,1) + TIME(0,0,0)</f>
        <v>50771</v>
      </c>
      <c r="C31932">
        <v>30.606689453000001</v>
      </c>
    </row>
    <row r="31933" spans="1:3" x14ac:dyDescent="0.25">
      <c r="A31933">
        <v>14276</v>
      </c>
      <c r="B31933" s="1">
        <f>DATE(2039,2,1) + TIME(0,0,0)</f>
        <v>50802</v>
      </c>
      <c r="C31933">
        <v>30.614463806</v>
      </c>
    </row>
    <row r="31934" spans="1:3" x14ac:dyDescent="0.25">
      <c r="A31934">
        <v>14304</v>
      </c>
      <c r="B31934" s="1">
        <f>DATE(2039,3,1) + TIME(0,0,0)</f>
        <v>50830</v>
      </c>
      <c r="C31934">
        <v>30.621477126999999</v>
      </c>
    </row>
    <row r="31935" spans="1:3" x14ac:dyDescent="0.25">
      <c r="A31935">
        <v>14335</v>
      </c>
      <c r="B31935" s="1">
        <f>DATE(2039,4,1) + TIME(0,0,0)</f>
        <v>50861</v>
      </c>
      <c r="C31935">
        <v>30.629230498999998</v>
      </c>
    </row>
    <row r="31936" spans="1:3" x14ac:dyDescent="0.25">
      <c r="A31936">
        <v>14365</v>
      </c>
      <c r="B31936" s="1">
        <f>DATE(2039,5,1) + TIME(0,0,0)</f>
        <v>50891</v>
      </c>
      <c r="C31936">
        <v>30.636720657000001</v>
      </c>
    </row>
    <row r="31937" spans="1:3" x14ac:dyDescent="0.25">
      <c r="A31937">
        <v>14396</v>
      </c>
      <c r="B31937" s="1">
        <f>DATE(2039,6,1) + TIME(0,0,0)</f>
        <v>50922</v>
      </c>
      <c r="C31937">
        <v>30.644449234</v>
      </c>
    </row>
    <row r="31938" spans="1:3" x14ac:dyDescent="0.25">
      <c r="A31938">
        <v>14426</v>
      </c>
      <c r="B31938" s="1">
        <f>DATE(2039,7,1) + TIME(0,0,0)</f>
        <v>50952</v>
      </c>
      <c r="C31938">
        <v>30.651916503999999</v>
      </c>
    </row>
    <row r="31939" spans="1:3" x14ac:dyDescent="0.25">
      <c r="A31939">
        <v>14457</v>
      </c>
      <c r="B31939" s="1">
        <f>DATE(2039,8,1) + TIME(0,0,0)</f>
        <v>50983</v>
      </c>
      <c r="C31939">
        <v>30.659618378000001</v>
      </c>
    </row>
    <row r="31940" spans="1:3" x14ac:dyDescent="0.25">
      <c r="A31940">
        <v>14488</v>
      </c>
      <c r="B31940" s="1">
        <f>DATE(2039,9,1) + TIME(0,0,0)</f>
        <v>51014</v>
      </c>
      <c r="C31940">
        <v>30.667308807000001</v>
      </c>
    </row>
    <row r="31941" spans="1:3" x14ac:dyDescent="0.25">
      <c r="A31941">
        <v>14518</v>
      </c>
      <c r="B31941" s="1">
        <f>DATE(2039,10,1) + TIME(0,0,0)</f>
        <v>51044</v>
      </c>
      <c r="C31941">
        <v>30.674739838000001</v>
      </c>
    </row>
    <row r="31942" spans="1:3" x14ac:dyDescent="0.25">
      <c r="A31942">
        <v>14549</v>
      </c>
      <c r="B31942" s="1">
        <f>DATE(2039,11,1) + TIME(0,0,0)</f>
        <v>51075</v>
      </c>
      <c r="C31942">
        <v>30.682407379000001</v>
      </c>
    </row>
    <row r="31943" spans="1:3" x14ac:dyDescent="0.25">
      <c r="A31943">
        <v>14579</v>
      </c>
      <c r="B31943" s="1">
        <f>DATE(2039,12,1) + TIME(0,0,0)</f>
        <v>51105</v>
      </c>
      <c r="C31943">
        <v>30.689813613999998</v>
      </c>
    </row>
    <row r="31944" spans="1:3" x14ac:dyDescent="0.25">
      <c r="A31944">
        <v>14610</v>
      </c>
      <c r="B31944" s="1">
        <f>DATE(2040,1,1) + TIME(0,0,0)</f>
        <v>51136</v>
      </c>
      <c r="C31944">
        <v>30.69745636</v>
      </c>
    </row>
    <row r="31945" spans="1:3" x14ac:dyDescent="0.25">
      <c r="A31945">
        <v>14641</v>
      </c>
      <c r="B31945" s="1">
        <f>DATE(2040,2,1) + TIME(0,0,0)</f>
        <v>51167</v>
      </c>
      <c r="C31945">
        <v>30.705085753999999</v>
      </c>
    </row>
    <row r="31946" spans="1:3" x14ac:dyDescent="0.25">
      <c r="A31946">
        <v>14670</v>
      </c>
      <c r="B31946" s="1">
        <f>DATE(2040,3,1) + TIME(0,0,0)</f>
        <v>51196</v>
      </c>
      <c r="C31946">
        <v>30.712213515999998</v>
      </c>
    </row>
    <row r="31947" spans="1:3" x14ac:dyDescent="0.25">
      <c r="A31947">
        <v>14701</v>
      </c>
      <c r="B31947" s="1">
        <f>DATE(2040,4,1) + TIME(0,0,0)</f>
        <v>51227</v>
      </c>
      <c r="C31947">
        <v>30.719820023</v>
      </c>
    </row>
    <row r="31948" spans="1:3" x14ac:dyDescent="0.25">
      <c r="A31948">
        <v>14731</v>
      </c>
      <c r="B31948" s="1">
        <f>DATE(2040,5,1) + TIME(0,0,0)</f>
        <v>51257</v>
      </c>
      <c r="C31948">
        <v>30.727170944000001</v>
      </c>
    </row>
    <row r="31949" spans="1:3" x14ac:dyDescent="0.25">
      <c r="A31949">
        <v>14762</v>
      </c>
      <c r="B31949" s="1">
        <f>DATE(2040,6,1) + TIME(0,0,0)</f>
        <v>51288</v>
      </c>
      <c r="C31949">
        <v>30.734754561999999</v>
      </c>
    </row>
    <row r="31950" spans="1:3" x14ac:dyDescent="0.25">
      <c r="A31950">
        <v>14792</v>
      </c>
      <c r="B31950" s="1">
        <f>DATE(2040,7,1) + TIME(0,0,0)</f>
        <v>51318</v>
      </c>
      <c r="C31950">
        <v>30.742082595999999</v>
      </c>
    </row>
    <row r="31951" spans="1:3" x14ac:dyDescent="0.25">
      <c r="A31951">
        <v>14823</v>
      </c>
      <c r="B31951" s="1">
        <f>DATE(2040,8,1) + TIME(0,0,0)</f>
        <v>51349</v>
      </c>
      <c r="C31951">
        <v>30.749643326000001</v>
      </c>
    </row>
    <row r="31952" spans="1:3" x14ac:dyDescent="0.25">
      <c r="A31952">
        <v>14854</v>
      </c>
      <c r="B31952" s="1">
        <f>DATE(2040,9,1) + TIME(0,0,0)</f>
        <v>51380</v>
      </c>
      <c r="C31952">
        <v>30.757192612000001</v>
      </c>
    </row>
    <row r="31953" spans="1:3" x14ac:dyDescent="0.25">
      <c r="A31953">
        <v>14884</v>
      </c>
      <c r="B31953" s="1">
        <f>DATE(2040,10,1) + TIME(0,0,0)</f>
        <v>51410</v>
      </c>
      <c r="C31953">
        <v>30.764486312999999</v>
      </c>
    </row>
    <row r="31954" spans="1:3" x14ac:dyDescent="0.25">
      <c r="A31954">
        <v>14915</v>
      </c>
      <c r="B31954" s="1">
        <f>DATE(2040,11,1) + TIME(0,0,0)</f>
        <v>51441</v>
      </c>
      <c r="C31954">
        <v>30.772012710999999</v>
      </c>
    </row>
    <row r="31955" spans="1:3" x14ac:dyDescent="0.25">
      <c r="A31955">
        <v>14945</v>
      </c>
      <c r="B31955" s="1">
        <f>DATE(2040,12,1) + TIME(0,0,0)</f>
        <v>51471</v>
      </c>
      <c r="C31955">
        <v>30.779285431000002</v>
      </c>
    </row>
    <row r="31956" spans="1:3" x14ac:dyDescent="0.25">
      <c r="A31956">
        <v>14976</v>
      </c>
      <c r="B31956" s="1">
        <f>DATE(2041,1,1) + TIME(0,0,0)</f>
        <v>51502</v>
      </c>
      <c r="C31956">
        <v>30.786790847999999</v>
      </c>
    </row>
    <row r="31957" spans="1:3" x14ac:dyDescent="0.25">
      <c r="A31957">
        <v>15007</v>
      </c>
      <c r="B31957" s="1">
        <f>DATE(2041,2,1) + TIME(0,0,0)</f>
        <v>51533</v>
      </c>
      <c r="C31957">
        <v>30.794282913</v>
      </c>
    </row>
    <row r="31958" spans="1:3" x14ac:dyDescent="0.25">
      <c r="A31958">
        <v>15035</v>
      </c>
      <c r="B31958" s="1">
        <f>DATE(2041,3,1) + TIME(0,0,0)</f>
        <v>51561</v>
      </c>
      <c r="C31958">
        <v>30.801042556999999</v>
      </c>
    </row>
    <row r="31959" spans="1:3" x14ac:dyDescent="0.25">
      <c r="A31959">
        <v>15066</v>
      </c>
      <c r="B31959" s="1">
        <f>DATE(2041,4,1) + TIME(0,0,0)</f>
        <v>51592</v>
      </c>
      <c r="C31959">
        <v>30.808513641000001</v>
      </c>
    </row>
    <row r="31960" spans="1:3" x14ac:dyDescent="0.25">
      <c r="A31960">
        <v>15096</v>
      </c>
      <c r="B31960" s="1">
        <f>DATE(2041,5,1) + TIME(0,0,0)</f>
        <v>51622</v>
      </c>
      <c r="C31960">
        <v>30.815732956000002</v>
      </c>
    </row>
    <row r="31961" spans="1:3" x14ac:dyDescent="0.25">
      <c r="A31961">
        <v>15127</v>
      </c>
      <c r="B31961" s="1">
        <f>DATE(2041,6,1) + TIME(0,0,0)</f>
        <v>51653</v>
      </c>
      <c r="C31961">
        <v>30.823183060000002</v>
      </c>
    </row>
    <row r="31962" spans="1:3" x14ac:dyDescent="0.25">
      <c r="A31962">
        <v>15157</v>
      </c>
      <c r="B31962" s="1">
        <f>DATE(2041,7,1) + TIME(0,0,0)</f>
        <v>51683</v>
      </c>
      <c r="C31962">
        <v>30.830381393</v>
      </c>
    </row>
    <row r="31963" spans="1:3" x14ac:dyDescent="0.25">
      <c r="A31963">
        <v>15188</v>
      </c>
      <c r="B31963" s="1">
        <f>DATE(2041,8,1) + TIME(0,0,0)</f>
        <v>51714</v>
      </c>
      <c r="C31963">
        <v>30.837810516000001</v>
      </c>
    </row>
    <row r="31964" spans="1:3" x14ac:dyDescent="0.25">
      <c r="A31964">
        <v>15219</v>
      </c>
      <c r="B31964" s="1">
        <f>DATE(2041,9,1) + TIME(0,0,0)</f>
        <v>51745</v>
      </c>
      <c r="C31964">
        <v>30.845226287999999</v>
      </c>
    </row>
    <row r="31965" spans="1:3" x14ac:dyDescent="0.25">
      <c r="A31965">
        <v>15249</v>
      </c>
      <c r="B31965" s="1">
        <f>DATE(2041,10,1) + TIME(0,0,0)</f>
        <v>51775</v>
      </c>
      <c r="C31965">
        <v>30.852394103999998</v>
      </c>
    </row>
    <row r="31966" spans="1:3" x14ac:dyDescent="0.25">
      <c r="A31966">
        <v>15280</v>
      </c>
      <c r="B31966" s="1">
        <f>DATE(2041,11,1) + TIME(0,0,0)</f>
        <v>51806</v>
      </c>
      <c r="C31966">
        <v>30.859790801999999</v>
      </c>
    </row>
    <row r="31967" spans="1:3" x14ac:dyDescent="0.25">
      <c r="A31967">
        <v>15310</v>
      </c>
      <c r="B31967" s="1">
        <f>DATE(2041,12,1) + TIME(0,0,0)</f>
        <v>51836</v>
      </c>
      <c r="C31967">
        <v>30.866935730000002</v>
      </c>
    </row>
    <row r="31968" spans="1:3" x14ac:dyDescent="0.25">
      <c r="A31968">
        <v>15341</v>
      </c>
      <c r="B31968" s="1">
        <f>DATE(2042,1,1) + TIME(0,0,0)</f>
        <v>51867</v>
      </c>
      <c r="C31968">
        <v>30.874311447</v>
      </c>
    </row>
    <row r="31969" spans="1:3" x14ac:dyDescent="0.25">
      <c r="A31969">
        <v>15372</v>
      </c>
      <c r="B31969" s="1">
        <f>DATE(2042,2,1) + TIME(0,0,0)</f>
        <v>51898</v>
      </c>
      <c r="C31969">
        <v>30.881673812999999</v>
      </c>
    </row>
    <row r="31970" spans="1:3" x14ac:dyDescent="0.25">
      <c r="A31970">
        <v>15400</v>
      </c>
      <c r="B31970" s="1">
        <f>DATE(2042,3,1) + TIME(0,0,0)</f>
        <v>51926</v>
      </c>
      <c r="C31970">
        <v>30.888317107999999</v>
      </c>
    </row>
    <row r="31971" spans="1:3" x14ac:dyDescent="0.25">
      <c r="A31971">
        <v>15431</v>
      </c>
      <c r="B31971" s="1">
        <f>DATE(2042,4,1) + TIME(0,0,0)</f>
        <v>51957</v>
      </c>
      <c r="C31971">
        <v>30.895658492999999</v>
      </c>
    </row>
    <row r="31972" spans="1:3" x14ac:dyDescent="0.25">
      <c r="A31972">
        <v>15461</v>
      </c>
      <c r="B31972" s="1">
        <f>DATE(2042,5,1) + TIME(0,0,0)</f>
        <v>51987</v>
      </c>
      <c r="C31972">
        <v>30.902755737</v>
      </c>
    </row>
    <row r="31973" spans="1:3" x14ac:dyDescent="0.25">
      <c r="A31973">
        <v>15492</v>
      </c>
      <c r="B31973" s="1">
        <f>DATE(2042,6,1) + TIME(0,0,0)</f>
        <v>52018</v>
      </c>
      <c r="C31973">
        <v>30.910078048999999</v>
      </c>
    </row>
    <row r="31974" spans="1:3" x14ac:dyDescent="0.25">
      <c r="A31974">
        <v>15522</v>
      </c>
      <c r="B31974" s="1">
        <f>DATE(2042,7,1) + TIME(0,0,0)</f>
        <v>52048</v>
      </c>
      <c r="C31974">
        <v>30.917154312000001</v>
      </c>
    </row>
    <row r="31975" spans="1:3" x14ac:dyDescent="0.25">
      <c r="A31975">
        <v>15553</v>
      </c>
      <c r="B31975" s="1">
        <f>DATE(2042,8,1) + TIME(0,0,0)</f>
        <v>52079</v>
      </c>
      <c r="C31975">
        <v>30.924455643000002</v>
      </c>
    </row>
    <row r="31976" spans="1:3" x14ac:dyDescent="0.25">
      <c r="A31976">
        <v>15584</v>
      </c>
      <c r="B31976" s="1">
        <f>DATE(2042,9,1) + TIME(0,0,0)</f>
        <v>52110</v>
      </c>
      <c r="C31976">
        <v>30.931745529000001</v>
      </c>
    </row>
    <row r="31977" spans="1:3" x14ac:dyDescent="0.25">
      <c r="A31977">
        <v>15614</v>
      </c>
      <c r="B31977" s="1">
        <f>DATE(2042,10,1) + TIME(0,0,0)</f>
        <v>52140</v>
      </c>
      <c r="C31977">
        <v>30.938791275</v>
      </c>
    </row>
    <row r="31978" spans="1:3" x14ac:dyDescent="0.25">
      <c r="A31978">
        <v>15645</v>
      </c>
      <c r="B31978" s="1">
        <f>DATE(2042,11,1) + TIME(0,0,0)</f>
        <v>52171</v>
      </c>
      <c r="C31978">
        <v>30.946062088000001</v>
      </c>
    </row>
    <row r="31979" spans="1:3" x14ac:dyDescent="0.25">
      <c r="A31979">
        <v>15675</v>
      </c>
      <c r="B31979" s="1">
        <f>DATE(2042,12,1) + TIME(0,0,0)</f>
        <v>52201</v>
      </c>
      <c r="C31979">
        <v>30.953086852999999</v>
      </c>
    </row>
    <row r="31980" spans="1:3" x14ac:dyDescent="0.25">
      <c r="A31980">
        <v>15706</v>
      </c>
      <c r="B31980" s="1">
        <f>DATE(2043,1,1) + TIME(0,0,0)</f>
        <v>52232</v>
      </c>
      <c r="C31980">
        <v>30.960336685000001</v>
      </c>
    </row>
    <row r="31981" spans="1:3" x14ac:dyDescent="0.25">
      <c r="A31981">
        <v>15737</v>
      </c>
      <c r="B31981" s="1">
        <f>DATE(2043,2,1) + TIME(0,0,0)</f>
        <v>52263</v>
      </c>
      <c r="C31981">
        <v>30.967576981000001</v>
      </c>
    </row>
    <row r="31982" spans="1:3" x14ac:dyDescent="0.25">
      <c r="A31982">
        <v>15765</v>
      </c>
      <c r="B31982" s="1">
        <f>DATE(2043,3,1) + TIME(0,0,0)</f>
        <v>52291</v>
      </c>
      <c r="C31982">
        <v>30.974107742000001</v>
      </c>
    </row>
    <row r="31983" spans="1:3" x14ac:dyDescent="0.25">
      <c r="A31983">
        <v>15796</v>
      </c>
      <c r="B31983" s="1">
        <f>DATE(2043,4,1) + TIME(0,0,0)</f>
        <v>52322</v>
      </c>
      <c r="C31983">
        <v>30.981327057000001</v>
      </c>
    </row>
    <row r="31984" spans="1:3" x14ac:dyDescent="0.25">
      <c r="A31984">
        <v>15826</v>
      </c>
      <c r="B31984" s="1">
        <f>DATE(2043,5,1) + TIME(0,0,0)</f>
        <v>52352</v>
      </c>
      <c r="C31984">
        <v>30.988304138</v>
      </c>
    </row>
    <row r="31985" spans="1:3" x14ac:dyDescent="0.25">
      <c r="A31985">
        <v>15857</v>
      </c>
      <c r="B31985" s="1">
        <f>DATE(2043,6,1) + TIME(0,0,0)</f>
        <v>52383</v>
      </c>
      <c r="C31985">
        <v>30.995504379</v>
      </c>
    </row>
    <row r="31986" spans="1:3" x14ac:dyDescent="0.25">
      <c r="A31986">
        <v>15887</v>
      </c>
      <c r="B31986" s="1">
        <f>DATE(2043,7,1) + TIME(0,0,0)</f>
        <v>52413</v>
      </c>
      <c r="C31986">
        <v>31.002462387000001</v>
      </c>
    </row>
    <row r="31987" spans="1:3" x14ac:dyDescent="0.25">
      <c r="A31987">
        <v>15918</v>
      </c>
      <c r="B31987" s="1">
        <f>DATE(2043,8,1) + TIME(0,0,0)</f>
        <v>52444</v>
      </c>
      <c r="C31987">
        <v>31.009641646999999</v>
      </c>
    </row>
    <row r="31988" spans="1:3" x14ac:dyDescent="0.25">
      <c r="A31988">
        <v>15949</v>
      </c>
      <c r="B31988" s="1">
        <f>DATE(2043,9,1) + TIME(0,0,0)</f>
        <v>52475</v>
      </c>
      <c r="C31988">
        <v>31.016811370999999</v>
      </c>
    </row>
    <row r="31989" spans="1:3" x14ac:dyDescent="0.25">
      <c r="A31989">
        <v>15979</v>
      </c>
      <c r="B31989" s="1">
        <f>DATE(2043,10,1) + TIME(0,0,0)</f>
        <v>52505</v>
      </c>
      <c r="C31989">
        <v>31.023738860999998</v>
      </c>
    </row>
    <row r="31990" spans="1:3" x14ac:dyDescent="0.25">
      <c r="A31990">
        <v>16010</v>
      </c>
      <c r="B31990" s="1">
        <f>DATE(2043,11,1) + TIME(0,0,0)</f>
        <v>52536</v>
      </c>
      <c r="C31990">
        <v>31.030889511000002</v>
      </c>
    </row>
    <row r="31991" spans="1:3" x14ac:dyDescent="0.25">
      <c r="A31991">
        <v>16040</v>
      </c>
      <c r="B31991" s="1">
        <f>DATE(2043,12,1) + TIME(0,0,0)</f>
        <v>52566</v>
      </c>
      <c r="C31991">
        <v>31.037799835000001</v>
      </c>
    </row>
    <row r="31992" spans="1:3" x14ac:dyDescent="0.25">
      <c r="A31992">
        <v>16071</v>
      </c>
      <c r="B31992" s="1">
        <f>DATE(2044,1,1) + TIME(0,0,0)</f>
        <v>52597</v>
      </c>
      <c r="C31992">
        <v>31.044929503999999</v>
      </c>
    </row>
    <row r="31993" spans="1:3" x14ac:dyDescent="0.25">
      <c r="A31993">
        <v>16102</v>
      </c>
      <c r="B31993" s="1">
        <f>DATE(2044,2,1) + TIME(0,0,0)</f>
        <v>52628</v>
      </c>
      <c r="C31993">
        <v>31.052049637</v>
      </c>
    </row>
    <row r="31994" spans="1:3" x14ac:dyDescent="0.25">
      <c r="A31994">
        <v>16131</v>
      </c>
      <c r="B31994" s="1">
        <f>DATE(2044,3,1) + TIME(0,0,0)</f>
        <v>52657</v>
      </c>
      <c r="C31994">
        <v>31.058700561999999</v>
      </c>
    </row>
    <row r="31995" spans="1:3" x14ac:dyDescent="0.25">
      <c r="A31995">
        <v>16162</v>
      </c>
      <c r="B31995" s="1">
        <f>DATE(2044,4,1) + TIME(0,0,0)</f>
        <v>52688</v>
      </c>
      <c r="C31995">
        <v>31.065801619999998</v>
      </c>
    </row>
    <row r="31996" spans="1:3" x14ac:dyDescent="0.25">
      <c r="A31996">
        <v>16192</v>
      </c>
      <c r="B31996" s="1">
        <f>DATE(2044,5,1) + TIME(0,0,0)</f>
        <v>52718</v>
      </c>
      <c r="C31996">
        <v>31.072664261</v>
      </c>
    </row>
    <row r="31997" spans="1:3" x14ac:dyDescent="0.25">
      <c r="A31997">
        <v>16223</v>
      </c>
      <c r="B31997" s="1">
        <f>DATE(2044,6,1) + TIME(0,0,0)</f>
        <v>52749</v>
      </c>
      <c r="C31997">
        <v>31.079746245999999</v>
      </c>
    </row>
    <row r="31998" spans="1:3" x14ac:dyDescent="0.25">
      <c r="A31998">
        <v>16253</v>
      </c>
      <c r="B31998" s="1">
        <f>DATE(2044,7,1) + TIME(0,0,0)</f>
        <v>52779</v>
      </c>
      <c r="C31998">
        <v>31.086589813</v>
      </c>
    </row>
    <row r="31999" spans="1:3" x14ac:dyDescent="0.25">
      <c r="A31999">
        <v>16284</v>
      </c>
      <c r="B31999" s="1">
        <f>DATE(2044,8,1) + TIME(0,0,0)</f>
        <v>52810</v>
      </c>
      <c r="C31999">
        <v>31.093652724999998</v>
      </c>
    </row>
    <row r="32000" spans="1:3" x14ac:dyDescent="0.25">
      <c r="A32000">
        <v>16315</v>
      </c>
      <c r="B32000" s="1">
        <f>DATE(2044,9,1) + TIME(0,0,0)</f>
        <v>52841</v>
      </c>
      <c r="C32000">
        <v>31.100704192999999</v>
      </c>
    </row>
    <row r="32001" spans="1:3" x14ac:dyDescent="0.25">
      <c r="A32001">
        <v>16345</v>
      </c>
      <c r="B32001" s="1">
        <f>DATE(2044,10,1) + TIME(0,0,0)</f>
        <v>52871</v>
      </c>
      <c r="C32001">
        <v>31.107521057</v>
      </c>
    </row>
    <row r="32002" spans="1:3" x14ac:dyDescent="0.25">
      <c r="A32002">
        <v>16376</v>
      </c>
      <c r="B32002" s="1">
        <f>DATE(2044,11,1) + TIME(0,0,0)</f>
        <v>52902</v>
      </c>
      <c r="C32002">
        <v>31.114553451999999</v>
      </c>
    </row>
    <row r="32003" spans="1:3" x14ac:dyDescent="0.25">
      <c r="A32003">
        <v>16406</v>
      </c>
      <c r="B32003" s="1">
        <f>DATE(2044,12,1) + TIME(0,0,0)</f>
        <v>52932</v>
      </c>
      <c r="C32003">
        <v>31.121351241999999</v>
      </c>
    </row>
    <row r="32004" spans="1:3" x14ac:dyDescent="0.25">
      <c r="A32004">
        <v>16437</v>
      </c>
      <c r="B32004" s="1">
        <f>DATE(2045,1,1) + TIME(0,0,0)</f>
        <v>52963</v>
      </c>
      <c r="C32004">
        <v>31.128364563000002</v>
      </c>
    </row>
    <row r="32005" spans="1:3" x14ac:dyDescent="0.25">
      <c r="A32005">
        <v>16468</v>
      </c>
      <c r="B32005" s="1">
        <f>DATE(2045,2,1) + TIME(0,0,0)</f>
        <v>52994</v>
      </c>
      <c r="C32005">
        <v>31.135370255000002</v>
      </c>
    </row>
    <row r="32006" spans="1:3" x14ac:dyDescent="0.25">
      <c r="A32006">
        <v>16496</v>
      </c>
      <c r="B32006" s="1">
        <f>DATE(2045,3,1) + TIME(0,0,0)</f>
        <v>53022</v>
      </c>
      <c r="C32006">
        <v>31.141689301</v>
      </c>
    </row>
    <row r="32007" spans="1:3" x14ac:dyDescent="0.25">
      <c r="A32007">
        <v>16527</v>
      </c>
      <c r="B32007" s="1">
        <f>DATE(2045,4,1) + TIME(0,0,0)</f>
        <v>53053</v>
      </c>
      <c r="C32007">
        <v>31.148675918999999</v>
      </c>
    </row>
    <row r="32008" spans="1:3" x14ac:dyDescent="0.25">
      <c r="A32008">
        <v>16557</v>
      </c>
      <c r="B32008" s="1">
        <f>DATE(2045,5,1) + TIME(0,0,0)</f>
        <v>53083</v>
      </c>
      <c r="C32008">
        <v>31.155427932999999</v>
      </c>
    </row>
    <row r="32009" spans="1:3" x14ac:dyDescent="0.25">
      <c r="A32009">
        <v>16588</v>
      </c>
      <c r="B32009" s="1">
        <f>DATE(2045,6,1) + TIME(0,0,0)</f>
        <v>53114</v>
      </c>
      <c r="C32009">
        <v>31.162395477</v>
      </c>
    </row>
    <row r="32010" spans="1:3" x14ac:dyDescent="0.25">
      <c r="A32010">
        <v>16618</v>
      </c>
      <c r="B32010" s="1">
        <f>DATE(2045,7,1) + TIME(0,0,0)</f>
        <v>53144</v>
      </c>
      <c r="C32010">
        <v>31.169128418</v>
      </c>
    </row>
    <row r="32011" spans="1:3" x14ac:dyDescent="0.25">
      <c r="A32011">
        <v>16649</v>
      </c>
      <c r="B32011" s="1">
        <f>DATE(2045,8,1) + TIME(0,0,0)</f>
        <v>53175</v>
      </c>
      <c r="C32011">
        <v>31.176076889000001</v>
      </c>
    </row>
    <row r="32012" spans="1:3" x14ac:dyDescent="0.25">
      <c r="A32012">
        <v>16680</v>
      </c>
      <c r="B32012" s="1">
        <f>DATE(2045,9,1) + TIME(0,0,0)</f>
        <v>53206</v>
      </c>
      <c r="C32012">
        <v>31.183017731</v>
      </c>
    </row>
    <row r="32013" spans="1:3" x14ac:dyDescent="0.25">
      <c r="A32013">
        <v>16710</v>
      </c>
      <c r="B32013" s="1">
        <f>DATE(2045,10,1) + TIME(0,0,0)</f>
        <v>53236</v>
      </c>
      <c r="C32013">
        <v>31.189723968999999</v>
      </c>
    </row>
    <row r="32014" spans="1:3" x14ac:dyDescent="0.25">
      <c r="A32014">
        <v>16741</v>
      </c>
      <c r="B32014" s="1">
        <f>DATE(2045,11,1) + TIME(0,0,0)</f>
        <v>53267</v>
      </c>
      <c r="C32014">
        <v>31.196645737000001</v>
      </c>
    </row>
    <row r="32015" spans="1:3" x14ac:dyDescent="0.25">
      <c r="A32015">
        <v>16771</v>
      </c>
      <c r="B32015" s="1">
        <f>DATE(2045,12,1) + TIME(0,0,0)</f>
        <v>53297</v>
      </c>
      <c r="C32015">
        <v>31.203334808000001</v>
      </c>
    </row>
    <row r="32016" spans="1:3" x14ac:dyDescent="0.25">
      <c r="A32016">
        <v>16802</v>
      </c>
      <c r="B32016" s="1">
        <f>DATE(2046,1,1) + TIME(0,0,0)</f>
        <v>53328</v>
      </c>
      <c r="C32016">
        <v>31.210237502999998</v>
      </c>
    </row>
    <row r="32017" spans="1:3" x14ac:dyDescent="0.25">
      <c r="A32017">
        <v>16833</v>
      </c>
      <c r="B32017" s="1">
        <f>DATE(2046,2,1) + TIME(0,0,0)</f>
        <v>53359</v>
      </c>
      <c r="C32017">
        <v>31.217130660999999</v>
      </c>
    </row>
    <row r="32018" spans="1:3" x14ac:dyDescent="0.25">
      <c r="A32018">
        <v>16861</v>
      </c>
      <c r="B32018" s="1">
        <f>DATE(2046,3,1) + TIME(0,0,0)</f>
        <v>53387</v>
      </c>
      <c r="C32018">
        <v>31.223348617999999</v>
      </c>
    </row>
    <row r="32019" spans="1:3" x14ac:dyDescent="0.25">
      <c r="A32019">
        <v>16892</v>
      </c>
      <c r="B32019" s="1">
        <f>DATE(2046,4,1) + TIME(0,0,0)</f>
        <v>53418</v>
      </c>
      <c r="C32019">
        <v>31.230224609</v>
      </c>
    </row>
    <row r="32020" spans="1:3" x14ac:dyDescent="0.25">
      <c r="A32020">
        <v>16922</v>
      </c>
      <c r="B32020" s="1">
        <f>DATE(2046,5,1) + TIME(0,0,0)</f>
        <v>53448</v>
      </c>
      <c r="C32020">
        <v>31.236867905</v>
      </c>
    </row>
    <row r="32021" spans="1:3" x14ac:dyDescent="0.25">
      <c r="A32021">
        <v>16953</v>
      </c>
      <c r="B32021" s="1">
        <f>DATE(2046,6,1) + TIME(0,0,0)</f>
        <v>53479</v>
      </c>
      <c r="C32021">
        <v>31.243726729999999</v>
      </c>
    </row>
    <row r="32022" spans="1:3" x14ac:dyDescent="0.25">
      <c r="A32022">
        <v>16983</v>
      </c>
      <c r="B32022" s="1">
        <f>DATE(2046,7,1) + TIME(0,0,0)</f>
        <v>53509</v>
      </c>
      <c r="C32022">
        <v>31.250352858999999</v>
      </c>
    </row>
    <row r="32023" spans="1:3" x14ac:dyDescent="0.25">
      <c r="A32023">
        <v>17014</v>
      </c>
      <c r="B32023" s="1">
        <f>DATE(2046,8,1) + TIME(0,0,0)</f>
        <v>53540</v>
      </c>
      <c r="C32023">
        <v>31.257192612000001</v>
      </c>
    </row>
    <row r="32024" spans="1:3" x14ac:dyDescent="0.25">
      <c r="A32024">
        <v>17045</v>
      </c>
      <c r="B32024" s="1">
        <f>DATE(2046,9,1) + TIME(0,0,0)</f>
        <v>53571</v>
      </c>
      <c r="C32024">
        <v>31.264022827000002</v>
      </c>
    </row>
    <row r="32025" spans="1:3" x14ac:dyDescent="0.25">
      <c r="A32025">
        <v>17075</v>
      </c>
      <c r="B32025" s="1">
        <f>DATE(2046,10,1) + TIME(0,0,0)</f>
        <v>53601</v>
      </c>
      <c r="C32025">
        <v>31.270622252999999</v>
      </c>
    </row>
    <row r="32026" spans="1:3" x14ac:dyDescent="0.25">
      <c r="A32026">
        <v>17106</v>
      </c>
      <c r="B32026" s="1">
        <f>DATE(2046,11,1) + TIME(0,0,0)</f>
        <v>53632</v>
      </c>
      <c r="C32026">
        <v>31.277435303000001</v>
      </c>
    </row>
    <row r="32027" spans="1:3" x14ac:dyDescent="0.25">
      <c r="A32027">
        <v>17136</v>
      </c>
      <c r="B32027" s="1">
        <f>DATE(2046,12,1) + TIME(0,0,0)</f>
        <v>53662</v>
      </c>
      <c r="C32027">
        <v>31.284017562999999</v>
      </c>
    </row>
    <row r="32028" spans="1:3" x14ac:dyDescent="0.25">
      <c r="A32028">
        <v>17167</v>
      </c>
      <c r="B32028" s="1">
        <f>DATE(2047,1,1) + TIME(0,0,0)</f>
        <v>53693</v>
      </c>
      <c r="C32028">
        <v>31.290811539</v>
      </c>
    </row>
    <row r="32029" spans="1:3" x14ac:dyDescent="0.25">
      <c r="A32029">
        <v>17198</v>
      </c>
      <c r="B32029" s="1">
        <f>DATE(2047,2,1) + TIME(0,0,0)</f>
        <v>53724</v>
      </c>
      <c r="C32029">
        <v>31.297597884999998</v>
      </c>
    </row>
    <row r="32030" spans="1:3" x14ac:dyDescent="0.25">
      <c r="A32030">
        <v>17226</v>
      </c>
      <c r="B32030" s="1">
        <f>DATE(2047,3,1) + TIME(0,0,0)</f>
        <v>53752</v>
      </c>
      <c r="C32030">
        <v>31.303716659999999</v>
      </c>
    </row>
    <row r="32031" spans="1:3" x14ac:dyDescent="0.25">
      <c r="A32031">
        <v>17257</v>
      </c>
      <c r="B32031" s="1">
        <f>DATE(2047,4,1) + TIME(0,0,0)</f>
        <v>53783</v>
      </c>
      <c r="C32031">
        <v>31.310483932</v>
      </c>
    </row>
    <row r="32032" spans="1:3" x14ac:dyDescent="0.25">
      <c r="A32032">
        <v>17287</v>
      </c>
      <c r="B32032" s="1">
        <f>DATE(2047,5,1) + TIME(0,0,0)</f>
        <v>53813</v>
      </c>
      <c r="C32032">
        <v>31.317026137999999</v>
      </c>
    </row>
    <row r="32033" spans="1:3" x14ac:dyDescent="0.25">
      <c r="A32033">
        <v>17318</v>
      </c>
      <c r="B32033" s="1">
        <f>DATE(2047,6,1) + TIME(0,0,0)</f>
        <v>53844</v>
      </c>
      <c r="C32033">
        <v>31.323774338</v>
      </c>
    </row>
    <row r="32034" spans="1:3" x14ac:dyDescent="0.25">
      <c r="A32034">
        <v>17348</v>
      </c>
      <c r="B32034" s="1">
        <f>DATE(2047,7,1) + TIME(0,0,0)</f>
        <v>53874</v>
      </c>
      <c r="C32034">
        <v>31.330297470000001</v>
      </c>
    </row>
    <row r="32035" spans="1:3" x14ac:dyDescent="0.25">
      <c r="A32035">
        <v>17379</v>
      </c>
      <c r="B32035" s="1">
        <f>DATE(2047,8,1) + TIME(0,0,0)</f>
        <v>53905</v>
      </c>
      <c r="C32035">
        <v>31.337030411000001</v>
      </c>
    </row>
    <row r="32036" spans="1:3" x14ac:dyDescent="0.25">
      <c r="A32036">
        <v>17410</v>
      </c>
      <c r="B32036" s="1">
        <f>DATE(2047,9,1) + TIME(0,0,0)</f>
        <v>53936</v>
      </c>
      <c r="C32036">
        <v>31.343753814999999</v>
      </c>
    </row>
    <row r="32037" spans="1:3" x14ac:dyDescent="0.25">
      <c r="A32037">
        <v>17440</v>
      </c>
      <c r="B32037" s="1">
        <f>DATE(2047,10,1) + TIME(0,0,0)</f>
        <v>53966</v>
      </c>
      <c r="C32037">
        <v>31.350250244000001</v>
      </c>
    </row>
    <row r="32038" spans="1:3" x14ac:dyDescent="0.25">
      <c r="A32038">
        <v>17471</v>
      </c>
      <c r="B32038" s="1">
        <f>DATE(2047,11,1) + TIME(0,0,0)</f>
        <v>53997</v>
      </c>
      <c r="C32038">
        <v>31.356956482000001</v>
      </c>
    </row>
    <row r="32039" spans="1:3" x14ac:dyDescent="0.25">
      <c r="A32039">
        <v>17501</v>
      </c>
      <c r="B32039" s="1">
        <f>DATE(2047,12,1) + TIME(0,0,0)</f>
        <v>54027</v>
      </c>
      <c r="C32039">
        <v>31.363435745</v>
      </c>
    </row>
    <row r="32040" spans="1:3" x14ac:dyDescent="0.25">
      <c r="A32040">
        <v>17532</v>
      </c>
      <c r="B32040" s="1">
        <f>DATE(2048,1,1) + TIME(0,0,0)</f>
        <v>54058</v>
      </c>
      <c r="C32040">
        <v>31.370124817000001</v>
      </c>
    </row>
    <row r="32041" spans="1:3" x14ac:dyDescent="0.25">
      <c r="A32041">
        <v>17563</v>
      </c>
      <c r="B32041" s="1">
        <f>DATE(2048,2,1) + TIME(0,0,0)</f>
        <v>54089</v>
      </c>
      <c r="C32041">
        <v>31.376802443999999</v>
      </c>
    </row>
    <row r="32042" spans="1:3" x14ac:dyDescent="0.25">
      <c r="A32042">
        <v>17592</v>
      </c>
      <c r="B32042" s="1">
        <f>DATE(2048,3,1) + TIME(0,0,0)</f>
        <v>54118</v>
      </c>
      <c r="C32042">
        <v>31.383043289</v>
      </c>
    </row>
    <row r="32043" spans="1:3" x14ac:dyDescent="0.25">
      <c r="A32043">
        <v>17623</v>
      </c>
      <c r="B32043" s="1">
        <f>DATE(2048,4,1) + TIME(0,0,0)</f>
        <v>54149</v>
      </c>
      <c r="C32043">
        <v>31.389703750999999</v>
      </c>
    </row>
    <row r="32044" spans="1:3" x14ac:dyDescent="0.25">
      <c r="A32044">
        <v>17653</v>
      </c>
      <c r="B32044" s="1">
        <f>DATE(2048,5,1) + TIME(0,0,0)</f>
        <v>54179</v>
      </c>
      <c r="C32044">
        <v>31.396142959999999</v>
      </c>
    </row>
    <row r="32045" spans="1:3" x14ac:dyDescent="0.25">
      <c r="A32045">
        <v>17684</v>
      </c>
      <c r="B32045" s="1">
        <f>DATE(2048,6,1) + TIME(0,0,0)</f>
        <v>54210</v>
      </c>
      <c r="C32045">
        <v>31.402786254999999</v>
      </c>
    </row>
    <row r="32046" spans="1:3" x14ac:dyDescent="0.25">
      <c r="A32046">
        <v>17714</v>
      </c>
      <c r="B32046" s="1">
        <f>DATE(2048,7,1) + TIME(0,0,0)</f>
        <v>54240</v>
      </c>
      <c r="C32046">
        <v>31.409208297999999</v>
      </c>
    </row>
    <row r="32047" spans="1:3" x14ac:dyDescent="0.25">
      <c r="A32047">
        <v>17745</v>
      </c>
      <c r="B32047" s="1">
        <f>DATE(2048,8,1) + TIME(0,0,0)</f>
        <v>54271</v>
      </c>
      <c r="C32047">
        <v>31.415834427</v>
      </c>
    </row>
    <row r="32048" spans="1:3" x14ac:dyDescent="0.25">
      <c r="A32048">
        <v>17776</v>
      </c>
      <c r="B32048" s="1">
        <f>DATE(2048,9,1) + TIME(0,0,0)</f>
        <v>54302</v>
      </c>
      <c r="C32048">
        <v>31.422452926999998</v>
      </c>
    </row>
    <row r="32049" spans="1:3" x14ac:dyDescent="0.25">
      <c r="A32049">
        <v>17806</v>
      </c>
      <c r="B32049" s="1">
        <f>DATE(2048,10,1) + TIME(0,0,0)</f>
        <v>54332</v>
      </c>
      <c r="C32049">
        <v>31.428850174000001</v>
      </c>
    </row>
    <row r="32050" spans="1:3" x14ac:dyDescent="0.25">
      <c r="A32050">
        <v>17837</v>
      </c>
      <c r="B32050" s="1">
        <f>DATE(2048,11,1) + TIME(0,0,0)</f>
        <v>54363</v>
      </c>
      <c r="C32050">
        <v>31.435451508</v>
      </c>
    </row>
    <row r="32051" spans="1:3" x14ac:dyDescent="0.25">
      <c r="A32051">
        <v>17867</v>
      </c>
      <c r="B32051" s="1">
        <f>DATE(2048,12,1) + TIME(0,0,0)</f>
        <v>54393</v>
      </c>
      <c r="C32051">
        <v>31.441829681000002</v>
      </c>
    </row>
    <row r="32052" spans="1:3" x14ac:dyDescent="0.25">
      <c r="A32052">
        <v>17898</v>
      </c>
      <c r="B32052" s="1">
        <f>DATE(2049,1,1) + TIME(0,0,0)</f>
        <v>54424</v>
      </c>
      <c r="C32052">
        <v>31.448413849000001</v>
      </c>
    </row>
    <row r="32053" spans="1:3" x14ac:dyDescent="0.25">
      <c r="A32053">
        <v>17929</v>
      </c>
      <c r="B32053" s="1">
        <f>DATE(2049,2,1) + TIME(0,0,0)</f>
        <v>54455</v>
      </c>
      <c r="C32053">
        <v>31.454988480000001</v>
      </c>
    </row>
    <row r="32054" spans="1:3" x14ac:dyDescent="0.25">
      <c r="A32054">
        <v>17957</v>
      </c>
      <c r="B32054" s="1">
        <f>DATE(2049,3,1) + TIME(0,0,0)</f>
        <v>54483</v>
      </c>
      <c r="C32054">
        <v>31.460920334000001</v>
      </c>
    </row>
    <row r="32055" spans="1:3" x14ac:dyDescent="0.25">
      <c r="A32055">
        <v>17988</v>
      </c>
      <c r="B32055" s="1">
        <f>DATE(2049,4,1) + TIME(0,0,0)</f>
        <v>54514</v>
      </c>
      <c r="C32055">
        <v>31.467479705999999</v>
      </c>
    </row>
    <row r="32056" spans="1:3" x14ac:dyDescent="0.25">
      <c r="A32056">
        <v>18018</v>
      </c>
      <c r="B32056" s="1">
        <f>DATE(2049,5,1) + TIME(0,0,0)</f>
        <v>54544</v>
      </c>
      <c r="C32056">
        <v>31.473817825000001</v>
      </c>
    </row>
    <row r="32057" spans="1:3" x14ac:dyDescent="0.25">
      <c r="A32057">
        <v>18049</v>
      </c>
      <c r="B32057" s="1">
        <f>DATE(2049,6,1) + TIME(0,0,0)</f>
        <v>54575</v>
      </c>
      <c r="C32057">
        <v>31.480360031</v>
      </c>
    </row>
    <row r="32058" spans="1:3" x14ac:dyDescent="0.25">
      <c r="A32058">
        <v>18079</v>
      </c>
      <c r="B32058" s="1">
        <f>DATE(2049,7,1) + TIME(0,0,0)</f>
        <v>54605</v>
      </c>
      <c r="C32058">
        <v>31.486682892000001</v>
      </c>
    </row>
    <row r="32059" spans="1:3" x14ac:dyDescent="0.25">
      <c r="A32059">
        <v>18110</v>
      </c>
      <c r="B32059" s="1">
        <f>DATE(2049,8,1) + TIME(0,0,0)</f>
        <v>54636</v>
      </c>
      <c r="C32059">
        <v>31.493206023999999</v>
      </c>
    </row>
    <row r="32060" spans="1:3" x14ac:dyDescent="0.25">
      <c r="A32060">
        <v>18141</v>
      </c>
      <c r="B32060" s="1">
        <f>DATE(2049,9,1) + TIME(0,0,0)</f>
        <v>54667</v>
      </c>
      <c r="C32060">
        <v>31.499723434</v>
      </c>
    </row>
    <row r="32061" spans="1:3" x14ac:dyDescent="0.25">
      <c r="A32061">
        <v>18171</v>
      </c>
      <c r="B32061" s="1">
        <f>DATE(2049,10,1) + TIME(0,0,0)</f>
        <v>54697</v>
      </c>
      <c r="C32061">
        <v>31.506021499999999</v>
      </c>
    </row>
    <row r="32062" spans="1:3" x14ac:dyDescent="0.25">
      <c r="A32062">
        <v>18202</v>
      </c>
      <c r="B32062" s="1">
        <f>DATE(2049,11,1) + TIME(0,0,0)</f>
        <v>54728</v>
      </c>
      <c r="C32062">
        <v>31.512519835999999</v>
      </c>
    </row>
    <row r="32063" spans="1:3" x14ac:dyDescent="0.25">
      <c r="A32063">
        <v>18232</v>
      </c>
      <c r="B32063" s="1">
        <f>DATE(2049,12,1) + TIME(0,0,0)</f>
        <v>54758</v>
      </c>
      <c r="C32063">
        <v>31.518800734999999</v>
      </c>
    </row>
    <row r="32064" spans="1:3" x14ac:dyDescent="0.25">
      <c r="A32064">
        <v>18263</v>
      </c>
      <c r="B32064" s="1">
        <f>DATE(2050,1,1) + TIME(0,0,0)</f>
        <v>54789</v>
      </c>
      <c r="C32064">
        <v>31.525283813000001</v>
      </c>
    </row>
    <row r="32066" spans="1:3" x14ac:dyDescent="0.25">
      <c r="A32066" t="s">
        <v>56</v>
      </c>
    </row>
    <row r="32068" spans="1:3" x14ac:dyDescent="0.25">
      <c r="A32068" t="s">
        <v>1</v>
      </c>
      <c r="B32068" t="s">
        <v>2</v>
      </c>
      <c r="C32068" t="s">
        <v>3</v>
      </c>
    </row>
    <row r="32069" spans="1:3" x14ac:dyDescent="0.25">
      <c r="A32069">
        <v>0</v>
      </c>
      <c r="B32069" s="1">
        <f>DATE(2000,1,1) + TIME(0,0,0)</f>
        <v>36526</v>
      </c>
      <c r="C32069">
        <v>0</v>
      </c>
    </row>
    <row r="32070" spans="1:3" x14ac:dyDescent="0.25">
      <c r="A32070">
        <v>31</v>
      </c>
      <c r="B32070" s="1">
        <f>DATE(2000,2,1) + TIME(0,0,0)</f>
        <v>36557</v>
      </c>
      <c r="C32070">
        <v>5.5181131363000002</v>
      </c>
    </row>
    <row r="32071" spans="1:3" x14ac:dyDescent="0.25">
      <c r="A32071">
        <v>60</v>
      </c>
      <c r="B32071" s="1">
        <f>DATE(2000,3,1) + TIME(0,0,0)</f>
        <v>36586</v>
      </c>
      <c r="C32071">
        <v>10.225245476</v>
      </c>
    </row>
    <row r="32072" spans="1:3" x14ac:dyDescent="0.25">
      <c r="A32072">
        <v>91</v>
      </c>
      <c r="B32072" s="1">
        <f>DATE(2000,4,1) + TIME(0,0,0)</f>
        <v>36617</v>
      </c>
      <c r="C32072">
        <v>14.420151711000001</v>
      </c>
    </row>
    <row r="32073" spans="1:3" x14ac:dyDescent="0.25">
      <c r="A32073">
        <v>121</v>
      </c>
      <c r="B32073" s="1">
        <f>DATE(2000,5,1) + TIME(0,0,0)</f>
        <v>36647</v>
      </c>
      <c r="C32073">
        <v>17.164913176999999</v>
      </c>
    </row>
    <row r="32074" spans="1:3" x14ac:dyDescent="0.25">
      <c r="A32074">
        <v>152</v>
      </c>
      <c r="B32074" s="1">
        <f>DATE(2000,6,1) + TIME(0,0,0)</f>
        <v>36678</v>
      </c>
      <c r="C32074">
        <v>19.09078598</v>
      </c>
    </row>
    <row r="32075" spans="1:3" x14ac:dyDescent="0.25">
      <c r="A32075">
        <v>182</v>
      </c>
      <c r="B32075" s="1">
        <f>DATE(2000,7,1) + TIME(0,0,0)</f>
        <v>36708</v>
      </c>
      <c r="C32075">
        <v>20.486248016000001</v>
      </c>
    </row>
    <row r="32076" spans="1:3" x14ac:dyDescent="0.25">
      <c r="A32076">
        <v>213</v>
      </c>
      <c r="B32076" s="1">
        <f>DATE(2000,8,1) + TIME(0,0,0)</f>
        <v>36739</v>
      </c>
      <c r="C32076">
        <v>21.679428100999999</v>
      </c>
    </row>
    <row r="32077" spans="1:3" x14ac:dyDescent="0.25">
      <c r="A32077">
        <v>244</v>
      </c>
      <c r="B32077" s="1">
        <f>DATE(2000,9,1) + TIME(0,0,0)</f>
        <v>36770</v>
      </c>
      <c r="C32077">
        <v>22.694810867000001</v>
      </c>
    </row>
    <row r="32078" spans="1:3" x14ac:dyDescent="0.25">
      <c r="A32078">
        <v>274</v>
      </c>
      <c r="B32078" s="1">
        <f>DATE(2000,10,1) + TIME(0,0,0)</f>
        <v>36800</v>
      </c>
      <c r="C32078">
        <v>23.535810471000001</v>
      </c>
    </row>
    <row r="32079" spans="1:3" x14ac:dyDescent="0.25">
      <c r="A32079">
        <v>305</v>
      </c>
      <c r="B32079" s="1">
        <f>DATE(2000,11,1) + TIME(0,0,0)</f>
        <v>36831</v>
      </c>
      <c r="C32079">
        <v>24.295293808</v>
      </c>
    </row>
    <row r="32080" spans="1:3" x14ac:dyDescent="0.25">
      <c r="A32080">
        <v>335</v>
      </c>
      <c r="B32080" s="1">
        <f>DATE(2000,12,1) + TIME(0,0,0)</f>
        <v>36861</v>
      </c>
      <c r="C32080">
        <v>24.931816100999999</v>
      </c>
    </row>
    <row r="32081" spans="1:3" x14ac:dyDescent="0.25">
      <c r="A32081">
        <v>366</v>
      </c>
      <c r="B32081" s="1">
        <f>DATE(2001,1,1) + TIME(0,0,0)</f>
        <v>36892</v>
      </c>
      <c r="C32081">
        <v>25.488367081</v>
      </c>
    </row>
    <row r="32082" spans="1:3" x14ac:dyDescent="0.25">
      <c r="A32082">
        <v>397</v>
      </c>
      <c r="B32082" s="1">
        <f>DATE(2001,2,1) + TIME(0,0,0)</f>
        <v>36923</v>
      </c>
      <c r="C32082">
        <v>25.974012375000001</v>
      </c>
    </row>
    <row r="32083" spans="1:3" x14ac:dyDescent="0.25">
      <c r="A32083">
        <v>425</v>
      </c>
      <c r="B32083" s="1">
        <f>DATE(2001,3,1) + TIME(0,0,0)</f>
        <v>36951</v>
      </c>
      <c r="C32083">
        <v>26.358308791999999</v>
      </c>
    </row>
    <row r="32084" spans="1:3" x14ac:dyDescent="0.25">
      <c r="A32084">
        <v>456</v>
      </c>
      <c r="B32084" s="1">
        <f>DATE(2001,4,1) + TIME(0,0,0)</f>
        <v>36982</v>
      </c>
      <c r="C32084">
        <v>26.736217498999999</v>
      </c>
    </row>
    <row r="32085" spans="1:3" x14ac:dyDescent="0.25">
      <c r="A32085">
        <v>486</v>
      </c>
      <c r="B32085" s="1">
        <f>DATE(2001,5,1) + TIME(0,0,0)</f>
        <v>37012</v>
      </c>
      <c r="C32085">
        <v>27.062353133999999</v>
      </c>
    </row>
    <row r="32086" spans="1:3" x14ac:dyDescent="0.25">
      <c r="A32086">
        <v>517</v>
      </c>
      <c r="B32086" s="1">
        <f>DATE(2001,6,1) + TIME(0,0,0)</f>
        <v>37043</v>
      </c>
      <c r="C32086">
        <v>27.362155913999999</v>
      </c>
    </row>
    <row r="32087" spans="1:3" x14ac:dyDescent="0.25">
      <c r="A32087">
        <v>547</v>
      </c>
      <c r="B32087" s="1">
        <f>DATE(2001,7,1) + TIME(0,0,0)</f>
        <v>37073</v>
      </c>
      <c r="C32087">
        <v>27.620330810999999</v>
      </c>
    </row>
    <row r="32088" spans="1:3" x14ac:dyDescent="0.25">
      <c r="A32088">
        <v>578</v>
      </c>
      <c r="B32088" s="1">
        <f>DATE(2001,8,1) + TIME(0,0,0)</f>
        <v>37104</v>
      </c>
      <c r="C32088">
        <v>27.857151031000001</v>
      </c>
    </row>
    <row r="32089" spans="1:3" x14ac:dyDescent="0.25">
      <c r="A32089">
        <v>609</v>
      </c>
      <c r="B32089" s="1">
        <f>DATE(2001,9,1) + TIME(0,0,0)</f>
        <v>37135</v>
      </c>
      <c r="C32089">
        <v>28.068635941</v>
      </c>
    </row>
    <row r="32090" spans="1:3" x14ac:dyDescent="0.25">
      <c r="A32090">
        <v>639</v>
      </c>
      <c r="B32090" s="1">
        <f>DATE(2001,10,1) + TIME(0,0,0)</f>
        <v>37165</v>
      </c>
      <c r="C32090">
        <v>28.252046584999999</v>
      </c>
    </row>
    <row r="32091" spans="1:3" x14ac:dyDescent="0.25">
      <c r="A32091">
        <v>670</v>
      </c>
      <c r="B32091" s="1">
        <f>DATE(2001,11,1) + TIME(0,0,0)</f>
        <v>37196</v>
      </c>
      <c r="C32091">
        <v>28.421993256</v>
      </c>
    </row>
    <row r="32092" spans="1:3" x14ac:dyDescent="0.25">
      <c r="A32092">
        <v>700</v>
      </c>
      <c r="B32092" s="1">
        <f>DATE(2001,12,1) + TIME(0,0,0)</f>
        <v>37226</v>
      </c>
      <c r="C32092">
        <v>28.569454192999999</v>
      </c>
    </row>
    <row r="32093" spans="1:3" x14ac:dyDescent="0.25">
      <c r="A32093">
        <v>731</v>
      </c>
      <c r="B32093" s="1">
        <f>DATE(2002,1,1) + TIME(0,0,0)</f>
        <v>37257</v>
      </c>
      <c r="C32093">
        <v>28.706596375</v>
      </c>
    </row>
    <row r="32094" spans="1:3" x14ac:dyDescent="0.25">
      <c r="A32094">
        <v>762</v>
      </c>
      <c r="B32094" s="1">
        <f>DATE(2002,2,1) + TIME(0,0,0)</f>
        <v>37288</v>
      </c>
      <c r="C32094">
        <v>28.831672668</v>
      </c>
    </row>
    <row r="32095" spans="1:3" x14ac:dyDescent="0.25">
      <c r="A32095">
        <v>790</v>
      </c>
      <c r="B32095" s="1">
        <f>DATE(2002,3,1) + TIME(0,0,0)</f>
        <v>37316</v>
      </c>
      <c r="C32095">
        <v>28.935630797999998</v>
      </c>
    </row>
    <row r="32096" spans="1:3" x14ac:dyDescent="0.25">
      <c r="A32096">
        <v>821</v>
      </c>
      <c r="B32096" s="1">
        <f>DATE(2002,4,1) + TIME(0,0,0)</f>
        <v>37347</v>
      </c>
      <c r="C32096">
        <v>29.041378021</v>
      </c>
    </row>
    <row r="32097" spans="1:3" x14ac:dyDescent="0.25">
      <c r="A32097">
        <v>851</v>
      </c>
      <c r="B32097" s="1">
        <f>DATE(2002,5,1) + TIME(0,0,0)</f>
        <v>37377</v>
      </c>
      <c r="C32097">
        <v>29.135250092</v>
      </c>
    </row>
    <row r="32098" spans="1:3" x14ac:dyDescent="0.25">
      <c r="A32098">
        <v>882</v>
      </c>
      <c r="B32098" s="1">
        <f>DATE(2002,6,1) + TIME(0,0,0)</f>
        <v>37408</v>
      </c>
      <c r="C32098">
        <v>29.224309921</v>
      </c>
    </row>
    <row r="32099" spans="1:3" x14ac:dyDescent="0.25">
      <c r="A32099">
        <v>912</v>
      </c>
      <c r="B32099" s="1">
        <f>DATE(2002,7,1) + TIME(0,0,0)</f>
        <v>37438</v>
      </c>
      <c r="C32099">
        <v>29.303461075000001</v>
      </c>
    </row>
    <row r="32100" spans="1:3" x14ac:dyDescent="0.25">
      <c r="A32100">
        <v>943</v>
      </c>
      <c r="B32100" s="1">
        <f>DATE(2002,8,1) + TIME(0,0,0)</f>
        <v>37469</v>
      </c>
      <c r="C32100">
        <v>29.379215240000001</v>
      </c>
    </row>
    <row r="32101" spans="1:3" x14ac:dyDescent="0.25">
      <c r="A32101">
        <v>974</v>
      </c>
      <c r="B32101" s="1">
        <f>DATE(2002,9,1) + TIME(0,0,0)</f>
        <v>37500</v>
      </c>
      <c r="C32101">
        <v>29.450242996</v>
      </c>
    </row>
    <row r="32102" spans="1:3" x14ac:dyDescent="0.25">
      <c r="A32102">
        <v>1004</v>
      </c>
      <c r="B32102" s="1">
        <f>DATE(2002,10,1) + TIME(0,0,0)</f>
        <v>37530</v>
      </c>
      <c r="C32102">
        <v>29.514343262000001</v>
      </c>
    </row>
    <row r="32103" spans="1:3" x14ac:dyDescent="0.25">
      <c r="A32103">
        <v>1035</v>
      </c>
      <c r="B32103" s="1">
        <f>DATE(2002,11,1) + TIME(0,0,0)</f>
        <v>37561</v>
      </c>
      <c r="C32103">
        <v>29.576086044</v>
      </c>
    </row>
    <row r="32104" spans="1:3" x14ac:dyDescent="0.25">
      <c r="A32104">
        <v>1065</v>
      </c>
      <c r="B32104" s="1">
        <f>DATE(2002,12,1) + TIME(0,0,0)</f>
        <v>37591</v>
      </c>
      <c r="C32104">
        <v>29.631948471000001</v>
      </c>
    </row>
    <row r="32105" spans="1:3" x14ac:dyDescent="0.25">
      <c r="A32105">
        <v>1096</v>
      </c>
      <c r="B32105" s="1">
        <f>DATE(2003,1,1) + TIME(0,0,0)</f>
        <v>37622</v>
      </c>
      <c r="C32105">
        <v>29.686517715000001</v>
      </c>
    </row>
    <row r="32106" spans="1:3" x14ac:dyDescent="0.25">
      <c r="A32106">
        <v>1127</v>
      </c>
      <c r="B32106" s="1">
        <f>DATE(2003,2,1) + TIME(0,0,0)</f>
        <v>37653</v>
      </c>
      <c r="C32106">
        <v>29.738103867</v>
      </c>
    </row>
    <row r="32107" spans="1:3" x14ac:dyDescent="0.25">
      <c r="A32107">
        <v>1155</v>
      </c>
      <c r="B32107" s="1">
        <f>DATE(2003,3,1) + TIME(0,0,0)</f>
        <v>37681</v>
      </c>
      <c r="C32107">
        <v>29.782270432000001</v>
      </c>
    </row>
    <row r="32108" spans="1:3" x14ac:dyDescent="0.25">
      <c r="A32108">
        <v>1186</v>
      </c>
      <c r="B32108" s="1">
        <f>DATE(2003,4,1) + TIME(0,0,0)</f>
        <v>37712</v>
      </c>
      <c r="C32108">
        <v>29.828746796000001</v>
      </c>
    </row>
    <row r="32109" spans="1:3" x14ac:dyDescent="0.25">
      <c r="A32109">
        <v>1216</v>
      </c>
      <c r="B32109" s="1">
        <f>DATE(2003,5,1) + TIME(0,0,0)</f>
        <v>37742</v>
      </c>
      <c r="C32109">
        <v>29.87171936</v>
      </c>
    </row>
    <row r="32110" spans="1:3" x14ac:dyDescent="0.25">
      <c r="A32110">
        <v>1247</v>
      </c>
      <c r="B32110" s="1">
        <f>DATE(2003,6,1) + TIME(0,0,0)</f>
        <v>37773</v>
      </c>
      <c r="C32110">
        <v>29.914302826</v>
      </c>
    </row>
    <row r="32111" spans="1:3" x14ac:dyDescent="0.25">
      <c r="A32111">
        <v>1277</v>
      </c>
      <c r="B32111" s="1">
        <f>DATE(2003,7,1) + TIME(0,0,0)</f>
        <v>37803</v>
      </c>
      <c r="C32111">
        <v>29.953924179000001</v>
      </c>
    </row>
    <row r="32112" spans="1:3" x14ac:dyDescent="0.25">
      <c r="A32112">
        <v>1308</v>
      </c>
      <c r="B32112" s="1">
        <f>DATE(2003,8,1) + TIME(0,0,0)</f>
        <v>37834</v>
      </c>
      <c r="C32112">
        <v>29.993465424</v>
      </c>
    </row>
    <row r="32113" spans="1:3" x14ac:dyDescent="0.25">
      <c r="A32113">
        <v>1339</v>
      </c>
      <c r="B32113" s="1">
        <f>DATE(2003,9,1) + TIME(0,0,0)</f>
        <v>37865</v>
      </c>
      <c r="C32113">
        <v>30.031826019</v>
      </c>
    </row>
    <row r="32114" spans="1:3" x14ac:dyDescent="0.25">
      <c r="A32114">
        <v>1369</v>
      </c>
      <c r="B32114" s="1">
        <f>DATE(2003,10,1) + TIME(0,0,0)</f>
        <v>37895</v>
      </c>
      <c r="C32114">
        <v>30.067895888999999</v>
      </c>
    </row>
    <row r="32115" spans="1:3" x14ac:dyDescent="0.25">
      <c r="A32115">
        <v>1400</v>
      </c>
      <c r="B32115" s="1">
        <f>DATE(2003,11,1) + TIME(0,0,0)</f>
        <v>37926</v>
      </c>
      <c r="C32115">
        <v>30.104070663000002</v>
      </c>
    </row>
    <row r="32116" spans="1:3" x14ac:dyDescent="0.25">
      <c r="A32116">
        <v>1430</v>
      </c>
      <c r="B32116" s="1">
        <f>DATE(2003,12,1) + TIME(0,0,0)</f>
        <v>37956</v>
      </c>
      <c r="C32116">
        <v>30.138170242000001</v>
      </c>
    </row>
    <row r="32117" spans="1:3" x14ac:dyDescent="0.25">
      <c r="A32117">
        <v>1461</v>
      </c>
      <c r="B32117" s="1">
        <f>DATE(2004,1,1) + TIME(0,0,0)</f>
        <v>37987</v>
      </c>
      <c r="C32117">
        <v>30.172548293999998</v>
      </c>
    </row>
    <row r="32118" spans="1:3" x14ac:dyDescent="0.25">
      <c r="A32118">
        <v>1492</v>
      </c>
      <c r="B32118" s="1">
        <f>DATE(2004,2,1) + TIME(0,0,0)</f>
        <v>38018</v>
      </c>
      <c r="C32118">
        <v>30.206100463999999</v>
      </c>
    </row>
    <row r="32119" spans="1:3" x14ac:dyDescent="0.25">
      <c r="A32119">
        <v>1521</v>
      </c>
      <c r="B32119" s="1">
        <f>DATE(2004,3,1) + TIME(0,0,0)</f>
        <v>38047</v>
      </c>
      <c r="C32119">
        <v>30.236789702999999</v>
      </c>
    </row>
    <row r="32120" spans="1:3" x14ac:dyDescent="0.25">
      <c r="A32120">
        <v>1552</v>
      </c>
      <c r="B32120" s="1">
        <f>DATE(2004,4,1) + TIME(0,0,0)</f>
        <v>38078</v>
      </c>
      <c r="C32120">
        <v>30.268907547000001</v>
      </c>
    </row>
    <row r="32121" spans="1:3" x14ac:dyDescent="0.25">
      <c r="A32121">
        <v>1582</v>
      </c>
      <c r="B32121" s="1">
        <f>DATE(2004,5,1) + TIME(0,0,0)</f>
        <v>38108</v>
      </c>
      <c r="C32121">
        <v>30.299367905</v>
      </c>
    </row>
    <row r="32122" spans="1:3" x14ac:dyDescent="0.25">
      <c r="A32122">
        <v>1613</v>
      </c>
      <c r="B32122" s="1">
        <f>DATE(2004,6,1) + TIME(0,0,0)</f>
        <v>38139</v>
      </c>
      <c r="C32122">
        <v>30.330253600999999</v>
      </c>
    </row>
    <row r="32123" spans="1:3" x14ac:dyDescent="0.25">
      <c r="A32123">
        <v>1643</v>
      </c>
      <c r="B32123" s="1">
        <f>DATE(2004,7,1) + TIME(0,0,0)</f>
        <v>38169</v>
      </c>
      <c r="C32123">
        <v>30.359615326</v>
      </c>
    </row>
    <row r="32124" spans="1:3" x14ac:dyDescent="0.25">
      <c r="A32124">
        <v>1674</v>
      </c>
      <c r="B32124" s="1">
        <f>DATE(2004,8,1) + TIME(0,0,0)</f>
        <v>38200</v>
      </c>
      <c r="C32124">
        <v>30.389451981000001</v>
      </c>
    </row>
    <row r="32125" spans="1:3" x14ac:dyDescent="0.25">
      <c r="A32125">
        <v>1705</v>
      </c>
      <c r="B32125" s="1">
        <f>DATE(2004,9,1) + TIME(0,0,0)</f>
        <v>38231</v>
      </c>
      <c r="C32125">
        <v>30.418813705000002</v>
      </c>
    </row>
    <row r="32126" spans="1:3" x14ac:dyDescent="0.25">
      <c r="A32126">
        <v>1735</v>
      </c>
      <c r="B32126" s="1">
        <f>DATE(2004,10,1) + TIME(0,0,0)</f>
        <v>38261</v>
      </c>
      <c r="C32126">
        <v>30.446811675999999</v>
      </c>
    </row>
    <row r="32127" spans="1:3" x14ac:dyDescent="0.25">
      <c r="A32127">
        <v>1766</v>
      </c>
      <c r="B32127" s="1">
        <f>DATE(2004,11,1) + TIME(0,0,0)</f>
        <v>38292</v>
      </c>
      <c r="C32127">
        <v>30.475343704</v>
      </c>
    </row>
    <row r="32128" spans="1:3" x14ac:dyDescent="0.25">
      <c r="A32128">
        <v>1796</v>
      </c>
      <c r="B32128" s="1">
        <f>DATE(2004,12,1) + TIME(0,0,0)</f>
        <v>38322</v>
      </c>
      <c r="C32128">
        <v>30.502599715999999</v>
      </c>
    </row>
    <row r="32129" spans="1:3" x14ac:dyDescent="0.25">
      <c r="A32129">
        <v>1827</v>
      </c>
      <c r="B32129" s="1">
        <f>DATE(2005,1,1) + TIME(0,0,0)</f>
        <v>38353</v>
      </c>
      <c r="C32129">
        <v>30.530424117999999</v>
      </c>
    </row>
    <row r="32130" spans="1:3" x14ac:dyDescent="0.25">
      <c r="A32130">
        <v>1858</v>
      </c>
      <c r="B32130" s="1">
        <f>DATE(2005,2,1) + TIME(0,0,0)</f>
        <v>38384</v>
      </c>
      <c r="C32130">
        <v>30.557928085</v>
      </c>
    </row>
    <row r="32131" spans="1:3" x14ac:dyDescent="0.25">
      <c r="A32131">
        <v>1886</v>
      </c>
      <c r="B32131" s="1">
        <f>DATE(2005,3,1) + TIME(0,0,0)</f>
        <v>38412</v>
      </c>
      <c r="C32131">
        <v>30.582517624000001</v>
      </c>
    </row>
    <row r="32132" spans="1:3" x14ac:dyDescent="0.25">
      <c r="A32132">
        <v>1917</v>
      </c>
      <c r="B32132" s="1">
        <f>DATE(2005,4,1) + TIME(0,0,0)</f>
        <v>38443</v>
      </c>
      <c r="C32132">
        <v>30.609479904000001</v>
      </c>
    </row>
    <row r="32133" spans="1:3" x14ac:dyDescent="0.25">
      <c r="A32133">
        <v>1947</v>
      </c>
      <c r="B32133" s="1">
        <f>DATE(2005,5,1) + TIME(0,0,0)</f>
        <v>38473</v>
      </c>
      <c r="C32133">
        <v>30.635326384999999</v>
      </c>
    </row>
    <row r="32134" spans="1:3" x14ac:dyDescent="0.25">
      <c r="A32134">
        <v>1978</v>
      </c>
      <c r="B32134" s="1">
        <f>DATE(2005,6,1) + TIME(0,0,0)</f>
        <v>38504</v>
      </c>
      <c r="C32134">
        <v>30.66179657</v>
      </c>
    </row>
    <row r="32135" spans="1:3" x14ac:dyDescent="0.25">
      <c r="A32135">
        <v>2008</v>
      </c>
      <c r="B32135" s="1">
        <f>DATE(2005,7,1) + TIME(0,0,0)</f>
        <v>38534</v>
      </c>
      <c r="C32135">
        <v>30.687196732</v>
      </c>
    </row>
    <row r="32136" spans="1:3" x14ac:dyDescent="0.25">
      <c r="A32136">
        <v>2039</v>
      </c>
      <c r="B32136" s="1">
        <f>DATE(2005,8,1) + TIME(0,0,0)</f>
        <v>38565</v>
      </c>
      <c r="C32136">
        <v>30.713230133</v>
      </c>
    </row>
    <row r="32137" spans="1:3" x14ac:dyDescent="0.25">
      <c r="A32137">
        <v>2070</v>
      </c>
      <c r="B32137" s="1">
        <f>DATE(2005,9,1) + TIME(0,0,0)</f>
        <v>38596</v>
      </c>
      <c r="C32137">
        <v>30.739059447999999</v>
      </c>
    </row>
    <row r="32138" spans="1:3" x14ac:dyDescent="0.25">
      <c r="A32138">
        <v>2100</v>
      </c>
      <c r="B32138" s="1">
        <f>DATE(2005,10,1) + TIME(0,0,0)</f>
        <v>38626</v>
      </c>
      <c r="C32138">
        <v>30.763868332000001</v>
      </c>
    </row>
    <row r="32139" spans="1:3" x14ac:dyDescent="0.25">
      <c r="A32139">
        <v>2131</v>
      </c>
      <c r="B32139" s="1">
        <f>DATE(2005,11,1) + TIME(0,0,0)</f>
        <v>38657</v>
      </c>
      <c r="C32139">
        <v>30.789323806999999</v>
      </c>
    </row>
    <row r="32140" spans="1:3" x14ac:dyDescent="0.25">
      <c r="A32140">
        <v>2161</v>
      </c>
      <c r="B32140" s="1">
        <f>DATE(2005,12,1) + TIME(0,0,0)</f>
        <v>38687</v>
      </c>
      <c r="C32140">
        <v>30.81378746</v>
      </c>
    </row>
    <row r="32141" spans="1:3" x14ac:dyDescent="0.25">
      <c r="A32141">
        <v>2192</v>
      </c>
      <c r="B32141" s="1">
        <f>DATE(2006,1,1) + TIME(0,0,0)</f>
        <v>38718</v>
      </c>
      <c r="C32141">
        <v>30.83890152</v>
      </c>
    </row>
    <row r="32142" spans="1:3" x14ac:dyDescent="0.25">
      <c r="A32142">
        <v>2223</v>
      </c>
      <c r="B32142" s="1">
        <f>DATE(2006,2,1) + TIME(0,0,0)</f>
        <v>38749</v>
      </c>
      <c r="C32142">
        <v>30.863847733</v>
      </c>
    </row>
    <row r="32143" spans="1:3" x14ac:dyDescent="0.25">
      <c r="A32143">
        <v>2251</v>
      </c>
      <c r="B32143" s="1">
        <f>DATE(2006,3,1) + TIME(0,0,0)</f>
        <v>38777</v>
      </c>
      <c r="C32143">
        <v>30.886247635</v>
      </c>
    </row>
    <row r="32144" spans="1:3" x14ac:dyDescent="0.25">
      <c r="A32144">
        <v>2282</v>
      </c>
      <c r="B32144" s="1">
        <f>DATE(2006,4,1) + TIME(0,0,0)</f>
        <v>38808</v>
      </c>
      <c r="C32144">
        <v>30.910873413000001</v>
      </c>
    </row>
    <row r="32145" spans="1:3" x14ac:dyDescent="0.25">
      <c r="A32145">
        <v>2312</v>
      </c>
      <c r="B32145" s="1">
        <f>DATE(2006,5,1) + TIME(0,0,0)</f>
        <v>38838</v>
      </c>
      <c r="C32145">
        <v>30.934522629</v>
      </c>
    </row>
    <row r="32146" spans="1:3" x14ac:dyDescent="0.25">
      <c r="A32146">
        <v>2343</v>
      </c>
      <c r="B32146" s="1">
        <f>DATE(2006,6,1) + TIME(0,0,0)</f>
        <v>38869</v>
      </c>
      <c r="C32146">
        <v>30.958799362000001</v>
      </c>
    </row>
    <row r="32147" spans="1:3" x14ac:dyDescent="0.25">
      <c r="A32147">
        <v>2373</v>
      </c>
      <c r="B32147" s="1">
        <f>DATE(2006,7,1) + TIME(0,0,0)</f>
        <v>38899</v>
      </c>
      <c r="C32147">
        <v>30.982145309</v>
      </c>
    </row>
    <row r="32148" spans="1:3" x14ac:dyDescent="0.25">
      <c r="A32148">
        <v>2404</v>
      </c>
      <c r="B32148" s="1">
        <f>DATE(2006,8,1) + TIME(0,0,0)</f>
        <v>38930</v>
      </c>
      <c r="C32148">
        <v>31.006113052</v>
      </c>
    </row>
    <row r="32149" spans="1:3" x14ac:dyDescent="0.25">
      <c r="A32149">
        <v>2435</v>
      </c>
      <c r="B32149" s="1">
        <f>DATE(2006,9,1) + TIME(0,0,0)</f>
        <v>38961</v>
      </c>
      <c r="C32149">
        <v>31.029935837</v>
      </c>
    </row>
    <row r="32150" spans="1:3" x14ac:dyDescent="0.25">
      <c r="A32150">
        <v>2465</v>
      </c>
      <c r="B32150" s="1">
        <f>DATE(2006,10,1) + TIME(0,0,0)</f>
        <v>38991</v>
      </c>
      <c r="C32150">
        <v>31.052846908999999</v>
      </c>
    </row>
    <row r="32151" spans="1:3" x14ac:dyDescent="0.25">
      <c r="A32151">
        <v>2496</v>
      </c>
      <c r="B32151" s="1">
        <f>DATE(2006,11,1) + TIME(0,0,0)</f>
        <v>39022</v>
      </c>
      <c r="C32151">
        <v>31.076377869000002</v>
      </c>
    </row>
    <row r="32152" spans="1:3" x14ac:dyDescent="0.25">
      <c r="A32152">
        <v>2526</v>
      </c>
      <c r="B32152" s="1">
        <f>DATE(2006,12,1) + TIME(0,0,0)</f>
        <v>39052</v>
      </c>
      <c r="C32152">
        <v>31.099023818999999</v>
      </c>
    </row>
    <row r="32153" spans="1:3" x14ac:dyDescent="0.25">
      <c r="A32153">
        <v>2557</v>
      </c>
      <c r="B32153" s="1">
        <f>DATE(2007,1,1) + TIME(0,0,0)</f>
        <v>39083</v>
      </c>
      <c r="C32153">
        <v>31.122312546</v>
      </c>
    </row>
    <row r="32154" spans="1:3" x14ac:dyDescent="0.25">
      <c r="A32154">
        <v>2588</v>
      </c>
      <c r="B32154" s="1">
        <f>DATE(2007,2,1) + TIME(0,0,0)</f>
        <v>39114</v>
      </c>
      <c r="C32154">
        <v>31.145490645999999</v>
      </c>
    </row>
    <row r="32155" spans="1:3" x14ac:dyDescent="0.25">
      <c r="A32155">
        <v>2616</v>
      </c>
      <c r="B32155" s="1">
        <f>DATE(2007,3,1) + TIME(0,0,0)</f>
        <v>39142</v>
      </c>
      <c r="C32155">
        <v>31.166299819999999</v>
      </c>
    </row>
    <row r="32156" spans="1:3" x14ac:dyDescent="0.25">
      <c r="A32156">
        <v>2647</v>
      </c>
      <c r="B32156" s="1">
        <f>DATE(2007,4,1) + TIME(0,0,0)</f>
        <v>39173</v>
      </c>
      <c r="C32156">
        <v>31.189174651999998</v>
      </c>
    </row>
    <row r="32157" spans="1:3" x14ac:dyDescent="0.25">
      <c r="A32157">
        <v>2677</v>
      </c>
      <c r="B32157" s="1">
        <f>DATE(2007,5,1) + TIME(0,0,0)</f>
        <v>39203</v>
      </c>
      <c r="C32157">
        <v>31.211153029999998</v>
      </c>
    </row>
    <row r="32158" spans="1:3" x14ac:dyDescent="0.25">
      <c r="A32158">
        <v>2708</v>
      </c>
      <c r="B32158" s="1">
        <f>DATE(2007,6,1) + TIME(0,0,0)</f>
        <v>39234</v>
      </c>
      <c r="C32158">
        <v>31.233703612999999</v>
      </c>
    </row>
    <row r="32159" spans="1:3" x14ac:dyDescent="0.25">
      <c r="A32159">
        <v>2738</v>
      </c>
      <c r="B32159" s="1">
        <f>DATE(2007,7,1) + TIME(0,0,0)</f>
        <v>39264</v>
      </c>
      <c r="C32159">
        <v>31.255378723</v>
      </c>
    </row>
    <row r="32160" spans="1:3" x14ac:dyDescent="0.25">
      <c r="A32160">
        <v>2769</v>
      </c>
      <c r="B32160" s="1">
        <f>DATE(2007,8,1) + TIME(0,0,0)</f>
        <v>39295</v>
      </c>
      <c r="C32160">
        <v>31.277608871000002</v>
      </c>
    </row>
    <row r="32161" spans="1:3" x14ac:dyDescent="0.25">
      <c r="A32161">
        <v>2800</v>
      </c>
      <c r="B32161" s="1">
        <f>DATE(2007,9,1) + TIME(0,0,0)</f>
        <v>39326</v>
      </c>
      <c r="C32161">
        <v>31.299680710000001</v>
      </c>
    </row>
    <row r="32162" spans="1:3" x14ac:dyDescent="0.25">
      <c r="A32162">
        <v>2830</v>
      </c>
      <c r="B32162" s="1">
        <f>DATE(2007,10,1) + TIME(0,0,0)</f>
        <v>39356</v>
      </c>
      <c r="C32162">
        <v>31.320877074999999</v>
      </c>
    </row>
    <row r="32163" spans="1:3" x14ac:dyDescent="0.25">
      <c r="A32163">
        <v>2861</v>
      </c>
      <c r="B32163" s="1">
        <f>DATE(2007,11,1) + TIME(0,0,0)</f>
        <v>39387</v>
      </c>
      <c r="C32163">
        <v>31.342622757000001</v>
      </c>
    </row>
    <row r="32164" spans="1:3" x14ac:dyDescent="0.25">
      <c r="A32164">
        <v>2891</v>
      </c>
      <c r="B32164" s="1">
        <f>DATE(2007,12,1) + TIME(0,0,0)</f>
        <v>39417</v>
      </c>
      <c r="C32164">
        <v>31.363506316999999</v>
      </c>
    </row>
    <row r="32165" spans="1:3" x14ac:dyDescent="0.25">
      <c r="A32165">
        <v>2922</v>
      </c>
      <c r="B32165" s="1">
        <f>DATE(2008,1,1) + TIME(0,0,0)</f>
        <v>39448</v>
      </c>
      <c r="C32165">
        <v>31.38492012</v>
      </c>
    </row>
    <row r="32166" spans="1:3" x14ac:dyDescent="0.25">
      <c r="A32166">
        <v>2953</v>
      </c>
      <c r="B32166" s="1">
        <f>DATE(2008,2,1) + TIME(0,0,0)</f>
        <v>39479</v>
      </c>
      <c r="C32166">
        <v>31.406171798999999</v>
      </c>
    </row>
    <row r="32167" spans="1:3" x14ac:dyDescent="0.25">
      <c r="A32167">
        <v>2982</v>
      </c>
      <c r="B32167" s="1">
        <f>DATE(2008,3,1) + TIME(0,0,0)</f>
        <v>39508</v>
      </c>
      <c r="C32167">
        <v>31.425897597999999</v>
      </c>
    </row>
    <row r="32168" spans="1:3" x14ac:dyDescent="0.25">
      <c r="A32168">
        <v>3013</v>
      </c>
      <c r="B32168" s="1">
        <f>DATE(2008,4,1) + TIME(0,0,0)</f>
        <v>39539</v>
      </c>
      <c r="C32168">
        <v>31.446825026999999</v>
      </c>
    </row>
    <row r="32169" spans="1:3" x14ac:dyDescent="0.25">
      <c r="A32169">
        <v>3043</v>
      </c>
      <c r="B32169" s="1">
        <f>DATE(2008,5,1) + TIME(0,0,0)</f>
        <v>39569</v>
      </c>
      <c r="C32169">
        <v>31.466917037999998</v>
      </c>
    </row>
    <row r="32170" spans="1:3" x14ac:dyDescent="0.25">
      <c r="A32170">
        <v>3074</v>
      </c>
      <c r="B32170" s="1">
        <f>DATE(2008,6,1) + TIME(0,0,0)</f>
        <v>39600</v>
      </c>
      <c r="C32170">
        <v>31.487522125000002</v>
      </c>
    </row>
    <row r="32171" spans="1:3" x14ac:dyDescent="0.25">
      <c r="A32171">
        <v>3104</v>
      </c>
      <c r="B32171" s="1">
        <f>DATE(2008,7,1) + TIME(0,0,0)</f>
        <v>39630</v>
      </c>
      <c r="C32171">
        <v>31.507301331000001</v>
      </c>
    </row>
    <row r="32172" spans="1:3" x14ac:dyDescent="0.25">
      <c r="A32172">
        <v>3135</v>
      </c>
      <c r="B32172" s="1">
        <f>DATE(2008,8,1) + TIME(0,0,0)</f>
        <v>39661</v>
      </c>
      <c r="C32172">
        <v>31.527584076</v>
      </c>
    </row>
    <row r="32173" spans="1:3" x14ac:dyDescent="0.25">
      <c r="A32173">
        <v>3166</v>
      </c>
      <c r="B32173" s="1">
        <f>DATE(2008,9,1) + TIME(0,0,0)</f>
        <v>39692</v>
      </c>
      <c r="C32173">
        <v>31.547700882000001</v>
      </c>
    </row>
    <row r="32174" spans="1:3" x14ac:dyDescent="0.25">
      <c r="A32174">
        <v>3196</v>
      </c>
      <c r="B32174" s="1">
        <f>DATE(2008,10,1) + TIME(0,0,0)</f>
        <v>39722</v>
      </c>
      <c r="C32174">
        <v>31.567016601999999</v>
      </c>
    </row>
    <row r="32175" spans="1:3" x14ac:dyDescent="0.25">
      <c r="A32175">
        <v>3227</v>
      </c>
      <c r="B32175" s="1">
        <f>DATE(2008,11,1) + TIME(0,0,0)</f>
        <v>39753</v>
      </c>
      <c r="C32175">
        <v>31.586820602</v>
      </c>
    </row>
    <row r="32176" spans="1:3" x14ac:dyDescent="0.25">
      <c r="A32176">
        <v>3257</v>
      </c>
      <c r="B32176" s="1">
        <f>DATE(2008,12,1) + TIME(0,0,0)</f>
        <v>39783</v>
      </c>
      <c r="C32176">
        <v>31.605834960999999</v>
      </c>
    </row>
    <row r="32177" spans="1:3" x14ac:dyDescent="0.25">
      <c r="A32177">
        <v>3288</v>
      </c>
      <c r="B32177" s="1">
        <f>DATE(2009,1,1) + TIME(0,0,0)</f>
        <v>39814</v>
      </c>
      <c r="C32177">
        <v>31.625328064000001</v>
      </c>
    </row>
    <row r="32178" spans="1:3" x14ac:dyDescent="0.25">
      <c r="A32178">
        <v>3319</v>
      </c>
      <c r="B32178" s="1">
        <f>DATE(2009,2,1) + TIME(0,0,0)</f>
        <v>39845</v>
      </c>
      <c r="C32178">
        <v>31.644664764000002</v>
      </c>
    </row>
    <row r="32179" spans="1:3" x14ac:dyDescent="0.25">
      <c r="A32179">
        <v>3347</v>
      </c>
      <c r="B32179" s="1">
        <f>DATE(2009,3,1) + TIME(0,0,0)</f>
        <v>39873</v>
      </c>
      <c r="C32179">
        <v>31.661998748999999</v>
      </c>
    </row>
    <row r="32180" spans="1:3" x14ac:dyDescent="0.25">
      <c r="A32180">
        <v>3378</v>
      </c>
      <c r="B32180" s="1">
        <f>DATE(2009,4,1) + TIME(0,0,0)</f>
        <v>39904</v>
      </c>
      <c r="C32180">
        <v>31.681043625000001</v>
      </c>
    </row>
    <row r="32181" spans="1:3" x14ac:dyDescent="0.25">
      <c r="A32181">
        <v>3408</v>
      </c>
      <c r="B32181" s="1">
        <f>DATE(2009,5,1) + TIME(0,0,0)</f>
        <v>39934</v>
      </c>
      <c r="C32181">
        <v>31.699333191000001</v>
      </c>
    </row>
    <row r="32182" spans="1:3" x14ac:dyDescent="0.25">
      <c r="A32182">
        <v>3439</v>
      </c>
      <c r="B32182" s="1">
        <f>DATE(2009,6,1) + TIME(0,0,0)</f>
        <v>39965</v>
      </c>
      <c r="C32182">
        <v>31.718084335</v>
      </c>
    </row>
    <row r="32183" spans="1:3" x14ac:dyDescent="0.25">
      <c r="A32183">
        <v>3469</v>
      </c>
      <c r="B32183" s="1">
        <f>DATE(2009,7,1) + TIME(0,0,0)</f>
        <v>39995</v>
      </c>
      <c r="C32183">
        <v>31.736091613999999</v>
      </c>
    </row>
    <row r="32184" spans="1:3" x14ac:dyDescent="0.25">
      <c r="A32184">
        <v>3500</v>
      </c>
      <c r="B32184" s="1">
        <f>DATE(2009,8,1) + TIME(0,0,0)</f>
        <v>40026</v>
      </c>
      <c r="C32184">
        <v>31.754554749</v>
      </c>
    </row>
    <row r="32185" spans="1:3" x14ac:dyDescent="0.25">
      <c r="A32185">
        <v>3531</v>
      </c>
      <c r="B32185" s="1">
        <f>DATE(2009,9,1) + TIME(0,0,0)</f>
        <v>40057</v>
      </c>
      <c r="C32185">
        <v>31.772872925000001</v>
      </c>
    </row>
    <row r="32186" spans="1:3" x14ac:dyDescent="0.25">
      <c r="A32186">
        <v>3561</v>
      </c>
      <c r="B32186" s="1">
        <f>DATE(2009,10,1) + TIME(0,0,0)</f>
        <v>40087</v>
      </c>
      <c r="C32186">
        <v>31.790458679</v>
      </c>
    </row>
    <row r="32187" spans="1:3" x14ac:dyDescent="0.25">
      <c r="A32187">
        <v>3592</v>
      </c>
      <c r="B32187" s="1">
        <f>DATE(2009,11,1) + TIME(0,0,0)</f>
        <v>40118</v>
      </c>
      <c r="C32187">
        <v>31.808504105000001</v>
      </c>
    </row>
    <row r="32188" spans="1:3" x14ac:dyDescent="0.25">
      <c r="A32188">
        <v>3622</v>
      </c>
      <c r="B32188" s="1">
        <f>DATE(2009,12,1) + TIME(0,0,0)</f>
        <v>40148</v>
      </c>
      <c r="C32188">
        <v>31.825828552000001</v>
      </c>
    </row>
    <row r="32189" spans="1:3" x14ac:dyDescent="0.25">
      <c r="A32189">
        <v>3653</v>
      </c>
      <c r="B32189" s="1">
        <f>DATE(2010,1,1) + TIME(0,0,0)</f>
        <v>40179</v>
      </c>
      <c r="C32189">
        <v>31.843605042</v>
      </c>
    </row>
    <row r="32190" spans="1:3" x14ac:dyDescent="0.25">
      <c r="A32190">
        <v>3684</v>
      </c>
      <c r="B32190" s="1">
        <f>DATE(2010,2,1) + TIME(0,0,0)</f>
        <v>40210</v>
      </c>
      <c r="C32190">
        <v>31.861240386999999</v>
      </c>
    </row>
    <row r="32191" spans="1:3" x14ac:dyDescent="0.25">
      <c r="A32191">
        <v>3712</v>
      </c>
      <c r="B32191" s="1">
        <f>DATE(2010,3,1) + TIME(0,0,0)</f>
        <v>40238</v>
      </c>
      <c r="C32191">
        <v>31.877065658999999</v>
      </c>
    </row>
    <row r="32192" spans="1:3" x14ac:dyDescent="0.25">
      <c r="A32192">
        <v>3743</v>
      </c>
      <c r="B32192" s="1">
        <f>DATE(2010,4,1) + TIME(0,0,0)</f>
        <v>40269</v>
      </c>
      <c r="C32192">
        <v>31.894456862999998</v>
      </c>
    </row>
    <row r="32193" spans="1:3" x14ac:dyDescent="0.25">
      <c r="A32193">
        <v>3773</v>
      </c>
      <c r="B32193" s="1">
        <f>DATE(2010,5,1) + TIME(0,0,0)</f>
        <v>40299</v>
      </c>
      <c r="C32193">
        <v>31.911174773999999</v>
      </c>
    </row>
    <row r="32194" spans="1:3" x14ac:dyDescent="0.25">
      <c r="A32194">
        <v>3804</v>
      </c>
      <c r="B32194" s="1">
        <f>DATE(2010,6,1) + TIME(0,0,0)</f>
        <v>40330</v>
      </c>
      <c r="C32194">
        <v>31.928321837999999</v>
      </c>
    </row>
    <row r="32195" spans="1:3" x14ac:dyDescent="0.25">
      <c r="A32195">
        <v>3834</v>
      </c>
      <c r="B32195" s="1">
        <f>DATE(2010,7,1) + TIME(0,0,0)</f>
        <v>40360</v>
      </c>
      <c r="C32195">
        <v>31.944805145</v>
      </c>
    </row>
    <row r="32196" spans="1:3" x14ac:dyDescent="0.25">
      <c r="A32196">
        <v>3865</v>
      </c>
      <c r="B32196" s="1">
        <f>DATE(2010,8,1) + TIME(0,0,0)</f>
        <v>40391</v>
      </c>
      <c r="C32196">
        <v>31.961717606000001</v>
      </c>
    </row>
    <row r="32197" spans="1:3" x14ac:dyDescent="0.25">
      <c r="A32197">
        <v>3896</v>
      </c>
      <c r="B32197" s="1">
        <f>DATE(2010,9,1) + TIME(0,0,0)</f>
        <v>40422</v>
      </c>
      <c r="C32197">
        <v>31.978513717999999</v>
      </c>
    </row>
    <row r="32198" spans="1:3" x14ac:dyDescent="0.25">
      <c r="A32198">
        <v>3926</v>
      </c>
      <c r="B32198" s="1">
        <f>DATE(2010,10,1) + TIME(0,0,0)</f>
        <v>40452</v>
      </c>
      <c r="C32198">
        <v>31.994655608999999</v>
      </c>
    </row>
    <row r="32199" spans="1:3" x14ac:dyDescent="0.25">
      <c r="A32199">
        <v>3957</v>
      </c>
      <c r="B32199" s="1">
        <f>DATE(2010,11,1) + TIME(0,0,0)</f>
        <v>40483</v>
      </c>
      <c r="C32199">
        <v>32.011226653999998</v>
      </c>
    </row>
    <row r="32200" spans="1:3" x14ac:dyDescent="0.25">
      <c r="A32200">
        <v>3987</v>
      </c>
      <c r="B32200" s="1">
        <f>DATE(2010,12,1) + TIME(0,0,0)</f>
        <v>40513</v>
      </c>
      <c r="C32200">
        <v>32.027153015000003</v>
      </c>
    </row>
    <row r="32201" spans="1:3" x14ac:dyDescent="0.25">
      <c r="A32201">
        <v>4018</v>
      </c>
      <c r="B32201" s="1">
        <f>DATE(2011,1,1) + TIME(0,0,0)</f>
        <v>40544</v>
      </c>
      <c r="C32201">
        <v>32.043506622000002</v>
      </c>
    </row>
    <row r="32202" spans="1:3" x14ac:dyDescent="0.25">
      <c r="A32202">
        <v>4049</v>
      </c>
      <c r="B32202" s="1">
        <f>DATE(2011,2,1) + TIME(0,0,0)</f>
        <v>40575</v>
      </c>
      <c r="C32202">
        <v>32.059757232999999</v>
      </c>
    </row>
    <row r="32203" spans="1:3" x14ac:dyDescent="0.25">
      <c r="A32203">
        <v>4077</v>
      </c>
      <c r="B32203" s="1">
        <f>DATE(2011,3,1) + TIME(0,0,0)</f>
        <v>40603</v>
      </c>
      <c r="C32203">
        <v>32.074344635000003</v>
      </c>
    </row>
    <row r="32204" spans="1:3" x14ac:dyDescent="0.25">
      <c r="A32204">
        <v>4108</v>
      </c>
      <c r="B32204" s="1">
        <f>DATE(2011,4,1) + TIME(0,0,0)</f>
        <v>40634</v>
      </c>
      <c r="C32204">
        <v>32.090400696000003</v>
      </c>
    </row>
    <row r="32205" spans="1:3" x14ac:dyDescent="0.25">
      <c r="A32205">
        <v>4138</v>
      </c>
      <c r="B32205" s="1">
        <f>DATE(2011,5,1) + TIME(0,0,0)</f>
        <v>40664</v>
      </c>
      <c r="C32205">
        <v>32.105842590000002</v>
      </c>
    </row>
    <row r="32206" spans="1:3" x14ac:dyDescent="0.25">
      <c r="A32206">
        <v>4169</v>
      </c>
      <c r="B32206" s="1">
        <f>DATE(2011,6,1) + TIME(0,0,0)</f>
        <v>40695</v>
      </c>
      <c r="C32206">
        <v>32.121707915999998</v>
      </c>
    </row>
    <row r="32207" spans="1:3" x14ac:dyDescent="0.25">
      <c r="A32207">
        <v>4199</v>
      </c>
      <c r="B32207" s="1">
        <f>DATE(2011,7,1) + TIME(0,0,0)</f>
        <v>40725</v>
      </c>
      <c r="C32207">
        <v>32.136970519999998</v>
      </c>
    </row>
    <row r="32208" spans="1:3" x14ac:dyDescent="0.25">
      <c r="A32208">
        <v>4230</v>
      </c>
      <c r="B32208" s="1">
        <f>DATE(2011,8,1) + TIME(0,0,0)</f>
        <v>40756</v>
      </c>
      <c r="C32208">
        <v>32.152652740000001</v>
      </c>
    </row>
    <row r="32209" spans="1:3" x14ac:dyDescent="0.25">
      <c r="A32209">
        <v>4261</v>
      </c>
      <c r="B32209" s="1">
        <f>DATE(2011,9,1) + TIME(0,0,0)</f>
        <v>40787</v>
      </c>
      <c r="C32209">
        <v>32.168247223000002</v>
      </c>
    </row>
    <row r="32210" spans="1:3" x14ac:dyDescent="0.25">
      <c r="A32210">
        <v>4291</v>
      </c>
      <c r="B32210" s="1">
        <f>DATE(2011,10,1) + TIME(0,0,0)</f>
        <v>40817</v>
      </c>
      <c r="C32210">
        <v>32.183250426999997</v>
      </c>
    </row>
    <row r="32211" spans="1:3" x14ac:dyDescent="0.25">
      <c r="A32211">
        <v>4322</v>
      </c>
      <c r="B32211" s="1">
        <f>DATE(2011,11,1) + TIME(0,0,0)</f>
        <v>40848</v>
      </c>
      <c r="C32211">
        <v>32.198669434000003</v>
      </c>
    </row>
    <row r="32212" spans="1:3" x14ac:dyDescent="0.25">
      <c r="A32212">
        <v>4352</v>
      </c>
      <c r="B32212" s="1">
        <f>DATE(2011,12,1) + TIME(0,0,0)</f>
        <v>40878</v>
      </c>
      <c r="C32212">
        <v>32.213516235</v>
      </c>
    </row>
    <row r="32213" spans="1:3" x14ac:dyDescent="0.25">
      <c r="A32213">
        <v>4383</v>
      </c>
      <c r="B32213" s="1">
        <f>DATE(2012,1,1) + TIME(0,0,0)</f>
        <v>40909</v>
      </c>
      <c r="C32213">
        <v>32.228771209999998</v>
      </c>
    </row>
    <row r="32214" spans="1:3" x14ac:dyDescent="0.25">
      <c r="A32214">
        <v>4414</v>
      </c>
      <c r="B32214" s="1">
        <f>DATE(2012,2,1) + TIME(0,0,0)</f>
        <v>40940</v>
      </c>
      <c r="C32214">
        <v>32.243949890000003</v>
      </c>
    </row>
    <row r="32215" spans="1:3" x14ac:dyDescent="0.25">
      <c r="A32215">
        <v>4443</v>
      </c>
      <c r="B32215" s="1">
        <f>DATE(2012,3,1) + TIME(0,0,0)</f>
        <v>40969</v>
      </c>
      <c r="C32215">
        <v>32.258075714</v>
      </c>
    </row>
    <row r="32216" spans="1:3" x14ac:dyDescent="0.25">
      <c r="A32216">
        <v>4474</v>
      </c>
      <c r="B32216" s="1">
        <f>DATE(2012,4,1) + TIME(0,0,0)</f>
        <v>41000</v>
      </c>
      <c r="C32216">
        <v>32.273101807000003</v>
      </c>
    </row>
    <row r="32217" spans="1:3" x14ac:dyDescent="0.25">
      <c r="A32217">
        <v>4504</v>
      </c>
      <c r="B32217" s="1">
        <f>DATE(2012,5,1) + TIME(0,0,0)</f>
        <v>41030</v>
      </c>
      <c r="C32217">
        <v>32.287574767999999</v>
      </c>
    </row>
    <row r="32218" spans="1:3" x14ac:dyDescent="0.25">
      <c r="A32218">
        <v>4535</v>
      </c>
      <c r="B32218" s="1">
        <f>DATE(2012,6,1) + TIME(0,0,0)</f>
        <v>41061</v>
      </c>
      <c r="C32218">
        <v>32.302455901999998</v>
      </c>
    </row>
    <row r="32219" spans="1:3" x14ac:dyDescent="0.25">
      <c r="A32219">
        <v>4565</v>
      </c>
      <c r="B32219" s="1">
        <f>DATE(2012,7,1) + TIME(0,0,0)</f>
        <v>41091</v>
      </c>
      <c r="C32219">
        <v>32.316791533999996</v>
      </c>
    </row>
    <row r="32220" spans="1:3" x14ac:dyDescent="0.25">
      <c r="A32220">
        <v>4596</v>
      </c>
      <c r="B32220" s="1">
        <f>DATE(2012,8,1) + TIME(0,0,0)</f>
        <v>41122</v>
      </c>
      <c r="C32220">
        <v>32.331535338999998</v>
      </c>
    </row>
    <row r="32221" spans="1:3" x14ac:dyDescent="0.25">
      <c r="A32221">
        <v>4627</v>
      </c>
      <c r="B32221" s="1">
        <f>DATE(2012,9,1) + TIME(0,0,0)</f>
        <v>41153</v>
      </c>
      <c r="C32221">
        <v>32.346210480000003</v>
      </c>
    </row>
    <row r="32222" spans="1:3" x14ac:dyDescent="0.25">
      <c r="A32222">
        <v>4657</v>
      </c>
      <c r="B32222" s="1">
        <f>DATE(2012,10,1) + TIME(0,0,0)</f>
        <v>41183</v>
      </c>
      <c r="C32222">
        <v>32.360343933000003</v>
      </c>
    </row>
    <row r="32223" spans="1:3" x14ac:dyDescent="0.25">
      <c r="A32223">
        <v>4688</v>
      </c>
      <c r="B32223" s="1">
        <f>DATE(2012,11,1) + TIME(0,0,0)</f>
        <v>41214</v>
      </c>
      <c r="C32223">
        <v>32.374893188000001</v>
      </c>
    </row>
    <row r="32224" spans="1:3" x14ac:dyDescent="0.25">
      <c r="A32224">
        <v>4718</v>
      </c>
      <c r="B32224" s="1">
        <f>DATE(2012,12,1) + TIME(0,0,0)</f>
        <v>41244</v>
      </c>
      <c r="C32224">
        <v>32.388912200999997</v>
      </c>
    </row>
    <row r="32225" spans="1:3" x14ac:dyDescent="0.25">
      <c r="A32225">
        <v>4749</v>
      </c>
      <c r="B32225" s="1">
        <f>DATE(2013,1,1) + TIME(0,0,0)</f>
        <v>41275</v>
      </c>
      <c r="C32225">
        <v>32.403339385999999</v>
      </c>
    </row>
    <row r="32226" spans="1:3" x14ac:dyDescent="0.25">
      <c r="A32226">
        <v>4780</v>
      </c>
      <c r="B32226" s="1">
        <f>DATE(2013,2,1) + TIME(0,0,0)</f>
        <v>41306</v>
      </c>
      <c r="C32226">
        <v>32.417701721</v>
      </c>
    </row>
    <row r="32227" spans="1:3" x14ac:dyDescent="0.25">
      <c r="A32227">
        <v>4808</v>
      </c>
      <c r="B32227" s="1">
        <f>DATE(2013,3,1) + TIME(0,0,0)</f>
        <v>41334</v>
      </c>
      <c r="C32227">
        <v>32.430622100999997</v>
      </c>
    </row>
    <row r="32228" spans="1:3" x14ac:dyDescent="0.25">
      <c r="A32228">
        <v>4839</v>
      </c>
      <c r="B32228" s="1">
        <f>DATE(2013,4,1) + TIME(0,0,0)</f>
        <v>41365</v>
      </c>
      <c r="C32228">
        <v>32.444862366000002</v>
      </c>
    </row>
    <row r="32229" spans="1:3" x14ac:dyDescent="0.25">
      <c r="A32229">
        <v>4869</v>
      </c>
      <c r="B32229" s="1">
        <f>DATE(2013,5,1) + TIME(0,0,0)</f>
        <v>41395</v>
      </c>
      <c r="C32229">
        <v>32.458583832000002</v>
      </c>
    </row>
    <row r="32230" spans="1:3" x14ac:dyDescent="0.25">
      <c r="A32230">
        <v>4900</v>
      </c>
      <c r="B32230" s="1">
        <f>DATE(2013,6,1) + TIME(0,0,0)</f>
        <v>41426</v>
      </c>
      <c r="C32230">
        <v>32.472698211999997</v>
      </c>
    </row>
    <row r="32231" spans="1:3" x14ac:dyDescent="0.25">
      <c r="A32231">
        <v>4930</v>
      </c>
      <c r="B32231" s="1">
        <f>DATE(2013,7,1) + TIME(0,0,0)</f>
        <v>41456</v>
      </c>
      <c r="C32231">
        <v>32.486297606999997</v>
      </c>
    </row>
    <row r="32232" spans="1:3" x14ac:dyDescent="0.25">
      <c r="A32232">
        <v>4961</v>
      </c>
      <c r="B32232" s="1">
        <f>DATE(2013,8,1) + TIME(0,0,0)</f>
        <v>41487</v>
      </c>
      <c r="C32232">
        <v>32.500293732000003</v>
      </c>
    </row>
    <row r="32233" spans="1:3" x14ac:dyDescent="0.25">
      <c r="A32233">
        <v>4992</v>
      </c>
      <c r="B32233" s="1">
        <f>DATE(2013,9,1) + TIME(0,0,0)</f>
        <v>41518</v>
      </c>
      <c r="C32233">
        <v>32.514228821000003</v>
      </c>
    </row>
    <row r="32234" spans="1:3" x14ac:dyDescent="0.25">
      <c r="A32234">
        <v>5022</v>
      </c>
      <c r="B32234" s="1">
        <f>DATE(2013,10,1) + TIME(0,0,0)</f>
        <v>41548</v>
      </c>
      <c r="C32234">
        <v>32.527656555</v>
      </c>
    </row>
    <row r="32235" spans="1:3" x14ac:dyDescent="0.25">
      <c r="A32235">
        <v>5053</v>
      </c>
      <c r="B32235" s="1">
        <f>DATE(2013,11,1) + TIME(0,0,0)</f>
        <v>41579</v>
      </c>
      <c r="C32235">
        <v>32.541481017999999</v>
      </c>
    </row>
    <row r="32236" spans="1:3" x14ac:dyDescent="0.25">
      <c r="A32236">
        <v>5083</v>
      </c>
      <c r="B32236" s="1">
        <f>DATE(2013,12,1) + TIME(0,0,0)</f>
        <v>41609</v>
      </c>
      <c r="C32236">
        <v>32.554794311999999</v>
      </c>
    </row>
    <row r="32237" spans="1:3" x14ac:dyDescent="0.25">
      <c r="A32237">
        <v>5114</v>
      </c>
      <c r="B32237" s="1">
        <f>DATE(2014,1,1) + TIME(0,0,0)</f>
        <v>41640</v>
      </c>
      <c r="C32237">
        <v>32.568504333</v>
      </c>
    </row>
    <row r="32238" spans="1:3" x14ac:dyDescent="0.25">
      <c r="A32238">
        <v>5145</v>
      </c>
      <c r="B32238" s="1">
        <f>DATE(2014,2,1) + TIME(0,0,0)</f>
        <v>41671</v>
      </c>
      <c r="C32238">
        <v>32.582160950000002</v>
      </c>
    </row>
    <row r="32239" spans="1:3" x14ac:dyDescent="0.25">
      <c r="A32239">
        <v>5173</v>
      </c>
      <c r="B32239" s="1">
        <f>DATE(2014,3,1) + TIME(0,0,0)</f>
        <v>41699</v>
      </c>
      <c r="C32239">
        <v>32.594451904000003</v>
      </c>
    </row>
    <row r="32240" spans="1:3" x14ac:dyDescent="0.25">
      <c r="A32240">
        <v>5204</v>
      </c>
      <c r="B32240" s="1">
        <f>DATE(2014,4,1) + TIME(0,0,0)</f>
        <v>41730</v>
      </c>
      <c r="C32240">
        <v>32.608013153000002</v>
      </c>
    </row>
    <row r="32241" spans="1:3" x14ac:dyDescent="0.25">
      <c r="A32241">
        <v>5234</v>
      </c>
      <c r="B32241" s="1">
        <f>DATE(2014,5,1) + TIME(0,0,0)</f>
        <v>41760</v>
      </c>
      <c r="C32241">
        <v>32.621089935000001</v>
      </c>
    </row>
    <row r="32242" spans="1:3" x14ac:dyDescent="0.25">
      <c r="A32242">
        <v>5265</v>
      </c>
      <c r="B32242" s="1">
        <f>DATE(2014,6,1) + TIME(0,0,0)</f>
        <v>41791</v>
      </c>
      <c r="C32242">
        <v>32.634563446000001</v>
      </c>
    </row>
    <row r="32243" spans="1:3" x14ac:dyDescent="0.25">
      <c r="A32243">
        <v>5295</v>
      </c>
      <c r="B32243" s="1">
        <f>DATE(2014,7,1) + TIME(0,0,0)</f>
        <v>41821</v>
      </c>
      <c r="C32243">
        <v>32.647552490000002</v>
      </c>
    </row>
    <row r="32244" spans="1:3" x14ac:dyDescent="0.25">
      <c r="A32244">
        <v>5326</v>
      </c>
      <c r="B32244" s="1">
        <f>DATE(2014,8,1) + TIME(0,0,0)</f>
        <v>41852</v>
      </c>
      <c r="C32244">
        <v>32.660930634000003</v>
      </c>
    </row>
    <row r="32245" spans="1:3" x14ac:dyDescent="0.25">
      <c r="A32245">
        <v>5357</v>
      </c>
      <c r="B32245" s="1">
        <f>DATE(2014,9,1) + TIME(0,0,0)</f>
        <v>41883</v>
      </c>
      <c r="C32245">
        <v>32.674266815000003</v>
      </c>
    </row>
    <row r="32246" spans="1:3" x14ac:dyDescent="0.25">
      <c r="A32246">
        <v>5387</v>
      </c>
      <c r="B32246" s="1">
        <f>DATE(2014,10,1) + TIME(0,0,0)</f>
        <v>41913</v>
      </c>
      <c r="C32246">
        <v>32.687133789000001</v>
      </c>
    </row>
    <row r="32247" spans="1:3" x14ac:dyDescent="0.25">
      <c r="A32247">
        <v>5418</v>
      </c>
      <c r="B32247" s="1">
        <f>DATE(2014,11,1) + TIME(0,0,0)</f>
        <v>41944</v>
      </c>
      <c r="C32247">
        <v>32.700389862000002</v>
      </c>
    </row>
    <row r="32248" spans="1:3" x14ac:dyDescent="0.25">
      <c r="A32248">
        <v>5448</v>
      </c>
      <c r="B32248" s="1">
        <f>DATE(2014,12,1) + TIME(0,0,0)</f>
        <v>41974</v>
      </c>
      <c r="C32248">
        <v>32.713184357000003</v>
      </c>
    </row>
    <row r="32249" spans="1:3" x14ac:dyDescent="0.25">
      <c r="A32249">
        <v>5479</v>
      </c>
      <c r="B32249" s="1">
        <f>DATE(2015,1,1) + TIME(0,0,0)</f>
        <v>42005</v>
      </c>
      <c r="C32249">
        <v>32.726371765000003</v>
      </c>
    </row>
    <row r="32250" spans="1:3" x14ac:dyDescent="0.25">
      <c r="A32250">
        <v>5510</v>
      </c>
      <c r="B32250" s="1">
        <f>DATE(2015,2,1) + TIME(0,0,0)</f>
        <v>42036</v>
      </c>
      <c r="C32250">
        <v>32.739524840999998</v>
      </c>
    </row>
    <row r="32251" spans="1:3" x14ac:dyDescent="0.25">
      <c r="A32251">
        <v>5538</v>
      </c>
      <c r="B32251" s="1">
        <f>DATE(2015,3,1) + TIME(0,0,0)</f>
        <v>42064</v>
      </c>
      <c r="C32251">
        <v>32.751373291</v>
      </c>
    </row>
    <row r="32252" spans="1:3" x14ac:dyDescent="0.25">
      <c r="A32252">
        <v>5569</v>
      </c>
      <c r="B32252" s="1">
        <f>DATE(2015,4,1) + TIME(0,0,0)</f>
        <v>42095</v>
      </c>
      <c r="C32252">
        <v>32.764457702999998</v>
      </c>
    </row>
    <row r="32253" spans="1:3" x14ac:dyDescent="0.25">
      <c r="A32253">
        <v>5599</v>
      </c>
      <c r="B32253" s="1">
        <f>DATE(2015,5,1) + TIME(0,0,0)</f>
        <v>42125</v>
      </c>
      <c r="C32253">
        <v>32.777088165000002</v>
      </c>
    </row>
    <row r="32254" spans="1:3" x14ac:dyDescent="0.25">
      <c r="A32254">
        <v>5630</v>
      </c>
      <c r="B32254" s="1">
        <f>DATE(2015,6,1) + TIME(0,0,0)</f>
        <v>42156</v>
      </c>
      <c r="C32254">
        <v>32.790107726999999</v>
      </c>
    </row>
    <row r="32255" spans="1:3" x14ac:dyDescent="0.25">
      <c r="A32255">
        <v>5660</v>
      </c>
      <c r="B32255" s="1">
        <f>DATE(2015,7,1) + TIME(0,0,0)</f>
        <v>42186</v>
      </c>
      <c r="C32255">
        <v>32.802677154999998</v>
      </c>
    </row>
    <row r="32256" spans="1:3" x14ac:dyDescent="0.25">
      <c r="A32256">
        <v>5691</v>
      </c>
      <c r="B32256" s="1">
        <f>DATE(2015,8,1) + TIME(0,0,0)</f>
        <v>42217</v>
      </c>
      <c r="C32256">
        <v>32.815631865999997</v>
      </c>
    </row>
    <row r="32257" spans="1:3" x14ac:dyDescent="0.25">
      <c r="A32257">
        <v>5722</v>
      </c>
      <c r="B32257" s="1">
        <f>DATE(2015,9,1) + TIME(0,0,0)</f>
        <v>42248</v>
      </c>
      <c r="C32257">
        <v>32.828556061</v>
      </c>
    </row>
    <row r="32258" spans="1:3" x14ac:dyDescent="0.25">
      <c r="A32258">
        <v>5752</v>
      </c>
      <c r="B32258" s="1">
        <f>DATE(2015,10,1) + TIME(0,0,0)</f>
        <v>42278</v>
      </c>
      <c r="C32258">
        <v>32.841033936000002</v>
      </c>
    </row>
    <row r="32259" spans="1:3" x14ac:dyDescent="0.25">
      <c r="A32259">
        <v>5783</v>
      </c>
      <c r="B32259" s="1">
        <f>DATE(2015,11,1) + TIME(0,0,0)</f>
        <v>42309</v>
      </c>
      <c r="C32259">
        <v>32.853897095000001</v>
      </c>
    </row>
    <row r="32260" spans="1:3" x14ac:dyDescent="0.25">
      <c r="A32260">
        <v>5813</v>
      </c>
      <c r="B32260" s="1">
        <f>DATE(2015,12,1) + TIME(0,0,0)</f>
        <v>42339</v>
      </c>
      <c r="C32260">
        <v>32.866313933999997</v>
      </c>
    </row>
    <row r="32261" spans="1:3" x14ac:dyDescent="0.25">
      <c r="A32261">
        <v>5844</v>
      </c>
      <c r="B32261" s="1">
        <f>DATE(2016,1,1) + TIME(0,0,0)</f>
        <v>42370</v>
      </c>
      <c r="C32261">
        <v>32.879119873</v>
      </c>
    </row>
    <row r="32262" spans="1:3" x14ac:dyDescent="0.25">
      <c r="A32262">
        <v>5875</v>
      </c>
      <c r="B32262" s="1">
        <f>DATE(2016,2,1) + TIME(0,0,0)</f>
        <v>42401</v>
      </c>
      <c r="C32262">
        <v>32.891899109000001</v>
      </c>
    </row>
    <row r="32263" spans="1:3" x14ac:dyDescent="0.25">
      <c r="A32263">
        <v>5904</v>
      </c>
      <c r="B32263" s="1">
        <f>DATE(2016,3,1) + TIME(0,0,0)</f>
        <v>42430</v>
      </c>
      <c r="C32263">
        <v>32.903827667000002</v>
      </c>
    </row>
    <row r="32264" spans="1:3" x14ac:dyDescent="0.25">
      <c r="A32264">
        <v>5935</v>
      </c>
      <c r="B32264" s="1">
        <f>DATE(2016,4,1) + TIME(0,0,0)</f>
        <v>42461</v>
      </c>
      <c r="C32264">
        <v>32.916557312000002</v>
      </c>
    </row>
    <row r="32265" spans="1:3" x14ac:dyDescent="0.25">
      <c r="A32265">
        <v>5965</v>
      </c>
      <c r="B32265" s="1">
        <f>DATE(2016,5,1) + TIME(0,0,0)</f>
        <v>42491</v>
      </c>
      <c r="C32265">
        <v>32.928844452</v>
      </c>
    </row>
    <row r="32266" spans="1:3" x14ac:dyDescent="0.25">
      <c r="A32266">
        <v>5996</v>
      </c>
      <c r="B32266" s="1">
        <f>DATE(2016,6,1) + TIME(0,0,0)</f>
        <v>42522</v>
      </c>
      <c r="C32266">
        <v>32.941513061999999</v>
      </c>
    </row>
    <row r="32267" spans="1:3" x14ac:dyDescent="0.25">
      <c r="A32267">
        <v>6026</v>
      </c>
      <c r="B32267" s="1">
        <f>DATE(2016,7,1) + TIME(0,0,0)</f>
        <v>42552</v>
      </c>
      <c r="C32267">
        <v>32.95375061</v>
      </c>
    </row>
    <row r="32268" spans="1:3" x14ac:dyDescent="0.25">
      <c r="A32268">
        <v>6057</v>
      </c>
      <c r="B32268" s="1">
        <f>DATE(2016,8,1) + TIME(0,0,0)</f>
        <v>42583</v>
      </c>
      <c r="C32268">
        <v>32.966369628999999</v>
      </c>
    </row>
    <row r="32269" spans="1:3" x14ac:dyDescent="0.25">
      <c r="A32269">
        <v>6088</v>
      </c>
      <c r="B32269" s="1">
        <f>DATE(2016,9,1) + TIME(0,0,0)</f>
        <v>42614</v>
      </c>
      <c r="C32269">
        <v>32.978965758999998</v>
      </c>
    </row>
    <row r="32270" spans="1:3" x14ac:dyDescent="0.25">
      <c r="A32270">
        <v>6118</v>
      </c>
      <c r="B32270" s="1">
        <f>DATE(2016,10,1) + TIME(0,0,0)</f>
        <v>42644</v>
      </c>
      <c r="C32270">
        <v>32.991127014</v>
      </c>
    </row>
    <row r="32271" spans="1:3" x14ac:dyDescent="0.25">
      <c r="A32271">
        <v>6149</v>
      </c>
      <c r="B32271" s="1">
        <f>DATE(2016,11,1) + TIME(0,0,0)</f>
        <v>42675</v>
      </c>
      <c r="C32271">
        <v>33.003673552999999</v>
      </c>
    </row>
    <row r="32272" spans="1:3" x14ac:dyDescent="0.25">
      <c r="A32272">
        <v>6179</v>
      </c>
      <c r="B32272" s="1">
        <f>DATE(2016,12,1) + TIME(0,0,0)</f>
        <v>42705</v>
      </c>
      <c r="C32272">
        <v>33.015789032000001</v>
      </c>
    </row>
    <row r="32273" spans="1:3" x14ac:dyDescent="0.25">
      <c r="A32273">
        <v>6210</v>
      </c>
      <c r="B32273" s="1">
        <f>DATE(2017,1,1) + TIME(0,0,0)</f>
        <v>42736</v>
      </c>
      <c r="C32273">
        <v>33.028282165999997</v>
      </c>
    </row>
    <row r="32274" spans="1:3" x14ac:dyDescent="0.25">
      <c r="A32274">
        <v>6241</v>
      </c>
      <c r="B32274" s="1">
        <f>DATE(2017,2,1) + TIME(0,0,0)</f>
        <v>42767</v>
      </c>
      <c r="C32274">
        <v>33.040752411</v>
      </c>
    </row>
    <row r="32275" spans="1:3" x14ac:dyDescent="0.25">
      <c r="A32275">
        <v>6269</v>
      </c>
      <c r="B32275" s="1">
        <f>DATE(2017,3,1) + TIME(0,0,0)</f>
        <v>42795</v>
      </c>
      <c r="C32275">
        <v>33.051998138000002</v>
      </c>
    </row>
    <row r="32276" spans="1:3" x14ac:dyDescent="0.25">
      <c r="A32276">
        <v>6300</v>
      </c>
      <c r="B32276" s="1">
        <f>DATE(2017,4,1) + TIME(0,0,0)</f>
        <v>42826</v>
      </c>
      <c r="C32276">
        <v>33.064418793000002</v>
      </c>
    </row>
    <row r="32277" spans="1:3" x14ac:dyDescent="0.25">
      <c r="A32277">
        <v>6330</v>
      </c>
      <c r="B32277" s="1">
        <f>DATE(2017,5,1) + TIME(0,0,0)</f>
        <v>42856</v>
      </c>
      <c r="C32277">
        <v>33.076419829999999</v>
      </c>
    </row>
    <row r="32278" spans="1:3" x14ac:dyDescent="0.25">
      <c r="A32278">
        <v>6361</v>
      </c>
      <c r="B32278" s="1">
        <f>DATE(2017,6,1) + TIME(0,0,0)</f>
        <v>42887</v>
      </c>
      <c r="C32278">
        <v>33.088798523000001</v>
      </c>
    </row>
    <row r="32279" spans="1:3" x14ac:dyDescent="0.25">
      <c r="A32279">
        <v>6391</v>
      </c>
      <c r="B32279" s="1">
        <f>DATE(2017,7,1) + TIME(0,0,0)</f>
        <v>42917</v>
      </c>
      <c r="C32279">
        <v>33.100753783999998</v>
      </c>
    </row>
    <row r="32280" spans="1:3" x14ac:dyDescent="0.25">
      <c r="A32280">
        <v>6422</v>
      </c>
      <c r="B32280" s="1">
        <f>DATE(2017,8,1) + TIME(0,0,0)</f>
        <v>42948</v>
      </c>
      <c r="C32280">
        <v>33.113082886000001</v>
      </c>
    </row>
    <row r="32281" spans="1:3" x14ac:dyDescent="0.25">
      <c r="A32281">
        <v>6453</v>
      </c>
      <c r="B32281" s="1">
        <f>DATE(2017,9,1) + TIME(0,0,0)</f>
        <v>42979</v>
      </c>
      <c r="C32281">
        <v>33.125389099000003</v>
      </c>
    </row>
    <row r="32282" spans="1:3" x14ac:dyDescent="0.25">
      <c r="A32282">
        <v>6483</v>
      </c>
      <c r="B32282" s="1">
        <f>DATE(2017,10,1) + TIME(0,0,0)</f>
        <v>43009</v>
      </c>
      <c r="C32282">
        <v>33.137279509999999</v>
      </c>
    </row>
    <row r="32283" spans="1:3" x14ac:dyDescent="0.25">
      <c r="A32283">
        <v>6514</v>
      </c>
      <c r="B32283" s="1">
        <f>DATE(2017,11,1) + TIME(0,0,0)</f>
        <v>43040</v>
      </c>
      <c r="C32283">
        <v>33.149539947999997</v>
      </c>
    </row>
    <row r="32284" spans="1:3" x14ac:dyDescent="0.25">
      <c r="A32284">
        <v>6544</v>
      </c>
      <c r="B32284" s="1">
        <f>DATE(2017,12,1) + TIME(0,0,0)</f>
        <v>43070</v>
      </c>
      <c r="C32284">
        <v>33.161384583</v>
      </c>
    </row>
    <row r="32285" spans="1:3" x14ac:dyDescent="0.25">
      <c r="A32285">
        <v>6575</v>
      </c>
      <c r="B32285" s="1">
        <f>DATE(2018,1,1) + TIME(0,0,0)</f>
        <v>43101</v>
      </c>
      <c r="C32285">
        <v>33.173599242999998</v>
      </c>
    </row>
    <row r="32286" spans="1:3" x14ac:dyDescent="0.25">
      <c r="A32286">
        <v>6606</v>
      </c>
      <c r="B32286" s="1">
        <f>DATE(2018,2,1) + TIME(0,0,0)</f>
        <v>43132</v>
      </c>
      <c r="C32286">
        <v>33.185791016000003</v>
      </c>
    </row>
    <row r="32287" spans="1:3" x14ac:dyDescent="0.25">
      <c r="A32287">
        <v>6634</v>
      </c>
      <c r="B32287" s="1">
        <f>DATE(2018,3,1) + TIME(0,0,0)</f>
        <v>43160</v>
      </c>
      <c r="C32287">
        <v>33.196784973</v>
      </c>
    </row>
    <row r="32288" spans="1:3" x14ac:dyDescent="0.25">
      <c r="A32288">
        <v>6665</v>
      </c>
      <c r="B32288" s="1">
        <f>DATE(2018,4,1) + TIME(0,0,0)</f>
        <v>43191</v>
      </c>
      <c r="C32288">
        <v>33.208934784</v>
      </c>
    </row>
    <row r="32289" spans="1:3" x14ac:dyDescent="0.25">
      <c r="A32289">
        <v>6695</v>
      </c>
      <c r="B32289" s="1">
        <f>DATE(2018,5,1) + TIME(0,0,0)</f>
        <v>43221</v>
      </c>
      <c r="C32289">
        <v>33.220672606999997</v>
      </c>
    </row>
    <row r="32290" spans="1:3" x14ac:dyDescent="0.25">
      <c r="A32290">
        <v>6726</v>
      </c>
      <c r="B32290" s="1">
        <f>DATE(2018,6,1) + TIME(0,0,0)</f>
        <v>43252</v>
      </c>
      <c r="C32290">
        <v>33.232780456999997</v>
      </c>
    </row>
    <row r="32291" spans="1:3" x14ac:dyDescent="0.25">
      <c r="A32291">
        <v>6756</v>
      </c>
      <c r="B32291" s="1">
        <f>DATE(2018,7,1) + TIME(0,0,0)</f>
        <v>43282</v>
      </c>
      <c r="C32291">
        <v>33.244472504000001</v>
      </c>
    </row>
    <row r="32292" spans="1:3" x14ac:dyDescent="0.25">
      <c r="A32292">
        <v>6787</v>
      </c>
      <c r="B32292" s="1">
        <f>DATE(2018,8,1) + TIME(0,0,0)</f>
        <v>43313</v>
      </c>
      <c r="C32292">
        <v>33.256534576</v>
      </c>
    </row>
    <row r="32293" spans="1:3" x14ac:dyDescent="0.25">
      <c r="A32293">
        <v>6818</v>
      </c>
      <c r="B32293" s="1">
        <f>DATE(2018,9,1) + TIME(0,0,0)</f>
        <v>43344</v>
      </c>
      <c r="C32293">
        <v>33.268573760999999</v>
      </c>
    </row>
    <row r="32294" spans="1:3" x14ac:dyDescent="0.25">
      <c r="A32294">
        <v>6848</v>
      </c>
      <c r="B32294" s="1">
        <f>DATE(2018,10,1) + TIME(0,0,0)</f>
        <v>43374</v>
      </c>
      <c r="C32294">
        <v>33.280204773000001</v>
      </c>
    </row>
    <row r="32295" spans="1:3" x14ac:dyDescent="0.25">
      <c r="A32295">
        <v>6879</v>
      </c>
      <c r="B32295" s="1">
        <f>DATE(2018,11,1) + TIME(0,0,0)</f>
        <v>43405</v>
      </c>
      <c r="C32295">
        <v>33.292201996000003</v>
      </c>
    </row>
    <row r="32296" spans="1:3" x14ac:dyDescent="0.25">
      <c r="A32296">
        <v>6909</v>
      </c>
      <c r="B32296" s="1">
        <f>DATE(2018,12,1) + TIME(0,0,0)</f>
        <v>43435</v>
      </c>
      <c r="C32296">
        <v>33.303791046000001</v>
      </c>
    </row>
    <row r="32297" spans="1:3" x14ac:dyDescent="0.25">
      <c r="A32297">
        <v>6940</v>
      </c>
      <c r="B32297" s="1">
        <f>DATE(2019,1,1) + TIME(0,0,0)</f>
        <v>43466</v>
      </c>
      <c r="C32297">
        <v>33.315742493000002</v>
      </c>
    </row>
    <row r="32298" spans="1:3" x14ac:dyDescent="0.25">
      <c r="A32298">
        <v>6971</v>
      </c>
      <c r="B32298" s="1">
        <f>DATE(2019,2,1) + TIME(0,0,0)</f>
        <v>43497</v>
      </c>
      <c r="C32298">
        <v>33.327674866000002</v>
      </c>
    </row>
    <row r="32299" spans="1:3" x14ac:dyDescent="0.25">
      <c r="A32299">
        <v>6999</v>
      </c>
      <c r="B32299" s="1">
        <f>DATE(2019,3,1) + TIME(0,0,0)</f>
        <v>43525</v>
      </c>
      <c r="C32299">
        <v>33.338432312000002</v>
      </c>
    </row>
    <row r="32300" spans="1:3" x14ac:dyDescent="0.25">
      <c r="A32300">
        <v>7030</v>
      </c>
      <c r="B32300" s="1">
        <f>DATE(2019,4,1) + TIME(0,0,0)</f>
        <v>43556</v>
      </c>
      <c r="C32300">
        <v>33.350322722999998</v>
      </c>
    </row>
    <row r="32301" spans="1:3" x14ac:dyDescent="0.25">
      <c r="A32301">
        <v>7060</v>
      </c>
      <c r="B32301" s="1">
        <f>DATE(2019,5,1) + TIME(0,0,0)</f>
        <v>43586</v>
      </c>
      <c r="C32301">
        <v>33.361808777</v>
      </c>
    </row>
    <row r="32302" spans="1:3" x14ac:dyDescent="0.25">
      <c r="A32302">
        <v>7091</v>
      </c>
      <c r="B32302" s="1">
        <f>DATE(2019,6,1) + TIME(0,0,0)</f>
        <v>43617</v>
      </c>
      <c r="C32302">
        <v>33.373657227000002</v>
      </c>
    </row>
    <row r="32303" spans="1:3" x14ac:dyDescent="0.25">
      <c r="A32303">
        <v>7121</v>
      </c>
      <c r="B32303" s="1">
        <f>DATE(2019,7,1) + TIME(0,0,0)</f>
        <v>43647</v>
      </c>
      <c r="C32303">
        <v>33.385105133000003</v>
      </c>
    </row>
    <row r="32304" spans="1:3" x14ac:dyDescent="0.25">
      <c r="A32304">
        <v>7152</v>
      </c>
      <c r="B32304" s="1">
        <f>DATE(2019,8,1) + TIME(0,0,0)</f>
        <v>43678</v>
      </c>
      <c r="C32304">
        <v>33.396911621000001</v>
      </c>
    </row>
    <row r="32305" spans="1:3" x14ac:dyDescent="0.25">
      <c r="A32305">
        <v>7183</v>
      </c>
      <c r="B32305" s="1">
        <f>DATE(2019,9,1) + TIME(0,0,0)</f>
        <v>43709</v>
      </c>
      <c r="C32305">
        <v>33.408699036000002</v>
      </c>
    </row>
    <row r="32306" spans="1:3" x14ac:dyDescent="0.25">
      <c r="A32306">
        <v>7213</v>
      </c>
      <c r="B32306" s="1">
        <f>DATE(2019,10,1) + TIME(0,0,0)</f>
        <v>43739</v>
      </c>
      <c r="C32306">
        <v>33.420082092000001</v>
      </c>
    </row>
    <row r="32307" spans="1:3" x14ac:dyDescent="0.25">
      <c r="A32307">
        <v>7244</v>
      </c>
      <c r="B32307" s="1">
        <f>DATE(2019,11,1) + TIME(0,0,0)</f>
        <v>43770</v>
      </c>
      <c r="C32307">
        <v>33.431827544999997</v>
      </c>
    </row>
    <row r="32308" spans="1:3" x14ac:dyDescent="0.25">
      <c r="A32308">
        <v>7274</v>
      </c>
      <c r="B32308" s="1">
        <f>DATE(2019,12,1) + TIME(0,0,0)</f>
        <v>43800</v>
      </c>
      <c r="C32308">
        <v>33.443172455000003</v>
      </c>
    </row>
    <row r="32309" spans="1:3" x14ac:dyDescent="0.25">
      <c r="A32309">
        <v>7305</v>
      </c>
      <c r="B32309" s="1">
        <f>DATE(2020,1,1) + TIME(0,0,0)</f>
        <v>43831</v>
      </c>
      <c r="C32309">
        <v>33.454875946000001</v>
      </c>
    </row>
    <row r="32310" spans="1:3" x14ac:dyDescent="0.25">
      <c r="A32310">
        <v>7336</v>
      </c>
      <c r="B32310" s="1">
        <f>DATE(2020,2,1) + TIME(0,0,0)</f>
        <v>43862</v>
      </c>
      <c r="C32310">
        <v>33.466556549000003</v>
      </c>
    </row>
    <row r="32311" spans="1:3" x14ac:dyDescent="0.25">
      <c r="A32311">
        <v>7365</v>
      </c>
      <c r="B32311" s="1">
        <f>DATE(2020,3,1) + TIME(0,0,0)</f>
        <v>43891</v>
      </c>
      <c r="C32311">
        <v>33.477466583000002</v>
      </c>
    </row>
    <row r="32312" spans="1:3" x14ac:dyDescent="0.25">
      <c r="A32312">
        <v>7396</v>
      </c>
      <c r="B32312" s="1">
        <f>DATE(2020,4,1) + TIME(0,0,0)</f>
        <v>43922</v>
      </c>
      <c r="C32312">
        <v>33.489109038999999</v>
      </c>
    </row>
    <row r="32313" spans="1:3" x14ac:dyDescent="0.25">
      <c r="A32313">
        <v>7426</v>
      </c>
      <c r="B32313" s="1">
        <f>DATE(2020,5,1) + TIME(0,0,0)</f>
        <v>43952</v>
      </c>
      <c r="C32313">
        <v>33.500354766999997</v>
      </c>
    </row>
    <row r="32314" spans="1:3" x14ac:dyDescent="0.25">
      <c r="A32314">
        <v>7457</v>
      </c>
      <c r="B32314" s="1">
        <f>DATE(2020,6,1) + TIME(0,0,0)</f>
        <v>43983</v>
      </c>
      <c r="C32314">
        <v>33.511955260999997</v>
      </c>
    </row>
    <row r="32315" spans="1:3" x14ac:dyDescent="0.25">
      <c r="A32315">
        <v>7487</v>
      </c>
      <c r="B32315" s="1">
        <f>DATE(2020,7,1) + TIME(0,0,0)</f>
        <v>44013</v>
      </c>
      <c r="C32315">
        <v>33.523162841999998</v>
      </c>
    </row>
    <row r="32316" spans="1:3" x14ac:dyDescent="0.25">
      <c r="A32316">
        <v>7518</v>
      </c>
      <c r="B32316" s="1">
        <f>DATE(2020,8,1) + TIME(0,0,0)</f>
        <v>44044</v>
      </c>
      <c r="C32316">
        <v>33.534725189</v>
      </c>
    </row>
    <row r="32317" spans="1:3" x14ac:dyDescent="0.25">
      <c r="A32317">
        <v>7549</v>
      </c>
      <c r="B32317" s="1">
        <f>DATE(2020,9,1) + TIME(0,0,0)</f>
        <v>44075</v>
      </c>
      <c r="C32317">
        <v>33.546268462999997</v>
      </c>
    </row>
    <row r="32318" spans="1:3" x14ac:dyDescent="0.25">
      <c r="A32318">
        <v>7579</v>
      </c>
      <c r="B32318" s="1">
        <f>DATE(2020,10,1) + TIME(0,0,0)</f>
        <v>44105</v>
      </c>
      <c r="C32318">
        <v>33.557415009000003</v>
      </c>
    </row>
    <row r="32319" spans="1:3" x14ac:dyDescent="0.25">
      <c r="A32319">
        <v>7610</v>
      </c>
      <c r="B32319" s="1">
        <f>DATE(2020,11,1) + TIME(0,0,0)</f>
        <v>44136</v>
      </c>
      <c r="C32319">
        <v>33.568916321000003</v>
      </c>
    </row>
    <row r="32320" spans="1:3" x14ac:dyDescent="0.25">
      <c r="A32320">
        <v>7640</v>
      </c>
      <c r="B32320" s="1">
        <f>DATE(2020,12,1) + TIME(0,0,0)</f>
        <v>44166</v>
      </c>
      <c r="C32320">
        <v>33.580028534</v>
      </c>
    </row>
    <row r="32321" spans="1:3" x14ac:dyDescent="0.25">
      <c r="A32321">
        <v>7671</v>
      </c>
      <c r="B32321" s="1">
        <f>DATE(2021,1,1) + TIME(0,0,0)</f>
        <v>44197</v>
      </c>
      <c r="C32321">
        <v>33.591491699000002</v>
      </c>
    </row>
    <row r="32322" spans="1:3" x14ac:dyDescent="0.25">
      <c r="A32322">
        <v>7702</v>
      </c>
      <c r="B32322" s="1">
        <f>DATE(2021,2,1) + TIME(0,0,0)</f>
        <v>44228</v>
      </c>
      <c r="C32322">
        <v>33.602931976000001</v>
      </c>
    </row>
    <row r="32323" spans="1:3" x14ac:dyDescent="0.25">
      <c r="A32323">
        <v>7730</v>
      </c>
      <c r="B32323" s="1">
        <f>DATE(2021,3,1) + TIME(0,0,0)</f>
        <v>44256</v>
      </c>
      <c r="C32323">
        <v>33.613246918000002</v>
      </c>
    </row>
    <row r="32324" spans="1:3" x14ac:dyDescent="0.25">
      <c r="A32324">
        <v>7761</v>
      </c>
      <c r="B32324" s="1">
        <f>DATE(2021,4,1) + TIME(0,0,0)</f>
        <v>44287</v>
      </c>
      <c r="C32324">
        <v>33.624649048000002</v>
      </c>
    </row>
    <row r="32325" spans="1:3" x14ac:dyDescent="0.25">
      <c r="A32325">
        <v>7791</v>
      </c>
      <c r="B32325" s="1">
        <f>DATE(2021,5,1) + TIME(0,0,0)</f>
        <v>44317</v>
      </c>
      <c r="C32325">
        <v>33.635665893999999</v>
      </c>
    </row>
    <row r="32326" spans="1:3" x14ac:dyDescent="0.25">
      <c r="A32326">
        <v>7822</v>
      </c>
      <c r="B32326" s="1">
        <f>DATE(2021,6,1) + TIME(0,0,0)</f>
        <v>44348</v>
      </c>
      <c r="C32326">
        <v>33.647026062000002</v>
      </c>
    </row>
    <row r="32327" spans="1:3" x14ac:dyDescent="0.25">
      <c r="A32327">
        <v>7852</v>
      </c>
      <c r="B32327" s="1">
        <f>DATE(2021,7,1) + TIME(0,0,0)</f>
        <v>44378</v>
      </c>
      <c r="C32327">
        <v>33.658004761000001</v>
      </c>
    </row>
    <row r="32328" spans="1:3" x14ac:dyDescent="0.25">
      <c r="A32328">
        <v>7883</v>
      </c>
      <c r="B32328" s="1">
        <f>DATE(2021,8,1) + TIME(0,0,0)</f>
        <v>44409</v>
      </c>
      <c r="C32328">
        <v>33.669326781999999</v>
      </c>
    </row>
    <row r="32329" spans="1:3" x14ac:dyDescent="0.25">
      <c r="A32329">
        <v>7914</v>
      </c>
      <c r="B32329" s="1">
        <f>DATE(2021,9,1) + TIME(0,0,0)</f>
        <v>44440</v>
      </c>
      <c r="C32329">
        <v>33.680625915999997</v>
      </c>
    </row>
    <row r="32330" spans="1:3" x14ac:dyDescent="0.25">
      <c r="A32330">
        <v>7944</v>
      </c>
      <c r="B32330" s="1">
        <f>DATE(2021,10,1) + TIME(0,0,0)</f>
        <v>44470</v>
      </c>
      <c r="C32330">
        <v>33.691543578999998</v>
      </c>
    </row>
    <row r="32331" spans="1:3" x14ac:dyDescent="0.25">
      <c r="A32331">
        <v>7975</v>
      </c>
      <c r="B32331" s="1">
        <f>DATE(2021,11,1) + TIME(0,0,0)</f>
        <v>44501</v>
      </c>
      <c r="C32331">
        <v>33.702800750999998</v>
      </c>
    </row>
    <row r="32332" spans="1:3" x14ac:dyDescent="0.25">
      <c r="A32332">
        <v>8005</v>
      </c>
      <c r="B32332" s="1">
        <f>DATE(2021,12,1) + TIME(0,0,0)</f>
        <v>44531</v>
      </c>
      <c r="C32332">
        <v>33.713676452999998</v>
      </c>
    </row>
    <row r="32333" spans="1:3" x14ac:dyDescent="0.25">
      <c r="A32333">
        <v>8036</v>
      </c>
      <c r="B32333" s="1">
        <f>DATE(2022,1,1) + TIME(0,0,0)</f>
        <v>44562</v>
      </c>
      <c r="C32333">
        <v>33.724895476999997</v>
      </c>
    </row>
    <row r="32334" spans="1:3" x14ac:dyDescent="0.25">
      <c r="A32334">
        <v>8067</v>
      </c>
      <c r="B32334" s="1">
        <f>DATE(2022,2,1) + TIME(0,0,0)</f>
        <v>44593</v>
      </c>
      <c r="C32334">
        <v>33.736091614000003</v>
      </c>
    </row>
    <row r="32335" spans="1:3" x14ac:dyDescent="0.25">
      <c r="A32335">
        <v>8095</v>
      </c>
      <c r="B32335" s="1">
        <f>DATE(2022,3,1) + TIME(0,0,0)</f>
        <v>44621</v>
      </c>
      <c r="C32335">
        <v>33.746185302999997</v>
      </c>
    </row>
    <row r="32336" spans="1:3" x14ac:dyDescent="0.25">
      <c r="A32336">
        <v>8126</v>
      </c>
      <c r="B32336" s="1">
        <f>DATE(2022,4,1) + TIME(0,0,0)</f>
        <v>44652</v>
      </c>
      <c r="C32336">
        <v>33.757343292000002</v>
      </c>
    </row>
    <row r="32337" spans="1:3" x14ac:dyDescent="0.25">
      <c r="A32337">
        <v>8156</v>
      </c>
      <c r="B32337" s="1">
        <f>DATE(2022,5,1) + TIME(0,0,0)</f>
        <v>44682</v>
      </c>
      <c r="C32337">
        <v>33.768115997000002</v>
      </c>
    </row>
    <row r="32338" spans="1:3" x14ac:dyDescent="0.25">
      <c r="A32338">
        <v>8187</v>
      </c>
      <c r="B32338" s="1">
        <f>DATE(2022,6,1) + TIME(0,0,0)</f>
        <v>44713</v>
      </c>
      <c r="C32338">
        <v>33.779228209999999</v>
      </c>
    </row>
    <row r="32339" spans="1:3" x14ac:dyDescent="0.25">
      <c r="A32339">
        <v>8217</v>
      </c>
      <c r="B32339" s="1">
        <f>DATE(2022,7,1) + TIME(0,0,0)</f>
        <v>44743</v>
      </c>
      <c r="C32339">
        <v>33.789958953999999</v>
      </c>
    </row>
    <row r="32340" spans="1:3" x14ac:dyDescent="0.25">
      <c r="A32340">
        <v>8248</v>
      </c>
      <c r="B32340" s="1">
        <f>DATE(2022,8,1) + TIME(0,0,0)</f>
        <v>44774</v>
      </c>
      <c r="C32340">
        <v>33.801029204999999</v>
      </c>
    </row>
    <row r="32341" spans="1:3" x14ac:dyDescent="0.25">
      <c r="A32341">
        <v>8279</v>
      </c>
      <c r="B32341" s="1">
        <f>DATE(2022,9,1) + TIME(0,0,0)</f>
        <v>44805</v>
      </c>
      <c r="C32341">
        <v>33.812076568999998</v>
      </c>
    </row>
    <row r="32342" spans="1:3" x14ac:dyDescent="0.25">
      <c r="A32342">
        <v>8309</v>
      </c>
      <c r="B32342" s="1">
        <f>DATE(2022,10,1) + TIME(0,0,0)</f>
        <v>44835</v>
      </c>
      <c r="C32342">
        <v>33.822742462000001</v>
      </c>
    </row>
    <row r="32343" spans="1:3" x14ac:dyDescent="0.25">
      <c r="A32343">
        <v>8340</v>
      </c>
      <c r="B32343" s="1">
        <f>DATE(2022,11,1) + TIME(0,0,0)</f>
        <v>44866</v>
      </c>
      <c r="C32343">
        <v>33.833744049000003</v>
      </c>
    </row>
    <row r="32344" spans="1:3" x14ac:dyDescent="0.25">
      <c r="A32344">
        <v>8370</v>
      </c>
      <c r="B32344" s="1">
        <f>DATE(2022,12,1) + TIME(0,0,0)</f>
        <v>44896</v>
      </c>
      <c r="C32344">
        <v>33.844371795999997</v>
      </c>
    </row>
    <row r="32345" spans="1:3" x14ac:dyDescent="0.25">
      <c r="A32345">
        <v>8401</v>
      </c>
      <c r="B32345" s="1">
        <f>DATE(2023,1,1) + TIME(0,0,0)</f>
        <v>44927</v>
      </c>
      <c r="C32345">
        <v>33.855327606000003</v>
      </c>
    </row>
    <row r="32346" spans="1:3" x14ac:dyDescent="0.25">
      <c r="A32346">
        <v>8432</v>
      </c>
      <c r="B32346" s="1">
        <f>DATE(2023,2,1) + TIME(0,0,0)</f>
        <v>44958</v>
      </c>
      <c r="C32346">
        <v>33.866260529000002</v>
      </c>
    </row>
    <row r="32347" spans="1:3" x14ac:dyDescent="0.25">
      <c r="A32347">
        <v>8460</v>
      </c>
      <c r="B32347" s="1">
        <f>DATE(2023,3,1) + TIME(0,0,0)</f>
        <v>44986</v>
      </c>
      <c r="C32347">
        <v>33.876117706000002</v>
      </c>
    </row>
    <row r="32348" spans="1:3" x14ac:dyDescent="0.25">
      <c r="A32348">
        <v>8491</v>
      </c>
      <c r="B32348" s="1">
        <f>DATE(2023,4,1) + TIME(0,0,0)</f>
        <v>45017</v>
      </c>
      <c r="C32348">
        <v>33.887008667000003</v>
      </c>
    </row>
    <row r="32349" spans="1:3" x14ac:dyDescent="0.25">
      <c r="A32349">
        <v>8521</v>
      </c>
      <c r="B32349" s="1">
        <f>DATE(2023,5,1) + TIME(0,0,0)</f>
        <v>45047</v>
      </c>
      <c r="C32349">
        <v>33.897521973000003</v>
      </c>
    </row>
    <row r="32350" spans="1:3" x14ac:dyDescent="0.25">
      <c r="A32350">
        <v>8552</v>
      </c>
      <c r="B32350" s="1">
        <f>DATE(2023,6,1) + TIME(0,0,0)</f>
        <v>45078</v>
      </c>
      <c r="C32350">
        <v>33.908367157000001</v>
      </c>
    </row>
    <row r="32351" spans="1:3" x14ac:dyDescent="0.25">
      <c r="A32351">
        <v>8582</v>
      </c>
      <c r="B32351" s="1">
        <f>DATE(2023,7,1) + TIME(0,0,0)</f>
        <v>45108</v>
      </c>
      <c r="C32351">
        <v>33.918834685999997</v>
      </c>
    </row>
    <row r="32352" spans="1:3" x14ac:dyDescent="0.25">
      <c r="A32352">
        <v>8613</v>
      </c>
      <c r="B32352" s="1">
        <f>DATE(2023,8,1) + TIME(0,0,0)</f>
        <v>45139</v>
      </c>
      <c r="C32352">
        <v>33.929630279999998</v>
      </c>
    </row>
    <row r="32353" spans="1:3" x14ac:dyDescent="0.25">
      <c r="A32353">
        <v>8644</v>
      </c>
      <c r="B32353" s="1">
        <f>DATE(2023,9,1) + TIME(0,0,0)</f>
        <v>45170</v>
      </c>
      <c r="C32353">
        <v>33.940395355</v>
      </c>
    </row>
    <row r="32354" spans="1:3" x14ac:dyDescent="0.25">
      <c r="A32354">
        <v>8674</v>
      </c>
      <c r="B32354" s="1">
        <f>DATE(2023,10,1) + TIME(0,0,0)</f>
        <v>45200</v>
      </c>
      <c r="C32354">
        <v>33.950794219999999</v>
      </c>
    </row>
    <row r="32355" spans="1:3" x14ac:dyDescent="0.25">
      <c r="A32355">
        <v>8705</v>
      </c>
      <c r="B32355" s="1">
        <f>DATE(2023,11,1) + TIME(0,0,0)</f>
        <v>45231</v>
      </c>
      <c r="C32355">
        <v>33.961509704999997</v>
      </c>
    </row>
    <row r="32356" spans="1:3" x14ac:dyDescent="0.25">
      <c r="A32356">
        <v>8735</v>
      </c>
      <c r="B32356" s="1">
        <f>DATE(2023,12,1) + TIME(0,0,0)</f>
        <v>45261</v>
      </c>
      <c r="C32356">
        <v>33.971855163999997</v>
      </c>
    </row>
    <row r="32357" spans="1:3" x14ac:dyDescent="0.25">
      <c r="A32357">
        <v>8766</v>
      </c>
      <c r="B32357" s="1">
        <f>DATE(2024,1,1) + TIME(0,0,0)</f>
        <v>45292</v>
      </c>
      <c r="C32357">
        <v>33.982521057</v>
      </c>
    </row>
    <row r="32358" spans="1:3" x14ac:dyDescent="0.25">
      <c r="A32358">
        <v>8797</v>
      </c>
      <c r="B32358" s="1">
        <f>DATE(2024,2,1) + TIME(0,0,0)</f>
        <v>45323</v>
      </c>
      <c r="C32358">
        <v>33.993160248000002</v>
      </c>
    </row>
    <row r="32359" spans="1:3" x14ac:dyDescent="0.25">
      <c r="A32359">
        <v>8826</v>
      </c>
      <c r="B32359" s="1">
        <f>DATE(2024,3,1) + TIME(0,0,0)</f>
        <v>45352</v>
      </c>
      <c r="C32359">
        <v>34.003089905000003</v>
      </c>
    </row>
    <row r="32360" spans="1:3" x14ac:dyDescent="0.25">
      <c r="A32360">
        <v>8857</v>
      </c>
      <c r="B32360" s="1">
        <f>DATE(2024,4,1) + TIME(0,0,0)</f>
        <v>45383</v>
      </c>
      <c r="C32360">
        <v>34.013683319000002</v>
      </c>
    </row>
    <row r="32361" spans="1:3" x14ac:dyDescent="0.25">
      <c r="A32361">
        <v>8887</v>
      </c>
      <c r="B32361" s="1">
        <f>DATE(2024,5,1) + TIME(0,0,0)</f>
        <v>45413</v>
      </c>
      <c r="C32361">
        <v>34.023906707999998</v>
      </c>
    </row>
    <row r="32362" spans="1:3" x14ac:dyDescent="0.25">
      <c r="A32362">
        <v>8918</v>
      </c>
      <c r="B32362" s="1">
        <f>DATE(2024,6,1) + TIME(0,0,0)</f>
        <v>45444</v>
      </c>
      <c r="C32362">
        <v>34.034446715999998</v>
      </c>
    </row>
    <row r="32363" spans="1:3" x14ac:dyDescent="0.25">
      <c r="A32363">
        <v>8948</v>
      </c>
      <c r="B32363" s="1">
        <f>DATE(2024,7,1) + TIME(0,0,0)</f>
        <v>45474</v>
      </c>
      <c r="C32363">
        <v>34.044620514000002</v>
      </c>
    </row>
    <row r="32364" spans="1:3" x14ac:dyDescent="0.25">
      <c r="A32364">
        <v>8979</v>
      </c>
      <c r="B32364" s="1">
        <f>DATE(2024,8,1) + TIME(0,0,0)</f>
        <v>45505</v>
      </c>
      <c r="C32364">
        <v>34.055110931000002</v>
      </c>
    </row>
    <row r="32365" spans="1:3" x14ac:dyDescent="0.25">
      <c r="A32365">
        <v>9010</v>
      </c>
      <c r="B32365" s="1">
        <f>DATE(2024,9,1) + TIME(0,0,0)</f>
        <v>45536</v>
      </c>
      <c r="C32365">
        <v>34.065570831000002</v>
      </c>
    </row>
    <row r="32366" spans="1:3" x14ac:dyDescent="0.25">
      <c r="A32366">
        <v>9040</v>
      </c>
      <c r="B32366" s="1">
        <f>DATE(2024,10,1) + TIME(0,0,0)</f>
        <v>45566</v>
      </c>
      <c r="C32366">
        <v>34.075672150000003</v>
      </c>
    </row>
    <row r="32367" spans="1:3" x14ac:dyDescent="0.25">
      <c r="A32367">
        <v>9071</v>
      </c>
      <c r="B32367" s="1">
        <f>DATE(2024,11,1) + TIME(0,0,0)</f>
        <v>45597</v>
      </c>
      <c r="C32367">
        <v>34.086086272999999</v>
      </c>
    </row>
    <row r="32368" spans="1:3" x14ac:dyDescent="0.25">
      <c r="A32368">
        <v>9101</v>
      </c>
      <c r="B32368" s="1">
        <f>DATE(2024,12,1) + TIME(0,0,0)</f>
        <v>45627</v>
      </c>
      <c r="C32368">
        <v>34.096134186</v>
      </c>
    </row>
    <row r="32369" spans="1:3" x14ac:dyDescent="0.25">
      <c r="A32369">
        <v>9132</v>
      </c>
      <c r="B32369" s="1">
        <f>DATE(2025,1,1) + TIME(0,0,0)</f>
        <v>45658</v>
      </c>
      <c r="C32369">
        <v>34.106494904000002</v>
      </c>
    </row>
    <row r="32370" spans="1:3" x14ac:dyDescent="0.25">
      <c r="A32370">
        <v>9163</v>
      </c>
      <c r="B32370" s="1">
        <f>DATE(2025,2,1) + TIME(0,0,0)</f>
        <v>45689</v>
      </c>
      <c r="C32370">
        <v>34.116828918000003</v>
      </c>
    </row>
    <row r="32371" spans="1:3" x14ac:dyDescent="0.25">
      <c r="A32371">
        <v>9191</v>
      </c>
      <c r="B32371" s="1">
        <f>DATE(2025,3,1) + TIME(0,0,0)</f>
        <v>45717</v>
      </c>
      <c r="C32371">
        <v>34.126140593999999</v>
      </c>
    </row>
    <row r="32372" spans="1:3" x14ac:dyDescent="0.25">
      <c r="A32372">
        <v>9222</v>
      </c>
      <c r="B32372" s="1">
        <f>DATE(2025,4,1) + TIME(0,0,0)</f>
        <v>45748</v>
      </c>
      <c r="C32372">
        <v>34.136421204000001</v>
      </c>
    </row>
    <row r="32373" spans="1:3" x14ac:dyDescent="0.25">
      <c r="A32373">
        <v>9252</v>
      </c>
      <c r="B32373" s="1">
        <f>DATE(2025,5,1) + TIME(0,0,0)</f>
        <v>45778</v>
      </c>
      <c r="C32373">
        <v>34.146350861000002</v>
      </c>
    </row>
    <row r="32374" spans="1:3" x14ac:dyDescent="0.25">
      <c r="A32374">
        <v>9283</v>
      </c>
      <c r="B32374" s="1">
        <f>DATE(2025,6,1) + TIME(0,0,0)</f>
        <v>45809</v>
      </c>
      <c r="C32374">
        <v>34.156581879000001</v>
      </c>
    </row>
    <row r="32375" spans="1:3" x14ac:dyDescent="0.25">
      <c r="A32375">
        <v>9313</v>
      </c>
      <c r="B32375" s="1">
        <f>DATE(2025,7,1) + TIME(0,0,0)</f>
        <v>45839</v>
      </c>
      <c r="C32375">
        <v>34.166458130000002</v>
      </c>
    </row>
    <row r="32376" spans="1:3" x14ac:dyDescent="0.25">
      <c r="A32376">
        <v>9344</v>
      </c>
      <c r="B32376" s="1">
        <f>DATE(2025,8,1) + TIME(0,0,0)</f>
        <v>45870</v>
      </c>
      <c r="C32376">
        <v>34.176635742000002</v>
      </c>
    </row>
    <row r="32377" spans="1:3" x14ac:dyDescent="0.25">
      <c r="A32377">
        <v>9375</v>
      </c>
      <c r="B32377" s="1">
        <f>DATE(2025,9,1) + TIME(0,0,0)</f>
        <v>45901</v>
      </c>
      <c r="C32377">
        <v>34.186790465999998</v>
      </c>
    </row>
    <row r="32378" spans="1:3" x14ac:dyDescent="0.25">
      <c r="A32378">
        <v>9405</v>
      </c>
      <c r="B32378" s="1">
        <f>DATE(2025,10,1) + TIME(0,0,0)</f>
        <v>45931</v>
      </c>
      <c r="C32378">
        <v>34.196590424</v>
      </c>
    </row>
    <row r="32379" spans="1:3" x14ac:dyDescent="0.25">
      <c r="A32379">
        <v>9436</v>
      </c>
      <c r="B32379" s="1">
        <f>DATE(2025,11,1) + TIME(0,0,0)</f>
        <v>45962</v>
      </c>
      <c r="C32379">
        <v>34.206691741999997</v>
      </c>
    </row>
    <row r="32380" spans="1:3" x14ac:dyDescent="0.25">
      <c r="A32380">
        <v>9466</v>
      </c>
      <c r="B32380" s="1">
        <f>DATE(2025,12,1) + TIME(0,0,0)</f>
        <v>45992</v>
      </c>
      <c r="C32380">
        <v>34.216442108000003</v>
      </c>
    </row>
    <row r="32381" spans="1:3" x14ac:dyDescent="0.25">
      <c r="A32381">
        <v>9497</v>
      </c>
      <c r="B32381" s="1">
        <f>DATE(2026,1,1) + TIME(0,0,0)</f>
        <v>46023</v>
      </c>
      <c r="C32381">
        <v>34.226490020999996</v>
      </c>
    </row>
    <row r="32382" spans="1:3" x14ac:dyDescent="0.25">
      <c r="A32382">
        <v>9528</v>
      </c>
      <c r="B32382" s="1">
        <f>DATE(2026,2,1) + TIME(0,0,0)</f>
        <v>46054</v>
      </c>
      <c r="C32382">
        <v>34.236515044999997</v>
      </c>
    </row>
    <row r="32383" spans="1:3" x14ac:dyDescent="0.25">
      <c r="A32383">
        <v>9556</v>
      </c>
      <c r="B32383" s="1">
        <f>DATE(2026,3,1) + TIME(0,0,0)</f>
        <v>46082</v>
      </c>
      <c r="C32383">
        <v>34.245544434000003</v>
      </c>
    </row>
    <row r="32384" spans="1:3" x14ac:dyDescent="0.25">
      <c r="A32384">
        <v>9587</v>
      </c>
      <c r="B32384" s="1">
        <f>DATE(2026,4,1) + TIME(0,0,0)</f>
        <v>46113</v>
      </c>
      <c r="C32384">
        <v>34.255519866999997</v>
      </c>
    </row>
    <row r="32385" spans="1:3" x14ac:dyDescent="0.25">
      <c r="A32385">
        <v>9617</v>
      </c>
      <c r="B32385" s="1">
        <f>DATE(2026,5,1) + TIME(0,0,0)</f>
        <v>46143</v>
      </c>
      <c r="C32385">
        <v>34.265144348</v>
      </c>
    </row>
    <row r="32386" spans="1:3" x14ac:dyDescent="0.25">
      <c r="A32386">
        <v>9648</v>
      </c>
      <c r="B32386" s="1">
        <f>DATE(2026,6,1) + TIME(0,0,0)</f>
        <v>46174</v>
      </c>
      <c r="C32386">
        <v>34.275066375999998</v>
      </c>
    </row>
    <row r="32387" spans="1:3" x14ac:dyDescent="0.25">
      <c r="A32387">
        <v>9678</v>
      </c>
      <c r="B32387" s="1">
        <f>DATE(2026,7,1) + TIME(0,0,0)</f>
        <v>46204</v>
      </c>
      <c r="C32387">
        <v>34.284645081000001</v>
      </c>
    </row>
    <row r="32388" spans="1:3" x14ac:dyDescent="0.25">
      <c r="A32388">
        <v>9709</v>
      </c>
      <c r="B32388" s="1">
        <f>DATE(2026,8,1) + TIME(0,0,0)</f>
        <v>46235</v>
      </c>
      <c r="C32388">
        <v>34.294513702000003</v>
      </c>
    </row>
    <row r="32389" spans="1:3" x14ac:dyDescent="0.25">
      <c r="A32389">
        <v>9740</v>
      </c>
      <c r="B32389" s="1">
        <f>DATE(2026,9,1) + TIME(0,0,0)</f>
        <v>46266</v>
      </c>
      <c r="C32389">
        <v>34.304359435999999</v>
      </c>
    </row>
    <row r="32390" spans="1:3" x14ac:dyDescent="0.25">
      <c r="A32390">
        <v>9770</v>
      </c>
      <c r="B32390" s="1">
        <f>DATE(2026,10,1) + TIME(0,0,0)</f>
        <v>46296</v>
      </c>
      <c r="C32390">
        <v>34.313861846999998</v>
      </c>
    </row>
    <row r="32391" spans="1:3" x14ac:dyDescent="0.25">
      <c r="A32391">
        <v>9801</v>
      </c>
      <c r="B32391" s="1">
        <f>DATE(2026,11,1) + TIME(0,0,0)</f>
        <v>46327</v>
      </c>
      <c r="C32391">
        <v>34.323657990000001</v>
      </c>
    </row>
    <row r="32392" spans="1:3" x14ac:dyDescent="0.25">
      <c r="A32392">
        <v>9831</v>
      </c>
      <c r="B32392" s="1">
        <f>DATE(2026,12,1) + TIME(0,0,0)</f>
        <v>46357</v>
      </c>
      <c r="C32392">
        <v>34.333110808999997</v>
      </c>
    </row>
    <row r="32393" spans="1:3" x14ac:dyDescent="0.25">
      <c r="A32393">
        <v>9862</v>
      </c>
      <c r="B32393" s="1">
        <f>DATE(2027,1,1) + TIME(0,0,0)</f>
        <v>46388</v>
      </c>
      <c r="C32393">
        <v>34.342853546000001</v>
      </c>
    </row>
    <row r="32394" spans="1:3" x14ac:dyDescent="0.25">
      <c r="A32394">
        <v>9893</v>
      </c>
      <c r="B32394" s="1">
        <f>DATE(2027,2,1) + TIME(0,0,0)</f>
        <v>46419</v>
      </c>
      <c r="C32394">
        <v>34.352573395</v>
      </c>
    </row>
    <row r="32395" spans="1:3" x14ac:dyDescent="0.25">
      <c r="A32395">
        <v>9921</v>
      </c>
      <c r="B32395" s="1">
        <f>DATE(2027,3,1) + TIME(0,0,0)</f>
        <v>46447</v>
      </c>
      <c r="C32395">
        <v>34.361328125</v>
      </c>
    </row>
    <row r="32396" spans="1:3" x14ac:dyDescent="0.25">
      <c r="A32396">
        <v>9952</v>
      </c>
      <c r="B32396" s="1">
        <f>DATE(2027,4,1) + TIME(0,0,0)</f>
        <v>46478</v>
      </c>
      <c r="C32396">
        <v>34.370998383</v>
      </c>
    </row>
    <row r="32397" spans="1:3" x14ac:dyDescent="0.25">
      <c r="A32397">
        <v>9982</v>
      </c>
      <c r="B32397" s="1">
        <f>DATE(2027,5,1) + TIME(0,0,0)</f>
        <v>46508</v>
      </c>
      <c r="C32397">
        <v>34.380329132</v>
      </c>
    </row>
    <row r="32398" spans="1:3" x14ac:dyDescent="0.25">
      <c r="A32398">
        <v>10013</v>
      </c>
      <c r="B32398" s="1">
        <f>DATE(2027,6,1) + TIME(0,0,0)</f>
        <v>46539</v>
      </c>
      <c r="C32398">
        <v>34.389949799</v>
      </c>
    </row>
    <row r="32399" spans="1:3" x14ac:dyDescent="0.25">
      <c r="A32399">
        <v>10043</v>
      </c>
      <c r="B32399" s="1">
        <f>DATE(2027,7,1) + TIME(0,0,0)</f>
        <v>46569</v>
      </c>
      <c r="C32399">
        <v>34.399234772</v>
      </c>
    </row>
    <row r="32400" spans="1:3" x14ac:dyDescent="0.25">
      <c r="A32400">
        <v>10074</v>
      </c>
      <c r="B32400" s="1">
        <f>DATE(2027,8,1) + TIME(0,0,0)</f>
        <v>46600</v>
      </c>
      <c r="C32400">
        <v>34.408805846999996</v>
      </c>
    </row>
    <row r="32401" spans="1:3" x14ac:dyDescent="0.25">
      <c r="A32401">
        <v>10105</v>
      </c>
      <c r="B32401" s="1">
        <f>DATE(2027,9,1) + TIME(0,0,0)</f>
        <v>46631</v>
      </c>
      <c r="C32401">
        <v>34.418350220000001</v>
      </c>
    </row>
    <row r="32402" spans="1:3" x14ac:dyDescent="0.25">
      <c r="A32402">
        <v>10135</v>
      </c>
      <c r="B32402" s="1">
        <f>DATE(2027,10,1) + TIME(0,0,0)</f>
        <v>46661</v>
      </c>
      <c r="C32402">
        <v>34.427562713999997</v>
      </c>
    </row>
    <row r="32403" spans="1:3" x14ac:dyDescent="0.25">
      <c r="A32403">
        <v>10166</v>
      </c>
      <c r="B32403" s="1">
        <f>DATE(2027,11,1) + TIME(0,0,0)</f>
        <v>46692</v>
      </c>
      <c r="C32403">
        <v>34.437057494999998</v>
      </c>
    </row>
    <row r="32404" spans="1:3" x14ac:dyDescent="0.25">
      <c r="A32404">
        <v>10196</v>
      </c>
      <c r="B32404" s="1">
        <f>DATE(2027,12,1) + TIME(0,0,0)</f>
        <v>46722</v>
      </c>
      <c r="C32404">
        <v>34.446220398000001</v>
      </c>
    </row>
    <row r="32405" spans="1:3" x14ac:dyDescent="0.25">
      <c r="A32405">
        <v>10227</v>
      </c>
      <c r="B32405" s="1">
        <f>DATE(2028,1,1) + TIME(0,0,0)</f>
        <v>46753</v>
      </c>
      <c r="C32405">
        <v>34.455669403000002</v>
      </c>
    </row>
    <row r="32406" spans="1:3" x14ac:dyDescent="0.25">
      <c r="A32406">
        <v>10258</v>
      </c>
      <c r="B32406" s="1">
        <f>DATE(2028,2,1) + TIME(0,0,0)</f>
        <v>46784</v>
      </c>
      <c r="C32406">
        <v>34.465091704999999</v>
      </c>
    </row>
    <row r="32407" spans="1:3" x14ac:dyDescent="0.25">
      <c r="A32407">
        <v>10287</v>
      </c>
      <c r="B32407" s="1">
        <f>DATE(2028,3,1) + TIME(0,0,0)</f>
        <v>46813</v>
      </c>
      <c r="C32407">
        <v>34.473880768000001</v>
      </c>
    </row>
    <row r="32408" spans="1:3" x14ac:dyDescent="0.25">
      <c r="A32408">
        <v>10318</v>
      </c>
      <c r="B32408" s="1">
        <f>DATE(2028,4,1) + TIME(0,0,0)</f>
        <v>46844</v>
      </c>
      <c r="C32408">
        <v>34.483257293999998</v>
      </c>
    </row>
    <row r="32409" spans="1:3" x14ac:dyDescent="0.25">
      <c r="A32409">
        <v>10348</v>
      </c>
      <c r="B32409" s="1">
        <f>DATE(2028,5,1) + TIME(0,0,0)</f>
        <v>46874</v>
      </c>
      <c r="C32409">
        <v>34.492305756</v>
      </c>
    </row>
    <row r="32410" spans="1:3" x14ac:dyDescent="0.25">
      <c r="A32410">
        <v>10379</v>
      </c>
      <c r="B32410" s="1">
        <f>DATE(2028,6,1) + TIME(0,0,0)</f>
        <v>46905</v>
      </c>
      <c r="C32410">
        <v>34.501636505</v>
      </c>
    </row>
    <row r="32411" spans="1:3" x14ac:dyDescent="0.25">
      <c r="A32411">
        <v>10409</v>
      </c>
      <c r="B32411" s="1">
        <f>DATE(2028,7,1) + TIME(0,0,0)</f>
        <v>46935</v>
      </c>
      <c r="C32411">
        <v>34.510643004999999</v>
      </c>
    </row>
    <row r="32412" spans="1:3" x14ac:dyDescent="0.25">
      <c r="A32412">
        <v>10440</v>
      </c>
      <c r="B32412" s="1">
        <f>DATE(2028,8,1) + TIME(0,0,0)</f>
        <v>46966</v>
      </c>
      <c r="C32412">
        <v>34.519924164000003</v>
      </c>
    </row>
    <row r="32413" spans="1:3" x14ac:dyDescent="0.25">
      <c r="A32413">
        <v>10471</v>
      </c>
      <c r="B32413" s="1">
        <f>DATE(2028,9,1) + TIME(0,0,0)</f>
        <v>46997</v>
      </c>
      <c r="C32413">
        <v>34.529186248999999</v>
      </c>
    </row>
    <row r="32414" spans="1:3" x14ac:dyDescent="0.25">
      <c r="A32414">
        <v>10501</v>
      </c>
      <c r="B32414" s="1">
        <f>DATE(2028,10,1) + TIME(0,0,0)</f>
        <v>47027</v>
      </c>
      <c r="C32414">
        <v>34.538124084000003</v>
      </c>
    </row>
    <row r="32415" spans="1:3" x14ac:dyDescent="0.25">
      <c r="A32415">
        <v>10532</v>
      </c>
      <c r="B32415" s="1">
        <f>DATE(2028,11,1) + TIME(0,0,0)</f>
        <v>47058</v>
      </c>
      <c r="C32415">
        <v>34.547340392999999</v>
      </c>
    </row>
    <row r="32416" spans="1:3" x14ac:dyDescent="0.25">
      <c r="A32416">
        <v>10562</v>
      </c>
      <c r="B32416" s="1">
        <f>DATE(2028,12,1) + TIME(0,0,0)</f>
        <v>47088</v>
      </c>
      <c r="C32416">
        <v>34.556236267000003</v>
      </c>
    </row>
    <row r="32417" spans="1:3" x14ac:dyDescent="0.25">
      <c r="A32417">
        <v>10593</v>
      </c>
      <c r="B32417" s="1">
        <f>DATE(2029,1,1) + TIME(0,0,0)</f>
        <v>47119</v>
      </c>
      <c r="C32417">
        <v>34.565406799000002</v>
      </c>
    </row>
    <row r="32418" spans="1:3" x14ac:dyDescent="0.25">
      <c r="A32418">
        <v>10624</v>
      </c>
      <c r="B32418" s="1">
        <f>DATE(2029,2,1) + TIME(0,0,0)</f>
        <v>47150</v>
      </c>
      <c r="C32418">
        <v>34.574554442999997</v>
      </c>
    </row>
    <row r="32419" spans="1:3" x14ac:dyDescent="0.25">
      <c r="A32419">
        <v>10652</v>
      </c>
      <c r="B32419" s="1">
        <f>DATE(2029,3,1) + TIME(0,0,0)</f>
        <v>47178</v>
      </c>
      <c r="C32419">
        <v>34.582801818999997</v>
      </c>
    </row>
    <row r="32420" spans="1:3" x14ac:dyDescent="0.25">
      <c r="A32420">
        <v>10683</v>
      </c>
      <c r="B32420" s="1">
        <f>DATE(2029,4,1) + TIME(0,0,0)</f>
        <v>47209</v>
      </c>
      <c r="C32420">
        <v>34.591907501000001</v>
      </c>
    </row>
    <row r="32421" spans="1:3" x14ac:dyDescent="0.25">
      <c r="A32421">
        <v>10713</v>
      </c>
      <c r="B32421" s="1">
        <f>DATE(2029,5,1) + TIME(0,0,0)</f>
        <v>47239</v>
      </c>
      <c r="C32421">
        <v>34.600696564000003</v>
      </c>
    </row>
    <row r="32422" spans="1:3" x14ac:dyDescent="0.25">
      <c r="A32422">
        <v>10744</v>
      </c>
      <c r="B32422" s="1">
        <f>DATE(2029,6,1) + TIME(0,0,0)</f>
        <v>47270</v>
      </c>
      <c r="C32422">
        <v>34.609760283999996</v>
      </c>
    </row>
    <row r="32423" spans="1:3" x14ac:dyDescent="0.25">
      <c r="A32423">
        <v>10774</v>
      </c>
      <c r="B32423" s="1">
        <f>DATE(2029,7,1) + TIME(0,0,0)</f>
        <v>47300</v>
      </c>
      <c r="C32423">
        <v>34.618507385000001</v>
      </c>
    </row>
    <row r="32424" spans="1:3" x14ac:dyDescent="0.25">
      <c r="A32424">
        <v>10805</v>
      </c>
      <c r="B32424" s="1">
        <f>DATE(2029,8,1) + TIME(0,0,0)</f>
        <v>47331</v>
      </c>
      <c r="C32424">
        <v>34.627529144</v>
      </c>
    </row>
    <row r="32425" spans="1:3" x14ac:dyDescent="0.25">
      <c r="A32425">
        <v>10836</v>
      </c>
      <c r="B32425" s="1">
        <f>DATE(2029,9,1) + TIME(0,0,0)</f>
        <v>47362</v>
      </c>
      <c r="C32425">
        <v>34.636528015000003</v>
      </c>
    </row>
    <row r="32426" spans="1:3" x14ac:dyDescent="0.25">
      <c r="A32426">
        <v>10866</v>
      </c>
      <c r="B32426" s="1">
        <f>DATE(2029,10,1) + TIME(0,0,0)</f>
        <v>47392</v>
      </c>
      <c r="C32426">
        <v>34.645214080999999</v>
      </c>
    </row>
    <row r="32427" spans="1:3" x14ac:dyDescent="0.25">
      <c r="A32427">
        <v>10897</v>
      </c>
      <c r="B32427" s="1">
        <f>DATE(2029,11,1) + TIME(0,0,0)</f>
        <v>47423</v>
      </c>
      <c r="C32427">
        <v>34.654170989999997</v>
      </c>
    </row>
    <row r="32428" spans="1:3" x14ac:dyDescent="0.25">
      <c r="A32428">
        <v>10927</v>
      </c>
      <c r="B32428" s="1">
        <f>DATE(2029,12,1) + TIME(0,0,0)</f>
        <v>47453</v>
      </c>
      <c r="C32428">
        <v>34.662815094000003</v>
      </c>
    </row>
    <row r="32429" spans="1:3" x14ac:dyDescent="0.25">
      <c r="A32429">
        <v>10958</v>
      </c>
      <c r="B32429" s="1">
        <f>DATE(2030,1,1) + TIME(0,0,0)</f>
        <v>47484</v>
      </c>
      <c r="C32429">
        <v>34.671730042</v>
      </c>
    </row>
    <row r="32430" spans="1:3" x14ac:dyDescent="0.25">
      <c r="A32430">
        <v>10989</v>
      </c>
      <c r="B32430" s="1">
        <f>DATE(2030,2,1) + TIME(0,0,0)</f>
        <v>47515</v>
      </c>
      <c r="C32430">
        <v>34.680622100999997</v>
      </c>
    </row>
    <row r="32431" spans="1:3" x14ac:dyDescent="0.25">
      <c r="A32431">
        <v>11017</v>
      </c>
      <c r="B32431" s="1">
        <f>DATE(2030,3,1) + TIME(0,0,0)</f>
        <v>47543</v>
      </c>
      <c r="C32431">
        <v>34.688636780000003</v>
      </c>
    </row>
    <row r="32432" spans="1:3" x14ac:dyDescent="0.25">
      <c r="A32432">
        <v>11048</v>
      </c>
      <c r="B32432" s="1">
        <f>DATE(2030,4,1) + TIME(0,0,0)</f>
        <v>47574</v>
      </c>
      <c r="C32432">
        <v>34.697486877000003</v>
      </c>
    </row>
    <row r="32433" spans="1:3" x14ac:dyDescent="0.25">
      <c r="A32433">
        <v>11078</v>
      </c>
      <c r="B32433" s="1">
        <f>DATE(2030,5,1) + TIME(0,0,0)</f>
        <v>47604</v>
      </c>
      <c r="C32433">
        <v>34.706031799000002</v>
      </c>
    </row>
    <row r="32434" spans="1:3" x14ac:dyDescent="0.25">
      <c r="A32434">
        <v>11109</v>
      </c>
      <c r="B32434" s="1">
        <f>DATE(2030,6,1) + TIME(0,0,0)</f>
        <v>47635</v>
      </c>
      <c r="C32434">
        <v>34.71484375</v>
      </c>
    </row>
    <row r="32435" spans="1:3" x14ac:dyDescent="0.25">
      <c r="A32435">
        <v>11139</v>
      </c>
      <c r="B32435" s="1">
        <f>DATE(2030,7,1) + TIME(0,0,0)</f>
        <v>47665</v>
      </c>
      <c r="C32435">
        <v>34.723350525000001</v>
      </c>
    </row>
    <row r="32436" spans="1:3" x14ac:dyDescent="0.25">
      <c r="A32436">
        <v>11170</v>
      </c>
      <c r="B32436" s="1">
        <f>DATE(2030,8,1) + TIME(0,0,0)</f>
        <v>47696</v>
      </c>
      <c r="C32436">
        <v>34.732120514000002</v>
      </c>
    </row>
    <row r="32437" spans="1:3" x14ac:dyDescent="0.25">
      <c r="A32437">
        <v>11201</v>
      </c>
      <c r="B32437" s="1">
        <f>DATE(2030,9,1) + TIME(0,0,0)</f>
        <v>47727</v>
      </c>
      <c r="C32437">
        <v>34.740867614999999</v>
      </c>
    </row>
    <row r="32438" spans="1:3" x14ac:dyDescent="0.25">
      <c r="A32438">
        <v>11231</v>
      </c>
      <c r="B32438" s="1">
        <f>DATE(2030,10,1) + TIME(0,0,0)</f>
        <v>47757</v>
      </c>
      <c r="C32438">
        <v>34.749317169000001</v>
      </c>
    </row>
    <row r="32439" spans="1:3" x14ac:dyDescent="0.25">
      <c r="A32439">
        <v>11262</v>
      </c>
      <c r="B32439" s="1">
        <f>DATE(2030,11,1) + TIME(0,0,0)</f>
        <v>47788</v>
      </c>
      <c r="C32439">
        <v>34.758026123</v>
      </c>
    </row>
    <row r="32440" spans="1:3" x14ac:dyDescent="0.25">
      <c r="A32440">
        <v>11292</v>
      </c>
      <c r="B32440" s="1">
        <f>DATE(2030,12,1) + TIME(0,0,0)</f>
        <v>47818</v>
      </c>
      <c r="C32440">
        <v>34.766433716000002</v>
      </c>
    </row>
    <row r="32441" spans="1:3" x14ac:dyDescent="0.25">
      <c r="A32441">
        <v>11323</v>
      </c>
      <c r="B32441" s="1">
        <f>DATE(2031,1,1) + TIME(0,0,0)</f>
        <v>47849</v>
      </c>
      <c r="C32441">
        <v>34.775104523000003</v>
      </c>
    </row>
    <row r="32442" spans="1:3" x14ac:dyDescent="0.25">
      <c r="A32442">
        <v>11354</v>
      </c>
      <c r="B32442" s="1">
        <f>DATE(2031,2,1) + TIME(0,0,0)</f>
        <v>47880</v>
      </c>
      <c r="C32442">
        <v>34.783752440999997</v>
      </c>
    </row>
    <row r="32443" spans="1:3" x14ac:dyDescent="0.25">
      <c r="A32443">
        <v>11382</v>
      </c>
      <c r="B32443" s="1">
        <f>DATE(2031,3,1) + TIME(0,0,0)</f>
        <v>47908</v>
      </c>
      <c r="C32443">
        <v>34.791549683</v>
      </c>
    </row>
    <row r="32444" spans="1:3" x14ac:dyDescent="0.25">
      <c r="A32444">
        <v>11413</v>
      </c>
      <c r="B32444" s="1">
        <f>DATE(2031,4,1) + TIME(0,0,0)</f>
        <v>47939</v>
      </c>
      <c r="C32444">
        <v>34.800159454000003</v>
      </c>
    </row>
    <row r="32445" spans="1:3" x14ac:dyDescent="0.25">
      <c r="A32445">
        <v>11443</v>
      </c>
      <c r="B32445" s="1">
        <f>DATE(2031,5,1) + TIME(0,0,0)</f>
        <v>47969</v>
      </c>
      <c r="C32445">
        <v>34.808475494</v>
      </c>
    </row>
    <row r="32446" spans="1:3" x14ac:dyDescent="0.25">
      <c r="A32446">
        <v>11474</v>
      </c>
      <c r="B32446" s="1">
        <f>DATE(2031,6,1) + TIME(0,0,0)</f>
        <v>48000</v>
      </c>
      <c r="C32446">
        <v>34.817047119000001</v>
      </c>
    </row>
    <row r="32447" spans="1:3" x14ac:dyDescent="0.25">
      <c r="A32447">
        <v>11504</v>
      </c>
      <c r="B32447" s="1">
        <f>DATE(2031,7,1) + TIME(0,0,0)</f>
        <v>48030</v>
      </c>
      <c r="C32447">
        <v>34.825325012</v>
      </c>
    </row>
    <row r="32448" spans="1:3" x14ac:dyDescent="0.25">
      <c r="A32448">
        <v>11535</v>
      </c>
      <c r="B32448" s="1">
        <f>DATE(2031,8,1) + TIME(0,0,0)</f>
        <v>48061</v>
      </c>
      <c r="C32448">
        <v>34.833858489999997</v>
      </c>
    </row>
    <row r="32449" spans="1:3" x14ac:dyDescent="0.25">
      <c r="A32449">
        <v>11566</v>
      </c>
      <c r="B32449" s="1">
        <f>DATE(2031,9,1) + TIME(0,0,0)</f>
        <v>48092</v>
      </c>
      <c r="C32449">
        <v>34.842372894</v>
      </c>
    </row>
    <row r="32450" spans="1:3" x14ac:dyDescent="0.25">
      <c r="A32450">
        <v>11596</v>
      </c>
      <c r="B32450" s="1">
        <f>DATE(2031,10,1) + TIME(0,0,0)</f>
        <v>48122</v>
      </c>
      <c r="C32450">
        <v>34.850597381999997</v>
      </c>
    </row>
    <row r="32451" spans="1:3" x14ac:dyDescent="0.25">
      <c r="A32451">
        <v>11627</v>
      </c>
      <c r="B32451" s="1">
        <f>DATE(2031,11,1) + TIME(0,0,0)</f>
        <v>48153</v>
      </c>
      <c r="C32451">
        <v>34.859073639000002</v>
      </c>
    </row>
    <row r="32452" spans="1:3" x14ac:dyDescent="0.25">
      <c r="A32452">
        <v>11657</v>
      </c>
      <c r="B32452" s="1">
        <f>DATE(2031,12,1) + TIME(0,0,0)</f>
        <v>48183</v>
      </c>
      <c r="C32452">
        <v>34.867256165000001</v>
      </c>
    </row>
    <row r="32453" spans="1:3" x14ac:dyDescent="0.25">
      <c r="A32453">
        <v>11688</v>
      </c>
      <c r="B32453" s="1">
        <f>DATE(2032,1,1) + TIME(0,0,0)</f>
        <v>48214</v>
      </c>
      <c r="C32453">
        <v>34.875694275000001</v>
      </c>
    </row>
    <row r="32454" spans="1:3" x14ac:dyDescent="0.25">
      <c r="A32454">
        <v>11719</v>
      </c>
      <c r="B32454" s="1">
        <f>DATE(2032,2,1) + TIME(0,0,0)</f>
        <v>48245</v>
      </c>
      <c r="C32454">
        <v>34.884109496999997</v>
      </c>
    </row>
    <row r="32455" spans="1:3" x14ac:dyDescent="0.25">
      <c r="A32455">
        <v>11748</v>
      </c>
      <c r="B32455" s="1">
        <f>DATE(2032,3,1) + TIME(0,0,0)</f>
        <v>48274</v>
      </c>
      <c r="C32455">
        <v>34.891967772999998</v>
      </c>
    </row>
    <row r="32456" spans="1:3" x14ac:dyDescent="0.25">
      <c r="A32456">
        <v>11779</v>
      </c>
      <c r="B32456" s="1">
        <f>DATE(2032,4,1) + TIME(0,0,0)</f>
        <v>48305</v>
      </c>
      <c r="C32456">
        <v>34.900344849</v>
      </c>
    </row>
    <row r="32457" spans="1:3" x14ac:dyDescent="0.25">
      <c r="A32457">
        <v>11809</v>
      </c>
      <c r="B32457" s="1">
        <f>DATE(2032,5,1) + TIME(0,0,0)</f>
        <v>48335</v>
      </c>
      <c r="C32457">
        <v>34.908435822000001</v>
      </c>
    </row>
    <row r="32458" spans="1:3" x14ac:dyDescent="0.25">
      <c r="A32458">
        <v>11840</v>
      </c>
      <c r="B32458" s="1">
        <f>DATE(2032,6,1) + TIME(0,0,0)</f>
        <v>48366</v>
      </c>
      <c r="C32458">
        <v>34.916778563999998</v>
      </c>
    </row>
    <row r="32459" spans="1:3" x14ac:dyDescent="0.25">
      <c r="A32459">
        <v>11870</v>
      </c>
      <c r="B32459" s="1">
        <f>DATE(2032,7,1) + TIME(0,0,0)</f>
        <v>48396</v>
      </c>
      <c r="C32459">
        <v>34.924831390000001</v>
      </c>
    </row>
    <row r="32460" spans="1:3" x14ac:dyDescent="0.25">
      <c r="A32460">
        <v>11901</v>
      </c>
      <c r="B32460" s="1">
        <f>DATE(2032,8,1) + TIME(0,0,0)</f>
        <v>48427</v>
      </c>
      <c r="C32460">
        <v>34.933135986000003</v>
      </c>
    </row>
    <row r="32461" spans="1:3" x14ac:dyDescent="0.25">
      <c r="A32461">
        <v>11932</v>
      </c>
      <c r="B32461" s="1">
        <f>DATE(2032,9,1) + TIME(0,0,0)</f>
        <v>48458</v>
      </c>
      <c r="C32461">
        <v>34.941417694000002</v>
      </c>
    </row>
    <row r="32462" spans="1:3" x14ac:dyDescent="0.25">
      <c r="A32462">
        <v>11962</v>
      </c>
      <c r="B32462" s="1">
        <f>DATE(2032,10,1) + TIME(0,0,0)</f>
        <v>48488</v>
      </c>
      <c r="C32462">
        <v>34.949417113999999</v>
      </c>
    </row>
    <row r="32463" spans="1:3" x14ac:dyDescent="0.25">
      <c r="A32463">
        <v>11993</v>
      </c>
      <c r="B32463" s="1">
        <f>DATE(2032,11,1) + TIME(0,0,0)</f>
        <v>48519</v>
      </c>
      <c r="C32463">
        <v>34.957660675</v>
      </c>
    </row>
    <row r="32464" spans="1:3" x14ac:dyDescent="0.25">
      <c r="A32464">
        <v>12023</v>
      </c>
      <c r="B32464" s="1">
        <f>DATE(2032,12,1) + TIME(0,0,0)</f>
        <v>48549</v>
      </c>
      <c r="C32464">
        <v>34.965621947999999</v>
      </c>
    </row>
    <row r="32465" spans="1:3" x14ac:dyDescent="0.25">
      <c r="A32465">
        <v>12054</v>
      </c>
      <c r="B32465" s="1">
        <f>DATE(2033,1,1) + TIME(0,0,0)</f>
        <v>48580</v>
      </c>
      <c r="C32465">
        <v>34.973831177000001</v>
      </c>
    </row>
    <row r="32466" spans="1:3" x14ac:dyDescent="0.25">
      <c r="A32466">
        <v>12085</v>
      </c>
      <c r="B32466" s="1">
        <f>DATE(2033,2,1) + TIME(0,0,0)</f>
        <v>48611</v>
      </c>
      <c r="C32466">
        <v>34.982021332000002</v>
      </c>
    </row>
    <row r="32467" spans="1:3" x14ac:dyDescent="0.25">
      <c r="A32467">
        <v>12113</v>
      </c>
      <c r="B32467" s="1">
        <f>DATE(2033,3,1) + TIME(0,0,0)</f>
        <v>48639</v>
      </c>
      <c r="C32467">
        <v>34.989402771000002</v>
      </c>
    </row>
    <row r="32468" spans="1:3" x14ac:dyDescent="0.25">
      <c r="A32468">
        <v>12144</v>
      </c>
      <c r="B32468" s="1">
        <f>DATE(2033,4,1) + TIME(0,0,0)</f>
        <v>48670</v>
      </c>
      <c r="C32468">
        <v>34.997554778999998</v>
      </c>
    </row>
    <row r="32469" spans="1:3" x14ac:dyDescent="0.25">
      <c r="A32469">
        <v>12174</v>
      </c>
      <c r="B32469" s="1">
        <f>DATE(2033,5,1) + TIME(0,0,0)</f>
        <v>48700</v>
      </c>
      <c r="C32469">
        <v>35.005428314</v>
      </c>
    </row>
    <row r="32470" spans="1:3" x14ac:dyDescent="0.25">
      <c r="A32470">
        <v>12205</v>
      </c>
      <c r="B32470" s="1">
        <f>DATE(2033,6,1) + TIME(0,0,0)</f>
        <v>48731</v>
      </c>
      <c r="C32470">
        <v>35.013545989999997</v>
      </c>
    </row>
    <row r="32471" spans="1:3" x14ac:dyDescent="0.25">
      <c r="A32471">
        <v>12235</v>
      </c>
      <c r="B32471" s="1">
        <f>DATE(2033,7,1) + TIME(0,0,0)</f>
        <v>48761</v>
      </c>
      <c r="C32471">
        <v>35.021389008</v>
      </c>
    </row>
    <row r="32472" spans="1:3" x14ac:dyDescent="0.25">
      <c r="A32472">
        <v>12266</v>
      </c>
      <c r="B32472" s="1">
        <f>DATE(2033,8,1) + TIME(0,0,0)</f>
        <v>48792</v>
      </c>
      <c r="C32472">
        <v>35.029472351000003</v>
      </c>
    </row>
    <row r="32473" spans="1:3" x14ac:dyDescent="0.25">
      <c r="A32473">
        <v>12297</v>
      </c>
      <c r="B32473" s="1">
        <f>DATE(2033,9,1) + TIME(0,0,0)</f>
        <v>48823</v>
      </c>
      <c r="C32473">
        <v>35.037540436</v>
      </c>
    </row>
    <row r="32474" spans="1:3" x14ac:dyDescent="0.25">
      <c r="A32474">
        <v>12327</v>
      </c>
      <c r="B32474" s="1">
        <f>DATE(2033,10,1) + TIME(0,0,0)</f>
        <v>48853</v>
      </c>
      <c r="C32474">
        <v>35.045330047999997</v>
      </c>
    </row>
    <row r="32475" spans="1:3" x14ac:dyDescent="0.25">
      <c r="A32475">
        <v>12358</v>
      </c>
      <c r="B32475" s="1">
        <f>DATE(2033,11,1) + TIME(0,0,0)</f>
        <v>48884</v>
      </c>
      <c r="C32475">
        <v>35.0533638</v>
      </c>
    </row>
    <row r="32476" spans="1:3" x14ac:dyDescent="0.25">
      <c r="A32476">
        <v>12388</v>
      </c>
      <c r="B32476" s="1">
        <f>DATE(2033,12,1) + TIME(0,0,0)</f>
        <v>48914</v>
      </c>
      <c r="C32476">
        <v>35.061122894</v>
      </c>
    </row>
    <row r="32477" spans="1:3" x14ac:dyDescent="0.25">
      <c r="A32477">
        <v>12419</v>
      </c>
      <c r="B32477" s="1">
        <f>DATE(2034,1,1) + TIME(0,0,0)</f>
        <v>48945</v>
      </c>
      <c r="C32477">
        <v>35.069126128999997</v>
      </c>
    </row>
    <row r="32478" spans="1:3" x14ac:dyDescent="0.25">
      <c r="A32478">
        <v>12450</v>
      </c>
      <c r="B32478" s="1">
        <f>DATE(2034,2,1) + TIME(0,0,0)</f>
        <v>48976</v>
      </c>
      <c r="C32478">
        <v>35.077110290999997</v>
      </c>
    </row>
    <row r="32479" spans="1:3" x14ac:dyDescent="0.25">
      <c r="A32479">
        <v>12478</v>
      </c>
      <c r="B32479" s="1">
        <f>DATE(2034,3,1) + TIME(0,0,0)</f>
        <v>49004</v>
      </c>
      <c r="C32479">
        <v>35.084312439000001</v>
      </c>
    </row>
    <row r="32480" spans="1:3" x14ac:dyDescent="0.25">
      <c r="A32480">
        <v>12509</v>
      </c>
      <c r="B32480" s="1">
        <f>DATE(2034,4,1) + TIME(0,0,0)</f>
        <v>49035</v>
      </c>
      <c r="C32480">
        <v>35.092266082999998</v>
      </c>
    </row>
    <row r="32481" spans="1:3" x14ac:dyDescent="0.25">
      <c r="A32481">
        <v>12539</v>
      </c>
      <c r="B32481" s="1">
        <f>DATE(2034,5,1) + TIME(0,0,0)</f>
        <v>49065</v>
      </c>
      <c r="C32481">
        <v>35.099948883000003</v>
      </c>
    </row>
    <row r="32482" spans="1:3" x14ac:dyDescent="0.25">
      <c r="A32482">
        <v>12570</v>
      </c>
      <c r="B32482" s="1">
        <f>DATE(2034,6,1) + TIME(0,0,0)</f>
        <v>49096</v>
      </c>
      <c r="C32482">
        <v>35.107872008999998</v>
      </c>
    </row>
    <row r="32483" spans="1:3" x14ac:dyDescent="0.25">
      <c r="A32483">
        <v>12600</v>
      </c>
      <c r="B32483" s="1">
        <f>DATE(2034,7,1) + TIME(0,0,0)</f>
        <v>49126</v>
      </c>
      <c r="C32483">
        <v>35.115528107000003</v>
      </c>
    </row>
    <row r="32484" spans="1:3" x14ac:dyDescent="0.25">
      <c r="A32484">
        <v>12631</v>
      </c>
      <c r="B32484" s="1">
        <f>DATE(2034,8,1) + TIME(0,0,0)</f>
        <v>49157</v>
      </c>
      <c r="C32484">
        <v>35.123420715000002</v>
      </c>
    </row>
    <row r="32485" spans="1:3" x14ac:dyDescent="0.25">
      <c r="A32485">
        <v>12662</v>
      </c>
      <c r="B32485" s="1">
        <f>DATE(2034,9,1) + TIME(0,0,0)</f>
        <v>49188</v>
      </c>
      <c r="C32485">
        <v>35.131298065000003</v>
      </c>
    </row>
    <row r="32486" spans="1:3" x14ac:dyDescent="0.25">
      <c r="A32486">
        <v>12692</v>
      </c>
      <c r="B32486" s="1">
        <f>DATE(2034,10,1) + TIME(0,0,0)</f>
        <v>49218</v>
      </c>
      <c r="C32486">
        <v>35.138908385999997</v>
      </c>
    </row>
    <row r="32487" spans="1:3" x14ac:dyDescent="0.25">
      <c r="A32487">
        <v>12723</v>
      </c>
      <c r="B32487" s="1">
        <f>DATE(2034,11,1) + TIME(0,0,0)</f>
        <v>49249</v>
      </c>
      <c r="C32487">
        <v>35.146759033000002</v>
      </c>
    </row>
    <row r="32488" spans="1:3" x14ac:dyDescent="0.25">
      <c r="A32488">
        <v>12753</v>
      </c>
      <c r="B32488" s="1">
        <f>DATE(2034,12,1) + TIME(0,0,0)</f>
        <v>49279</v>
      </c>
      <c r="C32488">
        <v>35.154338836999997</v>
      </c>
    </row>
    <row r="32489" spans="1:3" x14ac:dyDescent="0.25">
      <c r="A32489">
        <v>12784</v>
      </c>
      <c r="B32489" s="1">
        <f>DATE(2035,1,1) + TIME(0,0,0)</f>
        <v>49310</v>
      </c>
      <c r="C32489">
        <v>35.162158966</v>
      </c>
    </row>
    <row r="32490" spans="1:3" x14ac:dyDescent="0.25">
      <c r="A32490">
        <v>12815</v>
      </c>
      <c r="B32490" s="1">
        <f>DATE(2035,2,1) + TIME(0,0,0)</f>
        <v>49341</v>
      </c>
      <c r="C32490">
        <v>35.169963836999997</v>
      </c>
    </row>
    <row r="32491" spans="1:3" x14ac:dyDescent="0.25">
      <c r="A32491">
        <v>12843</v>
      </c>
      <c r="B32491" s="1">
        <f>DATE(2035,3,1) + TIME(0,0,0)</f>
        <v>49369</v>
      </c>
      <c r="C32491">
        <v>35.177001953000001</v>
      </c>
    </row>
    <row r="32492" spans="1:3" x14ac:dyDescent="0.25">
      <c r="A32492">
        <v>12874</v>
      </c>
      <c r="B32492" s="1">
        <f>DATE(2035,4,1) + TIME(0,0,0)</f>
        <v>49400</v>
      </c>
      <c r="C32492">
        <v>35.184780121000003</v>
      </c>
    </row>
    <row r="32493" spans="1:3" x14ac:dyDescent="0.25">
      <c r="A32493">
        <v>12904</v>
      </c>
      <c r="B32493" s="1">
        <f>DATE(2035,5,1) + TIME(0,0,0)</f>
        <v>49430</v>
      </c>
      <c r="C32493">
        <v>35.192291259999998</v>
      </c>
    </row>
    <row r="32494" spans="1:3" x14ac:dyDescent="0.25">
      <c r="A32494">
        <v>12935</v>
      </c>
      <c r="B32494" s="1">
        <f>DATE(2035,6,1) + TIME(0,0,0)</f>
        <v>49461</v>
      </c>
      <c r="C32494">
        <v>35.200042725000003</v>
      </c>
    </row>
    <row r="32495" spans="1:3" x14ac:dyDescent="0.25">
      <c r="A32495">
        <v>12965</v>
      </c>
      <c r="B32495" s="1">
        <f>DATE(2035,7,1) + TIME(0,0,0)</f>
        <v>49491</v>
      </c>
      <c r="C32495">
        <v>35.207527161000002</v>
      </c>
    </row>
    <row r="32496" spans="1:3" x14ac:dyDescent="0.25">
      <c r="A32496">
        <v>12996</v>
      </c>
      <c r="B32496" s="1">
        <f>DATE(2035,8,1) + TIME(0,0,0)</f>
        <v>49522</v>
      </c>
      <c r="C32496">
        <v>35.215251922999997</v>
      </c>
    </row>
    <row r="32497" spans="1:3" x14ac:dyDescent="0.25">
      <c r="A32497">
        <v>13027</v>
      </c>
      <c r="B32497" s="1">
        <f>DATE(2035,9,1) + TIME(0,0,0)</f>
        <v>49553</v>
      </c>
      <c r="C32497">
        <v>35.222957610999998</v>
      </c>
    </row>
    <row r="32498" spans="1:3" x14ac:dyDescent="0.25">
      <c r="A32498">
        <v>13057</v>
      </c>
      <c r="B32498" s="1">
        <f>DATE(2035,10,1) + TIME(0,0,0)</f>
        <v>49583</v>
      </c>
      <c r="C32498">
        <v>35.230403899999999</v>
      </c>
    </row>
    <row r="32499" spans="1:3" x14ac:dyDescent="0.25">
      <c r="A32499">
        <v>13088</v>
      </c>
      <c r="B32499" s="1">
        <f>DATE(2035,11,1) + TIME(0,0,0)</f>
        <v>49614</v>
      </c>
      <c r="C32499">
        <v>35.238086699999997</v>
      </c>
    </row>
    <row r="32500" spans="1:3" x14ac:dyDescent="0.25">
      <c r="A32500">
        <v>13118</v>
      </c>
      <c r="B32500" s="1">
        <f>DATE(2035,12,1) + TIME(0,0,0)</f>
        <v>49644</v>
      </c>
      <c r="C32500">
        <v>35.245506286999998</v>
      </c>
    </row>
    <row r="32501" spans="1:3" x14ac:dyDescent="0.25">
      <c r="A32501">
        <v>13149</v>
      </c>
      <c r="B32501" s="1">
        <f>DATE(2036,1,1) + TIME(0,0,0)</f>
        <v>49675</v>
      </c>
      <c r="C32501">
        <v>35.253162383999999</v>
      </c>
    </row>
    <row r="32502" spans="1:3" x14ac:dyDescent="0.25">
      <c r="A32502">
        <v>13180</v>
      </c>
      <c r="B32502" s="1">
        <f>DATE(2036,2,1) + TIME(0,0,0)</f>
        <v>49706</v>
      </c>
      <c r="C32502">
        <v>35.260803223000003</v>
      </c>
    </row>
    <row r="32503" spans="1:3" x14ac:dyDescent="0.25">
      <c r="A32503">
        <v>13209</v>
      </c>
      <c r="B32503" s="1">
        <f>DATE(2036,3,1) + TIME(0,0,0)</f>
        <v>49735</v>
      </c>
      <c r="C32503">
        <v>35.267936706999997</v>
      </c>
    </row>
    <row r="32504" spans="1:3" x14ac:dyDescent="0.25">
      <c r="A32504">
        <v>13240</v>
      </c>
      <c r="B32504" s="1">
        <f>DATE(2036,4,1) + TIME(0,0,0)</f>
        <v>49766</v>
      </c>
      <c r="C32504">
        <v>35.275554657000001</v>
      </c>
    </row>
    <row r="32505" spans="1:3" x14ac:dyDescent="0.25">
      <c r="A32505">
        <v>13270</v>
      </c>
      <c r="B32505" s="1">
        <f>DATE(2036,5,1) + TIME(0,0,0)</f>
        <v>49796</v>
      </c>
      <c r="C32505">
        <v>35.282909392999997</v>
      </c>
    </row>
    <row r="32506" spans="1:3" x14ac:dyDescent="0.25">
      <c r="A32506">
        <v>13301</v>
      </c>
      <c r="B32506" s="1">
        <f>DATE(2036,6,1) + TIME(0,0,0)</f>
        <v>49827</v>
      </c>
      <c r="C32506">
        <v>35.290500641000001</v>
      </c>
    </row>
    <row r="32507" spans="1:3" x14ac:dyDescent="0.25">
      <c r="A32507">
        <v>13331</v>
      </c>
      <c r="B32507" s="1">
        <f>DATE(2036,7,1) + TIME(0,0,0)</f>
        <v>49857</v>
      </c>
      <c r="C32507">
        <v>35.297828674000002</v>
      </c>
    </row>
    <row r="32508" spans="1:3" x14ac:dyDescent="0.25">
      <c r="A32508">
        <v>13362</v>
      </c>
      <c r="B32508" s="1">
        <f>DATE(2036,8,1) + TIME(0,0,0)</f>
        <v>49888</v>
      </c>
      <c r="C32508">
        <v>35.305393219000003</v>
      </c>
    </row>
    <row r="32509" spans="1:3" x14ac:dyDescent="0.25">
      <c r="A32509">
        <v>13393</v>
      </c>
      <c r="B32509" s="1">
        <f>DATE(2036,9,1) + TIME(0,0,0)</f>
        <v>49919</v>
      </c>
      <c r="C32509">
        <v>35.312938690000003</v>
      </c>
    </row>
    <row r="32510" spans="1:3" x14ac:dyDescent="0.25">
      <c r="A32510">
        <v>13423</v>
      </c>
      <c r="B32510" s="1">
        <f>DATE(2036,10,1) + TIME(0,0,0)</f>
        <v>49949</v>
      </c>
      <c r="C32510">
        <v>35.320228577000002</v>
      </c>
    </row>
    <row r="32511" spans="1:3" x14ac:dyDescent="0.25">
      <c r="A32511">
        <v>13454</v>
      </c>
      <c r="B32511" s="1">
        <f>DATE(2036,11,1) + TIME(0,0,0)</f>
        <v>49980</v>
      </c>
      <c r="C32511">
        <v>35.327751159999998</v>
      </c>
    </row>
    <row r="32512" spans="1:3" x14ac:dyDescent="0.25">
      <c r="A32512">
        <v>13484</v>
      </c>
      <c r="B32512" s="1">
        <f>DATE(2036,12,1) + TIME(0,0,0)</f>
        <v>50010</v>
      </c>
      <c r="C32512">
        <v>35.335014342999997</v>
      </c>
    </row>
    <row r="32513" spans="1:3" x14ac:dyDescent="0.25">
      <c r="A32513">
        <v>13515</v>
      </c>
      <c r="B32513" s="1">
        <f>DATE(2037,1,1) + TIME(0,0,0)</f>
        <v>50041</v>
      </c>
      <c r="C32513">
        <v>35.342510222999998</v>
      </c>
    </row>
    <row r="32514" spans="1:3" x14ac:dyDescent="0.25">
      <c r="A32514">
        <v>13546</v>
      </c>
      <c r="B32514" s="1">
        <f>DATE(2037,2,1) + TIME(0,0,0)</f>
        <v>50072</v>
      </c>
      <c r="C32514">
        <v>35.349990845000001</v>
      </c>
    </row>
    <row r="32515" spans="1:3" x14ac:dyDescent="0.25">
      <c r="A32515">
        <v>13574</v>
      </c>
      <c r="B32515" s="1">
        <f>DATE(2037,3,1) + TIME(0,0,0)</f>
        <v>50100</v>
      </c>
      <c r="C32515">
        <v>35.356735229000002</v>
      </c>
    </row>
    <row r="32516" spans="1:3" x14ac:dyDescent="0.25">
      <c r="A32516">
        <v>13605</v>
      </c>
      <c r="B32516" s="1">
        <f>DATE(2037,4,1) + TIME(0,0,0)</f>
        <v>50131</v>
      </c>
      <c r="C32516">
        <v>35.364192963000001</v>
      </c>
    </row>
    <row r="32517" spans="1:3" x14ac:dyDescent="0.25">
      <c r="A32517">
        <v>13635</v>
      </c>
      <c r="B32517" s="1">
        <f>DATE(2037,5,1) + TIME(0,0,0)</f>
        <v>50161</v>
      </c>
      <c r="C32517">
        <v>35.371395110999998</v>
      </c>
    </row>
    <row r="32518" spans="1:3" x14ac:dyDescent="0.25">
      <c r="A32518">
        <v>13666</v>
      </c>
      <c r="B32518" s="1">
        <f>DATE(2037,6,1) + TIME(0,0,0)</f>
        <v>50192</v>
      </c>
      <c r="C32518">
        <v>35.378826140999998</v>
      </c>
    </row>
    <row r="32519" spans="1:3" x14ac:dyDescent="0.25">
      <c r="A32519">
        <v>13696</v>
      </c>
      <c r="B32519" s="1">
        <f>DATE(2037,7,1) + TIME(0,0,0)</f>
        <v>50222</v>
      </c>
      <c r="C32519">
        <v>35.386005402000002</v>
      </c>
    </row>
    <row r="32520" spans="1:3" x14ac:dyDescent="0.25">
      <c r="A32520">
        <v>13727</v>
      </c>
      <c r="B32520" s="1">
        <f>DATE(2037,8,1) + TIME(0,0,0)</f>
        <v>50253</v>
      </c>
      <c r="C32520">
        <v>35.393409728999998</v>
      </c>
    </row>
    <row r="32521" spans="1:3" x14ac:dyDescent="0.25">
      <c r="A32521">
        <v>13758</v>
      </c>
      <c r="B32521" s="1">
        <f>DATE(2037,9,1) + TIME(0,0,0)</f>
        <v>50284</v>
      </c>
      <c r="C32521">
        <v>35.400806426999999</v>
      </c>
    </row>
    <row r="32522" spans="1:3" x14ac:dyDescent="0.25">
      <c r="A32522">
        <v>13788</v>
      </c>
      <c r="B32522" s="1">
        <f>DATE(2037,10,1) + TIME(0,0,0)</f>
        <v>50314</v>
      </c>
      <c r="C32522">
        <v>35.407947540000002</v>
      </c>
    </row>
    <row r="32523" spans="1:3" x14ac:dyDescent="0.25">
      <c r="A32523">
        <v>13819</v>
      </c>
      <c r="B32523" s="1">
        <f>DATE(2037,11,1) + TIME(0,0,0)</f>
        <v>50345</v>
      </c>
      <c r="C32523">
        <v>35.415317535</v>
      </c>
    </row>
    <row r="32524" spans="1:3" x14ac:dyDescent="0.25">
      <c r="A32524">
        <v>13849</v>
      </c>
      <c r="B32524" s="1">
        <f>DATE(2037,12,1) + TIME(0,0,0)</f>
        <v>50375</v>
      </c>
      <c r="C32524">
        <v>35.422435759999999</v>
      </c>
    </row>
    <row r="32525" spans="1:3" x14ac:dyDescent="0.25">
      <c r="A32525">
        <v>13880</v>
      </c>
      <c r="B32525" s="1">
        <f>DATE(2038,1,1) + TIME(0,0,0)</f>
        <v>50406</v>
      </c>
      <c r="C32525">
        <v>35.429779052999997</v>
      </c>
    </row>
    <row r="32526" spans="1:3" x14ac:dyDescent="0.25">
      <c r="A32526">
        <v>13911</v>
      </c>
      <c r="B32526" s="1">
        <f>DATE(2038,2,1) + TIME(0,0,0)</f>
        <v>50437</v>
      </c>
      <c r="C32526">
        <v>35.437114716000004</v>
      </c>
    </row>
    <row r="32527" spans="1:3" x14ac:dyDescent="0.25">
      <c r="A32527">
        <v>13939</v>
      </c>
      <c r="B32527" s="1">
        <f>DATE(2038,3,1) + TIME(0,0,0)</f>
        <v>50465</v>
      </c>
      <c r="C32527">
        <v>35.443725585999999</v>
      </c>
    </row>
    <row r="32528" spans="1:3" x14ac:dyDescent="0.25">
      <c r="A32528">
        <v>13970</v>
      </c>
      <c r="B32528" s="1">
        <f>DATE(2038,4,1) + TIME(0,0,0)</f>
        <v>50496</v>
      </c>
      <c r="C32528">
        <v>35.451034546000002</v>
      </c>
    </row>
    <row r="32529" spans="1:3" x14ac:dyDescent="0.25">
      <c r="A32529">
        <v>14000</v>
      </c>
      <c r="B32529" s="1">
        <f>DATE(2038,5,1) + TIME(0,0,0)</f>
        <v>50526</v>
      </c>
      <c r="C32529">
        <v>35.458095551</v>
      </c>
    </row>
    <row r="32530" spans="1:3" x14ac:dyDescent="0.25">
      <c r="A32530">
        <v>14031</v>
      </c>
      <c r="B32530" s="1">
        <f>DATE(2038,6,1) + TIME(0,0,0)</f>
        <v>50557</v>
      </c>
      <c r="C32530">
        <v>35.465381622000002</v>
      </c>
    </row>
    <row r="32531" spans="1:3" x14ac:dyDescent="0.25">
      <c r="A32531">
        <v>14061</v>
      </c>
      <c r="B32531" s="1">
        <f>DATE(2038,7,1) + TIME(0,0,0)</f>
        <v>50587</v>
      </c>
      <c r="C32531">
        <v>35.472423552999999</v>
      </c>
    </row>
    <row r="32532" spans="1:3" x14ac:dyDescent="0.25">
      <c r="A32532">
        <v>14092</v>
      </c>
      <c r="B32532" s="1">
        <f>DATE(2038,8,1) + TIME(0,0,0)</f>
        <v>50618</v>
      </c>
      <c r="C32532">
        <v>35.479682922000002</v>
      </c>
    </row>
    <row r="32533" spans="1:3" x14ac:dyDescent="0.25">
      <c r="A32533">
        <v>14123</v>
      </c>
      <c r="B32533" s="1">
        <f>DATE(2038,9,1) + TIME(0,0,0)</f>
        <v>50649</v>
      </c>
      <c r="C32533">
        <v>35.486934662000003</v>
      </c>
    </row>
    <row r="32534" spans="1:3" x14ac:dyDescent="0.25">
      <c r="A32534">
        <v>14153</v>
      </c>
      <c r="B32534" s="1">
        <f>DATE(2038,10,1) + TIME(0,0,0)</f>
        <v>50679</v>
      </c>
      <c r="C32534">
        <v>35.493942261000001</v>
      </c>
    </row>
    <row r="32535" spans="1:3" x14ac:dyDescent="0.25">
      <c r="A32535">
        <v>14184</v>
      </c>
      <c r="B32535" s="1">
        <f>DATE(2038,11,1) + TIME(0,0,0)</f>
        <v>50710</v>
      </c>
      <c r="C32535">
        <v>35.501167297000002</v>
      </c>
    </row>
    <row r="32536" spans="1:3" x14ac:dyDescent="0.25">
      <c r="A32536">
        <v>14214</v>
      </c>
      <c r="B32536" s="1">
        <f>DATE(2038,12,1) + TIME(0,0,0)</f>
        <v>50740</v>
      </c>
      <c r="C32536">
        <v>35.508152008000003</v>
      </c>
    </row>
    <row r="32537" spans="1:3" x14ac:dyDescent="0.25">
      <c r="A32537">
        <v>14245</v>
      </c>
      <c r="B32537" s="1">
        <f>DATE(2039,1,1) + TIME(0,0,0)</f>
        <v>50771</v>
      </c>
      <c r="C32537">
        <v>35.515354156000001</v>
      </c>
    </row>
    <row r="32538" spans="1:3" x14ac:dyDescent="0.25">
      <c r="A32538">
        <v>14276</v>
      </c>
      <c r="B32538" s="1">
        <f>DATE(2039,2,1) + TIME(0,0,0)</f>
        <v>50802</v>
      </c>
      <c r="C32538">
        <v>35.522548676</v>
      </c>
    </row>
    <row r="32539" spans="1:3" x14ac:dyDescent="0.25">
      <c r="A32539">
        <v>14304</v>
      </c>
      <c r="B32539" s="1">
        <f>DATE(2039,3,1) + TIME(0,0,0)</f>
        <v>50830</v>
      </c>
      <c r="C32539">
        <v>35.529033661</v>
      </c>
    </row>
    <row r="32540" spans="1:3" x14ac:dyDescent="0.25">
      <c r="A32540">
        <v>14335</v>
      </c>
      <c r="B32540" s="1">
        <f>DATE(2039,4,1) + TIME(0,0,0)</f>
        <v>50861</v>
      </c>
      <c r="C32540">
        <v>35.536205291999998</v>
      </c>
    </row>
    <row r="32541" spans="1:3" x14ac:dyDescent="0.25">
      <c r="A32541">
        <v>14365</v>
      </c>
      <c r="B32541" s="1">
        <f>DATE(2039,5,1) + TIME(0,0,0)</f>
        <v>50891</v>
      </c>
      <c r="C32541">
        <v>35.543132782000001</v>
      </c>
    </row>
    <row r="32542" spans="1:3" x14ac:dyDescent="0.25">
      <c r="A32542">
        <v>14396</v>
      </c>
      <c r="B32542" s="1">
        <f>DATE(2039,6,1) + TIME(0,0,0)</f>
        <v>50922</v>
      </c>
      <c r="C32542">
        <v>35.550281525000003</v>
      </c>
    </row>
    <row r="32543" spans="1:3" x14ac:dyDescent="0.25">
      <c r="A32543">
        <v>14426</v>
      </c>
      <c r="B32543" s="1">
        <f>DATE(2039,7,1) + TIME(0,0,0)</f>
        <v>50952</v>
      </c>
      <c r="C32543">
        <v>35.557186127000001</v>
      </c>
    </row>
    <row r="32544" spans="1:3" x14ac:dyDescent="0.25">
      <c r="A32544">
        <v>14457</v>
      </c>
      <c r="B32544" s="1">
        <f>DATE(2039,8,1) + TIME(0,0,0)</f>
        <v>50983</v>
      </c>
      <c r="C32544">
        <v>35.564311981000003</v>
      </c>
    </row>
    <row r="32545" spans="1:3" x14ac:dyDescent="0.25">
      <c r="A32545">
        <v>14488</v>
      </c>
      <c r="B32545" s="1">
        <f>DATE(2039,9,1) + TIME(0,0,0)</f>
        <v>51014</v>
      </c>
      <c r="C32545">
        <v>35.571426391999999</v>
      </c>
    </row>
    <row r="32546" spans="1:3" x14ac:dyDescent="0.25">
      <c r="A32546">
        <v>14518</v>
      </c>
      <c r="B32546" s="1">
        <f>DATE(2039,10,1) + TIME(0,0,0)</f>
        <v>51044</v>
      </c>
      <c r="C32546">
        <v>35.578300476000003</v>
      </c>
    </row>
    <row r="32547" spans="1:3" x14ac:dyDescent="0.25">
      <c r="A32547">
        <v>14549</v>
      </c>
      <c r="B32547" s="1">
        <f>DATE(2039,11,1) + TIME(0,0,0)</f>
        <v>51075</v>
      </c>
      <c r="C32547">
        <v>35.585391997999999</v>
      </c>
    </row>
    <row r="32548" spans="1:3" x14ac:dyDescent="0.25">
      <c r="A32548">
        <v>14579</v>
      </c>
      <c r="B32548" s="1">
        <f>DATE(2039,12,1) + TIME(0,0,0)</f>
        <v>51105</v>
      </c>
      <c r="C32548">
        <v>35.592243195000002</v>
      </c>
    </row>
    <row r="32549" spans="1:3" x14ac:dyDescent="0.25">
      <c r="A32549">
        <v>14610</v>
      </c>
      <c r="B32549" s="1">
        <f>DATE(2040,1,1) + TIME(0,0,0)</f>
        <v>51136</v>
      </c>
      <c r="C32549">
        <v>35.599311829000001</v>
      </c>
    </row>
    <row r="32550" spans="1:3" x14ac:dyDescent="0.25">
      <c r="A32550">
        <v>14641</v>
      </c>
      <c r="B32550" s="1">
        <f>DATE(2040,2,1) + TIME(0,0,0)</f>
        <v>51167</v>
      </c>
      <c r="C32550">
        <v>35.606372833000002</v>
      </c>
    </row>
    <row r="32551" spans="1:3" x14ac:dyDescent="0.25">
      <c r="A32551">
        <v>14670</v>
      </c>
      <c r="B32551" s="1">
        <f>DATE(2040,3,1) + TIME(0,0,0)</f>
        <v>51196</v>
      </c>
      <c r="C32551">
        <v>35.61296463</v>
      </c>
    </row>
    <row r="32552" spans="1:3" x14ac:dyDescent="0.25">
      <c r="A32552">
        <v>14701</v>
      </c>
      <c r="B32552" s="1">
        <f>DATE(2040,4,1) + TIME(0,0,0)</f>
        <v>51227</v>
      </c>
      <c r="C32552">
        <v>35.620002747000001</v>
      </c>
    </row>
    <row r="32553" spans="1:3" x14ac:dyDescent="0.25">
      <c r="A32553">
        <v>14731</v>
      </c>
      <c r="B32553" s="1">
        <f>DATE(2040,5,1) + TIME(0,0,0)</f>
        <v>51257</v>
      </c>
      <c r="C32553">
        <v>35.626804352000001</v>
      </c>
    </row>
    <row r="32554" spans="1:3" x14ac:dyDescent="0.25">
      <c r="A32554">
        <v>14762</v>
      </c>
      <c r="B32554" s="1">
        <f>DATE(2040,6,1) + TIME(0,0,0)</f>
        <v>51288</v>
      </c>
      <c r="C32554">
        <v>35.633819580000001</v>
      </c>
    </row>
    <row r="32555" spans="1:3" x14ac:dyDescent="0.25">
      <c r="A32555">
        <v>14792</v>
      </c>
      <c r="B32555" s="1">
        <f>DATE(2040,7,1) + TIME(0,0,0)</f>
        <v>51318</v>
      </c>
      <c r="C32555">
        <v>35.640602112000003</v>
      </c>
    </row>
    <row r="32556" spans="1:3" x14ac:dyDescent="0.25">
      <c r="A32556">
        <v>14823</v>
      </c>
      <c r="B32556" s="1">
        <f>DATE(2040,8,1) + TIME(0,0,0)</f>
        <v>51349</v>
      </c>
      <c r="C32556">
        <v>35.647594452</v>
      </c>
    </row>
    <row r="32557" spans="1:3" x14ac:dyDescent="0.25">
      <c r="A32557">
        <v>14854</v>
      </c>
      <c r="B32557" s="1">
        <f>DATE(2040,9,1) + TIME(0,0,0)</f>
        <v>51380</v>
      </c>
      <c r="C32557">
        <v>35.654579163000001</v>
      </c>
    </row>
    <row r="32558" spans="1:3" x14ac:dyDescent="0.25">
      <c r="A32558">
        <v>14884</v>
      </c>
      <c r="B32558" s="1">
        <f>DATE(2040,10,1) + TIME(0,0,0)</f>
        <v>51410</v>
      </c>
      <c r="C32558">
        <v>35.661331177000001</v>
      </c>
    </row>
    <row r="32559" spans="1:3" x14ac:dyDescent="0.25">
      <c r="A32559">
        <v>14915</v>
      </c>
      <c r="B32559" s="1">
        <f>DATE(2040,11,1) + TIME(0,0,0)</f>
        <v>51441</v>
      </c>
      <c r="C32559">
        <v>35.668292999000002</v>
      </c>
    </row>
    <row r="32560" spans="1:3" x14ac:dyDescent="0.25">
      <c r="A32560">
        <v>14945</v>
      </c>
      <c r="B32560" s="1">
        <f>DATE(2040,12,1) + TIME(0,0,0)</f>
        <v>51471</v>
      </c>
      <c r="C32560">
        <v>35.675022124999998</v>
      </c>
    </row>
    <row r="32561" spans="1:3" x14ac:dyDescent="0.25">
      <c r="A32561">
        <v>14976</v>
      </c>
      <c r="B32561" s="1">
        <f>DATE(2041,1,1) + TIME(0,0,0)</f>
        <v>51502</v>
      </c>
      <c r="C32561">
        <v>35.681968689000001</v>
      </c>
    </row>
    <row r="32562" spans="1:3" x14ac:dyDescent="0.25">
      <c r="A32562">
        <v>15007</v>
      </c>
      <c r="B32562" s="1">
        <f>DATE(2041,2,1) + TIME(0,0,0)</f>
        <v>51533</v>
      </c>
      <c r="C32562">
        <v>35.688899994000003</v>
      </c>
    </row>
    <row r="32563" spans="1:3" x14ac:dyDescent="0.25">
      <c r="A32563">
        <v>15035</v>
      </c>
      <c r="B32563" s="1">
        <f>DATE(2041,3,1) + TIME(0,0,0)</f>
        <v>51561</v>
      </c>
      <c r="C32563">
        <v>35.695152282999999</v>
      </c>
    </row>
    <row r="32564" spans="1:3" x14ac:dyDescent="0.25">
      <c r="A32564">
        <v>15066</v>
      </c>
      <c r="B32564" s="1">
        <f>DATE(2041,4,1) + TIME(0,0,0)</f>
        <v>51592</v>
      </c>
      <c r="C32564">
        <v>35.702068328999999</v>
      </c>
    </row>
    <row r="32565" spans="1:3" x14ac:dyDescent="0.25">
      <c r="A32565">
        <v>15096</v>
      </c>
      <c r="B32565" s="1">
        <f>DATE(2041,5,1) + TIME(0,0,0)</f>
        <v>51622</v>
      </c>
      <c r="C32565">
        <v>35.708747864000003</v>
      </c>
    </row>
    <row r="32566" spans="1:3" x14ac:dyDescent="0.25">
      <c r="A32566">
        <v>15127</v>
      </c>
      <c r="B32566" s="1">
        <f>DATE(2041,6,1) + TIME(0,0,0)</f>
        <v>51653</v>
      </c>
      <c r="C32566">
        <v>35.715641022</v>
      </c>
    </row>
    <row r="32567" spans="1:3" x14ac:dyDescent="0.25">
      <c r="A32567">
        <v>15157</v>
      </c>
      <c r="B32567" s="1">
        <f>DATE(2041,7,1) + TIME(0,0,0)</f>
        <v>51683</v>
      </c>
      <c r="C32567">
        <v>35.722301483000003</v>
      </c>
    </row>
    <row r="32568" spans="1:3" x14ac:dyDescent="0.25">
      <c r="A32568">
        <v>15188</v>
      </c>
      <c r="B32568" s="1">
        <f>DATE(2041,8,1) + TIME(0,0,0)</f>
        <v>51714</v>
      </c>
      <c r="C32568">
        <v>35.729175568000002</v>
      </c>
    </row>
    <row r="32569" spans="1:3" x14ac:dyDescent="0.25">
      <c r="A32569">
        <v>15219</v>
      </c>
      <c r="B32569" s="1">
        <f>DATE(2041,9,1) + TIME(0,0,0)</f>
        <v>51745</v>
      </c>
      <c r="C32569">
        <v>35.736042023000003</v>
      </c>
    </row>
    <row r="32570" spans="1:3" x14ac:dyDescent="0.25">
      <c r="A32570">
        <v>15249</v>
      </c>
      <c r="B32570" s="1">
        <f>DATE(2041,10,1) + TIME(0,0,0)</f>
        <v>51775</v>
      </c>
      <c r="C32570">
        <v>35.742671967</v>
      </c>
    </row>
    <row r="32571" spans="1:3" x14ac:dyDescent="0.25">
      <c r="A32571">
        <v>15280</v>
      </c>
      <c r="B32571" s="1">
        <f>DATE(2041,11,1) + TIME(0,0,0)</f>
        <v>51806</v>
      </c>
      <c r="C32571">
        <v>35.749515533</v>
      </c>
    </row>
    <row r="32572" spans="1:3" x14ac:dyDescent="0.25">
      <c r="A32572">
        <v>15310</v>
      </c>
      <c r="B32572" s="1">
        <f>DATE(2041,12,1) + TIME(0,0,0)</f>
        <v>51836</v>
      </c>
      <c r="C32572">
        <v>35.756130218999999</v>
      </c>
    </row>
    <row r="32573" spans="1:3" x14ac:dyDescent="0.25">
      <c r="A32573">
        <v>15341</v>
      </c>
      <c r="B32573" s="1">
        <f>DATE(2042,1,1) + TIME(0,0,0)</f>
        <v>51867</v>
      </c>
      <c r="C32573">
        <v>35.762954712000003</v>
      </c>
    </row>
    <row r="32574" spans="1:3" x14ac:dyDescent="0.25">
      <c r="A32574">
        <v>15372</v>
      </c>
      <c r="B32574" s="1">
        <f>DATE(2042,2,1) + TIME(0,0,0)</f>
        <v>51898</v>
      </c>
      <c r="C32574">
        <v>35.769771575999997</v>
      </c>
    </row>
    <row r="32575" spans="1:3" x14ac:dyDescent="0.25">
      <c r="A32575">
        <v>15400</v>
      </c>
      <c r="B32575" s="1">
        <f>DATE(2042,3,1) + TIME(0,0,0)</f>
        <v>51926</v>
      </c>
      <c r="C32575">
        <v>35.775917053000001</v>
      </c>
    </row>
    <row r="32576" spans="1:3" x14ac:dyDescent="0.25">
      <c r="A32576">
        <v>15431</v>
      </c>
      <c r="B32576" s="1">
        <f>DATE(2042,4,1) + TIME(0,0,0)</f>
        <v>51957</v>
      </c>
      <c r="C32576">
        <v>35.782714843999997</v>
      </c>
    </row>
    <row r="32577" spans="1:3" x14ac:dyDescent="0.25">
      <c r="A32577">
        <v>15461</v>
      </c>
      <c r="B32577" s="1">
        <f>DATE(2042,5,1) + TIME(0,0,0)</f>
        <v>51987</v>
      </c>
      <c r="C32577">
        <v>35.789279938</v>
      </c>
    </row>
    <row r="32578" spans="1:3" x14ac:dyDescent="0.25">
      <c r="A32578">
        <v>15492</v>
      </c>
      <c r="B32578" s="1">
        <f>DATE(2042,6,1) + TIME(0,0,0)</f>
        <v>52018</v>
      </c>
      <c r="C32578">
        <v>35.796058655000003</v>
      </c>
    </row>
    <row r="32579" spans="1:3" x14ac:dyDescent="0.25">
      <c r="A32579">
        <v>15522</v>
      </c>
      <c r="B32579" s="1">
        <f>DATE(2042,7,1) + TIME(0,0,0)</f>
        <v>52048</v>
      </c>
      <c r="C32579">
        <v>35.802608489999997</v>
      </c>
    </row>
    <row r="32580" spans="1:3" x14ac:dyDescent="0.25">
      <c r="A32580">
        <v>15553</v>
      </c>
      <c r="B32580" s="1">
        <f>DATE(2042,8,1) + TIME(0,0,0)</f>
        <v>52079</v>
      </c>
      <c r="C32580">
        <v>35.809364318999997</v>
      </c>
    </row>
    <row r="32581" spans="1:3" x14ac:dyDescent="0.25">
      <c r="A32581">
        <v>15584</v>
      </c>
      <c r="B32581" s="1">
        <f>DATE(2042,9,1) + TIME(0,0,0)</f>
        <v>52110</v>
      </c>
      <c r="C32581">
        <v>35.816116332999997</v>
      </c>
    </row>
    <row r="32582" spans="1:3" x14ac:dyDescent="0.25">
      <c r="A32582">
        <v>15614</v>
      </c>
      <c r="B32582" s="1">
        <f>DATE(2042,10,1) + TIME(0,0,0)</f>
        <v>52140</v>
      </c>
      <c r="C32582">
        <v>35.822635650999999</v>
      </c>
    </row>
    <row r="32583" spans="1:3" x14ac:dyDescent="0.25">
      <c r="A32583">
        <v>15645</v>
      </c>
      <c r="B32583" s="1">
        <f>DATE(2042,11,1) + TIME(0,0,0)</f>
        <v>52171</v>
      </c>
      <c r="C32583">
        <v>35.829368590999998</v>
      </c>
    </row>
    <row r="32584" spans="1:3" x14ac:dyDescent="0.25">
      <c r="A32584">
        <v>15675</v>
      </c>
      <c r="B32584" s="1">
        <f>DATE(2042,12,1) + TIME(0,0,0)</f>
        <v>52201</v>
      </c>
      <c r="C32584">
        <v>35.835868834999999</v>
      </c>
    </row>
    <row r="32585" spans="1:3" x14ac:dyDescent="0.25">
      <c r="A32585">
        <v>15706</v>
      </c>
      <c r="B32585" s="1">
        <f>DATE(2043,1,1) + TIME(0,0,0)</f>
        <v>52232</v>
      </c>
      <c r="C32585">
        <v>35.842582702999998</v>
      </c>
    </row>
    <row r="32586" spans="1:3" x14ac:dyDescent="0.25">
      <c r="A32586">
        <v>15737</v>
      </c>
      <c r="B32586" s="1">
        <f>DATE(2043,2,1) + TIME(0,0,0)</f>
        <v>52263</v>
      </c>
      <c r="C32586">
        <v>35.849285125999998</v>
      </c>
    </row>
    <row r="32587" spans="1:3" x14ac:dyDescent="0.25">
      <c r="A32587">
        <v>15765</v>
      </c>
      <c r="B32587" s="1">
        <f>DATE(2043,3,1) + TIME(0,0,0)</f>
        <v>52291</v>
      </c>
      <c r="C32587">
        <v>35.855331421000002</v>
      </c>
    </row>
    <row r="32588" spans="1:3" x14ac:dyDescent="0.25">
      <c r="A32588">
        <v>15796</v>
      </c>
      <c r="B32588" s="1">
        <f>DATE(2043,4,1) + TIME(0,0,0)</f>
        <v>52322</v>
      </c>
      <c r="C32588">
        <v>35.862014770999998</v>
      </c>
    </row>
    <row r="32589" spans="1:3" x14ac:dyDescent="0.25">
      <c r="A32589">
        <v>15826</v>
      </c>
      <c r="B32589" s="1">
        <f>DATE(2043,5,1) + TIME(0,0,0)</f>
        <v>52352</v>
      </c>
      <c r="C32589">
        <v>35.868473053000002</v>
      </c>
    </row>
    <row r="32590" spans="1:3" x14ac:dyDescent="0.25">
      <c r="A32590">
        <v>15857</v>
      </c>
      <c r="B32590" s="1">
        <f>DATE(2043,6,1) + TIME(0,0,0)</f>
        <v>52383</v>
      </c>
      <c r="C32590">
        <v>35.875137328999998</v>
      </c>
    </row>
    <row r="32591" spans="1:3" x14ac:dyDescent="0.25">
      <c r="A32591">
        <v>15887</v>
      </c>
      <c r="B32591" s="1">
        <f>DATE(2043,7,1) + TIME(0,0,0)</f>
        <v>52413</v>
      </c>
      <c r="C32591">
        <v>35.881580352999997</v>
      </c>
    </row>
    <row r="32592" spans="1:3" x14ac:dyDescent="0.25">
      <c r="A32592">
        <v>15918</v>
      </c>
      <c r="B32592" s="1">
        <f>DATE(2043,8,1) + TIME(0,0,0)</f>
        <v>52444</v>
      </c>
      <c r="C32592">
        <v>35.888229369999998</v>
      </c>
    </row>
    <row r="32593" spans="1:3" x14ac:dyDescent="0.25">
      <c r="A32593">
        <v>15949</v>
      </c>
      <c r="B32593" s="1">
        <f>DATE(2043,9,1) + TIME(0,0,0)</f>
        <v>52475</v>
      </c>
      <c r="C32593">
        <v>35.894866942999997</v>
      </c>
    </row>
    <row r="32594" spans="1:3" x14ac:dyDescent="0.25">
      <c r="A32594">
        <v>15979</v>
      </c>
      <c r="B32594" s="1">
        <f>DATE(2043,10,1) + TIME(0,0,0)</f>
        <v>52505</v>
      </c>
      <c r="C32594">
        <v>35.901283264</v>
      </c>
    </row>
    <row r="32595" spans="1:3" x14ac:dyDescent="0.25">
      <c r="A32595">
        <v>16010</v>
      </c>
      <c r="B32595" s="1">
        <f>DATE(2043,11,1) + TIME(0,0,0)</f>
        <v>52536</v>
      </c>
      <c r="C32595">
        <v>35.907901764000002</v>
      </c>
    </row>
    <row r="32596" spans="1:3" x14ac:dyDescent="0.25">
      <c r="A32596">
        <v>16040</v>
      </c>
      <c r="B32596" s="1">
        <f>DATE(2043,12,1) + TIME(0,0,0)</f>
        <v>52566</v>
      </c>
      <c r="C32596">
        <v>35.914302825999997</v>
      </c>
    </row>
    <row r="32597" spans="1:3" x14ac:dyDescent="0.25">
      <c r="A32597">
        <v>16071</v>
      </c>
      <c r="B32597" s="1">
        <f>DATE(2044,1,1) + TIME(0,0,0)</f>
        <v>52597</v>
      </c>
      <c r="C32597">
        <v>35.920902251999998</v>
      </c>
    </row>
    <row r="32598" spans="1:3" x14ac:dyDescent="0.25">
      <c r="A32598">
        <v>16102</v>
      </c>
      <c r="B32598" s="1">
        <f>DATE(2044,2,1) + TIME(0,0,0)</f>
        <v>52628</v>
      </c>
      <c r="C32598">
        <v>35.927497864000003</v>
      </c>
    </row>
    <row r="32599" spans="1:3" x14ac:dyDescent="0.25">
      <c r="A32599">
        <v>16131</v>
      </c>
      <c r="B32599" s="1">
        <f>DATE(2044,3,1) + TIME(0,0,0)</f>
        <v>52657</v>
      </c>
      <c r="C32599">
        <v>35.933658600000001</v>
      </c>
    </row>
    <row r="32600" spans="1:3" x14ac:dyDescent="0.25">
      <c r="A32600">
        <v>16162</v>
      </c>
      <c r="B32600" s="1">
        <f>DATE(2044,4,1) + TIME(0,0,0)</f>
        <v>52688</v>
      </c>
      <c r="C32600">
        <v>35.940235137999998</v>
      </c>
    </row>
    <row r="32601" spans="1:3" x14ac:dyDescent="0.25">
      <c r="A32601">
        <v>16192</v>
      </c>
      <c r="B32601" s="1">
        <f>DATE(2044,5,1) + TIME(0,0,0)</f>
        <v>52718</v>
      </c>
      <c r="C32601">
        <v>35.946590424</v>
      </c>
    </row>
    <row r="32602" spans="1:3" x14ac:dyDescent="0.25">
      <c r="A32602">
        <v>16223</v>
      </c>
      <c r="B32602" s="1">
        <f>DATE(2044,6,1) + TIME(0,0,0)</f>
        <v>52749</v>
      </c>
      <c r="C32602">
        <v>35.953147887999997</v>
      </c>
    </row>
    <row r="32603" spans="1:3" x14ac:dyDescent="0.25">
      <c r="A32603">
        <v>16253</v>
      </c>
      <c r="B32603" s="1">
        <f>DATE(2044,7,1) + TIME(0,0,0)</f>
        <v>52779</v>
      </c>
      <c r="C32603">
        <v>35.959484099999997</v>
      </c>
    </row>
    <row r="32604" spans="1:3" x14ac:dyDescent="0.25">
      <c r="A32604">
        <v>16284</v>
      </c>
      <c r="B32604" s="1">
        <f>DATE(2044,8,1) + TIME(0,0,0)</f>
        <v>52810</v>
      </c>
      <c r="C32604">
        <v>35.966026306000003</v>
      </c>
    </row>
    <row r="32605" spans="1:3" x14ac:dyDescent="0.25">
      <c r="A32605">
        <v>16315</v>
      </c>
      <c r="B32605" s="1">
        <f>DATE(2044,9,1) + TIME(0,0,0)</f>
        <v>52841</v>
      </c>
      <c r="C32605">
        <v>35.972557068</v>
      </c>
    </row>
    <row r="32606" spans="1:3" x14ac:dyDescent="0.25">
      <c r="A32606">
        <v>16345</v>
      </c>
      <c r="B32606" s="1">
        <f>DATE(2044,10,1) + TIME(0,0,0)</f>
        <v>52871</v>
      </c>
      <c r="C32606">
        <v>35.978870391999997</v>
      </c>
    </row>
    <row r="32607" spans="1:3" x14ac:dyDescent="0.25">
      <c r="A32607">
        <v>16376</v>
      </c>
      <c r="B32607" s="1">
        <f>DATE(2044,11,1) + TIME(0,0,0)</f>
        <v>52902</v>
      </c>
      <c r="C32607">
        <v>35.985385895</v>
      </c>
    </row>
    <row r="32608" spans="1:3" x14ac:dyDescent="0.25">
      <c r="A32608">
        <v>16406</v>
      </c>
      <c r="B32608" s="1">
        <f>DATE(2044,12,1) + TIME(0,0,0)</f>
        <v>52932</v>
      </c>
      <c r="C32608">
        <v>35.991680144999997</v>
      </c>
    </row>
    <row r="32609" spans="1:3" x14ac:dyDescent="0.25">
      <c r="A32609">
        <v>16437</v>
      </c>
      <c r="B32609" s="1">
        <f>DATE(2045,1,1) + TIME(0,0,0)</f>
        <v>52963</v>
      </c>
      <c r="C32609">
        <v>35.998176575000002</v>
      </c>
    </row>
    <row r="32610" spans="1:3" x14ac:dyDescent="0.25">
      <c r="A32610">
        <v>16468</v>
      </c>
      <c r="B32610" s="1">
        <f>DATE(2045,2,1) + TIME(0,0,0)</f>
        <v>52994</v>
      </c>
      <c r="C32610">
        <v>36.004665375000002</v>
      </c>
    </row>
    <row r="32611" spans="1:3" x14ac:dyDescent="0.25">
      <c r="A32611">
        <v>16496</v>
      </c>
      <c r="B32611" s="1">
        <f>DATE(2045,3,1) + TIME(0,0,0)</f>
        <v>53022</v>
      </c>
      <c r="C32611">
        <v>36.010517120000003</v>
      </c>
    </row>
    <row r="32612" spans="1:3" x14ac:dyDescent="0.25">
      <c r="A32612">
        <v>16527</v>
      </c>
      <c r="B32612" s="1">
        <f>DATE(2045,4,1) + TIME(0,0,0)</f>
        <v>53053</v>
      </c>
      <c r="C32612">
        <v>36.016990661999998</v>
      </c>
    </row>
    <row r="32613" spans="1:3" x14ac:dyDescent="0.25">
      <c r="A32613">
        <v>16557</v>
      </c>
      <c r="B32613" s="1">
        <f>DATE(2045,5,1) + TIME(0,0,0)</f>
        <v>53083</v>
      </c>
      <c r="C32613">
        <v>36.023242949999997</v>
      </c>
    </row>
    <row r="32614" spans="1:3" x14ac:dyDescent="0.25">
      <c r="A32614">
        <v>16588</v>
      </c>
      <c r="B32614" s="1">
        <f>DATE(2045,6,1) + TIME(0,0,0)</f>
        <v>53114</v>
      </c>
      <c r="C32614">
        <v>36.029697417999998</v>
      </c>
    </row>
    <row r="32615" spans="1:3" x14ac:dyDescent="0.25">
      <c r="A32615">
        <v>16618</v>
      </c>
      <c r="B32615" s="1">
        <f>DATE(2045,7,1) + TIME(0,0,0)</f>
        <v>53144</v>
      </c>
      <c r="C32615">
        <v>36.035934447999999</v>
      </c>
    </row>
    <row r="32616" spans="1:3" x14ac:dyDescent="0.25">
      <c r="A32616">
        <v>16649</v>
      </c>
      <c r="B32616" s="1">
        <f>DATE(2045,8,1) + TIME(0,0,0)</f>
        <v>53175</v>
      </c>
      <c r="C32616">
        <v>36.042373656999999</v>
      </c>
    </row>
    <row r="32617" spans="1:3" x14ac:dyDescent="0.25">
      <c r="A32617">
        <v>16680</v>
      </c>
      <c r="B32617" s="1">
        <f>DATE(2045,9,1) + TIME(0,0,0)</f>
        <v>53206</v>
      </c>
      <c r="C32617">
        <v>36.048801421999997</v>
      </c>
    </row>
    <row r="32618" spans="1:3" x14ac:dyDescent="0.25">
      <c r="A32618">
        <v>16710</v>
      </c>
      <c r="B32618" s="1">
        <f>DATE(2045,10,1) + TIME(0,0,0)</f>
        <v>53236</v>
      </c>
      <c r="C32618">
        <v>36.055015564000001</v>
      </c>
    </row>
    <row r="32619" spans="1:3" x14ac:dyDescent="0.25">
      <c r="A32619">
        <v>16741</v>
      </c>
      <c r="B32619" s="1">
        <f>DATE(2045,11,1) + TIME(0,0,0)</f>
        <v>53267</v>
      </c>
      <c r="C32619">
        <v>36.061424254999999</v>
      </c>
    </row>
    <row r="32620" spans="1:3" x14ac:dyDescent="0.25">
      <c r="A32620">
        <v>16771</v>
      </c>
      <c r="B32620" s="1">
        <f>DATE(2045,12,1) + TIME(0,0,0)</f>
        <v>53297</v>
      </c>
      <c r="C32620">
        <v>36.067623138000002</v>
      </c>
    </row>
    <row r="32621" spans="1:3" x14ac:dyDescent="0.25">
      <c r="A32621">
        <v>16802</v>
      </c>
      <c r="B32621" s="1">
        <f>DATE(2046,1,1) + TIME(0,0,0)</f>
        <v>53328</v>
      </c>
      <c r="C32621">
        <v>36.074016571000001</v>
      </c>
    </row>
    <row r="32622" spans="1:3" x14ac:dyDescent="0.25">
      <c r="A32622">
        <v>16833</v>
      </c>
      <c r="B32622" s="1">
        <f>DATE(2046,2,1) + TIME(0,0,0)</f>
        <v>53359</v>
      </c>
      <c r="C32622">
        <v>36.080402374000002</v>
      </c>
    </row>
    <row r="32623" spans="1:3" x14ac:dyDescent="0.25">
      <c r="A32623">
        <v>16861</v>
      </c>
      <c r="B32623" s="1">
        <f>DATE(2046,3,1) + TIME(0,0,0)</f>
        <v>53387</v>
      </c>
      <c r="C32623">
        <v>36.086162567000002</v>
      </c>
    </row>
    <row r="32624" spans="1:3" x14ac:dyDescent="0.25">
      <c r="A32624">
        <v>16892</v>
      </c>
      <c r="B32624" s="1">
        <f>DATE(2046,4,1) + TIME(0,0,0)</f>
        <v>53418</v>
      </c>
      <c r="C32624">
        <v>36.092533111999998</v>
      </c>
    </row>
    <row r="32625" spans="1:3" x14ac:dyDescent="0.25">
      <c r="A32625">
        <v>16922</v>
      </c>
      <c r="B32625" s="1">
        <f>DATE(2046,5,1) + TIME(0,0,0)</f>
        <v>53448</v>
      </c>
      <c r="C32625">
        <v>36.098690032999997</v>
      </c>
    </row>
    <row r="32626" spans="1:3" x14ac:dyDescent="0.25">
      <c r="A32626">
        <v>16953</v>
      </c>
      <c r="B32626" s="1">
        <f>DATE(2046,6,1) + TIME(0,0,0)</f>
        <v>53479</v>
      </c>
      <c r="C32626">
        <v>36.105041503999999</v>
      </c>
    </row>
    <row r="32627" spans="1:3" x14ac:dyDescent="0.25">
      <c r="A32627">
        <v>16983</v>
      </c>
      <c r="B32627" s="1">
        <f>DATE(2046,7,1) + TIME(0,0,0)</f>
        <v>53509</v>
      </c>
      <c r="C32627">
        <v>36.111183167</v>
      </c>
    </row>
    <row r="32628" spans="1:3" x14ac:dyDescent="0.25">
      <c r="A32628">
        <v>17014</v>
      </c>
      <c r="B32628" s="1">
        <f>DATE(2046,8,1) + TIME(0,0,0)</f>
        <v>53540</v>
      </c>
      <c r="C32628">
        <v>36.117519379000001</v>
      </c>
    </row>
    <row r="32629" spans="1:3" x14ac:dyDescent="0.25">
      <c r="A32629">
        <v>17045</v>
      </c>
      <c r="B32629" s="1">
        <f>DATE(2046,9,1) + TIME(0,0,0)</f>
        <v>53571</v>
      </c>
      <c r="C32629">
        <v>36.123847961000003</v>
      </c>
    </row>
    <row r="32630" spans="1:3" x14ac:dyDescent="0.25">
      <c r="A32630">
        <v>17075</v>
      </c>
      <c r="B32630" s="1">
        <f>DATE(2046,10,1) + TIME(0,0,0)</f>
        <v>53601</v>
      </c>
      <c r="C32630">
        <v>36.129962921000001</v>
      </c>
    </row>
    <row r="32631" spans="1:3" x14ac:dyDescent="0.25">
      <c r="A32631">
        <v>17106</v>
      </c>
      <c r="B32631" s="1">
        <f>DATE(2046,11,1) + TIME(0,0,0)</f>
        <v>53632</v>
      </c>
      <c r="C32631">
        <v>36.136272429999998</v>
      </c>
    </row>
    <row r="32632" spans="1:3" x14ac:dyDescent="0.25">
      <c r="A32632">
        <v>17136</v>
      </c>
      <c r="B32632" s="1">
        <f>DATE(2046,12,1) + TIME(0,0,0)</f>
        <v>53662</v>
      </c>
      <c r="C32632">
        <v>36.142372131000002</v>
      </c>
    </row>
    <row r="32633" spans="1:3" x14ac:dyDescent="0.25">
      <c r="A32633">
        <v>17167</v>
      </c>
      <c r="B32633" s="1">
        <f>DATE(2047,1,1) + TIME(0,0,0)</f>
        <v>53693</v>
      </c>
      <c r="C32633">
        <v>36.148666382000002</v>
      </c>
    </row>
    <row r="32634" spans="1:3" x14ac:dyDescent="0.25">
      <c r="A32634">
        <v>17198</v>
      </c>
      <c r="B32634" s="1">
        <f>DATE(2047,2,1) + TIME(0,0,0)</f>
        <v>53724</v>
      </c>
      <c r="C32634">
        <v>36.154953003000003</v>
      </c>
    </row>
    <row r="32635" spans="1:3" x14ac:dyDescent="0.25">
      <c r="A32635">
        <v>17226</v>
      </c>
      <c r="B32635" s="1">
        <f>DATE(2047,3,1) + TIME(0,0,0)</f>
        <v>53752</v>
      </c>
      <c r="C32635">
        <v>36.160625457999998</v>
      </c>
    </row>
    <row r="32636" spans="1:3" x14ac:dyDescent="0.25">
      <c r="A32636">
        <v>17257</v>
      </c>
      <c r="B32636" s="1">
        <f>DATE(2047,4,1) + TIME(0,0,0)</f>
        <v>53783</v>
      </c>
      <c r="C32636">
        <v>36.166896819999998</v>
      </c>
    </row>
    <row r="32637" spans="1:3" x14ac:dyDescent="0.25">
      <c r="A32637">
        <v>17287</v>
      </c>
      <c r="B32637" s="1">
        <f>DATE(2047,5,1) + TIME(0,0,0)</f>
        <v>53813</v>
      </c>
      <c r="C32637">
        <v>36.172954558999997</v>
      </c>
    </row>
    <row r="32638" spans="1:3" x14ac:dyDescent="0.25">
      <c r="A32638">
        <v>17318</v>
      </c>
      <c r="B32638" s="1">
        <f>DATE(2047,6,1) + TIME(0,0,0)</f>
        <v>53844</v>
      </c>
      <c r="C32638">
        <v>36.179210662999999</v>
      </c>
    </row>
    <row r="32639" spans="1:3" x14ac:dyDescent="0.25">
      <c r="A32639">
        <v>17348</v>
      </c>
      <c r="B32639" s="1">
        <f>DATE(2047,7,1) + TIME(0,0,0)</f>
        <v>53874</v>
      </c>
      <c r="C32639">
        <v>36.185256957999997</v>
      </c>
    </row>
    <row r="32640" spans="1:3" x14ac:dyDescent="0.25">
      <c r="A32640">
        <v>17379</v>
      </c>
      <c r="B32640" s="1">
        <f>DATE(2047,8,1) + TIME(0,0,0)</f>
        <v>53905</v>
      </c>
      <c r="C32640">
        <v>36.191493987999998</v>
      </c>
    </row>
    <row r="32641" spans="1:3" x14ac:dyDescent="0.25">
      <c r="A32641">
        <v>17410</v>
      </c>
      <c r="B32641" s="1">
        <f>DATE(2047,9,1) + TIME(0,0,0)</f>
        <v>53936</v>
      </c>
      <c r="C32641">
        <v>36.197723388999997</v>
      </c>
    </row>
    <row r="32642" spans="1:3" x14ac:dyDescent="0.25">
      <c r="A32642">
        <v>17440</v>
      </c>
      <c r="B32642" s="1">
        <f>DATE(2047,10,1) + TIME(0,0,0)</f>
        <v>53966</v>
      </c>
      <c r="C32642">
        <v>36.203742980999998</v>
      </c>
    </row>
    <row r="32643" spans="1:3" x14ac:dyDescent="0.25">
      <c r="A32643">
        <v>17471</v>
      </c>
      <c r="B32643" s="1">
        <f>DATE(2047,11,1) + TIME(0,0,0)</f>
        <v>53997</v>
      </c>
      <c r="C32643">
        <v>36.209957123000002</v>
      </c>
    </row>
    <row r="32644" spans="1:3" x14ac:dyDescent="0.25">
      <c r="A32644">
        <v>17501</v>
      </c>
      <c r="B32644" s="1">
        <f>DATE(2047,12,1) + TIME(0,0,0)</f>
        <v>54027</v>
      </c>
      <c r="C32644">
        <v>36.215961456000002</v>
      </c>
    </row>
    <row r="32645" spans="1:3" x14ac:dyDescent="0.25">
      <c r="A32645">
        <v>17532</v>
      </c>
      <c r="B32645" s="1">
        <f>DATE(2048,1,1) + TIME(0,0,0)</f>
        <v>54058</v>
      </c>
      <c r="C32645">
        <v>36.222160338999998</v>
      </c>
    </row>
    <row r="32646" spans="1:3" x14ac:dyDescent="0.25">
      <c r="A32646">
        <v>17563</v>
      </c>
      <c r="B32646" s="1">
        <f>DATE(2048,2,1) + TIME(0,0,0)</f>
        <v>54089</v>
      </c>
      <c r="C32646">
        <v>36.228347778</v>
      </c>
    </row>
    <row r="32647" spans="1:3" x14ac:dyDescent="0.25">
      <c r="A32647">
        <v>17592</v>
      </c>
      <c r="B32647" s="1">
        <f>DATE(2048,3,1) + TIME(0,0,0)</f>
        <v>54118</v>
      </c>
      <c r="C32647">
        <v>36.234130858999997</v>
      </c>
    </row>
    <row r="32648" spans="1:3" x14ac:dyDescent="0.25">
      <c r="A32648">
        <v>17623</v>
      </c>
      <c r="B32648" s="1">
        <f>DATE(2048,4,1) + TIME(0,0,0)</f>
        <v>54149</v>
      </c>
      <c r="C32648">
        <v>36.240306854000004</v>
      </c>
    </row>
    <row r="32649" spans="1:3" x14ac:dyDescent="0.25">
      <c r="A32649">
        <v>17653</v>
      </c>
      <c r="B32649" s="1">
        <f>DATE(2048,5,1) + TIME(0,0,0)</f>
        <v>54179</v>
      </c>
      <c r="C32649">
        <v>36.246273041000002</v>
      </c>
    </row>
    <row r="32650" spans="1:3" x14ac:dyDescent="0.25">
      <c r="A32650">
        <v>17684</v>
      </c>
      <c r="B32650" s="1">
        <f>DATE(2048,6,1) + TIME(0,0,0)</f>
        <v>54210</v>
      </c>
      <c r="C32650">
        <v>36.252429962000001</v>
      </c>
    </row>
    <row r="32651" spans="1:3" x14ac:dyDescent="0.25">
      <c r="A32651">
        <v>17714</v>
      </c>
      <c r="B32651" s="1">
        <f>DATE(2048,7,1) + TIME(0,0,0)</f>
        <v>54240</v>
      </c>
      <c r="C32651">
        <v>36.258380889999998</v>
      </c>
    </row>
    <row r="32652" spans="1:3" x14ac:dyDescent="0.25">
      <c r="A32652">
        <v>17745</v>
      </c>
      <c r="B32652" s="1">
        <f>DATE(2048,8,1) + TIME(0,0,0)</f>
        <v>54271</v>
      </c>
      <c r="C32652">
        <v>36.264522552000003</v>
      </c>
    </row>
    <row r="32653" spans="1:3" x14ac:dyDescent="0.25">
      <c r="A32653">
        <v>17776</v>
      </c>
      <c r="B32653" s="1">
        <f>DATE(2048,9,1) + TIME(0,0,0)</f>
        <v>54302</v>
      </c>
      <c r="C32653">
        <v>36.270656586000001</v>
      </c>
    </row>
    <row r="32654" spans="1:3" x14ac:dyDescent="0.25">
      <c r="A32654">
        <v>17806</v>
      </c>
      <c r="B32654" s="1">
        <f>DATE(2048,10,1) + TIME(0,0,0)</f>
        <v>54332</v>
      </c>
      <c r="C32654">
        <v>36.276584624999998</v>
      </c>
    </row>
    <row r="32655" spans="1:3" x14ac:dyDescent="0.25">
      <c r="A32655">
        <v>17837</v>
      </c>
      <c r="B32655" s="1">
        <f>DATE(2048,11,1) + TIME(0,0,0)</f>
        <v>54363</v>
      </c>
      <c r="C32655">
        <v>36.282703400000003</v>
      </c>
    </row>
    <row r="32656" spans="1:3" x14ac:dyDescent="0.25">
      <c r="A32656">
        <v>17867</v>
      </c>
      <c r="B32656" s="1">
        <f>DATE(2048,12,1) + TIME(0,0,0)</f>
        <v>54393</v>
      </c>
      <c r="C32656">
        <v>36.288616179999998</v>
      </c>
    </row>
    <row r="32657" spans="1:3" x14ac:dyDescent="0.25">
      <c r="A32657">
        <v>17898</v>
      </c>
      <c r="B32657" s="1">
        <f>DATE(2049,1,1) + TIME(0,0,0)</f>
        <v>54424</v>
      </c>
      <c r="C32657">
        <v>36.294715881000002</v>
      </c>
    </row>
    <row r="32658" spans="1:3" x14ac:dyDescent="0.25">
      <c r="A32658">
        <v>17929</v>
      </c>
      <c r="B32658" s="1">
        <f>DATE(2049,2,1) + TIME(0,0,0)</f>
        <v>54455</v>
      </c>
      <c r="C32658">
        <v>36.300811768000003</v>
      </c>
    </row>
    <row r="32659" spans="1:3" x14ac:dyDescent="0.25">
      <c r="A32659">
        <v>17957</v>
      </c>
      <c r="B32659" s="1">
        <f>DATE(2049,3,1) + TIME(0,0,0)</f>
        <v>54483</v>
      </c>
      <c r="C32659">
        <v>36.306308745999999</v>
      </c>
    </row>
    <row r="32660" spans="1:3" x14ac:dyDescent="0.25">
      <c r="A32660">
        <v>17988</v>
      </c>
      <c r="B32660" s="1">
        <f>DATE(2049,4,1) + TIME(0,0,0)</f>
        <v>54514</v>
      </c>
      <c r="C32660">
        <v>36.312385558999999</v>
      </c>
    </row>
    <row r="32661" spans="1:3" x14ac:dyDescent="0.25">
      <c r="A32661">
        <v>18018</v>
      </c>
      <c r="B32661" s="1">
        <f>DATE(2049,5,1) + TIME(0,0,0)</f>
        <v>54544</v>
      </c>
      <c r="C32661">
        <v>36.318264008</v>
      </c>
    </row>
    <row r="32662" spans="1:3" x14ac:dyDescent="0.25">
      <c r="A32662">
        <v>18049</v>
      </c>
      <c r="B32662" s="1">
        <f>DATE(2049,6,1) + TIME(0,0,0)</f>
        <v>54575</v>
      </c>
      <c r="C32662">
        <v>36.324325561999999</v>
      </c>
    </row>
    <row r="32663" spans="1:3" x14ac:dyDescent="0.25">
      <c r="A32663">
        <v>18079</v>
      </c>
      <c r="B32663" s="1">
        <f>DATE(2049,7,1) + TIME(0,0,0)</f>
        <v>54605</v>
      </c>
      <c r="C32663">
        <v>36.330184936999999</v>
      </c>
    </row>
    <row r="32664" spans="1:3" x14ac:dyDescent="0.25">
      <c r="A32664">
        <v>18110</v>
      </c>
      <c r="B32664" s="1">
        <f>DATE(2049,8,1) + TIME(0,0,0)</f>
        <v>54636</v>
      </c>
      <c r="C32664">
        <v>36.336235045999999</v>
      </c>
    </row>
    <row r="32665" spans="1:3" x14ac:dyDescent="0.25">
      <c r="A32665">
        <v>18141</v>
      </c>
      <c r="B32665" s="1">
        <f>DATE(2049,9,1) + TIME(0,0,0)</f>
        <v>54667</v>
      </c>
      <c r="C32665">
        <v>36.342273712000001</v>
      </c>
    </row>
    <row r="32666" spans="1:3" x14ac:dyDescent="0.25">
      <c r="A32666">
        <v>18171</v>
      </c>
      <c r="B32666" s="1">
        <f>DATE(2049,10,1) + TIME(0,0,0)</f>
        <v>54697</v>
      </c>
      <c r="C32666">
        <v>36.348110198999997</v>
      </c>
    </row>
    <row r="32667" spans="1:3" x14ac:dyDescent="0.25">
      <c r="A32667">
        <v>18202</v>
      </c>
      <c r="B32667" s="1">
        <f>DATE(2049,11,1) + TIME(0,0,0)</f>
        <v>54728</v>
      </c>
      <c r="C32667">
        <v>36.354133605999998</v>
      </c>
    </row>
    <row r="32668" spans="1:3" x14ac:dyDescent="0.25">
      <c r="A32668">
        <v>18232</v>
      </c>
      <c r="B32668" s="1">
        <f>DATE(2049,12,1) + TIME(0,0,0)</f>
        <v>54758</v>
      </c>
      <c r="C32668">
        <v>36.359958648999999</v>
      </c>
    </row>
    <row r="32669" spans="1:3" x14ac:dyDescent="0.25">
      <c r="A32669">
        <v>18263</v>
      </c>
      <c r="B32669" s="1">
        <f>DATE(2050,1,1) + TIME(0,0,0)</f>
        <v>54789</v>
      </c>
      <c r="C32669">
        <v>36.365966796999999</v>
      </c>
    </row>
    <row r="32671" spans="1:3" x14ac:dyDescent="0.25">
      <c r="A32671" t="s">
        <v>57</v>
      </c>
    </row>
    <row r="32673" spans="1:3" x14ac:dyDescent="0.25">
      <c r="A32673" t="s">
        <v>1</v>
      </c>
      <c r="B32673" t="s">
        <v>2</v>
      </c>
      <c r="C32673" t="s">
        <v>3</v>
      </c>
    </row>
    <row r="32674" spans="1:3" x14ac:dyDescent="0.25">
      <c r="A32674">
        <v>0</v>
      </c>
      <c r="B32674" s="1">
        <f>DATE(2000,1,1) + TIME(0,0,0)</f>
        <v>36526</v>
      </c>
      <c r="C32674">
        <v>0</v>
      </c>
    </row>
    <row r="32675" spans="1:3" x14ac:dyDescent="0.25">
      <c r="A32675">
        <v>31</v>
      </c>
      <c r="B32675" s="1">
        <f>DATE(2000,2,1) + TIME(0,0,0)</f>
        <v>36557</v>
      </c>
      <c r="C32675">
        <v>3.8195872306999998</v>
      </c>
    </row>
    <row r="32676" spans="1:3" x14ac:dyDescent="0.25">
      <c r="A32676">
        <v>60</v>
      </c>
      <c r="B32676" s="1">
        <f>DATE(2000,3,1) + TIME(0,0,0)</f>
        <v>36586</v>
      </c>
      <c r="C32676">
        <v>7.7844729423999999</v>
      </c>
    </row>
    <row r="32677" spans="1:3" x14ac:dyDescent="0.25">
      <c r="A32677">
        <v>91</v>
      </c>
      <c r="B32677" s="1">
        <f>DATE(2000,4,1) + TIME(0,0,0)</f>
        <v>36617</v>
      </c>
      <c r="C32677">
        <v>10.740896225</v>
      </c>
    </row>
    <row r="32678" spans="1:3" x14ac:dyDescent="0.25">
      <c r="A32678">
        <v>121</v>
      </c>
      <c r="B32678" s="1">
        <f>DATE(2000,5,1) + TIME(0,0,0)</f>
        <v>36647</v>
      </c>
      <c r="C32678">
        <v>12.706918716000001</v>
      </c>
    </row>
    <row r="32679" spans="1:3" x14ac:dyDescent="0.25">
      <c r="A32679">
        <v>152</v>
      </c>
      <c r="B32679" s="1">
        <f>DATE(2000,6,1) + TIME(0,0,0)</f>
        <v>36678</v>
      </c>
      <c r="C32679">
        <v>14.175028801</v>
      </c>
    </row>
    <row r="32680" spans="1:3" x14ac:dyDescent="0.25">
      <c r="A32680">
        <v>182</v>
      </c>
      <c r="B32680" s="1">
        <f>DATE(2000,7,1) + TIME(0,0,0)</f>
        <v>36708</v>
      </c>
      <c r="C32680">
        <v>15.350269318</v>
      </c>
    </row>
    <row r="32681" spans="1:3" x14ac:dyDescent="0.25">
      <c r="A32681">
        <v>213</v>
      </c>
      <c r="B32681" s="1">
        <f>DATE(2000,8,1) + TIME(0,0,0)</f>
        <v>36739</v>
      </c>
      <c r="C32681">
        <v>16.292577743999999</v>
      </c>
    </row>
    <row r="32682" spans="1:3" x14ac:dyDescent="0.25">
      <c r="A32682">
        <v>244</v>
      </c>
      <c r="B32682" s="1">
        <f>DATE(2000,9,1) + TIME(0,0,0)</f>
        <v>36770</v>
      </c>
      <c r="C32682">
        <v>17.021703720000001</v>
      </c>
    </row>
    <row r="32683" spans="1:3" x14ac:dyDescent="0.25">
      <c r="A32683">
        <v>274</v>
      </c>
      <c r="B32683" s="1">
        <f>DATE(2000,10,1) + TIME(0,0,0)</f>
        <v>36800</v>
      </c>
      <c r="C32683">
        <v>17.690681458</v>
      </c>
    </row>
    <row r="32684" spans="1:3" x14ac:dyDescent="0.25">
      <c r="A32684">
        <v>305</v>
      </c>
      <c r="B32684" s="1">
        <f>DATE(2000,11,1) + TIME(0,0,0)</f>
        <v>36831</v>
      </c>
      <c r="C32684">
        <v>18.336074829000001</v>
      </c>
    </row>
    <row r="32685" spans="1:3" x14ac:dyDescent="0.25">
      <c r="A32685">
        <v>335</v>
      </c>
      <c r="B32685" s="1">
        <f>DATE(2000,12,1) + TIME(0,0,0)</f>
        <v>36861</v>
      </c>
      <c r="C32685">
        <v>18.90987587</v>
      </c>
    </row>
    <row r="32686" spans="1:3" x14ac:dyDescent="0.25">
      <c r="A32686">
        <v>366</v>
      </c>
      <c r="B32686" s="1">
        <f>DATE(2001,1,1) + TIME(0,0,0)</f>
        <v>36892</v>
      </c>
      <c r="C32686">
        <v>19.484685897999999</v>
      </c>
    </row>
    <row r="32687" spans="1:3" x14ac:dyDescent="0.25">
      <c r="A32687">
        <v>397</v>
      </c>
      <c r="B32687" s="1">
        <f>DATE(2001,2,1) + TIME(0,0,0)</f>
        <v>36923</v>
      </c>
      <c r="C32687">
        <v>20.035991669000001</v>
      </c>
    </row>
    <row r="32688" spans="1:3" x14ac:dyDescent="0.25">
      <c r="A32688">
        <v>425</v>
      </c>
      <c r="B32688" s="1">
        <f>DATE(2001,3,1) + TIME(0,0,0)</f>
        <v>36951</v>
      </c>
      <c r="C32688">
        <v>20.476621628</v>
      </c>
    </row>
    <row r="32689" spans="1:3" x14ac:dyDescent="0.25">
      <c r="A32689">
        <v>456</v>
      </c>
      <c r="B32689" s="1">
        <f>DATE(2001,4,1) + TIME(0,0,0)</f>
        <v>36982</v>
      </c>
      <c r="C32689">
        <v>20.898984908999999</v>
      </c>
    </row>
    <row r="32690" spans="1:3" x14ac:dyDescent="0.25">
      <c r="A32690">
        <v>486</v>
      </c>
      <c r="B32690" s="1">
        <f>DATE(2001,5,1) + TIME(0,0,0)</f>
        <v>37012</v>
      </c>
      <c r="C32690">
        <v>21.249097824</v>
      </c>
    </row>
    <row r="32691" spans="1:3" x14ac:dyDescent="0.25">
      <c r="A32691">
        <v>517</v>
      </c>
      <c r="B32691" s="1">
        <f>DATE(2001,6,1) + TIME(0,0,0)</f>
        <v>37043</v>
      </c>
      <c r="C32691">
        <v>21.564462662</v>
      </c>
    </row>
    <row r="32692" spans="1:3" x14ac:dyDescent="0.25">
      <c r="A32692">
        <v>547</v>
      </c>
      <c r="B32692" s="1">
        <f>DATE(2001,7,1) + TIME(0,0,0)</f>
        <v>37073</v>
      </c>
      <c r="C32692">
        <v>21.836639404</v>
      </c>
    </row>
    <row r="32693" spans="1:3" x14ac:dyDescent="0.25">
      <c r="A32693">
        <v>578</v>
      </c>
      <c r="B32693" s="1">
        <f>DATE(2001,8,1) + TIME(0,0,0)</f>
        <v>37104</v>
      </c>
      <c r="C32693">
        <v>22.090864182000001</v>
      </c>
    </row>
    <row r="32694" spans="1:3" x14ac:dyDescent="0.25">
      <c r="A32694">
        <v>609</v>
      </c>
      <c r="B32694" s="1">
        <f>DATE(2001,9,1) + TIME(0,0,0)</f>
        <v>37135</v>
      </c>
      <c r="C32694">
        <v>22.324169159</v>
      </c>
    </row>
    <row r="32695" spans="1:3" x14ac:dyDescent="0.25">
      <c r="A32695">
        <v>639</v>
      </c>
      <c r="B32695" s="1">
        <f>DATE(2001,10,1) + TIME(0,0,0)</f>
        <v>37165</v>
      </c>
      <c r="C32695">
        <v>22.531459808000001</v>
      </c>
    </row>
    <row r="32696" spans="1:3" x14ac:dyDescent="0.25">
      <c r="A32696">
        <v>670</v>
      </c>
      <c r="B32696" s="1">
        <f>DATE(2001,11,1) + TIME(0,0,0)</f>
        <v>37196</v>
      </c>
      <c r="C32696">
        <v>22.725721359000001</v>
      </c>
    </row>
    <row r="32697" spans="1:3" x14ac:dyDescent="0.25">
      <c r="A32697">
        <v>700</v>
      </c>
      <c r="B32697" s="1">
        <f>DATE(2001,12,1) + TIME(0,0,0)</f>
        <v>37226</v>
      </c>
      <c r="C32697">
        <v>22.895505905</v>
      </c>
    </row>
    <row r="32698" spans="1:3" x14ac:dyDescent="0.25">
      <c r="A32698">
        <v>731</v>
      </c>
      <c r="B32698" s="1">
        <f>DATE(2002,1,1) + TIME(0,0,0)</f>
        <v>37257</v>
      </c>
      <c r="C32698">
        <v>23.053421020999998</v>
      </c>
    </row>
    <row r="32699" spans="1:3" x14ac:dyDescent="0.25">
      <c r="A32699">
        <v>762</v>
      </c>
      <c r="B32699" s="1">
        <f>DATE(2002,2,1) + TIME(0,0,0)</f>
        <v>37288</v>
      </c>
      <c r="C32699">
        <v>23.194246291999999</v>
      </c>
    </row>
    <row r="32700" spans="1:3" x14ac:dyDescent="0.25">
      <c r="A32700">
        <v>790</v>
      </c>
      <c r="B32700" s="1">
        <f>DATE(2002,3,1) + TIME(0,0,0)</f>
        <v>37316</v>
      </c>
      <c r="C32700">
        <v>23.307607651000001</v>
      </c>
    </row>
    <row r="32701" spans="1:3" x14ac:dyDescent="0.25">
      <c r="A32701">
        <v>821</v>
      </c>
      <c r="B32701" s="1">
        <f>DATE(2002,4,1) + TIME(0,0,0)</f>
        <v>37347</v>
      </c>
      <c r="C32701">
        <v>23.419809341000001</v>
      </c>
    </row>
    <row r="32702" spans="1:3" x14ac:dyDescent="0.25">
      <c r="A32702">
        <v>851</v>
      </c>
      <c r="B32702" s="1">
        <f>DATE(2002,5,1) + TIME(0,0,0)</f>
        <v>37377</v>
      </c>
      <c r="C32702">
        <v>23.516017913999999</v>
      </c>
    </row>
    <row r="32703" spans="1:3" x14ac:dyDescent="0.25">
      <c r="A32703">
        <v>882</v>
      </c>
      <c r="B32703" s="1">
        <f>DATE(2002,6,1) + TIME(0,0,0)</f>
        <v>37408</v>
      </c>
      <c r="C32703">
        <v>23.604898453000001</v>
      </c>
    </row>
    <row r="32704" spans="1:3" x14ac:dyDescent="0.25">
      <c r="A32704">
        <v>912</v>
      </c>
      <c r="B32704" s="1">
        <f>DATE(2002,7,1) + TIME(0,0,0)</f>
        <v>37438</v>
      </c>
      <c r="C32704">
        <v>23.682744979999999</v>
      </c>
    </row>
    <row r="32705" spans="1:3" x14ac:dyDescent="0.25">
      <c r="A32705">
        <v>943</v>
      </c>
      <c r="B32705" s="1">
        <f>DATE(2002,8,1) + TIME(0,0,0)</f>
        <v>37469</v>
      </c>
      <c r="C32705">
        <v>23.757333755000001</v>
      </c>
    </row>
    <row r="32706" spans="1:3" x14ac:dyDescent="0.25">
      <c r="A32706">
        <v>974</v>
      </c>
      <c r="B32706" s="1">
        <f>DATE(2002,9,1) + TIME(0,0,0)</f>
        <v>37500</v>
      </c>
      <c r="C32706">
        <v>23.826589584000001</v>
      </c>
    </row>
    <row r="32707" spans="1:3" x14ac:dyDescent="0.25">
      <c r="A32707">
        <v>1004</v>
      </c>
      <c r="B32707" s="1">
        <f>DATE(2002,10,1) + TIME(0,0,0)</f>
        <v>37530</v>
      </c>
      <c r="C32707">
        <v>23.889308928999998</v>
      </c>
    </row>
    <row r="32708" spans="1:3" x14ac:dyDescent="0.25">
      <c r="A32708">
        <v>1035</v>
      </c>
      <c r="B32708" s="1">
        <f>DATE(2002,11,1) + TIME(0,0,0)</f>
        <v>37561</v>
      </c>
      <c r="C32708">
        <v>23.950603484999998</v>
      </c>
    </row>
    <row r="32709" spans="1:3" x14ac:dyDescent="0.25">
      <c r="A32709">
        <v>1065</v>
      </c>
      <c r="B32709" s="1">
        <f>DATE(2002,12,1) + TIME(0,0,0)</f>
        <v>37591</v>
      </c>
      <c r="C32709">
        <v>24.006893158</v>
      </c>
    </row>
    <row r="32710" spans="1:3" x14ac:dyDescent="0.25">
      <c r="A32710">
        <v>1096</v>
      </c>
      <c r="B32710" s="1">
        <f>DATE(2003,1,1) + TIME(0,0,0)</f>
        <v>37622</v>
      </c>
      <c r="C32710">
        <v>24.062313079999999</v>
      </c>
    </row>
    <row r="32711" spans="1:3" x14ac:dyDescent="0.25">
      <c r="A32711">
        <v>1127</v>
      </c>
      <c r="B32711" s="1">
        <f>DATE(2003,2,1) + TIME(0,0,0)</f>
        <v>37653</v>
      </c>
      <c r="C32711">
        <v>24.115274428999999</v>
      </c>
    </row>
    <row r="32712" spans="1:3" x14ac:dyDescent="0.25">
      <c r="A32712">
        <v>1155</v>
      </c>
      <c r="B32712" s="1">
        <f>DATE(2003,3,1) + TIME(0,0,0)</f>
        <v>37681</v>
      </c>
      <c r="C32712">
        <v>24.161125182999999</v>
      </c>
    </row>
    <row r="32713" spans="1:3" x14ac:dyDescent="0.25">
      <c r="A32713">
        <v>1186</v>
      </c>
      <c r="B32713" s="1">
        <f>DATE(2003,4,1) + TIME(0,0,0)</f>
        <v>37712</v>
      </c>
      <c r="C32713">
        <v>24.209873199</v>
      </c>
    </row>
    <row r="32714" spans="1:3" x14ac:dyDescent="0.25">
      <c r="A32714">
        <v>1216</v>
      </c>
      <c r="B32714" s="1">
        <f>DATE(2003,5,1) + TIME(0,0,0)</f>
        <v>37742</v>
      </c>
      <c r="C32714">
        <v>24.255348206000001</v>
      </c>
    </row>
    <row r="32715" spans="1:3" x14ac:dyDescent="0.25">
      <c r="A32715">
        <v>1247</v>
      </c>
      <c r="B32715" s="1">
        <f>DATE(2003,6,1) + TIME(0,0,0)</f>
        <v>37773</v>
      </c>
      <c r="C32715">
        <v>24.300769806000002</v>
      </c>
    </row>
    <row r="32716" spans="1:3" x14ac:dyDescent="0.25">
      <c r="A32716">
        <v>1277</v>
      </c>
      <c r="B32716" s="1">
        <f>DATE(2003,7,1) + TIME(0,0,0)</f>
        <v>37803</v>
      </c>
      <c r="C32716">
        <v>24.343378067</v>
      </c>
    </row>
    <row r="32717" spans="1:3" x14ac:dyDescent="0.25">
      <c r="A32717">
        <v>1308</v>
      </c>
      <c r="B32717" s="1">
        <f>DATE(2003,8,1) + TIME(0,0,0)</f>
        <v>37834</v>
      </c>
      <c r="C32717">
        <v>24.386266708000001</v>
      </c>
    </row>
    <row r="32718" spans="1:3" x14ac:dyDescent="0.25">
      <c r="A32718">
        <v>1339</v>
      </c>
      <c r="B32718" s="1">
        <f>DATE(2003,9,1) + TIME(0,0,0)</f>
        <v>37865</v>
      </c>
      <c r="C32718">
        <v>24.428155899</v>
      </c>
    </row>
    <row r="32719" spans="1:3" x14ac:dyDescent="0.25">
      <c r="A32719">
        <v>1369</v>
      </c>
      <c r="B32719" s="1">
        <f>DATE(2003,10,1) + TIME(0,0,0)</f>
        <v>37895</v>
      </c>
      <c r="C32719">
        <v>24.467802047999999</v>
      </c>
    </row>
    <row r="32720" spans="1:3" x14ac:dyDescent="0.25">
      <c r="A32720">
        <v>1400</v>
      </c>
      <c r="B32720" s="1">
        <f>DATE(2003,11,1) + TIME(0,0,0)</f>
        <v>37926</v>
      </c>
      <c r="C32720">
        <v>24.507877350000001</v>
      </c>
    </row>
    <row r="32721" spans="1:3" x14ac:dyDescent="0.25">
      <c r="A32721">
        <v>1430</v>
      </c>
      <c r="B32721" s="1">
        <f>DATE(2003,12,1) + TIME(0,0,0)</f>
        <v>37956</v>
      </c>
      <c r="C32721">
        <v>24.545713424999999</v>
      </c>
    </row>
    <row r="32722" spans="1:3" x14ac:dyDescent="0.25">
      <c r="A32722">
        <v>1461</v>
      </c>
      <c r="B32722" s="1">
        <f>DATE(2004,1,1) + TIME(0,0,0)</f>
        <v>37987</v>
      </c>
      <c r="C32722">
        <v>24.583925247</v>
      </c>
    </row>
    <row r="32723" spans="1:3" x14ac:dyDescent="0.25">
      <c r="A32723">
        <v>1492</v>
      </c>
      <c r="B32723" s="1">
        <f>DATE(2004,2,1) + TIME(0,0,0)</f>
        <v>38018</v>
      </c>
      <c r="C32723">
        <v>24.621326447000001</v>
      </c>
    </row>
    <row r="32724" spans="1:3" x14ac:dyDescent="0.25">
      <c r="A32724">
        <v>1521</v>
      </c>
      <c r="B32724" s="1">
        <f>DATE(2004,3,1) + TIME(0,0,0)</f>
        <v>38047</v>
      </c>
      <c r="C32724">
        <v>24.655618667999999</v>
      </c>
    </row>
    <row r="32725" spans="1:3" x14ac:dyDescent="0.25">
      <c r="A32725">
        <v>1552</v>
      </c>
      <c r="B32725" s="1">
        <f>DATE(2004,4,1) + TIME(0,0,0)</f>
        <v>38078</v>
      </c>
      <c r="C32725">
        <v>24.69156456</v>
      </c>
    </row>
    <row r="32726" spans="1:3" x14ac:dyDescent="0.25">
      <c r="A32726">
        <v>1582</v>
      </c>
      <c r="B32726" s="1">
        <f>DATE(2004,5,1) + TIME(0,0,0)</f>
        <v>38108</v>
      </c>
      <c r="C32726">
        <v>24.725683212</v>
      </c>
    </row>
    <row r="32727" spans="1:3" x14ac:dyDescent="0.25">
      <c r="A32727">
        <v>1613</v>
      </c>
      <c r="B32727" s="1">
        <f>DATE(2004,6,1) + TIME(0,0,0)</f>
        <v>38139</v>
      </c>
      <c r="C32727">
        <v>24.760276793999999</v>
      </c>
    </row>
    <row r="32728" spans="1:3" x14ac:dyDescent="0.25">
      <c r="A32728">
        <v>1643</v>
      </c>
      <c r="B32728" s="1">
        <f>DATE(2004,7,1) + TIME(0,0,0)</f>
        <v>38169</v>
      </c>
      <c r="C32728">
        <v>24.793140411</v>
      </c>
    </row>
    <row r="32729" spans="1:3" x14ac:dyDescent="0.25">
      <c r="A32729">
        <v>1674</v>
      </c>
      <c r="B32729" s="1">
        <f>DATE(2004,8,1) + TIME(0,0,0)</f>
        <v>38200</v>
      </c>
      <c r="C32729">
        <v>24.826496123999998</v>
      </c>
    </row>
    <row r="32730" spans="1:3" x14ac:dyDescent="0.25">
      <c r="A32730">
        <v>1705</v>
      </c>
      <c r="B32730" s="1">
        <f>DATE(2004,9,1) + TIME(0,0,0)</f>
        <v>38231</v>
      </c>
      <c r="C32730">
        <v>24.859270095999999</v>
      </c>
    </row>
    <row r="32731" spans="1:3" x14ac:dyDescent="0.25">
      <c r="A32731">
        <v>1735</v>
      </c>
      <c r="B32731" s="1">
        <f>DATE(2004,10,1) + TIME(0,0,0)</f>
        <v>38261</v>
      </c>
      <c r="C32731">
        <v>24.890472412000001</v>
      </c>
    </row>
    <row r="32732" spans="1:3" x14ac:dyDescent="0.25">
      <c r="A32732">
        <v>1766</v>
      </c>
      <c r="B32732" s="1">
        <f>DATE(2004,11,1) + TIME(0,0,0)</f>
        <v>38292</v>
      </c>
      <c r="C32732">
        <v>24.922216415000001</v>
      </c>
    </row>
    <row r="32733" spans="1:3" x14ac:dyDescent="0.25">
      <c r="A32733">
        <v>1796</v>
      </c>
      <c r="B32733" s="1">
        <f>DATE(2004,12,1) + TIME(0,0,0)</f>
        <v>38322</v>
      </c>
      <c r="C32733">
        <v>24.952493667999999</v>
      </c>
    </row>
    <row r="32734" spans="1:3" x14ac:dyDescent="0.25">
      <c r="A32734">
        <v>1827</v>
      </c>
      <c r="B32734" s="1">
        <f>DATE(2005,1,1) + TIME(0,0,0)</f>
        <v>38353</v>
      </c>
      <c r="C32734">
        <v>24.983366013000001</v>
      </c>
    </row>
    <row r="32735" spans="1:3" x14ac:dyDescent="0.25">
      <c r="A32735">
        <v>1858</v>
      </c>
      <c r="B32735" s="1">
        <f>DATE(2005,2,1) + TIME(0,0,0)</f>
        <v>38384</v>
      </c>
      <c r="C32735">
        <v>25.013860702999999</v>
      </c>
    </row>
    <row r="32736" spans="1:3" x14ac:dyDescent="0.25">
      <c r="A32736">
        <v>1886</v>
      </c>
      <c r="B32736" s="1">
        <f>DATE(2005,3,1) + TIME(0,0,0)</f>
        <v>38412</v>
      </c>
      <c r="C32736">
        <v>25.041112900000002</v>
      </c>
    </row>
    <row r="32737" spans="1:3" x14ac:dyDescent="0.25">
      <c r="A32737">
        <v>1917</v>
      </c>
      <c r="B32737" s="1">
        <f>DATE(2005,4,1) + TIME(0,0,0)</f>
        <v>38443</v>
      </c>
      <c r="C32737">
        <v>25.070983887000001</v>
      </c>
    </row>
    <row r="32738" spans="1:3" x14ac:dyDescent="0.25">
      <c r="A32738">
        <v>1947</v>
      </c>
      <c r="B32738" s="1">
        <f>DATE(2005,5,1) + TIME(0,0,0)</f>
        <v>38473</v>
      </c>
      <c r="C32738">
        <v>25.099611282000001</v>
      </c>
    </row>
    <row r="32739" spans="1:3" x14ac:dyDescent="0.25">
      <c r="A32739">
        <v>1978</v>
      </c>
      <c r="B32739" s="1">
        <f>DATE(2005,6,1) + TIME(0,0,0)</f>
        <v>38504</v>
      </c>
      <c r="C32739">
        <v>25.128826141000001</v>
      </c>
    </row>
    <row r="32740" spans="1:3" x14ac:dyDescent="0.25">
      <c r="A32740">
        <v>2008</v>
      </c>
      <c r="B32740" s="1">
        <f>DATE(2005,7,1) + TIME(0,0,0)</f>
        <v>38534</v>
      </c>
      <c r="C32740">
        <v>25.156778335999999</v>
      </c>
    </row>
    <row r="32741" spans="1:3" x14ac:dyDescent="0.25">
      <c r="A32741">
        <v>2039</v>
      </c>
      <c r="B32741" s="1">
        <f>DATE(2005,8,1) + TIME(0,0,0)</f>
        <v>38565</v>
      </c>
      <c r="C32741">
        <v>25.185358047000001</v>
      </c>
    </row>
    <row r="32742" spans="1:3" x14ac:dyDescent="0.25">
      <c r="A32742">
        <v>2070</v>
      </c>
      <c r="B32742" s="1">
        <f>DATE(2005,9,1) + TIME(0,0,0)</f>
        <v>38596</v>
      </c>
      <c r="C32742">
        <v>25.213630676000001</v>
      </c>
    </row>
    <row r="32743" spans="1:3" x14ac:dyDescent="0.25">
      <c r="A32743">
        <v>2100</v>
      </c>
      <c r="B32743" s="1">
        <f>DATE(2005,10,1) + TIME(0,0,0)</f>
        <v>38626</v>
      </c>
      <c r="C32743">
        <v>25.240699767999999</v>
      </c>
    </row>
    <row r="32744" spans="1:3" x14ac:dyDescent="0.25">
      <c r="A32744">
        <v>2131</v>
      </c>
      <c r="B32744" s="1">
        <f>DATE(2005,11,1) + TIME(0,0,0)</f>
        <v>38657</v>
      </c>
      <c r="C32744">
        <v>25.268358231000001</v>
      </c>
    </row>
    <row r="32745" spans="1:3" x14ac:dyDescent="0.25">
      <c r="A32745">
        <v>2161</v>
      </c>
      <c r="B32745" s="1">
        <f>DATE(2005,12,1) + TIME(0,0,0)</f>
        <v>38687</v>
      </c>
      <c r="C32745">
        <v>25.294826508</v>
      </c>
    </row>
    <row r="32746" spans="1:3" x14ac:dyDescent="0.25">
      <c r="A32746">
        <v>2192</v>
      </c>
      <c r="B32746" s="1">
        <f>DATE(2006,1,1) + TIME(0,0,0)</f>
        <v>38718</v>
      </c>
      <c r="C32746">
        <v>25.321859360000001</v>
      </c>
    </row>
    <row r="32747" spans="1:3" x14ac:dyDescent="0.25">
      <c r="A32747">
        <v>2223</v>
      </c>
      <c r="B32747" s="1">
        <f>DATE(2006,2,1) + TIME(0,0,0)</f>
        <v>38749</v>
      </c>
      <c r="C32747">
        <v>25.348562241</v>
      </c>
    </row>
    <row r="32748" spans="1:3" x14ac:dyDescent="0.25">
      <c r="A32748">
        <v>2251</v>
      </c>
      <c r="B32748" s="1">
        <f>DATE(2006,3,1) + TIME(0,0,0)</f>
        <v>38777</v>
      </c>
      <c r="C32748">
        <v>25.372400284000001</v>
      </c>
    </row>
    <row r="32749" spans="1:3" x14ac:dyDescent="0.25">
      <c r="A32749">
        <v>2282</v>
      </c>
      <c r="B32749" s="1">
        <f>DATE(2006,4,1) + TIME(0,0,0)</f>
        <v>38808</v>
      </c>
      <c r="C32749">
        <v>25.398488998000001</v>
      </c>
    </row>
    <row r="32750" spans="1:3" x14ac:dyDescent="0.25">
      <c r="A32750">
        <v>2312</v>
      </c>
      <c r="B32750" s="1">
        <f>DATE(2006,5,1) + TIME(0,0,0)</f>
        <v>38838</v>
      </c>
      <c r="C32750">
        <v>25.423448563000001</v>
      </c>
    </row>
    <row r="32751" spans="1:3" x14ac:dyDescent="0.25">
      <c r="A32751">
        <v>2343</v>
      </c>
      <c r="B32751" s="1">
        <f>DATE(2006,6,1) + TIME(0,0,0)</f>
        <v>38869</v>
      </c>
      <c r="C32751">
        <v>25.448972701999999</v>
      </c>
    </row>
    <row r="32752" spans="1:3" x14ac:dyDescent="0.25">
      <c r="A32752">
        <v>2373</v>
      </c>
      <c r="B32752" s="1">
        <f>DATE(2006,7,1) + TIME(0,0,0)</f>
        <v>38899</v>
      </c>
      <c r="C32752">
        <v>25.473466873</v>
      </c>
    </row>
    <row r="32753" spans="1:3" x14ac:dyDescent="0.25">
      <c r="A32753">
        <v>2404</v>
      </c>
      <c r="B32753" s="1">
        <f>DATE(2006,8,1) + TIME(0,0,0)</f>
        <v>38930</v>
      </c>
      <c r="C32753">
        <v>25.498592377000001</v>
      </c>
    </row>
    <row r="32754" spans="1:3" x14ac:dyDescent="0.25">
      <c r="A32754">
        <v>2435</v>
      </c>
      <c r="B32754" s="1">
        <f>DATE(2006,9,1) + TIME(0,0,0)</f>
        <v>38961</v>
      </c>
      <c r="C32754">
        <v>25.523519516</v>
      </c>
    </row>
    <row r="32755" spans="1:3" x14ac:dyDescent="0.25">
      <c r="A32755">
        <v>2465</v>
      </c>
      <c r="B32755" s="1">
        <f>DATE(2006,10,1) + TIME(0,0,0)</f>
        <v>38991</v>
      </c>
      <c r="C32755">
        <v>25.547443390000002</v>
      </c>
    </row>
    <row r="32756" spans="1:3" x14ac:dyDescent="0.25">
      <c r="A32756">
        <v>2496</v>
      </c>
      <c r="B32756" s="1">
        <f>DATE(2006,11,1) + TIME(0,0,0)</f>
        <v>39022</v>
      </c>
      <c r="C32756">
        <v>25.571949005</v>
      </c>
    </row>
    <row r="32757" spans="1:3" x14ac:dyDescent="0.25">
      <c r="A32757">
        <v>2526</v>
      </c>
      <c r="B32757" s="1">
        <f>DATE(2006,12,1) + TIME(0,0,0)</f>
        <v>39052</v>
      </c>
      <c r="C32757">
        <v>25.595453261999999</v>
      </c>
    </row>
    <row r="32758" spans="1:3" x14ac:dyDescent="0.25">
      <c r="A32758">
        <v>2557</v>
      </c>
      <c r="B32758" s="1">
        <f>DATE(2007,1,1) + TIME(0,0,0)</f>
        <v>39083</v>
      </c>
      <c r="C32758">
        <v>25.619510650999999</v>
      </c>
    </row>
    <row r="32759" spans="1:3" x14ac:dyDescent="0.25">
      <c r="A32759">
        <v>2588</v>
      </c>
      <c r="B32759" s="1">
        <f>DATE(2007,2,1) + TIME(0,0,0)</f>
        <v>39114</v>
      </c>
      <c r="C32759">
        <v>25.643323897999998</v>
      </c>
    </row>
    <row r="32760" spans="1:3" x14ac:dyDescent="0.25">
      <c r="A32760">
        <v>2616</v>
      </c>
      <c r="B32760" s="1">
        <f>DATE(2007,3,1) + TIME(0,0,0)</f>
        <v>39142</v>
      </c>
      <c r="C32760">
        <v>25.664600371999999</v>
      </c>
    </row>
    <row r="32761" spans="1:3" x14ac:dyDescent="0.25">
      <c r="A32761">
        <v>2647</v>
      </c>
      <c r="B32761" s="1">
        <f>DATE(2007,4,1) + TIME(0,0,0)</f>
        <v>39173</v>
      </c>
      <c r="C32761">
        <v>25.687923431000002</v>
      </c>
    </row>
    <row r="32762" spans="1:3" x14ac:dyDescent="0.25">
      <c r="A32762">
        <v>2677</v>
      </c>
      <c r="B32762" s="1">
        <f>DATE(2007,5,1) + TIME(0,0,0)</f>
        <v>39203</v>
      </c>
      <c r="C32762">
        <v>25.71023941</v>
      </c>
    </row>
    <row r="32763" spans="1:3" x14ac:dyDescent="0.25">
      <c r="A32763">
        <v>2708</v>
      </c>
      <c r="B32763" s="1">
        <f>DATE(2007,6,1) + TIME(0,0,0)</f>
        <v>39234</v>
      </c>
      <c r="C32763">
        <v>25.733066559000001</v>
      </c>
    </row>
    <row r="32764" spans="1:3" x14ac:dyDescent="0.25">
      <c r="A32764">
        <v>2738</v>
      </c>
      <c r="B32764" s="1">
        <f>DATE(2007,7,1) + TIME(0,0,0)</f>
        <v>39264</v>
      </c>
      <c r="C32764">
        <v>25.754901885999999</v>
      </c>
    </row>
    <row r="32765" spans="1:3" x14ac:dyDescent="0.25">
      <c r="A32765">
        <v>2769</v>
      </c>
      <c r="B32765" s="1">
        <f>DATE(2007,8,1) + TIME(0,0,0)</f>
        <v>39295</v>
      </c>
      <c r="C32765">
        <v>25.777235031</v>
      </c>
    </row>
    <row r="32766" spans="1:3" x14ac:dyDescent="0.25">
      <c r="A32766">
        <v>2800</v>
      </c>
      <c r="B32766" s="1">
        <f>DATE(2007,9,1) + TIME(0,0,0)</f>
        <v>39326</v>
      </c>
      <c r="C32766">
        <v>25.799301147000001</v>
      </c>
    </row>
    <row r="32767" spans="1:3" x14ac:dyDescent="0.25">
      <c r="A32767">
        <v>2830</v>
      </c>
      <c r="B32767" s="1">
        <f>DATE(2007,10,1) + TIME(0,0,0)</f>
        <v>39356</v>
      </c>
      <c r="C32767">
        <v>25.820442199999999</v>
      </c>
    </row>
    <row r="32768" spans="1:3" x14ac:dyDescent="0.25">
      <c r="A32768">
        <v>2861</v>
      </c>
      <c r="B32768" s="1">
        <f>DATE(2007,11,1) + TIME(0,0,0)</f>
        <v>39387</v>
      </c>
      <c r="C32768">
        <v>25.842035293999999</v>
      </c>
    </row>
    <row r="32769" spans="1:3" x14ac:dyDescent="0.25">
      <c r="A32769">
        <v>2891</v>
      </c>
      <c r="B32769" s="1">
        <f>DATE(2007,12,1) + TIME(0,0,0)</f>
        <v>39417</v>
      </c>
      <c r="C32769">
        <v>25.862726211999998</v>
      </c>
    </row>
    <row r="32770" spans="1:3" x14ac:dyDescent="0.25">
      <c r="A32770">
        <v>2922</v>
      </c>
      <c r="B32770" s="1">
        <f>DATE(2008,1,1) + TIME(0,0,0)</f>
        <v>39448</v>
      </c>
      <c r="C32770">
        <v>25.883867263999999</v>
      </c>
    </row>
    <row r="32771" spans="1:3" x14ac:dyDescent="0.25">
      <c r="A32771">
        <v>2953</v>
      </c>
      <c r="B32771" s="1">
        <f>DATE(2008,2,1) + TIME(0,0,0)</f>
        <v>39479</v>
      </c>
      <c r="C32771">
        <v>25.904806137000001</v>
      </c>
    </row>
    <row r="32772" spans="1:3" x14ac:dyDescent="0.25">
      <c r="A32772">
        <v>2982</v>
      </c>
      <c r="B32772" s="1">
        <f>DATE(2008,3,1) + TIME(0,0,0)</f>
        <v>39508</v>
      </c>
      <c r="C32772">
        <v>25.924194335999999</v>
      </c>
    </row>
    <row r="32773" spans="1:3" x14ac:dyDescent="0.25">
      <c r="A32773">
        <v>3013</v>
      </c>
      <c r="B32773" s="1">
        <f>DATE(2008,4,1) + TIME(0,0,0)</f>
        <v>39539</v>
      </c>
      <c r="C32773">
        <v>25.944742203000001</v>
      </c>
    </row>
    <row r="32774" spans="1:3" x14ac:dyDescent="0.25">
      <c r="A32774">
        <v>3043</v>
      </c>
      <c r="B32774" s="1">
        <f>DATE(2008,5,1) + TIME(0,0,0)</f>
        <v>39569</v>
      </c>
      <c r="C32774">
        <v>25.964488982999999</v>
      </c>
    </row>
    <row r="32775" spans="1:3" x14ac:dyDescent="0.25">
      <c r="A32775">
        <v>3074</v>
      </c>
      <c r="B32775" s="1">
        <f>DATE(2008,6,1) + TIME(0,0,0)</f>
        <v>39600</v>
      </c>
      <c r="C32775">
        <v>25.984775543000001</v>
      </c>
    </row>
    <row r="32776" spans="1:3" x14ac:dyDescent="0.25">
      <c r="A32776">
        <v>3104</v>
      </c>
      <c r="B32776" s="1">
        <f>DATE(2008,7,1) + TIME(0,0,0)</f>
        <v>39630</v>
      </c>
      <c r="C32776">
        <v>26.004308700999999</v>
      </c>
    </row>
    <row r="32777" spans="1:3" x14ac:dyDescent="0.25">
      <c r="A32777">
        <v>3135</v>
      </c>
      <c r="B32777" s="1">
        <f>DATE(2008,8,1) + TIME(0,0,0)</f>
        <v>39661</v>
      </c>
      <c r="C32777">
        <v>26.024389267</v>
      </c>
    </row>
    <row r="32778" spans="1:3" x14ac:dyDescent="0.25">
      <c r="A32778">
        <v>3166</v>
      </c>
      <c r="B32778" s="1">
        <f>DATE(2008,9,1) + TIME(0,0,0)</f>
        <v>39692</v>
      </c>
      <c r="C32778">
        <v>26.044368744</v>
      </c>
    </row>
    <row r="32779" spans="1:3" x14ac:dyDescent="0.25">
      <c r="A32779">
        <v>3196</v>
      </c>
      <c r="B32779" s="1">
        <f>DATE(2008,10,1) + TIME(0,0,0)</f>
        <v>39722</v>
      </c>
      <c r="C32779">
        <v>26.063604354999999</v>
      </c>
    </row>
    <row r="32780" spans="1:3" x14ac:dyDescent="0.25">
      <c r="A32780">
        <v>3227</v>
      </c>
      <c r="B32780" s="1">
        <f>DATE(2008,11,1) + TIME(0,0,0)</f>
        <v>39753</v>
      </c>
      <c r="C32780">
        <v>26.083381653</v>
      </c>
    </row>
    <row r="32781" spans="1:3" x14ac:dyDescent="0.25">
      <c r="A32781">
        <v>3257</v>
      </c>
      <c r="B32781" s="1">
        <f>DATE(2008,12,1) + TIME(0,0,0)</f>
        <v>39783</v>
      </c>
      <c r="C32781">
        <v>26.102424622000001</v>
      </c>
    </row>
    <row r="32782" spans="1:3" x14ac:dyDescent="0.25">
      <c r="A32782">
        <v>3288</v>
      </c>
      <c r="B32782" s="1">
        <f>DATE(2009,1,1) + TIME(0,0,0)</f>
        <v>39814</v>
      </c>
      <c r="C32782">
        <v>26.121997833000002</v>
      </c>
    </row>
    <row r="32783" spans="1:3" x14ac:dyDescent="0.25">
      <c r="A32783">
        <v>3319</v>
      </c>
      <c r="B32783" s="1">
        <f>DATE(2009,2,1) + TIME(0,0,0)</f>
        <v>39845</v>
      </c>
      <c r="C32783">
        <v>26.141469955000002</v>
      </c>
    </row>
    <row r="32784" spans="1:3" x14ac:dyDescent="0.25">
      <c r="A32784">
        <v>3347</v>
      </c>
      <c r="B32784" s="1">
        <f>DATE(2009,3,1) + TIME(0,0,0)</f>
        <v>39873</v>
      </c>
      <c r="C32784">
        <v>26.158966064000001</v>
      </c>
    </row>
    <row r="32785" spans="1:3" x14ac:dyDescent="0.25">
      <c r="A32785">
        <v>3378</v>
      </c>
      <c r="B32785" s="1">
        <f>DATE(2009,4,1) + TIME(0,0,0)</f>
        <v>39904</v>
      </c>
      <c r="C32785">
        <v>26.178239821999998</v>
      </c>
    </row>
    <row r="32786" spans="1:3" x14ac:dyDescent="0.25">
      <c r="A32786">
        <v>3408</v>
      </c>
      <c r="B32786" s="1">
        <f>DATE(2009,5,1) + TIME(0,0,0)</f>
        <v>39934</v>
      </c>
      <c r="C32786">
        <v>26.196796417000002</v>
      </c>
    </row>
    <row r="32787" spans="1:3" x14ac:dyDescent="0.25">
      <c r="A32787">
        <v>3439</v>
      </c>
      <c r="B32787" s="1">
        <f>DATE(2009,6,1) + TIME(0,0,0)</f>
        <v>39965</v>
      </c>
      <c r="C32787">
        <v>26.215875625999999</v>
      </c>
    </row>
    <row r="32788" spans="1:3" x14ac:dyDescent="0.25">
      <c r="A32788">
        <v>3469</v>
      </c>
      <c r="B32788" s="1">
        <f>DATE(2009,7,1) + TIME(0,0,0)</f>
        <v>39995</v>
      </c>
      <c r="C32788">
        <v>26.234245300000001</v>
      </c>
    </row>
    <row r="32789" spans="1:3" x14ac:dyDescent="0.25">
      <c r="A32789">
        <v>3500</v>
      </c>
      <c r="B32789" s="1">
        <f>DATE(2009,8,1) + TIME(0,0,0)</f>
        <v>40026</v>
      </c>
      <c r="C32789">
        <v>26.253135681</v>
      </c>
    </row>
    <row r="32790" spans="1:3" x14ac:dyDescent="0.25">
      <c r="A32790">
        <v>3531</v>
      </c>
      <c r="B32790" s="1">
        <f>DATE(2009,9,1) + TIME(0,0,0)</f>
        <v>40057</v>
      </c>
      <c r="C32790">
        <v>26.271930695000002</v>
      </c>
    </row>
    <row r="32791" spans="1:3" x14ac:dyDescent="0.25">
      <c r="A32791">
        <v>3561</v>
      </c>
      <c r="B32791" s="1">
        <f>DATE(2009,10,1) + TIME(0,0,0)</f>
        <v>40087</v>
      </c>
      <c r="C32791">
        <v>26.290033340000001</v>
      </c>
    </row>
    <row r="32792" spans="1:3" x14ac:dyDescent="0.25">
      <c r="A32792">
        <v>3592</v>
      </c>
      <c r="B32792" s="1">
        <f>DATE(2009,11,1) + TIME(0,0,0)</f>
        <v>40118</v>
      </c>
      <c r="C32792">
        <v>26.308650969999999</v>
      </c>
    </row>
    <row r="32793" spans="1:3" x14ac:dyDescent="0.25">
      <c r="A32793">
        <v>3622</v>
      </c>
      <c r="B32793" s="1">
        <f>DATE(2009,12,1) + TIME(0,0,0)</f>
        <v>40148</v>
      </c>
      <c r="C32793">
        <v>26.326581955000002</v>
      </c>
    </row>
    <row r="32794" spans="1:3" x14ac:dyDescent="0.25">
      <c r="A32794">
        <v>3653</v>
      </c>
      <c r="B32794" s="1">
        <f>DATE(2010,1,1) + TIME(0,0,0)</f>
        <v>40179</v>
      </c>
      <c r="C32794">
        <v>26.345024109000001</v>
      </c>
    </row>
    <row r="32795" spans="1:3" x14ac:dyDescent="0.25">
      <c r="A32795">
        <v>3684</v>
      </c>
      <c r="B32795" s="1">
        <f>DATE(2010,2,1) + TIME(0,0,0)</f>
        <v>40210</v>
      </c>
      <c r="C32795">
        <v>26.363380432</v>
      </c>
    </row>
    <row r="32796" spans="1:3" x14ac:dyDescent="0.25">
      <c r="A32796">
        <v>3712</v>
      </c>
      <c r="B32796" s="1">
        <f>DATE(2010,3,1) + TIME(0,0,0)</f>
        <v>40238</v>
      </c>
      <c r="C32796">
        <v>26.379886627000001</v>
      </c>
    </row>
    <row r="32797" spans="1:3" x14ac:dyDescent="0.25">
      <c r="A32797">
        <v>3743</v>
      </c>
      <c r="B32797" s="1">
        <f>DATE(2010,4,1) + TIME(0,0,0)</f>
        <v>40269</v>
      </c>
      <c r="C32797">
        <v>26.398088455</v>
      </c>
    </row>
    <row r="32798" spans="1:3" x14ac:dyDescent="0.25">
      <c r="A32798">
        <v>3773</v>
      </c>
      <c r="B32798" s="1">
        <f>DATE(2010,5,1) + TIME(0,0,0)</f>
        <v>40299</v>
      </c>
      <c r="C32798">
        <v>26.415626526</v>
      </c>
    </row>
    <row r="32799" spans="1:3" x14ac:dyDescent="0.25">
      <c r="A32799">
        <v>3804</v>
      </c>
      <c r="B32799" s="1">
        <f>DATE(2010,6,1) + TIME(0,0,0)</f>
        <v>40330</v>
      </c>
      <c r="C32799">
        <v>26.433670043999999</v>
      </c>
    </row>
    <row r="32800" spans="1:3" x14ac:dyDescent="0.25">
      <c r="A32800">
        <v>3834</v>
      </c>
      <c r="B32800" s="1">
        <f>DATE(2010,7,1) + TIME(0,0,0)</f>
        <v>40360</v>
      </c>
      <c r="C32800">
        <v>26.451042175000001</v>
      </c>
    </row>
    <row r="32801" spans="1:3" x14ac:dyDescent="0.25">
      <c r="A32801">
        <v>3865</v>
      </c>
      <c r="B32801" s="1">
        <f>DATE(2010,8,1) + TIME(0,0,0)</f>
        <v>40391</v>
      </c>
      <c r="C32801">
        <v>26.468917847</v>
      </c>
    </row>
    <row r="32802" spans="1:3" x14ac:dyDescent="0.25">
      <c r="A32802">
        <v>3896</v>
      </c>
      <c r="B32802" s="1">
        <f>DATE(2010,9,1) + TIME(0,0,0)</f>
        <v>40422</v>
      </c>
      <c r="C32802">
        <v>26.486711501999999</v>
      </c>
    </row>
    <row r="32803" spans="1:3" x14ac:dyDescent="0.25">
      <c r="A32803">
        <v>3926</v>
      </c>
      <c r="B32803" s="1">
        <f>DATE(2010,10,1) + TIME(0,0,0)</f>
        <v>40452</v>
      </c>
      <c r="C32803">
        <v>26.503856659</v>
      </c>
    </row>
    <row r="32804" spans="1:3" x14ac:dyDescent="0.25">
      <c r="A32804">
        <v>3957</v>
      </c>
      <c r="B32804" s="1">
        <f>DATE(2010,11,1) + TIME(0,0,0)</f>
        <v>40483</v>
      </c>
      <c r="C32804">
        <v>26.521490097000001</v>
      </c>
    </row>
    <row r="32805" spans="1:3" x14ac:dyDescent="0.25">
      <c r="A32805">
        <v>3987</v>
      </c>
      <c r="B32805" s="1">
        <f>DATE(2010,12,1) + TIME(0,0,0)</f>
        <v>40513</v>
      </c>
      <c r="C32805">
        <v>26.538478851000001</v>
      </c>
    </row>
    <row r="32806" spans="1:3" x14ac:dyDescent="0.25">
      <c r="A32806">
        <v>4018</v>
      </c>
      <c r="B32806" s="1">
        <f>DATE(2011,1,1) + TIME(0,0,0)</f>
        <v>40544</v>
      </c>
      <c r="C32806">
        <v>26.555953979000002</v>
      </c>
    </row>
    <row r="32807" spans="1:3" x14ac:dyDescent="0.25">
      <c r="A32807">
        <v>4049</v>
      </c>
      <c r="B32807" s="1">
        <f>DATE(2011,2,1) + TIME(0,0,0)</f>
        <v>40575</v>
      </c>
      <c r="C32807">
        <v>26.573347091999999</v>
      </c>
    </row>
    <row r="32808" spans="1:3" x14ac:dyDescent="0.25">
      <c r="A32808">
        <v>4077</v>
      </c>
      <c r="B32808" s="1">
        <f>DATE(2011,3,1) + TIME(0,0,0)</f>
        <v>40603</v>
      </c>
      <c r="C32808">
        <v>26.58898735</v>
      </c>
    </row>
    <row r="32809" spans="1:3" x14ac:dyDescent="0.25">
      <c r="A32809">
        <v>4108</v>
      </c>
      <c r="B32809" s="1">
        <f>DATE(2011,4,1) + TIME(0,0,0)</f>
        <v>40634</v>
      </c>
      <c r="C32809">
        <v>26.606225967</v>
      </c>
    </row>
    <row r="32810" spans="1:3" x14ac:dyDescent="0.25">
      <c r="A32810">
        <v>4138</v>
      </c>
      <c r="B32810" s="1">
        <f>DATE(2011,5,1) + TIME(0,0,0)</f>
        <v>40664</v>
      </c>
      <c r="C32810">
        <v>26.622823714999999</v>
      </c>
    </row>
    <row r="32811" spans="1:3" x14ac:dyDescent="0.25">
      <c r="A32811">
        <v>4169</v>
      </c>
      <c r="B32811" s="1">
        <f>DATE(2011,6,1) + TIME(0,0,0)</f>
        <v>40695</v>
      </c>
      <c r="C32811">
        <v>26.639898299999999</v>
      </c>
    </row>
    <row r="32812" spans="1:3" x14ac:dyDescent="0.25">
      <c r="A32812">
        <v>4199</v>
      </c>
      <c r="B32812" s="1">
        <f>DATE(2011,7,1) + TIME(0,0,0)</f>
        <v>40725</v>
      </c>
      <c r="C32812">
        <v>26.656351089000001</v>
      </c>
    </row>
    <row r="32813" spans="1:3" x14ac:dyDescent="0.25">
      <c r="A32813">
        <v>4230</v>
      </c>
      <c r="B32813" s="1">
        <f>DATE(2011,8,1) + TIME(0,0,0)</f>
        <v>40756</v>
      </c>
      <c r="C32813">
        <v>26.673274994</v>
      </c>
    </row>
    <row r="32814" spans="1:3" x14ac:dyDescent="0.25">
      <c r="A32814">
        <v>4261</v>
      </c>
      <c r="B32814" s="1">
        <f>DATE(2011,9,1) + TIME(0,0,0)</f>
        <v>40787</v>
      </c>
      <c r="C32814">
        <v>26.690120697000001</v>
      </c>
    </row>
    <row r="32815" spans="1:3" x14ac:dyDescent="0.25">
      <c r="A32815">
        <v>4291</v>
      </c>
      <c r="B32815" s="1">
        <f>DATE(2011,10,1) + TIME(0,0,0)</f>
        <v>40817</v>
      </c>
      <c r="C32815">
        <v>26.706346512</v>
      </c>
    </row>
    <row r="32816" spans="1:3" x14ac:dyDescent="0.25">
      <c r="A32816">
        <v>4322</v>
      </c>
      <c r="B32816" s="1">
        <f>DATE(2011,11,1) + TIME(0,0,0)</f>
        <v>40848</v>
      </c>
      <c r="C32816">
        <v>26.723037720000001</v>
      </c>
    </row>
    <row r="32817" spans="1:3" x14ac:dyDescent="0.25">
      <c r="A32817">
        <v>4352</v>
      </c>
      <c r="B32817" s="1">
        <f>DATE(2011,12,1) + TIME(0,0,0)</f>
        <v>40878</v>
      </c>
      <c r="C32817">
        <v>26.739116669000001</v>
      </c>
    </row>
    <row r="32818" spans="1:3" x14ac:dyDescent="0.25">
      <c r="A32818">
        <v>4383</v>
      </c>
      <c r="B32818" s="1">
        <f>DATE(2012,1,1) + TIME(0,0,0)</f>
        <v>40909</v>
      </c>
      <c r="C32818">
        <v>26.755655289</v>
      </c>
    </row>
    <row r="32819" spans="1:3" x14ac:dyDescent="0.25">
      <c r="A32819">
        <v>4414</v>
      </c>
      <c r="B32819" s="1">
        <f>DATE(2012,2,1) + TIME(0,0,0)</f>
        <v>40940</v>
      </c>
      <c r="C32819">
        <v>26.772117614999999</v>
      </c>
    </row>
    <row r="32820" spans="1:3" x14ac:dyDescent="0.25">
      <c r="A32820">
        <v>4443</v>
      </c>
      <c r="B32820" s="1">
        <f>DATE(2012,3,1) + TIME(0,0,0)</f>
        <v>40969</v>
      </c>
      <c r="C32820">
        <v>26.787446975999998</v>
      </c>
    </row>
    <row r="32821" spans="1:3" x14ac:dyDescent="0.25">
      <c r="A32821">
        <v>4474</v>
      </c>
      <c r="B32821" s="1">
        <f>DATE(2012,4,1) + TIME(0,0,0)</f>
        <v>41000</v>
      </c>
      <c r="C32821">
        <v>26.803756713999999</v>
      </c>
    </row>
    <row r="32822" spans="1:3" x14ac:dyDescent="0.25">
      <c r="A32822">
        <v>4504</v>
      </c>
      <c r="B32822" s="1">
        <f>DATE(2012,5,1) + TIME(0,0,0)</f>
        <v>41030</v>
      </c>
      <c r="C32822">
        <v>26.819463729999999</v>
      </c>
    </row>
    <row r="32823" spans="1:3" x14ac:dyDescent="0.25">
      <c r="A32823">
        <v>4535</v>
      </c>
      <c r="B32823" s="1">
        <f>DATE(2012,6,1) + TIME(0,0,0)</f>
        <v>41061</v>
      </c>
      <c r="C32823">
        <v>26.835613251000002</v>
      </c>
    </row>
    <row r="32824" spans="1:3" x14ac:dyDescent="0.25">
      <c r="A32824">
        <v>4565</v>
      </c>
      <c r="B32824" s="1">
        <f>DATE(2012,7,1) + TIME(0,0,0)</f>
        <v>41091</v>
      </c>
      <c r="C32824">
        <v>26.851165771000002</v>
      </c>
    </row>
    <row r="32825" spans="1:3" x14ac:dyDescent="0.25">
      <c r="A32825">
        <v>4596</v>
      </c>
      <c r="B32825" s="1">
        <f>DATE(2012,8,1) + TIME(0,0,0)</f>
        <v>41122</v>
      </c>
      <c r="C32825">
        <v>26.867156982000001</v>
      </c>
    </row>
    <row r="32826" spans="1:3" x14ac:dyDescent="0.25">
      <c r="A32826">
        <v>4627</v>
      </c>
      <c r="B32826" s="1">
        <f>DATE(2012,9,1) + TIME(0,0,0)</f>
        <v>41153</v>
      </c>
      <c r="C32826">
        <v>26.883071899000001</v>
      </c>
    </row>
    <row r="32827" spans="1:3" x14ac:dyDescent="0.25">
      <c r="A32827">
        <v>4657</v>
      </c>
      <c r="B32827" s="1">
        <f>DATE(2012,10,1) + TIME(0,0,0)</f>
        <v>41183</v>
      </c>
      <c r="C32827">
        <v>26.89840126</v>
      </c>
    </row>
    <row r="32828" spans="1:3" x14ac:dyDescent="0.25">
      <c r="A32828">
        <v>4688</v>
      </c>
      <c r="B32828" s="1">
        <f>DATE(2012,11,1) + TIME(0,0,0)</f>
        <v>41214</v>
      </c>
      <c r="C32828">
        <v>26.914165496999999</v>
      </c>
    </row>
    <row r="32829" spans="1:3" x14ac:dyDescent="0.25">
      <c r="A32829">
        <v>4718</v>
      </c>
      <c r="B32829" s="1">
        <f>DATE(2012,12,1) + TIME(0,0,0)</f>
        <v>41244</v>
      </c>
      <c r="C32829">
        <v>26.929349899000002</v>
      </c>
    </row>
    <row r="32830" spans="1:3" x14ac:dyDescent="0.25">
      <c r="A32830">
        <v>4749</v>
      </c>
      <c r="B32830" s="1">
        <f>DATE(2013,1,1) + TIME(0,0,0)</f>
        <v>41275</v>
      </c>
      <c r="C32830">
        <v>26.944967269999999</v>
      </c>
    </row>
    <row r="32831" spans="1:3" x14ac:dyDescent="0.25">
      <c r="A32831">
        <v>4780</v>
      </c>
      <c r="B32831" s="1">
        <f>DATE(2013,2,1) + TIME(0,0,0)</f>
        <v>41306</v>
      </c>
      <c r="C32831">
        <v>26.960514068999998</v>
      </c>
    </row>
    <row r="32832" spans="1:3" x14ac:dyDescent="0.25">
      <c r="A32832">
        <v>4808</v>
      </c>
      <c r="B32832" s="1">
        <f>DATE(2013,3,1) + TIME(0,0,0)</f>
        <v>41334</v>
      </c>
      <c r="C32832">
        <v>26.974493027000001</v>
      </c>
    </row>
    <row r="32833" spans="1:3" x14ac:dyDescent="0.25">
      <c r="A32833">
        <v>4839</v>
      </c>
      <c r="B32833" s="1">
        <f>DATE(2013,4,1) + TIME(0,0,0)</f>
        <v>41365</v>
      </c>
      <c r="C32833">
        <v>26.989900589000001</v>
      </c>
    </row>
    <row r="32834" spans="1:3" x14ac:dyDescent="0.25">
      <c r="A32834">
        <v>4869</v>
      </c>
      <c r="B32834" s="1">
        <f>DATE(2013,5,1) + TIME(0,0,0)</f>
        <v>41395</v>
      </c>
      <c r="C32834">
        <v>27.004745483000001</v>
      </c>
    </row>
    <row r="32835" spans="1:3" x14ac:dyDescent="0.25">
      <c r="A32835">
        <v>4900</v>
      </c>
      <c r="B32835" s="1">
        <f>DATE(2013,6,1) + TIME(0,0,0)</f>
        <v>41426</v>
      </c>
      <c r="C32835">
        <v>27.020017624000001</v>
      </c>
    </row>
    <row r="32836" spans="1:3" x14ac:dyDescent="0.25">
      <c r="A32836">
        <v>4930</v>
      </c>
      <c r="B32836" s="1">
        <f>DATE(2013,7,1) + TIME(0,0,0)</f>
        <v>41456</v>
      </c>
      <c r="C32836">
        <v>27.034732818999998</v>
      </c>
    </row>
    <row r="32837" spans="1:3" x14ac:dyDescent="0.25">
      <c r="A32837">
        <v>4961</v>
      </c>
      <c r="B32837" s="1">
        <f>DATE(2013,8,1) + TIME(0,0,0)</f>
        <v>41487</v>
      </c>
      <c r="C32837">
        <v>27.049869536999999</v>
      </c>
    </row>
    <row r="32838" spans="1:3" x14ac:dyDescent="0.25">
      <c r="A32838">
        <v>4992</v>
      </c>
      <c r="B32838" s="1">
        <f>DATE(2013,9,1) + TIME(0,0,0)</f>
        <v>41518</v>
      </c>
      <c r="C32838">
        <v>27.064939499000001</v>
      </c>
    </row>
    <row r="32839" spans="1:3" x14ac:dyDescent="0.25">
      <c r="A32839">
        <v>5022</v>
      </c>
      <c r="B32839" s="1">
        <f>DATE(2013,10,1) + TIME(0,0,0)</f>
        <v>41548</v>
      </c>
      <c r="C32839">
        <v>27.079456328999999</v>
      </c>
    </row>
    <row r="32840" spans="1:3" x14ac:dyDescent="0.25">
      <c r="A32840">
        <v>5053</v>
      </c>
      <c r="B32840" s="1">
        <f>DATE(2013,11,1) + TIME(0,0,0)</f>
        <v>41579</v>
      </c>
      <c r="C32840">
        <v>27.094388962</v>
      </c>
    </row>
    <row r="32841" spans="1:3" x14ac:dyDescent="0.25">
      <c r="A32841">
        <v>5083</v>
      </c>
      <c r="B32841" s="1">
        <f>DATE(2013,12,1) + TIME(0,0,0)</f>
        <v>41609</v>
      </c>
      <c r="C32841">
        <v>27.108774185000001</v>
      </c>
    </row>
    <row r="32842" spans="1:3" x14ac:dyDescent="0.25">
      <c r="A32842">
        <v>5114</v>
      </c>
      <c r="B32842" s="1">
        <f>DATE(2014,1,1) + TIME(0,0,0)</f>
        <v>41640</v>
      </c>
      <c r="C32842">
        <v>27.123569489000001</v>
      </c>
    </row>
    <row r="32843" spans="1:3" x14ac:dyDescent="0.25">
      <c r="A32843">
        <v>5145</v>
      </c>
      <c r="B32843" s="1">
        <f>DATE(2014,2,1) + TIME(0,0,0)</f>
        <v>41671</v>
      </c>
      <c r="C32843">
        <v>27.138296127</v>
      </c>
    </row>
    <row r="32844" spans="1:3" x14ac:dyDescent="0.25">
      <c r="A32844">
        <v>5173</v>
      </c>
      <c r="B32844" s="1">
        <f>DATE(2014,3,1) + TIME(0,0,0)</f>
        <v>41699</v>
      </c>
      <c r="C32844">
        <v>27.151540755999999</v>
      </c>
    </row>
    <row r="32845" spans="1:3" x14ac:dyDescent="0.25">
      <c r="A32845">
        <v>5204</v>
      </c>
      <c r="B32845" s="1">
        <f>DATE(2014,4,1) + TIME(0,0,0)</f>
        <v>41730</v>
      </c>
      <c r="C32845">
        <v>27.166137695</v>
      </c>
    </row>
    <row r="32846" spans="1:3" x14ac:dyDescent="0.25">
      <c r="A32846">
        <v>5234</v>
      </c>
      <c r="B32846" s="1">
        <f>DATE(2014,5,1) + TIME(0,0,0)</f>
        <v>41760</v>
      </c>
      <c r="C32846">
        <v>27.180202483999999</v>
      </c>
    </row>
    <row r="32847" spans="1:3" x14ac:dyDescent="0.25">
      <c r="A32847">
        <v>5265</v>
      </c>
      <c r="B32847" s="1">
        <f>DATE(2014,6,1) + TIME(0,0,0)</f>
        <v>41791</v>
      </c>
      <c r="C32847">
        <v>27.194671630999999</v>
      </c>
    </row>
    <row r="32848" spans="1:3" x14ac:dyDescent="0.25">
      <c r="A32848">
        <v>5295</v>
      </c>
      <c r="B32848" s="1">
        <f>DATE(2014,7,1) + TIME(0,0,0)</f>
        <v>41821</v>
      </c>
      <c r="C32848">
        <v>27.208612442</v>
      </c>
    </row>
    <row r="32849" spans="1:3" x14ac:dyDescent="0.25">
      <c r="A32849">
        <v>5326</v>
      </c>
      <c r="B32849" s="1">
        <f>DATE(2014,8,1) + TIME(0,0,0)</f>
        <v>41852</v>
      </c>
      <c r="C32849">
        <v>27.222957610999998</v>
      </c>
    </row>
    <row r="32850" spans="1:3" x14ac:dyDescent="0.25">
      <c r="A32850">
        <v>5357</v>
      </c>
      <c r="B32850" s="1">
        <f>DATE(2014,9,1) + TIME(0,0,0)</f>
        <v>41883</v>
      </c>
      <c r="C32850">
        <v>27.237239838000001</v>
      </c>
    </row>
    <row r="32851" spans="1:3" x14ac:dyDescent="0.25">
      <c r="A32851">
        <v>5387</v>
      </c>
      <c r="B32851" s="1">
        <f>DATE(2014,10,1) + TIME(0,0,0)</f>
        <v>41913</v>
      </c>
      <c r="C32851">
        <v>27.251003265000001</v>
      </c>
    </row>
    <row r="32852" spans="1:3" x14ac:dyDescent="0.25">
      <c r="A32852">
        <v>5418</v>
      </c>
      <c r="B32852" s="1">
        <f>DATE(2014,11,1) + TIME(0,0,0)</f>
        <v>41944</v>
      </c>
      <c r="C32852">
        <v>27.265167236</v>
      </c>
    </row>
    <row r="32853" spans="1:3" x14ac:dyDescent="0.25">
      <c r="A32853">
        <v>5448</v>
      </c>
      <c r="B32853" s="1">
        <f>DATE(2014,12,1) + TIME(0,0,0)</f>
        <v>41974</v>
      </c>
      <c r="C32853">
        <v>27.278816223</v>
      </c>
    </row>
    <row r="32854" spans="1:3" x14ac:dyDescent="0.25">
      <c r="A32854">
        <v>5479</v>
      </c>
      <c r="B32854" s="1">
        <f>DATE(2015,1,1) + TIME(0,0,0)</f>
        <v>42005</v>
      </c>
      <c r="C32854">
        <v>27.292863845999999</v>
      </c>
    </row>
    <row r="32855" spans="1:3" x14ac:dyDescent="0.25">
      <c r="A32855">
        <v>5510</v>
      </c>
      <c r="B32855" s="1">
        <f>DATE(2015,2,1) + TIME(0,0,0)</f>
        <v>42036</v>
      </c>
      <c r="C32855">
        <v>27.306854248</v>
      </c>
    </row>
    <row r="32856" spans="1:3" x14ac:dyDescent="0.25">
      <c r="A32856">
        <v>5538</v>
      </c>
      <c r="B32856" s="1">
        <f>DATE(2015,3,1) + TIME(0,0,0)</f>
        <v>42064</v>
      </c>
      <c r="C32856">
        <v>27.319442749</v>
      </c>
    </row>
    <row r="32857" spans="1:3" x14ac:dyDescent="0.25">
      <c r="A32857">
        <v>5569</v>
      </c>
      <c r="B32857" s="1">
        <f>DATE(2015,4,1) + TIME(0,0,0)</f>
        <v>42095</v>
      </c>
      <c r="C32857">
        <v>27.333324432000001</v>
      </c>
    </row>
    <row r="32858" spans="1:3" x14ac:dyDescent="0.25">
      <c r="A32858">
        <v>5599</v>
      </c>
      <c r="B32858" s="1">
        <f>DATE(2015,5,1) + TIME(0,0,0)</f>
        <v>42125</v>
      </c>
      <c r="C32858">
        <v>27.346706390000001</v>
      </c>
    </row>
    <row r="32859" spans="1:3" x14ac:dyDescent="0.25">
      <c r="A32859">
        <v>5630</v>
      </c>
      <c r="B32859" s="1">
        <f>DATE(2015,6,1) + TIME(0,0,0)</f>
        <v>42156</v>
      </c>
      <c r="C32859">
        <v>27.360479354999999</v>
      </c>
    </row>
    <row r="32860" spans="1:3" x14ac:dyDescent="0.25">
      <c r="A32860">
        <v>5660</v>
      </c>
      <c r="B32860" s="1">
        <f>DATE(2015,7,1) + TIME(0,0,0)</f>
        <v>42186</v>
      </c>
      <c r="C32860">
        <v>27.373758316</v>
      </c>
    </row>
    <row r="32861" spans="1:3" x14ac:dyDescent="0.25">
      <c r="A32861">
        <v>5691</v>
      </c>
      <c r="B32861" s="1">
        <f>DATE(2015,8,1) + TIME(0,0,0)</f>
        <v>42217</v>
      </c>
      <c r="C32861">
        <v>27.387426376000001</v>
      </c>
    </row>
    <row r="32862" spans="1:3" x14ac:dyDescent="0.25">
      <c r="A32862">
        <v>5722</v>
      </c>
      <c r="B32862" s="1">
        <f>DATE(2015,9,1) + TIME(0,0,0)</f>
        <v>42248</v>
      </c>
      <c r="C32862">
        <v>27.401041030999998</v>
      </c>
    </row>
    <row r="32863" spans="1:3" x14ac:dyDescent="0.25">
      <c r="A32863">
        <v>5752</v>
      </c>
      <c r="B32863" s="1">
        <f>DATE(2015,10,1) + TIME(0,0,0)</f>
        <v>42278</v>
      </c>
      <c r="C32863">
        <v>27.414167404000001</v>
      </c>
    </row>
    <row r="32864" spans="1:3" x14ac:dyDescent="0.25">
      <c r="A32864">
        <v>5783</v>
      </c>
      <c r="B32864" s="1">
        <f>DATE(2015,11,1) + TIME(0,0,0)</f>
        <v>42309</v>
      </c>
      <c r="C32864">
        <v>27.427679061999999</v>
      </c>
    </row>
    <row r="32865" spans="1:3" x14ac:dyDescent="0.25">
      <c r="A32865">
        <v>5813</v>
      </c>
      <c r="B32865" s="1">
        <f>DATE(2015,12,1) + TIME(0,0,0)</f>
        <v>42339</v>
      </c>
      <c r="C32865">
        <v>27.44070816</v>
      </c>
    </row>
    <row r="32866" spans="1:3" x14ac:dyDescent="0.25">
      <c r="A32866">
        <v>5844</v>
      </c>
      <c r="B32866" s="1">
        <f>DATE(2016,1,1) + TIME(0,0,0)</f>
        <v>42370</v>
      </c>
      <c r="C32866">
        <v>27.454120635999999</v>
      </c>
    </row>
    <row r="32867" spans="1:3" x14ac:dyDescent="0.25">
      <c r="A32867">
        <v>5875</v>
      </c>
      <c r="B32867" s="1">
        <f>DATE(2016,2,1) + TIME(0,0,0)</f>
        <v>42401</v>
      </c>
      <c r="C32867">
        <v>27.467481613</v>
      </c>
    </row>
    <row r="32868" spans="1:3" x14ac:dyDescent="0.25">
      <c r="A32868">
        <v>5904</v>
      </c>
      <c r="B32868" s="1">
        <f>DATE(2016,3,1) + TIME(0,0,0)</f>
        <v>42430</v>
      </c>
      <c r="C32868">
        <v>27.479938507</v>
      </c>
    </row>
    <row r="32869" spans="1:3" x14ac:dyDescent="0.25">
      <c r="A32869">
        <v>5935</v>
      </c>
      <c r="B32869" s="1">
        <f>DATE(2016,4,1) + TIME(0,0,0)</f>
        <v>42461</v>
      </c>
      <c r="C32869">
        <v>27.493204117000001</v>
      </c>
    </row>
    <row r="32870" spans="1:3" x14ac:dyDescent="0.25">
      <c r="A32870">
        <v>5965</v>
      </c>
      <c r="B32870" s="1">
        <f>DATE(2016,5,1) + TIME(0,0,0)</f>
        <v>42491</v>
      </c>
      <c r="C32870">
        <v>27.505994797</v>
      </c>
    </row>
    <row r="32871" spans="1:3" x14ac:dyDescent="0.25">
      <c r="A32871">
        <v>5996</v>
      </c>
      <c r="B32871" s="1">
        <f>DATE(2016,6,1) + TIME(0,0,0)</f>
        <v>42522</v>
      </c>
      <c r="C32871">
        <v>27.519165039000001</v>
      </c>
    </row>
    <row r="32872" spans="1:3" x14ac:dyDescent="0.25">
      <c r="A32872">
        <v>6026</v>
      </c>
      <c r="B32872" s="1">
        <f>DATE(2016,7,1) + TIME(0,0,0)</f>
        <v>42552</v>
      </c>
      <c r="C32872">
        <v>27.531864165999998</v>
      </c>
    </row>
    <row r="32873" spans="1:3" x14ac:dyDescent="0.25">
      <c r="A32873">
        <v>6057</v>
      </c>
      <c r="B32873" s="1">
        <f>DATE(2016,8,1) + TIME(0,0,0)</f>
        <v>42583</v>
      </c>
      <c r="C32873">
        <v>27.544940948000001</v>
      </c>
    </row>
    <row r="32874" spans="1:3" x14ac:dyDescent="0.25">
      <c r="A32874">
        <v>6088</v>
      </c>
      <c r="B32874" s="1">
        <f>DATE(2016,9,1) + TIME(0,0,0)</f>
        <v>42614</v>
      </c>
      <c r="C32874">
        <v>27.557970047000001</v>
      </c>
    </row>
    <row r="32875" spans="1:3" x14ac:dyDescent="0.25">
      <c r="A32875">
        <v>6118</v>
      </c>
      <c r="B32875" s="1">
        <f>DATE(2016,10,1) + TIME(0,0,0)</f>
        <v>42644</v>
      </c>
      <c r="C32875">
        <v>27.570533751999999</v>
      </c>
    </row>
    <row r="32876" spans="1:3" x14ac:dyDescent="0.25">
      <c r="A32876">
        <v>6149</v>
      </c>
      <c r="B32876" s="1">
        <f>DATE(2016,11,1) + TIME(0,0,0)</f>
        <v>42675</v>
      </c>
      <c r="C32876">
        <v>27.583469391000001</v>
      </c>
    </row>
    <row r="32877" spans="1:3" x14ac:dyDescent="0.25">
      <c r="A32877">
        <v>6179</v>
      </c>
      <c r="B32877" s="1">
        <f>DATE(2016,12,1) + TIME(0,0,0)</f>
        <v>42705</v>
      </c>
      <c r="C32877">
        <v>27.595945358000002</v>
      </c>
    </row>
    <row r="32878" spans="1:3" x14ac:dyDescent="0.25">
      <c r="A32878">
        <v>6210</v>
      </c>
      <c r="B32878" s="1">
        <f>DATE(2017,1,1) + TIME(0,0,0)</f>
        <v>42736</v>
      </c>
      <c r="C32878">
        <v>27.608791351000001</v>
      </c>
    </row>
    <row r="32879" spans="1:3" x14ac:dyDescent="0.25">
      <c r="A32879">
        <v>6241</v>
      </c>
      <c r="B32879" s="1">
        <f>DATE(2017,2,1) + TIME(0,0,0)</f>
        <v>42767</v>
      </c>
      <c r="C32879">
        <v>27.621593475000001</v>
      </c>
    </row>
    <row r="32880" spans="1:3" x14ac:dyDescent="0.25">
      <c r="A32880">
        <v>6269</v>
      </c>
      <c r="B32880" s="1">
        <f>DATE(2017,3,1) + TIME(0,0,0)</f>
        <v>42795</v>
      </c>
      <c r="C32880">
        <v>27.633117676000001</v>
      </c>
    </row>
    <row r="32881" spans="1:3" x14ac:dyDescent="0.25">
      <c r="A32881">
        <v>6300</v>
      </c>
      <c r="B32881" s="1">
        <f>DATE(2017,4,1) + TIME(0,0,0)</f>
        <v>42826</v>
      </c>
      <c r="C32881">
        <v>27.645832062</v>
      </c>
    </row>
    <row r="32882" spans="1:3" x14ac:dyDescent="0.25">
      <c r="A32882">
        <v>6330</v>
      </c>
      <c r="B32882" s="1">
        <f>DATE(2017,5,1) + TIME(0,0,0)</f>
        <v>42856</v>
      </c>
      <c r="C32882">
        <v>27.658094406</v>
      </c>
    </row>
    <row r="32883" spans="1:3" x14ac:dyDescent="0.25">
      <c r="A32883">
        <v>6361</v>
      </c>
      <c r="B32883" s="1">
        <f>DATE(2017,6,1) + TIME(0,0,0)</f>
        <v>42887</v>
      </c>
      <c r="C32883">
        <v>27.670721054000001</v>
      </c>
    </row>
    <row r="32884" spans="1:3" x14ac:dyDescent="0.25">
      <c r="A32884">
        <v>6391</v>
      </c>
      <c r="B32884" s="1">
        <f>DATE(2017,7,1) + TIME(0,0,0)</f>
        <v>42917</v>
      </c>
      <c r="C32884">
        <v>27.682901382000001</v>
      </c>
    </row>
    <row r="32885" spans="1:3" x14ac:dyDescent="0.25">
      <c r="A32885">
        <v>6422</v>
      </c>
      <c r="B32885" s="1">
        <f>DATE(2017,8,1) + TIME(0,0,0)</f>
        <v>42948</v>
      </c>
      <c r="C32885">
        <v>27.695442199999999</v>
      </c>
    </row>
    <row r="32886" spans="1:3" x14ac:dyDescent="0.25">
      <c r="A32886">
        <v>6453</v>
      </c>
      <c r="B32886" s="1">
        <f>DATE(2017,9,1) + TIME(0,0,0)</f>
        <v>42979</v>
      </c>
      <c r="C32886">
        <v>27.707941054999999</v>
      </c>
    </row>
    <row r="32887" spans="1:3" x14ac:dyDescent="0.25">
      <c r="A32887">
        <v>6483</v>
      </c>
      <c r="B32887" s="1">
        <f>DATE(2017,10,1) + TIME(0,0,0)</f>
        <v>43009</v>
      </c>
      <c r="C32887">
        <v>27.719995498999999</v>
      </c>
    </row>
    <row r="32888" spans="1:3" x14ac:dyDescent="0.25">
      <c r="A32888">
        <v>6514</v>
      </c>
      <c r="B32888" s="1">
        <f>DATE(2017,11,1) + TIME(0,0,0)</f>
        <v>43040</v>
      </c>
      <c r="C32888">
        <v>27.732410431000002</v>
      </c>
    </row>
    <row r="32889" spans="1:3" x14ac:dyDescent="0.25">
      <c r="A32889">
        <v>6544</v>
      </c>
      <c r="B32889" s="1">
        <f>DATE(2017,12,1) + TIME(0,0,0)</f>
        <v>43070</v>
      </c>
      <c r="C32889">
        <v>27.744384766</v>
      </c>
    </row>
    <row r="32890" spans="1:3" x14ac:dyDescent="0.25">
      <c r="A32890">
        <v>6575</v>
      </c>
      <c r="B32890" s="1">
        <f>DATE(2018,1,1) + TIME(0,0,0)</f>
        <v>43101</v>
      </c>
      <c r="C32890">
        <v>27.756715775</v>
      </c>
    </row>
    <row r="32891" spans="1:3" x14ac:dyDescent="0.25">
      <c r="A32891">
        <v>6606</v>
      </c>
      <c r="B32891" s="1">
        <f>DATE(2018,2,1) + TIME(0,0,0)</f>
        <v>43132</v>
      </c>
      <c r="C32891">
        <v>27.769004821999999</v>
      </c>
    </row>
    <row r="32892" spans="1:3" x14ac:dyDescent="0.25">
      <c r="A32892">
        <v>6634</v>
      </c>
      <c r="B32892" s="1">
        <f>DATE(2018,3,1) + TIME(0,0,0)</f>
        <v>43160</v>
      </c>
      <c r="C32892">
        <v>27.780069351000002</v>
      </c>
    </row>
    <row r="32893" spans="1:3" x14ac:dyDescent="0.25">
      <c r="A32893">
        <v>6665</v>
      </c>
      <c r="B32893" s="1">
        <f>DATE(2018,4,1) + TIME(0,0,0)</f>
        <v>43191</v>
      </c>
      <c r="C32893">
        <v>27.792280197</v>
      </c>
    </row>
    <row r="32894" spans="1:3" x14ac:dyDescent="0.25">
      <c r="A32894">
        <v>6695</v>
      </c>
      <c r="B32894" s="1">
        <f>DATE(2018,5,1) + TIME(0,0,0)</f>
        <v>43221</v>
      </c>
      <c r="C32894">
        <v>27.804056167999999</v>
      </c>
    </row>
    <row r="32895" spans="1:3" x14ac:dyDescent="0.25">
      <c r="A32895">
        <v>6726</v>
      </c>
      <c r="B32895" s="1">
        <f>DATE(2018,6,1) + TIME(0,0,0)</f>
        <v>43252</v>
      </c>
      <c r="C32895">
        <v>27.816186904999999</v>
      </c>
    </row>
    <row r="32896" spans="1:3" x14ac:dyDescent="0.25">
      <c r="A32896">
        <v>6756</v>
      </c>
      <c r="B32896" s="1">
        <f>DATE(2018,7,1) + TIME(0,0,0)</f>
        <v>43282</v>
      </c>
      <c r="C32896">
        <v>27.827886581000001</v>
      </c>
    </row>
    <row r="32897" spans="1:3" x14ac:dyDescent="0.25">
      <c r="A32897">
        <v>6787</v>
      </c>
      <c r="B32897" s="1">
        <f>DATE(2018,8,1) + TIME(0,0,0)</f>
        <v>43313</v>
      </c>
      <c r="C32897">
        <v>27.839935303000001</v>
      </c>
    </row>
    <row r="32898" spans="1:3" x14ac:dyDescent="0.25">
      <c r="A32898">
        <v>6818</v>
      </c>
      <c r="B32898" s="1">
        <f>DATE(2018,9,1) + TIME(0,0,0)</f>
        <v>43344</v>
      </c>
      <c r="C32898">
        <v>27.851945876999999</v>
      </c>
    </row>
    <row r="32899" spans="1:3" x14ac:dyDescent="0.25">
      <c r="A32899">
        <v>6848</v>
      </c>
      <c r="B32899" s="1">
        <f>DATE(2018,10,1) + TIME(0,0,0)</f>
        <v>43374</v>
      </c>
      <c r="C32899">
        <v>27.863529204999999</v>
      </c>
    </row>
    <row r="32900" spans="1:3" x14ac:dyDescent="0.25">
      <c r="A32900">
        <v>6879</v>
      </c>
      <c r="B32900" s="1">
        <f>DATE(2018,11,1) + TIME(0,0,0)</f>
        <v>43405</v>
      </c>
      <c r="C32900">
        <v>27.875461577999999</v>
      </c>
    </row>
    <row r="32901" spans="1:3" x14ac:dyDescent="0.25">
      <c r="A32901">
        <v>6909</v>
      </c>
      <c r="B32901" s="1">
        <f>DATE(2018,12,1) + TIME(0,0,0)</f>
        <v>43435</v>
      </c>
      <c r="C32901">
        <v>27.886970519999998</v>
      </c>
    </row>
    <row r="32902" spans="1:3" x14ac:dyDescent="0.25">
      <c r="A32902">
        <v>6940</v>
      </c>
      <c r="B32902" s="1">
        <f>DATE(2019,1,1) + TIME(0,0,0)</f>
        <v>43466</v>
      </c>
      <c r="C32902">
        <v>27.898824692000002</v>
      </c>
    </row>
    <row r="32903" spans="1:3" x14ac:dyDescent="0.25">
      <c r="A32903">
        <v>6971</v>
      </c>
      <c r="B32903" s="1">
        <f>DATE(2019,2,1) + TIME(0,0,0)</f>
        <v>43497</v>
      </c>
      <c r="C32903">
        <v>27.910638809000002</v>
      </c>
    </row>
    <row r="32904" spans="1:3" x14ac:dyDescent="0.25">
      <c r="A32904">
        <v>6999</v>
      </c>
      <c r="B32904" s="1">
        <f>DATE(2019,3,1) + TIME(0,0,0)</f>
        <v>43525</v>
      </c>
      <c r="C32904">
        <v>27.921276092999999</v>
      </c>
    </row>
    <row r="32905" spans="1:3" x14ac:dyDescent="0.25">
      <c r="A32905">
        <v>7030</v>
      </c>
      <c r="B32905" s="1">
        <f>DATE(2019,4,1) + TIME(0,0,0)</f>
        <v>43556</v>
      </c>
      <c r="C32905">
        <v>27.933017731</v>
      </c>
    </row>
    <row r="32906" spans="1:3" x14ac:dyDescent="0.25">
      <c r="A32906">
        <v>7060</v>
      </c>
      <c r="B32906" s="1">
        <f>DATE(2019,5,1) + TIME(0,0,0)</f>
        <v>43586</v>
      </c>
      <c r="C32906">
        <v>27.944341659999999</v>
      </c>
    </row>
    <row r="32907" spans="1:3" x14ac:dyDescent="0.25">
      <c r="A32907">
        <v>7091</v>
      </c>
      <c r="B32907" s="1">
        <f>DATE(2019,6,1) + TIME(0,0,0)</f>
        <v>43617</v>
      </c>
      <c r="C32907">
        <v>27.956007004</v>
      </c>
    </row>
    <row r="32908" spans="1:3" x14ac:dyDescent="0.25">
      <c r="A32908">
        <v>7121</v>
      </c>
      <c r="B32908" s="1">
        <f>DATE(2019,7,1) + TIME(0,0,0)</f>
        <v>43647</v>
      </c>
      <c r="C32908">
        <v>27.967258452999999</v>
      </c>
    </row>
    <row r="32909" spans="1:3" x14ac:dyDescent="0.25">
      <c r="A32909">
        <v>7152</v>
      </c>
      <c r="B32909" s="1">
        <f>DATE(2019,8,1) + TIME(0,0,0)</f>
        <v>43678</v>
      </c>
      <c r="C32909">
        <v>27.978849410999999</v>
      </c>
    </row>
    <row r="32910" spans="1:3" x14ac:dyDescent="0.25">
      <c r="A32910">
        <v>7183</v>
      </c>
      <c r="B32910" s="1">
        <f>DATE(2019,9,1) + TIME(0,0,0)</f>
        <v>43709</v>
      </c>
      <c r="C32910">
        <v>27.990398407000001</v>
      </c>
    </row>
    <row r="32911" spans="1:3" x14ac:dyDescent="0.25">
      <c r="A32911">
        <v>7213</v>
      </c>
      <c r="B32911" s="1">
        <f>DATE(2019,10,1) + TIME(0,0,0)</f>
        <v>43739</v>
      </c>
      <c r="C32911">
        <v>28.001533508000001</v>
      </c>
    </row>
    <row r="32912" spans="1:3" x14ac:dyDescent="0.25">
      <c r="A32912">
        <v>7244</v>
      </c>
      <c r="B32912" s="1">
        <f>DATE(2019,11,1) + TIME(0,0,0)</f>
        <v>43770</v>
      </c>
      <c r="C32912">
        <v>28.012998581000002</v>
      </c>
    </row>
    <row r="32913" spans="1:3" x14ac:dyDescent="0.25">
      <c r="A32913">
        <v>7274</v>
      </c>
      <c r="B32913" s="1">
        <f>DATE(2019,12,1) + TIME(0,0,0)</f>
        <v>43800</v>
      </c>
      <c r="C32913">
        <v>28.024053574</v>
      </c>
    </row>
    <row r="32914" spans="1:3" x14ac:dyDescent="0.25">
      <c r="A32914">
        <v>7305</v>
      </c>
      <c r="B32914" s="1">
        <f>DATE(2020,1,1) + TIME(0,0,0)</f>
        <v>43831</v>
      </c>
      <c r="C32914">
        <v>28.03543663</v>
      </c>
    </row>
    <row r="32915" spans="1:3" x14ac:dyDescent="0.25">
      <c r="A32915">
        <v>7336</v>
      </c>
      <c r="B32915" s="1">
        <f>DATE(2020,2,1) + TIME(0,0,0)</f>
        <v>43862</v>
      </c>
      <c r="C32915">
        <v>28.046777724999998</v>
      </c>
    </row>
    <row r="32916" spans="1:3" x14ac:dyDescent="0.25">
      <c r="A32916">
        <v>7365</v>
      </c>
      <c r="B32916" s="1">
        <f>DATE(2020,3,1) + TIME(0,0,0)</f>
        <v>43891</v>
      </c>
      <c r="C32916">
        <v>28.057352066</v>
      </c>
    </row>
    <row r="32917" spans="1:3" x14ac:dyDescent="0.25">
      <c r="A32917">
        <v>7396</v>
      </c>
      <c r="B32917" s="1">
        <f>DATE(2020,4,1) + TIME(0,0,0)</f>
        <v>43922</v>
      </c>
      <c r="C32917">
        <v>28.068618774000001</v>
      </c>
    </row>
    <row r="32918" spans="1:3" x14ac:dyDescent="0.25">
      <c r="A32918">
        <v>7426</v>
      </c>
      <c r="B32918" s="1">
        <f>DATE(2020,5,1) + TIME(0,0,0)</f>
        <v>43952</v>
      </c>
      <c r="C32918">
        <v>28.07948494</v>
      </c>
    </row>
    <row r="32919" spans="1:3" x14ac:dyDescent="0.25">
      <c r="A32919">
        <v>7457</v>
      </c>
      <c r="B32919" s="1">
        <f>DATE(2020,6,1) + TIME(0,0,0)</f>
        <v>43983</v>
      </c>
      <c r="C32919">
        <v>28.090675353999998</v>
      </c>
    </row>
    <row r="32920" spans="1:3" x14ac:dyDescent="0.25">
      <c r="A32920">
        <v>7487</v>
      </c>
      <c r="B32920" s="1">
        <f>DATE(2020,7,1) + TIME(0,0,0)</f>
        <v>44013</v>
      </c>
      <c r="C32920">
        <v>28.101470946999999</v>
      </c>
    </row>
    <row r="32921" spans="1:3" x14ac:dyDescent="0.25">
      <c r="A32921">
        <v>7518</v>
      </c>
      <c r="B32921" s="1">
        <f>DATE(2020,8,1) + TIME(0,0,0)</f>
        <v>44044</v>
      </c>
      <c r="C32921">
        <v>28.112590789999999</v>
      </c>
    </row>
    <row r="32922" spans="1:3" x14ac:dyDescent="0.25">
      <c r="A32922">
        <v>7549</v>
      </c>
      <c r="B32922" s="1">
        <f>DATE(2020,9,1) + TIME(0,0,0)</f>
        <v>44075</v>
      </c>
      <c r="C32922">
        <v>28.123672485</v>
      </c>
    </row>
    <row r="32923" spans="1:3" x14ac:dyDescent="0.25">
      <c r="A32923">
        <v>7579</v>
      </c>
      <c r="B32923" s="1">
        <f>DATE(2020,10,1) + TIME(0,0,0)</f>
        <v>44105</v>
      </c>
      <c r="C32923">
        <v>28.134363174000001</v>
      </c>
    </row>
    <row r="32924" spans="1:3" x14ac:dyDescent="0.25">
      <c r="A32924">
        <v>7610</v>
      </c>
      <c r="B32924" s="1">
        <f>DATE(2020,11,1) + TIME(0,0,0)</f>
        <v>44136</v>
      </c>
      <c r="C32924">
        <v>28.145376205000002</v>
      </c>
    </row>
    <row r="32925" spans="1:3" x14ac:dyDescent="0.25">
      <c r="A32925">
        <v>7640</v>
      </c>
      <c r="B32925" s="1">
        <f>DATE(2020,12,1) + TIME(0,0,0)</f>
        <v>44166</v>
      </c>
      <c r="C32925">
        <v>28.156000136999999</v>
      </c>
    </row>
    <row r="32926" spans="1:3" x14ac:dyDescent="0.25">
      <c r="A32926">
        <v>7671</v>
      </c>
      <c r="B32926" s="1">
        <f>DATE(2021,1,1) + TIME(0,0,0)</f>
        <v>44197</v>
      </c>
      <c r="C32926">
        <v>28.166942595999998</v>
      </c>
    </row>
    <row r="32927" spans="1:3" x14ac:dyDescent="0.25">
      <c r="A32927">
        <v>7702</v>
      </c>
      <c r="B32927" s="1">
        <f>DATE(2021,2,1) + TIME(0,0,0)</f>
        <v>44228</v>
      </c>
      <c r="C32927">
        <v>28.177852631</v>
      </c>
    </row>
    <row r="32928" spans="1:3" x14ac:dyDescent="0.25">
      <c r="A32928">
        <v>7730</v>
      </c>
      <c r="B32928" s="1">
        <f>DATE(2021,3,1) + TIME(0,0,0)</f>
        <v>44256</v>
      </c>
      <c r="C32928">
        <v>28.187677383</v>
      </c>
    </row>
    <row r="32929" spans="1:3" x14ac:dyDescent="0.25">
      <c r="A32929">
        <v>7761</v>
      </c>
      <c r="B32929" s="1">
        <f>DATE(2021,4,1) + TIME(0,0,0)</f>
        <v>44287</v>
      </c>
      <c r="C32929">
        <v>28.198522568000001</v>
      </c>
    </row>
    <row r="32930" spans="1:3" x14ac:dyDescent="0.25">
      <c r="A32930">
        <v>7791</v>
      </c>
      <c r="B32930" s="1">
        <f>DATE(2021,5,1) + TIME(0,0,0)</f>
        <v>44317</v>
      </c>
      <c r="C32930">
        <v>28.208988189999999</v>
      </c>
    </row>
    <row r="32931" spans="1:3" x14ac:dyDescent="0.25">
      <c r="A32931">
        <v>7822</v>
      </c>
      <c r="B32931" s="1">
        <f>DATE(2021,6,1) + TIME(0,0,0)</f>
        <v>44348</v>
      </c>
      <c r="C32931">
        <v>28.219768523999999</v>
      </c>
    </row>
    <row r="32932" spans="1:3" x14ac:dyDescent="0.25">
      <c r="A32932">
        <v>7852</v>
      </c>
      <c r="B32932" s="1">
        <f>DATE(2021,7,1) + TIME(0,0,0)</f>
        <v>44378</v>
      </c>
      <c r="C32932">
        <v>28.230171204000001</v>
      </c>
    </row>
    <row r="32933" spans="1:3" x14ac:dyDescent="0.25">
      <c r="A32933">
        <v>7883</v>
      </c>
      <c r="B32933" s="1">
        <f>DATE(2021,8,1) + TIME(0,0,0)</f>
        <v>44409</v>
      </c>
      <c r="C32933">
        <v>28.240890502999999</v>
      </c>
    </row>
    <row r="32934" spans="1:3" x14ac:dyDescent="0.25">
      <c r="A32934">
        <v>7914</v>
      </c>
      <c r="B32934" s="1">
        <f>DATE(2021,9,1) + TIME(0,0,0)</f>
        <v>44440</v>
      </c>
      <c r="C32934">
        <v>28.251577377</v>
      </c>
    </row>
    <row r="32935" spans="1:3" x14ac:dyDescent="0.25">
      <c r="A32935">
        <v>7944</v>
      </c>
      <c r="B32935" s="1">
        <f>DATE(2021,10,1) + TIME(0,0,0)</f>
        <v>44470</v>
      </c>
      <c r="C32935">
        <v>28.261890411</v>
      </c>
    </row>
    <row r="32936" spans="1:3" x14ac:dyDescent="0.25">
      <c r="A32936">
        <v>7975</v>
      </c>
      <c r="B32936" s="1">
        <f>DATE(2021,11,1) + TIME(0,0,0)</f>
        <v>44501</v>
      </c>
      <c r="C32936">
        <v>28.272516250999999</v>
      </c>
    </row>
    <row r="32937" spans="1:3" x14ac:dyDescent="0.25">
      <c r="A32937">
        <v>8005</v>
      </c>
      <c r="B32937" s="1">
        <f>DATE(2021,12,1) + TIME(0,0,0)</f>
        <v>44531</v>
      </c>
      <c r="C32937">
        <v>28.282770157000002</v>
      </c>
    </row>
    <row r="32938" spans="1:3" x14ac:dyDescent="0.25">
      <c r="A32938">
        <v>8036</v>
      </c>
      <c r="B32938" s="1">
        <f>DATE(2022,1,1) + TIME(0,0,0)</f>
        <v>44562</v>
      </c>
      <c r="C32938">
        <v>28.293336868000001</v>
      </c>
    </row>
    <row r="32939" spans="1:3" x14ac:dyDescent="0.25">
      <c r="A32939">
        <v>8067</v>
      </c>
      <c r="B32939" s="1">
        <f>DATE(2022,2,1) + TIME(0,0,0)</f>
        <v>44593</v>
      </c>
      <c r="C32939">
        <v>28.303871155</v>
      </c>
    </row>
    <row r="32940" spans="1:3" x14ac:dyDescent="0.25">
      <c r="A32940">
        <v>8095</v>
      </c>
      <c r="B32940" s="1">
        <f>DATE(2022,3,1) + TIME(0,0,0)</f>
        <v>44621</v>
      </c>
      <c r="C32940">
        <v>28.313358307000001</v>
      </c>
    </row>
    <row r="32941" spans="1:3" x14ac:dyDescent="0.25">
      <c r="A32941">
        <v>8126</v>
      </c>
      <c r="B32941" s="1">
        <f>DATE(2022,4,1) + TIME(0,0,0)</f>
        <v>44652</v>
      </c>
      <c r="C32941">
        <v>28.323827743999999</v>
      </c>
    </row>
    <row r="32942" spans="1:3" x14ac:dyDescent="0.25">
      <c r="A32942">
        <v>8156</v>
      </c>
      <c r="B32942" s="1">
        <f>DATE(2022,5,1) + TIME(0,0,0)</f>
        <v>44682</v>
      </c>
      <c r="C32942">
        <v>28.333929061999999</v>
      </c>
    </row>
    <row r="32943" spans="1:3" x14ac:dyDescent="0.25">
      <c r="A32943">
        <v>8187</v>
      </c>
      <c r="B32943" s="1">
        <f>DATE(2022,6,1) + TIME(0,0,0)</f>
        <v>44713</v>
      </c>
      <c r="C32943">
        <v>28.344333648999999</v>
      </c>
    </row>
    <row r="32944" spans="1:3" x14ac:dyDescent="0.25">
      <c r="A32944">
        <v>8217</v>
      </c>
      <c r="B32944" s="1">
        <f>DATE(2022,7,1) + TIME(0,0,0)</f>
        <v>44743</v>
      </c>
      <c r="C32944">
        <v>28.354372025</v>
      </c>
    </row>
    <row r="32945" spans="1:3" x14ac:dyDescent="0.25">
      <c r="A32945">
        <v>8248</v>
      </c>
      <c r="B32945" s="1">
        <f>DATE(2022,8,1) + TIME(0,0,0)</f>
        <v>44774</v>
      </c>
      <c r="C32945">
        <v>28.364711760999999</v>
      </c>
    </row>
    <row r="32946" spans="1:3" x14ac:dyDescent="0.25">
      <c r="A32946">
        <v>8279</v>
      </c>
      <c r="B32946" s="1">
        <f>DATE(2022,9,1) + TIME(0,0,0)</f>
        <v>44805</v>
      </c>
      <c r="C32946">
        <v>28.375019073000001</v>
      </c>
    </row>
    <row r="32947" spans="1:3" x14ac:dyDescent="0.25">
      <c r="A32947">
        <v>8309</v>
      </c>
      <c r="B32947" s="1">
        <f>DATE(2022,10,1) + TIME(0,0,0)</f>
        <v>44835</v>
      </c>
      <c r="C32947">
        <v>28.384962082000001</v>
      </c>
    </row>
    <row r="32948" spans="1:3" x14ac:dyDescent="0.25">
      <c r="A32948">
        <v>8340</v>
      </c>
      <c r="B32948" s="1">
        <f>DATE(2022,11,1) + TIME(0,0,0)</f>
        <v>44866</v>
      </c>
      <c r="C32948">
        <v>28.395204543999998</v>
      </c>
    </row>
    <row r="32949" spans="1:3" x14ac:dyDescent="0.25">
      <c r="A32949">
        <v>8370</v>
      </c>
      <c r="B32949" s="1">
        <f>DATE(2022,12,1) + TIME(0,0,0)</f>
        <v>44896</v>
      </c>
      <c r="C32949">
        <v>28.405086517000001</v>
      </c>
    </row>
    <row r="32950" spans="1:3" x14ac:dyDescent="0.25">
      <c r="A32950">
        <v>8401</v>
      </c>
      <c r="B32950" s="1">
        <f>DATE(2023,1,1) + TIME(0,0,0)</f>
        <v>44927</v>
      </c>
      <c r="C32950">
        <v>28.415264130000001</v>
      </c>
    </row>
    <row r="32951" spans="1:3" x14ac:dyDescent="0.25">
      <c r="A32951">
        <v>8432</v>
      </c>
      <c r="B32951" s="1">
        <f>DATE(2023,2,1) + TIME(0,0,0)</f>
        <v>44958</v>
      </c>
      <c r="C32951">
        <v>28.425411224000001</v>
      </c>
    </row>
    <row r="32952" spans="1:3" x14ac:dyDescent="0.25">
      <c r="A32952">
        <v>8460</v>
      </c>
      <c r="B32952" s="1">
        <f>DATE(2023,3,1) + TIME(0,0,0)</f>
        <v>44986</v>
      </c>
      <c r="C32952">
        <v>28.434549332</v>
      </c>
    </row>
    <row r="32953" spans="1:3" x14ac:dyDescent="0.25">
      <c r="A32953">
        <v>8491</v>
      </c>
      <c r="B32953" s="1">
        <f>DATE(2023,4,1) + TIME(0,0,0)</f>
        <v>45017</v>
      </c>
      <c r="C32953">
        <v>28.444637299</v>
      </c>
    </row>
    <row r="32954" spans="1:3" x14ac:dyDescent="0.25">
      <c r="A32954">
        <v>8521</v>
      </c>
      <c r="B32954" s="1">
        <f>DATE(2023,5,1) + TIME(0,0,0)</f>
        <v>45047</v>
      </c>
      <c r="C32954">
        <v>28.454368591000001</v>
      </c>
    </row>
    <row r="32955" spans="1:3" x14ac:dyDescent="0.25">
      <c r="A32955">
        <v>8552</v>
      </c>
      <c r="B32955" s="1">
        <f>DATE(2023,6,1) + TIME(0,0,0)</f>
        <v>45078</v>
      </c>
      <c r="C32955">
        <v>28.464395523</v>
      </c>
    </row>
    <row r="32956" spans="1:3" x14ac:dyDescent="0.25">
      <c r="A32956">
        <v>8582</v>
      </c>
      <c r="B32956" s="1">
        <f>DATE(2023,7,1) + TIME(0,0,0)</f>
        <v>45108</v>
      </c>
      <c r="C32956">
        <v>28.474069595</v>
      </c>
    </row>
    <row r="32957" spans="1:3" x14ac:dyDescent="0.25">
      <c r="A32957">
        <v>8613</v>
      </c>
      <c r="B32957" s="1">
        <f>DATE(2023,8,1) + TIME(0,0,0)</f>
        <v>45139</v>
      </c>
      <c r="C32957">
        <v>28.484035492</v>
      </c>
    </row>
    <row r="32958" spans="1:3" x14ac:dyDescent="0.25">
      <c r="A32958">
        <v>8644</v>
      </c>
      <c r="B32958" s="1">
        <f>DATE(2023,9,1) + TIME(0,0,0)</f>
        <v>45170</v>
      </c>
      <c r="C32958">
        <v>28.493972778</v>
      </c>
    </row>
    <row r="32959" spans="1:3" x14ac:dyDescent="0.25">
      <c r="A32959">
        <v>8674</v>
      </c>
      <c r="B32959" s="1">
        <f>DATE(2023,10,1) + TIME(0,0,0)</f>
        <v>45200</v>
      </c>
      <c r="C32959">
        <v>28.503562927000001</v>
      </c>
    </row>
    <row r="32960" spans="1:3" x14ac:dyDescent="0.25">
      <c r="A32960">
        <v>8705</v>
      </c>
      <c r="B32960" s="1">
        <f>DATE(2023,11,1) + TIME(0,0,0)</f>
        <v>45231</v>
      </c>
      <c r="C32960">
        <v>28.513442993000002</v>
      </c>
    </row>
    <row r="32961" spans="1:3" x14ac:dyDescent="0.25">
      <c r="A32961">
        <v>8735</v>
      </c>
      <c r="B32961" s="1">
        <f>DATE(2023,12,1) + TIME(0,0,0)</f>
        <v>45261</v>
      </c>
      <c r="C32961">
        <v>28.522975922000001</v>
      </c>
    </row>
    <row r="32962" spans="1:3" x14ac:dyDescent="0.25">
      <c r="A32962">
        <v>8766</v>
      </c>
      <c r="B32962" s="1">
        <f>DATE(2024,1,1) + TIME(0,0,0)</f>
        <v>45292</v>
      </c>
      <c r="C32962">
        <v>28.532796860000001</v>
      </c>
    </row>
    <row r="32963" spans="1:3" x14ac:dyDescent="0.25">
      <c r="A32963">
        <v>8797</v>
      </c>
      <c r="B32963" s="1">
        <f>DATE(2024,2,1) + TIME(0,0,0)</f>
        <v>45323</v>
      </c>
      <c r="C32963">
        <v>28.542591094999999</v>
      </c>
    </row>
    <row r="32964" spans="1:3" x14ac:dyDescent="0.25">
      <c r="A32964">
        <v>8826</v>
      </c>
      <c r="B32964" s="1">
        <f>DATE(2024,3,1) + TIME(0,0,0)</f>
        <v>45352</v>
      </c>
      <c r="C32964">
        <v>28.551727294999999</v>
      </c>
    </row>
    <row r="32965" spans="1:3" x14ac:dyDescent="0.25">
      <c r="A32965">
        <v>8857</v>
      </c>
      <c r="B32965" s="1">
        <f>DATE(2024,4,1) + TIME(0,0,0)</f>
        <v>45383</v>
      </c>
      <c r="C32965">
        <v>28.561464310000002</v>
      </c>
    </row>
    <row r="32966" spans="1:3" x14ac:dyDescent="0.25">
      <c r="A32966">
        <v>8887</v>
      </c>
      <c r="B32966" s="1">
        <f>DATE(2024,5,1) + TIME(0,0,0)</f>
        <v>45413</v>
      </c>
      <c r="C32966">
        <v>28.570861816000001</v>
      </c>
    </row>
    <row r="32967" spans="1:3" x14ac:dyDescent="0.25">
      <c r="A32967">
        <v>8918</v>
      </c>
      <c r="B32967" s="1">
        <f>DATE(2024,6,1) + TIME(0,0,0)</f>
        <v>45444</v>
      </c>
      <c r="C32967">
        <v>28.580543517999999</v>
      </c>
    </row>
    <row r="32968" spans="1:3" x14ac:dyDescent="0.25">
      <c r="A32968">
        <v>8948</v>
      </c>
      <c r="B32968" s="1">
        <f>DATE(2024,7,1) + TIME(0,0,0)</f>
        <v>45474</v>
      </c>
      <c r="C32968">
        <v>28.589887618999999</v>
      </c>
    </row>
    <row r="32969" spans="1:3" x14ac:dyDescent="0.25">
      <c r="A32969">
        <v>8979</v>
      </c>
      <c r="B32969" s="1">
        <f>DATE(2024,8,1) + TIME(0,0,0)</f>
        <v>45505</v>
      </c>
      <c r="C32969">
        <v>28.599514008</v>
      </c>
    </row>
    <row r="32970" spans="1:3" x14ac:dyDescent="0.25">
      <c r="A32970">
        <v>9010</v>
      </c>
      <c r="B32970" s="1">
        <f>DATE(2024,9,1) + TIME(0,0,0)</f>
        <v>45536</v>
      </c>
      <c r="C32970">
        <v>28.609113693000001</v>
      </c>
    </row>
    <row r="32971" spans="1:3" x14ac:dyDescent="0.25">
      <c r="A32971">
        <v>9040</v>
      </c>
      <c r="B32971" s="1">
        <f>DATE(2024,10,1) + TIME(0,0,0)</f>
        <v>45566</v>
      </c>
      <c r="C32971">
        <v>28.618377685999999</v>
      </c>
    </row>
    <row r="32972" spans="1:3" x14ac:dyDescent="0.25">
      <c r="A32972">
        <v>9071</v>
      </c>
      <c r="B32972" s="1">
        <f>DATE(2024,11,1) + TIME(0,0,0)</f>
        <v>45597</v>
      </c>
      <c r="C32972">
        <v>28.627923965000001</v>
      </c>
    </row>
    <row r="32973" spans="1:3" x14ac:dyDescent="0.25">
      <c r="A32973">
        <v>9101</v>
      </c>
      <c r="B32973" s="1">
        <f>DATE(2024,12,1) + TIME(0,0,0)</f>
        <v>45627</v>
      </c>
      <c r="C32973">
        <v>28.637136459000001</v>
      </c>
    </row>
    <row r="32974" spans="1:3" x14ac:dyDescent="0.25">
      <c r="A32974">
        <v>9132</v>
      </c>
      <c r="B32974" s="1">
        <f>DATE(2025,1,1) + TIME(0,0,0)</f>
        <v>45658</v>
      </c>
      <c r="C32974">
        <v>28.646629333</v>
      </c>
    </row>
    <row r="32975" spans="1:3" x14ac:dyDescent="0.25">
      <c r="A32975">
        <v>9163</v>
      </c>
      <c r="B32975" s="1">
        <f>DATE(2025,2,1) + TIME(0,0,0)</f>
        <v>45689</v>
      </c>
      <c r="C32975">
        <v>28.656093597000002</v>
      </c>
    </row>
    <row r="32976" spans="1:3" x14ac:dyDescent="0.25">
      <c r="A32976">
        <v>9191</v>
      </c>
      <c r="B32976" s="1">
        <f>DATE(2025,3,1) + TIME(0,0,0)</f>
        <v>45717</v>
      </c>
      <c r="C32976">
        <v>28.664621353000001</v>
      </c>
    </row>
    <row r="32977" spans="1:3" x14ac:dyDescent="0.25">
      <c r="A32977">
        <v>9222</v>
      </c>
      <c r="B32977" s="1">
        <f>DATE(2025,4,1) + TIME(0,0,0)</f>
        <v>45748</v>
      </c>
      <c r="C32977">
        <v>28.674036026</v>
      </c>
    </row>
    <row r="32978" spans="1:3" x14ac:dyDescent="0.25">
      <c r="A32978">
        <v>9252</v>
      </c>
      <c r="B32978" s="1">
        <f>DATE(2025,5,1) + TIME(0,0,0)</f>
        <v>45778</v>
      </c>
      <c r="C32978">
        <v>28.683122635</v>
      </c>
    </row>
    <row r="32979" spans="1:3" x14ac:dyDescent="0.25">
      <c r="A32979">
        <v>9283</v>
      </c>
      <c r="B32979" s="1">
        <f>DATE(2025,6,1) + TIME(0,0,0)</f>
        <v>45809</v>
      </c>
      <c r="C32979">
        <v>28.692485809000001</v>
      </c>
    </row>
    <row r="32980" spans="1:3" x14ac:dyDescent="0.25">
      <c r="A32980">
        <v>9313</v>
      </c>
      <c r="B32980" s="1">
        <f>DATE(2025,7,1) + TIME(0,0,0)</f>
        <v>45839</v>
      </c>
      <c r="C32980">
        <v>28.701522827000002</v>
      </c>
    </row>
    <row r="32981" spans="1:3" x14ac:dyDescent="0.25">
      <c r="A32981">
        <v>9344</v>
      </c>
      <c r="B32981" s="1">
        <f>DATE(2025,8,1) + TIME(0,0,0)</f>
        <v>45870</v>
      </c>
      <c r="C32981">
        <v>28.710838318</v>
      </c>
    </row>
    <row r="32982" spans="1:3" x14ac:dyDescent="0.25">
      <c r="A32982">
        <v>9375</v>
      </c>
      <c r="B32982" s="1">
        <f>DATE(2025,9,1) + TIME(0,0,0)</f>
        <v>45901</v>
      </c>
      <c r="C32982">
        <v>28.720127106</v>
      </c>
    </row>
    <row r="32983" spans="1:3" x14ac:dyDescent="0.25">
      <c r="A32983">
        <v>9405</v>
      </c>
      <c r="B32983" s="1">
        <f>DATE(2025,10,1) + TIME(0,0,0)</f>
        <v>45931</v>
      </c>
      <c r="C32983">
        <v>28.729095459</v>
      </c>
    </row>
    <row r="32984" spans="1:3" x14ac:dyDescent="0.25">
      <c r="A32984">
        <v>9436</v>
      </c>
      <c r="B32984" s="1">
        <f>DATE(2025,11,1) + TIME(0,0,0)</f>
        <v>45962</v>
      </c>
      <c r="C32984">
        <v>28.738338469999999</v>
      </c>
    </row>
    <row r="32985" spans="1:3" x14ac:dyDescent="0.25">
      <c r="A32985">
        <v>9466</v>
      </c>
      <c r="B32985" s="1">
        <f>DATE(2025,12,1) + TIME(0,0,0)</f>
        <v>45992</v>
      </c>
      <c r="C32985">
        <v>28.747261046999999</v>
      </c>
    </row>
    <row r="32986" spans="1:3" x14ac:dyDescent="0.25">
      <c r="A32986">
        <v>9497</v>
      </c>
      <c r="B32986" s="1">
        <f>DATE(2026,1,1) + TIME(0,0,0)</f>
        <v>46023</v>
      </c>
      <c r="C32986">
        <v>28.756460189999999</v>
      </c>
    </row>
    <row r="32987" spans="1:3" x14ac:dyDescent="0.25">
      <c r="A32987">
        <v>9528</v>
      </c>
      <c r="B32987" s="1">
        <f>DATE(2026,2,1) + TIME(0,0,0)</f>
        <v>46054</v>
      </c>
      <c r="C32987">
        <v>28.765634537</v>
      </c>
    </row>
    <row r="32988" spans="1:3" x14ac:dyDescent="0.25">
      <c r="A32988">
        <v>9556</v>
      </c>
      <c r="B32988" s="1">
        <f>DATE(2026,3,1) + TIME(0,0,0)</f>
        <v>46082</v>
      </c>
      <c r="C32988">
        <v>28.7739048</v>
      </c>
    </row>
    <row r="32989" spans="1:3" x14ac:dyDescent="0.25">
      <c r="A32989">
        <v>9587</v>
      </c>
      <c r="B32989" s="1">
        <f>DATE(2026,4,1) + TIME(0,0,0)</f>
        <v>46113</v>
      </c>
      <c r="C32989">
        <v>28.783039092999999</v>
      </c>
    </row>
    <row r="32990" spans="1:3" x14ac:dyDescent="0.25">
      <c r="A32990">
        <v>9617</v>
      </c>
      <c r="B32990" s="1">
        <f>DATE(2026,5,1) + TIME(0,0,0)</f>
        <v>46143</v>
      </c>
      <c r="C32990">
        <v>28.791858673</v>
      </c>
    </row>
    <row r="32991" spans="1:3" x14ac:dyDescent="0.25">
      <c r="A32991">
        <v>9648</v>
      </c>
      <c r="B32991" s="1">
        <f>DATE(2026,6,1) + TIME(0,0,0)</f>
        <v>46174</v>
      </c>
      <c r="C32991">
        <v>28.800949097</v>
      </c>
    </row>
    <row r="32992" spans="1:3" x14ac:dyDescent="0.25">
      <c r="A32992">
        <v>9678</v>
      </c>
      <c r="B32992" s="1">
        <f>DATE(2026,7,1) + TIME(0,0,0)</f>
        <v>46204</v>
      </c>
      <c r="C32992">
        <v>28.809728622000002</v>
      </c>
    </row>
    <row r="32993" spans="1:3" x14ac:dyDescent="0.25">
      <c r="A32993">
        <v>9709</v>
      </c>
      <c r="B32993" s="1">
        <f>DATE(2026,8,1) + TIME(0,0,0)</f>
        <v>46235</v>
      </c>
      <c r="C32993">
        <v>28.818777084000001</v>
      </c>
    </row>
    <row r="32994" spans="1:3" x14ac:dyDescent="0.25">
      <c r="A32994">
        <v>9740</v>
      </c>
      <c r="B32994" s="1">
        <f>DATE(2026,9,1) + TIME(0,0,0)</f>
        <v>46266</v>
      </c>
      <c r="C32994">
        <v>28.827806472999999</v>
      </c>
    </row>
    <row r="32995" spans="1:3" x14ac:dyDescent="0.25">
      <c r="A32995">
        <v>9770</v>
      </c>
      <c r="B32995" s="1">
        <f>DATE(2026,10,1) + TIME(0,0,0)</f>
        <v>46296</v>
      </c>
      <c r="C32995">
        <v>28.836524962999999</v>
      </c>
    </row>
    <row r="32996" spans="1:3" x14ac:dyDescent="0.25">
      <c r="A32996">
        <v>9801</v>
      </c>
      <c r="B32996" s="1">
        <f>DATE(2026,11,1) + TIME(0,0,0)</f>
        <v>46327</v>
      </c>
      <c r="C32996">
        <v>28.84551239</v>
      </c>
    </row>
    <row r="32997" spans="1:3" x14ac:dyDescent="0.25">
      <c r="A32997">
        <v>9831</v>
      </c>
      <c r="B32997" s="1">
        <f>DATE(2026,12,1) + TIME(0,0,0)</f>
        <v>46357</v>
      </c>
      <c r="C32997">
        <v>28.854190826</v>
      </c>
    </row>
    <row r="32998" spans="1:3" x14ac:dyDescent="0.25">
      <c r="A32998">
        <v>9862</v>
      </c>
      <c r="B32998" s="1">
        <f>DATE(2027,1,1) + TIME(0,0,0)</f>
        <v>46388</v>
      </c>
      <c r="C32998">
        <v>28.863138199000002</v>
      </c>
    </row>
    <row r="32999" spans="1:3" x14ac:dyDescent="0.25">
      <c r="A32999">
        <v>9893</v>
      </c>
      <c r="B32999" s="1">
        <f>DATE(2027,2,1) + TIME(0,0,0)</f>
        <v>46419</v>
      </c>
      <c r="C32999">
        <v>28.872064590000001</v>
      </c>
    </row>
    <row r="33000" spans="1:3" x14ac:dyDescent="0.25">
      <c r="A33000">
        <v>9921</v>
      </c>
      <c r="B33000" s="1">
        <f>DATE(2027,3,1) + TIME(0,0,0)</f>
        <v>46447</v>
      </c>
      <c r="C33000">
        <v>28.880109786999999</v>
      </c>
    </row>
    <row r="33001" spans="1:3" x14ac:dyDescent="0.25">
      <c r="A33001">
        <v>9952</v>
      </c>
      <c r="B33001" s="1">
        <f>DATE(2027,4,1) + TIME(0,0,0)</f>
        <v>46478</v>
      </c>
      <c r="C33001">
        <v>28.888996123999998</v>
      </c>
    </row>
    <row r="33002" spans="1:3" x14ac:dyDescent="0.25">
      <c r="A33002">
        <v>9982</v>
      </c>
      <c r="B33002" s="1">
        <f>DATE(2027,5,1) + TIME(0,0,0)</f>
        <v>46508</v>
      </c>
      <c r="C33002">
        <v>28.897577286000001</v>
      </c>
    </row>
    <row r="33003" spans="1:3" x14ac:dyDescent="0.25">
      <c r="A33003">
        <v>10013</v>
      </c>
      <c r="B33003" s="1">
        <f>DATE(2027,6,1) + TIME(0,0,0)</f>
        <v>46539</v>
      </c>
      <c r="C33003">
        <v>28.906423569000001</v>
      </c>
    </row>
    <row r="33004" spans="1:3" x14ac:dyDescent="0.25">
      <c r="A33004">
        <v>10043</v>
      </c>
      <c r="B33004" s="1">
        <f>DATE(2027,7,1) + TIME(0,0,0)</f>
        <v>46569</v>
      </c>
      <c r="C33004">
        <v>28.914966583000002</v>
      </c>
    </row>
    <row r="33005" spans="1:3" x14ac:dyDescent="0.25">
      <c r="A33005">
        <v>10074</v>
      </c>
      <c r="B33005" s="1">
        <f>DATE(2027,8,1) + TIME(0,0,0)</f>
        <v>46600</v>
      </c>
      <c r="C33005">
        <v>28.923772811999999</v>
      </c>
    </row>
    <row r="33006" spans="1:3" x14ac:dyDescent="0.25">
      <c r="A33006">
        <v>10105</v>
      </c>
      <c r="B33006" s="1">
        <f>DATE(2027,9,1) + TIME(0,0,0)</f>
        <v>46631</v>
      </c>
      <c r="C33006">
        <v>28.932559967</v>
      </c>
    </row>
    <row r="33007" spans="1:3" x14ac:dyDescent="0.25">
      <c r="A33007">
        <v>10135</v>
      </c>
      <c r="B33007" s="1">
        <f>DATE(2027,10,1) + TIME(0,0,0)</f>
        <v>46661</v>
      </c>
      <c r="C33007">
        <v>28.941043854</v>
      </c>
    </row>
    <row r="33008" spans="1:3" x14ac:dyDescent="0.25">
      <c r="A33008">
        <v>10166</v>
      </c>
      <c r="B33008" s="1">
        <f>DATE(2027,11,1) + TIME(0,0,0)</f>
        <v>46692</v>
      </c>
      <c r="C33008">
        <v>28.949789046999999</v>
      </c>
    </row>
    <row r="33009" spans="1:3" x14ac:dyDescent="0.25">
      <c r="A33009">
        <v>10196</v>
      </c>
      <c r="B33009" s="1">
        <f>DATE(2027,12,1) + TIME(0,0,0)</f>
        <v>46722</v>
      </c>
      <c r="C33009">
        <v>28.958234786999999</v>
      </c>
    </row>
    <row r="33010" spans="1:3" x14ac:dyDescent="0.25">
      <c r="A33010">
        <v>10227</v>
      </c>
      <c r="B33010" s="1">
        <f>DATE(2028,1,1) + TIME(0,0,0)</f>
        <v>46753</v>
      </c>
      <c r="C33010">
        <v>28.966941833</v>
      </c>
    </row>
    <row r="33011" spans="1:3" x14ac:dyDescent="0.25">
      <c r="A33011">
        <v>10258</v>
      </c>
      <c r="B33011" s="1">
        <f>DATE(2028,2,1) + TIME(0,0,0)</f>
        <v>46784</v>
      </c>
      <c r="C33011">
        <v>28.975629807000001</v>
      </c>
    </row>
    <row r="33012" spans="1:3" x14ac:dyDescent="0.25">
      <c r="A33012">
        <v>10287</v>
      </c>
      <c r="B33012" s="1">
        <f>DATE(2028,3,1) + TIME(0,0,0)</f>
        <v>46813</v>
      </c>
      <c r="C33012">
        <v>28.983737946000002</v>
      </c>
    </row>
    <row r="33013" spans="1:3" x14ac:dyDescent="0.25">
      <c r="A33013">
        <v>10318</v>
      </c>
      <c r="B33013" s="1">
        <f>DATE(2028,4,1) + TIME(0,0,0)</f>
        <v>46844</v>
      </c>
      <c r="C33013">
        <v>28.992385863999999</v>
      </c>
    </row>
    <row r="33014" spans="1:3" x14ac:dyDescent="0.25">
      <c r="A33014">
        <v>10348</v>
      </c>
      <c r="B33014" s="1">
        <f>DATE(2028,5,1) + TIME(0,0,0)</f>
        <v>46874</v>
      </c>
      <c r="C33014">
        <v>29.000736237000002</v>
      </c>
    </row>
    <row r="33015" spans="1:3" x14ac:dyDescent="0.25">
      <c r="A33015">
        <v>10379</v>
      </c>
      <c r="B33015" s="1">
        <f>DATE(2028,6,1) + TIME(0,0,0)</f>
        <v>46905</v>
      </c>
      <c r="C33015">
        <v>29.009346008000001</v>
      </c>
    </row>
    <row r="33016" spans="1:3" x14ac:dyDescent="0.25">
      <c r="A33016">
        <v>10409</v>
      </c>
      <c r="B33016" s="1">
        <f>DATE(2028,7,1) + TIME(0,0,0)</f>
        <v>46935</v>
      </c>
      <c r="C33016">
        <v>29.017658233999999</v>
      </c>
    </row>
    <row r="33017" spans="1:3" x14ac:dyDescent="0.25">
      <c r="A33017">
        <v>10440</v>
      </c>
      <c r="B33017" s="1">
        <f>DATE(2028,8,1) + TIME(0,0,0)</f>
        <v>46966</v>
      </c>
      <c r="C33017">
        <v>29.026227950999999</v>
      </c>
    </row>
    <row r="33018" spans="1:3" x14ac:dyDescent="0.25">
      <c r="A33018">
        <v>10471</v>
      </c>
      <c r="B33018" s="1">
        <f>DATE(2028,9,1) + TIME(0,0,0)</f>
        <v>46997</v>
      </c>
      <c r="C33018">
        <v>29.034778594999999</v>
      </c>
    </row>
    <row r="33019" spans="1:3" x14ac:dyDescent="0.25">
      <c r="A33019">
        <v>10501</v>
      </c>
      <c r="B33019" s="1">
        <f>DATE(2028,10,1) + TIME(0,0,0)</f>
        <v>47027</v>
      </c>
      <c r="C33019">
        <v>29.043035506999999</v>
      </c>
    </row>
    <row r="33020" spans="1:3" x14ac:dyDescent="0.25">
      <c r="A33020">
        <v>10532</v>
      </c>
      <c r="B33020" s="1">
        <f>DATE(2028,11,1) + TIME(0,0,0)</f>
        <v>47058</v>
      </c>
      <c r="C33020">
        <v>29.051546096999999</v>
      </c>
    </row>
    <row r="33021" spans="1:3" x14ac:dyDescent="0.25">
      <c r="A33021">
        <v>10562</v>
      </c>
      <c r="B33021" s="1">
        <f>DATE(2028,12,1) + TIME(0,0,0)</f>
        <v>47088</v>
      </c>
      <c r="C33021">
        <v>29.059762955</v>
      </c>
    </row>
    <row r="33022" spans="1:3" x14ac:dyDescent="0.25">
      <c r="A33022">
        <v>10593</v>
      </c>
      <c r="B33022" s="1">
        <f>DATE(2029,1,1) + TIME(0,0,0)</f>
        <v>47119</v>
      </c>
      <c r="C33022">
        <v>29.068235396999999</v>
      </c>
    </row>
    <row r="33023" spans="1:3" x14ac:dyDescent="0.25">
      <c r="A33023">
        <v>10624</v>
      </c>
      <c r="B33023" s="1">
        <f>DATE(2029,2,1) + TIME(0,0,0)</f>
        <v>47150</v>
      </c>
      <c r="C33023">
        <v>29.076686858999999</v>
      </c>
    </row>
    <row r="33024" spans="1:3" x14ac:dyDescent="0.25">
      <c r="A33024">
        <v>10652</v>
      </c>
      <c r="B33024" s="1">
        <f>DATE(2029,3,1) + TIME(0,0,0)</f>
        <v>47178</v>
      </c>
      <c r="C33024">
        <v>29.084304809999999</v>
      </c>
    </row>
    <row r="33025" spans="1:3" x14ac:dyDescent="0.25">
      <c r="A33025">
        <v>10683</v>
      </c>
      <c r="B33025" s="1">
        <f>DATE(2029,4,1) + TIME(0,0,0)</f>
        <v>47209</v>
      </c>
      <c r="C33025">
        <v>29.092718124000001</v>
      </c>
    </row>
    <row r="33026" spans="1:3" x14ac:dyDescent="0.25">
      <c r="A33026">
        <v>10713</v>
      </c>
      <c r="B33026" s="1">
        <f>DATE(2029,5,1) + TIME(0,0,0)</f>
        <v>47239</v>
      </c>
      <c r="C33026">
        <v>29.100841522</v>
      </c>
    </row>
    <row r="33027" spans="1:3" x14ac:dyDescent="0.25">
      <c r="A33027">
        <v>10744</v>
      </c>
      <c r="B33027" s="1">
        <f>DATE(2029,6,1) + TIME(0,0,0)</f>
        <v>47270</v>
      </c>
      <c r="C33027">
        <v>29.10921669</v>
      </c>
    </row>
    <row r="33028" spans="1:3" x14ac:dyDescent="0.25">
      <c r="A33028">
        <v>10774</v>
      </c>
      <c r="B33028" s="1">
        <f>DATE(2029,7,1) + TIME(0,0,0)</f>
        <v>47300</v>
      </c>
      <c r="C33028">
        <v>29.117301941000001</v>
      </c>
    </row>
    <row r="33029" spans="1:3" x14ac:dyDescent="0.25">
      <c r="A33029">
        <v>10805</v>
      </c>
      <c r="B33029" s="1">
        <f>DATE(2029,8,1) + TIME(0,0,0)</f>
        <v>47331</v>
      </c>
      <c r="C33029">
        <v>29.125638962</v>
      </c>
    </row>
    <row r="33030" spans="1:3" x14ac:dyDescent="0.25">
      <c r="A33030">
        <v>10836</v>
      </c>
      <c r="B33030" s="1">
        <f>DATE(2029,9,1) + TIME(0,0,0)</f>
        <v>47362</v>
      </c>
      <c r="C33030">
        <v>29.133955002</v>
      </c>
    </row>
    <row r="33031" spans="1:3" x14ac:dyDescent="0.25">
      <c r="A33031">
        <v>10866</v>
      </c>
      <c r="B33031" s="1">
        <f>DATE(2029,10,1) + TIME(0,0,0)</f>
        <v>47392</v>
      </c>
      <c r="C33031">
        <v>29.14198494</v>
      </c>
    </row>
    <row r="33032" spans="1:3" x14ac:dyDescent="0.25">
      <c r="A33032">
        <v>10897</v>
      </c>
      <c r="B33032" s="1">
        <f>DATE(2029,11,1) + TIME(0,0,0)</f>
        <v>47423</v>
      </c>
      <c r="C33032">
        <v>29.150260925000001</v>
      </c>
    </row>
    <row r="33033" spans="1:3" x14ac:dyDescent="0.25">
      <c r="A33033">
        <v>10927</v>
      </c>
      <c r="B33033" s="1">
        <f>DATE(2029,12,1) + TIME(0,0,0)</f>
        <v>47453</v>
      </c>
      <c r="C33033">
        <v>29.158252716</v>
      </c>
    </row>
    <row r="33034" spans="1:3" x14ac:dyDescent="0.25">
      <c r="A33034">
        <v>10958</v>
      </c>
      <c r="B33034" s="1">
        <f>DATE(2030,1,1) + TIME(0,0,0)</f>
        <v>47484</v>
      </c>
      <c r="C33034">
        <v>29.166492462000001</v>
      </c>
    </row>
    <row r="33035" spans="1:3" x14ac:dyDescent="0.25">
      <c r="A33035">
        <v>10989</v>
      </c>
      <c r="B33035" s="1">
        <f>DATE(2030,2,1) + TIME(0,0,0)</f>
        <v>47515</v>
      </c>
      <c r="C33035">
        <v>29.174713135000001</v>
      </c>
    </row>
    <row r="33036" spans="1:3" x14ac:dyDescent="0.25">
      <c r="A33036">
        <v>11017</v>
      </c>
      <c r="B33036" s="1">
        <f>DATE(2030,3,1) + TIME(0,0,0)</f>
        <v>47543</v>
      </c>
      <c r="C33036">
        <v>29.182119369999999</v>
      </c>
    </row>
    <row r="33037" spans="1:3" x14ac:dyDescent="0.25">
      <c r="A33037">
        <v>11048</v>
      </c>
      <c r="B33037" s="1">
        <f>DATE(2030,4,1) + TIME(0,0,0)</f>
        <v>47574</v>
      </c>
      <c r="C33037">
        <v>29.190303801999999</v>
      </c>
    </row>
    <row r="33038" spans="1:3" x14ac:dyDescent="0.25">
      <c r="A33038">
        <v>11078</v>
      </c>
      <c r="B33038" s="1">
        <f>DATE(2030,5,1) + TIME(0,0,0)</f>
        <v>47604</v>
      </c>
      <c r="C33038">
        <v>29.198204041</v>
      </c>
    </row>
    <row r="33039" spans="1:3" x14ac:dyDescent="0.25">
      <c r="A33039">
        <v>11109</v>
      </c>
      <c r="B33039" s="1">
        <f>DATE(2030,6,1) + TIME(0,0,0)</f>
        <v>47635</v>
      </c>
      <c r="C33039">
        <v>29.206348419000001</v>
      </c>
    </row>
    <row r="33040" spans="1:3" x14ac:dyDescent="0.25">
      <c r="A33040">
        <v>11139</v>
      </c>
      <c r="B33040" s="1">
        <f>DATE(2030,7,1) + TIME(0,0,0)</f>
        <v>47665</v>
      </c>
      <c r="C33040">
        <v>29.214214325</v>
      </c>
    </row>
    <row r="33041" spans="1:3" x14ac:dyDescent="0.25">
      <c r="A33041">
        <v>11170</v>
      </c>
      <c r="B33041" s="1">
        <f>DATE(2030,8,1) + TIME(0,0,0)</f>
        <v>47696</v>
      </c>
      <c r="C33041">
        <v>29.222322464000001</v>
      </c>
    </row>
    <row r="33042" spans="1:3" x14ac:dyDescent="0.25">
      <c r="A33042">
        <v>11201</v>
      </c>
      <c r="B33042" s="1">
        <f>DATE(2030,9,1) + TIME(0,0,0)</f>
        <v>47727</v>
      </c>
      <c r="C33042">
        <v>29.230411530000001</v>
      </c>
    </row>
    <row r="33043" spans="1:3" x14ac:dyDescent="0.25">
      <c r="A33043">
        <v>11231</v>
      </c>
      <c r="B33043" s="1">
        <f>DATE(2030,10,1) + TIME(0,0,0)</f>
        <v>47757</v>
      </c>
      <c r="C33043">
        <v>29.238222122</v>
      </c>
    </row>
    <row r="33044" spans="1:3" x14ac:dyDescent="0.25">
      <c r="A33044">
        <v>11262</v>
      </c>
      <c r="B33044" s="1">
        <f>DATE(2030,11,1) + TIME(0,0,0)</f>
        <v>47788</v>
      </c>
      <c r="C33044">
        <v>29.246274948</v>
      </c>
    </row>
    <row r="33045" spans="1:3" x14ac:dyDescent="0.25">
      <c r="A33045">
        <v>11292</v>
      </c>
      <c r="B33045" s="1">
        <f>DATE(2030,12,1) + TIME(0,0,0)</f>
        <v>47818</v>
      </c>
      <c r="C33045">
        <v>29.254049300999998</v>
      </c>
    </row>
    <row r="33046" spans="1:3" x14ac:dyDescent="0.25">
      <c r="A33046">
        <v>11323</v>
      </c>
      <c r="B33046" s="1">
        <f>DATE(2031,1,1) + TIME(0,0,0)</f>
        <v>47849</v>
      </c>
      <c r="C33046">
        <v>29.262065886999999</v>
      </c>
    </row>
    <row r="33047" spans="1:3" x14ac:dyDescent="0.25">
      <c r="A33047">
        <v>11354</v>
      </c>
      <c r="B33047" s="1">
        <f>DATE(2031,2,1) + TIME(0,0,0)</f>
        <v>47880</v>
      </c>
      <c r="C33047">
        <v>29.270063400000002</v>
      </c>
    </row>
    <row r="33048" spans="1:3" x14ac:dyDescent="0.25">
      <c r="A33048">
        <v>11382</v>
      </c>
      <c r="B33048" s="1">
        <f>DATE(2031,3,1) + TIME(0,0,0)</f>
        <v>47908</v>
      </c>
      <c r="C33048">
        <v>29.277271271</v>
      </c>
    </row>
    <row r="33049" spans="1:3" x14ac:dyDescent="0.25">
      <c r="A33049">
        <v>11413</v>
      </c>
      <c r="B33049" s="1">
        <f>DATE(2031,4,1) + TIME(0,0,0)</f>
        <v>47939</v>
      </c>
      <c r="C33049">
        <v>29.285232543999999</v>
      </c>
    </row>
    <row r="33050" spans="1:3" x14ac:dyDescent="0.25">
      <c r="A33050">
        <v>11443</v>
      </c>
      <c r="B33050" s="1">
        <f>DATE(2031,5,1) + TIME(0,0,0)</f>
        <v>47969</v>
      </c>
      <c r="C33050">
        <v>29.292921066000002</v>
      </c>
    </row>
    <row r="33051" spans="1:3" x14ac:dyDescent="0.25">
      <c r="A33051">
        <v>11474</v>
      </c>
      <c r="B33051" s="1">
        <f>DATE(2031,6,1) + TIME(0,0,0)</f>
        <v>48000</v>
      </c>
      <c r="C33051">
        <v>29.300846100000001</v>
      </c>
    </row>
    <row r="33052" spans="1:3" x14ac:dyDescent="0.25">
      <c r="A33052">
        <v>11504</v>
      </c>
      <c r="B33052" s="1">
        <f>DATE(2031,7,1) + TIME(0,0,0)</f>
        <v>48030</v>
      </c>
      <c r="C33052">
        <v>29.308498383</v>
      </c>
    </row>
    <row r="33053" spans="1:3" x14ac:dyDescent="0.25">
      <c r="A33053">
        <v>11535</v>
      </c>
      <c r="B33053" s="1">
        <f>DATE(2031,8,1) + TIME(0,0,0)</f>
        <v>48061</v>
      </c>
      <c r="C33053">
        <v>29.316385269000001</v>
      </c>
    </row>
    <row r="33054" spans="1:3" x14ac:dyDescent="0.25">
      <c r="A33054">
        <v>11566</v>
      </c>
      <c r="B33054" s="1">
        <f>DATE(2031,9,1) + TIME(0,0,0)</f>
        <v>48092</v>
      </c>
      <c r="C33054">
        <v>29.32425499</v>
      </c>
    </row>
    <row r="33055" spans="1:3" x14ac:dyDescent="0.25">
      <c r="A33055">
        <v>11596</v>
      </c>
      <c r="B33055" s="1">
        <f>DATE(2031,10,1) + TIME(0,0,0)</f>
        <v>48122</v>
      </c>
      <c r="C33055">
        <v>29.331851959000002</v>
      </c>
    </row>
    <row r="33056" spans="1:3" x14ac:dyDescent="0.25">
      <c r="A33056">
        <v>11627</v>
      </c>
      <c r="B33056" s="1">
        <f>DATE(2031,11,1) + TIME(0,0,0)</f>
        <v>48153</v>
      </c>
      <c r="C33056">
        <v>29.33968544</v>
      </c>
    </row>
    <row r="33057" spans="1:3" x14ac:dyDescent="0.25">
      <c r="A33057">
        <v>11657</v>
      </c>
      <c r="B33057" s="1">
        <f>DATE(2031,12,1) + TIME(0,0,0)</f>
        <v>48183</v>
      </c>
      <c r="C33057">
        <v>29.347246169999998</v>
      </c>
    </row>
    <row r="33058" spans="1:3" x14ac:dyDescent="0.25">
      <c r="A33058">
        <v>11688</v>
      </c>
      <c r="B33058" s="1">
        <f>DATE(2032,1,1) + TIME(0,0,0)</f>
        <v>48214</v>
      </c>
      <c r="C33058">
        <v>29.355043411</v>
      </c>
    </row>
    <row r="33059" spans="1:3" x14ac:dyDescent="0.25">
      <c r="A33059">
        <v>11719</v>
      </c>
      <c r="B33059" s="1">
        <f>DATE(2032,2,1) + TIME(0,0,0)</f>
        <v>48245</v>
      </c>
      <c r="C33059">
        <v>29.362819672000001</v>
      </c>
    </row>
    <row r="33060" spans="1:3" x14ac:dyDescent="0.25">
      <c r="A33060">
        <v>11748</v>
      </c>
      <c r="B33060" s="1">
        <f>DATE(2032,3,1) + TIME(0,0,0)</f>
        <v>48274</v>
      </c>
      <c r="C33060">
        <v>29.370079041</v>
      </c>
    </row>
    <row r="33061" spans="1:3" x14ac:dyDescent="0.25">
      <c r="A33061">
        <v>11779</v>
      </c>
      <c r="B33061" s="1">
        <f>DATE(2032,4,1) + TIME(0,0,0)</f>
        <v>48305</v>
      </c>
      <c r="C33061">
        <v>29.377820968999998</v>
      </c>
    </row>
    <row r="33062" spans="1:3" x14ac:dyDescent="0.25">
      <c r="A33062">
        <v>11809</v>
      </c>
      <c r="B33062" s="1">
        <f>DATE(2032,5,1) + TIME(0,0,0)</f>
        <v>48335</v>
      </c>
      <c r="C33062">
        <v>29.385295868</v>
      </c>
    </row>
    <row r="33063" spans="1:3" x14ac:dyDescent="0.25">
      <c r="A33063">
        <v>11840</v>
      </c>
      <c r="B33063" s="1">
        <f>DATE(2032,6,1) + TIME(0,0,0)</f>
        <v>48366</v>
      </c>
      <c r="C33063">
        <v>29.393003464</v>
      </c>
    </row>
    <row r="33064" spans="1:3" x14ac:dyDescent="0.25">
      <c r="A33064">
        <v>11870</v>
      </c>
      <c r="B33064" s="1">
        <f>DATE(2032,7,1) + TIME(0,0,0)</f>
        <v>48396</v>
      </c>
      <c r="C33064">
        <v>29.400444030999999</v>
      </c>
    </row>
    <row r="33065" spans="1:3" x14ac:dyDescent="0.25">
      <c r="A33065">
        <v>11901</v>
      </c>
      <c r="B33065" s="1">
        <f>DATE(2032,8,1) + TIME(0,0,0)</f>
        <v>48427</v>
      </c>
      <c r="C33065">
        <v>29.408115386999999</v>
      </c>
    </row>
    <row r="33066" spans="1:3" x14ac:dyDescent="0.25">
      <c r="A33066">
        <v>11932</v>
      </c>
      <c r="B33066" s="1">
        <f>DATE(2032,9,1) + TIME(0,0,0)</f>
        <v>48458</v>
      </c>
      <c r="C33066">
        <v>29.415769576999999</v>
      </c>
    </row>
    <row r="33067" spans="1:3" x14ac:dyDescent="0.25">
      <c r="A33067">
        <v>11962</v>
      </c>
      <c r="B33067" s="1">
        <f>DATE(2032,10,1) + TIME(0,0,0)</f>
        <v>48488</v>
      </c>
      <c r="C33067">
        <v>29.423160552999999</v>
      </c>
    </row>
    <row r="33068" spans="1:3" x14ac:dyDescent="0.25">
      <c r="A33068">
        <v>11993</v>
      </c>
      <c r="B33068" s="1">
        <f>DATE(2032,11,1) + TIME(0,0,0)</f>
        <v>48519</v>
      </c>
      <c r="C33068">
        <v>29.430782317999999</v>
      </c>
    </row>
    <row r="33069" spans="1:3" x14ac:dyDescent="0.25">
      <c r="A33069">
        <v>12023</v>
      </c>
      <c r="B33069" s="1">
        <f>DATE(2032,12,1) + TIME(0,0,0)</f>
        <v>48549</v>
      </c>
      <c r="C33069">
        <v>29.438138962</v>
      </c>
    </row>
    <row r="33070" spans="1:3" x14ac:dyDescent="0.25">
      <c r="A33070">
        <v>12054</v>
      </c>
      <c r="B33070" s="1">
        <f>DATE(2033,1,1) + TIME(0,0,0)</f>
        <v>48580</v>
      </c>
      <c r="C33070">
        <v>29.445726395000001</v>
      </c>
    </row>
    <row r="33071" spans="1:3" x14ac:dyDescent="0.25">
      <c r="A33071">
        <v>12085</v>
      </c>
      <c r="B33071" s="1">
        <f>DATE(2033,2,1) + TIME(0,0,0)</f>
        <v>48611</v>
      </c>
      <c r="C33071">
        <v>29.453296661</v>
      </c>
    </row>
    <row r="33072" spans="1:3" x14ac:dyDescent="0.25">
      <c r="A33072">
        <v>12113</v>
      </c>
      <c r="B33072" s="1">
        <f>DATE(2033,3,1) + TIME(0,0,0)</f>
        <v>48639</v>
      </c>
      <c r="C33072">
        <v>29.460119247000002</v>
      </c>
    </row>
    <row r="33073" spans="1:3" x14ac:dyDescent="0.25">
      <c r="A33073">
        <v>12144</v>
      </c>
      <c r="B33073" s="1">
        <f>DATE(2033,4,1) + TIME(0,0,0)</f>
        <v>48670</v>
      </c>
      <c r="C33073">
        <v>29.467655182000001</v>
      </c>
    </row>
    <row r="33074" spans="1:3" x14ac:dyDescent="0.25">
      <c r="A33074">
        <v>12174</v>
      </c>
      <c r="B33074" s="1">
        <f>DATE(2033,5,1) + TIME(0,0,0)</f>
        <v>48700</v>
      </c>
      <c r="C33074">
        <v>29.474933623999998</v>
      </c>
    </row>
    <row r="33075" spans="1:3" x14ac:dyDescent="0.25">
      <c r="A33075">
        <v>12205</v>
      </c>
      <c r="B33075" s="1">
        <f>DATE(2033,6,1) + TIME(0,0,0)</f>
        <v>48731</v>
      </c>
      <c r="C33075">
        <v>29.482439040999999</v>
      </c>
    </row>
    <row r="33076" spans="1:3" x14ac:dyDescent="0.25">
      <c r="A33076">
        <v>12235</v>
      </c>
      <c r="B33076" s="1">
        <f>DATE(2033,7,1) + TIME(0,0,0)</f>
        <v>48761</v>
      </c>
      <c r="C33076">
        <v>29.489686966000001</v>
      </c>
    </row>
    <row r="33077" spans="1:3" x14ac:dyDescent="0.25">
      <c r="A33077">
        <v>12266</v>
      </c>
      <c r="B33077" s="1">
        <f>DATE(2033,8,1) + TIME(0,0,0)</f>
        <v>48792</v>
      </c>
      <c r="C33077">
        <v>29.497158051</v>
      </c>
    </row>
    <row r="33078" spans="1:3" x14ac:dyDescent="0.25">
      <c r="A33078">
        <v>12297</v>
      </c>
      <c r="B33078" s="1">
        <f>DATE(2033,9,1) + TIME(0,0,0)</f>
        <v>48823</v>
      </c>
      <c r="C33078">
        <v>29.504613876000001</v>
      </c>
    </row>
    <row r="33079" spans="1:3" x14ac:dyDescent="0.25">
      <c r="A33079">
        <v>12327</v>
      </c>
      <c r="B33079" s="1">
        <f>DATE(2033,10,1) + TIME(0,0,0)</f>
        <v>48853</v>
      </c>
      <c r="C33079">
        <v>29.511814117</v>
      </c>
    </row>
    <row r="33080" spans="1:3" x14ac:dyDescent="0.25">
      <c r="A33080">
        <v>12358</v>
      </c>
      <c r="B33080" s="1">
        <f>DATE(2033,11,1) + TIME(0,0,0)</f>
        <v>48884</v>
      </c>
      <c r="C33080">
        <v>29.519237518000001</v>
      </c>
    </row>
    <row r="33081" spans="1:3" x14ac:dyDescent="0.25">
      <c r="A33081">
        <v>12388</v>
      </c>
      <c r="B33081" s="1">
        <f>DATE(2033,12,1) + TIME(0,0,0)</f>
        <v>48914</v>
      </c>
      <c r="C33081">
        <v>29.526407242000001</v>
      </c>
    </row>
    <row r="33082" spans="1:3" x14ac:dyDescent="0.25">
      <c r="A33082">
        <v>12419</v>
      </c>
      <c r="B33082" s="1">
        <f>DATE(2034,1,1) + TIME(0,0,0)</f>
        <v>48945</v>
      </c>
      <c r="C33082">
        <v>29.533798218000001</v>
      </c>
    </row>
    <row r="33083" spans="1:3" x14ac:dyDescent="0.25">
      <c r="A33083">
        <v>12450</v>
      </c>
      <c r="B33083" s="1">
        <f>DATE(2034,2,1) + TIME(0,0,0)</f>
        <v>48976</v>
      </c>
      <c r="C33083">
        <v>29.541173935</v>
      </c>
    </row>
    <row r="33084" spans="1:3" x14ac:dyDescent="0.25">
      <c r="A33084">
        <v>12478</v>
      </c>
      <c r="B33084" s="1">
        <f>DATE(2034,3,1) + TIME(0,0,0)</f>
        <v>49004</v>
      </c>
      <c r="C33084">
        <v>29.547821044999999</v>
      </c>
    </row>
    <row r="33085" spans="1:3" x14ac:dyDescent="0.25">
      <c r="A33085">
        <v>12509</v>
      </c>
      <c r="B33085" s="1">
        <f>DATE(2034,4,1) + TIME(0,0,0)</f>
        <v>49035</v>
      </c>
      <c r="C33085">
        <v>29.555166244999999</v>
      </c>
    </row>
    <row r="33086" spans="1:3" x14ac:dyDescent="0.25">
      <c r="A33086">
        <v>12539</v>
      </c>
      <c r="B33086" s="1">
        <f>DATE(2034,5,1) + TIME(0,0,0)</f>
        <v>49065</v>
      </c>
      <c r="C33086">
        <v>29.562257766999998</v>
      </c>
    </row>
    <row r="33087" spans="1:3" x14ac:dyDescent="0.25">
      <c r="A33087">
        <v>12570</v>
      </c>
      <c r="B33087" s="1">
        <f>DATE(2034,6,1) + TIME(0,0,0)</f>
        <v>49096</v>
      </c>
      <c r="C33087">
        <v>29.569570541000001</v>
      </c>
    </row>
    <row r="33088" spans="1:3" x14ac:dyDescent="0.25">
      <c r="A33088">
        <v>12600</v>
      </c>
      <c r="B33088" s="1">
        <f>DATE(2034,7,1) + TIME(0,0,0)</f>
        <v>49126</v>
      </c>
      <c r="C33088">
        <v>29.576633452999999</v>
      </c>
    </row>
    <row r="33089" spans="1:3" x14ac:dyDescent="0.25">
      <c r="A33089">
        <v>12631</v>
      </c>
      <c r="B33089" s="1">
        <f>DATE(2034,8,1) + TIME(0,0,0)</f>
        <v>49157</v>
      </c>
      <c r="C33089">
        <v>29.583913803000002</v>
      </c>
    </row>
    <row r="33090" spans="1:3" x14ac:dyDescent="0.25">
      <c r="A33090">
        <v>12662</v>
      </c>
      <c r="B33090" s="1">
        <f>DATE(2034,9,1) + TIME(0,0,0)</f>
        <v>49188</v>
      </c>
      <c r="C33090">
        <v>29.591178893999999</v>
      </c>
    </row>
    <row r="33091" spans="1:3" x14ac:dyDescent="0.25">
      <c r="A33091">
        <v>12692</v>
      </c>
      <c r="B33091" s="1">
        <f>DATE(2034,10,1) + TIME(0,0,0)</f>
        <v>49218</v>
      </c>
      <c r="C33091">
        <v>29.59819603</v>
      </c>
    </row>
    <row r="33092" spans="1:3" x14ac:dyDescent="0.25">
      <c r="A33092">
        <v>12723</v>
      </c>
      <c r="B33092" s="1">
        <f>DATE(2034,11,1) + TIME(0,0,0)</f>
        <v>49249</v>
      </c>
      <c r="C33092">
        <v>29.605428696000001</v>
      </c>
    </row>
    <row r="33093" spans="1:3" x14ac:dyDescent="0.25">
      <c r="A33093">
        <v>12753</v>
      </c>
      <c r="B33093" s="1">
        <f>DATE(2034,12,1) + TIME(0,0,0)</f>
        <v>49279</v>
      </c>
      <c r="C33093">
        <v>29.612415314</v>
      </c>
    </row>
    <row r="33094" spans="1:3" x14ac:dyDescent="0.25">
      <c r="A33094">
        <v>12784</v>
      </c>
      <c r="B33094" s="1">
        <f>DATE(2035,1,1) + TIME(0,0,0)</f>
        <v>49310</v>
      </c>
      <c r="C33094">
        <v>29.619617462000001</v>
      </c>
    </row>
    <row r="33095" spans="1:3" x14ac:dyDescent="0.25">
      <c r="A33095">
        <v>12815</v>
      </c>
      <c r="B33095" s="1">
        <f>DATE(2035,2,1) + TIME(0,0,0)</f>
        <v>49341</v>
      </c>
      <c r="C33095">
        <v>29.626806258999999</v>
      </c>
    </row>
    <row r="33096" spans="1:3" x14ac:dyDescent="0.25">
      <c r="A33096">
        <v>12843</v>
      </c>
      <c r="B33096" s="1">
        <f>DATE(2035,3,1) + TIME(0,0,0)</f>
        <v>49369</v>
      </c>
      <c r="C33096">
        <v>29.633283615</v>
      </c>
    </row>
    <row r="33097" spans="1:3" x14ac:dyDescent="0.25">
      <c r="A33097">
        <v>12874</v>
      </c>
      <c r="B33097" s="1">
        <f>DATE(2035,4,1) + TIME(0,0,0)</f>
        <v>49400</v>
      </c>
      <c r="C33097">
        <v>29.640441894999999</v>
      </c>
    </row>
    <row r="33098" spans="1:3" x14ac:dyDescent="0.25">
      <c r="A33098">
        <v>12904</v>
      </c>
      <c r="B33098" s="1">
        <f>DATE(2035,5,1) + TIME(0,0,0)</f>
        <v>49430</v>
      </c>
      <c r="C33098">
        <v>29.647354126</v>
      </c>
    </row>
    <row r="33099" spans="1:3" x14ac:dyDescent="0.25">
      <c r="A33099">
        <v>12935</v>
      </c>
      <c r="B33099" s="1">
        <f>DATE(2035,6,1) + TIME(0,0,0)</f>
        <v>49461</v>
      </c>
      <c r="C33099">
        <v>29.654481887999999</v>
      </c>
    </row>
    <row r="33100" spans="1:3" x14ac:dyDescent="0.25">
      <c r="A33100">
        <v>12965</v>
      </c>
      <c r="B33100" s="1">
        <f>DATE(2035,7,1) + TIME(0,0,0)</f>
        <v>49491</v>
      </c>
      <c r="C33100">
        <v>29.661365508999999</v>
      </c>
    </row>
    <row r="33101" spans="1:3" x14ac:dyDescent="0.25">
      <c r="A33101">
        <v>12996</v>
      </c>
      <c r="B33101" s="1">
        <f>DATE(2035,8,1) + TIME(0,0,0)</f>
        <v>49522</v>
      </c>
      <c r="C33101">
        <v>29.668462753</v>
      </c>
    </row>
    <row r="33102" spans="1:3" x14ac:dyDescent="0.25">
      <c r="A33102">
        <v>13027</v>
      </c>
      <c r="B33102" s="1">
        <f>DATE(2035,9,1) + TIME(0,0,0)</f>
        <v>49553</v>
      </c>
      <c r="C33102">
        <v>29.675546646000001</v>
      </c>
    </row>
    <row r="33103" spans="1:3" x14ac:dyDescent="0.25">
      <c r="A33103">
        <v>13057</v>
      </c>
      <c r="B33103" s="1">
        <f>DATE(2035,10,1) + TIME(0,0,0)</f>
        <v>49583</v>
      </c>
      <c r="C33103">
        <v>29.682386397999998</v>
      </c>
    </row>
    <row r="33104" spans="1:3" x14ac:dyDescent="0.25">
      <c r="A33104">
        <v>13088</v>
      </c>
      <c r="B33104" s="1">
        <f>DATE(2035,11,1) + TIME(0,0,0)</f>
        <v>49614</v>
      </c>
      <c r="C33104">
        <v>29.689439774</v>
      </c>
    </row>
    <row r="33105" spans="1:3" x14ac:dyDescent="0.25">
      <c r="A33105">
        <v>13118</v>
      </c>
      <c r="B33105" s="1">
        <f>DATE(2035,12,1) + TIME(0,0,0)</f>
        <v>49644</v>
      </c>
      <c r="C33105">
        <v>29.696250916</v>
      </c>
    </row>
    <row r="33106" spans="1:3" x14ac:dyDescent="0.25">
      <c r="A33106">
        <v>13149</v>
      </c>
      <c r="B33106" s="1">
        <f>DATE(2036,1,1) + TIME(0,0,0)</f>
        <v>49675</v>
      </c>
      <c r="C33106">
        <v>29.703273772999999</v>
      </c>
    </row>
    <row r="33107" spans="1:3" x14ac:dyDescent="0.25">
      <c r="A33107">
        <v>13180</v>
      </c>
      <c r="B33107" s="1">
        <f>DATE(2036,2,1) + TIME(0,0,0)</f>
        <v>49706</v>
      </c>
      <c r="C33107">
        <v>29.710283278999999</v>
      </c>
    </row>
    <row r="33108" spans="1:3" x14ac:dyDescent="0.25">
      <c r="A33108">
        <v>13209</v>
      </c>
      <c r="B33108" s="1">
        <f>DATE(2036,3,1) + TIME(0,0,0)</f>
        <v>49735</v>
      </c>
      <c r="C33108">
        <v>29.716827392999999</v>
      </c>
    </row>
    <row r="33109" spans="1:3" x14ac:dyDescent="0.25">
      <c r="A33109">
        <v>13240</v>
      </c>
      <c r="B33109" s="1">
        <f>DATE(2036,4,1) + TIME(0,0,0)</f>
        <v>49766</v>
      </c>
      <c r="C33109">
        <v>29.723808289000001</v>
      </c>
    </row>
    <row r="33110" spans="1:3" x14ac:dyDescent="0.25">
      <c r="A33110">
        <v>13270</v>
      </c>
      <c r="B33110" s="1">
        <f>DATE(2036,5,1) + TIME(0,0,0)</f>
        <v>49796</v>
      </c>
      <c r="C33110">
        <v>29.730548858999999</v>
      </c>
    </row>
    <row r="33111" spans="1:3" x14ac:dyDescent="0.25">
      <c r="A33111">
        <v>13301</v>
      </c>
      <c r="B33111" s="1">
        <f>DATE(2036,6,1) + TIME(0,0,0)</f>
        <v>49827</v>
      </c>
      <c r="C33111">
        <v>29.737501143999999</v>
      </c>
    </row>
    <row r="33112" spans="1:3" x14ac:dyDescent="0.25">
      <c r="A33112">
        <v>13331</v>
      </c>
      <c r="B33112" s="1">
        <f>DATE(2036,7,1) + TIME(0,0,0)</f>
        <v>49857</v>
      </c>
      <c r="C33112">
        <v>29.744216918999999</v>
      </c>
    </row>
    <row r="33113" spans="1:3" x14ac:dyDescent="0.25">
      <c r="A33113">
        <v>13362</v>
      </c>
      <c r="B33113" s="1">
        <f>DATE(2036,8,1) + TIME(0,0,0)</f>
        <v>49888</v>
      </c>
      <c r="C33113">
        <v>29.751140593999999</v>
      </c>
    </row>
    <row r="33114" spans="1:3" x14ac:dyDescent="0.25">
      <c r="A33114">
        <v>13393</v>
      </c>
      <c r="B33114" s="1">
        <f>DATE(2036,9,1) + TIME(0,0,0)</f>
        <v>49919</v>
      </c>
      <c r="C33114">
        <v>29.758049011000001</v>
      </c>
    </row>
    <row r="33115" spans="1:3" x14ac:dyDescent="0.25">
      <c r="A33115">
        <v>13423</v>
      </c>
      <c r="B33115" s="1">
        <f>DATE(2036,10,1) + TIME(0,0,0)</f>
        <v>49949</v>
      </c>
      <c r="C33115">
        <v>29.764722824</v>
      </c>
    </row>
    <row r="33116" spans="1:3" x14ac:dyDescent="0.25">
      <c r="A33116">
        <v>13454</v>
      </c>
      <c r="B33116" s="1">
        <f>DATE(2036,11,1) + TIME(0,0,0)</f>
        <v>49980</v>
      </c>
      <c r="C33116">
        <v>29.771604537999998</v>
      </c>
    </row>
    <row r="33117" spans="1:3" x14ac:dyDescent="0.25">
      <c r="A33117">
        <v>13484</v>
      </c>
      <c r="B33117" s="1">
        <f>DATE(2036,12,1) + TIME(0,0,0)</f>
        <v>50010</v>
      </c>
      <c r="C33117">
        <v>29.778249741</v>
      </c>
    </row>
    <row r="33118" spans="1:3" x14ac:dyDescent="0.25">
      <c r="A33118">
        <v>13515</v>
      </c>
      <c r="B33118" s="1">
        <f>DATE(2037,1,1) + TIME(0,0,0)</f>
        <v>50041</v>
      </c>
      <c r="C33118">
        <v>29.785104751999999</v>
      </c>
    </row>
    <row r="33119" spans="1:3" x14ac:dyDescent="0.25">
      <c r="A33119">
        <v>13546</v>
      </c>
      <c r="B33119" s="1">
        <f>DATE(2037,2,1) + TIME(0,0,0)</f>
        <v>50072</v>
      </c>
      <c r="C33119">
        <v>29.791944504</v>
      </c>
    </row>
    <row r="33120" spans="1:3" x14ac:dyDescent="0.25">
      <c r="A33120">
        <v>13574</v>
      </c>
      <c r="B33120" s="1">
        <f>DATE(2037,3,1) + TIME(0,0,0)</f>
        <v>50100</v>
      </c>
      <c r="C33120">
        <v>29.798110961999999</v>
      </c>
    </row>
    <row r="33121" spans="1:3" x14ac:dyDescent="0.25">
      <c r="A33121">
        <v>13605</v>
      </c>
      <c r="B33121" s="1">
        <f>DATE(2037,4,1) + TIME(0,0,0)</f>
        <v>50131</v>
      </c>
      <c r="C33121">
        <v>29.804924011000001</v>
      </c>
    </row>
    <row r="33122" spans="1:3" x14ac:dyDescent="0.25">
      <c r="A33122">
        <v>13635</v>
      </c>
      <c r="B33122" s="1">
        <f>DATE(2037,5,1) + TIME(0,0,0)</f>
        <v>50161</v>
      </c>
      <c r="C33122">
        <v>29.811504364000001</v>
      </c>
    </row>
    <row r="33123" spans="1:3" x14ac:dyDescent="0.25">
      <c r="A33123">
        <v>13666</v>
      </c>
      <c r="B33123" s="1">
        <f>DATE(2037,6,1) + TIME(0,0,0)</f>
        <v>50192</v>
      </c>
      <c r="C33123">
        <v>29.818290709999999</v>
      </c>
    </row>
    <row r="33124" spans="1:3" x14ac:dyDescent="0.25">
      <c r="A33124">
        <v>13696</v>
      </c>
      <c r="B33124" s="1">
        <f>DATE(2037,7,1) + TIME(0,0,0)</f>
        <v>50222</v>
      </c>
      <c r="C33124">
        <v>29.82484436</v>
      </c>
    </row>
    <row r="33125" spans="1:3" x14ac:dyDescent="0.25">
      <c r="A33125">
        <v>13727</v>
      </c>
      <c r="B33125" s="1">
        <f>DATE(2037,8,1) + TIME(0,0,0)</f>
        <v>50253</v>
      </c>
      <c r="C33125">
        <v>29.831604003999999</v>
      </c>
    </row>
    <row r="33126" spans="1:3" x14ac:dyDescent="0.25">
      <c r="A33126">
        <v>13758</v>
      </c>
      <c r="B33126" s="1">
        <f>DATE(2037,9,1) + TIME(0,0,0)</f>
        <v>50284</v>
      </c>
      <c r="C33126">
        <v>29.838348389</v>
      </c>
    </row>
    <row r="33127" spans="1:3" x14ac:dyDescent="0.25">
      <c r="A33127">
        <v>13788</v>
      </c>
      <c r="B33127" s="1">
        <f>DATE(2037,10,1) + TIME(0,0,0)</f>
        <v>50314</v>
      </c>
      <c r="C33127">
        <v>29.844863891999999</v>
      </c>
    </row>
    <row r="33128" spans="1:3" x14ac:dyDescent="0.25">
      <c r="A33128">
        <v>13819</v>
      </c>
      <c r="B33128" s="1">
        <f>DATE(2037,11,1) + TIME(0,0,0)</f>
        <v>50345</v>
      </c>
      <c r="C33128">
        <v>29.851583480999999</v>
      </c>
    </row>
    <row r="33129" spans="1:3" x14ac:dyDescent="0.25">
      <c r="A33129">
        <v>13849</v>
      </c>
      <c r="B33129" s="1">
        <f>DATE(2037,12,1) + TIME(0,0,0)</f>
        <v>50375</v>
      </c>
      <c r="C33129">
        <v>29.858074188</v>
      </c>
    </row>
    <row r="33130" spans="1:3" x14ac:dyDescent="0.25">
      <c r="A33130">
        <v>13880</v>
      </c>
      <c r="B33130" s="1">
        <f>DATE(2038,1,1) + TIME(0,0,0)</f>
        <v>50406</v>
      </c>
      <c r="C33130">
        <v>29.864767075</v>
      </c>
    </row>
    <row r="33131" spans="1:3" x14ac:dyDescent="0.25">
      <c r="A33131">
        <v>13911</v>
      </c>
      <c r="B33131" s="1">
        <f>DATE(2038,2,1) + TIME(0,0,0)</f>
        <v>50437</v>
      </c>
      <c r="C33131">
        <v>29.871446608999999</v>
      </c>
    </row>
    <row r="33132" spans="1:3" x14ac:dyDescent="0.25">
      <c r="A33132">
        <v>13939</v>
      </c>
      <c r="B33132" s="1">
        <f>DATE(2038,3,1) + TIME(0,0,0)</f>
        <v>50465</v>
      </c>
      <c r="C33132">
        <v>29.877468108999999</v>
      </c>
    </row>
    <row r="33133" spans="1:3" x14ac:dyDescent="0.25">
      <c r="A33133">
        <v>13970</v>
      </c>
      <c r="B33133" s="1">
        <f>DATE(2038,4,1) + TIME(0,0,0)</f>
        <v>50496</v>
      </c>
      <c r="C33133">
        <v>29.884122849000001</v>
      </c>
    </row>
    <row r="33134" spans="1:3" x14ac:dyDescent="0.25">
      <c r="A33134">
        <v>14000</v>
      </c>
      <c r="B33134" s="1">
        <f>DATE(2038,5,1) + TIME(0,0,0)</f>
        <v>50526</v>
      </c>
      <c r="C33134">
        <v>29.890548706000001</v>
      </c>
    </row>
    <row r="33135" spans="1:3" x14ac:dyDescent="0.25">
      <c r="A33135">
        <v>14031</v>
      </c>
      <c r="B33135" s="1">
        <f>DATE(2038,6,1) + TIME(0,0,0)</f>
        <v>50557</v>
      </c>
      <c r="C33135">
        <v>29.897178650000001</v>
      </c>
    </row>
    <row r="33136" spans="1:3" x14ac:dyDescent="0.25">
      <c r="A33136">
        <v>14061</v>
      </c>
      <c r="B33136" s="1">
        <f>DATE(2038,7,1) + TIME(0,0,0)</f>
        <v>50587</v>
      </c>
      <c r="C33136">
        <v>29.903579711999999</v>
      </c>
    </row>
    <row r="33137" spans="1:3" x14ac:dyDescent="0.25">
      <c r="A33137">
        <v>14092</v>
      </c>
      <c r="B33137" s="1">
        <f>DATE(2038,8,1) + TIME(0,0,0)</f>
        <v>50618</v>
      </c>
      <c r="C33137">
        <v>29.910182953</v>
      </c>
    </row>
    <row r="33138" spans="1:3" x14ac:dyDescent="0.25">
      <c r="A33138">
        <v>14123</v>
      </c>
      <c r="B33138" s="1">
        <f>DATE(2038,9,1) + TIME(0,0,0)</f>
        <v>50649</v>
      </c>
      <c r="C33138">
        <v>29.916772842</v>
      </c>
    </row>
    <row r="33139" spans="1:3" x14ac:dyDescent="0.25">
      <c r="A33139">
        <v>14153</v>
      </c>
      <c r="B33139" s="1">
        <f>DATE(2038,10,1) + TIME(0,0,0)</f>
        <v>50679</v>
      </c>
      <c r="C33139">
        <v>29.923139572</v>
      </c>
    </row>
    <row r="33140" spans="1:3" x14ac:dyDescent="0.25">
      <c r="A33140">
        <v>14184</v>
      </c>
      <c r="B33140" s="1">
        <f>DATE(2038,11,1) + TIME(0,0,0)</f>
        <v>50710</v>
      </c>
      <c r="C33140">
        <v>29.929702759000001</v>
      </c>
    </row>
    <row r="33141" spans="1:3" x14ac:dyDescent="0.25">
      <c r="A33141">
        <v>14214</v>
      </c>
      <c r="B33141" s="1">
        <f>DATE(2038,12,1) + TIME(0,0,0)</f>
        <v>50740</v>
      </c>
      <c r="C33141">
        <v>29.936044692999999</v>
      </c>
    </row>
    <row r="33142" spans="1:3" x14ac:dyDescent="0.25">
      <c r="A33142">
        <v>14245</v>
      </c>
      <c r="B33142" s="1">
        <f>DATE(2039,1,1) + TIME(0,0,0)</f>
        <v>50771</v>
      </c>
      <c r="C33142">
        <v>29.942584991</v>
      </c>
    </row>
    <row r="33143" spans="1:3" x14ac:dyDescent="0.25">
      <c r="A33143">
        <v>14276</v>
      </c>
      <c r="B33143" s="1">
        <f>DATE(2039,2,1) + TIME(0,0,0)</f>
        <v>50802</v>
      </c>
      <c r="C33143">
        <v>29.949111938000001</v>
      </c>
    </row>
    <row r="33144" spans="1:3" x14ac:dyDescent="0.25">
      <c r="A33144">
        <v>14304</v>
      </c>
      <c r="B33144" s="1">
        <f>DATE(2039,3,1) + TIME(0,0,0)</f>
        <v>50830</v>
      </c>
      <c r="C33144">
        <v>29.954996109</v>
      </c>
    </row>
    <row r="33145" spans="1:3" x14ac:dyDescent="0.25">
      <c r="A33145">
        <v>14335</v>
      </c>
      <c r="B33145" s="1">
        <f>DATE(2039,4,1) + TIME(0,0,0)</f>
        <v>50861</v>
      </c>
      <c r="C33145">
        <v>29.961498259999999</v>
      </c>
    </row>
    <row r="33146" spans="1:3" x14ac:dyDescent="0.25">
      <c r="A33146">
        <v>14365</v>
      </c>
      <c r="B33146" s="1">
        <f>DATE(2039,5,1) + TIME(0,0,0)</f>
        <v>50891</v>
      </c>
      <c r="C33146">
        <v>29.967779159999999</v>
      </c>
    </row>
    <row r="33147" spans="1:3" x14ac:dyDescent="0.25">
      <c r="A33147">
        <v>14396</v>
      </c>
      <c r="B33147" s="1">
        <f>DATE(2039,6,1) + TIME(0,0,0)</f>
        <v>50922</v>
      </c>
      <c r="C33147">
        <v>29.974256516000001</v>
      </c>
    </row>
    <row r="33148" spans="1:3" x14ac:dyDescent="0.25">
      <c r="A33148">
        <v>14426</v>
      </c>
      <c r="B33148" s="1">
        <f>DATE(2039,7,1) + TIME(0,0,0)</f>
        <v>50952</v>
      </c>
      <c r="C33148">
        <v>29.980514526</v>
      </c>
    </row>
    <row r="33149" spans="1:3" x14ac:dyDescent="0.25">
      <c r="A33149">
        <v>14457</v>
      </c>
      <c r="B33149" s="1">
        <f>DATE(2039,8,1) + TIME(0,0,0)</f>
        <v>50983</v>
      </c>
      <c r="C33149">
        <v>29.986967087</v>
      </c>
    </row>
    <row r="33150" spans="1:3" x14ac:dyDescent="0.25">
      <c r="A33150">
        <v>14488</v>
      </c>
      <c r="B33150" s="1">
        <f>DATE(2039,9,1) + TIME(0,0,0)</f>
        <v>51014</v>
      </c>
      <c r="C33150">
        <v>29.993408203000001</v>
      </c>
    </row>
    <row r="33151" spans="1:3" x14ac:dyDescent="0.25">
      <c r="A33151">
        <v>14518</v>
      </c>
      <c r="B33151" s="1">
        <f>DATE(2039,10,1) + TIME(0,0,0)</f>
        <v>51044</v>
      </c>
      <c r="C33151">
        <v>29.999629974000001</v>
      </c>
    </row>
    <row r="33152" spans="1:3" x14ac:dyDescent="0.25">
      <c r="A33152">
        <v>14549</v>
      </c>
      <c r="B33152" s="1">
        <f>DATE(2039,11,1) + TIME(0,0,0)</f>
        <v>51075</v>
      </c>
      <c r="C33152">
        <v>30.006046295000001</v>
      </c>
    </row>
    <row r="33153" spans="1:3" x14ac:dyDescent="0.25">
      <c r="A33153">
        <v>14579</v>
      </c>
      <c r="B33153" s="1">
        <f>DATE(2039,12,1) + TIME(0,0,0)</f>
        <v>51105</v>
      </c>
      <c r="C33153">
        <v>30.012243270999999</v>
      </c>
    </row>
    <row r="33154" spans="1:3" x14ac:dyDescent="0.25">
      <c r="A33154">
        <v>14610</v>
      </c>
      <c r="B33154" s="1">
        <f>DATE(2040,1,1) + TIME(0,0,0)</f>
        <v>51136</v>
      </c>
      <c r="C33154">
        <v>30.018636702999999</v>
      </c>
    </row>
    <row r="33155" spans="1:3" x14ac:dyDescent="0.25">
      <c r="A33155">
        <v>14641</v>
      </c>
      <c r="B33155" s="1">
        <f>DATE(2040,2,1) + TIME(0,0,0)</f>
        <v>51167</v>
      </c>
      <c r="C33155">
        <v>30.025014877</v>
      </c>
    </row>
    <row r="33156" spans="1:3" x14ac:dyDescent="0.25">
      <c r="A33156">
        <v>14670</v>
      </c>
      <c r="B33156" s="1">
        <f>DATE(2040,3,1) + TIME(0,0,0)</f>
        <v>51196</v>
      </c>
      <c r="C33156">
        <v>30.030973434</v>
      </c>
    </row>
    <row r="33157" spans="1:3" x14ac:dyDescent="0.25">
      <c r="A33157">
        <v>14701</v>
      </c>
      <c r="B33157" s="1">
        <f>DATE(2040,4,1) + TIME(0,0,0)</f>
        <v>51227</v>
      </c>
      <c r="C33157">
        <v>30.037328720000001</v>
      </c>
    </row>
    <row r="33158" spans="1:3" x14ac:dyDescent="0.25">
      <c r="A33158">
        <v>14731</v>
      </c>
      <c r="B33158" s="1">
        <f>DATE(2040,5,1) + TIME(0,0,0)</f>
        <v>51257</v>
      </c>
      <c r="C33158">
        <v>30.043468475000001</v>
      </c>
    </row>
    <row r="33159" spans="1:3" x14ac:dyDescent="0.25">
      <c r="A33159">
        <v>14762</v>
      </c>
      <c r="B33159" s="1">
        <f>DATE(2040,6,1) + TIME(0,0,0)</f>
        <v>51288</v>
      </c>
      <c r="C33159">
        <v>30.049800872999999</v>
      </c>
    </row>
    <row r="33160" spans="1:3" x14ac:dyDescent="0.25">
      <c r="A33160">
        <v>14792</v>
      </c>
      <c r="B33160" s="1">
        <f>DATE(2040,7,1) + TIME(0,0,0)</f>
        <v>51318</v>
      </c>
      <c r="C33160">
        <v>30.055915833</v>
      </c>
    </row>
    <row r="33161" spans="1:3" x14ac:dyDescent="0.25">
      <c r="A33161">
        <v>14823</v>
      </c>
      <c r="B33161" s="1">
        <f>DATE(2040,8,1) + TIME(0,0,0)</f>
        <v>51349</v>
      </c>
      <c r="C33161">
        <v>30.062223434</v>
      </c>
    </row>
    <row r="33162" spans="1:3" x14ac:dyDescent="0.25">
      <c r="A33162">
        <v>14854</v>
      </c>
      <c r="B33162" s="1">
        <f>DATE(2040,9,1) + TIME(0,0,0)</f>
        <v>51380</v>
      </c>
      <c r="C33162">
        <v>30.068519592000001</v>
      </c>
    </row>
    <row r="33163" spans="1:3" x14ac:dyDescent="0.25">
      <c r="A33163">
        <v>14884</v>
      </c>
      <c r="B33163" s="1">
        <f>DATE(2040,10,1) + TIME(0,0,0)</f>
        <v>51410</v>
      </c>
      <c r="C33163">
        <v>30.074602126999999</v>
      </c>
    </row>
    <row r="33164" spans="1:3" x14ac:dyDescent="0.25">
      <c r="A33164">
        <v>14915</v>
      </c>
      <c r="B33164" s="1">
        <f>DATE(2040,11,1) + TIME(0,0,0)</f>
        <v>51441</v>
      </c>
      <c r="C33164">
        <v>30.080873488999998</v>
      </c>
    </row>
    <row r="33165" spans="1:3" x14ac:dyDescent="0.25">
      <c r="A33165">
        <v>14945</v>
      </c>
      <c r="B33165" s="1">
        <f>DATE(2040,12,1) + TIME(0,0,0)</f>
        <v>51471</v>
      </c>
      <c r="C33165">
        <v>30.086931229000001</v>
      </c>
    </row>
    <row r="33166" spans="1:3" x14ac:dyDescent="0.25">
      <c r="A33166">
        <v>14976</v>
      </c>
      <c r="B33166" s="1">
        <f>DATE(2041,1,1) + TIME(0,0,0)</f>
        <v>51502</v>
      </c>
      <c r="C33166">
        <v>30.093179703000001</v>
      </c>
    </row>
    <row r="33167" spans="1:3" x14ac:dyDescent="0.25">
      <c r="A33167">
        <v>15007</v>
      </c>
      <c r="B33167" s="1">
        <f>DATE(2041,2,1) + TIME(0,0,0)</f>
        <v>51533</v>
      </c>
      <c r="C33167">
        <v>30.099416733000002</v>
      </c>
    </row>
    <row r="33168" spans="1:3" x14ac:dyDescent="0.25">
      <c r="A33168">
        <v>15035</v>
      </c>
      <c r="B33168" s="1">
        <f>DATE(2041,3,1) + TIME(0,0,0)</f>
        <v>51561</v>
      </c>
      <c r="C33168">
        <v>30.105039597000001</v>
      </c>
    </row>
    <row r="33169" spans="1:3" x14ac:dyDescent="0.25">
      <c r="A33169">
        <v>15066</v>
      </c>
      <c r="B33169" s="1">
        <f>DATE(2041,4,1) + TIME(0,0,0)</f>
        <v>51592</v>
      </c>
      <c r="C33169">
        <v>30.111251831000001</v>
      </c>
    </row>
    <row r="33170" spans="1:3" x14ac:dyDescent="0.25">
      <c r="A33170">
        <v>15096</v>
      </c>
      <c r="B33170" s="1">
        <f>DATE(2041,5,1) + TIME(0,0,0)</f>
        <v>51622</v>
      </c>
      <c r="C33170">
        <v>30.117254256999999</v>
      </c>
    </row>
    <row r="33171" spans="1:3" x14ac:dyDescent="0.25">
      <c r="A33171">
        <v>15127</v>
      </c>
      <c r="B33171" s="1">
        <f>DATE(2041,6,1) + TIME(0,0,0)</f>
        <v>51653</v>
      </c>
      <c r="C33171">
        <v>30.123443603999998</v>
      </c>
    </row>
    <row r="33172" spans="1:3" x14ac:dyDescent="0.25">
      <c r="A33172">
        <v>15157</v>
      </c>
      <c r="B33172" s="1">
        <f>DATE(2041,7,1) + TIME(0,0,0)</f>
        <v>51683</v>
      </c>
      <c r="C33172">
        <v>30.129423141</v>
      </c>
    </row>
    <row r="33173" spans="1:3" x14ac:dyDescent="0.25">
      <c r="A33173">
        <v>15188</v>
      </c>
      <c r="B33173" s="1">
        <f>DATE(2041,8,1) + TIME(0,0,0)</f>
        <v>51714</v>
      </c>
      <c r="C33173">
        <v>30.135589599999999</v>
      </c>
    </row>
    <row r="33174" spans="1:3" x14ac:dyDescent="0.25">
      <c r="A33174">
        <v>15219</v>
      </c>
      <c r="B33174" s="1">
        <f>DATE(2041,9,1) + TIME(0,0,0)</f>
        <v>51745</v>
      </c>
      <c r="C33174">
        <v>30.141744614</v>
      </c>
    </row>
    <row r="33175" spans="1:3" x14ac:dyDescent="0.25">
      <c r="A33175">
        <v>15249</v>
      </c>
      <c r="B33175" s="1">
        <f>DATE(2041,10,1) + TIME(0,0,0)</f>
        <v>51775</v>
      </c>
      <c r="C33175">
        <v>30.147689819</v>
      </c>
    </row>
    <row r="33176" spans="1:3" x14ac:dyDescent="0.25">
      <c r="A33176">
        <v>15280</v>
      </c>
      <c r="B33176" s="1">
        <f>DATE(2041,11,1) + TIME(0,0,0)</f>
        <v>51806</v>
      </c>
      <c r="C33176">
        <v>30.153821945000001</v>
      </c>
    </row>
    <row r="33177" spans="1:3" x14ac:dyDescent="0.25">
      <c r="A33177">
        <v>15310</v>
      </c>
      <c r="B33177" s="1">
        <f>DATE(2041,12,1) + TIME(0,0,0)</f>
        <v>51836</v>
      </c>
      <c r="C33177">
        <v>30.159746169999998</v>
      </c>
    </row>
    <row r="33178" spans="1:3" x14ac:dyDescent="0.25">
      <c r="A33178">
        <v>15341</v>
      </c>
      <c r="B33178" s="1">
        <f>DATE(2042,1,1) + TIME(0,0,0)</f>
        <v>51867</v>
      </c>
      <c r="C33178">
        <v>30.165855407999999</v>
      </c>
    </row>
    <row r="33179" spans="1:3" x14ac:dyDescent="0.25">
      <c r="A33179">
        <v>15372</v>
      </c>
      <c r="B33179" s="1">
        <f>DATE(2042,2,1) + TIME(0,0,0)</f>
        <v>51898</v>
      </c>
      <c r="C33179">
        <v>30.171953201000001</v>
      </c>
    </row>
    <row r="33180" spans="1:3" x14ac:dyDescent="0.25">
      <c r="A33180">
        <v>15400</v>
      </c>
      <c r="B33180" s="1">
        <f>DATE(2042,3,1) + TIME(0,0,0)</f>
        <v>51926</v>
      </c>
      <c r="C33180">
        <v>30.177450180000001</v>
      </c>
    </row>
    <row r="33181" spans="1:3" x14ac:dyDescent="0.25">
      <c r="A33181">
        <v>15431</v>
      </c>
      <c r="B33181" s="1">
        <f>DATE(2042,4,1) + TIME(0,0,0)</f>
        <v>51957</v>
      </c>
      <c r="C33181">
        <v>30.183525084999999</v>
      </c>
    </row>
    <row r="33182" spans="1:3" x14ac:dyDescent="0.25">
      <c r="A33182">
        <v>15461</v>
      </c>
      <c r="B33182" s="1">
        <f>DATE(2042,5,1) + TIME(0,0,0)</f>
        <v>51987</v>
      </c>
      <c r="C33182">
        <v>30.189393997</v>
      </c>
    </row>
    <row r="33183" spans="1:3" x14ac:dyDescent="0.25">
      <c r="A33183">
        <v>15492</v>
      </c>
      <c r="B33183" s="1">
        <f>DATE(2042,6,1) + TIME(0,0,0)</f>
        <v>52018</v>
      </c>
      <c r="C33183">
        <v>30.195446014000002</v>
      </c>
    </row>
    <row r="33184" spans="1:3" x14ac:dyDescent="0.25">
      <c r="A33184">
        <v>15522</v>
      </c>
      <c r="B33184" s="1">
        <f>DATE(2042,7,1) + TIME(0,0,0)</f>
        <v>52048</v>
      </c>
      <c r="C33184">
        <v>30.201293945</v>
      </c>
    </row>
    <row r="33185" spans="1:3" x14ac:dyDescent="0.25">
      <c r="A33185">
        <v>15553</v>
      </c>
      <c r="B33185" s="1">
        <f>DATE(2042,8,1) + TIME(0,0,0)</f>
        <v>52079</v>
      </c>
      <c r="C33185">
        <v>30.207323074000001</v>
      </c>
    </row>
    <row r="33186" spans="1:3" x14ac:dyDescent="0.25">
      <c r="A33186">
        <v>15584</v>
      </c>
      <c r="B33186" s="1">
        <f>DATE(2042,9,1) + TIME(0,0,0)</f>
        <v>52110</v>
      </c>
      <c r="C33186">
        <v>30.213342666999999</v>
      </c>
    </row>
    <row r="33187" spans="1:3" x14ac:dyDescent="0.25">
      <c r="A33187">
        <v>15614</v>
      </c>
      <c r="B33187" s="1">
        <f>DATE(2042,10,1) + TIME(0,0,0)</f>
        <v>52140</v>
      </c>
      <c r="C33187">
        <v>30.219156264999999</v>
      </c>
    </row>
    <row r="33188" spans="1:3" x14ac:dyDescent="0.25">
      <c r="A33188">
        <v>15645</v>
      </c>
      <c r="B33188" s="1">
        <f>DATE(2042,11,1) + TIME(0,0,0)</f>
        <v>52171</v>
      </c>
      <c r="C33188">
        <v>30.225152969</v>
      </c>
    </row>
    <row r="33189" spans="1:3" x14ac:dyDescent="0.25">
      <c r="A33189">
        <v>15675</v>
      </c>
      <c r="B33189" s="1">
        <f>DATE(2042,12,1) + TIME(0,0,0)</f>
        <v>52201</v>
      </c>
      <c r="C33189">
        <v>30.230945587000001</v>
      </c>
    </row>
    <row r="33190" spans="1:3" x14ac:dyDescent="0.25">
      <c r="A33190">
        <v>15706</v>
      </c>
      <c r="B33190" s="1">
        <f>DATE(2043,1,1) + TIME(0,0,0)</f>
        <v>52232</v>
      </c>
      <c r="C33190">
        <v>30.236919403000002</v>
      </c>
    </row>
    <row r="33191" spans="1:3" x14ac:dyDescent="0.25">
      <c r="A33191">
        <v>15737</v>
      </c>
      <c r="B33191" s="1">
        <f>DATE(2043,2,1) + TIME(0,0,0)</f>
        <v>52263</v>
      </c>
      <c r="C33191">
        <v>30.242883681999999</v>
      </c>
    </row>
    <row r="33192" spans="1:3" x14ac:dyDescent="0.25">
      <c r="A33192">
        <v>15765</v>
      </c>
      <c r="B33192" s="1">
        <f>DATE(2043,3,1) + TIME(0,0,0)</f>
        <v>52291</v>
      </c>
      <c r="C33192">
        <v>30.248260498</v>
      </c>
    </row>
    <row r="33193" spans="1:3" x14ac:dyDescent="0.25">
      <c r="A33193">
        <v>15796</v>
      </c>
      <c r="B33193" s="1">
        <f>DATE(2043,4,1) + TIME(0,0,0)</f>
        <v>52322</v>
      </c>
      <c r="C33193">
        <v>30.254201889000001</v>
      </c>
    </row>
    <row r="33194" spans="1:3" x14ac:dyDescent="0.25">
      <c r="A33194">
        <v>15826</v>
      </c>
      <c r="B33194" s="1">
        <f>DATE(2043,5,1) + TIME(0,0,0)</f>
        <v>52352</v>
      </c>
      <c r="C33194">
        <v>30.259941100999999</v>
      </c>
    </row>
    <row r="33195" spans="1:3" x14ac:dyDescent="0.25">
      <c r="A33195">
        <v>15857</v>
      </c>
      <c r="B33195" s="1">
        <f>DATE(2043,6,1) + TIME(0,0,0)</f>
        <v>52383</v>
      </c>
      <c r="C33195">
        <v>30.265861511000001</v>
      </c>
    </row>
    <row r="33196" spans="1:3" x14ac:dyDescent="0.25">
      <c r="A33196">
        <v>15887</v>
      </c>
      <c r="B33196" s="1">
        <f>DATE(2043,7,1) + TIME(0,0,0)</f>
        <v>52413</v>
      </c>
      <c r="C33196">
        <v>30.271579742</v>
      </c>
    </row>
    <row r="33197" spans="1:3" x14ac:dyDescent="0.25">
      <c r="A33197">
        <v>15918</v>
      </c>
      <c r="B33197" s="1">
        <f>DATE(2043,8,1) + TIME(0,0,0)</f>
        <v>52444</v>
      </c>
      <c r="C33197">
        <v>30.277477264000002</v>
      </c>
    </row>
    <row r="33198" spans="1:3" x14ac:dyDescent="0.25">
      <c r="A33198">
        <v>15949</v>
      </c>
      <c r="B33198" s="1">
        <f>DATE(2043,9,1) + TIME(0,0,0)</f>
        <v>52475</v>
      </c>
      <c r="C33198">
        <v>30.283365249999999</v>
      </c>
    </row>
    <row r="33199" spans="1:3" x14ac:dyDescent="0.25">
      <c r="A33199">
        <v>15979</v>
      </c>
      <c r="B33199" s="1">
        <f>DATE(2043,10,1) + TIME(0,0,0)</f>
        <v>52505</v>
      </c>
      <c r="C33199">
        <v>30.289051056000002</v>
      </c>
    </row>
    <row r="33200" spans="1:3" x14ac:dyDescent="0.25">
      <c r="A33200">
        <v>16010</v>
      </c>
      <c r="B33200" s="1">
        <f>DATE(2043,11,1) + TIME(0,0,0)</f>
        <v>52536</v>
      </c>
      <c r="C33200">
        <v>30.294918060000001</v>
      </c>
    </row>
    <row r="33201" spans="1:3" x14ac:dyDescent="0.25">
      <c r="A33201">
        <v>16040</v>
      </c>
      <c r="B33201" s="1">
        <f>DATE(2043,12,1) + TIME(0,0,0)</f>
        <v>52566</v>
      </c>
      <c r="C33201">
        <v>30.300582886000001</v>
      </c>
    </row>
    <row r="33202" spans="1:3" x14ac:dyDescent="0.25">
      <c r="A33202">
        <v>16071</v>
      </c>
      <c r="B33202" s="1">
        <f>DATE(2044,1,1) + TIME(0,0,0)</f>
        <v>52597</v>
      </c>
      <c r="C33202">
        <v>30.306427002</v>
      </c>
    </row>
    <row r="33203" spans="1:3" x14ac:dyDescent="0.25">
      <c r="A33203">
        <v>16102</v>
      </c>
      <c r="B33203" s="1">
        <f>DATE(2044,2,1) + TIME(0,0,0)</f>
        <v>52628</v>
      </c>
      <c r="C33203">
        <v>30.312261581000001</v>
      </c>
    </row>
    <row r="33204" spans="1:3" x14ac:dyDescent="0.25">
      <c r="A33204">
        <v>16131</v>
      </c>
      <c r="B33204" s="1">
        <f>DATE(2044,3,1) + TIME(0,0,0)</f>
        <v>52657</v>
      </c>
      <c r="C33204">
        <v>30.317708969000002</v>
      </c>
    </row>
    <row r="33205" spans="1:3" x14ac:dyDescent="0.25">
      <c r="A33205">
        <v>16162</v>
      </c>
      <c r="B33205" s="1">
        <f>DATE(2044,4,1) + TIME(0,0,0)</f>
        <v>52688</v>
      </c>
      <c r="C33205">
        <v>30.32352066</v>
      </c>
    </row>
    <row r="33206" spans="1:3" x14ac:dyDescent="0.25">
      <c r="A33206">
        <v>16192</v>
      </c>
      <c r="B33206" s="1">
        <f>DATE(2044,5,1) + TIME(0,0,0)</f>
        <v>52718</v>
      </c>
      <c r="C33206">
        <v>30.329135895</v>
      </c>
    </row>
    <row r="33207" spans="1:3" x14ac:dyDescent="0.25">
      <c r="A33207">
        <v>16223</v>
      </c>
      <c r="B33207" s="1">
        <f>DATE(2044,6,1) + TIME(0,0,0)</f>
        <v>52749</v>
      </c>
      <c r="C33207">
        <v>30.334926605</v>
      </c>
    </row>
    <row r="33208" spans="1:3" x14ac:dyDescent="0.25">
      <c r="A33208">
        <v>16253</v>
      </c>
      <c r="B33208" s="1">
        <f>DATE(2044,7,1) + TIME(0,0,0)</f>
        <v>52779</v>
      </c>
      <c r="C33208">
        <v>30.340520859000002</v>
      </c>
    </row>
    <row r="33209" spans="1:3" x14ac:dyDescent="0.25">
      <c r="A33209">
        <v>16284</v>
      </c>
      <c r="B33209" s="1">
        <f>DATE(2044,8,1) + TIME(0,0,0)</f>
        <v>52810</v>
      </c>
      <c r="C33209">
        <v>30.346292496</v>
      </c>
    </row>
    <row r="33210" spans="1:3" x14ac:dyDescent="0.25">
      <c r="A33210">
        <v>16315</v>
      </c>
      <c r="B33210" s="1">
        <f>DATE(2044,9,1) + TIME(0,0,0)</f>
        <v>52841</v>
      </c>
      <c r="C33210">
        <v>30.352052689000001</v>
      </c>
    </row>
    <row r="33211" spans="1:3" x14ac:dyDescent="0.25">
      <c r="A33211">
        <v>16345</v>
      </c>
      <c r="B33211" s="1">
        <f>DATE(2044,10,1) + TIME(0,0,0)</f>
        <v>52871</v>
      </c>
      <c r="C33211">
        <v>30.357616425</v>
      </c>
    </row>
    <row r="33212" spans="1:3" x14ac:dyDescent="0.25">
      <c r="A33212">
        <v>16376</v>
      </c>
      <c r="B33212" s="1">
        <f>DATE(2044,11,1) + TIME(0,0,0)</f>
        <v>52902</v>
      </c>
      <c r="C33212">
        <v>30.363355637000002</v>
      </c>
    </row>
    <row r="33213" spans="1:3" x14ac:dyDescent="0.25">
      <c r="A33213">
        <v>16406</v>
      </c>
      <c r="B33213" s="1">
        <f>DATE(2044,12,1) + TIME(0,0,0)</f>
        <v>52932</v>
      </c>
      <c r="C33213">
        <v>30.368900299</v>
      </c>
    </row>
    <row r="33214" spans="1:3" x14ac:dyDescent="0.25">
      <c r="A33214">
        <v>16437</v>
      </c>
      <c r="B33214" s="1">
        <f>DATE(2045,1,1) + TIME(0,0,0)</f>
        <v>52963</v>
      </c>
      <c r="C33214">
        <v>30.374618529999999</v>
      </c>
    </row>
    <row r="33215" spans="1:3" x14ac:dyDescent="0.25">
      <c r="A33215">
        <v>16468</v>
      </c>
      <c r="B33215" s="1">
        <f>DATE(2045,2,1) + TIME(0,0,0)</f>
        <v>52994</v>
      </c>
      <c r="C33215">
        <v>30.380327224999998</v>
      </c>
    </row>
    <row r="33216" spans="1:3" x14ac:dyDescent="0.25">
      <c r="A33216">
        <v>16496</v>
      </c>
      <c r="B33216" s="1">
        <f>DATE(2045,3,1) + TIME(0,0,0)</f>
        <v>53022</v>
      </c>
      <c r="C33216">
        <v>30.385475158999999</v>
      </c>
    </row>
    <row r="33217" spans="1:3" x14ac:dyDescent="0.25">
      <c r="A33217">
        <v>16527</v>
      </c>
      <c r="B33217" s="1">
        <f>DATE(2045,4,1) + TIME(0,0,0)</f>
        <v>53053</v>
      </c>
      <c r="C33217">
        <v>30.391162871999999</v>
      </c>
    </row>
    <row r="33218" spans="1:3" x14ac:dyDescent="0.25">
      <c r="A33218">
        <v>16557</v>
      </c>
      <c r="B33218" s="1">
        <f>DATE(2045,5,1) + TIME(0,0,0)</f>
        <v>53083</v>
      </c>
      <c r="C33218">
        <v>30.396659850999999</v>
      </c>
    </row>
    <row r="33219" spans="1:3" x14ac:dyDescent="0.25">
      <c r="A33219">
        <v>16588</v>
      </c>
      <c r="B33219" s="1">
        <f>DATE(2045,6,1) + TIME(0,0,0)</f>
        <v>53114</v>
      </c>
      <c r="C33219">
        <v>30.402328490999999</v>
      </c>
    </row>
    <row r="33220" spans="1:3" x14ac:dyDescent="0.25">
      <c r="A33220">
        <v>16618</v>
      </c>
      <c r="B33220" s="1">
        <f>DATE(2045,7,1) + TIME(0,0,0)</f>
        <v>53144</v>
      </c>
      <c r="C33220">
        <v>30.407804489</v>
      </c>
    </row>
    <row r="33221" spans="1:3" x14ac:dyDescent="0.25">
      <c r="A33221">
        <v>16649</v>
      </c>
      <c r="B33221" s="1">
        <f>DATE(2045,8,1) + TIME(0,0,0)</f>
        <v>53175</v>
      </c>
      <c r="C33221">
        <v>30.413454055999999</v>
      </c>
    </row>
    <row r="33222" spans="1:3" x14ac:dyDescent="0.25">
      <c r="A33222">
        <v>16680</v>
      </c>
      <c r="B33222" s="1">
        <f>DATE(2045,9,1) + TIME(0,0,0)</f>
        <v>53206</v>
      </c>
      <c r="C33222">
        <v>30.419094086000001</v>
      </c>
    </row>
    <row r="33223" spans="1:3" x14ac:dyDescent="0.25">
      <c r="A33223">
        <v>16710</v>
      </c>
      <c r="B33223" s="1">
        <f>DATE(2045,10,1) + TIME(0,0,0)</f>
        <v>53236</v>
      </c>
      <c r="C33223">
        <v>30.424541473000001</v>
      </c>
    </row>
    <row r="33224" spans="1:3" x14ac:dyDescent="0.25">
      <c r="A33224">
        <v>16741</v>
      </c>
      <c r="B33224" s="1">
        <f>DATE(2045,11,1) + TIME(0,0,0)</f>
        <v>53267</v>
      </c>
      <c r="C33224">
        <v>30.430162429999999</v>
      </c>
    </row>
    <row r="33225" spans="1:3" x14ac:dyDescent="0.25">
      <c r="A33225">
        <v>16771</v>
      </c>
      <c r="B33225" s="1">
        <f>DATE(2045,12,1) + TIME(0,0,0)</f>
        <v>53297</v>
      </c>
      <c r="C33225">
        <v>30.435590743999999</v>
      </c>
    </row>
    <row r="33226" spans="1:3" x14ac:dyDescent="0.25">
      <c r="A33226">
        <v>16802</v>
      </c>
      <c r="B33226" s="1">
        <f>DATE(2046,1,1) + TIME(0,0,0)</f>
        <v>53328</v>
      </c>
      <c r="C33226">
        <v>30.441192627</v>
      </c>
    </row>
    <row r="33227" spans="1:3" x14ac:dyDescent="0.25">
      <c r="A33227">
        <v>16833</v>
      </c>
      <c r="B33227" s="1">
        <f>DATE(2046,2,1) + TIME(0,0,0)</f>
        <v>53359</v>
      </c>
      <c r="C33227">
        <v>30.446783065999998</v>
      </c>
    </row>
    <row r="33228" spans="1:3" x14ac:dyDescent="0.25">
      <c r="A33228">
        <v>16861</v>
      </c>
      <c r="B33228" s="1">
        <f>DATE(2046,3,1) + TIME(0,0,0)</f>
        <v>53387</v>
      </c>
      <c r="C33228">
        <v>30.451826096000001</v>
      </c>
    </row>
    <row r="33229" spans="1:3" x14ac:dyDescent="0.25">
      <c r="A33229">
        <v>16892</v>
      </c>
      <c r="B33229" s="1">
        <f>DATE(2046,4,1) + TIME(0,0,0)</f>
        <v>53418</v>
      </c>
      <c r="C33229">
        <v>30.457399368000001</v>
      </c>
    </row>
    <row r="33230" spans="1:3" x14ac:dyDescent="0.25">
      <c r="A33230">
        <v>16922</v>
      </c>
      <c r="B33230" s="1">
        <f>DATE(2046,5,1) + TIME(0,0,0)</f>
        <v>53448</v>
      </c>
      <c r="C33230">
        <v>30.462783813000001</v>
      </c>
    </row>
    <row r="33231" spans="1:3" x14ac:dyDescent="0.25">
      <c r="A33231">
        <v>16953</v>
      </c>
      <c r="B33231" s="1">
        <f>DATE(2046,6,1) + TIME(0,0,0)</f>
        <v>53479</v>
      </c>
      <c r="C33231">
        <v>30.468338013</v>
      </c>
    </row>
    <row r="33232" spans="1:3" x14ac:dyDescent="0.25">
      <c r="A33232">
        <v>16983</v>
      </c>
      <c r="B33232" s="1">
        <f>DATE(2046,7,1) + TIME(0,0,0)</f>
        <v>53509</v>
      </c>
      <c r="C33232">
        <v>30.473703384</v>
      </c>
    </row>
    <row r="33233" spans="1:3" x14ac:dyDescent="0.25">
      <c r="A33233">
        <v>17014</v>
      </c>
      <c r="B33233" s="1">
        <f>DATE(2046,8,1) + TIME(0,0,0)</f>
        <v>53540</v>
      </c>
      <c r="C33233">
        <v>30.479240417</v>
      </c>
    </row>
    <row r="33234" spans="1:3" x14ac:dyDescent="0.25">
      <c r="A33234">
        <v>17045</v>
      </c>
      <c r="B33234" s="1">
        <f>DATE(2046,9,1) + TIME(0,0,0)</f>
        <v>53571</v>
      </c>
      <c r="C33234">
        <v>30.484766006000001</v>
      </c>
    </row>
    <row r="33235" spans="1:3" x14ac:dyDescent="0.25">
      <c r="A33235">
        <v>17075</v>
      </c>
      <c r="B33235" s="1">
        <f>DATE(2046,10,1) + TIME(0,0,0)</f>
        <v>53601</v>
      </c>
      <c r="C33235">
        <v>30.490106582999999</v>
      </c>
    </row>
    <row r="33236" spans="1:3" x14ac:dyDescent="0.25">
      <c r="A33236">
        <v>17106</v>
      </c>
      <c r="B33236" s="1">
        <f>DATE(2046,11,1) + TIME(0,0,0)</f>
        <v>53632</v>
      </c>
      <c r="C33236">
        <v>30.495615005000001</v>
      </c>
    </row>
    <row r="33237" spans="1:3" x14ac:dyDescent="0.25">
      <c r="A33237">
        <v>17136</v>
      </c>
      <c r="B33237" s="1">
        <f>DATE(2046,12,1) + TIME(0,0,0)</f>
        <v>53662</v>
      </c>
      <c r="C33237">
        <v>30.500936507999999</v>
      </c>
    </row>
    <row r="33238" spans="1:3" x14ac:dyDescent="0.25">
      <c r="A33238">
        <v>17167</v>
      </c>
      <c r="B33238" s="1">
        <f>DATE(2047,1,1) + TIME(0,0,0)</f>
        <v>53693</v>
      </c>
      <c r="C33238">
        <v>30.506427765000002</v>
      </c>
    </row>
    <row r="33239" spans="1:3" x14ac:dyDescent="0.25">
      <c r="A33239">
        <v>17198</v>
      </c>
      <c r="B33239" s="1">
        <f>DATE(2047,2,1) + TIME(0,0,0)</f>
        <v>53724</v>
      </c>
      <c r="C33239">
        <v>30.511909485</v>
      </c>
    </row>
    <row r="33240" spans="1:3" x14ac:dyDescent="0.25">
      <c r="A33240">
        <v>17226</v>
      </c>
      <c r="B33240" s="1">
        <f>DATE(2047,3,1) + TIME(0,0,0)</f>
        <v>53752</v>
      </c>
      <c r="C33240">
        <v>30.516853333</v>
      </c>
    </row>
    <row r="33241" spans="1:3" x14ac:dyDescent="0.25">
      <c r="A33241">
        <v>17257</v>
      </c>
      <c r="B33241" s="1">
        <f>DATE(2047,4,1) + TIME(0,0,0)</f>
        <v>53783</v>
      </c>
      <c r="C33241">
        <v>30.522317886</v>
      </c>
    </row>
    <row r="33242" spans="1:3" x14ac:dyDescent="0.25">
      <c r="A33242">
        <v>17287</v>
      </c>
      <c r="B33242" s="1">
        <f>DATE(2047,5,1) + TIME(0,0,0)</f>
        <v>53813</v>
      </c>
      <c r="C33242">
        <v>30.527599335000001</v>
      </c>
    </row>
    <row r="33243" spans="1:3" x14ac:dyDescent="0.25">
      <c r="A33243">
        <v>17318</v>
      </c>
      <c r="B33243" s="1">
        <f>DATE(2047,6,1) + TIME(0,0,0)</f>
        <v>53844</v>
      </c>
      <c r="C33243">
        <v>30.533046722000002</v>
      </c>
    </row>
    <row r="33244" spans="1:3" x14ac:dyDescent="0.25">
      <c r="A33244">
        <v>17348</v>
      </c>
      <c r="B33244" s="1">
        <f>DATE(2047,7,1) + TIME(0,0,0)</f>
        <v>53874</v>
      </c>
      <c r="C33244">
        <v>30.538309096999999</v>
      </c>
    </row>
    <row r="33245" spans="1:3" x14ac:dyDescent="0.25">
      <c r="A33245">
        <v>17379</v>
      </c>
      <c r="B33245" s="1">
        <f>DATE(2047,8,1) + TIME(0,0,0)</f>
        <v>53905</v>
      </c>
      <c r="C33245">
        <v>30.543739319</v>
      </c>
    </row>
    <row r="33246" spans="1:3" x14ac:dyDescent="0.25">
      <c r="A33246">
        <v>17410</v>
      </c>
      <c r="B33246" s="1">
        <f>DATE(2047,9,1) + TIME(0,0,0)</f>
        <v>53936</v>
      </c>
      <c r="C33246">
        <v>30.549161910999999</v>
      </c>
    </row>
    <row r="33247" spans="1:3" x14ac:dyDescent="0.25">
      <c r="A33247">
        <v>17440</v>
      </c>
      <c r="B33247" s="1">
        <f>DATE(2047,10,1) + TIME(0,0,0)</f>
        <v>53966</v>
      </c>
      <c r="C33247">
        <v>30.554399490000002</v>
      </c>
    </row>
    <row r="33248" spans="1:3" x14ac:dyDescent="0.25">
      <c r="A33248">
        <v>17471</v>
      </c>
      <c r="B33248" s="1">
        <f>DATE(2047,11,1) + TIME(0,0,0)</f>
        <v>53997</v>
      </c>
      <c r="C33248">
        <v>30.559804916000001</v>
      </c>
    </row>
    <row r="33249" spans="1:3" x14ac:dyDescent="0.25">
      <c r="A33249">
        <v>17501</v>
      </c>
      <c r="B33249" s="1">
        <f>DATE(2047,12,1) + TIME(0,0,0)</f>
        <v>54027</v>
      </c>
      <c r="C33249">
        <v>30.565027236999999</v>
      </c>
    </row>
    <row r="33250" spans="1:3" x14ac:dyDescent="0.25">
      <c r="A33250">
        <v>17532</v>
      </c>
      <c r="B33250" s="1">
        <f>DATE(2048,1,1) + TIME(0,0,0)</f>
        <v>54058</v>
      </c>
      <c r="C33250">
        <v>30.570413589000001</v>
      </c>
    </row>
    <row r="33251" spans="1:3" x14ac:dyDescent="0.25">
      <c r="A33251">
        <v>17563</v>
      </c>
      <c r="B33251" s="1">
        <f>DATE(2048,2,1) + TIME(0,0,0)</f>
        <v>54089</v>
      </c>
      <c r="C33251">
        <v>30.575794219999999</v>
      </c>
    </row>
    <row r="33252" spans="1:3" x14ac:dyDescent="0.25">
      <c r="A33252">
        <v>17592</v>
      </c>
      <c r="B33252" s="1">
        <f>DATE(2048,3,1) + TIME(0,0,0)</f>
        <v>54118</v>
      </c>
      <c r="C33252">
        <v>30.580818176000001</v>
      </c>
    </row>
    <row r="33253" spans="1:3" x14ac:dyDescent="0.25">
      <c r="A33253">
        <v>17623</v>
      </c>
      <c r="B33253" s="1">
        <f>DATE(2048,4,1) + TIME(0,0,0)</f>
        <v>54149</v>
      </c>
      <c r="C33253">
        <v>30.586181641</v>
      </c>
    </row>
    <row r="33254" spans="1:3" x14ac:dyDescent="0.25">
      <c r="A33254">
        <v>17653</v>
      </c>
      <c r="B33254" s="1">
        <f>DATE(2048,5,1) + TIME(0,0,0)</f>
        <v>54179</v>
      </c>
      <c r="C33254">
        <v>30.591363907000002</v>
      </c>
    </row>
    <row r="33255" spans="1:3" x14ac:dyDescent="0.25">
      <c r="A33255">
        <v>17684</v>
      </c>
      <c r="B33255" s="1">
        <f>DATE(2048,6,1) + TIME(0,0,0)</f>
        <v>54210</v>
      </c>
      <c r="C33255">
        <v>30.596712111999999</v>
      </c>
    </row>
    <row r="33256" spans="1:3" x14ac:dyDescent="0.25">
      <c r="A33256">
        <v>17714</v>
      </c>
      <c r="B33256" s="1">
        <f>DATE(2048,7,1) + TIME(0,0,0)</f>
        <v>54240</v>
      </c>
      <c r="C33256">
        <v>30.601877213000002</v>
      </c>
    </row>
    <row r="33257" spans="1:3" x14ac:dyDescent="0.25">
      <c r="A33257">
        <v>17745</v>
      </c>
      <c r="B33257" s="1">
        <f>DATE(2048,8,1) + TIME(0,0,0)</f>
        <v>54271</v>
      </c>
      <c r="C33257">
        <v>30.607208252</v>
      </c>
    </row>
    <row r="33258" spans="1:3" x14ac:dyDescent="0.25">
      <c r="A33258">
        <v>17776</v>
      </c>
      <c r="B33258" s="1">
        <f>DATE(2048,9,1) + TIME(0,0,0)</f>
        <v>54302</v>
      </c>
      <c r="C33258">
        <v>30.612531661999999</v>
      </c>
    </row>
    <row r="33259" spans="1:3" x14ac:dyDescent="0.25">
      <c r="A33259">
        <v>17806</v>
      </c>
      <c r="B33259" s="1">
        <f>DATE(2048,10,1) + TIME(0,0,0)</f>
        <v>54332</v>
      </c>
      <c r="C33259">
        <v>30.617673874000001</v>
      </c>
    </row>
    <row r="33260" spans="1:3" x14ac:dyDescent="0.25">
      <c r="A33260">
        <v>17837</v>
      </c>
      <c r="B33260" s="1">
        <f>DATE(2048,11,1) + TIME(0,0,0)</f>
        <v>54363</v>
      </c>
      <c r="C33260">
        <v>30.622980118000001</v>
      </c>
    </row>
    <row r="33261" spans="1:3" x14ac:dyDescent="0.25">
      <c r="A33261">
        <v>17867</v>
      </c>
      <c r="B33261" s="1">
        <f>DATE(2048,12,1) + TIME(0,0,0)</f>
        <v>54393</v>
      </c>
      <c r="C33261">
        <v>30.628108978</v>
      </c>
    </row>
    <row r="33262" spans="1:3" x14ac:dyDescent="0.25">
      <c r="A33262">
        <v>17898</v>
      </c>
      <c r="B33262" s="1">
        <f>DATE(2049,1,1) + TIME(0,0,0)</f>
        <v>54424</v>
      </c>
      <c r="C33262">
        <v>30.633399962999999</v>
      </c>
    </row>
    <row r="33263" spans="1:3" x14ac:dyDescent="0.25">
      <c r="A33263">
        <v>17929</v>
      </c>
      <c r="B33263" s="1">
        <f>DATE(2049,2,1) + TIME(0,0,0)</f>
        <v>54455</v>
      </c>
      <c r="C33263">
        <v>30.638681412</v>
      </c>
    </row>
    <row r="33264" spans="1:3" x14ac:dyDescent="0.25">
      <c r="A33264">
        <v>17957</v>
      </c>
      <c r="B33264" s="1">
        <f>DATE(2049,3,1) + TIME(0,0,0)</f>
        <v>54483</v>
      </c>
      <c r="C33264">
        <v>30.643445968999998</v>
      </c>
    </row>
    <row r="33265" spans="1:3" x14ac:dyDescent="0.25">
      <c r="A33265">
        <v>17988</v>
      </c>
      <c r="B33265" s="1">
        <f>DATE(2049,4,1) + TIME(0,0,0)</f>
        <v>54514</v>
      </c>
      <c r="C33265">
        <v>30.648714066</v>
      </c>
    </row>
    <row r="33266" spans="1:3" x14ac:dyDescent="0.25">
      <c r="A33266">
        <v>18018</v>
      </c>
      <c r="B33266" s="1">
        <f>DATE(2049,5,1) + TIME(0,0,0)</f>
        <v>54544</v>
      </c>
      <c r="C33266">
        <v>30.653802872</v>
      </c>
    </row>
    <row r="33267" spans="1:3" x14ac:dyDescent="0.25">
      <c r="A33267">
        <v>18049</v>
      </c>
      <c r="B33267" s="1">
        <f>DATE(2049,6,1) + TIME(0,0,0)</f>
        <v>54575</v>
      </c>
      <c r="C33267">
        <v>30.659055710000001</v>
      </c>
    </row>
    <row r="33268" spans="1:3" x14ac:dyDescent="0.25">
      <c r="A33268">
        <v>18079</v>
      </c>
      <c r="B33268" s="1">
        <f>DATE(2049,7,1) + TIME(0,0,0)</f>
        <v>54605</v>
      </c>
      <c r="C33268">
        <v>30.664131165000001</v>
      </c>
    </row>
    <row r="33269" spans="1:3" x14ac:dyDescent="0.25">
      <c r="A33269">
        <v>18110</v>
      </c>
      <c r="B33269" s="1">
        <f>DATE(2049,8,1) + TIME(0,0,0)</f>
        <v>54636</v>
      </c>
      <c r="C33269">
        <v>30.669366836999998</v>
      </c>
    </row>
    <row r="33270" spans="1:3" x14ac:dyDescent="0.25">
      <c r="A33270">
        <v>18141</v>
      </c>
      <c r="B33270" s="1">
        <f>DATE(2049,9,1) + TIME(0,0,0)</f>
        <v>54667</v>
      </c>
      <c r="C33270">
        <v>30.674594879000001</v>
      </c>
    </row>
    <row r="33271" spans="1:3" x14ac:dyDescent="0.25">
      <c r="A33271">
        <v>18171</v>
      </c>
      <c r="B33271" s="1">
        <f>DATE(2049,10,1) + TIME(0,0,0)</f>
        <v>54697</v>
      </c>
      <c r="C33271">
        <v>30.679647446000001</v>
      </c>
    </row>
    <row r="33272" spans="1:3" x14ac:dyDescent="0.25">
      <c r="A33272">
        <v>18202</v>
      </c>
      <c r="B33272" s="1">
        <f>DATE(2049,11,1) + TIME(0,0,0)</f>
        <v>54728</v>
      </c>
      <c r="C33272">
        <v>30.684860229000002</v>
      </c>
    </row>
    <row r="33273" spans="1:3" x14ac:dyDescent="0.25">
      <c r="A33273">
        <v>18232</v>
      </c>
      <c r="B33273" s="1">
        <f>DATE(2049,12,1) + TIME(0,0,0)</f>
        <v>54758</v>
      </c>
      <c r="C33273">
        <v>30.689897537</v>
      </c>
    </row>
    <row r="33274" spans="1:3" x14ac:dyDescent="0.25">
      <c r="A33274">
        <v>18263</v>
      </c>
      <c r="B33274" s="1">
        <f>DATE(2050,1,1) + TIME(0,0,0)</f>
        <v>54789</v>
      </c>
      <c r="C33274">
        <v>30.695096970000002</v>
      </c>
    </row>
    <row r="33276" spans="1:3" x14ac:dyDescent="0.25">
      <c r="A33276" t="s">
        <v>58</v>
      </c>
    </row>
    <row r="33278" spans="1:3" x14ac:dyDescent="0.25">
      <c r="A33278" t="s">
        <v>1</v>
      </c>
      <c r="B33278" t="s">
        <v>2</v>
      </c>
      <c r="C33278" t="s">
        <v>3</v>
      </c>
    </row>
    <row r="33279" spans="1:3" x14ac:dyDescent="0.25">
      <c r="A33279">
        <v>0</v>
      </c>
      <c r="B33279" s="1">
        <f>DATE(2000,1,1) + TIME(0,0,0)</f>
        <v>36526</v>
      </c>
      <c r="C33279">
        <v>0</v>
      </c>
    </row>
    <row r="33280" spans="1:3" x14ac:dyDescent="0.25">
      <c r="A33280">
        <v>31</v>
      </c>
      <c r="B33280" s="1">
        <f>DATE(2000,2,1) + TIME(0,0,0)</f>
        <v>36557</v>
      </c>
      <c r="C33280">
        <v>4.4073095322000002</v>
      </c>
    </row>
    <row r="33281" spans="1:3" x14ac:dyDescent="0.25">
      <c r="A33281">
        <v>60</v>
      </c>
      <c r="B33281" s="1">
        <f>DATE(2000,3,1) + TIME(0,0,0)</f>
        <v>36586</v>
      </c>
      <c r="C33281">
        <v>8.3892555236999993</v>
      </c>
    </row>
    <row r="33282" spans="1:3" x14ac:dyDescent="0.25">
      <c r="A33282">
        <v>91</v>
      </c>
      <c r="B33282" s="1">
        <f>DATE(2000,4,1) + TIME(0,0,0)</f>
        <v>36617</v>
      </c>
      <c r="C33282">
        <v>11.626131058</v>
      </c>
    </row>
    <row r="33283" spans="1:3" x14ac:dyDescent="0.25">
      <c r="A33283">
        <v>121</v>
      </c>
      <c r="B33283" s="1">
        <f>DATE(2000,5,1) + TIME(0,0,0)</f>
        <v>36647</v>
      </c>
      <c r="C33283">
        <v>14.303023337999999</v>
      </c>
    </row>
    <row r="33284" spans="1:3" x14ac:dyDescent="0.25">
      <c r="A33284">
        <v>152</v>
      </c>
      <c r="B33284" s="1">
        <f>DATE(2000,6,1) + TIME(0,0,0)</f>
        <v>36678</v>
      </c>
      <c r="C33284">
        <v>16.613849640000002</v>
      </c>
    </row>
    <row r="33285" spans="1:3" x14ac:dyDescent="0.25">
      <c r="A33285">
        <v>182</v>
      </c>
      <c r="B33285" s="1">
        <f>DATE(2000,7,1) + TIME(0,0,0)</f>
        <v>36708</v>
      </c>
      <c r="C33285">
        <v>18.647634505999999</v>
      </c>
    </row>
    <row r="33286" spans="1:3" x14ac:dyDescent="0.25">
      <c r="A33286">
        <v>213</v>
      </c>
      <c r="B33286" s="1">
        <f>DATE(2000,8,1) + TIME(0,0,0)</f>
        <v>36739</v>
      </c>
      <c r="C33286">
        <v>20.514759064</v>
      </c>
    </row>
    <row r="33287" spans="1:3" x14ac:dyDescent="0.25">
      <c r="A33287">
        <v>244</v>
      </c>
      <c r="B33287" s="1">
        <f>DATE(2000,9,1) + TIME(0,0,0)</f>
        <v>36770</v>
      </c>
      <c r="C33287">
        <v>22.179962157999999</v>
      </c>
    </row>
    <row r="33288" spans="1:3" x14ac:dyDescent="0.25">
      <c r="A33288">
        <v>274</v>
      </c>
      <c r="B33288" s="1">
        <f>DATE(2000,10,1) + TIME(0,0,0)</f>
        <v>36800</v>
      </c>
      <c r="C33288">
        <v>23.571489333999999</v>
      </c>
    </row>
    <row r="33289" spans="1:3" x14ac:dyDescent="0.25">
      <c r="A33289">
        <v>305</v>
      </c>
      <c r="B33289" s="1">
        <f>DATE(2000,11,1) + TIME(0,0,0)</f>
        <v>36831</v>
      </c>
      <c r="C33289">
        <v>24.785989761</v>
      </c>
    </row>
    <row r="33290" spans="1:3" x14ac:dyDescent="0.25">
      <c r="A33290">
        <v>335</v>
      </c>
      <c r="B33290" s="1">
        <f>DATE(2000,12,1) + TIME(0,0,0)</f>
        <v>36861</v>
      </c>
      <c r="C33290">
        <v>25.802295685000001</v>
      </c>
    </row>
    <row r="33291" spans="1:3" x14ac:dyDescent="0.25">
      <c r="A33291">
        <v>366</v>
      </c>
      <c r="B33291" s="1">
        <f>DATE(2001,1,1) + TIME(0,0,0)</f>
        <v>36892</v>
      </c>
      <c r="C33291">
        <v>26.691797256000001</v>
      </c>
    </row>
    <row r="33292" spans="1:3" x14ac:dyDescent="0.25">
      <c r="A33292">
        <v>397</v>
      </c>
      <c r="B33292" s="1">
        <f>DATE(2001,2,1) + TIME(0,0,0)</f>
        <v>36923</v>
      </c>
      <c r="C33292">
        <v>27.397687911999999</v>
      </c>
    </row>
    <row r="33293" spans="1:3" x14ac:dyDescent="0.25">
      <c r="A33293">
        <v>425</v>
      </c>
      <c r="B33293" s="1">
        <f>DATE(2001,3,1) + TIME(0,0,0)</f>
        <v>36951</v>
      </c>
      <c r="C33293">
        <v>27.934831619000001</v>
      </c>
    </row>
    <row r="33294" spans="1:3" x14ac:dyDescent="0.25">
      <c r="A33294">
        <v>456</v>
      </c>
      <c r="B33294" s="1">
        <f>DATE(2001,4,1) + TIME(0,0,0)</f>
        <v>36982</v>
      </c>
      <c r="C33294">
        <v>28.470306396000002</v>
      </c>
    </row>
    <row r="33295" spans="1:3" x14ac:dyDescent="0.25">
      <c r="A33295">
        <v>486</v>
      </c>
      <c r="B33295" s="1">
        <f>DATE(2001,5,1) + TIME(0,0,0)</f>
        <v>37012</v>
      </c>
      <c r="C33295">
        <v>28.942544937000001</v>
      </c>
    </row>
    <row r="33296" spans="1:3" x14ac:dyDescent="0.25">
      <c r="A33296">
        <v>517</v>
      </c>
      <c r="B33296" s="1">
        <f>DATE(2001,6,1) + TIME(0,0,0)</f>
        <v>37043</v>
      </c>
      <c r="C33296">
        <v>29.379678726000002</v>
      </c>
    </row>
    <row r="33297" spans="1:3" x14ac:dyDescent="0.25">
      <c r="A33297">
        <v>547</v>
      </c>
      <c r="B33297" s="1">
        <f>DATE(2001,7,1) + TIME(0,0,0)</f>
        <v>37073</v>
      </c>
      <c r="C33297">
        <v>29.743984222000002</v>
      </c>
    </row>
    <row r="33298" spans="1:3" x14ac:dyDescent="0.25">
      <c r="A33298">
        <v>578</v>
      </c>
      <c r="B33298" s="1">
        <f>DATE(2001,8,1) + TIME(0,0,0)</f>
        <v>37104</v>
      </c>
      <c r="C33298">
        <v>30.060636519999999</v>
      </c>
    </row>
    <row r="33299" spans="1:3" x14ac:dyDescent="0.25">
      <c r="A33299">
        <v>609</v>
      </c>
      <c r="B33299" s="1">
        <f>DATE(2001,9,1) + TIME(0,0,0)</f>
        <v>37135</v>
      </c>
      <c r="C33299">
        <v>30.325746536</v>
      </c>
    </row>
    <row r="33300" spans="1:3" x14ac:dyDescent="0.25">
      <c r="A33300">
        <v>639</v>
      </c>
      <c r="B33300" s="1">
        <f>DATE(2001,10,1) + TIME(0,0,0)</f>
        <v>37165</v>
      </c>
      <c r="C33300">
        <v>30.539508820000002</v>
      </c>
    </row>
    <row r="33301" spans="1:3" x14ac:dyDescent="0.25">
      <c r="A33301">
        <v>670</v>
      </c>
      <c r="B33301" s="1">
        <f>DATE(2001,11,1) + TIME(0,0,0)</f>
        <v>37196</v>
      </c>
      <c r="C33301">
        <v>30.724430084000002</v>
      </c>
    </row>
    <row r="33302" spans="1:3" x14ac:dyDescent="0.25">
      <c r="A33302">
        <v>700</v>
      </c>
      <c r="B33302" s="1">
        <f>DATE(2001,12,1) + TIME(0,0,0)</f>
        <v>37226</v>
      </c>
      <c r="C33302">
        <v>30.875370025999999</v>
      </c>
    </row>
    <row r="33303" spans="1:3" x14ac:dyDescent="0.25">
      <c r="A33303">
        <v>731</v>
      </c>
      <c r="B33303" s="1">
        <f>DATE(2002,1,1) + TIME(0,0,0)</f>
        <v>37257</v>
      </c>
      <c r="C33303">
        <v>31.007984161</v>
      </c>
    </row>
    <row r="33304" spans="1:3" x14ac:dyDescent="0.25">
      <c r="A33304">
        <v>762</v>
      </c>
      <c r="B33304" s="1">
        <f>DATE(2002,2,1) + TIME(0,0,0)</f>
        <v>37288</v>
      </c>
      <c r="C33304">
        <v>31.121664046999999</v>
      </c>
    </row>
    <row r="33305" spans="1:3" x14ac:dyDescent="0.25">
      <c r="A33305">
        <v>790</v>
      </c>
      <c r="B33305" s="1">
        <f>DATE(2002,3,1) + TIME(0,0,0)</f>
        <v>37316</v>
      </c>
      <c r="C33305">
        <v>31.212207794000001</v>
      </c>
    </row>
    <row r="33306" spans="1:3" x14ac:dyDescent="0.25">
      <c r="A33306">
        <v>821</v>
      </c>
      <c r="B33306" s="1">
        <f>DATE(2002,4,1) + TIME(0,0,0)</f>
        <v>37347</v>
      </c>
      <c r="C33306">
        <v>31.302350998000001</v>
      </c>
    </row>
    <row r="33307" spans="1:3" x14ac:dyDescent="0.25">
      <c r="A33307">
        <v>851</v>
      </c>
      <c r="B33307" s="1">
        <f>DATE(2002,5,1) + TIME(0,0,0)</f>
        <v>37377</v>
      </c>
      <c r="C33307">
        <v>31.381504059000001</v>
      </c>
    </row>
    <row r="33308" spans="1:3" x14ac:dyDescent="0.25">
      <c r="A33308">
        <v>882</v>
      </c>
      <c r="B33308" s="1">
        <f>DATE(2002,6,1) + TIME(0,0,0)</f>
        <v>37408</v>
      </c>
      <c r="C33308">
        <v>31.456233978</v>
      </c>
    </row>
    <row r="33309" spans="1:3" x14ac:dyDescent="0.25">
      <c r="A33309">
        <v>912</v>
      </c>
      <c r="B33309" s="1">
        <f>DATE(2002,7,1) + TIME(0,0,0)</f>
        <v>37438</v>
      </c>
      <c r="C33309">
        <v>31.522912979000001</v>
      </c>
    </row>
    <row r="33310" spans="1:3" x14ac:dyDescent="0.25">
      <c r="A33310">
        <v>943</v>
      </c>
      <c r="B33310" s="1">
        <f>DATE(2002,8,1) + TIME(0,0,0)</f>
        <v>37469</v>
      </c>
      <c r="C33310">
        <v>31.587165833</v>
      </c>
    </row>
    <row r="33311" spans="1:3" x14ac:dyDescent="0.25">
      <c r="A33311">
        <v>974</v>
      </c>
      <c r="B33311" s="1">
        <f>DATE(2002,9,1) + TIME(0,0,0)</f>
        <v>37500</v>
      </c>
      <c r="C33311">
        <v>31.647493361999999</v>
      </c>
    </row>
    <row r="33312" spans="1:3" x14ac:dyDescent="0.25">
      <c r="A33312">
        <v>1004</v>
      </c>
      <c r="B33312" s="1">
        <f>DATE(2002,10,1) + TIME(0,0,0)</f>
        <v>37530</v>
      </c>
      <c r="C33312">
        <v>31.702571869</v>
      </c>
    </row>
    <row r="33313" spans="1:3" x14ac:dyDescent="0.25">
      <c r="A33313">
        <v>1035</v>
      </c>
      <c r="B33313" s="1">
        <f>DATE(2002,11,1) + TIME(0,0,0)</f>
        <v>37561</v>
      </c>
      <c r="C33313">
        <v>31.756328582999998</v>
      </c>
    </row>
    <row r="33314" spans="1:3" x14ac:dyDescent="0.25">
      <c r="A33314">
        <v>1065</v>
      </c>
      <c r="B33314" s="1">
        <f>DATE(2002,12,1) + TIME(0,0,0)</f>
        <v>37591</v>
      </c>
      <c r="C33314">
        <v>31.805479049999999</v>
      </c>
    </row>
    <row r="33315" spans="1:3" x14ac:dyDescent="0.25">
      <c r="A33315">
        <v>1096</v>
      </c>
      <c r="B33315" s="1">
        <f>DATE(2003,1,1) + TIME(0,0,0)</f>
        <v>37622</v>
      </c>
      <c r="C33315">
        <v>31.853466034</v>
      </c>
    </row>
    <row r="33316" spans="1:3" x14ac:dyDescent="0.25">
      <c r="A33316">
        <v>1127</v>
      </c>
      <c r="B33316" s="1">
        <f>DATE(2003,2,1) + TIME(0,0,0)</f>
        <v>37653</v>
      </c>
      <c r="C33316">
        <v>31.898794173999999</v>
      </c>
    </row>
    <row r="33317" spans="1:3" x14ac:dyDescent="0.25">
      <c r="A33317">
        <v>1155</v>
      </c>
      <c r="B33317" s="1">
        <f>DATE(2003,3,1) + TIME(0,0,0)</f>
        <v>37681</v>
      </c>
      <c r="C33317">
        <v>31.937755585000001</v>
      </c>
    </row>
    <row r="33318" spans="1:3" x14ac:dyDescent="0.25">
      <c r="A33318">
        <v>1186</v>
      </c>
      <c r="B33318" s="1">
        <f>DATE(2003,4,1) + TIME(0,0,0)</f>
        <v>37712</v>
      </c>
      <c r="C33318">
        <v>31.979412078999999</v>
      </c>
    </row>
    <row r="33319" spans="1:3" x14ac:dyDescent="0.25">
      <c r="A33319">
        <v>1216</v>
      </c>
      <c r="B33319" s="1">
        <f>DATE(2003,5,1) + TIME(0,0,0)</f>
        <v>37742</v>
      </c>
      <c r="C33319">
        <v>32.018211364999999</v>
      </c>
    </row>
    <row r="33320" spans="1:3" x14ac:dyDescent="0.25">
      <c r="A33320">
        <v>1247</v>
      </c>
      <c r="B33320" s="1">
        <f>DATE(2003,6,1) + TIME(0,0,0)</f>
        <v>37773</v>
      </c>
      <c r="C33320">
        <v>32.056789397999999</v>
      </c>
    </row>
    <row r="33321" spans="1:3" x14ac:dyDescent="0.25">
      <c r="A33321">
        <v>1277</v>
      </c>
      <c r="B33321" s="1">
        <f>DATE(2003,7,1) + TIME(0,0,0)</f>
        <v>37803</v>
      </c>
      <c r="C33321">
        <v>32.092658997000001</v>
      </c>
    </row>
    <row r="33322" spans="1:3" x14ac:dyDescent="0.25">
      <c r="A33322">
        <v>1308</v>
      </c>
      <c r="B33322" s="1">
        <f>DATE(2003,8,1) + TIME(0,0,0)</f>
        <v>37834</v>
      </c>
      <c r="C33322">
        <v>32.128326416</v>
      </c>
    </row>
    <row r="33323" spans="1:3" x14ac:dyDescent="0.25">
      <c r="A33323">
        <v>1339</v>
      </c>
      <c r="B33323" s="1">
        <f>DATE(2003,9,1) + TIME(0,0,0)</f>
        <v>37865</v>
      </c>
      <c r="C33323">
        <v>32.162754059000001</v>
      </c>
    </row>
    <row r="33324" spans="1:3" x14ac:dyDescent="0.25">
      <c r="A33324">
        <v>1369</v>
      </c>
      <c r="B33324" s="1">
        <f>DATE(2003,10,1) + TIME(0,0,0)</f>
        <v>37895</v>
      </c>
      <c r="C33324">
        <v>32.194984435999999</v>
      </c>
    </row>
    <row r="33325" spans="1:3" x14ac:dyDescent="0.25">
      <c r="A33325">
        <v>1400</v>
      </c>
      <c r="B33325" s="1">
        <f>DATE(2003,11,1) + TIME(0,0,0)</f>
        <v>37926</v>
      </c>
      <c r="C33325">
        <v>32.227264404000003</v>
      </c>
    </row>
    <row r="33326" spans="1:3" x14ac:dyDescent="0.25">
      <c r="A33326">
        <v>1430</v>
      </c>
      <c r="B33326" s="1">
        <f>DATE(2003,12,1) + TIME(0,0,0)</f>
        <v>37956</v>
      </c>
      <c r="C33326">
        <v>32.257701873999999</v>
      </c>
    </row>
    <row r="33327" spans="1:3" x14ac:dyDescent="0.25">
      <c r="A33327">
        <v>1461</v>
      </c>
      <c r="B33327" s="1">
        <f>DATE(2004,1,1) + TIME(0,0,0)</f>
        <v>37987</v>
      </c>
      <c r="C33327">
        <v>32.288440704000003</v>
      </c>
    </row>
    <row r="33328" spans="1:3" x14ac:dyDescent="0.25">
      <c r="A33328">
        <v>1492</v>
      </c>
      <c r="B33328" s="1">
        <f>DATE(2004,2,1) + TIME(0,0,0)</f>
        <v>38018</v>
      </c>
      <c r="C33328">
        <v>32.318496703999998</v>
      </c>
    </row>
    <row r="33329" spans="1:3" x14ac:dyDescent="0.25">
      <c r="A33329">
        <v>1521</v>
      </c>
      <c r="B33329" s="1">
        <f>DATE(2004,3,1) + TIME(0,0,0)</f>
        <v>38047</v>
      </c>
      <c r="C33329">
        <v>32.346023559999999</v>
      </c>
    </row>
    <row r="33330" spans="1:3" x14ac:dyDescent="0.25">
      <c r="A33330">
        <v>1552</v>
      </c>
      <c r="B33330" s="1">
        <f>DATE(2004,4,1) + TIME(0,0,0)</f>
        <v>38078</v>
      </c>
      <c r="C33330">
        <v>32.374835967999999</v>
      </c>
    </row>
    <row r="33331" spans="1:3" x14ac:dyDescent="0.25">
      <c r="A33331">
        <v>1582</v>
      </c>
      <c r="B33331" s="1">
        <f>DATE(2004,5,1) + TIME(0,0,0)</f>
        <v>38108</v>
      </c>
      <c r="C33331">
        <v>32.402149199999997</v>
      </c>
    </row>
    <row r="33332" spans="1:3" x14ac:dyDescent="0.25">
      <c r="A33332">
        <v>1613</v>
      </c>
      <c r="B33332" s="1">
        <f>DATE(2004,6,1) + TIME(0,0,0)</f>
        <v>38139</v>
      </c>
      <c r="C33332">
        <v>32.429801941000001</v>
      </c>
    </row>
    <row r="33333" spans="1:3" x14ac:dyDescent="0.25">
      <c r="A33333">
        <v>1643</v>
      </c>
      <c r="B33333" s="1">
        <f>DATE(2004,7,1) + TIME(0,0,0)</f>
        <v>38169</v>
      </c>
      <c r="C33333">
        <v>32.456062316999997</v>
      </c>
    </row>
    <row r="33334" spans="1:3" x14ac:dyDescent="0.25">
      <c r="A33334">
        <v>1674</v>
      </c>
      <c r="B33334" s="1">
        <f>DATE(2004,8,1) + TIME(0,0,0)</f>
        <v>38200</v>
      </c>
      <c r="C33334">
        <v>32.482719420999999</v>
      </c>
    </row>
    <row r="33335" spans="1:3" x14ac:dyDescent="0.25">
      <c r="A33335">
        <v>1705</v>
      </c>
      <c r="B33335" s="1">
        <f>DATE(2004,9,1) + TIME(0,0,0)</f>
        <v>38231</v>
      </c>
      <c r="C33335">
        <v>32.508941649999997</v>
      </c>
    </row>
    <row r="33336" spans="1:3" x14ac:dyDescent="0.25">
      <c r="A33336">
        <v>1735</v>
      </c>
      <c r="B33336" s="1">
        <f>DATE(2004,10,1) + TIME(0,0,0)</f>
        <v>38261</v>
      </c>
      <c r="C33336">
        <v>32.533927917</v>
      </c>
    </row>
    <row r="33337" spans="1:3" x14ac:dyDescent="0.25">
      <c r="A33337">
        <v>1766</v>
      </c>
      <c r="B33337" s="1">
        <f>DATE(2004,11,1) + TIME(0,0,0)</f>
        <v>38292</v>
      </c>
      <c r="C33337">
        <v>32.559360503999997</v>
      </c>
    </row>
    <row r="33338" spans="1:3" x14ac:dyDescent="0.25">
      <c r="A33338">
        <v>1796</v>
      </c>
      <c r="B33338" s="1">
        <f>DATE(2004,12,1) + TIME(0,0,0)</f>
        <v>38322</v>
      </c>
      <c r="C33338">
        <v>32.583621979</v>
      </c>
    </row>
    <row r="33339" spans="1:3" x14ac:dyDescent="0.25">
      <c r="A33339">
        <v>1827</v>
      </c>
      <c r="B33339" s="1">
        <f>DATE(2005,1,1) + TIME(0,0,0)</f>
        <v>38353</v>
      </c>
      <c r="C33339">
        <v>32.608352660999998</v>
      </c>
    </row>
    <row r="33340" spans="1:3" x14ac:dyDescent="0.25">
      <c r="A33340">
        <v>1858</v>
      </c>
      <c r="B33340" s="1">
        <f>DATE(2005,2,1) + TIME(0,0,0)</f>
        <v>38384</v>
      </c>
      <c r="C33340">
        <v>32.632766724</v>
      </c>
    </row>
    <row r="33341" spans="1:3" x14ac:dyDescent="0.25">
      <c r="A33341">
        <v>1886</v>
      </c>
      <c r="B33341" s="1">
        <f>DATE(2005,3,1) + TIME(0,0,0)</f>
        <v>38412</v>
      </c>
      <c r="C33341">
        <v>32.654571533000002</v>
      </c>
    </row>
    <row r="33342" spans="1:3" x14ac:dyDescent="0.25">
      <c r="A33342">
        <v>1917</v>
      </c>
      <c r="B33342" s="1">
        <f>DATE(2005,4,1) + TIME(0,0,0)</f>
        <v>38443</v>
      </c>
      <c r="C33342">
        <v>32.678459167</v>
      </c>
    </row>
    <row r="33343" spans="1:3" x14ac:dyDescent="0.25">
      <c r="A33343">
        <v>1947</v>
      </c>
      <c r="B33343" s="1">
        <f>DATE(2005,5,1) + TIME(0,0,0)</f>
        <v>38473</v>
      </c>
      <c r="C33343">
        <v>32.701335907000001</v>
      </c>
    </row>
    <row r="33344" spans="1:3" x14ac:dyDescent="0.25">
      <c r="A33344">
        <v>1978</v>
      </c>
      <c r="B33344" s="1">
        <f>DATE(2005,6,1) + TIME(0,0,0)</f>
        <v>38504</v>
      </c>
      <c r="C33344">
        <v>32.724750518999997</v>
      </c>
    </row>
    <row r="33345" spans="1:3" x14ac:dyDescent="0.25">
      <c r="A33345">
        <v>2008</v>
      </c>
      <c r="B33345" s="1">
        <f>DATE(2005,7,1) + TIME(0,0,0)</f>
        <v>38534</v>
      </c>
      <c r="C33345">
        <v>32.747203827</v>
      </c>
    </row>
    <row r="33346" spans="1:3" x14ac:dyDescent="0.25">
      <c r="A33346">
        <v>2039</v>
      </c>
      <c r="B33346" s="1">
        <f>DATE(2005,8,1) + TIME(0,0,0)</f>
        <v>38565</v>
      </c>
      <c r="C33346">
        <v>32.770210265999999</v>
      </c>
    </row>
    <row r="33347" spans="1:3" x14ac:dyDescent="0.25">
      <c r="A33347">
        <v>2070</v>
      </c>
      <c r="B33347" s="1">
        <f>DATE(2005,9,1) + TIME(0,0,0)</f>
        <v>38596</v>
      </c>
      <c r="C33347">
        <v>32.793029785000002</v>
      </c>
    </row>
    <row r="33348" spans="1:3" x14ac:dyDescent="0.25">
      <c r="A33348">
        <v>2100</v>
      </c>
      <c r="B33348" s="1">
        <f>DATE(2005,10,1) + TIME(0,0,0)</f>
        <v>38626</v>
      </c>
      <c r="C33348">
        <v>32.814941406000003</v>
      </c>
    </row>
    <row r="33349" spans="1:3" x14ac:dyDescent="0.25">
      <c r="A33349">
        <v>2131</v>
      </c>
      <c r="B33349" s="1">
        <f>DATE(2005,11,1) + TIME(0,0,0)</f>
        <v>38657</v>
      </c>
      <c r="C33349">
        <v>32.837421417000002</v>
      </c>
    </row>
    <row r="33350" spans="1:3" x14ac:dyDescent="0.25">
      <c r="A33350">
        <v>2161</v>
      </c>
      <c r="B33350" s="1">
        <f>DATE(2005,12,1) + TIME(0,0,0)</f>
        <v>38687</v>
      </c>
      <c r="C33350">
        <v>32.859020233000003</v>
      </c>
    </row>
    <row r="33351" spans="1:3" x14ac:dyDescent="0.25">
      <c r="A33351">
        <v>2192</v>
      </c>
      <c r="B33351" s="1">
        <f>DATE(2006,1,1) + TIME(0,0,0)</f>
        <v>38718</v>
      </c>
      <c r="C33351">
        <v>32.881191254000001</v>
      </c>
    </row>
    <row r="33352" spans="1:3" x14ac:dyDescent="0.25">
      <c r="A33352">
        <v>2223</v>
      </c>
      <c r="B33352" s="1">
        <f>DATE(2006,2,1) + TIME(0,0,0)</f>
        <v>38749</v>
      </c>
      <c r="C33352">
        <v>32.903213501000003</v>
      </c>
    </row>
    <row r="33353" spans="1:3" x14ac:dyDescent="0.25">
      <c r="A33353">
        <v>2251</v>
      </c>
      <c r="B33353" s="1">
        <f>DATE(2006,3,1) + TIME(0,0,0)</f>
        <v>38777</v>
      </c>
      <c r="C33353">
        <v>32.922981262</v>
      </c>
    </row>
    <row r="33354" spans="1:3" x14ac:dyDescent="0.25">
      <c r="A33354">
        <v>2282</v>
      </c>
      <c r="B33354" s="1">
        <f>DATE(2006,4,1) + TIME(0,0,0)</f>
        <v>38808</v>
      </c>
      <c r="C33354">
        <v>32.944740295000003</v>
      </c>
    </row>
    <row r="33355" spans="1:3" x14ac:dyDescent="0.25">
      <c r="A33355">
        <v>2312</v>
      </c>
      <c r="B33355" s="1">
        <f>DATE(2006,5,1) + TIME(0,0,0)</f>
        <v>38838</v>
      </c>
      <c r="C33355">
        <v>32.965675353999998</v>
      </c>
    </row>
    <row r="33356" spans="1:3" x14ac:dyDescent="0.25">
      <c r="A33356">
        <v>2343</v>
      </c>
      <c r="B33356" s="1">
        <f>DATE(2006,6,1) + TIME(0,0,0)</f>
        <v>38869</v>
      </c>
      <c r="C33356">
        <v>32.987182617000002</v>
      </c>
    </row>
    <row r="33357" spans="1:3" x14ac:dyDescent="0.25">
      <c r="A33357">
        <v>2373</v>
      </c>
      <c r="B33357" s="1">
        <f>DATE(2006,7,1) + TIME(0,0,0)</f>
        <v>38899</v>
      </c>
      <c r="C33357">
        <v>33.007877350000001</v>
      </c>
    </row>
    <row r="33358" spans="1:3" x14ac:dyDescent="0.25">
      <c r="A33358">
        <v>2404</v>
      </c>
      <c r="B33358" s="1">
        <f>DATE(2006,8,1) + TIME(0,0,0)</f>
        <v>38930</v>
      </c>
      <c r="C33358">
        <v>33.029148102000001</v>
      </c>
    </row>
    <row r="33359" spans="1:3" x14ac:dyDescent="0.25">
      <c r="A33359">
        <v>2435</v>
      </c>
      <c r="B33359" s="1">
        <f>DATE(2006,9,1) + TIME(0,0,0)</f>
        <v>38961</v>
      </c>
      <c r="C33359">
        <v>33.050304412999999</v>
      </c>
    </row>
    <row r="33360" spans="1:3" x14ac:dyDescent="0.25">
      <c r="A33360">
        <v>2465</v>
      </c>
      <c r="B33360" s="1">
        <f>DATE(2006,10,1) + TIME(0,0,0)</f>
        <v>38991</v>
      </c>
      <c r="C33360">
        <v>33.070671081999997</v>
      </c>
    </row>
    <row r="33361" spans="1:3" x14ac:dyDescent="0.25">
      <c r="A33361">
        <v>2496</v>
      </c>
      <c r="B33361" s="1">
        <f>DATE(2006,11,1) + TIME(0,0,0)</f>
        <v>39022</v>
      </c>
      <c r="C33361">
        <v>33.091609955000003</v>
      </c>
    </row>
    <row r="33362" spans="1:3" x14ac:dyDescent="0.25">
      <c r="A33362">
        <v>2526</v>
      </c>
      <c r="B33362" s="1">
        <f>DATE(2006,12,1) + TIME(0,0,0)</f>
        <v>39052</v>
      </c>
      <c r="C33362">
        <v>33.111778258999998</v>
      </c>
    </row>
    <row r="33363" spans="1:3" x14ac:dyDescent="0.25">
      <c r="A33363">
        <v>2557</v>
      </c>
      <c r="B33363" s="1">
        <f>DATE(2007,1,1) + TIME(0,0,0)</f>
        <v>39083</v>
      </c>
      <c r="C33363">
        <v>33.132518767999997</v>
      </c>
    </row>
    <row r="33364" spans="1:3" x14ac:dyDescent="0.25">
      <c r="A33364">
        <v>2588</v>
      </c>
      <c r="B33364" s="1">
        <f>DATE(2007,2,1) + TIME(0,0,0)</f>
        <v>39114</v>
      </c>
      <c r="C33364">
        <v>33.153144836000003</v>
      </c>
    </row>
    <row r="33365" spans="1:3" x14ac:dyDescent="0.25">
      <c r="A33365">
        <v>2616</v>
      </c>
      <c r="B33365" s="1">
        <f>DATE(2007,3,1) + TIME(0,0,0)</f>
        <v>39142</v>
      </c>
      <c r="C33365">
        <v>33.171676636000001</v>
      </c>
    </row>
    <row r="33366" spans="1:3" x14ac:dyDescent="0.25">
      <c r="A33366">
        <v>2647</v>
      </c>
      <c r="B33366" s="1">
        <f>DATE(2007,4,1) + TIME(0,0,0)</f>
        <v>39173</v>
      </c>
      <c r="C33366">
        <v>33.192047119000001</v>
      </c>
    </row>
    <row r="33367" spans="1:3" x14ac:dyDescent="0.25">
      <c r="A33367">
        <v>2677</v>
      </c>
      <c r="B33367" s="1">
        <f>DATE(2007,5,1) + TIME(0,0,0)</f>
        <v>39203</v>
      </c>
      <c r="C33367">
        <v>33.211639404000003</v>
      </c>
    </row>
    <row r="33368" spans="1:3" x14ac:dyDescent="0.25">
      <c r="A33368">
        <v>2708</v>
      </c>
      <c r="B33368" s="1">
        <f>DATE(2007,6,1) + TIME(0,0,0)</f>
        <v>39234</v>
      </c>
      <c r="C33368">
        <v>33.231750488000003</v>
      </c>
    </row>
    <row r="33369" spans="1:3" x14ac:dyDescent="0.25">
      <c r="A33369">
        <v>2738</v>
      </c>
      <c r="B33369" s="1">
        <f>DATE(2007,7,1) + TIME(0,0,0)</f>
        <v>39264</v>
      </c>
      <c r="C33369">
        <v>33.251098632999998</v>
      </c>
    </row>
    <row r="33370" spans="1:3" x14ac:dyDescent="0.25">
      <c r="A33370">
        <v>2769</v>
      </c>
      <c r="B33370" s="1">
        <f>DATE(2007,8,1) + TIME(0,0,0)</f>
        <v>39295</v>
      </c>
      <c r="C33370">
        <v>33.270965576000002</v>
      </c>
    </row>
    <row r="33371" spans="1:3" x14ac:dyDescent="0.25">
      <c r="A33371">
        <v>2800</v>
      </c>
      <c r="B33371" s="1">
        <f>DATE(2007,9,1) + TIME(0,0,0)</f>
        <v>39326</v>
      </c>
      <c r="C33371">
        <v>33.290718079000001</v>
      </c>
    </row>
    <row r="33372" spans="1:3" x14ac:dyDescent="0.25">
      <c r="A33372">
        <v>2830</v>
      </c>
      <c r="B33372" s="1">
        <f>DATE(2007,10,1) + TIME(0,0,0)</f>
        <v>39356</v>
      </c>
      <c r="C33372">
        <v>33.309715271000002</v>
      </c>
    </row>
    <row r="33373" spans="1:3" x14ac:dyDescent="0.25">
      <c r="A33373">
        <v>2861</v>
      </c>
      <c r="B33373" s="1">
        <f>DATE(2007,11,1) + TIME(0,0,0)</f>
        <v>39387</v>
      </c>
      <c r="C33373">
        <v>33.329219817999999</v>
      </c>
    </row>
    <row r="33374" spans="1:3" x14ac:dyDescent="0.25">
      <c r="A33374">
        <v>2891</v>
      </c>
      <c r="B33374" s="1">
        <f>DATE(2007,12,1) + TIME(0,0,0)</f>
        <v>39417</v>
      </c>
      <c r="C33374">
        <v>33.347969055</v>
      </c>
    </row>
    <row r="33375" spans="1:3" x14ac:dyDescent="0.25">
      <c r="A33375">
        <v>2922</v>
      </c>
      <c r="B33375" s="1">
        <f>DATE(2008,1,1) + TIME(0,0,0)</f>
        <v>39448</v>
      </c>
      <c r="C33375">
        <v>33.367237091</v>
      </c>
    </row>
    <row r="33376" spans="1:3" x14ac:dyDescent="0.25">
      <c r="A33376">
        <v>2953</v>
      </c>
      <c r="B33376" s="1">
        <f>DATE(2008,2,1) + TIME(0,0,0)</f>
        <v>39479</v>
      </c>
      <c r="C33376">
        <v>33.386394500999998</v>
      </c>
    </row>
    <row r="33377" spans="1:3" x14ac:dyDescent="0.25">
      <c r="A33377">
        <v>2982</v>
      </c>
      <c r="B33377" s="1">
        <f>DATE(2008,3,1) + TIME(0,0,0)</f>
        <v>39508</v>
      </c>
      <c r="C33377">
        <v>33.404216765999998</v>
      </c>
    </row>
    <row r="33378" spans="1:3" x14ac:dyDescent="0.25">
      <c r="A33378">
        <v>3013</v>
      </c>
      <c r="B33378" s="1">
        <f>DATE(2008,4,1) + TIME(0,0,0)</f>
        <v>39539</v>
      </c>
      <c r="C33378">
        <v>33.423168181999998</v>
      </c>
    </row>
    <row r="33379" spans="1:3" x14ac:dyDescent="0.25">
      <c r="A33379">
        <v>3043</v>
      </c>
      <c r="B33379" s="1">
        <f>DATE(2008,5,1) + TIME(0,0,0)</f>
        <v>39569</v>
      </c>
      <c r="C33379">
        <v>33.44140625</v>
      </c>
    </row>
    <row r="33380" spans="1:3" x14ac:dyDescent="0.25">
      <c r="A33380">
        <v>3074</v>
      </c>
      <c r="B33380" s="1">
        <f>DATE(2008,6,1) + TIME(0,0,0)</f>
        <v>39600</v>
      </c>
      <c r="C33380">
        <v>33.460151672000002</v>
      </c>
    </row>
    <row r="33381" spans="1:3" x14ac:dyDescent="0.25">
      <c r="A33381">
        <v>3104</v>
      </c>
      <c r="B33381" s="1">
        <f>DATE(2008,7,1) + TIME(0,0,0)</f>
        <v>39630</v>
      </c>
      <c r="C33381">
        <v>33.478195190000001</v>
      </c>
    </row>
    <row r="33382" spans="1:3" x14ac:dyDescent="0.25">
      <c r="A33382">
        <v>3135</v>
      </c>
      <c r="B33382" s="1">
        <f>DATE(2008,8,1) + TIME(0,0,0)</f>
        <v>39661</v>
      </c>
      <c r="C33382">
        <v>33.496742249</v>
      </c>
    </row>
    <row r="33383" spans="1:3" x14ac:dyDescent="0.25">
      <c r="A33383">
        <v>3166</v>
      </c>
      <c r="B33383" s="1">
        <f>DATE(2008,9,1) + TIME(0,0,0)</f>
        <v>39692</v>
      </c>
      <c r="C33383">
        <v>33.515190124999997</v>
      </c>
    </row>
    <row r="33384" spans="1:3" x14ac:dyDescent="0.25">
      <c r="A33384">
        <v>3196</v>
      </c>
      <c r="B33384" s="1">
        <f>DATE(2008,10,1) + TIME(0,0,0)</f>
        <v>39722</v>
      </c>
      <c r="C33384">
        <v>33.532951355000002</v>
      </c>
    </row>
    <row r="33385" spans="1:3" x14ac:dyDescent="0.25">
      <c r="A33385">
        <v>3227</v>
      </c>
      <c r="B33385" s="1">
        <f>DATE(2008,11,1) + TIME(0,0,0)</f>
        <v>39753</v>
      </c>
      <c r="C33385">
        <v>33.551208496000001</v>
      </c>
    </row>
    <row r="33386" spans="1:3" x14ac:dyDescent="0.25">
      <c r="A33386">
        <v>3257</v>
      </c>
      <c r="B33386" s="1">
        <f>DATE(2008,12,1) + TIME(0,0,0)</f>
        <v>39783</v>
      </c>
      <c r="C33386">
        <v>33.568786621000001</v>
      </c>
    </row>
    <row r="33387" spans="1:3" x14ac:dyDescent="0.25">
      <c r="A33387">
        <v>3288</v>
      </c>
      <c r="B33387" s="1">
        <f>DATE(2009,1,1) + TIME(0,0,0)</f>
        <v>39814</v>
      </c>
      <c r="C33387">
        <v>33.586856842000003</v>
      </c>
    </row>
    <row r="33388" spans="1:3" x14ac:dyDescent="0.25">
      <c r="A33388">
        <v>3319</v>
      </c>
      <c r="B33388" s="1">
        <f>DATE(2009,2,1) + TIME(0,0,0)</f>
        <v>39845</v>
      </c>
      <c r="C33388">
        <v>33.604835510000001</v>
      </c>
    </row>
    <row r="33389" spans="1:3" x14ac:dyDescent="0.25">
      <c r="A33389">
        <v>3347</v>
      </c>
      <c r="B33389" s="1">
        <f>DATE(2009,3,1) + TIME(0,0,0)</f>
        <v>39873</v>
      </c>
      <c r="C33389">
        <v>33.620994568</v>
      </c>
    </row>
    <row r="33390" spans="1:3" x14ac:dyDescent="0.25">
      <c r="A33390">
        <v>3378</v>
      </c>
      <c r="B33390" s="1">
        <f>DATE(2009,4,1) + TIME(0,0,0)</f>
        <v>39904</v>
      </c>
      <c r="C33390">
        <v>33.638797760000003</v>
      </c>
    </row>
    <row r="33391" spans="1:3" x14ac:dyDescent="0.25">
      <c r="A33391">
        <v>3408</v>
      </c>
      <c r="B33391" s="1">
        <f>DATE(2009,5,1) + TIME(0,0,0)</f>
        <v>39934</v>
      </c>
      <c r="C33391">
        <v>33.655941009999999</v>
      </c>
    </row>
    <row r="33392" spans="1:3" x14ac:dyDescent="0.25">
      <c r="A33392">
        <v>3439</v>
      </c>
      <c r="B33392" s="1">
        <f>DATE(2009,6,1) + TIME(0,0,0)</f>
        <v>39965</v>
      </c>
      <c r="C33392">
        <v>33.673564911</v>
      </c>
    </row>
    <row r="33393" spans="1:3" x14ac:dyDescent="0.25">
      <c r="A33393">
        <v>3469</v>
      </c>
      <c r="B33393" s="1">
        <f>DATE(2009,7,1) + TIME(0,0,0)</f>
        <v>39995</v>
      </c>
      <c r="C33393">
        <v>33.690536498999997</v>
      </c>
    </row>
    <row r="33394" spans="1:3" x14ac:dyDescent="0.25">
      <c r="A33394">
        <v>3500</v>
      </c>
      <c r="B33394" s="1">
        <f>DATE(2009,8,1) + TIME(0,0,0)</f>
        <v>40026</v>
      </c>
      <c r="C33394">
        <v>33.707984924000002</v>
      </c>
    </row>
    <row r="33395" spans="1:3" x14ac:dyDescent="0.25">
      <c r="A33395">
        <v>3531</v>
      </c>
      <c r="B33395" s="1">
        <f>DATE(2009,9,1) + TIME(0,0,0)</f>
        <v>40057</v>
      </c>
      <c r="C33395">
        <v>33.725349426000001</v>
      </c>
    </row>
    <row r="33396" spans="1:3" x14ac:dyDescent="0.25">
      <c r="A33396">
        <v>3561</v>
      </c>
      <c r="B33396" s="1">
        <f>DATE(2009,10,1) + TIME(0,0,0)</f>
        <v>40087</v>
      </c>
      <c r="C33396">
        <v>33.742069244</v>
      </c>
    </row>
    <row r="33397" spans="1:3" x14ac:dyDescent="0.25">
      <c r="A33397">
        <v>3592</v>
      </c>
      <c r="B33397" s="1">
        <f>DATE(2009,11,1) + TIME(0,0,0)</f>
        <v>40118</v>
      </c>
      <c r="C33397">
        <v>33.759269713999998</v>
      </c>
    </row>
    <row r="33398" spans="1:3" x14ac:dyDescent="0.25">
      <c r="A33398">
        <v>3622</v>
      </c>
      <c r="B33398" s="1">
        <f>DATE(2009,12,1) + TIME(0,0,0)</f>
        <v>40148</v>
      </c>
      <c r="C33398">
        <v>33.775825500000003</v>
      </c>
    </row>
    <row r="33399" spans="1:3" x14ac:dyDescent="0.25">
      <c r="A33399">
        <v>3653</v>
      </c>
      <c r="B33399" s="1">
        <f>DATE(2010,1,1) + TIME(0,0,0)</f>
        <v>40179</v>
      </c>
      <c r="C33399">
        <v>33.792850494</v>
      </c>
    </row>
    <row r="33400" spans="1:3" x14ac:dyDescent="0.25">
      <c r="A33400">
        <v>3684</v>
      </c>
      <c r="B33400" s="1">
        <f>DATE(2010,2,1) + TIME(0,0,0)</f>
        <v>40210</v>
      </c>
      <c r="C33400">
        <v>33.809783936000002</v>
      </c>
    </row>
    <row r="33401" spans="1:3" x14ac:dyDescent="0.25">
      <c r="A33401">
        <v>3712</v>
      </c>
      <c r="B33401" s="1">
        <f>DATE(2010,3,1) + TIME(0,0,0)</f>
        <v>40238</v>
      </c>
      <c r="C33401">
        <v>33.825012207</v>
      </c>
    </row>
    <row r="33402" spans="1:3" x14ac:dyDescent="0.25">
      <c r="A33402">
        <v>3743</v>
      </c>
      <c r="B33402" s="1">
        <f>DATE(2010,4,1) + TIME(0,0,0)</f>
        <v>40269</v>
      </c>
      <c r="C33402">
        <v>33.841781615999999</v>
      </c>
    </row>
    <row r="33403" spans="1:3" x14ac:dyDescent="0.25">
      <c r="A33403">
        <v>3773</v>
      </c>
      <c r="B33403" s="1">
        <f>DATE(2010,5,1) + TIME(0,0,0)</f>
        <v>40299</v>
      </c>
      <c r="C33403">
        <v>33.857936858999999</v>
      </c>
    </row>
    <row r="33404" spans="1:3" x14ac:dyDescent="0.25">
      <c r="A33404">
        <v>3804</v>
      </c>
      <c r="B33404" s="1">
        <f>DATE(2010,6,1) + TIME(0,0,0)</f>
        <v>40330</v>
      </c>
      <c r="C33404">
        <v>33.874549866000002</v>
      </c>
    </row>
    <row r="33405" spans="1:3" x14ac:dyDescent="0.25">
      <c r="A33405">
        <v>3834</v>
      </c>
      <c r="B33405" s="1">
        <f>DATE(2010,7,1) + TIME(0,0,0)</f>
        <v>40360</v>
      </c>
      <c r="C33405">
        <v>33.890552520999996</v>
      </c>
    </row>
    <row r="33406" spans="1:3" x14ac:dyDescent="0.25">
      <c r="A33406">
        <v>3865</v>
      </c>
      <c r="B33406" s="1">
        <f>DATE(2010,8,1) + TIME(0,0,0)</f>
        <v>40391</v>
      </c>
      <c r="C33406">
        <v>33.907005310000002</v>
      </c>
    </row>
    <row r="33407" spans="1:3" x14ac:dyDescent="0.25">
      <c r="A33407">
        <v>3896</v>
      </c>
      <c r="B33407" s="1">
        <f>DATE(2010,9,1) + TIME(0,0,0)</f>
        <v>40422</v>
      </c>
      <c r="C33407">
        <v>33.923385619999998</v>
      </c>
    </row>
    <row r="33408" spans="1:3" x14ac:dyDescent="0.25">
      <c r="A33408">
        <v>3926</v>
      </c>
      <c r="B33408" s="1">
        <f>DATE(2010,10,1) + TIME(0,0,0)</f>
        <v>40452</v>
      </c>
      <c r="C33408">
        <v>33.939167023000003</v>
      </c>
    </row>
    <row r="33409" spans="1:3" x14ac:dyDescent="0.25">
      <c r="A33409">
        <v>3957</v>
      </c>
      <c r="B33409" s="1">
        <f>DATE(2010,11,1) + TIME(0,0,0)</f>
        <v>40483</v>
      </c>
      <c r="C33409">
        <v>33.955398559999999</v>
      </c>
    </row>
    <row r="33410" spans="1:3" x14ac:dyDescent="0.25">
      <c r="A33410">
        <v>3987</v>
      </c>
      <c r="B33410" s="1">
        <f>DATE(2010,12,1) + TIME(0,0,0)</f>
        <v>40513</v>
      </c>
      <c r="C33410">
        <v>33.971035004000001</v>
      </c>
    </row>
    <row r="33411" spans="1:3" x14ac:dyDescent="0.25">
      <c r="A33411">
        <v>4018</v>
      </c>
      <c r="B33411" s="1">
        <f>DATE(2011,1,1) + TIME(0,0,0)</f>
        <v>40544</v>
      </c>
      <c r="C33411">
        <v>33.987121582</v>
      </c>
    </row>
    <row r="33412" spans="1:3" x14ac:dyDescent="0.25">
      <c r="A33412">
        <v>4049</v>
      </c>
      <c r="B33412" s="1">
        <f>DATE(2011,2,1) + TIME(0,0,0)</f>
        <v>40575</v>
      </c>
      <c r="C33412">
        <v>34.003135681000003</v>
      </c>
    </row>
    <row r="33413" spans="1:3" x14ac:dyDescent="0.25">
      <c r="A33413">
        <v>4077</v>
      </c>
      <c r="B33413" s="1">
        <f>DATE(2011,3,1) + TIME(0,0,0)</f>
        <v>40603</v>
      </c>
      <c r="C33413">
        <v>34.017536163000003</v>
      </c>
    </row>
    <row r="33414" spans="1:3" x14ac:dyDescent="0.25">
      <c r="A33414">
        <v>4108</v>
      </c>
      <c r="B33414" s="1">
        <f>DATE(2011,4,1) + TIME(0,0,0)</f>
        <v>40634</v>
      </c>
      <c r="C33414">
        <v>34.033409118999998</v>
      </c>
    </row>
    <row r="33415" spans="1:3" x14ac:dyDescent="0.25">
      <c r="A33415">
        <v>4138</v>
      </c>
      <c r="B33415" s="1">
        <f>DATE(2011,5,1) + TIME(0,0,0)</f>
        <v>40664</v>
      </c>
      <c r="C33415">
        <v>34.048702239999997</v>
      </c>
    </row>
    <row r="33416" spans="1:3" x14ac:dyDescent="0.25">
      <c r="A33416">
        <v>4169</v>
      </c>
      <c r="B33416" s="1">
        <f>DATE(2011,6,1) + TIME(0,0,0)</f>
        <v>40695</v>
      </c>
      <c r="C33416">
        <v>34.064434052000003</v>
      </c>
    </row>
    <row r="33417" spans="1:3" x14ac:dyDescent="0.25">
      <c r="A33417">
        <v>4199</v>
      </c>
      <c r="B33417" s="1">
        <f>DATE(2011,7,1) + TIME(0,0,0)</f>
        <v>40725</v>
      </c>
      <c r="C33417">
        <v>34.079589843999997</v>
      </c>
    </row>
    <row r="33418" spans="1:3" x14ac:dyDescent="0.25">
      <c r="A33418">
        <v>4230</v>
      </c>
      <c r="B33418" s="1">
        <f>DATE(2011,8,1) + TIME(0,0,0)</f>
        <v>40756</v>
      </c>
      <c r="C33418">
        <v>34.095176696999999</v>
      </c>
    </row>
    <row r="33419" spans="1:3" x14ac:dyDescent="0.25">
      <c r="A33419">
        <v>4261</v>
      </c>
      <c r="B33419" s="1">
        <f>DATE(2011,9,1) + TIME(0,0,0)</f>
        <v>40787</v>
      </c>
      <c r="C33419">
        <v>34.110694885000001</v>
      </c>
    </row>
    <row r="33420" spans="1:3" x14ac:dyDescent="0.25">
      <c r="A33420">
        <v>4291</v>
      </c>
      <c r="B33420" s="1">
        <f>DATE(2011,10,1) + TIME(0,0,0)</f>
        <v>40817</v>
      </c>
      <c r="C33420">
        <v>34.125640869000001</v>
      </c>
    </row>
    <row r="33421" spans="1:3" x14ac:dyDescent="0.25">
      <c r="A33421">
        <v>4322</v>
      </c>
      <c r="B33421" s="1">
        <f>DATE(2011,11,1) + TIME(0,0,0)</f>
        <v>40848</v>
      </c>
      <c r="C33421">
        <v>34.141014099000003</v>
      </c>
    </row>
    <row r="33422" spans="1:3" x14ac:dyDescent="0.25">
      <c r="A33422">
        <v>4352</v>
      </c>
      <c r="B33422" s="1">
        <f>DATE(2011,12,1) + TIME(0,0,0)</f>
        <v>40878</v>
      </c>
      <c r="C33422">
        <v>34.155822753999999</v>
      </c>
    </row>
    <row r="33423" spans="1:3" x14ac:dyDescent="0.25">
      <c r="A33423">
        <v>4383</v>
      </c>
      <c r="B33423" s="1">
        <f>DATE(2012,1,1) + TIME(0,0,0)</f>
        <v>40909</v>
      </c>
      <c r="C33423">
        <v>34.171058655000003</v>
      </c>
    </row>
    <row r="33424" spans="1:3" x14ac:dyDescent="0.25">
      <c r="A33424">
        <v>4414</v>
      </c>
      <c r="B33424" s="1">
        <f>DATE(2012,2,1) + TIME(0,0,0)</f>
        <v>40940</v>
      </c>
      <c r="C33424">
        <v>34.186222076</v>
      </c>
    </row>
    <row r="33425" spans="1:3" x14ac:dyDescent="0.25">
      <c r="A33425">
        <v>4443</v>
      </c>
      <c r="B33425" s="1">
        <f>DATE(2012,3,1) + TIME(0,0,0)</f>
        <v>40969</v>
      </c>
      <c r="C33425">
        <v>34.200347899999997</v>
      </c>
    </row>
    <row r="33426" spans="1:3" x14ac:dyDescent="0.25">
      <c r="A33426">
        <v>4474</v>
      </c>
      <c r="B33426" s="1">
        <f>DATE(2012,4,1) + TIME(0,0,0)</f>
        <v>41000</v>
      </c>
      <c r="C33426">
        <v>34.215381622000002</v>
      </c>
    </row>
    <row r="33427" spans="1:3" x14ac:dyDescent="0.25">
      <c r="A33427">
        <v>4504</v>
      </c>
      <c r="B33427" s="1">
        <f>DATE(2012,5,1) + TIME(0,0,0)</f>
        <v>41030</v>
      </c>
      <c r="C33427">
        <v>34.229866028000004</v>
      </c>
    </row>
    <row r="33428" spans="1:3" x14ac:dyDescent="0.25">
      <c r="A33428">
        <v>4535</v>
      </c>
      <c r="B33428" s="1">
        <f>DATE(2012,6,1) + TIME(0,0,0)</f>
        <v>41061</v>
      </c>
      <c r="C33428">
        <v>34.244773864999999</v>
      </c>
    </row>
    <row r="33429" spans="1:3" x14ac:dyDescent="0.25">
      <c r="A33429">
        <v>4565</v>
      </c>
      <c r="B33429" s="1">
        <f>DATE(2012,7,1) + TIME(0,0,0)</f>
        <v>41091</v>
      </c>
      <c r="C33429">
        <v>34.2591362</v>
      </c>
    </row>
    <row r="33430" spans="1:3" x14ac:dyDescent="0.25">
      <c r="A33430">
        <v>4596</v>
      </c>
      <c r="B33430" s="1">
        <f>DATE(2012,8,1) + TIME(0,0,0)</f>
        <v>41122</v>
      </c>
      <c r="C33430">
        <v>34.273914337000001</v>
      </c>
    </row>
    <row r="33431" spans="1:3" x14ac:dyDescent="0.25">
      <c r="A33431">
        <v>4627</v>
      </c>
      <c r="B33431" s="1">
        <f>DATE(2012,9,1) + TIME(0,0,0)</f>
        <v>41153</v>
      </c>
      <c r="C33431">
        <v>34.288631439</v>
      </c>
    </row>
    <row r="33432" spans="1:3" x14ac:dyDescent="0.25">
      <c r="A33432">
        <v>4657</v>
      </c>
      <c r="B33432" s="1">
        <f>DATE(2012,10,1) + TIME(0,0,0)</f>
        <v>41183</v>
      </c>
      <c r="C33432">
        <v>34.302814484000002</v>
      </c>
    </row>
    <row r="33433" spans="1:3" x14ac:dyDescent="0.25">
      <c r="A33433">
        <v>4688</v>
      </c>
      <c r="B33433" s="1">
        <f>DATE(2012,11,1) + TIME(0,0,0)</f>
        <v>41214</v>
      </c>
      <c r="C33433">
        <v>34.317413330000001</v>
      </c>
    </row>
    <row r="33434" spans="1:3" x14ac:dyDescent="0.25">
      <c r="A33434">
        <v>4718</v>
      </c>
      <c r="B33434" s="1">
        <f>DATE(2012,12,1) + TIME(0,0,0)</f>
        <v>41244</v>
      </c>
      <c r="C33434">
        <v>34.331481934000003</v>
      </c>
    </row>
    <row r="33435" spans="1:3" x14ac:dyDescent="0.25">
      <c r="A33435">
        <v>4749</v>
      </c>
      <c r="B33435" s="1">
        <f>DATE(2013,1,1) + TIME(0,0,0)</f>
        <v>41275</v>
      </c>
      <c r="C33435">
        <v>34.345962524000001</v>
      </c>
    </row>
    <row r="33436" spans="1:3" x14ac:dyDescent="0.25">
      <c r="A33436">
        <v>4780</v>
      </c>
      <c r="B33436" s="1">
        <f>DATE(2013,2,1) + TIME(0,0,0)</f>
        <v>41306</v>
      </c>
      <c r="C33436">
        <v>34.360385895</v>
      </c>
    </row>
    <row r="33437" spans="1:3" x14ac:dyDescent="0.25">
      <c r="A33437">
        <v>4808</v>
      </c>
      <c r="B33437" s="1">
        <f>DATE(2013,3,1) + TIME(0,0,0)</f>
        <v>41334</v>
      </c>
      <c r="C33437">
        <v>34.373367309999999</v>
      </c>
    </row>
    <row r="33438" spans="1:3" x14ac:dyDescent="0.25">
      <c r="A33438">
        <v>4839</v>
      </c>
      <c r="B33438" s="1">
        <f>DATE(2013,4,1) + TIME(0,0,0)</f>
        <v>41365</v>
      </c>
      <c r="C33438">
        <v>34.387680054</v>
      </c>
    </row>
    <row r="33439" spans="1:3" x14ac:dyDescent="0.25">
      <c r="A33439">
        <v>4869</v>
      </c>
      <c r="B33439" s="1">
        <f>DATE(2013,5,1) + TIME(0,0,0)</f>
        <v>41395</v>
      </c>
      <c r="C33439">
        <v>34.401481627999999</v>
      </c>
    </row>
    <row r="33440" spans="1:3" x14ac:dyDescent="0.25">
      <c r="A33440">
        <v>4900</v>
      </c>
      <c r="B33440" s="1">
        <f>DATE(2013,6,1) + TIME(0,0,0)</f>
        <v>41426</v>
      </c>
      <c r="C33440">
        <v>34.415683745999999</v>
      </c>
    </row>
    <row r="33441" spans="1:3" x14ac:dyDescent="0.25">
      <c r="A33441">
        <v>4930</v>
      </c>
      <c r="B33441" s="1">
        <f>DATE(2013,7,1) + TIME(0,0,0)</f>
        <v>41456</v>
      </c>
      <c r="C33441">
        <v>34.429378509999999</v>
      </c>
    </row>
    <row r="33442" spans="1:3" x14ac:dyDescent="0.25">
      <c r="A33442">
        <v>4961</v>
      </c>
      <c r="B33442" s="1">
        <f>DATE(2013,8,1) + TIME(0,0,0)</f>
        <v>41487</v>
      </c>
      <c r="C33442">
        <v>34.443477631</v>
      </c>
    </row>
    <row r="33443" spans="1:3" x14ac:dyDescent="0.25">
      <c r="A33443">
        <v>4992</v>
      </c>
      <c r="B33443" s="1">
        <f>DATE(2013,9,1) + TIME(0,0,0)</f>
        <v>41518</v>
      </c>
      <c r="C33443">
        <v>34.457523346000002</v>
      </c>
    </row>
    <row r="33444" spans="1:3" x14ac:dyDescent="0.25">
      <c r="A33444">
        <v>5022</v>
      </c>
      <c r="B33444" s="1">
        <f>DATE(2013,10,1) + TIME(0,0,0)</f>
        <v>41548</v>
      </c>
      <c r="C33444">
        <v>34.471061706999997</v>
      </c>
    </row>
    <row r="33445" spans="1:3" x14ac:dyDescent="0.25">
      <c r="A33445">
        <v>5053</v>
      </c>
      <c r="B33445" s="1">
        <f>DATE(2013,11,1) + TIME(0,0,0)</f>
        <v>41579</v>
      </c>
      <c r="C33445">
        <v>34.48500061</v>
      </c>
    </row>
    <row r="33446" spans="1:3" x14ac:dyDescent="0.25">
      <c r="A33446">
        <v>5083</v>
      </c>
      <c r="B33446" s="1">
        <f>DATE(2013,12,1) + TIME(0,0,0)</f>
        <v>41609</v>
      </c>
      <c r="C33446">
        <v>34.498439789000003</v>
      </c>
    </row>
    <row r="33447" spans="1:3" x14ac:dyDescent="0.25">
      <c r="A33447">
        <v>5114</v>
      </c>
      <c r="B33447" s="1">
        <f>DATE(2014,1,1) + TIME(0,0,0)</f>
        <v>41640</v>
      </c>
      <c r="C33447">
        <v>34.512275696000003</v>
      </c>
    </row>
    <row r="33448" spans="1:3" x14ac:dyDescent="0.25">
      <c r="A33448">
        <v>5145</v>
      </c>
      <c r="B33448" s="1">
        <f>DATE(2014,2,1) + TIME(0,0,0)</f>
        <v>41671</v>
      </c>
      <c r="C33448">
        <v>34.526058196999998</v>
      </c>
    </row>
    <row r="33449" spans="1:3" x14ac:dyDescent="0.25">
      <c r="A33449">
        <v>5173</v>
      </c>
      <c r="B33449" s="1">
        <f>DATE(2014,3,1) + TIME(0,0,0)</f>
        <v>41699</v>
      </c>
      <c r="C33449">
        <v>34.538463593000003</v>
      </c>
    </row>
    <row r="33450" spans="1:3" x14ac:dyDescent="0.25">
      <c r="A33450">
        <v>5204</v>
      </c>
      <c r="B33450" s="1">
        <f>DATE(2014,4,1) + TIME(0,0,0)</f>
        <v>41730</v>
      </c>
      <c r="C33450">
        <v>34.552150726000001</v>
      </c>
    </row>
    <row r="33451" spans="1:3" x14ac:dyDescent="0.25">
      <c r="A33451">
        <v>5234</v>
      </c>
      <c r="B33451" s="1">
        <f>DATE(2014,5,1) + TIME(0,0,0)</f>
        <v>41760</v>
      </c>
      <c r="C33451">
        <v>34.565341949</v>
      </c>
    </row>
    <row r="33452" spans="1:3" x14ac:dyDescent="0.25">
      <c r="A33452">
        <v>5265</v>
      </c>
      <c r="B33452" s="1">
        <f>DATE(2014,6,1) + TIME(0,0,0)</f>
        <v>41791</v>
      </c>
      <c r="C33452">
        <v>34.578926086000003</v>
      </c>
    </row>
    <row r="33453" spans="1:3" x14ac:dyDescent="0.25">
      <c r="A33453">
        <v>5295</v>
      </c>
      <c r="B33453" s="1">
        <f>DATE(2014,7,1) + TIME(0,0,0)</f>
        <v>41821</v>
      </c>
      <c r="C33453">
        <v>34.592021942000002</v>
      </c>
    </row>
    <row r="33454" spans="1:3" x14ac:dyDescent="0.25">
      <c r="A33454">
        <v>5326</v>
      </c>
      <c r="B33454" s="1">
        <f>DATE(2014,8,1) + TIME(0,0,0)</f>
        <v>41852</v>
      </c>
      <c r="C33454">
        <v>34.605503081999998</v>
      </c>
    </row>
    <row r="33455" spans="1:3" x14ac:dyDescent="0.25">
      <c r="A33455">
        <v>5357</v>
      </c>
      <c r="B33455" s="1">
        <f>DATE(2014,9,1) + TIME(0,0,0)</f>
        <v>41883</v>
      </c>
      <c r="C33455">
        <v>34.618934631000002</v>
      </c>
    </row>
    <row r="33456" spans="1:3" x14ac:dyDescent="0.25">
      <c r="A33456">
        <v>5387</v>
      </c>
      <c r="B33456" s="1">
        <f>DATE(2014,10,1) + TIME(0,0,0)</f>
        <v>41913</v>
      </c>
      <c r="C33456">
        <v>34.631885529000002</v>
      </c>
    </row>
    <row r="33457" spans="1:3" x14ac:dyDescent="0.25">
      <c r="A33457">
        <v>5418</v>
      </c>
      <c r="B33457" s="1">
        <f>DATE(2014,11,1) + TIME(0,0,0)</f>
        <v>41944</v>
      </c>
      <c r="C33457">
        <v>34.645217895999998</v>
      </c>
    </row>
    <row r="33458" spans="1:3" x14ac:dyDescent="0.25">
      <c r="A33458">
        <v>5448</v>
      </c>
      <c r="B33458" s="1">
        <f>DATE(2014,12,1) + TIME(0,0,0)</f>
        <v>41974</v>
      </c>
      <c r="C33458">
        <v>34.658077239999997</v>
      </c>
    </row>
    <row r="33459" spans="1:3" x14ac:dyDescent="0.25">
      <c r="A33459">
        <v>5479</v>
      </c>
      <c r="B33459" s="1">
        <f>DATE(2015,1,1) + TIME(0,0,0)</f>
        <v>42005</v>
      </c>
      <c r="C33459">
        <v>34.671314240000001</v>
      </c>
    </row>
    <row r="33460" spans="1:3" x14ac:dyDescent="0.25">
      <c r="A33460">
        <v>5510</v>
      </c>
      <c r="B33460" s="1">
        <f>DATE(2015,2,1) + TIME(0,0,0)</f>
        <v>42036</v>
      </c>
      <c r="C33460">
        <v>34.684501648000001</v>
      </c>
    </row>
    <row r="33461" spans="1:3" x14ac:dyDescent="0.25">
      <c r="A33461">
        <v>5538</v>
      </c>
      <c r="B33461" s="1">
        <f>DATE(2015,3,1) + TIME(0,0,0)</f>
        <v>42064</v>
      </c>
      <c r="C33461">
        <v>34.696372986</v>
      </c>
    </row>
    <row r="33462" spans="1:3" x14ac:dyDescent="0.25">
      <c r="A33462">
        <v>5569</v>
      </c>
      <c r="B33462" s="1">
        <f>DATE(2015,4,1) + TIME(0,0,0)</f>
        <v>42095</v>
      </c>
      <c r="C33462">
        <v>34.709465027</v>
      </c>
    </row>
    <row r="33463" spans="1:3" x14ac:dyDescent="0.25">
      <c r="A33463">
        <v>5599</v>
      </c>
      <c r="B33463" s="1">
        <f>DATE(2015,5,1) + TIME(0,0,0)</f>
        <v>42125</v>
      </c>
      <c r="C33463">
        <v>34.722095490000001</v>
      </c>
    </row>
    <row r="33464" spans="1:3" x14ac:dyDescent="0.25">
      <c r="A33464">
        <v>5630</v>
      </c>
      <c r="B33464" s="1">
        <f>DATE(2015,6,1) + TIME(0,0,0)</f>
        <v>42156</v>
      </c>
      <c r="C33464">
        <v>34.735095977999997</v>
      </c>
    </row>
    <row r="33465" spans="1:3" x14ac:dyDescent="0.25">
      <c r="A33465">
        <v>5660</v>
      </c>
      <c r="B33465" s="1">
        <f>DATE(2015,7,1) + TIME(0,0,0)</f>
        <v>42186</v>
      </c>
      <c r="C33465">
        <v>34.747631073000001</v>
      </c>
    </row>
    <row r="33466" spans="1:3" x14ac:dyDescent="0.25">
      <c r="A33466">
        <v>5691</v>
      </c>
      <c r="B33466" s="1">
        <f>DATE(2015,8,1) + TIME(0,0,0)</f>
        <v>42217</v>
      </c>
      <c r="C33466">
        <v>34.760536193999997</v>
      </c>
    </row>
    <row r="33467" spans="1:3" x14ac:dyDescent="0.25">
      <c r="A33467">
        <v>5722</v>
      </c>
      <c r="B33467" s="1">
        <f>DATE(2015,9,1) + TIME(0,0,0)</f>
        <v>42248</v>
      </c>
      <c r="C33467">
        <v>34.773395538000003</v>
      </c>
    </row>
    <row r="33468" spans="1:3" x14ac:dyDescent="0.25">
      <c r="A33468">
        <v>5752</v>
      </c>
      <c r="B33468" s="1">
        <f>DATE(2015,10,1) + TIME(0,0,0)</f>
        <v>42278</v>
      </c>
      <c r="C33468">
        <v>34.785793304000002</v>
      </c>
    </row>
    <row r="33469" spans="1:3" x14ac:dyDescent="0.25">
      <c r="A33469">
        <v>5783</v>
      </c>
      <c r="B33469" s="1">
        <f>DATE(2015,11,1) + TIME(0,0,0)</f>
        <v>42309</v>
      </c>
      <c r="C33469">
        <v>34.798561096</v>
      </c>
    </row>
    <row r="33470" spans="1:3" x14ac:dyDescent="0.25">
      <c r="A33470">
        <v>5813</v>
      </c>
      <c r="B33470" s="1">
        <f>DATE(2015,12,1) + TIME(0,0,0)</f>
        <v>42339</v>
      </c>
      <c r="C33470">
        <v>34.810871124000002</v>
      </c>
    </row>
    <row r="33471" spans="1:3" x14ac:dyDescent="0.25">
      <c r="A33471">
        <v>5844</v>
      </c>
      <c r="B33471" s="1">
        <f>DATE(2016,1,1) + TIME(0,0,0)</f>
        <v>42370</v>
      </c>
      <c r="C33471">
        <v>34.823547363000003</v>
      </c>
    </row>
    <row r="33472" spans="1:3" x14ac:dyDescent="0.25">
      <c r="A33472">
        <v>5875</v>
      </c>
      <c r="B33472" s="1">
        <f>DATE(2016,2,1) + TIME(0,0,0)</f>
        <v>42401</v>
      </c>
      <c r="C33472">
        <v>34.836177825999997</v>
      </c>
    </row>
    <row r="33473" spans="1:3" x14ac:dyDescent="0.25">
      <c r="A33473">
        <v>5904</v>
      </c>
      <c r="B33473" s="1">
        <f>DATE(2016,3,1) + TIME(0,0,0)</f>
        <v>42430</v>
      </c>
      <c r="C33473">
        <v>34.847949982000003</v>
      </c>
    </row>
    <row r="33474" spans="1:3" x14ac:dyDescent="0.25">
      <c r="A33474">
        <v>5935</v>
      </c>
      <c r="B33474" s="1">
        <f>DATE(2016,4,1) + TIME(0,0,0)</f>
        <v>42461</v>
      </c>
      <c r="C33474">
        <v>34.860492706000002</v>
      </c>
    </row>
    <row r="33475" spans="1:3" x14ac:dyDescent="0.25">
      <c r="A33475">
        <v>5965</v>
      </c>
      <c r="B33475" s="1">
        <f>DATE(2016,5,1) + TIME(0,0,0)</f>
        <v>42491</v>
      </c>
      <c r="C33475">
        <v>34.872589111000003</v>
      </c>
    </row>
    <row r="33476" spans="1:3" x14ac:dyDescent="0.25">
      <c r="A33476">
        <v>5996</v>
      </c>
      <c r="B33476" s="1">
        <f>DATE(2016,6,1) + TIME(0,0,0)</f>
        <v>42522</v>
      </c>
      <c r="C33476">
        <v>34.885044098000002</v>
      </c>
    </row>
    <row r="33477" spans="1:3" x14ac:dyDescent="0.25">
      <c r="A33477">
        <v>6026</v>
      </c>
      <c r="B33477" s="1">
        <f>DATE(2016,7,1) + TIME(0,0,0)</f>
        <v>42552</v>
      </c>
      <c r="C33477">
        <v>34.897056579999997</v>
      </c>
    </row>
    <row r="33478" spans="1:3" x14ac:dyDescent="0.25">
      <c r="A33478">
        <v>6057</v>
      </c>
      <c r="B33478" s="1">
        <f>DATE(2016,8,1) + TIME(0,0,0)</f>
        <v>42583</v>
      </c>
      <c r="C33478">
        <v>34.909423828000001</v>
      </c>
    </row>
    <row r="33479" spans="1:3" x14ac:dyDescent="0.25">
      <c r="A33479">
        <v>6088</v>
      </c>
      <c r="B33479" s="1">
        <f>DATE(2016,9,1) + TIME(0,0,0)</f>
        <v>42614</v>
      </c>
      <c r="C33479">
        <v>34.921749114999997</v>
      </c>
    </row>
    <row r="33480" spans="1:3" x14ac:dyDescent="0.25">
      <c r="A33480">
        <v>6118</v>
      </c>
      <c r="B33480" s="1">
        <f>DATE(2016,10,1) + TIME(0,0,0)</f>
        <v>42644</v>
      </c>
      <c r="C33480">
        <v>34.933635711999997</v>
      </c>
    </row>
    <row r="33481" spans="1:3" x14ac:dyDescent="0.25">
      <c r="A33481">
        <v>6149</v>
      </c>
      <c r="B33481" s="1">
        <f>DATE(2016,11,1) + TIME(0,0,0)</f>
        <v>42675</v>
      </c>
      <c r="C33481">
        <v>34.945880889999998</v>
      </c>
    </row>
    <row r="33482" spans="1:3" x14ac:dyDescent="0.25">
      <c r="A33482">
        <v>6179</v>
      </c>
      <c r="B33482" s="1">
        <f>DATE(2016,12,1) + TIME(0,0,0)</f>
        <v>42705</v>
      </c>
      <c r="C33482">
        <v>34.957687378000003</v>
      </c>
    </row>
    <row r="33483" spans="1:3" x14ac:dyDescent="0.25">
      <c r="A33483">
        <v>6210</v>
      </c>
      <c r="B33483" s="1">
        <f>DATE(2017,1,1) + TIME(0,0,0)</f>
        <v>42736</v>
      </c>
      <c r="C33483">
        <v>34.969844817999999</v>
      </c>
    </row>
    <row r="33484" spans="1:3" x14ac:dyDescent="0.25">
      <c r="A33484">
        <v>6241</v>
      </c>
      <c r="B33484" s="1">
        <f>DATE(2017,2,1) + TIME(0,0,0)</f>
        <v>42767</v>
      </c>
      <c r="C33484">
        <v>34.981964111000003</v>
      </c>
    </row>
    <row r="33485" spans="1:3" x14ac:dyDescent="0.25">
      <c r="A33485">
        <v>6269</v>
      </c>
      <c r="B33485" s="1">
        <f>DATE(2017,3,1) + TIME(0,0,0)</f>
        <v>42795</v>
      </c>
      <c r="C33485">
        <v>34.992874145999998</v>
      </c>
    </row>
    <row r="33486" spans="1:3" x14ac:dyDescent="0.25">
      <c r="A33486">
        <v>6300</v>
      </c>
      <c r="B33486" s="1">
        <f>DATE(2017,4,1) + TIME(0,0,0)</f>
        <v>42826</v>
      </c>
      <c r="C33486">
        <v>35.004920959000003</v>
      </c>
    </row>
    <row r="33487" spans="1:3" x14ac:dyDescent="0.25">
      <c r="A33487">
        <v>6330</v>
      </c>
      <c r="B33487" s="1">
        <f>DATE(2017,5,1) + TIME(0,0,0)</f>
        <v>42856</v>
      </c>
      <c r="C33487">
        <v>35.016540526999997</v>
      </c>
    </row>
    <row r="33488" spans="1:3" x14ac:dyDescent="0.25">
      <c r="A33488">
        <v>6361</v>
      </c>
      <c r="B33488" s="1">
        <f>DATE(2017,6,1) + TIME(0,0,0)</f>
        <v>42887</v>
      </c>
      <c r="C33488">
        <v>35.028507232999999</v>
      </c>
    </row>
    <row r="33489" spans="1:3" x14ac:dyDescent="0.25">
      <c r="A33489">
        <v>6391</v>
      </c>
      <c r="B33489" s="1">
        <f>DATE(2017,7,1) + TIME(0,0,0)</f>
        <v>42917</v>
      </c>
      <c r="C33489">
        <v>35.040050506999997</v>
      </c>
    </row>
    <row r="33490" spans="1:3" x14ac:dyDescent="0.25">
      <c r="A33490">
        <v>6422</v>
      </c>
      <c r="B33490" s="1">
        <f>DATE(2017,8,1) + TIME(0,0,0)</f>
        <v>42948</v>
      </c>
      <c r="C33490">
        <v>35.051933288999997</v>
      </c>
    </row>
    <row r="33491" spans="1:3" x14ac:dyDescent="0.25">
      <c r="A33491">
        <v>6453</v>
      </c>
      <c r="B33491" s="1">
        <f>DATE(2017,9,1) + TIME(0,0,0)</f>
        <v>42979</v>
      </c>
      <c r="C33491">
        <v>35.063774109000001</v>
      </c>
    </row>
    <row r="33492" spans="1:3" x14ac:dyDescent="0.25">
      <c r="A33492">
        <v>6483</v>
      </c>
      <c r="B33492" s="1">
        <f>DATE(2017,10,1) + TIME(0,0,0)</f>
        <v>43009</v>
      </c>
      <c r="C33492">
        <v>35.075199126999998</v>
      </c>
    </row>
    <row r="33493" spans="1:3" x14ac:dyDescent="0.25">
      <c r="A33493">
        <v>6514</v>
      </c>
      <c r="B33493" s="1">
        <f>DATE(2017,11,1) + TIME(0,0,0)</f>
        <v>43040</v>
      </c>
      <c r="C33493">
        <v>35.086971282999997</v>
      </c>
    </row>
    <row r="33494" spans="1:3" x14ac:dyDescent="0.25">
      <c r="A33494">
        <v>6544</v>
      </c>
      <c r="B33494" s="1">
        <f>DATE(2017,12,1) + TIME(0,0,0)</f>
        <v>43070</v>
      </c>
      <c r="C33494">
        <v>35.098327636999997</v>
      </c>
    </row>
    <row r="33495" spans="1:3" x14ac:dyDescent="0.25">
      <c r="A33495">
        <v>6575</v>
      </c>
      <c r="B33495" s="1">
        <f>DATE(2018,1,1) + TIME(0,0,0)</f>
        <v>43101</v>
      </c>
      <c r="C33495">
        <v>35.110023499</v>
      </c>
    </row>
    <row r="33496" spans="1:3" x14ac:dyDescent="0.25">
      <c r="A33496">
        <v>6606</v>
      </c>
      <c r="B33496" s="1">
        <f>DATE(2018,2,1) + TIME(0,0,0)</f>
        <v>43132</v>
      </c>
      <c r="C33496">
        <v>35.121681213000002</v>
      </c>
    </row>
    <row r="33497" spans="1:3" x14ac:dyDescent="0.25">
      <c r="A33497">
        <v>6634</v>
      </c>
      <c r="B33497" s="1">
        <f>DATE(2018,3,1) + TIME(0,0,0)</f>
        <v>43160</v>
      </c>
      <c r="C33497">
        <v>35.132175445999998</v>
      </c>
    </row>
    <row r="33498" spans="1:3" x14ac:dyDescent="0.25">
      <c r="A33498">
        <v>6665</v>
      </c>
      <c r="B33498" s="1">
        <f>DATE(2018,4,1) + TIME(0,0,0)</f>
        <v>43191</v>
      </c>
      <c r="C33498">
        <v>35.143760681000003</v>
      </c>
    </row>
    <row r="33499" spans="1:3" x14ac:dyDescent="0.25">
      <c r="A33499">
        <v>6695</v>
      </c>
      <c r="B33499" s="1">
        <f>DATE(2018,5,1) + TIME(0,0,0)</f>
        <v>43221</v>
      </c>
      <c r="C33499">
        <v>35.154937744000001</v>
      </c>
    </row>
    <row r="33500" spans="1:3" x14ac:dyDescent="0.25">
      <c r="A33500">
        <v>6726</v>
      </c>
      <c r="B33500" s="1">
        <f>DATE(2018,6,1) + TIME(0,0,0)</f>
        <v>43252</v>
      </c>
      <c r="C33500">
        <v>35.166454315000003</v>
      </c>
    </row>
    <row r="33501" spans="1:3" x14ac:dyDescent="0.25">
      <c r="A33501">
        <v>6756</v>
      </c>
      <c r="B33501" s="1">
        <f>DATE(2018,7,1) + TIME(0,0,0)</f>
        <v>43282</v>
      </c>
      <c r="C33501">
        <v>35.177566528</v>
      </c>
    </row>
    <row r="33502" spans="1:3" x14ac:dyDescent="0.25">
      <c r="A33502">
        <v>6787</v>
      </c>
      <c r="B33502" s="1">
        <f>DATE(2018,8,1) + TIME(0,0,0)</f>
        <v>43313</v>
      </c>
      <c r="C33502">
        <v>35.189014434999997</v>
      </c>
    </row>
    <row r="33503" spans="1:3" x14ac:dyDescent="0.25">
      <c r="A33503">
        <v>6818</v>
      </c>
      <c r="B33503" s="1">
        <f>DATE(2018,9,1) + TIME(0,0,0)</f>
        <v>43344</v>
      </c>
      <c r="C33503">
        <v>35.200428008999999</v>
      </c>
    </row>
    <row r="33504" spans="1:3" x14ac:dyDescent="0.25">
      <c r="A33504">
        <v>6848</v>
      </c>
      <c r="B33504" s="1">
        <f>DATE(2018,10,1) + TIME(0,0,0)</f>
        <v>43374</v>
      </c>
      <c r="C33504">
        <v>35.211437224999997</v>
      </c>
    </row>
    <row r="33505" spans="1:3" x14ac:dyDescent="0.25">
      <c r="A33505">
        <v>6879</v>
      </c>
      <c r="B33505" s="1">
        <f>DATE(2018,11,1) + TIME(0,0,0)</f>
        <v>43405</v>
      </c>
      <c r="C33505">
        <v>35.222778320000003</v>
      </c>
    </row>
    <row r="33506" spans="1:3" x14ac:dyDescent="0.25">
      <c r="A33506">
        <v>6909</v>
      </c>
      <c r="B33506" s="1">
        <f>DATE(2018,12,1) + TIME(0,0,0)</f>
        <v>43435</v>
      </c>
      <c r="C33506">
        <v>35.233722686999997</v>
      </c>
    </row>
    <row r="33507" spans="1:3" x14ac:dyDescent="0.25">
      <c r="A33507">
        <v>6940</v>
      </c>
      <c r="B33507" s="1">
        <f>DATE(2019,1,1) + TIME(0,0,0)</f>
        <v>43466</v>
      </c>
      <c r="C33507">
        <v>35.244998932000001</v>
      </c>
    </row>
    <row r="33508" spans="1:3" x14ac:dyDescent="0.25">
      <c r="A33508">
        <v>6971</v>
      </c>
      <c r="B33508" s="1">
        <f>DATE(2019,2,1) + TIME(0,0,0)</f>
        <v>43497</v>
      </c>
      <c r="C33508">
        <v>35.256240845000001</v>
      </c>
    </row>
    <row r="33509" spans="1:3" x14ac:dyDescent="0.25">
      <c r="A33509">
        <v>6999</v>
      </c>
      <c r="B33509" s="1">
        <f>DATE(2019,3,1) + TIME(0,0,0)</f>
        <v>43525</v>
      </c>
      <c r="C33509">
        <v>35.266365051000001</v>
      </c>
    </row>
    <row r="33510" spans="1:3" x14ac:dyDescent="0.25">
      <c r="A33510">
        <v>7030</v>
      </c>
      <c r="B33510" s="1">
        <f>DATE(2019,4,1) + TIME(0,0,0)</f>
        <v>43556</v>
      </c>
      <c r="C33510">
        <v>35.277538300000003</v>
      </c>
    </row>
    <row r="33511" spans="1:3" x14ac:dyDescent="0.25">
      <c r="A33511">
        <v>7060</v>
      </c>
      <c r="B33511" s="1">
        <f>DATE(2019,5,1) + TIME(0,0,0)</f>
        <v>43586</v>
      </c>
      <c r="C33511">
        <v>35.288322448999999</v>
      </c>
    </row>
    <row r="33512" spans="1:3" x14ac:dyDescent="0.25">
      <c r="A33512">
        <v>7091</v>
      </c>
      <c r="B33512" s="1">
        <f>DATE(2019,6,1) + TIME(0,0,0)</f>
        <v>43617</v>
      </c>
      <c r="C33512">
        <v>35.299434662000003</v>
      </c>
    </row>
    <row r="33513" spans="1:3" x14ac:dyDescent="0.25">
      <c r="A33513">
        <v>7121</v>
      </c>
      <c r="B33513" s="1">
        <f>DATE(2019,7,1) + TIME(0,0,0)</f>
        <v>43647</v>
      </c>
      <c r="C33513">
        <v>35.310157775999997</v>
      </c>
    </row>
    <row r="33514" spans="1:3" x14ac:dyDescent="0.25">
      <c r="A33514">
        <v>7152</v>
      </c>
      <c r="B33514" s="1">
        <f>DATE(2019,8,1) + TIME(0,0,0)</f>
        <v>43678</v>
      </c>
      <c r="C33514">
        <v>35.321201324</v>
      </c>
    </row>
    <row r="33515" spans="1:3" x14ac:dyDescent="0.25">
      <c r="A33515">
        <v>7183</v>
      </c>
      <c r="B33515" s="1">
        <f>DATE(2019,9,1) + TIME(0,0,0)</f>
        <v>43709</v>
      </c>
      <c r="C33515">
        <v>35.332214354999998</v>
      </c>
    </row>
    <row r="33516" spans="1:3" x14ac:dyDescent="0.25">
      <c r="A33516">
        <v>7213</v>
      </c>
      <c r="B33516" s="1">
        <f>DATE(2019,10,1) + TIME(0,0,0)</f>
        <v>43739</v>
      </c>
      <c r="C33516">
        <v>35.342842101999999</v>
      </c>
    </row>
    <row r="33517" spans="1:3" x14ac:dyDescent="0.25">
      <c r="A33517">
        <v>7244</v>
      </c>
      <c r="B33517" s="1">
        <f>DATE(2019,11,1) + TIME(0,0,0)</f>
        <v>43770</v>
      </c>
      <c r="C33517">
        <v>35.353790283000002</v>
      </c>
    </row>
    <row r="33518" spans="1:3" x14ac:dyDescent="0.25">
      <c r="A33518">
        <v>7274</v>
      </c>
      <c r="B33518" s="1">
        <f>DATE(2019,12,1) + TIME(0,0,0)</f>
        <v>43800</v>
      </c>
      <c r="C33518">
        <v>35.364353180000002</v>
      </c>
    </row>
    <row r="33519" spans="1:3" x14ac:dyDescent="0.25">
      <c r="A33519">
        <v>7305</v>
      </c>
      <c r="B33519" s="1">
        <f>DATE(2020,1,1) + TIME(0,0,0)</f>
        <v>43831</v>
      </c>
      <c r="C33519">
        <v>35.375236510999997</v>
      </c>
    </row>
    <row r="33520" spans="1:3" x14ac:dyDescent="0.25">
      <c r="A33520">
        <v>7336</v>
      </c>
      <c r="B33520" s="1">
        <f>DATE(2020,2,1) + TIME(0,0,0)</f>
        <v>43862</v>
      </c>
      <c r="C33520">
        <v>35.386089325</v>
      </c>
    </row>
    <row r="33521" spans="1:3" x14ac:dyDescent="0.25">
      <c r="A33521">
        <v>7365</v>
      </c>
      <c r="B33521" s="1">
        <f>DATE(2020,3,1) + TIME(0,0,0)</f>
        <v>43891</v>
      </c>
      <c r="C33521">
        <v>35.396213531000001</v>
      </c>
    </row>
    <row r="33522" spans="1:3" x14ac:dyDescent="0.25">
      <c r="A33522">
        <v>7396</v>
      </c>
      <c r="B33522" s="1">
        <f>DATE(2020,4,1) + TIME(0,0,0)</f>
        <v>43922</v>
      </c>
      <c r="C33522">
        <v>35.407001495000003</v>
      </c>
    </row>
    <row r="33523" spans="1:3" x14ac:dyDescent="0.25">
      <c r="A33523">
        <v>7426</v>
      </c>
      <c r="B33523" s="1">
        <f>DATE(2020,5,1) + TIME(0,0,0)</f>
        <v>43952</v>
      </c>
      <c r="C33523">
        <v>35.417415619000003</v>
      </c>
    </row>
    <row r="33524" spans="1:3" x14ac:dyDescent="0.25">
      <c r="A33524">
        <v>7457</v>
      </c>
      <c r="B33524" s="1">
        <f>DATE(2020,6,1) + TIME(0,0,0)</f>
        <v>43983</v>
      </c>
      <c r="C33524">
        <v>35.428150176999999</v>
      </c>
    </row>
    <row r="33525" spans="1:3" x14ac:dyDescent="0.25">
      <c r="A33525">
        <v>7487</v>
      </c>
      <c r="B33525" s="1">
        <f>DATE(2020,7,1) + TIME(0,0,0)</f>
        <v>44013</v>
      </c>
      <c r="C33525">
        <v>35.438507080000001</v>
      </c>
    </row>
    <row r="33526" spans="1:3" x14ac:dyDescent="0.25">
      <c r="A33526">
        <v>7518</v>
      </c>
      <c r="B33526" s="1">
        <f>DATE(2020,8,1) + TIME(0,0,0)</f>
        <v>44044</v>
      </c>
      <c r="C33526">
        <v>35.449176788000003</v>
      </c>
    </row>
    <row r="33527" spans="1:3" x14ac:dyDescent="0.25">
      <c r="A33527">
        <v>7549</v>
      </c>
      <c r="B33527" s="1">
        <f>DATE(2020,9,1) + TIME(0,0,0)</f>
        <v>44075</v>
      </c>
      <c r="C33527">
        <v>35.459823608000001</v>
      </c>
    </row>
    <row r="33528" spans="1:3" x14ac:dyDescent="0.25">
      <c r="A33528">
        <v>7579</v>
      </c>
      <c r="B33528" s="1">
        <f>DATE(2020,10,1) + TIME(0,0,0)</f>
        <v>44105</v>
      </c>
      <c r="C33528">
        <v>35.470096587999997</v>
      </c>
    </row>
    <row r="33529" spans="1:3" x14ac:dyDescent="0.25">
      <c r="A33529">
        <v>7610</v>
      </c>
      <c r="B33529" s="1">
        <f>DATE(2020,11,1) + TIME(0,0,0)</f>
        <v>44136</v>
      </c>
      <c r="C33529">
        <v>35.480682373</v>
      </c>
    </row>
    <row r="33530" spans="1:3" x14ac:dyDescent="0.25">
      <c r="A33530">
        <v>7640</v>
      </c>
      <c r="B33530" s="1">
        <f>DATE(2020,12,1) + TIME(0,0,0)</f>
        <v>44166</v>
      </c>
      <c r="C33530">
        <v>35.490901946999998</v>
      </c>
    </row>
    <row r="33531" spans="1:3" x14ac:dyDescent="0.25">
      <c r="A33531">
        <v>7671</v>
      </c>
      <c r="B33531" s="1">
        <f>DATE(2021,1,1) + TIME(0,0,0)</f>
        <v>44197</v>
      </c>
      <c r="C33531">
        <v>35.501430511000002</v>
      </c>
    </row>
    <row r="33532" spans="1:3" x14ac:dyDescent="0.25">
      <c r="A33532">
        <v>7702</v>
      </c>
      <c r="B33532" s="1">
        <f>DATE(2021,2,1) + TIME(0,0,0)</f>
        <v>44228</v>
      </c>
      <c r="C33532">
        <v>35.511928558000001</v>
      </c>
    </row>
    <row r="33533" spans="1:3" x14ac:dyDescent="0.25">
      <c r="A33533">
        <v>7730</v>
      </c>
      <c r="B33533" s="1">
        <f>DATE(2021,3,1) + TIME(0,0,0)</f>
        <v>44256</v>
      </c>
      <c r="C33533">
        <v>35.521385193</v>
      </c>
    </row>
    <row r="33534" spans="1:3" x14ac:dyDescent="0.25">
      <c r="A33534">
        <v>7761</v>
      </c>
      <c r="B33534" s="1">
        <f>DATE(2021,4,1) + TIME(0,0,0)</f>
        <v>44287</v>
      </c>
      <c r="C33534">
        <v>35.531826019</v>
      </c>
    </row>
    <row r="33535" spans="1:3" x14ac:dyDescent="0.25">
      <c r="A33535">
        <v>7791</v>
      </c>
      <c r="B33535" s="1">
        <f>DATE(2021,5,1) + TIME(0,0,0)</f>
        <v>44317</v>
      </c>
      <c r="C33535">
        <v>35.541900634999998</v>
      </c>
    </row>
    <row r="33536" spans="1:3" x14ac:dyDescent="0.25">
      <c r="A33536">
        <v>7822</v>
      </c>
      <c r="B33536" s="1">
        <f>DATE(2021,6,1) + TIME(0,0,0)</f>
        <v>44348</v>
      </c>
      <c r="C33536">
        <v>35.552288054999998</v>
      </c>
    </row>
    <row r="33537" spans="1:3" x14ac:dyDescent="0.25">
      <c r="A33537">
        <v>7852</v>
      </c>
      <c r="B33537" s="1">
        <f>DATE(2021,7,1) + TIME(0,0,0)</f>
        <v>44378</v>
      </c>
      <c r="C33537">
        <v>35.562313080000003</v>
      </c>
    </row>
    <row r="33538" spans="1:3" x14ac:dyDescent="0.25">
      <c r="A33538">
        <v>7883</v>
      </c>
      <c r="B33538" s="1">
        <f>DATE(2021,8,1) + TIME(0,0,0)</f>
        <v>44409</v>
      </c>
      <c r="C33538">
        <v>35.572643280000001</v>
      </c>
    </row>
    <row r="33539" spans="1:3" x14ac:dyDescent="0.25">
      <c r="A33539">
        <v>7914</v>
      </c>
      <c r="B33539" s="1">
        <f>DATE(2021,9,1) + TIME(0,0,0)</f>
        <v>44440</v>
      </c>
      <c r="C33539">
        <v>35.582946776999997</v>
      </c>
    </row>
    <row r="33540" spans="1:3" x14ac:dyDescent="0.25">
      <c r="A33540">
        <v>7944</v>
      </c>
      <c r="B33540" s="1">
        <f>DATE(2021,10,1) + TIME(0,0,0)</f>
        <v>44470</v>
      </c>
      <c r="C33540">
        <v>35.592895507999998</v>
      </c>
    </row>
    <row r="33541" spans="1:3" x14ac:dyDescent="0.25">
      <c r="A33541">
        <v>7975</v>
      </c>
      <c r="B33541" s="1">
        <f>DATE(2021,11,1) + TIME(0,0,0)</f>
        <v>44501</v>
      </c>
      <c r="C33541">
        <v>35.603149414000001</v>
      </c>
    </row>
    <row r="33542" spans="1:3" x14ac:dyDescent="0.25">
      <c r="A33542">
        <v>8005</v>
      </c>
      <c r="B33542" s="1">
        <f>DATE(2021,12,1) + TIME(0,0,0)</f>
        <v>44531</v>
      </c>
      <c r="C33542">
        <v>35.613044739000003</v>
      </c>
    </row>
    <row r="33543" spans="1:3" x14ac:dyDescent="0.25">
      <c r="A33543">
        <v>8036</v>
      </c>
      <c r="B33543" s="1">
        <f>DATE(2022,1,1) + TIME(0,0,0)</f>
        <v>44562</v>
      </c>
      <c r="C33543">
        <v>35.623245238999999</v>
      </c>
    </row>
    <row r="33544" spans="1:3" x14ac:dyDescent="0.25">
      <c r="A33544">
        <v>8067</v>
      </c>
      <c r="B33544" s="1">
        <f>DATE(2022,2,1) + TIME(0,0,0)</f>
        <v>44593</v>
      </c>
      <c r="C33544">
        <v>35.633422852000002</v>
      </c>
    </row>
    <row r="33545" spans="1:3" x14ac:dyDescent="0.25">
      <c r="A33545">
        <v>8095</v>
      </c>
      <c r="B33545" s="1">
        <f>DATE(2022,3,1) + TIME(0,0,0)</f>
        <v>44621</v>
      </c>
      <c r="C33545">
        <v>35.642593384000001</v>
      </c>
    </row>
    <row r="33546" spans="1:3" x14ac:dyDescent="0.25">
      <c r="A33546">
        <v>8126</v>
      </c>
      <c r="B33546" s="1">
        <f>DATE(2022,4,1) + TIME(0,0,0)</f>
        <v>44652</v>
      </c>
      <c r="C33546">
        <v>35.652721405000001</v>
      </c>
    </row>
    <row r="33547" spans="1:3" x14ac:dyDescent="0.25">
      <c r="A33547">
        <v>8156</v>
      </c>
      <c r="B33547" s="1">
        <f>DATE(2022,5,1) + TIME(0,0,0)</f>
        <v>44682</v>
      </c>
      <c r="C33547">
        <v>35.662498474000003</v>
      </c>
    </row>
    <row r="33548" spans="1:3" x14ac:dyDescent="0.25">
      <c r="A33548">
        <v>8187</v>
      </c>
      <c r="B33548" s="1">
        <f>DATE(2022,6,1) + TIME(0,0,0)</f>
        <v>44713</v>
      </c>
      <c r="C33548">
        <v>35.672576904000003</v>
      </c>
    </row>
    <row r="33549" spans="1:3" x14ac:dyDescent="0.25">
      <c r="A33549">
        <v>8217</v>
      </c>
      <c r="B33549" s="1">
        <f>DATE(2022,7,1) + TIME(0,0,0)</f>
        <v>44743</v>
      </c>
      <c r="C33549">
        <v>35.682308196999998</v>
      </c>
    </row>
    <row r="33550" spans="1:3" x14ac:dyDescent="0.25">
      <c r="A33550">
        <v>8248</v>
      </c>
      <c r="B33550" s="1">
        <f>DATE(2022,8,1) + TIME(0,0,0)</f>
        <v>44774</v>
      </c>
      <c r="C33550">
        <v>35.692337035999998</v>
      </c>
    </row>
    <row r="33551" spans="1:3" x14ac:dyDescent="0.25">
      <c r="A33551">
        <v>8279</v>
      </c>
      <c r="B33551" s="1">
        <f>DATE(2022,9,1) + TIME(0,0,0)</f>
        <v>44805</v>
      </c>
      <c r="C33551">
        <v>35.702346802000001</v>
      </c>
    </row>
    <row r="33552" spans="1:3" x14ac:dyDescent="0.25">
      <c r="A33552">
        <v>8309</v>
      </c>
      <c r="B33552" s="1">
        <f>DATE(2022,10,1) + TIME(0,0,0)</f>
        <v>44835</v>
      </c>
      <c r="C33552">
        <v>35.712005615000002</v>
      </c>
    </row>
    <row r="33553" spans="1:3" x14ac:dyDescent="0.25">
      <c r="A33553">
        <v>8340</v>
      </c>
      <c r="B33553" s="1">
        <f>DATE(2022,11,1) + TIME(0,0,0)</f>
        <v>44866</v>
      </c>
      <c r="C33553">
        <v>35.721965789999999</v>
      </c>
    </row>
    <row r="33554" spans="1:3" x14ac:dyDescent="0.25">
      <c r="A33554">
        <v>8370</v>
      </c>
      <c r="B33554" s="1">
        <f>DATE(2022,12,1) + TIME(0,0,0)</f>
        <v>44896</v>
      </c>
      <c r="C33554">
        <v>35.731582641999999</v>
      </c>
    </row>
    <row r="33555" spans="1:3" x14ac:dyDescent="0.25">
      <c r="A33555">
        <v>8401</v>
      </c>
      <c r="B33555" s="1">
        <f>DATE(2023,1,1) + TIME(0,0,0)</f>
        <v>44927</v>
      </c>
      <c r="C33555">
        <v>35.741497039999999</v>
      </c>
    </row>
    <row r="33556" spans="1:3" x14ac:dyDescent="0.25">
      <c r="A33556">
        <v>8432</v>
      </c>
      <c r="B33556" s="1">
        <f>DATE(2023,2,1) + TIME(0,0,0)</f>
        <v>44958</v>
      </c>
      <c r="C33556">
        <v>35.751392365000001</v>
      </c>
    </row>
    <row r="33557" spans="1:3" x14ac:dyDescent="0.25">
      <c r="A33557">
        <v>8460</v>
      </c>
      <c r="B33557" s="1">
        <f>DATE(2023,3,1) + TIME(0,0,0)</f>
        <v>44986</v>
      </c>
      <c r="C33557">
        <v>35.760307312000002</v>
      </c>
    </row>
    <row r="33558" spans="1:3" x14ac:dyDescent="0.25">
      <c r="A33558">
        <v>8491</v>
      </c>
      <c r="B33558" s="1">
        <f>DATE(2023,4,1) + TIME(0,0,0)</f>
        <v>45017</v>
      </c>
      <c r="C33558">
        <v>35.770153045999997</v>
      </c>
    </row>
    <row r="33559" spans="1:3" x14ac:dyDescent="0.25">
      <c r="A33559">
        <v>8521</v>
      </c>
      <c r="B33559" s="1">
        <f>DATE(2023,5,1) + TIME(0,0,0)</f>
        <v>45047</v>
      </c>
      <c r="C33559">
        <v>35.779663085999999</v>
      </c>
    </row>
    <row r="33560" spans="1:3" x14ac:dyDescent="0.25">
      <c r="A33560">
        <v>8552</v>
      </c>
      <c r="B33560" s="1">
        <f>DATE(2023,6,1) + TIME(0,0,0)</f>
        <v>45078</v>
      </c>
      <c r="C33560">
        <v>35.789466857999997</v>
      </c>
    </row>
    <row r="33561" spans="1:3" x14ac:dyDescent="0.25">
      <c r="A33561">
        <v>8582</v>
      </c>
      <c r="B33561" s="1">
        <f>DATE(2023,7,1) + TIME(0,0,0)</f>
        <v>45108</v>
      </c>
      <c r="C33561">
        <v>35.798934936999999</v>
      </c>
    </row>
    <row r="33562" spans="1:3" x14ac:dyDescent="0.25">
      <c r="A33562">
        <v>8613</v>
      </c>
      <c r="B33562" s="1">
        <f>DATE(2023,8,1) + TIME(0,0,0)</f>
        <v>45139</v>
      </c>
      <c r="C33562">
        <v>35.808696746999999</v>
      </c>
    </row>
    <row r="33563" spans="1:3" x14ac:dyDescent="0.25">
      <c r="A33563">
        <v>8644</v>
      </c>
      <c r="B33563" s="1">
        <f>DATE(2023,9,1) + TIME(0,0,0)</f>
        <v>45170</v>
      </c>
      <c r="C33563">
        <v>35.818435669000003</v>
      </c>
    </row>
    <row r="33564" spans="1:3" x14ac:dyDescent="0.25">
      <c r="A33564">
        <v>8674</v>
      </c>
      <c r="B33564" s="1">
        <f>DATE(2023,10,1) + TIME(0,0,0)</f>
        <v>45200</v>
      </c>
      <c r="C33564">
        <v>35.827838898000003</v>
      </c>
    </row>
    <row r="33565" spans="1:3" x14ac:dyDescent="0.25">
      <c r="A33565">
        <v>8705</v>
      </c>
      <c r="B33565" s="1">
        <f>DATE(2023,11,1) + TIME(0,0,0)</f>
        <v>45231</v>
      </c>
      <c r="C33565">
        <v>35.837535858000003</v>
      </c>
    </row>
    <row r="33566" spans="1:3" x14ac:dyDescent="0.25">
      <c r="A33566">
        <v>8735</v>
      </c>
      <c r="B33566" s="1">
        <f>DATE(2023,12,1) + TIME(0,0,0)</f>
        <v>45261</v>
      </c>
      <c r="C33566">
        <v>35.846900939999998</v>
      </c>
    </row>
    <row r="33567" spans="1:3" x14ac:dyDescent="0.25">
      <c r="A33567">
        <v>8766</v>
      </c>
      <c r="B33567" s="1">
        <f>DATE(2024,1,1) + TIME(0,0,0)</f>
        <v>45292</v>
      </c>
      <c r="C33567">
        <v>35.856555939000003</v>
      </c>
    </row>
    <row r="33568" spans="1:3" x14ac:dyDescent="0.25">
      <c r="A33568">
        <v>8797</v>
      </c>
      <c r="B33568" s="1">
        <f>DATE(2024,2,1) + TIME(0,0,0)</f>
        <v>45323</v>
      </c>
      <c r="C33568">
        <v>35.866191864000001</v>
      </c>
    </row>
    <row r="33569" spans="1:3" x14ac:dyDescent="0.25">
      <c r="A33569">
        <v>8826</v>
      </c>
      <c r="B33569" s="1">
        <f>DATE(2024,3,1) + TIME(0,0,0)</f>
        <v>45352</v>
      </c>
      <c r="C33569">
        <v>35.875186919999997</v>
      </c>
    </row>
    <row r="33570" spans="1:3" x14ac:dyDescent="0.25">
      <c r="A33570">
        <v>8857</v>
      </c>
      <c r="B33570" s="1">
        <f>DATE(2024,4,1) + TIME(0,0,0)</f>
        <v>45383</v>
      </c>
      <c r="C33570">
        <v>35.884780884000001</v>
      </c>
    </row>
    <row r="33571" spans="1:3" x14ac:dyDescent="0.25">
      <c r="A33571">
        <v>8887</v>
      </c>
      <c r="B33571" s="1">
        <f>DATE(2024,5,1) + TIME(0,0,0)</f>
        <v>45413</v>
      </c>
      <c r="C33571">
        <v>35.894042968999997</v>
      </c>
    </row>
    <row r="33572" spans="1:3" x14ac:dyDescent="0.25">
      <c r="A33572">
        <v>8918</v>
      </c>
      <c r="B33572" s="1">
        <f>DATE(2024,6,1) + TIME(0,0,0)</f>
        <v>45444</v>
      </c>
      <c r="C33572">
        <v>35.903598785</v>
      </c>
    </row>
    <row r="33573" spans="1:3" x14ac:dyDescent="0.25">
      <c r="A33573">
        <v>8948</v>
      </c>
      <c r="B33573" s="1">
        <f>DATE(2024,7,1) + TIME(0,0,0)</f>
        <v>45474</v>
      </c>
      <c r="C33573">
        <v>35.912826537999997</v>
      </c>
    </row>
    <row r="33574" spans="1:3" x14ac:dyDescent="0.25">
      <c r="A33574">
        <v>8979</v>
      </c>
      <c r="B33574" s="1">
        <f>DATE(2024,8,1) + TIME(0,0,0)</f>
        <v>45505</v>
      </c>
      <c r="C33574">
        <v>35.922340392999999</v>
      </c>
    </row>
    <row r="33575" spans="1:3" x14ac:dyDescent="0.25">
      <c r="A33575">
        <v>9010</v>
      </c>
      <c r="B33575" s="1">
        <f>DATE(2024,9,1) + TIME(0,0,0)</f>
        <v>45536</v>
      </c>
      <c r="C33575">
        <v>35.931835175000003</v>
      </c>
    </row>
    <row r="33576" spans="1:3" x14ac:dyDescent="0.25">
      <c r="A33576">
        <v>9040</v>
      </c>
      <c r="B33576" s="1">
        <f>DATE(2024,10,1) + TIME(0,0,0)</f>
        <v>45566</v>
      </c>
      <c r="C33576">
        <v>35.941005707000002</v>
      </c>
    </row>
    <row r="33577" spans="1:3" x14ac:dyDescent="0.25">
      <c r="A33577">
        <v>9071</v>
      </c>
      <c r="B33577" s="1">
        <f>DATE(2024,11,1) + TIME(0,0,0)</f>
        <v>45597</v>
      </c>
      <c r="C33577">
        <v>35.950462340999998</v>
      </c>
    </row>
    <row r="33578" spans="1:3" x14ac:dyDescent="0.25">
      <c r="A33578">
        <v>9101</v>
      </c>
      <c r="B33578" s="1">
        <f>DATE(2024,12,1) + TIME(0,0,0)</f>
        <v>45627</v>
      </c>
      <c r="C33578">
        <v>35.959594727000002</v>
      </c>
    </row>
    <row r="33579" spans="1:3" x14ac:dyDescent="0.25">
      <c r="A33579">
        <v>9132</v>
      </c>
      <c r="B33579" s="1">
        <f>DATE(2025,1,1) + TIME(0,0,0)</f>
        <v>45658</v>
      </c>
      <c r="C33579">
        <v>35.969009399000001</v>
      </c>
    </row>
    <row r="33580" spans="1:3" x14ac:dyDescent="0.25">
      <c r="A33580">
        <v>9163</v>
      </c>
      <c r="B33580" s="1">
        <f>DATE(2025,2,1) + TIME(0,0,0)</f>
        <v>45689</v>
      </c>
      <c r="C33580">
        <v>35.978408813000001</v>
      </c>
    </row>
    <row r="33581" spans="1:3" x14ac:dyDescent="0.25">
      <c r="A33581">
        <v>9191</v>
      </c>
      <c r="B33581" s="1">
        <f>DATE(2025,3,1) + TIME(0,0,0)</f>
        <v>45717</v>
      </c>
      <c r="C33581">
        <v>35.986881255999997</v>
      </c>
    </row>
    <row r="33582" spans="1:3" x14ac:dyDescent="0.25">
      <c r="A33582">
        <v>9222</v>
      </c>
      <c r="B33582" s="1">
        <f>DATE(2025,4,1) + TIME(0,0,0)</f>
        <v>45748</v>
      </c>
      <c r="C33582">
        <v>35.996246337999999</v>
      </c>
    </row>
    <row r="33583" spans="1:3" x14ac:dyDescent="0.25">
      <c r="A33583">
        <v>9252</v>
      </c>
      <c r="B33583" s="1">
        <f>DATE(2025,5,1) + TIME(0,0,0)</f>
        <v>45778</v>
      </c>
      <c r="C33583">
        <v>36.005287170000003</v>
      </c>
    </row>
    <row r="33584" spans="1:3" x14ac:dyDescent="0.25">
      <c r="A33584">
        <v>9283</v>
      </c>
      <c r="B33584" s="1">
        <f>DATE(2025,6,1) + TIME(0,0,0)</f>
        <v>45809</v>
      </c>
      <c r="C33584">
        <v>36.014614105</v>
      </c>
    </row>
    <row r="33585" spans="1:3" x14ac:dyDescent="0.25">
      <c r="A33585">
        <v>9313</v>
      </c>
      <c r="B33585" s="1">
        <f>DATE(2025,7,1) + TIME(0,0,0)</f>
        <v>45839</v>
      </c>
      <c r="C33585">
        <v>36.023620604999998</v>
      </c>
    </row>
    <row r="33586" spans="1:3" x14ac:dyDescent="0.25">
      <c r="A33586">
        <v>9344</v>
      </c>
      <c r="B33586" s="1">
        <f>DATE(2025,8,1) + TIME(0,0,0)</f>
        <v>45870</v>
      </c>
      <c r="C33586">
        <v>36.032909392999997</v>
      </c>
    </row>
    <row r="33587" spans="1:3" x14ac:dyDescent="0.25">
      <c r="A33587">
        <v>9375</v>
      </c>
      <c r="B33587" s="1">
        <f>DATE(2025,9,1) + TIME(0,0,0)</f>
        <v>45901</v>
      </c>
      <c r="C33587">
        <v>36.042182922000002</v>
      </c>
    </row>
    <row r="33588" spans="1:3" x14ac:dyDescent="0.25">
      <c r="A33588">
        <v>9405</v>
      </c>
      <c r="B33588" s="1">
        <f>DATE(2025,10,1) + TIME(0,0,0)</f>
        <v>45931</v>
      </c>
      <c r="C33588">
        <v>36.051136016999997</v>
      </c>
    </row>
    <row r="33589" spans="1:3" x14ac:dyDescent="0.25">
      <c r="A33589">
        <v>9436</v>
      </c>
      <c r="B33589" s="1">
        <f>DATE(2025,11,1) + TIME(0,0,0)</f>
        <v>45962</v>
      </c>
      <c r="C33589">
        <v>36.060371398999997</v>
      </c>
    </row>
    <row r="33590" spans="1:3" x14ac:dyDescent="0.25">
      <c r="A33590">
        <v>9466</v>
      </c>
      <c r="B33590" s="1">
        <f>DATE(2025,12,1) + TIME(0,0,0)</f>
        <v>45992</v>
      </c>
      <c r="C33590">
        <v>36.069293975999997</v>
      </c>
    </row>
    <row r="33591" spans="1:3" x14ac:dyDescent="0.25">
      <c r="A33591">
        <v>9497</v>
      </c>
      <c r="B33591" s="1">
        <f>DATE(2026,1,1) + TIME(0,0,0)</f>
        <v>46023</v>
      </c>
      <c r="C33591">
        <v>36.078495025999999</v>
      </c>
    </row>
    <row r="33592" spans="1:3" x14ac:dyDescent="0.25">
      <c r="A33592">
        <v>9528</v>
      </c>
      <c r="B33592" s="1">
        <f>DATE(2026,2,1) + TIME(0,0,0)</f>
        <v>46054</v>
      </c>
      <c r="C33592">
        <v>36.087677002</v>
      </c>
    </row>
    <row r="33593" spans="1:3" x14ac:dyDescent="0.25">
      <c r="A33593">
        <v>9556</v>
      </c>
      <c r="B33593" s="1">
        <f>DATE(2026,3,1) + TIME(0,0,0)</f>
        <v>46082</v>
      </c>
      <c r="C33593">
        <v>36.095958709999998</v>
      </c>
    </row>
    <row r="33594" spans="1:3" x14ac:dyDescent="0.25">
      <c r="A33594">
        <v>9587</v>
      </c>
      <c r="B33594" s="1">
        <f>DATE(2026,4,1) + TIME(0,0,0)</f>
        <v>46113</v>
      </c>
      <c r="C33594">
        <v>36.105106354</v>
      </c>
    </row>
    <row r="33595" spans="1:3" x14ac:dyDescent="0.25">
      <c r="A33595">
        <v>9617</v>
      </c>
      <c r="B33595" s="1">
        <f>DATE(2026,5,1) + TIME(0,0,0)</f>
        <v>46143</v>
      </c>
      <c r="C33595">
        <v>36.113945006999998</v>
      </c>
    </row>
    <row r="33596" spans="1:3" x14ac:dyDescent="0.25">
      <c r="A33596">
        <v>9648</v>
      </c>
      <c r="B33596" s="1">
        <f>DATE(2026,6,1) + TIME(0,0,0)</f>
        <v>46174</v>
      </c>
      <c r="C33596">
        <v>36.123062134000001</v>
      </c>
    </row>
    <row r="33597" spans="1:3" x14ac:dyDescent="0.25">
      <c r="A33597">
        <v>9678</v>
      </c>
      <c r="B33597" s="1">
        <f>DATE(2026,7,1) + TIME(0,0,0)</f>
        <v>46204</v>
      </c>
      <c r="C33597">
        <v>36.13187027</v>
      </c>
    </row>
    <row r="33598" spans="1:3" x14ac:dyDescent="0.25">
      <c r="A33598">
        <v>9709</v>
      </c>
      <c r="B33598" s="1">
        <f>DATE(2026,8,1) + TIME(0,0,0)</f>
        <v>46235</v>
      </c>
      <c r="C33598">
        <v>36.140953064000001</v>
      </c>
    </row>
    <row r="33599" spans="1:3" x14ac:dyDescent="0.25">
      <c r="A33599">
        <v>9740</v>
      </c>
      <c r="B33599" s="1">
        <f>DATE(2026,9,1) + TIME(0,0,0)</f>
        <v>46266</v>
      </c>
      <c r="C33599">
        <v>36.150016784999998</v>
      </c>
    </row>
    <row r="33600" spans="1:3" x14ac:dyDescent="0.25">
      <c r="A33600">
        <v>9770</v>
      </c>
      <c r="B33600" s="1">
        <f>DATE(2026,10,1) + TIME(0,0,0)</f>
        <v>46296</v>
      </c>
      <c r="C33600">
        <v>36.158775329999997</v>
      </c>
    </row>
    <row r="33601" spans="1:3" x14ac:dyDescent="0.25">
      <c r="A33601">
        <v>9801</v>
      </c>
      <c r="B33601" s="1">
        <f>DATE(2026,11,1) + TIME(0,0,0)</f>
        <v>46327</v>
      </c>
      <c r="C33601">
        <v>36.167812347000002</v>
      </c>
    </row>
    <row r="33602" spans="1:3" x14ac:dyDescent="0.25">
      <c r="A33602">
        <v>9831</v>
      </c>
      <c r="B33602" s="1">
        <f>DATE(2026,12,1) + TIME(0,0,0)</f>
        <v>46357</v>
      </c>
      <c r="C33602">
        <v>36.176536560000002</v>
      </c>
    </row>
    <row r="33603" spans="1:3" x14ac:dyDescent="0.25">
      <c r="A33603">
        <v>9862</v>
      </c>
      <c r="B33603" s="1">
        <f>DATE(2027,1,1) + TIME(0,0,0)</f>
        <v>46388</v>
      </c>
      <c r="C33603">
        <v>36.185539245999998</v>
      </c>
    </row>
    <row r="33604" spans="1:3" x14ac:dyDescent="0.25">
      <c r="A33604">
        <v>9893</v>
      </c>
      <c r="B33604" s="1">
        <f>DATE(2027,2,1) + TIME(0,0,0)</f>
        <v>46419</v>
      </c>
      <c r="C33604">
        <v>36.194522857999999</v>
      </c>
    </row>
    <row r="33605" spans="1:3" x14ac:dyDescent="0.25">
      <c r="A33605">
        <v>9921</v>
      </c>
      <c r="B33605" s="1">
        <f>DATE(2027,3,1) + TIME(0,0,0)</f>
        <v>46447</v>
      </c>
      <c r="C33605">
        <v>36.202625275000003</v>
      </c>
    </row>
    <row r="33606" spans="1:3" x14ac:dyDescent="0.25">
      <c r="A33606">
        <v>9952</v>
      </c>
      <c r="B33606" s="1">
        <f>DATE(2027,4,1) + TIME(0,0,0)</f>
        <v>46478</v>
      </c>
      <c r="C33606">
        <v>36.211578369000001</v>
      </c>
    </row>
    <row r="33607" spans="1:3" x14ac:dyDescent="0.25">
      <c r="A33607">
        <v>9982</v>
      </c>
      <c r="B33607" s="1">
        <f>DATE(2027,5,1) + TIME(0,0,0)</f>
        <v>46508</v>
      </c>
      <c r="C33607">
        <v>36.220230102999999</v>
      </c>
    </row>
    <row r="33608" spans="1:3" x14ac:dyDescent="0.25">
      <c r="A33608">
        <v>10013</v>
      </c>
      <c r="B33608" s="1">
        <f>DATE(2027,6,1) + TIME(0,0,0)</f>
        <v>46539</v>
      </c>
      <c r="C33608">
        <v>36.229152679000002</v>
      </c>
    </row>
    <row r="33609" spans="1:3" x14ac:dyDescent="0.25">
      <c r="A33609">
        <v>10043</v>
      </c>
      <c r="B33609" s="1">
        <f>DATE(2027,7,1) + TIME(0,0,0)</f>
        <v>46569</v>
      </c>
      <c r="C33609">
        <v>36.237770081000001</v>
      </c>
    </row>
    <row r="33610" spans="1:3" x14ac:dyDescent="0.25">
      <c r="A33610">
        <v>10074</v>
      </c>
      <c r="B33610" s="1">
        <f>DATE(2027,8,1) + TIME(0,0,0)</f>
        <v>46600</v>
      </c>
      <c r="C33610">
        <v>36.246662139999998</v>
      </c>
    </row>
    <row r="33611" spans="1:3" x14ac:dyDescent="0.25">
      <c r="A33611">
        <v>10105</v>
      </c>
      <c r="B33611" s="1">
        <f>DATE(2027,9,1) + TIME(0,0,0)</f>
        <v>46631</v>
      </c>
      <c r="C33611">
        <v>36.255538940000001</v>
      </c>
    </row>
    <row r="33612" spans="1:3" x14ac:dyDescent="0.25">
      <c r="A33612">
        <v>10135</v>
      </c>
      <c r="B33612" s="1">
        <f>DATE(2027,10,1) + TIME(0,0,0)</f>
        <v>46661</v>
      </c>
      <c r="C33612">
        <v>36.264114380000002</v>
      </c>
    </row>
    <row r="33613" spans="1:3" x14ac:dyDescent="0.25">
      <c r="A33613">
        <v>10166</v>
      </c>
      <c r="B33613" s="1">
        <f>DATE(2027,11,1) + TIME(0,0,0)</f>
        <v>46692</v>
      </c>
      <c r="C33613">
        <v>36.272956848</v>
      </c>
    </row>
    <row r="33614" spans="1:3" x14ac:dyDescent="0.25">
      <c r="A33614">
        <v>10196</v>
      </c>
      <c r="B33614" s="1">
        <f>DATE(2027,12,1) + TIME(0,0,0)</f>
        <v>46722</v>
      </c>
      <c r="C33614">
        <v>36.281501769999998</v>
      </c>
    </row>
    <row r="33615" spans="1:3" x14ac:dyDescent="0.25">
      <c r="A33615">
        <v>10227</v>
      </c>
      <c r="B33615" s="1">
        <f>DATE(2028,1,1) + TIME(0,0,0)</f>
        <v>46753</v>
      </c>
      <c r="C33615">
        <v>36.290317535</v>
      </c>
    </row>
    <row r="33616" spans="1:3" x14ac:dyDescent="0.25">
      <c r="A33616">
        <v>10258</v>
      </c>
      <c r="B33616" s="1">
        <f>DATE(2028,2,1) + TIME(0,0,0)</f>
        <v>46784</v>
      </c>
      <c r="C33616">
        <v>36.299118042000003</v>
      </c>
    </row>
    <row r="33617" spans="1:3" x14ac:dyDescent="0.25">
      <c r="A33617">
        <v>10287</v>
      </c>
      <c r="B33617" s="1">
        <f>DATE(2028,3,1) + TIME(0,0,0)</f>
        <v>46813</v>
      </c>
      <c r="C33617">
        <v>36.307334900000001</v>
      </c>
    </row>
    <row r="33618" spans="1:3" x14ac:dyDescent="0.25">
      <c r="A33618">
        <v>10318</v>
      </c>
      <c r="B33618" s="1">
        <f>DATE(2028,4,1) + TIME(0,0,0)</f>
        <v>46844</v>
      </c>
      <c r="C33618">
        <v>36.316108704000001</v>
      </c>
    </row>
    <row r="33619" spans="1:3" x14ac:dyDescent="0.25">
      <c r="A33619">
        <v>10348</v>
      </c>
      <c r="B33619" s="1">
        <f>DATE(2028,5,1) + TIME(0,0,0)</f>
        <v>46874</v>
      </c>
      <c r="C33619">
        <v>36.324581146</v>
      </c>
    </row>
    <row r="33620" spans="1:3" x14ac:dyDescent="0.25">
      <c r="A33620">
        <v>10379</v>
      </c>
      <c r="B33620" s="1">
        <f>DATE(2028,6,1) + TIME(0,0,0)</f>
        <v>46905</v>
      </c>
      <c r="C33620">
        <v>36.333320618000002</v>
      </c>
    </row>
    <row r="33621" spans="1:3" x14ac:dyDescent="0.25">
      <c r="A33621">
        <v>10409</v>
      </c>
      <c r="B33621" s="1">
        <f>DATE(2028,7,1) + TIME(0,0,0)</f>
        <v>46935</v>
      </c>
      <c r="C33621">
        <v>36.341766356999997</v>
      </c>
    </row>
    <row r="33622" spans="1:3" x14ac:dyDescent="0.25">
      <c r="A33622">
        <v>10440</v>
      </c>
      <c r="B33622" s="1">
        <f>DATE(2028,8,1) + TIME(0,0,0)</f>
        <v>46966</v>
      </c>
      <c r="C33622">
        <v>36.350479126000003</v>
      </c>
    </row>
    <row r="33623" spans="1:3" x14ac:dyDescent="0.25">
      <c r="A33623">
        <v>10471</v>
      </c>
      <c r="B33623" s="1">
        <f>DATE(2028,9,1) + TIME(0,0,0)</f>
        <v>46997</v>
      </c>
      <c r="C33623">
        <v>36.359176636000001</v>
      </c>
    </row>
    <row r="33624" spans="1:3" x14ac:dyDescent="0.25">
      <c r="A33624">
        <v>10501</v>
      </c>
      <c r="B33624" s="1">
        <f>DATE(2028,10,1) + TIME(0,0,0)</f>
        <v>47027</v>
      </c>
      <c r="C33624">
        <v>36.367580414000003</v>
      </c>
    </row>
    <row r="33625" spans="1:3" x14ac:dyDescent="0.25">
      <c r="A33625">
        <v>10532</v>
      </c>
      <c r="B33625" s="1">
        <f>DATE(2028,11,1) + TIME(0,0,0)</f>
        <v>47058</v>
      </c>
      <c r="C33625">
        <v>36.376251220999997</v>
      </c>
    </row>
    <row r="33626" spans="1:3" x14ac:dyDescent="0.25">
      <c r="A33626">
        <v>10562</v>
      </c>
      <c r="B33626" s="1">
        <f>DATE(2028,12,1) + TIME(0,0,0)</f>
        <v>47088</v>
      </c>
      <c r="C33626">
        <v>36.384628296000002</v>
      </c>
    </row>
    <row r="33627" spans="1:3" x14ac:dyDescent="0.25">
      <c r="A33627">
        <v>10593</v>
      </c>
      <c r="B33627" s="1">
        <f>DATE(2029,1,1) + TIME(0,0,0)</f>
        <v>47119</v>
      </c>
      <c r="C33627">
        <v>36.393268585000001</v>
      </c>
    </row>
    <row r="33628" spans="1:3" x14ac:dyDescent="0.25">
      <c r="A33628">
        <v>10624</v>
      </c>
      <c r="B33628" s="1">
        <f>DATE(2029,2,1) + TIME(0,0,0)</f>
        <v>47150</v>
      </c>
      <c r="C33628">
        <v>36.401897429999998</v>
      </c>
    </row>
    <row r="33629" spans="1:3" x14ac:dyDescent="0.25">
      <c r="A33629">
        <v>10652</v>
      </c>
      <c r="B33629" s="1">
        <f>DATE(2029,3,1) + TIME(0,0,0)</f>
        <v>47178</v>
      </c>
      <c r="C33629">
        <v>36.409675598</v>
      </c>
    </row>
    <row r="33630" spans="1:3" x14ac:dyDescent="0.25">
      <c r="A33630">
        <v>10683</v>
      </c>
      <c r="B33630" s="1">
        <f>DATE(2029,4,1) + TIME(0,0,0)</f>
        <v>47209</v>
      </c>
      <c r="C33630">
        <v>36.418277740000001</v>
      </c>
    </row>
    <row r="33631" spans="1:3" x14ac:dyDescent="0.25">
      <c r="A33631">
        <v>10713</v>
      </c>
      <c r="B33631" s="1">
        <f>DATE(2029,5,1) + TIME(0,0,0)</f>
        <v>47239</v>
      </c>
      <c r="C33631">
        <v>36.426589966000002</v>
      </c>
    </row>
    <row r="33632" spans="1:3" x14ac:dyDescent="0.25">
      <c r="A33632">
        <v>10744</v>
      </c>
      <c r="B33632" s="1">
        <f>DATE(2029,6,1) + TIME(0,0,0)</f>
        <v>47270</v>
      </c>
      <c r="C33632">
        <v>36.435161591000004</v>
      </c>
    </row>
    <row r="33633" spans="1:3" x14ac:dyDescent="0.25">
      <c r="A33633">
        <v>10774</v>
      </c>
      <c r="B33633" s="1">
        <f>DATE(2029,7,1) + TIME(0,0,0)</f>
        <v>47300</v>
      </c>
      <c r="C33633">
        <v>36.443447112999998</v>
      </c>
    </row>
    <row r="33634" spans="1:3" x14ac:dyDescent="0.25">
      <c r="A33634">
        <v>10805</v>
      </c>
      <c r="B33634" s="1">
        <f>DATE(2029,8,1) + TIME(0,0,0)</f>
        <v>47331</v>
      </c>
      <c r="C33634">
        <v>36.451992035000004</v>
      </c>
    </row>
    <row r="33635" spans="1:3" x14ac:dyDescent="0.25">
      <c r="A33635">
        <v>10836</v>
      </c>
      <c r="B33635" s="1">
        <f>DATE(2029,9,1) + TIME(0,0,0)</f>
        <v>47362</v>
      </c>
      <c r="C33635">
        <v>36.460525513</v>
      </c>
    </row>
    <row r="33636" spans="1:3" x14ac:dyDescent="0.25">
      <c r="A33636">
        <v>10866</v>
      </c>
      <c r="B33636" s="1">
        <f>DATE(2029,10,1) + TIME(0,0,0)</f>
        <v>47392</v>
      </c>
      <c r="C33636">
        <v>36.468772887999997</v>
      </c>
    </row>
    <row r="33637" spans="1:3" x14ac:dyDescent="0.25">
      <c r="A33637">
        <v>10897</v>
      </c>
      <c r="B33637" s="1">
        <f>DATE(2029,11,1) + TIME(0,0,0)</f>
        <v>47423</v>
      </c>
      <c r="C33637">
        <v>36.477279662999997</v>
      </c>
    </row>
    <row r="33638" spans="1:3" x14ac:dyDescent="0.25">
      <c r="A33638">
        <v>10927</v>
      </c>
      <c r="B33638" s="1">
        <f>DATE(2029,12,1) + TIME(0,0,0)</f>
        <v>47453</v>
      </c>
      <c r="C33638">
        <v>36.485496521000002</v>
      </c>
    </row>
    <row r="33639" spans="1:3" x14ac:dyDescent="0.25">
      <c r="A33639">
        <v>10958</v>
      </c>
      <c r="B33639" s="1">
        <f>DATE(2030,1,1) + TIME(0,0,0)</f>
        <v>47484</v>
      </c>
      <c r="C33639">
        <v>36.493980407999999</v>
      </c>
    </row>
    <row r="33640" spans="1:3" x14ac:dyDescent="0.25">
      <c r="A33640">
        <v>10989</v>
      </c>
      <c r="B33640" s="1">
        <f>DATE(2030,2,1) + TIME(0,0,0)</f>
        <v>47515</v>
      </c>
      <c r="C33640">
        <v>36.502445221000002</v>
      </c>
    </row>
    <row r="33641" spans="1:3" x14ac:dyDescent="0.25">
      <c r="A33641">
        <v>11017</v>
      </c>
      <c r="B33641" s="1">
        <f>DATE(2030,3,1) + TIME(0,0,0)</f>
        <v>47543</v>
      </c>
      <c r="C33641">
        <v>36.510082245</v>
      </c>
    </row>
    <row r="33642" spans="1:3" x14ac:dyDescent="0.25">
      <c r="A33642">
        <v>11048</v>
      </c>
      <c r="B33642" s="1">
        <f>DATE(2030,4,1) + TIME(0,0,0)</f>
        <v>47574</v>
      </c>
      <c r="C33642">
        <v>36.518524169999999</v>
      </c>
    </row>
    <row r="33643" spans="1:3" x14ac:dyDescent="0.25">
      <c r="A33643">
        <v>11078</v>
      </c>
      <c r="B33643" s="1">
        <f>DATE(2030,5,1) + TIME(0,0,0)</f>
        <v>47604</v>
      </c>
      <c r="C33643">
        <v>36.526683806999998</v>
      </c>
    </row>
    <row r="33644" spans="1:3" x14ac:dyDescent="0.25">
      <c r="A33644">
        <v>11109</v>
      </c>
      <c r="B33644" s="1">
        <f>DATE(2030,6,1) + TIME(0,0,0)</f>
        <v>47635</v>
      </c>
      <c r="C33644">
        <v>36.535099029999998</v>
      </c>
    </row>
    <row r="33645" spans="1:3" x14ac:dyDescent="0.25">
      <c r="A33645">
        <v>11139</v>
      </c>
      <c r="B33645" s="1">
        <f>DATE(2030,7,1) + TIME(0,0,0)</f>
        <v>47665</v>
      </c>
      <c r="C33645">
        <v>36.543231964</v>
      </c>
    </row>
    <row r="33646" spans="1:3" x14ac:dyDescent="0.25">
      <c r="A33646">
        <v>11170</v>
      </c>
      <c r="B33646" s="1">
        <f>DATE(2030,8,1) + TIME(0,0,0)</f>
        <v>47696</v>
      </c>
      <c r="C33646">
        <v>36.551620483000001</v>
      </c>
    </row>
    <row r="33647" spans="1:3" x14ac:dyDescent="0.25">
      <c r="A33647">
        <v>11201</v>
      </c>
      <c r="B33647" s="1">
        <f>DATE(2030,9,1) + TIME(0,0,0)</f>
        <v>47727</v>
      </c>
      <c r="C33647">
        <v>36.560001372999999</v>
      </c>
    </row>
    <row r="33648" spans="1:3" x14ac:dyDescent="0.25">
      <c r="A33648">
        <v>11231</v>
      </c>
      <c r="B33648" s="1">
        <f>DATE(2030,10,1) + TIME(0,0,0)</f>
        <v>47757</v>
      </c>
      <c r="C33648">
        <v>36.568096161</v>
      </c>
    </row>
    <row r="33649" spans="1:3" x14ac:dyDescent="0.25">
      <c r="A33649">
        <v>11262</v>
      </c>
      <c r="B33649" s="1">
        <f>DATE(2030,11,1) + TIME(0,0,0)</f>
        <v>47788</v>
      </c>
      <c r="C33649">
        <v>36.576446533000002</v>
      </c>
    </row>
    <row r="33650" spans="1:3" x14ac:dyDescent="0.25">
      <c r="A33650">
        <v>11292</v>
      </c>
      <c r="B33650" s="1">
        <f>DATE(2030,12,1) + TIME(0,0,0)</f>
        <v>47818</v>
      </c>
      <c r="C33650">
        <v>36.584518433</v>
      </c>
    </row>
    <row r="33651" spans="1:3" x14ac:dyDescent="0.25">
      <c r="A33651">
        <v>11323</v>
      </c>
      <c r="B33651" s="1">
        <f>DATE(2031,1,1) + TIME(0,0,0)</f>
        <v>47849</v>
      </c>
      <c r="C33651">
        <v>36.592845916999998</v>
      </c>
    </row>
    <row r="33652" spans="1:3" x14ac:dyDescent="0.25">
      <c r="A33652">
        <v>11354</v>
      </c>
      <c r="B33652" s="1">
        <f>DATE(2031,2,1) + TIME(0,0,0)</f>
        <v>47880</v>
      </c>
      <c r="C33652">
        <v>36.601158142000003</v>
      </c>
    </row>
    <row r="33653" spans="1:3" x14ac:dyDescent="0.25">
      <c r="A33653">
        <v>11382</v>
      </c>
      <c r="B33653" s="1">
        <f>DATE(2031,3,1) + TIME(0,0,0)</f>
        <v>47908</v>
      </c>
      <c r="C33653">
        <v>36.608657837000003</v>
      </c>
    </row>
    <row r="33654" spans="1:3" x14ac:dyDescent="0.25">
      <c r="A33654">
        <v>11413</v>
      </c>
      <c r="B33654" s="1">
        <f>DATE(2031,4,1) + TIME(0,0,0)</f>
        <v>47939</v>
      </c>
      <c r="C33654">
        <v>36.616947174000003</v>
      </c>
    </row>
    <row r="33655" spans="1:3" x14ac:dyDescent="0.25">
      <c r="A33655">
        <v>11443</v>
      </c>
      <c r="B33655" s="1">
        <f>DATE(2031,5,1) + TIME(0,0,0)</f>
        <v>47969</v>
      </c>
      <c r="C33655">
        <v>36.624958038000003</v>
      </c>
    </row>
    <row r="33656" spans="1:3" x14ac:dyDescent="0.25">
      <c r="A33656">
        <v>11474</v>
      </c>
      <c r="B33656" s="1">
        <f>DATE(2031,6,1) + TIME(0,0,0)</f>
        <v>48000</v>
      </c>
      <c r="C33656">
        <v>36.633224487</v>
      </c>
    </row>
    <row r="33657" spans="1:3" x14ac:dyDescent="0.25">
      <c r="A33657">
        <v>11504</v>
      </c>
      <c r="B33657" s="1">
        <f>DATE(2031,7,1) + TIME(0,0,0)</f>
        <v>48030</v>
      </c>
      <c r="C33657">
        <v>36.641212463000002</v>
      </c>
    </row>
    <row r="33658" spans="1:3" x14ac:dyDescent="0.25">
      <c r="A33658">
        <v>11535</v>
      </c>
      <c r="B33658" s="1">
        <f>DATE(2031,8,1) + TIME(0,0,0)</f>
        <v>48061</v>
      </c>
      <c r="C33658">
        <v>36.649452209000003</v>
      </c>
    </row>
    <row r="33659" spans="1:3" x14ac:dyDescent="0.25">
      <c r="A33659">
        <v>11566</v>
      </c>
      <c r="B33659" s="1">
        <f>DATE(2031,9,1) + TIME(0,0,0)</f>
        <v>48092</v>
      </c>
      <c r="C33659">
        <v>36.657680511000002</v>
      </c>
    </row>
    <row r="33660" spans="1:3" x14ac:dyDescent="0.25">
      <c r="A33660">
        <v>11596</v>
      </c>
      <c r="B33660" s="1">
        <f>DATE(2031,10,1) + TIME(0,0,0)</f>
        <v>48122</v>
      </c>
      <c r="C33660">
        <v>36.665630341000004</v>
      </c>
    </row>
    <row r="33661" spans="1:3" x14ac:dyDescent="0.25">
      <c r="A33661">
        <v>11627</v>
      </c>
      <c r="B33661" s="1">
        <f>DATE(2031,11,1) + TIME(0,0,0)</f>
        <v>48153</v>
      </c>
      <c r="C33661">
        <v>36.673835754000002</v>
      </c>
    </row>
    <row r="33662" spans="1:3" x14ac:dyDescent="0.25">
      <c r="A33662">
        <v>11657</v>
      </c>
      <c r="B33662" s="1">
        <f>DATE(2031,12,1) + TIME(0,0,0)</f>
        <v>48183</v>
      </c>
      <c r="C33662">
        <v>36.681762695000003</v>
      </c>
    </row>
    <row r="33663" spans="1:3" x14ac:dyDescent="0.25">
      <c r="A33663">
        <v>11688</v>
      </c>
      <c r="B33663" s="1">
        <f>DATE(2032,1,1) + TIME(0,0,0)</f>
        <v>48214</v>
      </c>
      <c r="C33663">
        <v>36.689945221000002</v>
      </c>
    </row>
    <row r="33664" spans="1:3" x14ac:dyDescent="0.25">
      <c r="A33664">
        <v>11719</v>
      </c>
      <c r="B33664" s="1">
        <f>DATE(2032,2,1) + TIME(0,0,0)</f>
        <v>48245</v>
      </c>
      <c r="C33664">
        <v>36.698112488</v>
      </c>
    </row>
    <row r="33665" spans="1:3" x14ac:dyDescent="0.25">
      <c r="A33665">
        <v>11748</v>
      </c>
      <c r="B33665" s="1">
        <f>DATE(2032,3,1) + TIME(0,0,0)</f>
        <v>48274</v>
      </c>
      <c r="C33665">
        <v>36.705741881999998</v>
      </c>
    </row>
    <row r="33666" spans="1:3" x14ac:dyDescent="0.25">
      <c r="A33666">
        <v>11779</v>
      </c>
      <c r="B33666" s="1">
        <f>DATE(2032,4,1) + TIME(0,0,0)</f>
        <v>48305</v>
      </c>
      <c r="C33666">
        <v>36.713886260999999</v>
      </c>
    </row>
    <row r="33667" spans="1:3" x14ac:dyDescent="0.25">
      <c r="A33667">
        <v>11809</v>
      </c>
      <c r="B33667" s="1">
        <f>DATE(2032,5,1) + TIME(0,0,0)</f>
        <v>48335</v>
      </c>
      <c r="C33667">
        <v>36.721759796000001</v>
      </c>
    </row>
    <row r="33668" spans="1:3" x14ac:dyDescent="0.25">
      <c r="A33668">
        <v>11840</v>
      </c>
      <c r="B33668" s="1">
        <f>DATE(2032,6,1) + TIME(0,0,0)</f>
        <v>48366</v>
      </c>
      <c r="C33668">
        <v>36.729881286999998</v>
      </c>
    </row>
    <row r="33669" spans="1:3" x14ac:dyDescent="0.25">
      <c r="A33669">
        <v>11870</v>
      </c>
      <c r="B33669" s="1">
        <f>DATE(2032,7,1) + TIME(0,0,0)</f>
        <v>48396</v>
      </c>
      <c r="C33669">
        <v>36.737728119000003</v>
      </c>
    </row>
    <row r="33670" spans="1:3" x14ac:dyDescent="0.25">
      <c r="A33670">
        <v>11901</v>
      </c>
      <c r="B33670" s="1">
        <f>DATE(2032,8,1) + TIME(0,0,0)</f>
        <v>48427</v>
      </c>
      <c r="C33670">
        <v>36.745826721</v>
      </c>
    </row>
    <row r="33671" spans="1:3" x14ac:dyDescent="0.25">
      <c r="A33671">
        <v>11932</v>
      </c>
      <c r="B33671" s="1">
        <f>DATE(2032,9,1) + TIME(0,0,0)</f>
        <v>48458</v>
      </c>
      <c r="C33671">
        <v>36.753913879000002</v>
      </c>
    </row>
    <row r="33672" spans="1:3" x14ac:dyDescent="0.25">
      <c r="A33672">
        <v>11962</v>
      </c>
      <c r="B33672" s="1">
        <f>DATE(2032,10,1) + TIME(0,0,0)</f>
        <v>48488</v>
      </c>
      <c r="C33672">
        <v>36.761726379000002</v>
      </c>
    </row>
    <row r="33673" spans="1:3" x14ac:dyDescent="0.25">
      <c r="A33673">
        <v>11993</v>
      </c>
      <c r="B33673" s="1">
        <f>DATE(2032,11,1) + TIME(0,0,0)</f>
        <v>48519</v>
      </c>
      <c r="C33673">
        <v>36.769790649000001</v>
      </c>
    </row>
    <row r="33674" spans="1:3" x14ac:dyDescent="0.25">
      <c r="A33674">
        <v>12023</v>
      </c>
      <c r="B33674" s="1">
        <f>DATE(2032,12,1) + TIME(0,0,0)</f>
        <v>48549</v>
      </c>
      <c r="C33674">
        <v>36.777580260999997</v>
      </c>
    </row>
    <row r="33675" spans="1:3" x14ac:dyDescent="0.25">
      <c r="A33675">
        <v>12054</v>
      </c>
      <c r="B33675" s="1">
        <f>DATE(2033,1,1) + TIME(0,0,0)</f>
        <v>48580</v>
      </c>
      <c r="C33675">
        <v>36.785621642999999</v>
      </c>
    </row>
    <row r="33676" spans="1:3" x14ac:dyDescent="0.25">
      <c r="A33676">
        <v>12085</v>
      </c>
      <c r="B33676" s="1">
        <f>DATE(2033,2,1) + TIME(0,0,0)</f>
        <v>48611</v>
      </c>
      <c r="C33676">
        <v>36.793651580999999</v>
      </c>
    </row>
    <row r="33677" spans="1:3" x14ac:dyDescent="0.25">
      <c r="A33677">
        <v>12113</v>
      </c>
      <c r="B33677" s="1">
        <f>DATE(2033,3,1) + TIME(0,0,0)</f>
        <v>48639</v>
      </c>
      <c r="C33677">
        <v>36.800891876000001</v>
      </c>
    </row>
    <row r="33678" spans="1:3" x14ac:dyDescent="0.25">
      <c r="A33678">
        <v>12144</v>
      </c>
      <c r="B33678" s="1">
        <f>DATE(2033,4,1) + TIME(0,0,0)</f>
        <v>48670</v>
      </c>
      <c r="C33678">
        <v>36.808898925999998</v>
      </c>
    </row>
    <row r="33679" spans="1:3" x14ac:dyDescent="0.25">
      <c r="A33679">
        <v>12174</v>
      </c>
      <c r="B33679" s="1">
        <f>DATE(2033,5,1) + TIME(0,0,0)</f>
        <v>48700</v>
      </c>
      <c r="C33679">
        <v>36.816635132000002</v>
      </c>
    </row>
    <row r="33680" spans="1:3" x14ac:dyDescent="0.25">
      <c r="A33680">
        <v>12205</v>
      </c>
      <c r="B33680" s="1">
        <f>DATE(2033,6,1) + TIME(0,0,0)</f>
        <v>48731</v>
      </c>
      <c r="C33680">
        <v>36.824619292999998</v>
      </c>
    </row>
    <row r="33681" spans="1:3" x14ac:dyDescent="0.25">
      <c r="A33681">
        <v>12235</v>
      </c>
      <c r="B33681" s="1">
        <f>DATE(2033,7,1) + TIME(0,0,0)</f>
        <v>48761</v>
      </c>
      <c r="C33681">
        <v>36.832336425999998</v>
      </c>
    </row>
    <row r="33682" spans="1:3" x14ac:dyDescent="0.25">
      <c r="A33682">
        <v>12266</v>
      </c>
      <c r="B33682" s="1">
        <f>DATE(2033,8,1) + TIME(0,0,0)</f>
        <v>48792</v>
      </c>
      <c r="C33682">
        <v>36.840297698999997</v>
      </c>
    </row>
    <row r="33683" spans="1:3" x14ac:dyDescent="0.25">
      <c r="A33683">
        <v>12297</v>
      </c>
      <c r="B33683" s="1">
        <f>DATE(2033,9,1) + TIME(0,0,0)</f>
        <v>48823</v>
      </c>
      <c r="C33683">
        <v>36.848247528000002</v>
      </c>
    </row>
    <row r="33684" spans="1:3" x14ac:dyDescent="0.25">
      <c r="A33684">
        <v>12327</v>
      </c>
      <c r="B33684" s="1">
        <f>DATE(2033,10,1) + TIME(0,0,0)</f>
        <v>48853</v>
      </c>
      <c r="C33684">
        <v>36.855930327999999</v>
      </c>
    </row>
    <row r="33685" spans="1:3" x14ac:dyDescent="0.25">
      <c r="A33685">
        <v>12358</v>
      </c>
      <c r="B33685" s="1">
        <f>DATE(2033,11,1) + TIME(0,0,0)</f>
        <v>48884</v>
      </c>
      <c r="C33685">
        <v>36.863861084</v>
      </c>
    </row>
    <row r="33686" spans="1:3" x14ac:dyDescent="0.25">
      <c r="A33686">
        <v>12388</v>
      </c>
      <c r="B33686" s="1">
        <f>DATE(2033,12,1) + TIME(0,0,0)</f>
        <v>48914</v>
      </c>
      <c r="C33686">
        <v>36.871520996000001</v>
      </c>
    </row>
    <row r="33687" spans="1:3" x14ac:dyDescent="0.25">
      <c r="A33687">
        <v>12419</v>
      </c>
      <c r="B33687" s="1">
        <f>DATE(2034,1,1) + TIME(0,0,0)</f>
        <v>48945</v>
      </c>
      <c r="C33687">
        <v>36.879425048999998</v>
      </c>
    </row>
    <row r="33688" spans="1:3" x14ac:dyDescent="0.25">
      <c r="A33688">
        <v>12450</v>
      </c>
      <c r="B33688" s="1">
        <f>DATE(2034,2,1) + TIME(0,0,0)</f>
        <v>48976</v>
      </c>
      <c r="C33688">
        <v>36.887321471999996</v>
      </c>
    </row>
    <row r="33689" spans="1:3" x14ac:dyDescent="0.25">
      <c r="A33689">
        <v>12478</v>
      </c>
      <c r="B33689" s="1">
        <f>DATE(2034,3,1) + TIME(0,0,0)</f>
        <v>49004</v>
      </c>
      <c r="C33689">
        <v>36.894443512000002</v>
      </c>
    </row>
    <row r="33690" spans="1:3" x14ac:dyDescent="0.25">
      <c r="A33690">
        <v>12509</v>
      </c>
      <c r="B33690" s="1">
        <f>DATE(2034,4,1) + TIME(0,0,0)</f>
        <v>49035</v>
      </c>
      <c r="C33690">
        <v>36.902317046999997</v>
      </c>
    </row>
    <row r="33691" spans="1:3" x14ac:dyDescent="0.25">
      <c r="A33691">
        <v>12539</v>
      </c>
      <c r="B33691" s="1">
        <f>DATE(2034,5,1) + TIME(0,0,0)</f>
        <v>49065</v>
      </c>
      <c r="C33691">
        <v>36.909923552999999</v>
      </c>
    </row>
    <row r="33692" spans="1:3" x14ac:dyDescent="0.25">
      <c r="A33692">
        <v>12570</v>
      </c>
      <c r="B33692" s="1">
        <f>DATE(2034,6,1) + TIME(0,0,0)</f>
        <v>49096</v>
      </c>
      <c r="C33692">
        <v>36.917778015000003</v>
      </c>
    </row>
    <row r="33693" spans="1:3" x14ac:dyDescent="0.25">
      <c r="A33693">
        <v>12600</v>
      </c>
      <c r="B33693" s="1">
        <f>DATE(2034,7,1) + TIME(0,0,0)</f>
        <v>49126</v>
      </c>
      <c r="C33693">
        <v>36.925365448000001</v>
      </c>
    </row>
    <row r="33694" spans="1:3" x14ac:dyDescent="0.25">
      <c r="A33694">
        <v>12631</v>
      </c>
      <c r="B33694" s="1">
        <f>DATE(2034,8,1) + TIME(0,0,0)</f>
        <v>49157</v>
      </c>
      <c r="C33694">
        <v>36.933193207000002</v>
      </c>
    </row>
    <row r="33695" spans="1:3" x14ac:dyDescent="0.25">
      <c r="A33695">
        <v>12662</v>
      </c>
      <c r="B33695" s="1">
        <f>DATE(2034,9,1) + TIME(0,0,0)</f>
        <v>49188</v>
      </c>
      <c r="C33695">
        <v>36.941013335999997</v>
      </c>
    </row>
    <row r="33696" spans="1:3" x14ac:dyDescent="0.25">
      <c r="A33696">
        <v>12692</v>
      </c>
      <c r="B33696" s="1">
        <f>DATE(2034,10,1) + TIME(0,0,0)</f>
        <v>49218</v>
      </c>
      <c r="C33696">
        <v>36.948570251</v>
      </c>
    </row>
    <row r="33697" spans="1:3" x14ac:dyDescent="0.25">
      <c r="A33697">
        <v>12723</v>
      </c>
      <c r="B33697" s="1">
        <f>DATE(2034,11,1) + TIME(0,0,0)</f>
        <v>49249</v>
      </c>
      <c r="C33697">
        <v>36.956367493000002</v>
      </c>
    </row>
    <row r="33698" spans="1:3" x14ac:dyDescent="0.25">
      <c r="A33698">
        <v>12753</v>
      </c>
      <c r="B33698" s="1">
        <f>DATE(2034,12,1) + TIME(0,0,0)</f>
        <v>49279</v>
      </c>
      <c r="C33698">
        <v>36.96390152</v>
      </c>
    </row>
    <row r="33699" spans="1:3" x14ac:dyDescent="0.25">
      <c r="A33699">
        <v>12784</v>
      </c>
      <c r="B33699" s="1">
        <f>DATE(2035,1,1) + TIME(0,0,0)</f>
        <v>49310</v>
      </c>
      <c r="C33699">
        <v>36.971679688000002</v>
      </c>
    </row>
    <row r="33700" spans="1:3" x14ac:dyDescent="0.25">
      <c r="A33700">
        <v>12815</v>
      </c>
      <c r="B33700" s="1">
        <f>DATE(2035,2,1) + TIME(0,0,0)</f>
        <v>49341</v>
      </c>
      <c r="C33700">
        <v>36.979442595999998</v>
      </c>
    </row>
    <row r="33701" spans="1:3" x14ac:dyDescent="0.25">
      <c r="A33701">
        <v>12843</v>
      </c>
      <c r="B33701" s="1">
        <f>DATE(2035,3,1) + TIME(0,0,0)</f>
        <v>49369</v>
      </c>
      <c r="C33701">
        <v>36.986446381</v>
      </c>
    </row>
    <row r="33702" spans="1:3" x14ac:dyDescent="0.25">
      <c r="A33702">
        <v>12874</v>
      </c>
      <c r="B33702" s="1">
        <f>DATE(2035,4,1) + TIME(0,0,0)</f>
        <v>49400</v>
      </c>
      <c r="C33702">
        <v>36.994190216</v>
      </c>
    </row>
    <row r="33703" spans="1:3" x14ac:dyDescent="0.25">
      <c r="A33703">
        <v>12904</v>
      </c>
      <c r="B33703" s="1">
        <f>DATE(2035,5,1) + TIME(0,0,0)</f>
        <v>49430</v>
      </c>
      <c r="C33703">
        <v>37.001674651999998</v>
      </c>
    </row>
    <row r="33704" spans="1:3" x14ac:dyDescent="0.25">
      <c r="A33704">
        <v>12935</v>
      </c>
      <c r="B33704" s="1">
        <f>DATE(2035,6,1) + TIME(0,0,0)</f>
        <v>49461</v>
      </c>
      <c r="C33704">
        <v>37.009399414000001</v>
      </c>
    </row>
    <row r="33705" spans="1:3" x14ac:dyDescent="0.25">
      <c r="A33705">
        <v>12965</v>
      </c>
      <c r="B33705" s="1">
        <f>DATE(2035,7,1) + TIME(0,0,0)</f>
        <v>49491</v>
      </c>
      <c r="C33705">
        <v>37.016864777000002</v>
      </c>
    </row>
    <row r="33706" spans="1:3" x14ac:dyDescent="0.25">
      <c r="A33706">
        <v>12996</v>
      </c>
      <c r="B33706" s="1">
        <f>DATE(2035,8,1) + TIME(0,0,0)</f>
        <v>49522</v>
      </c>
      <c r="C33706">
        <v>37.024566649999997</v>
      </c>
    </row>
    <row r="33707" spans="1:3" x14ac:dyDescent="0.25">
      <c r="A33707">
        <v>13027</v>
      </c>
      <c r="B33707" s="1">
        <f>DATE(2035,9,1) + TIME(0,0,0)</f>
        <v>49553</v>
      </c>
      <c r="C33707">
        <v>37.032257080000001</v>
      </c>
    </row>
    <row r="33708" spans="1:3" x14ac:dyDescent="0.25">
      <c r="A33708">
        <v>13057</v>
      </c>
      <c r="B33708" s="1">
        <f>DATE(2035,10,1) + TIME(0,0,0)</f>
        <v>49583</v>
      </c>
      <c r="C33708">
        <v>37.03968811</v>
      </c>
    </row>
    <row r="33709" spans="1:3" x14ac:dyDescent="0.25">
      <c r="A33709">
        <v>13088</v>
      </c>
      <c r="B33709" s="1">
        <f>DATE(2035,11,1) + TIME(0,0,0)</f>
        <v>49614</v>
      </c>
      <c r="C33709">
        <v>37.047359467</v>
      </c>
    </row>
    <row r="33710" spans="1:3" x14ac:dyDescent="0.25">
      <c r="A33710">
        <v>13118</v>
      </c>
      <c r="B33710" s="1">
        <f>DATE(2035,12,1) + TIME(0,0,0)</f>
        <v>49644</v>
      </c>
      <c r="C33710">
        <v>37.054775237999998</v>
      </c>
    </row>
    <row r="33711" spans="1:3" x14ac:dyDescent="0.25">
      <c r="A33711">
        <v>13149</v>
      </c>
      <c r="B33711" s="1">
        <f>DATE(2036,1,1) + TIME(0,0,0)</f>
        <v>49675</v>
      </c>
      <c r="C33711">
        <v>37.062423705999997</v>
      </c>
    </row>
    <row r="33712" spans="1:3" x14ac:dyDescent="0.25">
      <c r="A33712">
        <v>13180</v>
      </c>
      <c r="B33712" s="1">
        <f>DATE(2036,2,1) + TIME(0,0,0)</f>
        <v>49706</v>
      </c>
      <c r="C33712">
        <v>37.070060730000002</v>
      </c>
    </row>
    <row r="33713" spans="1:3" x14ac:dyDescent="0.25">
      <c r="A33713">
        <v>13209</v>
      </c>
      <c r="B33713" s="1">
        <f>DATE(2036,3,1) + TIME(0,0,0)</f>
        <v>49735</v>
      </c>
      <c r="C33713">
        <v>37.077198029000002</v>
      </c>
    </row>
    <row r="33714" spans="1:3" x14ac:dyDescent="0.25">
      <c r="A33714">
        <v>13240</v>
      </c>
      <c r="B33714" s="1">
        <f>DATE(2036,4,1) + TIME(0,0,0)</f>
        <v>49766</v>
      </c>
      <c r="C33714">
        <v>37.084815978999998</v>
      </c>
    </row>
    <row r="33715" spans="1:3" x14ac:dyDescent="0.25">
      <c r="A33715">
        <v>13270</v>
      </c>
      <c r="B33715" s="1">
        <f>DATE(2036,5,1) + TIME(0,0,0)</f>
        <v>49796</v>
      </c>
      <c r="C33715">
        <v>37.092182158999996</v>
      </c>
    </row>
    <row r="33716" spans="1:3" x14ac:dyDescent="0.25">
      <c r="A33716">
        <v>13301</v>
      </c>
      <c r="B33716" s="1">
        <f>DATE(2036,6,1) + TIME(0,0,0)</f>
        <v>49827</v>
      </c>
      <c r="C33716">
        <v>37.099777222</v>
      </c>
    </row>
    <row r="33717" spans="1:3" x14ac:dyDescent="0.25">
      <c r="A33717">
        <v>13331</v>
      </c>
      <c r="B33717" s="1">
        <f>DATE(2036,7,1) + TIME(0,0,0)</f>
        <v>49857</v>
      </c>
      <c r="C33717">
        <v>37.107120514000002</v>
      </c>
    </row>
    <row r="33718" spans="1:3" x14ac:dyDescent="0.25">
      <c r="A33718">
        <v>13362</v>
      </c>
      <c r="B33718" s="1">
        <f>DATE(2036,8,1) + TIME(0,0,0)</f>
        <v>49888</v>
      </c>
      <c r="C33718">
        <v>37.114700317</v>
      </c>
    </row>
    <row r="33719" spans="1:3" x14ac:dyDescent="0.25">
      <c r="A33719">
        <v>13393</v>
      </c>
      <c r="B33719" s="1">
        <f>DATE(2036,9,1) + TIME(0,0,0)</f>
        <v>49919</v>
      </c>
      <c r="C33719">
        <v>37.122264862000002</v>
      </c>
    </row>
    <row r="33720" spans="1:3" x14ac:dyDescent="0.25">
      <c r="A33720">
        <v>13423</v>
      </c>
      <c r="B33720" s="1">
        <f>DATE(2036,10,1) + TIME(0,0,0)</f>
        <v>49949</v>
      </c>
      <c r="C33720">
        <v>37.129577636999997</v>
      </c>
    </row>
    <row r="33721" spans="1:3" x14ac:dyDescent="0.25">
      <c r="A33721">
        <v>13454</v>
      </c>
      <c r="B33721" s="1">
        <f>DATE(2036,11,1) + TIME(0,0,0)</f>
        <v>49980</v>
      </c>
      <c r="C33721">
        <v>37.137126922999997</v>
      </c>
    </row>
    <row r="33722" spans="1:3" x14ac:dyDescent="0.25">
      <c r="A33722">
        <v>13484</v>
      </c>
      <c r="B33722" s="1">
        <f>DATE(2036,12,1) + TIME(0,0,0)</f>
        <v>50010</v>
      </c>
      <c r="C33722">
        <v>37.144420623999999</v>
      </c>
    </row>
    <row r="33723" spans="1:3" x14ac:dyDescent="0.25">
      <c r="A33723">
        <v>13515</v>
      </c>
      <c r="B33723" s="1">
        <f>DATE(2037,1,1) + TIME(0,0,0)</f>
        <v>50041</v>
      </c>
      <c r="C33723">
        <v>37.151943207000002</v>
      </c>
    </row>
    <row r="33724" spans="1:3" x14ac:dyDescent="0.25">
      <c r="A33724">
        <v>13546</v>
      </c>
      <c r="B33724" s="1">
        <f>DATE(2037,2,1) + TIME(0,0,0)</f>
        <v>50072</v>
      </c>
      <c r="C33724">
        <v>37.15945816</v>
      </c>
    </row>
    <row r="33725" spans="1:3" x14ac:dyDescent="0.25">
      <c r="A33725">
        <v>13574</v>
      </c>
      <c r="B33725" s="1">
        <f>DATE(2037,3,1) + TIME(0,0,0)</f>
        <v>50100</v>
      </c>
      <c r="C33725">
        <v>37.166236877000003</v>
      </c>
    </row>
    <row r="33726" spans="1:3" x14ac:dyDescent="0.25">
      <c r="A33726">
        <v>13605</v>
      </c>
      <c r="B33726" s="1">
        <f>DATE(2037,4,1) + TIME(0,0,0)</f>
        <v>50131</v>
      </c>
      <c r="C33726">
        <v>37.173732758</v>
      </c>
    </row>
    <row r="33727" spans="1:3" x14ac:dyDescent="0.25">
      <c r="A33727">
        <v>13635</v>
      </c>
      <c r="B33727" s="1">
        <f>DATE(2037,5,1) + TIME(0,0,0)</f>
        <v>50161</v>
      </c>
      <c r="C33727">
        <v>37.180973053000002</v>
      </c>
    </row>
    <row r="33728" spans="1:3" x14ac:dyDescent="0.25">
      <c r="A33728">
        <v>13666</v>
      </c>
      <c r="B33728" s="1">
        <f>DATE(2037,6,1) + TIME(0,0,0)</f>
        <v>50192</v>
      </c>
      <c r="C33728">
        <v>37.188446044999999</v>
      </c>
    </row>
    <row r="33729" spans="1:3" x14ac:dyDescent="0.25">
      <c r="A33729">
        <v>13696</v>
      </c>
      <c r="B33729" s="1">
        <f>DATE(2037,7,1) + TIME(0,0,0)</f>
        <v>50222</v>
      </c>
      <c r="C33729">
        <v>37.195667266999997</v>
      </c>
    </row>
    <row r="33730" spans="1:3" x14ac:dyDescent="0.25">
      <c r="A33730">
        <v>13727</v>
      </c>
      <c r="B33730" s="1">
        <f>DATE(2037,8,1) + TIME(0,0,0)</f>
        <v>50253</v>
      </c>
      <c r="C33730">
        <v>37.203121185000001</v>
      </c>
    </row>
    <row r="33731" spans="1:3" x14ac:dyDescent="0.25">
      <c r="A33731">
        <v>13758</v>
      </c>
      <c r="B33731" s="1">
        <f>DATE(2037,9,1) + TIME(0,0,0)</f>
        <v>50284</v>
      </c>
      <c r="C33731">
        <v>37.210559844999999</v>
      </c>
    </row>
    <row r="33732" spans="1:3" x14ac:dyDescent="0.25">
      <c r="A33732">
        <v>13788</v>
      </c>
      <c r="B33732" s="1">
        <f>DATE(2037,10,1) + TIME(0,0,0)</f>
        <v>50314</v>
      </c>
      <c r="C33732">
        <v>37.217750549000002</v>
      </c>
    </row>
    <row r="33733" spans="1:3" x14ac:dyDescent="0.25">
      <c r="A33733">
        <v>13819</v>
      </c>
      <c r="B33733" s="1">
        <f>DATE(2037,11,1) + TIME(0,0,0)</f>
        <v>50345</v>
      </c>
      <c r="C33733">
        <v>37.225170134999999</v>
      </c>
    </row>
    <row r="33734" spans="1:3" x14ac:dyDescent="0.25">
      <c r="A33734">
        <v>13849</v>
      </c>
      <c r="B33734" s="1">
        <f>DATE(2037,12,1) + TIME(0,0,0)</f>
        <v>50375</v>
      </c>
      <c r="C33734">
        <v>37.232337952000002</v>
      </c>
    </row>
    <row r="33735" spans="1:3" x14ac:dyDescent="0.25">
      <c r="A33735">
        <v>13880</v>
      </c>
      <c r="B33735" s="1">
        <f>DATE(2038,1,1) + TIME(0,0,0)</f>
        <v>50406</v>
      </c>
      <c r="C33735">
        <v>37.239734650000003</v>
      </c>
    </row>
    <row r="33736" spans="1:3" x14ac:dyDescent="0.25">
      <c r="A33736">
        <v>13911</v>
      </c>
      <c r="B33736" s="1">
        <f>DATE(2038,2,1) + TIME(0,0,0)</f>
        <v>50437</v>
      </c>
      <c r="C33736">
        <v>37.247123717999997</v>
      </c>
    </row>
    <row r="33737" spans="1:3" x14ac:dyDescent="0.25">
      <c r="A33737">
        <v>13939</v>
      </c>
      <c r="B33737" s="1">
        <f>DATE(2038,3,1) + TIME(0,0,0)</f>
        <v>50465</v>
      </c>
      <c r="C33737">
        <v>37.253787994</v>
      </c>
    </row>
    <row r="33738" spans="1:3" x14ac:dyDescent="0.25">
      <c r="A33738">
        <v>13970</v>
      </c>
      <c r="B33738" s="1">
        <f>DATE(2038,4,1) + TIME(0,0,0)</f>
        <v>50496</v>
      </c>
      <c r="C33738">
        <v>37.261154175000001</v>
      </c>
    </row>
    <row r="33739" spans="1:3" x14ac:dyDescent="0.25">
      <c r="A33739">
        <v>14000</v>
      </c>
      <c r="B33739" s="1">
        <f>DATE(2038,5,1) + TIME(0,0,0)</f>
        <v>50526</v>
      </c>
      <c r="C33739">
        <v>37.268276215</v>
      </c>
    </row>
    <row r="33740" spans="1:3" x14ac:dyDescent="0.25">
      <c r="A33740">
        <v>14031</v>
      </c>
      <c r="B33740" s="1">
        <f>DATE(2038,6,1) + TIME(0,0,0)</f>
        <v>50557</v>
      </c>
      <c r="C33740">
        <v>37.275623322000001</v>
      </c>
    </row>
    <row r="33741" spans="1:3" x14ac:dyDescent="0.25">
      <c r="A33741">
        <v>14061</v>
      </c>
      <c r="B33741" s="1">
        <f>DATE(2038,7,1) + TIME(0,0,0)</f>
        <v>50587</v>
      </c>
      <c r="C33741">
        <v>37.282722473</v>
      </c>
    </row>
    <row r="33742" spans="1:3" x14ac:dyDescent="0.25">
      <c r="A33742">
        <v>14092</v>
      </c>
      <c r="B33742" s="1">
        <f>DATE(2038,8,1) + TIME(0,0,0)</f>
        <v>50618</v>
      </c>
      <c r="C33742">
        <v>37.290050506999997</v>
      </c>
    </row>
    <row r="33743" spans="1:3" x14ac:dyDescent="0.25">
      <c r="A33743">
        <v>14123</v>
      </c>
      <c r="B33743" s="1">
        <f>DATE(2038,9,1) + TIME(0,0,0)</f>
        <v>50649</v>
      </c>
      <c r="C33743">
        <v>37.297367096000002</v>
      </c>
    </row>
    <row r="33744" spans="1:3" x14ac:dyDescent="0.25">
      <c r="A33744">
        <v>14153</v>
      </c>
      <c r="B33744" s="1">
        <f>DATE(2038,10,1) + TIME(0,0,0)</f>
        <v>50679</v>
      </c>
      <c r="C33744">
        <v>37.304439545000001</v>
      </c>
    </row>
    <row r="33745" spans="1:3" x14ac:dyDescent="0.25">
      <c r="A33745">
        <v>14184</v>
      </c>
      <c r="B33745" s="1">
        <f>DATE(2038,11,1) + TIME(0,0,0)</f>
        <v>50710</v>
      </c>
      <c r="C33745">
        <v>37.311733246000003</v>
      </c>
    </row>
    <row r="33746" spans="1:3" x14ac:dyDescent="0.25">
      <c r="A33746">
        <v>14214</v>
      </c>
      <c r="B33746" s="1">
        <f>DATE(2038,12,1) + TIME(0,0,0)</f>
        <v>50740</v>
      </c>
      <c r="C33746">
        <v>37.318786621000001</v>
      </c>
    </row>
    <row r="33747" spans="1:3" x14ac:dyDescent="0.25">
      <c r="A33747">
        <v>14245</v>
      </c>
      <c r="B33747" s="1">
        <f>DATE(2039,1,1) + TIME(0,0,0)</f>
        <v>50771</v>
      </c>
      <c r="C33747">
        <v>37.326065063000001</v>
      </c>
    </row>
    <row r="33748" spans="1:3" x14ac:dyDescent="0.25">
      <c r="A33748">
        <v>14276</v>
      </c>
      <c r="B33748" s="1">
        <f>DATE(2039,2,1) + TIME(0,0,0)</f>
        <v>50802</v>
      </c>
      <c r="C33748">
        <v>37.333332061999997</v>
      </c>
    </row>
    <row r="33749" spans="1:3" x14ac:dyDescent="0.25">
      <c r="A33749">
        <v>14304</v>
      </c>
      <c r="B33749" s="1">
        <f>DATE(2039,3,1) + TIME(0,0,0)</f>
        <v>50830</v>
      </c>
      <c r="C33749">
        <v>37.339885711999997</v>
      </c>
    </row>
    <row r="33750" spans="1:3" x14ac:dyDescent="0.25">
      <c r="A33750">
        <v>14335</v>
      </c>
      <c r="B33750" s="1">
        <f>DATE(2039,4,1) + TIME(0,0,0)</f>
        <v>50861</v>
      </c>
      <c r="C33750">
        <v>37.347133636000002</v>
      </c>
    </row>
    <row r="33751" spans="1:3" x14ac:dyDescent="0.25">
      <c r="A33751">
        <v>14365</v>
      </c>
      <c r="B33751" s="1">
        <f>DATE(2039,5,1) + TIME(0,0,0)</f>
        <v>50891</v>
      </c>
      <c r="C33751">
        <v>37.354137420999997</v>
      </c>
    </row>
    <row r="33752" spans="1:3" x14ac:dyDescent="0.25">
      <c r="A33752">
        <v>14396</v>
      </c>
      <c r="B33752" s="1">
        <f>DATE(2039,6,1) + TIME(0,0,0)</f>
        <v>50922</v>
      </c>
      <c r="C33752">
        <v>37.361366271999998</v>
      </c>
    </row>
    <row r="33753" spans="1:3" x14ac:dyDescent="0.25">
      <c r="A33753">
        <v>14426</v>
      </c>
      <c r="B33753" s="1">
        <f>DATE(2039,7,1) + TIME(0,0,0)</f>
        <v>50952</v>
      </c>
      <c r="C33753">
        <v>37.368350982999999</v>
      </c>
    </row>
    <row r="33754" spans="1:3" x14ac:dyDescent="0.25">
      <c r="A33754">
        <v>14457</v>
      </c>
      <c r="B33754" s="1">
        <f>DATE(2039,8,1) + TIME(0,0,0)</f>
        <v>50983</v>
      </c>
      <c r="C33754">
        <v>37.375560759999999</v>
      </c>
    </row>
    <row r="33755" spans="1:3" x14ac:dyDescent="0.25">
      <c r="A33755">
        <v>14488</v>
      </c>
      <c r="B33755" s="1">
        <f>DATE(2039,9,1) + TIME(0,0,0)</f>
        <v>51014</v>
      </c>
      <c r="C33755">
        <v>37.382759094000001</v>
      </c>
    </row>
    <row r="33756" spans="1:3" x14ac:dyDescent="0.25">
      <c r="A33756">
        <v>14518</v>
      </c>
      <c r="B33756" s="1">
        <f>DATE(2039,10,1) + TIME(0,0,0)</f>
        <v>51044</v>
      </c>
      <c r="C33756">
        <v>37.389717101999999</v>
      </c>
    </row>
    <row r="33757" spans="1:3" x14ac:dyDescent="0.25">
      <c r="A33757">
        <v>14549</v>
      </c>
      <c r="B33757" s="1">
        <f>DATE(2039,11,1) + TIME(0,0,0)</f>
        <v>51075</v>
      </c>
      <c r="C33757">
        <v>37.396896362</v>
      </c>
    </row>
    <row r="33758" spans="1:3" x14ac:dyDescent="0.25">
      <c r="A33758">
        <v>14579</v>
      </c>
      <c r="B33758" s="1">
        <f>DATE(2039,12,1) + TIME(0,0,0)</f>
        <v>51105</v>
      </c>
      <c r="C33758">
        <v>37.403835297000001</v>
      </c>
    </row>
    <row r="33759" spans="1:3" x14ac:dyDescent="0.25">
      <c r="A33759">
        <v>14610</v>
      </c>
      <c r="B33759" s="1">
        <f>DATE(2040,1,1) + TIME(0,0,0)</f>
        <v>51136</v>
      </c>
      <c r="C33759">
        <v>37.410995483000001</v>
      </c>
    </row>
    <row r="33760" spans="1:3" x14ac:dyDescent="0.25">
      <c r="A33760">
        <v>14641</v>
      </c>
      <c r="B33760" s="1">
        <f>DATE(2040,2,1) + TIME(0,0,0)</f>
        <v>51167</v>
      </c>
      <c r="C33760">
        <v>37.418144226000003</v>
      </c>
    </row>
    <row r="33761" spans="1:3" x14ac:dyDescent="0.25">
      <c r="A33761">
        <v>14670</v>
      </c>
      <c r="B33761" s="1">
        <f>DATE(2040,3,1) + TIME(0,0,0)</f>
        <v>51196</v>
      </c>
      <c r="C33761">
        <v>37.424823760999999</v>
      </c>
    </row>
    <row r="33762" spans="1:3" x14ac:dyDescent="0.25">
      <c r="A33762">
        <v>14701</v>
      </c>
      <c r="B33762" s="1">
        <f>DATE(2040,4,1) + TIME(0,0,0)</f>
        <v>51227</v>
      </c>
      <c r="C33762">
        <v>37.43195343</v>
      </c>
    </row>
    <row r="33763" spans="1:3" x14ac:dyDescent="0.25">
      <c r="A33763">
        <v>14731</v>
      </c>
      <c r="B33763" s="1">
        <f>DATE(2040,5,1) + TIME(0,0,0)</f>
        <v>51257</v>
      </c>
      <c r="C33763">
        <v>37.438846587999997</v>
      </c>
    </row>
    <row r="33764" spans="1:3" x14ac:dyDescent="0.25">
      <c r="A33764">
        <v>14762</v>
      </c>
      <c r="B33764" s="1">
        <f>DATE(2040,6,1) + TIME(0,0,0)</f>
        <v>51288</v>
      </c>
      <c r="C33764">
        <v>37.445957184000001</v>
      </c>
    </row>
    <row r="33765" spans="1:3" x14ac:dyDescent="0.25">
      <c r="A33765">
        <v>14792</v>
      </c>
      <c r="B33765" s="1">
        <f>DATE(2040,7,1) + TIME(0,0,0)</f>
        <v>51318</v>
      </c>
      <c r="C33765">
        <v>37.452831267999997</v>
      </c>
    </row>
    <row r="33766" spans="1:3" x14ac:dyDescent="0.25">
      <c r="A33766">
        <v>14823</v>
      </c>
      <c r="B33766" s="1">
        <f>DATE(2040,8,1) + TIME(0,0,0)</f>
        <v>51349</v>
      </c>
      <c r="C33766">
        <v>37.459922790999997</v>
      </c>
    </row>
    <row r="33767" spans="1:3" x14ac:dyDescent="0.25">
      <c r="A33767">
        <v>14854</v>
      </c>
      <c r="B33767" s="1">
        <f>DATE(2040,9,1) + TIME(0,0,0)</f>
        <v>51380</v>
      </c>
      <c r="C33767">
        <v>37.467006683000001</v>
      </c>
    </row>
    <row r="33768" spans="1:3" x14ac:dyDescent="0.25">
      <c r="A33768">
        <v>14884</v>
      </c>
      <c r="B33768" s="1">
        <f>DATE(2040,10,1) + TIME(0,0,0)</f>
        <v>51410</v>
      </c>
      <c r="C33768">
        <v>37.473850249999998</v>
      </c>
    </row>
    <row r="33769" spans="1:3" x14ac:dyDescent="0.25">
      <c r="A33769">
        <v>14915</v>
      </c>
      <c r="B33769" s="1">
        <f>DATE(2040,11,1) + TIME(0,0,0)</f>
        <v>51441</v>
      </c>
      <c r="C33769">
        <v>37.480915070000002</v>
      </c>
    </row>
    <row r="33770" spans="1:3" x14ac:dyDescent="0.25">
      <c r="A33770">
        <v>14945</v>
      </c>
      <c r="B33770" s="1">
        <f>DATE(2040,12,1) + TIME(0,0,0)</f>
        <v>51471</v>
      </c>
      <c r="C33770">
        <v>37.487739562999998</v>
      </c>
    </row>
    <row r="33771" spans="1:3" x14ac:dyDescent="0.25">
      <c r="A33771">
        <v>14976</v>
      </c>
      <c r="B33771" s="1">
        <f>DATE(2041,1,1) + TIME(0,0,0)</f>
        <v>51502</v>
      </c>
      <c r="C33771">
        <v>37.494785309000001</v>
      </c>
    </row>
    <row r="33772" spans="1:3" x14ac:dyDescent="0.25">
      <c r="A33772">
        <v>15007</v>
      </c>
      <c r="B33772" s="1">
        <f>DATE(2041,2,1) + TIME(0,0,0)</f>
        <v>51533</v>
      </c>
      <c r="C33772">
        <v>37.501819611000002</v>
      </c>
    </row>
    <row r="33773" spans="1:3" x14ac:dyDescent="0.25">
      <c r="A33773">
        <v>15035</v>
      </c>
      <c r="B33773" s="1">
        <f>DATE(2041,3,1) + TIME(0,0,0)</f>
        <v>51561</v>
      </c>
      <c r="C33773">
        <v>37.508163451999998</v>
      </c>
    </row>
    <row r="33774" spans="1:3" x14ac:dyDescent="0.25">
      <c r="A33774">
        <v>15066</v>
      </c>
      <c r="B33774" s="1">
        <f>DATE(2041,4,1) + TIME(0,0,0)</f>
        <v>51592</v>
      </c>
      <c r="C33774">
        <v>37.515178679999998</v>
      </c>
    </row>
    <row r="33775" spans="1:3" x14ac:dyDescent="0.25">
      <c r="A33775">
        <v>15096</v>
      </c>
      <c r="B33775" s="1">
        <f>DATE(2041,5,1) + TIME(0,0,0)</f>
        <v>51622</v>
      </c>
      <c r="C33775">
        <v>37.521961212000001</v>
      </c>
    </row>
    <row r="33776" spans="1:3" x14ac:dyDescent="0.25">
      <c r="A33776">
        <v>15127</v>
      </c>
      <c r="B33776" s="1">
        <f>DATE(2041,6,1) + TIME(0,0,0)</f>
        <v>51653</v>
      </c>
      <c r="C33776">
        <v>37.528957366999997</v>
      </c>
    </row>
    <row r="33777" spans="1:3" x14ac:dyDescent="0.25">
      <c r="A33777">
        <v>15157</v>
      </c>
      <c r="B33777" s="1">
        <f>DATE(2041,7,1) + TIME(0,0,0)</f>
        <v>51683</v>
      </c>
      <c r="C33777">
        <v>37.535717009999999</v>
      </c>
    </row>
    <row r="33778" spans="1:3" x14ac:dyDescent="0.25">
      <c r="A33778">
        <v>15188</v>
      </c>
      <c r="B33778" s="1">
        <f>DATE(2041,8,1) + TIME(0,0,0)</f>
        <v>51714</v>
      </c>
      <c r="C33778">
        <v>37.542694091999998</v>
      </c>
    </row>
    <row r="33779" spans="1:3" x14ac:dyDescent="0.25">
      <c r="A33779">
        <v>15219</v>
      </c>
      <c r="B33779" s="1">
        <f>DATE(2041,9,1) + TIME(0,0,0)</f>
        <v>51745</v>
      </c>
      <c r="C33779">
        <v>37.549659728999998</v>
      </c>
    </row>
    <row r="33780" spans="1:3" x14ac:dyDescent="0.25">
      <c r="A33780">
        <v>15249</v>
      </c>
      <c r="B33780" s="1">
        <f>DATE(2041,10,1) + TIME(0,0,0)</f>
        <v>51775</v>
      </c>
      <c r="C33780">
        <v>37.556392670000001</v>
      </c>
    </row>
    <row r="33781" spans="1:3" x14ac:dyDescent="0.25">
      <c r="A33781">
        <v>15280</v>
      </c>
      <c r="B33781" s="1">
        <f>DATE(2041,11,1) + TIME(0,0,0)</f>
        <v>51806</v>
      </c>
      <c r="C33781">
        <v>37.563343048</v>
      </c>
    </row>
    <row r="33782" spans="1:3" x14ac:dyDescent="0.25">
      <c r="A33782">
        <v>15310</v>
      </c>
      <c r="B33782" s="1">
        <f>DATE(2041,12,1) + TIME(0,0,0)</f>
        <v>51836</v>
      </c>
      <c r="C33782">
        <v>37.570056915000002</v>
      </c>
    </row>
    <row r="33783" spans="1:3" x14ac:dyDescent="0.25">
      <c r="A33783">
        <v>15341</v>
      </c>
      <c r="B33783" s="1">
        <f>DATE(2042,1,1) + TIME(0,0,0)</f>
        <v>51867</v>
      </c>
      <c r="C33783">
        <v>37.576984406000001</v>
      </c>
    </row>
    <row r="33784" spans="1:3" x14ac:dyDescent="0.25">
      <c r="A33784">
        <v>15372</v>
      </c>
      <c r="B33784" s="1">
        <f>DATE(2042,2,1) + TIME(0,0,0)</f>
        <v>51898</v>
      </c>
      <c r="C33784">
        <v>37.583900452000002</v>
      </c>
    </row>
    <row r="33785" spans="1:3" x14ac:dyDescent="0.25">
      <c r="A33785">
        <v>15400</v>
      </c>
      <c r="B33785" s="1">
        <f>DATE(2042,3,1) + TIME(0,0,0)</f>
        <v>51926</v>
      </c>
      <c r="C33785">
        <v>37.590141295999999</v>
      </c>
    </row>
    <row r="33786" spans="1:3" x14ac:dyDescent="0.25">
      <c r="A33786">
        <v>15431</v>
      </c>
      <c r="B33786" s="1">
        <f>DATE(2042,4,1) + TIME(0,0,0)</f>
        <v>51957</v>
      </c>
      <c r="C33786">
        <v>37.597038269000002</v>
      </c>
    </row>
    <row r="33787" spans="1:3" x14ac:dyDescent="0.25">
      <c r="A33787">
        <v>15461</v>
      </c>
      <c r="B33787" s="1">
        <f>DATE(2042,5,1) + TIME(0,0,0)</f>
        <v>51987</v>
      </c>
      <c r="C33787">
        <v>37.603706359999997</v>
      </c>
    </row>
    <row r="33788" spans="1:3" x14ac:dyDescent="0.25">
      <c r="A33788">
        <v>15492</v>
      </c>
      <c r="B33788" s="1">
        <f>DATE(2042,6,1) + TIME(0,0,0)</f>
        <v>52018</v>
      </c>
      <c r="C33788">
        <v>37.610584258999999</v>
      </c>
    </row>
    <row r="33789" spans="1:3" x14ac:dyDescent="0.25">
      <c r="A33789">
        <v>15522</v>
      </c>
      <c r="B33789" s="1">
        <f>DATE(2042,7,1) + TIME(0,0,0)</f>
        <v>52048</v>
      </c>
      <c r="C33789">
        <v>37.617233276</v>
      </c>
    </row>
    <row r="33790" spans="1:3" x14ac:dyDescent="0.25">
      <c r="A33790">
        <v>15553</v>
      </c>
      <c r="B33790" s="1">
        <f>DATE(2042,8,1) + TIME(0,0,0)</f>
        <v>52079</v>
      </c>
      <c r="C33790">
        <v>37.624092101999999</v>
      </c>
    </row>
    <row r="33791" spans="1:3" x14ac:dyDescent="0.25">
      <c r="A33791">
        <v>15584</v>
      </c>
      <c r="B33791" s="1">
        <f>DATE(2042,9,1) + TIME(0,0,0)</f>
        <v>52110</v>
      </c>
      <c r="C33791">
        <v>37.630943297999998</v>
      </c>
    </row>
    <row r="33792" spans="1:3" x14ac:dyDescent="0.25">
      <c r="A33792">
        <v>15614</v>
      </c>
      <c r="B33792" s="1">
        <f>DATE(2042,10,1) + TIME(0,0,0)</f>
        <v>52140</v>
      </c>
      <c r="C33792">
        <v>37.637561798</v>
      </c>
    </row>
    <row r="33793" spans="1:3" x14ac:dyDescent="0.25">
      <c r="A33793">
        <v>15645</v>
      </c>
      <c r="B33793" s="1">
        <f>DATE(2042,11,1) + TIME(0,0,0)</f>
        <v>52171</v>
      </c>
      <c r="C33793">
        <v>37.644390106000003</v>
      </c>
    </row>
    <row r="33794" spans="1:3" x14ac:dyDescent="0.25">
      <c r="A33794">
        <v>15675</v>
      </c>
      <c r="B33794" s="1">
        <f>DATE(2042,12,1) + TIME(0,0,0)</f>
        <v>52201</v>
      </c>
      <c r="C33794">
        <v>37.650993346999996</v>
      </c>
    </row>
    <row r="33795" spans="1:3" x14ac:dyDescent="0.25">
      <c r="A33795">
        <v>15706</v>
      </c>
      <c r="B33795" s="1">
        <f>DATE(2043,1,1) + TIME(0,0,0)</f>
        <v>52232</v>
      </c>
      <c r="C33795">
        <v>37.657802582000002</v>
      </c>
    </row>
    <row r="33796" spans="1:3" x14ac:dyDescent="0.25">
      <c r="A33796">
        <v>15737</v>
      </c>
      <c r="B33796" s="1">
        <f>DATE(2043,2,1) + TIME(0,0,0)</f>
        <v>52263</v>
      </c>
      <c r="C33796">
        <v>37.664604187000002</v>
      </c>
    </row>
    <row r="33797" spans="1:3" x14ac:dyDescent="0.25">
      <c r="A33797">
        <v>15765</v>
      </c>
      <c r="B33797" s="1">
        <f>DATE(2043,3,1) + TIME(0,0,0)</f>
        <v>52291</v>
      </c>
      <c r="C33797">
        <v>37.670734406000001</v>
      </c>
    </row>
    <row r="33798" spans="1:3" x14ac:dyDescent="0.25">
      <c r="A33798">
        <v>15796</v>
      </c>
      <c r="B33798" s="1">
        <f>DATE(2043,4,1) + TIME(0,0,0)</f>
        <v>52322</v>
      </c>
      <c r="C33798">
        <v>37.677516937</v>
      </c>
    </row>
    <row r="33799" spans="1:3" x14ac:dyDescent="0.25">
      <c r="A33799">
        <v>15826</v>
      </c>
      <c r="B33799" s="1">
        <f>DATE(2043,5,1) + TIME(0,0,0)</f>
        <v>52352</v>
      </c>
      <c r="C33799">
        <v>37.684070587000001</v>
      </c>
    </row>
    <row r="33800" spans="1:3" x14ac:dyDescent="0.25">
      <c r="A33800">
        <v>15857</v>
      </c>
      <c r="B33800" s="1">
        <f>DATE(2043,6,1) + TIME(0,0,0)</f>
        <v>52383</v>
      </c>
      <c r="C33800">
        <v>37.690830231</v>
      </c>
    </row>
    <row r="33801" spans="1:3" x14ac:dyDescent="0.25">
      <c r="A33801">
        <v>15887</v>
      </c>
      <c r="B33801" s="1">
        <f>DATE(2043,7,1) + TIME(0,0,0)</f>
        <v>52413</v>
      </c>
      <c r="C33801">
        <v>37.697364807</v>
      </c>
    </row>
    <row r="33802" spans="1:3" x14ac:dyDescent="0.25">
      <c r="A33802">
        <v>15918</v>
      </c>
      <c r="B33802" s="1">
        <f>DATE(2043,8,1) + TIME(0,0,0)</f>
        <v>52444</v>
      </c>
      <c r="C33802">
        <v>37.704105376999998</v>
      </c>
    </row>
    <row r="33803" spans="1:3" x14ac:dyDescent="0.25">
      <c r="A33803">
        <v>15949</v>
      </c>
      <c r="B33803" s="1">
        <f>DATE(2043,9,1) + TIME(0,0,0)</f>
        <v>52475</v>
      </c>
      <c r="C33803">
        <v>37.710838318</v>
      </c>
    </row>
    <row r="33804" spans="1:3" x14ac:dyDescent="0.25">
      <c r="A33804">
        <v>15979</v>
      </c>
      <c r="B33804" s="1">
        <f>DATE(2043,10,1) + TIME(0,0,0)</f>
        <v>52505</v>
      </c>
      <c r="C33804">
        <v>37.717342377000001</v>
      </c>
    </row>
    <row r="33805" spans="1:3" x14ac:dyDescent="0.25">
      <c r="A33805">
        <v>16010</v>
      </c>
      <c r="B33805" s="1">
        <f>DATE(2043,11,1) + TIME(0,0,0)</f>
        <v>52536</v>
      </c>
      <c r="C33805">
        <v>37.724056244000003</v>
      </c>
    </row>
    <row r="33806" spans="1:3" x14ac:dyDescent="0.25">
      <c r="A33806">
        <v>16040</v>
      </c>
      <c r="B33806" s="1">
        <f>DATE(2043,12,1) + TIME(0,0,0)</f>
        <v>52566</v>
      </c>
      <c r="C33806">
        <v>37.730541229000004</v>
      </c>
    </row>
    <row r="33807" spans="1:3" x14ac:dyDescent="0.25">
      <c r="A33807">
        <v>16071</v>
      </c>
      <c r="B33807" s="1">
        <f>DATE(2044,1,1) + TIME(0,0,0)</f>
        <v>52597</v>
      </c>
      <c r="C33807">
        <v>37.737232208000002</v>
      </c>
    </row>
    <row r="33808" spans="1:3" x14ac:dyDescent="0.25">
      <c r="A33808">
        <v>16102</v>
      </c>
      <c r="B33808" s="1">
        <f>DATE(2044,2,1) + TIME(0,0,0)</f>
        <v>52628</v>
      </c>
      <c r="C33808">
        <v>37.743915557999998</v>
      </c>
    </row>
    <row r="33809" spans="1:3" x14ac:dyDescent="0.25">
      <c r="A33809">
        <v>16131</v>
      </c>
      <c r="B33809" s="1">
        <f>DATE(2044,3,1) + TIME(0,0,0)</f>
        <v>52657</v>
      </c>
      <c r="C33809">
        <v>37.750156402999998</v>
      </c>
    </row>
    <row r="33810" spans="1:3" x14ac:dyDescent="0.25">
      <c r="A33810">
        <v>16162</v>
      </c>
      <c r="B33810" s="1">
        <f>DATE(2044,4,1) + TIME(0,0,0)</f>
        <v>52688</v>
      </c>
      <c r="C33810">
        <v>37.756820679</v>
      </c>
    </row>
    <row r="33811" spans="1:3" x14ac:dyDescent="0.25">
      <c r="A33811">
        <v>16192</v>
      </c>
      <c r="B33811" s="1">
        <f>DATE(2044,5,1) + TIME(0,0,0)</f>
        <v>52718</v>
      </c>
      <c r="C33811">
        <v>37.763259888</v>
      </c>
    </row>
    <row r="33812" spans="1:3" x14ac:dyDescent="0.25">
      <c r="A33812">
        <v>16223</v>
      </c>
      <c r="B33812" s="1">
        <f>DATE(2044,6,1) + TIME(0,0,0)</f>
        <v>52749</v>
      </c>
      <c r="C33812">
        <v>37.769901275999999</v>
      </c>
    </row>
    <row r="33813" spans="1:3" x14ac:dyDescent="0.25">
      <c r="A33813">
        <v>16253</v>
      </c>
      <c r="B33813" s="1">
        <f>DATE(2044,7,1) + TIME(0,0,0)</f>
        <v>52779</v>
      </c>
      <c r="C33813">
        <v>37.776321410999998</v>
      </c>
    </row>
    <row r="33814" spans="1:3" x14ac:dyDescent="0.25">
      <c r="A33814">
        <v>16284</v>
      </c>
      <c r="B33814" s="1">
        <f>DATE(2044,8,1) + TIME(0,0,0)</f>
        <v>52810</v>
      </c>
      <c r="C33814">
        <v>37.782943725999999</v>
      </c>
    </row>
    <row r="33815" spans="1:3" x14ac:dyDescent="0.25">
      <c r="A33815">
        <v>16315</v>
      </c>
      <c r="B33815" s="1">
        <f>DATE(2044,9,1) + TIME(0,0,0)</f>
        <v>52841</v>
      </c>
      <c r="C33815">
        <v>37.789558411000002</v>
      </c>
    </row>
    <row r="33816" spans="1:3" x14ac:dyDescent="0.25">
      <c r="A33816">
        <v>16345</v>
      </c>
      <c r="B33816" s="1">
        <f>DATE(2044,10,1) + TIME(0,0,0)</f>
        <v>52871</v>
      </c>
      <c r="C33816">
        <v>37.795951842999997</v>
      </c>
    </row>
    <row r="33817" spans="1:3" x14ac:dyDescent="0.25">
      <c r="A33817">
        <v>16376</v>
      </c>
      <c r="B33817" s="1">
        <f>DATE(2044,11,1) + TIME(0,0,0)</f>
        <v>52902</v>
      </c>
      <c r="C33817">
        <v>37.802543640000003</v>
      </c>
    </row>
    <row r="33818" spans="1:3" x14ac:dyDescent="0.25">
      <c r="A33818">
        <v>16406</v>
      </c>
      <c r="B33818" s="1">
        <f>DATE(2044,12,1) + TIME(0,0,0)</f>
        <v>52932</v>
      </c>
      <c r="C33818">
        <v>37.808917999000002</v>
      </c>
    </row>
    <row r="33819" spans="1:3" x14ac:dyDescent="0.25">
      <c r="A33819">
        <v>16437</v>
      </c>
      <c r="B33819" s="1">
        <f>DATE(2045,1,1) + TIME(0,0,0)</f>
        <v>52963</v>
      </c>
      <c r="C33819">
        <v>37.815490723000003</v>
      </c>
    </row>
    <row r="33820" spans="1:3" x14ac:dyDescent="0.25">
      <c r="A33820">
        <v>16468</v>
      </c>
      <c r="B33820" s="1">
        <f>DATE(2045,2,1) + TIME(0,0,0)</f>
        <v>52994</v>
      </c>
      <c r="C33820">
        <v>37.822055816999999</v>
      </c>
    </row>
    <row r="33821" spans="1:3" x14ac:dyDescent="0.25">
      <c r="A33821">
        <v>16496</v>
      </c>
      <c r="B33821" s="1">
        <f>DATE(2045,3,1) + TIME(0,0,0)</f>
        <v>53022</v>
      </c>
      <c r="C33821">
        <v>37.827976227000001</v>
      </c>
    </row>
    <row r="33822" spans="1:3" x14ac:dyDescent="0.25">
      <c r="A33822">
        <v>16527</v>
      </c>
      <c r="B33822" s="1">
        <f>DATE(2045,4,1) + TIME(0,0,0)</f>
        <v>53053</v>
      </c>
      <c r="C33822">
        <v>37.834522247000002</v>
      </c>
    </row>
    <row r="33823" spans="1:3" x14ac:dyDescent="0.25">
      <c r="A33823">
        <v>16557</v>
      </c>
      <c r="B33823" s="1">
        <f>DATE(2045,5,1) + TIME(0,0,0)</f>
        <v>53083</v>
      </c>
      <c r="C33823">
        <v>37.840850830000001</v>
      </c>
    </row>
    <row r="33824" spans="1:3" x14ac:dyDescent="0.25">
      <c r="A33824">
        <v>16588</v>
      </c>
      <c r="B33824" s="1">
        <f>DATE(2045,6,1) + TIME(0,0,0)</f>
        <v>53114</v>
      </c>
      <c r="C33824">
        <v>37.847377776999998</v>
      </c>
    </row>
    <row r="33825" spans="1:3" x14ac:dyDescent="0.25">
      <c r="A33825">
        <v>16618</v>
      </c>
      <c r="B33825" s="1">
        <f>DATE(2045,7,1) + TIME(0,0,0)</f>
        <v>53144</v>
      </c>
      <c r="C33825">
        <v>37.853683472</v>
      </c>
    </row>
    <row r="33826" spans="1:3" x14ac:dyDescent="0.25">
      <c r="A33826">
        <v>16649</v>
      </c>
      <c r="B33826" s="1">
        <f>DATE(2045,8,1) + TIME(0,0,0)</f>
        <v>53175</v>
      </c>
      <c r="C33826">
        <v>37.860191344999997</v>
      </c>
    </row>
    <row r="33827" spans="1:3" x14ac:dyDescent="0.25">
      <c r="A33827">
        <v>16680</v>
      </c>
      <c r="B33827" s="1">
        <f>DATE(2045,9,1) + TIME(0,0,0)</f>
        <v>53206</v>
      </c>
      <c r="C33827">
        <v>37.866687775000003</v>
      </c>
    </row>
    <row r="33828" spans="1:3" x14ac:dyDescent="0.25">
      <c r="A33828">
        <v>16710</v>
      </c>
      <c r="B33828" s="1">
        <f>DATE(2045,10,1) + TIME(0,0,0)</f>
        <v>53236</v>
      </c>
      <c r="C33828">
        <v>37.872966765999998</v>
      </c>
    </row>
    <row r="33829" spans="1:3" x14ac:dyDescent="0.25">
      <c r="A33829">
        <v>16741</v>
      </c>
      <c r="B33829" s="1">
        <f>DATE(2045,11,1) + TIME(0,0,0)</f>
        <v>53267</v>
      </c>
      <c r="C33829">
        <v>37.879444122000002</v>
      </c>
    </row>
    <row r="33830" spans="1:3" x14ac:dyDescent="0.25">
      <c r="A33830">
        <v>16771</v>
      </c>
      <c r="B33830" s="1">
        <f>DATE(2045,12,1) + TIME(0,0,0)</f>
        <v>53297</v>
      </c>
      <c r="C33830">
        <v>37.885704040999997</v>
      </c>
    </row>
    <row r="33831" spans="1:3" x14ac:dyDescent="0.25">
      <c r="A33831">
        <v>16802</v>
      </c>
      <c r="B33831" s="1">
        <f>DATE(2046,1,1) + TIME(0,0,0)</f>
        <v>53328</v>
      </c>
      <c r="C33831">
        <v>37.892166138</v>
      </c>
    </row>
    <row r="33832" spans="1:3" x14ac:dyDescent="0.25">
      <c r="A33832">
        <v>16833</v>
      </c>
      <c r="B33832" s="1">
        <f>DATE(2046,2,1) + TIME(0,0,0)</f>
        <v>53359</v>
      </c>
      <c r="C33832">
        <v>37.898616791000002</v>
      </c>
    </row>
    <row r="33833" spans="1:3" x14ac:dyDescent="0.25">
      <c r="A33833">
        <v>16861</v>
      </c>
      <c r="B33833" s="1">
        <f>DATE(2046,3,1) + TIME(0,0,0)</f>
        <v>53387</v>
      </c>
      <c r="C33833">
        <v>37.904434203999998</v>
      </c>
    </row>
    <row r="33834" spans="1:3" x14ac:dyDescent="0.25">
      <c r="A33834">
        <v>16892</v>
      </c>
      <c r="B33834" s="1">
        <f>DATE(2046,4,1) + TIME(0,0,0)</f>
        <v>53418</v>
      </c>
      <c r="C33834">
        <v>37.910861969000003</v>
      </c>
    </row>
    <row r="33835" spans="1:3" x14ac:dyDescent="0.25">
      <c r="A33835">
        <v>16922</v>
      </c>
      <c r="B33835" s="1">
        <f>DATE(2046,5,1) + TIME(0,0,0)</f>
        <v>53448</v>
      </c>
      <c r="C33835">
        <v>37.917079926</v>
      </c>
    </row>
    <row r="33836" spans="1:3" x14ac:dyDescent="0.25">
      <c r="A33836">
        <v>16953</v>
      </c>
      <c r="B33836" s="1">
        <f>DATE(2046,6,1) + TIME(0,0,0)</f>
        <v>53479</v>
      </c>
      <c r="C33836">
        <v>37.923492432000003</v>
      </c>
    </row>
    <row r="33837" spans="1:3" x14ac:dyDescent="0.25">
      <c r="A33837">
        <v>16983</v>
      </c>
      <c r="B33837" s="1">
        <f>DATE(2046,7,1) + TIME(0,0,0)</f>
        <v>53509</v>
      </c>
      <c r="C33837">
        <v>37.9296875</v>
      </c>
    </row>
    <row r="33838" spans="1:3" x14ac:dyDescent="0.25">
      <c r="A33838">
        <v>17014</v>
      </c>
      <c r="B33838" s="1">
        <f>DATE(2046,8,1) + TIME(0,0,0)</f>
        <v>53540</v>
      </c>
      <c r="C33838">
        <v>37.936080933</v>
      </c>
    </row>
    <row r="33839" spans="1:3" x14ac:dyDescent="0.25">
      <c r="A33839">
        <v>17045</v>
      </c>
      <c r="B33839" s="1">
        <f>DATE(2046,9,1) + TIME(0,0,0)</f>
        <v>53571</v>
      </c>
      <c r="C33839">
        <v>37.942466736</v>
      </c>
    </row>
    <row r="33840" spans="1:3" x14ac:dyDescent="0.25">
      <c r="A33840">
        <v>17075</v>
      </c>
      <c r="B33840" s="1">
        <f>DATE(2046,10,1) + TIME(0,0,0)</f>
        <v>53601</v>
      </c>
      <c r="C33840">
        <v>37.948635101000001</v>
      </c>
    </row>
    <row r="33841" spans="1:3" x14ac:dyDescent="0.25">
      <c r="A33841">
        <v>17106</v>
      </c>
      <c r="B33841" s="1">
        <f>DATE(2046,11,1) + TIME(0,0,0)</f>
        <v>53632</v>
      </c>
      <c r="C33841">
        <v>37.955001830999997</v>
      </c>
    </row>
    <row r="33842" spans="1:3" x14ac:dyDescent="0.25">
      <c r="A33842">
        <v>17136</v>
      </c>
      <c r="B33842" s="1">
        <f>DATE(2046,12,1) + TIME(0,0,0)</f>
        <v>53662</v>
      </c>
      <c r="C33842">
        <v>37.961154938</v>
      </c>
    </row>
    <row r="33843" spans="1:3" x14ac:dyDescent="0.25">
      <c r="A33843">
        <v>17167</v>
      </c>
      <c r="B33843" s="1">
        <f>DATE(2047,1,1) + TIME(0,0,0)</f>
        <v>53693</v>
      </c>
      <c r="C33843">
        <v>37.967502594000003</v>
      </c>
    </row>
    <row r="33844" spans="1:3" x14ac:dyDescent="0.25">
      <c r="A33844">
        <v>17198</v>
      </c>
      <c r="B33844" s="1">
        <f>DATE(2047,2,1) + TIME(0,0,0)</f>
        <v>53724</v>
      </c>
      <c r="C33844">
        <v>37.973838806000003</v>
      </c>
    </row>
    <row r="33845" spans="1:3" x14ac:dyDescent="0.25">
      <c r="A33845">
        <v>17226</v>
      </c>
      <c r="B33845" s="1">
        <f>DATE(2047,3,1) + TIME(0,0,0)</f>
        <v>53752</v>
      </c>
      <c r="C33845">
        <v>37.979557036999999</v>
      </c>
    </row>
    <row r="33846" spans="1:3" x14ac:dyDescent="0.25">
      <c r="A33846">
        <v>17257</v>
      </c>
      <c r="B33846" s="1">
        <f>DATE(2047,4,1) + TIME(0,0,0)</f>
        <v>53783</v>
      </c>
      <c r="C33846">
        <v>37.985877991000002</v>
      </c>
    </row>
    <row r="33847" spans="1:3" x14ac:dyDescent="0.25">
      <c r="A33847">
        <v>17287</v>
      </c>
      <c r="B33847" s="1">
        <f>DATE(2047,5,1) + TIME(0,0,0)</f>
        <v>53813</v>
      </c>
      <c r="C33847">
        <v>37.991985321000001</v>
      </c>
    </row>
    <row r="33848" spans="1:3" x14ac:dyDescent="0.25">
      <c r="A33848">
        <v>17318</v>
      </c>
      <c r="B33848" s="1">
        <f>DATE(2047,6,1) + TIME(0,0,0)</f>
        <v>53844</v>
      </c>
      <c r="C33848">
        <v>37.998287200999997</v>
      </c>
    </row>
    <row r="33849" spans="1:3" x14ac:dyDescent="0.25">
      <c r="A33849">
        <v>17348</v>
      </c>
      <c r="B33849" s="1">
        <f>DATE(2047,7,1) + TIME(0,0,0)</f>
        <v>53874</v>
      </c>
      <c r="C33849">
        <v>38.004375457999998</v>
      </c>
    </row>
    <row r="33850" spans="1:3" x14ac:dyDescent="0.25">
      <c r="A33850">
        <v>17379</v>
      </c>
      <c r="B33850" s="1">
        <f>DATE(2047,8,1) + TIME(0,0,0)</f>
        <v>53905</v>
      </c>
      <c r="C33850">
        <v>38.010662078999999</v>
      </c>
    </row>
    <row r="33851" spans="1:3" x14ac:dyDescent="0.25">
      <c r="A33851">
        <v>17410</v>
      </c>
      <c r="B33851" s="1">
        <f>DATE(2047,9,1) + TIME(0,0,0)</f>
        <v>53936</v>
      </c>
      <c r="C33851">
        <v>38.016937255999999</v>
      </c>
    </row>
    <row r="33852" spans="1:3" x14ac:dyDescent="0.25">
      <c r="A33852">
        <v>17440</v>
      </c>
      <c r="B33852" s="1">
        <f>DATE(2047,10,1) + TIME(0,0,0)</f>
        <v>53966</v>
      </c>
      <c r="C33852">
        <v>38.022998809999997</v>
      </c>
    </row>
    <row r="33853" spans="1:3" x14ac:dyDescent="0.25">
      <c r="A33853">
        <v>17471</v>
      </c>
      <c r="B33853" s="1">
        <f>DATE(2047,11,1) + TIME(0,0,0)</f>
        <v>53997</v>
      </c>
      <c r="C33853">
        <v>38.029258728000002</v>
      </c>
    </row>
    <row r="33854" spans="1:3" x14ac:dyDescent="0.25">
      <c r="A33854">
        <v>17501</v>
      </c>
      <c r="B33854" s="1">
        <f>DATE(2047,12,1) + TIME(0,0,0)</f>
        <v>54027</v>
      </c>
      <c r="C33854">
        <v>38.035305022999999</v>
      </c>
    </row>
    <row r="33855" spans="1:3" x14ac:dyDescent="0.25">
      <c r="A33855">
        <v>17532</v>
      </c>
      <c r="B33855" s="1">
        <f>DATE(2048,1,1) + TIME(0,0,0)</f>
        <v>54058</v>
      </c>
      <c r="C33855">
        <v>38.041545868</v>
      </c>
    </row>
    <row r="33856" spans="1:3" x14ac:dyDescent="0.25">
      <c r="A33856">
        <v>17563</v>
      </c>
      <c r="B33856" s="1">
        <f>DATE(2048,2,1) + TIME(0,0,0)</f>
        <v>54089</v>
      </c>
      <c r="C33856">
        <v>38.047775268999999</v>
      </c>
    </row>
    <row r="33857" spans="1:3" x14ac:dyDescent="0.25">
      <c r="A33857">
        <v>17592</v>
      </c>
      <c r="B33857" s="1">
        <f>DATE(2048,3,1) + TIME(0,0,0)</f>
        <v>54118</v>
      </c>
      <c r="C33857">
        <v>38.053596497000001</v>
      </c>
    </row>
    <row r="33858" spans="1:3" x14ac:dyDescent="0.25">
      <c r="A33858">
        <v>17623</v>
      </c>
      <c r="B33858" s="1">
        <f>DATE(2048,4,1) + TIME(0,0,0)</f>
        <v>54149</v>
      </c>
      <c r="C33858">
        <v>38.059810638000002</v>
      </c>
    </row>
    <row r="33859" spans="1:3" x14ac:dyDescent="0.25">
      <c r="A33859">
        <v>17653</v>
      </c>
      <c r="B33859" s="1">
        <f>DATE(2048,5,1) + TIME(0,0,0)</f>
        <v>54179</v>
      </c>
      <c r="C33859">
        <v>38.065814971999998</v>
      </c>
    </row>
    <row r="33860" spans="1:3" x14ac:dyDescent="0.25">
      <c r="A33860">
        <v>17684</v>
      </c>
      <c r="B33860" s="1">
        <f>DATE(2048,6,1) + TIME(0,0,0)</f>
        <v>54210</v>
      </c>
      <c r="C33860">
        <v>38.072010040000002</v>
      </c>
    </row>
    <row r="33861" spans="1:3" x14ac:dyDescent="0.25">
      <c r="A33861">
        <v>17714</v>
      </c>
      <c r="B33861" s="1">
        <f>DATE(2048,7,1) + TIME(0,0,0)</f>
        <v>54240</v>
      </c>
      <c r="C33861">
        <v>38.077995299999998</v>
      </c>
    </row>
    <row r="33862" spans="1:3" x14ac:dyDescent="0.25">
      <c r="A33862">
        <v>17745</v>
      </c>
      <c r="B33862" s="1">
        <f>DATE(2048,8,1) + TIME(0,0,0)</f>
        <v>54271</v>
      </c>
      <c r="C33862">
        <v>38.084175109999997</v>
      </c>
    </row>
    <row r="33863" spans="1:3" x14ac:dyDescent="0.25">
      <c r="A33863">
        <v>17776</v>
      </c>
      <c r="B33863" s="1">
        <f>DATE(2048,9,1) + TIME(0,0,0)</f>
        <v>54302</v>
      </c>
      <c r="C33863">
        <v>38.090343474999997</v>
      </c>
    </row>
    <row r="33864" spans="1:3" x14ac:dyDescent="0.25">
      <c r="A33864">
        <v>17806</v>
      </c>
      <c r="B33864" s="1">
        <f>DATE(2048,10,1) + TIME(0,0,0)</f>
        <v>54332</v>
      </c>
      <c r="C33864">
        <v>38.096309662000003</v>
      </c>
    </row>
    <row r="33865" spans="1:3" x14ac:dyDescent="0.25">
      <c r="A33865">
        <v>17837</v>
      </c>
      <c r="B33865" s="1">
        <f>DATE(2048,11,1) + TIME(0,0,0)</f>
        <v>54363</v>
      </c>
      <c r="C33865">
        <v>38.102458953999999</v>
      </c>
    </row>
    <row r="33866" spans="1:3" x14ac:dyDescent="0.25">
      <c r="A33866">
        <v>17867</v>
      </c>
      <c r="B33866" s="1">
        <f>DATE(2048,12,1) + TIME(0,0,0)</f>
        <v>54393</v>
      </c>
      <c r="C33866">
        <v>38.108406066999997</v>
      </c>
    </row>
    <row r="33867" spans="1:3" x14ac:dyDescent="0.25">
      <c r="A33867">
        <v>17898</v>
      </c>
      <c r="B33867" s="1">
        <f>DATE(2049,1,1) + TIME(0,0,0)</f>
        <v>54424</v>
      </c>
      <c r="C33867">
        <v>38.114540099999999</v>
      </c>
    </row>
    <row r="33868" spans="1:3" x14ac:dyDescent="0.25">
      <c r="A33868">
        <v>17929</v>
      </c>
      <c r="B33868" s="1">
        <f>DATE(2049,2,1) + TIME(0,0,0)</f>
        <v>54455</v>
      </c>
      <c r="C33868">
        <v>38.120670318999998</v>
      </c>
    </row>
    <row r="33869" spans="1:3" x14ac:dyDescent="0.25">
      <c r="A33869">
        <v>17957</v>
      </c>
      <c r="B33869" s="1">
        <f>DATE(2049,3,1) + TIME(0,0,0)</f>
        <v>54483</v>
      </c>
      <c r="C33869">
        <v>38.126193999999998</v>
      </c>
    </row>
    <row r="33870" spans="1:3" x14ac:dyDescent="0.25">
      <c r="A33870">
        <v>17988</v>
      </c>
      <c r="B33870" s="1">
        <f>DATE(2049,4,1) + TIME(0,0,0)</f>
        <v>54514</v>
      </c>
      <c r="C33870">
        <v>38.132305144999997</v>
      </c>
    </row>
    <row r="33871" spans="1:3" x14ac:dyDescent="0.25">
      <c r="A33871">
        <v>18018</v>
      </c>
      <c r="B33871" s="1">
        <f>DATE(2049,5,1) + TIME(0,0,0)</f>
        <v>54544</v>
      </c>
      <c r="C33871">
        <v>38.138210297000001</v>
      </c>
    </row>
    <row r="33872" spans="1:3" x14ac:dyDescent="0.25">
      <c r="A33872">
        <v>18049</v>
      </c>
      <c r="B33872" s="1">
        <f>DATE(2049,6,1) + TIME(0,0,0)</f>
        <v>54575</v>
      </c>
      <c r="C33872">
        <v>38.144306182999998</v>
      </c>
    </row>
    <row r="33873" spans="1:3" x14ac:dyDescent="0.25">
      <c r="A33873">
        <v>18079</v>
      </c>
      <c r="B33873" s="1">
        <f>DATE(2049,7,1) + TIME(0,0,0)</f>
        <v>54605</v>
      </c>
      <c r="C33873">
        <v>38.150196074999997</v>
      </c>
    </row>
    <row r="33874" spans="1:3" x14ac:dyDescent="0.25">
      <c r="A33874">
        <v>18110</v>
      </c>
      <c r="B33874" s="1">
        <f>DATE(2049,8,1) + TIME(0,0,0)</f>
        <v>54636</v>
      </c>
      <c r="C33874">
        <v>38.156272887999997</v>
      </c>
    </row>
    <row r="33875" spans="1:3" x14ac:dyDescent="0.25">
      <c r="A33875">
        <v>18141</v>
      </c>
      <c r="B33875" s="1">
        <f>DATE(2049,9,1) + TIME(0,0,0)</f>
        <v>54667</v>
      </c>
      <c r="C33875">
        <v>38.162338257000002</v>
      </c>
    </row>
    <row r="33876" spans="1:3" x14ac:dyDescent="0.25">
      <c r="A33876">
        <v>18171</v>
      </c>
      <c r="B33876" s="1">
        <f>DATE(2049,10,1) + TIME(0,0,0)</f>
        <v>54697</v>
      </c>
      <c r="C33876">
        <v>38.168205260999997</v>
      </c>
    </row>
    <row r="33877" spans="1:3" x14ac:dyDescent="0.25">
      <c r="A33877">
        <v>18202</v>
      </c>
      <c r="B33877" s="1">
        <f>DATE(2049,11,1) + TIME(0,0,0)</f>
        <v>54728</v>
      </c>
      <c r="C33877">
        <v>38.174255371000001</v>
      </c>
    </row>
    <row r="33878" spans="1:3" x14ac:dyDescent="0.25">
      <c r="A33878">
        <v>18232</v>
      </c>
      <c r="B33878" s="1">
        <f>DATE(2049,12,1) + TIME(0,0,0)</f>
        <v>54758</v>
      </c>
      <c r="C33878">
        <v>38.180107116999999</v>
      </c>
    </row>
    <row r="33879" spans="1:3" x14ac:dyDescent="0.25">
      <c r="A33879">
        <v>18263</v>
      </c>
      <c r="B33879" s="1">
        <f>DATE(2050,1,1) + TIME(0,0,0)</f>
        <v>54789</v>
      </c>
      <c r="C33879">
        <v>38.186141968000001</v>
      </c>
    </row>
    <row r="33881" spans="1:3" x14ac:dyDescent="0.25">
      <c r="A33881" t="s">
        <v>59</v>
      </c>
    </row>
    <row r="33883" spans="1:3" x14ac:dyDescent="0.25">
      <c r="A33883" t="s">
        <v>1</v>
      </c>
      <c r="B33883" t="s">
        <v>2</v>
      </c>
      <c r="C33883" t="s">
        <v>3</v>
      </c>
    </row>
    <row r="33884" spans="1:3" x14ac:dyDescent="0.25">
      <c r="A33884">
        <v>0</v>
      </c>
      <c r="B33884" s="1">
        <f>DATE(2000,1,1) + TIME(0,0,0)</f>
        <v>36526</v>
      </c>
      <c r="C33884">
        <v>0</v>
      </c>
    </row>
    <row r="33885" spans="1:3" x14ac:dyDescent="0.25">
      <c r="A33885">
        <v>31</v>
      </c>
      <c r="B33885" s="1">
        <f>DATE(2000,2,1) + TIME(0,0,0)</f>
        <v>36557</v>
      </c>
      <c r="C33885">
        <v>4.6184935569999999</v>
      </c>
    </row>
    <row r="33886" spans="1:3" x14ac:dyDescent="0.25">
      <c r="A33886">
        <v>60</v>
      </c>
      <c r="B33886" s="1">
        <f>DATE(2000,3,1) + TIME(0,0,0)</f>
        <v>36586</v>
      </c>
      <c r="C33886">
        <v>8.8423109054999998</v>
      </c>
    </row>
    <row r="33887" spans="1:3" x14ac:dyDescent="0.25">
      <c r="A33887">
        <v>91</v>
      </c>
      <c r="B33887" s="1">
        <f>DATE(2000,4,1) + TIME(0,0,0)</f>
        <v>36617</v>
      </c>
      <c r="C33887">
        <v>11.993642807000001</v>
      </c>
    </row>
    <row r="33888" spans="1:3" x14ac:dyDescent="0.25">
      <c r="A33888">
        <v>121</v>
      </c>
      <c r="B33888" s="1">
        <f>DATE(2000,5,1) + TIME(0,0,0)</f>
        <v>36647</v>
      </c>
      <c r="C33888">
        <v>14.293195724</v>
      </c>
    </row>
    <row r="33889" spans="1:3" x14ac:dyDescent="0.25">
      <c r="A33889">
        <v>152</v>
      </c>
      <c r="B33889" s="1">
        <f>DATE(2000,6,1) + TIME(0,0,0)</f>
        <v>36678</v>
      </c>
      <c r="C33889">
        <v>16.025186539</v>
      </c>
    </row>
    <row r="33890" spans="1:3" x14ac:dyDescent="0.25">
      <c r="A33890">
        <v>182</v>
      </c>
      <c r="B33890" s="1">
        <f>DATE(2000,7,1) + TIME(0,0,0)</f>
        <v>36708</v>
      </c>
      <c r="C33890">
        <v>17.338062286</v>
      </c>
    </row>
    <row r="33891" spans="1:3" x14ac:dyDescent="0.25">
      <c r="A33891">
        <v>213</v>
      </c>
      <c r="B33891" s="1">
        <f>DATE(2000,8,1) + TIME(0,0,0)</f>
        <v>36739</v>
      </c>
      <c r="C33891">
        <v>18.536735534999998</v>
      </c>
    </row>
    <row r="33892" spans="1:3" x14ac:dyDescent="0.25">
      <c r="A33892">
        <v>244</v>
      </c>
      <c r="B33892" s="1">
        <f>DATE(2000,9,1) + TIME(0,0,0)</f>
        <v>36770</v>
      </c>
      <c r="C33892">
        <v>19.589693068999999</v>
      </c>
    </row>
    <row r="33893" spans="1:3" x14ac:dyDescent="0.25">
      <c r="A33893">
        <v>274</v>
      </c>
      <c r="B33893" s="1">
        <f>DATE(2000,10,1) + TIME(0,0,0)</f>
        <v>36800</v>
      </c>
      <c r="C33893">
        <v>20.461427689000001</v>
      </c>
    </row>
    <row r="33894" spans="1:3" x14ac:dyDescent="0.25">
      <c r="A33894">
        <v>305</v>
      </c>
      <c r="B33894" s="1">
        <f>DATE(2000,11,1) + TIME(0,0,0)</f>
        <v>36831</v>
      </c>
      <c r="C33894">
        <v>21.197717666999999</v>
      </c>
    </row>
    <row r="33895" spans="1:3" x14ac:dyDescent="0.25">
      <c r="A33895">
        <v>335</v>
      </c>
      <c r="B33895" s="1">
        <f>DATE(2000,12,1) + TIME(0,0,0)</f>
        <v>36861</v>
      </c>
      <c r="C33895">
        <v>21.781438827999999</v>
      </c>
    </row>
    <row r="33896" spans="1:3" x14ac:dyDescent="0.25">
      <c r="A33896">
        <v>366</v>
      </c>
      <c r="B33896" s="1">
        <f>DATE(2001,1,1) + TIME(0,0,0)</f>
        <v>36892</v>
      </c>
      <c r="C33896">
        <v>22.291940689</v>
      </c>
    </row>
    <row r="33897" spans="1:3" x14ac:dyDescent="0.25">
      <c r="A33897">
        <v>397</v>
      </c>
      <c r="B33897" s="1">
        <f>DATE(2001,2,1) + TIME(0,0,0)</f>
        <v>36923</v>
      </c>
      <c r="C33897">
        <v>22.730018615999999</v>
      </c>
    </row>
    <row r="33898" spans="1:3" x14ac:dyDescent="0.25">
      <c r="A33898">
        <v>425</v>
      </c>
      <c r="B33898" s="1">
        <f>DATE(2001,3,1) + TIME(0,0,0)</f>
        <v>36951</v>
      </c>
      <c r="C33898">
        <v>23.080469131000001</v>
      </c>
    </row>
    <row r="33899" spans="1:3" x14ac:dyDescent="0.25">
      <c r="A33899">
        <v>456</v>
      </c>
      <c r="B33899" s="1">
        <f>DATE(2001,4,1) + TIME(0,0,0)</f>
        <v>36982</v>
      </c>
      <c r="C33899">
        <v>23.432962417999999</v>
      </c>
    </row>
    <row r="33900" spans="1:3" x14ac:dyDescent="0.25">
      <c r="A33900">
        <v>486</v>
      </c>
      <c r="B33900" s="1">
        <f>DATE(2001,5,1) + TIME(0,0,0)</f>
        <v>37012</v>
      </c>
      <c r="C33900">
        <v>23.751729964999999</v>
      </c>
    </row>
    <row r="33901" spans="1:3" x14ac:dyDescent="0.25">
      <c r="A33901">
        <v>517</v>
      </c>
      <c r="B33901" s="1">
        <f>DATE(2001,6,1) + TIME(0,0,0)</f>
        <v>37043</v>
      </c>
      <c r="C33901">
        <v>24.063621521000002</v>
      </c>
    </row>
    <row r="33902" spans="1:3" x14ac:dyDescent="0.25">
      <c r="A33902">
        <v>547</v>
      </c>
      <c r="B33902" s="1">
        <f>DATE(2001,7,1) + TIME(0,0,0)</f>
        <v>37073</v>
      </c>
      <c r="C33902">
        <v>24.351459503000001</v>
      </c>
    </row>
    <row r="33903" spans="1:3" x14ac:dyDescent="0.25">
      <c r="A33903">
        <v>578</v>
      </c>
      <c r="B33903" s="1">
        <f>DATE(2001,8,1) + TIME(0,0,0)</f>
        <v>37104</v>
      </c>
      <c r="C33903">
        <v>24.635631561</v>
      </c>
    </row>
    <row r="33904" spans="1:3" x14ac:dyDescent="0.25">
      <c r="A33904">
        <v>609</v>
      </c>
      <c r="B33904" s="1">
        <f>DATE(2001,9,1) + TIME(0,0,0)</f>
        <v>37135</v>
      </c>
      <c r="C33904">
        <v>24.901519775000001</v>
      </c>
    </row>
    <row r="33905" spans="1:3" x14ac:dyDescent="0.25">
      <c r="A33905">
        <v>639</v>
      </c>
      <c r="B33905" s="1">
        <f>DATE(2001,10,1) + TIME(0,0,0)</f>
        <v>37165</v>
      </c>
      <c r="C33905">
        <v>25.139480591000002</v>
      </c>
    </row>
    <row r="33906" spans="1:3" x14ac:dyDescent="0.25">
      <c r="A33906">
        <v>670</v>
      </c>
      <c r="B33906" s="1">
        <f>DATE(2001,11,1) + TIME(0,0,0)</f>
        <v>37196</v>
      </c>
      <c r="C33906">
        <v>25.367208480999999</v>
      </c>
    </row>
    <row r="33907" spans="1:3" x14ac:dyDescent="0.25">
      <c r="A33907">
        <v>700</v>
      </c>
      <c r="B33907" s="1">
        <f>DATE(2001,12,1) + TIME(0,0,0)</f>
        <v>37226</v>
      </c>
      <c r="C33907">
        <v>25.571788787999999</v>
      </c>
    </row>
    <row r="33908" spans="1:3" x14ac:dyDescent="0.25">
      <c r="A33908">
        <v>731</v>
      </c>
      <c r="B33908" s="1">
        <f>DATE(2002,1,1) + TIME(0,0,0)</f>
        <v>37257</v>
      </c>
      <c r="C33908">
        <v>25.768110275000002</v>
      </c>
    </row>
    <row r="33909" spans="1:3" x14ac:dyDescent="0.25">
      <c r="A33909">
        <v>762</v>
      </c>
      <c r="B33909" s="1">
        <f>DATE(2002,2,1) + TIME(0,0,0)</f>
        <v>37288</v>
      </c>
      <c r="C33909">
        <v>25.950193405</v>
      </c>
    </row>
    <row r="33910" spans="1:3" x14ac:dyDescent="0.25">
      <c r="A33910">
        <v>790</v>
      </c>
      <c r="B33910" s="1">
        <f>DATE(2002,3,1) + TIME(0,0,0)</f>
        <v>37316</v>
      </c>
      <c r="C33910">
        <v>26.103286743000002</v>
      </c>
    </row>
    <row r="33911" spans="1:3" x14ac:dyDescent="0.25">
      <c r="A33911">
        <v>821</v>
      </c>
      <c r="B33911" s="1">
        <f>DATE(2002,4,1) + TIME(0,0,0)</f>
        <v>37347</v>
      </c>
      <c r="C33911">
        <v>26.261026382000001</v>
      </c>
    </row>
    <row r="33912" spans="1:3" x14ac:dyDescent="0.25">
      <c r="A33912">
        <v>851</v>
      </c>
      <c r="B33912" s="1">
        <f>DATE(2002,5,1) + TIME(0,0,0)</f>
        <v>37377</v>
      </c>
      <c r="C33912">
        <v>26.402879715000001</v>
      </c>
    </row>
    <row r="33913" spans="1:3" x14ac:dyDescent="0.25">
      <c r="A33913">
        <v>882</v>
      </c>
      <c r="B33913" s="1">
        <f>DATE(2002,6,1) + TIME(0,0,0)</f>
        <v>37408</v>
      </c>
      <c r="C33913">
        <v>26.539148331</v>
      </c>
    </row>
    <row r="33914" spans="1:3" x14ac:dyDescent="0.25">
      <c r="A33914">
        <v>912</v>
      </c>
      <c r="B33914" s="1">
        <f>DATE(2002,7,1) + TIME(0,0,0)</f>
        <v>37438</v>
      </c>
      <c r="C33914">
        <v>26.661359786999999</v>
      </c>
    </row>
    <row r="33915" spans="1:3" x14ac:dyDescent="0.25">
      <c r="A33915">
        <v>943</v>
      </c>
      <c r="B33915" s="1">
        <f>DATE(2002,8,1) + TIME(0,0,0)</f>
        <v>37469</v>
      </c>
      <c r="C33915">
        <v>26.778852463</v>
      </c>
    </row>
    <row r="33916" spans="1:3" x14ac:dyDescent="0.25">
      <c r="A33916">
        <v>974</v>
      </c>
      <c r="B33916" s="1">
        <f>DATE(2002,9,1) + TIME(0,0,0)</f>
        <v>37500</v>
      </c>
      <c r="C33916">
        <v>26.888751983999999</v>
      </c>
    </row>
    <row r="33917" spans="1:3" x14ac:dyDescent="0.25">
      <c r="A33917">
        <v>1004</v>
      </c>
      <c r="B33917" s="1">
        <f>DATE(2002,10,1) + TIME(0,0,0)</f>
        <v>37530</v>
      </c>
      <c r="C33917">
        <v>26.989383698000001</v>
      </c>
    </row>
    <row r="33918" spans="1:3" x14ac:dyDescent="0.25">
      <c r="A33918">
        <v>1035</v>
      </c>
      <c r="B33918" s="1">
        <f>DATE(2002,11,1) + TIME(0,0,0)</f>
        <v>37561</v>
      </c>
      <c r="C33918">
        <v>27.087982178000001</v>
      </c>
    </row>
    <row r="33919" spans="1:3" x14ac:dyDescent="0.25">
      <c r="A33919">
        <v>1065</v>
      </c>
      <c r="B33919" s="1">
        <f>DATE(2002,12,1) + TIME(0,0,0)</f>
        <v>37591</v>
      </c>
      <c r="C33919">
        <v>27.178905487000002</v>
      </c>
    </row>
    <row r="33920" spans="1:3" x14ac:dyDescent="0.25">
      <c r="A33920">
        <v>1096</v>
      </c>
      <c r="B33920" s="1">
        <f>DATE(2003,1,1) + TIME(0,0,0)</f>
        <v>37622</v>
      </c>
      <c r="C33920">
        <v>27.268882751</v>
      </c>
    </row>
    <row r="33921" spans="1:3" x14ac:dyDescent="0.25">
      <c r="A33921">
        <v>1127</v>
      </c>
      <c r="B33921" s="1">
        <f>DATE(2003,2,1) + TIME(0,0,0)</f>
        <v>37653</v>
      </c>
      <c r="C33921">
        <v>27.355005263999999</v>
      </c>
    </row>
    <row r="33922" spans="1:3" x14ac:dyDescent="0.25">
      <c r="A33922">
        <v>1155</v>
      </c>
      <c r="B33922" s="1">
        <f>DATE(2003,3,1) + TIME(0,0,0)</f>
        <v>37681</v>
      </c>
      <c r="C33922">
        <v>27.429315567</v>
      </c>
    </row>
    <row r="33923" spans="1:3" x14ac:dyDescent="0.25">
      <c r="A33923">
        <v>1186</v>
      </c>
      <c r="B33923" s="1">
        <f>DATE(2003,4,1) + TIME(0,0,0)</f>
        <v>37712</v>
      </c>
      <c r="C33923">
        <v>27.507740021</v>
      </c>
    </row>
    <row r="33924" spans="1:3" x14ac:dyDescent="0.25">
      <c r="A33924">
        <v>1216</v>
      </c>
      <c r="B33924" s="1">
        <f>DATE(2003,5,1) + TIME(0,0,0)</f>
        <v>37742</v>
      </c>
      <c r="C33924">
        <v>27.579984665000001</v>
      </c>
    </row>
    <row r="33925" spans="1:3" x14ac:dyDescent="0.25">
      <c r="A33925">
        <v>1247</v>
      </c>
      <c r="B33925" s="1">
        <f>DATE(2003,6,1) + TIME(0,0,0)</f>
        <v>37773</v>
      </c>
      <c r="C33925">
        <v>27.651144028000001</v>
      </c>
    </row>
    <row r="33926" spans="1:3" x14ac:dyDescent="0.25">
      <c r="A33926">
        <v>1277</v>
      </c>
      <c r="B33926" s="1">
        <f>DATE(2003,7,1) + TIME(0,0,0)</f>
        <v>37803</v>
      </c>
      <c r="C33926">
        <v>27.716905594</v>
      </c>
    </row>
    <row r="33927" spans="1:3" x14ac:dyDescent="0.25">
      <c r="A33927">
        <v>1308</v>
      </c>
      <c r="B33927" s="1">
        <f>DATE(2003,8,1) + TIME(0,0,0)</f>
        <v>37834</v>
      </c>
      <c r="C33927">
        <v>27.781995772999998</v>
      </c>
    </row>
    <row r="33928" spans="1:3" x14ac:dyDescent="0.25">
      <c r="A33928">
        <v>1339</v>
      </c>
      <c r="B33928" s="1">
        <f>DATE(2003,9,1) + TIME(0,0,0)</f>
        <v>37865</v>
      </c>
      <c r="C33928">
        <v>27.844552994000001</v>
      </c>
    </row>
    <row r="33929" spans="1:3" x14ac:dyDescent="0.25">
      <c r="A33929">
        <v>1369</v>
      </c>
      <c r="B33929" s="1">
        <f>DATE(2003,10,1) + TIME(0,0,0)</f>
        <v>37895</v>
      </c>
      <c r="C33929">
        <v>27.903131484999999</v>
      </c>
    </row>
    <row r="33930" spans="1:3" x14ac:dyDescent="0.25">
      <c r="A33930">
        <v>1400</v>
      </c>
      <c r="B33930" s="1">
        <f>DATE(2003,11,1) + TIME(0,0,0)</f>
        <v>37926</v>
      </c>
      <c r="C33930">
        <v>27.961990356000001</v>
      </c>
    </row>
    <row r="33931" spans="1:3" x14ac:dyDescent="0.25">
      <c r="A33931">
        <v>1430</v>
      </c>
      <c r="B33931" s="1">
        <f>DATE(2003,12,1) + TIME(0,0,0)</f>
        <v>37956</v>
      </c>
      <c r="C33931">
        <v>28.017827988000001</v>
      </c>
    </row>
    <row r="33932" spans="1:3" x14ac:dyDescent="0.25">
      <c r="A33932">
        <v>1461</v>
      </c>
      <c r="B33932" s="1">
        <f>DATE(2004,1,1) + TIME(0,0,0)</f>
        <v>37987</v>
      </c>
      <c r="C33932">
        <v>28.074390411</v>
      </c>
    </row>
    <row r="33933" spans="1:3" x14ac:dyDescent="0.25">
      <c r="A33933">
        <v>1492</v>
      </c>
      <c r="B33933" s="1">
        <f>DATE(2004,2,1) + TIME(0,0,0)</f>
        <v>38018</v>
      </c>
      <c r="C33933">
        <v>28.129718781000001</v>
      </c>
    </row>
    <row r="33934" spans="1:3" x14ac:dyDescent="0.25">
      <c r="A33934">
        <v>1521</v>
      </c>
      <c r="B33934" s="1">
        <f>DATE(2004,3,1) + TIME(0,0,0)</f>
        <v>38047</v>
      </c>
      <c r="C33934">
        <v>28.180410384999998</v>
      </c>
    </row>
    <row r="33935" spans="1:3" x14ac:dyDescent="0.25">
      <c r="A33935">
        <v>1552</v>
      </c>
      <c r="B33935" s="1">
        <f>DATE(2004,4,1) + TIME(0,0,0)</f>
        <v>38078</v>
      </c>
      <c r="C33935">
        <v>28.233531952</v>
      </c>
    </row>
    <row r="33936" spans="1:3" x14ac:dyDescent="0.25">
      <c r="A33936">
        <v>1582</v>
      </c>
      <c r="B33936" s="1">
        <f>DATE(2004,5,1) + TIME(0,0,0)</f>
        <v>38108</v>
      </c>
      <c r="C33936">
        <v>28.284008025999999</v>
      </c>
    </row>
    <row r="33937" spans="1:3" x14ac:dyDescent="0.25">
      <c r="A33937">
        <v>1613</v>
      </c>
      <c r="B33937" s="1">
        <f>DATE(2004,6,1) + TIME(0,0,0)</f>
        <v>38139</v>
      </c>
      <c r="C33937">
        <v>28.335281372000001</v>
      </c>
    </row>
    <row r="33938" spans="1:3" x14ac:dyDescent="0.25">
      <c r="A33938">
        <v>1643</v>
      </c>
      <c r="B33938" s="1">
        <f>DATE(2004,7,1) + TIME(0,0,0)</f>
        <v>38169</v>
      </c>
      <c r="C33938">
        <v>28.384057998999999</v>
      </c>
    </row>
    <row r="33939" spans="1:3" x14ac:dyDescent="0.25">
      <c r="A33939">
        <v>1674</v>
      </c>
      <c r="B33939" s="1">
        <f>DATE(2004,8,1) + TIME(0,0,0)</f>
        <v>38200</v>
      </c>
      <c r="C33939">
        <v>28.433603287</v>
      </c>
    </row>
    <row r="33940" spans="1:3" x14ac:dyDescent="0.25">
      <c r="A33940">
        <v>1705</v>
      </c>
      <c r="B33940" s="1">
        <f>DATE(2004,9,1) + TIME(0,0,0)</f>
        <v>38231</v>
      </c>
      <c r="C33940">
        <v>28.482311248999999</v>
      </c>
    </row>
    <row r="33941" spans="1:3" x14ac:dyDescent="0.25">
      <c r="A33941">
        <v>1735</v>
      </c>
      <c r="B33941" s="1">
        <f>DATE(2004,10,1) + TIME(0,0,0)</f>
        <v>38261</v>
      </c>
      <c r="C33941">
        <v>28.528697967999999</v>
      </c>
    </row>
    <row r="33942" spans="1:3" x14ac:dyDescent="0.25">
      <c r="A33942">
        <v>1766</v>
      </c>
      <c r="B33942" s="1">
        <f>DATE(2004,11,1) + TIME(0,0,0)</f>
        <v>38292</v>
      </c>
      <c r="C33942">
        <v>28.575885773</v>
      </c>
    </row>
    <row r="33943" spans="1:3" x14ac:dyDescent="0.25">
      <c r="A33943">
        <v>1796</v>
      </c>
      <c r="B33943" s="1">
        <f>DATE(2004,12,1) + TIME(0,0,0)</f>
        <v>38322</v>
      </c>
      <c r="C33943">
        <v>28.620843886999999</v>
      </c>
    </row>
    <row r="33944" spans="1:3" x14ac:dyDescent="0.25">
      <c r="A33944">
        <v>1827</v>
      </c>
      <c r="B33944" s="1">
        <f>DATE(2005,1,1) + TIME(0,0,0)</f>
        <v>38353</v>
      </c>
      <c r="C33944">
        <v>28.666587830000001</v>
      </c>
    </row>
    <row r="33945" spans="1:3" x14ac:dyDescent="0.25">
      <c r="A33945">
        <v>1858</v>
      </c>
      <c r="B33945" s="1">
        <f>DATE(2005,2,1) + TIME(0,0,0)</f>
        <v>38384</v>
      </c>
      <c r="C33945">
        <v>28.711637497000002</v>
      </c>
    </row>
    <row r="33946" spans="1:3" x14ac:dyDescent="0.25">
      <c r="A33946">
        <v>1886</v>
      </c>
      <c r="B33946" s="1">
        <f>DATE(2005,3,1) + TIME(0,0,0)</f>
        <v>38412</v>
      </c>
      <c r="C33946">
        <v>28.751758575</v>
      </c>
    </row>
    <row r="33947" spans="1:3" x14ac:dyDescent="0.25">
      <c r="A33947">
        <v>1917</v>
      </c>
      <c r="B33947" s="1">
        <f>DATE(2005,4,1) + TIME(0,0,0)</f>
        <v>38443</v>
      </c>
      <c r="C33947">
        <v>28.795568465999999</v>
      </c>
    </row>
    <row r="33948" spans="1:3" x14ac:dyDescent="0.25">
      <c r="A33948">
        <v>1947</v>
      </c>
      <c r="B33948" s="1">
        <f>DATE(2005,5,1) + TIME(0,0,0)</f>
        <v>38473</v>
      </c>
      <c r="C33948">
        <v>28.837396622</v>
      </c>
    </row>
    <row r="33949" spans="1:3" x14ac:dyDescent="0.25">
      <c r="A33949">
        <v>1978</v>
      </c>
      <c r="B33949" s="1">
        <f>DATE(2005,6,1) + TIME(0,0,0)</f>
        <v>38504</v>
      </c>
      <c r="C33949">
        <v>28.880065918</v>
      </c>
    </row>
    <row r="33950" spans="1:3" x14ac:dyDescent="0.25">
      <c r="A33950">
        <v>2008</v>
      </c>
      <c r="B33950" s="1">
        <f>DATE(2005,7,1) + TIME(0,0,0)</f>
        <v>38534</v>
      </c>
      <c r="C33950">
        <v>28.920848845999998</v>
      </c>
    </row>
    <row r="33951" spans="1:3" x14ac:dyDescent="0.25">
      <c r="A33951">
        <v>2039</v>
      </c>
      <c r="B33951" s="1">
        <f>DATE(2005,8,1) + TIME(0,0,0)</f>
        <v>38565</v>
      </c>
      <c r="C33951">
        <v>28.962509154999999</v>
      </c>
    </row>
    <row r="33952" spans="1:3" x14ac:dyDescent="0.25">
      <c r="A33952">
        <v>2070</v>
      </c>
      <c r="B33952" s="1">
        <f>DATE(2005,9,1) + TIME(0,0,0)</f>
        <v>38596</v>
      </c>
      <c r="C33952">
        <v>29.003707886000001</v>
      </c>
    </row>
    <row r="33953" spans="1:3" x14ac:dyDescent="0.25">
      <c r="A33953">
        <v>2100</v>
      </c>
      <c r="B33953" s="1">
        <f>DATE(2005,10,1) + TIME(0,0,0)</f>
        <v>38626</v>
      </c>
      <c r="C33953">
        <v>29.043106079000001</v>
      </c>
    </row>
    <row r="33954" spans="1:3" x14ac:dyDescent="0.25">
      <c r="A33954">
        <v>2131</v>
      </c>
      <c r="B33954" s="1">
        <f>DATE(2005,11,1) + TIME(0,0,0)</f>
        <v>38657</v>
      </c>
      <c r="C33954">
        <v>29.083324432000001</v>
      </c>
    </row>
    <row r="33955" spans="1:3" x14ac:dyDescent="0.25">
      <c r="A33955">
        <v>2161</v>
      </c>
      <c r="B33955" s="1">
        <f>DATE(2005,12,1) + TIME(0,0,0)</f>
        <v>38687</v>
      </c>
      <c r="C33955">
        <v>29.121738434000001</v>
      </c>
    </row>
    <row r="33956" spans="1:3" x14ac:dyDescent="0.25">
      <c r="A33956">
        <v>2192</v>
      </c>
      <c r="B33956" s="1">
        <f>DATE(2006,1,1) + TIME(0,0,0)</f>
        <v>38718</v>
      </c>
      <c r="C33956">
        <v>29.160963058</v>
      </c>
    </row>
    <row r="33957" spans="1:3" x14ac:dyDescent="0.25">
      <c r="A33957">
        <v>2223</v>
      </c>
      <c r="B33957" s="1">
        <f>DATE(2006,2,1) + TIME(0,0,0)</f>
        <v>38749</v>
      </c>
      <c r="C33957">
        <v>29.199697494999999</v>
      </c>
    </row>
    <row r="33958" spans="1:3" x14ac:dyDescent="0.25">
      <c r="A33958">
        <v>2251</v>
      </c>
      <c r="B33958" s="1">
        <f>DATE(2006,3,1) + TIME(0,0,0)</f>
        <v>38777</v>
      </c>
      <c r="C33958">
        <v>29.234306334999999</v>
      </c>
    </row>
    <row r="33959" spans="1:3" x14ac:dyDescent="0.25">
      <c r="A33959">
        <v>2282</v>
      </c>
      <c r="B33959" s="1">
        <f>DATE(2006,4,1) + TIME(0,0,0)</f>
        <v>38808</v>
      </c>
      <c r="C33959">
        <v>29.272224426000001</v>
      </c>
    </row>
    <row r="33960" spans="1:3" x14ac:dyDescent="0.25">
      <c r="A33960">
        <v>2312</v>
      </c>
      <c r="B33960" s="1">
        <f>DATE(2006,5,1) + TIME(0,0,0)</f>
        <v>38838</v>
      </c>
      <c r="C33960">
        <v>29.308567047</v>
      </c>
    </row>
    <row r="33961" spans="1:3" x14ac:dyDescent="0.25">
      <c r="A33961">
        <v>2343</v>
      </c>
      <c r="B33961" s="1">
        <f>DATE(2006,6,1) + TIME(0,0,0)</f>
        <v>38869</v>
      </c>
      <c r="C33961">
        <v>29.345769881999999</v>
      </c>
    </row>
    <row r="33962" spans="1:3" x14ac:dyDescent="0.25">
      <c r="A33962">
        <v>2373</v>
      </c>
      <c r="B33962" s="1">
        <f>DATE(2006,7,1) + TIME(0,0,0)</f>
        <v>38899</v>
      </c>
      <c r="C33962">
        <v>29.381446837999999</v>
      </c>
    </row>
    <row r="33963" spans="1:3" x14ac:dyDescent="0.25">
      <c r="A33963">
        <v>2404</v>
      </c>
      <c r="B33963" s="1">
        <f>DATE(2006,8,1) + TIME(0,0,0)</f>
        <v>38930</v>
      </c>
      <c r="C33963">
        <v>29.417966842999999</v>
      </c>
    </row>
    <row r="33964" spans="1:3" x14ac:dyDescent="0.25">
      <c r="A33964">
        <v>2435</v>
      </c>
      <c r="B33964" s="1">
        <f>DATE(2006,9,1) + TIME(0,0,0)</f>
        <v>38961</v>
      </c>
      <c r="C33964">
        <v>29.454168320000001</v>
      </c>
    </row>
    <row r="33965" spans="1:3" x14ac:dyDescent="0.25">
      <c r="A33965">
        <v>2465</v>
      </c>
      <c r="B33965" s="1">
        <f>DATE(2006,10,1) + TIME(0,0,0)</f>
        <v>38991</v>
      </c>
      <c r="C33965">
        <v>29.488847733</v>
      </c>
    </row>
    <row r="33966" spans="1:3" x14ac:dyDescent="0.25">
      <c r="A33966">
        <v>2496</v>
      </c>
      <c r="B33966" s="1">
        <f>DATE(2006,11,1) + TIME(0,0,0)</f>
        <v>39022</v>
      </c>
      <c r="C33966">
        <v>29.524347304999999</v>
      </c>
    </row>
    <row r="33967" spans="1:3" x14ac:dyDescent="0.25">
      <c r="A33967">
        <v>2526</v>
      </c>
      <c r="B33967" s="1">
        <f>DATE(2006,12,1) + TIME(0,0,0)</f>
        <v>39052</v>
      </c>
      <c r="C33967">
        <v>29.558372498000001</v>
      </c>
    </row>
    <row r="33968" spans="1:3" x14ac:dyDescent="0.25">
      <c r="A33968">
        <v>2557</v>
      </c>
      <c r="B33968" s="1">
        <f>DATE(2007,1,1) + TIME(0,0,0)</f>
        <v>39083</v>
      </c>
      <c r="C33968">
        <v>29.593185425000001</v>
      </c>
    </row>
    <row r="33969" spans="1:3" x14ac:dyDescent="0.25">
      <c r="A33969">
        <v>2588</v>
      </c>
      <c r="B33969" s="1">
        <f>DATE(2007,2,1) + TIME(0,0,0)</f>
        <v>39114</v>
      </c>
      <c r="C33969">
        <v>29.627653122000002</v>
      </c>
    </row>
    <row r="33970" spans="1:3" x14ac:dyDescent="0.25">
      <c r="A33970">
        <v>2616</v>
      </c>
      <c r="B33970" s="1">
        <f>DATE(2007,3,1) + TIME(0,0,0)</f>
        <v>39142</v>
      </c>
      <c r="C33970">
        <v>29.658489227</v>
      </c>
    </row>
    <row r="33971" spans="1:3" x14ac:dyDescent="0.25">
      <c r="A33971">
        <v>2647</v>
      </c>
      <c r="B33971" s="1">
        <f>DATE(2007,4,1) + TIME(0,0,0)</f>
        <v>39173</v>
      </c>
      <c r="C33971">
        <v>29.692304611000001</v>
      </c>
    </row>
    <row r="33972" spans="1:3" x14ac:dyDescent="0.25">
      <c r="A33972">
        <v>2677</v>
      </c>
      <c r="B33972" s="1">
        <f>DATE(2007,5,1) + TIME(0,0,0)</f>
        <v>39203</v>
      </c>
      <c r="C33972">
        <v>29.724716186999999</v>
      </c>
    </row>
    <row r="33973" spans="1:3" x14ac:dyDescent="0.25">
      <c r="A33973">
        <v>2708</v>
      </c>
      <c r="B33973" s="1">
        <f>DATE(2007,6,1) + TIME(0,0,0)</f>
        <v>39234</v>
      </c>
      <c r="C33973">
        <v>29.757886887000002</v>
      </c>
    </row>
    <row r="33974" spans="1:3" x14ac:dyDescent="0.25">
      <c r="A33974">
        <v>2738</v>
      </c>
      <c r="B33974" s="1">
        <f>DATE(2007,7,1) + TIME(0,0,0)</f>
        <v>39264</v>
      </c>
      <c r="C33974">
        <v>29.789686202999999</v>
      </c>
    </row>
    <row r="33975" spans="1:3" x14ac:dyDescent="0.25">
      <c r="A33975">
        <v>2769</v>
      </c>
      <c r="B33975" s="1">
        <f>DATE(2007,8,1) + TIME(0,0,0)</f>
        <v>39295</v>
      </c>
      <c r="C33975">
        <v>29.822237014999999</v>
      </c>
    </row>
    <row r="33976" spans="1:3" x14ac:dyDescent="0.25">
      <c r="A33976">
        <v>2800</v>
      </c>
      <c r="B33976" s="1">
        <f>DATE(2007,9,1) + TIME(0,0,0)</f>
        <v>39326</v>
      </c>
      <c r="C33976">
        <v>29.854484557999999</v>
      </c>
    </row>
    <row r="33977" spans="1:3" x14ac:dyDescent="0.25">
      <c r="A33977">
        <v>2830</v>
      </c>
      <c r="B33977" s="1">
        <f>DATE(2007,10,1) + TIME(0,0,0)</f>
        <v>39356</v>
      </c>
      <c r="C33977">
        <v>29.885408400999999</v>
      </c>
    </row>
    <row r="33978" spans="1:3" x14ac:dyDescent="0.25">
      <c r="A33978">
        <v>2861</v>
      </c>
      <c r="B33978" s="1">
        <f>DATE(2007,11,1) + TIME(0,0,0)</f>
        <v>39387</v>
      </c>
      <c r="C33978">
        <v>29.917081833000001</v>
      </c>
    </row>
    <row r="33979" spans="1:3" x14ac:dyDescent="0.25">
      <c r="A33979">
        <v>2891</v>
      </c>
      <c r="B33979" s="1">
        <f>DATE(2007,12,1) + TIME(0,0,0)</f>
        <v>39417</v>
      </c>
      <c r="C33979">
        <v>29.947494506999998</v>
      </c>
    </row>
    <row r="33980" spans="1:3" x14ac:dyDescent="0.25">
      <c r="A33980">
        <v>2922</v>
      </c>
      <c r="B33980" s="1">
        <f>DATE(2008,1,1) + TIME(0,0,0)</f>
        <v>39448</v>
      </c>
      <c r="C33980">
        <v>29.978677749999999</v>
      </c>
    </row>
    <row r="33981" spans="1:3" x14ac:dyDescent="0.25">
      <c r="A33981">
        <v>2953</v>
      </c>
      <c r="B33981" s="1">
        <f>DATE(2008,2,1) + TIME(0,0,0)</f>
        <v>39479</v>
      </c>
      <c r="C33981">
        <v>30.009609222000002</v>
      </c>
    </row>
    <row r="33982" spans="1:3" x14ac:dyDescent="0.25">
      <c r="A33982">
        <v>2982</v>
      </c>
      <c r="B33982" s="1">
        <f>DATE(2008,3,1) + TIME(0,0,0)</f>
        <v>39508</v>
      </c>
      <c r="C33982">
        <v>30.038320541000001</v>
      </c>
    </row>
    <row r="33983" spans="1:3" x14ac:dyDescent="0.25">
      <c r="A33983">
        <v>3013</v>
      </c>
      <c r="B33983" s="1">
        <f>DATE(2008,4,1) + TIME(0,0,0)</f>
        <v>39539</v>
      </c>
      <c r="C33983">
        <v>30.068777084000001</v>
      </c>
    </row>
    <row r="33984" spans="1:3" x14ac:dyDescent="0.25">
      <c r="A33984">
        <v>3043</v>
      </c>
      <c r="B33984" s="1">
        <f>DATE(2008,5,1) + TIME(0,0,0)</f>
        <v>39569</v>
      </c>
      <c r="C33984">
        <v>30.098024368000001</v>
      </c>
    </row>
    <row r="33985" spans="1:3" x14ac:dyDescent="0.25">
      <c r="A33985">
        <v>3074</v>
      </c>
      <c r="B33985" s="1">
        <f>DATE(2008,6,1) + TIME(0,0,0)</f>
        <v>39600</v>
      </c>
      <c r="C33985">
        <v>30.128013611</v>
      </c>
    </row>
    <row r="33986" spans="1:3" x14ac:dyDescent="0.25">
      <c r="A33986">
        <v>3104</v>
      </c>
      <c r="B33986" s="1">
        <f>DATE(2008,7,1) + TIME(0,0,0)</f>
        <v>39630</v>
      </c>
      <c r="C33986">
        <v>30.156814574999999</v>
      </c>
    </row>
    <row r="33987" spans="1:3" x14ac:dyDescent="0.25">
      <c r="A33987">
        <v>3135</v>
      </c>
      <c r="B33987" s="1">
        <f>DATE(2008,8,1) + TIME(0,0,0)</f>
        <v>39661</v>
      </c>
      <c r="C33987">
        <v>30.186346054000001</v>
      </c>
    </row>
    <row r="33988" spans="1:3" x14ac:dyDescent="0.25">
      <c r="A33988">
        <v>3166</v>
      </c>
      <c r="B33988" s="1">
        <f>DATE(2008,9,1) + TIME(0,0,0)</f>
        <v>39692</v>
      </c>
      <c r="C33988">
        <v>30.215650558</v>
      </c>
    </row>
    <row r="33989" spans="1:3" x14ac:dyDescent="0.25">
      <c r="A33989">
        <v>3196</v>
      </c>
      <c r="B33989" s="1">
        <f>DATE(2008,10,1) + TIME(0,0,0)</f>
        <v>39722</v>
      </c>
      <c r="C33989">
        <v>30.243795394999999</v>
      </c>
    </row>
    <row r="33990" spans="1:3" x14ac:dyDescent="0.25">
      <c r="A33990">
        <v>3227</v>
      </c>
      <c r="B33990" s="1">
        <f>DATE(2008,11,1) + TIME(0,0,0)</f>
        <v>39753</v>
      </c>
      <c r="C33990">
        <v>30.272657393999999</v>
      </c>
    </row>
    <row r="33991" spans="1:3" x14ac:dyDescent="0.25">
      <c r="A33991">
        <v>3257</v>
      </c>
      <c r="B33991" s="1">
        <f>DATE(2008,12,1) + TIME(0,0,0)</f>
        <v>39783</v>
      </c>
      <c r="C33991">
        <v>30.300376891999999</v>
      </c>
    </row>
    <row r="33992" spans="1:3" x14ac:dyDescent="0.25">
      <c r="A33992">
        <v>3288</v>
      </c>
      <c r="B33992" s="1">
        <f>DATE(2009,1,1) + TIME(0,0,0)</f>
        <v>39814</v>
      </c>
      <c r="C33992">
        <v>30.328807830999999</v>
      </c>
    </row>
    <row r="33993" spans="1:3" x14ac:dyDescent="0.25">
      <c r="A33993">
        <v>3319</v>
      </c>
      <c r="B33993" s="1">
        <f>DATE(2009,2,1) + TIME(0,0,0)</f>
        <v>39845</v>
      </c>
      <c r="C33993">
        <v>30.357021331999999</v>
      </c>
    </row>
    <row r="33994" spans="1:3" x14ac:dyDescent="0.25">
      <c r="A33994">
        <v>3347</v>
      </c>
      <c r="B33994" s="1">
        <f>DATE(2009,3,1) + TIME(0,0,0)</f>
        <v>39873</v>
      </c>
      <c r="C33994">
        <v>30.382326125999999</v>
      </c>
    </row>
    <row r="33995" spans="1:3" x14ac:dyDescent="0.25">
      <c r="A33995">
        <v>3378</v>
      </c>
      <c r="B33995" s="1">
        <f>DATE(2009,4,1) + TIME(0,0,0)</f>
        <v>39904</v>
      </c>
      <c r="C33995">
        <v>30.410137176999999</v>
      </c>
    </row>
    <row r="33996" spans="1:3" x14ac:dyDescent="0.25">
      <c r="A33996">
        <v>3408</v>
      </c>
      <c r="B33996" s="1">
        <f>DATE(2009,5,1) + TIME(0,0,0)</f>
        <v>39934</v>
      </c>
      <c r="C33996">
        <v>30.436859130999999</v>
      </c>
    </row>
    <row r="33997" spans="1:3" x14ac:dyDescent="0.25">
      <c r="A33997">
        <v>3439</v>
      </c>
      <c r="B33997" s="1">
        <f>DATE(2009,6,1) + TIME(0,0,0)</f>
        <v>39965</v>
      </c>
      <c r="C33997">
        <v>30.464275359999998</v>
      </c>
    </row>
    <row r="33998" spans="1:3" x14ac:dyDescent="0.25">
      <c r="A33998">
        <v>3469</v>
      </c>
      <c r="B33998" s="1">
        <f>DATE(2009,7,1) + TIME(0,0,0)</f>
        <v>39995</v>
      </c>
      <c r="C33998">
        <v>30.490617751999999</v>
      </c>
    </row>
    <row r="33999" spans="1:3" x14ac:dyDescent="0.25">
      <c r="A33999">
        <v>3500</v>
      </c>
      <c r="B33999" s="1">
        <f>DATE(2009,8,1) + TIME(0,0,0)</f>
        <v>40026</v>
      </c>
      <c r="C33999">
        <v>30.517648696999998</v>
      </c>
    </row>
    <row r="34000" spans="1:3" x14ac:dyDescent="0.25">
      <c r="A34000">
        <v>3531</v>
      </c>
      <c r="B34000" s="1">
        <f>DATE(2009,9,1) + TIME(0,0,0)</f>
        <v>40057</v>
      </c>
      <c r="C34000">
        <v>30.544487</v>
      </c>
    </row>
    <row r="34001" spans="1:3" x14ac:dyDescent="0.25">
      <c r="A34001">
        <v>3561</v>
      </c>
      <c r="B34001" s="1">
        <f>DATE(2009,10,1) + TIME(0,0,0)</f>
        <v>40087</v>
      </c>
      <c r="C34001">
        <v>30.570281982000001</v>
      </c>
    </row>
    <row r="34002" spans="1:3" x14ac:dyDescent="0.25">
      <c r="A34002">
        <v>3592</v>
      </c>
      <c r="B34002" s="1">
        <f>DATE(2009,11,1) + TIME(0,0,0)</f>
        <v>40118</v>
      </c>
      <c r="C34002">
        <v>30.596754074</v>
      </c>
    </row>
    <row r="34003" spans="1:3" x14ac:dyDescent="0.25">
      <c r="A34003">
        <v>3622</v>
      </c>
      <c r="B34003" s="1">
        <f>DATE(2009,12,1) + TIME(0,0,0)</f>
        <v>40148</v>
      </c>
      <c r="C34003">
        <v>30.622198104999999</v>
      </c>
    </row>
    <row r="34004" spans="1:3" x14ac:dyDescent="0.25">
      <c r="A34004">
        <v>3653</v>
      </c>
      <c r="B34004" s="1">
        <f>DATE(2010,1,1) + TIME(0,0,0)</f>
        <v>40179</v>
      </c>
      <c r="C34004">
        <v>30.648307800000001</v>
      </c>
    </row>
    <row r="34005" spans="1:3" x14ac:dyDescent="0.25">
      <c r="A34005">
        <v>3684</v>
      </c>
      <c r="B34005" s="1">
        <f>DATE(2010,2,1) + TIME(0,0,0)</f>
        <v>40210</v>
      </c>
      <c r="C34005">
        <v>30.674224853999998</v>
      </c>
    </row>
    <row r="34006" spans="1:3" x14ac:dyDescent="0.25">
      <c r="A34006">
        <v>3712</v>
      </c>
      <c r="B34006" s="1">
        <f>DATE(2010,3,1) + TIME(0,0,0)</f>
        <v>40238</v>
      </c>
      <c r="C34006">
        <v>30.697484970000001</v>
      </c>
    </row>
    <row r="34007" spans="1:3" x14ac:dyDescent="0.25">
      <c r="A34007">
        <v>3743</v>
      </c>
      <c r="B34007" s="1">
        <f>DATE(2010,4,1) + TIME(0,0,0)</f>
        <v>40269</v>
      </c>
      <c r="C34007">
        <v>30.723091125</v>
      </c>
    </row>
    <row r="34008" spans="1:3" x14ac:dyDescent="0.25">
      <c r="A34008">
        <v>3773</v>
      </c>
      <c r="B34008" s="1">
        <f>DATE(2010,5,1) + TIME(0,0,0)</f>
        <v>40299</v>
      </c>
      <c r="C34008">
        <v>30.747730255</v>
      </c>
    </row>
    <row r="34009" spans="1:3" x14ac:dyDescent="0.25">
      <c r="A34009">
        <v>3804</v>
      </c>
      <c r="B34009" s="1">
        <f>DATE(2010,6,1) + TIME(0,0,0)</f>
        <v>40330</v>
      </c>
      <c r="C34009">
        <v>30.773048401</v>
      </c>
    </row>
    <row r="34010" spans="1:3" x14ac:dyDescent="0.25">
      <c r="A34010">
        <v>3834</v>
      </c>
      <c r="B34010" s="1">
        <f>DATE(2010,7,1) + TIME(0,0,0)</f>
        <v>40360</v>
      </c>
      <c r="C34010">
        <v>30.797410965000001</v>
      </c>
    </row>
    <row r="34011" spans="1:3" x14ac:dyDescent="0.25">
      <c r="A34011">
        <v>3865</v>
      </c>
      <c r="B34011" s="1">
        <f>DATE(2010,8,1) + TIME(0,0,0)</f>
        <v>40391</v>
      </c>
      <c r="C34011">
        <v>30.822435379000002</v>
      </c>
    </row>
    <row r="34012" spans="1:3" x14ac:dyDescent="0.25">
      <c r="A34012">
        <v>3896</v>
      </c>
      <c r="B34012" s="1">
        <f>DATE(2010,9,1) + TIME(0,0,0)</f>
        <v>40422</v>
      </c>
      <c r="C34012">
        <v>30.847307205</v>
      </c>
    </row>
    <row r="34013" spans="1:3" x14ac:dyDescent="0.25">
      <c r="A34013">
        <v>3926</v>
      </c>
      <c r="B34013" s="1">
        <f>DATE(2010,10,1) + TIME(0,0,0)</f>
        <v>40452</v>
      </c>
      <c r="C34013">
        <v>30.871232985999999</v>
      </c>
    </row>
    <row r="34014" spans="1:3" x14ac:dyDescent="0.25">
      <c r="A34014">
        <v>3957</v>
      </c>
      <c r="B34014" s="1">
        <f>DATE(2010,11,1) + TIME(0,0,0)</f>
        <v>40483</v>
      </c>
      <c r="C34014">
        <v>30.895809174</v>
      </c>
    </row>
    <row r="34015" spans="1:3" x14ac:dyDescent="0.25">
      <c r="A34015">
        <v>3987</v>
      </c>
      <c r="B34015" s="1">
        <f>DATE(2010,12,1) + TIME(0,0,0)</f>
        <v>40513</v>
      </c>
      <c r="C34015">
        <v>30.919452667000002</v>
      </c>
    </row>
    <row r="34016" spans="1:3" x14ac:dyDescent="0.25">
      <c r="A34016">
        <v>4018</v>
      </c>
      <c r="B34016" s="1">
        <f>DATE(2011,1,1) + TIME(0,0,0)</f>
        <v>40544</v>
      </c>
      <c r="C34016">
        <v>30.943740845000001</v>
      </c>
    </row>
    <row r="34017" spans="1:3" x14ac:dyDescent="0.25">
      <c r="A34017">
        <v>4049</v>
      </c>
      <c r="B34017" s="1">
        <f>DATE(2011,2,1) + TIME(0,0,0)</f>
        <v>40575</v>
      </c>
      <c r="C34017">
        <v>30.967889786000001</v>
      </c>
    </row>
    <row r="34018" spans="1:3" x14ac:dyDescent="0.25">
      <c r="A34018">
        <v>4077</v>
      </c>
      <c r="B34018" s="1">
        <f>DATE(2011,3,1) + TIME(0,0,0)</f>
        <v>40603</v>
      </c>
      <c r="C34018">
        <v>30.989580153999999</v>
      </c>
    </row>
    <row r="34019" spans="1:3" x14ac:dyDescent="0.25">
      <c r="A34019">
        <v>4108</v>
      </c>
      <c r="B34019" s="1">
        <f>DATE(2011,4,1) + TIME(0,0,0)</f>
        <v>40634</v>
      </c>
      <c r="C34019">
        <v>31.013463974</v>
      </c>
    </row>
    <row r="34020" spans="1:3" x14ac:dyDescent="0.25">
      <c r="A34020">
        <v>4138</v>
      </c>
      <c r="B34020" s="1">
        <f>DATE(2011,5,1) + TIME(0,0,0)</f>
        <v>40664</v>
      </c>
      <c r="C34020">
        <v>31.036447525</v>
      </c>
    </row>
    <row r="34021" spans="1:3" x14ac:dyDescent="0.25">
      <c r="A34021">
        <v>4169</v>
      </c>
      <c r="B34021" s="1">
        <f>DATE(2011,6,1) + TIME(0,0,0)</f>
        <v>40695</v>
      </c>
      <c r="C34021">
        <v>31.060054779000001</v>
      </c>
    </row>
    <row r="34022" spans="1:3" x14ac:dyDescent="0.25">
      <c r="A34022">
        <v>4199</v>
      </c>
      <c r="B34022" s="1">
        <f>DATE(2011,7,1) + TIME(0,0,0)</f>
        <v>40725</v>
      </c>
      <c r="C34022">
        <v>31.082757950000001</v>
      </c>
    </row>
    <row r="34023" spans="1:3" x14ac:dyDescent="0.25">
      <c r="A34023">
        <v>4230</v>
      </c>
      <c r="B34023" s="1">
        <f>DATE(2011,8,1) + TIME(0,0,0)</f>
        <v>40756</v>
      </c>
      <c r="C34023">
        <v>31.106084824</v>
      </c>
    </row>
    <row r="34024" spans="1:3" x14ac:dyDescent="0.25">
      <c r="A34024">
        <v>4261</v>
      </c>
      <c r="B34024" s="1">
        <f>DATE(2011,9,1) + TIME(0,0,0)</f>
        <v>40787</v>
      </c>
      <c r="C34024">
        <v>31.129280090000002</v>
      </c>
    </row>
    <row r="34025" spans="1:3" x14ac:dyDescent="0.25">
      <c r="A34025">
        <v>4291</v>
      </c>
      <c r="B34025" s="1">
        <f>DATE(2011,10,1) + TIME(0,0,0)</f>
        <v>40817</v>
      </c>
      <c r="C34025">
        <v>31.151605606</v>
      </c>
    </row>
    <row r="34026" spans="1:3" x14ac:dyDescent="0.25">
      <c r="A34026">
        <v>4322</v>
      </c>
      <c r="B34026" s="1">
        <f>DATE(2011,11,1) + TIME(0,0,0)</f>
        <v>40848</v>
      </c>
      <c r="C34026">
        <v>31.174552917</v>
      </c>
    </row>
    <row r="34027" spans="1:3" x14ac:dyDescent="0.25">
      <c r="A34027">
        <v>4352</v>
      </c>
      <c r="B34027" s="1">
        <f>DATE(2011,12,1) + TIME(0,0,0)</f>
        <v>40878</v>
      </c>
      <c r="C34027">
        <v>31.196640015</v>
      </c>
    </row>
    <row r="34028" spans="1:3" x14ac:dyDescent="0.25">
      <c r="A34028">
        <v>4383</v>
      </c>
      <c r="B34028" s="1">
        <f>DATE(2012,1,1) + TIME(0,0,0)</f>
        <v>40909</v>
      </c>
      <c r="C34028">
        <v>31.219341278000002</v>
      </c>
    </row>
    <row r="34029" spans="1:3" x14ac:dyDescent="0.25">
      <c r="A34029">
        <v>4414</v>
      </c>
      <c r="B34029" s="1">
        <f>DATE(2012,2,1) + TIME(0,0,0)</f>
        <v>40940</v>
      </c>
      <c r="C34029">
        <v>31.241918563999999</v>
      </c>
    </row>
    <row r="34030" spans="1:3" x14ac:dyDescent="0.25">
      <c r="A34030">
        <v>4443</v>
      </c>
      <c r="B34030" s="1">
        <f>DATE(2012,3,1) + TIME(0,0,0)</f>
        <v>40969</v>
      </c>
      <c r="C34030">
        <v>31.262928008999999</v>
      </c>
    </row>
    <row r="34031" spans="1:3" x14ac:dyDescent="0.25">
      <c r="A34031">
        <v>4474</v>
      </c>
      <c r="B34031" s="1">
        <f>DATE(2012,4,1) + TIME(0,0,0)</f>
        <v>41000</v>
      </c>
      <c r="C34031">
        <v>31.285270691000001</v>
      </c>
    </row>
    <row r="34032" spans="1:3" x14ac:dyDescent="0.25">
      <c r="A34032">
        <v>4504</v>
      </c>
      <c r="B34032" s="1">
        <f>DATE(2012,5,1) + TIME(0,0,0)</f>
        <v>41030</v>
      </c>
      <c r="C34032">
        <v>31.306787491000001</v>
      </c>
    </row>
    <row r="34033" spans="1:3" x14ac:dyDescent="0.25">
      <c r="A34033">
        <v>4535</v>
      </c>
      <c r="B34033" s="1">
        <f>DATE(2012,6,1) + TIME(0,0,0)</f>
        <v>41061</v>
      </c>
      <c r="C34033">
        <v>31.328910828000001</v>
      </c>
    </row>
    <row r="34034" spans="1:3" x14ac:dyDescent="0.25">
      <c r="A34034">
        <v>4565</v>
      </c>
      <c r="B34034" s="1">
        <f>DATE(2012,7,1) + TIME(0,0,0)</f>
        <v>41091</v>
      </c>
      <c r="C34034">
        <v>31.350219726999999</v>
      </c>
    </row>
    <row r="34035" spans="1:3" x14ac:dyDescent="0.25">
      <c r="A34035">
        <v>4596</v>
      </c>
      <c r="B34035" s="1">
        <f>DATE(2012,8,1) + TIME(0,0,0)</f>
        <v>41122</v>
      </c>
      <c r="C34035">
        <v>31.372137070000001</v>
      </c>
    </row>
    <row r="34036" spans="1:3" x14ac:dyDescent="0.25">
      <c r="A34036">
        <v>4627</v>
      </c>
      <c r="B34036" s="1">
        <f>DATE(2012,9,1) + TIME(0,0,0)</f>
        <v>41153</v>
      </c>
      <c r="C34036">
        <v>31.393951416</v>
      </c>
    </row>
    <row r="34037" spans="1:3" x14ac:dyDescent="0.25">
      <c r="A34037">
        <v>4657</v>
      </c>
      <c r="B34037" s="1">
        <f>DATE(2012,10,1) + TIME(0,0,0)</f>
        <v>41183</v>
      </c>
      <c r="C34037">
        <v>31.414966583000002</v>
      </c>
    </row>
    <row r="34038" spans="1:3" x14ac:dyDescent="0.25">
      <c r="A34038">
        <v>4688</v>
      </c>
      <c r="B34038" s="1">
        <f>DATE(2012,11,1) + TIME(0,0,0)</f>
        <v>41214</v>
      </c>
      <c r="C34038">
        <v>31.436582564999998</v>
      </c>
    </row>
    <row r="34039" spans="1:3" x14ac:dyDescent="0.25">
      <c r="A34039">
        <v>4718</v>
      </c>
      <c r="B34039" s="1">
        <f>DATE(2012,12,1) + TIME(0,0,0)</f>
        <v>41244</v>
      </c>
      <c r="C34039">
        <v>31.457405090000002</v>
      </c>
    </row>
    <row r="34040" spans="1:3" x14ac:dyDescent="0.25">
      <c r="A34040">
        <v>4749</v>
      </c>
      <c r="B34040" s="1">
        <f>DATE(2013,1,1) + TIME(0,0,0)</f>
        <v>41275</v>
      </c>
      <c r="C34040">
        <v>31.478820801000001</v>
      </c>
    </row>
    <row r="34041" spans="1:3" x14ac:dyDescent="0.25">
      <c r="A34041">
        <v>4780</v>
      </c>
      <c r="B34041" s="1">
        <f>DATE(2013,2,1) + TIME(0,0,0)</f>
        <v>41306</v>
      </c>
      <c r="C34041">
        <v>31.500143050999998</v>
      </c>
    </row>
    <row r="34042" spans="1:3" x14ac:dyDescent="0.25">
      <c r="A34042">
        <v>4808</v>
      </c>
      <c r="B34042" s="1">
        <f>DATE(2013,3,1) + TIME(0,0,0)</f>
        <v>41334</v>
      </c>
      <c r="C34042">
        <v>31.519327164</v>
      </c>
    </row>
    <row r="34043" spans="1:3" x14ac:dyDescent="0.25">
      <c r="A34043">
        <v>4839</v>
      </c>
      <c r="B34043" s="1">
        <f>DATE(2013,4,1) + TIME(0,0,0)</f>
        <v>41365</v>
      </c>
      <c r="C34043">
        <v>31.540475845</v>
      </c>
    </row>
    <row r="34044" spans="1:3" x14ac:dyDescent="0.25">
      <c r="A34044">
        <v>4869</v>
      </c>
      <c r="B34044" s="1">
        <f>DATE(2013,5,1) + TIME(0,0,0)</f>
        <v>41395</v>
      </c>
      <c r="C34044">
        <v>31.560861588000002</v>
      </c>
    </row>
    <row r="34045" spans="1:3" x14ac:dyDescent="0.25">
      <c r="A34045">
        <v>4900</v>
      </c>
      <c r="B34045" s="1">
        <f>DATE(2013,6,1) + TIME(0,0,0)</f>
        <v>41426</v>
      </c>
      <c r="C34045">
        <v>31.581821441999999</v>
      </c>
    </row>
    <row r="34046" spans="1:3" x14ac:dyDescent="0.25">
      <c r="A34046">
        <v>4930</v>
      </c>
      <c r="B34046" s="1">
        <f>DATE(2013,7,1) + TIME(0,0,0)</f>
        <v>41456</v>
      </c>
      <c r="C34046">
        <v>31.602046967</v>
      </c>
    </row>
    <row r="34047" spans="1:3" x14ac:dyDescent="0.25">
      <c r="A34047">
        <v>4961</v>
      </c>
      <c r="B34047" s="1">
        <f>DATE(2013,8,1) + TIME(0,0,0)</f>
        <v>41487</v>
      </c>
      <c r="C34047">
        <v>31.622800826999999</v>
      </c>
    </row>
    <row r="34048" spans="1:3" x14ac:dyDescent="0.25">
      <c r="A34048">
        <v>4992</v>
      </c>
      <c r="B34048" s="1">
        <f>DATE(2013,9,1) + TIME(0,0,0)</f>
        <v>41518</v>
      </c>
      <c r="C34048">
        <v>31.643573760999999</v>
      </c>
    </row>
    <row r="34049" spans="1:3" x14ac:dyDescent="0.25">
      <c r="A34049">
        <v>5022</v>
      </c>
      <c r="B34049" s="1">
        <f>DATE(2013,10,1) + TIME(0,0,0)</f>
        <v>41548</v>
      </c>
      <c r="C34049">
        <v>31.663389206000002</v>
      </c>
    </row>
    <row r="34050" spans="1:3" x14ac:dyDescent="0.25">
      <c r="A34050">
        <v>5053</v>
      </c>
      <c r="B34050" s="1">
        <f>DATE(2013,11,1) + TIME(0,0,0)</f>
        <v>41579</v>
      </c>
      <c r="C34050">
        <v>31.684177398999999</v>
      </c>
    </row>
    <row r="34051" spans="1:3" x14ac:dyDescent="0.25">
      <c r="A34051">
        <v>5083</v>
      </c>
      <c r="B34051" s="1">
        <f>DATE(2013,12,1) + TIME(0,0,0)</f>
        <v>41609</v>
      </c>
      <c r="C34051">
        <v>31.703878403000001</v>
      </c>
    </row>
    <row r="34052" spans="1:3" x14ac:dyDescent="0.25">
      <c r="A34052">
        <v>5114</v>
      </c>
      <c r="B34052" s="1">
        <f>DATE(2014,1,1) + TIME(0,0,0)</f>
        <v>41640</v>
      </c>
      <c r="C34052">
        <v>31.724151611</v>
      </c>
    </row>
    <row r="34053" spans="1:3" x14ac:dyDescent="0.25">
      <c r="A34053">
        <v>5145</v>
      </c>
      <c r="B34053" s="1">
        <f>DATE(2014,2,1) + TIME(0,0,0)</f>
        <v>41671</v>
      </c>
      <c r="C34053">
        <v>31.744375228999999</v>
      </c>
    </row>
    <row r="34054" spans="1:3" x14ac:dyDescent="0.25">
      <c r="A34054">
        <v>5173</v>
      </c>
      <c r="B34054" s="1">
        <f>DATE(2014,3,1) + TIME(0,0,0)</f>
        <v>41699</v>
      </c>
      <c r="C34054">
        <v>31.762601852</v>
      </c>
    </row>
    <row r="34055" spans="1:3" x14ac:dyDescent="0.25">
      <c r="A34055">
        <v>5204</v>
      </c>
      <c r="B34055" s="1">
        <f>DATE(2014,4,1) + TIME(0,0,0)</f>
        <v>41730</v>
      </c>
      <c r="C34055">
        <v>31.782670974999998</v>
      </c>
    </row>
    <row r="34056" spans="1:3" x14ac:dyDescent="0.25">
      <c r="A34056">
        <v>5234</v>
      </c>
      <c r="B34056" s="1">
        <f>DATE(2014,5,1) + TIME(0,0,0)</f>
        <v>41760</v>
      </c>
      <c r="C34056">
        <v>31.802080153999999</v>
      </c>
    </row>
    <row r="34057" spans="1:3" x14ac:dyDescent="0.25">
      <c r="A34057">
        <v>5265</v>
      </c>
      <c r="B34057" s="1">
        <f>DATE(2014,6,1) + TIME(0,0,0)</f>
        <v>41791</v>
      </c>
      <c r="C34057">
        <v>31.821926117</v>
      </c>
    </row>
    <row r="34058" spans="1:3" x14ac:dyDescent="0.25">
      <c r="A34058">
        <v>5295</v>
      </c>
      <c r="B34058" s="1">
        <f>DATE(2014,7,1) + TIME(0,0,0)</f>
        <v>41821</v>
      </c>
      <c r="C34058">
        <v>31.841293335</v>
      </c>
    </row>
    <row r="34059" spans="1:3" x14ac:dyDescent="0.25">
      <c r="A34059">
        <v>5326</v>
      </c>
      <c r="B34059" s="1">
        <f>DATE(2014,8,1) + TIME(0,0,0)</f>
        <v>41852</v>
      </c>
      <c r="C34059">
        <v>31.861007690000001</v>
      </c>
    </row>
    <row r="34060" spans="1:3" x14ac:dyDescent="0.25">
      <c r="A34060">
        <v>5357</v>
      </c>
      <c r="B34060" s="1">
        <f>DATE(2014,9,1) + TIME(0,0,0)</f>
        <v>41883</v>
      </c>
      <c r="C34060">
        <v>31.880645752</v>
      </c>
    </row>
    <row r="34061" spans="1:3" x14ac:dyDescent="0.25">
      <c r="A34061">
        <v>5387</v>
      </c>
      <c r="B34061" s="1">
        <f>DATE(2014,10,1) + TIME(0,0,0)</f>
        <v>41913</v>
      </c>
      <c r="C34061">
        <v>31.899595261000002</v>
      </c>
    </row>
    <row r="34062" spans="1:3" x14ac:dyDescent="0.25">
      <c r="A34062">
        <v>5418</v>
      </c>
      <c r="B34062" s="1">
        <f>DATE(2014,11,1) + TIME(0,0,0)</f>
        <v>41944</v>
      </c>
      <c r="C34062">
        <v>31.919124603</v>
      </c>
    </row>
    <row r="34063" spans="1:3" x14ac:dyDescent="0.25">
      <c r="A34063">
        <v>5448</v>
      </c>
      <c r="B34063" s="1">
        <f>DATE(2014,12,1) + TIME(0,0,0)</f>
        <v>41974</v>
      </c>
      <c r="C34063">
        <v>31.937940598000001</v>
      </c>
    </row>
    <row r="34064" spans="1:3" x14ac:dyDescent="0.25">
      <c r="A34064">
        <v>5479</v>
      </c>
      <c r="B34064" s="1">
        <f>DATE(2015,1,1) + TIME(0,0,0)</f>
        <v>42005</v>
      </c>
      <c r="C34064">
        <v>31.957344055</v>
      </c>
    </row>
    <row r="34065" spans="1:3" x14ac:dyDescent="0.25">
      <c r="A34065">
        <v>5510</v>
      </c>
      <c r="B34065" s="1">
        <f>DATE(2015,2,1) + TIME(0,0,0)</f>
        <v>42036</v>
      </c>
      <c r="C34065">
        <v>31.976606368999999</v>
      </c>
    </row>
    <row r="34066" spans="1:3" x14ac:dyDescent="0.25">
      <c r="A34066">
        <v>5538</v>
      </c>
      <c r="B34066" s="1">
        <f>DATE(2015,3,1) + TIME(0,0,0)</f>
        <v>42064</v>
      </c>
      <c r="C34066">
        <v>31.994056702000002</v>
      </c>
    </row>
    <row r="34067" spans="1:3" x14ac:dyDescent="0.25">
      <c r="A34067">
        <v>5569</v>
      </c>
      <c r="B34067" s="1">
        <f>DATE(2015,4,1) + TIME(0,0,0)</f>
        <v>42095</v>
      </c>
      <c r="C34067">
        <v>32.013145446999999</v>
      </c>
    </row>
    <row r="34068" spans="1:3" x14ac:dyDescent="0.25">
      <c r="A34068">
        <v>5599</v>
      </c>
      <c r="B34068" s="1">
        <f>DATE(2015,5,1) + TIME(0,0,0)</f>
        <v>42125</v>
      </c>
      <c r="C34068">
        <v>32.031753539999997</v>
      </c>
    </row>
    <row r="34069" spans="1:3" x14ac:dyDescent="0.25">
      <c r="A34069">
        <v>5630</v>
      </c>
      <c r="B34069" s="1">
        <f>DATE(2015,6,1) + TIME(0,0,0)</f>
        <v>42156</v>
      </c>
      <c r="C34069">
        <v>32.050762177000003</v>
      </c>
    </row>
    <row r="34070" spans="1:3" x14ac:dyDescent="0.25">
      <c r="A34070">
        <v>5660</v>
      </c>
      <c r="B34070" s="1">
        <f>DATE(2015,7,1) + TIME(0,0,0)</f>
        <v>42186</v>
      </c>
      <c r="C34070">
        <v>32.069057465</v>
      </c>
    </row>
    <row r="34071" spans="1:3" x14ac:dyDescent="0.25">
      <c r="A34071">
        <v>5691</v>
      </c>
      <c r="B34071" s="1">
        <f>DATE(2015,8,1) + TIME(0,0,0)</f>
        <v>42217</v>
      </c>
      <c r="C34071">
        <v>32.087921143000003</v>
      </c>
    </row>
    <row r="34072" spans="1:3" x14ac:dyDescent="0.25">
      <c r="A34072">
        <v>5722</v>
      </c>
      <c r="B34072" s="1">
        <f>DATE(2015,9,1) + TIME(0,0,0)</f>
        <v>42248</v>
      </c>
      <c r="C34072">
        <v>32.106746674</v>
      </c>
    </row>
    <row r="34073" spans="1:3" x14ac:dyDescent="0.25">
      <c r="A34073">
        <v>5752</v>
      </c>
      <c r="B34073" s="1">
        <f>DATE(2015,10,1) + TIME(0,0,0)</f>
        <v>42278</v>
      </c>
      <c r="C34073">
        <v>32.124881744</v>
      </c>
    </row>
    <row r="34074" spans="1:3" x14ac:dyDescent="0.25">
      <c r="A34074">
        <v>5783</v>
      </c>
      <c r="B34074" s="1">
        <f>DATE(2015,11,1) + TIME(0,0,0)</f>
        <v>42309</v>
      </c>
      <c r="C34074">
        <v>32.143611907999997</v>
      </c>
    </row>
    <row r="34075" spans="1:3" x14ac:dyDescent="0.25">
      <c r="A34075">
        <v>5813</v>
      </c>
      <c r="B34075" s="1">
        <f>DATE(2015,12,1) + TIME(0,0,0)</f>
        <v>42339</v>
      </c>
      <c r="C34075">
        <v>32.161621093999997</v>
      </c>
    </row>
    <row r="34076" spans="1:3" x14ac:dyDescent="0.25">
      <c r="A34076">
        <v>5844</v>
      </c>
      <c r="B34076" s="1">
        <f>DATE(2016,1,1) + TIME(0,0,0)</f>
        <v>42370</v>
      </c>
      <c r="C34076">
        <v>32.180202483999999</v>
      </c>
    </row>
    <row r="34077" spans="1:3" x14ac:dyDescent="0.25">
      <c r="A34077">
        <v>5875</v>
      </c>
      <c r="B34077" s="1">
        <f>DATE(2016,2,1) + TIME(0,0,0)</f>
        <v>42401</v>
      </c>
      <c r="C34077">
        <v>32.198696136000002</v>
      </c>
    </row>
    <row r="34078" spans="1:3" x14ac:dyDescent="0.25">
      <c r="A34078">
        <v>5904</v>
      </c>
      <c r="B34078" s="1">
        <f>DATE(2016,3,1) + TIME(0,0,0)</f>
        <v>42430</v>
      </c>
      <c r="C34078">
        <v>32.215942382999998</v>
      </c>
    </row>
    <row r="34079" spans="1:3" x14ac:dyDescent="0.25">
      <c r="A34079">
        <v>5935</v>
      </c>
      <c r="B34079" s="1">
        <f>DATE(2016,4,1) + TIME(0,0,0)</f>
        <v>42461</v>
      </c>
      <c r="C34079">
        <v>32.234317779999998</v>
      </c>
    </row>
    <row r="34080" spans="1:3" x14ac:dyDescent="0.25">
      <c r="A34080">
        <v>5965</v>
      </c>
      <c r="B34080" s="1">
        <f>DATE(2016,5,1) + TIME(0,0,0)</f>
        <v>42491</v>
      </c>
      <c r="C34080">
        <v>32.252052307</v>
      </c>
    </row>
    <row r="34081" spans="1:3" x14ac:dyDescent="0.25">
      <c r="A34081">
        <v>5996</v>
      </c>
      <c r="B34081" s="1">
        <f>DATE(2016,6,1) + TIME(0,0,0)</f>
        <v>42522</v>
      </c>
      <c r="C34081">
        <v>32.270324707</v>
      </c>
    </row>
    <row r="34082" spans="1:3" x14ac:dyDescent="0.25">
      <c r="A34082">
        <v>6026</v>
      </c>
      <c r="B34082" s="1">
        <f>DATE(2016,7,1) + TIME(0,0,0)</f>
        <v>42552</v>
      </c>
      <c r="C34082">
        <v>32.287960052000003</v>
      </c>
    </row>
    <row r="34083" spans="1:3" x14ac:dyDescent="0.25">
      <c r="A34083">
        <v>6057</v>
      </c>
      <c r="B34083" s="1">
        <f>DATE(2016,8,1) + TIME(0,0,0)</f>
        <v>42583</v>
      </c>
      <c r="C34083">
        <v>32.306129456000001</v>
      </c>
    </row>
    <row r="34084" spans="1:3" x14ac:dyDescent="0.25">
      <c r="A34084">
        <v>6088</v>
      </c>
      <c r="B34084" s="1">
        <f>DATE(2016,9,1) + TIME(0,0,0)</f>
        <v>42614</v>
      </c>
      <c r="C34084">
        <v>32.324249268000003</v>
      </c>
    </row>
    <row r="34085" spans="1:3" x14ac:dyDescent="0.25">
      <c r="A34085">
        <v>6118</v>
      </c>
      <c r="B34085" s="1">
        <f>DATE(2016,10,1) + TIME(0,0,0)</f>
        <v>42644</v>
      </c>
      <c r="C34085">
        <v>32.341728209999999</v>
      </c>
    </row>
    <row r="34086" spans="1:3" x14ac:dyDescent="0.25">
      <c r="A34086">
        <v>6149</v>
      </c>
      <c r="B34086" s="1">
        <f>DATE(2016,11,1) + TIME(0,0,0)</f>
        <v>42675</v>
      </c>
      <c r="C34086">
        <v>32.359741210999999</v>
      </c>
    </row>
    <row r="34087" spans="1:3" x14ac:dyDescent="0.25">
      <c r="A34087">
        <v>6179</v>
      </c>
      <c r="B34087" s="1">
        <f>DATE(2016,12,1) + TIME(0,0,0)</f>
        <v>42705</v>
      </c>
      <c r="C34087">
        <v>32.377117157000001</v>
      </c>
    </row>
    <row r="34088" spans="1:3" x14ac:dyDescent="0.25">
      <c r="A34088">
        <v>6210</v>
      </c>
      <c r="B34088" s="1">
        <f>DATE(2017,1,1) + TIME(0,0,0)</f>
        <v>42736</v>
      </c>
      <c r="C34088">
        <v>32.395019531000003</v>
      </c>
    </row>
    <row r="34089" spans="1:3" x14ac:dyDescent="0.25">
      <c r="A34089">
        <v>6241</v>
      </c>
      <c r="B34089" s="1">
        <f>DATE(2017,2,1) + TIME(0,0,0)</f>
        <v>42767</v>
      </c>
      <c r="C34089">
        <v>32.412868500000002</v>
      </c>
    </row>
    <row r="34090" spans="1:3" x14ac:dyDescent="0.25">
      <c r="A34090">
        <v>6269</v>
      </c>
      <c r="B34090" s="1">
        <f>DATE(2017,3,1) + TIME(0,0,0)</f>
        <v>42795</v>
      </c>
      <c r="C34090">
        <v>32.428943633999999</v>
      </c>
    </row>
    <row r="34091" spans="1:3" x14ac:dyDescent="0.25">
      <c r="A34091">
        <v>6300</v>
      </c>
      <c r="B34091" s="1">
        <f>DATE(2017,4,1) + TIME(0,0,0)</f>
        <v>42826</v>
      </c>
      <c r="C34091">
        <v>32.446685791</v>
      </c>
    </row>
    <row r="34092" spans="1:3" x14ac:dyDescent="0.25">
      <c r="A34092">
        <v>6330</v>
      </c>
      <c r="B34092" s="1">
        <f>DATE(2017,5,1) + TIME(0,0,0)</f>
        <v>42856</v>
      </c>
      <c r="C34092">
        <v>32.463802338000001</v>
      </c>
    </row>
    <row r="34093" spans="1:3" x14ac:dyDescent="0.25">
      <c r="A34093">
        <v>6361</v>
      </c>
      <c r="B34093" s="1">
        <f>DATE(2017,6,1) + TIME(0,0,0)</f>
        <v>42887</v>
      </c>
      <c r="C34093">
        <v>32.481437683000003</v>
      </c>
    </row>
    <row r="34094" spans="1:3" x14ac:dyDescent="0.25">
      <c r="A34094">
        <v>6391</v>
      </c>
      <c r="B34094" s="1">
        <f>DATE(2017,7,1) + TIME(0,0,0)</f>
        <v>42917</v>
      </c>
      <c r="C34094">
        <v>32.498451232999997</v>
      </c>
    </row>
    <row r="34095" spans="1:3" x14ac:dyDescent="0.25">
      <c r="A34095">
        <v>6422</v>
      </c>
      <c r="B34095" s="1">
        <f>DATE(2017,8,1) + TIME(0,0,0)</f>
        <v>42948</v>
      </c>
      <c r="C34095">
        <v>32.515979766999997</v>
      </c>
    </row>
    <row r="34096" spans="1:3" x14ac:dyDescent="0.25">
      <c r="A34096">
        <v>6453</v>
      </c>
      <c r="B34096" s="1">
        <f>DATE(2017,9,1) + TIME(0,0,0)</f>
        <v>42979</v>
      </c>
      <c r="C34096">
        <v>32.533454894999998</v>
      </c>
    </row>
    <row r="34097" spans="1:3" x14ac:dyDescent="0.25">
      <c r="A34097">
        <v>6483</v>
      </c>
      <c r="B34097" s="1">
        <f>DATE(2017,10,1) + TIME(0,0,0)</f>
        <v>43009</v>
      </c>
      <c r="C34097">
        <v>32.550312042000002</v>
      </c>
    </row>
    <row r="34098" spans="1:3" x14ac:dyDescent="0.25">
      <c r="A34098">
        <v>6514</v>
      </c>
      <c r="B34098" s="1">
        <f>DATE(2017,11,1) + TIME(0,0,0)</f>
        <v>43040</v>
      </c>
      <c r="C34098">
        <v>32.567680359000001</v>
      </c>
    </row>
    <row r="34099" spans="1:3" x14ac:dyDescent="0.25">
      <c r="A34099">
        <v>6544</v>
      </c>
      <c r="B34099" s="1">
        <f>DATE(2017,12,1) + TIME(0,0,0)</f>
        <v>43070</v>
      </c>
      <c r="C34099">
        <v>32.584434508999998</v>
      </c>
    </row>
    <row r="34100" spans="1:3" x14ac:dyDescent="0.25">
      <c r="A34100">
        <v>6575</v>
      </c>
      <c r="B34100" s="1">
        <f>DATE(2018,1,1) + TIME(0,0,0)</f>
        <v>43101</v>
      </c>
      <c r="C34100">
        <v>32.601696013999998</v>
      </c>
    </row>
    <row r="34101" spans="1:3" x14ac:dyDescent="0.25">
      <c r="A34101">
        <v>6606</v>
      </c>
      <c r="B34101" s="1">
        <f>DATE(2018,2,1) + TIME(0,0,0)</f>
        <v>43132</v>
      </c>
      <c r="C34101">
        <v>32.618904114000003</v>
      </c>
    </row>
    <row r="34102" spans="1:3" x14ac:dyDescent="0.25">
      <c r="A34102">
        <v>6634</v>
      </c>
      <c r="B34102" s="1">
        <f>DATE(2018,3,1) + TIME(0,0,0)</f>
        <v>43160</v>
      </c>
      <c r="C34102">
        <v>32.634403229</v>
      </c>
    </row>
    <row r="34103" spans="1:3" x14ac:dyDescent="0.25">
      <c r="A34103">
        <v>6665</v>
      </c>
      <c r="B34103" s="1">
        <f>DATE(2018,4,1) + TIME(0,0,0)</f>
        <v>43191</v>
      </c>
      <c r="C34103">
        <v>32.651508331000002</v>
      </c>
    </row>
    <row r="34104" spans="1:3" x14ac:dyDescent="0.25">
      <c r="A34104">
        <v>6695</v>
      </c>
      <c r="B34104" s="1">
        <f>DATE(2018,5,1) + TIME(0,0,0)</f>
        <v>43221</v>
      </c>
      <c r="C34104">
        <v>32.668014526</v>
      </c>
    </row>
    <row r="34105" spans="1:3" x14ac:dyDescent="0.25">
      <c r="A34105">
        <v>6726</v>
      </c>
      <c r="B34105" s="1">
        <f>DATE(2018,6,1) + TIME(0,0,0)</f>
        <v>43252</v>
      </c>
      <c r="C34105">
        <v>32.685016632</v>
      </c>
    </row>
    <row r="34106" spans="1:3" x14ac:dyDescent="0.25">
      <c r="A34106">
        <v>6756</v>
      </c>
      <c r="B34106" s="1">
        <f>DATE(2018,7,1) + TIME(0,0,0)</f>
        <v>43282</v>
      </c>
      <c r="C34106">
        <v>32.701423644999998</v>
      </c>
    </row>
    <row r="34107" spans="1:3" x14ac:dyDescent="0.25">
      <c r="A34107">
        <v>6787</v>
      </c>
      <c r="B34107" s="1">
        <f>DATE(2018,8,1) + TIME(0,0,0)</f>
        <v>43313</v>
      </c>
      <c r="C34107">
        <v>32.718326568999998</v>
      </c>
    </row>
    <row r="34108" spans="1:3" x14ac:dyDescent="0.25">
      <c r="A34108">
        <v>6818</v>
      </c>
      <c r="B34108" s="1">
        <f>DATE(2018,9,1) + TIME(0,0,0)</f>
        <v>43344</v>
      </c>
      <c r="C34108">
        <v>32.735176086000003</v>
      </c>
    </row>
    <row r="34109" spans="1:3" x14ac:dyDescent="0.25">
      <c r="A34109">
        <v>6848</v>
      </c>
      <c r="B34109" s="1">
        <f>DATE(2018,10,1) + TIME(0,0,0)</f>
        <v>43374</v>
      </c>
      <c r="C34109">
        <v>32.751434326000002</v>
      </c>
    </row>
    <row r="34110" spans="1:3" x14ac:dyDescent="0.25">
      <c r="A34110">
        <v>6879</v>
      </c>
      <c r="B34110" s="1">
        <f>DATE(2018,11,1) + TIME(0,0,0)</f>
        <v>43405</v>
      </c>
      <c r="C34110">
        <v>32.768180846999996</v>
      </c>
    </row>
    <row r="34111" spans="1:3" x14ac:dyDescent="0.25">
      <c r="A34111">
        <v>6909</v>
      </c>
      <c r="B34111" s="1">
        <f>DATE(2018,12,1) + TIME(0,0,0)</f>
        <v>43435</v>
      </c>
      <c r="C34111">
        <v>32.784339905000003</v>
      </c>
    </row>
    <row r="34112" spans="1:3" x14ac:dyDescent="0.25">
      <c r="A34112">
        <v>6940</v>
      </c>
      <c r="B34112" s="1">
        <f>DATE(2019,1,1) + TIME(0,0,0)</f>
        <v>43466</v>
      </c>
      <c r="C34112">
        <v>32.800991058000001</v>
      </c>
    </row>
    <row r="34113" spans="1:3" x14ac:dyDescent="0.25">
      <c r="A34113">
        <v>6971</v>
      </c>
      <c r="B34113" s="1">
        <f>DATE(2019,2,1) + TIME(0,0,0)</f>
        <v>43497</v>
      </c>
      <c r="C34113">
        <v>32.817588806000003</v>
      </c>
    </row>
    <row r="34114" spans="1:3" x14ac:dyDescent="0.25">
      <c r="A34114">
        <v>6999</v>
      </c>
      <c r="B34114" s="1">
        <f>DATE(2019,3,1) + TIME(0,0,0)</f>
        <v>43525</v>
      </c>
      <c r="C34114">
        <v>32.832534789999997</v>
      </c>
    </row>
    <row r="34115" spans="1:3" x14ac:dyDescent="0.25">
      <c r="A34115">
        <v>7030</v>
      </c>
      <c r="B34115" s="1">
        <f>DATE(2019,4,1) + TIME(0,0,0)</f>
        <v>43556</v>
      </c>
      <c r="C34115">
        <v>32.849037170000003</v>
      </c>
    </row>
    <row r="34116" spans="1:3" x14ac:dyDescent="0.25">
      <c r="A34116">
        <v>7060</v>
      </c>
      <c r="B34116" s="1">
        <f>DATE(2019,5,1) + TIME(0,0,0)</f>
        <v>43586</v>
      </c>
      <c r="C34116">
        <v>32.864959716999998</v>
      </c>
    </row>
    <row r="34117" spans="1:3" x14ac:dyDescent="0.25">
      <c r="A34117">
        <v>7091</v>
      </c>
      <c r="B34117" s="1">
        <f>DATE(2019,6,1) + TIME(0,0,0)</f>
        <v>43617</v>
      </c>
      <c r="C34117">
        <v>32.881359099999997</v>
      </c>
    </row>
    <row r="34118" spans="1:3" x14ac:dyDescent="0.25">
      <c r="A34118">
        <v>7121</v>
      </c>
      <c r="B34118" s="1">
        <f>DATE(2019,7,1) + TIME(0,0,0)</f>
        <v>43647</v>
      </c>
      <c r="C34118">
        <v>32.897186279000003</v>
      </c>
    </row>
    <row r="34119" spans="1:3" x14ac:dyDescent="0.25">
      <c r="A34119">
        <v>7152</v>
      </c>
      <c r="B34119" s="1">
        <f>DATE(2019,8,1) + TIME(0,0,0)</f>
        <v>43678</v>
      </c>
      <c r="C34119">
        <v>32.913490295000003</v>
      </c>
    </row>
    <row r="34120" spans="1:3" x14ac:dyDescent="0.25">
      <c r="A34120">
        <v>7183</v>
      </c>
      <c r="B34120" s="1">
        <f>DATE(2019,9,1) + TIME(0,0,0)</f>
        <v>43709</v>
      </c>
      <c r="C34120">
        <v>32.929748535000002</v>
      </c>
    </row>
    <row r="34121" spans="1:3" x14ac:dyDescent="0.25">
      <c r="A34121">
        <v>7213</v>
      </c>
      <c r="B34121" s="1">
        <f>DATE(2019,10,1) + TIME(0,0,0)</f>
        <v>43739</v>
      </c>
      <c r="C34121">
        <v>32.945430756</v>
      </c>
    </row>
    <row r="34122" spans="1:3" x14ac:dyDescent="0.25">
      <c r="A34122">
        <v>7244</v>
      </c>
      <c r="B34122" s="1">
        <f>DATE(2019,11,1) + TIME(0,0,0)</f>
        <v>43770</v>
      </c>
      <c r="C34122">
        <v>32.961589813000003</v>
      </c>
    </row>
    <row r="34123" spans="1:3" x14ac:dyDescent="0.25">
      <c r="A34123">
        <v>7274</v>
      </c>
      <c r="B34123" s="1">
        <f>DATE(2019,12,1) + TIME(0,0,0)</f>
        <v>43800</v>
      </c>
      <c r="C34123">
        <v>32.977180480999998</v>
      </c>
    </row>
    <row r="34124" spans="1:3" x14ac:dyDescent="0.25">
      <c r="A34124">
        <v>7305</v>
      </c>
      <c r="B34124" s="1">
        <f>DATE(2020,1,1) + TIME(0,0,0)</f>
        <v>43831</v>
      </c>
      <c r="C34124">
        <v>32.993244171000001</v>
      </c>
    </row>
    <row r="34125" spans="1:3" x14ac:dyDescent="0.25">
      <c r="A34125">
        <v>7336</v>
      </c>
      <c r="B34125" s="1">
        <f>DATE(2020,2,1) + TIME(0,0,0)</f>
        <v>43862</v>
      </c>
      <c r="C34125">
        <v>33.009258269999997</v>
      </c>
    </row>
    <row r="34126" spans="1:3" x14ac:dyDescent="0.25">
      <c r="A34126">
        <v>7365</v>
      </c>
      <c r="B34126" s="1">
        <f>DATE(2020,3,1) + TIME(0,0,0)</f>
        <v>43891</v>
      </c>
      <c r="C34126">
        <v>33.024204253999997</v>
      </c>
    </row>
    <row r="34127" spans="1:3" x14ac:dyDescent="0.25">
      <c r="A34127">
        <v>7396</v>
      </c>
      <c r="B34127" s="1">
        <f>DATE(2020,4,1) + TIME(0,0,0)</f>
        <v>43922</v>
      </c>
      <c r="C34127">
        <v>33.040134430000002</v>
      </c>
    </row>
    <row r="34128" spans="1:3" x14ac:dyDescent="0.25">
      <c r="A34128">
        <v>7426</v>
      </c>
      <c r="B34128" s="1">
        <f>DATE(2020,5,1) + TIME(0,0,0)</f>
        <v>43952</v>
      </c>
      <c r="C34128">
        <v>33.055507660000004</v>
      </c>
    </row>
    <row r="34129" spans="1:3" x14ac:dyDescent="0.25">
      <c r="A34129">
        <v>7457</v>
      </c>
      <c r="B34129" s="1">
        <f>DATE(2020,6,1) + TIME(0,0,0)</f>
        <v>43983</v>
      </c>
      <c r="C34129">
        <v>33.071353911999999</v>
      </c>
    </row>
    <row r="34130" spans="1:3" x14ac:dyDescent="0.25">
      <c r="A34130">
        <v>7487</v>
      </c>
      <c r="B34130" s="1">
        <f>DATE(2020,7,1) + TIME(0,0,0)</f>
        <v>44013</v>
      </c>
      <c r="C34130">
        <v>33.086650847999998</v>
      </c>
    </row>
    <row r="34131" spans="1:3" x14ac:dyDescent="0.25">
      <c r="A34131">
        <v>7518</v>
      </c>
      <c r="B34131" s="1">
        <f>DATE(2020,8,1) + TIME(0,0,0)</f>
        <v>44044</v>
      </c>
      <c r="C34131">
        <v>33.102409363</v>
      </c>
    </row>
    <row r="34132" spans="1:3" x14ac:dyDescent="0.25">
      <c r="A34132">
        <v>7549</v>
      </c>
      <c r="B34132" s="1">
        <f>DATE(2020,9,1) + TIME(0,0,0)</f>
        <v>44075</v>
      </c>
      <c r="C34132">
        <v>33.11812973</v>
      </c>
    </row>
    <row r="34133" spans="1:3" x14ac:dyDescent="0.25">
      <c r="A34133">
        <v>7579</v>
      </c>
      <c r="B34133" s="1">
        <f>DATE(2020,10,1) + TIME(0,0,0)</f>
        <v>44105</v>
      </c>
      <c r="C34133">
        <v>33.133304596000002</v>
      </c>
    </row>
    <row r="34134" spans="1:3" x14ac:dyDescent="0.25">
      <c r="A34134">
        <v>7610</v>
      </c>
      <c r="B34134" s="1">
        <f>DATE(2020,11,1) + TIME(0,0,0)</f>
        <v>44136</v>
      </c>
      <c r="C34134">
        <v>33.148941039999997</v>
      </c>
    </row>
    <row r="34135" spans="1:3" x14ac:dyDescent="0.25">
      <c r="A34135">
        <v>7640</v>
      </c>
      <c r="B34135" s="1">
        <f>DATE(2020,12,1) + TIME(0,0,0)</f>
        <v>44166</v>
      </c>
      <c r="C34135">
        <v>33.164031981999997</v>
      </c>
    </row>
    <row r="34136" spans="1:3" x14ac:dyDescent="0.25">
      <c r="A34136">
        <v>7671</v>
      </c>
      <c r="B34136" s="1">
        <f>DATE(2021,1,1) + TIME(0,0,0)</f>
        <v>44197</v>
      </c>
      <c r="C34136">
        <v>33.179584503000001</v>
      </c>
    </row>
    <row r="34137" spans="1:3" x14ac:dyDescent="0.25">
      <c r="A34137">
        <v>7702</v>
      </c>
      <c r="B34137" s="1">
        <f>DATE(2021,2,1) + TIME(0,0,0)</f>
        <v>44228</v>
      </c>
      <c r="C34137">
        <v>33.195095062</v>
      </c>
    </row>
    <row r="34138" spans="1:3" x14ac:dyDescent="0.25">
      <c r="A34138">
        <v>7730</v>
      </c>
      <c r="B34138" s="1">
        <f>DATE(2021,3,1) + TIME(0,0,0)</f>
        <v>44256</v>
      </c>
      <c r="C34138">
        <v>33.209068297999998</v>
      </c>
    </row>
    <row r="34139" spans="1:3" x14ac:dyDescent="0.25">
      <c r="A34139">
        <v>7761</v>
      </c>
      <c r="B34139" s="1">
        <f>DATE(2021,4,1) + TIME(0,0,0)</f>
        <v>44287</v>
      </c>
      <c r="C34139">
        <v>33.224498748999999</v>
      </c>
    </row>
    <row r="34140" spans="1:3" x14ac:dyDescent="0.25">
      <c r="A34140">
        <v>7791</v>
      </c>
      <c r="B34140" s="1">
        <f>DATE(2021,5,1) + TIME(0,0,0)</f>
        <v>44317</v>
      </c>
      <c r="C34140">
        <v>33.239391327</v>
      </c>
    </row>
    <row r="34141" spans="1:3" x14ac:dyDescent="0.25">
      <c r="A34141">
        <v>7822</v>
      </c>
      <c r="B34141" s="1">
        <f>DATE(2021,6,1) + TIME(0,0,0)</f>
        <v>44348</v>
      </c>
      <c r="C34141">
        <v>33.254737853999998</v>
      </c>
    </row>
    <row r="34142" spans="1:3" x14ac:dyDescent="0.25">
      <c r="A34142">
        <v>7852</v>
      </c>
      <c r="B34142" s="1">
        <f>DATE(2021,7,1) + TIME(0,0,0)</f>
        <v>44378</v>
      </c>
      <c r="C34142">
        <v>33.269550322999997</v>
      </c>
    </row>
    <row r="34143" spans="1:3" x14ac:dyDescent="0.25">
      <c r="A34143">
        <v>7883</v>
      </c>
      <c r="B34143" s="1">
        <f>DATE(2021,8,1) + TIME(0,0,0)</f>
        <v>44409</v>
      </c>
      <c r="C34143">
        <v>33.284812926999997</v>
      </c>
    </row>
    <row r="34144" spans="1:3" x14ac:dyDescent="0.25">
      <c r="A34144">
        <v>7914</v>
      </c>
      <c r="B34144" s="1">
        <f>DATE(2021,9,1) + TIME(0,0,0)</f>
        <v>44440</v>
      </c>
      <c r="C34144">
        <v>33.300037383999999</v>
      </c>
    </row>
    <row r="34145" spans="1:3" x14ac:dyDescent="0.25">
      <c r="A34145">
        <v>7944</v>
      </c>
      <c r="B34145" s="1">
        <f>DATE(2021,10,1) + TIME(0,0,0)</f>
        <v>44470</v>
      </c>
      <c r="C34145">
        <v>33.314727783000002</v>
      </c>
    </row>
    <row r="34146" spans="1:3" x14ac:dyDescent="0.25">
      <c r="A34146">
        <v>7975</v>
      </c>
      <c r="B34146" s="1">
        <f>DATE(2021,11,1) + TIME(0,0,0)</f>
        <v>44501</v>
      </c>
      <c r="C34146">
        <v>33.329868316999999</v>
      </c>
    </row>
    <row r="34147" spans="1:3" x14ac:dyDescent="0.25">
      <c r="A34147">
        <v>8005</v>
      </c>
      <c r="B34147" s="1">
        <f>DATE(2021,12,1) + TIME(0,0,0)</f>
        <v>44531</v>
      </c>
      <c r="C34147">
        <v>33.344478606999999</v>
      </c>
    </row>
    <row r="34148" spans="1:3" x14ac:dyDescent="0.25">
      <c r="A34148">
        <v>8036</v>
      </c>
      <c r="B34148" s="1">
        <f>DATE(2022,1,1) + TIME(0,0,0)</f>
        <v>44562</v>
      </c>
      <c r="C34148">
        <v>33.359535217000001</v>
      </c>
    </row>
    <row r="34149" spans="1:3" x14ac:dyDescent="0.25">
      <c r="A34149">
        <v>8067</v>
      </c>
      <c r="B34149" s="1">
        <f>DATE(2022,2,1) + TIME(0,0,0)</f>
        <v>44593</v>
      </c>
      <c r="C34149">
        <v>33.374549866000002</v>
      </c>
    </row>
    <row r="34150" spans="1:3" x14ac:dyDescent="0.25">
      <c r="A34150">
        <v>8095</v>
      </c>
      <c r="B34150" s="1">
        <f>DATE(2022,3,1) + TIME(0,0,0)</f>
        <v>44621</v>
      </c>
      <c r="C34150">
        <v>33.388076781999999</v>
      </c>
    </row>
    <row r="34151" spans="1:3" x14ac:dyDescent="0.25">
      <c r="A34151">
        <v>8126</v>
      </c>
      <c r="B34151" s="1">
        <f>DATE(2022,4,1) + TIME(0,0,0)</f>
        <v>44652</v>
      </c>
      <c r="C34151">
        <v>33.403011321999998</v>
      </c>
    </row>
    <row r="34152" spans="1:3" x14ac:dyDescent="0.25">
      <c r="A34152">
        <v>8156</v>
      </c>
      <c r="B34152" s="1">
        <f>DATE(2022,5,1) + TIME(0,0,0)</f>
        <v>44682</v>
      </c>
      <c r="C34152">
        <v>33.417427062999998</v>
      </c>
    </row>
    <row r="34153" spans="1:3" x14ac:dyDescent="0.25">
      <c r="A34153">
        <v>8187</v>
      </c>
      <c r="B34153" s="1">
        <f>DATE(2022,6,1) + TIME(0,0,0)</f>
        <v>44713</v>
      </c>
      <c r="C34153">
        <v>33.432281494000001</v>
      </c>
    </row>
    <row r="34154" spans="1:3" x14ac:dyDescent="0.25">
      <c r="A34154">
        <v>8217</v>
      </c>
      <c r="B34154" s="1">
        <f>DATE(2022,7,1) + TIME(0,0,0)</f>
        <v>44743</v>
      </c>
      <c r="C34154">
        <v>33.446617126</v>
      </c>
    </row>
    <row r="34155" spans="1:3" x14ac:dyDescent="0.25">
      <c r="A34155">
        <v>8248</v>
      </c>
      <c r="B34155" s="1">
        <f>DATE(2022,8,1) + TIME(0,0,0)</f>
        <v>44774</v>
      </c>
      <c r="C34155">
        <v>33.461387633999998</v>
      </c>
    </row>
    <row r="34156" spans="1:3" x14ac:dyDescent="0.25">
      <c r="A34156">
        <v>8279</v>
      </c>
      <c r="B34156" s="1">
        <f>DATE(2022,9,1) + TIME(0,0,0)</f>
        <v>44805</v>
      </c>
      <c r="C34156">
        <v>33.476119994999998</v>
      </c>
    </row>
    <row r="34157" spans="1:3" x14ac:dyDescent="0.25">
      <c r="A34157">
        <v>8309</v>
      </c>
      <c r="B34157" s="1">
        <f>DATE(2022,10,1) + TIME(0,0,0)</f>
        <v>44835</v>
      </c>
      <c r="C34157">
        <v>33.490337371999999</v>
      </c>
    </row>
    <row r="34158" spans="1:3" x14ac:dyDescent="0.25">
      <c r="A34158">
        <v>8340</v>
      </c>
      <c r="B34158" s="1">
        <f>DATE(2022,11,1) + TIME(0,0,0)</f>
        <v>44866</v>
      </c>
      <c r="C34158">
        <v>33.504989623999997</v>
      </c>
    </row>
    <row r="34159" spans="1:3" x14ac:dyDescent="0.25">
      <c r="A34159">
        <v>8370</v>
      </c>
      <c r="B34159" s="1">
        <f>DATE(2022,12,1) + TIME(0,0,0)</f>
        <v>44896</v>
      </c>
      <c r="C34159">
        <v>33.519130707000002</v>
      </c>
    </row>
    <row r="34160" spans="1:3" x14ac:dyDescent="0.25">
      <c r="A34160">
        <v>8401</v>
      </c>
      <c r="B34160" s="1">
        <f>DATE(2023,1,1) + TIME(0,0,0)</f>
        <v>44927</v>
      </c>
      <c r="C34160">
        <v>33.533702849999997</v>
      </c>
    </row>
    <row r="34161" spans="1:3" x14ac:dyDescent="0.25">
      <c r="A34161">
        <v>8432</v>
      </c>
      <c r="B34161" s="1">
        <f>DATE(2023,2,1) + TIME(0,0,0)</f>
        <v>44958</v>
      </c>
      <c r="C34161">
        <v>33.548233031999999</v>
      </c>
    </row>
    <row r="34162" spans="1:3" x14ac:dyDescent="0.25">
      <c r="A34162">
        <v>8460</v>
      </c>
      <c r="B34162" s="1">
        <f>DATE(2023,3,1) + TIME(0,0,0)</f>
        <v>44986</v>
      </c>
      <c r="C34162">
        <v>33.561325072999999</v>
      </c>
    </row>
    <row r="34163" spans="1:3" x14ac:dyDescent="0.25">
      <c r="A34163">
        <v>8491</v>
      </c>
      <c r="B34163" s="1">
        <f>DATE(2023,4,1) + TIME(0,0,0)</f>
        <v>45017</v>
      </c>
      <c r="C34163">
        <v>33.575778960999997</v>
      </c>
    </row>
    <row r="34164" spans="1:3" x14ac:dyDescent="0.25">
      <c r="A34164">
        <v>8521</v>
      </c>
      <c r="B34164" s="1">
        <f>DATE(2023,5,1) + TIME(0,0,0)</f>
        <v>45047</v>
      </c>
      <c r="C34164">
        <v>33.589729308999999</v>
      </c>
    </row>
    <row r="34165" spans="1:3" x14ac:dyDescent="0.25">
      <c r="A34165">
        <v>8552</v>
      </c>
      <c r="B34165" s="1">
        <f>DATE(2023,6,1) + TIME(0,0,0)</f>
        <v>45078</v>
      </c>
      <c r="C34165">
        <v>33.604103088000002</v>
      </c>
    </row>
    <row r="34166" spans="1:3" x14ac:dyDescent="0.25">
      <c r="A34166">
        <v>8582</v>
      </c>
      <c r="B34166" s="1">
        <f>DATE(2023,7,1) + TIME(0,0,0)</f>
        <v>45108</v>
      </c>
      <c r="C34166">
        <v>33.617977142000001</v>
      </c>
    </row>
    <row r="34167" spans="1:3" x14ac:dyDescent="0.25">
      <c r="A34167">
        <v>8613</v>
      </c>
      <c r="B34167" s="1">
        <f>DATE(2023,8,1) + TIME(0,0,0)</f>
        <v>45139</v>
      </c>
      <c r="C34167">
        <v>33.632278442</v>
      </c>
    </row>
    <row r="34168" spans="1:3" x14ac:dyDescent="0.25">
      <c r="A34168">
        <v>8644</v>
      </c>
      <c r="B34168" s="1">
        <f>DATE(2023,9,1) + TIME(0,0,0)</f>
        <v>45170</v>
      </c>
      <c r="C34168">
        <v>33.646537780999999</v>
      </c>
    </row>
    <row r="34169" spans="1:3" x14ac:dyDescent="0.25">
      <c r="A34169">
        <v>8674</v>
      </c>
      <c r="B34169" s="1">
        <f>DATE(2023,10,1) + TIME(0,0,0)</f>
        <v>45200</v>
      </c>
      <c r="C34169">
        <v>33.660297393999997</v>
      </c>
    </row>
    <row r="34170" spans="1:3" x14ac:dyDescent="0.25">
      <c r="A34170">
        <v>8705</v>
      </c>
      <c r="B34170" s="1">
        <f>DATE(2023,11,1) + TIME(0,0,0)</f>
        <v>45231</v>
      </c>
      <c r="C34170">
        <v>33.674480438000003</v>
      </c>
    </row>
    <row r="34171" spans="1:3" x14ac:dyDescent="0.25">
      <c r="A34171">
        <v>8735</v>
      </c>
      <c r="B34171" s="1">
        <f>DATE(2023,12,1) + TIME(0,0,0)</f>
        <v>45261</v>
      </c>
      <c r="C34171">
        <v>33.688167571999998</v>
      </c>
    </row>
    <row r="34172" spans="1:3" x14ac:dyDescent="0.25">
      <c r="A34172">
        <v>8766</v>
      </c>
      <c r="B34172" s="1">
        <f>DATE(2024,1,1) + TIME(0,0,0)</f>
        <v>45292</v>
      </c>
      <c r="C34172">
        <v>33.702274322999997</v>
      </c>
    </row>
    <row r="34173" spans="1:3" x14ac:dyDescent="0.25">
      <c r="A34173">
        <v>8797</v>
      </c>
      <c r="B34173" s="1">
        <f>DATE(2024,2,1) + TIME(0,0,0)</f>
        <v>45323</v>
      </c>
      <c r="C34173">
        <v>33.716339111000003</v>
      </c>
    </row>
    <row r="34174" spans="1:3" x14ac:dyDescent="0.25">
      <c r="A34174">
        <v>8826</v>
      </c>
      <c r="B34174" s="1">
        <f>DATE(2024,3,1) + TIME(0,0,0)</f>
        <v>45352</v>
      </c>
      <c r="C34174">
        <v>33.729465484999999</v>
      </c>
    </row>
    <row r="34175" spans="1:3" x14ac:dyDescent="0.25">
      <c r="A34175">
        <v>8857</v>
      </c>
      <c r="B34175" s="1">
        <f>DATE(2024,4,1) + TIME(0,0,0)</f>
        <v>45383</v>
      </c>
      <c r="C34175">
        <v>33.743453979000002</v>
      </c>
    </row>
    <row r="34176" spans="1:3" x14ac:dyDescent="0.25">
      <c r="A34176">
        <v>8887</v>
      </c>
      <c r="B34176" s="1">
        <f>DATE(2024,5,1) + TIME(0,0,0)</f>
        <v>45413</v>
      </c>
      <c r="C34176">
        <v>33.756958007999998</v>
      </c>
    </row>
    <row r="34177" spans="1:3" x14ac:dyDescent="0.25">
      <c r="A34177">
        <v>8918</v>
      </c>
      <c r="B34177" s="1">
        <f>DATE(2024,6,1) + TIME(0,0,0)</f>
        <v>45444</v>
      </c>
      <c r="C34177">
        <v>33.770877837999997</v>
      </c>
    </row>
    <row r="34178" spans="1:3" x14ac:dyDescent="0.25">
      <c r="A34178">
        <v>8948</v>
      </c>
      <c r="B34178" s="1">
        <f>DATE(2024,7,1) + TIME(0,0,0)</f>
        <v>45474</v>
      </c>
      <c r="C34178">
        <v>33.784309387</v>
      </c>
    </row>
    <row r="34179" spans="1:3" x14ac:dyDescent="0.25">
      <c r="A34179">
        <v>8979</v>
      </c>
      <c r="B34179" s="1">
        <f>DATE(2024,8,1) + TIME(0,0,0)</f>
        <v>45505</v>
      </c>
      <c r="C34179">
        <v>33.798149109000001</v>
      </c>
    </row>
    <row r="34180" spans="1:3" x14ac:dyDescent="0.25">
      <c r="A34180">
        <v>9010</v>
      </c>
      <c r="B34180" s="1">
        <f>DATE(2024,9,1) + TIME(0,0,0)</f>
        <v>45536</v>
      </c>
      <c r="C34180">
        <v>33.811954497999999</v>
      </c>
    </row>
    <row r="34181" spans="1:3" x14ac:dyDescent="0.25">
      <c r="A34181">
        <v>9040</v>
      </c>
      <c r="B34181" s="1">
        <f>DATE(2024,10,1) + TIME(0,0,0)</f>
        <v>45566</v>
      </c>
      <c r="C34181">
        <v>33.825275421000001</v>
      </c>
    </row>
    <row r="34182" spans="1:3" x14ac:dyDescent="0.25">
      <c r="A34182">
        <v>9071</v>
      </c>
      <c r="B34182" s="1">
        <f>DATE(2024,11,1) + TIME(0,0,0)</f>
        <v>45597</v>
      </c>
      <c r="C34182">
        <v>33.839004516999999</v>
      </c>
    </row>
    <row r="34183" spans="1:3" x14ac:dyDescent="0.25">
      <c r="A34183">
        <v>9101</v>
      </c>
      <c r="B34183" s="1">
        <f>DATE(2024,12,1) + TIME(0,0,0)</f>
        <v>45627</v>
      </c>
      <c r="C34183">
        <v>33.852256775000001</v>
      </c>
    </row>
    <row r="34184" spans="1:3" x14ac:dyDescent="0.25">
      <c r="A34184">
        <v>9132</v>
      </c>
      <c r="B34184" s="1">
        <f>DATE(2025,1,1) + TIME(0,0,0)</f>
        <v>45658</v>
      </c>
      <c r="C34184">
        <v>33.865913390999999</v>
      </c>
    </row>
    <row r="34185" spans="1:3" x14ac:dyDescent="0.25">
      <c r="A34185">
        <v>9163</v>
      </c>
      <c r="B34185" s="1">
        <f>DATE(2025,2,1) + TIME(0,0,0)</f>
        <v>45689</v>
      </c>
      <c r="C34185">
        <v>33.87953186</v>
      </c>
    </row>
    <row r="34186" spans="1:3" x14ac:dyDescent="0.25">
      <c r="A34186">
        <v>9191</v>
      </c>
      <c r="B34186" s="1">
        <f>DATE(2025,3,1) + TIME(0,0,0)</f>
        <v>45717</v>
      </c>
      <c r="C34186">
        <v>33.891799927000001</v>
      </c>
    </row>
    <row r="34187" spans="1:3" x14ac:dyDescent="0.25">
      <c r="A34187">
        <v>9222</v>
      </c>
      <c r="B34187" s="1">
        <f>DATE(2025,4,1) + TIME(0,0,0)</f>
        <v>45748</v>
      </c>
      <c r="C34187">
        <v>33.905345916999998</v>
      </c>
    </row>
    <row r="34188" spans="1:3" x14ac:dyDescent="0.25">
      <c r="A34188">
        <v>9252</v>
      </c>
      <c r="B34188" s="1">
        <f>DATE(2025,5,1) + TIME(0,0,0)</f>
        <v>45778</v>
      </c>
      <c r="C34188">
        <v>33.918422698999997</v>
      </c>
    </row>
    <row r="34189" spans="1:3" x14ac:dyDescent="0.25">
      <c r="A34189">
        <v>9283</v>
      </c>
      <c r="B34189" s="1">
        <f>DATE(2025,6,1) + TIME(0,0,0)</f>
        <v>45809</v>
      </c>
      <c r="C34189">
        <v>33.931896209999998</v>
      </c>
    </row>
    <row r="34190" spans="1:3" x14ac:dyDescent="0.25">
      <c r="A34190">
        <v>9313</v>
      </c>
      <c r="B34190" s="1">
        <f>DATE(2025,7,1) + TIME(0,0,0)</f>
        <v>45839</v>
      </c>
      <c r="C34190">
        <v>33.944904327000003</v>
      </c>
    </row>
    <row r="34191" spans="1:3" x14ac:dyDescent="0.25">
      <c r="A34191">
        <v>9344</v>
      </c>
      <c r="B34191" s="1">
        <f>DATE(2025,8,1) + TIME(0,0,0)</f>
        <v>45870</v>
      </c>
      <c r="C34191">
        <v>33.958305359000001</v>
      </c>
    </row>
    <row r="34192" spans="1:3" x14ac:dyDescent="0.25">
      <c r="A34192">
        <v>9375</v>
      </c>
      <c r="B34192" s="1">
        <f>DATE(2025,9,1) + TIME(0,0,0)</f>
        <v>45901</v>
      </c>
      <c r="C34192">
        <v>33.971672058000003</v>
      </c>
    </row>
    <row r="34193" spans="1:3" x14ac:dyDescent="0.25">
      <c r="A34193">
        <v>9405</v>
      </c>
      <c r="B34193" s="1">
        <f>DATE(2025,10,1) + TIME(0,0,0)</f>
        <v>45931</v>
      </c>
      <c r="C34193">
        <v>33.984573363999999</v>
      </c>
    </row>
    <row r="34194" spans="1:3" x14ac:dyDescent="0.25">
      <c r="A34194">
        <v>9436</v>
      </c>
      <c r="B34194" s="1">
        <f>DATE(2025,11,1) + TIME(0,0,0)</f>
        <v>45962</v>
      </c>
      <c r="C34194">
        <v>33.997867583999998</v>
      </c>
    </row>
    <row r="34195" spans="1:3" x14ac:dyDescent="0.25">
      <c r="A34195">
        <v>9466</v>
      </c>
      <c r="B34195" s="1">
        <f>DATE(2025,12,1) + TIME(0,0,0)</f>
        <v>45992</v>
      </c>
      <c r="C34195">
        <v>34.010700225999997</v>
      </c>
    </row>
    <row r="34196" spans="1:3" x14ac:dyDescent="0.25">
      <c r="A34196">
        <v>9497</v>
      </c>
      <c r="B34196" s="1">
        <f>DATE(2026,1,1) + TIME(0,0,0)</f>
        <v>46023</v>
      </c>
      <c r="C34196">
        <v>34.023921967</v>
      </c>
    </row>
    <row r="34197" spans="1:3" x14ac:dyDescent="0.25">
      <c r="A34197">
        <v>9528</v>
      </c>
      <c r="B34197" s="1">
        <f>DATE(2026,2,1) + TIME(0,0,0)</f>
        <v>46054</v>
      </c>
      <c r="C34197">
        <v>34.037105560000001</v>
      </c>
    </row>
    <row r="34198" spans="1:3" x14ac:dyDescent="0.25">
      <c r="A34198">
        <v>9556</v>
      </c>
      <c r="B34198" s="1">
        <f>DATE(2026,3,1) + TIME(0,0,0)</f>
        <v>46082</v>
      </c>
      <c r="C34198">
        <v>34.048984527999998</v>
      </c>
    </row>
    <row r="34199" spans="1:3" x14ac:dyDescent="0.25">
      <c r="A34199">
        <v>9587</v>
      </c>
      <c r="B34199" s="1">
        <f>DATE(2026,4,1) + TIME(0,0,0)</f>
        <v>46113</v>
      </c>
      <c r="C34199">
        <v>34.062099457000002</v>
      </c>
    </row>
    <row r="34200" spans="1:3" x14ac:dyDescent="0.25">
      <c r="A34200">
        <v>9617</v>
      </c>
      <c r="B34200" s="1">
        <f>DATE(2026,5,1) + TIME(0,0,0)</f>
        <v>46143</v>
      </c>
      <c r="C34200">
        <v>34.074760437000002</v>
      </c>
    </row>
    <row r="34201" spans="1:3" x14ac:dyDescent="0.25">
      <c r="A34201">
        <v>9648</v>
      </c>
      <c r="B34201" s="1">
        <f>DATE(2026,6,1) + TIME(0,0,0)</f>
        <v>46174</v>
      </c>
      <c r="C34201">
        <v>34.087802887000002</v>
      </c>
    </row>
    <row r="34202" spans="1:3" x14ac:dyDescent="0.25">
      <c r="A34202">
        <v>9678</v>
      </c>
      <c r="B34202" s="1">
        <f>DATE(2026,7,1) + TIME(0,0,0)</f>
        <v>46204</v>
      </c>
      <c r="C34202">
        <v>34.100391387999998</v>
      </c>
    </row>
    <row r="34203" spans="1:3" x14ac:dyDescent="0.25">
      <c r="A34203">
        <v>9709</v>
      </c>
      <c r="B34203" s="1">
        <f>DATE(2026,8,1) + TIME(0,0,0)</f>
        <v>46235</v>
      </c>
      <c r="C34203">
        <v>34.113365172999998</v>
      </c>
    </row>
    <row r="34204" spans="1:3" x14ac:dyDescent="0.25">
      <c r="A34204">
        <v>9740</v>
      </c>
      <c r="B34204" s="1">
        <f>DATE(2026,9,1) + TIME(0,0,0)</f>
        <v>46266</v>
      </c>
      <c r="C34204">
        <v>34.126304626</v>
      </c>
    </row>
    <row r="34205" spans="1:3" x14ac:dyDescent="0.25">
      <c r="A34205">
        <v>9770</v>
      </c>
      <c r="B34205" s="1">
        <f>DATE(2026,10,1) + TIME(0,0,0)</f>
        <v>46296</v>
      </c>
      <c r="C34205">
        <v>34.138790131</v>
      </c>
    </row>
    <row r="34206" spans="1:3" x14ac:dyDescent="0.25">
      <c r="A34206">
        <v>9801</v>
      </c>
      <c r="B34206" s="1">
        <f>DATE(2026,11,1) + TIME(0,0,0)</f>
        <v>46327</v>
      </c>
      <c r="C34206">
        <v>34.151660919000001</v>
      </c>
    </row>
    <row r="34207" spans="1:3" x14ac:dyDescent="0.25">
      <c r="A34207">
        <v>9831</v>
      </c>
      <c r="B34207" s="1">
        <f>DATE(2026,12,1) + TIME(0,0,0)</f>
        <v>46357</v>
      </c>
      <c r="C34207">
        <v>34.164077759000001</v>
      </c>
    </row>
    <row r="34208" spans="1:3" x14ac:dyDescent="0.25">
      <c r="A34208">
        <v>9862</v>
      </c>
      <c r="B34208" s="1">
        <f>DATE(2027,1,1) + TIME(0,0,0)</f>
        <v>46388</v>
      </c>
      <c r="C34208">
        <v>34.176879882999998</v>
      </c>
    </row>
    <row r="34209" spans="1:3" x14ac:dyDescent="0.25">
      <c r="A34209">
        <v>9893</v>
      </c>
      <c r="B34209" s="1">
        <f>DATE(2027,2,1) + TIME(0,0,0)</f>
        <v>46419</v>
      </c>
      <c r="C34209">
        <v>34.189643859999997</v>
      </c>
    </row>
    <row r="34210" spans="1:3" x14ac:dyDescent="0.25">
      <c r="A34210">
        <v>9921</v>
      </c>
      <c r="B34210" s="1">
        <f>DATE(2027,3,1) + TIME(0,0,0)</f>
        <v>46447</v>
      </c>
      <c r="C34210">
        <v>34.201141356999997</v>
      </c>
    </row>
    <row r="34211" spans="1:3" x14ac:dyDescent="0.25">
      <c r="A34211">
        <v>9952</v>
      </c>
      <c r="B34211" s="1">
        <f>DATE(2027,4,1) + TIME(0,0,0)</f>
        <v>46478</v>
      </c>
      <c r="C34211">
        <v>34.213840484999999</v>
      </c>
    </row>
    <row r="34212" spans="1:3" x14ac:dyDescent="0.25">
      <c r="A34212">
        <v>9982</v>
      </c>
      <c r="B34212" s="1">
        <f>DATE(2027,5,1) + TIME(0,0,0)</f>
        <v>46508</v>
      </c>
      <c r="C34212">
        <v>34.226097107000001</v>
      </c>
    </row>
    <row r="34213" spans="1:3" x14ac:dyDescent="0.25">
      <c r="A34213">
        <v>10013</v>
      </c>
      <c r="B34213" s="1">
        <f>DATE(2027,6,1) + TIME(0,0,0)</f>
        <v>46539</v>
      </c>
      <c r="C34213">
        <v>34.238727570000002</v>
      </c>
    </row>
    <row r="34214" spans="1:3" x14ac:dyDescent="0.25">
      <c r="A34214">
        <v>10043</v>
      </c>
      <c r="B34214" s="1">
        <f>DATE(2027,7,1) + TIME(0,0,0)</f>
        <v>46569</v>
      </c>
      <c r="C34214">
        <v>34.250919342000003</v>
      </c>
    </row>
    <row r="34215" spans="1:3" x14ac:dyDescent="0.25">
      <c r="A34215">
        <v>10074</v>
      </c>
      <c r="B34215" s="1">
        <f>DATE(2027,8,1) + TIME(0,0,0)</f>
        <v>46600</v>
      </c>
      <c r="C34215">
        <v>34.263484955000003</v>
      </c>
    </row>
    <row r="34216" spans="1:3" x14ac:dyDescent="0.25">
      <c r="A34216">
        <v>10105</v>
      </c>
      <c r="B34216" s="1">
        <f>DATE(2027,9,1) + TIME(0,0,0)</f>
        <v>46631</v>
      </c>
      <c r="C34216">
        <v>34.276016235</v>
      </c>
    </row>
    <row r="34217" spans="1:3" x14ac:dyDescent="0.25">
      <c r="A34217">
        <v>10135</v>
      </c>
      <c r="B34217" s="1">
        <f>DATE(2027,10,1) + TIME(0,0,0)</f>
        <v>46661</v>
      </c>
      <c r="C34217">
        <v>34.288108825999998</v>
      </c>
    </row>
    <row r="34218" spans="1:3" x14ac:dyDescent="0.25">
      <c r="A34218">
        <v>10166</v>
      </c>
      <c r="B34218" s="1">
        <f>DATE(2027,11,1) + TIME(0,0,0)</f>
        <v>46692</v>
      </c>
      <c r="C34218">
        <v>34.300575256000002</v>
      </c>
    </row>
    <row r="34219" spans="1:3" x14ac:dyDescent="0.25">
      <c r="A34219">
        <v>10196</v>
      </c>
      <c r="B34219" s="1">
        <f>DATE(2027,12,1) + TIME(0,0,0)</f>
        <v>46722</v>
      </c>
      <c r="C34219">
        <v>34.312610626000001</v>
      </c>
    </row>
    <row r="34220" spans="1:3" x14ac:dyDescent="0.25">
      <c r="A34220">
        <v>10227</v>
      </c>
      <c r="B34220" s="1">
        <f>DATE(2028,1,1) + TIME(0,0,0)</f>
        <v>46753</v>
      </c>
      <c r="C34220">
        <v>34.325008392000001</v>
      </c>
    </row>
    <row r="34221" spans="1:3" x14ac:dyDescent="0.25">
      <c r="A34221">
        <v>10258</v>
      </c>
      <c r="B34221" s="1">
        <f>DATE(2028,2,1) + TIME(0,0,0)</f>
        <v>46784</v>
      </c>
      <c r="C34221">
        <v>34.337379456000001</v>
      </c>
    </row>
    <row r="34222" spans="1:3" x14ac:dyDescent="0.25">
      <c r="A34222">
        <v>10287</v>
      </c>
      <c r="B34222" s="1">
        <f>DATE(2028,3,1) + TIME(0,0,0)</f>
        <v>46813</v>
      </c>
      <c r="C34222">
        <v>34.348918914999999</v>
      </c>
    </row>
    <row r="34223" spans="1:3" x14ac:dyDescent="0.25">
      <c r="A34223">
        <v>10318</v>
      </c>
      <c r="B34223" s="1">
        <f>DATE(2028,4,1) + TIME(0,0,0)</f>
        <v>46844</v>
      </c>
      <c r="C34223">
        <v>34.361225128000001</v>
      </c>
    </row>
    <row r="34224" spans="1:3" x14ac:dyDescent="0.25">
      <c r="A34224">
        <v>10348</v>
      </c>
      <c r="B34224" s="1">
        <f>DATE(2028,5,1) + TIME(0,0,0)</f>
        <v>46874</v>
      </c>
      <c r="C34224">
        <v>34.373104095000002</v>
      </c>
    </row>
    <row r="34225" spans="1:3" x14ac:dyDescent="0.25">
      <c r="A34225">
        <v>10379</v>
      </c>
      <c r="B34225" s="1">
        <f>DATE(2028,6,1) + TIME(0,0,0)</f>
        <v>46905</v>
      </c>
      <c r="C34225">
        <v>34.385349273999999</v>
      </c>
    </row>
    <row r="34226" spans="1:3" x14ac:dyDescent="0.25">
      <c r="A34226">
        <v>10409</v>
      </c>
      <c r="B34226" s="1">
        <f>DATE(2028,7,1) + TIME(0,0,0)</f>
        <v>46935</v>
      </c>
      <c r="C34226">
        <v>34.397167205999999</v>
      </c>
    </row>
    <row r="34227" spans="1:3" x14ac:dyDescent="0.25">
      <c r="A34227">
        <v>10440</v>
      </c>
      <c r="B34227" s="1">
        <f>DATE(2028,8,1) + TIME(0,0,0)</f>
        <v>46966</v>
      </c>
      <c r="C34227">
        <v>34.409347533999998</v>
      </c>
    </row>
    <row r="34228" spans="1:3" x14ac:dyDescent="0.25">
      <c r="A34228">
        <v>10471</v>
      </c>
      <c r="B34228" s="1">
        <f>DATE(2028,9,1) + TIME(0,0,0)</f>
        <v>46997</v>
      </c>
      <c r="C34228">
        <v>34.421497344999999</v>
      </c>
    </row>
    <row r="34229" spans="1:3" x14ac:dyDescent="0.25">
      <c r="A34229">
        <v>10501</v>
      </c>
      <c r="B34229" s="1">
        <f>DATE(2028,10,1) + TIME(0,0,0)</f>
        <v>47027</v>
      </c>
      <c r="C34229">
        <v>34.433223724000001</v>
      </c>
    </row>
    <row r="34230" spans="1:3" x14ac:dyDescent="0.25">
      <c r="A34230">
        <v>10532</v>
      </c>
      <c r="B34230" s="1">
        <f>DATE(2028,11,1) + TIME(0,0,0)</f>
        <v>47058</v>
      </c>
      <c r="C34230">
        <v>34.4453125</v>
      </c>
    </row>
    <row r="34231" spans="1:3" x14ac:dyDescent="0.25">
      <c r="A34231">
        <v>10562</v>
      </c>
      <c r="B34231" s="1">
        <f>DATE(2028,12,1) + TIME(0,0,0)</f>
        <v>47088</v>
      </c>
      <c r="C34231">
        <v>34.456977844000001</v>
      </c>
    </row>
    <row r="34232" spans="1:3" x14ac:dyDescent="0.25">
      <c r="A34232">
        <v>10593</v>
      </c>
      <c r="B34232" s="1">
        <f>DATE(2029,1,1) + TIME(0,0,0)</f>
        <v>47119</v>
      </c>
      <c r="C34232">
        <v>34.469005584999998</v>
      </c>
    </row>
    <row r="34233" spans="1:3" x14ac:dyDescent="0.25">
      <c r="A34233">
        <v>10624</v>
      </c>
      <c r="B34233" s="1">
        <f>DATE(2029,2,1) + TIME(0,0,0)</f>
        <v>47150</v>
      </c>
      <c r="C34233">
        <v>34.481002808</v>
      </c>
    </row>
    <row r="34234" spans="1:3" x14ac:dyDescent="0.25">
      <c r="A34234">
        <v>10652</v>
      </c>
      <c r="B34234" s="1">
        <f>DATE(2029,3,1) + TIME(0,0,0)</f>
        <v>47178</v>
      </c>
      <c r="C34234">
        <v>34.491813659999998</v>
      </c>
    </row>
    <row r="34235" spans="1:3" x14ac:dyDescent="0.25">
      <c r="A34235">
        <v>10683</v>
      </c>
      <c r="B34235" s="1">
        <f>DATE(2029,4,1) + TIME(0,0,0)</f>
        <v>47209</v>
      </c>
      <c r="C34235">
        <v>34.503749847000002</v>
      </c>
    </row>
    <row r="34236" spans="1:3" x14ac:dyDescent="0.25">
      <c r="A34236">
        <v>10713</v>
      </c>
      <c r="B34236" s="1">
        <f>DATE(2029,5,1) + TIME(0,0,0)</f>
        <v>47239</v>
      </c>
      <c r="C34236">
        <v>34.515274048000002</v>
      </c>
    </row>
    <row r="34237" spans="1:3" x14ac:dyDescent="0.25">
      <c r="A34237">
        <v>10744</v>
      </c>
      <c r="B34237" s="1">
        <f>DATE(2029,6,1) + TIME(0,0,0)</f>
        <v>47270</v>
      </c>
      <c r="C34237">
        <v>34.527153015000003</v>
      </c>
    </row>
    <row r="34238" spans="1:3" x14ac:dyDescent="0.25">
      <c r="A34238">
        <v>10774</v>
      </c>
      <c r="B34238" s="1">
        <f>DATE(2029,7,1) + TIME(0,0,0)</f>
        <v>47300</v>
      </c>
      <c r="C34238">
        <v>34.538619994999998</v>
      </c>
    </row>
    <row r="34239" spans="1:3" x14ac:dyDescent="0.25">
      <c r="A34239">
        <v>10805</v>
      </c>
      <c r="B34239" s="1">
        <f>DATE(2029,8,1) + TIME(0,0,0)</f>
        <v>47331</v>
      </c>
      <c r="C34239">
        <v>34.550437926999997</v>
      </c>
    </row>
    <row r="34240" spans="1:3" x14ac:dyDescent="0.25">
      <c r="A34240">
        <v>10836</v>
      </c>
      <c r="B34240" s="1">
        <f>DATE(2029,9,1) + TIME(0,0,0)</f>
        <v>47362</v>
      </c>
      <c r="C34240">
        <v>34.562225341999998</v>
      </c>
    </row>
    <row r="34241" spans="1:3" x14ac:dyDescent="0.25">
      <c r="A34241">
        <v>10866</v>
      </c>
      <c r="B34241" s="1">
        <f>DATE(2029,10,1) + TIME(0,0,0)</f>
        <v>47392</v>
      </c>
      <c r="C34241">
        <v>34.573608397999998</v>
      </c>
    </row>
    <row r="34242" spans="1:3" x14ac:dyDescent="0.25">
      <c r="A34242">
        <v>10897</v>
      </c>
      <c r="B34242" s="1">
        <f>DATE(2029,11,1) + TIME(0,0,0)</f>
        <v>47423</v>
      </c>
      <c r="C34242">
        <v>34.585338593000003</v>
      </c>
    </row>
    <row r="34243" spans="1:3" x14ac:dyDescent="0.25">
      <c r="A34243">
        <v>10927</v>
      </c>
      <c r="B34243" s="1">
        <f>DATE(2029,12,1) + TIME(0,0,0)</f>
        <v>47453</v>
      </c>
      <c r="C34243">
        <v>34.596664429</v>
      </c>
    </row>
    <row r="34244" spans="1:3" x14ac:dyDescent="0.25">
      <c r="A34244">
        <v>10958</v>
      </c>
      <c r="B34244" s="1">
        <f>DATE(2030,1,1) + TIME(0,0,0)</f>
        <v>47484</v>
      </c>
      <c r="C34244">
        <v>34.608337401999997</v>
      </c>
    </row>
    <row r="34245" spans="1:3" x14ac:dyDescent="0.25">
      <c r="A34245">
        <v>10989</v>
      </c>
      <c r="B34245" s="1">
        <f>DATE(2030,2,1) + TIME(0,0,0)</f>
        <v>47515</v>
      </c>
      <c r="C34245">
        <v>34.619979858000001</v>
      </c>
    </row>
    <row r="34246" spans="1:3" x14ac:dyDescent="0.25">
      <c r="A34246">
        <v>11017</v>
      </c>
      <c r="B34246" s="1">
        <f>DATE(2030,3,1) + TIME(0,0,0)</f>
        <v>47543</v>
      </c>
      <c r="C34246">
        <v>34.630470275999997</v>
      </c>
    </row>
    <row r="34247" spans="1:3" x14ac:dyDescent="0.25">
      <c r="A34247">
        <v>11048</v>
      </c>
      <c r="B34247" s="1">
        <f>DATE(2030,4,1) + TIME(0,0,0)</f>
        <v>47574</v>
      </c>
      <c r="C34247">
        <v>34.642059326000002</v>
      </c>
    </row>
    <row r="34248" spans="1:3" x14ac:dyDescent="0.25">
      <c r="A34248">
        <v>11078</v>
      </c>
      <c r="B34248" s="1">
        <f>DATE(2030,5,1) + TIME(0,0,0)</f>
        <v>47604</v>
      </c>
      <c r="C34248">
        <v>34.653244018999999</v>
      </c>
    </row>
    <row r="34249" spans="1:3" x14ac:dyDescent="0.25">
      <c r="A34249">
        <v>11109</v>
      </c>
      <c r="B34249" s="1">
        <f>DATE(2030,6,1) + TIME(0,0,0)</f>
        <v>47635</v>
      </c>
      <c r="C34249">
        <v>34.664775847999998</v>
      </c>
    </row>
    <row r="34250" spans="1:3" x14ac:dyDescent="0.25">
      <c r="A34250">
        <v>11139</v>
      </c>
      <c r="B34250" s="1">
        <f>DATE(2030,7,1) + TIME(0,0,0)</f>
        <v>47665</v>
      </c>
      <c r="C34250">
        <v>34.675910950000002</v>
      </c>
    </row>
    <row r="34251" spans="1:3" x14ac:dyDescent="0.25">
      <c r="A34251">
        <v>11170</v>
      </c>
      <c r="B34251" s="1">
        <f>DATE(2030,8,1) + TIME(0,0,0)</f>
        <v>47696</v>
      </c>
      <c r="C34251">
        <v>34.687385558999999</v>
      </c>
    </row>
    <row r="34252" spans="1:3" x14ac:dyDescent="0.25">
      <c r="A34252">
        <v>11201</v>
      </c>
      <c r="B34252" s="1">
        <f>DATE(2030,9,1) + TIME(0,0,0)</f>
        <v>47727</v>
      </c>
      <c r="C34252">
        <v>34.698829650999997</v>
      </c>
    </row>
    <row r="34253" spans="1:3" x14ac:dyDescent="0.25">
      <c r="A34253">
        <v>11231</v>
      </c>
      <c r="B34253" s="1">
        <f>DATE(2030,10,1) + TIME(0,0,0)</f>
        <v>47757</v>
      </c>
      <c r="C34253">
        <v>34.709880828999999</v>
      </c>
    </row>
    <row r="34254" spans="1:3" x14ac:dyDescent="0.25">
      <c r="A34254">
        <v>11262</v>
      </c>
      <c r="B34254" s="1">
        <f>DATE(2030,11,1) + TIME(0,0,0)</f>
        <v>47788</v>
      </c>
      <c r="C34254">
        <v>34.721267699999999</v>
      </c>
    </row>
    <row r="34255" spans="1:3" x14ac:dyDescent="0.25">
      <c r="A34255">
        <v>11292</v>
      </c>
      <c r="B34255" s="1">
        <f>DATE(2030,12,1) + TIME(0,0,0)</f>
        <v>47818</v>
      </c>
      <c r="C34255">
        <v>34.732261657999999</v>
      </c>
    </row>
    <row r="34256" spans="1:3" x14ac:dyDescent="0.25">
      <c r="A34256">
        <v>11323</v>
      </c>
      <c r="B34256" s="1">
        <f>DATE(2031,1,1) + TIME(0,0,0)</f>
        <v>47849</v>
      </c>
      <c r="C34256">
        <v>34.743595122999999</v>
      </c>
    </row>
    <row r="34257" spans="1:3" x14ac:dyDescent="0.25">
      <c r="A34257">
        <v>11354</v>
      </c>
      <c r="B34257" s="1">
        <f>DATE(2031,2,1) + TIME(0,0,0)</f>
        <v>47880</v>
      </c>
      <c r="C34257">
        <v>34.754898071</v>
      </c>
    </row>
    <row r="34258" spans="1:3" x14ac:dyDescent="0.25">
      <c r="A34258">
        <v>11382</v>
      </c>
      <c r="B34258" s="1">
        <f>DATE(2031,3,1) + TIME(0,0,0)</f>
        <v>47908</v>
      </c>
      <c r="C34258">
        <v>34.765083312999998</v>
      </c>
    </row>
    <row r="34259" spans="1:3" x14ac:dyDescent="0.25">
      <c r="A34259">
        <v>11413</v>
      </c>
      <c r="B34259" s="1">
        <f>DATE(2031,4,1) + TIME(0,0,0)</f>
        <v>47939</v>
      </c>
      <c r="C34259">
        <v>34.776329040999997</v>
      </c>
    </row>
    <row r="34260" spans="1:3" x14ac:dyDescent="0.25">
      <c r="A34260">
        <v>11443</v>
      </c>
      <c r="B34260" s="1">
        <f>DATE(2031,5,1) + TIME(0,0,0)</f>
        <v>47969</v>
      </c>
      <c r="C34260">
        <v>34.787185669000003</v>
      </c>
    </row>
    <row r="34261" spans="1:3" x14ac:dyDescent="0.25">
      <c r="A34261">
        <v>11474</v>
      </c>
      <c r="B34261" s="1">
        <f>DATE(2031,6,1) + TIME(0,0,0)</f>
        <v>48000</v>
      </c>
      <c r="C34261">
        <v>34.798377991000002</v>
      </c>
    </row>
    <row r="34262" spans="1:3" x14ac:dyDescent="0.25">
      <c r="A34262">
        <v>11504</v>
      </c>
      <c r="B34262" s="1">
        <f>DATE(2031,7,1) + TIME(0,0,0)</f>
        <v>48030</v>
      </c>
      <c r="C34262">
        <v>34.809181213000002</v>
      </c>
    </row>
    <row r="34263" spans="1:3" x14ac:dyDescent="0.25">
      <c r="A34263">
        <v>11535</v>
      </c>
      <c r="B34263" s="1">
        <f>DATE(2031,8,1) + TIME(0,0,0)</f>
        <v>48061</v>
      </c>
      <c r="C34263">
        <v>34.820320129000002</v>
      </c>
    </row>
    <row r="34264" spans="1:3" x14ac:dyDescent="0.25">
      <c r="A34264">
        <v>11566</v>
      </c>
      <c r="B34264" s="1">
        <f>DATE(2031,9,1) + TIME(0,0,0)</f>
        <v>48092</v>
      </c>
      <c r="C34264">
        <v>34.831424712999997</v>
      </c>
    </row>
    <row r="34265" spans="1:3" x14ac:dyDescent="0.25">
      <c r="A34265">
        <v>11596</v>
      </c>
      <c r="B34265" s="1">
        <f>DATE(2031,10,1) + TIME(0,0,0)</f>
        <v>48122</v>
      </c>
      <c r="C34265">
        <v>34.842147826999998</v>
      </c>
    </row>
    <row r="34266" spans="1:3" x14ac:dyDescent="0.25">
      <c r="A34266">
        <v>11627</v>
      </c>
      <c r="B34266" s="1">
        <f>DATE(2031,11,1) + TIME(0,0,0)</f>
        <v>48153</v>
      </c>
      <c r="C34266">
        <v>34.853199005</v>
      </c>
    </row>
    <row r="34267" spans="1:3" x14ac:dyDescent="0.25">
      <c r="A34267">
        <v>11657</v>
      </c>
      <c r="B34267" s="1">
        <f>DATE(2031,12,1) + TIME(0,0,0)</f>
        <v>48183</v>
      </c>
      <c r="C34267">
        <v>34.863868713000002</v>
      </c>
    </row>
    <row r="34268" spans="1:3" x14ac:dyDescent="0.25">
      <c r="A34268">
        <v>11688</v>
      </c>
      <c r="B34268" s="1">
        <f>DATE(2032,1,1) + TIME(0,0,0)</f>
        <v>48214</v>
      </c>
      <c r="C34268">
        <v>34.874866486000002</v>
      </c>
    </row>
    <row r="34269" spans="1:3" x14ac:dyDescent="0.25">
      <c r="A34269">
        <v>11719</v>
      </c>
      <c r="B34269" s="1">
        <f>DATE(2032,2,1) + TIME(0,0,0)</f>
        <v>48245</v>
      </c>
      <c r="C34269">
        <v>34.885837555000002</v>
      </c>
    </row>
    <row r="34270" spans="1:3" x14ac:dyDescent="0.25">
      <c r="A34270">
        <v>11748</v>
      </c>
      <c r="B34270" s="1">
        <f>DATE(2032,3,1) + TIME(0,0,0)</f>
        <v>48274</v>
      </c>
      <c r="C34270">
        <v>34.896072388</v>
      </c>
    </row>
    <row r="34271" spans="1:3" x14ac:dyDescent="0.25">
      <c r="A34271">
        <v>11779</v>
      </c>
      <c r="B34271" s="1">
        <f>DATE(2032,4,1) + TIME(0,0,0)</f>
        <v>48305</v>
      </c>
      <c r="C34271">
        <v>34.906990051000001</v>
      </c>
    </row>
    <row r="34272" spans="1:3" x14ac:dyDescent="0.25">
      <c r="A34272">
        <v>11809</v>
      </c>
      <c r="B34272" s="1">
        <f>DATE(2032,5,1) + TIME(0,0,0)</f>
        <v>48335</v>
      </c>
      <c r="C34272">
        <v>34.917526244999998</v>
      </c>
    </row>
    <row r="34273" spans="1:3" x14ac:dyDescent="0.25">
      <c r="A34273">
        <v>11840</v>
      </c>
      <c r="B34273" s="1">
        <f>DATE(2032,6,1) + TIME(0,0,0)</f>
        <v>48366</v>
      </c>
      <c r="C34273">
        <v>34.928390503000003</v>
      </c>
    </row>
    <row r="34274" spans="1:3" x14ac:dyDescent="0.25">
      <c r="A34274">
        <v>11870</v>
      </c>
      <c r="B34274" s="1">
        <f>DATE(2032,7,1) + TIME(0,0,0)</f>
        <v>48396</v>
      </c>
      <c r="C34274">
        <v>34.938877106</v>
      </c>
    </row>
    <row r="34275" spans="1:3" x14ac:dyDescent="0.25">
      <c r="A34275">
        <v>11901</v>
      </c>
      <c r="B34275" s="1">
        <f>DATE(2032,8,1) + TIME(0,0,0)</f>
        <v>48427</v>
      </c>
      <c r="C34275">
        <v>34.949684142999999</v>
      </c>
    </row>
    <row r="34276" spans="1:3" x14ac:dyDescent="0.25">
      <c r="A34276">
        <v>11932</v>
      </c>
      <c r="B34276" s="1">
        <f>DATE(2032,9,1) + TIME(0,0,0)</f>
        <v>48458</v>
      </c>
      <c r="C34276">
        <v>34.960468292000002</v>
      </c>
    </row>
    <row r="34277" spans="1:3" x14ac:dyDescent="0.25">
      <c r="A34277">
        <v>11962</v>
      </c>
      <c r="B34277" s="1">
        <f>DATE(2032,10,1) + TIME(0,0,0)</f>
        <v>48488</v>
      </c>
      <c r="C34277">
        <v>34.970874786000003</v>
      </c>
    </row>
    <row r="34278" spans="1:3" x14ac:dyDescent="0.25">
      <c r="A34278">
        <v>11993</v>
      </c>
      <c r="B34278" s="1">
        <f>DATE(2032,11,1) + TIME(0,0,0)</f>
        <v>48519</v>
      </c>
      <c r="C34278">
        <v>34.981605530000003</v>
      </c>
    </row>
    <row r="34279" spans="1:3" x14ac:dyDescent="0.25">
      <c r="A34279">
        <v>12023</v>
      </c>
      <c r="B34279" s="1">
        <f>DATE(2032,12,1) + TIME(0,0,0)</f>
        <v>48549</v>
      </c>
      <c r="C34279">
        <v>34.991962432999998</v>
      </c>
    </row>
    <row r="34280" spans="1:3" x14ac:dyDescent="0.25">
      <c r="A34280">
        <v>12054</v>
      </c>
      <c r="B34280" s="1">
        <f>DATE(2033,1,1) + TIME(0,0,0)</f>
        <v>48580</v>
      </c>
      <c r="C34280">
        <v>35.002639770999998</v>
      </c>
    </row>
    <row r="34281" spans="1:3" x14ac:dyDescent="0.25">
      <c r="A34281">
        <v>12085</v>
      </c>
      <c r="B34281" s="1">
        <f>DATE(2033,2,1) + TIME(0,0,0)</f>
        <v>48611</v>
      </c>
      <c r="C34281">
        <v>35.013290404999999</v>
      </c>
    </row>
    <row r="34282" spans="1:3" x14ac:dyDescent="0.25">
      <c r="A34282">
        <v>12113</v>
      </c>
      <c r="B34282" s="1">
        <f>DATE(2033,3,1) + TIME(0,0,0)</f>
        <v>48639</v>
      </c>
      <c r="C34282">
        <v>35.022888184000003</v>
      </c>
    </row>
    <row r="34283" spans="1:3" x14ac:dyDescent="0.25">
      <c r="A34283">
        <v>12144</v>
      </c>
      <c r="B34283" s="1">
        <f>DATE(2033,4,1) + TIME(0,0,0)</f>
        <v>48670</v>
      </c>
      <c r="C34283">
        <v>35.033489226999997</v>
      </c>
    </row>
    <row r="34284" spans="1:3" x14ac:dyDescent="0.25">
      <c r="A34284">
        <v>12174</v>
      </c>
      <c r="B34284" s="1">
        <f>DATE(2033,5,1) + TIME(0,0,0)</f>
        <v>48700</v>
      </c>
      <c r="C34284">
        <v>35.043724060000002</v>
      </c>
    </row>
    <row r="34285" spans="1:3" x14ac:dyDescent="0.25">
      <c r="A34285">
        <v>12205</v>
      </c>
      <c r="B34285" s="1">
        <f>DATE(2033,6,1) + TIME(0,0,0)</f>
        <v>48731</v>
      </c>
      <c r="C34285">
        <v>35.054275513</v>
      </c>
    </row>
    <row r="34286" spans="1:3" x14ac:dyDescent="0.25">
      <c r="A34286">
        <v>12235</v>
      </c>
      <c r="B34286" s="1">
        <f>DATE(2033,7,1) + TIME(0,0,0)</f>
        <v>48761</v>
      </c>
      <c r="C34286">
        <v>35.064460754000002</v>
      </c>
    </row>
    <row r="34287" spans="1:3" x14ac:dyDescent="0.25">
      <c r="A34287">
        <v>12266</v>
      </c>
      <c r="B34287" s="1">
        <f>DATE(2033,8,1) + TIME(0,0,0)</f>
        <v>48792</v>
      </c>
      <c r="C34287">
        <v>35.074958801000001</v>
      </c>
    </row>
    <row r="34288" spans="1:3" x14ac:dyDescent="0.25">
      <c r="A34288">
        <v>12297</v>
      </c>
      <c r="B34288" s="1">
        <f>DATE(2033,9,1) + TIME(0,0,0)</f>
        <v>48823</v>
      </c>
      <c r="C34288">
        <v>35.085433960000003</v>
      </c>
    </row>
    <row r="34289" spans="1:3" x14ac:dyDescent="0.25">
      <c r="A34289">
        <v>12327</v>
      </c>
      <c r="B34289" s="1">
        <f>DATE(2033,10,1) + TIME(0,0,0)</f>
        <v>48853</v>
      </c>
      <c r="C34289">
        <v>35.095542907999999</v>
      </c>
    </row>
    <row r="34290" spans="1:3" x14ac:dyDescent="0.25">
      <c r="A34290">
        <v>12358</v>
      </c>
      <c r="B34290" s="1">
        <f>DATE(2033,11,1) + TIME(0,0,0)</f>
        <v>48884</v>
      </c>
      <c r="C34290">
        <v>35.105968474999997</v>
      </c>
    </row>
    <row r="34291" spans="1:3" x14ac:dyDescent="0.25">
      <c r="A34291">
        <v>12388</v>
      </c>
      <c r="B34291" s="1">
        <f>DATE(2033,12,1) + TIME(0,0,0)</f>
        <v>48914</v>
      </c>
      <c r="C34291">
        <v>35.116031647</v>
      </c>
    </row>
    <row r="34292" spans="1:3" x14ac:dyDescent="0.25">
      <c r="A34292">
        <v>12419</v>
      </c>
      <c r="B34292" s="1">
        <f>DATE(2034,1,1) + TIME(0,0,0)</f>
        <v>48945</v>
      </c>
      <c r="C34292">
        <v>35.126403809000003</v>
      </c>
    </row>
    <row r="34293" spans="1:3" x14ac:dyDescent="0.25">
      <c r="A34293">
        <v>12450</v>
      </c>
      <c r="B34293" s="1">
        <f>DATE(2034,2,1) + TIME(0,0,0)</f>
        <v>48976</v>
      </c>
      <c r="C34293">
        <v>35.136753081999998</v>
      </c>
    </row>
    <row r="34294" spans="1:3" x14ac:dyDescent="0.25">
      <c r="A34294">
        <v>12478</v>
      </c>
      <c r="B34294" s="1">
        <f>DATE(2034,3,1) + TIME(0,0,0)</f>
        <v>49004</v>
      </c>
      <c r="C34294">
        <v>35.146080017000003</v>
      </c>
    </row>
    <row r="34295" spans="1:3" x14ac:dyDescent="0.25">
      <c r="A34295">
        <v>12509</v>
      </c>
      <c r="B34295" s="1">
        <f>DATE(2034,4,1) + TIME(0,0,0)</f>
        <v>49035</v>
      </c>
      <c r="C34295">
        <v>35.156379700000002</v>
      </c>
    </row>
    <row r="34296" spans="1:3" x14ac:dyDescent="0.25">
      <c r="A34296">
        <v>12539</v>
      </c>
      <c r="B34296" s="1">
        <f>DATE(2034,5,1) + TIME(0,0,0)</f>
        <v>49065</v>
      </c>
      <c r="C34296">
        <v>35.166324615000001</v>
      </c>
    </row>
    <row r="34297" spans="1:3" x14ac:dyDescent="0.25">
      <c r="A34297">
        <v>12570</v>
      </c>
      <c r="B34297" s="1">
        <f>DATE(2034,6,1) + TIME(0,0,0)</f>
        <v>49096</v>
      </c>
      <c r="C34297">
        <v>35.176574707</v>
      </c>
    </row>
    <row r="34298" spans="1:3" x14ac:dyDescent="0.25">
      <c r="A34298">
        <v>12600</v>
      </c>
      <c r="B34298" s="1">
        <f>DATE(2034,7,1) + TIME(0,0,0)</f>
        <v>49126</v>
      </c>
      <c r="C34298">
        <v>35.186473845999998</v>
      </c>
    </row>
    <row r="34299" spans="1:3" x14ac:dyDescent="0.25">
      <c r="A34299">
        <v>12631</v>
      </c>
      <c r="B34299" s="1">
        <f>DATE(2034,8,1) + TIME(0,0,0)</f>
        <v>49157</v>
      </c>
      <c r="C34299">
        <v>35.196678161999998</v>
      </c>
    </row>
    <row r="34300" spans="1:3" x14ac:dyDescent="0.25">
      <c r="A34300">
        <v>12662</v>
      </c>
      <c r="B34300" s="1">
        <f>DATE(2034,9,1) + TIME(0,0,0)</f>
        <v>49188</v>
      </c>
      <c r="C34300">
        <v>35.206855773999997</v>
      </c>
    </row>
    <row r="34301" spans="1:3" x14ac:dyDescent="0.25">
      <c r="A34301">
        <v>12692</v>
      </c>
      <c r="B34301" s="1">
        <f>DATE(2034,10,1) + TIME(0,0,0)</f>
        <v>49218</v>
      </c>
      <c r="C34301">
        <v>35.216682433999999</v>
      </c>
    </row>
    <row r="34302" spans="1:3" x14ac:dyDescent="0.25">
      <c r="A34302">
        <v>12723</v>
      </c>
      <c r="B34302" s="1">
        <f>DATE(2034,11,1) + TIME(0,0,0)</f>
        <v>49249</v>
      </c>
      <c r="C34302">
        <v>35.226814269999998</v>
      </c>
    </row>
    <row r="34303" spans="1:3" x14ac:dyDescent="0.25">
      <c r="A34303">
        <v>12753</v>
      </c>
      <c r="B34303" s="1">
        <f>DATE(2034,12,1) + TIME(0,0,0)</f>
        <v>49279</v>
      </c>
      <c r="C34303">
        <v>35.236595154</v>
      </c>
    </row>
    <row r="34304" spans="1:3" x14ac:dyDescent="0.25">
      <c r="A34304">
        <v>12784</v>
      </c>
      <c r="B34304" s="1">
        <f>DATE(2035,1,1) + TIME(0,0,0)</f>
        <v>49310</v>
      </c>
      <c r="C34304">
        <v>35.246677398999999</v>
      </c>
    </row>
    <row r="34305" spans="1:3" x14ac:dyDescent="0.25">
      <c r="A34305">
        <v>12815</v>
      </c>
      <c r="B34305" s="1">
        <f>DATE(2035,2,1) + TIME(0,0,0)</f>
        <v>49341</v>
      </c>
      <c r="C34305">
        <v>35.256736754999999</v>
      </c>
    </row>
    <row r="34306" spans="1:3" x14ac:dyDescent="0.25">
      <c r="A34306">
        <v>12843</v>
      </c>
      <c r="B34306" s="1">
        <f>DATE(2035,3,1) + TIME(0,0,0)</f>
        <v>49369</v>
      </c>
      <c r="C34306">
        <v>35.265800476000003</v>
      </c>
    </row>
    <row r="34307" spans="1:3" x14ac:dyDescent="0.25">
      <c r="A34307">
        <v>12874</v>
      </c>
      <c r="B34307" s="1">
        <f>DATE(2035,4,1) + TIME(0,0,0)</f>
        <v>49400</v>
      </c>
      <c r="C34307">
        <v>35.275814056000002</v>
      </c>
    </row>
    <row r="34308" spans="1:3" x14ac:dyDescent="0.25">
      <c r="A34308">
        <v>12904</v>
      </c>
      <c r="B34308" s="1">
        <f>DATE(2035,5,1) + TIME(0,0,0)</f>
        <v>49430</v>
      </c>
      <c r="C34308">
        <v>35.285480499000002</v>
      </c>
    </row>
    <row r="34309" spans="1:3" x14ac:dyDescent="0.25">
      <c r="A34309">
        <v>12935</v>
      </c>
      <c r="B34309" s="1">
        <f>DATE(2035,6,1) + TIME(0,0,0)</f>
        <v>49461</v>
      </c>
      <c r="C34309">
        <v>35.295448303000001</v>
      </c>
    </row>
    <row r="34310" spans="1:3" x14ac:dyDescent="0.25">
      <c r="A34310">
        <v>12965</v>
      </c>
      <c r="B34310" s="1">
        <f>DATE(2035,7,1) + TIME(0,0,0)</f>
        <v>49491</v>
      </c>
      <c r="C34310">
        <v>35.305068970000001</v>
      </c>
    </row>
    <row r="34311" spans="1:3" x14ac:dyDescent="0.25">
      <c r="A34311">
        <v>12996</v>
      </c>
      <c r="B34311" s="1">
        <f>DATE(2035,8,1) + TIME(0,0,0)</f>
        <v>49522</v>
      </c>
      <c r="C34311">
        <v>35.314987183</v>
      </c>
    </row>
    <row r="34312" spans="1:3" x14ac:dyDescent="0.25">
      <c r="A34312">
        <v>13027</v>
      </c>
      <c r="B34312" s="1">
        <f>DATE(2035,9,1) + TIME(0,0,0)</f>
        <v>49553</v>
      </c>
      <c r="C34312">
        <v>35.324882506999998</v>
      </c>
    </row>
    <row r="34313" spans="1:3" x14ac:dyDescent="0.25">
      <c r="A34313">
        <v>13057</v>
      </c>
      <c r="B34313" s="1">
        <f>DATE(2035,10,1) + TIME(0,0,0)</f>
        <v>49583</v>
      </c>
      <c r="C34313">
        <v>35.334438323999997</v>
      </c>
    </row>
    <row r="34314" spans="1:3" x14ac:dyDescent="0.25">
      <c r="A34314">
        <v>13088</v>
      </c>
      <c r="B34314" s="1">
        <f>DATE(2035,11,1) + TIME(0,0,0)</f>
        <v>49614</v>
      </c>
      <c r="C34314">
        <v>35.344287872000002</v>
      </c>
    </row>
    <row r="34315" spans="1:3" x14ac:dyDescent="0.25">
      <c r="A34315">
        <v>13118</v>
      </c>
      <c r="B34315" s="1">
        <f>DATE(2035,12,1) + TIME(0,0,0)</f>
        <v>49644</v>
      </c>
      <c r="C34315">
        <v>35.353801726999997</v>
      </c>
    </row>
    <row r="34316" spans="1:3" x14ac:dyDescent="0.25">
      <c r="A34316">
        <v>13149</v>
      </c>
      <c r="B34316" s="1">
        <f>DATE(2036,1,1) + TIME(0,0,0)</f>
        <v>49675</v>
      </c>
      <c r="C34316">
        <v>35.363605499000002</v>
      </c>
    </row>
    <row r="34317" spans="1:3" x14ac:dyDescent="0.25">
      <c r="A34317">
        <v>13180</v>
      </c>
      <c r="B34317" s="1">
        <f>DATE(2036,2,1) + TIME(0,0,0)</f>
        <v>49706</v>
      </c>
      <c r="C34317">
        <v>35.373390198000003</v>
      </c>
    </row>
    <row r="34318" spans="1:3" x14ac:dyDescent="0.25">
      <c r="A34318">
        <v>13209</v>
      </c>
      <c r="B34318" s="1">
        <f>DATE(2036,3,1) + TIME(0,0,0)</f>
        <v>49735</v>
      </c>
      <c r="C34318">
        <v>35.382518767999997</v>
      </c>
    </row>
    <row r="34319" spans="1:3" x14ac:dyDescent="0.25">
      <c r="A34319">
        <v>13240</v>
      </c>
      <c r="B34319" s="1">
        <f>DATE(2036,4,1) + TIME(0,0,0)</f>
        <v>49766</v>
      </c>
      <c r="C34319">
        <v>35.392257690000001</v>
      </c>
    </row>
    <row r="34320" spans="1:3" x14ac:dyDescent="0.25">
      <c r="A34320">
        <v>13270</v>
      </c>
      <c r="B34320" s="1">
        <f>DATE(2036,5,1) + TIME(0,0,0)</f>
        <v>49796</v>
      </c>
      <c r="C34320">
        <v>35.401664734000001</v>
      </c>
    </row>
    <row r="34321" spans="1:3" x14ac:dyDescent="0.25">
      <c r="A34321">
        <v>13301</v>
      </c>
      <c r="B34321" s="1">
        <f>DATE(2036,6,1) + TIME(0,0,0)</f>
        <v>49827</v>
      </c>
      <c r="C34321">
        <v>35.411361694</v>
      </c>
    </row>
    <row r="34322" spans="1:3" x14ac:dyDescent="0.25">
      <c r="A34322">
        <v>13331</v>
      </c>
      <c r="B34322" s="1">
        <f>DATE(2036,7,1) + TIME(0,0,0)</f>
        <v>49857</v>
      </c>
      <c r="C34322">
        <v>35.420722961000003</v>
      </c>
    </row>
    <row r="34323" spans="1:3" x14ac:dyDescent="0.25">
      <c r="A34323">
        <v>13362</v>
      </c>
      <c r="B34323" s="1">
        <f>DATE(2036,8,1) + TIME(0,0,0)</f>
        <v>49888</v>
      </c>
      <c r="C34323">
        <v>35.430377960000001</v>
      </c>
    </row>
    <row r="34324" spans="1:3" x14ac:dyDescent="0.25">
      <c r="A34324">
        <v>13393</v>
      </c>
      <c r="B34324" s="1">
        <f>DATE(2036,9,1) + TIME(0,0,0)</f>
        <v>49919</v>
      </c>
      <c r="C34324">
        <v>35.440010071000003</v>
      </c>
    </row>
    <row r="34325" spans="1:3" x14ac:dyDescent="0.25">
      <c r="A34325">
        <v>13423</v>
      </c>
      <c r="B34325" s="1">
        <f>DATE(2036,10,1) + TIME(0,0,0)</f>
        <v>49949</v>
      </c>
      <c r="C34325">
        <v>35.449310302999997</v>
      </c>
    </row>
    <row r="34326" spans="1:3" x14ac:dyDescent="0.25">
      <c r="A34326">
        <v>13454</v>
      </c>
      <c r="B34326" s="1">
        <f>DATE(2036,11,1) + TIME(0,0,0)</f>
        <v>49980</v>
      </c>
      <c r="C34326">
        <v>35.458900452000002</v>
      </c>
    </row>
    <row r="34327" spans="1:3" x14ac:dyDescent="0.25">
      <c r="A34327">
        <v>13484</v>
      </c>
      <c r="B34327" s="1">
        <f>DATE(2036,12,1) + TIME(0,0,0)</f>
        <v>50010</v>
      </c>
      <c r="C34327">
        <v>35.468158721999998</v>
      </c>
    </row>
    <row r="34328" spans="1:3" x14ac:dyDescent="0.25">
      <c r="A34328">
        <v>13515</v>
      </c>
      <c r="B34328" s="1">
        <f>DATE(2037,1,1) + TIME(0,0,0)</f>
        <v>50041</v>
      </c>
      <c r="C34328">
        <v>35.477706908999998</v>
      </c>
    </row>
    <row r="34329" spans="1:3" x14ac:dyDescent="0.25">
      <c r="A34329">
        <v>13546</v>
      </c>
      <c r="B34329" s="1">
        <f>DATE(2037,2,1) + TIME(0,0,0)</f>
        <v>50072</v>
      </c>
      <c r="C34329">
        <v>35.487232208000002</v>
      </c>
    </row>
    <row r="34330" spans="1:3" x14ac:dyDescent="0.25">
      <c r="A34330">
        <v>13574</v>
      </c>
      <c r="B34330" s="1">
        <f>DATE(2037,3,1) + TIME(0,0,0)</f>
        <v>50100</v>
      </c>
      <c r="C34330">
        <v>35.495815276999998</v>
      </c>
    </row>
    <row r="34331" spans="1:3" x14ac:dyDescent="0.25">
      <c r="A34331">
        <v>13605</v>
      </c>
      <c r="B34331" s="1">
        <f>DATE(2037,4,1) + TIME(0,0,0)</f>
        <v>50131</v>
      </c>
      <c r="C34331">
        <v>35.505298615000001</v>
      </c>
    </row>
    <row r="34332" spans="1:3" x14ac:dyDescent="0.25">
      <c r="A34332">
        <v>13635</v>
      </c>
      <c r="B34332" s="1">
        <f>DATE(2037,5,1) + TIME(0,0,0)</f>
        <v>50161</v>
      </c>
      <c r="C34332">
        <v>35.514457702999998</v>
      </c>
    </row>
    <row r="34333" spans="1:3" x14ac:dyDescent="0.25">
      <c r="A34333">
        <v>13666</v>
      </c>
      <c r="B34333" s="1">
        <f>DATE(2037,6,1) + TIME(0,0,0)</f>
        <v>50192</v>
      </c>
      <c r="C34333">
        <v>35.523899077999999</v>
      </c>
    </row>
    <row r="34334" spans="1:3" x14ac:dyDescent="0.25">
      <c r="A34334">
        <v>13696</v>
      </c>
      <c r="B34334" s="1">
        <f>DATE(2037,7,1) + TIME(0,0,0)</f>
        <v>50222</v>
      </c>
      <c r="C34334">
        <v>35.533016205000003</v>
      </c>
    </row>
    <row r="34335" spans="1:3" x14ac:dyDescent="0.25">
      <c r="A34335">
        <v>13727</v>
      </c>
      <c r="B34335" s="1">
        <f>DATE(2037,8,1) + TIME(0,0,0)</f>
        <v>50253</v>
      </c>
      <c r="C34335">
        <v>35.542419434000003</v>
      </c>
    </row>
    <row r="34336" spans="1:3" x14ac:dyDescent="0.25">
      <c r="A34336">
        <v>13758</v>
      </c>
      <c r="B34336" s="1">
        <f>DATE(2037,9,1) + TIME(0,0,0)</f>
        <v>50284</v>
      </c>
      <c r="C34336">
        <v>35.551795959000003</v>
      </c>
    </row>
    <row r="34337" spans="1:3" x14ac:dyDescent="0.25">
      <c r="A34337">
        <v>13788</v>
      </c>
      <c r="B34337" s="1">
        <f>DATE(2037,10,1) + TIME(0,0,0)</f>
        <v>50314</v>
      </c>
      <c r="C34337">
        <v>35.560852050999998</v>
      </c>
    </row>
    <row r="34338" spans="1:3" x14ac:dyDescent="0.25">
      <c r="A34338">
        <v>13819</v>
      </c>
      <c r="B34338" s="1">
        <f>DATE(2037,11,1) + TIME(0,0,0)</f>
        <v>50345</v>
      </c>
      <c r="C34338">
        <v>35.570190429999997</v>
      </c>
    </row>
    <row r="34339" spans="1:3" x14ac:dyDescent="0.25">
      <c r="A34339">
        <v>13849</v>
      </c>
      <c r="B34339" s="1">
        <f>DATE(2037,12,1) + TIME(0,0,0)</f>
        <v>50375</v>
      </c>
      <c r="C34339">
        <v>35.579204558999997</v>
      </c>
    </row>
    <row r="34340" spans="1:3" x14ac:dyDescent="0.25">
      <c r="A34340">
        <v>13880</v>
      </c>
      <c r="B34340" s="1">
        <f>DATE(2038,1,1) + TIME(0,0,0)</f>
        <v>50406</v>
      </c>
      <c r="C34340">
        <v>35.588497162000003</v>
      </c>
    </row>
    <row r="34341" spans="1:3" x14ac:dyDescent="0.25">
      <c r="A34341">
        <v>13911</v>
      </c>
      <c r="B34341" s="1">
        <f>DATE(2038,2,1) + TIME(0,0,0)</f>
        <v>50437</v>
      </c>
      <c r="C34341">
        <v>35.597770691000001</v>
      </c>
    </row>
    <row r="34342" spans="1:3" x14ac:dyDescent="0.25">
      <c r="A34342">
        <v>13939</v>
      </c>
      <c r="B34342" s="1">
        <f>DATE(2038,3,1) + TIME(0,0,0)</f>
        <v>50465</v>
      </c>
      <c r="C34342">
        <v>35.606128693000002</v>
      </c>
    </row>
    <row r="34343" spans="1:3" x14ac:dyDescent="0.25">
      <c r="A34343">
        <v>13970</v>
      </c>
      <c r="B34343" s="1">
        <f>DATE(2038,4,1) + TIME(0,0,0)</f>
        <v>50496</v>
      </c>
      <c r="C34343">
        <v>35.615364075000002</v>
      </c>
    </row>
    <row r="34344" spans="1:3" x14ac:dyDescent="0.25">
      <c r="A34344">
        <v>14000</v>
      </c>
      <c r="B34344" s="1">
        <f>DATE(2038,5,1) + TIME(0,0,0)</f>
        <v>50526</v>
      </c>
      <c r="C34344">
        <v>35.624279022000003</v>
      </c>
    </row>
    <row r="34345" spans="1:3" x14ac:dyDescent="0.25">
      <c r="A34345">
        <v>14031</v>
      </c>
      <c r="B34345" s="1">
        <f>DATE(2038,6,1) + TIME(0,0,0)</f>
        <v>50557</v>
      </c>
      <c r="C34345">
        <v>35.633468628000003</v>
      </c>
    </row>
    <row r="34346" spans="1:3" x14ac:dyDescent="0.25">
      <c r="A34346">
        <v>14061</v>
      </c>
      <c r="B34346" s="1">
        <f>DATE(2038,7,1) + TIME(0,0,0)</f>
        <v>50587</v>
      </c>
      <c r="C34346">
        <v>35.642345427999999</v>
      </c>
    </row>
    <row r="34347" spans="1:3" x14ac:dyDescent="0.25">
      <c r="A34347">
        <v>14092</v>
      </c>
      <c r="B34347" s="1">
        <f>DATE(2038,8,1) + TIME(0,0,0)</f>
        <v>50618</v>
      </c>
      <c r="C34347">
        <v>35.651493072999997</v>
      </c>
    </row>
    <row r="34348" spans="1:3" x14ac:dyDescent="0.25">
      <c r="A34348">
        <v>14123</v>
      </c>
      <c r="B34348" s="1">
        <f>DATE(2038,9,1) + TIME(0,0,0)</f>
        <v>50649</v>
      </c>
      <c r="C34348">
        <v>35.660621642999999</v>
      </c>
    </row>
    <row r="34349" spans="1:3" x14ac:dyDescent="0.25">
      <c r="A34349">
        <v>14153</v>
      </c>
      <c r="B34349" s="1">
        <f>DATE(2038,10,1) + TIME(0,0,0)</f>
        <v>50679</v>
      </c>
      <c r="C34349">
        <v>35.669437408</v>
      </c>
    </row>
    <row r="34350" spans="1:3" x14ac:dyDescent="0.25">
      <c r="A34350">
        <v>14184</v>
      </c>
      <c r="B34350" s="1">
        <f>DATE(2038,11,1) + TIME(0,0,0)</f>
        <v>50710</v>
      </c>
      <c r="C34350">
        <v>35.678524017000001</v>
      </c>
    </row>
    <row r="34351" spans="1:3" x14ac:dyDescent="0.25">
      <c r="A34351">
        <v>14214</v>
      </c>
      <c r="B34351" s="1">
        <f>DATE(2038,12,1) + TIME(0,0,0)</f>
        <v>50740</v>
      </c>
      <c r="C34351">
        <v>35.687297821000001</v>
      </c>
    </row>
    <row r="34352" spans="1:3" x14ac:dyDescent="0.25">
      <c r="A34352">
        <v>14245</v>
      </c>
      <c r="B34352" s="1">
        <f>DATE(2039,1,1) + TIME(0,0,0)</f>
        <v>50771</v>
      </c>
      <c r="C34352">
        <v>35.696346282999997</v>
      </c>
    </row>
    <row r="34353" spans="1:3" x14ac:dyDescent="0.25">
      <c r="A34353">
        <v>14276</v>
      </c>
      <c r="B34353" s="1">
        <f>DATE(2039,2,1) + TIME(0,0,0)</f>
        <v>50802</v>
      </c>
      <c r="C34353">
        <v>35.705371857000003</v>
      </c>
    </row>
    <row r="34354" spans="1:3" x14ac:dyDescent="0.25">
      <c r="A34354">
        <v>14304</v>
      </c>
      <c r="B34354" s="1">
        <f>DATE(2039,3,1) + TIME(0,0,0)</f>
        <v>50830</v>
      </c>
      <c r="C34354">
        <v>35.713504790999998</v>
      </c>
    </row>
    <row r="34355" spans="1:3" x14ac:dyDescent="0.25">
      <c r="A34355">
        <v>14335</v>
      </c>
      <c r="B34355" s="1">
        <f>DATE(2039,4,1) + TIME(0,0,0)</f>
        <v>50861</v>
      </c>
      <c r="C34355">
        <v>35.722488403</v>
      </c>
    </row>
    <row r="34356" spans="1:3" x14ac:dyDescent="0.25">
      <c r="A34356">
        <v>14365</v>
      </c>
      <c r="B34356" s="1">
        <f>DATE(2039,5,1) + TIME(0,0,0)</f>
        <v>50891</v>
      </c>
      <c r="C34356">
        <v>35.73116684</v>
      </c>
    </row>
    <row r="34357" spans="1:3" x14ac:dyDescent="0.25">
      <c r="A34357">
        <v>14396</v>
      </c>
      <c r="B34357" s="1">
        <f>DATE(2039,6,1) + TIME(0,0,0)</f>
        <v>50922</v>
      </c>
      <c r="C34357">
        <v>35.740108489999997</v>
      </c>
    </row>
    <row r="34358" spans="1:3" x14ac:dyDescent="0.25">
      <c r="A34358">
        <v>14426</v>
      </c>
      <c r="B34358" s="1">
        <f>DATE(2039,7,1) + TIME(0,0,0)</f>
        <v>50952</v>
      </c>
      <c r="C34358">
        <v>35.748744965</v>
      </c>
    </row>
    <row r="34359" spans="1:3" x14ac:dyDescent="0.25">
      <c r="A34359">
        <v>14457</v>
      </c>
      <c r="B34359" s="1">
        <f>DATE(2039,8,1) + TIME(0,0,0)</f>
        <v>50983</v>
      </c>
      <c r="C34359">
        <v>35.757648467999999</v>
      </c>
    </row>
    <row r="34360" spans="1:3" x14ac:dyDescent="0.25">
      <c r="A34360">
        <v>14488</v>
      </c>
      <c r="B34360" s="1">
        <f>DATE(2039,9,1) + TIME(0,0,0)</f>
        <v>51014</v>
      </c>
      <c r="C34360">
        <v>35.766532898000001</v>
      </c>
    </row>
    <row r="34361" spans="1:3" x14ac:dyDescent="0.25">
      <c r="A34361">
        <v>14518</v>
      </c>
      <c r="B34361" s="1">
        <f>DATE(2039,10,1) + TIME(0,0,0)</f>
        <v>51044</v>
      </c>
      <c r="C34361">
        <v>35.775108336999999</v>
      </c>
    </row>
    <row r="34362" spans="1:3" x14ac:dyDescent="0.25">
      <c r="A34362">
        <v>14549</v>
      </c>
      <c r="B34362" s="1">
        <f>DATE(2039,11,1) + TIME(0,0,0)</f>
        <v>51075</v>
      </c>
      <c r="C34362">
        <v>35.783950806</v>
      </c>
    </row>
    <row r="34363" spans="1:3" x14ac:dyDescent="0.25">
      <c r="A34363">
        <v>14579</v>
      </c>
      <c r="B34363" s="1">
        <f>DATE(2039,12,1) + TIME(0,0,0)</f>
        <v>51105</v>
      </c>
      <c r="C34363">
        <v>35.792488098</v>
      </c>
    </row>
    <row r="34364" spans="1:3" x14ac:dyDescent="0.25">
      <c r="A34364">
        <v>14610</v>
      </c>
      <c r="B34364" s="1">
        <f>DATE(2040,1,1) + TIME(0,0,0)</f>
        <v>51136</v>
      </c>
      <c r="C34364">
        <v>35.801288605000003</v>
      </c>
    </row>
    <row r="34365" spans="1:3" x14ac:dyDescent="0.25">
      <c r="A34365">
        <v>14641</v>
      </c>
      <c r="B34365" s="1">
        <f>DATE(2040,2,1) + TIME(0,0,0)</f>
        <v>51167</v>
      </c>
      <c r="C34365">
        <v>35.810070037999999</v>
      </c>
    </row>
    <row r="34366" spans="1:3" x14ac:dyDescent="0.25">
      <c r="A34366">
        <v>14670</v>
      </c>
      <c r="B34366" s="1">
        <f>DATE(2040,3,1) + TIME(0,0,0)</f>
        <v>51196</v>
      </c>
      <c r="C34366">
        <v>35.818260193</v>
      </c>
    </row>
    <row r="34367" spans="1:3" x14ac:dyDescent="0.25">
      <c r="A34367">
        <v>14701</v>
      </c>
      <c r="B34367" s="1">
        <f>DATE(2040,4,1) + TIME(0,0,0)</f>
        <v>51227</v>
      </c>
      <c r="C34367">
        <v>35.826995850000003</v>
      </c>
    </row>
    <row r="34368" spans="1:3" x14ac:dyDescent="0.25">
      <c r="A34368">
        <v>14731</v>
      </c>
      <c r="B34368" s="1">
        <f>DATE(2040,5,1) + TIME(0,0,0)</f>
        <v>51257</v>
      </c>
      <c r="C34368">
        <v>35.835430144999997</v>
      </c>
    </row>
    <row r="34369" spans="1:3" x14ac:dyDescent="0.25">
      <c r="A34369">
        <v>14762</v>
      </c>
      <c r="B34369" s="1">
        <f>DATE(2040,6,1) + TIME(0,0,0)</f>
        <v>51288</v>
      </c>
      <c r="C34369">
        <v>35.844120025999999</v>
      </c>
    </row>
    <row r="34370" spans="1:3" x14ac:dyDescent="0.25">
      <c r="A34370">
        <v>14792</v>
      </c>
      <c r="B34370" s="1">
        <f>DATE(2040,7,1) + TIME(0,0,0)</f>
        <v>51318</v>
      </c>
      <c r="C34370">
        <v>35.852508544999999</v>
      </c>
    </row>
    <row r="34371" spans="1:3" x14ac:dyDescent="0.25">
      <c r="A34371">
        <v>14823</v>
      </c>
      <c r="B34371" s="1">
        <f>DATE(2040,8,1) + TIME(0,0,0)</f>
        <v>51349</v>
      </c>
      <c r="C34371">
        <v>35.861156463999997</v>
      </c>
    </row>
    <row r="34372" spans="1:3" x14ac:dyDescent="0.25">
      <c r="A34372">
        <v>14854</v>
      </c>
      <c r="B34372" s="1">
        <f>DATE(2040,9,1) + TIME(0,0,0)</f>
        <v>51380</v>
      </c>
      <c r="C34372">
        <v>35.869781494000001</v>
      </c>
    </row>
    <row r="34373" spans="1:3" x14ac:dyDescent="0.25">
      <c r="A34373">
        <v>14884</v>
      </c>
      <c r="B34373" s="1">
        <f>DATE(2040,10,1) + TIME(0,0,0)</f>
        <v>51410</v>
      </c>
      <c r="C34373">
        <v>35.878108978</v>
      </c>
    </row>
    <row r="34374" spans="1:3" x14ac:dyDescent="0.25">
      <c r="A34374">
        <v>14915</v>
      </c>
      <c r="B34374" s="1">
        <f>DATE(2040,11,1) + TIME(0,0,0)</f>
        <v>51441</v>
      </c>
      <c r="C34374">
        <v>35.886692046999997</v>
      </c>
    </row>
    <row r="34375" spans="1:3" x14ac:dyDescent="0.25">
      <c r="A34375">
        <v>14945</v>
      </c>
      <c r="B34375" s="1">
        <f>DATE(2040,12,1) + TIME(0,0,0)</f>
        <v>51471</v>
      </c>
      <c r="C34375">
        <v>35.894981383999998</v>
      </c>
    </row>
    <row r="34376" spans="1:3" x14ac:dyDescent="0.25">
      <c r="A34376">
        <v>14976</v>
      </c>
      <c r="B34376" s="1">
        <f>DATE(2041,1,1) + TIME(0,0,0)</f>
        <v>51502</v>
      </c>
      <c r="C34376">
        <v>35.903526306000003</v>
      </c>
    </row>
    <row r="34377" spans="1:3" x14ac:dyDescent="0.25">
      <c r="A34377">
        <v>15007</v>
      </c>
      <c r="B34377" s="1">
        <f>DATE(2041,2,1) + TIME(0,0,0)</f>
        <v>51533</v>
      </c>
      <c r="C34377">
        <v>35.912048339999998</v>
      </c>
    </row>
    <row r="34378" spans="1:3" x14ac:dyDescent="0.25">
      <c r="A34378">
        <v>15035</v>
      </c>
      <c r="B34378" s="1">
        <f>DATE(2041,3,1) + TIME(0,0,0)</f>
        <v>51561</v>
      </c>
      <c r="C34378">
        <v>35.919731140000003</v>
      </c>
    </row>
    <row r="34379" spans="1:3" x14ac:dyDescent="0.25">
      <c r="A34379">
        <v>15066</v>
      </c>
      <c r="B34379" s="1">
        <f>DATE(2041,4,1) + TIME(0,0,0)</f>
        <v>51592</v>
      </c>
      <c r="C34379">
        <v>35.928218842</v>
      </c>
    </row>
    <row r="34380" spans="1:3" x14ac:dyDescent="0.25">
      <c r="A34380">
        <v>15096</v>
      </c>
      <c r="B34380" s="1">
        <f>DATE(2041,5,1) + TIME(0,0,0)</f>
        <v>51622</v>
      </c>
      <c r="C34380">
        <v>35.936408997000001</v>
      </c>
    </row>
    <row r="34381" spans="1:3" x14ac:dyDescent="0.25">
      <c r="A34381">
        <v>15127</v>
      </c>
      <c r="B34381" s="1">
        <f>DATE(2041,6,1) + TIME(0,0,0)</f>
        <v>51653</v>
      </c>
      <c r="C34381">
        <v>35.944858551000003</v>
      </c>
    </row>
    <row r="34382" spans="1:3" x14ac:dyDescent="0.25">
      <c r="A34382">
        <v>15157</v>
      </c>
      <c r="B34382" s="1">
        <f>DATE(2041,7,1) + TIME(0,0,0)</f>
        <v>51683</v>
      </c>
      <c r="C34382">
        <v>35.953014373999999</v>
      </c>
    </row>
    <row r="34383" spans="1:3" x14ac:dyDescent="0.25">
      <c r="A34383">
        <v>15188</v>
      </c>
      <c r="B34383" s="1">
        <f>DATE(2041,8,1) + TIME(0,0,0)</f>
        <v>51714</v>
      </c>
      <c r="C34383">
        <v>35.961421967</v>
      </c>
    </row>
    <row r="34384" spans="1:3" x14ac:dyDescent="0.25">
      <c r="A34384">
        <v>15219</v>
      </c>
      <c r="B34384" s="1">
        <f>DATE(2041,9,1) + TIME(0,0,0)</f>
        <v>51745</v>
      </c>
      <c r="C34384">
        <v>35.969810486</v>
      </c>
    </row>
    <row r="34385" spans="1:3" x14ac:dyDescent="0.25">
      <c r="A34385">
        <v>15249</v>
      </c>
      <c r="B34385" s="1">
        <f>DATE(2041,10,1) + TIME(0,0,0)</f>
        <v>51775</v>
      </c>
      <c r="C34385">
        <v>35.977912903000004</v>
      </c>
    </row>
    <row r="34386" spans="1:3" x14ac:dyDescent="0.25">
      <c r="A34386">
        <v>15280</v>
      </c>
      <c r="B34386" s="1">
        <f>DATE(2041,11,1) + TIME(0,0,0)</f>
        <v>51806</v>
      </c>
      <c r="C34386">
        <v>35.986263274999999</v>
      </c>
    </row>
    <row r="34387" spans="1:3" x14ac:dyDescent="0.25">
      <c r="A34387">
        <v>15310</v>
      </c>
      <c r="B34387" s="1">
        <f>DATE(2041,12,1) + TIME(0,0,0)</f>
        <v>51836</v>
      </c>
      <c r="C34387">
        <v>35.994327544999997</v>
      </c>
    </row>
    <row r="34388" spans="1:3" x14ac:dyDescent="0.25">
      <c r="A34388">
        <v>15341</v>
      </c>
      <c r="B34388" s="1">
        <f>DATE(2042,1,1) + TIME(0,0,0)</f>
        <v>51867</v>
      </c>
      <c r="C34388">
        <v>36.002643585000001</v>
      </c>
    </row>
    <row r="34389" spans="1:3" x14ac:dyDescent="0.25">
      <c r="A34389">
        <v>15372</v>
      </c>
      <c r="B34389" s="1">
        <f>DATE(2042,2,1) + TIME(0,0,0)</f>
        <v>51898</v>
      </c>
      <c r="C34389">
        <v>36.010940552000001</v>
      </c>
    </row>
    <row r="34390" spans="1:3" x14ac:dyDescent="0.25">
      <c r="A34390">
        <v>15400</v>
      </c>
      <c r="B34390" s="1">
        <f>DATE(2042,3,1) + TIME(0,0,0)</f>
        <v>51926</v>
      </c>
      <c r="C34390">
        <v>36.018417358000001</v>
      </c>
    </row>
    <row r="34391" spans="1:3" x14ac:dyDescent="0.25">
      <c r="A34391">
        <v>15431</v>
      </c>
      <c r="B34391" s="1">
        <f>DATE(2042,4,1) + TIME(0,0,0)</f>
        <v>51957</v>
      </c>
      <c r="C34391">
        <v>36.026676178000002</v>
      </c>
    </row>
    <row r="34392" spans="1:3" x14ac:dyDescent="0.25">
      <c r="A34392">
        <v>15461</v>
      </c>
      <c r="B34392" s="1">
        <f>DATE(2042,5,1) + TIME(0,0,0)</f>
        <v>51987</v>
      </c>
      <c r="C34392">
        <v>36.034652710000003</v>
      </c>
    </row>
    <row r="34393" spans="1:3" x14ac:dyDescent="0.25">
      <c r="A34393">
        <v>15492</v>
      </c>
      <c r="B34393" s="1">
        <f>DATE(2042,6,1) + TIME(0,0,0)</f>
        <v>52018</v>
      </c>
      <c r="C34393">
        <v>36.042877197000003</v>
      </c>
    </row>
    <row r="34394" spans="1:3" x14ac:dyDescent="0.25">
      <c r="A34394">
        <v>15522</v>
      </c>
      <c r="B34394" s="1">
        <f>DATE(2042,7,1) + TIME(0,0,0)</f>
        <v>52048</v>
      </c>
      <c r="C34394">
        <v>36.050819396999998</v>
      </c>
    </row>
    <row r="34395" spans="1:3" x14ac:dyDescent="0.25">
      <c r="A34395">
        <v>15553</v>
      </c>
      <c r="B34395" s="1">
        <f>DATE(2042,8,1) + TIME(0,0,0)</f>
        <v>52079</v>
      </c>
      <c r="C34395">
        <v>36.059009551999999</v>
      </c>
    </row>
    <row r="34396" spans="1:3" x14ac:dyDescent="0.25">
      <c r="A34396">
        <v>15584</v>
      </c>
      <c r="B34396" s="1">
        <f>DATE(2042,9,1) + TIME(0,0,0)</f>
        <v>52110</v>
      </c>
      <c r="C34396">
        <v>36.067176818999997</v>
      </c>
    </row>
    <row r="34397" spans="1:3" x14ac:dyDescent="0.25">
      <c r="A34397">
        <v>15614</v>
      </c>
      <c r="B34397" s="1">
        <f>DATE(2042,10,1) + TIME(0,0,0)</f>
        <v>52140</v>
      </c>
      <c r="C34397">
        <v>36.075069427000003</v>
      </c>
    </row>
    <row r="34398" spans="1:3" x14ac:dyDescent="0.25">
      <c r="A34398">
        <v>15645</v>
      </c>
      <c r="B34398" s="1">
        <f>DATE(2042,11,1) + TIME(0,0,0)</f>
        <v>52171</v>
      </c>
      <c r="C34398">
        <v>36.083202362000002</v>
      </c>
    </row>
    <row r="34399" spans="1:3" x14ac:dyDescent="0.25">
      <c r="A34399">
        <v>15675</v>
      </c>
      <c r="B34399" s="1">
        <f>DATE(2042,12,1) + TIME(0,0,0)</f>
        <v>52201</v>
      </c>
      <c r="C34399">
        <v>36.091056823999999</v>
      </c>
    </row>
    <row r="34400" spans="1:3" x14ac:dyDescent="0.25">
      <c r="A34400">
        <v>15706</v>
      </c>
      <c r="B34400" s="1">
        <f>DATE(2043,1,1) + TIME(0,0,0)</f>
        <v>52232</v>
      </c>
      <c r="C34400">
        <v>36.099155426000003</v>
      </c>
    </row>
    <row r="34401" spans="1:3" x14ac:dyDescent="0.25">
      <c r="A34401">
        <v>15737</v>
      </c>
      <c r="B34401" s="1">
        <f>DATE(2043,2,1) + TIME(0,0,0)</f>
        <v>52263</v>
      </c>
      <c r="C34401">
        <v>36.107238770000002</v>
      </c>
    </row>
    <row r="34402" spans="1:3" x14ac:dyDescent="0.25">
      <c r="A34402">
        <v>15765</v>
      </c>
      <c r="B34402" s="1">
        <f>DATE(2043,3,1) + TIME(0,0,0)</f>
        <v>52291</v>
      </c>
      <c r="C34402">
        <v>36.114524840999998</v>
      </c>
    </row>
    <row r="34403" spans="1:3" x14ac:dyDescent="0.25">
      <c r="A34403">
        <v>15796</v>
      </c>
      <c r="B34403" s="1">
        <f>DATE(2043,4,1) + TIME(0,0,0)</f>
        <v>52322</v>
      </c>
      <c r="C34403">
        <v>36.122570037999999</v>
      </c>
    </row>
    <row r="34404" spans="1:3" x14ac:dyDescent="0.25">
      <c r="A34404">
        <v>15826</v>
      </c>
      <c r="B34404" s="1">
        <f>DATE(2043,5,1) + TIME(0,0,0)</f>
        <v>52352</v>
      </c>
      <c r="C34404">
        <v>36.130340576000002</v>
      </c>
    </row>
    <row r="34405" spans="1:3" x14ac:dyDescent="0.25">
      <c r="A34405">
        <v>15857</v>
      </c>
      <c r="B34405" s="1">
        <f>DATE(2043,6,1) + TIME(0,0,0)</f>
        <v>52383</v>
      </c>
      <c r="C34405">
        <v>36.138351440000001</v>
      </c>
    </row>
    <row r="34406" spans="1:3" x14ac:dyDescent="0.25">
      <c r="A34406">
        <v>15887</v>
      </c>
      <c r="B34406" s="1">
        <f>DATE(2043,7,1) + TIME(0,0,0)</f>
        <v>52413</v>
      </c>
      <c r="C34406">
        <v>36.146091460999997</v>
      </c>
    </row>
    <row r="34407" spans="1:3" x14ac:dyDescent="0.25">
      <c r="A34407">
        <v>15918</v>
      </c>
      <c r="B34407" s="1">
        <f>DATE(2043,8,1) + TIME(0,0,0)</f>
        <v>52444</v>
      </c>
      <c r="C34407">
        <v>36.154067992999998</v>
      </c>
    </row>
    <row r="34408" spans="1:3" x14ac:dyDescent="0.25">
      <c r="A34408">
        <v>15949</v>
      </c>
      <c r="B34408" s="1">
        <f>DATE(2043,9,1) + TIME(0,0,0)</f>
        <v>52475</v>
      </c>
      <c r="C34408">
        <v>36.162025452000002</v>
      </c>
    </row>
    <row r="34409" spans="1:3" x14ac:dyDescent="0.25">
      <c r="A34409">
        <v>15979</v>
      </c>
      <c r="B34409" s="1">
        <f>DATE(2043,10,1) + TIME(0,0,0)</f>
        <v>52505</v>
      </c>
      <c r="C34409">
        <v>36.169712066999999</v>
      </c>
    </row>
    <row r="34410" spans="1:3" x14ac:dyDescent="0.25">
      <c r="A34410">
        <v>16010</v>
      </c>
      <c r="B34410" s="1">
        <f>DATE(2043,11,1) + TIME(0,0,0)</f>
        <v>52536</v>
      </c>
      <c r="C34410">
        <v>36.177635193</v>
      </c>
    </row>
    <row r="34411" spans="1:3" x14ac:dyDescent="0.25">
      <c r="A34411">
        <v>16040</v>
      </c>
      <c r="B34411" s="1">
        <f>DATE(2043,12,1) + TIME(0,0,0)</f>
        <v>52566</v>
      </c>
      <c r="C34411">
        <v>36.185287475999999</v>
      </c>
    </row>
    <row r="34412" spans="1:3" x14ac:dyDescent="0.25">
      <c r="A34412">
        <v>16071</v>
      </c>
      <c r="B34412" s="1">
        <f>DATE(2044,1,1) + TIME(0,0,0)</f>
        <v>52597</v>
      </c>
      <c r="C34412">
        <v>36.193176270000002</v>
      </c>
    </row>
    <row r="34413" spans="1:3" x14ac:dyDescent="0.25">
      <c r="A34413">
        <v>16102</v>
      </c>
      <c r="B34413" s="1">
        <f>DATE(2044,2,1) + TIME(0,0,0)</f>
        <v>52628</v>
      </c>
      <c r="C34413">
        <v>36.201049804999997</v>
      </c>
    </row>
    <row r="34414" spans="1:3" x14ac:dyDescent="0.25">
      <c r="A34414">
        <v>16131</v>
      </c>
      <c r="B34414" s="1">
        <f>DATE(2044,3,1) + TIME(0,0,0)</f>
        <v>52657</v>
      </c>
      <c r="C34414">
        <v>36.208396911999998</v>
      </c>
    </row>
    <row r="34415" spans="1:3" x14ac:dyDescent="0.25">
      <c r="A34415">
        <v>16162</v>
      </c>
      <c r="B34415" s="1">
        <f>DATE(2044,4,1) + TIME(0,0,0)</f>
        <v>52688</v>
      </c>
      <c r="C34415">
        <v>36.216236115000001</v>
      </c>
    </row>
    <row r="34416" spans="1:3" x14ac:dyDescent="0.25">
      <c r="A34416">
        <v>16192</v>
      </c>
      <c r="B34416" s="1">
        <f>DATE(2044,5,1) + TIME(0,0,0)</f>
        <v>52718</v>
      </c>
      <c r="C34416">
        <v>36.223804473999998</v>
      </c>
    </row>
    <row r="34417" spans="1:3" x14ac:dyDescent="0.25">
      <c r="A34417">
        <v>16223</v>
      </c>
      <c r="B34417" s="1">
        <f>DATE(2044,6,1) + TIME(0,0,0)</f>
        <v>52749</v>
      </c>
      <c r="C34417">
        <v>36.231609343999999</v>
      </c>
    </row>
    <row r="34418" spans="1:3" x14ac:dyDescent="0.25">
      <c r="A34418">
        <v>16253</v>
      </c>
      <c r="B34418" s="1">
        <f>DATE(2044,7,1) + TIME(0,0,0)</f>
        <v>52779</v>
      </c>
      <c r="C34418">
        <v>36.239147185999997</v>
      </c>
    </row>
    <row r="34419" spans="1:3" x14ac:dyDescent="0.25">
      <c r="A34419">
        <v>16284</v>
      </c>
      <c r="B34419" s="1">
        <f>DATE(2044,8,1) + TIME(0,0,0)</f>
        <v>52810</v>
      </c>
      <c r="C34419">
        <v>36.246917725000003</v>
      </c>
    </row>
    <row r="34420" spans="1:3" x14ac:dyDescent="0.25">
      <c r="A34420">
        <v>16315</v>
      </c>
      <c r="B34420" s="1">
        <f>DATE(2044,9,1) + TIME(0,0,0)</f>
        <v>52841</v>
      </c>
      <c r="C34420">
        <v>36.254673003999997</v>
      </c>
    </row>
    <row r="34421" spans="1:3" x14ac:dyDescent="0.25">
      <c r="A34421">
        <v>16345</v>
      </c>
      <c r="B34421" s="1">
        <f>DATE(2044,10,1) + TIME(0,0,0)</f>
        <v>52871</v>
      </c>
      <c r="C34421">
        <v>36.262161255000002</v>
      </c>
    </row>
    <row r="34422" spans="1:3" x14ac:dyDescent="0.25">
      <c r="A34422">
        <v>16376</v>
      </c>
      <c r="B34422" s="1">
        <f>DATE(2044,11,1) + TIME(0,0,0)</f>
        <v>52902</v>
      </c>
      <c r="C34422">
        <v>36.269882201999998</v>
      </c>
    </row>
    <row r="34423" spans="1:3" x14ac:dyDescent="0.25">
      <c r="A34423">
        <v>16406</v>
      </c>
      <c r="B34423" s="1">
        <f>DATE(2044,12,1) + TIME(0,0,0)</f>
        <v>52932</v>
      </c>
      <c r="C34423">
        <v>36.277339935000001</v>
      </c>
    </row>
    <row r="34424" spans="1:3" x14ac:dyDescent="0.25">
      <c r="A34424">
        <v>16437</v>
      </c>
      <c r="B34424" s="1">
        <f>DATE(2045,1,1) + TIME(0,0,0)</f>
        <v>52963</v>
      </c>
      <c r="C34424">
        <v>36.285030364999997</v>
      </c>
    </row>
    <row r="34425" spans="1:3" x14ac:dyDescent="0.25">
      <c r="A34425">
        <v>16468</v>
      </c>
      <c r="B34425" s="1">
        <f>DATE(2045,2,1) + TIME(0,0,0)</f>
        <v>52994</v>
      </c>
      <c r="C34425">
        <v>36.292701721</v>
      </c>
    </row>
    <row r="34426" spans="1:3" x14ac:dyDescent="0.25">
      <c r="A34426">
        <v>16496</v>
      </c>
      <c r="B34426" s="1">
        <f>DATE(2045,3,1) + TIME(0,0,0)</f>
        <v>53022</v>
      </c>
      <c r="C34426">
        <v>36.299621582</v>
      </c>
    </row>
    <row r="34427" spans="1:3" x14ac:dyDescent="0.25">
      <c r="A34427">
        <v>16527</v>
      </c>
      <c r="B34427" s="1">
        <f>DATE(2045,4,1) + TIME(0,0,0)</f>
        <v>53053</v>
      </c>
      <c r="C34427">
        <v>36.307262420999997</v>
      </c>
    </row>
    <row r="34428" spans="1:3" x14ac:dyDescent="0.25">
      <c r="A34428">
        <v>16557</v>
      </c>
      <c r="B34428" s="1">
        <f>DATE(2045,5,1) + TIME(0,0,0)</f>
        <v>53083</v>
      </c>
      <c r="C34428">
        <v>36.314643859999997</v>
      </c>
    </row>
    <row r="34429" spans="1:3" x14ac:dyDescent="0.25">
      <c r="A34429">
        <v>16588</v>
      </c>
      <c r="B34429" s="1">
        <f>DATE(2045,6,1) + TIME(0,0,0)</f>
        <v>53114</v>
      </c>
      <c r="C34429">
        <v>36.322254180999998</v>
      </c>
    </row>
    <row r="34430" spans="1:3" x14ac:dyDescent="0.25">
      <c r="A34430">
        <v>16618</v>
      </c>
      <c r="B34430" s="1">
        <f>DATE(2045,7,1) + TIME(0,0,0)</f>
        <v>53144</v>
      </c>
      <c r="C34430">
        <v>36.329601287999999</v>
      </c>
    </row>
    <row r="34431" spans="1:3" x14ac:dyDescent="0.25">
      <c r="A34431">
        <v>16649</v>
      </c>
      <c r="B34431" s="1">
        <f>DATE(2045,8,1) + TIME(0,0,0)</f>
        <v>53175</v>
      </c>
      <c r="C34431">
        <v>36.337181090999998</v>
      </c>
    </row>
    <row r="34432" spans="1:3" x14ac:dyDescent="0.25">
      <c r="A34432">
        <v>16680</v>
      </c>
      <c r="B34432" s="1">
        <f>DATE(2045,9,1) + TIME(0,0,0)</f>
        <v>53206</v>
      </c>
      <c r="C34432">
        <v>36.344745635999999</v>
      </c>
    </row>
    <row r="34433" spans="1:3" x14ac:dyDescent="0.25">
      <c r="A34433">
        <v>16710</v>
      </c>
      <c r="B34433" s="1">
        <f>DATE(2045,10,1) + TIME(0,0,0)</f>
        <v>53236</v>
      </c>
      <c r="C34433">
        <v>36.352050781000003</v>
      </c>
    </row>
    <row r="34434" spans="1:3" x14ac:dyDescent="0.25">
      <c r="A34434">
        <v>16741</v>
      </c>
      <c r="B34434" s="1">
        <f>DATE(2045,11,1) + TIME(0,0,0)</f>
        <v>53267</v>
      </c>
      <c r="C34434">
        <v>36.359580993999998</v>
      </c>
    </row>
    <row r="34435" spans="1:3" x14ac:dyDescent="0.25">
      <c r="A34435">
        <v>16771</v>
      </c>
      <c r="B34435" s="1">
        <f>DATE(2045,12,1) + TIME(0,0,0)</f>
        <v>53297</v>
      </c>
      <c r="C34435">
        <v>36.366855620999999</v>
      </c>
    </row>
    <row r="34436" spans="1:3" x14ac:dyDescent="0.25">
      <c r="A34436">
        <v>16802</v>
      </c>
      <c r="B34436" s="1">
        <f>DATE(2046,1,1) + TIME(0,0,0)</f>
        <v>53328</v>
      </c>
      <c r="C34436">
        <v>36.374359130999999</v>
      </c>
    </row>
    <row r="34437" spans="1:3" x14ac:dyDescent="0.25">
      <c r="A34437">
        <v>16833</v>
      </c>
      <c r="B34437" s="1">
        <f>DATE(2046,2,1) + TIME(0,0,0)</f>
        <v>53359</v>
      </c>
      <c r="C34437">
        <v>36.381843566999997</v>
      </c>
    </row>
    <row r="34438" spans="1:3" x14ac:dyDescent="0.25">
      <c r="A34438">
        <v>16861</v>
      </c>
      <c r="B34438" s="1">
        <f>DATE(2046,3,1) + TIME(0,0,0)</f>
        <v>53387</v>
      </c>
      <c r="C34438">
        <v>36.388595580999997</v>
      </c>
    </row>
    <row r="34439" spans="1:3" x14ac:dyDescent="0.25">
      <c r="A34439">
        <v>16892</v>
      </c>
      <c r="B34439" s="1">
        <f>DATE(2046,4,1) + TIME(0,0,0)</f>
        <v>53418</v>
      </c>
      <c r="C34439">
        <v>36.396049499999997</v>
      </c>
    </row>
    <row r="34440" spans="1:3" x14ac:dyDescent="0.25">
      <c r="A34440">
        <v>16922</v>
      </c>
      <c r="B34440" s="1">
        <f>DATE(2046,5,1) + TIME(0,0,0)</f>
        <v>53448</v>
      </c>
      <c r="C34440">
        <v>36.403251648000001</v>
      </c>
    </row>
    <row r="34441" spans="1:3" x14ac:dyDescent="0.25">
      <c r="A34441">
        <v>16953</v>
      </c>
      <c r="B34441" s="1">
        <f>DATE(2046,6,1) + TIME(0,0,0)</f>
        <v>53479</v>
      </c>
      <c r="C34441">
        <v>36.410678863999998</v>
      </c>
    </row>
    <row r="34442" spans="1:3" x14ac:dyDescent="0.25">
      <c r="A34442">
        <v>16983</v>
      </c>
      <c r="B34442" s="1">
        <f>DATE(2046,7,1) + TIME(0,0,0)</f>
        <v>53509</v>
      </c>
      <c r="C34442">
        <v>36.417854308999999</v>
      </c>
    </row>
    <row r="34443" spans="1:3" x14ac:dyDescent="0.25">
      <c r="A34443">
        <v>17014</v>
      </c>
      <c r="B34443" s="1">
        <f>DATE(2046,8,1) + TIME(0,0,0)</f>
        <v>53540</v>
      </c>
      <c r="C34443">
        <v>36.425251007</v>
      </c>
    </row>
    <row r="34444" spans="1:3" x14ac:dyDescent="0.25">
      <c r="A34444">
        <v>17045</v>
      </c>
      <c r="B34444" s="1">
        <f>DATE(2046,9,1) + TIME(0,0,0)</f>
        <v>53571</v>
      </c>
      <c r="C34444">
        <v>36.432632446</v>
      </c>
    </row>
    <row r="34445" spans="1:3" x14ac:dyDescent="0.25">
      <c r="A34445">
        <v>17075</v>
      </c>
      <c r="B34445" s="1">
        <f>DATE(2046,10,1) + TIME(0,0,0)</f>
        <v>53601</v>
      </c>
      <c r="C34445">
        <v>36.439762115000001</v>
      </c>
    </row>
    <row r="34446" spans="1:3" x14ac:dyDescent="0.25">
      <c r="A34446">
        <v>17106</v>
      </c>
      <c r="B34446" s="1">
        <f>DATE(2046,11,1) + TIME(0,0,0)</f>
        <v>53632</v>
      </c>
      <c r="C34446">
        <v>36.447113037000001</v>
      </c>
    </row>
    <row r="34447" spans="1:3" x14ac:dyDescent="0.25">
      <c r="A34447">
        <v>17136</v>
      </c>
      <c r="B34447" s="1">
        <f>DATE(2046,12,1) + TIME(0,0,0)</f>
        <v>53662</v>
      </c>
      <c r="C34447">
        <v>36.454216002999999</v>
      </c>
    </row>
    <row r="34448" spans="1:3" x14ac:dyDescent="0.25">
      <c r="A34448">
        <v>17167</v>
      </c>
      <c r="B34448" s="1">
        <f>DATE(2047,1,1) + TIME(0,0,0)</f>
        <v>53693</v>
      </c>
      <c r="C34448">
        <v>36.461540221999996</v>
      </c>
    </row>
    <row r="34449" spans="1:3" x14ac:dyDescent="0.25">
      <c r="A34449">
        <v>17198</v>
      </c>
      <c r="B34449" s="1">
        <f>DATE(2047,2,1) + TIME(0,0,0)</f>
        <v>53724</v>
      </c>
      <c r="C34449">
        <v>36.468849182</v>
      </c>
    </row>
    <row r="34450" spans="1:3" x14ac:dyDescent="0.25">
      <c r="A34450">
        <v>17226</v>
      </c>
      <c r="B34450" s="1">
        <f>DATE(2047,3,1) + TIME(0,0,0)</f>
        <v>53752</v>
      </c>
      <c r="C34450">
        <v>36.475437163999999</v>
      </c>
    </row>
    <row r="34451" spans="1:3" x14ac:dyDescent="0.25">
      <c r="A34451">
        <v>17257</v>
      </c>
      <c r="B34451" s="1">
        <f>DATE(2047,4,1) + TIME(0,0,0)</f>
        <v>53783</v>
      </c>
      <c r="C34451">
        <v>36.482715607000003</v>
      </c>
    </row>
    <row r="34452" spans="1:3" x14ac:dyDescent="0.25">
      <c r="A34452">
        <v>17287</v>
      </c>
      <c r="B34452" s="1">
        <f>DATE(2047,5,1) + TIME(0,0,0)</f>
        <v>53813</v>
      </c>
      <c r="C34452">
        <v>36.489749908</v>
      </c>
    </row>
    <row r="34453" spans="1:3" x14ac:dyDescent="0.25">
      <c r="A34453">
        <v>17318</v>
      </c>
      <c r="B34453" s="1">
        <f>DATE(2047,6,1) + TIME(0,0,0)</f>
        <v>53844</v>
      </c>
      <c r="C34453">
        <v>36.496997833000002</v>
      </c>
    </row>
    <row r="34454" spans="1:3" x14ac:dyDescent="0.25">
      <c r="A34454">
        <v>17348</v>
      </c>
      <c r="B34454" s="1">
        <f>DATE(2047,7,1) + TIME(0,0,0)</f>
        <v>53874</v>
      </c>
      <c r="C34454">
        <v>36.504005432</v>
      </c>
    </row>
    <row r="34455" spans="1:3" x14ac:dyDescent="0.25">
      <c r="A34455">
        <v>17379</v>
      </c>
      <c r="B34455" s="1">
        <f>DATE(2047,8,1) + TIME(0,0,0)</f>
        <v>53905</v>
      </c>
      <c r="C34455">
        <v>36.511226653999998</v>
      </c>
    </row>
    <row r="34456" spans="1:3" x14ac:dyDescent="0.25">
      <c r="A34456">
        <v>17410</v>
      </c>
      <c r="B34456" s="1">
        <f>DATE(2047,9,1) + TIME(0,0,0)</f>
        <v>53936</v>
      </c>
      <c r="C34456">
        <v>36.518432617000002</v>
      </c>
    </row>
    <row r="34457" spans="1:3" x14ac:dyDescent="0.25">
      <c r="A34457">
        <v>17440</v>
      </c>
      <c r="B34457" s="1">
        <f>DATE(2047,10,1) + TIME(0,0,0)</f>
        <v>53966</v>
      </c>
      <c r="C34457">
        <v>36.525394439999999</v>
      </c>
    </row>
    <row r="34458" spans="1:3" x14ac:dyDescent="0.25">
      <c r="A34458">
        <v>17471</v>
      </c>
      <c r="B34458" s="1">
        <f>DATE(2047,11,1) + TIME(0,0,0)</f>
        <v>53997</v>
      </c>
      <c r="C34458">
        <v>36.532569885000001</v>
      </c>
    </row>
    <row r="34459" spans="1:3" x14ac:dyDescent="0.25">
      <c r="A34459">
        <v>17501</v>
      </c>
      <c r="B34459" s="1">
        <f>DATE(2047,12,1) + TIME(0,0,0)</f>
        <v>54027</v>
      </c>
      <c r="C34459">
        <v>36.539497375000003</v>
      </c>
    </row>
    <row r="34460" spans="1:3" x14ac:dyDescent="0.25">
      <c r="A34460">
        <v>17532</v>
      </c>
      <c r="B34460" s="1">
        <f>DATE(2048,1,1) + TIME(0,0,0)</f>
        <v>54058</v>
      </c>
      <c r="C34460">
        <v>36.546642302999999</v>
      </c>
    </row>
    <row r="34461" spans="1:3" x14ac:dyDescent="0.25">
      <c r="A34461">
        <v>17563</v>
      </c>
      <c r="B34461" s="1">
        <f>DATE(2048,2,1) + TIME(0,0,0)</f>
        <v>54089</v>
      </c>
      <c r="C34461">
        <v>36.553771973000003</v>
      </c>
    </row>
    <row r="34462" spans="1:3" x14ac:dyDescent="0.25">
      <c r="A34462">
        <v>17592</v>
      </c>
      <c r="B34462" s="1">
        <f>DATE(2048,3,1) + TIME(0,0,0)</f>
        <v>54118</v>
      </c>
      <c r="C34462">
        <v>36.560424804999997</v>
      </c>
    </row>
    <row r="34463" spans="1:3" x14ac:dyDescent="0.25">
      <c r="A34463">
        <v>17623</v>
      </c>
      <c r="B34463" s="1">
        <f>DATE(2048,4,1) + TIME(0,0,0)</f>
        <v>54149</v>
      </c>
      <c r="C34463">
        <v>36.567523956000002</v>
      </c>
    </row>
    <row r="34464" spans="1:3" x14ac:dyDescent="0.25">
      <c r="A34464">
        <v>17653</v>
      </c>
      <c r="B34464" s="1">
        <f>DATE(2048,5,1) + TIME(0,0,0)</f>
        <v>54179</v>
      </c>
      <c r="C34464">
        <v>36.574382782000001</v>
      </c>
    </row>
    <row r="34465" spans="1:3" x14ac:dyDescent="0.25">
      <c r="A34465">
        <v>17684</v>
      </c>
      <c r="B34465" s="1">
        <f>DATE(2048,6,1) + TIME(0,0,0)</f>
        <v>54210</v>
      </c>
      <c r="C34465">
        <v>36.581455231</v>
      </c>
    </row>
    <row r="34466" spans="1:3" x14ac:dyDescent="0.25">
      <c r="A34466">
        <v>17714</v>
      </c>
      <c r="B34466" s="1">
        <f>DATE(2048,7,1) + TIME(0,0,0)</f>
        <v>54240</v>
      </c>
      <c r="C34466">
        <v>36.588283539000003</v>
      </c>
    </row>
    <row r="34467" spans="1:3" x14ac:dyDescent="0.25">
      <c r="A34467">
        <v>17745</v>
      </c>
      <c r="B34467" s="1">
        <f>DATE(2048,8,1) + TIME(0,0,0)</f>
        <v>54271</v>
      </c>
      <c r="C34467">
        <v>36.595325469999999</v>
      </c>
    </row>
    <row r="34468" spans="1:3" x14ac:dyDescent="0.25">
      <c r="A34468">
        <v>17776</v>
      </c>
      <c r="B34468" s="1">
        <f>DATE(2048,9,1) + TIME(0,0,0)</f>
        <v>54302</v>
      </c>
      <c r="C34468">
        <v>36.602355957</v>
      </c>
    </row>
    <row r="34469" spans="1:3" x14ac:dyDescent="0.25">
      <c r="A34469">
        <v>17806</v>
      </c>
      <c r="B34469" s="1">
        <f>DATE(2048,10,1) + TIME(0,0,0)</f>
        <v>54332</v>
      </c>
      <c r="C34469">
        <v>36.609146117999998</v>
      </c>
    </row>
    <row r="34470" spans="1:3" x14ac:dyDescent="0.25">
      <c r="A34470">
        <v>17837</v>
      </c>
      <c r="B34470" s="1">
        <f>DATE(2048,11,1) + TIME(0,0,0)</f>
        <v>54363</v>
      </c>
      <c r="C34470">
        <v>36.616146088000001</v>
      </c>
    </row>
    <row r="34471" spans="1:3" x14ac:dyDescent="0.25">
      <c r="A34471">
        <v>17867</v>
      </c>
      <c r="B34471" s="1">
        <f>DATE(2048,12,1) + TIME(0,0,0)</f>
        <v>54393</v>
      </c>
      <c r="C34471">
        <v>36.622909546000002</v>
      </c>
    </row>
    <row r="34472" spans="1:3" x14ac:dyDescent="0.25">
      <c r="A34472">
        <v>17898</v>
      </c>
      <c r="B34472" s="1">
        <f>DATE(2049,1,1) + TIME(0,0,0)</f>
        <v>54424</v>
      </c>
      <c r="C34472">
        <v>36.629882811999998</v>
      </c>
    </row>
    <row r="34473" spans="1:3" x14ac:dyDescent="0.25">
      <c r="A34473">
        <v>17929</v>
      </c>
      <c r="B34473" s="1">
        <f>DATE(2049,2,1) + TIME(0,0,0)</f>
        <v>54455</v>
      </c>
      <c r="C34473">
        <v>36.636844635000003</v>
      </c>
    </row>
    <row r="34474" spans="1:3" x14ac:dyDescent="0.25">
      <c r="A34474">
        <v>17957</v>
      </c>
      <c r="B34474" s="1">
        <f>DATE(2049,3,1) + TIME(0,0,0)</f>
        <v>54483</v>
      </c>
      <c r="C34474">
        <v>36.643119812000002</v>
      </c>
    </row>
    <row r="34475" spans="1:3" x14ac:dyDescent="0.25">
      <c r="A34475">
        <v>17988</v>
      </c>
      <c r="B34475" s="1">
        <f>DATE(2049,4,1) + TIME(0,0,0)</f>
        <v>54514</v>
      </c>
      <c r="C34475">
        <v>36.650054932000003</v>
      </c>
    </row>
    <row r="34476" spans="1:3" x14ac:dyDescent="0.25">
      <c r="A34476">
        <v>18018</v>
      </c>
      <c r="B34476" s="1">
        <f>DATE(2049,5,1) + TIME(0,0,0)</f>
        <v>54544</v>
      </c>
      <c r="C34476">
        <v>36.656753539999997</v>
      </c>
    </row>
    <row r="34477" spans="1:3" x14ac:dyDescent="0.25">
      <c r="A34477">
        <v>18049</v>
      </c>
      <c r="B34477" s="1">
        <f>DATE(2049,6,1) + TIME(0,0,0)</f>
        <v>54575</v>
      </c>
      <c r="C34477">
        <v>36.663661957000002</v>
      </c>
    </row>
    <row r="34478" spans="1:3" x14ac:dyDescent="0.25">
      <c r="A34478">
        <v>18079</v>
      </c>
      <c r="B34478" s="1">
        <f>DATE(2049,7,1) + TIME(0,0,0)</f>
        <v>54605</v>
      </c>
      <c r="C34478">
        <v>36.670333862</v>
      </c>
    </row>
    <row r="34479" spans="1:3" x14ac:dyDescent="0.25">
      <c r="A34479">
        <v>18110</v>
      </c>
      <c r="B34479" s="1">
        <f>DATE(2049,8,1) + TIME(0,0,0)</f>
        <v>54636</v>
      </c>
      <c r="C34479">
        <v>36.677219391000001</v>
      </c>
    </row>
    <row r="34480" spans="1:3" x14ac:dyDescent="0.25">
      <c r="A34480">
        <v>18141</v>
      </c>
      <c r="B34480" s="1">
        <f>DATE(2049,9,1) + TIME(0,0,0)</f>
        <v>54667</v>
      </c>
      <c r="C34480">
        <v>36.684085846000002</v>
      </c>
    </row>
    <row r="34481" spans="1:3" x14ac:dyDescent="0.25">
      <c r="A34481">
        <v>18171</v>
      </c>
      <c r="B34481" s="1">
        <f>DATE(2049,10,1) + TIME(0,0,0)</f>
        <v>54697</v>
      </c>
      <c r="C34481">
        <v>36.690723419000001</v>
      </c>
    </row>
    <row r="34482" spans="1:3" x14ac:dyDescent="0.25">
      <c r="A34482">
        <v>18202</v>
      </c>
      <c r="B34482" s="1">
        <f>DATE(2049,11,1) + TIME(0,0,0)</f>
        <v>54728</v>
      </c>
      <c r="C34482">
        <v>36.697566985999998</v>
      </c>
    </row>
    <row r="34483" spans="1:3" x14ac:dyDescent="0.25">
      <c r="A34483">
        <v>18232</v>
      </c>
      <c r="B34483" s="1">
        <f>DATE(2049,12,1) + TIME(0,0,0)</f>
        <v>54758</v>
      </c>
      <c r="C34483">
        <v>36.704174041999998</v>
      </c>
    </row>
    <row r="34484" spans="1:3" x14ac:dyDescent="0.25">
      <c r="A34484">
        <v>18263</v>
      </c>
      <c r="B34484" s="1">
        <f>DATE(2050,1,1) + TIME(0,0,0)</f>
        <v>54789</v>
      </c>
      <c r="C34484">
        <v>36.710990905999999</v>
      </c>
    </row>
    <row r="34486" spans="1:3" x14ac:dyDescent="0.25">
      <c r="A34486" t="s">
        <v>60</v>
      </c>
    </row>
    <row r="34488" spans="1:3" x14ac:dyDescent="0.25">
      <c r="A34488" t="s">
        <v>1</v>
      </c>
      <c r="B34488" t="s">
        <v>2</v>
      </c>
      <c r="C34488" t="s">
        <v>3</v>
      </c>
    </row>
    <row r="34489" spans="1:3" x14ac:dyDescent="0.25">
      <c r="A34489">
        <v>0</v>
      </c>
      <c r="B34489" s="1">
        <f>DATE(2000,1,1) + TIME(0,0,0)</f>
        <v>36526</v>
      </c>
      <c r="C34489">
        <v>0</v>
      </c>
    </row>
    <row r="34490" spans="1:3" x14ac:dyDescent="0.25">
      <c r="A34490">
        <v>31</v>
      </c>
      <c r="B34490" s="1">
        <f>DATE(2000,2,1) + TIME(0,0,0)</f>
        <v>36557</v>
      </c>
      <c r="C34490">
        <v>5.2922410964999997</v>
      </c>
    </row>
    <row r="34491" spans="1:3" x14ac:dyDescent="0.25">
      <c r="A34491">
        <v>60</v>
      </c>
      <c r="B34491" s="1">
        <f>DATE(2000,3,1) + TIME(0,0,0)</f>
        <v>36586</v>
      </c>
      <c r="C34491">
        <v>9.9769887924000002</v>
      </c>
    </row>
    <row r="34492" spans="1:3" x14ac:dyDescent="0.25">
      <c r="A34492">
        <v>91</v>
      </c>
      <c r="B34492" s="1">
        <f>DATE(2000,4,1) + TIME(0,0,0)</f>
        <v>36617</v>
      </c>
      <c r="C34492">
        <v>13.311098099000001</v>
      </c>
    </row>
    <row r="34493" spans="1:3" x14ac:dyDescent="0.25">
      <c r="A34493">
        <v>121</v>
      </c>
      <c r="B34493" s="1">
        <f>DATE(2000,5,1) + TIME(0,0,0)</f>
        <v>36647</v>
      </c>
      <c r="C34493">
        <v>15.425787926</v>
      </c>
    </row>
    <row r="34494" spans="1:3" x14ac:dyDescent="0.25">
      <c r="A34494">
        <v>152</v>
      </c>
      <c r="B34494" s="1">
        <f>DATE(2000,6,1) + TIME(0,0,0)</f>
        <v>36678</v>
      </c>
      <c r="C34494">
        <v>16.996982574</v>
      </c>
    </row>
    <row r="34495" spans="1:3" x14ac:dyDescent="0.25">
      <c r="A34495">
        <v>182</v>
      </c>
      <c r="B34495" s="1">
        <f>DATE(2000,7,1) + TIME(0,0,0)</f>
        <v>36708</v>
      </c>
      <c r="C34495">
        <v>18.217615127999998</v>
      </c>
    </row>
    <row r="34496" spans="1:3" x14ac:dyDescent="0.25">
      <c r="A34496">
        <v>213</v>
      </c>
      <c r="B34496" s="1">
        <f>DATE(2000,8,1) + TIME(0,0,0)</f>
        <v>36739</v>
      </c>
      <c r="C34496">
        <v>19.346336364999999</v>
      </c>
    </row>
    <row r="34497" spans="1:3" x14ac:dyDescent="0.25">
      <c r="A34497">
        <v>244</v>
      </c>
      <c r="B34497" s="1">
        <f>DATE(2000,9,1) + TIME(0,0,0)</f>
        <v>36770</v>
      </c>
      <c r="C34497">
        <v>20.388830185</v>
      </c>
    </row>
    <row r="34498" spans="1:3" x14ac:dyDescent="0.25">
      <c r="A34498">
        <v>274</v>
      </c>
      <c r="B34498" s="1">
        <f>DATE(2000,10,1) + TIME(0,0,0)</f>
        <v>36800</v>
      </c>
      <c r="C34498">
        <v>21.346200942999999</v>
      </c>
    </row>
    <row r="34499" spans="1:3" x14ac:dyDescent="0.25">
      <c r="A34499">
        <v>305</v>
      </c>
      <c r="B34499" s="1">
        <f>DATE(2000,11,1) + TIME(0,0,0)</f>
        <v>36831</v>
      </c>
      <c r="C34499">
        <v>22.298645019999999</v>
      </c>
    </row>
    <row r="34500" spans="1:3" x14ac:dyDescent="0.25">
      <c r="A34500">
        <v>335</v>
      </c>
      <c r="B34500" s="1">
        <f>DATE(2000,12,1) + TIME(0,0,0)</f>
        <v>36861</v>
      </c>
      <c r="C34500">
        <v>23.178407668999998</v>
      </c>
    </row>
    <row r="34501" spans="1:3" x14ac:dyDescent="0.25">
      <c r="A34501">
        <v>366</v>
      </c>
      <c r="B34501" s="1">
        <f>DATE(2001,1,1) + TIME(0,0,0)</f>
        <v>36892</v>
      </c>
      <c r="C34501">
        <v>24.032733917000002</v>
      </c>
    </row>
    <row r="34502" spans="1:3" x14ac:dyDescent="0.25">
      <c r="A34502">
        <v>397</v>
      </c>
      <c r="B34502" s="1">
        <f>DATE(2001,2,1) + TIME(0,0,0)</f>
        <v>36923</v>
      </c>
      <c r="C34502">
        <v>24.790729523</v>
      </c>
    </row>
    <row r="34503" spans="1:3" x14ac:dyDescent="0.25">
      <c r="A34503">
        <v>425</v>
      </c>
      <c r="B34503" s="1">
        <f>DATE(2001,3,1) + TIME(0,0,0)</f>
        <v>36951</v>
      </c>
      <c r="C34503">
        <v>25.392118453999998</v>
      </c>
    </row>
    <row r="34504" spans="1:3" x14ac:dyDescent="0.25">
      <c r="A34504">
        <v>456</v>
      </c>
      <c r="B34504" s="1">
        <f>DATE(2001,4,1) + TIME(0,0,0)</f>
        <v>36982</v>
      </c>
      <c r="C34504">
        <v>25.971258163000002</v>
      </c>
    </row>
    <row r="34505" spans="1:3" x14ac:dyDescent="0.25">
      <c r="A34505">
        <v>486</v>
      </c>
      <c r="B34505" s="1">
        <f>DATE(2001,5,1) + TIME(0,0,0)</f>
        <v>37012</v>
      </c>
      <c r="C34505">
        <v>26.444133759</v>
      </c>
    </row>
    <row r="34506" spans="1:3" x14ac:dyDescent="0.25">
      <c r="A34506">
        <v>517</v>
      </c>
      <c r="B34506" s="1">
        <f>DATE(2001,6,1) + TIME(0,0,0)</f>
        <v>37043</v>
      </c>
      <c r="C34506">
        <v>26.855112076000001</v>
      </c>
    </row>
    <row r="34507" spans="1:3" x14ac:dyDescent="0.25">
      <c r="A34507">
        <v>547</v>
      </c>
      <c r="B34507" s="1">
        <f>DATE(2001,7,1) + TIME(0,0,0)</f>
        <v>37073</v>
      </c>
      <c r="C34507">
        <v>27.194448471000001</v>
      </c>
    </row>
    <row r="34508" spans="1:3" x14ac:dyDescent="0.25">
      <c r="A34508">
        <v>578</v>
      </c>
      <c r="B34508" s="1">
        <f>DATE(2001,8,1) + TIME(0,0,0)</f>
        <v>37104</v>
      </c>
      <c r="C34508">
        <v>27.496692657000001</v>
      </c>
    </row>
    <row r="34509" spans="1:3" x14ac:dyDescent="0.25">
      <c r="A34509">
        <v>609</v>
      </c>
      <c r="B34509" s="1">
        <f>DATE(2001,9,1) + TIME(0,0,0)</f>
        <v>37135</v>
      </c>
      <c r="C34509">
        <v>27.762706757</v>
      </c>
    </row>
    <row r="34510" spans="1:3" x14ac:dyDescent="0.25">
      <c r="A34510">
        <v>639</v>
      </c>
      <c r="B34510" s="1">
        <f>DATE(2001,10,1) + TIME(0,0,0)</f>
        <v>37165</v>
      </c>
      <c r="C34510">
        <v>27.991939545000001</v>
      </c>
    </row>
    <row r="34511" spans="1:3" x14ac:dyDescent="0.25">
      <c r="A34511">
        <v>670</v>
      </c>
      <c r="B34511" s="1">
        <f>DATE(2001,11,1) + TIME(0,0,0)</f>
        <v>37196</v>
      </c>
      <c r="C34511">
        <v>28.203763962</v>
      </c>
    </row>
    <row r="34512" spans="1:3" x14ac:dyDescent="0.25">
      <c r="A34512">
        <v>700</v>
      </c>
      <c r="B34512" s="1">
        <f>DATE(2001,12,1) + TIME(0,0,0)</f>
        <v>37226</v>
      </c>
      <c r="C34512">
        <v>28.387481689000001</v>
      </c>
    </row>
    <row r="34513" spans="1:3" x14ac:dyDescent="0.25">
      <c r="A34513">
        <v>731</v>
      </c>
      <c r="B34513" s="1">
        <f>DATE(2002,1,1) + TIME(0,0,0)</f>
        <v>37257</v>
      </c>
      <c r="C34513">
        <v>28.559581757</v>
      </c>
    </row>
    <row r="34514" spans="1:3" x14ac:dyDescent="0.25">
      <c r="A34514">
        <v>762</v>
      </c>
      <c r="B34514" s="1">
        <f>DATE(2002,2,1) + TIME(0,0,0)</f>
        <v>37288</v>
      </c>
      <c r="C34514">
        <v>28.717699051</v>
      </c>
    </row>
    <row r="34515" spans="1:3" x14ac:dyDescent="0.25">
      <c r="A34515">
        <v>790</v>
      </c>
      <c r="B34515" s="1">
        <f>DATE(2002,3,1) + TIME(0,0,0)</f>
        <v>37316</v>
      </c>
      <c r="C34515">
        <v>28.851449966000001</v>
      </c>
    </row>
    <row r="34516" spans="1:3" x14ac:dyDescent="0.25">
      <c r="A34516">
        <v>821</v>
      </c>
      <c r="B34516" s="1">
        <f>DATE(2002,4,1) + TIME(0,0,0)</f>
        <v>37347</v>
      </c>
      <c r="C34516">
        <v>28.989229202000001</v>
      </c>
    </row>
    <row r="34517" spans="1:3" x14ac:dyDescent="0.25">
      <c r="A34517">
        <v>851</v>
      </c>
      <c r="B34517" s="1">
        <f>DATE(2002,5,1) + TIME(0,0,0)</f>
        <v>37377</v>
      </c>
      <c r="C34517">
        <v>29.112672805999999</v>
      </c>
    </row>
    <row r="34518" spans="1:3" x14ac:dyDescent="0.25">
      <c r="A34518">
        <v>882</v>
      </c>
      <c r="B34518" s="1">
        <f>DATE(2002,6,1) + TIME(0,0,0)</f>
        <v>37408</v>
      </c>
      <c r="C34518">
        <v>29.230041503999999</v>
      </c>
    </row>
    <row r="34519" spans="1:3" x14ac:dyDescent="0.25">
      <c r="A34519">
        <v>912</v>
      </c>
      <c r="B34519" s="1">
        <f>DATE(2002,7,1) + TIME(0,0,0)</f>
        <v>37438</v>
      </c>
      <c r="C34519">
        <v>29.334411621000001</v>
      </c>
    </row>
    <row r="34520" spans="1:3" x14ac:dyDescent="0.25">
      <c r="A34520">
        <v>943</v>
      </c>
      <c r="B34520" s="1">
        <f>DATE(2002,8,1) + TIME(0,0,0)</f>
        <v>37469</v>
      </c>
      <c r="C34520">
        <v>29.434806823999999</v>
      </c>
    </row>
    <row r="34521" spans="1:3" x14ac:dyDescent="0.25">
      <c r="A34521">
        <v>974</v>
      </c>
      <c r="B34521" s="1">
        <f>DATE(2002,9,1) + TIME(0,0,0)</f>
        <v>37500</v>
      </c>
      <c r="C34521">
        <v>29.529356003</v>
      </c>
    </row>
    <row r="34522" spans="1:3" x14ac:dyDescent="0.25">
      <c r="A34522">
        <v>1004</v>
      </c>
      <c r="B34522" s="1">
        <f>DATE(2002,10,1) + TIME(0,0,0)</f>
        <v>37530</v>
      </c>
      <c r="C34522">
        <v>29.616079330000002</v>
      </c>
    </row>
    <row r="34523" spans="1:3" x14ac:dyDescent="0.25">
      <c r="A34523">
        <v>1035</v>
      </c>
      <c r="B34523" s="1">
        <f>DATE(2002,11,1) + TIME(0,0,0)</f>
        <v>37561</v>
      </c>
      <c r="C34523">
        <v>29.701934814000001</v>
      </c>
    </row>
    <row r="34524" spans="1:3" x14ac:dyDescent="0.25">
      <c r="A34524">
        <v>1065</v>
      </c>
      <c r="B34524" s="1">
        <f>DATE(2002,12,1) + TIME(0,0,0)</f>
        <v>37591</v>
      </c>
      <c r="C34524">
        <v>29.782468796</v>
      </c>
    </row>
    <row r="34525" spans="1:3" x14ac:dyDescent="0.25">
      <c r="A34525">
        <v>1096</v>
      </c>
      <c r="B34525" s="1">
        <f>DATE(2003,1,1) + TIME(0,0,0)</f>
        <v>37622</v>
      </c>
      <c r="C34525">
        <v>29.863914489999999</v>
      </c>
    </row>
    <row r="34526" spans="1:3" x14ac:dyDescent="0.25">
      <c r="A34526">
        <v>1127</v>
      </c>
      <c r="B34526" s="1">
        <f>DATE(2003,2,1) + TIME(0,0,0)</f>
        <v>37653</v>
      </c>
      <c r="C34526">
        <v>29.944028853999999</v>
      </c>
    </row>
    <row r="34527" spans="1:3" x14ac:dyDescent="0.25">
      <c r="A34527">
        <v>1155</v>
      </c>
      <c r="B34527" s="1">
        <f>DATE(2003,3,1) + TIME(0,0,0)</f>
        <v>37681</v>
      </c>
      <c r="C34527">
        <v>30.015274047999998</v>
      </c>
    </row>
    <row r="34528" spans="1:3" x14ac:dyDescent="0.25">
      <c r="A34528">
        <v>1186</v>
      </c>
      <c r="B34528" s="1">
        <f>DATE(2003,4,1) + TIME(0,0,0)</f>
        <v>37712</v>
      </c>
      <c r="C34528">
        <v>30.092674254999999</v>
      </c>
    </row>
    <row r="34529" spans="1:3" x14ac:dyDescent="0.25">
      <c r="A34529">
        <v>1216</v>
      </c>
      <c r="B34529" s="1">
        <f>DATE(2003,5,1) + TIME(0,0,0)</f>
        <v>37742</v>
      </c>
      <c r="C34529">
        <v>30.166198730000001</v>
      </c>
    </row>
    <row r="34530" spans="1:3" x14ac:dyDescent="0.25">
      <c r="A34530">
        <v>1247</v>
      </c>
      <c r="B34530" s="1">
        <f>DATE(2003,6,1) + TIME(0,0,0)</f>
        <v>37773</v>
      </c>
      <c r="C34530">
        <v>30.240634918000001</v>
      </c>
    </row>
    <row r="34531" spans="1:3" x14ac:dyDescent="0.25">
      <c r="A34531">
        <v>1277</v>
      </c>
      <c r="B34531" s="1">
        <f>DATE(2003,7,1) + TIME(0,0,0)</f>
        <v>37803</v>
      </c>
      <c r="C34531">
        <v>30.310901642000001</v>
      </c>
    </row>
    <row r="34532" spans="1:3" x14ac:dyDescent="0.25">
      <c r="A34532">
        <v>1308</v>
      </c>
      <c r="B34532" s="1">
        <f>DATE(2003,8,1) + TIME(0,0,0)</f>
        <v>37834</v>
      </c>
      <c r="C34532">
        <v>30.381345749000001</v>
      </c>
    </row>
    <row r="34533" spans="1:3" x14ac:dyDescent="0.25">
      <c r="A34533">
        <v>1339</v>
      </c>
      <c r="B34533" s="1">
        <f>DATE(2003,9,1) + TIME(0,0,0)</f>
        <v>37865</v>
      </c>
      <c r="C34533">
        <v>30.449234009000001</v>
      </c>
    </row>
    <row r="34534" spans="1:3" x14ac:dyDescent="0.25">
      <c r="A34534">
        <v>1369</v>
      </c>
      <c r="B34534" s="1">
        <f>DATE(2003,10,1) + TIME(0,0,0)</f>
        <v>37895</v>
      </c>
      <c r="C34534">
        <v>30.512184142999999</v>
      </c>
    </row>
    <row r="34535" spans="1:3" x14ac:dyDescent="0.25">
      <c r="A34535">
        <v>1400</v>
      </c>
      <c r="B34535" s="1">
        <f>DATE(2003,11,1) + TIME(0,0,0)</f>
        <v>37926</v>
      </c>
      <c r="C34535">
        <v>30.574089050000001</v>
      </c>
    </row>
    <row r="34536" spans="1:3" x14ac:dyDescent="0.25">
      <c r="A34536">
        <v>1430</v>
      </c>
      <c r="B34536" s="1">
        <f>DATE(2003,12,1) + TIME(0,0,0)</f>
        <v>37956</v>
      </c>
      <c r="C34536">
        <v>30.630699157999999</v>
      </c>
    </row>
    <row r="34537" spans="1:3" x14ac:dyDescent="0.25">
      <c r="A34537">
        <v>1461</v>
      </c>
      <c r="B34537" s="1">
        <f>DATE(2004,1,1) + TIME(0,0,0)</f>
        <v>37987</v>
      </c>
      <c r="C34537">
        <v>30.685592651</v>
      </c>
    </row>
    <row r="34538" spans="1:3" x14ac:dyDescent="0.25">
      <c r="A34538">
        <v>1492</v>
      </c>
      <c r="B34538" s="1">
        <f>DATE(2004,2,1) + TIME(0,0,0)</f>
        <v>38018</v>
      </c>
      <c r="C34538">
        <v>30.736778259000001</v>
      </c>
    </row>
    <row r="34539" spans="1:3" x14ac:dyDescent="0.25">
      <c r="A34539">
        <v>1521</v>
      </c>
      <c r="B34539" s="1">
        <f>DATE(2004,3,1) + TIME(0,0,0)</f>
        <v>38047</v>
      </c>
      <c r="C34539">
        <v>30.781557082999999</v>
      </c>
    </row>
    <row r="34540" spans="1:3" x14ac:dyDescent="0.25">
      <c r="A34540">
        <v>1552</v>
      </c>
      <c r="B34540" s="1">
        <f>DATE(2004,4,1) + TIME(0,0,0)</f>
        <v>38078</v>
      </c>
      <c r="C34540">
        <v>30.826683043999999</v>
      </c>
    </row>
    <row r="34541" spans="1:3" x14ac:dyDescent="0.25">
      <c r="A34541">
        <v>1582</v>
      </c>
      <c r="B34541" s="1">
        <f>DATE(2004,5,1) + TIME(0,0,0)</f>
        <v>38108</v>
      </c>
      <c r="C34541">
        <v>30.868194580000001</v>
      </c>
    </row>
    <row r="34542" spans="1:3" x14ac:dyDescent="0.25">
      <c r="A34542">
        <v>1613</v>
      </c>
      <c r="B34542" s="1">
        <f>DATE(2004,6,1) + TIME(0,0,0)</f>
        <v>38139</v>
      </c>
      <c r="C34542">
        <v>30.909189223999999</v>
      </c>
    </row>
    <row r="34543" spans="1:3" x14ac:dyDescent="0.25">
      <c r="A34543">
        <v>1643</v>
      </c>
      <c r="B34543" s="1">
        <f>DATE(2004,7,1) + TIME(0,0,0)</f>
        <v>38169</v>
      </c>
      <c r="C34543">
        <v>30.947187423999999</v>
      </c>
    </row>
    <row r="34544" spans="1:3" x14ac:dyDescent="0.25">
      <c r="A34544">
        <v>1674</v>
      </c>
      <c r="B34544" s="1">
        <f>DATE(2004,8,1) + TIME(0,0,0)</f>
        <v>38200</v>
      </c>
      <c r="C34544">
        <v>30.984811783000001</v>
      </c>
    </row>
    <row r="34545" spans="1:3" x14ac:dyDescent="0.25">
      <c r="A34545">
        <v>1705</v>
      </c>
      <c r="B34545" s="1">
        <f>DATE(2004,9,1) + TIME(0,0,0)</f>
        <v>38231</v>
      </c>
      <c r="C34545">
        <v>31.020826339999999</v>
      </c>
    </row>
    <row r="34546" spans="1:3" x14ac:dyDescent="0.25">
      <c r="A34546">
        <v>1735</v>
      </c>
      <c r="B34546" s="1">
        <f>DATE(2004,10,1) + TIME(0,0,0)</f>
        <v>38261</v>
      </c>
      <c r="C34546">
        <v>31.054126740000001</v>
      </c>
    </row>
    <row r="34547" spans="1:3" x14ac:dyDescent="0.25">
      <c r="A34547">
        <v>1766</v>
      </c>
      <c r="B34547" s="1">
        <f>DATE(2004,11,1) + TIME(0,0,0)</f>
        <v>38292</v>
      </c>
      <c r="C34547">
        <v>31.086952209</v>
      </c>
    </row>
    <row r="34548" spans="1:3" x14ac:dyDescent="0.25">
      <c r="A34548">
        <v>1796</v>
      </c>
      <c r="B34548" s="1">
        <f>DATE(2004,12,1) + TIME(0,0,0)</f>
        <v>38322</v>
      </c>
      <c r="C34548">
        <v>31.117307662999998</v>
      </c>
    </row>
    <row r="34549" spans="1:3" x14ac:dyDescent="0.25">
      <c r="A34549">
        <v>1827</v>
      </c>
      <c r="B34549" s="1">
        <f>DATE(2005,1,1) + TIME(0,0,0)</f>
        <v>38353</v>
      </c>
      <c r="C34549">
        <v>31.147489547999999</v>
      </c>
    </row>
    <row r="34550" spans="1:3" x14ac:dyDescent="0.25">
      <c r="A34550">
        <v>1858</v>
      </c>
      <c r="B34550" s="1">
        <f>DATE(2005,2,1) + TIME(0,0,0)</f>
        <v>38384</v>
      </c>
      <c r="C34550">
        <v>31.177131653</v>
      </c>
    </row>
    <row r="34551" spans="1:3" x14ac:dyDescent="0.25">
      <c r="A34551">
        <v>1886</v>
      </c>
      <c r="B34551" s="1">
        <f>DATE(2005,3,1) + TIME(0,0,0)</f>
        <v>38412</v>
      </c>
      <c r="C34551">
        <v>31.203416824000001</v>
      </c>
    </row>
    <row r="34552" spans="1:3" x14ac:dyDescent="0.25">
      <c r="A34552">
        <v>1917</v>
      </c>
      <c r="B34552" s="1">
        <f>DATE(2005,4,1) + TIME(0,0,0)</f>
        <v>38443</v>
      </c>
      <c r="C34552">
        <v>31.231943130000001</v>
      </c>
    </row>
    <row r="34553" spans="1:3" x14ac:dyDescent="0.25">
      <c r="A34553">
        <v>1947</v>
      </c>
      <c r="B34553" s="1">
        <f>DATE(2005,5,1) + TIME(0,0,0)</f>
        <v>38473</v>
      </c>
      <c r="C34553">
        <v>31.258985518999999</v>
      </c>
    </row>
    <row r="34554" spans="1:3" x14ac:dyDescent="0.25">
      <c r="A34554">
        <v>1978</v>
      </c>
      <c r="B34554" s="1">
        <f>DATE(2005,6,1) + TIME(0,0,0)</f>
        <v>38504</v>
      </c>
      <c r="C34554">
        <v>31.286363602000002</v>
      </c>
    </row>
    <row r="34555" spans="1:3" x14ac:dyDescent="0.25">
      <c r="A34555">
        <v>2008</v>
      </c>
      <c r="B34555" s="1">
        <f>DATE(2005,7,1) + TIME(0,0,0)</f>
        <v>38534</v>
      </c>
      <c r="C34555">
        <v>31.312330245999998</v>
      </c>
    </row>
    <row r="34556" spans="1:3" x14ac:dyDescent="0.25">
      <c r="A34556">
        <v>2039</v>
      </c>
      <c r="B34556" s="1">
        <f>DATE(2005,8,1) + TIME(0,0,0)</f>
        <v>38565</v>
      </c>
      <c r="C34556">
        <v>31.338630676000001</v>
      </c>
    </row>
    <row r="34557" spans="1:3" x14ac:dyDescent="0.25">
      <c r="A34557">
        <v>2070</v>
      </c>
      <c r="B34557" s="1">
        <f>DATE(2005,9,1) + TIME(0,0,0)</f>
        <v>38596</v>
      </c>
      <c r="C34557">
        <v>31.364408492999999</v>
      </c>
    </row>
    <row r="34558" spans="1:3" x14ac:dyDescent="0.25">
      <c r="A34558">
        <v>2100</v>
      </c>
      <c r="B34558" s="1">
        <f>DATE(2005,10,1) + TIME(0,0,0)</f>
        <v>38626</v>
      </c>
      <c r="C34558">
        <v>31.388866425</v>
      </c>
    </row>
    <row r="34559" spans="1:3" x14ac:dyDescent="0.25">
      <c r="A34559">
        <v>2131</v>
      </c>
      <c r="B34559" s="1">
        <f>DATE(2005,11,1) + TIME(0,0,0)</f>
        <v>38657</v>
      </c>
      <c r="C34559">
        <v>31.413644790999999</v>
      </c>
    </row>
    <row r="34560" spans="1:3" x14ac:dyDescent="0.25">
      <c r="A34560">
        <v>2161</v>
      </c>
      <c r="B34560" s="1">
        <f>DATE(2005,12,1) + TIME(0,0,0)</f>
        <v>38687</v>
      </c>
      <c r="C34560">
        <v>31.437154769999999</v>
      </c>
    </row>
    <row r="34561" spans="1:3" x14ac:dyDescent="0.25">
      <c r="A34561">
        <v>2192</v>
      </c>
      <c r="B34561" s="1">
        <f>DATE(2006,1,1) + TIME(0,0,0)</f>
        <v>38718</v>
      </c>
      <c r="C34561">
        <v>31.46097374</v>
      </c>
    </row>
    <row r="34562" spans="1:3" x14ac:dyDescent="0.25">
      <c r="A34562">
        <v>2223</v>
      </c>
      <c r="B34562" s="1">
        <f>DATE(2006,2,1) + TIME(0,0,0)</f>
        <v>38749</v>
      </c>
      <c r="C34562">
        <v>31.484321594000001</v>
      </c>
    </row>
    <row r="34563" spans="1:3" x14ac:dyDescent="0.25">
      <c r="A34563">
        <v>2251</v>
      </c>
      <c r="B34563" s="1">
        <f>DATE(2006,3,1) + TIME(0,0,0)</f>
        <v>38777</v>
      </c>
      <c r="C34563">
        <v>31.505012512</v>
      </c>
    </row>
    <row r="34564" spans="1:3" x14ac:dyDescent="0.25">
      <c r="A34564">
        <v>2282</v>
      </c>
      <c r="B34564" s="1">
        <f>DATE(2006,4,1) + TIME(0,0,0)</f>
        <v>38808</v>
      </c>
      <c r="C34564">
        <v>31.527492522999999</v>
      </c>
    </row>
    <row r="34565" spans="1:3" x14ac:dyDescent="0.25">
      <c r="A34565">
        <v>2312</v>
      </c>
      <c r="B34565" s="1">
        <f>DATE(2006,5,1) + TIME(0,0,0)</f>
        <v>38838</v>
      </c>
      <c r="C34565">
        <v>31.548835753999999</v>
      </c>
    </row>
    <row r="34566" spans="1:3" x14ac:dyDescent="0.25">
      <c r="A34566">
        <v>2343</v>
      </c>
      <c r="B34566" s="1">
        <f>DATE(2006,6,1) + TIME(0,0,0)</f>
        <v>38869</v>
      </c>
      <c r="C34566">
        <v>31.570474624999999</v>
      </c>
    </row>
    <row r="34567" spans="1:3" x14ac:dyDescent="0.25">
      <c r="A34567">
        <v>2373</v>
      </c>
      <c r="B34567" s="1">
        <f>DATE(2006,7,1) + TIME(0,0,0)</f>
        <v>38899</v>
      </c>
      <c r="C34567">
        <v>31.591032028000001</v>
      </c>
    </row>
    <row r="34568" spans="1:3" x14ac:dyDescent="0.25">
      <c r="A34568">
        <v>2404</v>
      </c>
      <c r="B34568" s="1">
        <f>DATE(2006,8,1) + TIME(0,0,0)</f>
        <v>38930</v>
      </c>
      <c r="C34568">
        <v>31.611894608</v>
      </c>
    </row>
    <row r="34569" spans="1:3" x14ac:dyDescent="0.25">
      <c r="A34569">
        <v>2435</v>
      </c>
      <c r="B34569" s="1">
        <f>DATE(2006,9,1) + TIME(0,0,0)</f>
        <v>38961</v>
      </c>
      <c r="C34569">
        <v>31.632390976</v>
      </c>
    </row>
    <row r="34570" spans="1:3" x14ac:dyDescent="0.25">
      <c r="A34570">
        <v>2465</v>
      </c>
      <c r="B34570" s="1">
        <f>DATE(2006,10,1) + TIME(0,0,0)</f>
        <v>38991</v>
      </c>
      <c r="C34570">
        <v>31.651897429999998</v>
      </c>
    </row>
    <row r="34571" spans="1:3" x14ac:dyDescent="0.25">
      <c r="A34571">
        <v>2496</v>
      </c>
      <c r="B34571" s="1">
        <f>DATE(2006,11,1) + TIME(0,0,0)</f>
        <v>39022</v>
      </c>
      <c r="C34571">
        <v>31.671735764000001</v>
      </c>
    </row>
    <row r="34572" spans="1:3" x14ac:dyDescent="0.25">
      <c r="A34572">
        <v>2526</v>
      </c>
      <c r="B34572" s="1">
        <f>DATE(2006,12,1) + TIME(0,0,0)</f>
        <v>39052</v>
      </c>
      <c r="C34572">
        <v>31.690647125000002</v>
      </c>
    </row>
    <row r="34573" spans="1:3" x14ac:dyDescent="0.25">
      <c r="A34573">
        <v>2557</v>
      </c>
      <c r="B34573" s="1">
        <f>DATE(2007,1,1) + TIME(0,0,0)</f>
        <v>39083</v>
      </c>
      <c r="C34573">
        <v>31.709913254</v>
      </c>
    </row>
    <row r="34574" spans="1:3" x14ac:dyDescent="0.25">
      <c r="A34574">
        <v>2588</v>
      </c>
      <c r="B34574" s="1">
        <f>DATE(2007,2,1) + TIME(0,0,0)</f>
        <v>39114</v>
      </c>
      <c r="C34574">
        <v>31.728914261</v>
      </c>
    </row>
    <row r="34575" spans="1:3" x14ac:dyDescent="0.25">
      <c r="A34575">
        <v>2616</v>
      </c>
      <c r="B34575" s="1">
        <f>DATE(2007,3,1) + TIME(0,0,0)</f>
        <v>39142</v>
      </c>
      <c r="C34575">
        <v>31.745870589999999</v>
      </c>
    </row>
    <row r="34576" spans="1:3" x14ac:dyDescent="0.25">
      <c r="A34576">
        <v>2647</v>
      </c>
      <c r="B34576" s="1">
        <f>DATE(2007,4,1) + TIME(0,0,0)</f>
        <v>39173</v>
      </c>
      <c r="C34576">
        <v>31.764402390000001</v>
      </c>
    </row>
    <row r="34577" spans="1:3" x14ac:dyDescent="0.25">
      <c r="A34577">
        <v>2677</v>
      </c>
      <c r="B34577" s="1">
        <f>DATE(2007,5,1) + TIME(0,0,0)</f>
        <v>39203</v>
      </c>
      <c r="C34577">
        <v>31.782058716000002</v>
      </c>
    </row>
    <row r="34578" spans="1:3" x14ac:dyDescent="0.25">
      <c r="A34578">
        <v>2708</v>
      </c>
      <c r="B34578" s="1">
        <f>DATE(2007,6,1) + TIME(0,0,0)</f>
        <v>39234</v>
      </c>
      <c r="C34578">
        <v>31.800075531000001</v>
      </c>
    </row>
    <row r="34579" spans="1:3" x14ac:dyDescent="0.25">
      <c r="A34579">
        <v>2738</v>
      </c>
      <c r="B34579" s="1">
        <f>DATE(2007,7,1) + TIME(0,0,0)</f>
        <v>39264</v>
      </c>
      <c r="C34579">
        <v>31.817218781000001</v>
      </c>
    </row>
    <row r="34580" spans="1:3" x14ac:dyDescent="0.25">
      <c r="A34580">
        <v>2769</v>
      </c>
      <c r="B34580" s="1">
        <f>DATE(2007,8,1) + TIME(0,0,0)</f>
        <v>39295</v>
      </c>
      <c r="C34580">
        <v>31.834690093999999</v>
      </c>
    </row>
    <row r="34581" spans="1:3" x14ac:dyDescent="0.25">
      <c r="A34581">
        <v>2800</v>
      </c>
      <c r="B34581" s="1">
        <f>DATE(2007,9,1) + TIME(0,0,0)</f>
        <v>39326</v>
      </c>
      <c r="C34581">
        <v>31.851922988999998</v>
      </c>
    </row>
    <row r="34582" spans="1:3" x14ac:dyDescent="0.25">
      <c r="A34582">
        <v>2830</v>
      </c>
      <c r="B34582" s="1">
        <f>DATE(2007,10,1) + TIME(0,0,0)</f>
        <v>39356</v>
      </c>
      <c r="C34582">
        <v>31.868387221999999</v>
      </c>
    </row>
    <row r="34583" spans="1:3" x14ac:dyDescent="0.25">
      <c r="A34583">
        <v>2861</v>
      </c>
      <c r="B34583" s="1">
        <f>DATE(2007,11,1) + TIME(0,0,0)</f>
        <v>39387</v>
      </c>
      <c r="C34583">
        <v>31.885198592999998</v>
      </c>
    </row>
    <row r="34584" spans="1:3" x14ac:dyDescent="0.25">
      <c r="A34584">
        <v>2891</v>
      </c>
      <c r="B34584" s="1">
        <f>DATE(2007,12,1) + TIME(0,0,0)</f>
        <v>39417</v>
      </c>
      <c r="C34584">
        <v>31.901193619000001</v>
      </c>
    </row>
    <row r="34585" spans="1:3" x14ac:dyDescent="0.25">
      <c r="A34585">
        <v>2922</v>
      </c>
      <c r="B34585" s="1">
        <f>DATE(2008,1,1) + TIME(0,0,0)</f>
        <v>39448</v>
      </c>
      <c r="C34585">
        <v>31.917558669999998</v>
      </c>
    </row>
    <row r="34586" spans="1:3" x14ac:dyDescent="0.25">
      <c r="A34586">
        <v>2953</v>
      </c>
      <c r="B34586" s="1">
        <f>DATE(2008,2,1) + TIME(0,0,0)</f>
        <v>39479</v>
      </c>
      <c r="C34586">
        <v>31.933732985999999</v>
      </c>
    </row>
    <row r="34587" spans="1:3" x14ac:dyDescent="0.25">
      <c r="A34587">
        <v>2982</v>
      </c>
      <c r="B34587" s="1">
        <f>DATE(2008,3,1) + TIME(0,0,0)</f>
        <v>39508</v>
      </c>
      <c r="C34587">
        <v>31.948690414000001</v>
      </c>
    </row>
    <row r="34588" spans="1:3" x14ac:dyDescent="0.25">
      <c r="A34588">
        <v>3013</v>
      </c>
      <c r="B34588" s="1">
        <f>DATE(2008,4,1) + TIME(0,0,0)</f>
        <v>39539</v>
      </c>
      <c r="C34588">
        <v>31.964448929</v>
      </c>
    </row>
    <row r="34589" spans="1:3" x14ac:dyDescent="0.25">
      <c r="A34589">
        <v>3043</v>
      </c>
      <c r="B34589" s="1">
        <f>DATE(2008,5,1) + TIME(0,0,0)</f>
        <v>39569</v>
      </c>
      <c r="C34589">
        <v>31.979539871</v>
      </c>
    </row>
    <row r="34590" spans="1:3" x14ac:dyDescent="0.25">
      <c r="A34590">
        <v>3074</v>
      </c>
      <c r="B34590" s="1">
        <f>DATE(2008,6,1) + TIME(0,0,0)</f>
        <v>39600</v>
      </c>
      <c r="C34590">
        <v>31.994960785</v>
      </c>
    </row>
    <row r="34591" spans="1:3" x14ac:dyDescent="0.25">
      <c r="A34591">
        <v>3104</v>
      </c>
      <c r="B34591" s="1">
        <f>DATE(2008,7,1) + TIME(0,0,0)</f>
        <v>39630</v>
      </c>
      <c r="C34591">
        <v>32.009723663000003</v>
      </c>
    </row>
    <row r="34592" spans="1:3" x14ac:dyDescent="0.25">
      <c r="A34592">
        <v>3135</v>
      </c>
      <c r="B34592" s="1">
        <f>DATE(2008,8,1) + TIME(0,0,0)</f>
        <v>39661</v>
      </c>
      <c r="C34592">
        <v>32.024753570999998</v>
      </c>
    </row>
    <row r="34593" spans="1:3" x14ac:dyDescent="0.25">
      <c r="A34593">
        <v>3166</v>
      </c>
      <c r="B34593" s="1">
        <f>DATE(2008,9,1) + TIME(0,0,0)</f>
        <v>39692</v>
      </c>
      <c r="C34593">
        <v>32.039642334</v>
      </c>
    </row>
    <row r="34594" spans="1:3" x14ac:dyDescent="0.25">
      <c r="A34594">
        <v>3196</v>
      </c>
      <c r="B34594" s="1">
        <f>DATE(2008,10,1) + TIME(0,0,0)</f>
        <v>39722</v>
      </c>
      <c r="C34594">
        <v>32.053897857999999</v>
      </c>
    </row>
    <row r="34595" spans="1:3" x14ac:dyDescent="0.25">
      <c r="A34595">
        <v>3227</v>
      </c>
      <c r="B34595" s="1">
        <f>DATE(2008,11,1) + TIME(0,0,0)</f>
        <v>39753</v>
      </c>
      <c r="C34595">
        <v>32.068473816000001</v>
      </c>
    </row>
    <row r="34596" spans="1:3" x14ac:dyDescent="0.25">
      <c r="A34596">
        <v>3257</v>
      </c>
      <c r="B34596" s="1">
        <f>DATE(2008,12,1) + TIME(0,0,0)</f>
        <v>39783</v>
      </c>
      <c r="C34596">
        <v>32.082363129000001</v>
      </c>
    </row>
    <row r="34597" spans="1:3" x14ac:dyDescent="0.25">
      <c r="A34597">
        <v>3288</v>
      </c>
      <c r="B34597" s="1">
        <f>DATE(2009,1,1) + TIME(0,0,0)</f>
        <v>39814</v>
      </c>
      <c r="C34597">
        <v>32.096538543999998</v>
      </c>
    </row>
    <row r="34598" spans="1:3" x14ac:dyDescent="0.25">
      <c r="A34598">
        <v>3319</v>
      </c>
      <c r="B34598" s="1">
        <f>DATE(2009,2,1) + TIME(0,0,0)</f>
        <v>39845</v>
      </c>
      <c r="C34598">
        <v>32.110637664999999</v>
      </c>
    </row>
    <row r="34599" spans="1:3" x14ac:dyDescent="0.25">
      <c r="A34599">
        <v>3347</v>
      </c>
      <c r="B34599" s="1">
        <f>DATE(2009,3,1) + TIME(0,0,0)</f>
        <v>39873</v>
      </c>
      <c r="C34599">
        <v>32.123306274000001</v>
      </c>
    </row>
    <row r="34600" spans="1:3" x14ac:dyDescent="0.25">
      <c r="A34600">
        <v>3378</v>
      </c>
      <c r="B34600" s="1">
        <f>DATE(2009,4,1) + TIME(0,0,0)</f>
        <v>39904</v>
      </c>
      <c r="C34600">
        <v>32.137248993</v>
      </c>
    </row>
    <row r="34601" spans="1:3" x14ac:dyDescent="0.25">
      <c r="A34601">
        <v>3408</v>
      </c>
      <c r="B34601" s="1">
        <f>DATE(2009,5,1) + TIME(0,0,0)</f>
        <v>39934</v>
      </c>
      <c r="C34601">
        <v>32.150653839</v>
      </c>
    </row>
    <row r="34602" spans="1:3" x14ac:dyDescent="0.25">
      <c r="A34602">
        <v>3439</v>
      </c>
      <c r="B34602" s="1">
        <f>DATE(2009,6,1) + TIME(0,0,0)</f>
        <v>39965</v>
      </c>
      <c r="C34602">
        <v>32.164413451999998</v>
      </c>
    </row>
    <row r="34603" spans="1:3" x14ac:dyDescent="0.25">
      <c r="A34603">
        <v>3469</v>
      </c>
      <c r="B34603" s="1">
        <f>DATE(2009,7,1) + TIME(0,0,0)</f>
        <v>39995</v>
      </c>
      <c r="C34603">
        <v>32.177631378000001</v>
      </c>
    </row>
    <row r="34604" spans="1:3" x14ac:dyDescent="0.25">
      <c r="A34604">
        <v>3500</v>
      </c>
      <c r="B34604" s="1">
        <f>DATE(2009,8,1) + TIME(0,0,0)</f>
        <v>40026</v>
      </c>
      <c r="C34604">
        <v>32.191196441999999</v>
      </c>
    </row>
    <row r="34605" spans="1:3" x14ac:dyDescent="0.25">
      <c r="A34605">
        <v>3531</v>
      </c>
      <c r="B34605" s="1">
        <f>DATE(2009,9,1) + TIME(0,0,0)</f>
        <v>40057</v>
      </c>
      <c r="C34605">
        <v>32.204658508000001</v>
      </c>
    </row>
    <row r="34606" spans="1:3" x14ac:dyDescent="0.25">
      <c r="A34606">
        <v>3561</v>
      </c>
      <c r="B34606" s="1">
        <f>DATE(2009,10,1) + TIME(0,0,0)</f>
        <v>40087</v>
      </c>
      <c r="C34606">
        <v>32.217590332</v>
      </c>
    </row>
    <row r="34607" spans="1:3" x14ac:dyDescent="0.25">
      <c r="A34607">
        <v>3592</v>
      </c>
      <c r="B34607" s="1">
        <f>DATE(2009,11,1) + TIME(0,0,0)</f>
        <v>40118</v>
      </c>
      <c r="C34607">
        <v>32.230861664000003</v>
      </c>
    </row>
    <row r="34608" spans="1:3" x14ac:dyDescent="0.25">
      <c r="A34608">
        <v>3622</v>
      </c>
      <c r="B34608" s="1">
        <f>DATE(2009,12,1) + TIME(0,0,0)</f>
        <v>40148</v>
      </c>
      <c r="C34608">
        <v>32.243610382</v>
      </c>
    </row>
    <row r="34609" spans="1:3" x14ac:dyDescent="0.25">
      <c r="A34609">
        <v>3653</v>
      </c>
      <c r="B34609" s="1">
        <f>DATE(2010,1,1) + TIME(0,0,0)</f>
        <v>40179</v>
      </c>
      <c r="C34609">
        <v>32.256694793999998</v>
      </c>
    </row>
    <row r="34610" spans="1:3" x14ac:dyDescent="0.25">
      <c r="A34610">
        <v>3684</v>
      </c>
      <c r="B34610" s="1">
        <f>DATE(2010,2,1) + TIME(0,0,0)</f>
        <v>40210</v>
      </c>
      <c r="C34610">
        <v>32.269683837999999</v>
      </c>
    </row>
    <row r="34611" spans="1:3" x14ac:dyDescent="0.25">
      <c r="A34611">
        <v>3712</v>
      </c>
      <c r="B34611" s="1">
        <f>DATE(2010,3,1) + TIME(0,0,0)</f>
        <v>40238</v>
      </c>
      <c r="C34611">
        <v>32.281341552999997</v>
      </c>
    </row>
    <row r="34612" spans="1:3" x14ac:dyDescent="0.25">
      <c r="A34612">
        <v>3743</v>
      </c>
      <c r="B34612" s="1">
        <f>DATE(2010,4,1) + TIME(0,0,0)</f>
        <v>40269</v>
      </c>
      <c r="C34612">
        <v>32.294166564999998</v>
      </c>
    </row>
    <row r="34613" spans="1:3" x14ac:dyDescent="0.25">
      <c r="A34613">
        <v>3773</v>
      </c>
      <c r="B34613" s="1">
        <f>DATE(2010,5,1) + TIME(0,0,0)</f>
        <v>40299</v>
      </c>
      <c r="C34613">
        <v>32.306499481000003</v>
      </c>
    </row>
    <row r="34614" spans="1:3" x14ac:dyDescent="0.25">
      <c r="A34614">
        <v>3804</v>
      </c>
      <c r="B34614" s="1">
        <f>DATE(2010,6,1) + TIME(0,0,0)</f>
        <v>40330</v>
      </c>
      <c r="C34614">
        <v>32.319160461000003</v>
      </c>
    </row>
    <row r="34615" spans="1:3" x14ac:dyDescent="0.25">
      <c r="A34615">
        <v>3834</v>
      </c>
      <c r="B34615" s="1">
        <f>DATE(2010,7,1) + TIME(0,0,0)</f>
        <v>40360</v>
      </c>
      <c r="C34615">
        <v>32.331340789999999</v>
      </c>
    </row>
    <row r="34616" spans="1:3" x14ac:dyDescent="0.25">
      <c r="A34616">
        <v>3865</v>
      </c>
      <c r="B34616" s="1">
        <f>DATE(2010,8,1) + TIME(0,0,0)</f>
        <v>40391</v>
      </c>
      <c r="C34616">
        <v>32.343845367</v>
      </c>
    </row>
    <row r="34617" spans="1:3" x14ac:dyDescent="0.25">
      <c r="A34617">
        <v>3896</v>
      </c>
      <c r="B34617" s="1">
        <f>DATE(2010,9,1) + TIME(0,0,0)</f>
        <v>40422</v>
      </c>
      <c r="C34617">
        <v>32.356281281000001</v>
      </c>
    </row>
    <row r="34618" spans="1:3" x14ac:dyDescent="0.25">
      <c r="A34618">
        <v>3926</v>
      </c>
      <c r="B34618" s="1">
        <f>DATE(2010,10,1) + TIME(0,0,0)</f>
        <v>40452</v>
      </c>
      <c r="C34618">
        <v>32.368244171000001</v>
      </c>
    </row>
    <row r="34619" spans="1:3" x14ac:dyDescent="0.25">
      <c r="A34619">
        <v>3957</v>
      </c>
      <c r="B34619" s="1">
        <f>DATE(2010,11,1) + TIME(0,0,0)</f>
        <v>40483</v>
      </c>
      <c r="C34619">
        <v>32.380542755</v>
      </c>
    </row>
    <row r="34620" spans="1:3" x14ac:dyDescent="0.25">
      <c r="A34620">
        <v>3987</v>
      </c>
      <c r="B34620" s="1">
        <f>DATE(2010,12,1) + TIME(0,0,0)</f>
        <v>40513</v>
      </c>
      <c r="C34620">
        <v>32.392383574999997</v>
      </c>
    </row>
    <row r="34621" spans="1:3" x14ac:dyDescent="0.25">
      <c r="A34621">
        <v>4018</v>
      </c>
      <c r="B34621" s="1">
        <f>DATE(2011,1,1) + TIME(0,0,0)</f>
        <v>40544</v>
      </c>
      <c r="C34621">
        <v>32.404556274000001</v>
      </c>
    </row>
    <row r="34622" spans="1:3" x14ac:dyDescent="0.25">
      <c r="A34622">
        <v>4049</v>
      </c>
      <c r="B34622" s="1">
        <f>DATE(2011,2,1) + TIME(0,0,0)</f>
        <v>40575</v>
      </c>
      <c r="C34622">
        <v>32.416675568000002</v>
      </c>
    </row>
    <row r="34623" spans="1:3" x14ac:dyDescent="0.25">
      <c r="A34623">
        <v>4077</v>
      </c>
      <c r="B34623" s="1">
        <f>DATE(2011,3,1) + TIME(0,0,0)</f>
        <v>40603</v>
      </c>
      <c r="C34623">
        <v>32.427570342999999</v>
      </c>
    </row>
    <row r="34624" spans="1:3" x14ac:dyDescent="0.25">
      <c r="A34624">
        <v>4108</v>
      </c>
      <c r="B34624" s="1">
        <f>DATE(2011,4,1) + TIME(0,0,0)</f>
        <v>40634</v>
      </c>
      <c r="C34624">
        <v>32.439579010000003</v>
      </c>
    </row>
    <row r="34625" spans="1:3" x14ac:dyDescent="0.25">
      <c r="A34625">
        <v>4138</v>
      </c>
      <c r="B34625" s="1">
        <f>DATE(2011,5,1) + TIME(0,0,0)</f>
        <v>40664</v>
      </c>
      <c r="C34625">
        <v>32.451152802000003</v>
      </c>
    </row>
    <row r="34626" spans="1:3" x14ac:dyDescent="0.25">
      <c r="A34626">
        <v>4169</v>
      </c>
      <c r="B34626" s="1">
        <f>DATE(2011,6,1) + TIME(0,0,0)</f>
        <v>40695</v>
      </c>
      <c r="C34626">
        <v>32.463066101000003</v>
      </c>
    </row>
    <row r="34627" spans="1:3" x14ac:dyDescent="0.25">
      <c r="A34627">
        <v>4199</v>
      </c>
      <c r="B34627" s="1">
        <f>DATE(2011,7,1) + TIME(0,0,0)</f>
        <v>40725</v>
      </c>
      <c r="C34627">
        <v>32.474548339999998</v>
      </c>
    </row>
    <row r="34628" spans="1:3" x14ac:dyDescent="0.25">
      <c r="A34628">
        <v>4230</v>
      </c>
      <c r="B34628" s="1">
        <f>DATE(2011,8,1) + TIME(0,0,0)</f>
        <v>40756</v>
      </c>
      <c r="C34628">
        <v>32.486366271999998</v>
      </c>
    </row>
    <row r="34629" spans="1:3" x14ac:dyDescent="0.25">
      <c r="A34629">
        <v>4261</v>
      </c>
      <c r="B34629" s="1">
        <f>DATE(2011,9,1) + TIME(0,0,0)</f>
        <v>40787</v>
      </c>
      <c r="C34629">
        <v>32.498142242</v>
      </c>
    </row>
    <row r="34630" spans="1:3" x14ac:dyDescent="0.25">
      <c r="A34630">
        <v>4291</v>
      </c>
      <c r="B34630" s="1">
        <f>DATE(2011,10,1) + TIME(0,0,0)</f>
        <v>40817</v>
      </c>
      <c r="C34630">
        <v>32.509494781000001</v>
      </c>
    </row>
    <row r="34631" spans="1:3" x14ac:dyDescent="0.25">
      <c r="A34631">
        <v>4322</v>
      </c>
      <c r="B34631" s="1">
        <f>DATE(2011,11,1) + TIME(0,0,0)</f>
        <v>40848</v>
      </c>
      <c r="C34631">
        <v>32.521183014000002</v>
      </c>
    </row>
    <row r="34632" spans="1:3" x14ac:dyDescent="0.25">
      <c r="A34632">
        <v>4352</v>
      </c>
      <c r="B34632" s="1">
        <f>DATE(2011,12,1) + TIME(0,0,0)</f>
        <v>40878</v>
      </c>
      <c r="C34632">
        <v>32.532451629999997</v>
      </c>
    </row>
    <row r="34633" spans="1:3" x14ac:dyDescent="0.25">
      <c r="A34633">
        <v>4383</v>
      </c>
      <c r="B34633" s="1">
        <f>DATE(2012,1,1) + TIME(0,0,0)</f>
        <v>40909</v>
      </c>
      <c r="C34633">
        <v>32.544059752999999</v>
      </c>
    </row>
    <row r="34634" spans="1:3" x14ac:dyDescent="0.25">
      <c r="A34634">
        <v>4414</v>
      </c>
      <c r="B34634" s="1">
        <f>DATE(2012,2,1) + TIME(0,0,0)</f>
        <v>40940</v>
      </c>
      <c r="C34634">
        <v>32.555625915999997</v>
      </c>
    </row>
    <row r="34635" spans="1:3" x14ac:dyDescent="0.25">
      <c r="A34635">
        <v>4443</v>
      </c>
      <c r="B34635" s="1">
        <f>DATE(2012,3,1) + TIME(0,0,0)</f>
        <v>40969</v>
      </c>
      <c r="C34635">
        <v>32.56640625</v>
      </c>
    </row>
    <row r="34636" spans="1:3" x14ac:dyDescent="0.25">
      <c r="A34636">
        <v>4474</v>
      </c>
      <c r="B34636" s="1">
        <f>DATE(2012,4,1) + TIME(0,0,0)</f>
        <v>41000</v>
      </c>
      <c r="C34636">
        <v>32.577892302999999</v>
      </c>
    </row>
    <row r="34637" spans="1:3" x14ac:dyDescent="0.25">
      <c r="A34637">
        <v>4504</v>
      </c>
      <c r="B34637" s="1">
        <f>DATE(2012,5,1) + TIME(0,0,0)</f>
        <v>41030</v>
      </c>
      <c r="C34637">
        <v>32.588973998999997</v>
      </c>
    </row>
    <row r="34638" spans="1:3" x14ac:dyDescent="0.25">
      <c r="A34638">
        <v>4535</v>
      </c>
      <c r="B34638" s="1">
        <f>DATE(2012,6,1) + TIME(0,0,0)</f>
        <v>41061</v>
      </c>
      <c r="C34638">
        <v>32.600379943999997</v>
      </c>
    </row>
    <row r="34639" spans="1:3" x14ac:dyDescent="0.25">
      <c r="A34639">
        <v>4565</v>
      </c>
      <c r="B34639" s="1">
        <f>DATE(2012,7,1) + TIME(0,0,0)</f>
        <v>41091</v>
      </c>
      <c r="C34639">
        <v>32.611381530999999</v>
      </c>
    </row>
    <row r="34640" spans="1:3" x14ac:dyDescent="0.25">
      <c r="A34640">
        <v>4596</v>
      </c>
      <c r="B34640" s="1">
        <f>DATE(2012,8,1) + TIME(0,0,0)</f>
        <v>41122</v>
      </c>
      <c r="C34640">
        <v>32.622711182000003</v>
      </c>
    </row>
    <row r="34641" spans="1:3" x14ac:dyDescent="0.25">
      <c r="A34641">
        <v>4627</v>
      </c>
      <c r="B34641" s="1">
        <f>DATE(2012,9,1) + TIME(0,0,0)</f>
        <v>41153</v>
      </c>
      <c r="C34641">
        <v>32.634002686000002</v>
      </c>
    </row>
    <row r="34642" spans="1:3" x14ac:dyDescent="0.25">
      <c r="A34642">
        <v>4657</v>
      </c>
      <c r="B34642" s="1">
        <f>DATE(2012,10,1) + TIME(0,0,0)</f>
        <v>41183</v>
      </c>
      <c r="C34642">
        <v>32.644893646</v>
      </c>
    </row>
    <row r="34643" spans="1:3" x14ac:dyDescent="0.25">
      <c r="A34643">
        <v>4688</v>
      </c>
      <c r="B34643" s="1">
        <f>DATE(2012,11,1) + TIME(0,0,0)</f>
        <v>41214</v>
      </c>
      <c r="C34643">
        <v>32.656105042</v>
      </c>
    </row>
    <row r="34644" spans="1:3" x14ac:dyDescent="0.25">
      <c r="A34644">
        <v>4718</v>
      </c>
      <c r="B34644" s="1">
        <f>DATE(2012,12,1) + TIME(0,0,0)</f>
        <v>41244</v>
      </c>
      <c r="C34644">
        <v>32.666919708000002</v>
      </c>
    </row>
    <row r="34645" spans="1:3" x14ac:dyDescent="0.25">
      <c r="A34645">
        <v>4749</v>
      </c>
      <c r="B34645" s="1">
        <f>DATE(2013,1,1) + TIME(0,0,0)</f>
        <v>41275</v>
      </c>
      <c r="C34645">
        <v>32.678054809999999</v>
      </c>
    </row>
    <row r="34646" spans="1:3" x14ac:dyDescent="0.25">
      <c r="A34646">
        <v>4780</v>
      </c>
      <c r="B34646" s="1">
        <f>DATE(2013,2,1) + TIME(0,0,0)</f>
        <v>41306</v>
      </c>
      <c r="C34646">
        <v>32.689151764000002</v>
      </c>
    </row>
    <row r="34647" spans="1:3" x14ac:dyDescent="0.25">
      <c r="A34647">
        <v>4808</v>
      </c>
      <c r="B34647" s="1">
        <f>DATE(2013,3,1) + TIME(0,0,0)</f>
        <v>41334</v>
      </c>
      <c r="C34647">
        <v>32.699142455999997</v>
      </c>
    </row>
    <row r="34648" spans="1:3" x14ac:dyDescent="0.25">
      <c r="A34648">
        <v>4839</v>
      </c>
      <c r="B34648" s="1">
        <f>DATE(2013,4,1) + TIME(0,0,0)</f>
        <v>41365</v>
      </c>
      <c r="C34648">
        <v>32.710166931000003</v>
      </c>
    </row>
    <row r="34649" spans="1:3" x14ac:dyDescent="0.25">
      <c r="A34649">
        <v>4869</v>
      </c>
      <c r="B34649" s="1">
        <f>DATE(2013,5,1) + TIME(0,0,0)</f>
        <v>41395</v>
      </c>
      <c r="C34649">
        <v>32.720798492</v>
      </c>
    </row>
    <row r="34650" spans="1:3" x14ac:dyDescent="0.25">
      <c r="A34650">
        <v>4900</v>
      </c>
      <c r="B34650" s="1">
        <f>DATE(2013,6,1) + TIME(0,0,0)</f>
        <v>41426</v>
      </c>
      <c r="C34650">
        <v>32.731750488000003</v>
      </c>
    </row>
    <row r="34651" spans="1:3" x14ac:dyDescent="0.25">
      <c r="A34651">
        <v>4930</v>
      </c>
      <c r="B34651" s="1">
        <f>DATE(2013,7,1) + TIME(0,0,0)</f>
        <v>41456</v>
      </c>
      <c r="C34651">
        <v>32.742309570000003</v>
      </c>
    </row>
    <row r="34652" spans="1:3" x14ac:dyDescent="0.25">
      <c r="A34652">
        <v>4961</v>
      </c>
      <c r="B34652" s="1">
        <f>DATE(2013,8,1) + TIME(0,0,0)</f>
        <v>41487</v>
      </c>
      <c r="C34652">
        <v>32.753185272000003</v>
      </c>
    </row>
    <row r="34653" spans="1:3" x14ac:dyDescent="0.25">
      <c r="A34653">
        <v>4992</v>
      </c>
      <c r="B34653" s="1">
        <f>DATE(2013,9,1) + TIME(0,0,0)</f>
        <v>41518</v>
      </c>
      <c r="C34653">
        <v>32.764022826999998</v>
      </c>
    </row>
    <row r="34654" spans="1:3" x14ac:dyDescent="0.25">
      <c r="A34654">
        <v>5022</v>
      </c>
      <c r="B34654" s="1">
        <f>DATE(2013,10,1) + TIME(0,0,0)</f>
        <v>41548</v>
      </c>
      <c r="C34654">
        <v>32.774475098000003</v>
      </c>
    </row>
    <row r="34655" spans="1:3" x14ac:dyDescent="0.25">
      <c r="A34655">
        <v>5053</v>
      </c>
      <c r="B34655" s="1">
        <f>DATE(2013,11,1) + TIME(0,0,0)</f>
        <v>41579</v>
      </c>
      <c r="C34655">
        <v>32.785243987999998</v>
      </c>
    </row>
    <row r="34656" spans="1:3" x14ac:dyDescent="0.25">
      <c r="A34656">
        <v>5083</v>
      </c>
      <c r="B34656" s="1">
        <f>DATE(2013,12,1) + TIME(0,0,0)</f>
        <v>41609</v>
      </c>
      <c r="C34656">
        <v>32.795623779000003</v>
      </c>
    </row>
    <row r="34657" spans="1:3" x14ac:dyDescent="0.25">
      <c r="A34657">
        <v>5114</v>
      </c>
      <c r="B34657" s="1">
        <f>DATE(2014,1,1) + TIME(0,0,0)</f>
        <v>41640</v>
      </c>
      <c r="C34657">
        <v>32.806320190000001</v>
      </c>
    </row>
    <row r="34658" spans="1:3" x14ac:dyDescent="0.25">
      <c r="A34658">
        <v>5145</v>
      </c>
      <c r="B34658" s="1">
        <f>DATE(2014,2,1) + TIME(0,0,0)</f>
        <v>41671</v>
      </c>
      <c r="C34658">
        <v>32.816974639999998</v>
      </c>
    </row>
    <row r="34659" spans="1:3" x14ac:dyDescent="0.25">
      <c r="A34659">
        <v>5173</v>
      </c>
      <c r="B34659" s="1">
        <f>DATE(2014,3,1) + TIME(0,0,0)</f>
        <v>41699</v>
      </c>
      <c r="C34659">
        <v>32.826568604000002</v>
      </c>
    </row>
    <row r="34660" spans="1:3" x14ac:dyDescent="0.25">
      <c r="A34660">
        <v>5204</v>
      </c>
      <c r="B34660" s="1">
        <f>DATE(2014,4,1) + TIME(0,0,0)</f>
        <v>41730</v>
      </c>
      <c r="C34660">
        <v>32.837162018000001</v>
      </c>
    </row>
    <row r="34661" spans="1:3" x14ac:dyDescent="0.25">
      <c r="A34661">
        <v>5234</v>
      </c>
      <c r="B34661" s="1">
        <f>DATE(2014,5,1) + TIME(0,0,0)</f>
        <v>41760</v>
      </c>
      <c r="C34661">
        <v>32.847381591999998</v>
      </c>
    </row>
    <row r="34662" spans="1:3" x14ac:dyDescent="0.25">
      <c r="A34662">
        <v>5265</v>
      </c>
      <c r="B34662" s="1">
        <f>DATE(2014,6,1) + TIME(0,0,0)</f>
        <v>41791</v>
      </c>
      <c r="C34662">
        <v>32.857902527</v>
      </c>
    </row>
    <row r="34663" spans="1:3" x14ac:dyDescent="0.25">
      <c r="A34663">
        <v>5295</v>
      </c>
      <c r="B34663" s="1">
        <f>DATE(2014,7,1) + TIME(0,0,0)</f>
        <v>41821</v>
      </c>
      <c r="C34663">
        <v>32.868053435999997</v>
      </c>
    </row>
    <row r="34664" spans="1:3" x14ac:dyDescent="0.25">
      <c r="A34664">
        <v>5326</v>
      </c>
      <c r="B34664" s="1">
        <f>DATE(2014,8,1) + TIME(0,0,0)</f>
        <v>41852</v>
      </c>
      <c r="C34664">
        <v>32.878501892000003</v>
      </c>
    </row>
    <row r="34665" spans="1:3" x14ac:dyDescent="0.25">
      <c r="A34665">
        <v>5357</v>
      </c>
      <c r="B34665" s="1">
        <f>DATE(2014,9,1) + TIME(0,0,0)</f>
        <v>41883</v>
      </c>
      <c r="C34665">
        <v>32.888919829999999</v>
      </c>
    </row>
    <row r="34666" spans="1:3" x14ac:dyDescent="0.25">
      <c r="A34666">
        <v>5387</v>
      </c>
      <c r="B34666" s="1">
        <f>DATE(2014,10,1) + TIME(0,0,0)</f>
        <v>41913</v>
      </c>
      <c r="C34666">
        <v>32.898967743</v>
      </c>
    </row>
    <row r="34667" spans="1:3" x14ac:dyDescent="0.25">
      <c r="A34667">
        <v>5418</v>
      </c>
      <c r="B34667" s="1">
        <f>DATE(2014,11,1) + TIME(0,0,0)</f>
        <v>41944</v>
      </c>
      <c r="C34667">
        <v>32.909324646000002</v>
      </c>
    </row>
    <row r="34668" spans="1:3" x14ac:dyDescent="0.25">
      <c r="A34668">
        <v>5448</v>
      </c>
      <c r="B34668" s="1">
        <f>DATE(2014,12,1) + TIME(0,0,0)</f>
        <v>41974</v>
      </c>
      <c r="C34668">
        <v>32.919315337999997</v>
      </c>
    </row>
    <row r="34669" spans="1:3" x14ac:dyDescent="0.25">
      <c r="A34669">
        <v>5479</v>
      </c>
      <c r="B34669" s="1">
        <f>DATE(2015,1,1) + TIME(0,0,0)</f>
        <v>42005</v>
      </c>
      <c r="C34669">
        <v>32.929611205999997</v>
      </c>
    </row>
    <row r="34670" spans="1:3" x14ac:dyDescent="0.25">
      <c r="A34670">
        <v>5510</v>
      </c>
      <c r="B34670" s="1">
        <f>DATE(2015,2,1) + TIME(0,0,0)</f>
        <v>42036</v>
      </c>
      <c r="C34670">
        <v>32.939872741999999</v>
      </c>
    </row>
    <row r="34671" spans="1:3" x14ac:dyDescent="0.25">
      <c r="A34671">
        <v>5538</v>
      </c>
      <c r="B34671" s="1">
        <f>DATE(2015,3,1) + TIME(0,0,0)</f>
        <v>42064</v>
      </c>
      <c r="C34671">
        <v>32.949111938000001</v>
      </c>
    </row>
    <row r="34672" spans="1:3" x14ac:dyDescent="0.25">
      <c r="A34672">
        <v>5569</v>
      </c>
      <c r="B34672" s="1">
        <f>DATE(2015,4,1) + TIME(0,0,0)</f>
        <v>42095</v>
      </c>
      <c r="C34672">
        <v>32.959316254000001</v>
      </c>
    </row>
    <row r="34673" spans="1:3" x14ac:dyDescent="0.25">
      <c r="A34673">
        <v>5599</v>
      </c>
      <c r="B34673" s="1">
        <f>DATE(2015,5,1) + TIME(0,0,0)</f>
        <v>42125</v>
      </c>
      <c r="C34673">
        <v>32.969165801999999</v>
      </c>
    </row>
    <row r="34674" spans="1:3" x14ac:dyDescent="0.25">
      <c r="A34674">
        <v>5630</v>
      </c>
      <c r="B34674" s="1">
        <f>DATE(2015,6,1) + TIME(0,0,0)</f>
        <v>42156</v>
      </c>
      <c r="C34674">
        <v>32.979312897</v>
      </c>
    </row>
    <row r="34675" spans="1:3" x14ac:dyDescent="0.25">
      <c r="A34675">
        <v>5660</v>
      </c>
      <c r="B34675" s="1">
        <f>DATE(2015,7,1) + TIME(0,0,0)</f>
        <v>42186</v>
      </c>
      <c r="C34675">
        <v>32.989105225000003</v>
      </c>
    </row>
    <row r="34676" spans="1:3" x14ac:dyDescent="0.25">
      <c r="A34676">
        <v>5691</v>
      </c>
      <c r="B34676" s="1">
        <f>DATE(2015,8,1) + TIME(0,0,0)</f>
        <v>42217</v>
      </c>
      <c r="C34676">
        <v>32.999191283999998</v>
      </c>
    </row>
    <row r="34677" spans="1:3" x14ac:dyDescent="0.25">
      <c r="A34677">
        <v>5722</v>
      </c>
      <c r="B34677" s="1">
        <f>DATE(2015,9,1) + TIME(0,0,0)</f>
        <v>42248</v>
      </c>
      <c r="C34677">
        <v>33.009254456000001</v>
      </c>
    </row>
    <row r="34678" spans="1:3" x14ac:dyDescent="0.25">
      <c r="A34678">
        <v>5752</v>
      </c>
      <c r="B34678" s="1">
        <f>DATE(2015,10,1) + TIME(0,0,0)</f>
        <v>42278</v>
      </c>
      <c r="C34678">
        <v>33.018959045000003</v>
      </c>
    </row>
    <row r="34679" spans="1:3" x14ac:dyDescent="0.25">
      <c r="A34679">
        <v>5783</v>
      </c>
      <c r="B34679" s="1">
        <f>DATE(2015,11,1) + TIME(0,0,0)</f>
        <v>42309</v>
      </c>
      <c r="C34679">
        <v>33.028964995999999</v>
      </c>
    </row>
    <row r="34680" spans="1:3" x14ac:dyDescent="0.25">
      <c r="A34680">
        <v>5813</v>
      </c>
      <c r="B34680" s="1">
        <f>DATE(2015,12,1) + TIME(0,0,0)</f>
        <v>42339</v>
      </c>
      <c r="C34680">
        <v>33.038616179999998</v>
      </c>
    </row>
    <row r="34681" spans="1:3" x14ac:dyDescent="0.25">
      <c r="A34681">
        <v>5844</v>
      </c>
      <c r="B34681" s="1">
        <f>DATE(2016,1,1) + TIME(0,0,0)</f>
        <v>42370</v>
      </c>
      <c r="C34681">
        <v>33.048561096</v>
      </c>
    </row>
    <row r="34682" spans="1:3" x14ac:dyDescent="0.25">
      <c r="A34682">
        <v>5875</v>
      </c>
      <c r="B34682" s="1">
        <f>DATE(2016,2,1) + TIME(0,0,0)</f>
        <v>42401</v>
      </c>
      <c r="C34682">
        <v>33.058475494</v>
      </c>
    </row>
    <row r="34683" spans="1:3" x14ac:dyDescent="0.25">
      <c r="A34683">
        <v>5904</v>
      </c>
      <c r="B34683" s="1">
        <f>DATE(2016,3,1) + TIME(0,0,0)</f>
        <v>42430</v>
      </c>
      <c r="C34683">
        <v>33.067726135000001</v>
      </c>
    </row>
    <row r="34684" spans="1:3" x14ac:dyDescent="0.25">
      <c r="A34684">
        <v>5935</v>
      </c>
      <c r="B34684" s="1">
        <f>DATE(2016,4,1) + TIME(0,0,0)</f>
        <v>42461</v>
      </c>
      <c r="C34684">
        <v>33.077587127999998</v>
      </c>
    </row>
    <row r="34685" spans="1:3" x14ac:dyDescent="0.25">
      <c r="A34685">
        <v>5965</v>
      </c>
      <c r="B34685" s="1">
        <f>DATE(2016,5,1) + TIME(0,0,0)</f>
        <v>42491</v>
      </c>
      <c r="C34685">
        <v>33.087104797000002</v>
      </c>
    </row>
    <row r="34686" spans="1:3" x14ac:dyDescent="0.25">
      <c r="A34686">
        <v>5996</v>
      </c>
      <c r="B34686" s="1">
        <f>DATE(2016,6,1) + TIME(0,0,0)</f>
        <v>42522</v>
      </c>
      <c r="C34686">
        <v>33.096908569</v>
      </c>
    </row>
    <row r="34687" spans="1:3" x14ac:dyDescent="0.25">
      <c r="A34687">
        <v>6026</v>
      </c>
      <c r="B34687" s="1">
        <f>DATE(2016,7,1) + TIME(0,0,0)</f>
        <v>42552</v>
      </c>
      <c r="C34687">
        <v>33.106369018999999</v>
      </c>
    </row>
    <row r="34688" spans="1:3" x14ac:dyDescent="0.25">
      <c r="A34688">
        <v>6057</v>
      </c>
      <c r="B34688" s="1">
        <f>DATE(2016,8,1) + TIME(0,0,0)</f>
        <v>42583</v>
      </c>
      <c r="C34688">
        <v>33.116119384999998</v>
      </c>
    </row>
    <row r="34689" spans="1:3" x14ac:dyDescent="0.25">
      <c r="A34689">
        <v>6088</v>
      </c>
      <c r="B34689" s="1">
        <f>DATE(2016,9,1) + TIME(0,0,0)</f>
        <v>42614</v>
      </c>
      <c r="C34689">
        <v>33.125843048</v>
      </c>
    </row>
    <row r="34690" spans="1:3" x14ac:dyDescent="0.25">
      <c r="A34690">
        <v>6118</v>
      </c>
      <c r="B34690" s="1">
        <f>DATE(2016,10,1) + TIME(0,0,0)</f>
        <v>42644</v>
      </c>
      <c r="C34690">
        <v>33.135227202999999</v>
      </c>
    </row>
    <row r="34691" spans="1:3" x14ac:dyDescent="0.25">
      <c r="A34691">
        <v>6149</v>
      </c>
      <c r="B34691" s="1">
        <f>DATE(2016,11,1) + TIME(0,0,0)</f>
        <v>42675</v>
      </c>
      <c r="C34691">
        <v>33.144893646</v>
      </c>
    </row>
    <row r="34692" spans="1:3" x14ac:dyDescent="0.25">
      <c r="A34692">
        <v>6179</v>
      </c>
      <c r="B34692" s="1">
        <f>DATE(2016,12,1) + TIME(0,0,0)</f>
        <v>42705</v>
      </c>
      <c r="C34692">
        <v>33.154228209999999</v>
      </c>
    </row>
    <row r="34693" spans="1:3" x14ac:dyDescent="0.25">
      <c r="A34693">
        <v>6210</v>
      </c>
      <c r="B34693" s="1">
        <f>DATE(2017,1,1) + TIME(0,0,0)</f>
        <v>42736</v>
      </c>
      <c r="C34693">
        <v>33.163845062</v>
      </c>
    </row>
    <row r="34694" spans="1:3" x14ac:dyDescent="0.25">
      <c r="A34694">
        <v>6241</v>
      </c>
      <c r="B34694" s="1">
        <f>DATE(2017,2,1) + TIME(0,0,0)</f>
        <v>42767</v>
      </c>
      <c r="C34694">
        <v>33.173435210999997</v>
      </c>
    </row>
    <row r="34695" spans="1:3" x14ac:dyDescent="0.25">
      <c r="A34695">
        <v>6269</v>
      </c>
      <c r="B34695" s="1">
        <f>DATE(2017,3,1) + TIME(0,0,0)</f>
        <v>42795</v>
      </c>
      <c r="C34695">
        <v>33.182071686</v>
      </c>
    </row>
    <row r="34696" spans="1:3" x14ac:dyDescent="0.25">
      <c r="A34696">
        <v>6300</v>
      </c>
      <c r="B34696" s="1">
        <f>DATE(2017,4,1) + TIME(0,0,0)</f>
        <v>42826</v>
      </c>
      <c r="C34696">
        <v>33.191612243999998</v>
      </c>
    </row>
    <row r="34697" spans="1:3" x14ac:dyDescent="0.25">
      <c r="A34697">
        <v>6330</v>
      </c>
      <c r="B34697" s="1">
        <f>DATE(2017,5,1) + TIME(0,0,0)</f>
        <v>42856</v>
      </c>
      <c r="C34697">
        <v>33.200820923000002</v>
      </c>
    </row>
    <row r="34698" spans="1:3" x14ac:dyDescent="0.25">
      <c r="A34698">
        <v>6361</v>
      </c>
      <c r="B34698" s="1">
        <f>DATE(2017,6,1) + TIME(0,0,0)</f>
        <v>42887</v>
      </c>
      <c r="C34698">
        <v>33.21031189</v>
      </c>
    </row>
    <row r="34699" spans="1:3" x14ac:dyDescent="0.25">
      <c r="A34699">
        <v>6391</v>
      </c>
      <c r="B34699" s="1">
        <f>DATE(2017,7,1) + TIME(0,0,0)</f>
        <v>42917</v>
      </c>
      <c r="C34699">
        <v>33.219470977999997</v>
      </c>
    </row>
    <row r="34700" spans="1:3" x14ac:dyDescent="0.25">
      <c r="A34700">
        <v>6422</v>
      </c>
      <c r="B34700" s="1">
        <f>DATE(2017,8,1) + TIME(0,0,0)</f>
        <v>42948</v>
      </c>
      <c r="C34700">
        <v>33.228912354000002</v>
      </c>
    </row>
    <row r="34701" spans="1:3" x14ac:dyDescent="0.25">
      <c r="A34701">
        <v>6453</v>
      </c>
      <c r="B34701" s="1">
        <f>DATE(2017,9,1) + TIME(0,0,0)</f>
        <v>42979</v>
      </c>
      <c r="C34701">
        <v>33.238327026</v>
      </c>
    </row>
    <row r="34702" spans="1:3" x14ac:dyDescent="0.25">
      <c r="A34702">
        <v>6483</v>
      </c>
      <c r="B34702" s="1">
        <f>DATE(2017,10,1) + TIME(0,0,0)</f>
        <v>43009</v>
      </c>
      <c r="C34702">
        <v>33.247413635000001</v>
      </c>
    </row>
    <row r="34703" spans="1:3" x14ac:dyDescent="0.25">
      <c r="A34703">
        <v>6514</v>
      </c>
      <c r="B34703" s="1">
        <f>DATE(2017,11,1) + TIME(0,0,0)</f>
        <v>43040</v>
      </c>
      <c r="C34703">
        <v>33.256782532000003</v>
      </c>
    </row>
    <row r="34704" spans="1:3" x14ac:dyDescent="0.25">
      <c r="A34704">
        <v>6544</v>
      </c>
      <c r="B34704" s="1">
        <f>DATE(2017,12,1) + TIME(0,0,0)</f>
        <v>43070</v>
      </c>
      <c r="C34704">
        <v>33.265827178999999</v>
      </c>
    </row>
    <row r="34705" spans="1:3" x14ac:dyDescent="0.25">
      <c r="A34705">
        <v>6575</v>
      </c>
      <c r="B34705" s="1">
        <f>DATE(2018,1,1) + TIME(0,0,0)</f>
        <v>43101</v>
      </c>
      <c r="C34705">
        <v>33.275154114000003</v>
      </c>
    </row>
    <row r="34706" spans="1:3" x14ac:dyDescent="0.25">
      <c r="A34706">
        <v>6606</v>
      </c>
      <c r="B34706" s="1">
        <f>DATE(2018,2,1) + TIME(0,0,0)</f>
        <v>43132</v>
      </c>
      <c r="C34706">
        <v>33.28445816</v>
      </c>
    </row>
    <row r="34707" spans="1:3" x14ac:dyDescent="0.25">
      <c r="A34707">
        <v>6634</v>
      </c>
      <c r="B34707" s="1">
        <f>DATE(2018,3,1) + TIME(0,0,0)</f>
        <v>43160</v>
      </c>
      <c r="C34707">
        <v>33.292842864999997</v>
      </c>
    </row>
    <row r="34708" spans="1:3" x14ac:dyDescent="0.25">
      <c r="A34708">
        <v>6665</v>
      </c>
      <c r="B34708" s="1">
        <f>DATE(2018,4,1) + TIME(0,0,0)</f>
        <v>43191</v>
      </c>
      <c r="C34708">
        <v>33.302108765</v>
      </c>
    </row>
    <row r="34709" spans="1:3" x14ac:dyDescent="0.25">
      <c r="A34709">
        <v>6695</v>
      </c>
      <c r="B34709" s="1">
        <f>DATE(2018,5,1) + TIME(0,0,0)</f>
        <v>43221</v>
      </c>
      <c r="C34709">
        <v>33.311054230000003</v>
      </c>
    </row>
    <row r="34710" spans="1:3" x14ac:dyDescent="0.25">
      <c r="A34710">
        <v>6726</v>
      </c>
      <c r="B34710" s="1">
        <f>DATE(2018,6,1) + TIME(0,0,0)</f>
        <v>43252</v>
      </c>
      <c r="C34710">
        <v>33.320278168000002</v>
      </c>
    </row>
    <row r="34711" spans="1:3" x14ac:dyDescent="0.25">
      <c r="A34711">
        <v>6756</v>
      </c>
      <c r="B34711" s="1">
        <f>DATE(2018,7,1) + TIME(0,0,0)</f>
        <v>43282</v>
      </c>
      <c r="C34711">
        <v>33.329189301</v>
      </c>
    </row>
    <row r="34712" spans="1:3" x14ac:dyDescent="0.25">
      <c r="A34712">
        <v>6787</v>
      </c>
      <c r="B34712" s="1">
        <f>DATE(2018,8,1) + TIME(0,0,0)</f>
        <v>43313</v>
      </c>
      <c r="C34712">
        <v>33.338375092</v>
      </c>
    </row>
    <row r="34713" spans="1:3" x14ac:dyDescent="0.25">
      <c r="A34713">
        <v>6818</v>
      </c>
      <c r="B34713" s="1">
        <f>DATE(2018,9,1) + TIME(0,0,0)</f>
        <v>43344</v>
      </c>
      <c r="C34713">
        <v>33.347545623999999</v>
      </c>
    </row>
    <row r="34714" spans="1:3" x14ac:dyDescent="0.25">
      <c r="A34714">
        <v>6848</v>
      </c>
      <c r="B34714" s="1">
        <f>DATE(2018,10,1) + TIME(0,0,0)</f>
        <v>43374</v>
      </c>
      <c r="C34714">
        <v>33.356399535999998</v>
      </c>
    </row>
    <row r="34715" spans="1:3" x14ac:dyDescent="0.25">
      <c r="A34715">
        <v>6879</v>
      </c>
      <c r="B34715" s="1">
        <f>DATE(2018,11,1) + TIME(0,0,0)</f>
        <v>43405</v>
      </c>
      <c r="C34715">
        <v>33.365531920999999</v>
      </c>
    </row>
    <row r="34716" spans="1:3" x14ac:dyDescent="0.25">
      <c r="A34716">
        <v>6909</v>
      </c>
      <c r="B34716" s="1">
        <f>DATE(2018,12,1) + TIME(0,0,0)</f>
        <v>43435</v>
      </c>
      <c r="C34716">
        <v>33.374351501</v>
      </c>
    </row>
    <row r="34717" spans="1:3" x14ac:dyDescent="0.25">
      <c r="A34717">
        <v>6940</v>
      </c>
      <c r="B34717" s="1">
        <f>DATE(2019,1,1) + TIME(0,0,0)</f>
        <v>43466</v>
      </c>
      <c r="C34717">
        <v>33.383449554000002</v>
      </c>
    </row>
    <row r="34718" spans="1:3" x14ac:dyDescent="0.25">
      <c r="A34718">
        <v>6971</v>
      </c>
      <c r="B34718" s="1">
        <f>DATE(2019,2,1) + TIME(0,0,0)</f>
        <v>43497</v>
      </c>
      <c r="C34718">
        <v>33.392528534</v>
      </c>
    </row>
    <row r="34719" spans="1:3" x14ac:dyDescent="0.25">
      <c r="A34719">
        <v>6999</v>
      </c>
      <c r="B34719" s="1">
        <f>DATE(2019,3,1) + TIME(0,0,0)</f>
        <v>43525</v>
      </c>
      <c r="C34719">
        <v>33.400714874000002</v>
      </c>
    </row>
    <row r="34720" spans="1:3" x14ac:dyDescent="0.25">
      <c r="A34720">
        <v>7030</v>
      </c>
      <c r="B34720" s="1">
        <f>DATE(2019,4,1) + TIME(0,0,0)</f>
        <v>43556</v>
      </c>
      <c r="C34720">
        <v>33.409759520999998</v>
      </c>
    </row>
    <row r="34721" spans="1:3" x14ac:dyDescent="0.25">
      <c r="A34721">
        <v>7060</v>
      </c>
      <c r="B34721" s="1">
        <f>DATE(2019,5,1) + TIME(0,0,0)</f>
        <v>43586</v>
      </c>
      <c r="C34721">
        <v>33.418495178000001</v>
      </c>
    </row>
    <row r="34722" spans="1:3" x14ac:dyDescent="0.25">
      <c r="A34722">
        <v>7091</v>
      </c>
      <c r="B34722" s="1">
        <f>DATE(2019,6,1) + TIME(0,0,0)</f>
        <v>43617</v>
      </c>
      <c r="C34722">
        <v>33.427501677999999</v>
      </c>
    </row>
    <row r="34723" spans="1:3" x14ac:dyDescent="0.25">
      <c r="A34723">
        <v>7121</v>
      </c>
      <c r="B34723" s="1">
        <f>DATE(2019,7,1) + TIME(0,0,0)</f>
        <v>43647</v>
      </c>
      <c r="C34723">
        <v>33.436203003000003</v>
      </c>
    </row>
    <row r="34724" spans="1:3" x14ac:dyDescent="0.25">
      <c r="A34724">
        <v>7152</v>
      </c>
      <c r="B34724" s="1">
        <f>DATE(2019,8,1) + TIME(0,0,0)</f>
        <v>43678</v>
      </c>
      <c r="C34724">
        <v>33.445178986000002</v>
      </c>
    </row>
    <row r="34725" spans="1:3" x14ac:dyDescent="0.25">
      <c r="A34725">
        <v>7183</v>
      </c>
      <c r="B34725" s="1">
        <f>DATE(2019,9,1) + TIME(0,0,0)</f>
        <v>43709</v>
      </c>
      <c r="C34725">
        <v>33.454132080000001</v>
      </c>
    </row>
    <row r="34726" spans="1:3" x14ac:dyDescent="0.25">
      <c r="A34726">
        <v>7213</v>
      </c>
      <c r="B34726" s="1">
        <f>DATE(2019,10,1) + TIME(0,0,0)</f>
        <v>43739</v>
      </c>
      <c r="C34726">
        <v>33.462779998999999</v>
      </c>
    </row>
    <row r="34727" spans="1:3" x14ac:dyDescent="0.25">
      <c r="A34727">
        <v>7244</v>
      </c>
      <c r="B34727" s="1">
        <f>DATE(2019,11,1) + TIME(0,0,0)</f>
        <v>43770</v>
      </c>
      <c r="C34727">
        <v>33.471702575999998</v>
      </c>
    </row>
    <row r="34728" spans="1:3" x14ac:dyDescent="0.25">
      <c r="A34728">
        <v>7274</v>
      </c>
      <c r="B34728" s="1">
        <f>DATE(2019,12,1) + TIME(0,0,0)</f>
        <v>43800</v>
      </c>
      <c r="C34728">
        <v>33.480316162000001</v>
      </c>
    </row>
    <row r="34729" spans="1:3" x14ac:dyDescent="0.25">
      <c r="A34729">
        <v>7305</v>
      </c>
      <c r="B34729" s="1">
        <f>DATE(2020,1,1) + TIME(0,0,0)</f>
        <v>43831</v>
      </c>
      <c r="C34729">
        <v>33.489196776999997</v>
      </c>
    </row>
    <row r="34730" spans="1:3" x14ac:dyDescent="0.25">
      <c r="A34730">
        <v>7336</v>
      </c>
      <c r="B34730" s="1">
        <f>DATE(2020,2,1) + TIME(0,0,0)</f>
        <v>43862</v>
      </c>
      <c r="C34730">
        <v>33.498062134000001</v>
      </c>
    </row>
    <row r="34731" spans="1:3" x14ac:dyDescent="0.25">
      <c r="A34731">
        <v>7365</v>
      </c>
      <c r="B34731" s="1">
        <f>DATE(2020,3,1) + TIME(0,0,0)</f>
        <v>43891</v>
      </c>
      <c r="C34731">
        <v>33.506340027</v>
      </c>
    </row>
    <row r="34732" spans="1:3" x14ac:dyDescent="0.25">
      <c r="A34732">
        <v>7396</v>
      </c>
      <c r="B34732" s="1">
        <f>DATE(2020,4,1) + TIME(0,0,0)</f>
        <v>43922</v>
      </c>
      <c r="C34732">
        <v>33.515167236000003</v>
      </c>
    </row>
    <row r="34733" spans="1:3" x14ac:dyDescent="0.25">
      <c r="A34733">
        <v>7426</v>
      </c>
      <c r="B34733" s="1">
        <f>DATE(2020,5,1) + TIME(0,0,0)</f>
        <v>43952</v>
      </c>
      <c r="C34733">
        <v>33.523693084999998</v>
      </c>
    </row>
    <row r="34734" spans="1:3" x14ac:dyDescent="0.25">
      <c r="A34734">
        <v>7457</v>
      </c>
      <c r="B34734" s="1">
        <f>DATE(2020,6,1) + TIME(0,0,0)</f>
        <v>43983</v>
      </c>
      <c r="C34734">
        <v>33.532485962000003</v>
      </c>
    </row>
    <row r="34735" spans="1:3" x14ac:dyDescent="0.25">
      <c r="A34735">
        <v>7487</v>
      </c>
      <c r="B34735" s="1">
        <f>DATE(2020,7,1) + TIME(0,0,0)</f>
        <v>44013</v>
      </c>
      <c r="C34735">
        <v>33.540977478000002</v>
      </c>
    </row>
    <row r="34736" spans="1:3" x14ac:dyDescent="0.25">
      <c r="A34736">
        <v>7518</v>
      </c>
      <c r="B34736" s="1">
        <f>DATE(2020,8,1) + TIME(0,0,0)</f>
        <v>44044</v>
      </c>
      <c r="C34736">
        <v>33.549736023000001</v>
      </c>
    </row>
    <row r="34737" spans="1:3" x14ac:dyDescent="0.25">
      <c r="A34737">
        <v>7549</v>
      </c>
      <c r="B34737" s="1">
        <f>DATE(2020,9,1) + TIME(0,0,0)</f>
        <v>44075</v>
      </c>
      <c r="C34737">
        <v>33.558471679999997</v>
      </c>
    </row>
    <row r="34738" spans="1:3" x14ac:dyDescent="0.25">
      <c r="A34738">
        <v>7579</v>
      </c>
      <c r="B34738" s="1">
        <f>DATE(2020,10,1) + TIME(0,0,0)</f>
        <v>44105</v>
      </c>
      <c r="C34738">
        <v>33.566909789999997</v>
      </c>
    </row>
    <row r="34739" spans="1:3" x14ac:dyDescent="0.25">
      <c r="A34739">
        <v>7610</v>
      </c>
      <c r="B34739" s="1">
        <f>DATE(2020,11,1) + TIME(0,0,0)</f>
        <v>44136</v>
      </c>
      <c r="C34739">
        <v>33.575611115000001</v>
      </c>
    </row>
    <row r="34740" spans="1:3" x14ac:dyDescent="0.25">
      <c r="A34740">
        <v>7640</v>
      </c>
      <c r="B34740" s="1">
        <f>DATE(2020,12,1) + TIME(0,0,0)</f>
        <v>44166</v>
      </c>
      <c r="C34740">
        <v>33.584014893000003</v>
      </c>
    </row>
    <row r="34741" spans="1:3" x14ac:dyDescent="0.25">
      <c r="A34741">
        <v>7671</v>
      </c>
      <c r="B34741" s="1">
        <f>DATE(2021,1,1) + TIME(0,0,0)</f>
        <v>44197</v>
      </c>
      <c r="C34741">
        <v>33.592678069999998</v>
      </c>
    </row>
    <row r="34742" spans="1:3" x14ac:dyDescent="0.25">
      <c r="A34742">
        <v>7702</v>
      </c>
      <c r="B34742" s="1">
        <f>DATE(2021,2,1) + TIME(0,0,0)</f>
        <v>44228</v>
      </c>
      <c r="C34742">
        <v>33.601325989000003</v>
      </c>
    </row>
    <row r="34743" spans="1:3" x14ac:dyDescent="0.25">
      <c r="A34743">
        <v>7730</v>
      </c>
      <c r="B34743" s="1">
        <f>DATE(2021,3,1) + TIME(0,0,0)</f>
        <v>44256</v>
      </c>
      <c r="C34743">
        <v>33.609123230000002</v>
      </c>
    </row>
    <row r="34744" spans="1:3" x14ac:dyDescent="0.25">
      <c r="A34744">
        <v>7761</v>
      </c>
      <c r="B34744" s="1">
        <f>DATE(2021,4,1) + TIME(0,0,0)</f>
        <v>44287</v>
      </c>
      <c r="C34744">
        <v>33.617733002000001</v>
      </c>
    </row>
    <row r="34745" spans="1:3" x14ac:dyDescent="0.25">
      <c r="A34745">
        <v>7791</v>
      </c>
      <c r="B34745" s="1">
        <f>DATE(2021,5,1) + TIME(0,0,0)</f>
        <v>44317</v>
      </c>
      <c r="C34745">
        <v>33.626052856000001</v>
      </c>
    </row>
    <row r="34746" spans="1:3" x14ac:dyDescent="0.25">
      <c r="A34746">
        <v>7822</v>
      </c>
      <c r="B34746" s="1">
        <f>DATE(2021,6,1) + TIME(0,0,0)</f>
        <v>44348</v>
      </c>
      <c r="C34746">
        <v>33.634632111000002</v>
      </c>
    </row>
    <row r="34747" spans="1:3" x14ac:dyDescent="0.25">
      <c r="A34747">
        <v>7852</v>
      </c>
      <c r="B34747" s="1">
        <f>DATE(2021,7,1) + TIME(0,0,0)</f>
        <v>44378</v>
      </c>
      <c r="C34747">
        <v>33.642913817999997</v>
      </c>
    </row>
    <row r="34748" spans="1:3" x14ac:dyDescent="0.25">
      <c r="A34748">
        <v>7883</v>
      </c>
      <c r="B34748" s="1">
        <f>DATE(2021,8,1) + TIME(0,0,0)</f>
        <v>44409</v>
      </c>
      <c r="C34748">
        <v>33.651454926</v>
      </c>
    </row>
    <row r="34749" spans="1:3" x14ac:dyDescent="0.25">
      <c r="A34749">
        <v>7914</v>
      </c>
      <c r="B34749" s="1">
        <f>DATE(2021,9,1) + TIME(0,0,0)</f>
        <v>44440</v>
      </c>
      <c r="C34749">
        <v>33.659980773999997</v>
      </c>
    </row>
    <row r="34750" spans="1:3" x14ac:dyDescent="0.25">
      <c r="A34750">
        <v>7944</v>
      </c>
      <c r="B34750" s="1">
        <f>DATE(2021,10,1) + TIME(0,0,0)</f>
        <v>44470</v>
      </c>
      <c r="C34750">
        <v>33.668212891000003</v>
      </c>
    </row>
    <row r="34751" spans="1:3" x14ac:dyDescent="0.25">
      <c r="A34751">
        <v>7975</v>
      </c>
      <c r="B34751" s="1">
        <f>DATE(2021,11,1) + TIME(0,0,0)</f>
        <v>44501</v>
      </c>
      <c r="C34751">
        <v>33.676700592000003</v>
      </c>
    </row>
    <row r="34752" spans="1:3" x14ac:dyDescent="0.25">
      <c r="A34752">
        <v>8005</v>
      </c>
      <c r="B34752" s="1">
        <f>DATE(2021,12,1) + TIME(0,0,0)</f>
        <v>44531</v>
      </c>
      <c r="C34752">
        <v>33.684898376</v>
      </c>
    </row>
    <row r="34753" spans="1:3" x14ac:dyDescent="0.25">
      <c r="A34753">
        <v>8036</v>
      </c>
      <c r="B34753" s="1">
        <f>DATE(2022,1,1) + TIME(0,0,0)</f>
        <v>44562</v>
      </c>
      <c r="C34753">
        <v>33.693351745999998</v>
      </c>
    </row>
    <row r="34754" spans="1:3" x14ac:dyDescent="0.25">
      <c r="A34754">
        <v>8067</v>
      </c>
      <c r="B34754" s="1">
        <f>DATE(2022,2,1) + TIME(0,0,0)</f>
        <v>44593</v>
      </c>
      <c r="C34754">
        <v>33.701786040999998</v>
      </c>
    </row>
    <row r="34755" spans="1:3" x14ac:dyDescent="0.25">
      <c r="A34755">
        <v>8095</v>
      </c>
      <c r="B34755" s="1">
        <f>DATE(2022,3,1) + TIME(0,0,0)</f>
        <v>44621</v>
      </c>
      <c r="C34755">
        <v>33.709392547999997</v>
      </c>
    </row>
    <row r="34756" spans="1:3" x14ac:dyDescent="0.25">
      <c r="A34756">
        <v>8126</v>
      </c>
      <c r="B34756" s="1">
        <f>DATE(2022,4,1) + TIME(0,0,0)</f>
        <v>44652</v>
      </c>
      <c r="C34756">
        <v>33.717796325999998</v>
      </c>
    </row>
    <row r="34757" spans="1:3" x14ac:dyDescent="0.25">
      <c r="A34757">
        <v>8156</v>
      </c>
      <c r="B34757" s="1">
        <f>DATE(2022,5,1) + TIME(0,0,0)</f>
        <v>44682</v>
      </c>
      <c r="C34757">
        <v>33.725910186999997</v>
      </c>
    </row>
    <row r="34758" spans="1:3" x14ac:dyDescent="0.25">
      <c r="A34758">
        <v>8187</v>
      </c>
      <c r="B34758" s="1">
        <f>DATE(2022,6,1) + TIME(0,0,0)</f>
        <v>44713</v>
      </c>
      <c r="C34758">
        <v>33.734283447000003</v>
      </c>
    </row>
    <row r="34759" spans="1:3" x14ac:dyDescent="0.25">
      <c r="A34759">
        <v>8217</v>
      </c>
      <c r="B34759" s="1">
        <f>DATE(2022,7,1) + TIME(0,0,0)</f>
        <v>44743</v>
      </c>
      <c r="C34759">
        <v>33.742366791000002</v>
      </c>
    </row>
    <row r="34760" spans="1:3" x14ac:dyDescent="0.25">
      <c r="A34760">
        <v>8248</v>
      </c>
      <c r="B34760" s="1">
        <f>DATE(2022,8,1) + TIME(0,0,0)</f>
        <v>44774</v>
      </c>
      <c r="C34760">
        <v>33.750705719000003</v>
      </c>
    </row>
    <row r="34761" spans="1:3" x14ac:dyDescent="0.25">
      <c r="A34761">
        <v>8279</v>
      </c>
      <c r="B34761" s="1">
        <f>DATE(2022,9,1) + TIME(0,0,0)</f>
        <v>44805</v>
      </c>
      <c r="C34761">
        <v>33.759025573999999</v>
      </c>
    </row>
    <row r="34762" spans="1:3" x14ac:dyDescent="0.25">
      <c r="A34762">
        <v>8309</v>
      </c>
      <c r="B34762" s="1">
        <f>DATE(2022,10,1) + TIME(0,0,0)</f>
        <v>44835</v>
      </c>
      <c r="C34762">
        <v>33.767063141000001</v>
      </c>
    </row>
    <row r="34763" spans="1:3" x14ac:dyDescent="0.25">
      <c r="A34763">
        <v>8340</v>
      </c>
      <c r="B34763" s="1">
        <f>DATE(2022,11,1) + TIME(0,0,0)</f>
        <v>44866</v>
      </c>
      <c r="C34763">
        <v>33.775352478000002</v>
      </c>
    </row>
    <row r="34764" spans="1:3" x14ac:dyDescent="0.25">
      <c r="A34764">
        <v>8370</v>
      </c>
      <c r="B34764" s="1">
        <f>DATE(2022,12,1) + TIME(0,0,0)</f>
        <v>44896</v>
      </c>
      <c r="C34764">
        <v>33.783359527999998</v>
      </c>
    </row>
    <row r="34765" spans="1:3" x14ac:dyDescent="0.25">
      <c r="A34765">
        <v>8401</v>
      </c>
      <c r="B34765" s="1">
        <f>DATE(2023,1,1) + TIME(0,0,0)</f>
        <v>44927</v>
      </c>
      <c r="C34765">
        <v>33.791618346999996</v>
      </c>
    </row>
    <row r="34766" spans="1:3" x14ac:dyDescent="0.25">
      <c r="A34766">
        <v>8432</v>
      </c>
      <c r="B34766" s="1">
        <f>DATE(2023,2,1) + TIME(0,0,0)</f>
        <v>44958</v>
      </c>
      <c r="C34766">
        <v>33.799861907999997</v>
      </c>
    </row>
    <row r="34767" spans="1:3" x14ac:dyDescent="0.25">
      <c r="A34767">
        <v>8460</v>
      </c>
      <c r="B34767" s="1">
        <f>DATE(2023,3,1) + TIME(0,0,0)</f>
        <v>44986</v>
      </c>
      <c r="C34767">
        <v>33.807292938000003</v>
      </c>
    </row>
    <row r="34768" spans="1:3" x14ac:dyDescent="0.25">
      <c r="A34768">
        <v>8491</v>
      </c>
      <c r="B34768" s="1">
        <f>DATE(2023,4,1) + TIME(0,0,0)</f>
        <v>45017</v>
      </c>
      <c r="C34768">
        <v>33.815505981000001</v>
      </c>
    </row>
    <row r="34769" spans="1:3" x14ac:dyDescent="0.25">
      <c r="A34769">
        <v>8521</v>
      </c>
      <c r="B34769" s="1">
        <f>DATE(2023,5,1) + TIME(0,0,0)</f>
        <v>45047</v>
      </c>
      <c r="C34769">
        <v>33.823440552000001</v>
      </c>
    </row>
    <row r="34770" spans="1:3" x14ac:dyDescent="0.25">
      <c r="A34770">
        <v>8552</v>
      </c>
      <c r="B34770" s="1">
        <f>DATE(2023,6,1) + TIME(0,0,0)</f>
        <v>45078</v>
      </c>
      <c r="C34770">
        <v>33.831623077000003</v>
      </c>
    </row>
    <row r="34771" spans="1:3" x14ac:dyDescent="0.25">
      <c r="A34771">
        <v>8582</v>
      </c>
      <c r="B34771" s="1">
        <f>DATE(2023,7,1) + TIME(0,0,0)</f>
        <v>45108</v>
      </c>
      <c r="C34771">
        <v>33.83952713</v>
      </c>
    </row>
    <row r="34772" spans="1:3" x14ac:dyDescent="0.25">
      <c r="A34772">
        <v>8613</v>
      </c>
      <c r="B34772" s="1">
        <f>DATE(2023,8,1) + TIME(0,0,0)</f>
        <v>45139</v>
      </c>
      <c r="C34772">
        <v>33.847682953000003</v>
      </c>
    </row>
    <row r="34773" spans="1:3" x14ac:dyDescent="0.25">
      <c r="A34773">
        <v>8644</v>
      </c>
      <c r="B34773" s="1">
        <f>DATE(2023,9,1) + TIME(0,0,0)</f>
        <v>45170</v>
      </c>
      <c r="C34773">
        <v>33.855819701999998</v>
      </c>
    </row>
    <row r="34774" spans="1:3" x14ac:dyDescent="0.25">
      <c r="A34774">
        <v>8674</v>
      </c>
      <c r="B34774" s="1">
        <f>DATE(2023,10,1) + TIME(0,0,0)</f>
        <v>45200</v>
      </c>
      <c r="C34774">
        <v>33.863681792999998</v>
      </c>
    </row>
    <row r="34775" spans="1:3" x14ac:dyDescent="0.25">
      <c r="A34775">
        <v>8705</v>
      </c>
      <c r="B34775" s="1">
        <f>DATE(2023,11,1) + TIME(0,0,0)</f>
        <v>45231</v>
      </c>
      <c r="C34775">
        <v>33.87179184</v>
      </c>
    </row>
    <row r="34776" spans="1:3" x14ac:dyDescent="0.25">
      <c r="A34776">
        <v>8735</v>
      </c>
      <c r="B34776" s="1">
        <f>DATE(2023,12,1) + TIME(0,0,0)</f>
        <v>45261</v>
      </c>
      <c r="C34776">
        <v>33.879627227999997</v>
      </c>
    </row>
    <row r="34777" spans="1:3" x14ac:dyDescent="0.25">
      <c r="A34777">
        <v>8766</v>
      </c>
      <c r="B34777" s="1">
        <f>DATE(2024,1,1) + TIME(0,0,0)</f>
        <v>45292</v>
      </c>
      <c r="C34777">
        <v>33.887706756999997</v>
      </c>
    </row>
    <row r="34778" spans="1:3" x14ac:dyDescent="0.25">
      <c r="A34778">
        <v>8797</v>
      </c>
      <c r="B34778" s="1">
        <f>DATE(2024,2,1) + TIME(0,0,0)</f>
        <v>45323</v>
      </c>
      <c r="C34778">
        <v>33.895771027000002</v>
      </c>
    </row>
    <row r="34779" spans="1:3" x14ac:dyDescent="0.25">
      <c r="A34779">
        <v>8826</v>
      </c>
      <c r="B34779" s="1">
        <f>DATE(2024,3,1) + TIME(0,0,0)</f>
        <v>45352</v>
      </c>
      <c r="C34779">
        <v>33.903305054</v>
      </c>
    </row>
    <row r="34780" spans="1:3" x14ac:dyDescent="0.25">
      <c r="A34780">
        <v>8857</v>
      </c>
      <c r="B34780" s="1">
        <f>DATE(2024,4,1) + TIME(0,0,0)</f>
        <v>45383</v>
      </c>
      <c r="C34780">
        <v>33.911342621000003</v>
      </c>
    </row>
    <row r="34781" spans="1:3" x14ac:dyDescent="0.25">
      <c r="A34781">
        <v>8887</v>
      </c>
      <c r="B34781" s="1">
        <f>DATE(2024,5,1) + TIME(0,0,0)</f>
        <v>45413</v>
      </c>
      <c r="C34781">
        <v>33.919109343999999</v>
      </c>
    </row>
    <row r="34782" spans="1:3" x14ac:dyDescent="0.25">
      <c r="A34782">
        <v>8918</v>
      </c>
      <c r="B34782" s="1">
        <f>DATE(2024,6,1) + TIME(0,0,0)</f>
        <v>45444</v>
      </c>
      <c r="C34782">
        <v>33.927120209000002</v>
      </c>
    </row>
    <row r="34783" spans="1:3" x14ac:dyDescent="0.25">
      <c r="A34783">
        <v>8948</v>
      </c>
      <c r="B34783" s="1">
        <f>DATE(2024,7,1) + TIME(0,0,0)</f>
        <v>45474</v>
      </c>
      <c r="C34783">
        <v>33.934856414999999</v>
      </c>
    </row>
    <row r="34784" spans="1:3" x14ac:dyDescent="0.25">
      <c r="A34784">
        <v>8979</v>
      </c>
      <c r="B34784" s="1">
        <f>DATE(2024,8,1) + TIME(0,0,0)</f>
        <v>45505</v>
      </c>
      <c r="C34784">
        <v>33.942840576000002</v>
      </c>
    </row>
    <row r="34785" spans="1:3" x14ac:dyDescent="0.25">
      <c r="A34785">
        <v>9010</v>
      </c>
      <c r="B34785" s="1">
        <f>DATE(2024,9,1) + TIME(0,0,0)</f>
        <v>45536</v>
      </c>
      <c r="C34785">
        <v>33.950809479</v>
      </c>
    </row>
    <row r="34786" spans="1:3" x14ac:dyDescent="0.25">
      <c r="A34786">
        <v>9040</v>
      </c>
      <c r="B34786" s="1">
        <f>DATE(2024,10,1) + TIME(0,0,0)</f>
        <v>45566</v>
      </c>
      <c r="C34786">
        <v>33.958507537999999</v>
      </c>
    </row>
    <row r="34787" spans="1:3" x14ac:dyDescent="0.25">
      <c r="A34787">
        <v>9071</v>
      </c>
      <c r="B34787" s="1">
        <f>DATE(2024,11,1) + TIME(0,0,0)</f>
        <v>45597</v>
      </c>
      <c r="C34787">
        <v>33.966445923000002</v>
      </c>
    </row>
    <row r="34788" spans="1:3" x14ac:dyDescent="0.25">
      <c r="A34788">
        <v>9101</v>
      </c>
      <c r="B34788" s="1">
        <f>DATE(2024,12,1) + TIME(0,0,0)</f>
        <v>45627</v>
      </c>
      <c r="C34788">
        <v>33.974121093999997</v>
      </c>
    </row>
    <row r="34789" spans="1:3" x14ac:dyDescent="0.25">
      <c r="A34789">
        <v>9132</v>
      </c>
      <c r="B34789" s="1">
        <f>DATE(2025,1,1) + TIME(0,0,0)</f>
        <v>45658</v>
      </c>
      <c r="C34789">
        <v>33.982032775999997</v>
      </c>
    </row>
    <row r="34790" spans="1:3" x14ac:dyDescent="0.25">
      <c r="A34790">
        <v>9163</v>
      </c>
      <c r="B34790" s="1">
        <f>DATE(2025,2,1) + TIME(0,0,0)</f>
        <v>45689</v>
      </c>
      <c r="C34790">
        <v>33.989933014000002</v>
      </c>
    </row>
    <row r="34791" spans="1:3" x14ac:dyDescent="0.25">
      <c r="A34791">
        <v>9191</v>
      </c>
      <c r="B34791" s="1">
        <f>DATE(2025,3,1) + TIME(0,0,0)</f>
        <v>45717</v>
      </c>
      <c r="C34791">
        <v>33.997058868000003</v>
      </c>
    </row>
    <row r="34792" spans="1:3" x14ac:dyDescent="0.25">
      <c r="A34792">
        <v>9222</v>
      </c>
      <c r="B34792" s="1">
        <f>DATE(2025,4,1) + TIME(0,0,0)</f>
        <v>45748</v>
      </c>
      <c r="C34792">
        <v>34.004932404000002</v>
      </c>
    </row>
    <row r="34793" spans="1:3" x14ac:dyDescent="0.25">
      <c r="A34793">
        <v>9252</v>
      </c>
      <c r="B34793" s="1">
        <f>DATE(2025,5,1) + TIME(0,0,0)</f>
        <v>45778</v>
      </c>
      <c r="C34793">
        <v>34.012542725000003</v>
      </c>
    </row>
    <row r="34794" spans="1:3" x14ac:dyDescent="0.25">
      <c r="A34794">
        <v>9283</v>
      </c>
      <c r="B34794" s="1">
        <f>DATE(2025,6,1) + TIME(0,0,0)</f>
        <v>45809</v>
      </c>
      <c r="C34794">
        <v>34.020389557000001</v>
      </c>
    </row>
    <row r="34795" spans="1:3" x14ac:dyDescent="0.25">
      <c r="A34795">
        <v>9313</v>
      </c>
      <c r="B34795" s="1">
        <f>DATE(2025,7,1) + TIME(0,0,0)</f>
        <v>45839</v>
      </c>
      <c r="C34795">
        <v>34.027973175</v>
      </c>
    </row>
    <row r="34796" spans="1:3" x14ac:dyDescent="0.25">
      <c r="A34796">
        <v>9344</v>
      </c>
      <c r="B34796" s="1">
        <f>DATE(2025,8,1) + TIME(0,0,0)</f>
        <v>45870</v>
      </c>
      <c r="C34796">
        <v>34.035793304000002</v>
      </c>
    </row>
    <row r="34797" spans="1:3" x14ac:dyDescent="0.25">
      <c r="A34797">
        <v>9375</v>
      </c>
      <c r="B34797" s="1">
        <f>DATE(2025,9,1) + TIME(0,0,0)</f>
        <v>45901</v>
      </c>
      <c r="C34797">
        <v>34.043601989999999</v>
      </c>
    </row>
    <row r="34798" spans="1:3" x14ac:dyDescent="0.25">
      <c r="A34798">
        <v>9405</v>
      </c>
      <c r="B34798" s="1">
        <f>DATE(2025,10,1) + TIME(0,0,0)</f>
        <v>45931</v>
      </c>
      <c r="C34798">
        <v>34.051147460999999</v>
      </c>
    </row>
    <row r="34799" spans="1:3" x14ac:dyDescent="0.25">
      <c r="A34799">
        <v>9436</v>
      </c>
      <c r="B34799" s="1">
        <f>DATE(2025,11,1) + TIME(0,0,0)</f>
        <v>45962</v>
      </c>
      <c r="C34799">
        <v>34.058929442999997</v>
      </c>
    </row>
    <row r="34800" spans="1:3" x14ac:dyDescent="0.25">
      <c r="A34800">
        <v>9466</v>
      </c>
      <c r="B34800" s="1">
        <f>DATE(2025,12,1) + TIME(0,0,0)</f>
        <v>45992</v>
      </c>
      <c r="C34800">
        <v>34.066452026</v>
      </c>
    </row>
    <row r="34801" spans="1:3" x14ac:dyDescent="0.25">
      <c r="A34801">
        <v>9497</v>
      </c>
      <c r="B34801" s="1">
        <f>DATE(2026,1,1) + TIME(0,0,0)</f>
        <v>46023</v>
      </c>
      <c r="C34801">
        <v>34.074207305999998</v>
      </c>
    </row>
    <row r="34802" spans="1:3" x14ac:dyDescent="0.25">
      <c r="A34802">
        <v>9528</v>
      </c>
      <c r="B34802" s="1">
        <f>DATE(2026,2,1) + TIME(0,0,0)</f>
        <v>46054</v>
      </c>
      <c r="C34802">
        <v>34.081951140999998</v>
      </c>
    </row>
    <row r="34803" spans="1:3" x14ac:dyDescent="0.25">
      <c r="A34803">
        <v>9556</v>
      </c>
      <c r="B34803" s="1">
        <f>DATE(2026,3,1) + TIME(0,0,0)</f>
        <v>46082</v>
      </c>
      <c r="C34803">
        <v>34.088935851999999</v>
      </c>
    </row>
    <row r="34804" spans="1:3" x14ac:dyDescent="0.25">
      <c r="A34804">
        <v>9587</v>
      </c>
      <c r="B34804" s="1">
        <f>DATE(2026,4,1) + TIME(0,0,0)</f>
        <v>46113</v>
      </c>
      <c r="C34804">
        <v>34.096656799000002</v>
      </c>
    </row>
    <row r="34805" spans="1:3" x14ac:dyDescent="0.25">
      <c r="A34805">
        <v>9617</v>
      </c>
      <c r="B34805" s="1">
        <f>DATE(2026,5,1) + TIME(0,0,0)</f>
        <v>46143</v>
      </c>
      <c r="C34805">
        <v>34.104114531999997</v>
      </c>
    </row>
    <row r="34806" spans="1:3" x14ac:dyDescent="0.25">
      <c r="A34806">
        <v>9648</v>
      </c>
      <c r="B34806" s="1">
        <f>DATE(2026,6,1) + TIME(0,0,0)</f>
        <v>46174</v>
      </c>
      <c r="C34806">
        <v>34.111808777</v>
      </c>
    </row>
    <row r="34807" spans="1:3" x14ac:dyDescent="0.25">
      <c r="A34807">
        <v>9678</v>
      </c>
      <c r="B34807" s="1">
        <f>DATE(2026,7,1) + TIME(0,0,0)</f>
        <v>46204</v>
      </c>
      <c r="C34807">
        <v>34.119243621999999</v>
      </c>
    </row>
    <row r="34808" spans="1:3" x14ac:dyDescent="0.25">
      <c r="A34808">
        <v>9709</v>
      </c>
      <c r="B34808" s="1">
        <f>DATE(2026,8,1) + TIME(0,0,0)</f>
        <v>46235</v>
      </c>
      <c r="C34808">
        <v>34.126914978000002</v>
      </c>
    </row>
    <row r="34809" spans="1:3" x14ac:dyDescent="0.25">
      <c r="A34809">
        <v>9740</v>
      </c>
      <c r="B34809" s="1">
        <f>DATE(2026,9,1) + TIME(0,0,0)</f>
        <v>46266</v>
      </c>
      <c r="C34809">
        <v>34.134571074999997</v>
      </c>
    </row>
    <row r="34810" spans="1:3" x14ac:dyDescent="0.25">
      <c r="A34810">
        <v>9770</v>
      </c>
      <c r="B34810" s="1">
        <f>DATE(2026,10,1) + TIME(0,0,0)</f>
        <v>46296</v>
      </c>
      <c r="C34810">
        <v>34.141967772999998</v>
      </c>
    </row>
    <row r="34811" spans="1:3" x14ac:dyDescent="0.25">
      <c r="A34811">
        <v>9801</v>
      </c>
      <c r="B34811" s="1">
        <f>DATE(2026,11,1) + TIME(0,0,0)</f>
        <v>46327</v>
      </c>
      <c r="C34811">
        <v>34.149600982999999</v>
      </c>
    </row>
    <row r="34812" spans="1:3" x14ac:dyDescent="0.25">
      <c r="A34812">
        <v>9831</v>
      </c>
      <c r="B34812" s="1">
        <f>DATE(2026,12,1) + TIME(0,0,0)</f>
        <v>46357</v>
      </c>
      <c r="C34812">
        <v>34.156974792</v>
      </c>
    </row>
    <row r="34813" spans="1:3" x14ac:dyDescent="0.25">
      <c r="A34813">
        <v>9862</v>
      </c>
      <c r="B34813" s="1">
        <f>DATE(2027,1,1) + TIME(0,0,0)</f>
        <v>46388</v>
      </c>
      <c r="C34813">
        <v>34.164581298999998</v>
      </c>
    </row>
    <row r="34814" spans="1:3" x14ac:dyDescent="0.25">
      <c r="A34814">
        <v>9893</v>
      </c>
      <c r="B34814" s="1">
        <f>DATE(2027,2,1) + TIME(0,0,0)</f>
        <v>46419</v>
      </c>
      <c r="C34814">
        <v>34.172176360999998</v>
      </c>
    </row>
    <row r="34815" spans="1:3" x14ac:dyDescent="0.25">
      <c r="A34815">
        <v>9921</v>
      </c>
      <c r="B34815" s="1">
        <f>DATE(2027,3,1) + TIME(0,0,0)</f>
        <v>46447</v>
      </c>
      <c r="C34815">
        <v>34.179027556999998</v>
      </c>
    </row>
    <row r="34816" spans="1:3" x14ac:dyDescent="0.25">
      <c r="A34816">
        <v>9952</v>
      </c>
      <c r="B34816" s="1">
        <f>DATE(2027,4,1) + TIME(0,0,0)</f>
        <v>46478</v>
      </c>
      <c r="C34816">
        <v>34.186595916999998</v>
      </c>
    </row>
    <row r="34817" spans="1:3" x14ac:dyDescent="0.25">
      <c r="A34817">
        <v>9982</v>
      </c>
      <c r="B34817" s="1">
        <f>DATE(2027,5,1) + TIME(0,0,0)</f>
        <v>46508</v>
      </c>
      <c r="C34817">
        <v>34.193912505999997</v>
      </c>
    </row>
    <row r="34818" spans="1:3" x14ac:dyDescent="0.25">
      <c r="A34818">
        <v>10013</v>
      </c>
      <c r="B34818" s="1">
        <f>DATE(2027,6,1) + TIME(0,0,0)</f>
        <v>46539</v>
      </c>
      <c r="C34818">
        <v>34.201457976999997</v>
      </c>
    </row>
    <row r="34819" spans="1:3" x14ac:dyDescent="0.25">
      <c r="A34819">
        <v>10043</v>
      </c>
      <c r="B34819" s="1">
        <f>DATE(2027,7,1) + TIME(0,0,0)</f>
        <v>46569</v>
      </c>
      <c r="C34819">
        <v>34.208751677999999</v>
      </c>
    </row>
    <row r="34820" spans="1:3" x14ac:dyDescent="0.25">
      <c r="A34820">
        <v>10074</v>
      </c>
      <c r="B34820" s="1">
        <f>DATE(2027,8,1) + TIME(0,0,0)</f>
        <v>46600</v>
      </c>
      <c r="C34820">
        <v>34.216274261000002</v>
      </c>
    </row>
    <row r="34821" spans="1:3" x14ac:dyDescent="0.25">
      <c r="A34821">
        <v>10105</v>
      </c>
      <c r="B34821" s="1">
        <f>DATE(2027,9,1) + TIME(0,0,0)</f>
        <v>46631</v>
      </c>
      <c r="C34821">
        <v>34.223781586000001</v>
      </c>
    </row>
    <row r="34822" spans="1:3" x14ac:dyDescent="0.25">
      <c r="A34822">
        <v>10135</v>
      </c>
      <c r="B34822" s="1">
        <f>DATE(2027,10,1) + TIME(0,0,0)</f>
        <v>46661</v>
      </c>
      <c r="C34822">
        <v>34.231040954999997</v>
      </c>
    </row>
    <row r="34823" spans="1:3" x14ac:dyDescent="0.25">
      <c r="A34823">
        <v>10166</v>
      </c>
      <c r="B34823" s="1">
        <f>DATE(2027,11,1) + TIME(0,0,0)</f>
        <v>46692</v>
      </c>
      <c r="C34823">
        <v>34.238525391000003</v>
      </c>
    </row>
    <row r="34824" spans="1:3" x14ac:dyDescent="0.25">
      <c r="A34824">
        <v>10196</v>
      </c>
      <c r="B34824" s="1">
        <f>DATE(2027,12,1) + TIME(0,0,0)</f>
        <v>46722</v>
      </c>
      <c r="C34824">
        <v>34.245758057000003</v>
      </c>
    </row>
    <row r="34825" spans="1:3" x14ac:dyDescent="0.25">
      <c r="A34825">
        <v>10227</v>
      </c>
      <c r="B34825" s="1">
        <f>DATE(2028,1,1) + TIME(0,0,0)</f>
        <v>46753</v>
      </c>
      <c r="C34825">
        <v>34.253219604000002</v>
      </c>
    </row>
    <row r="34826" spans="1:3" x14ac:dyDescent="0.25">
      <c r="A34826">
        <v>10258</v>
      </c>
      <c r="B34826" s="1">
        <f>DATE(2028,2,1) + TIME(0,0,0)</f>
        <v>46784</v>
      </c>
      <c r="C34826">
        <v>34.260669708000002</v>
      </c>
    </row>
    <row r="34827" spans="1:3" x14ac:dyDescent="0.25">
      <c r="A34827">
        <v>10287</v>
      </c>
      <c r="B34827" s="1">
        <f>DATE(2028,3,1) + TIME(0,0,0)</f>
        <v>46813</v>
      </c>
      <c r="C34827">
        <v>34.267627716</v>
      </c>
    </row>
    <row r="34828" spans="1:3" x14ac:dyDescent="0.25">
      <c r="A34828">
        <v>10318</v>
      </c>
      <c r="B34828" s="1">
        <f>DATE(2028,4,1) + TIME(0,0,0)</f>
        <v>46844</v>
      </c>
      <c r="C34828">
        <v>34.275054932000003</v>
      </c>
    </row>
    <row r="34829" spans="1:3" x14ac:dyDescent="0.25">
      <c r="A34829">
        <v>10348</v>
      </c>
      <c r="B34829" s="1">
        <f>DATE(2028,5,1) + TIME(0,0,0)</f>
        <v>46874</v>
      </c>
      <c r="C34829">
        <v>34.282230376999998</v>
      </c>
    </row>
    <row r="34830" spans="1:3" x14ac:dyDescent="0.25">
      <c r="A34830">
        <v>10379</v>
      </c>
      <c r="B34830" s="1">
        <f>DATE(2028,6,1) + TIME(0,0,0)</f>
        <v>46905</v>
      </c>
      <c r="C34830">
        <v>34.289630889999998</v>
      </c>
    </row>
    <row r="34831" spans="1:3" x14ac:dyDescent="0.25">
      <c r="A34831">
        <v>10409</v>
      </c>
      <c r="B34831" s="1">
        <f>DATE(2028,7,1) + TIME(0,0,0)</f>
        <v>46935</v>
      </c>
      <c r="C34831">
        <v>34.296783447000003</v>
      </c>
    </row>
    <row r="34832" spans="1:3" x14ac:dyDescent="0.25">
      <c r="A34832">
        <v>10440</v>
      </c>
      <c r="B34832" s="1">
        <f>DATE(2028,8,1) + TIME(0,0,0)</f>
        <v>46966</v>
      </c>
      <c r="C34832">
        <v>34.304164886000002</v>
      </c>
    </row>
    <row r="34833" spans="1:3" x14ac:dyDescent="0.25">
      <c r="A34833">
        <v>10471</v>
      </c>
      <c r="B34833" s="1">
        <f>DATE(2028,9,1) + TIME(0,0,0)</f>
        <v>46997</v>
      </c>
      <c r="C34833">
        <v>34.311531066999997</v>
      </c>
    </row>
    <row r="34834" spans="1:3" x14ac:dyDescent="0.25">
      <c r="A34834">
        <v>10501</v>
      </c>
      <c r="B34834" s="1">
        <f>DATE(2028,10,1) + TIME(0,0,0)</f>
        <v>47027</v>
      </c>
      <c r="C34834">
        <v>34.318649292000003</v>
      </c>
    </row>
    <row r="34835" spans="1:3" x14ac:dyDescent="0.25">
      <c r="A34835">
        <v>10532</v>
      </c>
      <c r="B34835" s="1">
        <f>DATE(2028,11,1) + TIME(0,0,0)</f>
        <v>47058</v>
      </c>
      <c r="C34835">
        <v>34.325992583999998</v>
      </c>
    </row>
    <row r="34836" spans="1:3" x14ac:dyDescent="0.25">
      <c r="A34836">
        <v>10562</v>
      </c>
      <c r="B34836" s="1">
        <f>DATE(2028,12,1) + TIME(0,0,0)</f>
        <v>47088</v>
      </c>
      <c r="C34836">
        <v>34.333087921000001</v>
      </c>
    </row>
    <row r="34837" spans="1:3" x14ac:dyDescent="0.25">
      <c r="A34837">
        <v>10593</v>
      </c>
      <c r="B34837" s="1">
        <f>DATE(2029,1,1) + TIME(0,0,0)</f>
        <v>47119</v>
      </c>
      <c r="C34837">
        <v>34.340404509999999</v>
      </c>
    </row>
    <row r="34838" spans="1:3" x14ac:dyDescent="0.25">
      <c r="A34838">
        <v>10624</v>
      </c>
      <c r="B34838" s="1">
        <f>DATE(2029,2,1) + TIME(0,0,0)</f>
        <v>47150</v>
      </c>
      <c r="C34838">
        <v>34.347713470000002</v>
      </c>
    </row>
    <row r="34839" spans="1:3" x14ac:dyDescent="0.25">
      <c r="A34839">
        <v>10652</v>
      </c>
      <c r="B34839" s="1">
        <f>DATE(2029,3,1) + TIME(0,0,0)</f>
        <v>47178</v>
      </c>
      <c r="C34839">
        <v>34.354305267000001</v>
      </c>
    </row>
    <row r="34840" spans="1:3" x14ac:dyDescent="0.25">
      <c r="A34840">
        <v>10683</v>
      </c>
      <c r="B34840" s="1">
        <f>DATE(2029,4,1) + TIME(0,0,0)</f>
        <v>47209</v>
      </c>
      <c r="C34840">
        <v>34.361587524000001</v>
      </c>
    </row>
    <row r="34841" spans="1:3" x14ac:dyDescent="0.25">
      <c r="A34841">
        <v>10713</v>
      </c>
      <c r="B34841" s="1">
        <f>DATE(2029,5,1) + TIME(0,0,0)</f>
        <v>47239</v>
      </c>
      <c r="C34841">
        <v>34.368629456000001</v>
      </c>
    </row>
    <row r="34842" spans="1:3" x14ac:dyDescent="0.25">
      <c r="A34842">
        <v>10744</v>
      </c>
      <c r="B34842" s="1">
        <f>DATE(2029,6,1) + TIME(0,0,0)</f>
        <v>47270</v>
      </c>
      <c r="C34842">
        <v>34.375888824</v>
      </c>
    </row>
    <row r="34843" spans="1:3" x14ac:dyDescent="0.25">
      <c r="A34843">
        <v>10774</v>
      </c>
      <c r="B34843" s="1">
        <f>DATE(2029,7,1) + TIME(0,0,0)</f>
        <v>47300</v>
      </c>
      <c r="C34843">
        <v>34.382904052999997</v>
      </c>
    </row>
    <row r="34844" spans="1:3" x14ac:dyDescent="0.25">
      <c r="A34844">
        <v>10805</v>
      </c>
      <c r="B34844" s="1">
        <f>DATE(2029,8,1) + TIME(0,0,0)</f>
        <v>47331</v>
      </c>
      <c r="C34844">
        <v>34.390144348</v>
      </c>
    </row>
    <row r="34845" spans="1:3" x14ac:dyDescent="0.25">
      <c r="A34845">
        <v>10836</v>
      </c>
      <c r="B34845" s="1">
        <f>DATE(2029,9,1) + TIME(0,0,0)</f>
        <v>47362</v>
      </c>
      <c r="C34845">
        <v>34.397369384999998</v>
      </c>
    </row>
    <row r="34846" spans="1:3" x14ac:dyDescent="0.25">
      <c r="A34846">
        <v>10866</v>
      </c>
      <c r="B34846" s="1">
        <f>DATE(2029,10,1) + TIME(0,0,0)</f>
        <v>47392</v>
      </c>
      <c r="C34846">
        <v>34.404354095000002</v>
      </c>
    </row>
    <row r="34847" spans="1:3" x14ac:dyDescent="0.25">
      <c r="A34847">
        <v>10897</v>
      </c>
      <c r="B34847" s="1">
        <f>DATE(2029,11,1) + TIME(0,0,0)</f>
        <v>47423</v>
      </c>
      <c r="C34847">
        <v>34.411556244000003</v>
      </c>
    </row>
    <row r="34848" spans="1:3" x14ac:dyDescent="0.25">
      <c r="A34848">
        <v>10927</v>
      </c>
      <c r="B34848" s="1">
        <f>DATE(2029,12,1) + TIME(0,0,0)</f>
        <v>47453</v>
      </c>
      <c r="C34848">
        <v>34.418518065999997</v>
      </c>
    </row>
    <row r="34849" spans="1:3" x14ac:dyDescent="0.25">
      <c r="A34849">
        <v>10958</v>
      </c>
      <c r="B34849" s="1">
        <f>DATE(2030,1,1) + TIME(0,0,0)</f>
        <v>47484</v>
      </c>
      <c r="C34849">
        <v>34.425697327000002</v>
      </c>
    </row>
    <row r="34850" spans="1:3" x14ac:dyDescent="0.25">
      <c r="A34850">
        <v>10989</v>
      </c>
      <c r="B34850" s="1">
        <f>DATE(2030,2,1) + TIME(0,0,0)</f>
        <v>47515</v>
      </c>
      <c r="C34850">
        <v>34.432865143000001</v>
      </c>
    </row>
    <row r="34851" spans="1:3" x14ac:dyDescent="0.25">
      <c r="A34851">
        <v>11017</v>
      </c>
      <c r="B34851" s="1">
        <f>DATE(2030,3,1) + TIME(0,0,0)</f>
        <v>47543</v>
      </c>
      <c r="C34851">
        <v>34.439331054999997</v>
      </c>
    </row>
    <row r="34852" spans="1:3" x14ac:dyDescent="0.25">
      <c r="A34852">
        <v>11048</v>
      </c>
      <c r="B34852" s="1">
        <f>DATE(2030,4,1) + TIME(0,0,0)</f>
        <v>47574</v>
      </c>
      <c r="C34852">
        <v>34.446479797000002</v>
      </c>
    </row>
    <row r="34853" spans="1:3" x14ac:dyDescent="0.25">
      <c r="A34853">
        <v>11078</v>
      </c>
      <c r="B34853" s="1">
        <f>DATE(2030,5,1) + TIME(0,0,0)</f>
        <v>47604</v>
      </c>
      <c r="C34853">
        <v>34.453384399000001</v>
      </c>
    </row>
    <row r="34854" spans="1:3" x14ac:dyDescent="0.25">
      <c r="A34854">
        <v>11109</v>
      </c>
      <c r="B34854" s="1">
        <f>DATE(2030,6,1) + TIME(0,0,0)</f>
        <v>47635</v>
      </c>
      <c r="C34854">
        <v>34.460506439</v>
      </c>
    </row>
    <row r="34855" spans="1:3" x14ac:dyDescent="0.25">
      <c r="A34855">
        <v>11139</v>
      </c>
      <c r="B34855" s="1">
        <f>DATE(2030,7,1) + TIME(0,0,0)</f>
        <v>47665</v>
      </c>
      <c r="C34855">
        <v>34.467388153000002</v>
      </c>
    </row>
    <row r="34856" spans="1:3" x14ac:dyDescent="0.25">
      <c r="A34856">
        <v>11170</v>
      </c>
      <c r="B34856" s="1">
        <f>DATE(2030,8,1) + TIME(0,0,0)</f>
        <v>47696</v>
      </c>
      <c r="C34856">
        <v>34.474491119</v>
      </c>
    </row>
    <row r="34857" spans="1:3" x14ac:dyDescent="0.25">
      <c r="A34857">
        <v>11201</v>
      </c>
      <c r="B34857" s="1">
        <f>DATE(2030,9,1) + TIME(0,0,0)</f>
        <v>47727</v>
      </c>
      <c r="C34857">
        <v>34.481578827</v>
      </c>
    </row>
    <row r="34858" spans="1:3" x14ac:dyDescent="0.25">
      <c r="A34858">
        <v>11231</v>
      </c>
      <c r="B34858" s="1">
        <f>DATE(2030,10,1) + TIME(0,0,0)</f>
        <v>47757</v>
      </c>
      <c r="C34858">
        <v>34.488430022999999</v>
      </c>
    </row>
    <row r="34859" spans="1:3" x14ac:dyDescent="0.25">
      <c r="A34859">
        <v>11262</v>
      </c>
      <c r="B34859" s="1">
        <f>DATE(2030,11,1) + TIME(0,0,0)</f>
        <v>47788</v>
      </c>
      <c r="C34859">
        <v>34.495494843000003</v>
      </c>
    </row>
    <row r="34860" spans="1:3" x14ac:dyDescent="0.25">
      <c r="A34860">
        <v>11292</v>
      </c>
      <c r="B34860" s="1">
        <f>DATE(2030,12,1) + TIME(0,0,0)</f>
        <v>47818</v>
      </c>
      <c r="C34860">
        <v>34.502323150999999</v>
      </c>
    </row>
    <row r="34861" spans="1:3" x14ac:dyDescent="0.25">
      <c r="A34861">
        <v>11323</v>
      </c>
      <c r="B34861" s="1">
        <f>DATE(2031,1,1) + TIME(0,0,0)</f>
        <v>47849</v>
      </c>
      <c r="C34861">
        <v>34.509368895999998</v>
      </c>
    </row>
    <row r="34862" spans="1:3" x14ac:dyDescent="0.25">
      <c r="A34862">
        <v>11354</v>
      </c>
      <c r="B34862" s="1">
        <f>DATE(2031,2,1) + TIME(0,0,0)</f>
        <v>47880</v>
      </c>
      <c r="C34862">
        <v>34.516399384000003</v>
      </c>
    </row>
    <row r="34863" spans="1:3" x14ac:dyDescent="0.25">
      <c r="A34863">
        <v>11382</v>
      </c>
      <c r="B34863" s="1">
        <f>DATE(2031,3,1) + TIME(0,0,0)</f>
        <v>47908</v>
      </c>
      <c r="C34863">
        <v>34.522743224999999</v>
      </c>
    </row>
    <row r="34864" spans="1:3" x14ac:dyDescent="0.25">
      <c r="A34864">
        <v>11413</v>
      </c>
      <c r="B34864" s="1">
        <f>DATE(2031,4,1) + TIME(0,0,0)</f>
        <v>47939</v>
      </c>
      <c r="C34864">
        <v>34.529754638999997</v>
      </c>
    </row>
    <row r="34865" spans="1:3" x14ac:dyDescent="0.25">
      <c r="A34865">
        <v>11443</v>
      </c>
      <c r="B34865" s="1">
        <f>DATE(2031,5,1) + TIME(0,0,0)</f>
        <v>47969</v>
      </c>
      <c r="C34865">
        <v>34.536525726000001</v>
      </c>
    </row>
    <row r="34866" spans="1:3" x14ac:dyDescent="0.25">
      <c r="A34866">
        <v>11474</v>
      </c>
      <c r="B34866" s="1">
        <f>DATE(2031,6,1) + TIME(0,0,0)</f>
        <v>48000</v>
      </c>
      <c r="C34866">
        <v>34.543514252000001</v>
      </c>
    </row>
    <row r="34867" spans="1:3" x14ac:dyDescent="0.25">
      <c r="A34867">
        <v>11504</v>
      </c>
      <c r="B34867" s="1">
        <f>DATE(2031,7,1) + TIME(0,0,0)</f>
        <v>48030</v>
      </c>
      <c r="C34867">
        <v>34.550266266000001</v>
      </c>
    </row>
    <row r="34868" spans="1:3" x14ac:dyDescent="0.25">
      <c r="A34868">
        <v>11535</v>
      </c>
      <c r="B34868" s="1">
        <f>DATE(2031,8,1) + TIME(0,0,0)</f>
        <v>48061</v>
      </c>
      <c r="C34868">
        <v>34.557231903000002</v>
      </c>
    </row>
    <row r="34869" spans="1:3" x14ac:dyDescent="0.25">
      <c r="A34869">
        <v>11566</v>
      </c>
      <c r="B34869" s="1">
        <f>DATE(2031,9,1) + TIME(0,0,0)</f>
        <v>48092</v>
      </c>
      <c r="C34869">
        <v>34.564186096</v>
      </c>
    </row>
    <row r="34870" spans="1:3" x14ac:dyDescent="0.25">
      <c r="A34870">
        <v>11596</v>
      </c>
      <c r="B34870" s="1">
        <f>DATE(2031,10,1) + TIME(0,0,0)</f>
        <v>48122</v>
      </c>
      <c r="C34870">
        <v>34.570907593000001</v>
      </c>
    </row>
    <row r="34871" spans="1:3" x14ac:dyDescent="0.25">
      <c r="A34871">
        <v>11627</v>
      </c>
      <c r="B34871" s="1">
        <f>DATE(2031,11,1) + TIME(0,0,0)</f>
        <v>48153</v>
      </c>
      <c r="C34871">
        <v>34.577838898000003</v>
      </c>
    </row>
    <row r="34872" spans="1:3" x14ac:dyDescent="0.25">
      <c r="A34872">
        <v>11657</v>
      </c>
      <c r="B34872" s="1">
        <f>DATE(2031,12,1) + TIME(0,0,0)</f>
        <v>48183</v>
      </c>
      <c r="C34872">
        <v>34.584537505999997</v>
      </c>
    </row>
    <row r="34873" spans="1:3" x14ac:dyDescent="0.25">
      <c r="A34873">
        <v>11688</v>
      </c>
      <c r="B34873" s="1">
        <f>DATE(2032,1,1) + TIME(0,0,0)</f>
        <v>48214</v>
      </c>
      <c r="C34873">
        <v>34.591445923000002</v>
      </c>
    </row>
    <row r="34874" spans="1:3" x14ac:dyDescent="0.25">
      <c r="A34874">
        <v>11719</v>
      </c>
      <c r="B34874" s="1">
        <f>DATE(2032,2,1) + TIME(0,0,0)</f>
        <v>48245</v>
      </c>
      <c r="C34874">
        <v>34.598346710000001</v>
      </c>
    </row>
    <row r="34875" spans="1:3" x14ac:dyDescent="0.25">
      <c r="A34875">
        <v>11748</v>
      </c>
      <c r="B34875" s="1">
        <f>DATE(2032,3,1) + TIME(0,0,0)</f>
        <v>48274</v>
      </c>
      <c r="C34875">
        <v>34.604789734000001</v>
      </c>
    </row>
    <row r="34876" spans="1:3" x14ac:dyDescent="0.25">
      <c r="A34876">
        <v>11779</v>
      </c>
      <c r="B34876" s="1">
        <f>DATE(2032,4,1) + TIME(0,0,0)</f>
        <v>48305</v>
      </c>
      <c r="C34876">
        <v>34.611667633000003</v>
      </c>
    </row>
    <row r="34877" spans="1:3" x14ac:dyDescent="0.25">
      <c r="A34877">
        <v>11809</v>
      </c>
      <c r="B34877" s="1">
        <f>DATE(2032,5,1) + TIME(0,0,0)</f>
        <v>48335</v>
      </c>
      <c r="C34877">
        <v>34.618309021000002</v>
      </c>
    </row>
    <row r="34878" spans="1:3" x14ac:dyDescent="0.25">
      <c r="A34878">
        <v>11840</v>
      </c>
      <c r="B34878" s="1">
        <f>DATE(2032,6,1) + TIME(0,0,0)</f>
        <v>48366</v>
      </c>
      <c r="C34878">
        <v>34.625164032000001</v>
      </c>
    </row>
    <row r="34879" spans="1:3" x14ac:dyDescent="0.25">
      <c r="A34879">
        <v>11870</v>
      </c>
      <c r="B34879" s="1">
        <f>DATE(2032,7,1) + TIME(0,0,0)</f>
        <v>48396</v>
      </c>
      <c r="C34879">
        <v>34.631786345999998</v>
      </c>
    </row>
    <row r="34880" spans="1:3" x14ac:dyDescent="0.25">
      <c r="A34880">
        <v>11901</v>
      </c>
      <c r="B34880" s="1">
        <f>DATE(2032,8,1) + TIME(0,0,0)</f>
        <v>48427</v>
      </c>
      <c r="C34880">
        <v>34.638622284</v>
      </c>
    </row>
    <row r="34881" spans="1:3" x14ac:dyDescent="0.25">
      <c r="A34881">
        <v>11932</v>
      </c>
      <c r="B34881" s="1">
        <f>DATE(2032,9,1) + TIME(0,0,0)</f>
        <v>48458</v>
      </c>
      <c r="C34881">
        <v>34.645442963000001</v>
      </c>
    </row>
    <row r="34882" spans="1:3" x14ac:dyDescent="0.25">
      <c r="A34882">
        <v>11962</v>
      </c>
      <c r="B34882" s="1">
        <f>DATE(2032,10,1) + TIME(0,0,0)</f>
        <v>48488</v>
      </c>
      <c r="C34882">
        <v>34.652034759999999</v>
      </c>
    </row>
    <row r="34883" spans="1:3" x14ac:dyDescent="0.25">
      <c r="A34883">
        <v>11993</v>
      </c>
      <c r="B34883" s="1">
        <f>DATE(2032,11,1) + TIME(0,0,0)</f>
        <v>48519</v>
      </c>
      <c r="C34883">
        <v>34.65883255</v>
      </c>
    </row>
    <row r="34884" spans="1:3" x14ac:dyDescent="0.25">
      <c r="A34884">
        <v>12023</v>
      </c>
      <c r="B34884" s="1">
        <f>DATE(2032,12,1) + TIME(0,0,0)</f>
        <v>48549</v>
      </c>
      <c r="C34884">
        <v>34.665405272999998</v>
      </c>
    </row>
    <row r="34885" spans="1:3" x14ac:dyDescent="0.25">
      <c r="A34885">
        <v>12054</v>
      </c>
      <c r="B34885" s="1">
        <f>DATE(2033,1,1) + TIME(0,0,0)</f>
        <v>48580</v>
      </c>
      <c r="C34885">
        <v>34.672180175999998</v>
      </c>
    </row>
    <row r="34886" spans="1:3" x14ac:dyDescent="0.25">
      <c r="A34886">
        <v>12085</v>
      </c>
      <c r="B34886" s="1">
        <f>DATE(2033,2,1) + TIME(0,0,0)</f>
        <v>48611</v>
      </c>
      <c r="C34886">
        <v>34.678947448999999</v>
      </c>
    </row>
    <row r="34887" spans="1:3" x14ac:dyDescent="0.25">
      <c r="A34887">
        <v>12113</v>
      </c>
      <c r="B34887" s="1">
        <f>DATE(2033,3,1) + TIME(0,0,0)</f>
        <v>48639</v>
      </c>
      <c r="C34887">
        <v>34.685050963999998</v>
      </c>
    </row>
    <row r="34888" spans="1:3" x14ac:dyDescent="0.25">
      <c r="A34888">
        <v>12144</v>
      </c>
      <c r="B34888" s="1">
        <f>DATE(2033,4,1) + TIME(0,0,0)</f>
        <v>48670</v>
      </c>
      <c r="C34888">
        <v>34.691795349000003</v>
      </c>
    </row>
    <row r="34889" spans="1:3" x14ac:dyDescent="0.25">
      <c r="A34889">
        <v>12174</v>
      </c>
      <c r="B34889" s="1">
        <f>DATE(2033,5,1) + TIME(0,0,0)</f>
        <v>48700</v>
      </c>
      <c r="C34889">
        <v>34.698314666999998</v>
      </c>
    </row>
    <row r="34890" spans="1:3" x14ac:dyDescent="0.25">
      <c r="A34890">
        <v>12205</v>
      </c>
      <c r="B34890" s="1">
        <f>DATE(2033,6,1) + TIME(0,0,0)</f>
        <v>48731</v>
      </c>
      <c r="C34890">
        <v>34.705039978000002</v>
      </c>
    </row>
    <row r="34891" spans="1:3" x14ac:dyDescent="0.25">
      <c r="A34891">
        <v>12235</v>
      </c>
      <c r="B34891" s="1">
        <f>DATE(2033,7,1) + TIME(0,0,0)</f>
        <v>48761</v>
      </c>
      <c r="C34891">
        <v>34.711536406999997</v>
      </c>
    </row>
    <row r="34892" spans="1:3" x14ac:dyDescent="0.25">
      <c r="A34892">
        <v>12266</v>
      </c>
      <c r="B34892" s="1">
        <f>DATE(2033,8,1) + TIME(0,0,0)</f>
        <v>48792</v>
      </c>
      <c r="C34892">
        <v>34.718238831000001</v>
      </c>
    </row>
    <row r="34893" spans="1:3" x14ac:dyDescent="0.25">
      <c r="A34893">
        <v>12297</v>
      </c>
      <c r="B34893" s="1">
        <f>DATE(2033,9,1) + TIME(0,0,0)</f>
        <v>48823</v>
      </c>
      <c r="C34893">
        <v>34.724929809999999</v>
      </c>
    </row>
    <row r="34894" spans="1:3" x14ac:dyDescent="0.25">
      <c r="A34894">
        <v>12327</v>
      </c>
      <c r="B34894" s="1">
        <f>DATE(2033,10,1) + TIME(0,0,0)</f>
        <v>48853</v>
      </c>
      <c r="C34894">
        <v>34.731395720999998</v>
      </c>
    </row>
    <row r="34895" spans="1:3" x14ac:dyDescent="0.25">
      <c r="A34895">
        <v>12358</v>
      </c>
      <c r="B34895" s="1">
        <f>DATE(2033,11,1) + TIME(0,0,0)</f>
        <v>48884</v>
      </c>
      <c r="C34895">
        <v>34.738067627</v>
      </c>
    </row>
    <row r="34896" spans="1:3" x14ac:dyDescent="0.25">
      <c r="A34896">
        <v>12388</v>
      </c>
      <c r="B34896" s="1">
        <f>DATE(2033,12,1) + TIME(0,0,0)</f>
        <v>48914</v>
      </c>
      <c r="C34896">
        <v>34.744510650999999</v>
      </c>
    </row>
    <row r="34897" spans="1:3" x14ac:dyDescent="0.25">
      <c r="A34897">
        <v>12419</v>
      </c>
      <c r="B34897" s="1">
        <f>DATE(2034,1,1) + TIME(0,0,0)</f>
        <v>48945</v>
      </c>
      <c r="C34897">
        <v>34.751159668</v>
      </c>
    </row>
    <row r="34898" spans="1:3" x14ac:dyDescent="0.25">
      <c r="A34898">
        <v>12450</v>
      </c>
      <c r="B34898" s="1">
        <f>DATE(2034,2,1) + TIME(0,0,0)</f>
        <v>48976</v>
      </c>
      <c r="C34898">
        <v>34.757797240999999</v>
      </c>
    </row>
    <row r="34899" spans="1:3" x14ac:dyDescent="0.25">
      <c r="A34899">
        <v>12478</v>
      </c>
      <c r="B34899" s="1">
        <f>DATE(2034,3,1) + TIME(0,0,0)</f>
        <v>49004</v>
      </c>
      <c r="C34899">
        <v>34.763782501000001</v>
      </c>
    </row>
    <row r="34900" spans="1:3" x14ac:dyDescent="0.25">
      <c r="A34900">
        <v>12509</v>
      </c>
      <c r="B34900" s="1">
        <f>DATE(2034,4,1) + TIME(0,0,0)</f>
        <v>49035</v>
      </c>
      <c r="C34900">
        <v>34.770401001000003</v>
      </c>
    </row>
    <row r="34901" spans="1:3" x14ac:dyDescent="0.25">
      <c r="A34901">
        <v>12539</v>
      </c>
      <c r="B34901" s="1">
        <f>DATE(2034,5,1) + TIME(0,0,0)</f>
        <v>49065</v>
      </c>
      <c r="C34901">
        <v>34.776794434000003</v>
      </c>
    </row>
    <row r="34902" spans="1:3" x14ac:dyDescent="0.25">
      <c r="A34902">
        <v>12570</v>
      </c>
      <c r="B34902" s="1">
        <f>DATE(2034,6,1) + TIME(0,0,0)</f>
        <v>49096</v>
      </c>
      <c r="C34902">
        <v>34.783390044999997</v>
      </c>
    </row>
    <row r="34903" spans="1:3" x14ac:dyDescent="0.25">
      <c r="A34903">
        <v>12600</v>
      </c>
      <c r="B34903" s="1">
        <f>DATE(2034,7,1) + TIME(0,0,0)</f>
        <v>49126</v>
      </c>
      <c r="C34903">
        <v>34.789764404000003</v>
      </c>
    </row>
    <row r="34904" spans="1:3" x14ac:dyDescent="0.25">
      <c r="A34904">
        <v>12631</v>
      </c>
      <c r="B34904" s="1">
        <f>DATE(2034,8,1) + TIME(0,0,0)</f>
        <v>49157</v>
      </c>
      <c r="C34904">
        <v>34.796337127999998</v>
      </c>
    </row>
    <row r="34905" spans="1:3" x14ac:dyDescent="0.25">
      <c r="A34905">
        <v>12662</v>
      </c>
      <c r="B34905" s="1">
        <f>DATE(2034,9,1) + TIME(0,0,0)</f>
        <v>49188</v>
      </c>
      <c r="C34905">
        <v>34.802902222</v>
      </c>
    </row>
    <row r="34906" spans="1:3" x14ac:dyDescent="0.25">
      <c r="A34906">
        <v>12692</v>
      </c>
      <c r="B34906" s="1">
        <f>DATE(2034,10,1) + TIME(0,0,0)</f>
        <v>49218</v>
      </c>
      <c r="C34906">
        <v>34.809246063000003</v>
      </c>
    </row>
    <row r="34907" spans="1:3" x14ac:dyDescent="0.25">
      <c r="A34907">
        <v>12723</v>
      </c>
      <c r="B34907" s="1">
        <f>DATE(2034,11,1) + TIME(0,0,0)</f>
        <v>49249</v>
      </c>
      <c r="C34907">
        <v>34.815788269000002</v>
      </c>
    </row>
    <row r="34908" spans="1:3" x14ac:dyDescent="0.25">
      <c r="A34908">
        <v>12753</v>
      </c>
      <c r="B34908" s="1">
        <f>DATE(2034,12,1) + TIME(0,0,0)</f>
        <v>49279</v>
      </c>
      <c r="C34908">
        <v>34.822109222000002</v>
      </c>
    </row>
    <row r="34909" spans="1:3" x14ac:dyDescent="0.25">
      <c r="A34909">
        <v>12784</v>
      </c>
      <c r="B34909" s="1">
        <f>DATE(2035,1,1) + TIME(0,0,0)</f>
        <v>49310</v>
      </c>
      <c r="C34909">
        <v>34.828628539999997</v>
      </c>
    </row>
    <row r="34910" spans="1:3" x14ac:dyDescent="0.25">
      <c r="A34910">
        <v>12815</v>
      </c>
      <c r="B34910" s="1">
        <f>DATE(2035,2,1) + TIME(0,0,0)</f>
        <v>49341</v>
      </c>
      <c r="C34910">
        <v>34.835140228</v>
      </c>
    </row>
    <row r="34911" spans="1:3" x14ac:dyDescent="0.25">
      <c r="A34911">
        <v>12843</v>
      </c>
      <c r="B34911" s="1">
        <f>DATE(2035,3,1) + TIME(0,0,0)</f>
        <v>49369</v>
      </c>
      <c r="C34911">
        <v>34.841011047000002</v>
      </c>
    </row>
    <row r="34912" spans="1:3" x14ac:dyDescent="0.25">
      <c r="A34912">
        <v>12874</v>
      </c>
      <c r="B34912" s="1">
        <f>DATE(2035,4,1) + TIME(0,0,0)</f>
        <v>49400</v>
      </c>
      <c r="C34912">
        <v>34.847503662000001</v>
      </c>
    </row>
    <row r="34913" spans="1:3" x14ac:dyDescent="0.25">
      <c r="A34913">
        <v>12904</v>
      </c>
      <c r="B34913" s="1">
        <f>DATE(2035,5,1) + TIME(0,0,0)</f>
        <v>49430</v>
      </c>
      <c r="C34913">
        <v>34.853775024000001</v>
      </c>
    </row>
    <row r="34914" spans="1:3" x14ac:dyDescent="0.25">
      <c r="A34914">
        <v>12935</v>
      </c>
      <c r="B34914" s="1">
        <f>DATE(2035,6,1) + TIME(0,0,0)</f>
        <v>49461</v>
      </c>
      <c r="C34914">
        <v>34.860244751000003</v>
      </c>
    </row>
    <row r="34915" spans="1:3" x14ac:dyDescent="0.25">
      <c r="A34915">
        <v>12965</v>
      </c>
      <c r="B34915" s="1">
        <f>DATE(2035,7,1) + TIME(0,0,0)</f>
        <v>49491</v>
      </c>
      <c r="C34915">
        <v>34.866493224999999</v>
      </c>
    </row>
    <row r="34916" spans="1:3" x14ac:dyDescent="0.25">
      <c r="A34916">
        <v>12996</v>
      </c>
      <c r="B34916" s="1">
        <f>DATE(2035,8,1) + TIME(0,0,0)</f>
        <v>49522</v>
      </c>
      <c r="C34916">
        <v>34.872943878000001</v>
      </c>
    </row>
    <row r="34917" spans="1:3" x14ac:dyDescent="0.25">
      <c r="A34917">
        <v>13027</v>
      </c>
      <c r="B34917" s="1">
        <f>DATE(2035,9,1) + TIME(0,0,0)</f>
        <v>49553</v>
      </c>
      <c r="C34917">
        <v>34.879379272000001</v>
      </c>
    </row>
    <row r="34918" spans="1:3" x14ac:dyDescent="0.25">
      <c r="A34918">
        <v>13057</v>
      </c>
      <c r="B34918" s="1">
        <f>DATE(2035,10,1) + TIME(0,0,0)</f>
        <v>49583</v>
      </c>
      <c r="C34918">
        <v>34.885601043999998</v>
      </c>
    </row>
    <row r="34919" spans="1:3" x14ac:dyDescent="0.25">
      <c r="A34919">
        <v>13088</v>
      </c>
      <c r="B34919" s="1">
        <f>DATE(2035,11,1) + TIME(0,0,0)</f>
        <v>49614</v>
      </c>
      <c r="C34919">
        <v>34.892017365000001</v>
      </c>
    </row>
    <row r="34920" spans="1:3" x14ac:dyDescent="0.25">
      <c r="A34920">
        <v>13118</v>
      </c>
      <c r="B34920" s="1">
        <f>DATE(2035,12,1) + TIME(0,0,0)</f>
        <v>49644</v>
      </c>
      <c r="C34920">
        <v>34.898216247999997</v>
      </c>
    </row>
    <row r="34921" spans="1:3" x14ac:dyDescent="0.25">
      <c r="A34921">
        <v>13149</v>
      </c>
      <c r="B34921" s="1">
        <f>DATE(2036,1,1) + TIME(0,0,0)</f>
        <v>49675</v>
      </c>
      <c r="C34921">
        <v>34.904613495</v>
      </c>
    </row>
    <row r="34922" spans="1:3" x14ac:dyDescent="0.25">
      <c r="A34922">
        <v>13180</v>
      </c>
      <c r="B34922" s="1">
        <f>DATE(2036,2,1) + TIME(0,0,0)</f>
        <v>49706</v>
      </c>
      <c r="C34922">
        <v>34.910999298</v>
      </c>
    </row>
    <row r="34923" spans="1:3" x14ac:dyDescent="0.25">
      <c r="A34923">
        <v>13209</v>
      </c>
      <c r="B34923" s="1">
        <f>DATE(2036,3,1) + TIME(0,0,0)</f>
        <v>49735</v>
      </c>
      <c r="C34923">
        <v>34.916961669999999</v>
      </c>
    </row>
    <row r="34924" spans="1:3" x14ac:dyDescent="0.25">
      <c r="A34924">
        <v>13240</v>
      </c>
      <c r="B34924" s="1">
        <f>DATE(2036,4,1) + TIME(0,0,0)</f>
        <v>49766</v>
      </c>
      <c r="C34924">
        <v>34.923324585000003</v>
      </c>
    </row>
    <row r="34925" spans="1:3" x14ac:dyDescent="0.25">
      <c r="A34925">
        <v>13270</v>
      </c>
      <c r="B34925" s="1">
        <f>DATE(2036,5,1) + TIME(0,0,0)</f>
        <v>49796</v>
      </c>
      <c r="C34925">
        <v>34.929473877</v>
      </c>
    </row>
    <row r="34926" spans="1:3" x14ac:dyDescent="0.25">
      <c r="A34926">
        <v>13301</v>
      </c>
      <c r="B34926" s="1">
        <f>DATE(2036,6,1) + TIME(0,0,0)</f>
        <v>49827</v>
      </c>
      <c r="C34926">
        <v>34.935817718999999</v>
      </c>
    </row>
    <row r="34927" spans="1:3" x14ac:dyDescent="0.25">
      <c r="A34927">
        <v>13331</v>
      </c>
      <c r="B34927" s="1">
        <f>DATE(2036,7,1) + TIME(0,0,0)</f>
        <v>49857</v>
      </c>
      <c r="C34927">
        <v>34.941947937000002</v>
      </c>
    </row>
    <row r="34928" spans="1:3" x14ac:dyDescent="0.25">
      <c r="A34928">
        <v>13362</v>
      </c>
      <c r="B34928" s="1">
        <f>DATE(2036,8,1) + TIME(0,0,0)</f>
        <v>49888</v>
      </c>
      <c r="C34928">
        <v>34.948272705000001</v>
      </c>
    </row>
    <row r="34929" spans="1:3" x14ac:dyDescent="0.25">
      <c r="A34929">
        <v>13393</v>
      </c>
      <c r="B34929" s="1">
        <f>DATE(2036,9,1) + TIME(0,0,0)</f>
        <v>49919</v>
      </c>
      <c r="C34929">
        <v>34.954586028999998</v>
      </c>
    </row>
    <row r="34930" spans="1:3" x14ac:dyDescent="0.25">
      <c r="A34930">
        <v>13423</v>
      </c>
      <c r="B34930" s="1">
        <f>DATE(2036,10,1) + TIME(0,0,0)</f>
        <v>49949</v>
      </c>
      <c r="C34930">
        <v>34.960681915000002</v>
      </c>
    </row>
    <row r="34931" spans="1:3" x14ac:dyDescent="0.25">
      <c r="A34931">
        <v>13454</v>
      </c>
      <c r="B34931" s="1">
        <f>DATE(2036,11,1) + TIME(0,0,0)</f>
        <v>49980</v>
      </c>
      <c r="C34931">
        <v>34.966976166000002</v>
      </c>
    </row>
    <row r="34932" spans="1:3" x14ac:dyDescent="0.25">
      <c r="A34932">
        <v>13484</v>
      </c>
      <c r="B34932" s="1">
        <f>DATE(2036,12,1) + TIME(0,0,0)</f>
        <v>50010</v>
      </c>
      <c r="C34932">
        <v>34.973052979000002</v>
      </c>
    </row>
    <row r="34933" spans="1:3" x14ac:dyDescent="0.25">
      <c r="A34933">
        <v>13515</v>
      </c>
      <c r="B34933" s="1">
        <f>DATE(2037,1,1) + TIME(0,0,0)</f>
        <v>50041</v>
      </c>
      <c r="C34933">
        <v>34.979324341000002</v>
      </c>
    </row>
    <row r="34934" spans="1:3" x14ac:dyDescent="0.25">
      <c r="A34934">
        <v>13546</v>
      </c>
      <c r="B34934" s="1">
        <f>DATE(2037,2,1) + TIME(0,0,0)</f>
        <v>50072</v>
      </c>
      <c r="C34934">
        <v>34.985584258999999</v>
      </c>
    </row>
    <row r="34935" spans="1:3" x14ac:dyDescent="0.25">
      <c r="A34935">
        <v>13574</v>
      </c>
      <c r="B34935" s="1">
        <f>DATE(2037,3,1) + TIME(0,0,0)</f>
        <v>50100</v>
      </c>
      <c r="C34935">
        <v>34.991230010999999</v>
      </c>
    </row>
    <row r="34936" spans="1:3" x14ac:dyDescent="0.25">
      <c r="A34936">
        <v>13605</v>
      </c>
      <c r="B34936" s="1">
        <f>DATE(2037,4,1) + TIME(0,0,0)</f>
        <v>50131</v>
      </c>
      <c r="C34936">
        <v>34.997470856</v>
      </c>
    </row>
    <row r="34937" spans="1:3" x14ac:dyDescent="0.25">
      <c r="A34937">
        <v>13635</v>
      </c>
      <c r="B34937" s="1">
        <f>DATE(2037,5,1) + TIME(0,0,0)</f>
        <v>50161</v>
      </c>
      <c r="C34937">
        <v>35.003498077000003</v>
      </c>
    </row>
    <row r="34938" spans="1:3" x14ac:dyDescent="0.25">
      <c r="A34938">
        <v>13666</v>
      </c>
      <c r="B34938" s="1">
        <f>DATE(2037,6,1) + TIME(0,0,0)</f>
        <v>50192</v>
      </c>
      <c r="C34938">
        <v>35.009719849</v>
      </c>
    </row>
    <row r="34939" spans="1:3" x14ac:dyDescent="0.25">
      <c r="A34939">
        <v>13696</v>
      </c>
      <c r="B34939" s="1">
        <f>DATE(2037,7,1) + TIME(0,0,0)</f>
        <v>50222</v>
      </c>
      <c r="C34939">
        <v>35.015727996999999</v>
      </c>
    </row>
    <row r="34940" spans="1:3" x14ac:dyDescent="0.25">
      <c r="A34940">
        <v>13727</v>
      </c>
      <c r="B34940" s="1">
        <f>DATE(2037,8,1) + TIME(0,0,0)</f>
        <v>50253</v>
      </c>
      <c r="C34940">
        <v>35.021926880000002</v>
      </c>
    </row>
    <row r="34941" spans="1:3" x14ac:dyDescent="0.25">
      <c r="A34941">
        <v>13758</v>
      </c>
      <c r="B34941" s="1">
        <f>DATE(2037,9,1) + TIME(0,0,0)</f>
        <v>50284</v>
      </c>
      <c r="C34941">
        <v>35.028114318999997</v>
      </c>
    </row>
    <row r="34942" spans="1:3" x14ac:dyDescent="0.25">
      <c r="A34942">
        <v>13788</v>
      </c>
      <c r="B34942" s="1">
        <f>DATE(2037,10,1) + TIME(0,0,0)</f>
        <v>50314</v>
      </c>
      <c r="C34942">
        <v>35.034091949</v>
      </c>
    </row>
    <row r="34943" spans="1:3" x14ac:dyDescent="0.25">
      <c r="A34943">
        <v>13819</v>
      </c>
      <c r="B34943" s="1">
        <f>DATE(2037,11,1) + TIME(0,0,0)</f>
        <v>50345</v>
      </c>
      <c r="C34943">
        <v>35.040256499999998</v>
      </c>
    </row>
    <row r="34944" spans="1:3" x14ac:dyDescent="0.25">
      <c r="A34944">
        <v>13849</v>
      </c>
      <c r="B34944" s="1">
        <f>DATE(2037,12,1) + TIME(0,0,0)</f>
        <v>50375</v>
      </c>
      <c r="C34944">
        <v>35.046211243000002</v>
      </c>
    </row>
    <row r="34945" spans="1:3" x14ac:dyDescent="0.25">
      <c r="A34945">
        <v>13880</v>
      </c>
      <c r="B34945" s="1">
        <f>DATE(2038,1,1) + TIME(0,0,0)</f>
        <v>50406</v>
      </c>
      <c r="C34945">
        <v>35.052352904999999</v>
      </c>
    </row>
    <row r="34946" spans="1:3" x14ac:dyDescent="0.25">
      <c r="A34946">
        <v>13911</v>
      </c>
      <c r="B34946" s="1">
        <f>DATE(2038,2,1) + TIME(0,0,0)</f>
        <v>50437</v>
      </c>
      <c r="C34946">
        <v>35.058479308999999</v>
      </c>
    </row>
    <row r="34947" spans="1:3" x14ac:dyDescent="0.25">
      <c r="A34947">
        <v>13939</v>
      </c>
      <c r="B34947" s="1">
        <f>DATE(2038,3,1) + TIME(0,0,0)</f>
        <v>50465</v>
      </c>
      <c r="C34947">
        <v>35.064006804999998</v>
      </c>
    </row>
    <row r="34948" spans="1:3" x14ac:dyDescent="0.25">
      <c r="A34948">
        <v>13970</v>
      </c>
      <c r="B34948" s="1">
        <f>DATE(2038,4,1) + TIME(0,0,0)</f>
        <v>50496</v>
      </c>
      <c r="C34948">
        <v>35.070110321000001</v>
      </c>
    </row>
    <row r="34949" spans="1:3" x14ac:dyDescent="0.25">
      <c r="A34949">
        <v>14000</v>
      </c>
      <c r="B34949" s="1">
        <f>DATE(2038,5,1) + TIME(0,0,0)</f>
        <v>50526</v>
      </c>
      <c r="C34949">
        <v>35.076007842999999</v>
      </c>
    </row>
    <row r="34950" spans="1:3" x14ac:dyDescent="0.25">
      <c r="A34950">
        <v>14031</v>
      </c>
      <c r="B34950" s="1">
        <f>DATE(2038,6,1) + TIME(0,0,0)</f>
        <v>50557</v>
      </c>
      <c r="C34950">
        <v>35.082092285000002</v>
      </c>
    </row>
    <row r="34951" spans="1:3" x14ac:dyDescent="0.25">
      <c r="A34951">
        <v>14061</v>
      </c>
      <c r="B34951" s="1">
        <f>DATE(2038,7,1) + TIME(0,0,0)</f>
        <v>50587</v>
      </c>
      <c r="C34951">
        <v>35.087970734000002</v>
      </c>
    </row>
    <row r="34952" spans="1:3" x14ac:dyDescent="0.25">
      <c r="A34952">
        <v>14092</v>
      </c>
      <c r="B34952" s="1">
        <f>DATE(2038,8,1) + TIME(0,0,0)</f>
        <v>50618</v>
      </c>
      <c r="C34952">
        <v>35.094032288000001</v>
      </c>
    </row>
    <row r="34953" spans="1:3" x14ac:dyDescent="0.25">
      <c r="A34953">
        <v>14123</v>
      </c>
      <c r="B34953" s="1">
        <f>DATE(2038,9,1) + TIME(0,0,0)</f>
        <v>50649</v>
      </c>
      <c r="C34953">
        <v>35.100086212000001</v>
      </c>
    </row>
    <row r="34954" spans="1:3" x14ac:dyDescent="0.25">
      <c r="A34954">
        <v>14153</v>
      </c>
      <c r="B34954" s="1">
        <f>DATE(2038,10,1) + TIME(0,0,0)</f>
        <v>50679</v>
      </c>
      <c r="C34954">
        <v>35.105930327999999</v>
      </c>
    </row>
    <row r="34955" spans="1:3" x14ac:dyDescent="0.25">
      <c r="A34955">
        <v>14184</v>
      </c>
      <c r="B34955" s="1">
        <f>DATE(2038,11,1) + TIME(0,0,0)</f>
        <v>50710</v>
      </c>
      <c r="C34955">
        <v>35.111961364999999</v>
      </c>
    </row>
    <row r="34956" spans="1:3" x14ac:dyDescent="0.25">
      <c r="A34956">
        <v>14214</v>
      </c>
      <c r="B34956" s="1">
        <f>DATE(2038,12,1) + TIME(0,0,0)</f>
        <v>50740</v>
      </c>
      <c r="C34956">
        <v>35.117790221999996</v>
      </c>
    </row>
    <row r="34957" spans="1:3" x14ac:dyDescent="0.25">
      <c r="A34957">
        <v>14245</v>
      </c>
      <c r="B34957" s="1">
        <f>DATE(2039,1,1) + TIME(0,0,0)</f>
        <v>50771</v>
      </c>
      <c r="C34957">
        <v>35.123798370000003</v>
      </c>
    </row>
    <row r="34958" spans="1:3" x14ac:dyDescent="0.25">
      <c r="A34958">
        <v>14276</v>
      </c>
      <c r="B34958" s="1">
        <f>DATE(2039,2,1) + TIME(0,0,0)</f>
        <v>50802</v>
      </c>
      <c r="C34958">
        <v>35.129798889</v>
      </c>
    </row>
    <row r="34959" spans="1:3" x14ac:dyDescent="0.25">
      <c r="A34959">
        <v>14304</v>
      </c>
      <c r="B34959" s="1">
        <f>DATE(2039,3,1) + TIME(0,0,0)</f>
        <v>50830</v>
      </c>
      <c r="C34959">
        <v>35.135208130000002</v>
      </c>
    </row>
    <row r="34960" spans="1:3" x14ac:dyDescent="0.25">
      <c r="A34960">
        <v>14335</v>
      </c>
      <c r="B34960" s="1">
        <f>DATE(2039,4,1) + TIME(0,0,0)</f>
        <v>50861</v>
      </c>
      <c r="C34960">
        <v>35.141185759999999</v>
      </c>
    </row>
    <row r="34961" spans="1:3" x14ac:dyDescent="0.25">
      <c r="A34961">
        <v>14365</v>
      </c>
      <c r="B34961" s="1">
        <f>DATE(2039,5,1) + TIME(0,0,0)</f>
        <v>50891</v>
      </c>
      <c r="C34961">
        <v>35.146965027</v>
      </c>
    </row>
    <row r="34962" spans="1:3" x14ac:dyDescent="0.25">
      <c r="A34962">
        <v>14396</v>
      </c>
      <c r="B34962" s="1">
        <f>DATE(2039,6,1) + TIME(0,0,0)</f>
        <v>50922</v>
      </c>
      <c r="C34962">
        <v>35.152923584</v>
      </c>
    </row>
    <row r="34963" spans="1:3" x14ac:dyDescent="0.25">
      <c r="A34963">
        <v>14426</v>
      </c>
      <c r="B34963" s="1">
        <f>DATE(2039,7,1) + TIME(0,0,0)</f>
        <v>50952</v>
      </c>
      <c r="C34963">
        <v>35.158679962000001</v>
      </c>
    </row>
    <row r="34964" spans="1:3" x14ac:dyDescent="0.25">
      <c r="A34964">
        <v>14457</v>
      </c>
      <c r="B34964" s="1">
        <f>DATE(2039,8,1) + TIME(0,0,0)</f>
        <v>50983</v>
      </c>
      <c r="C34964">
        <v>35.164619446000003</v>
      </c>
    </row>
    <row r="34965" spans="1:3" x14ac:dyDescent="0.25">
      <c r="A34965">
        <v>14488</v>
      </c>
      <c r="B34965" s="1">
        <f>DATE(2039,9,1) + TIME(0,0,0)</f>
        <v>51014</v>
      </c>
      <c r="C34965">
        <v>35.170547485</v>
      </c>
    </row>
    <row r="34966" spans="1:3" x14ac:dyDescent="0.25">
      <c r="A34966">
        <v>14518</v>
      </c>
      <c r="B34966" s="1">
        <f>DATE(2039,10,1) + TIME(0,0,0)</f>
        <v>51044</v>
      </c>
      <c r="C34966">
        <v>35.176273346000002</v>
      </c>
    </row>
    <row r="34967" spans="1:3" x14ac:dyDescent="0.25">
      <c r="A34967">
        <v>14549</v>
      </c>
      <c r="B34967" s="1">
        <f>DATE(2039,11,1) + TIME(0,0,0)</f>
        <v>51075</v>
      </c>
      <c r="C34967">
        <v>35.182182312000002</v>
      </c>
    </row>
    <row r="34968" spans="1:3" x14ac:dyDescent="0.25">
      <c r="A34968">
        <v>14579</v>
      </c>
      <c r="B34968" s="1">
        <f>DATE(2039,12,1) + TIME(0,0,0)</f>
        <v>51105</v>
      </c>
      <c r="C34968">
        <v>35.187889099000003</v>
      </c>
    </row>
    <row r="34969" spans="1:3" x14ac:dyDescent="0.25">
      <c r="A34969">
        <v>14610</v>
      </c>
      <c r="B34969" s="1">
        <f>DATE(2040,1,1) + TIME(0,0,0)</f>
        <v>51136</v>
      </c>
      <c r="C34969">
        <v>35.193775176999999</v>
      </c>
    </row>
    <row r="34970" spans="1:3" x14ac:dyDescent="0.25">
      <c r="A34970">
        <v>14641</v>
      </c>
      <c r="B34970" s="1">
        <f>DATE(2040,2,1) + TIME(0,0,0)</f>
        <v>51167</v>
      </c>
      <c r="C34970">
        <v>35.199653625000003</v>
      </c>
    </row>
    <row r="34971" spans="1:3" x14ac:dyDescent="0.25">
      <c r="A34971">
        <v>14670</v>
      </c>
      <c r="B34971" s="1">
        <f>DATE(2040,3,1) + TIME(0,0,0)</f>
        <v>51196</v>
      </c>
      <c r="C34971">
        <v>35.205142975000001</v>
      </c>
    </row>
    <row r="34972" spans="1:3" x14ac:dyDescent="0.25">
      <c r="A34972">
        <v>14701</v>
      </c>
      <c r="B34972" s="1">
        <f>DATE(2040,4,1) + TIME(0,0,0)</f>
        <v>51227</v>
      </c>
      <c r="C34972">
        <v>35.210998535000002</v>
      </c>
    </row>
    <row r="34973" spans="1:3" x14ac:dyDescent="0.25">
      <c r="A34973">
        <v>14731</v>
      </c>
      <c r="B34973" s="1">
        <f>DATE(2040,5,1) + TIME(0,0,0)</f>
        <v>51257</v>
      </c>
      <c r="C34973">
        <v>35.216659546000002</v>
      </c>
    </row>
    <row r="34974" spans="1:3" x14ac:dyDescent="0.25">
      <c r="A34974">
        <v>14762</v>
      </c>
      <c r="B34974" s="1">
        <f>DATE(2040,6,1) + TIME(0,0,0)</f>
        <v>51288</v>
      </c>
      <c r="C34974">
        <v>35.222496032999999</v>
      </c>
    </row>
    <row r="34975" spans="1:3" x14ac:dyDescent="0.25">
      <c r="A34975">
        <v>14792</v>
      </c>
      <c r="B34975" s="1">
        <f>DATE(2040,7,1) + TIME(0,0,0)</f>
        <v>51318</v>
      </c>
      <c r="C34975">
        <v>35.228137969999999</v>
      </c>
    </row>
    <row r="34976" spans="1:3" x14ac:dyDescent="0.25">
      <c r="A34976">
        <v>14823</v>
      </c>
      <c r="B34976" s="1">
        <f>DATE(2040,8,1) + TIME(0,0,0)</f>
        <v>51349</v>
      </c>
      <c r="C34976">
        <v>35.233955383000001</v>
      </c>
    </row>
    <row r="34977" spans="1:3" x14ac:dyDescent="0.25">
      <c r="A34977">
        <v>14854</v>
      </c>
      <c r="B34977" s="1">
        <f>DATE(2040,9,1) + TIME(0,0,0)</f>
        <v>51380</v>
      </c>
      <c r="C34977">
        <v>35.239761352999999</v>
      </c>
    </row>
    <row r="34978" spans="1:3" x14ac:dyDescent="0.25">
      <c r="A34978">
        <v>14884</v>
      </c>
      <c r="B34978" s="1">
        <f>DATE(2040,10,1) + TIME(0,0,0)</f>
        <v>51410</v>
      </c>
      <c r="C34978">
        <v>35.245372772000003</v>
      </c>
    </row>
    <row r="34979" spans="1:3" x14ac:dyDescent="0.25">
      <c r="A34979">
        <v>14915</v>
      </c>
      <c r="B34979" s="1">
        <f>DATE(2040,11,1) + TIME(0,0,0)</f>
        <v>51441</v>
      </c>
      <c r="C34979">
        <v>35.251159668</v>
      </c>
    </row>
    <row r="34980" spans="1:3" x14ac:dyDescent="0.25">
      <c r="A34980">
        <v>14945</v>
      </c>
      <c r="B34980" s="1">
        <f>DATE(2040,12,1) + TIME(0,0,0)</f>
        <v>51471</v>
      </c>
      <c r="C34980">
        <v>35.256748199</v>
      </c>
    </row>
    <row r="34981" spans="1:3" x14ac:dyDescent="0.25">
      <c r="A34981">
        <v>14976</v>
      </c>
      <c r="B34981" s="1">
        <f>DATE(2041,1,1) + TIME(0,0,0)</f>
        <v>51502</v>
      </c>
      <c r="C34981">
        <v>35.262516022</v>
      </c>
    </row>
    <row r="34982" spans="1:3" x14ac:dyDescent="0.25">
      <c r="A34982">
        <v>15007</v>
      </c>
      <c r="B34982" s="1">
        <f>DATE(2041,2,1) + TIME(0,0,0)</f>
        <v>51533</v>
      </c>
      <c r="C34982">
        <v>35.268276215</v>
      </c>
    </row>
    <row r="34983" spans="1:3" x14ac:dyDescent="0.25">
      <c r="A34983">
        <v>15035</v>
      </c>
      <c r="B34983" s="1">
        <f>DATE(2041,3,1) + TIME(0,0,0)</f>
        <v>51561</v>
      </c>
      <c r="C34983">
        <v>35.273468018000003</v>
      </c>
    </row>
    <row r="34984" spans="1:3" x14ac:dyDescent="0.25">
      <c r="A34984">
        <v>15066</v>
      </c>
      <c r="B34984" s="1">
        <f>DATE(2041,4,1) + TIME(0,0,0)</f>
        <v>51592</v>
      </c>
      <c r="C34984">
        <v>35.279205322000003</v>
      </c>
    </row>
    <row r="34985" spans="1:3" x14ac:dyDescent="0.25">
      <c r="A34985">
        <v>15096</v>
      </c>
      <c r="B34985" s="1">
        <f>DATE(2041,5,1) + TIME(0,0,0)</f>
        <v>51622</v>
      </c>
      <c r="C34985">
        <v>35.284748077000003</v>
      </c>
    </row>
    <row r="34986" spans="1:3" x14ac:dyDescent="0.25">
      <c r="A34986">
        <v>15127</v>
      </c>
      <c r="B34986" s="1">
        <f>DATE(2041,6,1) + TIME(0,0,0)</f>
        <v>51653</v>
      </c>
      <c r="C34986">
        <v>35.290466309000003</v>
      </c>
    </row>
    <row r="34987" spans="1:3" x14ac:dyDescent="0.25">
      <c r="A34987">
        <v>15157</v>
      </c>
      <c r="B34987" s="1">
        <f>DATE(2041,7,1) + TIME(0,0,0)</f>
        <v>51683</v>
      </c>
      <c r="C34987">
        <v>35.295989990000002</v>
      </c>
    </row>
    <row r="34988" spans="1:3" x14ac:dyDescent="0.25">
      <c r="A34988">
        <v>15188</v>
      </c>
      <c r="B34988" s="1">
        <f>DATE(2041,8,1) + TIME(0,0,0)</f>
        <v>51714</v>
      </c>
      <c r="C34988">
        <v>35.301689148000001</v>
      </c>
    </row>
    <row r="34989" spans="1:3" x14ac:dyDescent="0.25">
      <c r="A34989">
        <v>15219</v>
      </c>
      <c r="B34989" s="1">
        <f>DATE(2041,9,1) + TIME(0,0,0)</f>
        <v>51745</v>
      </c>
      <c r="C34989">
        <v>35.307380676000001</v>
      </c>
    </row>
    <row r="34990" spans="1:3" x14ac:dyDescent="0.25">
      <c r="A34990">
        <v>15249</v>
      </c>
      <c r="B34990" s="1">
        <f>DATE(2041,10,1) + TIME(0,0,0)</f>
        <v>51775</v>
      </c>
      <c r="C34990">
        <v>35.312877655000001</v>
      </c>
    </row>
    <row r="34991" spans="1:3" x14ac:dyDescent="0.25">
      <c r="A34991">
        <v>15280</v>
      </c>
      <c r="B34991" s="1">
        <f>DATE(2041,11,1) + TIME(0,0,0)</f>
        <v>51806</v>
      </c>
      <c r="C34991">
        <v>35.318546294999997</v>
      </c>
    </row>
    <row r="34992" spans="1:3" x14ac:dyDescent="0.25">
      <c r="A34992">
        <v>15310</v>
      </c>
      <c r="B34992" s="1">
        <f>DATE(2041,12,1) + TIME(0,0,0)</f>
        <v>51836</v>
      </c>
      <c r="C34992">
        <v>35.324024199999997</v>
      </c>
    </row>
    <row r="34993" spans="1:3" x14ac:dyDescent="0.25">
      <c r="A34993">
        <v>15341</v>
      </c>
      <c r="B34993" s="1">
        <f>DATE(2042,1,1) + TIME(0,0,0)</f>
        <v>51867</v>
      </c>
      <c r="C34993">
        <v>35.329673767000003</v>
      </c>
    </row>
    <row r="34994" spans="1:3" x14ac:dyDescent="0.25">
      <c r="A34994">
        <v>15372</v>
      </c>
      <c r="B34994" s="1">
        <f>DATE(2042,2,1) + TIME(0,0,0)</f>
        <v>51898</v>
      </c>
      <c r="C34994">
        <v>35.33531189</v>
      </c>
    </row>
    <row r="34995" spans="1:3" x14ac:dyDescent="0.25">
      <c r="A34995">
        <v>15400</v>
      </c>
      <c r="B34995" s="1">
        <f>DATE(2042,3,1) + TIME(0,0,0)</f>
        <v>51926</v>
      </c>
      <c r="C34995">
        <v>35.340400696000003</v>
      </c>
    </row>
    <row r="34996" spans="1:3" x14ac:dyDescent="0.25">
      <c r="A34996">
        <v>15431</v>
      </c>
      <c r="B34996" s="1">
        <f>DATE(2042,4,1) + TIME(0,0,0)</f>
        <v>51957</v>
      </c>
      <c r="C34996">
        <v>35.346019745</v>
      </c>
    </row>
    <row r="34997" spans="1:3" x14ac:dyDescent="0.25">
      <c r="A34997">
        <v>15461</v>
      </c>
      <c r="B34997" s="1">
        <f>DATE(2042,5,1) + TIME(0,0,0)</f>
        <v>51987</v>
      </c>
      <c r="C34997">
        <v>35.351451873999999</v>
      </c>
    </row>
    <row r="34998" spans="1:3" x14ac:dyDescent="0.25">
      <c r="A34998">
        <v>15492</v>
      </c>
      <c r="B34998" s="1">
        <f>DATE(2042,6,1) + TIME(0,0,0)</f>
        <v>52018</v>
      </c>
      <c r="C34998">
        <v>35.357051849000001</v>
      </c>
    </row>
    <row r="34999" spans="1:3" x14ac:dyDescent="0.25">
      <c r="A34999">
        <v>15522</v>
      </c>
      <c r="B34999" s="1">
        <f>DATE(2042,7,1) + TIME(0,0,0)</f>
        <v>52048</v>
      </c>
      <c r="C34999">
        <v>35.362464905000003</v>
      </c>
    </row>
    <row r="35000" spans="1:3" x14ac:dyDescent="0.25">
      <c r="A35000">
        <v>15553</v>
      </c>
      <c r="B35000" s="1">
        <f>DATE(2042,8,1) + TIME(0,0,0)</f>
        <v>52079</v>
      </c>
      <c r="C35000">
        <v>35.368045807000001</v>
      </c>
    </row>
    <row r="35001" spans="1:3" x14ac:dyDescent="0.25">
      <c r="A35001">
        <v>15584</v>
      </c>
      <c r="B35001" s="1">
        <f>DATE(2042,9,1) + TIME(0,0,0)</f>
        <v>52110</v>
      </c>
      <c r="C35001">
        <v>35.373619079999997</v>
      </c>
    </row>
    <row r="35002" spans="1:3" x14ac:dyDescent="0.25">
      <c r="A35002">
        <v>15614</v>
      </c>
      <c r="B35002" s="1">
        <f>DATE(2042,10,1) + TIME(0,0,0)</f>
        <v>52140</v>
      </c>
      <c r="C35002">
        <v>35.379005432</v>
      </c>
    </row>
    <row r="35003" spans="1:3" x14ac:dyDescent="0.25">
      <c r="A35003">
        <v>15645</v>
      </c>
      <c r="B35003" s="1">
        <f>DATE(2042,11,1) + TIME(0,0,0)</f>
        <v>52171</v>
      </c>
      <c r="C35003">
        <v>35.384559631000002</v>
      </c>
    </row>
    <row r="35004" spans="1:3" x14ac:dyDescent="0.25">
      <c r="A35004">
        <v>15675</v>
      </c>
      <c r="B35004" s="1">
        <f>DATE(2042,12,1) + TIME(0,0,0)</f>
        <v>52201</v>
      </c>
      <c r="C35004">
        <v>35.389923095999997</v>
      </c>
    </row>
    <row r="35005" spans="1:3" x14ac:dyDescent="0.25">
      <c r="A35005">
        <v>15706</v>
      </c>
      <c r="B35005" s="1">
        <f>DATE(2043,1,1) + TIME(0,0,0)</f>
        <v>52232</v>
      </c>
      <c r="C35005">
        <v>35.395458220999998</v>
      </c>
    </row>
    <row r="35006" spans="1:3" x14ac:dyDescent="0.25">
      <c r="A35006">
        <v>15737</v>
      </c>
      <c r="B35006" s="1">
        <f>DATE(2043,2,1) + TIME(0,0,0)</f>
        <v>52263</v>
      </c>
      <c r="C35006">
        <v>35.400985718000001</v>
      </c>
    </row>
    <row r="35007" spans="1:3" x14ac:dyDescent="0.25">
      <c r="A35007">
        <v>15765</v>
      </c>
      <c r="B35007" s="1">
        <f>DATE(2043,3,1) + TIME(0,0,0)</f>
        <v>52291</v>
      </c>
      <c r="C35007">
        <v>35.405967711999999</v>
      </c>
    </row>
    <row r="35008" spans="1:3" x14ac:dyDescent="0.25">
      <c r="A35008">
        <v>15796</v>
      </c>
      <c r="B35008" s="1">
        <f>DATE(2043,4,1) + TIME(0,0,0)</f>
        <v>52322</v>
      </c>
      <c r="C35008">
        <v>35.411472320999998</v>
      </c>
    </row>
    <row r="35009" spans="1:3" x14ac:dyDescent="0.25">
      <c r="A35009">
        <v>15826</v>
      </c>
      <c r="B35009" s="1">
        <f>DATE(2043,5,1) + TIME(0,0,0)</f>
        <v>52352</v>
      </c>
      <c r="C35009">
        <v>35.416793822999999</v>
      </c>
    </row>
    <row r="35010" spans="1:3" x14ac:dyDescent="0.25">
      <c r="A35010">
        <v>15857</v>
      </c>
      <c r="B35010" s="1">
        <f>DATE(2043,6,1) + TIME(0,0,0)</f>
        <v>52383</v>
      </c>
      <c r="C35010">
        <v>35.422283172999997</v>
      </c>
    </row>
    <row r="35011" spans="1:3" x14ac:dyDescent="0.25">
      <c r="A35011">
        <v>15887</v>
      </c>
      <c r="B35011" s="1">
        <f>DATE(2043,7,1) + TIME(0,0,0)</f>
        <v>52413</v>
      </c>
      <c r="C35011">
        <v>35.427581787000001</v>
      </c>
    </row>
    <row r="35012" spans="1:3" x14ac:dyDescent="0.25">
      <c r="A35012">
        <v>15918</v>
      </c>
      <c r="B35012" s="1">
        <f>DATE(2043,8,1) + TIME(0,0,0)</f>
        <v>52444</v>
      </c>
      <c r="C35012">
        <v>35.433052062999998</v>
      </c>
    </row>
    <row r="35013" spans="1:3" x14ac:dyDescent="0.25">
      <c r="A35013">
        <v>15949</v>
      </c>
      <c r="B35013" s="1">
        <f>DATE(2043,9,1) + TIME(0,0,0)</f>
        <v>52475</v>
      </c>
      <c r="C35013">
        <v>35.438510895</v>
      </c>
    </row>
    <row r="35014" spans="1:3" x14ac:dyDescent="0.25">
      <c r="A35014">
        <v>15979</v>
      </c>
      <c r="B35014" s="1">
        <f>DATE(2043,10,1) + TIME(0,0,0)</f>
        <v>52505</v>
      </c>
      <c r="C35014">
        <v>35.443786621000001</v>
      </c>
    </row>
    <row r="35015" spans="1:3" x14ac:dyDescent="0.25">
      <c r="A35015">
        <v>16010</v>
      </c>
      <c r="B35015" s="1">
        <f>DATE(2043,11,1) + TIME(0,0,0)</f>
        <v>52536</v>
      </c>
      <c r="C35015">
        <v>35.449230194000002</v>
      </c>
    </row>
    <row r="35016" spans="1:3" x14ac:dyDescent="0.25">
      <c r="A35016">
        <v>16040</v>
      </c>
      <c r="B35016" s="1">
        <f>DATE(2043,12,1) + TIME(0,0,0)</f>
        <v>52566</v>
      </c>
      <c r="C35016">
        <v>35.454486846999998</v>
      </c>
    </row>
    <row r="35017" spans="1:3" x14ac:dyDescent="0.25">
      <c r="A35017">
        <v>16071</v>
      </c>
      <c r="B35017" s="1">
        <f>DATE(2044,1,1) + TIME(0,0,0)</f>
        <v>52597</v>
      </c>
      <c r="C35017">
        <v>35.459907532000003</v>
      </c>
    </row>
    <row r="35018" spans="1:3" x14ac:dyDescent="0.25">
      <c r="A35018">
        <v>16102</v>
      </c>
      <c r="B35018" s="1">
        <f>DATE(2044,2,1) + TIME(0,0,0)</f>
        <v>52628</v>
      </c>
      <c r="C35018">
        <v>35.465320587000001</v>
      </c>
    </row>
    <row r="35019" spans="1:3" x14ac:dyDescent="0.25">
      <c r="A35019">
        <v>16131</v>
      </c>
      <c r="B35019" s="1">
        <f>DATE(2044,3,1) + TIME(0,0,0)</f>
        <v>52657</v>
      </c>
      <c r="C35019">
        <v>35.470375060999999</v>
      </c>
    </row>
    <row r="35020" spans="1:3" x14ac:dyDescent="0.25">
      <c r="A35020">
        <v>16162</v>
      </c>
      <c r="B35020" s="1">
        <f>DATE(2044,4,1) + TIME(0,0,0)</f>
        <v>52688</v>
      </c>
      <c r="C35020">
        <v>35.475772857999999</v>
      </c>
    </row>
    <row r="35021" spans="1:3" x14ac:dyDescent="0.25">
      <c r="A35021">
        <v>16192</v>
      </c>
      <c r="B35021" s="1">
        <f>DATE(2044,5,1) + TIME(0,0,0)</f>
        <v>52718</v>
      </c>
      <c r="C35021">
        <v>35.480983733999999</v>
      </c>
    </row>
    <row r="35022" spans="1:3" x14ac:dyDescent="0.25">
      <c r="A35022">
        <v>16223</v>
      </c>
      <c r="B35022" s="1">
        <f>DATE(2044,6,1) + TIME(0,0,0)</f>
        <v>52749</v>
      </c>
      <c r="C35022">
        <v>35.486358643000003</v>
      </c>
    </row>
    <row r="35023" spans="1:3" x14ac:dyDescent="0.25">
      <c r="A35023">
        <v>16253</v>
      </c>
      <c r="B35023" s="1">
        <f>DATE(2044,7,1) + TIME(0,0,0)</f>
        <v>52779</v>
      </c>
      <c r="C35023">
        <v>35.491554260000001</v>
      </c>
    </row>
    <row r="35024" spans="1:3" x14ac:dyDescent="0.25">
      <c r="A35024">
        <v>16284</v>
      </c>
      <c r="B35024" s="1">
        <f>DATE(2044,8,1) + TIME(0,0,0)</f>
        <v>52810</v>
      </c>
      <c r="C35024">
        <v>35.496913910000004</v>
      </c>
    </row>
    <row r="35025" spans="1:3" x14ac:dyDescent="0.25">
      <c r="A35025">
        <v>16315</v>
      </c>
      <c r="B35025" s="1">
        <f>DATE(2044,9,1) + TIME(0,0,0)</f>
        <v>52841</v>
      </c>
      <c r="C35025">
        <v>35.502262115000001</v>
      </c>
    </row>
    <row r="35026" spans="1:3" x14ac:dyDescent="0.25">
      <c r="A35026">
        <v>16345</v>
      </c>
      <c r="B35026" s="1">
        <f>DATE(2044,10,1) + TIME(0,0,0)</f>
        <v>52871</v>
      </c>
      <c r="C35026">
        <v>35.507431029999999</v>
      </c>
    </row>
    <row r="35027" spans="1:3" x14ac:dyDescent="0.25">
      <c r="A35027">
        <v>16376</v>
      </c>
      <c r="B35027" s="1">
        <f>DATE(2044,11,1) + TIME(0,0,0)</f>
        <v>52902</v>
      </c>
      <c r="C35027">
        <v>35.512763976999999</v>
      </c>
    </row>
    <row r="35028" spans="1:3" x14ac:dyDescent="0.25">
      <c r="A35028">
        <v>16406</v>
      </c>
      <c r="B35028" s="1">
        <f>DATE(2044,12,1) + TIME(0,0,0)</f>
        <v>52932</v>
      </c>
      <c r="C35028">
        <v>35.517913817999997</v>
      </c>
    </row>
    <row r="35029" spans="1:3" x14ac:dyDescent="0.25">
      <c r="A35029">
        <v>16437</v>
      </c>
      <c r="B35029" s="1">
        <f>DATE(2045,1,1) + TIME(0,0,0)</f>
        <v>52963</v>
      </c>
      <c r="C35029">
        <v>35.523227691999999</v>
      </c>
    </row>
    <row r="35030" spans="1:3" x14ac:dyDescent="0.25">
      <c r="A35030">
        <v>16468</v>
      </c>
      <c r="B35030" s="1">
        <f>DATE(2045,2,1) + TIME(0,0,0)</f>
        <v>52994</v>
      </c>
      <c r="C35030">
        <v>35.528530121000003</v>
      </c>
    </row>
    <row r="35031" spans="1:3" x14ac:dyDescent="0.25">
      <c r="A35031">
        <v>16496</v>
      </c>
      <c r="B35031" s="1">
        <f>DATE(2045,3,1) + TIME(0,0,0)</f>
        <v>53022</v>
      </c>
      <c r="C35031">
        <v>35.533313751000001</v>
      </c>
    </row>
    <row r="35032" spans="1:3" x14ac:dyDescent="0.25">
      <c r="A35032">
        <v>16527</v>
      </c>
      <c r="B35032" s="1">
        <f>DATE(2045,4,1) + TIME(0,0,0)</f>
        <v>53053</v>
      </c>
      <c r="C35032">
        <v>35.538600922000001</v>
      </c>
    </row>
    <row r="35033" spans="1:3" x14ac:dyDescent="0.25">
      <c r="A35033">
        <v>16557</v>
      </c>
      <c r="B35033" s="1">
        <f>DATE(2045,5,1) + TIME(0,0,0)</f>
        <v>53083</v>
      </c>
      <c r="C35033">
        <v>35.543708801000001</v>
      </c>
    </row>
    <row r="35034" spans="1:3" x14ac:dyDescent="0.25">
      <c r="A35034">
        <v>16588</v>
      </c>
      <c r="B35034" s="1">
        <f>DATE(2045,6,1) + TIME(0,0,0)</f>
        <v>53114</v>
      </c>
      <c r="C35034">
        <v>35.548976897999999</v>
      </c>
    </row>
    <row r="35035" spans="1:3" x14ac:dyDescent="0.25">
      <c r="A35035">
        <v>16618</v>
      </c>
      <c r="B35035" s="1">
        <f>DATE(2045,7,1) + TIME(0,0,0)</f>
        <v>53144</v>
      </c>
      <c r="C35035">
        <v>35.554069519000002</v>
      </c>
    </row>
    <row r="35036" spans="1:3" x14ac:dyDescent="0.25">
      <c r="A35036">
        <v>16649</v>
      </c>
      <c r="B35036" s="1">
        <f>DATE(2045,8,1) + TIME(0,0,0)</f>
        <v>53175</v>
      </c>
      <c r="C35036">
        <v>35.559318542</v>
      </c>
    </row>
    <row r="35037" spans="1:3" x14ac:dyDescent="0.25">
      <c r="A35037">
        <v>16680</v>
      </c>
      <c r="B35037" s="1">
        <f>DATE(2045,9,1) + TIME(0,0,0)</f>
        <v>53206</v>
      </c>
      <c r="C35037">
        <v>35.564563751000001</v>
      </c>
    </row>
    <row r="35038" spans="1:3" x14ac:dyDescent="0.25">
      <c r="A35038">
        <v>16710</v>
      </c>
      <c r="B35038" s="1">
        <f>DATE(2045,10,1) + TIME(0,0,0)</f>
        <v>53236</v>
      </c>
      <c r="C35038">
        <v>35.569625854000002</v>
      </c>
    </row>
    <row r="35039" spans="1:3" x14ac:dyDescent="0.25">
      <c r="A35039">
        <v>16741</v>
      </c>
      <c r="B35039" s="1">
        <f>DATE(2045,11,1) + TIME(0,0,0)</f>
        <v>53267</v>
      </c>
      <c r="C35039">
        <v>35.574851989999999</v>
      </c>
    </row>
    <row r="35040" spans="1:3" x14ac:dyDescent="0.25">
      <c r="A35040">
        <v>16771</v>
      </c>
      <c r="B35040" s="1">
        <f>DATE(2045,12,1) + TIME(0,0,0)</f>
        <v>53297</v>
      </c>
      <c r="C35040">
        <v>35.579898833999998</v>
      </c>
    </row>
    <row r="35041" spans="1:3" x14ac:dyDescent="0.25">
      <c r="A35041">
        <v>16802</v>
      </c>
      <c r="B35041" s="1">
        <f>DATE(2046,1,1) + TIME(0,0,0)</f>
        <v>53328</v>
      </c>
      <c r="C35041">
        <v>35.585105896000002</v>
      </c>
    </row>
    <row r="35042" spans="1:3" x14ac:dyDescent="0.25">
      <c r="A35042">
        <v>16833</v>
      </c>
      <c r="B35042" s="1">
        <f>DATE(2046,2,1) + TIME(0,0,0)</f>
        <v>53359</v>
      </c>
      <c r="C35042">
        <v>35.590305327999999</v>
      </c>
    </row>
    <row r="35043" spans="1:3" x14ac:dyDescent="0.25">
      <c r="A35043">
        <v>16861</v>
      </c>
      <c r="B35043" s="1">
        <f>DATE(2046,3,1) + TIME(0,0,0)</f>
        <v>53387</v>
      </c>
      <c r="C35043">
        <v>35.594993590999998</v>
      </c>
    </row>
    <row r="35044" spans="1:3" x14ac:dyDescent="0.25">
      <c r="A35044">
        <v>16892</v>
      </c>
      <c r="B35044" s="1">
        <f>DATE(2046,4,1) + TIME(0,0,0)</f>
        <v>53418</v>
      </c>
      <c r="C35044">
        <v>35.600177764999998</v>
      </c>
    </row>
    <row r="35045" spans="1:3" x14ac:dyDescent="0.25">
      <c r="A35045">
        <v>16922</v>
      </c>
      <c r="B35045" s="1">
        <f>DATE(2046,5,1) + TIME(0,0,0)</f>
        <v>53448</v>
      </c>
      <c r="C35045">
        <v>35.605182648000003</v>
      </c>
    </row>
    <row r="35046" spans="1:3" x14ac:dyDescent="0.25">
      <c r="A35046">
        <v>16953</v>
      </c>
      <c r="B35046" s="1">
        <f>DATE(2046,6,1) + TIME(0,0,0)</f>
        <v>53479</v>
      </c>
      <c r="C35046">
        <v>35.610347748000002</v>
      </c>
    </row>
    <row r="35047" spans="1:3" x14ac:dyDescent="0.25">
      <c r="A35047">
        <v>16983</v>
      </c>
      <c r="B35047" s="1">
        <f>DATE(2046,7,1) + TIME(0,0,0)</f>
        <v>53509</v>
      </c>
      <c r="C35047">
        <v>35.615337371999999</v>
      </c>
    </row>
    <row r="35048" spans="1:3" x14ac:dyDescent="0.25">
      <c r="A35048">
        <v>17014</v>
      </c>
      <c r="B35048" s="1">
        <f>DATE(2046,8,1) + TIME(0,0,0)</f>
        <v>53540</v>
      </c>
      <c r="C35048">
        <v>35.620487212999997</v>
      </c>
    </row>
    <row r="35049" spans="1:3" x14ac:dyDescent="0.25">
      <c r="A35049">
        <v>17045</v>
      </c>
      <c r="B35049" s="1">
        <f>DATE(2046,9,1) + TIME(0,0,0)</f>
        <v>53571</v>
      </c>
      <c r="C35049">
        <v>35.62562561</v>
      </c>
    </row>
    <row r="35050" spans="1:3" x14ac:dyDescent="0.25">
      <c r="A35050">
        <v>17075</v>
      </c>
      <c r="B35050" s="1">
        <f>DATE(2046,10,1) + TIME(0,0,0)</f>
        <v>53601</v>
      </c>
      <c r="C35050">
        <v>35.630588531000001</v>
      </c>
    </row>
    <row r="35051" spans="1:3" x14ac:dyDescent="0.25">
      <c r="A35051">
        <v>17106</v>
      </c>
      <c r="B35051" s="1">
        <f>DATE(2046,11,1) + TIME(0,0,0)</f>
        <v>53632</v>
      </c>
      <c r="C35051">
        <v>35.635711669999999</v>
      </c>
    </row>
    <row r="35052" spans="1:3" x14ac:dyDescent="0.25">
      <c r="A35052">
        <v>17136</v>
      </c>
      <c r="B35052" s="1">
        <f>DATE(2046,12,1) + TIME(0,0,0)</f>
        <v>53662</v>
      </c>
      <c r="C35052">
        <v>35.640659331999998</v>
      </c>
    </row>
    <row r="35053" spans="1:3" x14ac:dyDescent="0.25">
      <c r="A35053">
        <v>17167</v>
      </c>
      <c r="B35053" s="1">
        <f>DATE(2047,1,1) + TIME(0,0,0)</f>
        <v>53693</v>
      </c>
      <c r="C35053">
        <v>35.645767212000003</v>
      </c>
    </row>
    <row r="35054" spans="1:3" x14ac:dyDescent="0.25">
      <c r="A35054">
        <v>17198</v>
      </c>
      <c r="B35054" s="1">
        <f>DATE(2047,2,1) + TIME(0,0,0)</f>
        <v>53724</v>
      </c>
      <c r="C35054">
        <v>35.650863647000001</v>
      </c>
    </row>
    <row r="35055" spans="1:3" x14ac:dyDescent="0.25">
      <c r="A35055">
        <v>17226</v>
      </c>
      <c r="B35055" s="1">
        <f>DATE(2047,3,1) + TIME(0,0,0)</f>
        <v>53752</v>
      </c>
      <c r="C35055">
        <v>35.655456543</v>
      </c>
    </row>
    <row r="35056" spans="1:3" x14ac:dyDescent="0.25">
      <c r="A35056">
        <v>17257</v>
      </c>
      <c r="B35056" s="1">
        <f>DATE(2047,4,1) + TIME(0,0,0)</f>
        <v>53783</v>
      </c>
      <c r="C35056">
        <v>35.660537720000001</v>
      </c>
    </row>
    <row r="35057" spans="1:3" x14ac:dyDescent="0.25">
      <c r="A35057">
        <v>17287</v>
      </c>
      <c r="B35057" s="1">
        <f>DATE(2047,5,1) + TIME(0,0,0)</f>
        <v>53813</v>
      </c>
      <c r="C35057">
        <v>35.665447235000002</v>
      </c>
    </row>
    <row r="35058" spans="1:3" x14ac:dyDescent="0.25">
      <c r="A35058">
        <v>17318</v>
      </c>
      <c r="B35058" s="1">
        <f>DATE(2047,6,1) + TIME(0,0,0)</f>
        <v>53844</v>
      </c>
      <c r="C35058">
        <v>35.670509338000002</v>
      </c>
    </row>
    <row r="35059" spans="1:3" x14ac:dyDescent="0.25">
      <c r="A35059">
        <v>17348</v>
      </c>
      <c r="B35059" s="1">
        <f>DATE(2047,7,1) + TIME(0,0,0)</f>
        <v>53874</v>
      </c>
      <c r="C35059">
        <v>35.675403594999999</v>
      </c>
    </row>
    <row r="35060" spans="1:3" x14ac:dyDescent="0.25">
      <c r="A35060">
        <v>17379</v>
      </c>
      <c r="B35060" s="1">
        <f>DATE(2047,8,1) + TIME(0,0,0)</f>
        <v>53905</v>
      </c>
      <c r="C35060">
        <v>35.680450438999998</v>
      </c>
    </row>
    <row r="35061" spans="1:3" x14ac:dyDescent="0.25">
      <c r="A35061">
        <v>17410</v>
      </c>
      <c r="B35061" s="1">
        <f>DATE(2047,9,1) + TIME(0,0,0)</f>
        <v>53936</v>
      </c>
      <c r="C35061">
        <v>35.685489654999998</v>
      </c>
    </row>
    <row r="35062" spans="1:3" x14ac:dyDescent="0.25">
      <c r="A35062">
        <v>17440</v>
      </c>
      <c r="B35062" s="1">
        <f>DATE(2047,10,1) + TIME(0,0,0)</f>
        <v>53966</v>
      </c>
      <c r="C35062">
        <v>35.690357208000002</v>
      </c>
    </row>
    <row r="35063" spans="1:3" x14ac:dyDescent="0.25">
      <c r="A35063">
        <v>17471</v>
      </c>
      <c r="B35063" s="1">
        <f>DATE(2047,11,1) + TIME(0,0,0)</f>
        <v>53997</v>
      </c>
      <c r="C35063">
        <v>35.695377350000001</v>
      </c>
    </row>
    <row r="35064" spans="1:3" x14ac:dyDescent="0.25">
      <c r="A35064">
        <v>17501</v>
      </c>
      <c r="B35064" s="1">
        <f>DATE(2047,12,1) + TIME(0,0,0)</f>
        <v>54027</v>
      </c>
      <c r="C35064">
        <v>35.700229645</v>
      </c>
    </row>
    <row r="35065" spans="1:3" x14ac:dyDescent="0.25">
      <c r="A35065">
        <v>17532</v>
      </c>
      <c r="B35065" s="1">
        <f>DATE(2048,1,1) + TIME(0,0,0)</f>
        <v>54058</v>
      </c>
      <c r="C35065">
        <v>35.705238342000001</v>
      </c>
    </row>
    <row r="35066" spans="1:3" x14ac:dyDescent="0.25">
      <c r="A35066">
        <v>17563</v>
      </c>
      <c r="B35066" s="1">
        <f>DATE(2048,2,1) + TIME(0,0,0)</f>
        <v>54089</v>
      </c>
      <c r="C35066">
        <v>35.710235595999997</v>
      </c>
    </row>
    <row r="35067" spans="1:3" x14ac:dyDescent="0.25">
      <c r="A35067">
        <v>17592</v>
      </c>
      <c r="B35067" s="1">
        <f>DATE(2048,3,1) + TIME(0,0,0)</f>
        <v>54118</v>
      </c>
      <c r="C35067">
        <v>35.714900970000002</v>
      </c>
    </row>
    <row r="35068" spans="1:3" x14ac:dyDescent="0.25">
      <c r="A35068">
        <v>17623</v>
      </c>
      <c r="B35068" s="1">
        <f>DATE(2048,4,1) + TIME(0,0,0)</f>
        <v>54149</v>
      </c>
      <c r="C35068">
        <v>35.719882964999996</v>
      </c>
    </row>
    <row r="35069" spans="1:3" x14ac:dyDescent="0.25">
      <c r="A35069">
        <v>17653</v>
      </c>
      <c r="B35069" s="1">
        <f>DATE(2048,5,1) + TIME(0,0,0)</f>
        <v>54179</v>
      </c>
      <c r="C35069">
        <v>35.724697112999998</v>
      </c>
    </row>
    <row r="35070" spans="1:3" x14ac:dyDescent="0.25">
      <c r="A35070">
        <v>17684</v>
      </c>
      <c r="B35070" s="1">
        <f>DATE(2048,6,1) + TIME(0,0,0)</f>
        <v>54210</v>
      </c>
      <c r="C35070">
        <v>35.729660033999998</v>
      </c>
    </row>
    <row r="35071" spans="1:3" x14ac:dyDescent="0.25">
      <c r="A35071">
        <v>17714</v>
      </c>
      <c r="B35071" s="1">
        <f>DATE(2048,7,1) + TIME(0,0,0)</f>
        <v>54240</v>
      </c>
      <c r="C35071">
        <v>35.734458922999998</v>
      </c>
    </row>
    <row r="35072" spans="1:3" x14ac:dyDescent="0.25">
      <c r="A35072">
        <v>17745</v>
      </c>
      <c r="B35072" s="1">
        <f>DATE(2048,8,1) + TIME(0,0,0)</f>
        <v>54271</v>
      </c>
      <c r="C35072">
        <v>35.739406586000001</v>
      </c>
    </row>
    <row r="35073" spans="1:3" x14ac:dyDescent="0.25">
      <c r="A35073">
        <v>17776</v>
      </c>
      <c r="B35073" s="1">
        <f>DATE(2048,9,1) + TIME(0,0,0)</f>
        <v>54302</v>
      </c>
      <c r="C35073">
        <v>35.744346618999998</v>
      </c>
    </row>
    <row r="35074" spans="1:3" x14ac:dyDescent="0.25">
      <c r="A35074">
        <v>17806</v>
      </c>
      <c r="B35074" s="1">
        <f>DATE(2048,10,1) + TIME(0,0,0)</f>
        <v>54332</v>
      </c>
      <c r="C35074">
        <v>35.749118805000002</v>
      </c>
    </row>
    <row r="35075" spans="1:3" x14ac:dyDescent="0.25">
      <c r="A35075">
        <v>17837</v>
      </c>
      <c r="B35075" s="1">
        <f>DATE(2048,11,1) + TIME(0,0,0)</f>
        <v>54363</v>
      </c>
      <c r="C35075">
        <v>35.754043578999998</v>
      </c>
    </row>
    <row r="35076" spans="1:3" x14ac:dyDescent="0.25">
      <c r="A35076">
        <v>17867</v>
      </c>
      <c r="B35076" s="1">
        <f>DATE(2048,12,1) + TIME(0,0,0)</f>
        <v>54393</v>
      </c>
      <c r="C35076">
        <v>35.758804321</v>
      </c>
    </row>
    <row r="35077" spans="1:3" x14ac:dyDescent="0.25">
      <c r="A35077">
        <v>17898</v>
      </c>
      <c r="B35077" s="1">
        <f>DATE(2049,1,1) + TIME(0,0,0)</f>
        <v>54424</v>
      </c>
      <c r="C35077">
        <v>35.763710021999998</v>
      </c>
    </row>
    <row r="35078" spans="1:3" x14ac:dyDescent="0.25">
      <c r="A35078">
        <v>17929</v>
      </c>
      <c r="B35078" s="1">
        <f>DATE(2049,2,1) + TIME(0,0,0)</f>
        <v>54455</v>
      </c>
      <c r="C35078">
        <v>35.768611907999997</v>
      </c>
    </row>
    <row r="35079" spans="1:3" x14ac:dyDescent="0.25">
      <c r="A35079">
        <v>17957</v>
      </c>
      <c r="B35079" s="1">
        <f>DATE(2049,3,1) + TIME(0,0,0)</f>
        <v>54483</v>
      </c>
      <c r="C35079">
        <v>35.773029327000003</v>
      </c>
    </row>
    <row r="35080" spans="1:3" x14ac:dyDescent="0.25">
      <c r="A35080">
        <v>17988</v>
      </c>
      <c r="B35080" s="1">
        <f>DATE(2049,4,1) + TIME(0,0,0)</f>
        <v>54514</v>
      </c>
      <c r="C35080">
        <v>35.777915954999997</v>
      </c>
    </row>
    <row r="35081" spans="1:3" x14ac:dyDescent="0.25">
      <c r="A35081">
        <v>18018</v>
      </c>
      <c r="B35081" s="1">
        <f>DATE(2049,5,1) + TIME(0,0,0)</f>
        <v>54544</v>
      </c>
      <c r="C35081">
        <v>35.782634735000002</v>
      </c>
    </row>
    <row r="35082" spans="1:3" x14ac:dyDescent="0.25">
      <c r="A35082">
        <v>18049</v>
      </c>
      <c r="B35082" s="1">
        <f>DATE(2049,6,1) + TIME(0,0,0)</f>
        <v>54575</v>
      </c>
      <c r="C35082">
        <v>35.787502289000003</v>
      </c>
    </row>
    <row r="35083" spans="1:3" x14ac:dyDescent="0.25">
      <c r="A35083">
        <v>18079</v>
      </c>
      <c r="B35083" s="1">
        <f>DATE(2049,7,1) + TIME(0,0,0)</f>
        <v>54605</v>
      </c>
      <c r="C35083">
        <v>35.792205811000002</v>
      </c>
    </row>
    <row r="35084" spans="1:3" x14ac:dyDescent="0.25">
      <c r="A35084">
        <v>18110</v>
      </c>
      <c r="B35084" s="1">
        <f>DATE(2049,8,1) + TIME(0,0,0)</f>
        <v>54636</v>
      </c>
      <c r="C35084">
        <v>35.797058104999998</v>
      </c>
    </row>
    <row r="35085" spans="1:3" x14ac:dyDescent="0.25">
      <c r="A35085">
        <v>18141</v>
      </c>
      <c r="B35085" s="1">
        <f>DATE(2049,9,1) + TIME(0,0,0)</f>
        <v>54667</v>
      </c>
      <c r="C35085">
        <v>35.801902771000002</v>
      </c>
    </row>
    <row r="35086" spans="1:3" x14ac:dyDescent="0.25">
      <c r="A35086">
        <v>18171</v>
      </c>
      <c r="B35086" s="1">
        <f>DATE(2049,10,1) + TIME(0,0,0)</f>
        <v>54697</v>
      </c>
      <c r="C35086">
        <v>35.806583404999998</v>
      </c>
    </row>
    <row r="35087" spans="1:3" x14ac:dyDescent="0.25">
      <c r="A35087">
        <v>18202</v>
      </c>
      <c r="B35087" s="1">
        <f>DATE(2049,11,1) + TIME(0,0,0)</f>
        <v>54728</v>
      </c>
      <c r="C35087">
        <v>35.811408997000001</v>
      </c>
    </row>
    <row r="35088" spans="1:3" x14ac:dyDescent="0.25">
      <c r="A35088">
        <v>18232</v>
      </c>
      <c r="B35088" s="1">
        <f>DATE(2049,12,1) + TIME(0,0,0)</f>
        <v>54758</v>
      </c>
      <c r="C35088">
        <v>35.816074370999999</v>
      </c>
    </row>
    <row r="35089" spans="1:3" x14ac:dyDescent="0.25">
      <c r="A35089">
        <v>18263</v>
      </c>
      <c r="B35089" s="1">
        <f>DATE(2050,1,1) + TIME(0,0,0)</f>
        <v>54789</v>
      </c>
      <c r="C35089">
        <v>35.820888519</v>
      </c>
    </row>
    <row r="35091" spans="1:3" x14ac:dyDescent="0.25">
      <c r="A35091" t="s">
        <v>61</v>
      </c>
    </row>
    <row r="35093" spans="1:3" x14ac:dyDescent="0.25">
      <c r="A35093" t="s">
        <v>1</v>
      </c>
      <c r="B35093" t="s">
        <v>2</v>
      </c>
      <c r="C35093" t="s">
        <v>3</v>
      </c>
    </row>
    <row r="35094" spans="1:3" x14ac:dyDescent="0.25">
      <c r="A35094">
        <v>0</v>
      </c>
      <c r="B35094" s="1">
        <f>DATE(2000,1,1) + TIME(0,0,0)</f>
        <v>36526</v>
      </c>
      <c r="C35094">
        <v>0</v>
      </c>
    </row>
    <row r="35095" spans="1:3" x14ac:dyDescent="0.25">
      <c r="A35095">
        <v>31</v>
      </c>
      <c r="B35095" s="1">
        <f>DATE(2000,2,1) + TIME(0,0,0)</f>
        <v>36557</v>
      </c>
      <c r="C35095">
        <v>5.1826086044000004</v>
      </c>
    </row>
    <row r="35096" spans="1:3" x14ac:dyDescent="0.25">
      <c r="A35096">
        <v>60</v>
      </c>
      <c r="B35096" s="1">
        <f>DATE(2000,3,1) + TIME(0,0,0)</f>
        <v>36586</v>
      </c>
      <c r="C35096">
        <v>9.7707824707000004</v>
      </c>
    </row>
    <row r="35097" spans="1:3" x14ac:dyDescent="0.25">
      <c r="A35097">
        <v>91</v>
      </c>
      <c r="B35097" s="1">
        <f>DATE(2000,4,1) + TIME(0,0,0)</f>
        <v>36617</v>
      </c>
      <c r="C35097">
        <v>12.996584892</v>
      </c>
    </row>
    <row r="35098" spans="1:3" x14ac:dyDescent="0.25">
      <c r="A35098">
        <v>121</v>
      </c>
      <c r="B35098" s="1">
        <f>DATE(2000,5,1) + TIME(0,0,0)</f>
        <v>36647</v>
      </c>
      <c r="C35098">
        <v>14.627135277000001</v>
      </c>
    </row>
    <row r="35099" spans="1:3" x14ac:dyDescent="0.25">
      <c r="A35099">
        <v>152</v>
      </c>
      <c r="B35099" s="1">
        <f>DATE(2000,6,1) + TIME(0,0,0)</f>
        <v>36678</v>
      </c>
      <c r="C35099">
        <v>15.618914604</v>
      </c>
    </row>
    <row r="35100" spans="1:3" x14ac:dyDescent="0.25">
      <c r="A35100">
        <v>182</v>
      </c>
      <c r="B35100" s="1">
        <f>DATE(2000,7,1) + TIME(0,0,0)</f>
        <v>36708</v>
      </c>
      <c r="C35100">
        <v>16.312261581000001</v>
      </c>
    </row>
    <row r="35101" spans="1:3" x14ac:dyDescent="0.25">
      <c r="A35101">
        <v>213</v>
      </c>
      <c r="B35101" s="1">
        <f>DATE(2000,8,1) + TIME(0,0,0)</f>
        <v>36739</v>
      </c>
      <c r="C35101">
        <v>16.857013702</v>
      </c>
    </row>
    <row r="35102" spans="1:3" x14ac:dyDescent="0.25">
      <c r="A35102">
        <v>244</v>
      </c>
      <c r="B35102" s="1">
        <f>DATE(2000,9,1) + TIME(0,0,0)</f>
        <v>36770</v>
      </c>
      <c r="C35102">
        <v>17.310281753999998</v>
      </c>
    </row>
    <row r="35103" spans="1:3" x14ac:dyDescent="0.25">
      <c r="A35103">
        <v>274</v>
      </c>
      <c r="B35103" s="1">
        <f>DATE(2000,10,1) + TIME(0,0,0)</f>
        <v>36800</v>
      </c>
      <c r="C35103">
        <v>17.69046402</v>
      </c>
    </row>
    <row r="35104" spans="1:3" x14ac:dyDescent="0.25">
      <c r="A35104">
        <v>305</v>
      </c>
      <c r="B35104" s="1">
        <f>DATE(2000,11,1) + TIME(0,0,0)</f>
        <v>36831</v>
      </c>
      <c r="C35104">
        <v>18.031406402999998</v>
      </c>
    </row>
    <row r="35105" spans="1:3" x14ac:dyDescent="0.25">
      <c r="A35105">
        <v>335</v>
      </c>
      <c r="B35105" s="1">
        <f>DATE(2000,12,1) + TIME(0,0,0)</f>
        <v>36861</v>
      </c>
      <c r="C35105">
        <v>18.320108414</v>
      </c>
    </row>
    <row r="35106" spans="1:3" x14ac:dyDescent="0.25">
      <c r="A35106">
        <v>366</v>
      </c>
      <c r="B35106" s="1">
        <f>DATE(2001,1,1) + TIME(0,0,0)</f>
        <v>36892</v>
      </c>
      <c r="C35106">
        <v>18.588466644</v>
      </c>
    </row>
    <row r="35107" spans="1:3" x14ac:dyDescent="0.25">
      <c r="A35107">
        <v>397</v>
      </c>
      <c r="B35107" s="1">
        <f>DATE(2001,2,1) + TIME(0,0,0)</f>
        <v>36923</v>
      </c>
      <c r="C35107">
        <v>18.834869385000001</v>
      </c>
    </row>
    <row r="35108" spans="1:3" x14ac:dyDescent="0.25">
      <c r="A35108">
        <v>425</v>
      </c>
      <c r="B35108" s="1">
        <f>DATE(2001,3,1) + TIME(0,0,0)</f>
        <v>36951</v>
      </c>
      <c r="C35108">
        <v>19.041229248</v>
      </c>
    </row>
    <row r="35109" spans="1:3" x14ac:dyDescent="0.25">
      <c r="A35109">
        <v>456</v>
      </c>
      <c r="B35109" s="1">
        <f>DATE(2001,4,1) + TIME(0,0,0)</f>
        <v>36982</v>
      </c>
      <c r="C35109">
        <v>19.254093170000001</v>
      </c>
    </row>
    <row r="35110" spans="1:3" x14ac:dyDescent="0.25">
      <c r="A35110">
        <v>486</v>
      </c>
      <c r="B35110" s="1">
        <f>DATE(2001,5,1) + TIME(0,0,0)</f>
        <v>37012</v>
      </c>
      <c r="C35110">
        <v>19.445861816000001</v>
      </c>
    </row>
    <row r="35111" spans="1:3" x14ac:dyDescent="0.25">
      <c r="A35111">
        <v>517</v>
      </c>
      <c r="B35111" s="1">
        <f>DATE(2001,6,1) + TIME(0,0,0)</f>
        <v>37043</v>
      </c>
      <c r="C35111">
        <v>19.626405716000001</v>
      </c>
    </row>
    <row r="35112" spans="1:3" x14ac:dyDescent="0.25">
      <c r="A35112">
        <v>547</v>
      </c>
      <c r="B35112" s="1">
        <f>DATE(2001,7,1) + TIME(0,0,0)</f>
        <v>37073</v>
      </c>
      <c r="C35112">
        <v>19.775867462000001</v>
      </c>
    </row>
    <row r="35113" spans="1:3" x14ac:dyDescent="0.25">
      <c r="A35113">
        <v>578</v>
      </c>
      <c r="B35113" s="1">
        <f>DATE(2001,8,1) + TIME(0,0,0)</f>
        <v>37104</v>
      </c>
      <c r="C35113">
        <v>19.906761168999999</v>
      </c>
    </row>
    <row r="35114" spans="1:3" x14ac:dyDescent="0.25">
      <c r="A35114">
        <v>609</v>
      </c>
      <c r="B35114" s="1">
        <f>DATE(2001,9,1) + TIME(0,0,0)</f>
        <v>37135</v>
      </c>
      <c r="C35114">
        <v>20.0188694</v>
      </c>
    </row>
    <row r="35115" spans="1:3" x14ac:dyDescent="0.25">
      <c r="A35115">
        <v>639</v>
      </c>
      <c r="B35115" s="1">
        <f>DATE(2001,10,1) + TIME(0,0,0)</f>
        <v>37165</v>
      </c>
      <c r="C35115">
        <v>20.118728638</v>
      </c>
    </row>
    <row r="35116" spans="1:3" x14ac:dyDescent="0.25">
      <c r="A35116">
        <v>670</v>
      </c>
      <c r="B35116" s="1">
        <f>DATE(2001,11,1) + TIME(0,0,0)</f>
        <v>37196</v>
      </c>
      <c r="C35116">
        <v>20.215358733999999</v>
      </c>
    </row>
    <row r="35117" spans="1:3" x14ac:dyDescent="0.25">
      <c r="A35117">
        <v>700</v>
      </c>
      <c r="B35117" s="1">
        <f>DATE(2001,12,1) + TIME(0,0,0)</f>
        <v>37226</v>
      </c>
      <c r="C35117">
        <v>20.303289413000002</v>
      </c>
    </row>
    <row r="35118" spans="1:3" x14ac:dyDescent="0.25">
      <c r="A35118">
        <v>731</v>
      </c>
      <c r="B35118" s="1">
        <f>DATE(2002,1,1) + TIME(0,0,0)</f>
        <v>37257</v>
      </c>
      <c r="C35118">
        <v>20.389101027999999</v>
      </c>
    </row>
    <row r="35119" spans="1:3" x14ac:dyDescent="0.25">
      <c r="A35119">
        <v>762</v>
      </c>
      <c r="B35119" s="1">
        <f>DATE(2002,2,1) + TIME(0,0,0)</f>
        <v>37288</v>
      </c>
      <c r="C35119">
        <v>20.470188141000001</v>
      </c>
    </row>
    <row r="35120" spans="1:3" x14ac:dyDescent="0.25">
      <c r="A35120">
        <v>790</v>
      </c>
      <c r="B35120" s="1">
        <f>DATE(2002,3,1) + TIME(0,0,0)</f>
        <v>37316</v>
      </c>
      <c r="C35120">
        <v>20.539627074999999</v>
      </c>
    </row>
    <row r="35121" spans="1:3" x14ac:dyDescent="0.25">
      <c r="A35121">
        <v>821</v>
      </c>
      <c r="B35121" s="1">
        <f>DATE(2002,4,1) + TIME(0,0,0)</f>
        <v>37347</v>
      </c>
      <c r="C35121">
        <v>20.612529755000001</v>
      </c>
    </row>
    <row r="35122" spans="1:3" x14ac:dyDescent="0.25">
      <c r="A35122">
        <v>851</v>
      </c>
      <c r="B35122" s="1">
        <f>DATE(2002,5,1) + TIME(0,0,0)</f>
        <v>37377</v>
      </c>
      <c r="C35122">
        <v>20.679328918</v>
      </c>
    </row>
    <row r="35123" spans="1:3" x14ac:dyDescent="0.25">
      <c r="A35123">
        <v>882</v>
      </c>
      <c r="B35123" s="1">
        <f>DATE(2002,6,1) + TIME(0,0,0)</f>
        <v>37408</v>
      </c>
      <c r="C35123">
        <v>20.744789124</v>
      </c>
    </row>
    <row r="35124" spans="1:3" x14ac:dyDescent="0.25">
      <c r="A35124">
        <v>912</v>
      </c>
      <c r="B35124" s="1">
        <f>DATE(2002,7,1) + TIME(0,0,0)</f>
        <v>37438</v>
      </c>
      <c r="C35124">
        <v>20.805028915000001</v>
      </c>
    </row>
    <row r="35125" spans="1:3" x14ac:dyDescent="0.25">
      <c r="A35125">
        <v>943</v>
      </c>
      <c r="B35125" s="1">
        <f>DATE(2002,8,1) + TIME(0,0,0)</f>
        <v>37469</v>
      </c>
      <c r="C35125">
        <v>20.864421843999999</v>
      </c>
    </row>
    <row r="35126" spans="1:3" x14ac:dyDescent="0.25">
      <c r="A35126">
        <v>974</v>
      </c>
      <c r="B35126" s="1">
        <f>DATE(2002,9,1) + TIME(0,0,0)</f>
        <v>37500</v>
      </c>
      <c r="C35126">
        <v>20.921131133999999</v>
      </c>
    </row>
    <row r="35127" spans="1:3" x14ac:dyDescent="0.25">
      <c r="A35127">
        <v>1004</v>
      </c>
      <c r="B35127" s="1">
        <f>DATE(2002,10,1) + TIME(0,0,0)</f>
        <v>37530</v>
      </c>
      <c r="C35127">
        <v>20.973627090000001</v>
      </c>
    </row>
    <row r="35128" spans="1:3" x14ac:dyDescent="0.25">
      <c r="A35128">
        <v>1035</v>
      </c>
      <c r="B35128" s="1">
        <f>DATE(2002,11,1) + TIME(0,0,0)</f>
        <v>37561</v>
      </c>
      <c r="C35128">
        <v>21.025737761999999</v>
      </c>
    </row>
    <row r="35129" spans="1:3" x14ac:dyDescent="0.25">
      <c r="A35129">
        <v>1065</v>
      </c>
      <c r="B35129" s="1">
        <f>DATE(2002,12,1) + TIME(0,0,0)</f>
        <v>37591</v>
      </c>
      <c r="C35129">
        <v>21.074428558000001</v>
      </c>
    </row>
    <row r="35130" spans="1:3" x14ac:dyDescent="0.25">
      <c r="A35130">
        <v>1096</v>
      </c>
      <c r="B35130" s="1">
        <f>DATE(2003,1,1) + TIME(0,0,0)</f>
        <v>37622</v>
      </c>
      <c r="C35130">
        <v>21.123310089</v>
      </c>
    </row>
    <row r="35131" spans="1:3" x14ac:dyDescent="0.25">
      <c r="A35131">
        <v>1127</v>
      </c>
      <c r="B35131" s="1">
        <f>DATE(2003,2,1) + TIME(0,0,0)</f>
        <v>37653</v>
      </c>
      <c r="C35131">
        <v>21.171064377</v>
      </c>
    </row>
    <row r="35132" spans="1:3" x14ac:dyDescent="0.25">
      <c r="A35132">
        <v>1155</v>
      </c>
      <c r="B35132" s="1">
        <f>DATE(2003,3,1) + TIME(0,0,0)</f>
        <v>37681</v>
      </c>
      <c r="C35132">
        <v>21.213430405</v>
      </c>
    </row>
    <row r="35133" spans="1:3" x14ac:dyDescent="0.25">
      <c r="A35133">
        <v>1186</v>
      </c>
      <c r="B35133" s="1">
        <f>DATE(2003,4,1) + TIME(0,0,0)</f>
        <v>37712</v>
      </c>
      <c r="C35133">
        <v>21.259656906</v>
      </c>
    </row>
    <row r="35134" spans="1:3" x14ac:dyDescent="0.25">
      <c r="A35134">
        <v>1216</v>
      </c>
      <c r="B35134" s="1">
        <f>DATE(2003,5,1) + TIME(0,0,0)</f>
        <v>37742</v>
      </c>
      <c r="C35134">
        <v>21.303863525000001</v>
      </c>
    </row>
    <row r="35135" spans="1:3" x14ac:dyDescent="0.25">
      <c r="A35135">
        <v>1247</v>
      </c>
      <c r="B35135" s="1">
        <f>DATE(2003,6,1) + TIME(0,0,0)</f>
        <v>37773</v>
      </c>
      <c r="C35135">
        <v>21.349134445000001</v>
      </c>
    </row>
    <row r="35136" spans="1:3" x14ac:dyDescent="0.25">
      <c r="A35136">
        <v>1277</v>
      </c>
      <c r="B35136" s="1">
        <f>DATE(2003,7,1) + TIME(0,0,0)</f>
        <v>37803</v>
      </c>
      <c r="C35136">
        <v>21.392669678000001</v>
      </c>
    </row>
    <row r="35137" spans="1:3" x14ac:dyDescent="0.25">
      <c r="A35137">
        <v>1308</v>
      </c>
      <c r="B35137" s="1">
        <f>DATE(2003,8,1) + TIME(0,0,0)</f>
        <v>37834</v>
      </c>
      <c r="C35137">
        <v>21.437465668000002</v>
      </c>
    </row>
    <row r="35138" spans="1:3" x14ac:dyDescent="0.25">
      <c r="A35138">
        <v>1339</v>
      </c>
      <c r="B35138" s="1">
        <f>DATE(2003,9,1) + TIME(0,0,0)</f>
        <v>37865</v>
      </c>
      <c r="C35138">
        <v>21.482164383000001</v>
      </c>
    </row>
    <row r="35139" spans="1:3" x14ac:dyDescent="0.25">
      <c r="A35139">
        <v>1369</v>
      </c>
      <c r="B35139" s="1">
        <f>DATE(2003,10,1) + TIME(0,0,0)</f>
        <v>37895</v>
      </c>
      <c r="C35139">
        <v>21.525413513</v>
      </c>
    </row>
    <row r="35140" spans="1:3" x14ac:dyDescent="0.25">
      <c r="A35140">
        <v>1400</v>
      </c>
      <c r="B35140" s="1">
        <f>DATE(2003,11,1) + TIME(0,0,0)</f>
        <v>37926</v>
      </c>
      <c r="C35140">
        <v>21.570178985999998</v>
      </c>
    </row>
    <row r="35141" spans="1:3" x14ac:dyDescent="0.25">
      <c r="A35141">
        <v>1430</v>
      </c>
      <c r="B35141" s="1">
        <f>DATE(2003,12,1) + TIME(0,0,0)</f>
        <v>37956</v>
      </c>
      <c r="C35141">
        <v>21.613599777000001</v>
      </c>
    </row>
    <row r="35142" spans="1:3" x14ac:dyDescent="0.25">
      <c r="A35142">
        <v>1461</v>
      </c>
      <c r="B35142" s="1">
        <f>DATE(2004,1,1) + TIME(0,0,0)</f>
        <v>37987</v>
      </c>
      <c r="C35142">
        <v>21.658679962000001</v>
      </c>
    </row>
    <row r="35143" spans="1:3" x14ac:dyDescent="0.25">
      <c r="A35143">
        <v>1492</v>
      </c>
      <c r="B35143" s="1">
        <f>DATE(2004,2,1) + TIME(0,0,0)</f>
        <v>38018</v>
      </c>
      <c r="C35143">
        <v>21.704063416</v>
      </c>
    </row>
    <row r="35144" spans="1:3" x14ac:dyDescent="0.25">
      <c r="A35144">
        <v>1521</v>
      </c>
      <c r="B35144" s="1">
        <f>DATE(2004,3,1) + TIME(0,0,0)</f>
        <v>38047</v>
      </c>
      <c r="C35144">
        <v>21.746974945000002</v>
      </c>
    </row>
    <row r="35145" spans="1:3" x14ac:dyDescent="0.25">
      <c r="A35145">
        <v>1552</v>
      </c>
      <c r="B35145" s="1">
        <f>DATE(2004,4,1) + TIME(0,0,0)</f>
        <v>38078</v>
      </c>
      <c r="C35145">
        <v>21.793497085999999</v>
      </c>
    </row>
    <row r="35146" spans="1:3" x14ac:dyDescent="0.25">
      <c r="A35146">
        <v>1582</v>
      </c>
      <c r="B35146" s="1">
        <f>DATE(2004,5,1) + TIME(0,0,0)</f>
        <v>38108</v>
      </c>
      <c r="C35146">
        <v>21.839117049999999</v>
      </c>
    </row>
    <row r="35147" spans="1:3" x14ac:dyDescent="0.25">
      <c r="A35147">
        <v>1613</v>
      </c>
      <c r="B35147" s="1">
        <f>DATE(2004,6,1) + TIME(0,0,0)</f>
        <v>38139</v>
      </c>
      <c r="C35147">
        <v>21.886819839000001</v>
      </c>
    </row>
    <row r="35148" spans="1:3" x14ac:dyDescent="0.25">
      <c r="A35148">
        <v>1643</v>
      </c>
      <c r="B35148" s="1">
        <f>DATE(2004,7,1) + TIME(0,0,0)</f>
        <v>38169</v>
      </c>
      <c r="C35148">
        <v>21.933526993000001</v>
      </c>
    </row>
    <row r="35149" spans="1:3" x14ac:dyDescent="0.25">
      <c r="A35149">
        <v>1674</v>
      </c>
      <c r="B35149" s="1">
        <f>DATE(2004,8,1) + TIME(0,0,0)</f>
        <v>38200</v>
      </c>
      <c r="C35149">
        <v>21.982358932</v>
      </c>
    </row>
    <row r="35150" spans="1:3" x14ac:dyDescent="0.25">
      <c r="A35150">
        <v>1705</v>
      </c>
      <c r="B35150" s="1">
        <f>DATE(2004,9,1) + TIME(0,0,0)</f>
        <v>38231</v>
      </c>
      <c r="C35150">
        <v>22.031675339</v>
      </c>
    </row>
    <row r="35151" spans="1:3" x14ac:dyDescent="0.25">
      <c r="A35151">
        <v>1735</v>
      </c>
      <c r="B35151" s="1">
        <f>DATE(2004,10,1) + TIME(0,0,0)</f>
        <v>38261</v>
      </c>
      <c r="C35151">
        <v>22.079767227000001</v>
      </c>
    </row>
    <row r="35152" spans="1:3" x14ac:dyDescent="0.25">
      <c r="A35152">
        <v>1766</v>
      </c>
      <c r="B35152" s="1">
        <f>DATE(2004,11,1) + TIME(0,0,0)</f>
        <v>38292</v>
      </c>
      <c r="C35152">
        <v>22.12976265</v>
      </c>
    </row>
    <row r="35153" spans="1:3" x14ac:dyDescent="0.25">
      <c r="A35153">
        <v>1796</v>
      </c>
      <c r="B35153" s="1">
        <f>DATE(2004,12,1) + TIME(0,0,0)</f>
        <v>38322</v>
      </c>
      <c r="C35153">
        <v>22.178373337</v>
      </c>
    </row>
    <row r="35154" spans="1:3" x14ac:dyDescent="0.25">
      <c r="A35154">
        <v>1827</v>
      </c>
      <c r="B35154" s="1">
        <f>DATE(2005,1,1) + TIME(0,0,0)</f>
        <v>38353</v>
      </c>
      <c r="C35154">
        <v>22.228796005</v>
      </c>
    </row>
    <row r="35155" spans="1:3" x14ac:dyDescent="0.25">
      <c r="A35155">
        <v>1858</v>
      </c>
      <c r="B35155" s="1">
        <f>DATE(2005,2,1) + TIME(0,0,0)</f>
        <v>38384</v>
      </c>
      <c r="C35155">
        <v>22.279373168999999</v>
      </c>
    </row>
    <row r="35156" spans="1:3" x14ac:dyDescent="0.25">
      <c r="A35156">
        <v>1886</v>
      </c>
      <c r="B35156" s="1">
        <f>DATE(2005,3,1) + TIME(0,0,0)</f>
        <v>38412</v>
      </c>
      <c r="C35156">
        <v>22.325162888000001</v>
      </c>
    </row>
    <row r="35157" spans="1:3" x14ac:dyDescent="0.25">
      <c r="A35157">
        <v>1917</v>
      </c>
      <c r="B35157" s="1">
        <f>DATE(2005,4,1) + TIME(0,0,0)</f>
        <v>38443</v>
      </c>
      <c r="C35157">
        <v>22.375946044999999</v>
      </c>
    </row>
    <row r="35158" spans="1:3" x14ac:dyDescent="0.25">
      <c r="A35158">
        <v>1947</v>
      </c>
      <c r="B35158" s="1">
        <f>DATE(2005,5,1) + TIME(0,0,0)</f>
        <v>38473</v>
      </c>
      <c r="C35158">
        <v>22.425140380999999</v>
      </c>
    </row>
    <row r="35159" spans="1:3" x14ac:dyDescent="0.25">
      <c r="A35159">
        <v>1978</v>
      </c>
      <c r="B35159" s="1">
        <f>DATE(2005,6,1) + TIME(0,0,0)</f>
        <v>38504</v>
      </c>
      <c r="C35159">
        <v>22.475988388000001</v>
      </c>
    </row>
    <row r="35160" spans="1:3" x14ac:dyDescent="0.25">
      <c r="A35160">
        <v>2008</v>
      </c>
      <c r="B35160" s="1">
        <f>DATE(2005,7,1) + TIME(0,0,0)</f>
        <v>38534</v>
      </c>
      <c r="C35160">
        <v>22.525190352999999</v>
      </c>
    </row>
    <row r="35161" spans="1:3" x14ac:dyDescent="0.25">
      <c r="A35161">
        <v>2039</v>
      </c>
      <c r="B35161" s="1">
        <f>DATE(2005,8,1) + TIME(0,0,0)</f>
        <v>38565</v>
      </c>
      <c r="C35161">
        <v>22.57598114</v>
      </c>
    </row>
    <row r="35162" spans="1:3" x14ac:dyDescent="0.25">
      <c r="A35162">
        <v>2070</v>
      </c>
      <c r="B35162" s="1">
        <f>DATE(2005,9,1) + TIME(0,0,0)</f>
        <v>38596</v>
      </c>
      <c r="C35162">
        <v>22.626672745</v>
      </c>
    </row>
    <row r="35163" spans="1:3" x14ac:dyDescent="0.25">
      <c r="A35163">
        <v>2100</v>
      </c>
      <c r="B35163" s="1">
        <f>DATE(2005,10,1) + TIME(0,0,0)</f>
        <v>38626</v>
      </c>
      <c r="C35163">
        <v>22.675600052</v>
      </c>
    </row>
    <row r="35164" spans="1:3" x14ac:dyDescent="0.25">
      <c r="A35164">
        <v>2131</v>
      </c>
      <c r="B35164" s="1">
        <f>DATE(2005,11,1) + TIME(0,0,0)</f>
        <v>38657</v>
      </c>
      <c r="C35164">
        <v>22.725996017</v>
      </c>
    </row>
    <row r="35165" spans="1:3" x14ac:dyDescent="0.25">
      <c r="A35165">
        <v>2161</v>
      </c>
      <c r="B35165" s="1">
        <f>DATE(2005,12,1) + TIME(0,0,0)</f>
        <v>38687</v>
      </c>
      <c r="C35165">
        <v>22.774587630999999</v>
      </c>
    </row>
    <row r="35166" spans="1:3" x14ac:dyDescent="0.25">
      <c r="A35166">
        <v>2192</v>
      </c>
      <c r="B35166" s="1">
        <f>DATE(2006,1,1) + TIME(0,0,0)</f>
        <v>38718</v>
      </c>
      <c r="C35166">
        <v>22.824596405000001</v>
      </c>
    </row>
    <row r="35167" spans="1:3" x14ac:dyDescent="0.25">
      <c r="A35167">
        <v>2223</v>
      </c>
      <c r="B35167" s="1">
        <f>DATE(2006,2,1) + TIME(0,0,0)</f>
        <v>38749</v>
      </c>
      <c r="C35167">
        <v>22.87437439</v>
      </c>
    </row>
    <row r="35168" spans="1:3" x14ac:dyDescent="0.25">
      <c r="A35168">
        <v>2251</v>
      </c>
      <c r="B35168" s="1">
        <f>DATE(2006,3,1) + TIME(0,0,0)</f>
        <v>38777</v>
      </c>
      <c r="C35168">
        <v>22.919120789000001</v>
      </c>
    </row>
    <row r="35169" spans="1:3" x14ac:dyDescent="0.25">
      <c r="A35169">
        <v>2282</v>
      </c>
      <c r="B35169" s="1">
        <f>DATE(2006,4,1) + TIME(0,0,0)</f>
        <v>38808</v>
      </c>
      <c r="C35169">
        <v>22.968406677000001</v>
      </c>
    </row>
    <row r="35170" spans="1:3" x14ac:dyDescent="0.25">
      <c r="A35170">
        <v>2312</v>
      </c>
      <c r="B35170" s="1">
        <f>DATE(2006,5,1) + TIME(0,0,0)</f>
        <v>38838</v>
      </c>
      <c r="C35170">
        <v>23.015827178999999</v>
      </c>
    </row>
    <row r="35171" spans="1:3" x14ac:dyDescent="0.25">
      <c r="A35171">
        <v>2343</v>
      </c>
      <c r="B35171" s="1">
        <f>DATE(2006,6,1) + TIME(0,0,0)</f>
        <v>38869</v>
      </c>
      <c r="C35171">
        <v>23.064525604</v>
      </c>
    </row>
    <row r="35172" spans="1:3" x14ac:dyDescent="0.25">
      <c r="A35172">
        <v>2373</v>
      </c>
      <c r="B35172" s="1">
        <f>DATE(2006,7,1) + TIME(0,0,0)</f>
        <v>38899</v>
      </c>
      <c r="C35172">
        <v>23.111343384000001</v>
      </c>
    </row>
    <row r="35173" spans="1:3" x14ac:dyDescent="0.25">
      <c r="A35173">
        <v>2404</v>
      </c>
      <c r="B35173" s="1">
        <f>DATE(2006,8,1) + TIME(0,0,0)</f>
        <v>38930</v>
      </c>
      <c r="C35173">
        <v>23.159381866</v>
      </c>
    </row>
    <row r="35174" spans="1:3" x14ac:dyDescent="0.25">
      <c r="A35174">
        <v>2435</v>
      </c>
      <c r="B35174" s="1">
        <f>DATE(2006,9,1) + TIME(0,0,0)</f>
        <v>38961</v>
      </c>
      <c r="C35174">
        <v>23.207056046000002</v>
      </c>
    </row>
    <row r="35175" spans="1:3" x14ac:dyDescent="0.25">
      <c r="A35175">
        <v>2465</v>
      </c>
      <c r="B35175" s="1">
        <f>DATE(2006,10,1) + TIME(0,0,0)</f>
        <v>38991</v>
      </c>
      <c r="C35175">
        <v>23.252834320000002</v>
      </c>
    </row>
    <row r="35176" spans="1:3" x14ac:dyDescent="0.25">
      <c r="A35176">
        <v>2496</v>
      </c>
      <c r="B35176" s="1">
        <f>DATE(2006,11,1) + TIME(0,0,0)</f>
        <v>39022</v>
      </c>
      <c r="C35176">
        <v>23.299751281999999</v>
      </c>
    </row>
    <row r="35177" spans="1:3" x14ac:dyDescent="0.25">
      <c r="A35177">
        <v>2526</v>
      </c>
      <c r="B35177" s="1">
        <f>DATE(2006,12,1) + TIME(0,0,0)</f>
        <v>39052</v>
      </c>
      <c r="C35177">
        <v>23.344774246</v>
      </c>
    </row>
    <row r="35178" spans="1:3" x14ac:dyDescent="0.25">
      <c r="A35178">
        <v>2557</v>
      </c>
      <c r="B35178" s="1">
        <f>DATE(2007,1,1) + TIME(0,0,0)</f>
        <v>39083</v>
      </c>
      <c r="C35178">
        <v>23.390911102</v>
      </c>
    </row>
    <row r="35179" spans="1:3" x14ac:dyDescent="0.25">
      <c r="A35179">
        <v>2588</v>
      </c>
      <c r="B35179" s="1">
        <f>DATE(2007,2,1) + TIME(0,0,0)</f>
        <v>39114</v>
      </c>
      <c r="C35179">
        <v>23.436656952</v>
      </c>
    </row>
    <row r="35180" spans="1:3" x14ac:dyDescent="0.25">
      <c r="A35180">
        <v>2616</v>
      </c>
      <c r="B35180" s="1">
        <f>DATE(2007,3,1) + TIME(0,0,0)</f>
        <v>39142</v>
      </c>
      <c r="C35180">
        <v>23.477645874</v>
      </c>
    </row>
    <row r="35181" spans="1:3" x14ac:dyDescent="0.25">
      <c r="A35181">
        <v>2647</v>
      </c>
      <c r="B35181" s="1">
        <f>DATE(2007,4,1) + TIME(0,0,0)</f>
        <v>39173</v>
      </c>
      <c r="C35181">
        <v>23.522674560999999</v>
      </c>
    </row>
    <row r="35182" spans="1:3" x14ac:dyDescent="0.25">
      <c r="A35182">
        <v>2677</v>
      </c>
      <c r="B35182" s="1">
        <f>DATE(2007,5,1) + TIME(0,0,0)</f>
        <v>39203</v>
      </c>
      <c r="C35182">
        <v>23.565904617000001</v>
      </c>
    </row>
    <row r="35183" spans="1:3" x14ac:dyDescent="0.25">
      <c r="A35183">
        <v>2708</v>
      </c>
      <c r="B35183" s="1">
        <f>DATE(2007,6,1) + TIME(0,0,0)</f>
        <v>39234</v>
      </c>
      <c r="C35183">
        <v>23.610225676999999</v>
      </c>
    </row>
    <row r="35184" spans="1:3" x14ac:dyDescent="0.25">
      <c r="A35184">
        <v>2738</v>
      </c>
      <c r="B35184" s="1">
        <f>DATE(2007,7,1) + TIME(0,0,0)</f>
        <v>39264</v>
      </c>
      <c r="C35184">
        <v>23.652782439999999</v>
      </c>
    </row>
    <row r="35185" spans="1:3" x14ac:dyDescent="0.25">
      <c r="A35185">
        <v>2769</v>
      </c>
      <c r="B35185" s="1">
        <f>DATE(2007,8,1) + TIME(0,0,0)</f>
        <v>39295</v>
      </c>
      <c r="C35185">
        <v>23.696422577</v>
      </c>
    </row>
    <row r="35186" spans="1:3" x14ac:dyDescent="0.25">
      <c r="A35186">
        <v>2800</v>
      </c>
      <c r="B35186" s="1">
        <f>DATE(2007,9,1) + TIME(0,0,0)</f>
        <v>39326</v>
      </c>
      <c r="C35186">
        <v>23.739717484</v>
      </c>
    </row>
    <row r="35187" spans="1:3" x14ac:dyDescent="0.25">
      <c r="A35187">
        <v>2830</v>
      </c>
      <c r="B35187" s="1">
        <f>DATE(2007,10,1) + TIME(0,0,0)</f>
        <v>39356</v>
      </c>
      <c r="C35187">
        <v>23.781299591</v>
      </c>
    </row>
    <row r="35188" spans="1:3" x14ac:dyDescent="0.25">
      <c r="A35188">
        <v>2861</v>
      </c>
      <c r="B35188" s="1">
        <f>DATE(2007,11,1) + TIME(0,0,0)</f>
        <v>39387</v>
      </c>
      <c r="C35188">
        <v>23.823934555000001</v>
      </c>
    </row>
    <row r="35189" spans="1:3" x14ac:dyDescent="0.25">
      <c r="A35189">
        <v>2891</v>
      </c>
      <c r="B35189" s="1">
        <f>DATE(2007,12,1) + TIME(0,0,0)</f>
        <v>39417</v>
      </c>
      <c r="C35189">
        <v>23.864868164000001</v>
      </c>
    </row>
    <row r="35190" spans="1:3" x14ac:dyDescent="0.25">
      <c r="A35190">
        <v>2922</v>
      </c>
      <c r="B35190" s="1">
        <f>DATE(2008,1,1) + TIME(0,0,0)</f>
        <v>39448</v>
      </c>
      <c r="C35190">
        <v>23.906829834</v>
      </c>
    </row>
    <row r="35191" spans="1:3" x14ac:dyDescent="0.25">
      <c r="A35191">
        <v>2953</v>
      </c>
      <c r="B35191" s="1">
        <f>DATE(2008,2,1) + TIME(0,0,0)</f>
        <v>39479</v>
      </c>
      <c r="C35191">
        <v>23.948453903000001</v>
      </c>
    </row>
    <row r="35192" spans="1:3" x14ac:dyDescent="0.25">
      <c r="A35192">
        <v>2982</v>
      </c>
      <c r="B35192" s="1">
        <f>DATE(2008,3,1) + TIME(0,0,0)</f>
        <v>39508</v>
      </c>
      <c r="C35192">
        <v>23.987106322999999</v>
      </c>
    </row>
    <row r="35193" spans="1:3" x14ac:dyDescent="0.25">
      <c r="A35193">
        <v>3013</v>
      </c>
      <c r="B35193" s="1">
        <f>DATE(2008,4,1) + TIME(0,0,0)</f>
        <v>39539</v>
      </c>
      <c r="C35193">
        <v>24.028100967</v>
      </c>
    </row>
    <row r="35194" spans="1:3" x14ac:dyDescent="0.25">
      <c r="A35194">
        <v>3043</v>
      </c>
      <c r="B35194" s="1">
        <f>DATE(2008,5,1) + TIME(0,0,0)</f>
        <v>39569</v>
      </c>
      <c r="C35194">
        <v>24.067451476999999</v>
      </c>
    </row>
    <row r="35195" spans="1:3" x14ac:dyDescent="0.25">
      <c r="A35195">
        <v>3074</v>
      </c>
      <c r="B35195" s="1">
        <f>DATE(2008,6,1) + TIME(0,0,0)</f>
        <v>39600</v>
      </c>
      <c r="C35195">
        <v>24.107784271</v>
      </c>
    </row>
    <row r="35196" spans="1:3" x14ac:dyDescent="0.25">
      <c r="A35196">
        <v>3104</v>
      </c>
      <c r="B35196" s="1">
        <f>DATE(2008,7,1) + TIME(0,0,0)</f>
        <v>39630</v>
      </c>
      <c r="C35196">
        <v>24.146497726</v>
      </c>
    </row>
    <row r="35197" spans="1:3" x14ac:dyDescent="0.25">
      <c r="A35197">
        <v>3135</v>
      </c>
      <c r="B35197" s="1">
        <f>DATE(2008,8,1) + TIME(0,0,0)</f>
        <v>39661</v>
      </c>
      <c r="C35197">
        <v>24.1861763</v>
      </c>
    </row>
    <row r="35198" spans="1:3" x14ac:dyDescent="0.25">
      <c r="A35198">
        <v>3166</v>
      </c>
      <c r="B35198" s="1">
        <f>DATE(2008,9,1) + TIME(0,0,0)</f>
        <v>39692</v>
      </c>
      <c r="C35198">
        <v>24.225431442000001</v>
      </c>
    </row>
    <row r="35199" spans="1:3" x14ac:dyDescent="0.25">
      <c r="A35199">
        <v>3196</v>
      </c>
      <c r="B35199" s="1">
        <f>DATE(2008,10,1) + TIME(0,0,0)</f>
        <v>39722</v>
      </c>
      <c r="C35199">
        <v>24.263053893999999</v>
      </c>
    </row>
    <row r="35200" spans="1:3" x14ac:dyDescent="0.25">
      <c r="A35200">
        <v>3227</v>
      </c>
      <c r="B35200" s="1">
        <f>DATE(2008,11,1) + TIME(0,0,0)</f>
        <v>39753</v>
      </c>
      <c r="C35200">
        <v>24.301649093999998</v>
      </c>
    </row>
    <row r="35201" spans="1:3" x14ac:dyDescent="0.25">
      <c r="A35201">
        <v>3257</v>
      </c>
      <c r="B35201" s="1">
        <f>DATE(2008,12,1) + TIME(0,0,0)</f>
        <v>39783</v>
      </c>
      <c r="C35201">
        <v>24.338665009</v>
      </c>
    </row>
    <row r="35202" spans="1:3" x14ac:dyDescent="0.25">
      <c r="A35202">
        <v>3288</v>
      </c>
      <c r="B35202" s="1">
        <f>DATE(2009,1,1) + TIME(0,0,0)</f>
        <v>39814</v>
      </c>
      <c r="C35202">
        <v>24.376539229999999</v>
      </c>
    </row>
    <row r="35203" spans="1:3" x14ac:dyDescent="0.25">
      <c r="A35203">
        <v>3319</v>
      </c>
      <c r="B35203" s="1">
        <f>DATE(2009,2,1) + TIME(0,0,0)</f>
        <v>39845</v>
      </c>
      <c r="C35203">
        <v>24.414030074999999</v>
      </c>
    </row>
    <row r="35204" spans="1:3" x14ac:dyDescent="0.25">
      <c r="A35204">
        <v>3347</v>
      </c>
      <c r="B35204" s="1">
        <f>DATE(2009,3,1) + TIME(0,0,0)</f>
        <v>39873</v>
      </c>
      <c r="C35204">
        <v>24.447570801000001</v>
      </c>
    </row>
    <row r="35205" spans="1:3" x14ac:dyDescent="0.25">
      <c r="A35205">
        <v>3378</v>
      </c>
      <c r="B35205" s="1">
        <f>DATE(2009,4,1) + TIME(0,0,0)</f>
        <v>39904</v>
      </c>
      <c r="C35205">
        <v>24.484352112</v>
      </c>
    </row>
    <row r="35206" spans="1:3" x14ac:dyDescent="0.25">
      <c r="A35206">
        <v>3408</v>
      </c>
      <c r="B35206" s="1">
        <f>DATE(2009,5,1) + TIME(0,0,0)</f>
        <v>39934</v>
      </c>
      <c r="C35206">
        <v>24.519603729</v>
      </c>
    </row>
    <row r="35207" spans="1:3" x14ac:dyDescent="0.25">
      <c r="A35207">
        <v>3439</v>
      </c>
      <c r="B35207" s="1">
        <f>DATE(2009,6,1) + TIME(0,0,0)</f>
        <v>39965</v>
      </c>
      <c r="C35207">
        <v>24.555686950999998</v>
      </c>
    </row>
    <row r="35208" spans="1:3" x14ac:dyDescent="0.25">
      <c r="A35208">
        <v>3469</v>
      </c>
      <c r="B35208" s="1">
        <f>DATE(2009,7,1) + TIME(0,0,0)</f>
        <v>39995</v>
      </c>
      <c r="C35208">
        <v>24.590280533000001</v>
      </c>
    </row>
    <row r="35209" spans="1:3" x14ac:dyDescent="0.25">
      <c r="A35209">
        <v>3500</v>
      </c>
      <c r="B35209" s="1">
        <f>DATE(2009,8,1) + TIME(0,0,0)</f>
        <v>40026</v>
      </c>
      <c r="C35209">
        <v>24.625701904</v>
      </c>
    </row>
    <row r="35210" spans="1:3" x14ac:dyDescent="0.25">
      <c r="A35210">
        <v>3531</v>
      </c>
      <c r="B35210" s="1">
        <f>DATE(2009,9,1) + TIME(0,0,0)</f>
        <v>40057</v>
      </c>
      <c r="C35210">
        <v>24.660800934000001</v>
      </c>
    </row>
    <row r="35211" spans="1:3" x14ac:dyDescent="0.25">
      <c r="A35211">
        <v>3561</v>
      </c>
      <c r="B35211" s="1">
        <f>DATE(2009,10,1) + TIME(0,0,0)</f>
        <v>40087</v>
      </c>
      <c r="C35211">
        <v>24.694473266999999</v>
      </c>
    </row>
    <row r="35212" spans="1:3" x14ac:dyDescent="0.25">
      <c r="A35212">
        <v>3592</v>
      </c>
      <c r="B35212" s="1">
        <f>DATE(2009,11,1) + TIME(0,0,0)</f>
        <v>40118</v>
      </c>
      <c r="C35212">
        <v>24.728971480999999</v>
      </c>
    </row>
    <row r="35213" spans="1:3" x14ac:dyDescent="0.25">
      <c r="A35213">
        <v>3622</v>
      </c>
      <c r="B35213" s="1">
        <f>DATE(2009,12,1) + TIME(0,0,0)</f>
        <v>40148</v>
      </c>
      <c r="C35213">
        <v>24.762081146</v>
      </c>
    </row>
    <row r="35214" spans="1:3" x14ac:dyDescent="0.25">
      <c r="A35214">
        <v>3653</v>
      </c>
      <c r="B35214" s="1">
        <f>DATE(2010,1,1) + TIME(0,0,0)</f>
        <v>40179</v>
      </c>
      <c r="C35214">
        <v>24.796022414999999</v>
      </c>
    </row>
    <row r="35215" spans="1:3" x14ac:dyDescent="0.25">
      <c r="A35215">
        <v>3684</v>
      </c>
      <c r="B35215" s="1">
        <f>DATE(2010,2,1) + TIME(0,0,0)</f>
        <v>40210</v>
      </c>
      <c r="C35215">
        <v>24.829687118999999</v>
      </c>
    </row>
    <row r="35216" spans="1:3" x14ac:dyDescent="0.25">
      <c r="A35216">
        <v>3712</v>
      </c>
      <c r="B35216" s="1">
        <f>DATE(2010,3,1) + TIME(0,0,0)</f>
        <v>40238</v>
      </c>
      <c r="C35216">
        <v>24.859859467</v>
      </c>
    </row>
    <row r="35217" spans="1:3" x14ac:dyDescent="0.25">
      <c r="A35217">
        <v>3743</v>
      </c>
      <c r="B35217" s="1">
        <f>DATE(2010,4,1) + TIME(0,0,0)</f>
        <v>40269</v>
      </c>
      <c r="C35217">
        <v>24.893024445000002</v>
      </c>
    </row>
    <row r="35218" spans="1:3" x14ac:dyDescent="0.25">
      <c r="A35218">
        <v>3773</v>
      </c>
      <c r="B35218" s="1">
        <f>DATE(2010,5,1) + TIME(0,0,0)</f>
        <v>40299</v>
      </c>
      <c r="C35218">
        <v>24.924871445000001</v>
      </c>
    </row>
    <row r="35219" spans="1:3" x14ac:dyDescent="0.25">
      <c r="A35219">
        <v>3804</v>
      </c>
      <c r="B35219" s="1">
        <f>DATE(2010,6,1) + TIME(0,0,0)</f>
        <v>40330</v>
      </c>
      <c r="C35219">
        <v>24.957540512000001</v>
      </c>
    </row>
    <row r="35220" spans="1:3" x14ac:dyDescent="0.25">
      <c r="A35220">
        <v>3834</v>
      </c>
      <c r="B35220" s="1">
        <f>DATE(2010,7,1) + TIME(0,0,0)</f>
        <v>40360</v>
      </c>
      <c r="C35220">
        <v>24.988914489999999</v>
      </c>
    </row>
    <row r="35221" spans="1:3" x14ac:dyDescent="0.25">
      <c r="A35221">
        <v>3865</v>
      </c>
      <c r="B35221" s="1">
        <f>DATE(2010,8,1) + TIME(0,0,0)</f>
        <v>40391</v>
      </c>
      <c r="C35221">
        <v>25.021104813000001</v>
      </c>
    </row>
    <row r="35222" spans="1:3" x14ac:dyDescent="0.25">
      <c r="A35222">
        <v>3896</v>
      </c>
      <c r="B35222" s="1">
        <f>DATE(2010,9,1) + TIME(0,0,0)</f>
        <v>40422</v>
      </c>
      <c r="C35222">
        <v>25.053050995</v>
      </c>
    </row>
    <row r="35223" spans="1:3" x14ac:dyDescent="0.25">
      <c r="A35223">
        <v>3926</v>
      </c>
      <c r="B35223" s="1">
        <f>DATE(2010,10,1) + TIME(0,0,0)</f>
        <v>40452</v>
      </c>
      <c r="C35223">
        <v>25.083749771000001</v>
      </c>
    </row>
    <row r="35224" spans="1:3" x14ac:dyDescent="0.25">
      <c r="A35224">
        <v>3957</v>
      </c>
      <c r="B35224" s="1">
        <f>DATE(2010,11,1) + TIME(0,0,0)</f>
        <v>40483</v>
      </c>
      <c r="C35224">
        <v>25.115238189999999</v>
      </c>
    </row>
    <row r="35225" spans="1:3" x14ac:dyDescent="0.25">
      <c r="A35225">
        <v>3987</v>
      </c>
      <c r="B35225" s="1">
        <f>DATE(2010,12,1) + TIME(0,0,0)</f>
        <v>40513</v>
      </c>
      <c r="C35225">
        <v>25.145503997999999</v>
      </c>
    </row>
    <row r="35226" spans="1:3" x14ac:dyDescent="0.25">
      <c r="A35226">
        <v>4018</v>
      </c>
      <c r="B35226" s="1">
        <f>DATE(2011,1,1) + TIME(0,0,0)</f>
        <v>40544</v>
      </c>
      <c r="C35226">
        <v>25.176561356000001</v>
      </c>
    </row>
    <row r="35227" spans="1:3" x14ac:dyDescent="0.25">
      <c r="A35227">
        <v>4049</v>
      </c>
      <c r="B35227" s="1">
        <f>DATE(2011,2,1) + TIME(0,0,0)</f>
        <v>40575</v>
      </c>
      <c r="C35227">
        <v>25.207422256000001</v>
      </c>
    </row>
    <row r="35228" spans="1:3" x14ac:dyDescent="0.25">
      <c r="A35228">
        <v>4077</v>
      </c>
      <c r="B35228" s="1">
        <f>DATE(2011,3,1) + TIME(0,0,0)</f>
        <v>40603</v>
      </c>
      <c r="C35228">
        <v>25.235122681</v>
      </c>
    </row>
    <row r="35229" spans="1:3" x14ac:dyDescent="0.25">
      <c r="A35229">
        <v>4108</v>
      </c>
      <c r="B35229" s="1">
        <f>DATE(2011,4,1) + TIME(0,0,0)</f>
        <v>40634</v>
      </c>
      <c r="C35229">
        <v>25.265615463</v>
      </c>
    </row>
    <row r="35230" spans="1:3" x14ac:dyDescent="0.25">
      <c r="A35230">
        <v>4138</v>
      </c>
      <c r="B35230" s="1">
        <f>DATE(2011,5,1) + TIME(0,0,0)</f>
        <v>40664</v>
      </c>
      <c r="C35230">
        <v>25.294954300000001</v>
      </c>
    </row>
    <row r="35231" spans="1:3" x14ac:dyDescent="0.25">
      <c r="A35231">
        <v>4169</v>
      </c>
      <c r="B35231" s="1">
        <f>DATE(2011,6,1) + TIME(0,0,0)</f>
        <v>40695</v>
      </c>
      <c r="C35231">
        <v>25.325092315999999</v>
      </c>
    </row>
    <row r="35232" spans="1:3" x14ac:dyDescent="0.25">
      <c r="A35232">
        <v>4199</v>
      </c>
      <c r="B35232" s="1">
        <f>DATE(2011,7,1) + TIME(0,0,0)</f>
        <v>40725</v>
      </c>
      <c r="C35232">
        <v>25.354087830000001</v>
      </c>
    </row>
    <row r="35233" spans="1:3" x14ac:dyDescent="0.25">
      <c r="A35233">
        <v>4230</v>
      </c>
      <c r="B35233" s="1">
        <f>DATE(2011,8,1) + TIME(0,0,0)</f>
        <v>40756</v>
      </c>
      <c r="C35233">
        <v>25.383874893000002</v>
      </c>
    </row>
    <row r="35234" spans="1:3" x14ac:dyDescent="0.25">
      <c r="A35234">
        <v>4261</v>
      </c>
      <c r="B35234" s="1">
        <f>DATE(2011,9,1) + TIME(0,0,0)</f>
        <v>40787</v>
      </c>
      <c r="C35234">
        <v>25.413484573000002</v>
      </c>
    </row>
    <row r="35235" spans="1:3" x14ac:dyDescent="0.25">
      <c r="A35235">
        <v>4291</v>
      </c>
      <c r="B35235" s="1">
        <f>DATE(2011,10,1) + TIME(0,0,0)</f>
        <v>40817</v>
      </c>
      <c r="C35235">
        <v>25.441968918000001</v>
      </c>
    </row>
    <row r="35236" spans="1:3" x14ac:dyDescent="0.25">
      <c r="A35236">
        <v>4322</v>
      </c>
      <c r="B35236" s="1">
        <f>DATE(2011,11,1) + TIME(0,0,0)</f>
        <v>40848</v>
      </c>
      <c r="C35236">
        <v>25.471227645999999</v>
      </c>
    </row>
    <row r="35237" spans="1:3" x14ac:dyDescent="0.25">
      <c r="A35237">
        <v>4352</v>
      </c>
      <c r="B35237" s="1">
        <f>DATE(2011,12,1) + TIME(0,0,0)</f>
        <v>40878</v>
      </c>
      <c r="C35237">
        <v>25.499370575</v>
      </c>
    </row>
    <row r="35238" spans="1:3" x14ac:dyDescent="0.25">
      <c r="A35238">
        <v>4383</v>
      </c>
      <c r="B35238" s="1">
        <f>DATE(2012,1,1) + TIME(0,0,0)</f>
        <v>40909</v>
      </c>
      <c r="C35238">
        <v>25.528276442999999</v>
      </c>
    </row>
    <row r="35239" spans="1:3" x14ac:dyDescent="0.25">
      <c r="A35239">
        <v>4414</v>
      </c>
      <c r="B35239" s="1">
        <f>DATE(2012,2,1) + TIME(0,0,0)</f>
        <v>40940</v>
      </c>
      <c r="C35239">
        <v>25.557001113999998</v>
      </c>
    </row>
    <row r="35240" spans="1:3" x14ac:dyDescent="0.25">
      <c r="A35240">
        <v>4443</v>
      </c>
      <c r="B35240" s="1">
        <f>DATE(2012,3,1) + TIME(0,0,0)</f>
        <v>40969</v>
      </c>
      <c r="C35240">
        <v>25.583711623999999</v>
      </c>
    </row>
    <row r="35241" spans="1:3" x14ac:dyDescent="0.25">
      <c r="A35241">
        <v>4474</v>
      </c>
      <c r="B35241" s="1">
        <f>DATE(2012,4,1) + TIME(0,0,0)</f>
        <v>41000</v>
      </c>
      <c r="C35241">
        <v>25.612087249999998</v>
      </c>
    </row>
    <row r="35242" spans="1:3" x14ac:dyDescent="0.25">
      <c r="A35242">
        <v>4504</v>
      </c>
      <c r="B35242" s="1">
        <f>DATE(2012,5,1) + TIME(0,0,0)</f>
        <v>41030</v>
      </c>
      <c r="C35242">
        <v>25.639377593999999</v>
      </c>
    </row>
    <row r="35243" spans="1:3" x14ac:dyDescent="0.25">
      <c r="A35243">
        <v>4535</v>
      </c>
      <c r="B35243" s="1">
        <f>DATE(2012,6,1) + TIME(0,0,0)</f>
        <v>41061</v>
      </c>
      <c r="C35243">
        <v>25.667400359999998</v>
      </c>
    </row>
    <row r="35244" spans="1:3" x14ac:dyDescent="0.25">
      <c r="A35244">
        <v>4565</v>
      </c>
      <c r="B35244" s="1">
        <f>DATE(2012,7,1) + TIME(0,0,0)</f>
        <v>41091</v>
      </c>
      <c r="C35244">
        <v>25.694349289000002</v>
      </c>
    </row>
    <row r="35245" spans="1:3" x14ac:dyDescent="0.25">
      <c r="A35245">
        <v>4596</v>
      </c>
      <c r="B35245" s="1">
        <f>DATE(2012,8,1) + TIME(0,0,0)</f>
        <v>41122</v>
      </c>
      <c r="C35245">
        <v>25.722021102999999</v>
      </c>
    </row>
    <row r="35246" spans="1:3" x14ac:dyDescent="0.25">
      <c r="A35246">
        <v>4627</v>
      </c>
      <c r="B35246" s="1">
        <f>DATE(2012,9,1) + TIME(0,0,0)</f>
        <v>41153</v>
      </c>
      <c r="C35246">
        <v>25.749515533</v>
      </c>
    </row>
    <row r="35247" spans="1:3" x14ac:dyDescent="0.25">
      <c r="A35247">
        <v>4657</v>
      </c>
      <c r="B35247" s="1">
        <f>DATE(2012,10,1) + TIME(0,0,0)</f>
        <v>41183</v>
      </c>
      <c r="C35247">
        <v>25.775959015000002</v>
      </c>
    </row>
    <row r="35248" spans="1:3" x14ac:dyDescent="0.25">
      <c r="A35248">
        <v>4688</v>
      </c>
      <c r="B35248" s="1">
        <f>DATE(2012,11,1) + TIME(0,0,0)</f>
        <v>41214</v>
      </c>
      <c r="C35248">
        <v>25.803110123</v>
      </c>
    </row>
    <row r="35249" spans="1:3" x14ac:dyDescent="0.25">
      <c r="A35249">
        <v>4718</v>
      </c>
      <c r="B35249" s="1">
        <f>DATE(2012,12,1) + TIME(0,0,0)</f>
        <v>41244</v>
      </c>
      <c r="C35249">
        <v>25.829223633000002</v>
      </c>
    </row>
    <row r="35250" spans="1:3" x14ac:dyDescent="0.25">
      <c r="A35250">
        <v>4749</v>
      </c>
      <c r="B35250" s="1">
        <f>DATE(2013,1,1) + TIME(0,0,0)</f>
        <v>41275</v>
      </c>
      <c r="C35250">
        <v>25.856037140000002</v>
      </c>
    </row>
    <row r="35251" spans="1:3" x14ac:dyDescent="0.25">
      <c r="A35251">
        <v>4780</v>
      </c>
      <c r="B35251" s="1">
        <f>DATE(2013,2,1) + TIME(0,0,0)</f>
        <v>41306</v>
      </c>
      <c r="C35251">
        <v>25.882682800000001</v>
      </c>
    </row>
    <row r="35252" spans="1:3" x14ac:dyDescent="0.25">
      <c r="A35252">
        <v>4808</v>
      </c>
      <c r="B35252" s="1">
        <f>DATE(2013,3,1) + TIME(0,0,0)</f>
        <v>41334</v>
      </c>
      <c r="C35252">
        <v>25.906602858999999</v>
      </c>
    </row>
    <row r="35253" spans="1:3" x14ac:dyDescent="0.25">
      <c r="A35253">
        <v>4839</v>
      </c>
      <c r="B35253" s="1">
        <f>DATE(2013,4,1) + TIME(0,0,0)</f>
        <v>41365</v>
      </c>
      <c r="C35253">
        <v>25.932926177999999</v>
      </c>
    </row>
    <row r="35254" spans="1:3" x14ac:dyDescent="0.25">
      <c r="A35254">
        <v>4869</v>
      </c>
      <c r="B35254" s="1">
        <f>DATE(2013,5,1) + TIME(0,0,0)</f>
        <v>41395</v>
      </c>
      <c r="C35254">
        <v>25.958229065000001</v>
      </c>
    </row>
    <row r="35255" spans="1:3" x14ac:dyDescent="0.25">
      <c r="A35255">
        <v>4900</v>
      </c>
      <c r="B35255" s="1">
        <f>DATE(2013,6,1) + TIME(0,0,0)</f>
        <v>41426</v>
      </c>
      <c r="C35255">
        <v>25.984218597000002</v>
      </c>
    </row>
    <row r="35256" spans="1:3" x14ac:dyDescent="0.25">
      <c r="A35256">
        <v>4930</v>
      </c>
      <c r="B35256" s="1">
        <f>DATE(2013,7,1) + TIME(0,0,0)</f>
        <v>41456</v>
      </c>
      <c r="C35256">
        <v>26.009218216000001</v>
      </c>
    </row>
    <row r="35257" spans="1:3" x14ac:dyDescent="0.25">
      <c r="A35257">
        <v>4961</v>
      </c>
      <c r="B35257" s="1">
        <f>DATE(2013,8,1) + TIME(0,0,0)</f>
        <v>41487</v>
      </c>
      <c r="C35257">
        <v>26.034894943000001</v>
      </c>
    </row>
    <row r="35258" spans="1:3" x14ac:dyDescent="0.25">
      <c r="A35258">
        <v>4992</v>
      </c>
      <c r="B35258" s="1">
        <f>DATE(2013,9,1) + TIME(0,0,0)</f>
        <v>41518</v>
      </c>
      <c r="C35258">
        <v>26.060415268</v>
      </c>
    </row>
    <row r="35259" spans="1:3" x14ac:dyDescent="0.25">
      <c r="A35259">
        <v>5022</v>
      </c>
      <c r="B35259" s="1">
        <f>DATE(2013,10,1) + TIME(0,0,0)</f>
        <v>41548</v>
      </c>
      <c r="C35259">
        <v>26.084964752000001</v>
      </c>
    </row>
    <row r="35260" spans="1:3" x14ac:dyDescent="0.25">
      <c r="A35260">
        <v>5053</v>
      </c>
      <c r="B35260" s="1">
        <f>DATE(2013,11,1) + TIME(0,0,0)</f>
        <v>41579</v>
      </c>
      <c r="C35260">
        <v>26.110177994000001</v>
      </c>
    </row>
    <row r="35261" spans="1:3" x14ac:dyDescent="0.25">
      <c r="A35261">
        <v>5083</v>
      </c>
      <c r="B35261" s="1">
        <f>DATE(2013,12,1) + TIME(0,0,0)</f>
        <v>41609</v>
      </c>
      <c r="C35261">
        <v>26.134433745999999</v>
      </c>
    </row>
    <row r="35262" spans="1:3" x14ac:dyDescent="0.25">
      <c r="A35262">
        <v>5114</v>
      </c>
      <c r="B35262" s="1">
        <f>DATE(2014,1,1) + TIME(0,0,0)</f>
        <v>41640</v>
      </c>
      <c r="C35262">
        <v>26.159345627</v>
      </c>
    </row>
    <row r="35263" spans="1:3" x14ac:dyDescent="0.25">
      <c r="A35263">
        <v>5145</v>
      </c>
      <c r="B35263" s="1">
        <f>DATE(2014,2,1) + TIME(0,0,0)</f>
        <v>41671</v>
      </c>
      <c r="C35263">
        <v>26.184108733999999</v>
      </c>
    </row>
    <row r="35264" spans="1:3" x14ac:dyDescent="0.25">
      <c r="A35264">
        <v>5173</v>
      </c>
      <c r="B35264" s="1">
        <f>DATE(2014,3,1) + TIME(0,0,0)</f>
        <v>41699</v>
      </c>
      <c r="C35264">
        <v>26.206346512</v>
      </c>
    </row>
    <row r="35265" spans="1:3" x14ac:dyDescent="0.25">
      <c r="A35265">
        <v>5204</v>
      </c>
      <c r="B35265" s="1">
        <f>DATE(2014,4,1) + TIME(0,0,0)</f>
        <v>41730</v>
      </c>
      <c r="C35265">
        <v>26.230823517000001</v>
      </c>
    </row>
    <row r="35266" spans="1:3" x14ac:dyDescent="0.25">
      <c r="A35266">
        <v>5234</v>
      </c>
      <c r="B35266" s="1">
        <f>DATE(2014,5,1) + TIME(0,0,0)</f>
        <v>41760</v>
      </c>
      <c r="C35266">
        <v>26.254371642999999</v>
      </c>
    </row>
    <row r="35267" spans="1:3" x14ac:dyDescent="0.25">
      <c r="A35267">
        <v>5265</v>
      </c>
      <c r="B35267" s="1">
        <f>DATE(2014,6,1) + TIME(0,0,0)</f>
        <v>41791</v>
      </c>
      <c r="C35267">
        <v>26.278560637999998</v>
      </c>
    </row>
    <row r="35268" spans="1:3" x14ac:dyDescent="0.25">
      <c r="A35268">
        <v>5295</v>
      </c>
      <c r="B35268" s="1">
        <f>DATE(2014,7,1) + TIME(0,0,0)</f>
        <v>41821</v>
      </c>
      <c r="C35268">
        <v>26.301832199</v>
      </c>
    </row>
    <row r="35269" spans="1:3" x14ac:dyDescent="0.25">
      <c r="A35269">
        <v>5326</v>
      </c>
      <c r="B35269" s="1">
        <f>DATE(2014,8,1) + TIME(0,0,0)</f>
        <v>41852</v>
      </c>
      <c r="C35269">
        <v>26.325740814</v>
      </c>
    </row>
    <row r="35270" spans="1:3" x14ac:dyDescent="0.25">
      <c r="A35270">
        <v>5357</v>
      </c>
      <c r="B35270" s="1">
        <f>DATE(2014,9,1) + TIME(0,0,0)</f>
        <v>41883</v>
      </c>
      <c r="C35270">
        <v>26.349512099999998</v>
      </c>
    </row>
    <row r="35271" spans="1:3" x14ac:dyDescent="0.25">
      <c r="A35271">
        <v>5387</v>
      </c>
      <c r="B35271" s="1">
        <f>DATE(2014,10,1) + TIME(0,0,0)</f>
        <v>41913</v>
      </c>
      <c r="C35271">
        <v>26.372388839999999</v>
      </c>
    </row>
    <row r="35272" spans="1:3" x14ac:dyDescent="0.25">
      <c r="A35272">
        <v>5418</v>
      </c>
      <c r="B35272" s="1">
        <f>DATE(2014,11,1) + TIME(0,0,0)</f>
        <v>41944</v>
      </c>
      <c r="C35272">
        <v>26.395896912000001</v>
      </c>
    </row>
    <row r="35273" spans="1:3" x14ac:dyDescent="0.25">
      <c r="A35273">
        <v>5448</v>
      </c>
      <c r="B35273" s="1">
        <f>DATE(2014,12,1) + TIME(0,0,0)</f>
        <v>41974</v>
      </c>
      <c r="C35273">
        <v>26.418525696</v>
      </c>
    </row>
    <row r="35274" spans="1:3" x14ac:dyDescent="0.25">
      <c r="A35274">
        <v>5479</v>
      </c>
      <c r="B35274" s="1">
        <f>DATE(2015,1,1) + TIME(0,0,0)</f>
        <v>42005</v>
      </c>
      <c r="C35274">
        <v>26.441781998</v>
      </c>
    </row>
    <row r="35275" spans="1:3" x14ac:dyDescent="0.25">
      <c r="A35275">
        <v>5510</v>
      </c>
      <c r="B35275" s="1">
        <f>DATE(2015,2,1) + TIME(0,0,0)</f>
        <v>42036</v>
      </c>
      <c r="C35275">
        <v>26.464910506999999</v>
      </c>
    </row>
    <row r="35276" spans="1:3" x14ac:dyDescent="0.25">
      <c r="A35276">
        <v>5538</v>
      </c>
      <c r="B35276" s="1">
        <f>DATE(2015,3,1) + TIME(0,0,0)</f>
        <v>42064</v>
      </c>
      <c r="C35276">
        <v>26.485694885000001</v>
      </c>
    </row>
    <row r="35277" spans="1:3" x14ac:dyDescent="0.25">
      <c r="A35277">
        <v>5569</v>
      </c>
      <c r="B35277" s="1">
        <f>DATE(2015,4,1) + TIME(0,0,0)</f>
        <v>42095</v>
      </c>
      <c r="C35277">
        <v>26.508584976000002</v>
      </c>
    </row>
    <row r="35278" spans="1:3" x14ac:dyDescent="0.25">
      <c r="A35278">
        <v>5599</v>
      </c>
      <c r="B35278" s="1">
        <f>DATE(2015,5,1) + TIME(0,0,0)</f>
        <v>42125</v>
      </c>
      <c r="C35278">
        <v>26.530618667999999</v>
      </c>
    </row>
    <row r="35279" spans="1:3" x14ac:dyDescent="0.25">
      <c r="A35279">
        <v>5630</v>
      </c>
      <c r="B35279" s="1">
        <f>DATE(2015,6,1) + TIME(0,0,0)</f>
        <v>42156</v>
      </c>
      <c r="C35279">
        <v>26.553266525000002</v>
      </c>
    </row>
    <row r="35280" spans="1:3" x14ac:dyDescent="0.25">
      <c r="A35280">
        <v>5660</v>
      </c>
      <c r="B35280" s="1">
        <f>DATE(2015,7,1) + TIME(0,0,0)</f>
        <v>42186</v>
      </c>
      <c r="C35280">
        <v>26.575067520000001</v>
      </c>
    </row>
    <row r="35281" spans="1:3" x14ac:dyDescent="0.25">
      <c r="A35281">
        <v>5691</v>
      </c>
      <c r="B35281" s="1">
        <f>DATE(2015,8,1) + TIME(0,0,0)</f>
        <v>42217</v>
      </c>
      <c r="C35281">
        <v>26.597471237000001</v>
      </c>
    </row>
    <row r="35282" spans="1:3" x14ac:dyDescent="0.25">
      <c r="A35282">
        <v>5722</v>
      </c>
      <c r="B35282" s="1">
        <f>DATE(2015,9,1) + TIME(0,0,0)</f>
        <v>42248</v>
      </c>
      <c r="C35282">
        <v>26.619752884</v>
      </c>
    </row>
    <row r="35283" spans="1:3" x14ac:dyDescent="0.25">
      <c r="A35283">
        <v>5752</v>
      </c>
      <c r="B35283" s="1">
        <f>DATE(2015,10,1) + TIME(0,0,0)</f>
        <v>42278</v>
      </c>
      <c r="C35283">
        <v>26.641197205000001</v>
      </c>
    </row>
    <row r="35284" spans="1:3" x14ac:dyDescent="0.25">
      <c r="A35284">
        <v>5783</v>
      </c>
      <c r="B35284" s="1">
        <f>DATE(2015,11,1) + TIME(0,0,0)</f>
        <v>42309</v>
      </c>
      <c r="C35284">
        <v>26.663238525000001</v>
      </c>
    </row>
    <row r="35285" spans="1:3" x14ac:dyDescent="0.25">
      <c r="A35285">
        <v>5813</v>
      </c>
      <c r="B35285" s="1">
        <f>DATE(2015,12,1) + TIME(0,0,0)</f>
        <v>42339</v>
      </c>
      <c r="C35285">
        <v>26.684453963999999</v>
      </c>
    </row>
    <row r="35286" spans="1:3" x14ac:dyDescent="0.25">
      <c r="A35286">
        <v>5844</v>
      </c>
      <c r="B35286" s="1">
        <f>DATE(2016,1,1) + TIME(0,0,0)</f>
        <v>42370</v>
      </c>
      <c r="C35286">
        <v>26.706260681</v>
      </c>
    </row>
    <row r="35287" spans="1:3" x14ac:dyDescent="0.25">
      <c r="A35287">
        <v>5875</v>
      </c>
      <c r="B35287" s="1">
        <f>DATE(2016,2,1) + TIME(0,0,0)</f>
        <v>42401</v>
      </c>
      <c r="C35287">
        <v>26.727952956999999</v>
      </c>
    </row>
    <row r="35288" spans="1:3" x14ac:dyDescent="0.25">
      <c r="A35288">
        <v>5904</v>
      </c>
      <c r="B35288" s="1">
        <f>DATE(2016,3,1) + TIME(0,0,0)</f>
        <v>42430</v>
      </c>
      <c r="C35288">
        <v>26.748142242</v>
      </c>
    </row>
    <row r="35289" spans="1:3" x14ac:dyDescent="0.25">
      <c r="A35289">
        <v>5935</v>
      </c>
      <c r="B35289" s="1">
        <f>DATE(2016,4,1) + TIME(0,0,0)</f>
        <v>42461</v>
      </c>
      <c r="C35289">
        <v>26.769613266</v>
      </c>
    </row>
    <row r="35290" spans="1:3" x14ac:dyDescent="0.25">
      <c r="A35290">
        <v>5965</v>
      </c>
      <c r="B35290" s="1">
        <f>DATE(2016,5,1) + TIME(0,0,0)</f>
        <v>42491</v>
      </c>
      <c r="C35290">
        <v>26.790285109999999</v>
      </c>
    </row>
    <row r="35291" spans="1:3" x14ac:dyDescent="0.25">
      <c r="A35291">
        <v>5996</v>
      </c>
      <c r="B35291" s="1">
        <f>DATE(2016,6,1) + TIME(0,0,0)</f>
        <v>42522</v>
      </c>
      <c r="C35291">
        <v>26.811536789000002</v>
      </c>
    </row>
    <row r="35292" spans="1:3" x14ac:dyDescent="0.25">
      <c r="A35292">
        <v>6026</v>
      </c>
      <c r="B35292" s="1">
        <f>DATE(2016,7,1) + TIME(0,0,0)</f>
        <v>42552</v>
      </c>
      <c r="C35292">
        <v>26.832000732000001</v>
      </c>
    </row>
    <row r="35293" spans="1:3" x14ac:dyDescent="0.25">
      <c r="A35293">
        <v>6057</v>
      </c>
      <c r="B35293" s="1">
        <f>DATE(2016,8,1) + TIME(0,0,0)</f>
        <v>42583</v>
      </c>
      <c r="C35293">
        <v>26.853040695000001</v>
      </c>
    </row>
    <row r="35294" spans="1:3" x14ac:dyDescent="0.25">
      <c r="A35294">
        <v>6088</v>
      </c>
      <c r="B35294" s="1">
        <f>DATE(2016,9,1) + TIME(0,0,0)</f>
        <v>42614</v>
      </c>
      <c r="C35294">
        <v>26.873975754</v>
      </c>
    </row>
    <row r="35295" spans="1:3" x14ac:dyDescent="0.25">
      <c r="A35295">
        <v>6118</v>
      </c>
      <c r="B35295" s="1">
        <f>DATE(2016,10,1) + TIME(0,0,0)</f>
        <v>42644</v>
      </c>
      <c r="C35295">
        <v>26.894134521000002</v>
      </c>
    </row>
    <row r="35296" spans="1:3" x14ac:dyDescent="0.25">
      <c r="A35296">
        <v>6149</v>
      </c>
      <c r="B35296" s="1">
        <f>DATE(2016,11,1) + TIME(0,0,0)</f>
        <v>42675</v>
      </c>
      <c r="C35296">
        <v>26.914861679000001</v>
      </c>
    </row>
    <row r="35297" spans="1:3" x14ac:dyDescent="0.25">
      <c r="A35297">
        <v>6179</v>
      </c>
      <c r="B35297" s="1">
        <f>DATE(2016,12,1) + TIME(0,0,0)</f>
        <v>42705</v>
      </c>
      <c r="C35297">
        <v>26.934822083</v>
      </c>
    </row>
    <row r="35298" spans="1:3" x14ac:dyDescent="0.25">
      <c r="A35298">
        <v>6210</v>
      </c>
      <c r="B35298" s="1">
        <f>DATE(2017,1,1) + TIME(0,0,0)</f>
        <v>42736</v>
      </c>
      <c r="C35298">
        <v>26.955347061000001</v>
      </c>
    </row>
    <row r="35299" spans="1:3" x14ac:dyDescent="0.25">
      <c r="A35299">
        <v>6241</v>
      </c>
      <c r="B35299" s="1">
        <f>DATE(2017,2,1) + TIME(0,0,0)</f>
        <v>42767</v>
      </c>
      <c r="C35299">
        <v>26.975769043</v>
      </c>
    </row>
    <row r="35300" spans="1:3" x14ac:dyDescent="0.25">
      <c r="A35300">
        <v>6269</v>
      </c>
      <c r="B35300" s="1">
        <f>DATE(2017,3,1) + TIME(0,0,0)</f>
        <v>42795</v>
      </c>
      <c r="C35300">
        <v>26.994129181000002</v>
      </c>
    </row>
    <row r="35301" spans="1:3" x14ac:dyDescent="0.25">
      <c r="A35301">
        <v>6300</v>
      </c>
      <c r="B35301" s="1">
        <f>DATE(2017,4,1) + TIME(0,0,0)</f>
        <v>42826</v>
      </c>
      <c r="C35301">
        <v>27.014358520999998</v>
      </c>
    </row>
    <row r="35302" spans="1:3" x14ac:dyDescent="0.25">
      <c r="A35302">
        <v>6330</v>
      </c>
      <c r="B35302" s="1">
        <f>DATE(2017,5,1) + TIME(0,0,0)</f>
        <v>42856</v>
      </c>
      <c r="C35302">
        <v>27.033842087</v>
      </c>
    </row>
    <row r="35303" spans="1:3" x14ac:dyDescent="0.25">
      <c r="A35303">
        <v>6361</v>
      </c>
      <c r="B35303" s="1">
        <f>DATE(2017,6,1) + TIME(0,0,0)</f>
        <v>42887</v>
      </c>
      <c r="C35303">
        <v>27.053876877</v>
      </c>
    </row>
    <row r="35304" spans="1:3" x14ac:dyDescent="0.25">
      <c r="A35304">
        <v>6391</v>
      </c>
      <c r="B35304" s="1">
        <f>DATE(2017,7,1) + TIME(0,0,0)</f>
        <v>42917</v>
      </c>
      <c r="C35304">
        <v>27.073173523000001</v>
      </c>
    </row>
    <row r="35305" spans="1:3" x14ac:dyDescent="0.25">
      <c r="A35305">
        <v>6422</v>
      </c>
      <c r="B35305" s="1">
        <f>DATE(2017,8,1) + TIME(0,0,0)</f>
        <v>42948</v>
      </c>
      <c r="C35305">
        <v>27.093017578000001</v>
      </c>
    </row>
    <row r="35306" spans="1:3" x14ac:dyDescent="0.25">
      <c r="A35306">
        <v>6453</v>
      </c>
      <c r="B35306" s="1">
        <f>DATE(2017,9,1) + TIME(0,0,0)</f>
        <v>42979</v>
      </c>
      <c r="C35306">
        <v>27.112764359</v>
      </c>
    </row>
    <row r="35307" spans="1:3" x14ac:dyDescent="0.25">
      <c r="A35307">
        <v>6483</v>
      </c>
      <c r="B35307" s="1">
        <f>DATE(2017,10,1) + TIME(0,0,0)</f>
        <v>43009</v>
      </c>
      <c r="C35307">
        <v>27.131782531999999</v>
      </c>
    </row>
    <row r="35308" spans="1:3" x14ac:dyDescent="0.25">
      <c r="A35308">
        <v>6514</v>
      </c>
      <c r="B35308" s="1">
        <f>DATE(2017,11,1) + TIME(0,0,0)</f>
        <v>43040</v>
      </c>
      <c r="C35308">
        <v>27.151340484999999</v>
      </c>
    </row>
    <row r="35309" spans="1:3" x14ac:dyDescent="0.25">
      <c r="A35309">
        <v>6544</v>
      </c>
      <c r="B35309" s="1">
        <f>DATE(2017,12,1) + TIME(0,0,0)</f>
        <v>43070</v>
      </c>
      <c r="C35309">
        <v>27.170177460000001</v>
      </c>
    </row>
    <row r="35310" spans="1:3" x14ac:dyDescent="0.25">
      <c r="A35310">
        <v>6575</v>
      </c>
      <c r="B35310" s="1">
        <f>DATE(2018,1,1) + TIME(0,0,0)</f>
        <v>43101</v>
      </c>
      <c r="C35310">
        <v>27.189550400000002</v>
      </c>
    </row>
    <row r="35311" spans="1:3" x14ac:dyDescent="0.25">
      <c r="A35311">
        <v>6606</v>
      </c>
      <c r="B35311" s="1">
        <f>DATE(2018,2,1) + TIME(0,0,0)</f>
        <v>43132</v>
      </c>
      <c r="C35311">
        <v>27.208827972000002</v>
      </c>
    </row>
    <row r="35312" spans="1:3" x14ac:dyDescent="0.25">
      <c r="A35312">
        <v>6634</v>
      </c>
      <c r="B35312" s="1">
        <f>DATE(2018,3,1) + TIME(0,0,0)</f>
        <v>43160</v>
      </c>
      <c r="C35312">
        <v>27.226161956999999</v>
      </c>
    </row>
    <row r="35313" spans="1:3" x14ac:dyDescent="0.25">
      <c r="A35313">
        <v>6665</v>
      </c>
      <c r="B35313" s="1">
        <f>DATE(2018,4,1) + TIME(0,0,0)</f>
        <v>43191</v>
      </c>
      <c r="C35313">
        <v>27.245264053</v>
      </c>
    </row>
    <row r="35314" spans="1:3" x14ac:dyDescent="0.25">
      <c r="A35314">
        <v>6695</v>
      </c>
      <c r="B35314" s="1">
        <f>DATE(2018,5,1) + TIME(0,0,0)</f>
        <v>43221</v>
      </c>
      <c r="C35314">
        <v>27.263664246000001</v>
      </c>
    </row>
    <row r="35315" spans="1:3" x14ac:dyDescent="0.25">
      <c r="A35315">
        <v>6726</v>
      </c>
      <c r="B35315" s="1">
        <f>DATE(2018,6,1) + TIME(0,0,0)</f>
        <v>43252</v>
      </c>
      <c r="C35315">
        <v>27.282590866</v>
      </c>
    </row>
    <row r="35316" spans="1:3" x14ac:dyDescent="0.25">
      <c r="A35316">
        <v>6756</v>
      </c>
      <c r="B35316" s="1">
        <f>DATE(2018,7,1) + TIME(0,0,0)</f>
        <v>43282</v>
      </c>
      <c r="C35316">
        <v>27.300825118999999</v>
      </c>
    </row>
    <row r="35317" spans="1:3" x14ac:dyDescent="0.25">
      <c r="A35317">
        <v>6787</v>
      </c>
      <c r="B35317" s="1">
        <f>DATE(2018,8,1) + TIME(0,0,0)</f>
        <v>43313</v>
      </c>
      <c r="C35317">
        <v>27.319580078000001</v>
      </c>
    </row>
    <row r="35318" spans="1:3" x14ac:dyDescent="0.25">
      <c r="A35318">
        <v>6818</v>
      </c>
      <c r="B35318" s="1">
        <f>DATE(2018,9,1) + TIME(0,0,0)</f>
        <v>43344</v>
      </c>
      <c r="C35318">
        <v>27.338249207</v>
      </c>
    </row>
    <row r="35319" spans="1:3" x14ac:dyDescent="0.25">
      <c r="A35319">
        <v>6848</v>
      </c>
      <c r="B35319" s="1">
        <f>DATE(2018,10,1) + TIME(0,0,0)</f>
        <v>43374</v>
      </c>
      <c r="C35319">
        <v>27.356235504000001</v>
      </c>
    </row>
    <row r="35320" spans="1:3" x14ac:dyDescent="0.25">
      <c r="A35320">
        <v>6879</v>
      </c>
      <c r="B35320" s="1">
        <f>DATE(2018,11,1) + TIME(0,0,0)</f>
        <v>43405</v>
      </c>
      <c r="C35320">
        <v>27.374736786</v>
      </c>
    </row>
    <row r="35321" spans="1:3" x14ac:dyDescent="0.25">
      <c r="A35321">
        <v>6909</v>
      </c>
      <c r="B35321" s="1">
        <f>DATE(2018,12,1) + TIME(0,0,0)</f>
        <v>43435</v>
      </c>
      <c r="C35321">
        <v>27.392562865999999</v>
      </c>
    </row>
    <row r="35322" spans="1:3" x14ac:dyDescent="0.25">
      <c r="A35322">
        <v>6940</v>
      </c>
      <c r="B35322" s="1">
        <f>DATE(2019,1,1) + TIME(0,0,0)</f>
        <v>43466</v>
      </c>
      <c r="C35322">
        <v>27.410900116000001</v>
      </c>
    </row>
    <row r="35323" spans="1:3" x14ac:dyDescent="0.25">
      <c r="A35323">
        <v>6971</v>
      </c>
      <c r="B35323" s="1">
        <f>DATE(2019,2,1) + TIME(0,0,0)</f>
        <v>43497</v>
      </c>
      <c r="C35323">
        <v>27.429155349999998</v>
      </c>
    </row>
    <row r="35324" spans="1:3" x14ac:dyDescent="0.25">
      <c r="A35324">
        <v>6999</v>
      </c>
      <c r="B35324" s="1">
        <f>DATE(2019,3,1) + TIME(0,0,0)</f>
        <v>43525</v>
      </c>
      <c r="C35324">
        <v>27.445571899000001</v>
      </c>
    </row>
    <row r="35325" spans="1:3" x14ac:dyDescent="0.25">
      <c r="A35325">
        <v>7030</v>
      </c>
      <c r="B35325" s="1">
        <f>DATE(2019,4,1) + TIME(0,0,0)</f>
        <v>43556</v>
      </c>
      <c r="C35325">
        <v>27.463665009</v>
      </c>
    </row>
    <row r="35326" spans="1:3" x14ac:dyDescent="0.25">
      <c r="A35326">
        <v>7060</v>
      </c>
      <c r="B35326" s="1">
        <f>DATE(2019,5,1) + TIME(0,0,0)</f>
        <v>43586</v>
      </c>
      <c r="C35326">
        <v>27.48109436</v>
      </c>
    </row>
    <row r="35327" spans="1:3" x14ac:dyDescent="0.25">
      <c r="A35327">
        <v>7091</v>
      </c>
      <c r="B35327" s="1">
        <f>DATE(2019,6,1) + TIME(0,0,0)</f>
        <v>43617</v>
      </c>
      <c r="C35327">
        <v>27.499025345</v>
      </c>
    </row>
    <row r="35328" spans="1:3" x14ac:dyDescent="0.25">
      <c r="A35328">
        <v>7121</v>
      </c>
      <c r="B35328" s="1">
        <f>DATE(2019,7,1) + TIME(0,0,0)</f>
        <v>43647</v>
      </c>
      <c r="C35328">
        <v>27.516300201</v>
      </c>
    </row>
    <row r="35329" spans="1:3" x14ac:dyDescent="0.25">
      <c r="A35329">
        <v>7152</v>
      </c>
      <c r="B35329" s="1">
        <f>DATE(2019,8,1) + TIME(0,0,0)</f>
        <v>43678</v>
      </c>
      <c r="C35329">
        <v>27.534070968999998</v>
      </c>
    </row>
    <row r="35330" spans="1:3" x14ac:dyDescent="0.25">
      <c r="A35330">
        <v>7183</v>
      </c>
      <c r="B35330" s="1">
        <f>DATE(2019,9,1) + TIME(0,0,0)</f>
        <v>43709</v>
      </c>
      <c r="C35330">
        <v>27.551763534999999</v>
      </c>
    </row>
    <row r="35331" spans="1:3" x14ac:dyDescent="0.25">
      <c r="A35331">
        <v>7213</v>
      </c>
      <c r="B35331" s="1">
        <f>DATE(2019,10,1) + TIME(0,0,0)</f>
        <v>43739</v>
      </c>
      <c r="C35331">
        <v>27.568813324000001</v>
      </c>
    </row>
    <row r="35332" spans="1:3" x14ac:dyDescent="0.25">
      <c r="A35332">
        <v>7244</v>
      </c>
      <c r="B35332" s="1">
        <f>DATE(2019,11,1) + TIME(0,0,0)</f>
        <v>43770</v>
      </c>
      <c r="C35332">
        <v>27.586355209000001</v>
      </c>
    </row>
    <row r="35333" spans="1:3" x14ac:dyDescent="0.25">
      <c r="A35333">
        <v>7274</v>
      </c>
      <c r="B35333" s="1">
        <f>DATE(2019,12,1) + TIME(0,0,0)</f>
        <v>43800</v>
      </c>
      <c r="C35333">
        <v>27.603258133000001</v>
      </c>
    </row>
    <row r="35334" spans="1:3" x14ac:dyDescent="0.25">
      <c r="A35334">
        <v>7305</v>
      </c>
      <c r="B35334" s="1">
        <f>DATE(2020,1,1) + TIME(0,0,0)</f>
        <v>43831</v>
      </c>
      <c r="C35334">
        <v>27.620651245000001</v>
      </c>
    </row>
    <row r="35335" spans="1:3" x14ac:dyDescent="0.25">
      <c r="A35335">
        <v>7336</v>
      </c>
      <c r="B35335" s="1">
        <f>DATE(2020,2,1) + TIME(0,0,0)</f>
        <v>43862</v>
      </c>
      <c r="C35335">
        <v>27.637971877999998</v>
      </c>
    </row>
    <row r="35336" spans="1:3" x14ac:dyDescent="0.25">
      <c r="A35336">
        <v>7365</v>
      </c>
      <c r="B35336" s="1">
        <f>DATE(2020,3,1) + TIME(0,0,0)</f>
        <v>43891</v>
      </c>
      <c r="C35336">
        <v>27.654108047000001</v>
      </c>
    </row>
    <row r="35337" spans="1:3" x14ac:dyDescent="0.25">
      <c r="A35337">
        <v>7396</v>
      </c>
      <c r="B35337" s="1">
        <f>DATE(2020,4,1) + TIME(0,0,0)</f>
        <v>43922</v>
      </c>
      <c r="C35337">
        <v>27.671283721999998</v>
      </c>
    </row>
    <row r="35338" spans="1:3" x14ac:dyDescent="0.25">
      <c r="A35338">
        <v>7426</v>
      </c>
      <c r="B35338" s="1">
        <f>DATE(2020,5,1) + TIME(0,0,0)</f>
        <v>43952</v>
      </c>
      <c r="C35338">
        <v>27.687839508</v>
      </c>
    </row>
    <row r="35339" spans="1:3" x14ac:dyDescent="0.25">
      <c r="A35339">
        <v>7457</v>
      </c>
      <c r="B35339" s="1">
        <f>DATE(2020,6,1) + TIME(0,0,0)</f>
        <v>43983</v>
      </c>
      <c r="C35339">
        <v>27.704874039</v>
      </c>
    </row>
    <row r="35340" spans="1:3" x14ac:dyDescent="0.25">
      <c r="A35340">
        <v>7487</v>
      </c>
      <c r="B35340" s="1">
        <f>DATE(2020,7,1) + TIME(0,0,0)</f>
        <v>44013</v>
      </c>
      <c r="C35340">
        <v>27.721292496</v>
      </c>
    </row>
    <row r="35341" spans="1:3" x14ac:dyDescent="0.25">
      <c r="A35341">
        <v>7518</v>
      </c>
      <c r="B35341" s="1">
        <f>DATE(2020,8,1) + TIME(0,0,0)</f>
        <v>44044</v>
      </c>
      <c r="C35341">
        <v>27.738187790000001</v>
      </c>
    </row>
    <row r="35342" spans="1:3" x14ac:dyDescent="0.25">
      <c r="A35342">
        <v>7549</v>
      </c>
      <c r="B35342" s="1">
        <f>DATE(2020,9,1) + TIME(0,0,0)</f>
        <v>44075</v>
      </c>
      <c r="C35342">
        <v>27.755012512</v>
      </c>
    </row>
    <row r="35343" spans="1:3" x14ac:dyDescent="0.25">
      <c r="A35343">
        <v>7579</v>
      </c>
      <c r="B35343" s="1">
        <f>DATE(2020,10,1) + TIME(0,0,0)</f>
        <v>44105</v>
      </c>
      <c r="C35343">
        <v>27.771230698</v>
      </c>
    </row>
    <row r="35344" spans="1:3" x14ac:dyDescent="0.25">
      <c r="A35344">
        <v>7610</v>
      </c>
      <c r="B35344" s="1">
        <f>DATE(2020,11,1) + TIME(0,0,0)</f>
        <v>44136</v>
      </c>
      <c r="C35344">
        <v>27.787921906000001</v>
      </c>
    </row>
    <row r="35345" spans="1:3" x14ac:dyDescent="0.25">
      <c r="A35345">
        <v>7640</v>
      </c>
      <c r="B35345" s="1">
        <f>DATE(2020,12,1) + TIME(0,0,0)</f>
        <v>44166</v>
      </c>
      <c r="C35345">
        <v>27.804016112999999</v>
      </c>
    </row>
    <row r="35346" spans="1:3" x14ac:dyDescent="0.25">
      <c r="A35346">
        <v>7671</v>
      </c>
      <c r="B35346" s="1">
        <f>DATE(2021,1,1) + TIME(0,0,0)</f>
        <v>44197</v>
      </c>
      <c r="C35346">
        <v>27.820587157999999</v>
      </c>
    </row>
    <row r="35347" spans="1:3" x14ac:dyDescent="0.25">
      <c r="A35347">
        <v>7702</v>
      </c>
      <c r="B35347" s="1">
        <f>DATE(2021,2,1) + TIME(0,0,0)</f>
        <v>44228</v>
      </c>
      <c r="C35347">
        <v>27.837097168</v>
      </c>
    </row>
    <row r="35348" spans="1:3" x14ac:dyDescent="0.25">
      <c r="A35348">
        <v>7730</v>
      </c>
      <c r="B35348" s="1">
        <f>DATE(2021,3,1) + TIME(0,0,0)</f>
        <v>44256</v>
      </c>
      <c r="C35348">
        <v>27.851949692000002</v>
      </c>
    </row>
    <row r="35349" spans="1:3" x14ac:dyDescent="0.25">
      <c r="A35349">
        <v>7761</v>
      </c>
      <c r="B35349" s="1">
        <f>DATE(2021,4,1) + TIME(0,0,0)</f>
        <v>44287</v>
      </c>
      <c r="C35349">
        <v>27.868341445999999</v>
      </c>
    </row>
    <row r="35350" spans="1:3" x14ac:dyDescent="0.25">
      <c r="A35350">
        <v>7791</v>
      </c>
      <c r="B35350" s="1">
        <f>DATE(2021,5,1) + TIME(0,0,0)</f>
        <v>44317</v>
      </c>
      <c r="C35350">
        <v>27.884149551</v>
      </c>
    </row>
    <row r="35351" spans="1:3" x14ac:dyDescent="0.25">
      <c r="A35351">
        <v>7822</v>
      </c>
      <c r="B35351" s="1">
        <f>DATE(2021,6,1) + TIME(0,0,0)</f>
        <v>44348</v>
      </c>
      <c r="C35351">
        <v>27.900428772000001</v>
      </c>
    </row>
    <row r="35352" spans="1:3" x14ac:dyDescent="0.25">
      <c r="A35352">
        <v>7852</v>
      </c>
      <c r="B35352" s="1">
        <f>DATE(2021,7,1) + TIME(0,0,0)</f>
        <v>44378</v>
      </c>
      <c r="C35352">
        <v>27.916128158999999</v>
      </c>
    </row>
    <row r="35353" spans="1:3" x14ac:dyDescent="0.25">
      <c r="A35353">
        <v>7883</v>
      </c>
      <c r="B35353" s="1">
        <f>DATE(2021,8,1) + TIME(0,0,0)</f>
        <v>44409</v>
      </c>
      <c r="C35353">
        <v>27.932287215999999</v>
      </c>
    </row>
    <row r="35354" spans="1:3" x14ac:dyDescent="0.25">
      <c r="A35354">
        <v>7914</v>
      </c>
      <c r="B35354" s="1">
        <f>DATE(2021,9,1) + TIME(0,0,0)</f>
        <v>44440</v>
      </c>
      <c r="C35354">
        <v>27.948381424000001</v>
      </c>
    </row>
    <row r="35355" spans="1:3" x14ac:dyDescent="0.25">
      <c r="A35355">
        <v>7944</v>
      </c>
      <c r="B35355" s="1">
        <f>DATE(2021,10,1) + TIME(0,0,0)</f>
        <v>44470</v>
      </c>
      <c r="C35355">
        <v>27.963895797999999</v>
      </c>
    </row>
    <row r="35356" spans="1:3" x14ac:dyDescent="0.25">
      <c r="A35356">
        <v>7975</v>
      </c>
      <c r="B35356" s="1">
        <f>DATE(2021,11,1) + TIME(0,0,0)</f>
        <v>44501</v>
      </c>
      <c r="C35356">
        <v>27.979871750000001</v>
      </c>
    </row>
    <row r="35357" spans="1:3" x14ac:dyDescent="0.25">
      <c r="A35357">
        <v>8005</v>
      </c>
      <c r="B35357" s="1">
        <f>DATE(2021,12,1) + TIME(0,0,0)</f>
        <v>44531</v>
      </c>
      <c r="C35357">
        <v>27.995277405</v>
      </c>
    </row>
    <row r="35358" spans="1:3" x14ac:dyDescent="0.25">
      <c r="A35358">
        <v>8036</v>
      </c>
      <c r="B35358" s="1">
        <f>DATE(2022,1,1) + TIME(0,0,0)</f>
        <v>44562</v>
      </c>
      <c r="C35358">
        <v>28.011152267</v>
      </c>
    </row>
    <row r="35359" spans="1:3" x14ac:dyDescent="0.25">
      <c r="A35359">
        <v>8067</v>
      </c>
      <c r="B35359" s="1">
        <f>DATE(2022,2,1) + TIME(0,0,0)</f>
        <v>44593</v>
      </c>
      <c r="C35359">
        <v>28.026971817</v>
      </c>
    </row>
    <row r="35360" spans="1:3" x14ac:dyDescent="0.25">
      <c r="A35360">
        <v>8095</v>
      </c>
      <c r="B35360" s="1">
        <f>DATE(2022,3,1) + TIME(0,0,0)</f>
        <v>44621</v>
      </c>
      <c r="C35360">
        <v>28.041213988999999</v>
      </c>
    </row>
    <row r="35361" spans="1:3" x14ac:dyDescent="0.25">
      <c r="A35361">
        <v>8126</v>
      </c>
      <c r="B35361" s="1">
        <f>DATE(2022,4,1) + TIME(0,0,0)</f>
        <v>44652</v>
      </c>
      <c r="C35361">
        <v>28.056922913000001</v>
      </c>
    </row>
    <row r="35362" spans="1:3" x14ac:dyDescent="0.25">
      <c r="A35362">
        <v>8156</v>
      </c>
      <c r="B35362" s="1">
        <f>DATE(2022,5,1) + TIME(0,0,0)</f>
        <v>44682</v>
      </c>
      <c r="C35362">
        <v>28.072063446000001</v>
      </c>
    </row>
    <row r="35363" spans="1:3" x14ac:dyDescent="0.25">
      <c r="A35363">
        <v>8187</v>
      </c>
      <c r="B35363" s="1">
        <f>DATE(2022,6,1) + TIME(0,0,0)</f>
        <v>44713</v>
      </c>
      <c r="C35363">
        <v>28.087652206000001</v>
      </c>
    </row>
    <row r="35364" spans="1:3" x14ac:dyDescent="0.25">
      <c r="A35364">
        <v>8217</v>
      </c>
      <c r="B35364" s="1">
        <f>DATE(2022,7,1) + TIME(0,0,0)</f>
        <v>44743</v>
      </c>
      <c r="C35364">
        <v>28.102687836000001</v>
      </c>
    </row>
    <row r="35365" spans="1:3" x14ac:dyDescent="0.25">
      <c r="A35365">
        <v>8248</v>
      </c>
      <c r="B35365" s="1">
        <f>DATE(2022,8,1) + TIME(0,0,0)</f>
        <v>44774</v>
      </c>
      <c r="C35365">
        <v>28.118181229000001</v>
      </c>
    </row>
    <row r="35366" spans="1:3" x14ac:dyDescent="0.25">
      <c r="A35366">
        <v>8279</v>
      </c>
      <c r="B35366" s="1">
        <f>DATE(2022,9,1) + TIME(0,0,0)</f>
        <v>44805</v>
      </c>
      <c r="C35366">
        <v>28.133625031000001</v>
      </c>
    </row>
    <row r="35367" spans="1:3" x14ac:dyDescent="0.25">
      <c r="A35367">
        <v>8309</v>
      </c>
      <c r="B35367" s="1">
        <f>DATE(2022,10,1) + TIME(0,0,0)</f>
        <v>44835</v>
      </c>
      <c r="C35367">
        <v>28.148521422999998</v>
      </c>
    </row>
    <row r="35368" spans="1:3" x14ac:dyDescent="0.25">
      <c r="A35368">
        <v>8340</v>
      </c>
      <c r="B35368" s="1">
        <f>DATE(2022,11,1) + TIME(0,0,0)</f>
        <v>44866</v>
      </c>
      <c r="C35368">
        <v>28.163862227999999</v>
      </c>
    </row>
    <row r="35369" spans="1:3" x14ac:dyDescent="0.25">
      <c r="A35369">
        <v>8370</v>
      </c>
      <c r="B35369" s="1">
        <f>DATE(2022,12,1) + TIME(0,0,0)</f>
        <v>44896</v>
      </c>
      <c r="C35369">
        <v>28.178653717</v>
      </c>
    </row>
    <row r="35370" spans="1:3" x14ac:dyDescent="0.25">
      <c r="A35370">
        <v>8401</v>
      </c>
      <c r="B35370" s="1">
        <f>DATE(2023,1,1) + TIME(0,0,0)</f>
        <v>44927</v>
      </c>
      <c r="C35370">
        <v>28.193891525000002</v>
      </c>
    </row>
    <row r="35371" spans="1:3" x14ac:dyDescent="0.25">
      <c r="A35371">
        <v>8432</v>
      </c>
      <c r="B35371" s="1">
        <f>DATE(2023,2,1) + TIME(0,0,0)</f>
        <v>44958</v>
      </c>
      <c r="C35371">
        <v>28.209087371999999</v>
      </c>
    </row>
    <row r="35372" spans="1:3" x14ac:dyDescent="0.25">
      <c r="A35372">
        <v>8460</v>
      </c>
      <c r="B35372" s="1">
        <f>DATE(2023,3,1) + TIME(0,0,0)</f>
        <v>44986</v>
      </c>
      <c r="C35372">
        <v>28.222780228000001</v>
      </c>
    </row>
    <row r="35373" spans="1:3" x14ac:dyDescent="0.25">
      <c r="A35373">
        <v>8491</v>
      </c>
      <c r="B35373" s="1">
        <f>DATE(2023,4,1) + TIME(0,0,0)</f>
        <v>45017</v>
      </c>
      <c r="C35373">
        <v>28.237915039000001</v>
      </c>
    </row>
    <row r="35374" spans="1:3" x14ac:dyDescent="0.25">
      <c r="A35374">
        <v>8521</v>
      </c>
      <c r="B35374" s="1">
        <f>DATE(2023,5,1) + TIME(0,0,0)</f>
        <v>45047</v>
      </c>
      <c r="C35374">
        <v>28.252531051999998</v>
      </c>
    </row>
    <row r="35375" spans="1:3" x14ac:dyDescent="0.25">
      <c r="A35375">
        <v>8552</v>
      </c>
      <c r="B35375" s="1">
        <f>DATE(2023,6,1) + TIME(0,0,0)</f>
        <v>45078</v>
      </c>
      <c r="C35375">
        <v>28.267602921000002</v>
      </c>
    </row>
    <row r="35376" spans="1:3" x14ac:dyDescent="0.25">
      <c r="A35376">
        <v>8582</v>
      </c>
      <c r="B35376" s="1">
        <f>DATE(2023,7,1) + TIME(0,0,0)</f>
        <v>45108</v>
      </c>
      <c r="C35376">
        <v>28.282163619999999</v>
      </c>
    </row>
    <row r="35377" spans="1:3" x14ac:dyDescent="0.25">
      <c r="A35377">
        <v>8613</v>
      </c>
      <c r="B35377" s="1">
        <f>DATE(2023,8,1) + TIME(0,0,0)</f>
        <v>45139</v>
      </c>
      <c r="C35377">
        <v>28.297174454</v>
      </c>
    </row>
    <row r="35378" spans="1:3" x14ac:dyDescent="0.25">
      <c r="A35378">
        <v>8644</v>
      </c>
      <c r="B35378" s="1">
        <f>DATE(2023,9,1) + TIME(0,0,0)</f>
        <v>45170</v>
      </c>
      <c r="C35378">
        <v>28.312154769999999</v>
      </c>
    </row>
    <row r="35379" spans="1:3" x14ac:dyDescent="0.25">
      <c r="A35379">
        <v>8674</v>
      </c>
      <c r="B35379" s="1">
        <f>DATE(2023,10,1) + TIME(0,0,0)</f>
        <v>45200</v>
      </c>
      <c r="C35379">
        <v>28.326639175</v>
      </c>
    </row>
    <row r="35380" spans="1:3" x14ac:dyDescent="0.25">
      <c r="A35380">
        <v>8705</v>
      </c>
      <c r="B35380" s="1">
        <f>DATE(2023,11,1) + TIME(0,0,0)</f>
        <v>45231</v>
      </c>
      <c r="C35380">
        <v>28.341594696000001</v>
      </c>
    </row>
    <row r="35381" spans="1:3" x14ac:dyDescent="0.25">
      <c r="A35381">
        <v>8735</v>
      </c>
      <c r="B35381" s="1">
        <f>DATE(2023,12,1) + TIME(0,0,0)</f>
        <v>45261</v>
      </c>
      <c r="C35381">
        <v>28.356050491000001</v>
      </c>
    </row>
    <row r="35382" spans="1:3" x14ac:dyDescent="0.25">
      <c r="A35382">
        <v>8766</v>
      </c>
      <c r="B35382" s="1">
        <f>DATE(2024,1,1) + TIME(0,0,0)</f>
        <v>45292</v>
      </c>
      <c r="C35382">
        <v>28.370975494</v>
      </c>
    </row>
    <row r="35383" spans="1:3" x14ac:dyDescent="0.25">
      <c r="A35383">
        <v>8797</v>
      </c>
      <c r="B35383" s="1">
        <f>DATE(2024,2,1) + TIME(0,0,0)</f>
        <v>45323</v>
      </c>
      <c r="C35383">
        <v>28.385885239</v>
      </c>
    </row>
    <row r="35384" spans="1:3" x14ac:dyDescent="0.25">
      <c r="A35384">
        <v>8826</v>
      </c>
      <c r="B35384" s="1">
        <f>DATE(2024,3,1) + TIME(0,0,0)</f>
        <v>45352</v>
      </c>
      <c r="C35384">
        <v>28.399818419999999</v>
      </c>
    </row>
    <row r="35385" spans="1:3" x14ac:dyDescent="0.25">
      <c r="A35385">
        <v>8857</v>
      </c>
      <c r="B35385" s="1">
        <f>DATE(2024,4,1) + TIME(0,0,0)</f>
        <v>45383</v>
      </c>
      <c r="C35385">
        <v>28.414691925</v>
      </c>
    </row>
    <row r="35386" spans="1:3" x14ac:dyDescent="0.25">
      <c r="A35386">
        <v>8887</v>
      </c>
      <c r="B35386" s="1">
        <f>DATE(2024,5,1) + TIME(0,0,0)</f>
        <v>45413</v>
      </c>
      <c r="C35386">
        <v>28.429069518999999</v>
      </c>
    </row>
    <row r="35387" spans="1:3" x14ac:dyDescent="0.25">
      <c r="A35387">
        <v>8918</v>
      </c>
      <c r="B35387" s="1">
        <f>DATE(2024,6,1) + TIME(0,0,0)</f>
        <v>45444</v>
      </c>
      <c r="C35387">
        <v>28.443914413000002</v>
      </c>
    </row>
    <row r="35388" spans="1:3" x14ac:dyDescent="0.25">
      <c r="A35388">
        <v>8948</v>
      </c>
      <c r="B35388" s="1">
        <f>DATE(2024,7,1) + TIME(0,0,0)</f>
        <v>45474</v>
      </c>
      <c r="C35388">
        <v>28.458278656000001</v>
      </c>
    </row>
    <row r="35389" spans="1:3" x14ac:dyDescent="0.25">
      <c r="A35389">
        <v>8979</v>
      </c>
      <c r="B35389" s="1">
        <f>DATE(2024,8,1) + TIME(0,0,0)</f>
        <v>45505</v>
      </c>
      <c r="C35389">
        <v>28.473117827999999</v>
      </c>
    </row>
    <row r="35390" spans="1:3" x14ac:dyDescent="0.25">
      <c r="A35390">
        <v>9010</v>
      </c>
      <c r="B35390" s="1">
        <f>DATE(2024,9,1) + TIME(0,0,0)</f>
        <v>45536</v>
      </c>
      <c r="C35390">
        <v>28.487945557</v>
      </c>
    </row>
    <row r="35391" spans="1:3" x14ac:dyDescent="0.25">
      <c r="A35391">
        <v>9040</v>
      </c>
      <c r="B35391" s="1">
        <f>DATE(2024,10,1) + TIME(0,0,0)</f>
        <v>45566</v>
      </c>
      <c r="C35391">
        <v>28.502285004000001</v>
      </c>
    </row>
    <row r="35392" spans="1:3" x14ac:dyDescent="0.25">
      <c r="A35392">
        <v>9071</v>
      </c>
      <c r="B35392" s="1">
        <f>DATE(2024,11,1) + TIME(0,0,0)</f>
        <v>45597</v>
      </c>
      <c r="C35392">
        <v>28.517089844000001</v>
      </c>
    </row>
    <row r="35393" spans="1:3" x14ac:dyDescent="0.25">
      <c r="A35393">
        <v>9101</v>
      </c>
      <c r="B35393" s="1">
        <f>DATE(2024,12,1) + TIME(0,0,0)</f>
        <v>45627</v>
      </c>
      <c r="C35393">
        <v>28.531425475999999</v>
      </c>
    </row>
    <row r="35394" spans="1:3" x14ac:dyDescent="0.25">
      <c r="A35394">
        <v>9132</v>
      </c>
      <c r="B35394" s="1">
        <f>DATE(2025,1,1) + TIME(0,0,0)</f>
        <v>45658</v>
      </c>
      <c r="C35394">
        <v>28.546276092999999</v>
      </c>
    </row>
    <row r="35395" spans="1:3" x14ac:dyDescent="0.25">
      <c r="A35395">
        <v>9163</v>
      </c>
      <c r="B35395" s="1">
        <f>DATE(2025,2,1) + TIME(0,0,0)</f>
        <v>45689</v>
      </c>
      <c r="C35395">
        <v>28.561162949</v>
      </c>
    </row>
    <row r="35396" spans="1:3" x14ac:dyDescent="0.25">
      <c r="A35396">
        <v>9191</v>
      </c>
      <c r="B35396" s="1">
        <f>DATE(2025,3,1) + TIME(0,0,0)</f>
        <v>45717</v>
      </c>
      <c r="C35396">
        <v>28.574642181000002</v>
      </c>
    </row>
    <row r="35397" spans="1:3" x14ac:dyDescent="0.25">
      <c r="A35397">
        <v>9222</v>
      </c>
      <c r="B35397" s="1">
        <f>DATE(2025,4,1) + TIME(0,0,0)</f>
        <v>45748</v>
      </c>
      <c r="C35397">
        <v>28.589593886999999</v>
      </c>
    </row>
    <row r="35398" spans="1:3" x14ac:dyDescent="0.25">
      <c r="A35398">
        <v>9252</v>
      </c>
      <c r="B35398" s="1">
        <f>DATE(2025,5,1) + TIME(0,0,0)</f>
        <v>45778</v>
      </c>
      <c r="C35398">
        <v>28.604103087999999</v>
      </c>
    </row>
    <row r="35399" spans="1:3" x14ac:dyDescent="0.25">
      <c r="A35399">
        <v>9283</v>
      </c>
      <c r="B35399" s="1">
        <f>DATE(2025,6,1) + TIME(0,0,0)</f>
        <v>45809</v>
      </c>
      <c r="C35399">
        <v>28.619152068999998</v>
      </c>
    </row>
    <row r="35400" spans="1:3" x14ac:dyDescent="0.25">
      <c r="A35400">
        <v>9313</v>
      </c>
      <c r="B35400" s="1">
        <f>DATE(2025,7,1) + TIME(0,0,0)</f>
        <v>45839</v>
      </c>
      <c r="C35400">
        <v>28.63375473</v>
      </c>
    </row>
    <row r="35401" spans="1:3" x14ac:dyDescent="0.25">
      <c r="A35401">
        <v>9344</v>
      </c>
      <c r="B35401" s="1">
        <f>DATE(2025,8,1) + TIME(0,0,0)</f>
        <v>45870</v>
      </c>
      <c r="C35401">
        <v>28.648874283000001</v>
      </c>
    </row>
    <row r="35402" spans="1:3" x14ac:dyDescent="0.25">
      <c r="A35402">
        <v>9375</v>
      </c>
      <c r="B35402" s="1">
        <f>DATE(2025,9,1) + TIME(0,0,0)</f>
        <v>45901</v>
      </c>
      <c r="C35402">
        <v>28.664018631000001</v>
      </c>
    </row>
    <row r="35403" spans="1:3" x14ac:dyDescent="0.25">
      <c r="A35403">
        <v>9405</v>
      </c>
      <c r="B35403" s="1">
        <f>DATE(2025,10,1) + TIME(0,0,0)</f>
        <v>45931</v>
      </c>
      <c r="C35403">
        <v>28.678689957</v>
      </c>
    </row>
    <row r="35404" spans="1:3" x14ac:dyDescent="0.25">
      <c r="A35404">
        <v>9436</v>
      </c>
      <c r="B35404" s="1">
        <f>DATE(2025,11,1) + TIME(0,0,0)</f>
        <v>45962</v>
      </c>
      <c r="C35404">
        <v>28.693862915</v>
      </c>
    </row>
    <row r="35405" spans="1:3" x14ac:dyDescent="0.25">
      <c r="A35405">
        <v>9466</v>
      </c>
      <c r="B35405" s="1">
        <f>DATE(2025,12,1) + TIME(0,0,0)</f>
        <v>45992</v>
      </c>
      <c r="C35405">
        <v>28.708557128999999</v>
      </c>
    </row>
    <row r="35406" spans="1:3" x14ac:dyDescent="0.25">
      <c r="A35406">
        <v>9497</v>
      </c>
      <c r="B35406" s="1">
        <f>DATE(2026,1,1) + TIME(0,0,0)</f>
        <v>46023</v>
      </c>
      <c r="C35406">
        <v>28.723733901999999</v>
      </c>
    </row>
    <row r="35407" spans="1:3" x14ac:dyDescent="0.25">
      <c r="A35407">
        <v>9528</v>
      </c>
      <c r="B35407" s="1">
        <f>DATE(2026,2,1) + TIME(0,0,0)</f>
        <v>46054</v>
      </c>
      <c r="C35407">
        <v>28.738920212</v>
      </c>
    </row>
    <row r="35408" spans="1:3" x14ac:dyDescent="0.25">
      <c r="A35408">
        <v>9556</v>
      </c>
      <c r="B35408" s="1">
        <f>DATE(2026,3,1) + TIME(0,0,0)</f>
        <v>46082</v>
      </c>
      <c r="C35408">
        <v>28.752597809000001</v>
      </c>
    </row>
    <row r="35409" spans="1:3" x14ac:dyDescent="0.25">
      <c r="A35409">
        <v>9587</v>
      </c>
      <c r="B35409" s="1">
        <f>DATE(2026,4,1) + TIME(0,0,0)</f>
        <v>46113</v>
      </c>
      <c r="C35409">
        <v>28.767742157000001</v>
      </c>
    </row>
    <row r="35410" spans="1:3" x14ac:dyDescent="0.25">
      <c r="A35410">
        <v>9617</v>
      </c>
      <c r="B35410" s="1">
        <f>DATE(2026,5,1) + TIME(0,0,0)</f>
        <v>46143</v>
      </c>
      <c r="C35410">
        <v>28.782371521000002</v>
      </c>
    </row>
    <row r="35411" spans="1:3" x14ac:dyDescent="0.25">
      <c r="A35411">
        <v>9648</v>
      </c>
      <c r="B35411" s="1">
        <f>DATE(2026,6,1) + TIME(0,0,0)</f>
        <v>46174</v>
      </c>
      <c r="C35411">
        <v>28.797470093000001</v>
      </c>
    </row>
    <row r="35412" spans="1:3" x14ac:dyDescent="0.25">
      <c r="A35412">
        <v>9678</v>
      </c>
      <c r="B35412" s="1">
        <f>DATE(2026,7,1) + TIME(0,0,0)</f>
        <v>46204</v>
      </c>
      <c r="C35412">
        <v>28.812063216999999</v>
      </c>
    </row>
    <row r="35413" spans="1:3" x14ac:dyDescent="0.25">
      <c r="A35413">
        <v>9709</v>
      </c>
      <c r="B35413" s="1">
        <f>DATE(2026,8,1) + TIME(0,0,0)</f>
        <v>46235</v>
      </c>
      <c r="C35413">
        <v>28.827123642</v>
      </c>
    </row>
    <row r="35414" spans="1:3" x14ac:dyDescent="0.25">
      <c r="A35414">
        <v>9740</v>
      </c>
      <c r="B35414" s="1">
        <f>DATE(2026,9,1) + TIME(0,0,0)</f>
        <v>46266</v>
      </c>
      <c r="C35414">
        <v>28.842151642000001</v>
      </c>
    </row>
    <row r="35415" spans="1:3" x14ac:dyDescent="0.25">
      <c r="A35415">
        <v>9770</v>
      </c>
      <c r="B35415" s="1">
        <f>DATE(2026,10,1) + TIME(0,0,0)</f>
        <v>46296</v>
      </c>
      <c r="C35415">
        <v>28.856683731</v>
      </c>
    </row>
    <row r="35416" spans="1:3" x14ac:dyDescent="0.25">
      <c r="A35416">
        <v>9801</v>
      </c>
      <c r="B35416" s="1">
        <f>DATE(2026,11,1) + TIME(0,0,0)</f>
        <v>46327</v>
      </c>
      <c r="C35416">
        <v>28.871648788000002</v>
      </c>
    </row>
    <row r="35417" spans="1:3" x14ac:dyDescent="0.25">
      <c r="A35417">
        <v>9831</v>
      </c>
      <c r="B35417" s="1">
        <f>DATE(2026,12,1) + TIME(0,0,0)</f>
        <v>46357</v>
      </c>
      <c r="C35417">
        <v>28.886150359999998</v>
      </c>
    </row>
    <row r="35418" spans="1:3" x14ac:dyDescent="0.25">
      <c r="A35418">
        <v>9862</v>
      </c>
      <c r="B35418" s="1">
        <f>DATE(2027,1,1) + TIME(0,0,0)</f>
        <v>46388</v>
      </c>
      <c r="C35418">
        <v>28.901039124</v>
      </c>
    </row>
    <row r="35419" spans="1:3" x14ac:dyDescent="0.25">
      <c r="A35419">
        <v>9893</v>
      </c>
      <c r="B35419" s="1">
        <f>DATE(2027,2,1) + TIME(0,0,0)</f>
        <v>46419</v>
      </c>
      <c r="C35419">
        <v>28.916006088</v>
      </c>
    </row>
    <row r="35420" spans="1:3" x14ac:dyDescent="0.25">
      <c r="A35420">
        <v>9921</v>
      </c>
      <c r="B35420" s="1">
        <f>DATE(2027,3,1) + TIME(0,0,0)</f>
        <v>46447</v>
      </c>
      <c r="C35420">
        <v>28.929433823</v>
      </c>
    </row>
    <row r="35421" spans="1:3" x14ac:dyDescent="0.25">
      <c r="A35421">
        <v>9952</v>
      </c>
      <c r="B35421" s="1">
        <f>DATE(2027,4,1) + TIME(0,0,0)</f>
        <v>46478</v>
      </c>
      <c r="C35421">
        <v>28.944257736000001</v>
      </c>
    </row>
    <row r="35422" spans="1:3" x14ac:dyDescent="0.25">
      <c r="A35422">
        <v>9982</v>
      </c>
      <c r="B35422" s="1">
        <f>DATE(2027,5,1) + TIME(0,0,0)</f>
        <v>46508</v>
      </c>
      <c r="C35422">
        <v>28.958580016999999</v>
      </c>
    </row>
    <row r="35423" spans="1:3" x14ac:dyDescent="0.25">
      <c r="A35423">
        <v>10013</v>
      </c>
      <c r="B35423" s="1">
        <f>DATE(2027,6,1) + TIME(0,0,0)</f>
        <v>46539</v>
      </c>
      <c r="C35423">
        <v>28.973361968999999</v>
      </c>
    </row>
    <row r="35424" spans="1:3" x14ac:dyDescent="0.25">
      <c r="A35424">
        <v>10043</v>
      </c>
      <c r="B35424" s="1">
        <f>DATE(2027,7,1) + TIME(0,0,0)</f>
        <v>46569</v>
      </c>
      <c r="C35424">
        <v>28.987644196000002</v>
      </c>
    </row>
    <row r="35425" spans="1:3" x14ac:dyDescent="0.25">
      <c r="A35425">
        <v>10074</v>
      </c>
      <c r="B35425" s="1">
        <f>DATE(2027,8,1) + TIME(0,0,0)</f>
        <v>46600</v>
      </c>
      <c r="C35425">
        <v>29.002384186</v>
      </c>
    </row>
    <row r="35426" spans="1:3" x14ac:dyDescent="0.25">
      <c r="A35426">
        <v>10105</v>
      </c>
      <c r="B35426" s="1">
        <f>DATE(2027,9,1) + TIME(0,0,0)</f>
        <v>46631</v>
      </c>
      <c r="C35426">
        <v>29.017103195000001</v>
      </c>
    </row>
    <row r="35427" spans="1:3" x14ac:dyDescent="0.25">
      <c r="A35427">
        <v>10135</v>
      </c>
      <c r="B35427" s="1">
        <f>DATE(2027,10,1) + TIME(0,0,0)</f>
        <v>46661</v>
      </c>
      <c r="C35427">
        <v>29.031328201000001</v>
      </c>
    </row>
    <row r="35428" spans="1:3" x14ac:dyDescent="0.25">
      <c r="A35428">
        <v>10166</v>
      </c>
      <c r="B35428" s="1">
        <f>DATE(2027,11,1) + TIME(0,0,0)</f>
        <v>46692</v>
      </c>
      <c r="C35428">
        <v>29.046007156000002</v>
      </c>
    </row>
    <row r="35429" spans="1:3" x14ac:dyDescent="0.25">
      <c r="A35429">
        <v>10196</v>
      </c>
      <c r="B35429" s="1">
        <f>DATE(2027,12,1) + TIME(0,0,0)</f>
        <v>46722</v>
      </c>
      <c r="C35429">
        <v>29.060192107999999</v>
      </c>
    </row>
    <row r="35430" spans="1:3" x14ac:dyDescent="0.25">
      <c r="A35430">
        <v>10227</v>
      </c>
      <c r="B35430" s="1">
        <f>DATE(2028,1,1) + TIME(0,0,0)</f>
        <v>46753</v>
      </c>
      <c r="C35430">
        <v>29.074829101999999</v>
      </c>
    </row>
    <row r="35431" spans="1:3" x14ac:dyDescent="0.25">
      <c r="A35431">
        <v>10258</v>
      </c>
      <c r="B35431" s="1">
        <f>DATE(2028,2,1) + TIME(0,0,0)</f>
        <v>46784</v>
      </c>
      <c r="C35431">
        <v>29.089445114</v>
      </c>
    </row>
    <row r="35432" spans="1:3" x14ac:dyDescent="0.25">
      <c r="A35432">
        <v>10287</v>
      </c>
      <c r="B35432" s="1">
        <f>DATE(2028,3,1) + TIME(0,0,0)</f>
        <v>46813</v>
      </c>
      <c r="C35432">
        <v>29.103097915999999</v>
      </c>
    </row>
    <row r="35433" spans="1:3" x14ac:dyDescent="0.25">
      <c r="A35433">
        <v>10318</v>
      </c>
      <c r="B35433" s="1">
        <f>DATE(2028,4,1) + TIME(0,0,0)</f>
        <v>46844</v>
      </c>
      <c r="C35433">
        <v>29.117668152</v>
      </c>
    </row>
    <row r="35434" spans="1:3" x14ac:dyDescent="0.25">
      <c r="A35434">
        <v>10348</v>
      </c>
      <c r="B35434" s="1">
        <f>DATE(2028,5,1) + TIME(0,0,0)</f>
        <v>46874</v>
      </c>
      <c r="C35434">
        <v>29.131748199</v>
      </c>
    </row>
    <row r="35435" spans="1:3" x14ac:dyDescent="0.25">
      <c r="A35435">
        <v>10379</v>
      </c>
      <c r="B35435" s="1">
        <f>DATE(2028,6,1) + TIME(0,0,0)</f>
        <v>46905</v>
      </c>
      <c r="C35435">
        <v>29.146280289</v>
      </c>
    </row>
    <row r="35436" spans="1:3" x14ac:dyDescent="0.25">
      <c r="A35436">
        <v>10409</v>
      </c>
      <c r="B35436" s="1">
        <f>DATE(2028,7,1) + TIME(0,0,0)</f>
        <v>46935</v>
      </c>
      <c r="C35436">
        <v>29.160327911</v>
      </c>
    </row>
    <row r="35437" spans="1:3" x14ac:dyDescent="0.25">
      <c r="A35437">
        <v>10440</v>
      </c>
      <c r="B35437" s="1">
        <f>DATE(2028,8,1) + TIME(0,0,0)</f>
        <v>46966</v>
      </c>
      <c r="C35437">
        <v>29.174825668</v>
      </c>
    </row>
    <row r="35438" spans="1:3" x14ac:dyDescent="0.25">
      <c r="A35438">
        <v>10471</v>
      </c>
      <c r="B35438" s="1">
        <f>DATE(2028,9,1) + TIME(0,0,0)</f>
        <v>46997</v>
      </c>
      <c r="C35438">
        <v>29.189302443999999</v>
      </c>
    </row>
    <row r="35439" spans="1:3" x14ac:dyDescent="0.25">
      <c r="A35439">
        <v>10501</v>
      </c>
      <c r="B35439" s="1">
        <f>DATE(2028,10,1) + TIME(0,0,0)</f>
        <v>47027</v>
      </c>
      <c r="C35439">
        <v>29.203294754000002</v>
      </c>
    </row>
    <row r="35440" spans="1:3" x14ac:dyDescent="0.25">
      <c r="A35440">
        <v>10532</v>
      </c>
      <c r="B35440" s="1">
        <f>DATE(2028,11,1) + TIME(0,0,0)</f>
        <v>47058</v>
      </c>
      <c r="C35440">
        <v>29.217731476000001</v>
      </c>
    </row>
    <row r="35441" spans="1:3" x14ac:dyDescent="0.25">
      <c r="A35441">
        <v>10562</v>
      </c>
      <c r="B35441" s="1">
        <f>DATE(2028,12,1) + TIME(0,0,0)</f>
        <v>47088</v>
      </c>
      <c r="C35441">
        <v>29.231681823999999</v>
      </c>
    </row>
    <row r="35442" spans="1:3" x14ac:dyDescent="0.25">
      <c r="A35442">
        <v>10593</v>
      </c>
      <c r="B35442" s="1">
        <f>DATE(2029,1,1) + TIME(0,0,0)</f>
        <v>47119</v>
      </c>
      <c r="C35442">
        <v>29.246072769000001</v>
      </c>
    </row>
    <row r="35443" spans="1:3" x14ac:dyDescent="0.25">
      <c r="A35443">
        <v>10624</v>
      </c>
      <c r="B35443" s="1">
        <f>DATE(2029,2,1) + TIME(0,0,0)</f>
        <v>47150</v>
      </c>
      <c r="C35443">
        <v>29.260440826</v>
      </c>
    </row>
    <row r="35444" spans="1:3" x14ac:dyDescent="0.25">
      <c r="A35444">
        <v>10652</v>
      </c>
      <c r="B35444" s="1">
        <f>DATE(2029,3,1) + TIME(0,0,0)</f>
        <v>47178</v>
      </c>
      <c r="C35444">
        <v>29.273395537999999</v>
      </c>
    </row>
    <row r="35445" spans="1:3" x14ac:dyDescent="0.25">
      <c r="A35445">
        <v>10683</v>
      </c>
      <c r="B35445" s="1">
        <f>DATE(2029,4,1) + TIME(0,0,0)</f>
        <v>47209</v>
      </c>
      <c r="C35445">
        <v>29.287710189999999</v>
      </c>
    </row>
    <row r="35446" spans="1:3" x14ac:dyDescent="0.25">
      <c r="A35446">
        <v>10713</v>
      </c>
      <c r="B35446" s="1">
        <f>DATE(2029,5,1) + TIME(0,0,0)</f>
        <v>47239</v>
      </c>
      <c r="C35446">
        <v>29.301534653000001</v>
      </c>
    </row>
    <row r="35447" spans="1:3" x14ac:dyDescent="0.25">
      <c r="A35447">
        <v>10744</v>
      </c>
      <c r="B35447" s="1">
        <f>DATE(2029,6,1) + TIME(0,0,0)</f>
        <v>47270</v>
      </c>
      <c r="C35447">
        <v>29.315790176</v>
      </c>
    </row>
    <row r="35448" spans="1:3" x14ac:dyDescent="0.25">
      <c r="A35448">
        <v>10774</v>
      </c>
      <c r="B35448" s="1">
        <f>DATE(2029,7,1) + TIME(0,0,0)</f>
        <v>47300</v>
      </c>
      <c r="C35448">
        <v>29.329561234</v>
      </c>
    </row>
    <row r="35449" spans="1:3" x14ac:dyDescent="0.25">
      <c r="A35449">
        <v>10805</v>
      </c>
      <c r="B35449" s="1">
        <f>DATE(2029,8,1) + TIME(0,0,0)</f>
        <v>47331</v>
      </c>
      <c r="C35449">
        <v>29.343765259000001</v>
      </c>
    </row>
    <row r="35450" spans="1:3" x14ac:dyDescent="0.25">
      <c r="A35450">
        <v>10836</v>
      </c>
      <c r="B35450" s="1">
        <f>DATE(2029,9,1) + TIME(0,0,0)</f>
        <v>47362</v>
      </c>
      <c r="C35450">
        <v>29.357936858999999</v>
      </c>
    </row>
    <row r="35451" spans="1:3" x14ac:dyDescent="0.25">
      <c r="A35451">
        <v>10866</v>
      </c>
      <c r="B35451" s="1">
        <f>DATE(2029,10,1) + TIME(0,0,0)</f>
        <v>47392</v>
      </c>
      <c r="C35451">
        <v>29.371623993</v>
      </c>
    </row>
    <row r="35452" spans="1:3" x14ac:dyDescent="0.25">
      <c r="A35452">
        <v>10897</v>
      </c>
      <c r="B35452" s="1">
        <f>DATE(2029,11,1) + TIME(0,0,0)</f>
        <v>47423</v>
      </c>
      <c r="C35452">
        <v>29.385736465000001</v>
      </c>
    </row>
    <row r="35453" spans="1:3" x14ac:dyDescent="0.25">
      <c r="A35453">
        <v>10927</v>
      </c>
      <c r="B35453" s="1">
        <f>DATE(2029,12,1) + TIME(0,0,0)</f>
        <v>47453</v>
      </c>
      <c r="C35453">
        <v>29.399364470999998</v>
      </c>
    </row>
    <row r="35454" spans="1:3" x14ac:dyDescent="0.25">
      <c r="A35454">
        <v>10958</v>
      </c>
      <c r="B35454" s="1">
        <f>DATE(2030,1,1) + TIME(0,0,0)</f>
        <v>47484</v>
      </c>
      <c r="C35454">
        <v>29.413414001</v>
      </c>
    </row>
    <row r="35455" spans="1:3" x14ac:dyDescent="0.25">
      <c r="A35455">
        <v>10989</v>
      </c>
      <c r="B35455" s="1">
        <f>DATE(2030,2,1) + TIME(0,0,0)</f>
        <v>47515</v>
      </c>
      <c r="C35455">
        <v>29.427433014000002</v>
      </c>
    </row>
    <row r="35456" spans="1:3" x14ac:dyDescent="0.25">
      <c r="A35456">
        <v>11017</v>
      </c>
      <c r="B35456" s="1">
        <f>DATE(2030,3,1) + TIME(0,0,0)</f>
        <v>47543</v>
      </c>
      <c r="C35456">
        <v>29.440067290999998</v>
      </c>
    </row>
    <row r="35457" spans="1:3" x14ac:dyDescent="0.25">
      <c r="A35457">
        <v>11048</v>
      </c>
      <c r="B35457" s="1">
        <f>DATE(2030,4,1) + TIME(0,0,0)</f>
        <v>47574</v>
      </c>
      <c r="C35457">
        <v>29.454023361000001</v>
      </c>
    </row>
    <row r="35458" spans="1:3" x14ac:dyDescent="0.25">
      <c r="A35458">
        <v>11078</v>
      </c>
      <c r="B35458" s="1">
        <f>DATE(2030,5,1) + TIME(0,0,0)</f>
        <v>47604</v>
      </c>
      <c r="C35458">
        <v>29.467494965</v>
      </c>
    </row>
    <row r="35459" spans="1:3" x14ac:dyDescent="0.25">
      <c r="A35459">
        <v>11109</v>
      </c>
      <c r="B35459" s="1">
        <f>DATE(2030,6,1) + TIME(0,0,0)</f>
        <v>47635</v>
      </c>
      <c r="C35459">
        <v>29.481380463000001</v>
      </c>
    </row>
    <row r="35460" spans="1:3" x14ac:dyDescent="0.25">
      <c r="A35460">
        <v>11139</v>
      </c>
      <c r="B35460" s="1">
        <f>DATE(2030,7,1) + TIME(0,0,0)</f>
        <v>47665</v>
      </c>
      <c r="C35460">
        <v>29.494789124</v>
      </c>
    </row>
    <row r="35461" spans="1:3" x14ac:dyDescent="0.25">
      <c r="A35461">
        <v>11170</v>
      </c>
      <c r="B35461" s="1">
        <f>DATE(2030,8,1) + TIME(0,0,0)</f>
        <v>47696</v>
      </c>
      <c r="C35461">
        <v>29.508611679000001</v>
      </c>
    </row>
    <row r="35462" spans="1:3" x14ac:dyDescent="0.25">
      <c r="A35462">
        <v>11201</v>
      </c>
      <c r="B35462" s="1">
        <f>DATE(2030,9,1) + TIME(0,0,0)</f>
        <v>47727</v>
      </c>
      <c r="C35462">
        <v>29.522403717</v>
      </c>
    </row>
    <row r="35463" spans="1:3" x14ac:dyDescent="0.25">
      <c r="A35463">
        <v>11231</v>
      </c>
      <c r="B35463" s="1">
        <f>DATE(2030,10,1) + TIME(0,0,0)</f>
        <v>47757</v>
      </c>
      <c r="C35463">
        <v>29.535715103000001</v>
      </c>
    </row>
    <row r="35464" spans="1:3" x14ac:dyDescent="0.25">
      <c r="A35464">
        <v>11262</v>
      </c>
      <c r="B35464" s="1">
        <f>DATE(2030,11,1) + TIME(0,0,0)</f>
        <v>47788</v>
      </c>
      <c r="C35464">
        <v>29.549438476999999</v>
      </c>
    </row>
    <row r="35465" spans="1:3" x14ac:dyDescent="0.25">
      <c r="A35465">
        <v>11292</v>
      </c>
      <c r="B35465" s="1">
        <f>DATE(2030,12,1) + TIME(0,0,0)</f>
        <v>47818</v>
      </c>
      <c r="C35465">
        <v>29.562685012999999</v>
      </c>
    </row>
    <row r="35466" spans="1:3" x14ac:dyDescent="0.25">
      <c r="A35466">
        <v>11323</v>
      </c>
      <c r="B35466" s="1">
        <f>DATE(2031,1,1) + TIME(0,0,0)</f>
        <v>47849</v>
      </c>
      <c r="C35466">
        <v>29.576337813999999</v>
      </c>
    </row>
    <row r="35467" spans="1:3" x14ac:dyDescent="0.25">
      <c r="A35467">
        <v>11354</v>
      </c>
      <c r="B35467" s="1">
        <f>DATE(2031,2,1) + TIME(0,0,0)</f>
        <v>47880</v>
      </c>
      <c r="C35467">
        <v>29.589954376000001</v>
      </c>
    </row>
    <row r="35468" spans="1:3" x14ac:dyDescent="0.25">
      <c r="A35468">
        <v>11382</v>
      </c>
      <c r="B35468" s="1">
        <f>DATE(2031,3,1) + TIME(0,0,0)</f>
        <v>47908</v>
      </c>
      <c r="C35468">
        <v>29.602222442999999</v>
      </c>
    </row>
    <row r="35469" spans="1:3" x14ac:dyDescent="0.25">
      <c r="A35469">
        <v>11413</v>
      </c>
      <c r="B35469" s="1">
        <f>DATE(2031,4,1) + TIME(0,0,0)</f>
        <v>47939</v>
      </c>
      <c r="C35469">
        <v>29.615770340000001</v>
      </c>
    </row>
    <row r="35470" spans="1:3" x14ac:dyDescent="0.25">
      <c r="A35470">
        <v>11443</v>
      </c>
      <c r="B35470" s="1">
        <f>DATE(2031,5,1) + TIME(0,0,0)</f>
        <v>47969</v>
      </c>
      <c r="C35470">
        <v>29.628841399999999</v>
      </c>
    </row>
    <row r="35471" spans="1:3" x14ac:dyDescent="0.25">
      <c r="A35471">
        <v>11474</v>
      </c>
      <c r="B35471" s="1">
        <f>DATE(2031,6,1) + TIME(0,0,0)</f>
        <v>48000</v>
      </c>
      <c r="C35471">
        <v>29.642311096</v>
      </c>
    </row>
    <row r="35472" spans="1:3" x14ac:dyDescent="0.25">
      <c r="A35472">
        <v>11504</v>
      </c>
      <c r="B35472" s="1">
        <f>DATE(2031,7,1) + TIME(0,0,0)</f>
        <v>48030</v>
      </c>
      <c r="C35472">
        <v>29.655313492000001</v>
      </c>
    </row>
    <row r="35473" spans="1:3" x14ac:dyDescent="0.25">
      <c r="A35473">
        <v>11535</v>
      </c>
      <c r="B35473" s="1">
        <f>DATE(2031,8,1) + TIME(0,0,0)</f>
        <v>48061</v>
      </c>
      <c r="C35473">
        <v>29.668716431</v>
      </c>
    </row>
    <row r="35474" spans="1:3" x14ac:dyDescent="0.25">
      <c r="A35474">
        <v>11566</v>
      </c>
      <c r="B35474" s="1">
        <f>DATE(2031,9,1) + TIME(0,0,0)</f>
        <v>48092</v>
      </c>
      <c r="C35474">
        <v>29.682081223000001</v>
      </c>
    </row>
    <row r="35475" spans="1:3" x14ac:dyDescent="0.25">
      <c r="A35475">
        <v>11596</v>
      </c>
      <c r="B35475" s="1">
        <f>DATE(2031,10,1) + TIME(0,0,0)</f>
        <v>48122</v>
      </c>
      <c r="C35475">
        <v>29.694982529000001</v>
      </c>
    </row>
    <row r="35476" spans="1:3" x14ac:dyDescent="0.25">
      <c r="A35476">
        <v>11627</v>
      </c>
      <c r="B35476" s="1">
        <f>DATE(2031,11,1) + TIME(0,0,0)</f>
        <v>48153</v>
      </c>
      <c r="C35476">
        <v>29.708276748999999</v>
      </c>
    </row>
    <row r="35477" spans="1:3" x14ac:dyDescent="0.25">
      <c r="A35477">
        <v>11657</v>
      </c>
      <c r="B35477" s="1">
        <f>DATE(2031,12,1) + TIME(0,0,0)</f>
        <v>48183</v>
      </c>
      <c r="C35477">
        <v>29.721107483000001</v>
      </c>
    </row>
    <row r="35478" spans="1:3" x14ac:dyDescent="0.25">
      <c r="A35478">
        <v>11688</v>
      </c>
      <c r="B35478" s="1">
        <f>DATE(2032,1,1) + TIME(0,0,0)</f>
        <v>48214</v>
      </c>
      <c r="C35478">
        <v>29.734331131000001</v>
      </c>
    </row>
    <row r="35479" spans="1:3" x14ac:dyDescent="0.25">
      <c r="A35479">
        <v>11719</v>
      </c>
      <c r="B35479" s="1">
        <f>DATE(2032,2,1) + TIME(0,0,0)</f>
        <v>48245</v>
      </c>
      <c r="C35479">
        <v>29.747516632</v>
      </c>
    </row>
    <row r="35480" spans="1:3" x14ac:dyDescent="0.25">
      <c r="A35480">
        <v>11748</v>
      </c>
      <c r="B35480" s="1">
        <f>DATE(2032,3,1) + TIME(0,0,0)</f>
        <v>48274</v>
      </c>
      <c r="C35480">
        <v>29.759819030999999</v>
      </c>
    </row>
    <row r="35481" spans="1:3" x14ac:dyDescent="0.25">
      <c r="A35481">
        <v>11779</v>
      </c>
      <c r="B35481" s="1">
        <f>DATE(2032,4,1) + TIME(0,0,0)</f>
        <v>48305</v>
      </c>
      <c r="C35481">
        <v>29.77293396</v>
      </c>
    </row>
    <row r="35482" spans="1:3" x14ac:dyDescent="0.25">
      <c r="A35482">
        <v>11809</v>
      </c>
      <c r="B35482" s="1">
        <f>DATE(2032,5,1) + TIME(0,0,0)</f>
        <v>48335</v>
      </c>
      <c r="C35482">
        <v>29.785591125</v>
      </c>
    </row>
    <row r="35483" spans="1:3" x14ac:dyDescent="0.25">
      <c r="A35483">
        <v>11840</v>
      </c>
      <c r="B35483" s="1">
        <f>DATE(2032,6,1) + TIME(0,0,0)</f>
        <v>48366</v>
      </c>
      <c r="C35483">
        <v>29.798633575</v>
      </c>
    </row>
    <row r="35484" spans="1:3" x14ac:dyDescent="0.25">
      <c r="A35484">
        <v>11870</v>
      </c>
      <c r="B35484" s="1">
        <f>DATE(2032,7,1) + TIME(0,0,0)</f>
        <v>48396</v>
      </c>
      <c r="C35484">
        <v>29.811220168999998</v>
      </c>
    </row>
    <row r="35485" spans="1:3" x14ac:dyDescent="0.25">
      <c r="A35485">
        <v>11901</v>
      </c>
      <c r="B35485" s="1">
        <f>DATE(2032,8,1) + TIME(0,0,0)</f>
        <v>48427</v>
      </c>
      <c r="C35485">
        <v>29.824190139999999</v>
      </c>
    </row>
    <row r="35486" spans="1:3" x14ac:dyDescent="0.25">
      <c r="A35486">
        <v>11932</v>
      </c>
      <c r="B35486" s="1">
        <f>DATE(2032,9,1) + TIME(0,0,0)</f>
        <v>48458</v>
      </c>
      <c r="C35486">
        <v>29.837123870999999</v>
      </c>
    </row>
    <row r="35487" spans="1:3" x14ac:dyDescent="0.25">
      <c r="A35487">
        <v>11962</v>
      </c>
      <c r="B35487" s="1">
        <f>DATE(2032,10,1) + TIME(0,0,0)</f>
        <v>48488</v>
      </c>
      <c r="C35487">
        <v>29.849605560000001</v>
      </c>
    </row>
    <row r="35488" spans="1:3" x14ac:dyDescent="0.25">
      <c r="A35488">
        <v>11993</v>
      </c>
      <c r="B35488" s="1">
        <f>DATE(2032,11,1) + TIME(0,0,0)</f>
        <v>48519</v>
      </c>
      <c r="C35488">
        <v>29.862464905</v>
      </c>
    </row>
    <row r="35489" spans="1:3" x14ac:dyDescent="0.25">
      <c r="A35489">
        <v>12023</v>
      </c>
      <c r="B35489" s="1">
        <f>DATE(2032,12,1) + TIME(0,0,0)</f>
        <v>48549</v>
      </c>
      <c r="C35489">
        <v>29.874876021999999</v>
      </c>
    </row>
    <row r="35490" spans="1:3" x14ac:dyDescent="0.25">
      <c r="A35490">
        <v>12054</v>
      </c>
      <c r="B35490" s="1">
        <f>DATE(2033,1,1) + TIME(0,0,0)</f>
        <v>48580</v>
      </c>
      <c r="C35490">
        <v>29.88766098</v>
      </c>
    </row>
    <row r="35491" spans="1:3" x14ac:dyDescent="0.25">
      <c r="A35491">
        <v>12085</v>
      </c>
      <c r="B35491" s="1">
        <f>DATE(2033,2,1) + TIME(0,0,0)</f>
        <v>48611</v>
      </c>
      <c r="C35491">
        <v>29.900411605999999</v>
      </c>
    </row>
    <row r="35492" spans="1:3" x14ac:dyDescent="0.25">
      <c r="A35492">
        <v>12113</v>
      </c>
      <c r="B35492" s="1">
        <f>DATE(2033,3,1) + TIME(0,0,0)</f>
        <v>48639</v>
      </c>
      <c r="C35492">
        <v>29.911895752</v>
      </c>
    </row>
    <row r="35493" spans="1:3" x14ac:dyDescent="0.25">
      <c r="A35493">
        <v>12144</v>
      </c>
      <c r="B35493" s="1">
        <f>DATE(2033,4,1) + TIME(0,0,0)</f>
        <v>48670</v>
      </c>
      <c r="C35493">
        <v>29.924571991000001</v>
      </c>
    </row>
    <row r="35494" spans="1:3" x14ac:dyDescent="0.25">
      <c r="A35494">
        <v>12174</v>
      </c>
      <c r="B35494" s="1">
        <f>DATE(2033,5,1) + TIME(0,0,0)</f>
        <v>48700</v>
      </c>
      <c r="C35494">
        <v>29.936805724999999</v>
      </c>
    </row>
    <row r="35495" spans="1:3" x14ac:dyDescent="0.25">
      <c r="A35495">
        <v>12205</v>
      </c>
      <c r="B35495" s="1">
        <f>DATE(2033,6,1) + TIME(0,0,0)</f>
        <v>48731</v>
      </c>
      <c r="C35495">
        <v>29.949409485</v>
      </c>
    </row>
    <row r="35496" spans="1:3" x14ac:dyDescent="0.25">
      <c r="A35496">
        <v>12235</v>
      </c>
      <c r="B35496" s="1">
        <f>DATE(2033,7,1) + TIME(0,0,0)</f>
        <v>48761</v>
      </c>
      <c r="C35496">
        <v>29.961570739999999</v>
      </c>
    </row>
    <row r="35497" spans="1:3" x14ac:dyDescent="0.25">
      <c r="A35497">
        <v>12266</v>
      </c>
      <c r="B35497" s="1">
        <f>DATE(2033,8,1) + TIME(0,0,0)</f>
        <v>48792</v>
      </c>
      <c r="C35497">
        <v>29.974100112999999</v>
      </c>
    </row>
    <row r="35498" spans="1:3" x14ac:dyDescent="0.25">
      <c r="A35498">
        <v>12297</v>
      </c>
      <c r="B35498" s="1">
        <f>DATE(2033,9,1) + TIME(0,0,0)</f>
        <v>48823</v>
      </c>
      <c r="C35498">
        <v>29.986593246000002</v>
      </c>
    </row>
    <row r="35499" spans="1:3" x14ac:dyDescent="0.25">
      <c r="A35499">
        <v>12327</v>
      </c>
      <c r="B35499" s="1">
        <f>DATE(2033,10,1) + TIME(0,0,0)</f>
        <v>48853</v>
      </c>
      <c r="C35499">
        <v>29.998645782000001</v>
      </c>
    </row>
    <row r="35500" spans="1:3" x14ac:dyDescent="0.25">
      <c r="A35500">
        <v>12358</v>
      </c>
      <c r="B35500" s="1">
        <f>DATE(2033,11,1) + TIME(0,0,0)</f>
        <v>48884</v>
      </c>
      <c r="C35500">
        <v>30.011064528999999</v>
      </c>
    </row>
    <row r="35501" spans="1:3" x14ac:dyDescent="0.25">
      <c r="A35501">
        <v>12388</v>
      </c>
      <c r="B35501" s="1">
        <f>DATE(2033,12,1) + TIME(0,0,0)</f>
        <v>48914</v>
      </c>
      <c r="C35501">
        <v>30.023044586000001</v>
      </c>
    </row>
    <row r="35502" spans="1:3" x14ac:dyDescent="0.25">
      <c r="A35502">
        <v>12419</v>
      </c>
      <c r="B35502" s="1">
        <f>DATE(2034,1,1) + TIME(0,0,0)</f>
        <v>48945</v>
      </c>
      <c r="C35502">
        <v>30.035388947000001</v>
      </c>
    </row>
    <row r="35503" spans="1:3" x14ac:dyDescent="0.25">
      <c r="A35503">
        <v>12450</v>
      </c>
      <c r="B35503" s="1">
        <f>DATE(2034,2,1) + TIME(0,0,0)</f>
        <v>48976</v>
      </c>
      <c r="C35503">
        <v>30.047693252999998</v>
      </c>
    </row>
    <row r="35504" spans="1:3" x14ac:dyDescent="0.25">
      <c r="A35504">
        <v>12478</v>
      </c>
      <c r="B35504" s="1">
        <f>DATE(2034,3,1) + TIME(0,0,0)</f>
        <v>49004</v>
      </c>
      <c r="C35504">
        <v>30.058774948</v>
      </c>
    </row>
    <row r="35505" spans="1:3" x14ac:dyDescent="0.25">
      <c r="A35505">
        <v>12509</v>
      </c>
      <c r="B35505" s="1">
        <f>DATE(2034,4,1) + TIME(0,0,0)</f>
        <v>49035</v>
      </c>
      <c r="C35505">
        <v>30.071006775000001</v>
      </c>
    </row>
    <row r="35506" spans="1:3" x14ac:dyDescent="0.25">
      <c r="A35506">
        <v>12539</v>
      </c>
      <c r="B35506" s="1">
        <f>DATE(2034,5,1) + TIME(0,0,0)</f>
        <v>49065</v>
      </c>
      <c r="C35506">
        <v>30.082809447999999</v>
      </c>
    </row>
    <row r="35507" spans="1:3" x14ac:dyDescent="0.25">
      <c r="A35507">
        <v>12570</v>
      </c>
      <c r="B35507" s="1">
        <f>DATE(2034,6,1) + TIME(0,0,0)</f>
        <v>49096</v>
      </c>
      <c r="C35507">
        <v>30.094966887999998</v>
      </c>
    </row>
    <row r="35508" spans="1:3" x14ac:dyDescent="0.25">
      <c r="A35508">
        <v>12600</v>
      </c>
      <c r="B35508" s="1">
        <f>DATE(2034,7,1) + TIME(0,0,0)</f>
        <v>49126</v>
      </c>
      <c r="C35508">
        <v>30.106695174999999</v>
      </c>
    </row>
    <row r="35509" spans="1:3" x14ac:dyDescent="0.25">
      <c r="A35509">
        <v>12631</v>
      </c>
      <c r="B35509" s="1">
        <f>DATE(2034,8,1) + TIME(0,0,0)</f>
        <v>49157</v>
      </c>
      <c r="C35509">
        <v>30.118778229</v>
      </c>
    </row>
    <row r="35510" spans="1:3" x14ac:dyDescent="0.25">
      <c r="A35510">
        <v>12662</v>
      </c>
      <c r="B35510" s="1">
        <f>DATE(2034,9,1) + TIME(0,0,0)</f>
        <v>49188</v>
      </c>
      <c r="C35510">
        <v>30.130821227999999</v>
      </c>
    </row>
    <row r="35511" spans="1:3" x14ac:dyDescent="0.25">
      <c r="A35511">
        <v>12692</v>
      </c>
      <c r="B35511" s="1">
        <f>DATE(2034,10,1) + TIME(0,0,0)</f>
        <v>49218</v>
      </c>
      <c r="C35511">
        <v>30.142440795999999</v>
      </c>
    </row>
    <row r="35512" spans="1:3" x14ac:dyDescent="0.25">
      <c r="A35512">
        <v>12723</v>
      </c>
      <c r="B35512" s="1">
        <f>DATE(2034,11,1) + TIME(0,0,0)</f>
        <v>49249</v>
      </c>
      <c r="C35512">
        <v>30.154409408999999</v>
      </c>
    </row>
    <row r="35513" spans="1:3" x14ac:dyDescent="0.25">
      <c r="A35513">
        <v>12753</v>
      </c>
      <c r="B35513" s="1">
        <f>DATE(2034,12,1) + TIME(0,0,0)</f>
        <v>49279</v>
      </c>
      <c r="C35513">
        <v>30.165956497</v>
      </c>
    </row>
    <row r="35514" spans="1:3" x14ac:dyDescent="0.25">
      <c r="A35514">
        <v>12784</v>
      </c>
      <c r="B35514" s="1">
        <f>DATE(2035,1,1) + TIME(0,0,0)</f>
        <v>49310</v>
      </c>
      <c r="C35514">
        <v>30.177846908999999</v>
      </c>
    </row>
    <row r="35515" spans="1:3" x14ac:dyDescent="0.25">
      <c r="A35515">
        <v>12815</v>
      </c>
      <c r="B35515" s="1">
        <f>DATE(2035,2,1) + TIME(0,0,0)</f>
        <v>49341</v>
      </c>
      <c r="C35515">
        <v>30.189695358000002</v>
      </c>
    </row>
    <row r="35516" spans="1:3" x14ac:dyDescent="0.25">
      <c r="A35516">
        <v>12843</v>
      </c>
      <c r="B35516" s="1">
        <f>DATE(2035,3,1) + TIME(0,0,0)</f>
        <v>49369</v>
      </c>
      <c r="C35516">
        <v>30.200361252</v>
      </c>
    </row>
    <row r="35517" spans="1:3" x14ac:dyDescent="0.25">
      <c r="A35517">
        <v>12874</v>
      </c>
      <c r="B35517" s="1">
        <f>DATE(2035,4,1) + TIME(0,0,0)</f>
        <v>49400</v>
      </c>
      <c r="C35517">
        <v>30.212129593</v>
      </c>
    </row>
    <row r="35518" spans="1:3" x14ac:dyDescent="0.25">
      <c r="A35518">
        <v>12904</v>
      </c>
      <c r="B35518" s="1">
        <f>DATE(2035,5,1) + TIME(0,0,0)</f>
        <v>49430</v>
      </c>
      <c r="C35518">
        <v>30.223480224999999</v>
      </c>
    </row>
    <row r="35519" spans="1:3" x14ac:dyDescent="0.25">
      <c r="A35519">
        <v>12935</v>
      </c>
      <c r="B35519" s="1">
        <f>DATE(2035,6,1) + TIME(0,0,0)</f>
        <v>49461</v>
      </c>
      <c r="C35519">
        <v>30.235166549999999</v>
      </c>
    </row>
    <row r="35520" spans="1:3" x14ac:dyDescent="0.25">
      <c r="A35520">
        <v>12965</v>
      </c>
      <c r="B35520" s="1">
        <f>DATE(2035,7,1) + TIME(0,0,0)</f>
        <v>49491</v>
      </c>
      <c r="C35520">
        <v>30.246438980000001</v>
      </c>
    </row>
    <row r="35521" spans="1:3" x14ac:dyDescent="0.25">
      <c r="A35521">
        <v>12996</v>
      </c>
      <c r="B35521" s="1">
        <f>DATE(2035,8,1) + TIME(0,0,0)</f>
        <v>49522</v>
      </c>
      <c r="C35521">
        <v>30.258045197000001</v>
      </c>
    </row>
    <row r="35522" spans="1:3" x14ac:dyDescent="0.25">
      <c r="A35522">
        <v>13027</v>
      </c>
      <c r="B35522" s="1">
        <f>DATE(2035,9,1) + TIME(0,0,0)</f>
        <v>49553</v>
      </c>
      <c r="C35522">
        <v>30.269613266</v>
      </c>
    </row>
    <row r="35523" spans="1:3" x14ac:dyDescent="0.25">
      <c r="A35523">
        <v>13057</v>
      </c>
      <c r="B35523" s="1">
        <f>DATE(2035,10,1) + TIME(0,0,0)</f>
        <v>49583</v>
      </c>
      <c r="C35523">
        <v>30.280771255000001</v>
      </c>
    </row>
    <row r="35524" spans="1:3" x14ac:dyDescent="0.25">
      <c r="A35524">
        <v>13088</v>
      </c>
      <c r="B35524" s="1">
        <f>DATE(2035,11,1) + TIME(0,0,0)</f>
        <v>49614</v>
      </c>
      <c r="C35524">
        <v>30.292263031000001</v>
      </c>
    </row>
    <row r="35525" spans="1:3" x14ac:dyDescent="0.25">
      <c r="A35525">
        <v>13118</v>
      </c>
      <c r="B35525" s="1">
        <f>DATE(2035,12,1) + TIME(0,0,0)</f>
        <v>49644</v>
      </c>
      <c r="C35525">
        <v>30.303346634</v>
      </c>
    </row>
    <row r="35526" spans="1:3" x14ac:dyDescent="0.25">
      <c r="A35526">
        <v>13149</v>
      </c>
      <c r="B35526" s="1">
        <f>DATE(2036,1,1) + TIME(0,0,0)</f>
        <v>49675</v>
      </c>
      <c r="C35526">
        <v>30.314764022999999</v>
      </c>
    </row>
    <row r="35527" spans="1:3" x14ac:dyDescent="0.25">
      <c r="A35527">
        <v>13180</v>
      </c>
      <c r="B35527" s="1">
        <f>DATE(2036,2,1) + TIME(0,0,0)</f>
        <v>49706</v>
      </c>
      <c r="C35527">
        <v>30.326143264999999</v>
      </c>
    </row>
    <row r="35528" spans="1:3" x14ac:dyDescent="0.25">
      <c r="A35528">
        <v>13209</v>
      </c>
      <c r="B35528" s="1">
        <f>DATE(2036,3,1) + TIME(0,0,0)</f>
        <v>49735</v>
      </c>
      <c r="C35528">
        <v>30.336755752999998</v>
      </c>
    </row>
    <row r="35529" spans="1:3" x14ac:dyDescent="0.25">
      <c r="A35529">
        <v>13240</v>
      </c>
      <c r="B35529" s="1">
        <f>DATE(2036,4,1) + TIME(0,0,0)</f>
        <v>49766</v>
      </c>
      <c r="C35529">
        <v>30.348064423</v>
      </c>
    </row>
    <row r="35530" spans="1:3" x14ac:dyDescent="0.25">
      <c r="A35530">
        <v>13270</v>
      </c>
      <c r="B35530" s="1">
        <f>DATE(2036,5,1) + TIME(0,0,0)</f>
        <v>49796</v>
      </c>
      <c r="C35530">
        <v>30.358974456999999</v>
      </c>
    </row>
    <row r="35531" spans="1:3" x14ac:dyDescent="0.25">
      <c r="A35531">
        <v>13301</v>
      </c>
      <c r="B35531" s="1">
        <f>DATE(2036,6,1) + TIME(0,0,0)</f>
        <v>49827</v>
      </c>
      <c r="C35531">
        <v>30.370212554999998</v>
      </c>
    </row>
    <row r="35532" spans="1:3" x14ac:dyDescent="0.25">
      <c r="A35532">
        <v>13331</v>
      </c>
      <c r="B35532" s="1">
        <f>DATE(2036,7,1) + TIME(0,0,0)</f>
        <v>49857</v>
      </c>
      <c r="C35532">
        <v>30.381053925</v>
      </c>
    </row>
    <row r="35533" spans="1:3" x14ac:dyDescent="0.25">
      <c r="A35533">
        <v>13362</v>
      </c>
      <c r="B35533" s="1">
        <f>DATE(2036,8,1) + TIME(0,0,0)</f>
        <v>49888</v>
      </c>
      <c r="C35533">
        <v>30.392223357999999</v>
      </c>
    </row>
    <row r="35534" spans="1:3" x14ac:dyDescent="0.25">
      <c r="A35534">
        <v>13393</v>
      </c>
      <c r="B35534" s="1">
        <f>DATE(2036,9,1) + TIME(0,0,0)</f>
        <v>49919</v>
      </c>
      <c r="C35534">
        <v>30.403356552000002</v>
      </c>
    </row>
    <row r="35535" spans="1:3" x14ac:dyDescent="0.25">
      <c r="A35535">
        <v>13423</v>
      </c>
      <c r="B35535" s="1">
        <f>DATE(2036,10,1) + TIME(0,0,0)</f>
        <v>49949</v>
      </c>
      <c r="C35535">
        <v>30.41409874</v>
      </c>
    </row>
    <row r="35536" spans="1:3" x14ac:dyDescent="0.25">
      <c r="A35536">
        <v>13454</v>
      </c>
      <c r="B35536" s="1">
        <f>DATE(2036,11,1) + TIME(0,0,0)</f>
        <v>49980</v>
      </c>
      <c r="C35536">
        <v>30.425163268999999</v>
      </c>
    </row>
    <row r="35537" spans="1:3" x14ac:dyDescent="0.25">
      <c r="A35537">
        <v>13484</v>
      </c>
      <c r="B35537" s="1">
        <f>DATE(2036,12,1) + TIME(0,0,0)</f>
        <v>50010</v>
      </c>
      <c r="C35537">
        <v>30.435840606999999</v>
      </c>
    </row>
    <row r="35538" spans="1:3" x14ac:dyDescent="0.25">
      <c r="A35538">
        <v>13515</v>
      </c>
      <c r="B35538" s="1">
        <f>DATE(2037,1,1) + TIME(0,0,0)</f>
        <v>50041</v>
      </c>
      <c r="C35538">
        <v>30.446840286</v>
      </c>
    </row>
    <row r="35539" spans="1:3" x14ac:dyDescent="0.25">
      <c r="A35539">
        <v>13546</v>
      </c>
      <c r="B35539" s="1">
        <f>DATE(2037,2,1) + TIME(0,0,0)</f>
        <v>50072</v>
      </c>
      <c r="C35539">
        <v>30.457805634</v>
      </c>
    </row>
    <row r="35540" spans="1:3" x14ac:dyDescent="0.25">
      <c r="A35540">
        <v>13574</v>
      </c>
      <c r="B35540" s="1">
        <f>DATE(2037,3,1) + TIME(0,0,0)</f>
        <v>50100</v>
      </c>
      <c r="C35540">
        <v>30.467679977</v>
      </c>
    </row>
    <row r="35541" spans="1:3" x14ac:dyDescent="0.25">
      <c r="A35541">
        <v>13605</v>
      </c>
      <c r="B35541" s="1">
        <f>DATE(2037,4,1) + TIME(0,0,0)</f>
        <v>50131</v>
      </c>
      <c r="C35541">
        <v>30.478580475000001</v>
      </c>
    </row>
    <row r="35542" spans="1:3" x14ac:dyDescent="0.25">
      <c r="A35542">
        <v>13635</v>
      </c>
      <c r="B35542" s="1">
        <f>DATE(2037,5,1) + TIME(0,0,0)</f>
        <v>50161</v>
      </c>
      <c r="C35542">
        <v>30.489099502999998</v>
      </c>
    </row>
    <row r="35543" spans="1:3" x14ac:dyDescent="0.25">
      <c r="A35543">
        <v>13666</v>
      </c>
      <c r="B35543" s="1">
        <f>DATE(2037,6,1) + TIME(0,0,0)</f>
        <v>50192</v>
      </c>
      <c r="C35543">
        <v>30.499937057</v>
      </c>
    </row>
    <row r="35544" spans="1:3" x14ac:dyDescent="0.25">
      <c r="A35544">
        <v>13696</v>
      </c>
      <c r="B35544" s="1">
        <f>DATE(2037,7,1) + TIME(0,0,0)</f>
        <v>50222</v>
      </c>
      <c r="C35544">
        <v>30.510391235</v>
      </c>
    </row>
    <row r="35545" spans="1:3" x14ac:dyDescent="0.25">
      <c r="A35545">
        <v>13727</v>
      </c>
      <c r="B35545" s="1">
        <f>DATE(2037,8,1) + TIME(0,0,0)</f>
        <v>50253</v>
      </c>
      <c r="C35545">
        <v>30.521163940000001</v>
      </c>
    </row>
    <row r="35546" spans="1:3" x14ac:dyDescent="0.25">
      <c r="A35546">
        <v>13758</v>
      </c>
      <c r="B35546" s="1">
        <f>DATE(2037,9,1) + TIME(0,0,0)</f>
        <v>50284</v>
      </c>
      <c r="C35546">
        <v>30.531904221000001</v>
      </c>
    </row>
    <row r="35547" spans="1:3" x14ac:dyDescent="0.25">
      <c r="A35547">
        <v>13788</v>
      </c>
      <c r="B35547" s="1">
        <f>DATE(2037,10,1) + TIME(0,0,0)</f>
        <v>50314</v>
      </c>
      <c r="C35547">
        <v>30.542266846</v>
      </c>
    </row>
    <row r="35548" spans="1:3" x14ac:dyDescent="0.25">
      <c r="A35548">
        <v>13819</v>
      </c>
      <c r="B35548" s="1">
        <f>DATE(2037,11,1) + TIME(0,0,0)</f>
        <v>50345</v>
      </c>
      <c r="C35548">
        <v>30.552944183000001</v>
      </c>
    </row>
    <row r="35549" spans="1:3" x14ac:dyDescent="0.25">
      <c r="A35549">
        <v>13849</v>
      </c>
      <c r="B35549" s="1">
        <f>DATE(2037,12,1) + TIME(0,0,0)</f>
        <v>50375</v>
      </c>
      <c r="C35549">
        <v>30.563247681</v>
      </c>
    </row>
    <row r="35550" spans="1:3" x14ac:dyDescent="0.25">
      <c r="A35550">
        <v>13880</v>
      </c>
      <c r="B35550" s="1">
        <f>DATE(2038,1,1) + TIME(0,0,0)</f>
        <v>50406</v>
      </c>
      <c r="C35550">
        <v>30.573862076000001</v>
      </c>
    </row>
    <row r="35551" spans="1:3" x14ac:dyDescent="0.25">
      <c r="A35551">
        <v>13911</v>
      </c>
      <c r="B35551" s="1">
        <f>DATE(2038,2,1) + TIME(0,0,0)</f>
        <v>50437</v>
      </c>
      <c r="C35551">
        <v>30.584444046000002</v>
      </c>
    </row>
    <row r="35552" spans="1:3" x14ac:dyDescent="0.25">
      <c r="A35552">
        <v>13939</v>
      </c>
      <c r="B35552" s="1">
        <f>DATE(2038,3,1) + TIME(0,0,0)</f>
        <v>50465</v>
      </c>
      <c r="C35552">
        <v>30.593976974</v>
      </c>
    </row>
    <row r="35553" spans="1:3" x14ac:dyDescent="0.25">
      <c r="A35553">
        <v>13970</v>
      </c>
      <c r="B35553" s="1">
        <f>DATE(2038,4,1) + TIME(0,0,0)</f>
        <v>50496</v>
      </c>
      <c r="C35553">
        <v>30.604499817000001</v>
      </c>
    </row>
    <row r="35554" spans="1:3" x14ac:dyDescent="0.25">
      <c r="A35554">
        <v>14000</v>
      </c>
      <c r="B35554" s="1">
        <f>DATE(2038,5,1) + TIME(0,0,0)</f>
        <v>50526</v>
      </c>
      <c r="C35554">
        <v>30.614654541</v>
      </c>
    </row>
    <row r="35555" spans="1:3" x14ac:dyDescent="0.25">
      <c r="A35555">
        <v>14031</v>
      </c>
      <c r="B35555" s="1">
        <f>DATE(2038,6,1) + TIME(0,0,0)</f>
        <v>50557</v>
      </c>
      <c r="C35555">
        <v>30.625116347999999</v>
      </c>
    </row>
    <row r="35556" spans="1:3" x14ac:dyDescent="0.25">
      <c r="A35556">
        <v>14061</v>
      </c>
      <c r="B35556" s="1">
        <f>DATE(2038,7,1) + TIME(0,0,0)</f>
        <v>50587</v>
      </c>
      <c r="C35556">
        <v>30.635213852</v>
      </c>
    </row>
    <row r="35557" spans="1:3" x14ac:dyDescent="0.25">
      <c r="A35557">
        <v>14092</v>
      </c>
      <c r="B35557" s="1">
        <f>DATE(2038,8,1) + TIME(0,0,0)</f>
        <v>50618</v>
      </c>
      <c r="C35557">
        <v>30.645616531000002</v>
      </c>
    </row>
    <row r="35558" spans="1:3" x14ac:dyDescent="0.25">
      <c r="A35558">
        <v>14123</v>
      </c>
      <c r="B35558" s="1">
        <f>DATE(2038,9,1) + TIME(0,0,0)</f>
        <v>50649</v>
      </c>
      <c r="C35558">
        <v>30.655988693000001</v>
      </c>
    </row>
    <row r="35559" spans="1:3" x14ac:dyDescent="0.25">
      <c r="A35559">
        <v>14153</v>
      </c>
      <c r="B35559" s="1">
        <f>DATE(2038,10,1) + TIME(0,0,0)</f>
        <v>50679</v>
      </c>
      <c r="C35559">
        <v>30.665998459000001</v>
      </c>
    </row>
    <row r="35560" spans="1:3" x14ac:dyDescent="0.25">
      <c r="A35560">
        <v>14184</v>
      </c>
      <c r="B35560" s="1">
        <f>DATE(2038,11,1) + TIME(0,0,0)</f>
        <v>50710</v>
      </c>
      <c r="C35560">
        <v>30.676311493</v>
      </c>
    </row>
    <row r="35561" spans="1:3" x14ac:dyDescent="0.25">
      <c r="A35561">
        <v>14214</v>
      </c>
      <c r="B35561" s="1">
        <f>DATE(2038,12,1) + TIME(0,0,0)</f>
        <v>50740</v>
      </c>
      <c r="C35561">
        <v>30.686264038000001</v>
      </c>
    </row>
    <row r="35562" spans="1:3" x14ac:dyDescent="0.25">
      <c r="A35562">
        <v>14245</v>
      </c>
      <c r="B35562" s="1">
        <f>DATE(2039,1,1) + TIME(0,0,0)</f>
        <v>50771</v>
      </c>
      <c r="C35562">
        <v>30.696519852000002</v>
      </c>
    </row>
    <row r="35563" spans="1:3" x14ac:dyDescent="0.25">
      <c r="A35563">
        <v>14276</v>
      </c>
      <c r="B35563" s="1">
        <f>DATE(2039,2,1) + TIME(0,0,0)</f>
        <v>50802</v>
      </c>
      <c r="C35563">
        <v>30.706745148</v>
      </c>
    </row>
    <row r="35564" spans="1:3" x14ac:dyDescent="0.25">
      <c r="A35564">
        <v>14304</v>
      </c>
      <c r="B35564" s="1">
        <f>DATE(2039,3,1) + TIME(0,0,0)</f>
        <v>50830</v>
      </c>
      <c r="C35564">
        <v>30.715955734000001</v>
      </c>
    </row>
    <row r="35565" spans="1:3" x14ac:dyDescent="0.25">
      <c r="A35565">
        <v>14335</v>
      </c>
      <c r="B35565" s="1">
        <f>DATE(2039,4,1) + TIME(0,0,0)</f>
        <v>50861</v>
      </c>
      <c r="C35565">
        <v>30.726125716999999</v>
      </c>
    </row>
    <row r="35566" spans="1:3" x14ac:dyDescent="0.25">
      <c r="A35566">
        <v>14365</v>
      </c>
      <c r="B35566" s="1">
        <f>DATE(2039,5,1) + TIME(0,0,0)</f>
        <v>50891</v>
      </c>
      <c r="C35566">
        <v>30.735939026</v>
      </c>
    </row>
    <row r="35567" spans="1:3" x14ac:dyDescent="0.25">
      <c r="A35567">
        <v>14396</v>
      </c>
      <c r="B35567" s="1">
        <f>DATE(2039,6,1) + TIME(0,0,0)</f>
        <v>50922</v>
      </c>
      <c r="C35567">
        <v>30.746051787999999</v>
      </c>
    </row>
    <row r="35568" spans="1:3" x14ac:dyDescent="0.25">
      <c r="A35568">
        <v>14426</v>
      </c>
      <c r="B35568" s="1">
        <f>DATE(2039,7,1) + TIME(0,0,0)</f>
        <v>50952</v>
      </c>
      <c r="C35568">
        <v>30.755809784</v>
      </c>
    </row>
    <row r="35569" spans="1:3" x14ac:dyDescent="0.25">
      <c r="A35569">
        <v>14457</v>
      </c>
      <c r="B35569" s="1">
        <f>DATE(2039,8,1) + TIME(0,0,0)</f>
        <v>50983</v>
      </c>
      <c r="C35569">
        <v>30.765867233000002</v>
      </c>
    </row>
    <row r="35570" spans="1:3" x14ac:dyDescent="0.25">
      <c r="A35570">
        <v>14488</v>
      </c>
      <c r="B35570" s="1">
        <f>DATE(2039,9,1) + TIME(0,0,0)</f>
        <v>51014</v>
      </c>
      <c r="C35570">
        <v>30.775894165</v>
      </c>
    </row>
    <row r="35571" spans="1:3" x14ac:dyDescent="0.25">
      <c r="A35571">
        <v>14518</v>
      </c>
      <c r="B35571" s="1">
        <f>DATE(2039,10,1) + TIME(0,0,0)</f>
        <v>51044</v>
      </c>
      <c r="C35571">
        <v>30.785572051999999</v>
      </c>
    </row>
    <row r="35572" spans="1:3" x14ac:dyDescent="0.25">
      <c r="A35572">
        <v>14549</v>
      </c>
      <c r="B35572" s="1">
        <f>DATE(2039,11,1) + TIME(0,0,0)</f>
        <v>51075</v>
      </c>
      <c r="C35572">
        <v>30.795543671000001</v>
      </c>
    </row>
    <row r="35573" spans="1:3" x14ac:dyDescent="0.25">
      <c r="A35573">
        <v>14579</v>
      </c>
      <c r="B35573" s="1">
        <f>DATE(2039,12,1) + TIME(0,0,0)</f>
        <v>51105</v>
      </c>
      <c r="C35573">
        <v>30.805166244999999</v>
      </c>
    </row>
    <row r="35574" spans="1:3" x14ac:dyDescent="0.25">
      <c r="A35574">
        <v>14610</v>
      </c>
      <c r="B35574" s="1">
        <f>DATE(2040,1,1) + TIME(0,0,0)</f>
        <v>51136</v>
      </c>
      <c r="C35574">
        <v>30.81508255</v>
      </c>
    </row>
    <row r="35575" spans="1:3" x14ac:dyDescent="0.25">
      <c r="A35575">
        <v>14641</v>
      </c>
      <c r="B35575" s="1">
        <f>DATE(2040,2,1) + TIME(0,0,0)</f>
        <v>51167</v>
      </c>
      <c r="C35575">
        <v>30.824970244999999</v>
      </c>
    </row>
    <row r="35576" spans="1:3" x14ac:dyDescent="0.25">
      <c r="A35576">
        <v>14670</v>
      </c>
      <c r="B35576" s="1">
        <f>DATE(2040,3,1) + TIME(0,0,0)</f>
        <v>51196</v>
      </c>
      <c r="C35576">
        <v>30.834194183000001</v>
      </c>
    </row>
    <row r="35577" spans="1:3" x14ac:dyDescent="0.25">
      <c r="A35577">
        <v>14701</v>
      </c>
      <c r="B35577" s="1">
        <f>DATE(2040,4,1) + TIME(0,0,0)</f>
        <v>51227</v>
      </c>
      <c r="C35577">
        <v>30.844026566</v>
      </c>
    </row>
    <row r="35578" spans="1:3" x14ac:dyDescent="0.25">
      <c r="A35578">
        <v>14731</v>
      </c>
      <c r="B35578" s="1">
        <f>DATE(2040,5,1) + TIME(0,0,0)</f>
        <v>51257</v>
      </c>
      <c r="C35578">
        <v>30.853515625</v>
      </c>
    </row>
    <row r="35579" spans="1:3" x14ac:dyDescent="0.25">
      <c r="A35579">
        <v>14762</v>
      </c>
      <c r="B35579" s="1">
        <f>DATE(2040,6,1) + TIME(0,0,0)</f>
        <v>51288</v>
      </c>
      <c r="C35579">
        <v>30.863294601</v>
      </c>
    </row>
    <row r="35580" spans="1:3" x14ac:dyDescent="0.25">
      <c r="A35580">
        <v>14792</v>
      </c>
      <c r="B35580" s="1">
        <f>DATE(2040,7,1) + TIME(0,0,0)</f>
        <v>51318</v>
      </c>
      <c r="C35580">
        <v>30.872730255</v>
      </c>
    </row>
    <row r="35581" spans="1:3" x14ac:dyDescent="0.25">
      <c r="A35581">
        <v>14823</v>
      </c>
      <c r="B35581" s="1">
        <f>DATE(2040,8,1) + TIME(0,0,0)</f>
        <v>51349</v>
      </c>
      <c r="C35581">
        <v>30.882453918</v>
      </c>
    </row>
    <row r="35582" spans="1:3" x14ac:dyDescent="0.25">
      <c r="A35582">
        <v>14854</v>
      </c>
      <c r="B35582" s="1">
        <f>DATE(2040,9,1) + TIME(0,0,0)</f>
        <v>51380</v>
      </c>
      <c r="C35582">
        <v>30.892148972000001</v>
      </c>
    </row>
    <row r="35583" spans="1:3" x14ac:dyDescent="0.25">
      <c r="A35583">
        <v>14884</v>
      </c>
      <c r="B35583" s="1">
        <f>DATE(2040,10,1) + TIME(0,0,0)</f>
        <v>51410</v>
      </c>
      <c r="C35583">
        <v>30.901506424000001</v>
      </c>
    </row>
    <row r="35584" spans="1:3" x14ac:dyDescent="0.25">
      <c r="A35584">
        <v>14915</v>
      </c>
      <c r="B35584" s="1">
        <f>DATE(2040,11,1) + TIME(0,0,0)</f>
        <v>51441</v>
      </c>
      <c r="C35584">
        <v>30.911149979000001</v>
      </c>
    </row>
    <row r="35585" spans="1:3" x14ac:dyDescent="0.25">
      <c r="A35585">
        <v>14945</v>
      </c>
      <c r="B35585" s="1">
        <f>DATE(2040,12,1) + TIME(0,0,0)</f>
        <v>51471</v>
      </c>
      <c r="C35585">
        <v>30.920454025000002</v>
      </c>
    </row>
    <row r="35586" spans="1:3" x14ac:dyDescent="0.25">
      <c r="A35586">
        <v>14976</v>
      </c>
      <c r="B35586" s="1">
        <f>DATE(2041,1,1) + TIME(0,0,0)</f>
        <v>51502</v>
      </c>
      <c r="C35586">
        <v>30.930044173999999</v>
      </c>
    </row>
    <row r="35587" spans="1:3" x14ac:dyDescent="0.25">
      <c r="A35587">
        <v>15007</v>
      </c>
      <c r="B35587" s="1">
        <f>DATE(2041,2,1) + TIME(0,0,0)</f>
        <v>51533</v>
      </c>
      <c r="C35587">
        <v>30.939605712999999</v>
      </c>
    </row>
    <row r="35588" spans="1:3" x14ac:dyDescent="0.25">
      <c r="A35588">
        <v>15035</v>
      </c>
      <c r="B35588" s="1">
        <f>DATE(2041,3,1) + TIME(0,0,0)</f>
        <v>51561</v>
      </c>
      <c r="C35588">
        <v>30.948221207</v>
      </c>
    </row>
    <row r="35589" spans="1:3" x14ac:dyDescent="0.25">
      <c r="A35589">
        <v>15066</v>
      </c>
      <c r="B35589" s="1">
        <f>DATE(2041,4,1) + TIME(0,0,0)</f>
        <v>51592</v>
      </c>
      <c r="C35589">
        <v>30.957733154</v>
      </c>
    </row>
    <row r="35590" spans="1:3" x14ac:dyDescent="0.25">
      <c r="A35590">
        <v>15096</v>
      </c>
      <c r="B35590" s="1">
        <f>DATE(2041,5,1) + TIME(0,0,0)</f>
        <v>51622</v>
      </c>
      <c r="C35590">
        <v>30.966913222999999</v>
      </c>
    </row>
    <row r="35591" spans="1:3" x14ac:dyDescent="0.25">
      <c r="A35591">
        <v>15127</v>
      </c>
      <c r="B35591" s="1">
        <f>DATE(2041,6,1) + TIME(0,0,0)</f>
        <v>51653</v>
      </c>
      <c r="C35591">
        <v>30.976373672000001</v>
      </c>
    </row>
    <row r="35592" spans="1:3" x14ac:dyDescent="0.25">
      <c r="A35592">
        <v>15157</v>
      </c>
      <c r="B35592" s="1">
        <f>DATE(2041,7,1) + TIME(0,0,0)</f>
        <v>51683</v>
      </c>
      <c r="C35592">
        <v>30.985504150000001</v>
      </c>
    </row>
    <row r="35593" spans="1:3" x14ac:dyDescent="0.25">
      <c r="A35593">
        <v>15188</v>
      </c>
      <c r="B35593" s="1">
        <f>DATE(2041,8,1) + TIME(0,0,0)</f>
        <v>51714</v>
      </c>
      <c r="C35593">
        <v>30.994913101000002</v>
      </c>
    </row>
    <row r="35594" spans="1:3" x14ac:dyDescent="0.25">
      <c r="A35594">
        <v>15219</v>
      </c>
      <c r="B35594" s="1">
        <f>DATE(2041,9,1) + TIME(0,0,0)</f>
        <v>51745</v>
      </c>
      <c r="C35594">
        <v>31.004297256000001</v>
      </c>
    </row>
    <row r="35595" spans="1:3" x14ac:dyDescent="0.25">
      <c r="A35595">
        <v>15249</v>
      </c>
      <c r="B35595" s="1">
        <f>DATE(2041,10,1) + TIME(0,0,0)</f>
        <v>51775</v>
      </c>
      <c r="C35595">
        <v>31.013353347999999</v>
      </c>
    </row>
    <row r="35596" spans="1:3" x14ac:dyDescent="0.25">
      <c r="A35596">
        <v>15280</v>
      </c>
      <c r="B35596" s="1">
        <f>DATE(2041,11,1) + TIME(0,0,0)</f>
        <v>51806</v>
      </c>
      <c r="C35596">
        <v>31.022687911999999</v>
      </c>
    </row>
    <row r="35597" spans="1:3" x14ac:dyDescent="0.25">
      <c r="A35597">
        <v>15310</v>
      </c>
      <c r="B35597" s="1">
        <f>DATE(2041,12,1) + TIME(0,0,0)</f>
        <v>51836</v>
      </c>
      <c r="C35597">
        <v>31.031696320000002</v>
      </c>
    </row>
    <row r="35598" spans="1:3" x14ac:dyDescent="0.25">
      <c r="A35598">
        <v>15341</v>
      </c>
      <c r="B35598" s="1">
        <f>DATE(2042,1,1) + TIME(0,0,0)</f>
        <v>51867</v>
      </c>
      <c r="C35598">
        <v>31.040981293000002</v>
      </c>
    </row>
    <row r="35599" spans="1:3" x14ac:dyDescent="0.25">
      <c r="A35599">
        <v>15372</v>
      </c>
      <c r="B35599" s="1">
        <f>DATE(2042,2,1) + TIME(0,0,0)</f>
        <v>51898</v>
      </c>
      <c r="C35599">
        <v>31.050239563000002</v>
      </c>
    </row>
    <row r="35600" spans="1:3" x14ac:dyDescent="0.25">
      <c r="A35600">
        <v>15400</v>
      </c>
      <c r="B35600" s="1">
        <f>DATE(2042,3,1) + TIME(0,0,0)</f>
        <v>51926</v>
      </c>
      <c r="C35600">
        <v>31.058582306000002</v>
      </c>
    </row>
    <row r="35601" spans="1:3" x14ac:dyDescent="0.25">
      <c r="A35601">
        <v>15431</v>
      </c>
      <c r="B35601" s="1">
        <f>DATE(2042,4,1) + TIME(0,0,0)</f>
        <v>51957</v>
      </c>
      <c r="C35601">
        <v>31.067794800000001</v>
      </c>
    </row>
    <row r="35602" spans="1:3" x14ac:dyDescent="0.25">
      <c r="A35602">
        <v>15461</v>
      </c>
      <c r="B35602" s="1">
        <f>DATE(2042,5,1) + TIME(0,0,0)</f>
        <v>51987</v>
      </c>
      <c r="C35602">
        <v>31.076684952000001</v>
      </c>
    </row>
    <row r="35603" spans="1:3" x14ac:dyDescent="0.25">
      <c r="A35603">
        <v>15492</v>
      </c>
      <c r="B35603" s="1">
        <f>DATE(2042,6,1) + TIME(0,0,0)</f>
        <v>52018</v>
      </c>
      <c r="C35603">
        <v>31.085849761999999</v>
      </c>
    </row>
    <row r="35604" spans="1:3" x14ac:dyDescent="0.25">
      <c r="A35604">
        <v>15522</v>
      </c>
      <c r="B35604" s="1">
        <f>DATE(2042,7,1) + TIME(0,0,0)</f>
        <v>52048</v>
      </c>
      <c r="C35604">
        <v>31.094696044999999</v>
      </c>
    </row>
    <row r="35605" spans="1:3" x14ac:dyDescent="0.25">
      <c r="A35605">
        <v>15553</v>
      </c>
      <c r="B35605" s="1">
        <f>DATE(2042,8,1) + TIME(0,0,0)</f>
        <v>52079</v>
      </c>
      <c r="C35605">
        <v>31.103813170999999</v>
      </c>
    </row>
    <row r="35606" spans="1:3" x14ac:dyDescent="0.25">
      <c r="A35606">
        <v>15584</v>
      </c>
      <c r="B35606" s="1">
        <f>DATE(2042,9,1) + TIME(0,0,0)</f>
        <v>52110</v>
      </c>
      <c r="C35606">
        <v>31.112905502</v>
      </c>
    </row>
    <row r="35607" spans="1:3" x14ac:dyDescent="0.25">
      <c r="A35607">
        <v>15614</v>
      </c>
      <c r="B35607" s="1">
        <f>DATE(2042,10,1) + TIME(0,0,0)</f>
        <v>52140</v>
      </c>
      <c r="C35607">
        <v>31.121683121</v>
      </c>
    </row>
    <row r="35608" spans="1:3" x14ac:dyDescent="0.25">
      <c r="A35608">
        <v>15645</v>
      </c>
      <c r="B35608" s="1">
        <f>DATE(2042,11,1) + TIME(0,0,0)</f>
        <v>52171</v>
      </c>
      <c r="C35608">
        <v>31.130727768</v>
      </c>
    </row>
    <row r="35609" spans="1:3" x14ac:dyDescent="0.25">
      <c r="A35609">
        <v>15675</v>
      </c>
      <c r="B35609" s="1">
        <f>DATE(2042,12,1) + TIME(0,0,0)</f>
        <v>52201</v>
      </c>
      <c r="C35609">
        <v>31.139461517000001</v>
      </c>
    </row>
    <row r="35610" spans="1:3" x14ac:dyDescent="0.25">
      <c r="A35610">
        <v>15706</v>
      </c>
      <c r="B35610" s="1">
        <f>DATE(2043,1,1) + TIME(0,0,0)</f>
        <v>52232</v>
      </c>
      <c r="C35610">
        <v>31.148460388</v>
      </c>
    </row>
    <row r="35611" spans="1:3" x14ac:dyDescent="0.25">
      <c r="A35611">
        <v>15737</v>
      </c>
      <c r="B35611" s="1">
        <f>DATE(2043,2,1) + TIME(0,0,0)</f>
        <v>52263</v>
      </c>
      <c r="C35611">
        <v>31.157438278000001</v>
      </c>
    </row>
    <row r="35612" spans="1:3" x14ac:dyDescent="0.25">
      <c r="A35612">
        <v>15765</v>
      </c>
      <c r="B35612" s="1">
        <f>DATE(2043,3,1) + TIME(0,0,0)</f>
        <v>52291</v>
      </c>
      <c r="C35612">
        <v>31.165527344000001</v>
      </c>
    </row>
    <row r="35613" spans="1:3" x14ac:dyDescent="0.25">
      <c r="A35613">
        <v>15796</v>
      </c>
      <c r="B35613" s="1">
        <f>DATE(2043,4,1) + TIME(0,0,0)</f>
        <v>52322</v>
      </c>
      <c r="C35613">
        <v>31.174461364999999</v>
      </c>
    </row>
    <row r="35614" spans="1:3" x14ac:dyDescent="0.25">
      <c r="A35614">
        <v>15826</v>
      </c>
      <c r="B35614" s="1">
        <f>DATE(2043,5,1) + TIME(0,0,0)</f>
        <v>52352</v>
      </c>
      <c r="C35614">
        <v>31.183084487999999</v>
      </c>
    </row>
    <row r="35615" spans="1:3" x14ac:dyDescent="0.25">
      <c r="A35615">
        <v>15857</v>
      </c>
      <c r="B35615" s="1">
        <f>DATE(2043,6,1) + TIME(0,0,0)</f>
        <v>52383</v>
      </c>
      <c r="C35615">
        <v>31.191972733</v>
      </c>
    </row>
    <row r="35616" spans="1:3" x14ac:dyDescent="0.25">
      <c r="A35616">
        <v>15887</v>
      </c>
      <c r="B35616" s="1">
        <f>DATE(2043,7,1) + TIME(0,0,0)</f>
        <v>52413</v>
      </c>
      <c r="C35616">
        <v>31.200553893999999</v>
      </c>
    </row>
    <row r="35617" spans="1:3" x14ac:dyDescent="0.25">
      <c r="A35617">
        <v>15918</v>
      </c>
      <c r="B35617" s="1">
        <f>DATE(2043,8,1) + TIME(0,0,0)</f>
        <v>52444</v>
      </c>
      <c r="C35617">
        <v>31.209398270000001</v>
      </c>
    </row>
    <row r="35618" spans="1:3" x14ac:dyDescent="0.25">
      <c r="A35618">
        <v>15949</v>
      </c>
      <c r="B35618" s="1">
        <f>DATE(2043,9,1) + TIME(0,0,0)</f>
        <v>52475</v>
      </c>
      <c r="C35618">
        <v>31.218221664000001</v>
      </c>
    </row>
    <row r="35619" spans="1:3" x14ac:dyDescent="0.25">
      <c r="A35619">
        <v>15979</v>
      </c>
      <c r="B35619" s="1">
        <f>DATE(2043,10,1) + TIME(0,0,0)</f>
        <v>52505</v>
      </c>
      <c r="C35619">
        <v>31.226739883</v>
      </c>
    </row>
    <row r="35620" spans="1:3" x14ac:dyDescent="0.25">
      <c r="A35620">
        <v>16010</v>
      </c>
      <c r="B35620" s="1">
        <f>DATE(2043,11,1) + TIME(0,0,0)</f>
        <v>52536</v>
      </c>
      <c r="C35620">
        <v>31.235519408999998</v>
      </c>
    </row>
    <row r="35621" spans="1:3" x14ac:dyDescent="0.25">
      <c r="A35621">
        <v>16040</v>
      </c>
      <c r="B35621" s="1">
        <f>DATE(2043,12,1) + TIME(0,0,0)</f>
        <v>52566</v>
      </c>
      <c r="C35621">
        <v>31.243995667</v>
      </c>
    </row>
    <row r="35622" spans="1:3" x14ac:dyDescent="0.25">
      <c r="A35622">
        <v>16071</v>
      </c>
      <c r="B35622" s="1">
        <f>DATE(2044,1,1) + TIME(0,0,0)</f>
        <v>52597</v>
      </c>
      <c r="C35622">
        <v>31.252733231000001</v>
      </c>
    </row>
    <row r="35623" spans="1:3" x14ac:dyDescent="0.25">
      <c r="A35623">
        <v>16102</v>
      </c>
      <c r="B35623" s="1">
        <f>DATE(2044,2,1) + TIME(0,0,0)</f>
        <v>52628</v>
      </c>
      <c r="C35623">
        <v>31.261447906000001</v>
      </c>
    </row>
    <row r="35624" spans="1:3" x14ac:dyDescent="0.25">
      <c r="A35624">
        <v>16131</v>
      </c>
      <c r="B35624" s="1">
        <f>DATE(2044,3,1) + TIME(0,0,0)</f>
        <v>52657</v>
      </c>
      <c r="C35624">
        <v>31.269582748000001</v>
      </c>
    </row>
    <row r="35625" spans="1:3" x14ac:dyDescent="0.25">
      <c r="A35625">
        <v>16162</v>
      </c>
      <c r="B35625" s="1">
        <f>DATE(2044,4,1) + TIME(0,0,0)</f>
        <v>52688</v>
      </c>
      <c r="C35625">
        <v>31.278257369999999</v>
      </c>
    </row>
    <row r="35626" spans="1:3" x14ac:dyDescent="0.25">
      <c r="A35626">
        <v>16192</v>
      </c>
      <c r="B35626" s="1">
        <f>DATE(2044,5,1) + TIME(0,0,0)</f>
        <v>52718</v>
      </c>
      <c r="C35626">
        <v>31.286634445000001</v>
      </c>
    </row>
    <row r="35627" spans="1:3" x14ac:dyDescent="0.25">
      <c r="A35627">
        <v>16223</v>
      </c>
      <c r="B35627" s="1">
        <f>DATE(2044,6,1) + TIME(0,0,0)</f>
        <v>52749</v>
      </c>
      <c r="C35627">
        <v>31.295267105000001</v>
      </c>
    </row>
    <row r="35628" spans="1:3" x14ac:dyDescent="0.25">
      <c r="A35628">
        <v>16253</v>
      </c>
      <c r="B35628" s="1">
        <f>DATE(2044,7,1) + TIME(0,0,0)</f>
        <v>52779</v>
      </c>
      <c r="C35628">
        <v>31.303604126</v>
      </c>
    </row>
    <row r="35629" spans="1:3" x14ac:dyDescent="0.25">
      <c r="A35629">
        <v>16284</v>
      </c>
      <c r="B35629" s="1">
        <f>DATE(2044,8,1) + TIME(0,0,0)</f>
        <v>52810</v>
      </c>
      <c r="C35629">
        <v>31.312196732</v>
      </c>
    </row>
    <row r="35630" spans="1:3" x14ac:dyDescent="0.25">
      <c r="A35630">
        <v>16315</v>
      </c>
      <c r="B35630" s="1">
        <f>DATE(2044,9,1) + TIME(0,0,0)</f>
        <v>52841</v>
      </c>
      <c r="C35630">
        <v>31.320770264</v>
      </c>
    </row>
    <row r="35631" spans="1:3" x14ac:dyDescent="0.25">
      <c r="A35631">
        <v>16345</v>
      </c>
      <c r="B35631" s="1">
        <f>DATE(2044,10,1) + TIME(0,0,0)</f>
        <v>52871</v>
      </c>
      <c r="C35631">
        <v>31.329046249000001</v>
      </c>
    </row>
    <row r="35632" spans="1:3" x14ac:dyDescent="0.25">
      <c r="A35632">
        <v>16376</v>
      </c>
      <c r="B35632" s="1">
        <f>DATE(2044,11,1) + TIME(0,0,0)</f>
        <v>52902</v>
      </c>
      <c r="C35632">
        <v>31.337579727000001</v>
      </c>
    </row>
    <row r="35633" spans="1:3" x14ac:dyDescent="0.25">
      <c r="A35633">
        <v>16406</v>
      </c>
      <c r="B35633" s="1">
        <f>DATE(2044,12,1) + TIME(0,0,0)</f>
        <v>52932</v>
      </c>
      <c r="C35633">
        <v>31.345819472999999</v>
      </c>
    </row>
    <row r="35634" spans="1:3" x14ac:dyDescent="0.25">
      <c r="A35634">
        <v>16437</v>
      </c>
      <c r="B35634" s="1">
        <f>DATE(2045,1,1) + TIME(0,0,0)</f>
        <v>52963</v>
      </c>
      <c r="C35634">
        <v>31.354312897</v>
      </c>
    </row>
    <row r="35635" spans="1:3" x14ac:dyDescent="0.25">
      <c r="A35635">
        <v>16468</v>
      </c>
      <c r="B35635" s="1">
        <f>DATE(2045,2,1) + TIME(0,0,0)</f>
        <v>52994</v>
      </c>
      <c r="C35635">
        <v>31.362787247</v>
      </c>
    </row>
    <row r="35636" spans="1:3" x14ac:dyDescent="0.25">
      <c r="A35636">
        <v>16496</v>
      </c>
      <c r="B35636" s="1">
        <f>DATE(2045,3,1) + TIME(0,0,0)</f>
        <v>53022</v>
      </c>
      <c r="C35636">
        <v>31.370424271000001</v>
      </c>
    </row>
    <row r="35637" spans="1:3" x14ac:dyDescent="0.25">
      <c r="A35637">
        <v>16527</v>
      </c>
      <c r="B35637" s="1">
        <f>DATE(2045,4,1) + TIME(0,0,0)</f>
        <v>53053</v>
      </c>
      <c r="C35637">
        <v>31.378862381000001</v>
      </c>
    </row>
    <row r="35638" spans="1:3" x14ac:dyDescent="0.25">
      <c r="A35638">
        <v>16557</v>
      </c>
      <c r="B35638" s="1">
        <f>DATE(2045,5,1) + TIME(0,0,0)</f>
        <v>53083</v>
      </c>
      <c r="C35638">
        <v>31.387008667</v>
      </c>
    </row>
    <row r="35639" spans="1:3" x14ac:dyDescent="0.25">
      <c r="A35639">
        <v>16588</v>
      </c>
      <c r="B35639" s="1">
        <f>DATE(2045,6,1) + TIME(0,0,0)</f>
        <v>53114</v>
      </c>
      <c r="C35639">
        <v>31.395406723000001</v>
      </c>
    </row>
    <row r="35640" spans="1:3" x14ac:dyDescent="0.25">
      <c r="A35640">
        <v>16618</v>
      </c>
      <c r="B35640" s="1">
        <f>DATE(2045,7,1) + TIME(0,0,0)</f>
        <v>53144</v>
      </c>
      <c r="C35640">
        <v>31.403516768999999</v>
      </c>
    </row>
    <row r="35641" spans="1:3" x14ac:dyDescent="0.25">
      <c r="A35641">
        <v>16649</v>
      </c>
      <c r="B35641" s="1">
        <f>DATE(2045,8,1) + TIME(0,0,0)</f>
        <v>53175</v>
      </c>
      <c r="C35641">
        <v>31.411876677999999</v>
      </c>
    </row>
    <row r="35642" spans="1:3" x14ac:dyDescent="0.25">
      <c r="A35642">
        <v>16680</v>
      </c>
      <c r="B35642" s="1">
        <f>DATE(2045,9,1) + TIME(0,0,0)</f>
        <v>53206</v>
      </c>
      <c r="C35642">
        <v>31.420217514000001</v>
      </c>
    </row>
    <row r="35643" spans="1:3" x14ac:dyDescent="0.25">
      <c r="A35643">
        <v>16710</v>
      </c>
      <c r="B35643" s="1">
        <f>DATE(2045,10,1) + TIME(0,0,0)</f>
        <v>53236</v>
      </c>
      <c r="C35643">
        <v>31.428272246999999</v>
      </c>
    </row>
    <row r="35644" spans="1:3" x14ac:dyDescent="0.25">
      <c r="A35644">
        <v>16741</v>
      </c>
      <c r="B35644" s="1">
        <f>DATE(2045,11,1) + TIME(0,0,0)</f>
        <v>53267</v>
      </c>
      <c r="C35644">
        <v>31.436576843000001</v>
      </c>
    </row>
    <row r="35645" spans="1:3" x14ac:dyDescent="0.25">
      <c r="A35645">
        <v>16771</v>
      </c>
      <c r="B35645" s="1">
        <f>DATE(2045,12,1) + TIME(0,0,0)</f>
        <v>53297</v>
      </c>
      <c r="C35645">
        <v>31.444595336999999</v>
      </c>
    </row>
    <row r="35646" spans="1:3" x14ac:dyDescent="0.25">
      <c r="A35646">
        <v>16802</v>
      </c>
      <c r="B35646" s="1">
        <f>DATE(2046,1,1) + TIME(0,0,0)</f>
        <v>53328</v>
      </c>
      <c r="C35646">
        <v>31.452861786</v>
      </c>
    </row>
    <row r="35647" spans="1:3" x14ac:dyDescent="0.25">
      <c r="A35647">
        <v>16833</v>
      </c>
      <c r="B35647" s="1">
        <f>DATE(2046,2,1) + TIME(0,0,0)</f>
        <v>53359</v>
      </c>
      <c r="C35647">
        <v>31.461109161</v>
      </c>
    </row>
    <row r="35648" spans="1:3" x14ac:dyDescent="0.25">
      <c r="A35648">
        <v>16861</v>
      </c>
      <c r="B35648" s="1">
        <f>DATE(2046,3,1) + TIME(0,0,0)</f>
        <v>53387</v>
      </c>
      <c r="C35648">
        <v>31.468544005999998</v>
      </c>
    </row>
    <row r="35649" spans="1:3" x14ac:dyDescent="0.25">
      <c r="A35649">
        <v>16892</v>
      </c>
      <c r="B35649" s="1">
        <f>DATE(2046,4,1) + TIME(0,0,0)</f>
        <v>53418</v>
      </c>
      <c r="C35649">
        <v>31.47675705</v>
      </c>
    </row>
    <row r="35650" spans="1:3" x14ac:dyDescent="0.25">
      <c r="A35650">
        <v>16922</v>
      </c>
      <c r="B35650" s="1">
        <f>DATE(2046,5,1) + TIME(0,0,0)</f>
        <v>53448</v>
      </c>
      <c r="C35650">
        <v>31.484685897999999</v>
      </c>
    </row>
    <row r="35651" spans="1:3" x14ac:dyDescent="0.25">
      <c r="A35651">
        <v>16953</v>
      </c>
      <c r="B35651" s="1">
        <f>DATE(2046,6,1) + TIME(0,0,0)</f>
        <v>53479</v>
      </c>
      <c r="C35651">
        <v>31.492862701</v>
      </c>
    </row>
    <row r="35652" spans="1:3" x14ac:dyDescent="0.25">
      <c r="A35652">
        <v>16983</v>
      </c>
      <c r="B35652" s="1">
        <f>DATE(2046,7,1) + TIME(0,0,0)</f>
        <v>53509</v>
      </c>
      <c r="C35652">
        <v>31.500757217</v>
      </c>
    </row>
    <row r="35653" spans="1:3" x14ac:dyDescent="0.25">
      <c r="A35653">
        <v>17014</v>
      </c>
      <c r="B35653" s="1">
        <f>DATE(2046,8,1) + TIME(0,0,0)</f>
        <v>53540</v>
      </c>
      <c r="C35653">
        <v>31.508897781000002</v>
      </c>
    </row>
    <row r="35654" spans="1:3" x14ac:dyDescent="0.25">
      <c r="A35654">
        <v>17045</v>
      </c>
      <c r="B35654" s="1">
        <f>DATE(2046,9,1) + TIME(0,0,0)</f>
        <v>53571</v>
      </c>
      <c r="C35654">
        <v>31.517019271999999</v>
      </c>
    </row>
    <row r="35655" spans="1:3" x14ac:dyDescent="0.25">
      <c r="A35655">
        <v>17075</v>
      </c>
      <c r="B35655" s="1">
        <f>DATE(2046,10,1) + TIME(0,0,0)</f>
        <v>53601</v>
      </c>
      <c r="C35655">
        <v>31.524862289000001</v>
      </c>
    </row>
    <row r="35656" spans="1:3" x14ac:dyDescent="0.25">
      <c r="A35656">
        <v>17106</v>
      </c>
      <c r="B35656" s="1">
        <f>DATE(2046,11,1) + TIME(0,0,0)</f>
        <v>53632</v>
      </c>
      <c r="C35656">
        <v>31.532947539999999</v>
      </c>
    </row>
    <row r="35657" spans="1:3" x14ac:dyDescent="0.25">
      <c r="A35657">
        <v>17136</v>
      </c>
      <c r="B35657" s="1">
        <f>DATE(2046,12,1) + TIME(0,0,0)</f>
        <v>53662</v>
      </c>
      <c r="C35657">
        <v>31.540756225999999</v>
      </c>
    </row>
    <row r="35658" spans="1:3" x14ac:dyDescent="0.25">
      <c r="A35658">
        <v>17167</v>
      </c>
      <c r="B35658" s="1">
        <f>DATE(2047,1,1) + TIME(0,0,0)</f>
        <v>53693</v>
      </c>
      <c r="C35658">
        <v>31.548807144000001</v>
      </c>
    </row>
    <row r="35659" spans="1:3" x14ac:dyDescent="0.25">
      <c r="A35659">
        <v>17198</v>
      </c>
      <c r="B35659" s="1">
        <f>DATE(2047,2,1) + TIME(0,0,0)</f>
        <v>53724</v>
      </c>
      <c r="C35659">
        <v>31.556840897000001</v>
      </c>
    </row>
    <row r="35660" spans="1:3" x14ac:dyDescent="0.25">
      <c r="A35660">
        <v>17226</v>
      </c>
      <c r="B35660" s="1">
        <f>DATE(2047,3,1) + TIME(0,0,0)</f>
        <v>53752</v>
      </c>
      <c r="C35660">
        <v>31.564081192</v>
      </c>
    </row>
    <row r="35661" spans="1:3" x14ac:dyDescent="0.25">
      <c r="A35661">
        <v>17257</v>
      </c>
      <c r="B35661" s="1">
        <f>DATE(2047,4,1) + TIME(0,0,0)</f>
        <v>53783</v>
      </c>
      <c r="C35661">
        <v>31.572080612000001</v>
      </c>
    </row>
    <row r="35662" spans="1:3" x14ac:dyDescent="0.25">
      <c r="A35662">
        <v>17287</v>
      </c>
      <c r="B35662" s="1">
        <f>DATE(2047,5,1) + TIME(0,0,0)</f>
        <v>53813</v>
      </c>
      <c r="C35662">
        <v>31.579805373999999</v>
      </c>
    </row>
    <row r="35663" spans="1:3" x14ac:dyDescent="0.25">
      <c r="A35663">
        <v>17318</v>
      </c>
      <c r="B35663" s="1">
        <f>DATE(2047,6,1) + TIME(0,0,0)</f>
        <v>53844</v>
      </c>
      <c r="C35663">
        <v>31.587770462000002</v>
      </c>
    </row>
    <row r="35664" spans="1:3" x14ac:dyDescent="0.25">
      <c r="A35664">
        <v>17348</v>
      </c>
      <c r="B35664" s="1">
        <f>DATE(2047,7,1) + TIME(0,0,0)</f>
        <v>53874</v>
      </c>
      <c r="C35664">
        <v>31.595462799</v>
      </c>
    </row>
    <row r="35665" spans="1:3" x14ac:dyDescent="0.25">
      <c r="A35665">
        <v>17379</v>
      </c>
      <c r="B35665" s="1">
        <f>DATE(2047,8,1) + TIME(0,0,0)</f>
        <v>53905</v>
      </c>
      <c r="C35665">
        <v>31.603393555</v>
      </c>
    </row>
    <row r="35666" spans="1:3" x14ac:dyDescent="0.25">
      <c r="A35666">
        <v>17410</v>
      </c>
      <c r="B35666" s="1">
        <f>DATE(2047,9,1) + TIME(0,0,0)</f>
        <v>53936</v>
      </c>
      <c r="C35666">
        <v>31.611309051999999</v>
      </c>
    </row>
    <row r="35667" spans="1:3" x14ac:dyDescent="0.25">
      <c r="A35667">
        <v>17440</v>
      </c>
      <c r="B35667" s="1">
        <f>DATE(2047,10,1) + TIME(0,0,0)</f>
        <v>53966</v>
      </c>
      <c r="C35667">
        <v>31.618953704999999</v>
      </c>
    </row>
    <row r="35668" spans="1:3" x14ac:dyDescent="0.25">
      <c r="A35668">
        <v>17471</v>
      </c>
      <c r="B35668" s="1">
        <f>DATE(2047,11,1) + TIME(0,0,0)</f>
        <v>53997</v>
      </c>
      <c r="C35668">
        <v>31.626836777000001</v>
      </c>
    </row>
    <row r="35669" spans="1:3" x14ac:dyDescent="0.25">
      <c r="A35669">
        <v>17501</v>
      </c>
      <c r="B35669" s="1">
        <f>DATE(2047,12,1) + TIME(0,0,0)</f>
        <v>54027</v>
      </c>
      <c r="C35669">
        <v>31.634450911999998</v>
      </c>
    </row>
    <row r="35670" spans="1:3" x14ac:dyDescent="0.25">
      <c r="A35670">
        <v>17532</v>
      </c>
      <c r="B35670" s="1">
        <f>DATE(2048,1,1) + TIME(0,0,0)</f>
        <v>54058</v>
      </c>
      <c r="C35670">
        <v>31.642301559</v>
      </c>
    </row>
    <row r="35671" spans="1:3" x14ac:dyDescent="0.25">
      <c r="A35671">
        <v>17563</v>
      </c>
      <c r="B35671" s="1">
        <f>DATE(2048,2,1) + TIME(0,0,0)</f>
        <v>54089</v>
      </c>
      <c r="C35671">
        <v>31.650136948</v>
      </c>
    </row>
    <row r="35672" spans="1:3" x14ac:dyDescent="0.25">
      <c r="A35672">
        <v>17592</v>
      </c>
      <c r="B35672" s="1">
        <f>DATE(2048,3,1) + TIME(0,0,0)</f>
        <v>54118</v>
      </c>
      <c r="C35672">
        <v>31.657451630000001</v>
      </c>
    </row>
    <row r="35673" spans="1:3" x14ac:dyDescent="0.25">
      <c r="A35673">
        <v>17623</v>
      </c>
      <c r="B35673" s="1">
        <f>DATE(2048,4,1) + TIME(0,0,0)</f>
        <v>54149</v>
      </c>
      <c r="C35673">
        <v>31.665256500000002</v>
      </c>
    </row>
    <row r="35674" spans="1:3" x14ac:dyDescent="0.25">
      <c r="A35674">
        <v>17653</v>
      </c>
      <c r="B35674" s="1">
        <f>DATE(2048,5,1) + TIME(0,0,0)</f>
        <v>54179</v>
      </c>
      <c r="C35674">
        <v>31.672794342</v>
      </c>
    </row>
    <row r="35675" spans="1:3" x14ac:dyDescent="0.25">
      <c r="A35675">
        <v>17684</v>
      </c>
      <c r="B35675" s="1">
        <f>DATE(2048,6,1) + TIME(0,0,0)</f>
        <v>54210</v>
      </c>
      <c r="C35675">
        <v>31.680568695000002</v>
      </c>
    </row>
    <row r="35676" spans="1:3" x14ac:dyDescent="0.25">
      <c r="A35676">
        <v>17714</v>
      </c>
      <c r="B35676" s="1">
        <f>DATE(2048,7,1) + TIME(0,0,0)</f>
        <v>54240</v>
      </c>
      <c r="C35676">
        <v>31.688077926999998</v>
      </c>
    </row>
    <row r="35677" spans="1:3" x14ac:dyDescent="0.25">
      <c r="A35677">
        <v>17745</v>
      </c>
      <c r="B35677" s="1">
        <f>DATE(2048,8,1) + TIME(0,0,0)</f>
        <v>54271</v>
      </c>
      <c r="C35677">
        <v>31.695821762000001</v>
      </c>
    </row>
    <row r="35678" spans="1:3" x14ac:dyDescent="0.25">
      <c r="A35678">
        <v>17776</v>
      </c>
      <c r="B35678" s="1">
        <f>DATE(2048,9,1) + TIME(0,0,0)</f>
        <v>54302</v>
      </c>
      <c r="C35678">
        <v>31.703550339</v>
      </c>
    </row>
    <row r="35679" spans="1:3" x14ac:dyDescent="0.25">
      <c r="A35679">
        <v>17806</v>
      </c>
      <c r="B35679" s="1">
        <f>DATE(2048,10,1) + TIME(0,0,0)</f>
        <v>54332</v>
      </c>
      <c r="C35679">
        <v>31.711015701000001</v>
      </c>
    </row>
    <row r="35680" spans="1:3" x14ac:dyDescent="0.25">
      <c r="A35680">
        <v>17837</v>
      </c>
      <c r="B35680" s="1">
        <f>DATE(2048,11,1) + TIME(0,0,0)</f>
        <v>54363</v>
      </c>
      <c r="C35680">
        <v>31.71871376</v>
      </c>
    </row>
    <row r="35681" spans="1:3" x14ac:dyDescent="0.25">
      <c r="A35681">
        <v>17867</v>
      </c>
      <c r="B35681" s="1">
        <f>DATE(2048,12,1) + TIME(0,0,0)</f>
        <v>54393</v>
      </c>
      <c r="C35681">
        <v>31.726150513</v>
      </c>
    </row>
    <row r="35682" spans="1:3" x14ac:dyDescent="0.25">
      <c r="A35682">
        <v>17898</v>
      </c>
      <c r="B35682" s="1">
        <f>DATE(2049,1,1) + TIME(0,0,0)</f>
        <v>54424</v>
      </c>
      <c r="C35682">
        <v>31.733819961999998</v>
      </c>
    </row>
    <row r="35683" spans="1:3" x14ac:dyDescent="0.25">
      <c r="A35683">
        <v>17929</v>
      </c>
      <c r="B35683" s="1">
        <f>DATE(2049,2,1) + TIME(0,0,0)</f>
        <v>54455</v>
      </c>
      <c r="C35683">
        <v>31.741476059</v>
      </c>
    </row>
    <row r="35684" spans="1:3" x14ac:dyDescent="0.25">
      <c r="A35684">
        <v>17957</v>
      </c>
      <c r="B35684" s="1">
        <f>DATE(2049,3,1) + TIME(0,0,0)</f>
        <v>54483</v>
      </c>
      <c r="C35684">
        <v>31.748376845999999</v>
      </c>
    </row>
    <row r="35685" spans="1:3" x14ac:dyDescent="0.25">
      <c r="A35685">
        <v>17988</v>
      </c>
      <c r="B35685" s="1">
        <f>DATE(2049,4,1) + TIME(0,0,0)</f>
        <v>54514</v>
      </c>
      <c r="C35685">
        <v>31.756004333</v>
      </c>
    </row>
    <row r="35686" spans="1:3" x14ac:dyDescent="0.25">
      <c r="A35686">
        <v>18018</v>
      </c>
      <c r="B35686" s="1">
        <f>DATE(2049,5,1) + TIME(0,0,0)</f>
        <v>54544</v>
      </c>
      <c r="C35686">
        <v>31.763370514000002</v>
      </c>
    </row>
    <row r="35687" spans="1:3" x14ac:dyDescent="0.25">
      <c r="A35687">
        <v>18049</v>
      </c>
      <c r="B35687" s="1">
        <f>DATE(2049,6,1) + TIME(0,0,0)</f>
        <v>54575</v>
      </c>
      <c r="C35687">
        <v>31.770969391000001</v>
      </c>
    </row>
    <row r="35688" spans="1:3" x14ac:dyDescent="0.25">
      <c r="A35688">
        <v>18079</v>
      </c>
      <c r="B35688" s="1">
        <f>DATE(2049,7,1) + TIME(0,0,0)</f>
        <v>54605</v>
      </c>
      <c r="C35688">
        <v>31.778310776000001</v>
      </c>
    </row>
    <row r="35689" spans="1:3" x14ac:dyDescent="0.25">
      <c r="A35689">
        <v>18110</v>
      </c>
      <c r="B35689" s="1">
        <f>DATE(2049,8,1) + TIME(0,0,0)</f>
        <v>54636</v>
      </c>
      <c r="C35689">
        <v>31.785881042</v>
      </c>
    </row>
    <row r="35690" spans="1:3" x14ac:dyDescent="0.25">
      <c r="A35690">
        <v>18141</v>
      </c>
      <c r="B35690" s="1">
        <f>DATE(2049,9,1) + TIME(0,0,0)</f>
        <v>54667</v>
      </c>
      <c r="C35690">
        <v>31.793437957999998</v>
      </c>
    </row>
    <row r="35691" spans="1:3" x14ac:dyDescent="0.25">
      <c r="A35691">
        <v>18171</v>
      </c>
      <c r="B35691" s="1">
        <f>DATE(2049,10,1) + TIME(0,0,0)</f>
        <v>54697</v>
      </c>
      <c r="C35691">
        <v>31.800737381000001</v>
      </c>
    </row>
    <row r="35692" spans="1:3" x14ac:dyDescent="0.25">
      <c r="A35692">
        <v>18202</v>
      </c>
      <c r="B35692" s="1">
        <f>DATE(2049,11,1) + TIME(0,0,0)</f>
        <v>54728</v>
      </c>
      <c r="C35692">
        <v>31.808265685999999</v>
      </c>
    </row>
    <row r="35693" spans="1:3" x14ac:dyDescent="0.25">
      <c r="A35693">
        <v>18232</v>
      </c>
      <c r="B35693" s="1">
        <f>DATE(2049,12,1) + TIME(0,0,0)</f>
        <v>54758</v>
      </c>
      <c r="C35693">
        <v>31.815538406000002</v>
      </c>
    </row>
    <row r="35694" spans="1:3" x14ac:dyDescent="0.25">
      <c r="A35694">
        <v>18263</v>
      </c>
      <c r="B35694" s="1">
        <f>DATE(2050,1,1) + TIME(0,0,0)</f>
        <v>54789</v>
      </c>
      <c r="C35694">
        <v>31.823040009</v>
      </c>
    </row>
    <row r="35696" spans="1:3" x14ac:dyDescent="0.25">
      <c r="A35696" t="s">
        <v>62</v>
      </c>
    </row>
    <row r="35698" spans="1:3" x14ac:dyDescent="0.25">
      <c r="A35698" t="s">
        <v>1</v>
      </c>
      <c r="B35698" t="s">
        <v>2</v>
      </c>
      <c r="C35698" t="s">
        <v>3</v>
      </c>
    </row>
    <row r="35699" spans="1:3" x14ac:dyDescent="0.25">
      <c r="A35699">
        <v>0</v>
      </c>
      <c r="B35699" s="1">
        <f>DATE(2000,1,1) + TIME(0,0,0)</f>
        <v>36526</v>
      </c>
      <c r="C35699">
        <v>0</v>
      </c>
    </row>
    <row r="35700" spans="1:3" x14ac:dyDescent="0.25">
      <c r="A35700">
        <v>31</v>
      </c>
      <c r="B35700" s="1">
        <f>DATE(2000,2,1) + TIME(0,0,0)</f>
        <v>36557</v>
      </c>
      <c r="C35700">
        <v>5.1964006424000004</v>
      </c>
    </row>
    <row r="35701" spans="1:3" x14ac:dyDescent="0.25">
      <c r="A35701">
        <v>60</v>
      </c>
      <c r="B35701" s="1">
        <f>DATE(2000,3,1) + TIME(0,0,0)</f>
        <v>36586</v>
      </c>
      <c r="C35701">
        <v>9.647105217</v>
      </c>
    </row>
    <row r="35702" spans="1:3" x14ac:dyDescent="0.25">
      <c r="A35702">
        <v>91</v>
      </c>
      <c r="B35702" s="1">
        <f>DATE(2000,4,1) + TIME(0,0,0)</f>
        <v>36617</v>
      </c>
      <c r="C35702">
        <v>12.941662788</v>
      </c>
    </row>
    <row r="35703" spans="1:3" x14ac:dyDescent="0.25">
      <c r="A35703">
        <v>121</v>
      </c>
      <c r="B35703" s="1">
        <f>DATE(2000,5,1) + TIME(0,0,0)</f>
        <v>36647</v>
      </c>
      <c r="C35703">
        <v>15.60296917</v>
      </c>
    </row>
    <row r="35704" spans="1:3" x14ac:dyDescent="0.25">
      <c r="A35704">
        <v>152</v>
      </c>
      <c r="B35704" s="1">
        <f>DATE(2000,6,1) + TIME(0,0,0)</f>
        <v>36678</v>
      </c>
      <c r="C35704">
        <v>18.196556091000001</v>
      </c>
    </row>
    <row r="35705" spans="1:3" x14ac:dyDescent="0.25">
      <c r="A35705">
        <v>182</v>
      </c>
      <c r="B35705" s="1">
        <f>DATE(2000,7,1) + TIME(0,0,0)</f>
        <v>36708</v>
      </c>
      <c r="C35705">
        <v>20.536241531000002</v>
      </c>
    </row>
    <row r="35706" spans="1:3" x14ac:dyDescent="0.25">
      <c r="A35706">
        <v>213</v>
      </c>
      <c r="B35706" s="1">
        <f>DATE(2000,8,1) + TIME(0,0,0)</f>
        <v>36739</v>
      </c>
      <c r="C35706">
        <v>22.569351196</v>
      </c>
    </row>
    <row r="35707" spans="1:3" x14ac:dyDescent="0.25">
      <c r="A35707">
        <v>244</v>
      </c>
      <c r="B35707" s="1">
        <f>DATE(2000,9,1) + TIME(0,0,0)</f>
        <v>36770</v>
      </c>
      <c r="C35707">
        <v>23.985563278000001</v>
      </c>
    </row>
    <row r="35708" spans="1:3" x14ac:dyDescent="0.25">
      <c r="A35708">
        <v>274</v>
      </c>
      <c r="B35708" s="1">
        <f>DATE(2000,10,1) + TIME(0,0,0)</f>
        <v>36800</v>
      </c>
      <c r="C35708">
        <v>25.036371231</v>
      </c>
    </row>
    <row r="35709" spans="1:3" x14ac:dyDescent="0.25">
      <c r="A35709">
        <v>305</v>
      </c>
      <c r="B35709" s="1">
        <f>DATE(2000,11,1) + TIME(0,0,0)</f>
        <v>36831</v>
      </c>
      <c r="C35709">
        <v>25.950077057000001</v>
      </c>
    </row>
    <row r="35710" spans="1:3" x14ac:dyDescent="0.25">
      <c r="A35710">
        <v>335</v>
      </c>
      <c r="B35710" s="1">
        <f>DATE(2000,12,1) + TIME(0,0,0)</f>
        <v>36861</v>
      </c>
      <c r="C35710">
        <v>26.716135025</v>
      </c>
    </row>
    <row r="35711" spans="1:3" x14ac:dyDescent="0.25">
      <c r="A35711">
        <v>366</v>
      </c>
      <c r="B35711" s="1">
        <f>DATE(2001,1,1) + TIME(0,0,0)</f>
        <v>36892</v>
      </c>
      <c r="C35711">
        <v>27.412778853999999</v>
      </c>
    </row>
    <row r="35712" spans="1:3" x14ac:dyDescent="0.25">
      <c r="A35712">
        <v>397</v>
      </c>
      <c r="B35712" s="1">
        <f>DATE(2001,2,1) + TIME(0,0,0)</f>
        <v>36923</v>
      </c>
      <c r="C35712">
        <v>28.032749175999999</v>
      </c>
    </row>
    <row r="35713" spans="1:3" x14ac:dyDescent="0.25">
      <c r="A35713">
        <v>425</v>
      </c>
      <c r="B35713" s="1">
        <f>DATE(2001,3,1) + TIME(0,0,0)</f>
        <v>36951</v>
      </c>
      <c r="C35713">
        <v>28.540603638</v>
      </c>
    </row>
    <row r="35714" spans="1:3" x14ac:dyDescent="0.25">
      <c r="A35714">
        <v>456</v>
      </c>
      <c r="B35714" s="1">
        <f>DATE(2001,4,1) + TIME(0,0,0)</f>
        <v>36982</v>
      </c>
      <c r="C35714">
        <v>29.056131362999999</v>
      </c>
    </row>
    <row r="35715" spans="1:3" x14ac:dyDescent="0.25">
      <c r="A35715">
        <v>486</v>
      </c>
      <c r="B35715" s="1">
        <f>DATE(2001,5,1) + TIME(0,0,0)</f>
        <v>37012</v>
      </c>
      <c r="C35715">
        <v>29.519760131999998</v>
      </c>
    </row>
    <row r="35716" spans="1:3" x14ac:dyDescent="0.25">
      <c r="A35716">
        <v>517</v>
      </c>
      <c r="B35716" s="1">
        <f>DATE(2001,6,1) + TIME(0,0,0)</f>
        <v>37043</v>
      </c>
      <c r="C35716">
        <v>29.974929809999999</v>
      </c>
    </row>
    <row r="35717" spans="1:3" x14ac:dyDescent="0.25">
      <c r="A35717">
        <v>547</v>
      </c>
      <c r="B35717" s="1">
        <f>DATE(2001,7,1) + TIME(0,0,0)</f>
        <v>37073</v>
      </c>
      <c r="C35717">
        <v>30.398097992</v>
      </c>
    </row>
    <row r="35718" spans="1:3" x14ac:dyDescent="0.25">
      <c r="A35718">
        <v>578</v>
      </c>
      <c r="B35718" s="1">
        <f>DATE(2001,8,1) + TIME(0,0,0)</f>
        <v>37104</v>
      </c>
      <c r="C35718">
        <v>30.817676544000001</v>
      </c>
    </row>
    <row r="35719" spans="1:3" x14ac:dyDescent="0.25">
      <c r="A35719">
        <v>609</v>
      </c>
      <c r="B35719" s="1">
        <f>DATE(2001,9,1) + TIME(0,0,0)</f>
        <v>37135</v>
      </c>
      <c r="C35719">
        <v>31.216184616</v>
      </c>
    </row>
    <row r="35720" spans="1:3" x14ac:dyDescent="0.25">
      <c r="A35720">
        <v>639</v>
      </c>
      <c r="B35720" s="1">
        <f>DATE(2001,10,1) + TIME(0,0,0)</f>
        <v>37165</v>
      </c>
      <c r="C35720">
        <v>31.578365326</v>
      </c>
    </row>
    <row r="35721" spans="1:3" x14ac:dyDescent="0.25">
      <c r="A35721">
        <v>670</v>
      </c>
      <c r="B35721" s="1">
        <f>DATE(2001,11,1) + TIME(0,0,0)</f>
        <v>37196</v>
      </c>
      <c r="C35721">
        <v>31.923942566000001</v>
      </c>
    </row>
    <row r="35722" spans="1:3" x14ac:dyDescent="0.25">
      <c r="A35722">
        <v>700</v>
      </c>
      <c r="B35722" s="1">
        <f>DATE(2001,12,1) + TIME(0,0,0)</f>
        <v>37226</v>
      </c>
      <c r="C35722">
        <v>32.231990814</v>
      </c>
    </row>
    <row r="35723" spans="1:3" x14ac:dyDescent="0.25">
      <c r="A35723">
        <v>731</v>
      </c>
      <c r="B35723" s="1">
        <f>DATE(2002,1,1) + TIME(0,0,0)</f>
        <v>37257</v>
      </c>
      <c r="C35723">
        <v>32.529586792000003</v>
      </c>
    </row>
    <row r="35724" spans="1:3" x14ac:dyDescent="0.25">
      <c r="A35724">
        <v>762</v>
      </c>
      <c r="B35724" s="1">
        <f>DATE(2002,2,1) + TIME(0,0,0)</f>
        <v>37288</v>
      </c>
      <c r="C35724">
        <v>32.811218261999997</v>
      </c>
    </row>
    <row r="35725" spans="1:3" x14ac:dyDescent="0.25">
      <c r="A35725">
        <v>790</v>
      </c>
      <c r="B35725" s="1">
        <f>DATE(2002,3,1) + TIME(0,0,0)</f>
        <v>37316</v>
      </c>
      <c r="C35725">
        <v>33.054897308000001</v>
      </c>
    </row>
    <row r="35726" spans="1:3" x14ac:dyDescent="0.25">
      <c r="A35726">
        <v>821</v>
      </c>
      <c r="B35726" s="1">
        <f>DATE(2002,4,1) + TIME(0,0,0)</f>
        <v>37347</v>
      </c>
      <c r="C35726">
        <v>33.314441680999998</v>
      </c>
    </row>
    <row r="35727" spans="1:3" x14ac:dyDescent="0.25">
      <c r="A35727">
        <v>851</v>
      </c>
      <c r="B35727" s="1">
        <f>DATE(2002,5,1) + TIME(0,0,0)</f>
        <v>37377</v>
      </c>
      <c r="C35727">
        <v>33.556137085000003</v>
      </c>
    </row>
    <row r="35728" spans="1:3" x14ac:dyDescent="0.25">
      <c r="A35728">
        <v>882</v>
      </c>
      <c r="B35728" s="1">
        <f>DATE(2002,6,1) + TIME(0,0,0)</f>
        <v>37408</v>
      </c>
      <c r="C35728">
        <v>33.796890259000001</v>
      </c>
    </row>
    <row r="35729" spans="1:3" x14ac:dyDescent="0.25">
      <c r="A35729">
        <v>912</v>
      </c>
      <c r="B35729" s="1">
        <f>DATE(2002,7,1) + TIME(0,0,0)</f>
        <v>37438</v>
      </c>
      <c r="C35729">
        <v>34.022502899000003</v>
      </c>
    </row>
    <row r="35730" spans="1:3" x14ac:dyDescent="0.25">
      <c r="A35730">
        <v>943</v>
      </c>
      <c r="B35730" s="1">
        <f>DATE(2002,8,1) + TIME(0,0,0)</f>
        <v>37469</v>
      </c>
      <c r="C35730">
        <v>34.248931884999998</v>
      </c>
    </row>
    <row r="35731" spans="1:3" x14ac:dyDescent="0.25">
      <c r="A35731">
        <v>974</v>
      </c>
      <c r="B35731" s="1">
        <f>DATE(2002,9,1) + TIME(0,0,0)</f>
        <v>37500</v>
      </c>
      <c r="C35731">
        <v>34.468402863000001</v>
      </c>
    </row>
    <row r="35732" spans="1:3" x14ac:dyDescent="0.25">
      <c r="A35732">
        <v>1004</v>
      </c>
      <c r="B35732" s="1">
        <f>DATE(2002,10,1) + TIME(0,0,0)</f>
        <v>37530</v>
      </c>
      <c r="C35732">
        <v>34.673957825000002</v>
      </c>
    </row>
    <row r="35733" spans="1:3" x14ac:dyDescent="0.25">
      <c r="A35733">
        <v>1035</v>
      </c>
      <c r="B35733" s="1">
        <f>DATE(2002,11,1) + TIME(0,0,0)</f>
        <v>37561</v>
      </c>
      <c r="C35733">
        <v>34.879161834999998</v>
      </c>
    </row>
    <row r="35734" spans="1:3" x14ac:dyDescent="0.25">
      <c r="A35734">
        <v>1065</v>
      </c>
      <c r="B35734" s="1">
        <f>DATE(2002,12,1) + TIME(0,0,0)</f>
        <v>37591</v>
      </c>
      <c r="C35734">
        <v>35.070899963000002</v>
      </c>
    </row>
    <row r="35735" spans="1:3" x14ac:dyDescent="0.25">
      <c r="A35735">
        <v>1096</v>
      </c>
      <c r="B35735" s="1">
        <f>DATE(2003,1,1) + TIME(0,0,0)</f>
        <v>37622</v>
      </c>
      <c r="C35735">
        <v>35.262218474999997</v>
      </c>
    </row>
    <row r="35736" spans="1:3" x14ac:dyDescent="0.25">
      <c r="A35736">
        <v>1127</v>
      </c>
      <c r="B35736" s="1">
        <f>DATE(2003,2,1) + TIME(0,0,0)</f>
        <v>37653</v>
      </c>
      <c r="C35736">
        <v>35.446861267000003</v>
      </c>
    </row>
    <row r="35737" spans="1:3" x14ac:dyDescent="0.25">
      <c r="A35737">
        <v>1155</v>
      </c>
      <c r="B35737" s="1">
        <f>DATE(2003,3,1) + TIME(0,0,0)</f>
        <v>37681</v>
      </c>
      <c r="C35737">
        <v>35.608150481999999</v>
      </c>
    </row>
    <row r="35738" spans="1:3" x14ac:dyDescent="0.25">
      <c r="A35738">
        <v>1186</v>
      </c>
      <c r="B35738" s="1">
        <f>DATE(2003,4,1) + TIME(0,0,0)</f>
        <v>37712</v>
      </c>
      <c r="C35738">
        <v>35.78093338</v>
      </c>
    </row>
    <row r="35739" spans="1:3" x14ac:dyDescent="0.25">
      <c r="A35739">
        <v>1216</v>
      </c>
      <c r="B35739" s="1">
        <f>DATE(2003,5,1) + TIME(0,0,0)</f>
        <v>37742</v>
      </c>
      <c r="C35739">
        <v>35.942596436000002</v>
      </c>
    </row>
    <row r="35740" spans="1:3" x14ac:dyDescent="0.25">
      <c r="A35740">
        <v>1247</v>
      </c>
      <c r="B35740" s="1">
        <f>DATE(2003,6,1) + TIME(0,0,0)</f>
        <v>37773</v>
      </c>
      <c r="C35740">
        <v>36.104167938000003</v>
      </c>
    </row>
    <row r="35741" spans="1:3" x14ac:dyDescent="0.25">
      <c r="A35741">
        <v>1277</v>
      </c>
      <c r="B35741" s="1">
        <f>DATE(2003,7,1) + TIME(0,0,0)</f>
        <v>37803</v>
      </c>
      <c r="C35741">
        <v>36.255558014000002</v>
      </c>
    </row>
    <row r="35742" spans="1:3" x14ac:dyDescent="0.25">
      <c r="A35742">
        <v>1308</v>
      </c>
      <c r="B35742" s="1">
        <f>DATE(2003,8,1) + TIME(0,0,0)</f>
        <v>37834</v>
      </c>
      <c r="C35742">
        <v>36.407329558999997</v>
      </c>
    </row>
    <row r="35743" spans="1:3" x14ac:dyDescent="0.25">
      <c r="A35743">
        <v>1339</v>
      </c>
      <c r="B35743" s="1">
        <f>DATE(2003,9,1) + TIME(0,0,0)</f>
        <v>37865</v>
      </c>
      <c r="C35743">
        <v>36.554851532000001</v>
      </c>
    </row>
    <row r="35744" spans="1:3" x14ac:dyDescent="0.25">
      <c r="A35744">
        <v>1369</v>
      </c>
      <c r="B35744" s="1">
        <f>DATE(2003,10,1) + TIME(0,0,0)</f>
        <v>37895</v>
      </c>
      <c r="C35744">
        <v>36.694046020999998</v>
      </c>
    </row>
    <row r="35745" spans="1:3" x14ac:dyDescent="0.25">
      <c r="A35745">
        <v>1400</v>
      </c>
      <c r="B35745" s="1">
        <f>DATE(2003,11,1) + TIME(0,0,0)</f>
        <v>37926</v>
      </c>
      <c r="C35745">
        <v>36.834518433</v>
      </c>
    </row>
    <row r="35746" spans="1:3" x14ac:dyDescent="0.25">
      <c r="A35746">
        <v>1430</v>
      </c>
      <c r="B35746" s="1">
        <f>DATE(2003,12,1) + TIME(0,0,0)</f>
        <v>37956</v>
      </c>
      <c r="C35746">
        <v>36.967269897000001</v>
      </c>
    </row>
    <row r="35747" spans="1:3" x14ac:dyDescent="0.25">
      <c r="A35747">
        <v>1461</v>
      </c>
      <c r="B35747" s="1">
        <f>DATE(2004,1,1) + TIME(0,0,0)</f>
        <v>37987</v>
      </c>
      <c r="C35747">
        <v>37.101238250999998</v>
      </c>
    </row>
    <row r="35748" spans="1:3" x14ac:dyDescent="0.25">
      <c r="A35748">
        <v>1492</v>
      </c>
      <c r="B35748" s="1">
        <f>DATE(2004,2,1) + TIME(0,0,0)</f>
        <v>38018</v>
      </c>
      <c r="C35748">
        <v>37.232040404999999</v>
      </c>
    </row>
    <row r="35749" spans="1:3" x14ac:dyDescent="0.25">
      <c r="A35749">
        <v>1521</v>
      </c>
      <c r="B35749" s="1">
        <f>DATE(2004,3,1) + TIME(0,0,0)</f>
        <v>38047</v>
      </c>
      <c r="C35749">
        <v>37.351631165000001</v>
      </c>
    </row>
    <row r="35750" spans="1:3" x14ac:dyDescent="0.25">
      <c r="A35750">
        <v>1552</v>
      </c>
      <c r="B35750" s="1">
        <f>DATE(2004,4,1) + TIME(0,0,0)</f>
        <v>38078</v>
      </c>
      <c r="C35750">
        <v>37.476642609000002</v>
      </c>
    </row>
    <row r="35751" spans="1:3" x14ac:dyDescent="0.25">
      <c r="A35751">
        <v>1582</v>
      </c>
      <c r="B35751" s="1">
        <f>DATE(2004,5,1) + TIME(0,0,0)</f>
        <v>38108</v>
      </c>
      <c r="C35751">
        <v>37.594909668</v>
      </c>
    </row>
    <row r="35752" spans="1:3" x14ac:dyDescent="0.25">
      <c r="A35752">
        <v>1613</v>
      </c>
      <c r="B35752" s="1">
        <f>DATE(2004,6,1) + TIME(0,0,0)</f>
        <v>38139</v>
      </c>
      <c r="C35752">
        <v>37.714473724000001</v>
      </c>
    </row>
    <row r="35753" spans="1:3" x14ac:dyDescent="0.25">
      <c r="A35753">
        <v>1643</v>
      </c>
      <c r="B35753" s="1">
        <f>DATE(2004,7,1) + TIME(0,0,0)</f>
        <v>38169</v>
      </c>
      <c r="C35753">
        <v>37.827716827000003</v>
      </c>
    </row>
    <row r="35754" spans="1:3" x14ac:dyDescent="0.25">
      <c r="A35754">
        <v>1674</v>
      </c>
      <c r="B35754" s="1">
        <f>DATE(2004,8,1) + TIME(0,0,0)</f>
        <v>38200</v>
      </c>
      <c r="C35754">
        <v>37.94234848</v>
      </c>
    </row>
    <row r="35755" spans="1:3" x14ac:dyDescent="0.25">
      <c r="A35755">
        <v>1705</v>
      </c>
      <c r="B35755" s="1">
        <f>DATE(2004,9,1) + TIME(0,0,0)</f>
        <v>38231</v>
      </c>
      <c r="C35755">
        <v>38.054710387999997</v>
      </c>
    </row>
    <row r="35756" spans="1:3" x14ac:dyDescent="0.25">
      <c r="A35756">
        <v>1735</v>
      </c>
      <c r="B35756" s="1">
        <f>DATE(2004,10,1) + TIME(0,0,0)</f>
        <v>38261</v>
      </c>
      <c r="C35756">
        <v>38.161441803000002</v>
      </c>
    </row>
    <row r="35757" spans="1:3" x14ac:dyDescent="0.25">
      <c r="A35757">
        <v>1766</v>
      </c>
      <c r="B35757" s="1">
        <f>DATE(2004,11,1) + TIME(0,0,0)</f>
        <v>38292</v>
      </c>
      <c r="C35757">
        <v>38.269729613999999</v>
      </c>
    </row>
    <row r="35758" spans="1:3" x14ac:dyDescent="0.25">
      <c r="A35758">
        <v>1796</v>
      </c>
      <c r="B35758" s="1">
        <f>DATE(2004,12,1) + TIME(0,0,0)</f>
        <v>38322</v>
      </c>
      <c r="C35758">
        <v>38.372665404999999</v>
      </c>
    </row>
    <row r="35759" spans="1:3" x14ac:dyDescent="0.25">
      <c r="A35759">
        <v>1827</v>
      </c>
      <c r="B35759" s="1">
        <f>DATE(2005,1,1) + TIME(0,0,0)</f>
        <v>38353</v>
      </c>
      <c r="C35759">
        <v>38.477085113999998</v>
      </c>
    </row>
    <row r="35760" spans="1:3" x14ac:dyDescent="0.25">
      <c r="A35760">
        <v>1858</v>
      </c>
      <c r="B35760" s="1">
        <f>DATE(2005,2,1) + TIME(0,0,0)</f>
        <v>38384</v>
      </c>
      <c r="C35760">
        <v>38.579536437999998</v>
      </c>
    </row>
    <row r="35761" spans="1:3" x14ac:dyDescent="0.25">
      <c r="A35761">
        <v>1886</v>
      </c>
      <c r="B35761" s="1">
        <f>DATE(2005,3,1) + TIME(0,0,0)</f>
        <v>38412</v>
      </c>
      <c r="C35761">
        <v>38.671031952</v>
      </c>
    </row>
    <row r="35762" spans="1:3" x14ac:dyDescent="0.25">
      <c r="A35762">
        <v>1917</v>
      </c>
      <c r="B35762" s="1">
        <f>DATE(2005,4,1) + TIME(0,0,0)</f>
        <v>38443</v>
      </c>
      <c r="C35762">
        <v>38.770195006999998</v>
      </c>
    </row>
    <row r="35763" spans="1:3" x14ac:dyDescent="0.25">
      <c r="A35763">
        <v>1947</v>
      </c>
      <c r="B35763" s="1">
        <f>DATE(2005,5,1) + TIME(0,0,0)</f>
        <v>38473</v>
      </c>
      <c r="C35763">
        <v>38.864730835000003</v>
      </c>
    </row>
    <row r="35764" spans="1:3" x14ac:dyDescent="0.25">
      <c r="A35764">
        <v>1978</v>
      </c>
      <c r="B35764" s="1">
        <f>DATE(2005,6,1) + TIME(0,0,0)</f>
        <v>38504</v>
      </c>
      <c r="C35764">
        <v>38.960865020999996</v>
      </c>
    </row>
    <row r="35765" spans="1:3" x14ac:dyDescent="0.25">
      <c r="A35765">
        <v>2008</v>
      </c>
      <c r="B35765" s="1">
        <f>DATE(2005,7,1) + TIME(0,0,0)</f>
        <v>38534</v>
      </c>
      <c r="C35765">
        <v>39.052337645999998</v>
      </c>
    </row>
    <row r="35766" spans="1:3" x14ac:dyDescent="0.25">
      <c r="A35766">
        <v>2039</v>
      </c>
      <c r="B35766" s="1">
        <f>DATE(2005,8,1) + TIME(0,0,0)</f>
        <v>38565</v>
      </c>
      <c r="C35766">
        <v>39.145530700999998</v>
      </c>
    </row>
    <row r="35767" spans="1:3" x14ac:dyDescent="0.25">
      <c r="A35767">
        <v>2070</v>
      </c>
      <c r="B35767" s="1">
        <f>DATE(2005,9,1) + TIME(0,0,0)</f>
        <v>38596</v>
      </c>
      <c r="C35767">
        <v>39.237026215</v>
      </c>
    </row>
    <row r="35768" spans="1:3" x14ac:dyDescent="0.25">
      <c r="A35768">
        <v>2100</v>
      </c>
      <c r="B35768" s="1">
        <f>DATE(2005,10,1) + TIME(0,0,0)</f>
        <v>38626</v>
      </c>
      <c r="C35768">
        <v>39.324386597</v>
      </c>
    </row>
    <row r="35769" spans="1:3" x14ac:dyDescent="0.25">
      <c r="A35769">
        <v>2131</v>
      </c>
      <c r="B35769" s="1">
        <f>DATE(2005,11,1) + TIME(0,0,0)</f>
        <v>38657</v>
      </c>
      <c r="C35769">
        <v>39.413249968999999</v>
      </c>
    </row>
    <row r="35770" spans="1:3" x14ac:dyDescent="0.25">
      <c r="A35770">
        <v>2161</v>
      </c>
      <c r="B35770" s="1">
        <f>DATE(2005,12,1) + TIME(0,0,0)</f>
        <v>38687</v>
      </c>
      <c r="C35770">
        <v>39.497657775999997</v>
      </c>
    </row>
    <row r="35771" spans="1:3" x14ac:dyDescent="0.25">
      <c r="A35771">
        <v>2192</v>
      </c>
      <c r="B35771" s="1">
        <f>DATE(2006,1,1) + TIME(0,0,0)</f>
        <v>38718</v>
      </c>
      <c r="C35771">
        <v>39.58367157</v>
      </c>
    </row>
    <row r="35772" spans="1:3" x14ac:dyDescent="0.25">
      <c r="A35772">
        <v>2223</v>
      </c>
      <c r="B35772" s="1">
        <f>DATE(2006,2,1) + TIME(0,0,0)</f>
        <v>38749</v>
      </c>
      <c r="C35772">
        <v>39.668304442999997</v>
      </c>
    </row>
    <row r="35773" spans="1:3" x14ac:dyDescent="0.25">
      <c r="A35773">
        <v>2251</v>
      </c>
      <c r="B35773" s="1">
        <f>DATE(2006,3,1) + TIME(0,0,0)</f>
        <v>38777</v>
      </c>
      <c r="C35773">
        <v>39.743968963999997</v>
      </c>
    </row>
    <row r="35774" spans="1:3" x14ac:dyDescent="0.25">
      <c r="A35774">
        <v>2282</v>
      </c>
      <c r="B35774" s="1">
        <f>DATE(2006,4,1) + TIME(0,0,0)</f>
        <v>38808</v>
      </c>
      <c r="C35774">
        <v>39.825771332000002</v>
      </c>
    </row>
    <row r="35775" spans="1:3" x14ac:dyDescent="0.25">
      <c r="A35775">
        <v>2312</v>
      </c>
      <c r="B35775" s="1">
        <f>DATE(2006,5,1) + TIME(0,0,0)</f>
        <v>38838</v>
      </c>
      <c r="C35775">
        <v>39.903415680000002</v>
      </c>
    </row>
    <row r="35776" spans="1:3" x14ac:dyDescent="0.25">
      <c r="A35776">
        <v>2343</v>
      </c>
      <c r="B35776" s="1">
        <f>DATE(2006,6,1) + TIME(0,0,0)</f>
        <v>38869</v>
      </c>
      <c r="C35776">
        <v>39.983264923</v>
      </c>
    </row>
    <row r="35777" spans="1:3" x14ac:dyDescent="0.25">
      <c r="A35777">
        <v>2373</v>
      </c>
      <c r="B35777" s="1">
        <f>DATE(2006,7,1) + TIME(0,0,0)</f>
        <v>38899</v>
      </c>
      <c r="C35777">
        <v>40.059005737</v>
      </c>
    </row>
    <row r="35778" spans="1:3" x14ac:dyDescent="0.25">
      <c r="A35778">
        <v>2404</v>
      </c>
      <c r="B35778" s="1">
        <f>DATE(2006,8,1) + TIME(0,0,0)</f>
        <v>38930</v>
      </c>
      <c r="C35778">
        <v>40.135993958</v>
      </c>
    </row>
    <row r="35779" spans="1:3" x14ac:dyDescent="0.25">
      <c r="A35779">
        <v>2435</v>
      </c>
      <c r="B35779" s="1">
        <f>DATE(2006,9,1) + TIME(0,0,0)</f>
        <v>38961</v>
      </c>
      <c r="C35779">
        <v>40.211814879999999</v>
      </c>
    </row>
    <row r="35780" spans="1:3" x14ac:dyDescent="0.25">
      <c r="A35780">
        <v>2465</v>
      </c>
      <c r="B35780" s="1">
        <f>DATE(2006,10,1) + TIME(0,0,0)</f>
        <v>38991</v>
      </c>
      <c r="C35780">
        <v>40.284030913999999</v>
      </c>
    </row>
    <row r="35781" spans="1:3" x14ac:dyDescent="0.25">
      <c r="A35781">
        <v>2496</v>
      </c>
      <c r="B35781" s="1">
        <f>DATE(2006,11,1) + TIME(0,0,0)</f>
        <v>39022</v>
      </c>
      <c r="C35781">
        <v>40.357551575000002</v>
      </c>
    </row>
    <row r="35782" spans="1:3" x14ac:dyDescent="0.25">
      <c r="A35782">
        <v>2526</v>
      </c>
      <c r="B35782" s="1">
        <f>DATE(2006,12,1) + TIME(0,0,0)</f>
        <v>39052</v>
      </c>
      <c r="C35782">
        <v>40.427612304999997</v>
      </c>
    </row>
    <row r="35783" spans="1:3" x14ac:dyDescent="0.25">
      <c r="A35783">
        <v>2557</v>
      </c>
      <c r="B35783" s="1">
        <f>DATE(2007,1,1) + TIME(0,0,0)</f>
        <v>39083</v>
      </c>
      <c r="C35783">
        <v>40.499534607000001</v>
      </c>
    </row>
    <row r="35784" spans="1:3" x14ac:dyDescent="0.25">
      <c r="A35784">
        <v>2588</v>
      </c>
      <c r="B35784" s="1">
        <f>DATE(2007,2,1) + TIME(0,0,0)</f>
        <v>39114</v>
      </c>
      <c r="C35784">
        <v>40.569389342999997</v>
      </c>
    </row>
    <row r="35785" spans="1:3" x14ac:dyDescent="0.25">
      <c r="A35785">
        <v>2616</v>
      </c>
      <c r="B35785" s="1">
        <f>DATE(2007,3,1) + TIME(0,0,0)</f>
        <v>39142</v>
      </c>
      <c r="C35785">
        <v>40.631965637</v>
      </c>
    </row>
    <row r="35786" spans="1:3" x14ac:dyDescent="0.25">
      <c r="A35786">
        <v>2647</v>
      </c>
      <c r="B35786" s="1">
        <f>DATE(2007,4,1) + TIME(0,0,0)</f>
        <v>39173</v>
      </c>
      <c r="C35786">
        <v>40.700412749999998</v>
      </c>
    </row>
    <row r="35787" spans="1:3" x14ac:dyDescent="0.25">
      <c r="A35787">
        <v>2677</v>
      </c>
      <c r="B35787" s="1">
        <f>DATE(2007,5,1) + TIME(0,0,0)</f>
        <v>39203</v>
      </c>
      <c r="C35787">
        <v>40.766071320000002</v>
      </c>
    </row>
    <row r="35788" spans="1:3" x14ac:dyDescent="0.25">
      <c r="A35788">
        <v>2708</v>
      </c>
      <c r="B35788" s="1">
        <f>DATE(2007,6,1) + TIME(0,0,0)</f>
        <v>39234</v>
      </c>
      <c r="C35788">
        <v>40.832584380999997</v>
      </c>
    </row>
    <row r="35789" spans="1:3" x14ac:dyDescent="0.25">
      <c r="A35789">
        <v>2738</v>
      </c>
      <c r="B35789" s="1">
        <f>DATE(2007,7,1) + TIME(0,0,0)</f>
        <v>39264</v>
      </c>
      <c r="C35789">
        <v>40.896247864000003</v>
      </c>
    </row>
    <row r="35790" spans="1:3" x14ac:dyDescent="0.25">
      <c r="A35790">
        <v>2769</v>
      </c>
      <c r="B35790" s="1">
        <f>DATE(2007,8,1) + TIME(0,0,0)</f>
        <v>39295</v>
      </c>
      <c r="C35790">
        <v>40.961383820000002</v>
      </c>
    </row>
    <row r="35791" spans="1:3" x14ac:dyDescent="0.25">
      <c r="A35791">
        <v>2800</v>
      </c>
      <c r="B35791" s="1">
        <f>DATE(2007,9,1) + TIME(0,0,0)</f>
        <v>39326</v>
      </c>
      <c r="C35791">
        <v>41.025447845000002</v>
      </c>
    </row>
    <row r="35792" spans="1:3" x14ac:dyDescent="0.25">
      <c r="A35792">
        <v>2830</v>
      </c>
      <c r="B35792" s="1">
        <f>DATE(2007,10,1) + TIME(0,0,0)</f>
        <v>39356</v>
      </c>
      <c r="C35792">
        <v>41.086696625000002</v>
      </c>
    </row>
    <row r="35793" spans="1:3" x14ac:dyDescent="0.25">
      <c r="A35793">
        <v>2861</v>
      </c>
      <c r="B35793" s="1">
        <f>DATE(2007,11,1) + TIME(0,0,0)</f>
        <v>39387</v>
      </c>
      <c r="C35793">
        <v>41.149280548</v>
      </c>
    </row>
    <row r="35794" spans="1:3" x14ac:dyDescent="0.25">
      <c r="A35794">
        <v>2891</v>
      </c>
      <c r="B35794" s="1">
        <f>DATE(2007,12,1) + TIME(0,0,0)</f>
        <v>39417</v>
      </c>
      <c r="C35794">
        <v>41.209152222</v>
      </c>
    </row>
    <row r="35795" spans="1:3" x14ac:dyDescent="0.25">
      <c r="A35795">
        <v>2922</v>
      </c>
      <c r="B35795" s="1">
        <f>DATE(2008,1,1) + TIME(0,0,0)</f>
        <v>39448</v>
      </c>
      <c r="C35795">
        <v>41.270332336000003</v>
      </c>
    </row>
    <row r="35796" spans="1:3" x14ac:dyDescent="0.25">
      <c r="A35796">
        <v>2953</v>
      </c>
      <c r="B35796" s="1">
        <f>DATE(2008,2,1) + TIME(0,0,0)</f>
        <v>39479</v>
      </c>
      <c r="C35796">
        <v>41.330806731999999</v>
      </c>
    </row>
    <row r="35797" spans="1:3" x14ac:dyDescent="0.25">
      <c r="A35797">
        <v>2982</v>
      </c>
      <c r="B35797" s="1">
        <f>DATE(2008,3,1) + TIME(0,0,0)</f>
        <v>39508</v>
      </c>
      <c r="C35797">
        <v>41.386760711999997</v>
      </c>
    </row>
    <row r="35798" spans="1:3" x14ac:dyDescent="0.25">
      <c r="A35798">
        <v>3013</v>
      </c>
      <c r="B35798" s="1">
        <f>DATE(2008,4,1) + TIME(0,0,0)</f>
        <v>39539</v>
      </c>
      <c r="C35798">
        <v>41.445953369000001</v>
      </c>
    </row>
    <row r="35799" spans="1:3" x14ac:dyDescent="0.25">
      <c r="A35799">
        <v>3043</v>
      </c>
      <c r="B35799" s="1">
        <f>DATE(2008,5,1) + TIME(0,0,0)</f>
        <v>39569</v>
      </c>
      <c r="C35799">
        <v>41.502666472999998</v>
      </c>
    </row>
    <row r="35800" spans="1:3" x14ac:dyDescent="0.25">
      <c r="A35800">
        <v>3074</v>
      </c>
      <c r="B35800" s="1">
        <f>DATE(2008,6,1) + TIME(0,0,0)</f>
        <v>39600</v>
      </c>
      <c r="C35800">
        <v>41.560695647999999</v>
      </c>
    </row>
    <row r="35801" spans="1:3" x14ac:dyDescent="0.25">
      <c r="A35801">
        <v>3104</v>
      </c>
      <c r="B35801" s="1">
        <f>DATE(2008,7,1) + TIME(0,0,0)</f>
        <v>39630</v>
      </c>
      <c r="C35801">
        <v>41.616313933999997</v>
      </c>
    </row>
    <row r="35802" spans="1:3" x14ac:dyDescent="0.25">
      <c r="A35802">
        <v>3135</v>
      </c>
      <c r="B35802" s="1">
        <f>DATE(2008,8,1) + TIME(0,0,0)</f>
        <v>39661</v>
      </c>
      <c r="C35802">
        <v>41.673252106</v>
      </c>
    </row>
    <row r="35803" spans="1:3" x14ac:dyDescent="0.25">
      <c r="A35803">
        <v>3166</v>
      </c>
      <c r="B35803" s="1">
        <f>DATE(2008,9,1) + TIME(0,0,0)</f>
        <v>39692</v>
      </c>
      <c r="C35803">
        <v>41.729701996000003</v>
      </c>
    </row>
    <row r="35804" spans="1:3" x14ac:dyDescent="0.25">
      <c r="A35804">
        <v>3196</v>
      </c>
      <c r="B35804" s="1">
        <f>DATE(2008,10,1) + TIME(0,0,0)</f>
        <v>39722</v>
      </c>
      <c r="C35804">
        <v>41.783893585000001</v>
      </c>
    </row>
    <row r="35805" spans="1:3" x14ac:dyDescent="0.25">
      <c r="A35805">
        <v>3227</v>
      </c>
      <c r="B35805" s="1">
        <f>DATE(2008,11,1) + TIME(0,0,0)</f>
        <v>39753</v>
      </c>
      <c r="C35805">
        <v>41.839405059999997</v>
      </c>
    </row>
    <row r="35806" spans="1:3" x14ac:dyDescent="0.25">
      <c r="A35806">
        <v>3257</v>
      </c>
      <c r="B35806" s="1">
        <f>DATE(2008,12,1) + TIME(0,0,0)</f>
        <v>39783</v>
      </c>
      <c r="C35806">
        <v>41.892665862999998</v>
      </c>
    </row>
    <row r="35807" spans="1:3" x14ac:dyDescent="0.25">
      <c r="A35807">
        <v>3288</v>
      </c>
      <c r="B35807" s="1">
        <f>DATE(2009,1,1) + TIME(0,0,0)</f>
        <v>39814</v>
      </c>
      <c r="C35807">
        <v>41.947231293000002</v>
      </c>
    </row>
    <row r="35808" spans="1:3" x14ac:dyDescent="0.25">
      <c r="A35808">
        <v>3319</v>
      </c>
      <c r="B35808" s="1">
        <f>DATE(2009,2,1) + TIME(0,0,0)</f>
        <v>39845</v>
      </c>
      <c r="C35808">
        <v>42.001331329000003</v>
      </c>
    </row>
    <row r="35809" spans="1:3" x14ac:dyDescent="0.25">
      <c r="A35809">
        <v>3347</v>
      </c>
      <c r="B35809" s="1">
        <f>DATE(2009,3,1) + TIME(0,0,0)</f>
        <v>39873</v>
      </c>
      <c r="C35809">
        <v>42.049804688000002</v>
      </c>
    </row>
    <row r="35810" spans="1:3" x14ac:dyDescent="0.25">
      <c r="A35810">
        <v>3378</v>
      </c>
      <c r="B35810" s="1">
        <f>DATE(2009,4,1) + TIME(0,0,0)</f>
        <v>39904</v>
      </c>
      <c r="C35810">
        <v>42.103042602999999</v>
      </c>
    </row>
    <row r="35811" spans="1:3" x14ac:dyDescent="0.25">
      <c r="A35811">
        <v>3408</v>
      </c>
      <c r="B35811" s="1">
        <f>DATE(2009,5,1) + TIME(0,0,0)</f>
        <v>39934</v>
      </c>
      <c r="C35811">
        <v>42.154144287000001</v>
      </c>
    </row>
    <row r="35812" spans="1:3" x14ac:dyDescent="0.25">
      <c r="A35812">
        <v>3439</v>
      </c>
      <c r="B35812" s="1">
        <f>DATE(2009,6,1) + TIME(0,0,0)</f>
        <v>39965</v>
      </c>
      <c r="C35812">
        <v>42.206523894999997</v>
      </c>
    </row>
    <row r="35813" spans="1:3" x14ac:dyDescent="0.25">
      <c r="A35813">
        <v>3469</v>
      </c>
      <c r="B35813" s="1">
        <f>DATE(2009,7,1) + TIME(0,0,0)</f>
        <v>39995</v>
      </c>
      <c r="C35813">
        <v>42.256816864000001</v>
      </c>
    </row>
    <row r="35814" spans="1:3" x14ac:dyDescent="0.25">
      <c r="A35814">
        <v>3500</v>
      </c>
      <c r="B35814" s="1">
        <f>DATE(2009,8,1) + TIME(0,0,0)</f>
        <v>40026</v>
      </c>
      <c r="C35814">
        <v>42.308383941999999</v>
      </c>
    </row>
    <row r="35815" spans="1:3" x14ac:dyDescent="0.25">
      <c r="A35815">
        <v>3531</v>
      </c>
      <c r="B35815" s="1">
        <f>DATE(2009,9,1) + TIME(0,0,0)</f>
        <v>40057</v>
      </c>
      <c r="C35815">
        <v>42.359546661000003</v>
      </c>
    </row>
    <row r="35816" spans="1:3" x14ac:dyDescent="0.25">
      <c r="A35816">
        <v>3561</v>
      </c>
      <c r="B35816" s="1">
        <f>DATE(2009,10,1) + TIME(0,0,0)</f>
        <v>40087</v>
      </c>
      <c r="C35816">
        <v>42.408687592</v>
      </c>
    </row>
    <row r="35817" spans="1:3" x14ac:dyDescent="0.25">
      <c r="A35817">
        <v>3592</v>
      </c>
      <c r="B35817" s="1">
        <f>DATE(2009,11,1) + TIME(0,0,0)</f>
        <v>40118</v>
      </c>
      <c r="C35817">
        <v>42.459079742</v>
      </c>
    </row>
    <row r="35818" spans="1:3" x14ac:dyDescent="0.25">
      <c r="A35818">
        <v>3622</v>
      </c>
      <c r="B35818" s="1">
        <f>DATE(2009,12,1) + TIME(0,0,0)</f>
        <v>40148</v>
      </c>
      <c r="C35818">
        <v>42.507492065000001</v>
      </c>
    </row>
    <row r="35819" spans="1:3" x14ac:dyDescent="0.25">
      <c r="A35819">
        <v>3653</v>
      </c>
      <c r="B35819" s="1">
        <f>DATE(2010,1,1) + TIME(0,0,0)</f>
        <v>40179</v>
      </c>
      <c r="C35819">
        <v>42.557151793999999</v>
      </c>
    </row>
    <row r="35820" spans="1:3" x14ac:dyDescent="0.25">
      <c r="A35820">
        <v>3684</v>
      </c>
      <c r="B35820" s="1">
        <f>DATE(2010,2,1) + TIME(0,0,0)</f>
        <v>40210</v>
      </c>
      <c r="C35820">
        <v>42.606445311999998</v>
      </c>
    </row>
    <row r="35821" spans="1:3" x14ac:dyDescent="0.25">
      <c r="A35821">
        <v>3712</v>
      </c>
      <c r="B35821" s="1">
        <f>DATE(2010,3,1) + TIME(0,0,0)</f>
        <v>40238</v>
      </c>
      <c r="C35821">
        <v>42.650657654</v>
      </c>
    </row>
    <row r="35822" spans="1:3" x14ac:dyDescent="0.25">
      <c r="A35822">
        <v>3743</v>
      </c>
      <c r="B35822" s="1">
        <f>DATE(2010,4,1) + TIME(0,0,0)</f>
        <v>40269</v>
      </c>
      <c r="C35822">
        <v>42.699298859000002</v>
      </c>
    </row>
    <row r="35823" spans="1:3" x14ac:dyDescent="0.25">
      <c r="A35823">
        <v>3773</v>
      </c>
      <c r="B35823" s="1">
        <f>DATE(2010,5,1) + TIME(0,0,0)</f>
        <v>40299</v>
      </c>
      <c r="C35823">
        <v>42.746009827000002</v>
      </c>
    </row>
    <row r="35824" spans="1:3" x14ac:dyDescent="0.25">
      <c r="A35824">
        <v>3804</v>
      </c>
      <c r="B35824" s="1">
        <f>DATE(2010,6,1) + TIME(0,0,0)</f>
        <v>40330</v>
      </c>
      <c r="C35824">
        <v>42.793937683000003</v>
      </c>
    </row>
    <row r="35825" spans="1:3" x14ac:dyDescent="0.25">
      <c r="A35825">
        <v>3834</v>
      </c>
      <c r="B35825" s="1">
        <f>DATE(2010,7,1) + TIME(0,0,0)</f>
        <v>40360</v>
      </c>
      <c r="C35825">
        <v>42.840023041000002</v>
      </c>
    </row>
    <row r="35826" spans="1:3" x14ac:dyDescent="0.25">
      <c r="A35826">
        <v>3865</v>
      </c>
      <c r="B35826" s="1">
        <f>DATE(2010,8,1) + TIME(0,0,0)</f>
        <v>40391</v>
      </c>
      <c r="C35826">
        <v>42.88734436</v>
      </c>
    </row>
    <row r="35827" spans="1:3" x14ac:dyDescent="0.25">
      <c r="A35827">
        <v>3896</v>
      </c>
      <c r="B35827" s="1">
        <f>DATE(2010,9,1) + TIME(0,0,0)</f>
        <v>40422</v>
      </c>
      <c r="C35827">
        <v>42.934383392000001</v>
      </c>
    </row>
    <row r="35828" spans="1:3" x14ac:dyDescent="0.25">
      <c r="A35828">
        <v>3926</v>
      </c>
      <c r="B35828" s="1">
        <f>DATE(2010,10,1) + TIME(0,0,0)</f>
        <v>40452</v>
      </c>
      <c r="C35828">
        <v>42.979648589999996</v>
      </c>
    </row>
    <row r="35829" spans="1:3" x14ac:dyDescent="0.25">
      <c r="A35829">
        <v>3957</v>
      </c>
      <c r="B35829" s="1">
        <f>DATE(2010,11,1) + TIME(0,0,0)</f>
        <v>40483</v>
      </c>
      <c r="C35829">
        <v>43.026157378999997</v>
      </c>
    </row>
    <row r="35830" spans="1:3" x14ac:dyDescent="0.25">
      <c r="A35830">
        <v>3987</v>
      </c>
      <c r="B35830" s="1">
        <f>DATE(2010,12,1) + TIME(0,0,0)</f>
        <v>40513</v>
      </c>
      <c r="C35830">
        <v>43.070911406999997</v>
      </c>
    </row>
    <row r="35831" spans="1:3" x14ac:dyDescent="0.25">
      <c r="A35831">
        <v>4018</v>
      </c>
      <c r="B35831" s="1">
        <f>DATE(2011,1,1) + TIME(0,0,0)</f>
        <v>40544</v>
      </c>
      <c r="C35831">
        <v>43.116893767999997</v>
      </c>
    </row>
    <row r="35832" spans="1:3" x14ac:dyDescent="0.25">
      <c r="A35832">
        <v>4049</v>
      </c>
      <c r="B35832" s="1">
        <f>DATE(2011,2,1) + TIME(0,0,0)</f>
        <v>40575</v>
      </c>
      <c r="C35832">
        <v>43.162609099999997</v>
      </c>
    </row>
    <row r="35833" spans="1:3" x14ac:dyDescent="0.25">
      <c r="A35833">
        <v>4077</v>
      </c>
      <c r="B35833" s="1">
        <f>DATE(2011,3,1) + TIME(0,0,0)</f>
        <v>40603</v>
      </c>
      <c r="C35833">
        <v>43.203670502000001</v>
      </c>
    </row>
    <row r="35834" spans="1:3" x14ac:dyDescent="0.25">
      <c r="A35834">
        <v>4108</v>
      </c>
      <c r="B35834" s="1">
        <f>DATE(2011,4,1) + TIME(0,0,0)</f>
        <v>40634</v>
      </c>
      <c r="C35834">
        <v>43.248893738</v>
      </c>
    </row>
    <row r="35835" spans="1:3" x14ac:dyDescent="0.25">
      <c r="A35835">
        <v>4138</v>
      </c>
      <c r="B35835" s="1">
        <f>DATE(2011,5,1) + TIME(0,0,0)</f>
        <v>40664</v>
      </c>
      <c r="C35835">
        <v>43.292400360000002</v>
      </c>
    </row>
    <row r="35836" spans="1:3" x14ac:dyDescent="0.25">
      <c r="A35836">
        <v>4169</v>
      </c>
      <c r="B35836" s="1">
        <f>DATE(2011,6,1) + TIME(0,0,0)</f>
        <v>40695</v>
      </c>
      <c r="C35836">
        <v>43.337127686000002</v>
      </c>
    </row>
    <row r="35837" spans="1:3" x14ac:dyDescent="0.25">
      <c r="A35837">
        <v>4199</v>
      </c>
      <c r="B35837" s="1">
        <f>DATE(2011,7,1) + TIME(0,0,0)</f>
        <v>40725</v>
      </c>
      <c r="C35837">
        <v>43.380165099999999</v>
      </c>
    </row>
    <row r="35838" spans="1:3" x14ac:dyDescent="0.25">
      <c r="A35838">
        <v>4230</v>
      </c>
      <c r="B35838" s="1">
        <f>DATE(2011,8,1) + TIME(0,0,0)</f>
        <v>40756</v>
      </c>
      <c r="C35838">
        <v>43.424411773999999</v>
      </c>
    </row>
    <row r="35839" spans="1:3" x14ac:dyDescent="0.25">
      <c r="A35839">
        <v>4261</v>
      </c>
      <c r="B35839" s="1">
        <f>DATE(2011,9,1) + TIME(0,0,0)</f>
        <v>40787</v>
      </c>
      <c r="C35839">
        <v>43.468399048000002</v>
      </c>
    </row>
    <row r="35840" spans="1:3" x14ac:dyDescent="0.25">
      <c r="A35840">
        <v>4291</v>
      </c>
      <c r="B35840" s="1">
        <f>DATE(2011,10,1) + TIME(0,0,0)</f>
        <v>40817</v>
      </c>
      <c r="C35840">
        <v>43.510749816999997</v>
      </c>
    </row>
    <row r="35841" spans="1:3" x14ac:dyDescent="0.25">
      <c r="A35841">
        <v>4322</v>
      </c>
      <c r="B35841" s="1">
        <f>DATE(2011,11,1) + TIME(0,0,0)</f>
        <v>40848</v>
      </c>
      <c r="C35841">
        <v>43.554260253999999</v>
      </c>
    </row>
    <row r="35842" spans="1:3" x14ac:dyDescent="0.25">
      <c r="A35842">
        <v>4352</v>
      </c>
      <c r="B35842" s="1">
        <f>DATE(2011,12,1) + TIME(0,0,0)</f>
        <v>40878</v>
      </c>
      <c r="C35842">
        <v>43.596149445000002</v>
      </c>
    </row>
    <row r="35843" spans="1:3" x14ac:dyDescent="0.25">
      <c r="A35843">
        <v>4383</v>
      </c>
      <c r="B35843" s="1">
        <f>DATE(2012,1,1) + TIME(0,0,0)</f>
        <v>40909</v>
      </c>
      <c r="C35843">
        <v>43.639175414999997</v>
      </c>
    </row>
    <row r="35844" spans="1:3" x14ac:dyDescent="0.25">
      <c r="A35844">
        <v>4414</v>
      </c>
      <c r="B35844" s="1">
        <f>DATE(2012,2,1) + TIME(0,0,0)</f>
        <v>40940</v>
      </c>
      <c r="C35844">
        <v>43.681980133000003</v>
      </c>
    </row>
    <row r="35845" spans="1:3" x14ac:dyDescent="0.25">
      <c r="A35845">
        <v>4443</v>
      </c>
      <c r="B35845" s="1">
        <f>DATE(2012,3,1) + TIME(0,0,0)</f>
        <v>40969</v>
      </c>
      <c r="C35845">
        <v>43.721805572999997</v>
      </c>
    </row>
    <row r="35846" spans="1:3" x14ac:dyDescent="0.25">
      <c r="A35846">
        <v>4474</v>
      </c>
      <c r="B35846" s="1">
        <f>DATE(2012,4,1) + TIME(0,0,0)</f>
        <v>41000</v>
      </c>
      <c r="C35846">
        <v>43.764175414999997</v>
      </c>
    </row>
    <row r="35847" spans="1:3" x14ac:dyDescent="0.25">
      <c r="A35847">
        <v>4504</v>
      </c>
      <c r="B35847" s="1">
        <f>DATE(2012,5,1) + TIME(0,0,0)</f>
        <v>41030</v>
      </c>
      <c r="C35847">
        <v>43.804992675999998</v>
      </c>
    </row>
    <row r="35848" spans="1:3" x14ac:dyDescent="0.25">
      <c r="A35848">
        <v>4535</v>
      </c>
      <c r="B35848" s="1">
        <f>DATE(2012,6,1) + TIME(0,0,0)</f>
        <v>41061</v>
      </c>
      <c r="C35848">
        <v>43.846969604000002</v>
      </c>
    </row>
    <row r="35849" spans="1:3" x14ac:dyDescent="0.25">
      <c r="A35849">
        <v>4565</v>
      </c>
      <c r="B35849" s="1">
        <f>DATE(2012,7,1) + TIME(0,0,0)</f>
        <v>41091</v>
      </c>
      <c r="C35849">
        <v>43.887397765999999</v>
      </c>
    </row>
    <row r="35850" spans="1:3" x14ac:dyDescent="0.25">
      <c r="A35850">
        <v>4596</v>
      </c>
      <c r="B35850" s="1">
        <f>DATE(2012,8,1) + TIME(0,0,0)</f>
        <v>41122</v>
      </c>
      <c r="C35850">
        <v>43.928970337000003</v>
      </c>
    </row>
    <row r="35851" spans="1:3" x14ac:dyDescent="0.25">
      <c r="A35851">
        <v>4627</v>
      </c>
      <c r="B35851" s="1">
        <f>DATE(2012,9,1) + TIME(0,0,0)</f>
        <v>41153</v>
      </c>
      <c r="C35851">
        <v>43.970333099000001</v>
      </c>
    </row>
    <row r="35852" spans="1:3" x14ac:dyDescent="0.25">
      <c r="A35852">
        <v>4657</v>
      </c>
      <c r="B35852" s="1">
        <f>DATE(2012,10,1) + TIME(0,0,0)</f>
        <v>41183</v>
      </c>
      <c r="C35852">
        <v>44.010166167999998</v>
      </c>
    </row>
    <row r="35853" spans="1:3" x14ac:dyDescent="0.25">
      <c r="A35853">
        <v>4688</v>
      </c>
      <c r="B35853" s="1">
        <f>DATE(2012,11,1) + TIME(0,0,0)</f>
        <v>41214</v>
      </c>
      <c r="C35853">
        <v>44.051116942999997</v>
      </c>
    </row>
    <row r="35854" spans="1:3" x14ac:dyDescent="0.25">
      <c r="A35854">
        <v>4718</v>
      </c>
      <c r="B35854" s="1">
        <f>DATE(2012,12,1) + TIME(0,0,0)</f>
        <v>41244</v>
      </c>
      <c r="C35854">
        <v>44.090545654000003</v>
      </c>
    </row>
    <row r="35855" spans="1:3" x14ac:dyDescent="0.25">
      <c r="A35855">
        <v>4749</v>
      </c>
      <c r="B35855" s="1">
        <f>DATE(2013,1,1) + TIME(0,0,0)</f>
        <v>41275</v>
      </c>
      <c r="C35855">
        <v>44.131084442000002</v>
      </c>
    </row>
    <row r="35856" spans="1:3" x14ac:dyDescent="0.25">
      <c r="A35856">
        <v>4780</v>
      </c>
      <c r="B35856" s="1">
        <f>DATE(2013,2,1) + TIME(0,0,0)</f>
        <v>41306</v>
      </c>
      <c r="C35856">
        <v>44.171413422000001</v>
      </c>
    </row>
    <row r="35857" spans="1:3" x14ac:dyDescent="0.25">
      <c r="A35857">
        <v>4808</v>
      </c>
      <c r="B35857" s="1">
        <f>DATE(2013,3,1) + TIME(0,0,0)</f>
        <v>41334</v>
      </c>
      <c r="C35857">
        <v>44.207660675</v>
      </c>
    </row>
    <row r="35858" spans="1:3" x14ac:dyDescent="0.25">
      <c r="A35858">
        <v>4839</v>
      </c>
      <c r="B35858" s="1">
        <f>DATE(2013,4,1) + TIME(0,0,0)</f>
        <v>41365</v>
      </c>
      <c r="C35858">
        <v>44.247585297000001</v>
      </c>
    </row>
    <row r="35859" spans="1:3" x14ac:dyDescent="0.25">
      <c r="A35859">
        <v>4869</v>
      </c>
      <c r="B35859" s="1">
        <f>DATE(2013,5,1) + TIME(0,0,0)</f>
        <v>41395</v>
      </c>
      <c r="C35859">
        <v>44.286026001000003</v>
      </c>
    </row>
    <row r="35860" spans="1:3" x14ac:dyDescent="0.25">
      <c r="A35860">
        <v>4900</v>
      </c>
      <c r="B35860" s="1">
        <f>DATE(2013,6,1) + TIME(0,0,0)</f>
        <v>41426</v>
      </c>
      <c r="C35860">
        <v>44.32554245</v>
      </c>
    </row>
    <row r="35861" spans="1:3" x14ac:dyDescent="0.25">
      <c r="A35861">
        <v>4930</v>
      </c>
      <c r="B35861" s="1">
        <f>DATE(2013,7,1) + TIME(0,0,0)</f>
        <v>41456</v>
      </c>
      <c r="C35861">
        <v>44.363586425999998</v>
      </c>
    </row>
    <row r="35862" spans="1:3" x14ac:dyDescent="0.25">
      <c r="A35862">
        <v>4961</v>
      </c>
      <c r="B35862" s="1">
        <f>DATE(2013,8,1) + TIME(0,0,0)</f>
        <v>41487</v>
      </c>
      <c r="C35862">
        <v>44.402694701999998</v>
      </c>
    </row>
    <row r="35863" spans="1:3" x14ac:dyDescent="0.25">
      <c r="A35863">
        <v>4992</v>
      </c>
      <c r="B35863" s="1">
        <f>DATE(2013,9,1) + TIME(0,0,0)</f>
        <v>41518</v>
      </c>
      <c r="C35863">
        <v>44.441600800000003</v>
      </c>
    </row>
    <row r="35864" spans="1:3" x14ac:dyDescent="0.25">
      <c r="A35864">
        <v>5022</v>
      </c>
      <c r="B35864" s="1">
        <f>DATE(2013,10,1) + TIME(0,0,0)</f>
        <v>41548</v>
      </c>
      <c r="C35864">
        <v>44.479057312000002</v>
      </c>
    </row>
    <row r="35865" spans="1:3" x14ac:dyDescent="0.25">
      <c r="A35865">
        <v>5053</v>
      </c>
      <c r="B35865" s="1">
        <f>DATE(2013,11,1) + TIME(0,0,0)</f>
        <v>41579</v>
      </c>
      <c r="C35865">
        <v>44.517562865999999</v>
      </c>
    </row>
    <row r="35866" spans="1:3" x14ac:dyDescent="0.25">
      <c r="A35866">
        <v>5083</v>
      </c>
      <c r="B35866" s="1">
        <f>DATE(2013,12,1) + TIME(0,0,0)</f>
        <v>41609</v>
      </c>
      <c r="C35866">
        <v>44.554630279999998</v>
      </c>
    </row>
    <row r="35867" spans="1:3" x14ac:dyDescent="0.25">
      <c r="A35867">
        <v>5114</v>
      </c>
      <c r="B35867" s="1">
        <f>DATE(2014,1,1) + TIME(0,0,0)</f>
        <v>41640</v>
      </c>
      <c r="C35867">
        <v>44.592739105</v>
      </c>
    </row>
    <row r="35868" spans="1:3" x14ac:dyDescent="0.25">
      <c r="A35868">
        <v>5145</v>
      </c>
      <c r="B35868" s="1">
        <f>DATE(2014,2,1) + TIME(0,0,0)</f>
        <v>41671</v>
      </c>
      <c r="C35868">
        <v>44.630649566999999</v>
      </c>
    </row>
    <row r="35869" spans="1:3" x14ac:dyDescent="0.25">
      <c r="A35869">
        <v>5173</v>
      </c>
      <c r="B35869" s="1">
        <f>DATE(2014,3,1) + TIME(0,0,0)</f>
        <v>41699</v>
      </c>
      <c r="C35869">
        <v>44.664726256999998</v>
      </c>
    </row>
    <row r="35870" spans="1:3" x14ac:dyDescent="0.25">
      <c r="A35870">
        <v>5204</v>
      </c>
      <c r="B35870" s="1">
        <f>DATE(2014,4,1) + TIME(0,0,0)</f>
        <v>41730</v>
      </c>
      <c r="C35870">
        <v>44.702266692999999</v>
      </c>
    </row>
    <row r="35871" spans="1:3" x14ac:dyDescent="0.25">
      <c r="A35871">
        <v>5234</v>
      </c>
      <c r="B35871" s="1">
        <f>DATE(2014,5,1) + TIME(0,0,0)</f>
        <v>41760</v>
      </c>
      <c r="C35871">
        <v>44.738418578999998</v>
      </c>
    </row>
    <row r="35872" spans="1:3" x14ac:dyDescent="0.25">
      <c r="A35872">
        <v>5265</v>
      </c>
      <c r="B35872" s="1">
        <f>DATE(2014,6,1) + TIME(0,0,0)</f>
        <v>41791</v>
      </c>
      <c r="C35872">
        <v>44.775592803999999</v>
      </c>
    </row>
    <row r="35873" spans="1:3" x14ac:dyDescent="0.25">
      <c r="A35873">
        <v>5295</v>
      </c>
      <c r="B35873" s="1">
        <f>DATE(2014,7,1) + TIME(0,0,0)</f>
        <v>41821</v>
      </c>
      <c r="C35873">
        <v>44.811389923</v>
      </c>
    </row>
    <row r="35874" spans="1:3" x14ac:dyDescent="0.25">
      <c r="A35874">
        <v>5326</v>
      </c>
      <c r="B35874" s="1">
        <f>DATE(2014,8,1) + TIME(0,0,0)</f>
        <v>41852</v>
      </c>
      <c r="C35874">
        <v>44.848201752000001</v>
      </c>
    </row>
    <row r="35875" spans="1:3" x14ac:dyDescent="0.25">
      <c r="A35875">
        <v>5357</v>
      </c>
      <c r="B35875" s="1">
        <f>DATE(2014,9,1) + TIME(0,0,0)</f>
        <v>41883</v>
      </c>
      <c r="C35875">
        <v>44.884830475000001</v>
      </c>
    </row>
    <row r="35876" spans="1:3" x14ac:dyDescent="0.25">
      <c r="A35876">
        <v>5387</v>
      </c>
      <c r="B35876" s="1">
        <f>DATE(2014,10,1) + TIME(0,0,0)</f>
        <v>41913</v>
      </c>
      <c r="C35876">
        <v>44.920104979999998</v>
      </c>
    </row>
    <row r="35877" spans="1:3" x14ac:dyDescent="0.25">
      <c r="A35877">
        <v>5418</v>
      </c>
      <c r="B35877" s="1">
        <f>DATE(2014,11,1) + TIME(0,0,0)</f>
        <v>41944</v>
      </c>
      <c r="C35877">
        <v>44.956375121999997</v>
      </c>
    </row>
    <row r="35878" spans="1:3" x14ac:dyDescent="0.25">
      <c r="A35878">
        <v>5448</v>
      </c>
      <c r="B35878" s="1">
        <f>DATE(2014,12,1) + TIME(0,0,0)</f>
        <v>41974</v>
      </c>
      <c r="C35878">
        <v>44.991310120000001</v>
      </c>
    </row>
    <row r="35879" spans="1:3" x14ac:dyDescent="0.25">
      <c r="A35879">
        <v>5479</v>
      </c>
      <c r="B35879" s="1">
        <f>DATE(2015,1,1) + TIME(0,0,0)</f>
        <v>42005</v>
      </c>
      <c r="C35879">
        <v>45.027233123999999</v>
      </c>
    </row>
    <row r="35880" spans="1:3" x14ac:dyDescent="0.25">
      <c r="A35880">
        <v>5510</v>
      </c>
      <c r="B35880" s="1">
        <f>DATE(2015,2,1) + TIME(0,0,0)</f>
        <v>42036</v>
      </c>
      <c r="C35880">
        <v>45.062976837000001</v>
      </c>
    </row>
    <row r="35881" spans="1:3" x14ac:dyDescent="0.25">
      <c r="A35881">
        <v>5538</v>
      </c>
      <c r="B35881" s="1">
        <f>DATE(2015,3,1) + TIME(0,0,0)</f>
        <v>42064</v>
      </c>
      <c r="C35881">
        <v>45.095115661999998</v>
      </c>
    </row>
    <row r="35882" spans="1:3" x14ac:dyDescent="0.25">
      <c r="A35882">
        <v>5569</v>
      </c>
      <c r="B35882" s="1">
        <f>DATE(2015,4,1) + TIME(0,0,0)</f>
        <v>42095</v>
      </c>
      <c r="C35882">
        <v>45.130527495999999</v>
      </c>
    </row>
    <row r="35883" spans="1:3" x14ac:dyDescent="0.25">
      <c r="A35883">
        <v>5599</v>
      </c>
      <c r="B35883" s="1">
        <f>DATE(2015,5,1) + TIME(0,0,0)</f>
        <v>42125</v>
      </c>
      <c r="C35883">
        <v>45.164630889999998</v>
      </c>
    </row>
    <row r="35884" spans="1:3" x14ac:dyDescent="0.25">
      <c r="A35884">
        <v>5630</v>
      </c>
      <c r="B35884" s="1">
        <f>DATE(2015,6,1) + TIME(0,0,0)</f>
        <v>42156</v>
      </c>
      <c r="C35884">
        <v>45.199703217</v>
      </c>
    </row>
    <row r="35885" spans="1:3" x14ac:dyDescent="0.25">
      <c r="A35885">
        <v>5660</v>
      </c>
      <c r="B35885" s="1">
        <f>DATE(2015,7,1) + TIME(0,0,0)</f>
        <v>42186</v>
      </c>
      <c r="C35885">
        <v>45.233478546000001</v>
      </c>
    </row>
    <row r="35886" spans="1:3" x14ac:dyDescent="0.25">
      <c r="A35886">
        <v>5691</v>
      </c>
      <c r="B35886" s="1">
        <f>DATE(2015,8,1) + TIME(0,0,0)</f>
        <v>42217</v>
      </c>
      <c r="C35886">
        <v>45.268199920999997</v>
      </c>
    </row>
    <row r="35887" spans="1:3" x14ac:dyDescent="0.25">
      <c r="A35887">
        <v>5722</v>
      </c>
      <c r="B35887" s="1">
        <f>DATE(2015,9,1) + TIME(0,0,0)</f>
        <v>42248</v>
      </c>
      <c r="C35887">
        <v>45.302742004000002</v>
      </c>
    </row>
    <row r="35888" spans="1:3" x14ac:dyDescent="0.25">
      <c r="A35888">
        <v>5752</v>
      </c>
      <c r="B35888" s="1">
        <f>DATE(2015,10,1) + TIME(0,0,0)</f>
        <v>42278</v>
      </c>
      <c r="C35888">
        <v>45.336006165000001</v>
      </c>
    </row>
    <row r="35889" spans="1:3" x14ac:dyDescent="0.25">
      <c r="A35889">
        <v>5783</v>
      </c>
      <c r="B35889" s="1">
        <f>DATE(2015,11,1) + TIME(0,0,0)</f>
        <v>42309</v>
      </c>
      <c r="C35889">
        <v>45.370208740000002</v>
      </c>
    </row>
    <row r="35890" spans="1:3" x14ac:dyDescent="0.25">
      <c r="A35890">
        <v>5813</v>
      </c>
      <c r="B35890" s="1">
        <f>DATE(2015,12,1) + TIME(0,0,0)</f>
        <v>42339</v>
      </c>
      <c r="C35890">
        <v>45.403152466000002</v>
      </c>
    </row>
    <row r="35891" spans="1:3" x14ac:dyDescent="0.25">
      <c r="A35891">
        <v>5844</v>
      </c>
      <c r="B35891" s="1">
        <f>DATE(2016,1,1) + TIME(0,0,0)</f>
        <v>42370</v>
      </c>
      <c r="C35891">
        <v>45.437026977999999</v>
      </c>
    </row>
    <row r="35892" spans="1:3" x14ac:dyDescent="0.25">
      <c r="A35892">
        <v>5875</v>
      </c>
      <c r="B35892" s="1">
        <f>DATE(2016,2,1) + TIME(0,0,0)</f>
        <v>42401</v>
      </c>
      <c r="C35892">
        <v>45.470741271999998</v>
      </c>
    </row>
    <row r="35893" spans="1:3" x14ac:dyDescent="0.25">
      <c r="A35893">
        <v>5904</v>
      </c>
      <c r="B35893" s="1">
        <f>DATE(2016,3,1) + TIME(0,0,0)</f>
        <v>42430</v>
      </c>
      <c r="C35893">
        <v>45.502128601000003</v>
      </c>
    </row>
    <row r="35894" spans="1:3" x14ac:dyDescent="0.25">
      <c r="A35894">
        <v>5935</v>
      </c>
      <c r="B35894" s="1">
        <f>DATE(2016,4,1) + TIME(0,0,0)</f>
        <v>42461</v>
      </c>
      <c r="C35894">
        <v>45.535522460999999</v>
      </c>
    </row>
    <row r="35895" spans="1:3" x14ac:dyDescent="0.25">
      <c r="A35895">
        <v>5965</v>
      </c>
      <c r="B35895" s="1">
        <f>DATE(2016,5,1) + TIME(0,0,0)</f>
        <v>42491</v>
      </c>
      <c r="C35895">
        <v>45.567684174</v>
      </c>
    </row>
    <row r="35896" spans="1:3" x14ac:dyDescent="0.25">
      <c r="A35896">
        <v>5996</v>
      </c>
      <c r="B35896" s="1">
        <f>DATE(2016,6,1) + TIME(0,0,0)</f>
        <v>42522</v>
      </c>
      <c r="C35896">
        <v>45.600757598999998</v>
      </c>
    </row>
    <row r="35897" spans="1:3" x14ac:dyDescent="0.25">
      <c r="A35897">
        <v>6026</v>
      </c>
      <c r="B35897" s="1">
        <f>DATE(2016,7,1) + TIME(0,0,0)</f>
        <v>42552</v>
      </c>
      <c r="C35897">
        <v>45.632610321000001</v>
      </c>
    </row>
    <row r="35898" spans="1:3" x14ac:dyDescent="0.25">
      <c r="A35898">
        <v>6057</v>
      </c>
      <c r="B35898" s="1">
        <f>DATE(2016,8,1) + TIME(0,0,0)</f>
        <v>42583</v>
      </c>
      <c r="C35898">
        <v>45.665367126</v>
      </c>
    </row>
    <row r="35899" spans="1:3" x14ac:dyDescent="0.25">
      <c r="A35899">
        <v>6088</v>
      </c>
      <c r="B35899" s="1">
        <f>DATE(2016,9,1) + TIME(0,0,0)</f>
        <v>42614</v>
      </c>
      <c r="C35899">
        <v>45.697967529000003</v>
      </c>
    </row>
    <row r="35900" spans="1:3" x14ac:dyDescent="0.25">
      <c r="A35900">
        <v>6118</v>
      </c>
      <c r="B35900" s="1">
        <f>DATE(2016,10,1) + TIME(0,0,0)</f>
        <v>42644</v>
      </c>
      <c r="C35900">
        <v>45.729358673</v>
      </c>
    </row>
    <row r="35901" spans="1:3" x14ac:dyDescent="0.25">
      <c r="A35901">
        <v>6149</v>
      </c>
      <c r="B35901" s="1">
        <f>DATE(2016,11,1) + TIME(0,0,0)</f>
        <v>42675</v>
      </c>
      <c r="C35901">
        <v>45.761642455999997</v>
      </c>
    </row>
    <row r="35902" spans="1:3" x14ac:dyDescent="0.25">
      <c r="A35902">
        <v>6179</v>
      </c>
      <c r="B35902" s="1">
        <f>DATE(2016,12,1) + TIME(0,0,0)</f>
        <v>42705</v>
      </c>
      <c r="C35902">
        <v>45.792736052999999</v>
      </c>
    </row>
    <row r="35903" spans="1:3" x14ac:dyDescent="0.25">
      <c r="A35903">
        <v>6210</v>
      </c>
      <c r="B35903" s="1">
        <f>DATE(2017,1,1) + TIME(0,0,0)</f>
        <v>42736</v>
      </c>
      <c r="C35903">
        <v>45.824707031000003</v>
      </c>
    </row>
    <row r="35904" spans="1:3" x14ac:dyDescent="0.25">
      <c r="A35904">
        <v>6241</v>
      </c>
      <c r="B35904" s="1">
        <f>DATE(2017,2,1) + TIME(0,0,0)</f>
        <v>42767</v>
      </c>
      <c r="C35904">
        <v>45.856525421000001</v>
      </c>
    </row>
    <row r="35905" spans="1:3" x14ac:dyDescent="0.25">
      <c r="A35905">
        <v>6269</v>
      </c>
      <c r="B35905" s="1">
        <f>DATE(2017,3,1) + TIME(0,0,0)</f>
        <v>42795</v>
      </c>
      <c r="C35905">
        <v>45.885128021</v>
      </c>
    </row>
    <row r="35906" spans="1:3" x14ac:dyDescent="0.25">
      <c r="A35906">
        <v>6300</v>
      </c>
      <c r="B35906" s="1">
        <f>DATE(2017,4,1) + TIME(0,0,0)</f>
        <v>42826</v>
      </c>
      <c r="C35906">
        <v>45.916641235</v>
      </c>
    </row>
    <row r="35907" spans="1:3" x14ac:dyDescent="0.25">
      <c r="A35907">
        <v>6330</v>
      </c>
      <c r="B35907" s="1">
        <f>DATE(2017,5,1) + TIME(0,0,0)</f>
        <v>42856</v>
      </c>
      <c r="C35907">
        <v>45.946994781000001</v>
      </c>
    </row>
    <row r="35908" spans="1:3" x14ac:dyDescent="0.25">
      <c r="A35908">
        <v>6361</v>
      </c>
      <c r="B35908" s="1">
        <f>DATE(2017,6,1) + TIME(0,0,0)</f>
        <v>42887</v>
      </c>
      <c r="C35908">
        <v>45.978199005</v>
      </c>
    </row>
    <row r="35909" spans="1:3" x14ac:dyDescent="0.25">
      <c r="A35909">
        <v>6391</v>
      </c>
      <c r="B35909" s="1">
        <f>DATE(2017,7,1) + TIME(0,0,0)</f>
        <v>42917</v>
      </c>
      <c r="C35909">
        <v>46.008251190000003</v>
      </c>
    </row>
    <row r="35910" spans="1:3" x14ac:dyDescent="0.25">
      <c r="A35910">
        <v>6422</v>
      </c>
      <c r="B35910" s="1">
        <f>DATE(2017,8,1) + TIME(0,0,0)</f>
        <v>42948</v>
      </c>
      <c r="C35910">
        <v>46.039150237999998</v>
      </c>
    </row>
    <row r="35911" spans="1:3" x14ac:dyDescent="0.25">
      <c r="A35911">
        <v>6453</v>
      </c>
      <c r="B35911" s="1">
        <f>DATE(2017,9,1) + TIME(0,0,0)</f>
        <v>42979</v>
      </c>
      <c r="C35911">
        <v>46.069892883000001</v>
      </c>
    </row>
    <row r="35912" spans="1:3" x14ac:dyDescent="0.25">
      <c r="A35912">
        <v>6483</v>
      </c>
      <c r="B35912" s="1">
        <f>DATE(2017,10,1) + TIME(0,0,0)</f>
        <v>43009</v>
      </c>
      <c r="C35912">
        <v>46.099491119</v>
      </c>
    </row>
    <row r="35913" spans="1:3" x14ac:dyDescent="0.25">
      <c r="A35913">
        <v>6514</v>
      </c>
      <c r="B35913" s="1">
        <f>DATE(2017,11,1) + TIME(0,0,0)</f>
        <v>43040</v>
      </c>
      <c r="C35913">
        <v>46.129920959000003</v>
      </c>
    </row>
    <row r="35914" spans="1:3" x14ac:dyDescent="0.25">
      <c r="A35914">
        <v>6544</v>
      </c>
      <c r="B35914" s="1">
        <f>DATE(2017,12,1) + TIME(0,0,0)</f>
        <v>43070</v>
      </c>
      <c r="C35914">
        <v>46.159217834000003</v>
      </c>
    </row>
    <row r="35915" spans="1:3" x14ac:dyDescent="0.25">
      <c r="A35915">
        <v>6575</v>
      </c>
      <c r="B35915" s="1">
        <f>DATE(2018,1,1) + TIME(0,0,0)</f>
        <v>43101</v>
      </c>
      <c r="C35915">
        <v>46.189334869</v>
      </c>
    </row>
    <row r="35916" spans="1:3" x14ac:dyDescent="0.25">
      <c r="A35916">
        <v>6606</v>
      </c>
      <c r="B35916" s="1">
        <f>DATE(2018,2,1) + TIME(0,0,0)</f>
        <v>43132</v>
      </c>
      <c r="C35916">
        <v>46.219291687000002</v>
      </c>
    </row>
    <row r="35917" spans="1:3" x14ac:dyDescent="0.25">
      <c r="A35917">
        <v>6634</v>
      </c>
      <c r="B35917" s="1">
        <f>DATE(2018,3,1) + TIME(0,0,0)</f>
        <v>43160</v>
      </c>
      <c r="C35917">
        <v>46.246208191000001</v>
      </c>
    </row>
    <row r="35918" spans="1:3" x14ac:dyDescent="0.25">
      <c r="A35918">
        <v>6665</v>
      </c>
      <c r="B35918" s="1">
        <f>DATE(2018,4,1) + TIME(0,0,0)</f>
        <v>43191</v>
      </c>
      <c r="C35918">
        <v>46.275856017999999</v>
      </c>
    </row>
    <row r="35919" spans="1:3" x14ac:dyDescent="0.25">
      <c r="A35919">
        <v>6695</v>
      </c>
      <c r="B35919" s="1">
        <f>DATE(2018,5,1) + TIME(0,0,0)</f>
        <v>43221</v>
      </c>
      <c r="C35919">
        <v>46.304393767999997</v>
      </c>
    </row>
    <row r="35920" spans="1:3" x14ac:dyDescent="0.25">
      <c r="A35920">
        <v>6726</v>
      </c>
      <c r="B35920" s="1">
        <f>DATE(2018,6,1) + TIME(0,0,0)</f>
        <v>43252</v>
      </c>
      <c r="C35920">
        <v>46.333724975999999</v>
      </c>
    </row>
    <row r="35921" spans="1:3" x14ac:dyDescent="0.25">
      <c r="A35921">
        <v>6756</v>
      </c>
      <c r="B35921" s="1">
        <f>DATE(2018,7,1) + TIME(0,0,0)</f>
        <v>43282</v>
      </c>
      <c r="C35921">
        <v>46.361953735</v>
      </c>
    </row>
    <row r="35922" spans="1:3" x14ac:dyDescent="0.25">
      <c r="A35922">
        <v>6787</v>
      </c>
      <c r="B35922" s="1">
        <f>DATE(2018,8,1) + TIME(0,0,0)</f>
        <v>43313</v>
      </c>
      <c r="C35922">
        <v>46.390964508000003</v>
      </c>
    </row>
    <row r="35923" spans="1:3" x14ac:dyDescent="0.25">
      <c r="A35923">
        <v>6818</v>
      </c>
      <c r="B35923" s="1">
        <f>DATE(2018,9,1) + TIME(0,0,0)</f>
        <v>43344</v>
      </c>
      <c r="C35923">
        <v>46.419815063000001</v>
      </c>
    </row>
    <row r="35924" spans="1:3" x14ac:dyDescent="0.25">
      <c r="A35924">
        <v>6848</v>
      </c>
      <c r="B35924" s="1">
        <f>DATE(2018,10,1) + TIME(0,0,0)</f>
        <v>43374</v>
      </c>
      <c r="C35924">
        <v>46.44757843</v>
      </c>
    </row>
    <row r="35925" spans="1:3" x14ac:dyDescent="0.25">
      <c r="A35925">
        <v>6879</v>
      </c>
      <c r="B35925" s="1">
        <f>DATE(2018,11,1) + TIME(0,0,0)</f>
        <v>43405</v>
      </c>
      <c r="C35925">
        <v>46.476100922000001</v>
      </c>
    </row>
    <row r="35926" spans="1:3" x14ac:dyDescent="0.25">
      <c r="A35926">
        <v>6909</v>
      </c>
      <c r="B35926" s="1">
        <f>DATE(2018,12,1) + TIME(0,0,0)</f>
        <v>43435</v>
      </c>
      <c r="C35926">
        <v>46.503547668000003</v>
      </c>
    </row>
    <row r="35927" spans="1:3" x14ac:dyDescent="0.25">
      <c r="A35927">
        <v>6940</v>
      </c>
      <c r="B35927" s="1">
        <f>DATE(2019,1,1) + TIME(0,0,0)</f>
        <v>43466</v>
      </c>
      <c r="C35927">
        <v>46.531753539999997</v>
      </c>
    </row>
    <row r="35928" spans="1:3" x14ac:dyDescent="0.25">
      <c r="A35928">
        <v>6971</v>
      </c>
      <c r="B35928" s="1">
        <f>DATE(2019,2,1) + TIME(0,0,0)</f>
        <v>43497</v>
      </c>
      <c r="C35928">
        <v>46.559799194</v>
      </c>
    </row>
    <row r="35929" spans="1:3" x14ac:dyDescent="0.25">
      <c r="A35929">
        <v>6999</v>
      </c>
      <c r="B35929" s="1">
        <f>DATE(2019,3,1) + TIME(0,0,0)</f>
        <v>43525</v>
      </c>
      <c r="C35929">
        <v>46.584999084000003</v>
      </c>
    </row>
    <row r="35930" spans="1:3" x14ac:dyDescent="0.25">
      <c r="A35930">
        <v>7030</v>
      </c>
      <c r="B35930" s="1">
        <f>DATE(2019,4,1) + TIME(0,0,0)</f>
        <v>43556</v>
      </c>
      <c r="C35930">
        <v>46.612758636000002</v>
      </c>
    </row>
    <row r="35931" spans="1:3" x14ac:dyDescent="0.25">
      <c r="A35931">
        <v>7060</v>
      </c>
      <c r="B35931" s="1">
        <f>DATE(2019,5,1) + TIME(0,0,0)</f>
        <v>43586</v>
      </c>
      <c r="C35931">
        <v>46.639484406000001</v>
      </c>
    </row>
    <row r="35932" spans="1:3" x14ac:dyDescent="0.25">
      <c r="A35932">
        <v>7091</v>
      </c>
      <c r="B35932" s="1">
        <f>DATE(2019,6,1) + TIME(0,0,0)</f>
        <v>43617</v>
      </c>
      <c r="C35932">
        <v>46.666957855</v>
      </c>
    </row>
    <row r="35933" spans="1:3" x14ac:dyDescent="0.25">
      <c r="A35933">
        <v>7121</v>
      </c>
      <c r="B35933" s="1">
        <f>DATE(2019,7,1) + TIME(0,0,0)</f>
        <v>43647</v>
      </c>
      <c r="C35933">
        <v>46.693408966</v>
      </c>
    </row>
    <row r="35934" spans="1:3" x14ac:dyDescent="0.25">
      <c r="A35934">
        <v>7152</v>
      </c>
      <c r="B35934" s="1">
        <f>DATE(2019,8,1) + TIME(0,0,0)</f>
        <v>43678</v>
      </c>
      <c r="C35934">
        <v>46.720607758</v>
      </c>
    </row>
    <row r="35935" spans="1:3" x14ac:dyDescent="0.25">
      <c r="A35935">
        <v>7183</v>
      </c>
      <c r="B35935" s="1">
        <f>DATE(2019,9,1) + TIME(0,0,0)</f>
        <v>43709</v>
      </c>
      <c r="C35935">
        <v>46.747665404999999</v>
      </c>
    </row>
    <row r="35936" spans="1:3" x14ac:dyDescent="0.25">
      <c r="A35936">
        <v>7213</v>
      </c>
      <c r="B35936" s="1">
        <f>DATE(2019,10,1) + TIME(0,0,0)</f>
        <v>43739</v>
      </c>
      <c r="C35936">
        <v>46.773719788000001</v>
      </c>
    </row>
    <row r="35937" spans="1:3" x14ac:dyDescent="0.25">
      <c r="A35937">
        <v>7244</v>
      </c>
      <c r="B35937" s="1">
        <f>DATE(2019,11,1) + TIME(0,0,0)</f>
        <v>43770</v>
      </c>
      <c r="C35937">
        <v>46.800502776999998</v>
      </c>
    </row>
    <row r="35938" spans="1:3" x14ac:dyDescent="0.25">
      <c r="A35938">
        <v>7274</v>
      </c>
      <c r="B35938" s="1">
        <f>DATE(2019,12,1) + TIME(0,0,0)</f>
        <v>43800</v>
      </c>
      <c r="C35938">
        <v>46.826293945000003</v>
      </c>
    </row>
    <row r="35939" spans="1:3" x14ac:dyDescent="0.25">
      <c r="A35939">
        <v>7305</v>
      </c>
      <c r="B35939" s="1">
        <f>DATE(2020,1,1) + TIME(0,0,0)</f>
        <v>43831</v>
      </c>
      <c r="C35939">
        <v>46.852806090999998</v>
      </c>
    </row>
    <row r="35940" spans="1:3" x14ac:dyDescent="0.25">
      <c r="A35940">
        <v>7336</v>
      </c>
      <c r="B35940" s="1">
        <f>DATE(2020,2,1) + TIME(0,0,0)</f>
        <v>43862</v>
      </c>
      <c r="C35940">
        <v>46.879180908000002</v>
      </c>
    </row>
    <row r="35941" spans="1:3" x14ac:dyDescent="0.25">
      <c r="A35941">
        <v>7365</v>
      </c>
      <c r="B35941" s="1">
        <f>DATE(2020,3,1) + TIME(0,0,0)</f>
        <v>43891</v>
      </c>
      <c r="C35941">
        <v>46.903739928999997</v>
      </c>
    </row>
    <row r="35942" spans="1:3" x14ac:dyDescent="0.25">
      <c r="A35942">
        <v>7396</v>
      </c>
      <c r="B35942" s="1">
        <f>DATE(2020,4,1) + TIME(0,0,0)</f>
        <v>43922</v>
      </c>
      <c r="C35942">
        <v>46.929859161000003</v>
      </c>
    </row>
    <row r="35943" spans="1:3" x14ac:dyDescent="0.25">
      <c r="A35943">
        <v>7426</v>
      </c>
      <c r="B35943" s="1">
        <f>DATE(2020,5,1) + TIME(0,0,0)</f>
        <v>43952</v>
      </c>
      <c r="C35943">
        <v>46.955017089999998</v>
      </c>
    </row>
    <row r="35944" spans="1:3" x14ac:dyDescent="0.25">
      <c r="A35944">
        <v>7457</v>
      </c>
      <c r="B35944" s="1">
        <f>DATE(2020,6,1) + TIME(0,0,0)</f>
        <v>43983</v>
      </c>
      <c r="C35944">
        <v>46.980884551999999</v>
      </c>
    </row>
    <row r="35945" spans="1:3" x14ac:dyDescent="0.25">
      <c r="A35945">
        <v>7487</v>
      </c>
      <c r="B35945" s="1">
        <f>DATE(2020,7,1) + TIME(0,0,0)</f>
        <v>44013</v>
      </c>
      <c r="C35945">
        <v>47.005802154999998</v>
      </c>
    </row>
    <row r="35946" spans="1:3" x14ac:dyDescent="0.25">
      <c r="A35946">
        <v>7518</v>
      </c>
      <c r="B35946" s="1">
        <f>DATE(2020,8,1) + TIME(0,0,0)</f>
        <v>44044</v>
      </c>
      <c r="C35946">
        <v>47.031425476000003</v>
      </c>
    </row>
    <row r="35947" spans="1:3" x14ac:dyDescent="0.25">
      <c r="A35947">
        <v>7549</v>
      </c>
      <c r="B35947" s="1">
        <f>DATE(2020,9,1) + TIME(0,0,0)</f>
        <v>44075</v>
      </c>
      <c r="C35947">
        <v>47.056922913000001</v>
      </c>
    </row>
    <row r="35948" spans="1:3" x14ac:dyDescent="0.25">
      <c r="A35948">
        <v>7579</v>
      </c>
      <c r="B35948" s="1">
        <f>DATE(2020,10,1) + TIME(0,0,0)</f>
        <v>44105</v>
      </c>
      <c r="C35948">
        <v>47.081481934000003</v>
      </c>
    </row>
    <row r="35949" spans="1:3" x14ac:dyDescent="0.25">
      <c r="A35949">
        <v>7610</v>
      </c>
      <c r="B35949" s="1">
        <f>DATE(2020,11,1) + TIME(0,0,0)</f>
        <v>44136</v>
      </c>
      <c r="C35949">
        <v>47.106735229000002</v>
      </c>
    </row>
    <row r="35950" spans="1:3" x14ac:dyDescent="0.25">
      <c r="A35950">
        <v>7640</v>
      </c>
      <c r="B35950" s="1">
        <f>DATE(2020,12,1) + TIME(0,0,0)</f>
        <v>44166</v>
      </c>
      <c r="C35950">
        <v>47.131061553999999</v>
      </c>
    </row>
    <row r="35951" spans="1:3" x14ac:dyDescent="0.25">
      <c r="A35951">
        <v>7671</v>
      </c>
      <c r="B35951" s="1">
        <f>DATE(2021,1,1) + TIME(0,0,0)</f>
        <v>44197</v>
      </c>
      <c r="C35951">
        <v>47.156074523999997</v>
      </c>
    </row>
    <row r="35952" spans="1:3" x14ac:dyDescent="0.25">
      <c r="A35952">
        <v>7702</v>
      </c>
      <c r="B35952" s="1">
        <f>DATE(2021,2,1) + TIME(0,0,0)</f>
        <v>44228</v>
      </c>
      <c r="C35952">
        <v>47.180965424</v>
      </c>
    </row>
    <row r="35953" spans="1:3" x14ac:dyDescent="0.25">
      <c r="A35953">
        <v>7730</v>
      </c>
      <c r="B35953" s="1">
        <f>DATE(2021,3,1) + TIME(0,0,0)</f>
        <v>44256</v>
      </c>
      <c r="C35953">
        <v>47.203346252000003</v>
      </c>
    </row>
    <row r="35954" spans="1:3" x14ac:dyDescent="0.25">
      <c r="A35954">
        <v>7761</v>
      </c>
      <c r="B35954" s="1">
        <f>DATE(2021,4,1) + TIME(0,0,0)</f>
        <v>44287</v>
      </c>
      <c r="C35954">
        <v>47.228027343999997</v>
      </c>
    </row>
    <row r="35955" spans="1:3" x14ac:dyDescent="0.25">
      <c r="A35955">
        <v>7791</v>
      </c>
      <c r="B35955" s="1">
        <f>DATE(2021,5,1) + TIME(0,0,0)</f>
        <v>44317</v>
      </c>
      <c r="C35955">
        <v>47.251808167</v>
      </c>
    </row>
    <row r="35956" spans="1:3" x14ac:dyDescent="0.25">
      <c r="A35956">
        <v>7822</v>
      </c>
      <c r="B35956" s="1">
        <f>DATE(2021,6,1) + TIME(0,0,0)</f>
        <v>44348</v>
      </c>
      <c r="C35956">
        <v>47.276271819999998</v>
      </c>
    </row>
    <row r="35957" spans="1:3" x14ac:dyDescent="0.25">
      <c r="A35957">
        <v>7852</v>
      </c>
      <c r="B35957" s="1">
        <f>DATE(2021,7,1) + TIME(0,0,0)</f>
        <v>44378</v>
      </c>
      <c r="C35957">
        <v>47.299827575999998</v>
      </c>
    </row>
    <row r="35958" spans="1:3" x14ac:dyDescent="0.25">
      <c r="A35958">
        <v>7883</v>
      </c>
      <c r="B35958" s="1">
        <f>DATE(2021,8,1) + TIME(0,0,0)</f>
        <v>44409</v>
      </c>
      <c r="C35958">
        <v>47.324050903</v>
      </c>
    </row>
    <row r="35959" spans="1:3" x14ac:dyDescent="0.25">
      <c r="A35959">
        <v>7914</v>
      </c>
      <c r="B35959" s="1">
        <f>DATE(2021,9,1) + TIME(0,0,0)</f>
        <v>44440</v>
      </c>
      <c r="C35959">
        <v>47.348159789999997</v>
      </c>
    </row>
    <row r="35960" spans="1:3" x14ac:dyDescent="0.25">
      <c r="A35960">
        <v>7944</v>
      </c>
      <c r="B35960" s="1">
        <f>DATE(2021,10,1) + TIME(0,0,0)</f>
        <v>44470</v>
      </c>
      <c r="C35960">
        <v>47.371383667000003</v>
      </c>
    </row>
    <row r="35961" spans="1:3" x14ac:dyDescent="0.25">
      <c r="A35961">
        <v>7975</v>
      </c>
      <c r="B35961" s="1">
        <f>DATE(2021,11,1) + TIME(0,0,0)</f>
        <v>44501</v>
      </c>
      <c r="C35961">
        <v>47.395286560000002</v>
      </c>
    </row>
    <row r="35962" spans="1:3" x14ac:dyDescent="0.25">
      <c r="A35962">
        <v>8005</v>
      </c>
      <c r="B35962" s="1">
        <f>DATE(2021,12,1) + TIME(0,0,0)</f>
        <v>44531</v>
      </c>
      <c r="C35962">
        <v>47.418323516999997</v>
      </c>
    </row>
    <row r="35963" spans="1:3" x14ac:dyDescent="0.25">
      <c r="A35963">
        <v>8036</v>
      </c>
      <c r="B35963" s="1">
        <f>DATE(2022,1,1) + TIME(0,0,0)</f>
        <v>44562</v>
      </c>
      <c r="C35963">
        <v>47.442028045999997</v>
      </c>
    </row>
    <row r="35964" spans="1:3" x14ac:dyDescent="0.25">
      <c r="A35964">
        <v>8067</v>
      </c>
      <c r="B35964" s="1">
        <f>DATE(2022,2,1) + TIME(0,0,0)</f>
        <v>44593</v>
      </c>
      <c r="C35964">
        <v>47.465610503999997</v>
      </c>
    </row>
    <row r="35965" spans="1:3" x14ac:dyDescent="0.25">
      <c r="A35965">
        <v>8095</v>
      </c>
      <c r="B35965" s="1">
        <f>DATE(2022,3,1) + TIME(0,0,0)</f>
        <v>44621</v>
      </c>
      <c r="C35965">
        <v>47.486812592</v>
      </c>
    </row>
    <row r="35966" spans="1:3" x14ac:dyDescent="0.25">
      <c r="A35966">
        <v>8126</v>
      </c>
      <c r="B35966" s="1">
        <f>DATE(2022,4,1) + TIME(0,0,0)</f>
        <v>44652</v>
      </c>
      <c r="C35966">
        <v>47.510192871000001</v>
      </c>
    </row>
    <row r="35967" spans="1:3" x14ac:dyDescent="0.25">
      <c r="A35967">
        <v>8156</v>
      </c>
      <c r="B35967" s="1">
        <f>DATE(2022,5,1) + TIME(0,0,0)</f>
        <v>44682</v>
      </c>
      <c r="C35967">
        <v>47.532726287999999</v>
      </c>
    </row>
    <row r="35968" spans="1:3" x14ac:dyDescent="0.25">
      <c r="A35968">
        <v>8187</v>
      </c>
      <c r="B35968" s="1">
        <f>DATE(2022,6,1) + TIME(0,0,0)</f>
        <v>44713</v>
      </c>
      <c r="C35968">
        <v>47.555912018000001</v>
      </c>
    </row>
    <row r="35969" spans="1:3" x14ac:dyDescent="0.25">
      <c r="A35969">
        <v>8217</v>
      </c>
      <c r="B35969" s="1">
        <f>DATE(2022,7,1) + TIME(0,0,0)</f>
        <v>44743</v>
      </c>
      <c r="C35969">
        <v>47.578250885000003</v>
      </c>
    </row>
    <row r="35970" spans="1:3" x14ac:dyDescent="0.25">
      <c r="A35970">
        <v>8248</v>
      </c>
      <c r="B35970" s="1">
        <f>DATE(2022,8,1) + TIME(0,0,0)</f>
        <v>44774</v>
      </c>
      <c r="C35970">
        <v>47.601234435999999</v>
      </c>
    </row>
    <row r="35971" spans="1:3" x14ac:dyDescent="0.25">
      <c r="A35971">
        <v>8279</v>
      </c>
      <c r="B35971" s="1">
        <f>DATE(2022,9,1) + TIME(0,0,0)</f>
        <v>44805</v>
      </c>
      <c r="C35971">
        <v>47.624118805000002</v>
      </c>
    </row>
    <row r="35972" spans="1:3" x14ac:dyDescent="0.25">
      <c r="A35972">
        <v>8309</v>
      </c>
      <c r="B35972" s="1">
        <f>DATE(2022,10,1) + TIME(0,0,0)</f>
        <v>44835</v>
      </c>
      <c r="C35972">
        <v>47.64617157</v>
      </c>
    </row>
    <row r="35973" spans="1:3" x14ac:dyDescent="0.25">
      <c r="A35973">
        <v>8340</v>
      </c>
      <c r="B35973" s="1">
        <f>DATE(2022,11,1) + TIME(0,0,0)</f>
        <v>44866</v>
      </c>
      <c r="C35973">
        <v>47.668857574</v>
      </c>
    </row>
    <row r="35974" spans="1:3" x14ac:dyDescent="0.25">
      <c r="A35974">
        <v>8370</v>
      </c>
      <c r="B35974" s="1">
        <f>DATE(2022,12,1) + TIME(0,0,0)</f>
        <v>44896</v>
      </c>
      <c r="C35974">
        <v>47.690723419000001</v>
      </c>
    </row>
    <row r="35975" spans="1:3" x14ac:dyDescent="0.25">
      <c r="A35975">
        <v>8401</v>
      </c>
      <c r="B35975" s="1">
        <f>DATE(2023,1,1) + TIME(0,0,0)</f>
        <v>44927</v>
      </c>
      <c r="C35975">
        <v>47.713222504000001</v>
      </c>
    </row>
    <row r="35976" spans="1:3" x14ac:dyDescent="0.25">
      <c r="A35976">
        <v>8432</v>
      </c>
      <c r="B35976" s="1">
        <f>DATE(2023,2,1) + TIME(0,0,0)</f>
        <v>44958</v>
      </c>
      <c r="C35976">
        <v>47.735626220999997</v>
      </c>
    </row>
    <row r="35977" spans="1:3" x14ac:dyDescent="0.25">
      <c r="A35977">
        <v>8460</v>
      </c>
      <c r="B35977" s="1">
        <f>DATE(2023,3,1) + TIME(0,0,0)</f>
        <v>44986</v>
      </c>
      <c r="C35977">
        <v>47.755783080999997</v>
      </c>
    </row>
    <row r="35978" spans="1:3" x14ac:dyDescent="0.25">
      <c r="A35978">
        <v>8491</v>
      </c>
      <c r="B35978" s="1">
        <f>DATE(2023,4,1) + TIME(0,0,0)</f>
        <v>45017</v>
      </c>
      <c r="C35978">
        <v>47.778007506999998</v>
      </c>
    </row>
    <row r="35979" spans="1:3" x14ac:dyDescent="0.25">
      <c r="A35979">
        <v>8521</v>
      </c>
      <c r="B35979" s="1">
        <f>DATE(2023,5,1) + TIME(0,0,0)</f>
        <v>45047</v>
      </c>
      <c r="C35979">
        <v>47.799430846999996</v>
      </c>
    </row>
    <row r="35980" spans="1:3" x14ac:dyDescent="0.25">
      <c r="A35980">
        <v>8552</v>
      </c>
      <c r="B35980" s="1">
        <f>DATE(2023,6,1) + TIME(0,0,0)</f>
        <v>45078</v>
      </c>
      <c r="C35980">
        <v>47.821475982999999</v>
      </c>
    </row>
    <row r="35981" spans="1:3" x14ac:dyDescent="0.25">
      <c r="A35981">
        <v>8582</v>
      </c>
      <c r="B35981" s="1">
        <f>DATE(2023,7,1) + TIME(0,0,0)</f>
        <v>45108</v>
      </c>
      <c r="C35981">
        <v>47.842727660999998</v>
      </c>
    </row>
    <row r="35982" spans="1:3" x14ac:dyDescent="0.25">
      <c r="A35982">
        <v>8613</v>
      </c>
      <c r="B35982" s="1">
        <f>DATE(2023,8,1) + TIME(0,0,0)</f>
        <v>45139</v>
      </c>
      <c r="C35982">
        <v>47.864597320999998</v>
      </c>
    </row>
    <row r="35983" spans="1:3" x14ac:dyDescent="0.25">
      <c r="A35983">
        <v>8644</v>
      </c>
      <c r="B35983" s="1">
        <f>DATE(2023,9,1) + TIME(0,0,0)</f>
        <v>45170</v>
      </c>
      <c r="C35983">
        <v>47.886383057000003</v>
      </c>
    </row>
    <row r="35984" spans="1:3" x14ac:dyDescent="0.25">
      <c r="A35984">
        <v>8674</v>
      </c>
      <c r="B35984" s="1">
        <f>DATE(2023,10,1) + TIME(0,0,0)</f>
        <v>45200</v>
      </c>
      <c r="C35984">
        <v>47.907379149999997</v>
      </c>
    </row>
    <row r="35985" spans="1:3" x14ac:dyDescent="0.25">
      <c r="A35985">
        <v>8705</v>
      </c>
      <c r="B35985" s="1">
        <f>DATE(2023,11,1) + TIME(0,0,0)</f>
        <v>45231</v>
      </c>
      <c r="C35985">
        <v>47.928993224999999</v>
      </c>
    </row>
    <row r="35986" spans="1:3" x14ac:dyDescent="0.25">
      <c r="A35986">
        <v>8735</v>
      </c>
      <c r="B35986" s="1">
        <f>DATE(2023,12,1) + TIME(0,0,0)</f>
        <v>45261</v>
      </c>
      <c r="C35986">
        <v>47.949825287000003</v>
      </c>
    </row>
    <row r="35987" spans="1:3" x14ac:dyDescent="0.25">
      <c r="A35987">
        <v>8766</v>
      </c>
      <c r="B35987" s="1">
        <f>DATE(2024,1,1) + TIME(0,0,0)</f>
        <v>45292</v>
      </c>
      <c r="C35987">
        <v>47.971271514999998</v>
      </c>
    </row>
    <row r="35988" spans="1:3" x14ac:dyDescent="0.25">
      <c r="A35988">
        <v>8797</v>
      </c>
      <c r="B35988" s="1">
        <f>DATE(2024,2,1) + TIME(0,0,0)</f>
        <v>45323</v>
      </c>
      <c r="C35988">
        <v>47.992630005000002</v>
      </c>
    </row>
    <row r="35989" spans="1:3" x14ac:dyDescent="0.25">
      <c r="A35989">
        <v>8826</v>
      </c>
      <c r="B35989" s="1">
        <f>DATE(2024,3,1) + TIME(0,0,0)</f>
        <v>45352</v>
      </c>
      <c r="C35989">
        <v>48.012538910000004</v>
      </c>
    </row>
    <row r="35990" spans="1:3" x14ac:dyDescent="0.25">
      <c r="A35990">
        <v>8857</v>
      </c>
      <c r="B35990" s="1">
        <f>DATE(2024,4,1) + TIME(0,0,0)</f>
        <v>45383</v>
      </c>
      <c r="C35990">
        <v>48.033737183</v>
      </c>
    </row>
    <row r="35991" spans="1:3" x14ac:dyDescent="0.25">
      <c r="A35991">
        <v>8887</v>
      </c>
      <c r="B35991" s="1">
        <f>DATE(2024,5,1) + TIME(0,0,0)</f>
        <v>45413</v>
      </c>
      <c r="C35991">
        <v>48.054172516000001</v>
      </c>
    </row>
    <row r="35992" spans="1:3" x14ac:dyDescent="0.25">
      <c r="A35992">
        <v>8918</v>
      </c>
      <c r="B35992" s="1">
        <f>DATE(2024,6,1) + TIME(0,0,0)</f>
        <v>45444</v>
      </c>
      <c r="C35992">
        <v>48.075210571</v>
      </c>
    </row>
    <row r="35993" spans="1:3" x14ac:dyDescent="0.25">
      <c r="A35993">
        <v>8948</v>
      </c>
      <c r="B35993" s="1">
        <f>DATE(2024,7,1) + TIME(0,0,0)</f>
        <v>45474</v>
      </c>
      <c r="C35993">
        <v>48.095489502</v>
      </c>
    </row>
    <row r="35994" spans="1:3" x14ac:dyDescent="0.25">
      <c r="A35994">
        <v>8979</v>
      </c>
      <c r="B35994" s="1">
        <f>DATE(2024,8,1) + TIME(0,0,0)</f>
        <v>45505</v>
      </c>
      <c r="C35994">
        <v>48.116363524999997</v>
      </c>
    </row>
    <row r="35995" spans="1:3" x14ac:dyDescent="0.25">
      <c r="A35995">
        <v>9010</v>
      </c>
      <c r="B35995" s="1">
        <f>DATE(2024,9,1) + TIME(0,0,0)</f>
        <v>45536</v>
      </c>
      <c r="C35995">
        <v>48.137153625000003</v>
      </c>
    </row>
    <row r="35996" spans="1:3" x14ac:dyDescent="0.25">
      <c r="A35996">
        <v>9040</v>
      </c>
      <c r="B35996" s="1">
        <f>DATE(2024,10,1) + TIME(0,0,0)</f>
        <v>45566</v>
      </c>
      <c r="C35996">
        <v>48.157196044999999</v>
      </c>
    </row>
    <row r="35997" spans="1:3" x14ac:dyDescent="0.25">
      <c r="A35997">
        <v>9071</v>
      </c>
      <c r="B35997" s="1">
        <f>DATE(2024,11,1) + TIME(0,0,0)</f>
        <v>45597</v>
      </c>
      <c r="C35997">
        <v>48.177825927999997</v>
      </c>
    </row>
    <row r="35998" spans="1:3" x14ac:dyDescent="0.25">
      <c r="A35998">
        <v>9101</v>
      </c>
      <c r="B35998" s="1">
        <f>DATE(2024,12,1) + TIME(0,0,0)</f>
        <v>45627</v>
      </c>
      <c r="C35998">
        <v>48.197711945000002</v>
      </c>
    </row>
    <row r="35999" spans="1:3" x14ac:dyDescent="0.25">
      <c r="A35999">
        <v>9132</v>
      </c>
      <c r="B35999" s="1">
        <f>DATE(2025,1,1) + TIME(0,0,0)</f>
        <v>45658</v>
      </c>
      <c r="C35999">
        <v>48.218185425000001</v>
      </c>
    </row>
    <row r="36000" spans="1:3" x14ac:dyDescent="0.25">
      <c r="A36000">
        <v>9163</v>
      </c>
      <c r="B36000" s="1">
        <f>DATE(2025,2,1) + TIME(0,0,0)</f>
        <v>45689</v>
      </c>
      <c r="C36000">
        <v>48.238582610999998</v>
      </c>
    </row>
    <row r="36001" spans="1:3" x14ac:dyDescent="0.25">
      <c r="A36001">
        <v>9191</v>
      </c>
      <c r="B36001" s="1">
        <f>DATE(2025,3,1) + TIME(0,0,0)</f>
        <v>45717</v>
      </c>
      <c r="C36001">
        <v>48.256938933999997</v>
      </c>
    </row>
    <row r="36002" spans="1:3" x14ac:dyDescent="0.25">
      <c r="A36002">
        <v>9222</v>
      </c>
      <c r="B36002" s="1">
        <f>DATE(2025,4,1) + TIME(0,0,0)</f>
        <v>45748</v>
      </c>
      <c r="C36002">
        <v>48.277187347000002</v>
      </c>
    </row>
    <row r="36003" spans="1:3" x14ac:dyDescent="0.25">
      <c r="A36003">
        <v>9252</v>
      </c>
      <c r="B36003" s="1">
        <f>DATE(2025,5,1) + TIME(0,0,0)</f>
        <v>45778</v>
      </c>
      <c r="C36003">
        <v>48.296710967999999</v>
      </c>
    </row>
    <row r="36004" spans="1:3" x14ac:dyDescent="0.25">
      <c r="A36004">
        <v>9283</v>
      </c>
      <c r="B36004" s="1">
        <f>DATE(2025,6,1) + TIME(0,0,0)</f>
        <v>45809</v>
      </c>
      <c r="C36004">
        <v>48.316810607999997</v>
      </c>
    </row>
    <row r="36005" spans="1:3" x14ac:dyDescent="0.25">
      <c r="A36005">
        <v>9313</v>
      </c>
      <c r="B36005" s="1">
        <f>DATE(2025,7,1) + TIME(0,0,0)</f>
        <v>45839</v>
      </c>
      <c r="C36005">
        <v>48.336185454999999</v>
      </c>
    </row>
    <row r="36006" spans="1:3" x14ac:dyDescent="0.25">
      <c r="A36006">
        <v>9344</v>
      </c>
      <c r="B36006" s="1">
        <f>DATE(2025,8,1) + TIME(0,0,0)</f>
        <v>45870</v>
      </c>
      <c r="C36006">
        <v>48.356128693000002</v>
      </c>
    </row>
    <row r="36007" spans="1:3" x14ac:dyDescent="0.25">
      <c r="A36007">
        <v>9375</v>
      </c>
      <c r="B36007" s="1">
        <f>DATE(2025,9,1) + TIME(0,0,0)</f>
        <v>45901</v>
      </c>
      <c r="C36007">
        <v>48.375995635999999</v>
      </c>
    </row>
    <row r="36008" spans="1:3" x14ac:dyDescent="0.25">
      <c r="A36008">
        <v>9405</v>
      </c>
      <c r="B36008" s="1">
        <f>DATE(2025,10,1) + TIME(0,0,0)</f>
        <v>45931</v>
      </c>
      <c r="C36008">
        <v>48.395149230999998</v>
      </c>
    </row>
    <row r="36009" spans="1:3" x14ac:dyDescent="0.25">
      <c r="A36009">
        <v>9436</v>
      </c>
      <c r="B36009" s="1">
        <f>DATE(2025,11,1) + TIME(0,0,0)</f>
        <v>45962</v>
      </c>
      <c r="C36009">
        <v>48.414871216000002</v>
      </c>
    </row>
    <row r="36010" spans="1:3" x14ac:dyDescent="0.25">
      <c r="A36010">
        <v>9466</v>
      </c>
      <c r="B36010" s="1">
        <f>DATE(2025,12,1) + TIME(0,0,0)</f>
        <v>45992</v>
      </c>
      <c r="C36010">
        <v>48.433891295999999</v>
      </c>
    </row>
    <row r="36011" spans="1:3" x14ac:dyDescent="0.25">
      <c r="A36011">
        <v>9497</v>
      </c>
      <c r="B36011" s="1">
        <f>DATE(2026,1,1) + TIME(0,0,0)</f>
        <v>46023</v>
      </c>
      <c r="C36011">
        <v>48.453472136999999</v>
      </c>
    </row>
    <row r="36012" spans="1:3" x14ac:dyDescent="0.25">
      <c r="A36012">
        <v>9528</v>
      </c>
      <c r="B36012" s="1">
        <f>DATE(2026,2,1) + TIME(0,0,0)</f>
        <v>46054</v>
      </c>
      <c r="C36012">
        <v>48.472984314000001</v>
      </c>
    </row>
    <row r="36013" spans="1:3" x14ac:dyDescent="0.25">
      <c r="A36013">
        <v>9556</v>
      </c>
      <c r="B36013" s="1">
        <f>DATE(2026,3,1) + TIME(0,0,0)</f>
        <v>46082</v>
      </c>
      <c r="C36013">
        <v>48.49054718</v>
      </c>
    </row>
    <row r="36014" spans="1:3" x14ac:dyDescent="0.25">
      <c r="A36014">
        <v>9587</v>
      </c>
      <c r="B36014" s="1">
        <f>DATE(2026,4,1) + TIME(0,0,0)</f>
        <v>46113</v>
      </c>
      <c r="C36014">
        <v>48.509925842000001</v>
      </c>
    </row>
    <row r="36015" spans="1:3" x14ac:dyDescent="0.25">
      <c r="A36015">
        <v>9617</v>
      </c>
      <c r="B36015" s="1">
        <f>DATE(2026,5,1) + TIME(0,0,0)</f>
        <v>46143</v>
      </c>
      <c r="C36015">
        <v>48.528614044000001</v>
      </c>
    </row>
    <row r="36016" spans="1:3" x14ac:dyDescent="0.25">
      <c r="A36016">
        <v>9648</v>
      </c>
      <c r="B36016" s="1">
        <f>DATE(2026,6,1) + TIME(0,0,0)</f>
        <v>46174</v>
      </c>
      <c r="C36016">
        <v>48.547855376999998</v>
      </c>
    </row>
    <row r="36017" spans="1:3" x14ac:dyDescent="0.25">
      <c r="A36017">
        <v>9678</v>
      </c>
      <c r="B36017" s="1">
        <f>DATE(2026,7,1) + TIME(0,0,0)</f>
        <v>46204</v>
      </c>
      <c r="C36017">
        <v>48.566417694000002</v>
      </c>
    </row>
    <row r="36018" spans="1:3" x14ac:dyDescent="0.25">
      <c r="A36018">
        <v>9709</v>
      </c>
      <c r="B36018" s="1">
        <f>DATE(2026,8,1) + TIME(0,0,0)</f>
        <v>46235</v>
      </c>
      <c r="C36018">
        <v>48.585525513</v>
      </c>
    </row>
    <row r="36019" spans="1:3" x14ac:dyDescent="0.25">
      <c r="A36019">
        <v>9740</v>
      </c>
      <c r="B36019" s="1">
        <f>DATE(2026,9,1) + TIME(0,0,0)</f>
        <v>46266</v>
      </c>
      <c r="C36019">
        <v>48.604572296000001</v>
      </c>
    </row>
    <row r="36020" spans="1:3" x14ac:dyDescent="0.25">
      <c r="A36020">
        <v>9770</v>
      </c>
      <c r="B36020" s="1">
        <f>DATE(2026,10,1) + TIME(0,0,0)</f>
        <v>46296</v>
      </c>
      <c r="C36020">
        <v>48.622940063000001</v>
      </c>
    </row>
    <row r="36021" spans="1:3" x14ac:dyDescent="0.25">
      <c r="A36021">
        <v>9801</v>
      </c>
      <c r="B36021" s="1">
        <f>DATE(2026,11,1) + TIME(0,0,0)</f>
        <v>46327</v>
      </c>
      <c r="C36021">
        <v>48.641849518000001</v>
      </c>
    </row>
    <row r="36022" spans="1:3" x14ac:dyDescent="0.25">
      <c r="A36022">
        <v>9831</v>
      </c>
      <c r="B36022" s="1">
        <f>DATE(2026,12,1) + TIME(0,0,0)</f>
        <v>46357</v>
      </c>
      <c r="C36022">
        <v>48.660079955999997</v>
      </c>
    </row>
    <row r="36023" spans="1:3" x14ac:dyDescent="0.25">
      <c r="A36023">
        <v>9862</v>
      </c>
      <c r="B36023" s="1">
        <f>DATE(2027,1,1) + TIME(0,0,0)</f>
        <v>46388</v>
      </c>
      <c r="C36023">
        <v>48.678852081000002</v>
      </c>
    </row>
    <row r="36024" spans="1:3" x14ac:dyDescent="0.25">
      <c r="A36024">
        <v>9893</v>
      </c>
      <c r="B36024" s="1">
        <f>DATE(2027,2,1) + TIME(0,0,0)</f>
        <v>46419</v>
      </c>
      <c r="C36024">
        <v>48.697555542000003</v>
      </c>
    </row>
    <row r="36025" spans="1:3" x14ac:dyDescent="0.25">
      <c r="A36025">
        <v>9921</v>
      </c>
      <c r="B36025" s="1">
        <f>DATE(2027,3,1) + TIME(0,0,0)</f>
        <v>46447</v>
      </c>
      <c r="C36025">
        <v>48.714393616000002</v>
      </c>
    </row>
    <row r="36026" spans="1:3" x14ac:dyDescent="0.25">
      <c r="A36026">
        <v>9952</v>
      </c>
      <c r="B36026" s="1">
        <f>DATE(2027,4,1) + TIME(0,0,0)</f>
        <v>46478</v>
      </c>
      <c r="C36026">
        <v>48.732967377000001</v>
      </c>
    </row>
    <row r="36027" spans="1:3" x14ac:dyDescent="0.25">
      <c r="A36027">
        <v>9982</v>
      </c>
      <c r="B36027" s="1">
        <f>DATE(2027,5,1) + TIME(0,0,0)</f>
        <v>46508</v>
      </c>
      <c r="C36027">
        <v>48.750885009999998</v>
      </c>
    </row>
    <row r="36028" spans="1:3" x14ac:dyDescent="0.25">
      <c r="A36028">
        <v>10013</v>
      </c>
      <c r="B36028" s="1">
        <f>DATE(2027,6,1) + TIME(0,0,0)</f>
        <v>46539</v>
      </c>
      <c r="C36028">
        <v>48.769336699999997</v>
      </c>
    </row>
    <row r="36029" spans="1:3" x14ac:dyDescent="0.25">
      <c r="A36029">
        <v>10043</v>
      </c>
      <c r="B36029" s="1">
        <f>DATE(2027,7,1) + TIME(0,0,0)</f>
        <v>46569</v>
      </c>
      <c r="C36029">
        <v>48.787128447999997</v>
      </c>
    </row>
    <row r="36030" spans="1:3" x14ac:dyDescent="0.25">
      <c r="A36030">
        <v>10074</v>
      </c>
      <c r="B36030" s="1">
        <f>DATE(2027,8,1) + TIME(0,0,0)</f>
        <v>46600</v>
      </c>
      <c r="C36030">
        <v>48.805454253999997</v>
      </c>
    </row>
    <row r="36031" spans="1:3" x14ac:dyDescent="0.25">
      <c r="A36031">
        <v>10105</v>
      </c>
      <c r="B36031" s="1">
        <f>DATE(2027,9,1) + TIME(0,0,0)</f>
        <v>46631</v>
      </c>
      <c r="C36031">
        <v>48.823715210000003</v>
      </c>
    </row>
    <row r="36032" spans="1:3" x14ac:dyDescent="0.25">
      <c r="A36032">
        <v>10135</v>
      </c>
      <c r="B36032" s="1">
        <f>DATE(2027,10,1) + TIME(0,0,0)</f>
        <v>46661</v>
      </c>
      <c r="C36032">
        <v>48.841327667000002</v>
      </c>
    </row>
    <row r="36033" spans="1:3" x14ac:dyDescent="0.25">
      <c r="A36033">
        <v>10166</v>
      </c>
      <c r="B36033" s="1">
        <f>DATE(2027,11,1) + TIME(0,0,0)</f>
        <v>46692</v>
      </c>
      <c r="C36033">
        <v>48.859462737999998</v>
      </c>
    </row>
    <row r="36034" spans="1:3" x14ac:dyDescent="0.25">
      <c r="A36034">
        <v>10196</v>
      </c>
      <c r="B36034" s="1">
        <f>DATE(2027,12,1) + TIME(0,0,0)</f>
        <v>46722</v>
      </c>
      <c r="C36034">
        <v>48.876953125</v>
      </c>
    </row>
    <row r="36035" spans="1:3" x14ac:dyDescent="0.25">
      <c r="A36035">
        <v>10227</v>
      </c>
      <c r="B36035" s="1">
        <f>DATE(2028,1,1) + TIME(0,0,0)</f>
        <v>46753</v>
      </c>
      <c r="C36035">
        <v>48.894966125000003</v>
      </c>
    </row>
    <row r="36036" spans="1:3" x14ac:dyDescent="0.25">
      <c r="A36036">
        <v>10258</v>
      </c>
      <c r="B36036" s="1">
        <f>DATE(2028,2,1) + TIME(0,0,0)</f>
        <v>46784</v>
      </c>
      <c r="C36036">
        <v>48.912914276000002</v>
      </c>
    </row>
    <row r="36037" spans="1:3" x14ac:dyDescent="0.25">
      <c r="A36037">
        <v>10287</v>
      </c>
      <c r="B36037" s="1">
        <f>DATE(2028,3,1) + TIME(0,0,0)</f>
        <v>46813</v>
      </c>
      <c r="C36037">
        <v>48.929649353000002</v>
      </c>
    </row>
    <row r="36038" spans="1:3" x14ac:dyDescent="0.25">
      <c r="A36038">
        <v>10318</v>
      </c>
      <c r="B36038" s="1">
        <f>DATE(2028,4,1) + TIME(0,0,0)</f>
        <v>46844</v>
      </c>
      <c r="C36038">
        <v>48.947479248</v>
      </c>
    </row>
    <row r="36039" spans="1:3" x14ac:dyDescent="0.25">
      <c r="A36039">
        <v>10348</v>
      </c>
      <c r="B36039" s="1">
        <f>DATE(2028,5,1) + TIME(0,0,0)</f>
        <v>46874</v>
      </c>
      <c r="C36039">
        <v>48.964672088999997</v>
      </c>
    </row>
    <row r="36040" spans="1:3" x14ac:dyDescent="0.25">
      <c r="A36040">
        <v>10379</v>
      </c>
      <c r="B36040" s="1">
        <f>DATE(2028,6,1) + TIME(0,0,0)</f>
        <v>46905</v>
      </c>
      <c r="C36040">
        <v>48.982376099</v>
      </c>
    </row>
    <row r="36041" spans="1:3" x14ac:dyDescent="0.25">
      <c r="A36041">
        <v>10409</v>
      </c>
      <c r="B36041" s="1">
        <f>DATE(2028,7,1) + TIME(0,0,0)</f>
        <v>46935</v>
      </c>
      <c r="C36041">
        <v>48.999450684000003</v>
      </c>
    </row>
    <row r="36042" spans="1:3" x14ac:dyDescent="0.25">
      <c r="A36042">
        <v>10440</v>
      </c>
      <c r="B36042" s="1">
        <f>DATE(2028,8,1) + TIME(0,0,0)</f>
        <v>46966</v>
      </c>
      <c r="C36042">
        <v>49.017028809000003</v>
      </c>
    </row>
    <row r="36043" spans="1:3" x14ac:dyDescent="0.25">
      <c r="A36043">
        <v>10471</v>
      </c>
      <c r="B36043" s="1">
        <f>DATE(2028,9,1) + TIME(0,0,0)</f>
        <v>46997</v>
      </c>
      <c r="C36043">
        <v>49.034545897999998</v>
      </c>
    </row>
    <row r="36044" spans="1:3" x14ac:dyDescent="0.25">
      <c r="A36044">
        <v>10501</v>
      </c>
      <c r="B36044" s="1">
        <f>DATE(2028,10,1) + TIME(0,0,0)</f>
        <v>47027</v>
      </c>
      <c r="C36044">
        <v>49.051437378000003</v>
      </c>
    </row>
    <row r="36045" spans="1:3" x14ac:dyDescent="0.25">
      <c r="A36045">
        <v>10532</v>
      </c>
      <c r="B36045" s="1">
        <f>DATE(2028,11,1) + TIME(0,0,0)</f>
        <v>47058</v>
      </c>
      <c r="C36045">
        <v>49.068832397000001</v>
      </c>
    </row>
    <row r="36046" spans="1:3" x14ac:dyDescent="0.25">
      <c r="A36046">
        <v>10562</v>
      </c>
      <c r="B36046" s="1">
        <f>DATE(2028,12,1) + TIME(0,0,0)</f>
        <v>47088</v>
      </c>
      <c r="C36046">
        <v>49.085605620999999</v>
      </c>
    </row>
    <row r="36047" spans="1:3" x14ac:dyDescent="0.25">
      <c r="A36047">
        <v>10593</v>
      </c>
      <c r="B36047" s="1">
        <f>DATE(2029,1,1) + TIME(0,0,0)</f>
        <v>47119</v>
      </c>
      <c r="C36047">
        <v>49.102874755999999</v>
      </c>
    </row>
    <row r="36048" spans="1:3" x14ac:dyDescent="0.25">
      <c r="A36048">
        <v>10624</v>
      </c>
      <c r="B36048" s="1">
        <f>DATE(2029,2,1) + TIME(0,0,0)</f>
        <v>47150</v>
      </c>
      <c r="C36048">
        <v>49.120086669999999</v>
      </c>
    </row>
    <row r="36049" spans="1:3" x14ac:dyDescent="0.25">
      <c r="A36049">
        <v>10652</v>
      </c>
      <c r="B36049" s="1">
        <f>DATE(2029,3,1) + TIME(0,0,0)</f>
        <v>47178</v>
      </c>
      <c r="C36049">
        <v>49.135578156000001</v>
      </c>
    </row>
    <row r="36050" spans="1:3" x14ac:dyDescent="0.25">
      <c r="A36050">
        <v>10683</v>
      </c>
      <c r="B36050" s="1">
        <f>DATE(2029,4,1) + TIME(0,0,0)</f>
        <v>47209</v>
      </c>
      <c r="C36050">
        <v>49.152671814000001</v>
      </c>
    </row>
    <row r="36051" spans="1:3" x14ac:dyDescent="0.25">
      <c r="A36051">
        <v>10713</v>
      </c>
      <c r="B36051" s="1">
        <f>DATE(2029,5,1) + TIME(0,0,0)</f>
        <v>47239</v>
      </c>
      <c r="C36051">
        <v>49.169158936000002</v>
      </c>
    </row>
    <row r="36052" spans="1:3" x14ac:dyDescent="0.25">
      <c r="A36052">
        <v>10744</v>
      </c>
      <c r="B36052" s="1">
        <f>DATE(2029,6,1) + TIME(0,0,0)</f>
        <v>47270</v>
      </c>
      <c r="C36052">
        <v>49.186138153000002</v>
      </c>
    </row>
    <row r="36053" spans="1:3" x14ac:dyDescent="0.25">
      <c r="A36053">
        <v>10774</v>
      </c>
      <c r="B36053" s="1">
        <f>DATE(2029,7,1) + TIME(0,0,0)</f>
        <v>47300</v>
      </c>
      <c r="C36053">
        <v>49.202510834000002</v>
      </c>
    </row>
    <row r="36054" spans="1:3" x14ac:dyDescent="0.25">
      <c r="A36054">
        <v>10805</v>
      </c>
      <c r="B36054" s="1">
        <f>DATE(2029,8,1) + TIME(0,0,0)</f>
        <v>47331</v>
      </c>
      <c r="C36054">
        <v>49.219371795999997</v>
      </c>
    </row>
    <row r="36055" spans="1:3" x14ac:dyDescent="0.25">
      <c r="A36055">
        <v>10836</v>
      </c>
      <c r="B36055" s="1">
        <f>DATE(2029,9,1) + TIME(0,0,0)</f>
        <v>47362</v>
      </c>
      <c r="C36055">
        <v>49.236175537000001</v>
      </c>
    </row>
    <row r="36056" spans="1:3" x14ac:dyDescent="0.25">
      <c r="A36056">
        <v>10866</v>
      </c>
      <c r="B36056" s="1">
        <f>DATE(2029,10,1) + TIME(0,0,0)</f>
        <v>47392</v>
      </c>
      <c r="C36056">
        <v>49.252380371000001</v>
      </c>
    </row>
    <row r="36057" spans="1:3" x14ac:dyDescent="0.25">
      <c r="A36057">
        <v>10897</v>
      </c>
      <c r="B36057" s="1">
        <f>DATE(2029,11,1) + TIME(0,0,0)</f>
        <v>47423</v>
      </c>
      <c r="C36057">
        <v>49.269069672000001</v>
      </c>
    </row>
    <row r="36058" spans="1:3" x14ac:dyDescent="0.25">
      <c r="A36058">
        <v>10927</v>
      </c>
      <c r="B36058" s="1">
        <f>DATE(2029,12,1) + TIME(0,0,0)</f>
        <v>47453</v>
      </c>
      <c r="C36058">
        <v>49.285167694000002</v>
      </c>
    </row>
    <row r="36059" spans="1:3" x14ac:dyDescent="0.25">
      <c r="A36059">
        <v>10958</v>
      </c>
      <c r="B36059" s="1">
        <f>DATE(2030,1,1) + TIME(0,0,0)</f>
        <v>47484</v>
      </c>
      <c r="C36059">
        <v>49.301742554</v>
      </c>
    </row>
    <row r="36060" spans="1:3" x14ac:dyDescent="0.25">
      <c r="A36060">
        <v>10989</v>
      </c>
      <c r="B36060" s="1">
        <f>DATE(2030,2,1) + TIME(0,0,0)</f>
        <v>47515</v>
      </c>
      <c r="C36060">
        <v>49.318264008</v>
      </c>
    </row>
    <row r="36061" spans="1:3" x14ac:dyDescent="0.25">
      <c r="A36061">
        <v>11017</v>
      </c>
      <c r="B36061" s="1">
        <f>DATE(2030,3,1) + TIME(0,0,0)</f>
        <v>47543</v>
      </c>
      <c r="C36061">
        <v>49.333137512</v>
      </c>
    </row>
    <row r="36062" spans="1:3" x14ac:dyDescent="0.25">
      <c r="A36062">
        <v>11048</v>
      </c>
      <c r="B36062" s="1">
        <f>DATE(2030,4,1) + TIME(0,0,0)</f>
        <v>47574</v>
      </c>
      <c r="C36062">
        <v>49.349552154999998</v>
      </c>
    </row>
    <row r="36063" spans="1:3" x14ac:dyDescent="0.25">
      <c r="A36063">
        <v>11078</v>
      </c>
      <c r="B36063" s="1">
        <f>DATE(2030,5,1) + TIME(0,0,0)</f>
        <v>47604</v>
      </c>
      <c r="C36063">
        <v>49.365383147999999</v>
      </c>
    </row>
    <row r="36064" spans="1:3" x14ac:dyDescent="0.25">
      <c r="A36064">
        <v>11109</v>
      </c>
      <c r="B36064" s="1">
        <f>DATE(2030,6,1) + TIME(0,0,0)</f>
        <v>47635</v>
      </c>
      <c r="C36064">
        <v>49.381687163999999</v>
      </c>
    </row>
    <row r="36065" spans="1:3" x14ac:dyDescent="0.25">
      <c r="A36065">
        <v>11139</v>
      </c>
      <c r="B36065" s="1">
        <f>DATE(2030,7,1) + TIME(0,0,0)</f>
        <v>47665</v>
      </c>
      <c r="C36065">
        <v>49.397411345999998</v>
      </c>
    </row>
    <row r="36066" spans="1:3" x14ac:dyDescent="0.25">
      <c r="A36066">
        <v>11170</v>
      </c>
      <c r="B36066" s="1">
        <f>DATE(2030,8,1) + TIME(0,0,0)</f>
        <v>47696</v>
      </c>
      <c r="C36066">
        <v>49.413608551000003</v>
      </c>
    </row>
    <row r="36067" spans="1:3" x14ac:dyDescent="0.25">
      <c r="A36067">
        <v>11201</v>
      </c>
      <c r="B36067" s="1">
        <f>DATE(2030,9,1) + TIME(0,0,0)</f>
        <v>47727</v>
      </c>
      <c r="C36067">
        <v>49.429748535000002</v>
      </c>
    </row>
    <row r="36068" spans="1:3" x14ac:dyDescent="0.25">
      <c r="A36068">
        <v>11231</v>
      </c>
      <c r="B36068" s="1">
        <f>DATE(2030,10,1) + TIME(0,0,0)</f>
        <v>47757</v>
      </c>
      <c r="C36068">
        <v>49.445320129000002</v>
      </c>
    </row>
    <row r="36069" spans="1:3" x14ac:dyDescent="0.25">
      <c r="A36069">
        <v>11262</v>
      </c>
      <c r="B36069" s="1">
        <f>DATE(2030,11,1) + TIME(0,0,0)</f>
        <v>47788</v>
      </c>
      <c r="C36069">
        <v>49.461353301999999</v>
      </c>
    </row>
    <row r="36070" spans="1:3" x14ac:dyDescent="0.25">
      <c r="A36070">
        <v>11292</v>
      </c>
      <c r="B36070" s="1">
        <f>DATE(2030,12,1) + TIME(0,0,0)</f>
        <v>47818</v>
      </c>
      <c r="C36070">
        <v>49.476821899000001</v>
      </c>
    </row>
    <row r="36071" spans="1:3" x14ac:dyDescent="0.25">
      <c r="A36071">
        <v>11323</v>
      </c>
      <c r="B36071" s="1">
        <f>DATE(2031,1,1) + TIME(0,0,0)</f>
        <v>47849</v>
      </c>
      <c r="C36071">
        <v>49.492755889999998</v>
      </c>
    </row>
    <row r="36072" spans="1:3" x14ac:dyDescent="0.25">
      <c r="A36072">
        <v>11354</v>
      </c>
      <c r="B36072" s="1">
        <f>DATE(2031,2,1) + TIME(0,0,0)</f>
        <v>47880</v>
      </c>
      <c r="C36072">
        <v>49.508632660000004</v>
      </c>
    </row>
    <row r="36073" spans="1:3" x14ac:dyDescent="0.25">
      <c r="A36073">
        <v>11382</v>
      </c>
      <c r="B36073" s="1">
        <f>DATE(2031,3,1) + TIME(0,0,0)</f>
        <v>47908</v>
      </c>
      <c r="C36073">
        <v>49.522930144999997</v>
      </c>
    </row>
    <row r="36074" spans="1:3" x14ac:dyDescent="0.25">
      <c r="A36074">
        <v>11413</v>
      </c>
      <c r="B36074" s="1">
        <f>DATE(2031,4,1) + TIME(0,0,0)</f>
        <v>47939</v>
      </c>
      <c r="C36074">
        <v>49.538711548000002</v>
      </c>
    </row>
    <row r="36075" spans="1:3" x14ac:dyDescent="0.25">
      <c r="A36075">
        <v>11443</v>
      </c>
      <c r="B36075" s="1">
        <f>DATE(2031,5,1) + TIME(0,0,0)</f>
        <v>47969</v>
      </c>
      <c r="C36075">
        <v>49.553936004999997</v>
      </c>
    </row>
    <row r="36076" spans="1:3" x14ac:dyDescent="0.25">
      <c r="A36076">
        <v>11474</v>
      </c>
      <c r="B36076" s="1">
        <f>DATE(2031,6,1) + TIME(0,0,0)</f>
        <v>48000</v>
      </c>
      <c r="C36076">
        <v>49.56961441</v>
      </c>
    </row>
    <row r="36077" spans="1:3" x14ac:dyDescent="0.25">
      <c r="A36077">
        <v>11504</v>
      </c>
      <c r="B36077" s="1">
        <f>DATE(2031,7,1) + TIME(0,0,0)</f>
        <v>48030</v>
      </c>
      <c r="C36077">
        <v>49.584739685000002</v>
      </c>
    </row>
    <row r="36078" spans="1:3" x14ac:dyDescent="0.25">
      <c r="A36078">
        <v>11535</v>
      </c>
      <c r="B36078" s="1">
        <f>DATE(2031,8,1) + TIME(0,0,0)</f>
        <v>48061</v>
      </c>
      <c r="C36078">
        <v>49.600322722999998</v>
      </c>
    </row>
    <row r="36079" spans="1:3" x14ac:dyDescent="0.25">
      <c r="A36079">
        <v>11566</v>
      </c>
      <c r="B36079" s="1">
        <f>DATE(2031,9,1) + TIME(0,0,0)</f>
        <v>48092</v>
      </c>
      <c r="C36079">
        <v>49.615856170999997</v>
      </c>
    </row>
    <row r="36080" spans="1:3" x14ac:dyDescent="0.25">
      <c r="A36080">
        <v>11596</v>
      </c>
      <c r="B36080" s="1">
        <f>DATE(2031,10,1) + TIME(0,0,0)</f>
        <v>48122</v>
      </c>
      <c r="C36080">
        <v>49.630840302000003</v>
      </c>
    </row>
    <row r="36081" spans="1:3" x14ac:dyDescent="0.25">
      <c r="A36081">
        <v>11627</v>
      </c>
      <c r="B36081" s="1">
        <f>DATE(2031,11,1) + TIME(0,0,0)</f>
        <v>48153</v>
      </c>
      <c r="C36081">
        <v>49.646278381000002</v>
      </c>
    </row>
    <row r="36082" spans="1:3" x14ac:dyDescent="0.25">
      <c r="A36082">
        <v>11657</v>
      </c>
      <c r="B36082" s="1">
        <f>DATE(2031,12,1) + TIME(0,0,0)</f>
        <v>48183</v>
      </c>
      <c r="C36082">
        <v>49.661167145</v>
      </c>
    </row>
    <row r="36083" spans="1:3" x14ac:dyDescent="0.25">
      <c r="A36083">
        <v>11688</v>
      </c>
      <c r="B36083" s="1">
        <f>DATE(2032,1,1) + TIME(0,0,0)</f>
        <v>48214</v>
      </c>
      <c r="C36083">
        <v>49.676509856999999</v>
      </c>
    </row>
    <row r="36084" spans="1:3" x14ac:dyDescent="0.25">
      <c r="A36084">
        <v>11719</v>
      </c>
      <c r="B36084" s="1">
        <f>DATE(2032,2,1) + TIME(0,0,0)</f>
        <v>48245</v>
      </c>
      <c r="C36084">
        <v>49.691802979000002</v>
      </c>
    </row>
    <row r="36085" spans="1:3" x14ac:dyDescent="0.25">
      <c r="A36085">
        <v>11748</v>
      </c>
      <c r="B36085" s="1">
        <f>DATE(2032,3,1) + TIME(0,0,0)</f>
        <v>48274</v>
      </c>
      <c r="C36085">
        <v>49.706069946</v>
      </c>
    </row>
    <row r="36086" spans="1:3" x14ac:dyDescent="0.25">
      <c r="A36086">
        <v>11779</v>
      </c>
      <c r="B36086" s="1">
        <f>DATE(2032,4,1) + TIME(0,0,0)</f>
        <v>48305</v>
      </c>
      <c r="C36086">
        <v>49.721271514999998</v>
      </c>
    </row>
    <row r="36087" spans="1:3" x14ac:dyDescent="0.25">
      <c r="A36087">
        <v>11809</v>
      </c>
      <c r="B36087" s="1">
        <f>DATE(2032,5,1) + TIME(0,0,0)</f>
        <v>48335</v>
      </c>
      <c r="C36087">
        <v>49.735939025999997</v>
      </c>
    </row>
    <row r="36088" spans="1:3" x14ac:dyDescent="0.25">
      <c r="A36088">
        <v>11840</v>
      </c>
      <c r="B36088" s="1">
        <f>DATE(2032,6,1) + TIME(0,0,0)</f>
        <v>48366</v>
      </c>
      <c r="C36088">
        <v>49.751049041999998</v>
      </c>
    </row>
    <row r="36089" spans="1:3" x14ac:dyDescent="0.25">
      <c r="A36089">
        <v>11870</v>
      </c>
      <c r="B36089" s="1">
        <f>DATE(2032,7,1) + TIME(0,0,0)</f>
        <v>48396</v>
      </c>
      <c r="C36089">
        <v>49.765625</v>
      </c>
    </row>
    <row r="36090" spans="1:3" x14ac:dyDescent="0.25">
      <c r="A36090">
        <v>11901</v>
      </c>
      <c r="B36090" s="1">
        <f>DATE(2032,8,1) + TIME(0,0,0)</f>
        <v>48427</v>
      </c>
      <c r="C36090">
        <v>49.780639647999998</v>
      </c>
    </row>
    <row r="36091" spans="1:3" x14ac:dyDescent="0.25">
      <c r="A36091">
        <v>11932</v>
      </c>
      <c r="B36091" s="1">
        <f>DATE(2032,9,1) + TIME(0,0,0)</f>
        <v>48458</v>
      </c>
      <c r="C36091">
        <v>49.795608520999998</v>
      </c>
    </row>
    <row r="36092" spans="1:3" x14ac:dyDescent="0.25">
      <c r="A36092">
        <v>11962</v>
      </c>
      <c r="B36092" s="1">
        <f>DATE(2032,10,1) + TIME(0,0,0)</f>
        <v>48488</v>
      </c>
      <c r="C36092">
        <v>49.810054778999998</v>
      </c>
    </row>
    <row r="36093" spans="1:3" x14ac:dyDescent="0.25">
      <c r="A36093">
        <v>11993</v>
      </c>
      <c r="B36093" s="1">
        <f>DATE(2032,11,1) + TIME(0,0,0)</f>
        <v>48519</v>
      </c>
      <c r="C36093">
        <v>49.824932097999998</v>
      </c>
    </row>
    <row r="36094" spans="1:3" x14ac:dyDescent="0.25">
      <c r="A36094">
        <v>12023</v>
      </c>
      <c r="B36094" s="1">
        <f>DATE(2032,12,1) + TIME(0,0,0)</f>
        <v>48549</v>
      </c>
      <c r="C36094">
        <v>49.839290619000003</v>
      </c>
    </row>
    <row r="36095" spans="1:3" x14ac:dyDescent="0.25">
      <c r="A36095">
        <v>12054</v>
      </c>
      <c r="B36095" s="1">
        <f>DATE(2033,1,1) + TIME(0,0,0)</f>
        <v>48580</v>
      </c>
      <c r="C36095">
        <v>49.854080199999999</v>
      </c>
    </row>
    <row r="36096" spans="1:3" x14ac:dyDescent="0.25">
      <c r="A36096">
        <v>12085</v>
      </c>
      <c r="B36096" s="1">
        <f>DATE(2033,2,1) + TIME(0,0,0)</f>
        <v>48611</v>
      </c>
      <c r="C36096">
        <v>49.86882782</v>
      </c>
    </row>
    <row r="36097" spans="1:3" x14ac:dyDescent="0.25">
      <c r="A36097">
        <v>12113</v>
      </c>
      <c r="B36097" s="1">
        <f>DATE(2033,3,1) + TIME(0,0,0)</f>
        <v>48639</v>
      </c>
      <c r="C36097">
        <v>49.882106780999997</v>
      </c>
    </row>
    <row r="36098" spans="1:3" x14ac:dyDescent="0.25">
      <c r="A36098">
        <v>12144</v>
      </c>
      <c r="B36098" s="1">
        <f>DATE(2033,4,1) + TIME(0,0,0)</f>
        <v>48670</v>
      </c>
      <c r="C36098">
        <v>49.896770476999997</v>
      </c>
    </row>
    <row r="36099" spans="1:3" x14ac:dyDescent="0.25">
      <c r="A36099">
        <v>12174</v>
      </c>
      <c r="B36099" s="1">
        <f>DATE(2033,5,1) + TIME(0,0,0)</f>
        <v>48700</v>
      </c>
      <c r="C36099">
        <v>49.910919188999998</v>
      </c>
    </row>
    <row r="36100" spans="1:3" x14ac:dyDescent="0.25">
      <c r="A36100">
        <v>12205</v>
      </c>
      <c r="B36100" s="1">
        <f>DATE(2033,6,1) + TIME(0,0,0)</f>
        <v>48731</v>
      </c>
      <c r="C36100">
        <v>49.925498961999999</v>
      </c>
    </row>
    <row r="36101" spans="1:3" x14ac:dyDescent="0.25">
      <c r="A36101">
        <v>12235</v>
      </c>
      <c r="B36101" s="1">
        <f>DATE(2033,7,1) + TIME(0,0,0)</f>
        <v>48761</v>
      </c>
      <c r="C36101">
        <v>49.939563751000001</v>
      </c>
    </row>
    <row r="36102" spans="1:3" x14ac:dyDescent="0.25">
      <c r="A36102">
        <v>12266</v>
      </c>
      <c r="B36102" s="1">
        <f>DATE(2033,8,1) + TIME(0,0,0)</f>
        <v>48792</v>
      </c>
      <c r="C36102">
        <v>49.954059600999997</v>
      </c>
    </row>
    <row r="36103" spans="1:3" x14ac:dyDescent="0.25">
      <c r="A36103">
        <v>12297</v>
      </c>
      <c r="B36103" s="1">
        <f>DATE(2033,9,1) + TIME(0,0,0)</f>
        <v>48823</v>
      </c>
      <c r="C36103">
        <v>49.968509674000003</v>
      </c>
    </row>
    <row r="36104" spans="1:3" x14ac:dyDescent="0.25">
      <c r="A36104">
        <v>12327</v>
      </c>
      <c r="B36104" s="1">
        <f>DATE(2033,10,1) + TIME(0,0,0)</f>
        <v>48853</v>
      </c>
      <c r="C36104">
        <v>49.982452393000003</v>
      </c>
    </row>
    <row r="36105" spans="1:3" x14ac:dyDescent="0.25">
      <c r="A36105">
        <v>12358</v>
      </c>
      <c r="B36105" s="1">
        <f>DATE(2033,11,1) + TIME(0,0,0)</f>
        <v>48884</v>
      </c>
      <c r="C36105">
        <v>49.996814727999997</v>
      </c>
    </row>
    <row r="36106" spans="1:3" x14ac:dyDescent="0.25">
      <c r="A36106">
        <v>12388</v>
      </c>
      <c r="B36106" s="1">
        <f>DATE(2033,12,1) + TIME(0,0,0)</f>
        <v>48914</v>
      </c>
      <c r="C36106">
        <v>50.010673523000001</v>
      </c>
    </row>
    <row r="36107" spans="1:3" x14ac:dyDescent="0.25">
      <c r="A36107">
        <v>12419</v>
      </c>
      <c r="B36107" s="1">
        <f>DATE(2034,1,1) + TIME(0,0,0)</f>
        <v>48945</v>
      </c>
      <c r="C36107">
        <v>50.024948119999998</v>
      </c>
    </row>
    <row r="36108" spans="1:3" x14ac:dyDescent="0.25">
      <c r="A36108">
        <v>12450</v>
      </c>
      <c r="B36108" s="1">
        <f>DATE(2034,2,1) + TIME(0,0,0)</f>
        <v>48976</v>
      </c>
      <c r="C36108">
        <v>50.039184570000003</v>
      </c>
    </row>
    <row r="36109" spans="1:3" x14ac:dyDescent="0.25">
      <c r="A36109">
        <v>12478</v>
      </c>
      <c r="B36109" s="1">
        <f>DATE(2034,3,1) + TIME(0,0,0)</f>
        <v>49004</v>
      </c>
      <c r="C36109">
        <v>50.052005768000001</v>
      </c>
    </row>
    <row r="36110" spans="1:3" x14ac:dyDescent="0.25">
      <c r="A36110">
        <v>12509</v>
      </c>
      <c r="B36110" s="1">
        <f>DATE(2034,4,1) + TIME(0,0,0)</f>
        <v>49035</v>
      </c>
      <c r="C36110">
        <v>50.066162108999997</v>
      </c>
    </row>
    <row r="36111" spans="1:3" x14ac:dyDescent="0.25">
      <c r="A36111">
        <v>12539</v>
      </c>
      <c r="B36111" s="1">
        <f>DATE(2034,5,1) + TIME(0,0,0)</f>
        <v>49065</v>
      </c>
      <c r="C36111">
        <v>50.079818725999999</v>
      </c>
    </row>
    <row r="36112" spans="1:3" x14ac:dyDescent="0.25">
      <c r="A36112">
        <v>12570</v>
      </c>
      <c r="B36112" s="1">
        <f>DATE(2034,6,1) + TIME(0,0,0)</f>
        <v>49096</v>
      </c>
      <c r="C36112">
        <v>50.093894958</v>
      </c>
    </row>
    <row r="36113" spans="1:3" x14ac:dyDescent="0.25">
      <c r="A36113">
        <v>12600</v>
      </c>
      <c r="B36113" s="1">
        <f>DATE(2034,7,1) + TIME(0,0,0)</f>
        <v>49126</v>
      </c>
      <c r="C36113">
        <v>50.107479095000002</v>
      </c>
    </row>
    <row r="36114" spans="1:3" x14ac:dyDescent="0.25">
      <c r="A36114">
        <v>12631</v>
      </c>
      <c r="B36114" s="1">
        <f>DATE(2034,8,1) + TIME(0,0,0)</f>
        <v>49157</v>
      </c>
      <c r="C36114">
        <v>50.121475220000001</v>
      </c>
    </row>
    <row r="36115" spans="1:3" x14ac:dyDescent="0.25">
      <c r="A36115">
        <v>12662</v>
      </c>
      <c r="B36115" s="1">
        <f>DATE(2034,9,1) + TIME(0,0,0)</f>
        <v>49188</v>
      </c>
      <c r="C36115">
        <v>50.135433196999998</v>
      </c>
    </row>
    <row r="36116" spans="1:3" x14ac:dyDescent="0.25">
      <c r="A36116">
        <v>12692</v>
      </c>
      <c r="B36116" s="1">
        <f>DATE(2034,10,1) + TIME(0,0,0)</f>
        <v>49218</v>
      </c>
      <c r="C36116">
        <v>50.148902892999999</v>
      </c>
    </row>
    <row r="36117" spans="1:3" x14ac:dyDescent="0.25">
      <c r="A36117">
        <v>12723</v>
      </c>
      <c r="B36117" s="1">
        <f>DATE(2034,11,1) + TIME(0,0,0)</f>
        <v>49249</v>
      </c>
      <c r="C36117">
        <v>50.162784576</v>
      </c>
    </row>
    <row r="36118" spans="1:3" x14ac:dyDescent="0.25">
      <c r="A36118">
        <v>12753</v>
      </c>
      <c r="B36118" s="1">
        <f>DATE(2034,12,1) + TIME(0,0,0)</f>
        <v>49279</v>
      </c>
      <c r="C36118">
        <v>50.176181792999998</v>
      </c>
    </row>
    <row r="36119" spans="1:3" x14ac:dyDescent="0.25">
      <c r="A36119">
        <v>12784</v>
      </c>
      <c r="B36119" s="1">
        <f>DATE(2035,1,1) + TIME(0,0,0)</f>
        <v>49310</v>
      </c>
      <c r="C36119">
        <v>50.189987183</v>
      </c>
    </row>
    <row r="36120" spans="1:3" x14ac:dyDescent="0.25">
      <c r="A36120">
        <v>12815</v>
      </c>
      <c r="B36120" s="1">
        <f>DATE(2035,2,1) + TIME(0,0,0)</f>
        <v>49341</v>
      </c>
      <c r="C36120">
        <v>50.20375061</v>
      </c>
    </row>
    <row r="36121" spans="1:3" x14ac:dyDescent="0.25">
      <c r="A36121">
        <v>12843</v>
      </c>
      <c r="B36121" s="1">
        <f>DATE(2035,3,1) + TIME(0,0,0)</f>
        <v>49369</v>
      </c>
      <c r="C36121">
        <v>50.216152190999999</v>
      </c>
    </row>
    <row r="36122" spans="1:3" x14ac:dyDescent="0.25">
      <c r="A36122">
        <v>12874</v>
      </c>
      <c r="B36122" s="1">
        <f>DATE(2035,4,1) + TIME(0,0,0)</f>
        <v>49400</v>
      </c>
      <c r="C36122">
        <v>50.229846954000003</v>
      </c>
    </row>
    <row r="36123" spans="1:3" x14ac:dyDescent="0.25">
      <c r="A36123">
        <v>12904</v>
      </c>
      <c r="B36123" s="1">
        <f>DATE(2035,5,1) + TIME(0,0,0)</f>
        <v>49430</v>
      </c>
      <c r="C36123">
        <v>50.243061066000003</v>
      </c>
    </row>
    <row r="36124" spans="1:3" x14ac:dyDescent="0.25">
      <c r="A36124">
        <v>12935</v>
      </c>
      <c r="B36124" s="1">
        <f>DATE(2035,6,1) + TIME(0,0,0)</f>
        <v>49461</v>
      </c>
      <c r="C36124">
        <v>50.256679535000004</v>
      </c>
    </row>
    <row r="36125" spans="1:3" x14ac:dyDescent="0.25">
      <c r="A36125">
        <v>12965</v>
      </c>
      <c r="B36125" s="1">
        <f>DATE(2035,7,1) + TIME(0,0,0)</f>
        <v>49491</v>
      </c>
      <c r="C36125">
        <v>50.269824982000003</v>
      </c>
    </row>
    <row r="36126" spans="1:3" x14ac:dyDescent="0.25">
      <c r="A36126">
        <v>12996</v>
      </c>
      <c r="B36126" s="1">
        <f>DATE(2035,8,1) + TIME(0,0,0)</f>
        <v>49522</v>
      </c>
      <c r="C36126">
        <v>50.283370972</v>
      </c>
    </row>
    <row r="36127" spans="1:3" x14ac:dyDescent="0.25">
      <c r="A36127">
        <v>13027</v>
      </c>
      <c r="B36127" s="1">
        <f>DATE(2035,9,1) + TIME(0,0,0)</f>
        <v>49553</v>
      </c>
      <c r="C36127">
        <v>50.296882629000002</v>
      </c>
    </row>
    <row r="36128" spans="1:3" x14ac:dyDescent="0.25">
      <c r="A36128">
        <v>13057</v>
      </c>
      <c r="B36128" s="1">
        <f>DATE(2035,10,1) + TIME(0,0,0)</f>
        <v>49583</v>
      </c>
      <c r="C36128">
        <v>50.309921265</v>
      </c>
    </row>
    <row r="36129" spans="1:3" x14ac:dyDescent="0.25">
      <c r="A36129">
        <v>13088</v>
      </c>
      <c r="B36129" s="1">
        <f>DATE(2035,11,1) + TIME(0,0,0)</f>
        <v>49614</v>
      </c>
      <c r="C36129">
        <v>50.323356627999999</v>
      </c>
    </row>
    <row r="36130" spans="1:3" x14ac:dyDescent="0.25">
      <c r="A36130">
        <v>13118</v>
      </c>
      <c r="B36130" s="1">
        <f>DATE(2035,12,1) + TIME(0,0,0)</f>
        <v>49644</v>
      </c>
      <c r="C36130">
        <v>50.336326599000003</v>
      </c>
    </row>
    <row r="36131" spans="1:3" x14ac:dyDescent="0.25">
      <c r="A36131">
        <v>13149</v>
      </c>
      <c r="B36131" s="1">
        <f>DATE(2036,1,1) + TIME(0,0,0)</f>
        <v>49675</v>
      </c>
      <c r="C36131">
        <v>50.349693297999998</v>
      </c>
    </row>
    <row r="36132" spans="1:3" x14ac:dyDescent="0.25">
      <c r="A36132">
        <v>13180</v>
      </c>
      <c r="B36132" s="1">
        <f>DATE(2036,2,1) + TIME(0,0,0)</f>
        <v>49706</v>
      </c>
      <c r="C36132">
        <v>50.363021850999999</v>
      </c>
    </row>
    <row r="36133" spans="1:3" x14ac:dyDescent="0.25">
      <c r="A36133">
        <v>13209</v>
      </c>
      <c r="B36133" s="1">
        <f>DATE(2036,3,1) + TIME(0,0,0)</f>
        <v>49735</v>
      </c>
      <c r="C36133">
        <v>50.375457763999997</v>
      </c>
    </row>
    <row r="36134" spans="1:3" x14ac:dyDescent="0.25">
      <c r="A36134">
        <v>13240</v>
      </c>
      <c r="B36134" s="1">
        <f>DATE(2036,4,1) + TIME(0,0,0)</f>
        <v>49766</v>
      </c>
      <c r="C36134">
        <v>50.388717651</v>
      </c>
    </row>
    <row r="36135" spans="1:3" x14ac:dyDescent="0.25">
      <c r="A36135">
        <v>13270</v>
      </c>
      <c r="B36135" s="1">
        <f>DATE(2036,5,1) + TIME(0,0,0)</f>
        <v>49796</v>
      </c>
      <c r="C36135">
        <v>50.401515961000001</v>
      </c>
    </row>
    <row r="36136" spans="1:3" x14ac:dyDescent="0.25">
      <c r="A36136">
        <v>13301</v>
      </c>
      <c r="B36136" s="1">
        <f>DATE(2036,6,1) + TIME(0,0,0)</f>
        <v>49827</v>
      </c>
      <c r="C36136">
        <v>50.414703369000001</v>
      </c>
    </row>
    <row r="36137" spans="1:3" x14ac:dyDescent="0.25">
      <c r="A36137">
        <v>13331</v>
      </c>
      <c r="B36137" s="1">
        <f>DATE(2036,7,1) + TIME(0,0,0)</f>
        <v>49857</v>
      </c>
      <c r="C36137">
        <v>50.427433014000002</v>
      </c>
    </row>
    <row r="36138" spans="1:3" x14ac:dyDescent="0.25">
      <c r="A36138">
        <v>13362</v>
      </c>
      <c r="B36138" s="1">
        <f>DATE(2036,8,1) + TIME(0,0,0)</f>
        <v>49888</v>
      </c>
      <c r="C36138">
        <v>50.440551757999998</v>
      </c>
    </row>
    <row r="36139" spans="1:3" x14ac:dyDescent="0.25">
      <c r="A36139">
        <v>13393</v>
      </c>
      <c r="B36139" s="1">
        <f>DATE(2036,9,1) + TIME(0,0,0)</f>
        <v>49919</v>
      </c>
      <c r="C36139">
        <v>50.453636168999999</v>
      </c>
    </row>
    <row r="36140" spans="1:3" x14ac:dyDescent="0.25">
      <c r="A36140">
        <v>13423</v>
      </c>
      <c r="B36140" s="1">
        <f>DATE(2036,10,1) + TIME(0,0,0)</f>
        <v>49949</v>
      </c>
      <c r="C36140">
        <v>50.466266632</v>
      </c>
    </row>
    <row r="36141" spans="1:3" x14ac:dyDescent="0.25">
      <c r="A36141">
        <v>13454</v>
      </c>
      <c r="B36141" s="1">
        <f>DATE(2036,11,1) + TIME(0,0,0)</f>
        <v>49980</v>
      </c>
      <c r="C36141">
        <v>50.479278563999998</v>
      </c>
    </row>
    <row r="36142" spans="1:3" x14ac:dyDescent="0.25">
      <c r="A36142">
        <v>13484</v>
      </c>
      <c r="B36142" s="1">
        <f>DATE(2036,12,1) + TIME(0,0,0)</f>
        <v>50010</v>
      </c>
      <c r="C36142">
        <v>50.491840363000001</v>
      </c>
    </row>
    <row r="36143" spans="1:3" x14ac:dyDescent="0.25">
      <c r="A36143">
        <v>13515</v>
      </c>
      <c r="B36143" s="1">
        <f>DATE(2037,1,1) + TIME(0,0,0)</f>
        <v>50041</v>
      </c>
      <c r="C36143">
        <v>50.504787444999998</v>
      </c>
    </row>
    <row r="36144" spans="1:3" x14ac:dyDescent="0.25">
      <c r="A36144">
        <v>13546</v>
      </c>
      <c r="B36144" s="1">
        <f>DATE(2037,2,1) + TIME(0,0,0)</f>
        <v>50072</v>
      </c>
      <c r="C36144">
        <v>50.517696381</v>
      </c>
    </row>
    <row r="36145" spans="1:3" x14ac:dyDescent="0.25">
      <c r="A36145">
        <v>13574</v>
      </c>
      <c r="B36145" s="1">
        <f>DATE(2037,3,1) + TIME(0,0,0)</f>
        <v>50100</v>
      </c>
      <c r="C36145">
        <v>50.529331206999998</v>
      </c>
    </row>
    <row r="36146" spans="1:3" x14ac:dyDescent="0.25">
      <c r="A36146">
        <v>13605</v>
      </c>
      <c r="B36146" s="1">
        <f>DATE(2037,4,1) + TIME(0,0,0)</f>
        <v>50131</v>
      </c>
      <c r="C36146">
        <v>50.542175293</v>
      </c>
    </row>
    <row r="36147" spans="1:3" x14ac:dyDescent="0.25">
      <c r="A36147">
        <v>13635</v>
      </c>
      <c r="B36147" s="1">
        <f>DATE(2037,5,1) + TIME(0,0,0)</f>
        <v>50161</v>
      </c>
      <c r="C36147">
        <v>50.554576873999999</v>
      </c>
    </row>
    <row r="36148" spans="1:3" x14ac:dyDescent="0.25">
      <c r="A36148">
        <v>13666</v>
      </c>
      <c r="B36148" s="1">
        <f>DATE(2037,6,1) + TIME(0,0,0)</f>
        <v>50192</v>
      </c>
      <c r="C36148">
        <v>50.567356109999999</v>
      </c>
    </row>
    <row r="36149" spans="1:3" x14ac:dyDescent="0.25">
      <c r="A36149">
        <v>13696</v>
      </c>
      <c r="B36149" s="1">
        <f>DATE(2037,7,1) + TIME(0,0,0)</f>
        <v>50222</v>
      </c>
      <c r="C36149">
        <v>50.579689025999997</v>
      </c>
    </row>
    <row r="36150" spans="1:3" x14ac:dyDescent="0.25">
      <c r="A36150">
        <v>13727</v>
      </c>
      <c r="B36150" s="1">
        <f>DATE(2037,8,1) + TIME(0,0,0)</f>
        <v>50253</v>
      </c>
      <c r="C36150">
        <v>50.592403412000003</v>
      </c>
    </row>
    <row r="36151" spans="1:3" x14ac:dyDescent="0.25">
      <c r="A36151">
        <v>13758</v>
      </c>
      <c r="B36151" s="1">
        <f>DATE(2037,9,1) + TIME(0,0,0)</f>
        <v>50284</v>
      </c>
      <c r="C36151">
        <v>50.605083466000004</v>
      </c>
    </row>
    <row r="36152" spans="1:3" x14ac:dyDescent="0.25">
      <c r="A36152">
        <v>13788</v>
      </c>
      <c r="B36152" s="1">
        <f>DATE(2037,10,1) + TIME(0,0,0)</f>
        <v>50314</v>
      </c>
      <c r="C36152">
        <v>50.617324828999998</v>
      </c>
    </row>
    <row r="36153" spans="1:3" x14ac:dyDescent="0.25">
      <c r="A36153">
        <v>13819</v>
      </c>
      <c r="B36153" s="1">
        <f>DATE(2037,11,1) + TIME(0,0,0)</f>
        <v>50345</v>
      </c>
      <c r="C36153">
        <v>50.629940032999997</v>
      </c>
    </row>
    <row r="36154" spans="1:3" x14ac:dyDescent="0.25">
      <c r="A36154">
        <v>13849</v>
      </c>
      <c r="B36154" s="1">
        <f>DATE(2037,12,1) + TIME(0,0,0)</f>
        <v>50375</v>
      </c>
      <c r="C36154">
        <v>50.642120361000003</v>
      </c>
    </row>
    <row r="36155" spans="1:3" x14ac:dyDescent="0.25">
      <c r="A36155">
        <v>13880</v>
      </c>
      <c r="B36155" s="1">
        <f>DATE(2038,1,1) + TIME(0,0,0)</f>
        <v>50406</v>
      </c>
      <c r="C36155">
        <v>50.654674530000001</v>
      </c>
    </row>
    <row r="36156" spans="1:3" x14ac:dyDescent="0.25">
      <c r="A36156">
        <v>13911</v>
      </c>
      <c r="B36156" s="1">
        <f>DATE(2038,2,1) + TIME(0,0,0)</f>
        <v>50437</v>
      </c>
      <c r="C36156">
        <v>50.667194365999997</v>
      </c>
    </row>
    <row r="36157" spans="1:3" x14ac:dyDescent="0.25">
      <c r="A36157">
        <v>13939</v>
      </c>
      <c r="B36157" s="1">
        <f>DATE(2038,3,1) + TIME(0,0,0)</f>
        <v>50465</v>
      </c>
      <c r="C36157">
        <v>50.678474426000001</v>
      </c>
    </row>
    <row r="36158" spans="1:3" x14ac:dyDescent="0.25">
      <c r="A36158">
        <v>13970</v>
      </c>
      <c r="B36158" s="1">
        <f>DATE(2038,4,1) + TIME(0,0,0)</f>
        <v>50496</v>
      </c>
      <c r="C36158">
        <v>50.690933227999999</v>
      </c>
    </row>
    <row r="36159" spans="1:3" x14ac:dyDescent="0.25">
      <c r="A36159">
        <v>14000</v>
      </c>
      <c r="B36159" s="1">
        <f>DATE(2038,5,1) + TIME(0,0,0)</f>
        <v>50526</v>
      </c>
      <c r="C36159">
        <v>50.702960967999999</v>
      </c>
    </row>
    <row r="36160" spans="1:3" x14ac:dyDescent="0.25">
      <c r="A36160">
        <v>14031</v>
      </c>
      <c r="B36160" s="1">
        <f>DATE(2038,6,1) + TIME(0,0,0)</f>
        <v>50557</v>
      </c>
      <c r="C36160">
        <v>50.715358733999999</v>
      </c>
    </row>
    <row r="36161" spans="1:3" x14ac:dyDescent="0.25">
      <c r="A36161">
        <v>14061</v>
      </c>
      <c r="B36161" s="1">
        <f>DATE(2038,7,1) + TIME(0,0,0)</f>
        <v>50587</v>
      </c>
      <c r="C36161">
        <v>50.727325438999998</v>
      </c>
    </row>
    <row r="36162" spans="1:3" x14ac:dyDescent="0.25">
      <c r="A36162">
        <v>14092</v>
      </c>
      <c r="B36162" s="1">
        <f>DATE(2038,8,1) + TIME(0,0,0)</f>
        <v>50618</v>
      </c>
      <c r="C36162">
        <v>50.739662170000003</v>
      </c>
    </row>
    <row r="36163" spans="1:3" x14ac:dyDescent="0.25">
      <c r="A36163">
        <v>14123</v>
      </c>
      <c r="B36163" s="1">
        <f>DATE(2038,9,1) + TIME(0,0,0)</f>
        <v>50649</v>
      </c>
      <c r="C36163">
        <v>50.751964569000002</v>
      </c>
    </row>
    <row r="36164" spans="1:3" x14ac:dyDescent="0.25">
      <c r="A36164">
        <v>14153</v>
      </c>
      <c r="B36164" s="1">
        <f>DATE(2038,10,1) + TIME(0,0,0)</f>
        <v>50679</v>
      </c>
      <c r="C36164">
        <v>50.763843536000003</v>
      </c>
    </row>
    <row r="36165" spans="1:3" x14ac:dyDescent="0.25">
      <c r="A36165">
        <v>14184</v>
      </c>
      <c r="B36165" s="1">
        <f>DATE(2038,11,1) + TIME(0,0,0)</f>
        <v>50710</v>
      </c>
      <c r="C36165">
        <v>50.776088715</v>
      </c>
    </row>
    <row r="36166" spans="1:3" x14ac:dyDescent="0.25">
      <c r="A36166">
        <v>14214</v>
      </c>
      <c r="B36166" s="1">
        <f>DATE(2038,12,1) + TIME(0,0,0)</f>
        <v>50740</v>
      </c>
      <c r="C36166">
        <v>50.787906647</v>
      </c>
    </row>
    <row r="36167" spans="1:3" x14ac:dyDescent="0.25">
      <c r="A36167">
        <v>14245</v>
      </c>
      <c r="B36167" s="1">
        <f>DATE(2039,1,1) + TIME(0,0,0)</f>
        <v>50771</v>
      </c>
      <c r="C36167">
        <v>50.800090789999999</v>
      </c>
    </row>
    <row r="36168" spans="1:3" x14ac:dyDescent="0.25">
      <c r="A36168">
        <v>14276</v>
      </c>
      <c r="B36168" s="1">
        <f>DATE(2039,2,1) + TIME(0,0,0)</f>
        <v>50802</v>
      </c>
      <c r="C36168">
        <v>50.812248230000002</v>
      </c>
    </row>
    <row r="36169" spans="1:3" x14ac:dyDescent="0.25">
      <c r="A36169">
        <v>14304</v>
      </c>
      <c r="B36169" s="1">
        <f>DATE(2039,3,1) + TIME(0,0,0)</f>
        <v>50830</v>
      </c>
      <c r="C36169">
        <v>50.823200225999997</v>
      </c>
    </row>
    <row r="36170" spans="1:3" x14ac:dyDescent="0.25">
      <c r="A36170">
        <v>14335</v>
      </c>
      <c r="B36170" s="1">
        <f>DATE(2039,4,1) + TIME(0,0,0)</f>
        <v>50861</v>
      </c>
      <c r="C36170">
        <v>50.835296630999999</v>
      </c>
    </row>
    <row r="36171" spans="1:3" x14ac:dyDescent="0.25">
      <c r="A36171">
        <v>14365</v>
      </c>
      <c r="B36171" s="1">
        <f>DATE(2039,5,1) + TIME(0,0,0)</f>
        <v>50891</v>
      </c>
      <c r="C36171">
        <v>50.846973419000001</v>
      </c>
    </row>
    <row r="36172" spans="1:3" x14ac:dyDescent="0.25">
      <c r="A36172">
        <v>14396</v>
      </c>
      <c r="B36172" s="1">
        <f>DATE(2039,6,1) + TIME(0,0,0)</f>
        <v>50922</v>
      </c>
      <c r="C36172">
        <v>50.859012604</v>
      </c>
    </row>
    <row r="36173" spans="1:3" x14ac:dyDescent="0.25">
      <c r="A36173">
        <v>14426</v>
      </c>
      <c r="B36173" s="1">
        <f>DATE(2039,7,1) + TIME(0,0,0)</f>
        <v>50952</v>
      </c>
      <c r="C36173">
        <v>50.870632172000001</v>
      </c>
    </row>
    <row r="36174" spans="1:3" x14ac:dyDescent="0.25">
      <c r="A36174">
        <v>14457</v>
      </c>
      <c r="B36174" s="1">
        <f>DATE(2039,8,1) + TIME(0,0,0)</f>
        <v>50983</v>
      </c>
      <c r="C36174">
        <v>50.882614136000001</v>
      </c>
    </row>
    <row r="36175" spans="1:3" x14ac:dyDescent="0.25">
      <c r="A36175">
        <v>14488</v>
      </c>
      <c r="B36175" s="1">
        <f>DATE(2039,9,1) + TIME(0,0,0)</f>
        <v>51014</v>
      </c>
      <c r="C36175">
        <v>50.894565581999998</v>
      </c>
    </row>
    <row r="36176" spans="1:3" x14ac:dyDescent="0.25">
      <c r="A36176">
        <v>14518</v>
      </c>
      <c r="B36176" s="1">
        <f>DATE(2039,10,1) + TIME(0,0,0)</f>
        <v>51044</v>
      </c>
      <c r="C36176">
        <v>50.906101227000001</v>
      </c>
    </row>
    <row r="36177" spans="1:3" x14ac:dyDescent="0.25">
      <c r="A36177">
        <v>14549</v>
      </c>
      <c r="B36177" s="1">
        <f>DATE(2039,11,1) + TIME(0,0,0)</f>
        <v>51075</v>
      </c>
      <c r="C36177">
        <v>50.917995453000003</v>
      </c>
    </row>
    <row r="36178" spans="1:3" x14ac:dyDescent="0.25">
      <c r="A36178">
        <v>14579</v>
      </c>
      <c r="B36178" s="1">
        <f>DATE(2039,12,1) + TIME(0,0,0)</f>
        <v>51105</v>
      </c>
      <c r="C36178">
        <v>50.929477691999999</v>
      </c>
    </row>
    <row r="36179" spans="1:3" x14ac:dyDescent="0.25">
      <c r="A36179">
        <v>14610</v>
      </c>
      <c r="B36179" s="1">
        <f>DATE(2040,1,1) + TIME(0,0,0)</f>
        <v>51136</v>
      </c>
      <c r="C36179">
        <v>50.941314697000003</v>
      </c>
    </row>
    <row r="36180" spans="1:3" x14ac:dyDescent="0.25">
      <c r="A36180">
        <v>14641</v>
      </c>
      <c r="B36180" s="1">
        <f>DATE(2040,2,1) + TIME(0,0,0)</f>
        <v>51167</v>
      </c>
      <c r="C36180">
        <v>50.953121185000001</v>
      </c>
    </row>
    <row r="36181" spans="1:3" x14ac:dyDescent="0.25">
      <c r="A36181">
        <v>14670</v>
      </c>
      <c r="B36181" s="1">
        <f>DATE(2040,3,1) + TIME(0,0,0)</f>
        <v>51196</v>
      </c>
      <c r="C36181">
        <v>50.964138030999997</v>
      </c>
    </row>
    <row r="36182" spans="1:3" x14ac:dyDescent="0.25">
      <c r="A36182">
        <v>14701</v>
      </c>
      <c r="B36182" s="1">
        <f>DATE(2040,4,1) + TIME(0,0,0)</f>
        <v>51227</v>
      </c>
      <c r="C36182">
        <v>50.975891113000003</v>
      </c>
    </row>
    <row r="36183" spans="1:3" x14ac:dyDescent="0.25">
      <c r="A36183">
        <v>14731</v>
      </c>
      <c r="B36183" s="1">
        <f>DATE(2040,5,1) + TIME(0,0,0)</f>
        <v>51257</v>
      </c>
      <c r="C36183">
        <v>50.987236023000001</v>
      </c>
    </row>
    <row r="36184" spans="1:3" x14ac:dyDescent="0.25">
      <c r="A36184">
        <v>14762</v>
      </c>
      <c r="B36184" s="1">
        <f>DATE(2040,6,1) + TIME(0,0,0)</f>
        <v>51288</v>
      </c>
      <c r="C36184">
        <v>50.998928069999998</v>
      </c>
    </row>
    <row r="36185" spans="1:3" x14ac:dyDescent="0.25">
      <c r="A36185">
        <v>14792</v>
      </c>
      <c r="B36185" s="1">
        <f>DATE(2040,7,1) + TIME(0,0,0)</f>
        <v>51318</v>
      </c>
      <c r="C36185">
        <v>51.010215758999998</v>
      </c>
    </row>
    <row r="36186" spans="1:3" x14ac:dyDescent="0.25">
      <c r="A36186">
        <v>14823</v>
      </c>
      <c r="B36186" s="1">
        <f>DATE(2040,8,1) + TIME(0,0,0)</f>
        <v>51349</v>
      </c>
      <c r="C36186">
        <v>51.021854400999999</v>
      </c>
    </row>
    <row r="36187" spans="1:3" x14ac:dyDescent="0.25">
      <c r="A36187">
        <v>14854</v>
      </c>
      <c r="B36187" s="1">
        <f>DATE(2040,9,1) + TIME(0,0,0)</f>
        <v>51380</v>
      </c>
      <c r="C36187">
        <v>51.033462524000001</v>
      </c>
    </row>
    <row r="36188" spans="1:3" x14ac:dyDescent="0.25">
      <c r="A36188">
        <v>14884</v>
      </c>
      <c r="B36188" s="1">
        <f>DATE(2040,10,1) + TIME(0,0,0)</f>
        <v>51410</v>
      </c>
      <c r="C36188">
        <v>51.044673920000001</v>
      </c>
    </row>
    <row r="36189" spans="1:3" x14ac:dyDescent="0.25">
      <c r="A36189">
        <v>14915</v>
      </c>
      <c r="B36189" s="1">
        <f>DATE(2040,11,1) + TIME(0,0,0)</f>
        <v>51441</v>
      </c>
      <c r="C36189">
        <v>51.056224823000001</v>
      </c>
    </row>
    <row r="36190" spans="1:3" x14ac:dyDescent="0.25">
      <c r="A36190">
        <v>14945</v>
      </c>
      <c r="B36190" s="1">
        <f>DATE(2040,12,1) + TIME(0,0,0)</f>
        <v>51471</v>
      </c>
      <c r="C36190">
        <v>51.067378998000002</v>
      </c>
    </row>
    <row r="36191" spans="1:3" x14ac:dyDescent="0.25">
      <c r="A36191">
        <v>14976</v>
      </c>
      <c r="B36191" s="1">
        <f>DATE(2041,1,1) + TIME(0,0,0)</f>
        <v>51502</v>
      </c>
      <c r="C36191">
        <v>51.078880310000002</v>
      </c>
    </row>
    <row r="36192" spans="1:3" x14ac:dyDescent="0.25">
      <c r="A36192">
        <v>15007</v>
      </c>
      <c r="B36192" s="1">
        <f>DATE(2041,2,1) + TIME(0,0,0)</f>
        <v>51533</v>
      </c>
      <c r="C36192">
        <v>51.090351105000003</v>
      </c>
    </row>
    <row r="36193" spans="1:3" x14ac:dyDescent="0.25">
      <c r="A36193">
        <v>15035</v>
      </c>
      <c r="B36193" s="1">
        <f>DATE(2041,3,1) + TIME(0,0,0)</f>
        <v>51561</v>
      </c>
      <c r="C36193">
        <v>51.100688933999997</v>
      </c>
    </row>
    <row r="36194" spans="1:3" x14ac:dyDescent="0.25">
      <c r="A36194">
        <v>15066</v>
      </c>
      <c r="B36194" s="1">
        <f>DATE(2041,4,1) + TIME(0,0,0)</f>
        <v>51592</v>
      </c>
      <c r="C36194">
        <v>51.112106322999999</v>
      </c>
    </row>
    <row r="36195" spans="1:3" x14ac:dyDescent="0.25">
      <c r="A36195">
        <v>15096</v>
      </c>
      <c r="B36195" s="1">
        <f>DATE(2041,5,1) + TIME(0,0,0)</f>
        <v>51622</v>
      </c>
      <c r="C36195">
        <v>51.123130797999998</v>
      </c>
    </row>
    <row r="36196" spans="1:3" x14ac:dyDescent="0.25">
      <c r="A36196">
        <v>15127</v>
      </c>
      <c r="B36196" s="1">
        <f>DATE(2041,6,1) + TIME(0,0,0)</f>
        <v>51653</v>
      </c>
      <c r="C36196">
        <v>51.134490966999998</v>
      </c>
    </row>
    <row r="36197" spans="1:3" x14ac:dyDescent="0.25">
      <c r="A36197">
        <v>15157</v>
      </c>
      <c r="B36197" s="1">
        <f>DATE(2041,7,1) + TIME(0,0,0)</f>
        <v>51683</v>
      </c>
      <c r="C36197">
        <v>51.145458220999998</v>
      </c>
    </row>
    <row r="36198" spans="1:3" x14ac:dyDescent="0.25">
      <c r="A36198">
        <v>15188</v>
      </c>
      <c r="B36198" s="1">
        <f>DATE(2041,8,1) + TIME(0,0,0)</f>
        <v>51714</v>
      </c>
      <c r="C36198">
        <v>51.156764983999999</v>
      </c>
    </row>
    <row r="36199" spans="1:3" x14ac:dyDescent="0.25">
      <c r="A36199">
        <v>15219</v>
      </c>
      <c r="B36199" s="1">
        <f>DATE(2041,9,1) + TIME(0,0,0)</f>
        <v>51745</v>
      </c>
      <c r="C36199">
        <v>51.168045044000003</v>
      </c>
    </row>
    <row r="36200" spans="1:3" x14ac:dyDescent="0.25">
      <c r="A36200">
        <v>15249</v>
      </c>
      <c r="B36200" s="1">
        <f>DATE(2041,10,1) + TIME(0,0,0)</f>
        <v>51775</v>
      </c>
      <c r="C36200">
        <v>51.178936004999997</v>
      </c>
    </row>
    <row r="36201" spans="1:3" x14ac:dyDescent="0.25">
      <c r="A36201">
        <v>15280</v>
      </c>
      <c r="B36201" s="1">
        <f>DATE(2041,11,1) + TIME(0,0,0)</f>
        <v>51806</v>
      </c>
      <c r="C36201">
        <v>51.190166472999998</v>
      </c>
    </row>
    <row r="36202" spans="1:3" x14ac:dyDescent="0.25">
      <c r="A36202">
        <v>15310</v>
      </c>
      <c r="B36202" s="1">
        <f>DATE(2041,12,1) + TIME(0,0,0)</f>
        <v>51836</v>
      </c>
      <c r="C36202">
        <v>51.201004028</v>
      </c>
    </row>
    <row r="36203" spans="1:3" x14ac:dyDescent="0.25">
      <c r="A36203">
        <v>15341</v>
      </c>
      <c r="B36203" s="1">
        <f>DATE(2042,1,1) + TIME(0,0,0)</f>
        <v>51867</v>
      </c>
      <c r="C36203">
        <v>51.212181090999998</v>
      </c>
    </row>
    <row r="36204" spans="1:3" x14ac:dyDescent="0.25">
      <c r="A36204">
        <v>15372</v>
      </c>
      <c r="B36204" s="1">
        <f>DATE(2042,2,1) + TIME(0,0,0)</f>
        <v>51898</v>
      </c>
      <c r="C36204">
        <v>51.223331451</v>
      </c>
    </row>
    <row r="36205" spans="1:3" x14ac:dyDescent="0.25">
      <c r="A36205">
        <v>15400</v>
      </c>
      <c r="B36205" s="1">
        <f>DATE(2042,3,1) + TIME(0,0,0)</f>
        <v>51926</v>
      </c>
      <c r="C36205">
        <v>51.233383179</v>
      </c>
    </row>
    <row r="36206" spans="1:3" x14ac:dyDescent="0.25">
      <c r="A36206">
        <v>15431</v>
      </c>
      <c r="B36206" s="1">
        <f>DATE(2042,4,1) + TIME(0,0,0)</f>
        <v>51957</v>
      </c>
      <c r="C36206">
        <v>51.244487761999999</v>
      </c>
    </row>
    <row r="36207" spans="1:3" x14ac:dyDescent="0.25">
      <c r="A36207">
        <v>15461</v>
      </c>
      <c r="B36207" s="1">
        <f>DATE(2042,5,1) + TIME(0,0,0)</f>
        <v>51987</v>
      </c>
      <c r="C36207">
        <v>51.255207061999997</v>
      </c>
    </row>
    <row r="36208" spans="1:3" x14ac:dyDescent="0.25">
      <c r="A36208">
        <v>15492</v>
      </c>
      <c r="B36208" s="1">
        <f>DATE(2042,6,1) + TIME(0,0,0)</f>
        <v>52018</v>
      </c>
      <c r="C36208">
        <v>51.266258239999999</v>
      </c>
    </row>
    <row r="36209" spans="1:3" x14ac:dyDescent="0.25">
      <c r="A36209">
        <v>15522</v>
      </c>
      <c r="B36209" s="1">
        <f>DATE(2042,7,1) + TIME(0,0,0)</f>
        <v>52048</v>
      </c>
      <c r="C36209">
        <v>51.276931763</v>
      </c>
    </row>
    <row r="36210" spans="1:3" x14ac:dyDescent="0.25">
      <c r="A36210">
        <v>15553</v>
      </c>
      <c r="B36210" s="1">
        <f>DATE(2042,8,1) + TIME(0,0,0)</f>
        <v>52079</v>
      </c>
      <c r="C36210">
        <v>51.287937163999999</v>
      </c>
    </row>
    <row r="36211" spans="1:3" x14ac:dyDescent="0.25">
      <c r="A36211">
        <v>15584</v>
      </c>
      <c r="B36211" s="1">
        <f>DATE(2042,9,1) + TIME(0,0,0)</f>
        <v>52110</v>
      </c>
      <c r="C36211">
        <v>51.298915862999998</v>
      </c>
    </row>
    <row r="36212" spans="1:3" x14ac:dyDescent="0.25">
      <c r="A36212">
        <v>15614</v>
      </c>
      <c r="B36212" s="1">
        <f>DATE(2042,10,1) + TIME(0,0,0)</f>
        <v>52140</v>
      </c>
      <c r="C36212">
        <v>51.309520720999998</v>
      </c>
    </row>
    <row r="36213" spans="1:3" x14ac:dyDescent="0.25">
      <c r="A36213">
        <v>15645</v>
      </c>
      <c r="B36213" s="1">
        <f>DATE(2042,11,1) + TIME(0,0,0)</f>
        <v>52171</v>
      </c>
      <c r="C36213">
        <v>51.320453643999997</v>
      </c>
    </row>
    <row r="36214" spans="1:3" x14ac:dyDescent="0.25">
      <c r="A36214">
        <v>15675</v>
      </c>
      <c r="B36214" s="1">
        <f>DATE(2042,12,1) + TIME(0,0,0)</f>
        <v>52201</v>
      </c>
      <c r="C36214">
        <v>51.331008910999998</v>
      </c>
    </row>
    <row r="36215" spans="1:3" x14ac:dyDescent="0.25">
      <c r="A36215">
        <v>15706</v>
      </c>
      <c r="B36215" s="1">
        <f>DATE(2043,1,1) + TIME(0,0,0)</f>
        <v>52232</v>
      </c>
      <c r="C36215">
        <v>51.341892242</v>
      </c>
    </row>
    <row r="36216" spans="1:3" x14ac:dyDescent="0.25">
      <c r="A36216">
        <v>15737</v>
      </c>
      <c r="B36216" s="1">
        <f>DATE(2043,2,1) + TIME(0,0,0)</f>
        <v>52263</v>
      </c>
      <c r="C36216">
        <v>51.352752686000002</v>
      </c>
    </row>
    <row r="36217" spans="1:3" x14ac:dyDescent="0.25">
      <c r="A36217">
        <v>15765</v>
      </c>
      <c r="B36217" s="1">
        <f>DATE(2043,3,1) + TIME(0,0,0)</f>
        <v>52291</v>
      </c>
      <c r="C36217">
        <v>51.362541198999999</v>
      </c>
    </row>
    <row r="36218" spans="1:3" x14ac:dyDescent="0.25">
      <c r="A36218">
        <v>15796</v>
      </c>
      <c r="B36218" s="1">
        <f>DATE(2043,4,1) + TIME(0,0,0)</f>
        <v>52322</v>
      </c>
      <c r="C36218">
        <v>51.373355865000001</v>
      </c>
    </row>
    <row r="36219" spans="1:3" x14ac:dyDescent="0.25">
      <c r="A36219">
        <v>15826</v>
      </c>
      <c r="B36219" s="1">
        <f>DATE(2043,5,1) + TIME(0,0,0)</f>
        <v>52352</v>
      </c>
      <c r="C36219">
        <v>51.383800506999997</v>
      </c>
    </row>
    <row r="36220" spans="1:3" x14ac:dyDescent="0.25">
      <c r="A36220">
        <v>15857</v>
      </c>
      <c r="B36220" s="1">
        <f>DATE(2043,6,1) + TIME(0,0,0)</f>
        <v>52383</v>
      </c>
      <c r="C36220">
        <v>51.394569396999998</v>
      </c>
    </row>
    <row r="36221" spans="1:3" x14ac:dyDescent="0.25">
      <c r="A36221">
        <v>15887</v>
      </c>
      <c r="B36221" s="1">
        <f>DATE(2043,7,1) + TIME(0,0,0)</f>
        <v>52413</v>
      </c>
      <c r="C36221">
        <v>51.404968261999997</v>
      </c>
    </row>
    <row r="36222" spans="1:3" x14ac:dyDescent="0.25">
      <c r="A36222">
        <v>15918</v>
      </c>
      <c r="B36222" s="1">
        <f>DATE(2043,8,1) + TIME(0,0,0)</f>
        <v>52444</v>
      </c>
      <c r="C36222">
        <v>51.415691375999998</v>
      </c>
    </row>
    <row r="36223" spans="1:3" x14ac:dyDescent="0.25">
      <c r="A36223">
        <v>15949</v>
      </c>
      <c r="B36223" s="1">
        <f>DATE(2043,9,1) + TIME(0,0,0)</f>
        <v>52475</v>
      </c>
      <c r="C36223">
        <v>51.426391602000002</v>
      </c>
    </row>
    <row r="36224" spans="1:3" x14ac:dyDescent="0.25">
      <c r="A36224">
        <v>15979</v>
      </c>
      <c r="B36224" s="1">
        <f>DATE(2043,10,1) + TIME(0,0,0)</f>
        <v>52505</v>
      </c>
      <c r="C36224">
        <v>51.436725615999997</v>
      </c>
    </row>
    <row r="36225" spans="1:3" x14ac:dyDescent="0.25">
      <c r="A36225">
        <v>16010</v>
      </c>
      <c r="B36225" s="1">
        <f>DATE(2043,11,1) + TIME(0,0,0)</f>
        <v>52536</v>
      </c>
      <c r="C36225">
        <v>51.447380066000001</v>
      </c>
    </row>
    <row r="36226" spans="1:3" x14ac:dyDescent="0.25">
      <c r="A36226">
        <v>16040</v>
      </c>
      <c r="B36226" s="1">
        <f>DATE(2043,12,1) + TIME(0,0,0)</f>
        <v>52566</v>
      </c>
      <c r="C36226">
        <v>51.457668304000002</v>
      </c>
    </row>
    <row r="36227" spans="1:3" x14ac:dyDescent="0.25">
      <c r="A36227">
        <v>16071</v>
      </c>
      <c r="B36227" s="1">
        <f>DATE(2044,1,1) + TIME(0,0,0)</f>
        <v>52597</v>
      </c>
      <c r="C36227">
        <v>51.468276977999999</v>
      </c>
    </row>
    <row r="36228" spans="1:3" x14ac:dyDescent="0.25">
      <c r="A36228">
        <v>16102</v>
      </c>
      <c r="B36228" s="1">
        <f>DATE(2044,2,1) + TIME(0,0,0)</f>
        <v>52628</v>
      </c>
      <c r="C36228">
        <v>51.478862761999999</v>
      </c>
    </row>
    <row r="36229" spans="1:3" x14ac:dyDescent="0.25">
      <c r="A36229">
        <v>16131</v>
      </c>
      <c r="B36229" s="1">
        <f>DATE(2044,3,1) + TIME(0,0,0)</f>
        <v>52657</v>
      </c>
      <c r="C36229">
        <v>51.488746642999999</v>
      </c>
    </row>
    <row r="36230" spans="1:3" x14ac:dyDescent="0.25">
      <c r="A36230">
        <v>16162</v>
      </c>
      <c r="B36230" s="1">
        <f>DATE(2044,4,1) + TIME(0,0,0)</f>
        <v>52688</v>
      </c>
      <c r="C36230">
        <v>51.499290465999998</v>
      </c>
    </row>
    <row r="36231" spans="1:3" x14ac:dyDescent="0.25">
      <c r="A36231">
        <v>16192</v>
      </c>
      <c r="B36231" s="1">
        <f>DATE(2044,5,1) + TIME(0,0,0)</f>
        <v>52718</v>
      </c>
      <c r="C36231">
        <v>51.509471892999997</v>
      </c>
    </row>
    <row r="36232" spans="1:3" x14ac:dyDescent="0.25">
      <c r="A36232">
        <v>16223</v>
      </c>
      <c r="B36232" s="1">
        <f>DATE(2044,6,1) + TIME(0,0,0)</f>
        <v>52749</v>
      </c>
      <c r="C36232">
        <v>51.519973755000002</v>
      </c>
    </row>
    <row r="36233" spans="1:3" x14ac:dyDescent="0.25">
      <c r="A36233">
        <v>16253</v>
      </c>
      <c r="B36233" s="1">
        <f>DATE(2044,7,1) + TIME(0,0,0)</f>
        <v>52779</v>
      </c>
      <c r="C36233">
        <v>51.530113219999997</v>
      </c>
    </row>
    <row r="36234" spans="1:3" x14ac:dyDescent="0.25">
      <c r="A36234">
        <v>16284</v>
      </c>
      <c r="B36234" s="1">
        <f>DATE(2044,8,1) + TIME(0,0,0)</f>
        <v>52810</v>
      </c>
      <c r="C36234">
        <v>51.540565491000002</v>
      </c>
    </row>
    <row r="36235" spans="1:3" x14ac:dyDescent="0.25">
      <c r="A36235">
        <v>16315</v>
      </c>
      <c r="B36235" s="1">
        <f>DATE(2044,9,1) + TIME(0,0,0)</f>
        <v>52841</v>
      </c>
      <c r="C36235">
        <v>51.551002502000003</v>
      </c>
    </row>
    <row r="36236" spans="1:3" x14ac:dyDescent="0.25">
      <c r="A36236">
        <v>16345</v>
      </c>
      <c r="B36236" s="1">
        <f>DATE(2044,10,1) + TIME(0,0,0)</f>
        <v>52871</v>
      </c>
      <c r="C36236">
        <v>51.561077118</v>
      </c>
    </row>
    <row r="36237" spans="1:3" x14ac:dyDescent="0.25">
      <c r="A36237">
        <v>16376</v>
      </c>
      <c r="B36237" s="1">
        <f>DATE(2044,11,1) + TIME(0,0,0)</f>
        <v>52902</v>
      </c>
      <c r="C36237">
        <v>51.571468353</v>
      </c>
    </row>
    <row r="36238" spans="1:3" x14ac:dyDescent="0.25">
      <c r="A36238">
        <v>16406</v>
      </c>
      <c r="B36238" s="1">
        <f>DATE(2044,12,1) + TIME(0,0,0)</f>
        <v>52932</v>
      </c>
      <c r="C36238">
        <v>51.581504821999999</v>
      </c>
    </row>
    <row r="36239" spans="1:3" x14ac:dyDescent="0.25">
      <c r="A36239">
        <v>16437</v>
      </c>
      <c r="B36239" s="1">
        <f>DATE(2045,1,1) + TIME(0,0,0)</f>
        <v>52963</v>
      </c>
      <c r="C36239">
        <v>51.591850280999999</v>
      </c>
    </row>
    <row r="36240" spans="1:3" x14ac:dyDescent="0.25">
      <c r="A36240">
        <v>16468</v>
      </c>
      <c r="B36240" s="1">
        <f>DATE(2045,2,1) + TIME(0,0,0)</f>
        <v>52994</v>
      </c>
      <c r="C36240">
        <v>51.602180480999998</v>
      </c>
    </row>
    <row r="36241" spans="1:3" x14ac:dyDescent="0.25">
      <c r="A36241">
        <v>16496</v>
      </c>
      <c r="B36241" s="1">
        <f>DATE(2045,3,1) + TIME(0,0,0)</f>
        <v>53022</v>
      </c>
      <c r="C36241">
        <v>51.611488342000001</v>
      </c>
    </row>
    <row r="36242" spans="1:3" x14ac:dyDescent="0.25">
      <c r="A36242">
        <v>16527</v>
      </c>
      <c r="B36242" s="1">
        <f>DATE(2045,4,1) + TIME(0,0,0)</f>
        <v>53053</v>
      </c>
      <c r="C36242">
        <v>51.621772765999999</v>
      </c>
    </row>
    <row r="36243" spans="1:3" x14ac:dyDescent="0.25">
      <c r="A36243">
        <v>16557</v>
      </c>
      <c r="B36243" s="1">
        <f>DATE(2045,5,1) + TIME(0,0,0)</f>
        <v>53083</v>
      </c>
      <c r="C36243">
        <v>51.631706238</v>
      </c>
    </row>
    <row r="36244" spans="1:3" x14ac:dyDescent="0.25">
      <c r="A36244">
        <v>16588</v>
      </c>
      <c r="B36244" s="1">
        <f>DATE(2045,6,1) + TIME(0,0,0)</f>
        <v>53114</v>
      </c>
      <c r="C36244">
        <v>51.641952515</v>
      </c>
    </row>
    <row r="36245" spans="1:3" x14ac:dyDescent="0.25">
      <c r="A36245">
        <v>16618</v>
      </c>
      <c r="B36245" s="1">
        <f>DATE(2045,7,1) + TIME(0,0,0)</f>
        <v>53144</v>
      </c>
      <c r="C36245">
        <v>51.651844025000003</v>
      </c>
    </row>
    <row r="36246" spans="1:3" x14ac:dyDescent="0.25">
      <c r="A36246">
        <v>16649</v>
      </c>
      <c r="B36246" s="1">
        <f>DATE(2045,8,1) + TIME(0,0,0)</f>
        <v>53175</v>
      </c>
      <c r="C36246">
        <v>51.662048339999998</v>
      </c>
    </row>
    <row r="36247" spans="1:3" x14ac:dyDescent="0.25">
      <c r="A36247">
        <v>16680</v>
      </c>
      <c r="B36247" s="1">
        <f>DATE(2045,9,1) + TIME(0,0,0)</f>
        <v>53206</v>
      </c>
      <c r="C36247">
        <v>51.672229766999997</v>
      </c>
    </row>
    <row r="36248" spans="1:3" x14ac:dyDescent="0.25">
      <c r="A36248">
        <v>16710</v>
      </c>
      <c r="B36248" s="1">
        <f>DATE(2045,10,1) + TIME(0,0,0)</f>
        <v>53236</v>
      </c>
      <c r="C36248">
        <v>51.682064056000002</v>
      </c>
    </row>
    <row r="36249" spans="1:3" x14ac:dyDescent="0.25">
      <c r="A36249">
        <v>16741</v>
      </c>
      <c r="B36249" s="1">
        <f>DATE(2045,11,1) + TIME(0,0,0)</f>
        <v>53267</v>
      </c>
      <c r="C36249">
        <v>51.692203522</v>
      </c>
    </row>
    <row r="36250" spans="1:3" x14ac:dyDescent="0.25">
      <c r="A36250">
        <v>16771</v>
      </c>
      <c r="B36250" s="1">
        <f>DATE(2045,12,1) + TIME(0,0,0)</f>
        <v>53297</v>
      </c>
      <c r="C36250">
        <v>51.701999663999999</v>
      </c>
    </row>
    <row r="36251" spans="1:3" x14ac:dyDescent="0.25">
      <c r="A36251">
        <v>16802</v>
      </c>
      <c r="B36251" s="1">
        <f>DATE(2046,1,1) + TIME(0,0,0)</f>
        <v>53328</v>
      </c>
      <c r="C36251">
        <v>51.712097168</v>
      </c>
    </row>
    <row r="36252" spans="1:3" x14ac:dyDescent="0.25">
      <c r="A36252">
        <v>16833</v>
      </c>
      <c r="B36252" s="1">
        <f>DATE(2046,2,1) + TIME(0,0,0)</f>
        <v>53359</v>
      </c>
      <c r="C36252">
        <v>51.722179412999999</v>
      </c>
    </row>
    <row r="36253" spans="1:3" x14ac:dyDescent="0.25">
      <c r="A36253">
        <v>16861</v>
      </c>
      <c r="B36253" s="1">
        <f>DATE(2046,3,1) + TIME(0,0,0)</f>
        <v>53387</v>
      </c>
      <c r="C36253">
        <v>51.731262207</v>
      </c>
    </row>
    <row r="36254" spans="1:3" x14ac:dyDescent="0.25">
      <c r="A36254">
        <v>16892</v>
      </c>
      <c r="B36254" s="1">
        <f>DATE(2046,4,1) + TIME(0,0,0)</f>
        <v>53418</v>
      </c>
      <c r="C36254">
        <v>51.741302490000002</v>
      </c>
    </row>
    <row r="36255" spans="1:3" x14ac:dyDescent="0.25">
      <c r="A36255">
        <v>16922</v>
      </c>
      <c r="B36255" s="1">
        <f>DATE(2046,5,1) + TIME(0,0,0)</f>
        <v>53448</v>
      </c>
      <c r="C36255">
        <v>51.750999450999998</v>
      </c>
    </row>
    <row r="36256" spans="1:3" x14ac:dyDescent="0.25">
      <c r="A36256">
        <v>16953</v>
      </c>
      <c r="B36256" s="1">
        <f>DATE(2046,6,1) + TIME(0,0,0)</f>
        <v>53479</v>
      </c>
      <c r="C36256">
        <v>51.760997772000003</v>
      </c>
    </row>
    <row r="36257" spans="1:3" x14ac:dyDescent="0.25">
      <c r="A36257">
        <v>16983</v>
      </c>
      <c r="B36257" s="1">
        <f>DATE(2046,7,1) + TIME(0,0,0)</f>
        <v>53509</v>
      </c>
      <c r="C36257">
        <v>51.770652771000002</v>
      </c>
    </row>
    <row r="36258" spans="1:3" x14ac:dyDescent="0.25">
      <c r="A36258">
        <v>17014</v>
      </c>
      <c r="B36258" s="1">
        <f>DATE(2046,8,1) + TIME(0,0,0)</f>
        <v>53540</v>
      </c>
      <c r="C36258">
        <v>51.780612945999998</v>
      </c>
    </row>
    <row r="36259" spans="1:3" x14ac:dyDescent="0.25">
      <c r="A36259">
        <v>17045</v>
      </c>
      <c r="B36259" s="1">
        <f>DATE(2046,9,1) + TIME(0,0,0)</f>
        <v>53571</v>
      </c>
      <c r="C36259">
        <v>51.790550232000001</v>
      </c>
    </row>
    <row r="36260" spans="1:3" x14ac:dyDescent="0.25">
      <c r="A36260">
        <v>17075</v>
      </c>
      <c r="B36260" s="1">
        <f>DATE(2046,10,1) + TIME(0,0,0)</f>
        <v>53601</v>
      </c>
      <c r="C36260">
        <v>51.800148010000001</v>
      </c>
    </row>
    <row r="36261" spans="1:3" x14ac:dyDescent="0.25">
      <c r="A36261">
        <v>17106</v>
      </c>
      <c r="B36261" s="1">
        <f>DATE(2046,11,1) + TIME(0,0,0)</f>
        <v>53632</v>
      </c>
      <c r="C36261">
        <v>51.810047150000003</v>
      </c>
    </row>
    <row r="36262" spans="1:3" x14ac:dyDescent="0.25">
      <c r="A36262">
        <v>17136</v>
      </c>
      <c r="B36262" s="1">
        <f>DATE(2046,12,1) + TIME(0,0,0)</f>
        <v>53662</v>
      </c>
      <c r="C36262">
        <v>51.819606780999997</v>
      </c>
    </row>
    <row r="36263" spans="1:3" x14ac:dyDescent="0.25">
      <c r="A36263">
        <v>17167</v>
      </c>
      <c r="B36263" s="1">
        <f>DATE(2047,1,1) + TIME(0,0,0)</f>
        <v>53693</v>
      </c>
      <c r="C36263">
        <v>51.829463959000002</v>
      </c>
    </row>
    <row r="36264" spans="1:3" x14ac:dyDescent="0.25">
      <c r="A36264">
        <v>17198</v>
      </c>
      <c r="B36264" s="1">
        <f>DATE(2047,2,1) + TIME(0,0,0)</f>
        <v>53724</v>
      </c>
      <c r="C36264">
        <v>51.839302062999998</v>
      </c>
    </row>
    <row r="36265" spans="1:3" x14ac:dyDescent="0.25">
      <c r="A36265">
        <v>17226</v>
      </c>
      <c r="B36265" s="1">
        <f>DATE(2047,3,1) + TIME(0,0,0)</f>
        <v>53752</v>
      </c>
      <c r="C36265">
        <v>51.848175048999998</v>
      </c>
    </row>
    <row r="36266" spans="1:3" x14ac:dyDescent="0.25">
      <c r="A36266">
        <v>17257</v>
      </c>
      <c r="B36266" s="1">
        <f>DATE(2047,4,1) + TIME(0,0,0)</f>
        <v>53783</v>
      </c>
      <c r="C36266">
        <v>51.857975005999997</v>
      </c>
    </row>
    <row r="36267" spans="1:3" x14ac:dyDescent="0.25">
      <c r="A36267">
        <v>17287</v>
      </c>
      <c r="B36267" s="1">
        <f>DATE(2047,5,1) + TIME(0,0,0)</f>
        <v>53813</v>
      </c>
      <c r="C36267">
        <v>51.867439269999998</v>
      </c>
    </row>
    <row r="36268" spans="1:3" x14ac:dyDescent="0.25">
      <c r="A36268">
        <v>17318</v>
      </c>
      <c r="B36268" s="1">
        <f>DATE(2047,6,1) + TIME(0,0,0)</f>
        <v>53844</v>
      </c>
      <c r="C36268">
        <v>51.877204894999998</v>
      </c>
    </row>
    <row r="36269" spans="1:3" x14ac:dyDescent="0.25">
      <c r="A36269">
        <v>17348</v>
      </c>
      <c r="B36269" s="1">
        <f>DATE(2047,7,1) + TIME(0,0,0)</f>
        <v>53874</v>
      </c>
      <c r="C36269">
        <v>51.886631012000002</v>
      </c>
    </row>
    <row r="36270" spans="1:3" x14ac:dyDescent="0.25">
      <c r="A36270">
        <v>17379</v>
      </c>
      <c r="B36270" s="1">
        <f>DATE(2047,8,1) + TIME(0,0,0)</f>
        <v>53905</v>
      </c>
      <c r="C36270">
        <v>51.896358489999997</v>
      </c>
    </row>
    <row r="36271" spans="1:3" x14ac:dyDescent="0.25">
      <c r="A36271">
        <v>17410</v>
      </c>
      <c r="B36271" s="1">
        <f>DATE(2047,9,1) + TIME(0,0,0)</f>
        <v>53936</v>
      </c>
      <c r="C36271">
        <v>51.906063080000003</v>
      </c>
    </row>
    <row r="36272" spans="1:3" x14ac:dyDescent="0.25">
      <c r="A36272">
        <v>17440</v>
      </c>
      <c r="B36272" s="1">
        <f>DATE(2047,10,1) + TIME(0,0,0)</f>
        <v>53966</v>
      </c>
      <c r="C36272">
        <v>51.915439606</v>
      </c>
    </row>
    <row r="36273" spans="1:3" x14ac:dyDescent="0.25">
      <c r="A36273">
        <v>17471</v>
      </c>
      <c r="B36273" s="1">
        <f>DATE(2047,11,1) + TIME(0,0,0)</f>
        <v>53997</v>
      </c>
      <c r="C36273">
        <v>51.925106049</v>
      </c>
    </row>
    <row r="36274" spans="1:3" x14ac:dyDescent="0.25">
      <c r="A36274">
        <v>17501</v>
      </c>
      <c r="B36274" s="1">
        <f>DATE(2047,12,1) + TIME(0,0,0)</f>
        <v>54027</v>
      </c>
      <c r="C36274">
        <v>51.934444427000003</v>
      </c>
    </row>
    <row r="36275" spans="1:3" x14ac:dyDescent="0.25">
      <c r="A36275">
        <v>17532</v>
      </c>
      <c r="B36275" s="1">
        <f>DATE(2048,1,1) + TIME(0,0,0)</f>
        <v>54058</v>
      </c>
      <c r="C36275">
        <v>51.944076537999997</v>
      </c>
    </row>
    <row r="36276" spans="1:3" x14ac:dyDescent="0.25">
      <c r="A36276">
        <v>17563</v>
      </c>
      <c r="B36276" s="1">
        <f>DATE(2048,2,1) + TIME(0,0,0)</f>
        <v>54089</v>
      </c>
      <c r="C36276">
        <v>51.953689574999999</v>
      </c>
    </row>
    <row r="36277" spans="1:3" x14ac:dyDescent="0.25">
      <c r="A36277">
        <v>17592</v>
      </c>
      <c r="B36277" s="1">
        <f>DATE(2048,3,1) + TIME(0,0,0)</f>
        <v>54118</v>
      </c>
      <c r="C36277">
        <v>51.962665557999998</v>
      </c>
    </row>
    <row r="36278" spans="1:3" x14ac:dyDescent="0.25">
      <c r="A36278">
        <v>17623</v>
      </c>
      <c r="B36278" s="1">
        <f>DATE(2048,4,1) + TIME(0,0,0)</f>
        <v>54149</v>
      </c>
      <c r="C36278">
        <v>51.972240448000001</v>
      </c>
    </row>
    <row r="36279" spans="1:3" x14ac:dyDescent="0.25">
      <c r="A36279">
        <v>17653</v>
      </c>
      <c r="B36279" s="1">
        <f>DATE(2048,5,1) + TIME(0,0,0)</f>
        <v>54179</v>
      </c>
      <c r="C36279">
        <v>51.981491089000002</v>
      </c>
    </row>
    <row r="36280" spans="1:3" x14ac:dyDescent="0.25">
      <c r="A36280">
        <v>17684</v>
      </c>
      <c r="B36280" s="1">
        <f>DATE(2048,6,1) + TIME(0,0,0)</f>
        <v>54210</v>
      </c>
      <c r="C36280">
        <v>51.991031647</v>
      </c>
    </row>
    <row r="36281" spans="1:3" x14ac:dyDescent="0.25">
      <c r="A36281">
        <v>17714</v>
      </c>
      <c r="B36281" s="1">
        <f>DATE(2048,7,1) + TIME(0,0,0)</f>
        <v>54240</v>
      </c>
      <c r="C36281">
        <v>52.000247954999999</v>
      </c>
    </row>
    <row r="36282" spans="1:3" x14ac:dyDescent="0.25">
      <c r="A36282">
        <v>17745</v>
      </c>
      <c r="B36282" s="1">
        <f>DATE(2048,8,1) + TIME(0,0,0)</f>
        <v>54271</v>
      </c>
      <c r="C36282">
        <v>52.009750365999999</v>
      </c>
    </row>
    <row r="36283" spans="1:3" x14ac:dyDescent="0.25">
      <c r="A36283">
        <v>17776</v>
      </c>
      <c r="B36283" s="1">
        <f>DATE(2048,9,1) + TIME(0,0,0)</f>
        <v>54302</v>
      </c>
      <c r="C36283">
        <v>52.019237517999997</v>
      </c>
    </row>
    <row r="36284" spans="1:3" x14ac:dyDescent="0.25">
      <c r="A36284">
        <v>17806</v>
      </c>
      <c r="B36284" s="1">
        <f>DATE(2048,10,1) + TIME(0,0,0)</f>
        <v>54332</v>
      </c>
      <c r="C36284">
        <v>52.028400421000001</v>
      </c>
    </row>
    <row r="36285" spans="1:3" x14ac:dyDescent="0.25">
      <c r="A36285">
        <v>17837</v>
      </c>
      <c r="B36285" s="1">
        <f>DATE(2048,11,1) + TIME(0,0,0)</f>
        <v>54363</v>
      </c>
      <c r="C36285">
        <v>52.037849426000001</v>
      </c>
    </row>
    <row r="36286" spans="1:3" x14ac:dyDescent="0.25">
      <c r="A36286">
        <v>17867</v>
      </c>
      <c r="B36286" s="1">
        <f>DATE(2048,12,1) + TIME(0,0,0)</f>
        <v>54393</v>
      </c>
      <c r="C36286">
        <v>52.046977996999999</v>
      </c>
    </row>
    <row r="36287" spans="1:3" x14ac:dyDescent="0.25">
      <c r="A36287">
        <v>17898</v>
      </c>
      <c r="B36287" s="1">
        <f>DATE(2049,1,1) + TIME(0,0,0)</f>
        <v>54424</v>
      </c>
      <c r="C36287">
        <v>52.056392670000001</v>
      </c>
    </row>
    <row r="36288" spans="1:3" x14ac:dyDescent="0.25">
      <c r="A36288">
        <v>17929</v>
      </c>
      <c r="B36288" s="1">
        <f>DATE(2049,2,1) + TIME(0,0,0)</f>
        <v>54455</v>
      </c>
      <c r="C36288">
        <v>52.065792084000002</v>
      </c>
    </row>
    <row r="36289" spans="1:3" x14ac:dyDescent="0.25">
      <c r="A36289">
        <v>17957</v>
      </c>
      <c r="B36289" s="1">
        <f>DATE(2049,3,1) + TIME(0,0,0)</f>
        <v>54483</v>
      </c>
      <c r="C36289">
        <v>52.074264526</v>
      </c>
    </row>
    <row r="36290" spans="1:3" x14ac:dyDescent="0.25">
      <c r="A36290">
        <v>17988</v>
      </c>
      <c r="B36290" s="1">
        <f>DATE(2049,4,1) + TIME(0,0,0)</f>
        <v>54514</v>
      </c>
      <c r="C36290">
        <v>52.083629608000003</v>
      </c>
    </row>
    <row r="36291" spans="1:3" x14ac:dyDescent="0.25">
      <c r="A36291">
        <v>18018</v>
      </c>
      <c r="B36291" s="1">
        <f>DATE(2049,5,1) + TIME(0,0,0)</f>
        <v>54544</v>
      </c>
      <c r="C36291">
        <v>52.092674254999999</v>
      </c>
    </row>
    <row r="36292" spans="1:3" x14ac:dyDescent="0.25">
      <c r="A36292">
        <v>18049</v>
      </c>
      <c r="B36292" s="1">
        <f>DATE(2049,6,1) + TIME(0,0,0)</f>
        <v>54575</v>
      </c>
      <c r="C36292">
        <v>52.102001190000003</v>
      </c>
    </row>
    <row r="36293" spans="1:3" x14ac:dyDescent="0.25">
      <c r="A36293">
        <v>18079</v>
      </c>
      <c r="B36293" s="1">
        <f>DATE(2049,7,1) + TIME(0,0,0)</f>
        <v>54605</v>
      </c>
      <c r="C36293">
        <v>52.111011505</v>
      </c>
    </row>
    <row r="36294" spans="1:3" x14ac:dyDescent="0.25">
      <c r="A36294">
        <v>18110</v>
      </c>
      <c r="B36294" s="1">
        <f>DATE(2049,8,1) + TIME(0,0,0)</f>
        <v>54636</v>
      </c>
      <c r="C36294">
        <v>52.120307922000002</v>
      </c>
    </row>
    <row r="36295" spans="1:3" x14ac:dyDescent="0.25">
      <c r="A36295">
        <v>18141</v>
      </c>
      <c r="B36295" s="1">
        <f>DATE(2049,9,1) + TIME(0,0,0)</f>
        <v>54667</v>
      </c>
      <c r="C36295">
        <v>52.129585265999999</v>
      </c>
    </row>
    <row r="36296" spans="1:3" x14ac:dyDescent="0.25">
      <c r="A36296">
        <v>18171</v>
      </c>
      <c r="B36296" s="1">
        <f>DATE(2049,10,1) + TIME(0,0,0)</f>
        <v>54697</v>
      </c>
      <c r="C36296">
        <v>52.138545989999997</v>
      </c>
    </row>
    <row r="36297" spans="1:3" x14ac:dyDescent="0.25">
      <c r="A36297">
        <v>18202</v>
      </c>
      <c r="B36297" s="1">
        <f>DATE(2049,11,1) + TIME(0,0,0)</f>
        <v>54728</v>
      </c>
      <c r="C36297">
        <v>52.147789001</v>
      </c>
    </row>
    <row r="36298" spans="1:3" x14ac:dyDescent="0.25">
      <c r="A36298">
        <v>18232</v>
      </c>
      <c r="B36298" s="1">
        <f>DATE(2049,12,1) + TIME(0,0,0)</f>
        <v>54758</v>
      </c>
      <c r="C36298">
        <v>52.156719207999998</v>
      </c>
    </row>
    <row r="36299" spans="1:3" x14ac:dyDescent="0.25">
      <c r="A36299">
        <v>18263</v>
      </c>
      <c r="B36299" s="1">
        <f>DATE(2050,1,1) + TIME(0,0,0)</f>
        <v>54789</v>
      </c>
      <c r="C36299">
        <v>52.165927887000002</v>
      </c>
    </row>
    <row r="36301" spans="1:3" x14ac:dyDescent="0.25">
      <c r="A36301" t="s">
        <v>63</v>
      </c>
    </row>
    <row r="36303" spans="1:3" x14ac:dyDescent="0.25">
      <c r="A36303" t="s">
        <v>1</v>
      </c>
      <c r="B36303" t="s">
        <v>2</v>
      </c>
      <c r="C36303" t="s">
        <v>3</v>
      </c>
    </row>
    <row r="36304" spans="1:3" x14ac:dyDescent="0.25">
      <c r="A36304">
        <v>0</v>
      </c>
      <c r="B36304" s="1">
        <f>DATE(2000,1,1) + TIME(0,0,0)</f>
        <v>36526</v>
      </c>
      <c r="C36304">
        <v>0</v>
      </c>
    </row>
    <row r="36305" spans="1:3" x14ac:dyDescent="0.25">
      <c r="A36305">
        <v>31</v>
      </c>
      <c r="B36305" s="1">
        <f>DATE(2000,2,1) + TIME(0,0,0)</f>
        <v>36557</v>
      </c>
      <c r="C36305">
        <v>4.2340412140000003</v>
      </c>
    </row>
    <row r="36306" spans="1:3" x14ac:dyDescent="0.25">
      <c r="A36306">
        <v>60</v>
      </c>
      <c r="B36306" s="1">
        <f>DATE(2000,3,1) + TIME(0,0,0)</f>
        <v>36586</v>
      </c>
      <c r="C36306">
        <v>8.4873199462999995</v>
      </c>
    </row>
    <row r="36307" spans="1:3" x14ac:dyDescent="0.25">
      <c r="A36307">
        <v>91</v>
      </c>
      <c r="B36307" s="1">
        <f>DATE(2000,4,1) + TIME(0,0,0)</f>
        <v>36617</v>
      </c>
      <c r="C36307">
        <v>11.419014931</v>
      </c>
    </row>
    <row r="36308" spans="1:3" x14ac:dyDescent="0.25">
      <c r="A36308">
        <v>121</v>
      </c>
      <c r="B36308" s="1">
        <f>DATE(2000,5,1) + TIME(0,0,0)</f>
        <v>36647</v>
      </c>
      <c r="C36308">
        <v>13.417113304000001</v>
      </c>
    </row>
    <row r="36309" spans="1:3" x14ac:dyDescent="0.25">
      <c r="A36309">
        <v>152</v>
      </c>
      <c r="B36309" s="1">
        <f>DATE(2000,6,1) + TIME(0,0,0)</f>
        <v>36678</v>
      </c>
      <c r="C36309">
        <v>14.875565528999999</v>
      </c>
    </row>
    <row r="36310" spans="1:3" x14ac:dyDescent="0.25">
      <c r="A36310">
        <v>182</v>
      </c>
      <c r="B36310" s="1">
        <f>DATE(2000,7,1) + TIME(0,0,0)</f>
        <v>36708</v>
      </c>
      <c r="C36310">
        <v>15.963265419000001</v>
      </c>
    </row>
    <row r="36311" spans="1:3" x14ac:dyDescent="0.25">
      <c r="A36311">
        <v>213</v>
      </c>
      <c r="B36311" s="1">
        <f>DATE(2000,8,1) + TIME(0,0,0)</f>
        <v>36739</v>
      </c>
      <c r="C36311">
        <v>16.918569564999999</v>
      </c>
    </row>
    <row r="36312" spans="1:3" x14ac:dyDescent="0.25">
      <c r="A36312">
        <v>244</v>
      </c>
      <c r="B36312" s="1">
        <f>DATE(2000,9,1) + TIME(0,0,0)</f>
        <v>36770</v>
      </c>
      <c r="C36312">
        <v>17.697027206000001</v>
      </c>
    </row>
    <row r="36313" spans="1:3" x14ac:dyDescent="0.25">
      <c r="A36313">
        <v>274</v>
      </c>
      <c r="B36313" s="1">
        <f>DATE(2000,10,1) + TIME(0,0,0)</f>
        <v>36800</v>
      </c>
      <c r="C36313">
        <v>18.333597182999998</v>
      </c>
    </row>
    <row r="36314" spans="1:3" x14ac:dyDescent="0.25">
      <c r="A36314">
        <v>305</v>
      </c>
      <c r="B36314" s="1">
        <f>DATE(2000,11,1) + TIME(0,0,0)</f>
        <v>36831</v>
      </c>
      <c r="C36314">
        <v>18.903682709000002</v>
      </c>
    </row>
    <row r="36315" spans="1:3" x14ac:dyDescent="0.25">
      <c r="A36315">
        <v>335</v>
      </c>
      <c r="B36315" s="1">
        <f>DATE(2000,12,1) + TIME(0,0,0)</f>
        <v>36861</v>
      </c>
      <c r="C36315">
        <v>19.371463775999999</v>
      </c>
    </row>
    <row r="36316" spans="1:3" x14ac:dyDescent="0.25">
      <c r="A36316">
        <v>366</v>
      </c>
      <c r="B36316" s="1">
        <f>DATE(2001,1,1) + TIME(0,0,0)</f>
        <v>36892</v>
      </c>
      <c r="C36316">
        <v>19.772974013999999</v>
      </c>
    </row>
    <row r="36317" spans="1:3" x14ac:dyDescent="0.25">
      <c r="A36317">
        <v>397</v>
      </c>
      <c r="B36317" s="1">
        <f>DATE(2001,2,1) + TIME(0,0,0)</f>
        <v>36923</v>
      </c>
      <c r="C36317">
        <v>20.100873947</v>
      </c>
    </row>
    <row r="36318" spans="1:3" x14ac:dyDescent="0.25">
      <c r="A36318">
        <v>425</v>
      </c>
      <c r="B36318" s="1">
        <f>DATE(2001,3,1) + TIME(0,0,0)</f>
        <v>36951</v>
      </c>
      <c r="C36318">
        <v>20.356224059999999</v>
      </c>
    </row>
    <row r="36319" spans="1:3" x14ac:dyDescent="0.25">
      <c r="A36319">
        <v>456</v>
      </c>
      <c r="B36319" s="1">
        <f>DATE(2001,4,1) + TIME(0,0,0)</f>
        <v>36982</v>
      </c>
      <c r="C36319">
        <v>20.604938507</v>
      </c>
    </row>
    <row r="36320" spans="1:3" x14ac:dyDescent="0.25">
      <c r="A36320">
        <v>486</v>
      </c>
      <c r="B36320" s="1">
        <f>DATE(2001,5,1) + TIME(0,0,0)</f>
        <v>37012</v>
      </c>
      <c r="C36320">
        <v>20.813428879</v>
      </c>
    </row>
    <row r="36321" spans="1:3" x14ac:dyDescent="0.25">
      <c r="A36321">
        <v>517</v>
      </c>
      <c r="B36321" s="1">
        <f>DATE(2001,6,1) + TIME(0,0,0)</f>
        <v>37043</v>
      </c>
      <c r="C36321">
        <v>21.001434325999998</v>
      </c>
    </row>
    <row r="36322" spans="1:3" x14ac:dyDescent="0.25">
      <c r="A36322">
        <v>547</v>
      </c>
      <c r="B36322" s="1">
        <f>DATE(2001,7,1) + TIME(0,0,0)</f>
        <v>37073</v>
      </c>
      <c r="C36322">
        <v>21.163002014</v>
      </c>
    </row>
    <row r="36323" spans="1:3" x14ac:dyDescent="0.25">
      <c r="A36323">
        <v>578</v>
      </c>
      <c r="B36323" s="1">
        <f>DATE(2001,8,1) + TIME(0,0,0)</f>
        <v>37104</v>
      </c>
      <c r="C36323">
        <v>21.310953139999999</v>
      </c>
    </row>
    <row r="36324" spans="1:3" x14ac:dyDescent="0.25">
      <c r="A36324">
        <v>609</v>
      </c>
      <c r="B36324" s="1">
        <f>DATE(2001,9,1) + TIME(0,0,0)</f>
        <v>37135</v>
      </c>
      <c r="C36324">
        <v>21.441255568999999</v>
      </c>
    </row>
    <row r="36325" spans="1:3" x14ac:dyDescent="0.25">
      <c r="A36325">
        <v>639</v>
      </c>
      <c r="B36325" s="1">
        <f>DATE(2001,10,1) + TIME(0,0,0)</f>
        <v>37165</v>
      </c>
      <c r="C36325">
        <v>21.553079605000001</v>
      </c>
    </row>
    <row r="36326" spans="1:3" x14ac:dyDescent="0.25">
      <c r="A36326">
        <v>670</v>
      </c>
      <c r="B36326" s="1">
        <f>DATE(2001,11,1) + TIME(0,0,0)</f>
        <v>37196</v>
      </c>
      <c r="C36326">
        <v>21.655803679999998</v>
      </c>
    </row>
    <row r="36327" spans="1:3" x14ac:dyDescent="0.25">
      <c r="A36327">
        <v>700</v>
      </c>
      <c r="B36327" s="1">
        <f>DATE(2001,12,1) + TIME(0,0,0)</f>
        <v>37226</v>
      </c>
      <c r="C36327">
        <v>21.745868683000001</v>
      </c>
    </row>
    <row r="36328" spans="1:3" x14ac:dyDescent="0.25">
      <c r="A36328">
        <v>731</v>
      </c>
      <c r="B36328" s="1">
        <f>DATE(2002,1,1) + TIME(0,0,0)</f>
        <v>37257</v>
      </c>
      <c r="C36328">
        <v>21.831380844000002</v>
      </c>
    </row>
    <row r="36329" spans="1:3" x14ac:dyDescent="0.25">
      <c r="A36329">
        <v>762</v>
      </c>
      <c r="B36329" s="1">
        <f>DATE(2002,2,1) + TIME(0,0,0)</f>
        <v>37288</v>
      </c>
      <c r="C36329">
        <v>21.909004210999999</v>
      </c>
    </row>
    <row r="36330" spans="1:3" x14ac:dyDescent="0.25">
      <c r="A36330">
        <v>790</v>
      </c>
      <c r="B36330" s="1">
        <f>DATE(2002,3,1) + TIME(0,0,0)</f>
        <v>37316</v>
      </c>
      <c r="C36330">
        <v>21.972377776999998</v>
      </c>
    </row>
    <row r="36331" spans="1:3" x14ac:dyDescent="0.25">
      <c r="A36331">
        <v>821</v>
      </c>
      <c r="B36331" s="1">
        <f>DATE(2002,4,1) + TIME(0,0,0)</f>
        <v>37347</v>
      </c>
      <c r="C36331">
        <v>22.035573959000001</v>
      </c>
    </row>
    <row r="36332" spans="1:3" x14ac:dyDescent="0.25">
      <c r="A36332">
        <v>851</v>
      </c>
      <c r="B36332" s="1">
        <f>DATE(2002,5,1) + TIME(0,0,0)</f>
        <v>37377</v>
      </c>
      <c r="C36332">
        <v>22.090297699000001</v>
      </c>
    </row>
    <row r="36333" spans="1:3" x14ac:dyDescent="0.25">
      <c r="A36333">
        <v>882</v>
      </c>
      <c r="B36333" s="1">
        <f>DATE(2002,6,1) + TIME(0,0,0)</f>
        <v>37408</v>
      </c>
      <c r="C36333">
        <v>22.140686035000002</v>
      </c>
    </row>
    <row r="36334" spans="1:3" x14ac:dyDescent="0.25">
      <c r="A36334">
        <v>912</v>
      </c>
      <c r="B36334" s="1">
        <f>DATE(2002,7,1) + TIME(0,0,0)</f>
        <v>37438</v>
      </c>
      <c r="C36334">
        <v>22.183887481999999</v>
      </c>
    </row>
    <row r="36335" spans="1:3" x14ac:dyDescent="0.25">
      <c r="A36335">
        <v>943</v>
      </c>
      <c r="B36335" s="1">
        <f>DATE(2002,8,1) + TIME(0,0,0)</f>
        <v>37469</v>
      </c>
      <c r="C36335">
        <v>22.223127365</v>
      </c>
    </row>
    <row r="36336" spans="1:3" x14ac:dyDescent="0.25">
      <c r="A36336">
        <v>974</v>
      </c>
      <c r="B36336" s="1">
        <f>DATE(2002,9,1) + TIME(0,0,0)</f>
        <v>37500</v>
      </c>
      <c r="C36336">
        <v>22.256885529000002</v>
      </c>
    </row>
    <row r="36337" spans="1:3" x14ac:dyDescent="0.25">
      <c r="A36337">
        <v>1004</v>
      </c>
      <c r="B36337" s="1">
        <f>DATE(2002,10,1) + TIME(0,0,0)</f>
        <v>37530</v>
      </c>
      <c r="C36337">
        <v>22.284719466999999</v>
      </c>
    </row>
    <row r="36338" spans="1:3" x14ac:dyDescent="0.25">
      <c r="A36338">
        <v>1035</v>
      </c>
      <c r="B36338" s="1">
        <f>DATE(2002,11,1) + TIME(0,0,0)</f>
        <v>37561</v>
      </c>
      <c r="C36338">
        <v>22.310253143000001</v>
      </c>
    </row>
    <row r="36339" spans="1:3" x14ac:dyDescent="0.25">
      <c r="A36339">
        <v>1065</v>
      </c>
      <c r="B36339" s="1">
        <f>DATE(2002,12,1) + TIME(0,0,0)</f>
        <v>37591</v>
      </c>
      <c r="C36339">
        <v>22.332433700999999</v>
      </c>
    </row>
    <row r="36340" spans="1:3" x14ac:dyDescent="0.25">
      <c r="A36340">
        <v>1096</v>
      </c>
      <c r="B36340" s="1">
        <f>DATE(2003,1,1) + TIME(0,0,0)</f>
        <v>37622</v>
      </c>
      <c r="C36340">
        <v>22.353237151999998</v>
      </c>
    </row>
    <row r="36341" spans="1:3" x14ac:dyDescent="0.25">
      <c r="A36341">
        <v>1127</v>
      </c>
      <c r="B36341" s="1">
        <f>DATE(2003,2,1) + TIME(0,0,0)</f>
        <v>37653</v>
      </c>
      <c r="C36341">
        <v>22.372314453000001</v>
      </c>
    </row>
    <row r="36342" spans="1:3" x14ac:dyDescent="0.25">
      <c r="A36342">
        <v>1155</v>
      </c>
      <c r="B36342" s="1">
        <f>DATE(2003,3,1) + TIME(0,0,0)</f>
        <v>37681</v>
      </c>
      <c r="C36342">
        <v>22.388238907000002</v>
      </c>
    </row>
    <row r="36343" spans="1:3" x14ac:dyDescent="0.25">
      <c r="A36343">
        <v>1186</v>
      </c>
      <c r="B36343" s="1">
        <f>DATE(2003,4,1) + TIME(0,0,0)</f>
        <v>37712</v>
      </c>
      <c r="C36343">
        <v>22.404550552</v>
      </c>
    </row>
    <row r="36344" spans="1:3" x14ac:dyDescent="0.25">
      <c r="A36344">
        <v>1216</v>
      </c>
      <c r="B36344" s="1">
        <f>DATE(2003,5,1) + TIME(0,0,0)</f>
        <v>37742</v>
      </c>
      <c r="C36344">
        <v>22.419128418</v>
      </c>
    </row>
    <row r="36345" spans="1:3" x14ac:dyDescent="0.25">
      <c r="A36345">
        <v>1247</v>
      </c>
      <c r="B36345" s="1">
        <f>DATE(2003,6,1) + TIME(0,0,0)</f>
        <v>37773</v>
      </c>
      <c r="C36345">
        <v>22.433052063000002</v>
      </c>
    </row>
    <row r="36346" spans="1:3" x14ac:dyDescent="0.25">
      <c r="A36346">
        <v>1277</v>
      </c>
      <c r="B36346" s="1">
        <f>DATE(2003,7,1) + TIME(0,0,0)</f>
        <v>37803</v>
      </c>
      <c r="C36346">
        <v>22.445533751999999</v>
      </c>
    </row>
    <row r="36347" spans="1:3" x14ac:dyDescent="0.25">
      <c r="A36347">
        <v>1308</v>
      </c>
      <c r="B36347" s="1">
        <f>DATE(2003,8,1) + TIME(0,0,0)</f>
        <v>37834</v>
      </c>
      <c r="C36347">
        <v>22.457523345999999</v>
      </c>
    </row>
    <row r="36348" spans="1:3" x14ac:dyDescent="0.25">
      <c r="A36348">
        <v>1339</v>
      </c>
      <c r="B36348" s="1">
        <f>DATE(2003,9,1) + TIME(0,0,0)</f>
        <v>37865</v>
      </c>
      <c r="C36348">
        <v>22.468683243000001</v>
      </c>
    </row>
    <row r="36349" spans="1:3" x14ac:dyDescent="0.25">
      <c r="A36349">
        <v>1369</v>
      </c>
      <c r="B36349" s="1">
        <f>DATE(2003,10,1) + TIME(0,0,0)</f>
        <v>37895</v>
      </c>
      <c r="C36349">
        <v>22.478763579999999</v>
      </c>
    </row>
    <row r="36350" spans="1:3" x14ac:dyDescent="0.25">
      <c r="A36350">
        <v>1400</v>
      </c>
      <c r="B36350" s="1">
        <f>DATE(2003,11,1) + TIME(0,0,0)</f>
        <v>37926</v>
      </c>
      <c r="C36350">
        <v>22.488498688</v>
      </c>
    </row>
    <row r="36351" spans="1:3" x14ac:dyDescent="0.25">
      <c r="A36351">
        <v>1430</v>
      </c>
      <c r="B36351" s="1">
        <f>DATE(2003,12,1) + TIME(0,0,0)</f>
        <v>37956</v>
      </c>
      <c r="C36351">
        <v>22.497259140000001</v>
      </c>
    </row>
    <row r="36352" spans="1:3" x14ac:dyDescent="0.25">
      <c r="A36352">
        <v>1461</v>
      </c>
      <c r="B36352" s="1">
        <f>DATE(2004,1,1) + TIME(0,0,0)</f>
        <v>37987</v>
      </c>
      <c r="C36352">
        <v>22.505609511999999</v>
      </c>
    </row>
    <row r="36353" spans="1:3" x14ac:dyDescent="0.25">
      <c r="A36353">
        <v>1492</v>
      </c>
      <c r="B36353" s="1">
        <f>DATE(2004,2,1) + TIME(0,0,0)</f>
        <v>38018</v>
      </c>
      <c r="C36353">
        <v>22.513336182</v>
      </c>
    </row>
    <row r="36354" spans="1:3" x14ac:dyDescent="0.25">
      <c r="A36354">
        <v>1521</v>
      </c>
      <c r="B36354" s="1">
        <f>DATE(2004,3,1) + TIME(0,0,0)</f>
        <v>38047</v>
      </c>
      <c r="C36354">
        <v>22.520051956</v>
      </c>
    </row>
    <row r="36355" spans="1:3" x14ac:dyDescent="0.25">
      <c r="A36355">
        <v>1552</v>
      </c>
      <c r="B36355" s="1">
        <f>DATE(2004,4,1) + TIME(0,0,0)</f>
        <v>38078</v>
      </c>
      <c r="C36355">
        <v>22.526710510000001</v>
      </c>
    </row>
    <row r="36356" spans="1:3" x14ac:dyDescent="0.25">
      <c r="A36356">
        <v>1582</v>
      </c>
      <c r="B36356" s="1">
        <f>DATE(2004,5,1) + TIME(0,0,0)</f>
        <v>38108</v>
      </c>
      <c r="C36356">
        <v>22.532663345</v>
      </c>
    </row>
    <row r="36357" spans="1:3" x14ac:dyDescent="0.25">
      <c r="A36357">
        <v>1613</v>
      </c>
      <c r="B36357" s="1">
        <f>DATE(2004,6,1) + TIME(0,0,0)</f>
        <v>38139</v>
      </c>
      <c r="C36357">
        <v>22.538333893000001</v>
      </c>
    </row>
    <row r="36358" spans="1:3" x14ac:dyDescent="0.25">
      <c r="A36358">
        <v>1643</v>
      </c>
      <c r="B36358" s="1">
        <f>DATE(2004,7,1) + TIME(0,0,0)</f>
        <v>38169</v>
      </c>
      <c r="C36358">
        <v>22.543390274</v>
      </c>
    </row>
    <row r="36359" spans="1:3" x14ac:dyDescent="0.25">
      <c r="A36359">
        <v>1674</v>
      </c>
      <c r="B36359" s="1">
        <f>DATE(2004,8,1) + TIME(0,0,0)</f>
        <v>38200</v>
      </c>
      <c r="C36359">
        <v>22.548204422000001</v>
      </c>
    </row>
    <row r="36360" spans="1:3" x14ac:dyDescent="0.25">
      <c r="A36360">
        <v>1705</v>
      </c>
      <c r="B36360" s="1">
        <f>DATE(2004,9,1) + TIME(0,0,0)</f>
        <v>38231</v>
      </c>
      <c r="C36360">
        <v>22.552637099999998</v>
      </c>
    </row>
    <row r="36361" spans="1:3" x14ac:dyDescent="0.25">
      <c r="A36361">
        <v>1735</v>
      </c>
      <c r="B36361" s="1">
        <f>DATE(2004,10,1) + TIME(0,0,0)</f>
        <v>38261</v>
      </c>
      <c r="C36361">
        <v>22.556594849</v>
      </c>
    </row>
    <row r="36362" spans="1:3" x14ac:dyDescent="0.25">
      <c r="A36362">
        <v>1766</v>
      </c>
      <c r="B36362" s="1">
        <f>DATE(2004,11,1) + TIME(0,0,0)</f>
        <v>38292</v>
      </c>
      <c r="C36362">
        <v>22.560373305999999</v>
      </c>
    </row>
    <row r="36363" spans="1:3" x14ac:dyDescent="0.25">
      <c r="A36363">
        <v>1796</v>
      </c>
      <c r="B36363" s="1">
        <f>DATE(2004,12,1) + TIME(0,0,0)</f>
        <v>38322</v>
      </c>
      <c r="C36363">
        <v>22.563753127999998</v>
      </c>
    </row>
    <row r="36364" spans="1:3" x14ac:dyDescent="0.25">
      <c r="A36364">
        <v>1827</v>
      </c>
      <c r="B36364" s="1">
        <f>DATE(2005,1,1) + TIME(0,0,0)</f>
        <v>38353</v>
      </c>
      <c r="C36364">
        <v>22.566987991000001</v>
      </c>
    </row>
    <row r="36365" spans="1:3" x14ac:dyDescent="0.25">
      <c r="A36365">
        <v>1858</v>
      </c>
      <c r="B36365" s="1">
        <f>DATE(2005,2,1) + TIME(0,0,0)</f>
        <v>38384</v>
      </c>
      <c r="C36365">
        <v>22.569980620999999</v>
      </c>
    </row>
    <row r="36366" spans="1:3" x14ac:dyDescent="0.25">
      <c r="A36366">
        <v>1886</v>
      </c>
      <c r="B36366" s="1">
        <f>DATE(2005,3,1) + TIME(0,0,0)</f>
        <v>38412</v>
      </c>
      <c r="C36366">
        <v>22.572488785000001</v>
      </c>
    </row>
    <row r="36367" spans="1:3" x14ac:dyDescent="0.25">
      <c r="A36367">
        <v>1917</v>
      </c>
      <c r="B36367" s="1">
        <f>DATE(2005,4,1) + TIME(0,0,0)</f>
        <v>38443</v>
      </c>
      <c r="C36367">
        <v>22.575054169000001</v>
      </c>
    </row>
    <row r="36368" spans="1:3" x14ac:dyDescent="0.25">
      <c r="A36368">
        <v>1947</v>
      </c>
      <c r="B36368" s="1">
        <f>DATE(2005,5,1) + TIME(0,0,0)</f>
        <v>38473</v>
      </c>
      <c r="C36368">
        <v>22.577329636000002</v>
      </c>
    </row>
    <row r="36369" spans="1:3" x14ac:dyDescent="0.25">
      <c r="A36369">
        <v>1978</v>
      </c>
      <c r="B36369" s="1">
        <f>DATE(2005,6,1) + TIME(0,0,0)</f>
        <v>38504</v>
      </c>
      <c r="C36369">
        <v>22.57948494</v>
      </c>
    </row>
    <row r="36370" spans="1:3" x14ac:dyDescent="0.25">
      <c r="A36370">
        <v>2008</v>
      </c>
      <c r="B36370" s="1">
        <f>DATE(2005,7,1) + TIME(0,0,0)</f>
        <v>38534</v>
      </c>
      <c r="C36370">
        <v>22.581394196000002</v>
      </c>
    </row>
    <row r="36371" spans="1:3" x14ac:dyDescent="0.25">
      <c r="A36371">
        <v>2039</v>
      </c>
      <c r="B36371" s="1">
        <f>DATE(2005,8,1) + TIME(0,0,0)</f>
        <v>38565</v>
      </c>
      <c r="C36371">
        <v>22.583200455</v>
      </c>
    </row>
    <row r="36372" spans="1:3" x14ac:dyDescent="0.25">
      <c r="A36372">
        <v>2070</v>
      </c>
      <c r="B36372" s="1">
        <f>DATE(2005,9,1) + TIME(0,0,0)</f>
        <v>38596</v>
      </c>
      <c r="C36372">
        <v>22.584857940999999</v>
      </c>
    </row>
    <row r="36373" spans="1:3" x14ac:dyDescent="0.25">
      <c r="A36373">
        <v>2100</v>
      </c>
      <c r="B36373" s="1">
        <f>DATE(2005,10,1) + TIME(0,0,0)</f>
        <v>38626</v>
      </c>
      <c r="C36373">
        <v>22.586334228999998</v>
      </c>
    </row>
    <row r="36374" spans="1:3" x14ac:dyDescent="0.25">
      <c r="A36374">
        <v>2131</v>
      </c>
      <c r="B36374" s="1">
        <f>DATE(2005,11,1) + TIME(0,0,0)</f>
        <v>38657</v>
      </c>
      <c r="C36374">
        <v>22.587741852000001</v>
      </c>
    </row>
    <row r="36375" spans="1:3" x14ac:dyDescent="0.25">
      <c r="A36375">
        <v>2161</v>
      </c>
      <c r="B36375" s="1">
        <f>DATE(2005,12,1) + TIME(0,0,0)</f>
        <v>38687</v>
      </c>
      <c r="C36375">
        <v>22.588994979999999</v>
      </c>
    </row>
    <row r="36376" spans="1:3" x14ac:dyDescent="0.25">
      <c r="A36376">
        <v>2192</v>
      </c>
      <c r="B36376" s="1">
        <f>DATE(2006,1,1) + TIME(0,0,0)</f>
        <v>38718</v>
      </c>
      <c r="C36376">
        <v>22.590187072999999</v>
      </c>
    </row>
    <row r="36377" spans="1:3" x14ac:dyDescent="0.25">
      <c r="A36377">
        <v>2223</v>
      </c>
      <c r="B36377" s="1">
        <f>DATE(2006,2,1) + TIME(0,0,0)</f>
        <v>38749</v>
      </c>
      <c r="C36377">
        <v>22.591281891000001</v>
      </c>
    </row>
    <row r="36378" spans="1:3" x14ac:dyDescent="0.25">
      <c r="A36378">
        <v>2251</v>
      </c>
      <c r="B36378" s="1">
        <f>DATE(2006,3,1) + TIME(0,0,0)</f>
        <v>38777</v>
      </c>
      <c r="C36378">
        <v>22.592195511</v>
      </c>
    </row>
    <row r="36379" spans="1:3" x14ac:dyDescent="0.25">
      <c r="A36379">
        <v>2282</v>
      </c>
      <c r="B36379" s="1">
        <f>DATE(2006,4,1) + TIME(0,0,0)</f>
        <v>38808</v>
      </c>
      <c r="C36379">
        <v>22.593128203999999</v>
      </c>
    </row>
    <row r="36380" spans="1:3" x14ac:dyDescent="0.25">
      <c r="A36380">
        <v>2312</v>
      </c>
      <c r="B36380" s="1">
        <f>DATE(2006,5,1) + TIME(0,0,0)</f>
        <v>38838</v>
      </c>
      <c r="C36380">
        <v>22.593957901</v>
      </c>
    </row>
    <row r="36381" spans="1:3" x14ac:dyDescent="0.25">
      <c r="A36381">
        <v>2343</v>
      </c>
      <c r="B36381" s="1">
        <f>DATE(2006,6,1) + TIME(0,0,0)</f>
        <v>38869</v>
      </c>
      <c r="C36381">
        <v>22.594749450999998</v>
      </c>
    </row>
    <row r="36382" spans="1:3" x14ac:dyDescent="0.25">
      <c r="A36382">
        <v>2373</v>
      </c>
      <c r="B36382" s="1">
        <f>DATE(2006,7,1) + TIME(0,0,0)</f>
        <v>38899</v>
      </c>
      <c r="C36382">
        <v>22.595455170000001</v>
      </c>
    </row>
    <row r="36383" spans="1:3" x14ac:dyDescent="0.25">
      <c r="A36383">
        <v>2404</v>
      </c>
      <c r="B36383" s="1">
        <f>DATE(2006,8,1) + TIME(0,0,0)</f>
        <v>38930</v>
      </c>
      <c r="C36383">
        <v>22.596128464</v>
      </c>
    </row>
    <row r="36384" spans="1:3" x14ac:dyDescent="0.25">
      <c r="A36384">
        <v>2435</v>
      </c>
      <c r="B36384" s="1">
        <f>DATE(2006,9,1) + TIME(0,0,0)</f>
        <v>38961</v>
      </c>
      <c r="C36384">
        <v>22.596752166999998</v>
      </c>
    </row>
    <row r="36385" spans="1:3" x14ac:dyDescent="0.25">
      <c r="A36385">
        <v>2465</v>
      </c>
      <c r="B36385" s="1">
        <f>DATE(2006,10,1) + TIME(0,0,0)</f>
        <v>38991</v>
      </c>
      <c r="C36385">
        <v>22.597316742</v>
      </c>
    </row>
    <row r="36386" spans="1:3" x14ac:dyDescent="0.25">
      <c r="A36386">
        <v>2496</v>
      </c>
      <c r="B36386" s="1">
        <f>DATE(2006,11,1) + TIME(0,0,0)</f>
        <v>39022</v>
      </c>
      <c r="C36386">
        <v>22.597858428999999</v>
      </c>
    </row>
    <row r="36387" spans="1:3" x14ac:dyDescent="0.25">
      <c r="A36387">
        <v>2526</v>
      </c>
      <c r="B36387" s="1">
        <f>DATE(2006,12,1) + TIME(0,0,0)</f>
        <v>39052</v>
      </c>
      <c r="C36387">
        <v>22.598346710000001</v>
      </c>
    </row>
    <row r="36388" spans="1:3" x14ac:dyDescent="0.25">
      <c r="A36388">
        <v>2557</v>
      </c>
      <c r="B36388" s="1">
        <f>DATE(2007,1,1) + TIME(0,0,0)</f>
        <v>39083</v>
      </c>
      <c r="C36388">
        <v>22.598817825000001</v>
      </c>
    </row>
    <row r="36389" spans="1:3" x14ac:dyDescent="0.25">
      <c r="A36389">
        <v>2588</v>
      </c>
      <c r="B36389" s="1">
        <f>DATE(2007,2,1) + TIME(0,0,0)</f>
        <v>39114</v>
      </c>
      <c r="C36389">
        <v>22.599252701000001</v>
      </c>
    </row>
    <row r="36390" spans="1:3" x14ac:dyDescent="0.25">
      <c r="A36390">
        <v>2616</v>
      </c>
      <c r="B36390" s="1">
        <f>DATE(2007,3,1) + TIME(0,0,0)</f>
        <v>39142</v>
      </c>
      <c r="C36390">
        <v>22.599618912</v>
      </c>
    </row>
    <row r="36391" spans="1:3" x14ac:dyDescent="0.25">
      <c r="A36391">
        <v>2647</v>
      </c>
      <c r="B36391" s="1">
        <f>DATE(2007,4,1) + TIME(0,0,0)</f>
        <v>39173</v>
      </c>
      <c r="C36391">
        <v>22.599996567000002</v>
      </c>
    </row>
    <row r="36392" spans="1:3" x14ac:dyDescent="0.25">
      <c r="A36392">
        <v>2677</v>
      </c>
      <c r="B36392" s="1">
        <f>DATE(2007,5,1) + TIME(0,0,0)</f>
        <v>39203</v>
      </c>
      <c r="C36392">
        <v>22.600332259999998</v>
      </c>
    </row>
    <row r="36393" spans="1:3" x14ac:dyDescent="0.25">
      <c r="A36393">
        <v>2708</v>
      </c>
      <c r="B36393" s="1">
        <f>DATE(2007,6,1) + TIME(0,0,0)</f>
        <v>39234</v>
      </c>
      <c r="C36393">
        <v>22.600654601999999</v>
      </c>
    </row>
    <row r="36394" spans="1:3" x14ac:dyDescent="0.25">
      <c r="A36394">
        <v>2738</v>
      </c>
      <c r="B36394" s="1">
        <f>DATE(2007,7,1) + TIME(0,0,0)</f>
        <v>39264</v>
      </c>
      <c r="C36394">
        <v>22.600940703999999</v>
      </c>
    </row>
    <row r="36395" spans="1:3" x14ac:dyDescent="0.25">
      <c r="A36395">
        <v>2769</v>
      </c>
      <c r="B36395" s="1">
        <f>DATE(2007,8,1) + TIME(0,0,0)</f>
        <v>39295</v>
      </c>
      <c r="C36395">
        <v>22.601213455</v>
      </c>
    </row>
    <row r="36396" spans="1:3" x14ac:dyDescent="0.25">
      <c r="A36396">
        <v>2800</v>
      </c>
      <c r="B36396" s="1">
        <f>DATE(2007,9,1) + TIME(0,0,0)</f>
        <v>39326</v>
      </c>
      <c r="C36396">
        <v>22.601463318</v>
      </c>
    </row>
    <row r="36397" spans="1:3" x14ac:dyDescent="0.25">
      <c r="A36397">
        <v>2830</v>
      </c>
      <c r="B36397" s="1">
        <f>DATE(2007,10,1) + TIME(0,0,0)</f>
        <v>39356</v>
      </c>
      <c r="C36397">
        <v>22.60168457</v>
      </c>
    </row>
    <row r="36398" spans="1:3" x14ac:dyDescent="0.25">
      <c r="A36398">
        <v>2861</v>
      </c>
      <c r="B36398" s="1">
        <f>DATE(2007,11,1) + TIME(0,0,0)</f>
        <v>39387</v>
      </c>
      <c r="C36398">
        <v>22.601894379000001</v>
      </c>
    </row>
    <row r="36399" spans="1:3" x14ac:dyDescent="0.25">
      <c r="A36399">
        <v>2891</v>
      </c>
      <c r="B36399" s="1">
        <f>DATE(2007,12,1) + TIME(0,0,0)</f>
        <v>39417</v>
      </c>
      <c r="C36399">
        <v>22.602079391</v>
      </c>
    </row>
    <row r="36400" spans="1:3" x14ac:dyDescent="0.25">
      <c r="A36400">
        <v>2922</v>
      </c>
      <c r="B36400" s="1">
        <f>DATE(2008,1,1) + TIME(0,0,0)</f>
        <v>39448</v>
      </c>
      <c r="C36400">
        <v>22.602252960000001</v>
      </c>
    </row>
    <row r="36401" spans="1:3" x14ac:dyDescent="0.25">
      <c r="A36401">
        <v>2953</v>
      </c>
      <c r="B36401" s="1">
        <f>DATE(2008,2,1) + TIME(0,0,0)</f>
        <v>39479</v>
      </c>
      <c r="C36401">
        <v>22.602411270000001</v>
      </c>
    </row>
    <row r="36402" spans="1:3" x14ac:dyDescent="0.25">
      <c r="A36402">
        <v>2982</v>
      </c>
      <c r="B36402" s="1">
        <f>DATE(2008,3,1) + TIME(0,0,0)</f>
        <v>39508</v>
      </c>
      <c r="C36402">
        <v>22.602546692000001</v>
      </c>
    </row>
    <row r="36403" spans="1:3" x14ac:dyDescent="0.25">
      <c r="A36403">
        <v>3013</v>
      </c>
      <c r="B36403" s="1">
        <f>DATE(2008,4,1) + TIME(0,0,0)</f>
        <v>39539</v>
      </c>
      <c r="C36403">
        <v>22.602676391999999</v>
      </c>
    </row>
    <row r="36404" spans="1:3" x14ac:dyDescent="0.25">
      <c r="A36404">
        <v>3043</v>
      </c>
      <c r="B36404" s="1">
        <f>DATE(2008,5,1) + TIME(0,0,0)</f>
        <v>39569</v>
      </c>
      <c r="C36404">
        <v>22.602790833</v>
      </c>
    </row>
    <row r="36405" spans="1:3" x14ac:dyDescent="0.25">
      <c r="A36405">
        <v>3074</v>
      </c>
      <c r="B36405" s="1">
        <f>DATE(2008,6,1) + TIME(0,0,0)</f>
        <v>39600</v>
      </c>
      <c r="C36405">
        <v>22.602895737000001</v>
      </c>
    </row>
    <row r="36406" spans="1:3" x14ac:dyDescent="0.25">
      <c r="A36406">
        <v>3104</v>
      </c>
      <c r="B36406" s="1">
        <f>DATE(2008,7,1) + TIME(0,0,0)</f>
        <v>39630</v>
      </c>
      <c r="C36406">
        <v>22.602989196999999</v>
      </c>
    </row>
    <row r="36407" spans="1:3" x14ac:dyDescent="0.25">
      <c r="A36407">
        <v>3135</v>
      </c>
      <c r="B36407" s="1">
        <f>DATE(2008,8,1) + TIME(0,0,0)</f>
        <v>39661</v>
      </c>
      <c r="C36407">
        <v>22.603073120000001</v>
      </c>
    </row>
    <row r="36408" spans="1:3" x14ac:dyDescent="0.25">
      <c r="A36408">
        <v>3166</v>
      </c>
      <c r="B36408" s="1">
        <f>DATE(2008,9,1) + TIME(0,0,0)</f>
        <v>39692</v>
      </c>
      <c r="C36408">
        <v>22.603149414000001</v>
      </c>
    </row>
    <row r="36409" spans="1:3" x14ac:dyDescent="0.25">
      <c r="A36409">
        <v>3196</v>
      </c>
      <c r="B36409" s="1">
        <f>DATE(2008,10,1) + TIME(0,0,0)</f>
        <v>39722</v>
      </c>
      <c r="C36409">
        <v>22.603214264000002</v>
      </c>
    </row>
    <row r="36410" spans="1:3" x14ac:dyDescent="0.25">
      <c r="A36410">
        <v>3227</v>
      </c>
      <c r="B36410" s="1">
        <f>DATE(2008,11,1) + TIME(0,0,0)</f>
        <v>39753</v>
      </c>
      <c r="C36410">
        <v>22.603273391999998</v>
      </c>
    </row>
    <row r="36411" spans="1:3" x14ac:dyDescent="0.25">
      <c r="A36411">
        <v>3257</v>
      </c>
      <c r="B36411" s="1">
        <f>DATE(2008,12,1) + TIME(0,0,0)</f>
        <v>39783</v>
      </c>
      <c r="C36411">
        <v>22.603322983000002</v>
      </c>
    </row>
    <row r="36412" spans="1:3" x14ac:dyDescent="0.25">
      <c r="A36412">
        <v>3288</v>
      </c>
      <c r="B36412" s="1">
        <f>DATE(2009,1,1) + TIME(0,0,0)</f>
        <v>39814</v>
      </c>
      <c r="C36412">
        <v>22.603368758999999</v>
      </c>
    </row>
    <row r="36413" spans="1:3" x14ac:dyDescent="0.25">
      <c r="A36413">
        <v>3319</v>
      </c>
      <c r="B36413" s="1">
        <f>DATE(2009,2,1) + TIME(0,0,0)</f>
        <v>39845</v>
      </c>
      <c r="C36413">
        <v>22.603406906</v>
      </c>
    </row>
    <row r="36414" spans="1:3" x14ac:dyDescent="0.25">
      <c r="A36414">
        <v>3347</v>
      </c>
      <c r="B36414" s="1">
        <f>DATE(2009,3,1) + TIME(0,0,0)</f>
        <v>39873</v>
      </c>
      <c r="C36414">
        <v>22.603437423999999</v>
      </c>
    </row>
    <row r="36415" spans="1:3" x14ac:dyDescent="0.25">
      <c r="A36415">
        <v>3378</v>
      </c>
      <c r="B36415" s="1">
        <f>DATE(2009,4,1) + TIME(0,0,0)</f>
        <v>39904</v>
      </c>
      <c r="C36415">
        <v>22.603466034</v>
      </c>
    </row>
    <row r="36416" spans="1:3" x14ac:dyDescent="0.25">
      <c r="A36416">
        <v>3408</v>
      </c>
      <c r="B36416" s="1">
        <f>DATE(2009,5,1) + TIME(0,0,0)</f>
        <v>39934</v>
      </c>
      <c r="C36416">
        <v>22.603488922</v>
      </c>
    </row>
    <row r="36417" spans="1:3" x14ac:dyDescent="0.25">
      <c r="A36417">
        <v>3439</v>
      </c>
      <c r="B36417" s="1">
        <f>DATE(2009,6,1) + TIME(0,0,0)</f>
        <v>39965</v>
      </c>
      <c r="C36417">
        <v>22.603509902999999</v>
      </c>
    </row>
    <row r="36418" spans="1:3" x14ac:dyDescent="0.25">
      <c r="A36418">
        <v>3469</v>
      </c>
      <c r="B36418" s="1">
        <f>DATE(2009,7,1) + TIME(0,0,0)</f>
        <v>39995</v>
      </c>
      <c r="C36418">
        <v>22.603525162</v>
      </c>
    </row>
    <row r="36419" spans="1:3" x14ac:dyDescent="0.25">
      <c r="A36419">
        <v>3500</v>
      </c>
      <c r="B36419" s="1">
        <f>DATE(2009,8,1) + TIME(0,0,0)</f>
        <v>40026</v>
      </c>
      <c r="C36419">
        <v>22.603536605999999</v>
      </c>
    </row>
    <row r="36420" spans="1:3" x14ac:dyDescent="0.25">
      <c r="A36420">
        <v>3531</v>
      </c>
      <c r="B36420" s="1">
        <f>DATE(2009,9,1) + TIME(0,0,0)</f>
        <v>40057</v>
      </c>
      <c r="C36420">
        <v>22.603548050000001</v>
      </c>
    </row>
    <row r="36421" spans="1:3" x14ac:dyDescent="0.25">
      <c r="A36421">
        <v>3561</v>
      </c>
      <c r="B36421" s="1">
        <f>DATE(2009,10,1) + TIME(0,0,0)</f>
        <v>40087</v>
      </c>
      <c r="C36421">
        <v>22.603553772000001</v>
      </c>
    </row>
    <row r="36422" spans="1:3" x14ac:dyDescent="0.25">
      <c r="A36422">
        <v>3592</v>
      </c>
      <c r="B36422" s="1">
        <f>DATE(2009,11,1) + TIME(0,0,0)</f>
        <v>40118</v>
      </c>
      <c r="C36422">
        <v>22.603559493999999</v>
      </c>
    </row>
    <row r="36423" spans="1:3" x14ac:dyDescent="0.25">
      <c r="A36423">
        <v>3622</v>
      </c>
      <c r="B36423" s="1">
        <f>DATE(2009,12,1) + TIME(0,0,0)</f>
        <v>40148</v>
      </c>
      <c r="C36423">
        <v>22.603563308999998</v>
      </c>
    </row>
    <row r="36424" spans="1:3" x14ac:dyDescent="0.25">
      <c r="A36424">
        <v>3653</v>
      </c>
      <c r="B36424" s="1">
        <f>DATE(2010,1,1) + TIME(0,0,0)</f>
        <v>40179</v>
      </c>
      <c r="C36424">
        <v>22.603565216</v>
      </c>
    </row>
    <row r="36425" spans="1:3" x14ac:dyDescent="0.25">
      <c r="A36425">
        <v>3684</v>
      </c>
      <c r="B36425" s="1">
        <f>DATE(2010,2,1) + TIME(0,0,0)</f>
        <v>40210</v>
      </c>
      <c r="C36425">
        <v>22.603565216</v>
      </c>
    </row>
    <row r="36426" spans="1:3" x14ac:dyDescent="0.25">
      <c r="A36426">
        <v>3712</v>
      </c>
      <c r="B36426" s="1">
        <f>DATE(2010,3,1) + TIME(0,0,0)</f>
        <v>40238</v>
      </c>
      <c r="C36426">
        <v>22.603565216</v>
      </c>
    </row>
    <row r="36427" spans="1:3" x14ac:dyDescent="0.25">
      <c r="A36427">
        <v>3743</v>
      </c>
      <c r="B36427" s="1">
        <f>DATE(2010,4,1) + TIME(0,0,0)</f>
        <v>40269</v>
      </c>
      <c r="C36427">
        <v>22.603565216</v>
      </c>
    </row>
    <row r="36428" spans="1:3" x14ac:dyDescent="0.25">
      <c r="A36428">
        <v>3773</v>
      </c>
      <c r="B36428" s="1">
        <f>DATE(2010,5,1) + TIME(0,0,0)</f>
        <v>40299</v>
      </c>
      <c r="C36428">
        <v>22.603565216</v>
      </c>
    </row>
    <row r="36429" spans="1:3" x14ac:dyDescent="0.25">
      <c r="A36429">
        <v>3804</v>
      </c>
      <c r="B36429" s="1">
        <f>DATE(2010,6,1) + TIME(0,0,0)</f>
        <v>40330</v>
      </c>
      <c r="C36429">
        <v>22.603565216</v>
      </c>
    </row>
    <row r="36430" spans="1:3" x14ac:dyDescent="0.25">
      <c r="A36430">
        <v>3834</v>
      </c>
      <c r="B36430" s="1">
        <f>DATE(2010,7,1) + TIME(0,0,0)</f>
        <v>40360</v>
      </c>
      <c r="C36430">
        <v>22.603565216</v>
      </c>
    </row>
    <row r="36431" spans="1:3" x14ac:dyDescent="0.25">
      <c r="A36431">
        <v>3865</v>
      </c>
      <c r="B36431" s="1">
        <f>DATE(2010,8,1) + TIME(0,0,0)</f>
        <v>40391</v>
      </c>
      <c r="C36431">
        <v>22.603565216</v>
      </c>
    </row>
    <row r="36432" spans="1:3" x14ac:dyDescent="0.25">
      <c r="A36432">
        <v>3896</v>
      </c>
      <c r="B36432" s="1">
        <f>DATE(2010,9,1) + TIME(0,0,0)</f>
        <v>40422</v>
      </c>
      <c r="C36432">
        <v>22.603565216</v>
      </c>
    </row>
    <row r="36433" spans="1:3" x14ac:dyDescent="0.25">
      <c r="A36433">
        <v>3926</v>
      </c>
      <c r="B36433" s="1">
        <f>DATE(2010,10,1) + TIME(0,0,0)</f>
        <v>40452</v>
      </c>
      <c r="C36433">
        <v>22.603565216</v>
      </c>
    </row>
    <row r="36434" spans="1:3" x14ac:dyDescent="0.25">
      <c r="A36434">
        <v>3957</v>
      </c>
      <c r="B36434" s="1">
        <f>DATE(2010,11,1) + TIME(0,0,0)</f>
        <v>40483</v>
      </c>
      <c r="C36434">
        <v>22.603565216</v>
      </c>
    </row>
    <row r="36435" spans="1:3" x14ac:dyDescent="0.25">
      <c r="A36435">
        <v>3987</v>
      </c>
      <c r="B36435" s="1">
        <f>DATE(2010,12,1) + TIME(0,0,0)</f>
        <v>40513</v>
      </c>
      <c r="C36435">
        <v>22.603565216</v>
      </c>
    </row>
    <row r="36436" spans="1:3" x14ac:dyDescent="0.25">
      <c r="A36436">
        <v>4018</v>
      </c>
      <c r="B36436" s="1">
        <f>DATE(2011,1,1) + TIME(0,0,0)</f>
        <v>40544</v>
      </c>
      <c r="C36436">
        <v>22.603565216</v>
      </c>
    </row>
    <row r="36437" spans="1:3" x14ac:dyDescent="0.25">
      <c r="A36437">
        <v>4049</v>
      </c>
      <c r="B36437" s="1">
        <f>DATE(2011,2,1) + TIME(0,0,0)</f>
        <v>40575</v>
      </c>
      <c r="C36437">
        <v>22.603565216</v>
      </c>
    </row>
    <row r="36438" spans="1:3" x14ac:dyDescent="0.25">
      <c r="A36438">
        <v>4077</v>
      </c>
      <c r="B36438" s="1">
        <f>DATE(2011,3,1) + TIME(0,0,0)</f>
        <v>40603</v>
      </c>
      <c r="C36438">
        <v>22.603565216</v>
      </c>
    </row>
    <row r="36439" spans="1:3" x14ac:dyDescent="0.25">
      <c r="A36439">
        <v>4108</v>
      </c>
      <c r="B36439" s="1">
        <f>DATE(2011,4,1) + TIME(0,0,0)</f>
        <v>40634</v>
      </c>
      <c r="C36439">
        <v>22.603565216</v>
      </c>
    </row>
    <row r="36440" spans="1:3" x14ac:dyDescent="0.25">
      <c r="A36440">
        <v>4138</v>
      </c>
      <c r="B36440" s="1">
        <f>DATE(2011,5,1) + TIME(0,0,0)</f>
        <v>40664</v>
      </c>
      <c r="C36440">
        <v>22.603565216</v>
      </c>
    </row>
    <row r="36441" spans="1:3" x14ac:dyDescent="0.25">
      <c r="A36441">
        <v>4169</v>
      </c>
      <c r="B36441" s="1">
        <f>DATE(2011,6,1) + TIME(0,0,0)</f>
        <v>40695</v>
      </c>
      <c r="C36441">
        <v>22.603565216</v>
      </c>
    </row>
    <row r="36442" spans="1:3" x14ac:dyDescent="0.25">
      <c r="A36442">
        <v>4199</v>
      </c>
      <c r="B36442" s="1">
        <f>DATE(2011,7,1) + TIME(0,0,0)</f>
        <v>40725</v>
      </c>
      <c r="C36442">
        <v>22.603565216</v>
      </c>
    </row>
    <row r="36443" spans="1:3" x14ac:dyDescent="0.25">
      <c r="A36443">
        <v>4230</v>
      </c>
      <c r="B36443" s="1">
        <f>DATE(2011,8,1) + TIME(0,0,0)</f>
        <v>40756</v>
      </c>
      <c r="C36443">
        <v>22.603565216</v>
      </c>
    </row>
    <row r="36444" spans="1:3" x14ac:dyDescent="0.25">
      <c r="A36444">
        <v>4261</v>
      </c>
      <c r="B36444" s="1">
        <f>DATE(2011,9,1) + TIME(0,0,0)</f>
        <v>40787</v>
      </c>
      <c r="C36444">
        <v>22.603565216</v>
      </c>
    </row>
    <row r="36445" spans="1:3" x14ac:dyDescent="0.25">
      <c r="A36445">
        <v>4291</v>
      </c>
      <c r="B36445" s="1">
        <f>DATE(2011,10,1) + TIME(0,0,0)</f>
        <v>40817</v>
      </c>
      <c r="C36445">
        <v>22.603565216</v>
      </c>
    </row>
    <row r="36446" spans="1:3" x14ac:dyDescent="0.25">
      <c r="A36446">
        <v>4322</v>
      </c>
      <c r="B36446" s="1">
        <f>DATE(2011,11,1) + TIME(0,0,0)</f>
        <v>40848</v>
      </c>
      <c r="C36446">
        <v>22.603565216</v>
      </c>
    </row>
    <row r="36447" spans="1:3" x14ac:dyDescent="0.25">
      <c r="A36447">
        <v>4352</v>
      </c>
      <c r="B36447" s="1">
        <f>DATE(2011,12,1) + TIME(0,0,0)</f>
        <v>40878</v>
      </c>
      <c r="C36447">
        <v>22.603565216</v>
      </c>
    </row>
    <row r="36448" spans="1:3" x14ac:dyDescent="0.25">
      <c r="A36448">
        <v>4383</v>
      </c>
      <c r="B36448" s="1">
        <f>DATE(2012,1,1) + TIME(0,0,0)</f>
        <v>40909</v>
      </c>
      <c r="C36448">
        <v>22.603565216</v>
      </c>
    </row>
    <row r="36449" spans="1:3" x14ac:dyDescent="0.25">
      <c r="A36449">
        <v>4414</v>
      </c>
      <c r="B36449" s="1">
        <f>DATE(2012,2,1) + TIME(0,0,0)</f>
        <v>40940</v>
      </c>
      <c r="C36449">
        <v>22.603565216</v>
      </c>
    </row>
    <row r="36450" spans="1:3" x14ac:dyDescent="0.25">
      <c r="A36450">
        <v>4443</v>
      </c>
      <c r="B36450" s="1">
        <f>DATE(2012,3,1) + TIME(0,0,0)</f>
        <v>40969</v>
      </c>
      <c r="C36450">
        <v>22.603565216</v>
      </c>
    </row>
    <row r="36451" spans="1:3" x14ac:dyDescent="0.25">
      <c r="A36451">
        <v>4474</v>
      </c>
      <c r="B36451" s="1">
        <f>DATE(2012,4,1) + TIME(0,0,0)</f>
        <v>41000</v>
      </c>
      <c r="C36451">
        <v>22.603565216</v>
      </c>
    </row>
    <row r="36452" spans="1:3" x14ac:dyDescent="0.25">
      <c r="A36452">
        <v>4504</v>
      </c>
      <c r="B36452" s="1">
        <f>DATE(2012,5,1) + TIME(0,0,0)</f>
        <v>41030</v>
      </c>
      <c r="C36452">
        <v>22.603565216</v>
      </c>
    </row>
    <row r="36453" spans="1:3" x14ac:dyDescent="0.25">
      <c r="A36453">
        <v>4535</v>
      </c>
      <c r="B36453" s="1">
        <f>DATE(2012,6,1) + TIME(0,0,0)</f>
        <v>41061</v>
      </c>
      <c r="C36453">
        <v>22.603565216</v>
      </c>
    </row>
    <row r="36454" spans="1:3" x14ac:dyDescent="0.25">
      <c r="A36454">
        <v>4565</v>
      </c>
      <c r="B36454" s="1">
        <f>DATE(2012,7,1) + TIME(0,0,0)</f>
        <v>41091</v>
      </c>
      <c r="C36454">
        <v>22.603565216</v>
      </c>
    </row>
    <row r="36455" spans="1:3" x14ac:dyDescent="0.25">
      <c r="A36455">
        <v>4596</v>
      </c>
      <c r="B36455" s="1">
        <f>DATE(2012,8,1) + TIME(0,0,0)</f>
        <v>41122</v>
      </c>
      <c r="C36455">
        <v>22.603565216</v>
      </c>
    </row>
    <row r="36456" spans="1:3" x14ac:dyDescent="0.25">
      <c r="A36456">
        <v>4627</v>
      </c>
      <c r="B36456" s="1">
        <f>DATE(2012,9,1) + TIME(0,0,0)</f>
        <v>41153</v>
      </c>
      <c r="C36456">
        <v>22.603565216</v>
      </c>
    </row>
    <row r="36457" spans="1:3" x14ac:dyDescent="0.25">
      <c r="A36457">
        <v>4657</v>
      </c>
      <c r="B36457" s="1">
        <f>DATE(2012,10,1) + TIME(0,0,0)</f>
        <v>41183</v>
      </c>
      <c r="C36457">
        <v>22.603565216</v>
      </c>
    </row>
    <row r="36458" spans="1:3" x14ac:dyDescent="0.25">
      <c r="A36458">
        <v>4688</v>
      </c>
      <c r="B36458" s="1">
        <f>DATE(2012,11,1) + TIME(0,0,0)</f>
        <v>41214</v>
      </c>
      <c r="C36458">
        <v>22.603565216</v>
      </c>
    </row>
    <row r="36459" spans="1:3" x14ac:dyDescent="0.25">
      <c r="A36459">
        <v>4718</v>
      </c>
      <c r="B36459" s="1">
        <f>DATE(2012,12,1) + TIME(0,0,0)</f>
        <v>41244</v>
      </c>
      <c r="C36459">
        <v>22.603565216</v>
      </c>
    </row>
    <row r="36460" spans="1:3" x14ac:dyDescent="0.25">
      <c r="A36460">
        <v>4749</v>
      </c>
      <c r="B36460" s="1">
        <f>DATE(2013,1,1) + TIME(0,0,0)</f>
        <v>41275</v>
      </c>
      <c r="C36460">
        <v>22.603565216</v>
      </c>
    </row>
    <row r="36461" spans="1:3" x14ac:dyDescent="0.25">
      <c r="A36461">
        <v>4780</v>
      </c>
      <c r="B36461" s="1">
        <f>DATE(2013,2,1) + TIME(0,0,0)</f>
        <v>41306</v>
      </c>
      <c r="C36461">
        <v>22.603565216</v>
      </c>
    </row>
    <row r="36462" spans="1:3" x14ac:dyDescent="0.25">
      <c r="A36462">
        <v>4808</v>
      </c>
      <c r="B36462" s="1">
        <f>DATE(2013,3,1) + TIME(0,0,0)</f>
        <v>41334</v>
      </c>
      <c r="C36462">
        <v>22.603565216</v>
      </c>
    </row>
    <row r="36463" spans="1:3" x14ac:dyDescent="0.25">
      <c r="A36463">
        <v>4839</v>
      </c>
      <c r="B36463" s="1">
        <f>DATE(2013,4,1) + TIME(0,0,0)</f>
        <v>41365</v>
      </c>
      <c r="C36463">
        <v>22.603565216</v>
      </c>
    </row>
    <row r="36464" spans="1:3" x14ac:dyDescent="0.25">
      <c r="A36464">
        <v>4869</v>
      </c>
      <c r="B36464" s="1">
        <f>DATE(2013,5,1) + TIME(0,0,0)</f>
        <v>41395</v>
      </c>
      <c r="C36464">
        <v>22.603565216</v>
      </c>
    </row>
    <row r="36465" spans="1:3" x14ac:dyDescent="0.25">
      <c r="A36465">
        <v>4900</v>
      </c>
      <c r="B36465" s="1">
        <f>DATE(2013,6,1) + TIME(0,0,0)</f>
        <v>41426</v>
      </c>
      <c r="C36465">
        <v>22.603565216</v>
      </c>
    </row>
    <row r="36466" spans="1:3" x14ac:dyDescent="0.25">
      <c r="A36466">
        <v>4930</v>
      </c>
      <c r="B36466" s="1">
        <f>DATE(2013,7,1) + TIME(0,0,0)</f>
        <v>41456</v>
      </c>
      <c r="C36466">
        <v>22.603565216</v>
      </c>
    </row>
    <row r="36467" spans="1:3" x14ac:dyDescent="0.25">
      <c r="A36467">
        <v>4961</v>
      </c>
      <c r="B36467" s="1">
        <f>DATE(2013,8,1) + TIME(0,0,0)</f>
        <v>41487</v>
      </c>
      <c r="C36467">
        <v>22.603565216</v>
      </c>
    </row>
    <row r="36468" spans="1:3" x14ac:dyDescent="0.25">
      <c r="A36468">
        <v>4992</v>
      </c>
      <c r="B36468" s="1">
        <f>DATE(2013,9,1) + TIME(0,0,0)</f>
        <v>41518</v>
      </c>
      <c r="C36468">
        <v>22.603565216</v>
      </c>
    </row>
    <row r="36469" spans="1:3" x14ac:dyDescent="0.25">
      <c r="A36469">
        <v>5022</v>
      </c>
      <c r="B36469" s="1">
        <f>DATE(2013,10,1) + TIME(0,0,0)</f>
        <v>41548</v>
      </c>
      <c r="C36469">
        <v>22.603565216</v>
      </c>
    </row>
    <row r="36470" spans="1:3" x14ac:dyDescent="0.25">
      <c r="A36470">
        <v>5053</v>
      </c>
      <c r="B36470" s="1">
        <f>DATE(2013,11,1) + TIME(0,0,0)</f>
        <v>41579</v>
      </c>
      <c r="C36470">
        <v>22.603565216</v>
      </c>
    </row>
    <row r="36471" spans="1:3" x14ac:dyDescent="0.25">
      <c r="A36471">
        <v>5083</v>
      </c>
      <c r="B36471" s="1">
        <f>DATE(2013,12,1) + TIME(0,0,0)</f>
        <v>41609</v>
      </c>
      <c r="C36471">
        <v>22.603565216</v>
      </c>
    </row>
    <row r="36472" spans="1:3" x14ac:dyDescent="0.25">
      <c r="A36472">
        <v>5114</v>
      </c>
      <c r="B36472" s="1">
        <f>DATE(2014,1,1) + TIME(0,0,0)</f>
        <v>41640</v>
      </c>
      <c r="C36472">
        <v>22.603565216</v>
      </c>
    </row>
    <row r="36473" spans="1:3" x14ac:dyDescent="0.25">
      <c r="A36473">
        <v>5145</v>
      </c>
      <c r="B36473" s="1">
        <f>DATE(2014,2,1) + TIME(0,0,0)</f>
        <v>41671</v>
      </c>
      <c r="C36473">
        <v>22.603565216</v>
      </c>
    </row>
    <row r="36474" spans="1:3" x14ac:dyDescent="0.25">
      <c r="A36474">
        <v>5173</v>
      </c>
      <c r="B36474" s="1">
        <f>DATE(2014,3,1) + TIME(0,0,0)</f>
        <v>41699</v>
      </c>
      <c r="C36474">
        <v>22.603565216</v>
      </c>
    </row>
    <row r="36475" spans="1:3" x14ac:dyDescent="0.25">
      <c r="A36475">
        <v>5204</v>
      </c>
      <c r="B36475" s="1">
        <f>DATE(2014,4,1) + TIME(0,0,0)</f>
        <v>41730</v>
      </c>
      <c r="C36475">
        <v>22.603565216</v>
      </c>
    </row>
    <row r="36476" spans="1:3" x14ac:dyDescent="0.25">
      <c r="A36476">
        <v>5234</v>
      </c>
      <c r="B36476" s="1">
        <f>DATE(2014,5,1) + TIME(0,0,0)</f>
        <v>41760</v>
      </c>
      <c r="C36476">
        <v>22.603565216</v>
      </c>
    </row>
    <row r="36477" spans="1:3" x14ac:dyDescent="0.25">
      <c r="A36477">
        <v>5265</v>
      </c>
      <c r="B36477" s="1">
        <f>DATE(2014,6,1) + TIME(0,0,0)</f>
        <v>41791</v>
      </c>
      <c r="C36477">
        <v>22.603565216</v>
      </c>
    </row>
    <row r="36478" spans="1:3" x14ac:dyDescent="0.25">
      <c r="A36478">
        <v>5295</v>
      </c>
      <c r="B36478" s="1">
        <f>DATE(2014,7,1) + TIME(0,0,0)</f>
        <v>41821</v>
      </c>
      <c r="C36478">
        <v>22.603565216</v>
      </c>
    </row>
    <row r="36479" spans="1:3" x14ac:dyDescent="0.25">
      <c r="A36479">
        <v>5326</v>
      </c>
      <c r="B36479" s="1">
        <f>DATE(2014,8,1) + TIME(0,0,0)</f>
        <v>41852</v>
      </c>
      <c r="C36479">
        <v>22.603565216</v>
      </c>
    </row>
    <row r="36480" spans="1:3" x14ac:dyDescent="0.25">
      <c r="A36480">
        <v>5357</v>
      </c>
      <c r="B36480" s="1">
        <f>DATE(2014,9,1) + TIME(0,0,0)</f>
        <v>41883</v>
      </c>
      <c r="C36480">
        <v>22.603565216</v>
      </c>
    </row>
    <row r="36481" spans="1:3" x14ac:dyDescent="0.25">
      <c r="A36481">
        <v>5387</v>
      </c>
      <c r="B36481" s="1">
        <f>DATE(2014,10,1) + TIME(0,0,0)</f>
        <v>41913</v>
      </c>
      <c r="C36481">
        <v>22.603565216</v>
      </c>
    </row>
    <row r="36482" spans="1:3" x14ac:dyDescent="0.25">
      <c r="A36482">
        <v>5418</v>
      </c>
      <c r="B36482" s="1">
        <f>DATE(2014,11,1) + TIME(0,0,0)</f>
        <v>41944</v>
      </c>
      <c r="C36482">
        <v>22.603565216</v>
      </c>
    </row>
    <row r="36483" spans="1:3" x14ac:dyDescent="0.25">
      <c r="A36483">
        <v>5448</v>
      </c>
      <c r="B36483" s="1">
        <f>DATE(2014,12,1) + TIME(0,0,0)</f>
        <v>41974</v>
      </c>
      <c r="C36483">
        <v>22.603565216</v>
      </c>
    </row>
    <row r="36484" spans="1:3" x14ac:dyDescent="0.25">
      <c r="A36484">
        <v>5479</v>
      </c>
      <c r="B36484" s="1">
        <f>DATE(2015,1,1) + TIME(0,0,0)</f>
        <v>42005</v>
      </c>
      <c r="C36484">
        <v>22.603565216</v>
      </c>
    </row>
    <row r="36485" spans="1:3" x14ac:dyDescent="0.25">
      <c r="A36485">
        <v>5510</v>
      </c>
      <c r="B36485" s="1">
        <f>DATE(2015,2,1) + TIME(0,0,0)</f>
        <v>42036</v>
      </c>
      <c r="C36485">
        <v>22.603565216</v>
      </c>
    </row>
    <row r="36486" spans="1:3" x14ac:dyDescent="0.25">
      <c r="A36486">
        <v>5538</v>
      </c>
      <c r="B36486" s="1">
        <f>DATE(2015,3,1) + TIME(0,0,0)</f>
        <v>42064</v>
      </c>
      <c r="C36486">
        <v>22.603565216</v>
      </c>
    </row>
    <row r="36487" spans="1:3" x14ac:dyDescent="0.25">
      <c r="A36487">
        <v>5569</v>
      </c>
      <c r="B36487" s="1">
        <f>DATE(2015,4,1) + TIME(0,0,0)</f>
        <v>42095</v>
      </c>
      <c r="C36487">
        <v>22.603565216</v>
      </c>
    </row>
    <row r="36488" spans="1:3" x14ac:dyDescent="0.25">
      <c r="A36488">
        <v>5599</v>
      </c>
      <c r="B36488" s="1">
        <f>DATE(2015,5,1) + TIME(0,0,0)</f>
        <v>42125</v>
      </c>
      <c r="C36488">
        <v>22.603565216</v>
      </c>
    </row>
    <row r="36489" spans="1:3" x14ac:dyDescent="0.25">
      <c r="A36489">
        <v>5630</v>
      </c>
      <c r="B36489" s="1">
        <f>DATE(2015,6,1) + TIME(0,0,0)</f>
        <v>42156</v>
      </c>
      <c r="C36489">
        <v>22.603565216</v>
      </c>
    </row>
    <row r="36490" spans="1:3" x14ac:dyDescent="0.25">
      <c r="A36490">
        <v>5660</v>
      </c>
      <c r="B36490" s="1">
        <f>DATE(2015,7,1) + TIME(0,0,0)</f>
        <v>42186</v>
      </c>
      <c r="C36490">
        <v>22.603565216</v>
      </c>
    </row>
    <row r="36491" spans="1:3" x14ac:dyDescent="0.25">
      <c r="A36491">
        <v>5691</v>
      </c>
      <c r="B36491" s="1">
        <f>DATE(2015,8,1) + TIME(0,0,0)</f>
        <v>42217</v>
      </c>
      <c r="C36491">
        <v>22.603565216</v>
      </c>
    </row>
    <row r="36492" spans="1:3" x14ac:dyDescent="0.25">
      <c r="A36492">
        <v>5722</v>
      </c>
      <c r="B36492" s="1">
        <f>DATE(2015,9,1) + TIME(0,0,0)</f>
        <v>42248</v>
      </c>
      <c r="C36492">
        <v>22.603565216</v>
      </c>
    </row>
    <row r="36493" spans="1:3" x14ac:dyDescent="0.25">
      <c r="A36493">
        <v>5752</v>
      </c>
      <c r="B36493" s="1">
        <f>DATE(2015,10,1) + TIME(0,0,0)</f>
        <v>42278</v>
      </c>
      <c r="C36493">
        <v>22.603565216</v>
      </c>
    </row>
    <row r="36494" spans="1:3" x14ac:dyDescent="0.25">
      <c r="A36494">
        <v>5783</v>
      </c>
      <c r="B36494" s="1">
        <f>DATE(2015,11,1) + TIME(0,0,0)</f>
        <v>42309</v>
      </c>
      <c r="C36494">
        <v>22.603565216</v>
      </c>
    </row>
    <row r="36495" spans="1:3" x14ac:dyDescent="0.25">
      <c r="A36495">
        <v>5813</v>
      </c>
      <c r="B36495" s="1">
        <f>DATE(2015,12,1) + TIME(0,0,0)</f>
        <v>42339</v>
      </c>
      <c r="C36495">
        <v>22.603565216</v>
      </c>
    </row>
    <row r="36496" spans="1:3" x14ac:dyDescent="0.25">
      <c r="A36496">
        <v>5844</v>
      </c>
      <c r="B36496" s="1">
        <f>DATE(2016,1,1) + TIME(0,0,0)</f>
        <v>42370</v>
      </c>
      <c r="C36496">
        <v>22.603565216</v>
      </c>
    </row>
    <row r="36497" spans="1:3" x14ac:dyDescent="0.25">
      <c r="A36497">
        <v>5875</v>
      </c>
      <c r="B36497" s="1">
        <f>DATE(2016,2,1) + TIME(0,0,0)</f>
        <v>42401</v>
      </c>
      <c r="C36497">
        <v>22.603565216</v>
      </c>
    </row>
    <row r="36498" spans="1:3" x14ac:dyDescent="0.25">
      <c r="A36498">
        <v>5904</v>
      </c>
      <c r="B36498" s="1">
        <f>DATE(2016,3,1) + TIME(0,0,0)</f>
        <v>42430</v>
      </c>
      <c r="C36498">
        <v>22.603565216</v>
      </c>
    </row>
    <row r="36499" spans="1:3" x14ac:dyDescent="0.25">
      <c r="A36499">
        <v>5935</v>
      </c>
      <c r="B36499" s="1">
        <f>DATE(2016,4,1) + TIME(0,0,0)</f>
        <v>42461</v>
      </c>
      <c r="C36499">
        <v>22.603565216</v>
      </c>
    </row>
    <row r="36500" spans="1:3" x14ac:dyDescent="0.25">
      <c r="A36500">
        <v>5965</v>
      </c>
      <c r="B36500" s="1">
        <f>DATE(2016,5,1) + TIME(0,0,0)</f>
        <v>42491</v>
      </c>
      <c r="C36500">
        <v>22.603565216</v>
      </c>
    </row>
    <row r="36501" spans="1:3" x14ac:dyDescent="0.25">
      <c r="A36501">
        <v>5996</v>
      </c>
      <c r="B36501" s="1">
        <f>DATE(2016,6,1) + TIME(0,0,0)</f>
        <v>42522</v>
      </c>
      <c r="C36501">
        <v>22.603565216</v>
      </c>
    </row>
    <row r="36502" spans="1:3" x14ac:dyDescent="0.25">
      <c r="A36502">
        <v>6026</v>
      </c>
      <c r="B36502" s="1">
        <f>DATE(2016,7,1) + TIME(0,0,0)</f>
        <v>42552</v>
      </c>
      <c r="C36502">
        <v>22.603565216</v>
      </c>
    </row>
    <row r="36503" spans="1:3" x14ac:dyDescent="0.25">
      <c r="A36503">
        <v>6057</v>
      </c>
      <c r="B36503" s="1">
        <f>DATE(2016,8,1) + TIME(0,0,0)</f>
        <v>42583</v>
      </c>
      <c r="C36503">
        <v>22.603565216</v>
      </c>
    </row>
    <row r="36504" spans="1:3" x14ac:dyDescent="0.25">
      <c r="A36504">
        <v>6088</v>
      </c>
      <c r="B36504" s="1">
        <f>DATE(2016,9,1) + TIME(0,0,0)</f>
        <v>42614</v>
      </c>
      <c r="C36504">
        <v>22.603565216</v>
      </c>
    </row>
    <row r="36505" spans="1:3" x14ac:dyDescent="0.25">
      <c r="A36505">
        <v>6118</v>
      </c>
      <c r="B36505" s="1">
        <f>DATE(2016,10,1) + TIME(0,0,0)</f>
        <v>42644</v>
      </c>
      <c r="C36505">
        <v>22.603565216</v>
      </c>
    </row>
    <row r="36506" spans="1:3" x14ac:dyDescent="0.25">
      <c r="A36506">
        <v>6149</v>
      </c>
      <c r="B36506" s="1">
        <f>DATE(2016,11,1) + TIME(0,0,0)</f>
        <v>42675</v>
      </c>
      <c r="C36506">
        <v>22.603565216</v>
      </c>
    </row>
    <row r="36507" spans="1:3" x14ac:dyDescent="0.25">
      <c r="A36507">
        <v>6179</v>
      </c>
      <c r="B36507" s="1">
        <f>DATE(2016,12,1) + TIME(0,0,0)</f>
        <v>42705</v>
      </c>
      <c r="C36507">
        <v>22.603565216</v>
      </c>
    </row>
    <row r="36508" spans="1:3" x14ac:dyDescent="0.25">
      <c r="A36508">
        <v>6210</v>
      </c>
      <c r="B36508" s="1">
        <f>DATE(2017,1,1) + TIME(0,0,0)</f>
        <v>42736</v>
      </c>
      <c r="C36508">
        <v>22.603565216</v>
      </c>
    </row>
    <row r="36509" spans="1:3" x14ac:dyDescent="0.25">
      <c r="A36509">
        <v>6241</v>
      </c>
      <c r="B36509" s="1">
        <f>DATE(2017,2,1) + TIME(0,0,0)</f>
        <v>42767</v>
      </c>
      <c r="C36509">
        <v>22.603565216</v>
      </c>
    </row>
    <row r="36510" spans="1:3" x14ac:dyDescent="0.25">
      <c r="A36510">
        <v>6269</v>
      </c>
      <c r="B36510" s="1">
        <f>DATE(2017,3,1) + TIME(0,0,0)</f>
        <v>42795</v>
      </c>
      <c r="C36510">
        <v>22.603565216</v>
      </c>
    </row>
    <row r="36511" spans="1:3" x14ac:dyDescent="0.25">
      <c r="A36511">
        <v>6300</v>
      </c>
      <c r="B36511" s="1">
        <f>DATE(2017,4,1) + TIME(0,0,0)</f>
        <v>42826</v>
      </c>
      <c r="C36511">
        <v>22.603565216</v>
      </c>
    </row>
    <row r="36512" spans="1:3" x14ac:dyDescent="0.25">
      <c r="A36512">
        <v>6330</v>
      </c>
      <c r="B36512" s="1">
        <f>DATE(2017,5,1) + TIME(0,0,0)</f>
        <v>42856</v>
      </c>
      <c r="C36512">
        <v>22.603565216</v>
      </c>
    </row>
    <row r="36513" spans="1:3" x14ac:dyDescent="0.25">
      <c r="A36513">
        <v>6361</v>
      </c>
      <c r="B36513" s="1">
        <f>DATE(2017,6,1) + TIME(0,0,0)</f>
        <v>42887</v>
      </c>
      <c r="C36513">
        <v>22.603565216</v>
      </c>
    </row>
    <row r="36514" spans="1:3" x14ac:dyDescent="0.25">
      <c r="A36514">
        <v>6391</v>
      </c>
      <c r="B36514" s="1">
        <f>DATE(2017,7,1) + TIME(0,0,0)</f>
        <v>42917</v>
      </c>
      <c r="C36514">
        <v>22.603565216</v>
      </c>
    </row>
    <row r="36515" spans="1:3" x14ac:dyDescent="0.25">
      <c r="A36515">
        <v>6422</v>
      </c>
      <c r="B36515" s="1">
        <f>DATE(2017,8,1) + TIME(0,0,0)</f>
        <v>42948</v>
      </c>
      <c r="C36515">
        <v>22.603565216</v>
      </c>
    </row>
    <row r="36516" spans="1:3" x14ac:dyDescent="0.25">
      <c r="A36516">
        <v>6453</v>
      </c>
      <c r="B36516" s="1">
        <f>DATE(2017,9,1) + TIME(0,0,0)</f>
        <v>42979</v>
      </c>
      <c r="C36516">
        <v>22.603565216</v>
      </c>
    </row>
    <row r="36517" spans="1:3" x14ac:dyDescent="0.25">
      <c r="A36517">
        <v>6483</v>
      </c>
      <c r="B36517" s="1">
        <f>DATE(2017,10,1) + TIME(0,0,0)</f>
        <v>43009</v>
      </c>
      <c r="C36517">
        <v>22.603565216</v>
      </c>
    </row>
    <row r="36518" spans="1:3" x14ac:dyDescent="0.25">
      <c r="A36518">
        <v>6514</v>
      </c>
      <c r="B36518" s="1">
        <f>DATE(2017,11,1) + TIME(0,0,0)</f>
        <v>43040</v>
      </c>
      <c r="C36518">
        <v>22.603565216</v>
      </c>
    </row>
    <row r="36519" spans="1:3" x14ac:dyDescent="0.25">
      <c r="A36519">
        <v>6544</v>
      </c>
      <c r="B36519" s="1">
        <f>DATE(2017,12,1) + TIME(0,0,0)</f>
        <v>43070</v>
      </c>
      <c r="C36519">
        <v>22.603565216</v>
      </c>
    </row>
    <row r="36520" spans="1:3" x14ac:dyDescent="0.25">
      <c r="A36520">
        <v>6575</v>
      </c>
      <c r="B36520" s="1">
        <f>DATE(2018,1,1) + TIME(0,0,0)</f>
        <v>43101</v>
      </c>
      <c r="C36520">
        <v>22.603565216</v>
      </c>
    </row>
    <row r="36521" spans="1:3" x14ac:dyDescent="0.25">
      <c r="A36521">
        <v>6606</v>
      </c>
      <c r="B36521" s="1">
        <f>DATE(2018,2,1) + TIME(0,0,0)</f>
        <v>43132</v>
      </c>
      <c r="C36521">
        <v>22.603565216</v>
      </c>
    </row>
    <row r="36522" spans="1:3" x14ac:dyDescent="0.25">
      <c r="A36522">
        <v>6634</v>
      </c>
      <c r="B36522" s="1">
        <f>DATE(2018,3,1) + TIME(0,0,0)</f>
        <v>43160</v>
      </c>
      <c r="C36522">
        <v>22.603565216</v>
      </c>
    </row>
    <row r="36523" spans="1:3" x14ac:dyDescent="0.25">
      <c r="A36523">
        <v>6665</v>
      </c>
      <c r="B36523" s="1">
        <f>DATE(2018,4,1) + TIME(0,0,0)</f>
        <v>43191</v>
      </c>
      <c r="C36523">
        <v>22.603565216</v>
      </c>
    </row>
    <row r="36524" spans="1:3" x14ac:dyDescent="0.25">
      <c r="A36524">
        <v>6695</v>
      </c>
      <c r="B36524" s="1">
        <f>DATE(2018,5,1) + TIME(0,0,0)</f>
        <v>43221</v>
      </c>
      <c r="C36524">
        <v>22.603565216</v>
      </c>
    </row>
    <row r="36525" spans="1:3" x14ac:dyDescent="0.25">
      <c r="A36525">
        <v>6726</v>
      </c>
      <c r="B36525" s="1">
        <f>DATE(2018,6,1) + TIME(0,0,0)</f>
        <v>43252</v>
      </c>
      <c r="C36525">
        <v>22.603565216</v>
      </c>
    </row>
    <row r="36526" spans="1:3" x14ac:dyDescent="0.25">
      <c r="A36526">
        <v>6756</v>
      </c>
      <c r="B36526" s="1">
        <f>DATE(2018,7,1) + TIME(0,0,0)</f>
        <v>43282</v>
      </c>
      <c r="C36526">
        <v>22.603565216</v>
      </c>
    </row>
    <row r="36527" spans="1:3" x14ac:dyDescent="0.25">
      <c r="A36527">
        <v>6787</v>
      </c>
      <c r="B36527" s="1">
        <f>DATE(2018,8,1) + TIME(0,0,0)</f>
        <v>43313</v>
      </c>
      <c r="C36527">
        <v>22.603565216</v>
      </c>
    </row>
    <row r="36528" spans="1:3" x14ac:dyDescent="0.25">
      <c r="A36528">
        <v>6818</v>
      </c>
      <c r="B36528" s="1">
        <f>DATE(2018,9,1) + TIME(0,0,0)</f>
        <v>43344</v>
      </c>
      <c r="C36528">
        <v>22.603565216</v>
      </c>
    </row>
    <row r="36529" spans="1:3" x14ac:dyDescent="0.25">
      <c r="A36529">
        <v>6848</v>
      </c>
      <c r="B36529" s="1">
        <f>DATE(2018,10,1) + TIME(0,0,0)</f>
        <v>43374</v>
      </c>
      <c r="C36529">
        <v>22.603565216</v>
      </c>
    </row>
    <row r="36530" spans="1:3" x14ac:dyDescent="0.25">
      <c r="A36530">
        <v>6879</v>
      </c>
      <c r="B36530" s="1">
        <f>DATE(2018,11,1) + TIME(0,0,0)</f>
        <v>43405</v>
      </c>
      <c r="C36530">
        <v>22.603565216</v>
      </c>
    </row>
    <row r="36531" spans="1:3" x14ac:dyDescent="0.25">
      <c r="A36531">
        <v>6909</v>
      </c>
      <c r="B36531" s="1">
        <f>DATE(2018,12,1) + TIME(0,0,0)</f>
        <v>43435</v>
      </c>
      <c r="C36531">
        <v>22.603565216</v>
      </c>
    </row>
    <row r="36532" spans="1:3" x14ac:dyDescent="0.25">
      <c r="A36532">
        <v>6940</v>
      </c>
      <c r="B36532" s="1">
        <f>DATE(2019,1,1) + TIME(0,0,0)</f>
        <v>43466</v>
      </c>
      <c r="C36532">
        <v>22.603565216</v>
      </c>
    </row>
    <row r="36533" spans="1:3" x14ac:dyDescent="0.25">
      <c r="A36533">
        <v>6971</v>
      </c>
      <c r="B36533" s="1">
        <f>DATE(2019,2,1) + TIME(0,0,0)</f>
        <v>43497</v>
      </c>
      <c r="C36533">
        <v>22.603565216</v>
      </c>
    </row>
    <row r="36534" spans="1:3" x14ac:dyDescent="0.25">
      <c r="A36534">
        <v>6999</v>
      </c>
      <c r="B36534" s="1">
        <f>DATE(2019,3,1) + TIME(0,0,0)</f>
        <v>43525</v>
      </c>
      <c r="C36534">
        <v>22.603565216</v>
      </c>
    </row>
    <row r="36535" spans="1:3" x14ac:dyDescent="0.25">
      <c r="A36535">
        <v>7030</v>
      </c>
      <c r="B36535" s="1">
        <f>DATE(2019,4,1) + TIME(0,0,0)</f>
        <v>43556</v>
      </c>
      <c r="C36535">
        <v>22.603565216</v>
      </c>
    </row>
    <row r="36536" spans="1:3" x14ac:dyDescent="0.25">
      <c r="A36536">
        <v>7060</v>
      </c>
      <c r="B36536" s="1">
        <f>DATE(2019,5,1) + TIME(0,0,0)</f>
        <v>43586</v>
      </c>
      <c r="C36536">
        <v>22.603565216</v>
      </c>
    </row>
    <row r="36537" spans="1:3" x14ac:dyDescent="0.25">
      <c r="A36537">
        <v>7091</v>
      </c>
      <c r="B36537" s="1">
        <f>DATE(2019,6,1) + TIME(0,0,0)</f>
        <v>43617</v>
      </c>
      <c r="C36537">
        <v>22.603565216</v>
      </c>
    </row>
    <row r="36538" spans="1:3" x14ac:dyDescent="0.25">
      <c r="A36538">
        <v>7121</v>
      </c>
      <c r="B36538" s="1">
        <f>DATE(2019,7,1) + TIME(0,0,0)</f>
        <v>43647</v>
      </c>
      <c r="C36538">
        <v>22.603565216</v>
      </c>
    </row>
    <row r="36539" spans="1:3" x14ac:dyDescent="0.25">
      <c r="A36539">
        <v>7152</v>
      </c>
      <c r="B36539" s="1">
        <f>DATE(2019,8,1) + TIME(0,0,0)</f>
        <v>43678</v>
      </c>
      <c r="C36539">
        <v>22.603565216</v>
      </c>
    </row>
    <row r="36540" spans="1:3" x14ac:dyDescent="0.25">
      <c r="A36540">
        <v>7183</v>
      </c>
      <c r="B36540" s="1">
        <f>DATE(2019,9,1) + TIME(0,0,0)</f>
        <v>43709</v>
      </c>
      <c r="C36540">
        <v>22.603565216</v>
      </c>
    </row>
    <row r="36541" spans="1:3" x14ac:dyDescent="0.25">
      <c r="A36541">
        <v>7213</v>
      </c>
      <c r="B36541" s="1">
        <f>DATE(2019,10,1) + TIME(0,0,0)</f>
        <v>43739</v>
      </c>
      <c r="C36541">
        <v>22.603565216</v>
      </c>
    </row>
    <row r="36542" spans="1:3" x14ac:dyDescent="0.25">
      <c r="A36542">
        <v>7244</v>
      </c>
      <c r="B36542" s="1">
        <f>DATE(2019,11,1) + TIME(0,0,0)</f>
        <v>43770</v>
      </c>
      <c r="C36542">
        <v>22.603565216</v>
      </c>
    </row>
    <row r="36543" spans="1:3" x14ac:dyDescent="0.25">
      <c r="A36543">
        <v>7274</v>
      </c>
      <c r="B36543" s="1">
        <f>DATE(2019,12,1) + TIME(0,0,0)</f>
        <v>43800</v>
      </c>
      <c r="C36543">
        <v>22.603565216</v>
      </c>
    </row>
    <row r="36544" spans="1:3" x14ac:dyDescent="0.25">
      <c r="A36544">
        <v>7305</v>
      </c>
      <c r="B36544" s="1">
        <f>DATE(2020,1,1) + TIME(0,0,0)</f>
        <v>43831</v>
      </c>
      <c r="C36544">
        <v>22.603565216</v>
      </c>
    </row>
    <row r="36545" spans="1:3" x14ac:dyDescent="0.25">
      <c r="A36545">
        <v>7336</v>
      </c>
      <c r="B36545" s="1">
        <f>DATE(2020,2,1) + TIME(0,0,0)</f>
        <v>43862</v>
      </c>
      <c r="C36545">
        <v>22.603565216</v>
      </c>
    </row>
    <row r="36546" spans="1:3" x14ac:dyDescent="0.25">
      <c r="A36546">
        <v>7365</v>
      </c>
      <c r="B36546" s="1">
        <f>DATE(2020,3,1) + TIME(0,0,0)</f>
        <v>43891</v>
      </c>
      <c r="C36546">
        <v>22.603565216</v>
      </c>
    </row>
    <row r="36547" spans="1:3" x14ac:dyDescent="0.25">
      <c r="A36547">
        <v>7396</v>
      </c>
      <c r="B36547" s="1">
        <f>DATE(2020,4,1) + TIME(0,0,0)</f>
        <v>43922</v>
      </c>
      <c r="C36547">
        <v>22.603565216</v>
      </c>
    </row>
    <row r="36548" spans="1:3" x14ac:dyDescent="0.25">
      <c r="A36548">
        <v>7426</v>
      </c>
      <c r="B36548" s="1">
        <f>DATE(2020,5,1) + TIME(0,0,0)</f>
        <v>43952</v>
      </c>
      <c r="C36548">
        <v>22.603565216</v>
      </c>
    </row>
    <row r="36549" spans="1:3" x14ac:dyDescent="0.25">
      <c r="A36549">
        <v>7457</v>
      </c>
      <c r="B36549" s="1">
        <f>DATE(2020,6,1) + TIME(0,0,0)</f>
        <v>43983</v>
      </c>
      <c r="C36549">
        <v>22.603565216</v>
      </c>
    </row>
    <row r="36550" spans="1:3" x14ac:dyDescent="0.25">
      <c r="A36550">
        <v>7487</v>
      </c>
      <c r="B36550" s="1">
        <f>DATE(2020,7,1) + TIME(0,0,0)</f>
        <v>44013</v>
      </c>
      <c r="C36550">
        <v>22.603565216</v>
      </c>
    </row>
    <row r="36551" spans="1:3" x14ac:dyDescent="0.25">
      <c r="A36551">
        <v>7518</v>
      </c>
      <c r="B36551" s="1">
        <f>DATE(2020,8,1) + TIME(0,0,0)</f>
        <v>44044</v>
      </c>
      <c r="C36551">
        <v>22.603565216</v>
      </c>
    </row>
    <row r="36552" spans="1:3" x14ac:dyDescent="0.25">
      <c r="A36552">
        <v>7549</v>
      </c>
      <c r="B36552" s="1">
        <f>DATE(2020,9,1) + TIME(0,0,0)</f>
        <v>44075</v>
      </c>
      <c r="C36552">
        <v>22.603565216</v>
      </c>
    </row>
    <row r="36553" spans="1:3" x14ac:dyDescent="0.25">
      <c r="A36553">
        <v>7579</v>
      </c>
      <c r="B36553" s="1">
        <f>DATE(2020,10,1) + TIME(0,0,0)</f>
        <v>44105</v>
      </c>
      <c r="C36553">
        <v>22.603565216</v>
      </c>
    </row>
    <row r="36554" spans="1:3" x14ac:dyDescent="0.25">
      <c r="A36554">
        <v>7610</v>
      </c>
      <c r="B36554" s="1">
        <f>DATE(2020,11,1) + TIME(0,0,0)</f>
        <v>44136</v>
      </c>
      <c r="C36554">
        <v>22.603565216</v>
      </c>
    </row>
    <row r="36555" spans="1:3" x14ac:dyDescent="0.25">
      <c r="A36555">
        <v>7640</v>
      </c>
      <c r="B36555" s="1">
        <f>DATE(2020,12,1) + TIME(0,0,0)</f>
        <v>44166</v>
      </c>
      <c r="C36555">
        <v>22.603565216</v>
      </c>
    </row>
    <row r="36556" spans="1:3" x14ac:dyDescent="0.25">
      <c r="A36556">
        <v>7671</v>
      </c>
      <c r="B36556" s="1">
        <f>DATE(2021,1,1) + TIME(0,0,0)</f>
        <v>44197</v>
      </c>
      <c r="C36556">
        <v>22.603565216</v>
      </c>
    </row>
    <row r="36557" spans="1:3" x14ac:dyDescent="0.25">
      <c r="A36557">
        <v>7702</v>
      </c>
      <c r="B36557" s="1">
        <f>DATE(2021,2,1) + TIME(0,0,0)</f>
        <v>44228</v>
      </c>
      <c r="C36557">
        <v>22.603565216</v>
      </c>
    </row>
    <row r="36558" spans="1:3" x14ac:dyDescent="0.25">
      <c r="A36558">
        <v>7730</v>
      </c>
      <c r="B36558" s="1">
        <f>DATE(2021,3,1) + TIME(0,0,0)</f>
        <v>44256</v>
      </c>
      <c r="C36558">
        <v>22.603565216</v>
      </c>
    </row>
    <row r="36559" spans="1:3" x14ac:dyDescent="0.25">
      <c r="A36559">
        <v>7761</v>
      </c>
      <c r="B36559" s="1">
        <f>DATE(2021,4,1) + TIME(0,0,0)</f>
        <v>44287</v>
      </c>
      <c r="C36559">
        <v>22.603565216</v>
      </c>
    </row>
    <row r="36560" spans="1:3" x14ac:dyDescent="0.25">
      <c r="A36560">
        <v>7791</v>
      </c>
      <c r="B36560" s="1">
        <f>DATE(2021,5,1) + TIME(0,0,0)</f>
        <v>44317</v>
      </c>
      <c r="C36560">
        <v>22.603565216</v>
      </c>
    </row>
    <row r="36561" spans="1:3" x14ac:dyDescent="0.25">
      <c r="A36561">
        <v>7822</v>
      </c>
      <c r="B36561" s="1">
        <f>DATE(2021,6,1) + TIME(0,0,0)</f>
        <v>44348</v>
      </c>
      <c r="C36561">
        <v>22.603565216</v>
      </c>
    </row>
    <row r="36562" spans="1:3" x14ac:dyDescent="0.25">
      <c r="A36562">
        <v>7852</v>
      </c>
      <c r="B36562" s="1">
        <f>DATE(2021,7,1) + TIME(0,0,0)</f>
        <v>44378</v>
      </c>
      <c r="C36562">
        <v>22.603565216</v>
      </c>
    </row>
    <row r="36563" spans="1:3" x14ac:dyDescent="0.25">
      <c r="A36563">
        <v>7883</v>
      </c>
      <c r="B36563" s="1">
        <f>DATE(2021,8,1) + TIME(0,0,0)</f>
        <v>44409</v>
      </c>
      <c r="C36563">
        <v>22.603565216</v>
      </c>
    </row>
    <row r="36564" spans="1:3" x14ac:dyDescent="0.25">
      <c r="A36564">
        <v>7914</v>
      </c>
      <c r="B36564" s="1">
        <f>DATE(2021,9,1) + TIME(0,0,0)</f>
        <v>44440</v>
      </c>
      <c r="C36564">
        <v>22.603565216</v>
      </c>
    </row>
    <row r="36565" spans="1:3" x14ac:dyDescent="0.25">
      <c r="A36565">
        <v>7944</v>
      </c>
      <c r="B36565" s="1">
        <f>DATE(2021,10,1) + TIME(0,0,0)</f>
        <v>44470</v>
      </c>
      <c r="C36565">
        <v>22.603565216</v>
      </c>
    </row>
    <row r="36566" spans="1:3" x14ac:dyDescent="0.25">
      <c r="A36566">
        <v>7975</v>
      </c>
      <c r="B36566" s="1">
        <f>DATE(2021,11,1) + TIME(0,0,0)</f>
        <v>44501</v>
      </c>
      <c r="C36566">
        <v>22.603565216</v>
      </c>
    </row>
    <row r="36567" spans="1:3" x14ac:dyDescent="0.25">
      <c r="A36567">
        <v>8005</v>
      </c>
      <c r="B36567" s="1">
        <f>DATE(2021,12,1) + TIME(0,0,0)</f>
        <v>44531</v>
      </c>
      <c r="C36567">
        <v>22.603565216</v>
      </c>
    </row>
    <row r="36568" spans="1:3" x14ac:dyDescent="0.25">
      <c r="A36568">
        <v>8036</v>
      </c>
      <c r="B36568" s="1">
        <f>DATE(2022,1,1) + TIME(0,0,0)</f>
        <v>44562</v>
      </c>
      <c r="C36568">
        <v>22.603565216</v>
      </c>
    </row>
    <row r="36569" spans="1:3" x14ac:dyDescent="0.25">
      <c r="A36569">
        <v>8067</v>
      </c>
      <c r="B36569" s="1">
        <f>DATE(2022,2,1) + TIME(0,0,0)</f>
        <v>44593</v>
      </c>
      <c r="C36569">
        <v>22.603565216</v>
      </c>
    </row>
    <row r="36570" spans="1:3" x14ac:dyDescent="0.25">
      <c r="A36570">
        <v>8095</v>
      </c>
      <c r="B36570" s="1">
        <f>DATE(2022,3,1) + TIME(0,0,0)</f>
        <v>44621</v>
      </c>
      <c r="C36570">
        <v>22.603565216</v>
      </c>
    </row>
    <row r="36571" spans="1:3" x14ac:dyDescent="0.25">
      <c r="A36571">
        <v>8126</v>
      </c>
      <c r="B36571" s="1">
        <f>DATE(2022,4,1) + TIME(0,0,0)</f>
        <v>44652</v>
      </c>
      <c r="C36571">
        <v>22.603565216</v>
      </c>
    </row>
    <row r="36572" spans="1:3" x14ac:dyDescent="0.25">
      <c r="A36572">
        <v>8156</v>
      </c>
      <c r="B36572" s="1">
        <f>DATE(2022,5,1) + TIME(0,0,0)</f>
        <v>44682</v>
      </c>
      <c r="C36572">
        <v>22.603565216</v>
      </c>
    </row>
    <row r="36573" spans="1:3" x14ac:dyDescent="0.25">
      <c r="A36573">
        <v>8187</v>
      </c>
      <c r="B36573" s="1">
        <f>DATE(2022,6,1) + TIME(0,0,0)</f>
        <v>44713</v>
      </c>
      <c r="C36573">
        <v>22.603565216</v>
      </c>
    </row>
    <row r="36574" spans="1:3" x14ac:dyDescent="0.25">
      <c r="A36574">
        <v>8217</v>
      </c>
      <c r="B36574" s="1">
        <f>DATE(2022,7,1) + TIME(0,0,0)</f>
        <v>44743</v>
      </c>
      <c r="C36574">
        <v>22.603565216</v>
      </c>
    </row>
    <row r="36575" spans="1:3" x14ac:dyDescent="0.25">
      <c r="A36575">
        <v>8248</v>
      </c>
      <c r="B36575" s="1">
        <f>DATE(2022,8,1) + TIME(0,0,0)</f>
        <v>44774</v>
      </c>
      <c r="C36575">
        <v>22.603565216</v>
      </c>
    </row>
    <row r="36576" spans="1:3" x14ac:dyDescent="0.25">
      <c r="A36576">
        <v>8279</v>
      </c>
      <c r="B36576" s="1">
        <f>DATE(2022,9,1) + TIME(0,0,0)</f>
        <v>44805</v>
      </c>
      <c r="C36576">
        <v>22.603565216</v>
      </c>
    </row>
    <row r="36577" spans="1:3" x14ac:dyDescent="0.25">
      <c r="A36577">
        <v>8309</v>
      </c>
      <c r="B36577" s="1">
        <f>DATE(2022,10,1) + TIME(0,0,0)</f>
        <v>44835</v>
      </c>
      <c r="C36577">
        <v>22.603565216</v>
      </c>
    </row>
    <row r="36578" spans="1:3" x14ac:dyDescent="0.25">
      <c r="A36578">
        <v>8340</v>
      </c>
      <c r="B36578" s="1">
        <f>DATE(2022,11,1) + TIME(0,0,0)</f>
        <v>44866</v>
      </c>
      <c r="C36578">
        <v>22.603565216</v>
      </c>
    </row>
    <row r="36579" spans="1:3" x14ac:dyDescent="0.25">
      <c r="A36579">
        <v>8370</v>
      </c>
      <c r="B36579" s="1">
        <f>DATE(2022,12,1) + TIME(0,0,0)</f>
        <v>44896</v>
      </c>
      <c r="C36579">
        <v>22.603565216</v>
      </c>
    </row>
    <row r="36580" spans="1:3" x14ac:dyDescent="0.25">
      <c r="A36580">
        <v>8401</v>
      </c>
      <c r="B36580" s="1">
        <f>DATE(2023,1,1) + TIME(0,0,0)</f>
        <v>44927</v>
      </c>
      <c r="C36580">
        <v>22.603565216</v>
      </c>
    </row>
    <row r="36581" spans="1:3" x14ac:dyDescent="0.25">
      <c r="A36581">
        <v>8432</v>
      </c>
      <c r="B36581" s="1">
        <f>DATE(2023,2,1) + TIME(0,0,0)</f>
        <v>44958</v>
      </c>
      <c r="C36581">
        <v>22.603565216</v>
      </c>
    </row>
    <row r="36582" spans="1:3" x14ac:dyDescent="0.25">
      <c r="A36582">
        <v>8460</v>
      </c>
      <c r="B36582" s="1">
        <f>DATE(2023,3,1) + TIME(0,0,0)</f>
        <v>44986</v>
      </c>
      <c r="C36582">
        <v>22.603565216</v>
      </c>
    </row>
    <row r="36583" spans="1:3" x14ac:dyDescent="0.25">
      <c r="A36583">
        <v>8491</v>
      </c>
      <c r="B36583" s="1">
        <f>DATE(2023,4,1) + TIME(0,0,0)</f>
        <v>45017</v>
      </c>
      <c r="C36583">
        <v>22.603565216</v>
      </c>
    </row>
    <row r="36584" spans="1:3" x14ac:dyDescent="0.25">
      <c r="A36584">
        <v>8521</v>
      </c>
      <c r="B36584" s="1">
        <f>DATE(2023,5,1) + TIME(0,0,0)</f>
        <v>45047</v>
      </c>
      <c r="C36584">
        <v>22.603565216</v>
      </c>
    </row>
    <row r="36585" spans="1:3" x14ac:dyDescent="0.25">
      <c r="A36585">
        <v>8552</v>
      </c>
      <c r="B36585" s="1">
        <f>DATE(2023,6,1) + TIME(0,0,0)</f>
        <v>45078</v>
      </c>
      <c r="C36585">
        <v>22.603565216</v>
      </c>
    </row>
    <row r="36586" spans="1:3" x14ac:dyDescent="0.25">
      <c r="A36586">
        <v>8582</v>
      </c>
      <c r="B36586" s="1">
        <f>DATE(2023,7,1) + TIME(0,0,0)</f>
        <v>45108</v>
      </c>
      <c r="C36586">
        <v>22.603565216</v>
      </c>
    </row>
    <row r="36587" spans="1:3" x14ac:dyDescent="0.25">
      <c r="A36587">
        <v>8613</v>
      </c>
      <c r="B36587" s="1">
        <f>DATE(2023,8,1) + TIME(0,0,0)</f>
        <v>45139</v>
      </c>
      <c r="C36587">
        <v>22.603565216</v>
      </c>
    </row>
    <row r="36588" spans="1:3" x14ac:dyDescent="0.25">
      <c r="A36588">
        <v>8644</v>
      </c>
      <c r="B36588" s="1">
        <f>DATE(2023,9,1) + TIME(0,0,0)</f>
        <v>45170</v>
      </c>
      <c r="C36588">
        <v>22.603565216</v>
      </c>
    </row>
    <row r="36589" spans="1:3" x14ac:dyDescent="0.25">
      <c r="A36589">
        <v>8674</v>
      </c>
      <c r="B36589" s="1">
        <f>DATE(2023,10,1) + TIME(0,0,0)</f>
        <v>45200</v>
      </c>
      <c r="C36589">
        <v>22.603565216</v>
      </c>
    </row>
    <row r="36590" spans="1:3" x14ac:dyDescent="0.25">
      <c r="A36590">
        <v>8705</v>
      </c>
      <c r="B36590" s="1">
        <f>DATE(2023,11,1) + TIME(0,0,0)</f>
        <v>45231</v>
      </c>
      <c r="C36590">
        <v>22.603565216</v>
      </c>
    </row>
    <row r="36591" spans="1:3" x14ac:dyDescent="0.25">
      <c r="A36591">
        <v>8735</v>
      </c>
      <c r="B36591" s="1">
        <f>DATE(2023,12,1) + TIME(0,0,0)</f>
        <v>45261</v>
      </c>
      <c r="C36591">
        <v>22.603565216</v>
      </c>
    </row>
    <row r="36592" spans="1:3" x14ac:dyDescent="0.25">
      <c r="A36592">
        <v>8766</v>
      </c>
      <c r="B36592" s="1">
        <f>DATE(2024,1,1) + TIME(0,0,0)</f>
        <v>45292</v>
      </c>
      <c r="C36592">
        <v>22.603565216</v>
      </c>
    </row>
    <row r="36593" spans="1:3" x14ac:dyDescent="0.25">
      <c r="A36593">
        <v>8797</v>
      </c>
      <c r="B36593" s="1">
        <f>DATE(2024,2,1) + TIME(0,0,0)</f>
        <v>45323</v>
      </c>
      <c r="C36593">
        <v>22.603565216</v>
      </c>
    </row>
    <row r="36594" spans="1:3" x14ac:dyDescent="0.25">
      <c r="A36594">
        <v>8826</v>
      </c>
      <c r="B36594" s="1">
        <f>DATE(2024,3,1) + TIME(0,0,0)</f>
        <v>45352</v>
      </c>
      <c r="C36594">
        <v>22.603565216</v>
      </c>
    </row>
    <row r="36595" spans="1:3" x14ac:dyDescent="0.25">
      <c r="A36595">
        <v>8857</v>
      </c>
      <c r="B36595" s="1">
        <f>DATE(2024,4,1) + TIME(0,0,0)</f>
        <v>45383</v>
      </c>
      <c r="C36595">
        <v>22.603565216</v>
      </c>
    </row>
    <row r="36596" spans="1:3" x14ac:dyDescent="0.25">
      <c r="A36596">
        <v>8887</v>
      </c>
      <c r="B36596" s="1">
        <f>DATE(2024,5,1) + TIME(0,0,0)</f>
        <v>45413</v>
      </c>
      <c r="C36596">
        <v>22.603565216</v>
      </c>
    </row>
    <row r="36597" spans="1:3" x14ac:dyDescent="0.25">
      <c r="A36597">
        <v>8918</v>
      </c>
      <c r="B36597" s="1">
        <f>DATE(2024,6,1) + TIME(0,0,0)</f>
        <v>45444</v>
      </c>
      <c r="C36597">
        <v>22.603565216</v>
      </c>
    </row>
    <row r="36598" spans="1:3" x14ac:dyDescent="0.25">
      <c r="A36598">
        <v>8948</v>
      </c>
      <c r="B36598" s="1">
        <f>DATE(2024,7,1) + TIME(0,0,0)</f>
        <v>45474</v>
      </c>
      <c r="C36598">
        <v>22.603565216</v>
      </c>
    </row>
    <row r="36599" spans="1:3" x14ac:dyDescent="0.25">
      <c r="A36599">
        <v>8979</v>
      </c>
      <c r="B36599" s="1">
        <f>DATE(2024,8,1) + TIME(0,0,0)</f>
        <v>45505</v>
      </c>
      <c r="C36599">
        <v>22.603565216</v>
      </c>
    </row>
    <row r="36600" spans="1:3" x14ac:dyDescent="0.25">
      <c r="A36600">
        <v>9010</v>
      </c>
      <c r="B36600" s="1">
        <f>DATE(2024,9,1) + TIME(0,0,0)</f>
        <v>45536</v>
      </c>
      <c r="C36600">
        <v>22.603565216</v>
      </c>
    </row>
    <row r="36601" spans="1:3" x14ac:dyDescent="0.25">
      <c r="A36601">
        <v>9040</v>
      </c>
      <c r="B36601" s="1">
        <f>DATE(2024,10,1) + TIME(0,0,0)</f>
        <v>45566</v>
      </c>
      <c r="C36601">
        <v>22.603565216</v>
      </c>
    </row>
    <row r="36602" spans="1:3" x14ac:dyDescent="0.25">
      <c r="A36602">
        <v>9071</v>
      </c>
      <c r="B36602" s="1">
        <f>DATE(2024,11,1) + TIME(0,0,0)</f>
        <v>45597</v>
      </c>
      <c r="C36602">
        <v>22.603565216</v>
      </c>
    </row>
    <row r="36603" spans="1:3" x14ac:dyDescent="0.25">
      <c r="A36603">
        <v>9101</v>
      </c>
      <c r="B36603" s="1">
        <f>DATE(2024,12,1) + TIME(0,0,0)</f>
        <v>45627</v>
      </c>
      <c r="C36603">
        <v>22.603565216</v>
      </c>
    </row>
    <row r="36604" spans="1:3" x14ac:dyDescent="0.25">
      <c r="A36604">
        <v>9132</v>
      </c>
      <c r="B36604" s="1">
        <f>DATE(2025,1,1) + TIME(0,0,0)</f>
        <v>45658</v>
      </c>
      <c r="C36604">
        <v>22.603565216</v>
      </c>
    </row>
    <row r="36605" spans="1:3" x14ac:dyDescent="0.25">
      <c r="A36605">
        <v>9163</v>
      </c>
      <c r="B36605" s="1">
        <f>DATE(2025,2,1) + TIME(0,0,0)</f>
        <v>45689</v>
      </c>
      <c r="C36605">
        <v>22.603565216</v>
      </c>
    </row>
    <row r="36606" spans="1:3" x14ac:dyDescent="0.25">
      <c r="A36606">
        <v>9191</v>
      </c>
      <c r="B36606" s="1">
        <f>DATE(2025,3,1) + TIME(0,0,0)</f>
        <v>45717</v>
      </c>
      <c r="C36606">
        <v>22.603565216</v>
      </c>
    </row>
    <row r="36607" spans="1:3" x14ac:dyDescent="0.25">
      <c r="A36607">
        <v>9222</v>
      </c>
      <c r="B36607" s="1">
        <f>DATE(2025,4,1) + TIME(0,0,0)</f>
        <v>45748</v>
      </c>
      <c r="C36607">
        <v>22.603565216</v>
      </c>
    </row>
    <row r="36608" spans="1:3" x14ac:dyDescent="0.25">
      <c r="A36608">
        <v>9252</v>
      </c>
      <c r="B36608" s="1">
        <f>DATE(2025,5,1) + TIME(0,0,0)</f>
        <v>45778</v>
      </c>
      <c r="C36608">
        <v>22.603565216</v>
      </c>
    </row>
    <row r="36609" spans="1:3" x14ac:dyDescent="0.25">
      <c r="A36609">
        <v>9283</v>
      </c>
      <c r="B36609" s="1">
        <f>DATE(2025,6,1) + TIME(0,0,0)</f>
        <v>45809</v>
      </c>
      <c r="C36609">
        <v>22.603565216</v>
      </c>
    </row>
    <row r="36610" spans="1:3" x14ac:dyDescent="0.25">
      <c r="A36610">
        <v>9313</v>
      </c>
      <c r="B36610" s="1">
        <f>DATE(2025,7,1) + TIME(0,0,0)</f>
        <v>45839</v>
      </c>
      <c r="C36610">
        <v>22.603565216</v>
      </c>
    </row>
    <row r="36611" spans="1:3" x14ac:dyDescent="0.25">
      <c r="A36611">
        <v>9344</v>
      </c>
      <c r="B36611" s="1">
        <f>DATE(2025,8,1) + TIME(0,0,0)</f>
        <v>45870</v>
      </c>
      <c r="C36611">
        <v>22.603565216</v>
      </c>
    </row>
    <row r="36612" spans="1:3" x14ac:dyDescent="0.25">
      <c r="A36612">
        <v>9375</v>
      </c>
      <c r="B36612" s="1">
        <f>DATE(2025,9,1) + TIME(0,0,0)</f>
        <v>45901</v>
      </c>
      <c r="C36612">
        <v>22.603565216</v>
      </c>
    </row>
    <row r="36613" spans="1:3" x14ac:dyDescent="0.25">
      <c r="A36613">
        <v>9405</v>
      </c>
      <c r="B36613" s="1">
        <f>DATE(2025,10,1) + TIME(0,0,0)</f>
        <v>45931</v>
      </c>
      <c r="C36613">
        <v>22.603565216</v>
      </c>
    </row>
    <row r="36614" spans="1:3" x14ac:dyDescent="0.25">
      <c r="A36614">
        <v>9436</v>
      </c>
      <c r="B36614" s="1">
        <f>DATE(2025,11,1) + TIME(0,0,0)</f>
        <v>45962</v>
      </c>
      <c r="C36614">
        <v>22.603565216</v>
      </c>
    </row>
    <row r="36615" spans="1:3" x14ac:dyDescent="0.25">
      <c r="A36615">
        <v>9466</v>
      </c>
      <c r="B36615" s="1">
        <f>DATE(2025,12,1) + TIME(0,0,0)</f>
        <v>45992</v>
      </c>
      <c r="C36615">
        <v>22.603565216</v>
      </c>
    </row>
    <row r="36616" spans="1:3" x14ac:dyDescent="0.25">
      <c r="A36616">
        <v>9497</v>
      </c>
      <c r="B36616" s="1">
        <f>DATE(2026,1,1) + TIME(0,0,0)</f>
        <v>46023</v>
      </c>
      <c r="C36616">
        <v>22.603565216</v>
      </c>
    </row>
    <row r="36617" spans="1:3" x14ac:dyDescent="0.25">
      <c r="A36617">
        <v>9528</v>
      </c>
      <c r="B36617" s="1">
        <f>DATE(2026,2,1) + TIME(0,0,0)</f>
        <v>46054</v>
      </c>
      <c r="C36617">
        <v>22.603565216</v>
      </c>
    </row>
    <row r="36618" spans="1:3" x14ac:dyDescent="0.25">
      <c r="A36618">
        <v>9556</v>
      </c>
      <c r="B36618" s="1">
        <f>DATE(2026,3,1) + TIME(0,0,0)</f>
        <v>46082</v>
      </c>
      <c r="C36618">
        <v>22.603565216</v>
      </c>
    </row>
    <row r="36619" spans="1:3" x14ac:dyDescent="0.25">
      <c r="A36619">
        <v>9587</v>
      </c>
      <c r="B36619" s="1">
        <f>DATE(2026,4,1) + TIME(0,0,0)</f>
        <v>46113</v>
      </c>
      <c r="C36619">
        <v>22.603565216</v>
      </c>
    </row>
    <row r="36620" spans="1:3" x14ac:dyDescent="0.25">
      <c r="A36620">
        <v>9617</v>
      </c>
      <c r="B36620" s="1">
        <f>DATE(2026,5,1) + TIME(0,0,0)</f>
        <v>46143</v>
      </c>
      <c r="C36620">
        <v>22.603565216</v>
      </c>
    </row>
    <row r="36621" spans="1:3" x14ac:dyDescent="0.25">
      <c r="A36621">
        <v>9648</v>
      </c>
      <c r="B36621" s="1">
        <f>DATE(2026,6,1) + TIME(0,0,0)</f>
        <v>46174</v>
      </c>
      <c r="C36621">
        <v>22.603565216</v>
      </c>
    </row>
    <row r="36622" spans="1:3" x14ac:dyDescent="0.25">
      <c r="A36622">
        <v>9678</v>
      </c>
      <c r="B36622" s="1">
        <f>DATE(2026,7,1) + TIME(0,0,0)</f>
        <v>46204</v>
      </c>
      <c r="C36622">
        <v>22.603565216</v>
      </c>
    </row>
    <row r="36623" spans="1:3" x14ac:dyDescent="0.25">
      <c r="A36623">
        <v>9709</v>
      </c>
      <c r="B36623" s="1">
        <f>DATE(2026,8,1) + TIME(0,0,0)</f>
        <v>46235</v>
      </c>
      <c r="C36623">
        <v>22.603565216</v>
      </c>
    </row>
    <row r="36624" spans="1:3" x14ac:dyDescent="0.25">
      <c r="A36624">
        <v>9740</v>
      </c>
      <c r="B36624" s="1">
        <f>DATE(2026,9,1) + TIME(0,0,0)</f>
        <v>46266</v>
      </c>
      <c r="C36624">
        <v>22.603565216</v>
      </c>
    </row>
    <row r="36625" spans="1:3" x14ac:dyDescent="0.25">
      <c r="A36625">
        <v>9770</v>
      </c>
      <c r="B36625" s="1">
        <f>DATE(2026,10,1) + TIME(0,0,0)</f>
        <v>46296</v>
      </c>
      <c r="C36625">
        <v>22.603565216</v>
      </c>
    </row>
    <row r="36626" spans="1:3" x14ac:dyDescent="0.25">
      <c r="A36626">
        <v>9801</v>
      </c>
      <c r="B36626" s="1">
        <f>DATE(2026,11,1) + TIME(0,0,0)</f>
        <v>46327</v>
      </c>
      <c r="C36626">
        <v>22.603565216</v>
      </c>
    </row>
    <row r="36627" spans="1:3" x14ac:dyDescent="0.25">
      <c r="A36627">
        <v>9831</v>
      </c>
      <c r="B36627" s="1">
        <f>DATE(2026,12,1) + TIME(0,0,0)</f>
        <v>46357</v>
      </c>
      <c r="C36627">
        <v>22.603565216</v>
      </c>
    </row>
    <row r="36628" spans="1:3" x14ac:dyDescent="0.25">
      <c r="A36628">
        <v>9862</v>
      </c>
      <c r="B36628" s="1">
        <f>DATE(2027,1,1) + TIME(0,0,0)</f>
        <v>46388</v>
      </c>
      <c r="C36628">
        <v>22.603565216</v>
      </c>
    </row>
    <row r="36629" spans="1:3" x14ac:dyDescent="0.25">
      <c r="A36629">
        <v>9893</v>
      </c>
      <c r="B36629" s="1">
        <f>DATE(2027,2,1) + TIME(0,0,0)</f>
        <v>46419</v>
      </c>
      <c r="C36629">
        <v>22.603565216</v>
      </c>
    </row>
    <row r="36630" spans="1:3" x14ac:dyDescent="0.25">
      <c r="A36630">
        <v>9921</v>
      </c>
      <c r="B36630" s="1">
        <f>DATE(2027,3,1) + TIME(0,0,0)</f>
        <v>46447</v>
      </c>
      <c r="C36630">
        <v>22.603565216</v>
      </c>
    </row>
    <row r="36631" spans="1:3" x14ac:dyDescent="0.25">
      <c r="A36631">
        <v>9952</v>
      </c>
      <c r="B36631" s="1">
        <f>DATE(2027,4,1) + TIME(0,0,0)</f>
        <v>46478</v>
      </c>
      <c r="C36631">
        <v>22.603565216</v>
      </c>
    </row>
    <row r="36632" spans="1:3" x14ac:dyDescent="0.25">
      <c r="A36632">
        <v>9982</v>
      </c>
      <c r="B36632" s="1">
        <f>DATE(2027,5,1) + TIME(0,0,0)</f>
        <v>46508</v>
      </c>
      <c r="C36632">
        <v>22.603565216</v>
      </c>
    </row>
    <row r="36633" spans="1:3" x14ac:dyDescent="0.25">
      <c r="A36633">
        <v>10013</v>
      </c>
      <c r="B36633" s="1">
        <f>DATE(2027,6,1) + TIME(0,0,0)</f>
        <v>46539</v>
      </c>
      <c r="C36633">
        <v>22.603565216</v>
      </c>
    </row>
    <row r="36634" spans="1:3" x14ac:dyDescent="0.25">
      <c r="A36634">
        <v>10043</v>
      </c>
      <c r="B36634" s="1">
        <f>DATE(2027,7,1) + TIME(0,0,0)</f>
        <v>46569</v>
      </c>
      <c r="C36634">
        <v>22.603565216</v>
      </c>
    </row>
    <row r="36635" spans="1:3" x14ac:dyDescent="0.25">
      <c r="A36635">
        <v>10074</v>
      </c>
      <c r="B36635" s="1">
        <f>DATE(2027,8,1) + TIME(0,0,0)</f>
        <v>46600</v>
      </c>
      <c r="C36635">
        <v>22.603565216</v>
      </c>
    </row>
    <row r="36636" spans="1:3" x14ac:dyDescent="0.25">
      <c r="A36636">
        <v>10105</v>
      </c>
      <c r="B36636" s="1">
        <f>DATE(2027,9,1) + TIME(0,0,0)</f>
        <v>46631</v>
      </c>
      <c r="C36636">
        <v>22.603565216</v>
      </c>
    </row>
    <row r="36637" spans="1:3" x14ac:dyDescent="0.25">
      <c r="A36637">
        <v>10135</v>
      </c>
      <c r="B36637" s="1">
        <f>DATE(2027,10,1) + TIME(0,0,0)</f>
        <v>46661</v>
      </c>
      <c r="C36637">
        <v>22.603565216</v>
      </c>
    </row>
    <row r="36638" spans="1:3" x14ac:dyDescent="0.25">
      <c r="A36638">
        <v>10166</v>
      </c>
      <c r="B36638" s="1">
        <f>DATE(2027,11,1) + TIME(0,0,0)</f>
        <v>46692</v>
      </c>
      <c r="C36638">
        <v>22.603565216</v>
      </c>
    </row>
    <row r="36639" spans="1:3" x14ac:dyDescent="0.25">
      <c r="A36639">
        <v>10196</v>
      </c>
      <c r="B36639" s="1">
        <f>DATE(2027,12,1) + TIME(0,0,0)</f>
        <v>46722</v>
      </c>
      <c r="C36639">
        <v>22.603565216</v>
      </c>
    </row>
    <row r="36640" spans="1:3" x14ac:dyDescent="0.25">
      <c r="A36640">
        <v>10227</v>
      </c>
      <c r="B36640" s="1">
        <f>DATE(2028,1,1) + TIME(0,0,0)</f>
        <v>46753</v>
      </c>
      <c r="C36640">
        <v>22.603565216</v>
      </c>
    </row>
    <row r="36641" spans="1:3" x14ac:dyDescent="0.25">
      <c r="A36641">
        <v>10258</v>
      </c>
      <c r="B36641" s="1">
        <f>DATE(2028,2,1) + TIME(0,0,0)</f>
        <v>46784</v>
      </c>
      <c r="C36641">
        <v>22.603565216</v>
      </c>
    </row>
    <row r="36642" spans="1:3" x14ac:dyDescent="0.25">
      <c r="A36642">
        <v>10287</v>
      </c>
      <c r="B36642" s="1">
        <f>DATE(2028,3,1) + TIME(0,0,0)</f>
        <v>46813</v>
      </c>
      <c r="C36642">
        <v>22.603565216</v>
      </c>
    </row>
    <row r="36643" spans="1:3" x14ac:dyDescent="0.25">
      <c r="A36643">
        <v>10318</v>
      </c>
      <c r="B36643" s="1">
        <f>DATE(2028,4,1) + TIME(0,0,0)</f>
        <v>46844</v>
      </c>
      <c r="C36643">
        <v>22.603565216</v>
      </c>
    </row>
    <row r="36644" spans="1:3" x14ac:dyDescent="0.25">
      <c r="A36644">
        <v>10348</v>
      </c>
      <c r="B36644" s="1">
        <f>DATE(2028,5,1) + TIME(0,0,0)</f>
        <v>46874</v>
      </c>
      <c r="C36644">
        <v>22.603565216</v>
      </c>
    </row>
    <row r="36645" spans="1:3" x14ac:dyDescent="0.25">
      <c r="A36645">
        <v>10379</v>
      </c>
      <c r="B36645" s="1">
        <f>DATE(2028,6,1) + TIME(0,0,0)</f>
        <v>46905</v>
      </c>
      <c r="C36645">
        <v>22.603565216</v>
      </c>
    </row>
    <row r="36646" spans="1:3" x14ac:dyDescent="0.25">
      <c r="A36646">
        <v>10409</v>
      </c>
      <c r="B36646" s="1">
        <f>DATE(2028,7,1) + TIME(0,0,0)</f>
        <v>46935</v>
      </c>
      <c r="C36646">
        <v>22.603565216</v>
      </c>
    </row>
    <row r="36647" spans="1:3" x14ac:dyDescent="0.25">
      <c r="A36647">
        <v>10440</v>
      </c>
      <c r="B36647" s="1">
        <f>DATE(2028,8,1) + TIME(0,0,0)</f>
        <v>46966</v>
      </c>
      <c r="C36647">
        <v>22.603565216</v>
      </c>
    </row>
    <row r="36648" spans="1:3" x14ac:dyDescent="0.25">
      <c r="A36648">
        <v>10471</v>
      </c>
      <c r="B36648" s="1">
        <f>DATE(2028,9,1) + TIME(0,0,0)</f>
        <v>46997</v>
      </c>
      <c r="C36648">
        <v>22.603565216</v>
      </c>
    </row>
    <row r="36649" spans="1:3" x14ac:dyDescent="0.25">
      <c r="A36649">
        <v>10501</v>
      </c>
      <c r="B36649" s="1">
        <f>DATE(2028,10,1) + TIME(0,0,0)</f>
        <v>47027</v>
      </c>
      <c r="C36649">
        <v>22.603565216</v>
      </c>
    </row>
    <row r="36650" spans="1:3" x14ac:dyDescent="0.25">
      <c r="A36650">
        <v>10532</v>
      </c>
      <c r="B36650" s="1">
        <f>DATE(2028,11,1) + TIME(0,0,0)</f>
        <v>47058</v>
      </c>
      <c r="C36650">
        <v>22.603565216</v>
      </c>
    </row>
    <row r="36651" spans="1:3" x14ac:dyDescent="0.25">
      <c r="A36651">
        <v>10562</v>
      </c>
      <c r="B36651" s="1">
        <f>DATE(2028,12,1) + TIME(0,0,0)</f>
        <v>47088</v>
      </c>
      <c r="C36651">
        <v>22.603565216</v>
      </c>
    </row>
    <row r="36652" spans="1:3" x14ac:dyDescent="0.25">
      <c r="A36652">
        <v>10593</v>
      </c>
      <c r="B36652" s="1">
        <f>DATE(2029,1,1) + TIME(0,0,0)</f>
        <v>47119</v>
      </c>
      <c r="C36652">
        <v>22.603565216</v>
      </c>
    </row>
    <row r="36653" spans="1:3" x14ac:dyDescent="0.25">
      <c r="A36653">
        <v>10624</v>
      </c>
      <c r="B36653" s="1">
        <f>DATE(2029,2,1) + TIME(0,0,0)</f>
        <v>47150</v>
      </c>
      <c r="C36653">
        <v>22.603565216</v>
      </c>
    </row>
    <row r="36654" spans="1:3" x14ac:dyDescent="0.25">
      <c r="A36654">
        <v>10652</v>
      </c>
      <c r="B36654" s="1">
        <f>DATE(2029,3,1) + TIME(0,0,0)</f>
        <v>47178</v>
      </c>
      <c r="C36654">
        <v>22.603565216</v>
      </c>
    </row>
    <row r="36655" spans="1:3" x14ac:dyDescent="0.25">
      <c r="A36655">
        <v>10683</v>
      </c>
      <c r="B36655" s="1">
        <f>DATE(2029,4,1) + TIME(0,0,0)</f>
        <v>47209</v>
      </c>
      <c r="C36655">
        <v>22.603565216</v>
      </c>
    </row>
    <row r="36656" spans="1:3" x14ac:dyDescent="0.25">
      <c r="A36656">
        <v>10713</v>
      </c>
      <c r="B36656" s="1">
        <f>DATE(2029,5,1) + TIME(0,0,0)</f>
        <v>47239</v>
      </c>
      <c r="C36656">
        <v>22.603565216</v>
      </c>
    </row>
    <row r="36657" spans="1:3" x14ac:dyDescent="0.25">
      <c r="A36657">
        <v>10744</v>
      </c>
      <c r="B36657" s="1">
        <f>DATE(2029,6,1) + TIME(0,0,0)</f>
        <v>47270</v>
      </c>
      <c r="C36657">
        <v>22.603565216</v>
      </c>
    </row>
    <row r="36658" spans="1:3" x14ac:dyDescent="0.25">
      <c r="A36658">
        <v>10774</v>
      </c>
      <c r="B36658" s="1">
        <f>DATE(2029,7,1) + TIME(0,0,0)</f>
        <v>47300</v>
      </c>
      <c r="C36658">
        <v>22.603565216</v>
      </c>
    </row>
    <row r="36659" spans="1:3" x14ac:dyDescent="0.25">
      <c r="A36659">
        <v>10805</v>
      </c>
      <c r="B36659" s="1">
        <f>DATE(2029,8,1) + TIME(0,0,0)</f>
        <v>47331</v>
      </c>
      <c r="C36659">
        <v>22.603565216</v>
      </c>
    </row>
    <row r="36660" spans="1:3" x14ac:dyDescent="0.25">
      <c r="A36660">
        <v>10836</v>
      </c>
      <c r="B36660" s="1">
        <f>DATE(2029,9,1) + TIME(0,0,0)</f>
        <v>47362</v>
      </c>
      <c r="C36660">
        <v>22.603565216</v>
      </c>
    </row>
    <row r="36661" spans="1:3" x14ac:dyDescent="0.25">
      <c r="A36661">
        <v>10866</v>
      </c>
      <c r="B36661" s="1">
        <f>DATE(2029,10,1) + TIME(0,0,0)</f>
        <v>47392</v>
      </c>
      <c r="C36661">
        <v>22.603565216</v>
      </c>
    </row>
    <row r="36662" spans="1:3" x14ac:dyDescent="0.25">
      <c r="A36662">
        <v>10897</v>
      </c>
      <c r="B36662" s="1">
        <f>DATE(2029,11,1) + TIME(0,0,0)</f>
        <v>47423</v>
      </c>
      <c r="C36662">
        <v>22.603565216</v>
      </c>
    </row>
    <row r="36663" spans="1:3" x14ac:dyDescent="0.25">
      <c r="A36663">
        <v>10927</v>
      </c>
      <c r="B36663" s="1">
        <f>DATE(2029,12,1) + TIME(0,0,0)</f>
        <v>47453</v>
      </c>
      <c r="C36663">
        <v>22.603565216</v>
      </c>
    </row>
    <row r="36664" spans="1:3" x14ac:dyDescent="0.25">
      <c r="A36664">
        <v>10958</v>
      </c>
      <c r="B36664" s="1">
        <f>DATE(2030,1,1) + TIME(0,0,0)</f>
        <v>47484</v>
      </c>
      <c r="C36664">
        <v>22.603565216</v>
      </c>
    </row>
    <row r="36665" spans="1:3" x14ac:dyDescent="0.25">
      <c r="A36665">
        <v>10989</v>
      </c>
      <c r="B36665" s="1">
        <f>DATE(2030,2,1) + TIME(0,0,0)</f>
        <v>47515</v>
      </c>
      <c r="C36665">
        <v>22.603565216</v>
      </c>
    </row>
    <row r="36666" spans="1:3" x14ac:dyDescent="0.25">
      <c r="A36666">
        <v>11017</v>
      </c>
      <c r="B36666" s="1">
        <f>DATE(2030,3,1) + TIME(0,0,0)</f>
        <v>47543</v>
      </c>
      <c r="C36666">
        <v>22.603565216</v>
      </c>
    </row>
    <row r="36667" spans="1:3" x14ac:dyDescent="0.25">
      <c r="A36667">
        <v>11048</v>
      </c>
      <c r="B36667" s="1">
        <f>DATE(2030,4,1) + TIME(0,0,0)</f>
        <v>47574</v>
      </c>
      <c r="C36667">
        <v>22.603565216</v>
      </c>
    </row>
    <row r="36668" spans="1:3" x14ac:dyDescent="0.25">
      <c r="A36668">
        <v>11078</v>
      </c>
      <c r="B36668" s="1">
        <f>DATE(2030,5,1) + TIME(0,0,0)</f>
        <v>47604</v>
      </c>
      <c r="C36668">
        <v>22.603565216</v>
      </c>
    </row>
    <row r="36669" spans="1:3" x14ac:dyDescent="0.25">
      <c r="A36669">
        <v>11109</v>
      </c>
      <c r="B36669" s="1">
        <f>DATE(2030,6,1) + TIME(0,0,0)</f>
        <v>47635</v>
      </c>
      <c r="C36669">
        <v>22.603565216</v>
      </c>
    </row>
    <row r="36670" spans="1:3" x14ac:dyDescent="0.25">
      <c r="A36670">
        <v>11139</v>
      </c>
      <c r="B36670" s="1">
        <f>DATE(2030,7,1) + TIME(0,0,0)</f>
        <v>47665</v>
      </c>
      <c r="C36670">
        <v>22.603565216</v>
      </c>
    </row>
    <row r="36671" spans="1:3" x14ac:dyDescent="0.25">
      <c r="A36671">
        <v>11170</v>
      </c>
      <c r="B36671" s="1">
        <f>DATE(2030,8,1) + TIME(0,0,0)</f>
        <v>47696</v>
      </c>
      <c r="C36671">
        <v>22.603565216</v>
      </c>
    </row>
    <row r="36672" spans="1:3" x14ac:dyDescent="0.25">
      <c r="A36672">
        <v>11201</v>
      </c>
      <c r="B36672" s="1">
        <f>DATE(2030,9,1) + TIME(0,0,0)</f>
        <v>47727</v>
      </c>
      <c r="C36672">
        <v>22.603565216</v>
      </c>
    </row>
    <row r="36673" spans="1:3" x14ac:dyDescent="0.25">
      <c r="A36673">
        <v>11231</v>
      </c>
      <c r="B36673" s="1">
        <f>DATE(2030,10,1) + TIME(0,0,0)</f>
        <v>47757</v>
      </c>
      <c r="C36673">
        <v>22.603565216</v>
      </c>
    </row>
    <row r="36674" spans="1:3" x14ac:dyDescent="0.25">
      <c r="A36674">
        <v>11262</v>
      </c>
      <c r="B36674" s="1">
        <f>DATE(2030,11,1) + TIME(0,0,0)</f>
        <v>47788</v>
      </c>
      <c r="C36674">
        <v>22.603565216</v>
      </c>
    </row>
    <row r="36675" spans="1:3" x14ac:dyDescent="0.25">
      <c r="A36675">
        <v>11292</v>
      </c>
      <c r="B36675" s="1">
        <f>DATE(2030,12,1) + TIME(0,0,0)</f>
        <v>47818</v>
      </c>
      <c r="C36675">
        <v>22.603565216</v>
      </c>
    </row>
    <row r="36676" spans="1:3" x14ac:dyDescent="0.25">
      <c r="A36676">
        <v>11323</v>
      </c>
      <c r="B36676" s="1">
        <f>DATE(2031,1,1) + TIME(0,0,0)</f>
        <v>47849</v>
      </c>
      <c r="C36676">
        <v>22.603565216</v>
      </c>
    </row>
    <row r="36677" spans="1:3" x14ac:dyDescent="0.25">
      <c r="A36677">
        <v>11354</v>
      </c>
      <c r="B36677" s="1">
        <f>DATE(2031,2,1) + TIME(0,0,0)</f>
        <v>47880</v>
      </c>
      <c r="C36677">
        <v>22.603565216</v>
      </c>
    </row>
    <row r="36678" spans="1:3" x14ac:dyDescent="0.25">
      <c r="A36678">
        <v>11382</v>
      </c>
      <c r="B36678" s="1">
        <f>DATE(2031,3,1) + TIME(0,0,0)</f>
        <v>47908</v>
      </c>
      <c r="C36678">
        <v>22.603565216</v>
      </c>
    </row>
    <row r="36679" spans="1:3" x14ac:dyDescent="0.25">
      <c r="A36679">
        <v>11413</v>
      </c>
      <c r="B36679" s="1">
        <f>DATE(2031,4,1) + TIME(0,0,0)</f>
        <v>47939</v>
      </c>
      <c r="C36679">
        <v>22.603565216</v>
      </c>
    </row>
    <row r="36680" spans="1:3" x14ac:dyDescent="0.25">
      <c r="A36680">
        <v>11443</v>
      </c>
      <c r="B36680" s="1">
        <f>DATE(2031,5,1) + TIME(0,0,0)</f>
        <v>47969</v>
      </c>
      <c r="C36680">
        <v>22.603565216</v>
      </c>
    </row>
    <row r="36681" spans="1:3" x14ac:dyDescent="0.25">
      <c r="A36681">
        <v>11474</v>
      </c>
      <c r="B36681" s="1">
        <f>DATE(2031,6,1) + TIME(0,0,0)</f>
        <v>48000</v>
      </c>
      <c r="C36681">
        <v>22.603565216</v>
      </c>
    </row>
    <row r="36682" spans="1:3" x14ac:dyDescent="0.25">
      <c r="A36682">
        <v>11504</v>
      </c>
      <c r="B36682" s="1">
        <f>DATE(2031,7,1) + TIME(0,0,0)</f>
        <v>48030</v>
      </c>
      <c r="C36682">
        <v>22.603565216</v>
      </c>
    </row>
    <row r="36683" spans="1:3" x14ac:dyDescent="0.25">
      <c r="A36683">
        <v>11535</v>
      </c>
      <c r="B36683" s="1">
        <f>DATE(2031,8,1) + TIME(0,0,0)</f>
        <v>48061</v>
      </c>
      <c r="C36683">
        <v>22.603565216</v>
      </c>
    </row>
    <row r="36684" spans="1:3" x14ac:dyDescent="0.25">
      <c r="A36684">
        <v>11566</v>
      </c>
      <c r="B36684" s="1">
        <f>DATE(2031,9,1) + TIME(0,0,0)</f>
        <v>48092</v>
      </c>
      <c r="C36684">
        <v>22.603565216</v>
      </c>
    </row>
    <row r="36685" spans="1:3" x14ac:dyDescent="0.25">
      <c r="A36685">
        <v>11596</v>
      </c>
      <c r="B36685" s="1">
        <f>DATE(2031,10,1) + TIME(0,0,0)</f>
        <v>48122</v>
      </c>
      <c r="C36685">
        <v>22.603565216</v>
      </c>
    </row>
    <row r="36686" spans="1:3" x14ac:dyDescent="0.25">
      <c r="A36686">
        <v>11627</v>
      </c>
      <c r="B36686" s="1">
        <f>DATE(2031,11,1) + TIME(0,0,0)</f>
        <v>48153</v>
      </c>
      <c r="C36686">
        <v>22.603565216</v>
      </c>
    </row>
    <row r="36687" spans="1:3" x14ac:dyDescent="0.25">
      <c r="A36687">
        <v>11657</v>
      </c>
      <c r="B36687" s="1">
        <f>DATE(2031,12,1) + TIME(0,0,0)</f>
        <v>48183</v>
      </c>
      <c r="C36687">
        <v>22.603565216</v>
      </c>
    </row>
    <row r="36688" spans="1:3" x14ac:dyDescent="0.25">
      <c r="A36688">
        <v>11688</v>
      </c>
      <c r="B36688" s="1">
        <f>DATE(2032,1,1) + TIME(0,0,0)</f>
        <v>48214</v>
      </c>
      <c r="C36688">
        <v>22.603565216</v>
      </c>
    </row>
    <row r="36689" spans="1:3" x14ac:dyDescent="0.25">
      <c r="A36689">
        <v>11719</v>
      </c>
      <c r="B36689" s="1">
        <f>DATE(2032,2,1) + TIME(0,0,0)</f>
        <v>48245</v>
      </c>
      <c r="C36689">
        <v>22.603565216</v>
      </c>
    </row>
    <row r="36690" spans="1:3" x14ac:dyDescent="0.25">
      <c r="A36690">
        <v>11748</v>
      </c>
      <c r="B36690" s="1">
        <f>DATE(2032,3,1) + TIME(0,0,0)</f>
        <v>48274</v>
      </c>
      <c r="C36690">
        <v>22.603565216</v>
      </c>
    </row>
    <row r="36691" spans="1:3" x14ac:dyDescent="0.25">
      <c r="A36691">
        <v>11779</v>
      </c>
      <c r="B36691" s="1">
        <f>DATE(2032,4,1) + TIME(0,0,0)</f>
        <v>48305</v>
      </c>
      <c r="C36691">
        <v>22.603565216</v>
      </c>
    </row>
    <row r="36692" spans="1:3" x14ac:dyDescent="0.25">
      <c r="A36692">
        <v>11809</v>
      </c>
      <c r="B36692" s="1">
        <f>DATE(2032,5,1) + TIME(0,0,0)</f>
        <v>48335</v>
      </c>
      <c r="C36692">
        <v>22.603565216</v>
      </c>
    </row>
    <row r="36693" spans="1:3" x14ac:dyDescent="0.25">
      <c r="A36693">
        <v>11840</v>
      </c>
      <c r="B36693" s="1">
        <f>DATE(2032,6,1) + TIME(0,0,0)</f>
        <v>48366</v>
      </c>
      <c r="C36693">
        <v>22.603565216</v>
      </c>
    </row>
    <row r="36694" spans="1:3" x14ac:dyDescent="0.25">
      <c r="A36694">
        <v>11870</v>
      </c>
      <c r="B36694" s="1">
        <f>DATE(2032,7,1) + TIME(0,0,0)</f>
        <v>48396</v>
      </c>
      <c r="C36694">
        <v>22.603565216</v>
      </c>
    </row>
    <row r="36695" spans="1:3" x14ac:dyDescent="0.25">
      <c r="A36695">
        <v>11901</v>
      </c>
      <c r="B36695" s="1">
        <f>DATE(2032,8,1) + TIME(0,0,0)</f>
        <v>48427</v>
      </c>
      <c r="C36695">
        <v>22.603565216</v>
      </c>
    </row>
    <row r="36696" spans="1:3" x14ac:dyDescent="0.25">
      <c r="A36696">
        <v>11932</v>
      </c>
      <c r="B36696" s="1">
        <f>DATE(2032,9,1) + TIME(0,0,0)</f>
        <v>48458</v>
      </c>
      <c r="C36696">
        <v>22.603565216</v>
      </c>
    </row>
    <row r="36697" spans="1:3" x14ac:dyDescent="0.25">
      <c r="A36697">
        <v>11962</v>
      </c>
      <c r="B36697" s="1">
        <f>DATE(2032,10,1) + TIME(0,0,0)</f>
        <v>48488</v>
      </c>
      <c r="C36697">
        <v>22.603565216</v>
      </c>
    </row>
    <row r="36698" spans="1:3" x14ac:dyDescent="0.25">
      <c r="A36698">
        <v>11993</v>
      </c>
      <c r="B36698" s="1">
        <f>DATE(2032,11,1) + TIME(0,0,0)</f>
        <v>48519</v>
      </c>
      <c r="C36698">
        <v>22.603565216</v>
      </c>
    </row>
    <row r="36699" spans="1:3" x14ac:dyDescent="0.25">
      <c r="A36699">
        <v>12023</v>
      </c>
      <c r="B36699" s="1">
        <f>DATE(2032,12,1) + TIME(0,0,0)</f>
        <v>48549</v>
      </c>
      <c r="C36699">
        <v>22.603565216</v>
      </c>
    </row>
    <row r="36700" spans="1:3" x14ac:dyDescent="0.25">
      <c r="A36700">
        <v>12054</v>
      </c>
      <c r="B36700" s="1">
        <f>DATE(2033,1,1) + TIME(0,0,0)</f>
        <v>48580</v>
      </c>
      <c r="C36700">
        <v>22.603565216</v>
      </c>
    </row>
    <row r="36701" spans="1:3" x14ac:dyDescent="0.25">
      <c r="A36701">
        <v>12085</v>
      </c>
      <c r="B36701" s="1">
        <f>DATE(2033,2,1) + TIME(0,0,0)</f>
        <v>48611</v>
      </c>
      <c r="C36701">
        <v>22.603565216</v>
      </c>
    </row>
    <row r="36702" spans="1:3" x14ac:dyDescent="0.25">
      <c r="A36702">
        <v>12113</v>
      </c>
      <c r="B36702" s="1">
        <f>DATE(2033,3,1) + TIME(0,0,0)</f>
        <v>48639</v>
      </c>
      <c r="C36702">
        <v>22.603565216</v>
      </c>
    </row>
    <row r="36703" spans="1:3" x14ac:dyDescent="0.25">
      <c r="A36703">
        <v>12144</v>
      </c>
      <c r="B36703" s="1">
        <f>DATE(2033,4,1) + TIME(0,0,0)</f>
        <v>48670</v>
      </c>
      <c r="C36703">
        <v>22.603565216</v>
      </c>
    </row>
    <row r="36704" spans="1:3" x14ac:dyDescent="0.25">
      <c r="A36704">
        <v>12174</v>
      </c>
      <c r="B36704" s="1">
        <f>DATE(2033,5,1) + TIME(0,0,0)</f>
        <v>48700</v>
      </c>
      <c r="C36704">
        <v>22.603565216</v>
      </c>
    </row>
    <row r="36705" spans="1:3" x14ac:dyDescent="0.25">
      <c r="A36705">
        <v>12205</v>
      </c>
      <c r="B36705" s="1">
        <f>DATE(2033,6,1) + TIME(0,0,0)</f>
        <v>48731</v>
      </c>
      <c r="C36705">
        <v>22.603565216</v>
      </c>
    </row>
    <row r="36706" spans="1:3" x14ac:dyDescent="0.25">
      <c r="A36706">
        <v>12235</v>
      </c>
      <c r="B36706" s="1">
        <f>DATE(2033,7,1) + TIME(0,0,0)</f>
        <v>48761</v>
      </c>
      <c r="C36706">
        <v>22.603565216</v>
      </c>
    </row>
    <row r="36707" spans="1:3" x14ac:dyDescent="0.25">
      <c r="A36707">
        <v>12266</v>
      </c>
      <c r="B36707" s="1">
        <f>DATE(2033,8,1) + TIME(0,0,0)</f>
        <v>48792</v>
      </c>
      <c r="C36707">
        <v>22.603565216</v>
      </c>
    </row>
    <row r="36708" spans="1:3" x14ac:dyDescent="0.25">
      <c r="A36708">
        <v>12297</v>
      </c>
      <c r="B36708" s="1">
        <f>DATE(2033,9,1) + TIME(0,0,0)</f>
        <v>48823</v>
      </c>
      <c r="C36708">
        <v>22.603565216</v>
      </c>
    </row>
    <row r="36709" spans="1:3" x14ac:dyDescent="0.25">
      <c r="A36709">
        <v>12327</v>
      </c>
      <c r="B36709" s="1">
        <f>DATE(2033,10,1) + TIME(0,0,0)</f>
        <v>48853</v>
      </c>
      <c r="C36709">
        <v>22.603565216</v>
      </c>
    </row>
    <row r="36710" spans="1:3" x14ac:dyDescent="0.25">
      <c r="A36710">
        <v>12358</v>
      </c>
      <c r="B36710" s="1">
        <f>DATE(2033,11,1) + TIME(0,0,0)</f>
        <v>48884</v>
      </c>
      <c r="C36710">
        <v>22.603565216</v>
      </c>
    </row>
    <row r="36711" spans="1:3" x14ac:dyDescent="0.25">
      <c r="A36711">
        <v>12388</v>
      </c>
      <c r="B36711" s="1">
        <f>DATE(2033,12,1) + TIME(0,0,0)</f>
        <v>48914</v>
      </c>
      <c r="C36711">
        <v>22.603565216</v>
      </c>
    </row>
    <row r="36712" spans="1:3" x14ac:dyDescent="0.25">
      <c r="A36712">
        <v>12419</v>
      </c>
      <c r="B36712" s="1">
        <f>DATE(2034,1,1) + TIME(0,0,0)</f>
        <v>48945</v>
      </c>
      <c r="C36712">
        <v>22.603565216</v>
      </c>
    </row>
    <row r="36713" spans="1:3" x14ac:dyDescent="0.25">
      <c r="A36713">
        <v>12450</v>
      </c>
      <c r="B36713" s="1">
        <f>DATE(2034,2,1) + TIME(0,0,0)</f>
        <v>48976</v>
      </c>
      <c r="C36713">
        <v>22.603565216</v>
      </c>
    </row>
    <row r="36714" spans="1:3" x14ac:dyDescent="0.25">
      <c r="A36714">
        <v>12478</v>
      </c>
      <c r="B36714" s="1">
        <f>DATE(2034,3,1) + TIME(0,0,0)</f>
        <v>49004</v>
      </c>
      <c r="C36714">
        <v>22.603565216</v>
      </c>
    </row>
    <row r="36715" spans="1:3" x14ac:dyDescent="0.25">
      <c r="A36715">
        <v>12509</v>
      </c>
      <c r="B36715" s="1">
        <f>DATE(2034,4,1) + TIME(0,0,0)</f>
        <v>49035</v>
      </c>
      <c r="C36715">
        <v>22.603565216</v>
      </c>
    </row>
    <row r="36716" spans="1:3" x14ac:dyDescent="0.25">
      <c r="A36716">
        <v>12539</v>
      </c>
      <c r="B36716" s="1">
        <f>DATE(2034,5,1) + TIME(0,0,0)</f>
        <v>49065</v>
      </c>
      <c r="C36716">
        <v>22.603565216</v>
      </c>
    </row>
    <row r="36717" spans="1:3" x14ac:dyDescent="0.25">
      <c r="A36717">
        <v>12570</v>
      </c>
      <c r="B36717" s="1">
        <f>DATE(2034,6,1) + TIME(0,0,0)</f>
        <v>49096</v>
      </c>
      <c r="C36717">
        <v>22.603565216</v>
      </c>
    </row>
    <row r="36718" spans="1:3" x14ac:dyDescent="0.25">
      <c r="A36718">
        <v>12600</v>
      </c>
      <c r="B36718" s="1">
        <f>DATE(2034,7,1) + TIME(0,0,0)</f>
        <v>49126</v>
      </c>
      <c r="C36718">
        <v>22.603565216</v>
      </c>
    </row>
    <row r="36719" spans="1:3" x14ac:dyDescent="0.25">
      <c r="A36719">
        <v>12631</v>
      </c>
      <c r="B36719" s="1">
        <f>DATE(2034,8,1) + TIME(0,0,0)</f>
        <v>49157</v>
      </c>
      <c r="C36719">
        <v>22.603565216</v>
      </c>
    </row>
    <row r="36720" spans="1:3" x14ac:dyDescent="0.25">
      <c r="A36720">
        <v>12662</v>
      </c>
      <c r="B36720" s="1">
        <f>DATE(2034,9,1) + TIME(0,0,0)</f>
        <v>49188</v>
      </c>
      <c r="C36720">
        <v>22.603565216</v>
      </c>
    </row>
    <row r="36721" spans="1:3" x14ac:dyDescent="0.25">
      <c r="A36721">
        <v>12692</v>
      </c>
      <c r="B36721" s="1">
        <f>DATE(2034,10,1) + TIME(0,0,0)</f>
        <v>49218</v>
      </c>
      <c r="C36721">
        <v>22.603565216</v>
      </c>
    </row>
    <row r="36722" spans="1:3" x14ac:dyDescent="0.25">
      <c r="A36722">
        <v>12723</v>
      </c>
      <c r="B36722" s="1">
        <f>DATE(2034,11,1) + TIME(0,0,0)</f>
        <v>49249</v>
      </c>
      <c r="C36722">
        <v>22.603565216</v>
      </c>
    </row>
    <row r="36723" spans="1:3" x14ac:dyDescent="0.25">
      <c r="A36723">
        <v>12753</v>
      </c>
      <c r="B36723" s="1">
        <f>DATE(2034,12,1) + TIME(0,0,0)</f>
        <v>49279</v>
      </c>
      <c r="C36723">
        <v>22.603565216</v>
      </c>
    </row>
    <row r="36724" spans="1:3" x14ac:dyDescent="0.25">
      <c r="A36724">
        <v>12784</v>
      </c>
      <c r="B36724" s="1">
        <f>DATE(2035,1,1) + TIME(0,0,0)</f>
        <v>49310</v>
      </c>
      <c r="C36724">
        <v>22.603565216</v>
      </c>
    </row>
    <row r="36725" spans="1:3" x14ac:dyDescent="0.25">
      <c r="A36725">
        <v>12815</v>
      </c>
      <c r="B36725" s="1">
        <f>DATE(2035,2,1) + TIME(0,0,0)</f>
        <v>49341</v>
      </c>
      <c r="C36725">
        <v>22.603565216</v>
      </c>
    </row>
    <row r="36726" spans="1:3" x14ac:dyDescent="0.25">
      <c r="A36726">
        <v>12843</v>
      </c>
      <c r="B36726" s="1">
        <f>DATE(2035,3,1) + TIME(0,0,0)</f>
        <v>49369</v>
      </c>
      <c r="C36726">
        <v>22.603565216</v>
      </c>
    </row>
    <row r="36727" spans="1:3" x14ac:dyDescent="0.25">
      <c r="A36727">
        <v>12874</v>
      </c>
      <c r="B36727" s="1">
        <f>DATE(2035,4,1) + TIME(0,0,0)</f>
        <v>49400</v>
      </c>
      <c r="C36727">
        <v>22.603565216</v>
      </c>
    </row>
    <row r="36728" spans="1:3" x14ac:dyDescent="0.25">
      <c r="A36728">
        <v>12904</v>
      </c>
      <c r="B36728" s="1">
        <f>DATE(2035,5,1) + TIME(0,0,0)</f>
        <v>49430</v>
      </c>
      <c r="C36728">
        <v>22.603565216</v>
      </c>
    </row>
    <row r="36729" spans="1:3" x14ac:dyDescent="0.25">
      <c r="A36729">
        <v>12935</v>
      </c>
      <c r="B36729" s="1">
        <f>DATE(2035,6,1) + TIME(0,0,0)</f>
        <v>49461</v>
      </c>
      <c r="C36729">
        <v>22.603565216</v>
      </c>
    </row>
    <row r="36730" spans="1:3" x14ac:dyDescent="0.25">
      <c r="A36730">
        <v>12965</v>
      </c>
      <c r="B36730" s="1">
        <f>DATE(2035,7,1) + TIME(0,0,0)</f>
        <v>49491</v>
      </c>
      <c r="C36730">
        <v>22.603565216</v>
      </c>
    </row>
    <row r="36731" spans="1:3" x14ac:dyDescent="0.25">
      <c r="A36731">
        <v>12996</v>
      </c>
      <c r="B36731" s="1">
        <f>DATE(2035,8,1) + TIME(0,0,0)</f>
        <v>49522</v>
      </c>
      <c r="C36731">
        <v>22.603565216</v>
      </c>
    </row>
    <row r="36732" spans="1:3" x14ac:dyDescent="0.25">
      <c r="A36732">
        <v>13027</v>
      </c>
      <c r="B36732" s="1">
        <f>DATE(2035,9,1) + TIME(0,0,0)</f>
        <v>49553</v>
      </c>
      <c r="C36732">
        <v>22.603565216</v>
      </c>
    </row>
    <row r="36733" spans="1:3" x14ac:dyDescent="0.25">
      <c r="A36733">
        <v>13057</v>
      </c>
      <c r="B36733" s="1">
        <f>DATE(2035,10,1) + TIME(0,0,0)</f>
        <v>49583</v>
      </c>
      <c r="C36733">
        <v>22.603565216</v>
      </c>
    </row>
    <row r="36734" spans="1:3" x14ac:dyDescent="0.25">
      <c r="A36734">
        <v>13088</v>
      </c>
      <c r="B36734" s="1">
        <f>DATE(2035,11,1) + TIME(0,0,0)</f>
        <v>49614</v>
      </c>
      <c r="C36734">
        <v>22.603565216</v>
      </c>
    </row>
    <row r="36735" spans="1:3" x14ac:dyDescent="0.25">
      <c r="A36735">
        <v>13118</v>
      </c>
      <c r="B36735" s="1">
        <f>DATE(2035,12,1) + TIME(0,0,0)</f>
        <v>49644</v>
      </c>
      <c r="C36735">
        <v>22.603565216</v>
      </c>
    </row>
    <row r="36736" spans="1:3" x14ac:dyDescent="0.25">
      <c r="A36736">
        <v>13149</v>
      </c>
      <c r="B36736" s="1">
        <f>DATE(2036,1,1) + TIME(0,0,0)</f>
        <v>49675</v>
      </c>
      <c r="C36736">
        <v>22.603565216</v>
      </c>
    </row>
    <row r="36737" spans="1:3" x14ac:dyDescent="0.25">
      <c r="A36737">
        <v>13180</v>
      </c>
      <c r="B36737" s="1">
        <f>DATE(2036,2,1) + TIME(0,0,0)</f>
        <v>49706</v>
      </c>
      <c r="C36737">
        <v>22.603565216</v>
      </c>
    </row>
    <row r="36738" spans="1:3" x14ac:dyDescent="0.25">
      <c r="A36738">
        <v>13209</v>
      </c>
      <c r="B36738" s="1">
        <f>DATE(2036,3,1) + TIME(0,0,0)</f>
        <v>49735</v>
      </c>
      <c r="C36738">
        <v>22.603565216</v>
      </c>
    </row>
    <row r="36739" spans="1:3" x14ac:dyDescent="0.25">
      <c r="A36739">
        <v>13240</v>
      </c>
      <c r="B36739" s="1">
        <f>DATE(2036,4,1) + TIME(0,0,0)</f>
        <v>49766</v>
      </c>
      <c r="C36739">
        <v>22.603565216</v>
      </c>
    </row>
    <row r="36740" spans="1:3" x14ac:dyDescent="0.25">
      <c r="A36740">
        <v>13270</v>
      </c>
      <c r="B36740" s="1">
        <f>DATE(2036,5,1) + TIME(0,0,0)</f>
        <v>49796</v>
      </c>
      <c r="C36740">
        <v>22.603565216</v>
      </c>
    </row>
    <row r="36741" spans="1:3" x14ac:dyDescent="0.25">
      <c r="A36741">
        <v>13301</v>
      </c>
      <c r="B36741" s="1">
        <f>DATE(2036,6,1) + TIME(0,0,0)</f>
        <v>49827</v>
      </c>
      <c r="C36741">
        <v>22.603565216</v>
      </c>
    </row>
    <row r="36742" spans="1:3" x14ac:dyDescent="0.25">
      <c r="A36742">
        <v>13331</v>
      </c>
      <c r="B36742" s="1">
        <f>DATE(2036,7,1) + TIME(0,0,0)</f>
        <v>49857</v>
      </c>
      <c r="C36742">
        <v>22.603565216</v>
      </c>
    </row>
    <row r="36743" spans="1:3" x14ac:dyDescent="0.25">
      <c r="A36743">
        <v>13362</v>
      </c>
      <c r="B36743" s="1">
        <f>DATE(2036,8,1) + TIME(0,0,0)</f>
        <v>49888</v>
      </c>
      <c r="C36743">
        <v>22.603565216</v>
      </c>
    </row>
    <row r="36744" spans="1:3" x14ac:dyDescent="0.25">
      <c r="A36744">
        <v>13393</v>
      </c>
      <c r="B36744" s="1">
        <f>DATE(2036,9,1) + TIME(0,0,0)</f>
        <v>49919</v>
      </c>
      <c r="C36744">
        <v>22.603565216</v>
      </c>
    </row>
    <row r="36745" spans="1:3" x14ac:dyDescent="0.25">
      <c r="A36745">
        <v>13423</v>
      </c>
      <c r="B36745" s="1">
        <f>DATE(2036,10,1) + TIME(0,0,0)</f>
        <v>49949</v>
      </c>
      <c r="C36745">
        <v>22.603565216</v>
      </c>
    </row>
    <row r="36746" spans="1:3" x14ac:dyDescent="0.25">
      <c r="A36746">
        <v>13454</v>
      </c>
      <c r="B36746" s="1">
        <f>DATE(2036,11,1) + TIME(0,0,0)</f>
        <v>49980</v>
      </c>
      <c r="C36746">
        <v>22.603565216</v>
      </c>
    </row>
    <row r="36747" spans="1:3" x14ac:dyDescent="0.25">
      <c r="A36747">
        <v>13484</v>
      </c>
      <c r="B36747" s="1">
        <f>DATE(2036,12,1) + TIME(0,0,0)</f>
        <v>50010</v>
      </c>
      <c r="C36747">
        <v>22.603565216</v>
      </c>
    </row>
    <row r="36748" spans="1:3" x14ac:dyDescent="0.25">
      <c r="A36748">
        <v>13515</v>
      </c>
      <c r="B36748" s="1">
        <f>DATE(2037,1,1) + TIME(0,0,0)</f>
        <v>50041</v>
      </c>
      <c r="C36748">
        <v>22.603565216</v>
      </c>
    </row>
    <row r="36749" spans="1:3" x14ac:dyDescent="0.25">
      <c r="A36749">
        <v>13546</v>
      </c>
      <c r="B36749" s="1">
        <f>DATE(2037,2,1) + TIME(0,0,0)</f>
        <v>50072</v>
      </c>
      <c r="C36749">
        <v>22.603565216</v>
      </c>
    </row>
    <row r="36750" spans="1:3" x14ac:dyDescent="0.25">
      <c r="A36750">
        <v>13574</v>
      </c>
      <c r="B36750" s="1">
        <f>DATE(2037,3,1) + TIME(0,0,0)</f>
        <v>50100</v>
      </c>
      <c r="C36750">
        <v>22.603565216</v>
      </c>
    </row>
    <row r="36751" spans="1:3" x14ac:dyDescent="0.25">
      <c r="A36751">
        <v>13605</v>
      </c>
      <c r="B36751" s="1">
        <f>DATE(2037,4,1) + TIME(0,0,0)</f>
        <v>50131</v>
      </c>
      <c r="C36751">
        <v>22.603565216</v>
      </c>
    </row>
    <row r="36752" spans="1:3" x14ac:dyDescent="0.25">
      <c r="A36752">
        <v>13635</v>
      </c>
      <c r="B36752" s="1">
        <f>DATE(2037,5,1) + TIME(0,0,0)</f>
        <v>50161</v>
      </c>
      <c r="C36752">
        <v>22.603565216</v>
      </c>
    </row>
    <row r="36753" spans="1:3" x14ac:dyDescent="0.25">
      <c r="A36753">
        <v>13666</v>
      </c>
      <c r="B36753" s="1">
        <f>DATE(2037,6,1) + TIME(0,0,0)</f>
        <v>50192</v>
      </c>
      <c r="C36753">
        <v>22.603565216</v>
      </c>
    </row>
    <row r="36754" spans="1:3" x14ac:dyDescent="0.25">
      <c r="A36754">
        <v>13696</v>
      </c>
      <c r="B36754" s="1">
        <f>DATE(2037,7,1) + TIME(0,0,0)</f>
        <v>50222</v>
      </c>
      <c r="C36754">
        <v>22.603565216</v>
      </c>
    </row>
    <row r="36755" spans="1:3" x14ac:dyDescent="0.25">
      <c r="A36755">
        <v>13727</v>
      </c>
      <c r="B36755" s="1">
        <f>DATE(2037,8,1) + TIME(0,0,0)</f>
        <v>50253</v>
      </c>
      <c r="C36755">
        <v>22.603565216</v>
      </c>
    </row>
    <row r="36756" spans="1:3" x14ac:dyDescent="0.25">
      <c r="A36756">
        <v>13758</v>
      </c>
      <c r="B36756" s="1">
        <f>DATE(2037,9,1) + TIME(0,0,0)</f>
        <v>50284</v>
      </c>
      <c r="C36756">
        <v>22.603565216</v>
      </c>
    </row>
    <row r="36757" spans="1:3" x14ac:dyDescent="0.25">
      <c r="A36757">
        <v>13788</v>
      </c>
      <c r="B36757" s="1">
        <f>DATE(2037,10,1) + TIME(0,0,0)</f>
        <v>50314</v>
      </c>
      <c r="C36757">
        <v>22.603565216</v>
      </c>
    </row>
    <row r="36758" spans="1:3" x14ac:dyDescent="0.25">
      <c r="A36758">
        <v>13819</v>
      </c>
      <c r="B36758" s="1">
        <f>DATE(2037,11,1) + TIME(0,0,0)</f>
        <v>50345</v>
      </c>
      <c r="C36758">
        <v>22.603565216</v>
      </c>
    </row>
    <row r="36759" spans="1:3" x14ac:dyDescent="0.25">
      <c r="A36759">
        <v>13849</v>
      </c>
      <c r="B36759" s="1">
        <f>DATE(2037,12,1) + TIME(0,0,0)</f>
        <v>50375</v>
      </c>
      <c r="C36759">
        <v>22.603565216</v>
      </c>
    </row>
    <row r="36760" spans="1:3" x14ac:dyDescent="0.25">
      <c r="A36760">
        <v>13880</v>
      </c>
      <c r="B36760" s="1">
        <f>DATE(2038,1,1) + TIME(0,0,0)</f>
        <v>50406</v>
      </c>
      <c r="C36760">
        <v>22.603565216</v>
      </c>
    </row>
    <row r="36761" spans="1:3" x14ac:dyDescent="0.25">
      <c r="A36761">
        <v>13911</v>
      </c>
      <c r="B36761" s="1">
        <f>DATE(2038,2,1) + TIME(0,0,0)</f>
        <v>50437</v>
      </c>
      <c r="C36761">
        <v>22.603565216</v>
      </c>
    </row>
    <row r="36762" spans="1:3" x14ac:dyDescent="0.25">
      <c r="A36762">
        <v>13939</v>
      </c>
      <c r="B36762" s="1">
        <f>DATE(2038,3,1) + TIME(0,0,0)</f>
        <v>50465</v>
      </c>
      <c r="C36762">
        <v>22.603565216</v>
      </c>
    </row>
    <row r="36763" spans="1:3" x14ac:dyDescent="0.25">
      <c r="A36763">
        <v>13970</v>
      </c>
      <c r="B36763" s="1">
        <f>DATE(2038,4,1) + TIME(0,0,0)</f>
        <v>50496</v>
      </c>
      <c r="C36763">
        <v>22.603565216</v>
      </c>
    </row>
    <row r="36764" spans="1:3" x14ac:dyDescent="0.25">
      <c r="A36764">
        <v>14000</v>
      </c>
      <c r="B36764" s="1">
        <f>DATE(2038,5,1) + TIME(0,0,0)</f>
        <v>50526</v>
      </c>
      <c r="C36764">
        <v>22.603565216</v>
      </c>
    </row>
    <row r="36765" spans="1:3" x14ac:dyDescent="0.25">
      <c r="A36765">
        <v>14031</v>
      </c>
      <c r="B36765" s="1">
        <f>DATE(2038,6,1) + TIME(0,0,0)</f>
        <v>50557</v>
      </c>
      <c r="C36765">
        <v>22.603565216</v>
      </c>
    </row>
    <row r="36766" spans="1:3" x14ac:dyDescent="0.25">
      <c r="A36766">
        <v>14061</v>
      </c>
      <c r="B36766" s="1">
        <f>DATE(2038,7,1) + TIME(0,0,0)</f>
        <v>50587</v>
      </c>
      <c r="C36766">
        <v>22.603565216</v>
      </c>
    </row>
    <row r="36767" spans="1:3" x14ac:dyDescent="0.25">
      <c r="A36767">
        <v>14092</v>
      </c>
      <c r="B36767" s="1">
        <f>DATE(2038,8,1) + TIME(0,0,0)</f>
        <v>50618</v>
      </c>
      <c r="C36767">
        <v>22.603565216</v>
      </c>
    </row>
    <row r="36768" spans="1:3" x14ac:dyDescent="0.25">
      <c r="A36768">
        <v>14123</v>
      </c>
      <c r="B36768" s="1">
        <f>DATE(2038,9,1) + TIME(0,0,0)</f>
        <v>50649</v>
      </c>
      <c r="C36768">
        <v>22.603565216</v>
      </c>
    </row>
    <row r="36769" spans="1:3" x14ac:dyDescent="0.25">
      <c r="A36769">
        <v>14153</v>
      </c>
      <c r="B36769" s="1">
        <f>DATE(2038,10,1) + TIME(0,0,0)</f>
        <v>50679</v>
      </c>
      <c r="C36769">
        <v>22.603565216</v>
      </c>
    </row>
    <row r="36770" spans="1:3" x14ac:dyDescent="0.25">
      <c r="A36770">
        <v>14184</v>
      </c>
      <c r="B36770" s="1">
        <f>DATE(2038,11,1) + TIME(0,0,0)</f>
        <v>50710</v>
      </c>
      <c r="C36770">
        <v>22.603565216</v>
      </c>
    </row>
    <row r="36771" spans="1:3" x14ac:dyDescent="0.25">
      <c r="A36771">
        <v>14214</v>
      </c>
      <c r="B36771" s="1">
        <f>DATE(2038,12,1) + TIME(0,0,0)</f>
        <v>50740</v>
      </c>
      <c r="C36771">
        <v>22.603565216</v>
      </c>
    </row>
    <row r="36772" spans="1:3" x14ac:dyDescent="0.25">
      <c r="A36772">
        <v>14245</v>
      </c>
      <c r="B36772" s="1">
        <f>DATE(2039,1,1) + TIME(0,0,0)</f>
        <v>50771</v>
      </c>
      <c r="C36772">
        <v>22.603565216</v>
      </c>
    </row>
    <row r="36773" spans="1:3" x14ac:dyDescent="0.25">
      <c r="A36773">
        <v>14276</v>
      </c>
      <c r="B36773" s="1">
        <f>DATE(2039,2,1) + TIME(0,0,0)</f>
        <v>50802</v>
      </c>
      <c r="C36773">
        <v>22.603565216</v>
      </c>
    </row>
    <row r="36774" spans="1:3" x14ac:dyDescent="0.25">
      <c r="A36774">
        <v>14304</v>
      </c>
      <c r="B36774" s="1">
        <f>DATE(2039,3,1) + TIME(0,0,0)</f>
        <v>50830</v>
      </c>
      <c r="C36774">
        <v>22.603565216</v>
      </c>
    </row>
    <row r="36775" spans="1:3" x14ac:dyDescent="0.25">
      <c r="A36775">
        <v>14335</v>
      </c>
      <c r="B36775" s="1">
        <f>DATE(2039,4,1) + TIME(0,0,0)</f>
        <v>50861</v>
      </c>
      <c r="C36775">
        <v>22.603565216</v>
      </c>
    </row>
    <row r="36776" spans="1:3" x14ac:dyDescent="0.25">
      <c r="A36776">
        <v>14365</v>
      </c>
      <c r="B36776" s="1">
        <f>DATE(2039,5,1) + TIME(0,0,0)</f>
        <v>50891</v>
      </c>
      <c r="C36776">
        <v>22.603565216</v>
      </c>
    </row>
    <row r="36777" spans="1:3" x14ac:dyDescent="0.25">
      <c r="A36777">
        <v>14396</v>
      </c>
      <c r="B36777" s="1">
        <f>DATE(2039,6,1) + TIME(0,0,0)</f>
        <v>50922</v>
      </c>
      <c r="C36777">
        <v>22.603565216</v>
      </c>
    </row>
    <row r="36778" spans="1:3" x14ac:dyDescent="0.25">
      <c r="A36778">
        <v>14426</v>
      </c>
      <c r="B36778" s="1">
        <f>DATE(2039,7,1) + TIME(0,0,0)</f>
        <v>50952</v>
      </c>
      <c r="C36778">
        <v>22.603565216</v>
      </c>
    </row>
    <row r="36779" spans="1:3" x14ac:dyDescent="0.25">
      <c r="A36779">
        <v>14457</v>
      </c>
      <c r="B36779" s="1">
        <f>DATE(2039,8,1) + TIME(0,0,0)</f>
        <v>50983</v>
      </c>
      <c r="C36779">
        <v>22.603565216</v>
      </c>
    </row>
    <row r="36780" spans="1:3" x14ac:dyDescent="0.25">
      <c r="A36780">
        <v>14488</v>
      </c>
      <c r="B36780" s="1">
        <f>DATE(2039,9,1) + TIME(0,0,0)</f>
        <v>51014</v>
      </c>
      <c r="C36780">
        <v>22.603565216</v>
      </c>
    </row>
    <row r="36781" spans="1:3" x14ac:dyDescent="0.25">
      <c r="A36781">
        <v>14518</v>
      </c>
      <c r="B36781" s="1">
        <f>DATE(2039,10,1) + TIME(0,0,0)</f>
        <v>51044</v>
      </c>
      <c r="C36781">
        <v>22.603565216</v>
      </c>
    </row>
    <row r="36782" spans="1:3" x14ac:dyDescent="0.25">
      <c r="A36782">
        <v>14549</v>
      </c>
      <c r="B36782" s="1">
        <f>DATE(2039,11,1) + TIME(0,0,0)</f>
        <v>51075</v>
      </c>
      <c r="C36782">
        <v>22.603565216</v>
      </c>
    </row>
    <row r="36783" spans="1:3" x14ac:dyDescent="0.25">
      <c r="A36783">
        <v>14579</v>
      </c>
      <c r="B36783" s="1">
        <f>DATE(2039,12,1) + TIME(0,0,0)</f>
        <v>51105</v>
      </c>
      <c r="C36783">
        <v>22.603565216</v>
      </c>
    </row>
    <row r="36784" spans="1:3" x14ac:dyDescent="0.25">
      <c r="A36784">
        <v>14610</v>
      </c>
      <c r="B36784" s="1">
        <f>DATE(2040,1,1) + TIME(0,0,0)</f>
        <v>51136</v>
      </c>
      <c r="C36784">
        <v>22.603565216</v>
      </c>
    </row>
    <row r="36785" spans="1:3" x14ac:dyDescent="0.25">
      <c r="A36785">
        <v>14641</v>
      </c>
      <c r="B36785" s="1">
        <f>DATE(2040,2,1) + TIME(0,0,0)</f>
        <v>51167</v>
      </c>
      <c r="C36785">
        <v>22.603565216</v>
      </c>
    </row>
    <row r="36786" spans="1:3" x14ac:dyDescent="0.25">
      <c r="A36786">
        <v>14670</v>
      </c>
      <c r="B36786" s="1">
        <f>DATE(2040,3,1) + TIME(0,0,0)</f>
        <v>51196</v>
      </c>
      <c r="C36786">
        <v>22.603565216</v>
      </c>
    </row>
    <row r="36787" spans="1:3" x14ac:dyDescent="0.25">
      <c r="A36787">
        <v>14701</v>
      </c>
      <c r="B36787" s="1">
        <f>DATE(2040,4,1) + TIME(0,0,0)</f>
        <v>51227</v>
      </c>
      <c r="C36787">
        <v>22.603565216</v>
      </c>
    </row>
    <row r="36788" spans="1:3" x14ac:dyDescent="0.25">
      <c r="A36788">
        <v>14731</v>
      </c>
      <c r="B36788" s="1">
        <f>DATE(2040,5,1) + TIME(0,0,0)</f>
        <v>51257</v>
      </c>
      <c r="C36788">
        <v>22.603565216</v>
      </c>
    </row>
    <row r="36789" spans="1:3" x14ac:dyDescent="0.25">
      <c r="A36789">
        <v>14762</v>
      </c>
      <c r="B36789" s="1">
        <f>DATE(2040,6,1) + TIME(0,0,0)</f>
        <v>51288</v>
      </c>
      <c r="C36789">
        <v>22.603565216</v>
      </c>
    </row>
    <row r="36790" spans="1:3" x14ac:dyDescent="0.25">
      <c r="A36790">
        <v>14792</v>
      </c>
      <c r="B36790" s="1">
        <f>DATE(2040,7,1) + TIME(0,0,0)</f>
        <v>51318</v>
      </c>
      <c r="C36790">
        <v>22.603565216</v>
      </c>
    </row>
    <row r="36791" spans="1:3" x14ac:dyDescent="0.25">
      <c r="A36791">
        <v>14823</v>
      </c>
      <c r="B36791" s="1">
        <f>DATE(2040,8,1) + TIME(0,0,0)</f>
        <v>51349</v>
      </c>
      <c r="C36791">
        <v>22.603565216</v>
      </c>
    </row>
    <row r="36792" spans="1:3" x14ac:dyDescent="0.25">
      <c r="A36792">
        <v>14854</v>
      </c>
      <c r="B36792" s="1">
        <f>DATE(2040,9,1) + TIME(0,0,0)</f>
        <v>51380</v>
      </c>
      <c r="C36792">
        <v>22.603565216</v>
      </c>
    </row>
    <row r="36793" spans="1:3" x14ac:dyDescent="0.25">
      <c r="A36793">
        <v>14884</v>
      </c>
      <c r="B36793" s="1">
        <f>DATE(2040,10,1) + TIME(0,0,0)</f>
        <v>51410</v>
      </c>
      <c r="C36793">
        <v>22.603565216</v>
      </c>
    </row>
    <row r="36794" spans="1:3" x14ac:dyDescent="0.25">
      <c r="A36794">
        <v>14915</v>
      </c>
      <c r="B36794" s="1">
        <f>DATE(2040,11,1) + TIME(0,0,0)</f>
        <v>51441</v>
      </c>
      <c r="C36794">
        <v>22.603565216</v>
      </c>
    </row>
    <row r="36795" spans="1:3" x14ac:dyDescent="0.25">
      <c r="A36795">
        <v>14945</v>
      </c>
      <c r="B36795" s="1">
        <f>DATE(2040,12,1) + TIME(0,0,0)</f>
        <v>51471</v>
      </c>
      <c r="C36795">
        <v>22.603565216</v>
      </c>
    </row>
    <row r="36796" spans="1:3" x14ac:dyDescent="0.25">
      <c r="A36796">
        <v>14976</v>
      </c>
      <c r="B36796" s="1">
        <f>DATE(2041,1,1) + TIME(0,0,0)</f>
        <v>51502</v>
      </c>
      <c r="C36796">
        <v>22.603565216</v>
      </c>
    </row>
    <row r="36797" spans="1:3" x14ac:dyDescent="0.25">
      <c r="A36797">
        <v>15007</v>
      </c>
      <c r="B36797" s="1">
        <f>DATE(2041,2,1) + TIME(0,0,0)</f>
        <v>51533</v>
      </c>
      <c r="C36797">
        <v>22.603565216</v>
      </c>
    </row>
    <row r="36798" spans="1:3" x14ac:dyDescent="0.25">
      <c r="A36798">
        <v>15035</v>
      </c>
      <c r="B36798" s="1">
        <f>DATE(2041,3,1) + TIME(0,0,0)</f>
        <v>51561</v>
      </c>
      <c r="C36798">
        <v>22.603565216</v>
      </c>
    </row>
    <row r="36799" spans="1:3" x14ac:dyDescent="0.25">
      <c r="A36799">
        <v>15066</v>
      </c>
      <c r="B36799" s="1">
        <f>DATE(2041,4,1) + TIME(0,0,0)</f>
        <v>51592</v>
      </c>
      <c r="C36799">
        <v>22.603565216</v>
      </c>
    </row>
    <row r="36800" spans="1:3" x14ac:dyDescent="0.25">
      <c r="A36800">
        <v>15096</v>
      </c>
      <c r="B36800" s="1">
        <f>DATE(2041,5,1) + TIME(0,0,0)</f>
        <v>51622</v>
      </c>
      <c r="C36800">
        <v>22.603565216</v>
      </c>
    </row>
    <row r="36801" spans="1:3" x14ac:dyDescent="0.25">
      <c r="A36801">
        <v>15127</v>
      </c>
      <c r="B36801" s="1">
        <f>DATE(2041,6,1) + TIME(0,0,0)</f>
        <v>51653</v>
      </c>
      <c r="C36801">
        <v>22.603565216</v>
      </c>
    </row>
    <row r="36802" spans="1:3" x14ac:dyDescent="0.25">
      <c r="A36802">
        <v>15157</v>
      </c>
      <c r="B36802" s="1">
        <f>DATE(2041,7,1) + TIME(0,0,0)</f>
        <v>51683</v>
      </c>
      <c r="C36802">
        <v>22.603565216</v>
      </c>
    </row>
    <row r="36803" spans="1:3" x14ac:dyDescent="0.25">
      <c r="A36803">
        <v>15188</v>
      </c>
      <c r="B36803" s="1">
        <f>DATE(2041,8,1) + TIME(0,0,0)</f>
        <v>51714</v>
      </c>
      <c r="C36803">
        <v>22.603565216</v>
      </c>
    </row>
    <row r="36804" spans="1:3" x14ac:dyDescent="0.25">
      <c r="A36804">
        <v>15219</v>
      </c>
      <c r="B36804" s="1">
        <f>DATE(2041,9,1) + TIME(0,0,0)</f>
        <v>51745</v>
      </c>
      <c r="C36804">
        <v>22.603565216</v>
      </c>
    </row>
    <row r="36805" spans="1:3" x14ac:dyDescent="0.25">
      <c r="A36805">
        <v>15249</v>
      </c>
      <c r="B36805" s="1">
        <f>DATE(2041,10,1) + TIME(0,0,0)</f>
        <v>51775</v>
      </c>
      <c r="C36805">
        <v>22.603565216</v>
      </c>
    </row>
    <row r="36806" spans="1:3" x14ac:dyDescent="0.25">
      <c r="A36806">
        <v>15280</v>
      </c>
      <c r="B36806" s="1">
        <f>DATE(2041,11,1) + TIME(0,0,0)</f>
        <v>51806</v>
      </c>
      <c r="C36806">
        <v>22.603565216</v>
      </c>
    </row>
    <row r="36807" spans="1:3" x14ac:dyDescent="0.25">
      <c r="A36807">
        <v>15310</v>
      </c>
      <c r="B36807" s="1">
        <f>DATE(2041,12,1) + TIME(0,0,0)</f>
        <v>51836</v>
      </c>
      <c r="C36807">
        <v>22.603565216</v>
      </c>
    </row>
    <row r="36808" spans="1:3" x14ac:dyDescent="0.25">
      <c r="A36808">
        <v>15341</v>
      </c>
      <c r="B36808" s="1">
        <f>DATE(2042,1,1) + TIME(0,0,0)</f>
        <v>51867</v>
      </c>
      <c r="C36808">
        <v>22.603565216</v>
      </c>
    </row>
    <row r="36809" spans="1:3" x14ac:dyDescent="0.25">
      <c r="A36809">
        <v>15372</v>
      </c>
      <c r="B36809" s="1">
        <f>DATE(2042,2,1) + TIME(0,0,0)</f>
        <v>51898</v>
      </c>
      <c r="C36809">
        <v>22.603565216</v>
      </c>
    </row>
    <row r="36810" spans="1:3" x14ac:dyDescent="0.25">
      <c r="A36810">
        <v>15400</v>
      </c>
      <c r="B36810" s="1">
        <f>DATE(2042,3,1) + TIME(0,0,0)</f>
        <v>51926</v>
      </c>
      <c r="C36810">
        <v>22.603565216</v>
      </c>
    </row>
    <row r="36811" spans="1:3" x14ac:dyDescent="0.25">
      <c r="A36811">
        <v>15431</v>
      </c>
      <c r="B36811" s="1">
        <f>DATE(2042,4,1) + TIME(0,0,0)</f>
        <v>51957</v>
      </c>
      <c r="C36811">
        <v>22.603565216</v>
      </c>
    </row>
    <row r="36812" spans="1:3" x14ac:dyDescent="0.25">
      <c r="A36812">
        <v>15461</v>
      </c>
      <c r="B36812" s="1">
        <f>DATE(2042,5,1) + TIME(0,0,0)</f>
        <v>51987</v>
      </c>
      <c r="C36812">
        <v>22.603565216</v>
      </c>
    </row>
    <row r="36813" spans="1:3" x14ac:dyDescent="0.25">
      <c r="A36813">
        <v>15492</v>
      </c>
      <c r="B36813" s="1">
        <f>DATE(2042,6,1) + TIME(0,0,0)</f>
        <v>52018</v>
      </c>
      <c r="C36813">
        <v>22.603565216</v>
      </c>
    </row>
    <row r="36814" spans="1:3" x14ac:dyDescent="0.25">
      <c r="A36814">
        <v>15522</v>
      </c>
      <c r="B36814" s="1">
        <f>DATE(2042,7,1) + TIME(0,0,0)</f>
        <v>52048</v>
      </c>
      <c r="C36814">
        <v>22.603565216</v>
      </c>
    </row>
    <row r="36815" spans="1:3" x14ac:dyDescent="0.25">
      <c r="A36815">
        <v>15553</v>
      </c>
      <c r="B36815" s="1">
        <f>DATE(2042,8,1) + TIME(0,0,0)</f>
        <v>52079</v>
      </c>
      <c r="C36815">
        <v>22.603565216</v>
      </c>
    </row>
    <row r="36816" spans="1:3" x14ac:dyDescent="0.25">
      <c r="A36816">
        <v>15584</v>
      </c>
      <c r="B36816" s="1">
        <f>DATE(2042,9,1) + TIME(0,0,0)</f>
        <v>52110</v>
      </c>
      <c r="C36816">
        <v>22.603565216</v>
      </c>
    </row>
    <row r="36817" spans="1:3" x14ac:dyDescent="0.25">
      <c r="A36817">
        <v>15614</v>
      </c>
      <c r="B36817" s="1">
        <f>DATE(2042,10,1) + TIME(0,0,0)</f>
        <v>52140</v>
      </c>
      <c r="C36817">
        <v>22.603565216</v>
      </c>
    </row>
    <row r="36818" spans="1:3" x14ac:dyDescent="0.25">
      <c r="A36818">
        <v>15645</v>
      </c>
      <c r="B36818" s="1">
        <f>DATE(2042,11,1) + TIME(0,0,0)</f>
        <v>52171</v>
      </c>
      <c r="C36818">
        <v>22.603565216</v>
      </c>
    </row>
    <row r="36819" spans="1:3" x14ac:dyDescent="0.25">
      <c r="A36819">
        <v>15675</v>
      </c>
      <c r="B36819" s="1">
        <f>DATE(2042,12,1) + TIME(0,0,0)</f>
        <v>52201</v>
      </c>
      <c r="C36819">
        <v>22.603565216</v>
      </c>
    </row>
    <row r="36820" spans="1:3" x14ac:dyDescent="0.25">
      <c r="A36820">
        <v>15706</v>
      </c>
      <c r="B36820" s="1">
        <f>DATE(2043,1,1) + TIME(0,0,0)</f>
        <v>52232</v>
      </c>
      <c r="C36820">
        <v>22.603565216</v>
      </c>
    </row>
    <row r="36821" spans="1:3" x14ac:dyDescent="0.25">
      <c r="A36821">
        <v>15737</v>
      </c>
      <c r="B36821" s="1">
        <f>DATE(2043,2,1) + TIME(0,0,0)</f>
        <v>52263</v>
      </c>
      <c r="C36821">
        <v>22.603565216</v>
      </c>
    </row>
    <row r="36822" spans="1:3" x14ac:dyDescent="0.25">
      <c r="A36822">
        <v>15765</v>
      </c>
      <c r="B36822" s="1">
        <f>DATE(2043,3,1) + TIME(0,0,0)</f>
        <v>52291</v>
      </c>
      <c r="C36822">
        <v>22.603565216</v>
      </c>
    </row>
    <row r="36823" spans="1:3" x14ac:dyDescent="0.25">
      <c r="A36823">
        <v>15796</v>
      </c>
      <c r="B36823" s="1">
        <f>DATE(2043,4,1) + TIME(0,0,0)</f>
        <v>52322</v>
      </c>
      <c r="C36823">
        <v>22.603565216</v>
      </c>
    </row>
    <row r="36824" spans="1:3" x14ac:dyDescent="0.25">
      <c r="A36824">
        <v>15826</v>
      </c>
      <c r="B36824" s="1">
        <f>DATE(2043,5,1) + TIME(0,0,0)</f>
        <v>52352</v>
      </c>
      <c r="C36824">
        <v>22.603565216</v>
      </c>
    </row>
    <row r="36825" spans="1:3" x14ac:dyDescent="0.25">
      <c r="A36825">
        <v>15857</v>
      </c>
      <c r="B36825" s="1">
        <f>DATE(2043,6,1) + TIME(0,0,0)</f>
        <v>52383</v>
      </c>
      <c r="C36825">
        <v>22.603565216</v>
      </c>
    </row>
    <row r="36826" spans="1:3" x14ac:dyDescent="0.25">
      <c r="A36826">
        <v>15887</v>
      </c>
      <c r="B36826" s="1">
        <f>DATE(2043,7,1) + TIME(0,0,0)</f>
        <v>52413</v>
      </c>
      <c r="C36826">
        <v>22.603565216</v>
      </c>
    </row>
    <row r="36827" spans="1:3" x14ac:dyDescent="0.25">
      <c r="A36827">
        <v>15918</v>
      </c>
      <c r="B36827" s="1">
        <f>DATE(2043,8,1) + TIME(0,0,0)</f>
        <v>52444</v>
      </c>
      <c r="C36827">
        <v>22.603565216</v>
      </c>
    </row>
    <row r="36828" spans="1:3" x14ac:dyDescent="0.25">
      <c r="A36828">
        <v>15949</v>
      </c>
      <c r="B36828" s="1">
        <f>DATE(2043,9,1) + TIME(0,0,0)</f>
        <v>52475</v>
      </c>
      <c r="C36828">
        <v>22.603565216</v>
      </c>
    </row>
    <row r="36829" spans="1:3" x14ac:dyDescent="0.25">
      <c r="A36829">
        <v>15979</v>
      </c>
      <c r="B36829" s="1">
        <f>DATE(2043,10,1) + TIME(0,0,0)</f>
        <v>52505</v>
      </c>
      <c r="C36829">
        <v>22.603565216</v>
      </c>
    </row>
    <row r="36830" spans="1:3" x14ac:dyDescent="0.25">
      <c r="A36830">
        <v>16010</v>
      </c>
      <c r="B36830" s="1">
        <f>DATE(2043,11,1) + TIME(0,0,0)</f>
        <v>52536</v>
      </c>
      <c r="C36830">
        <v>22.603565216</v>
      </c>
    </row>
    <row r="36831" spans="1:3" x14ac:dyDescent="0.25">
      <c r="A36831">
        <v>16040</v>
      </c>
      <c r="B36831" s="1">
        <f>DATE(2043,12,1) + TIME(0,0,0)</f>
        <v>52566</v>
      </c>
      <c r="C36831">
        <v>22.603565216</v>
      </c>
    </row>
    <row r="36832" spans="1:3" x14ac:dyDescent="0.25">
      <c r="A36832">
        <v>16071</v>
      </c>
      <c r="B36832" s="1">
        <f>DATE(2044,1,1) + TIME(0,0,0)</f>
        <v>52597</v>
      </c>
      <c r="C36832">
        <v>22.603565216</v>
      </c>
    </row>
    <row r="36833" spans="1:3" x14ac:dyDescent="0.25">
      <c r="A36833">
        <v>16102</v>
      </c>
      <c r="B36833" s="1">
        <f>DATE(2044,2,1) + TIME(0,0,0)</f>
        <v>52628</v>
      </c>
      <c r="C36833">
        <v>22.603565216</v>
      </c>
    </row>
    <row r="36834" spans="1:3" x14ac:dyDescent="0.25">
      <c r="A36834">
        <v>16131</v>
      </c>
      <c r="B36834" s="1">
        <f>DATE(2044,3,1) + TIME(0,0,0)</f>
        <v>52657</v>
      </c>
      <c r="C36834">
        <v>22.603565216</v>
      </c>
    </row>
    <row r="36835" spans="1:3" x14ac:dyDescent="0.25">
      <c r="A36835">
        <v>16162</v>
      </c>
      <c r="B36835" s="1">
        <f>DATE(2044,4,1) + TIME(0,0,0)</f>
        <v>52688</v>
      </c>
      <c r="C36835">
        <v>22.603565216</v>
      </c>
    </row>
    <row r="36836" spans="1:3" x14ac:dyDescent="0.25">
      <c r="A36836">
        <v>16192</v>
      </c>
      <c r="B36836" s="1">
        <f>DATE(2044,5,1) + TIME(0,0,0)</f>
        <v>52718</v>
      </c>
      <c r="C36836">
        <v>22.603565216</v>
      </c>
    </row>
    <row r="36837" spans="1:3" x14ac:dyDescent="0.25">
      <c r="A36837">
        <v>16223</v>
      </c>
      <c r="B36837" s="1">
        <f>DATE(2044,6,1) + TIME(0,0,0)</f>
        <v>52749</v>
      </c>
      <c r="C36837">
        <v>22.603565216</v>
      </c>
    </row>
    <row r="36838" spans="1:3" x14ac:dyDescent="0.25">
      <c r="A36838">
        <v>16253</v>
      </c>
      <c r="B36838" s="1">
        <f>DATE(2044,7,1) + TIME(0,0,0)</f>
        <v>52779</v>
      </c>
      <c r="C36838">
        <v>22.603565216</v>
      </c>
    </row>
    <row r="36839" spans="1:3" x14ac:dyDescent="0.25">
      <c r="A36839">
        <v>16284</v>
      </c>
      <c r="B36839" s="1">
        <f>DATE(2044,8,1) + TIME(0,0,0)</f>
        <v>52810</v>
      </c>
      <c r="C36839">
        <v>22.603565216</v>
      </c>
    </row>
    <row r="36840" spans="1:3" x14ac:dyDescent="0.25">
      <c r="A36840">
        <v>16315</v>
      </c>
      <c r="B36840" s="1">
        <f>DATE(2044,9,1) + TIME(0,0,0)</f>
        <v>52841</v>
      </c>
      <c r="C36840">
        <v>22.603565216</v>
      </c>
    </row>
    <row r="36841" spans="1:3" x14ac:dyDescent="0.25">
      <c r="A36841">
        <v>16345</v>
      </c>
      <c r="B36841" s="1">
        <f>DATE(2044,10,1) + TIME(0,0,0)</f>
        <v>52871</v>
      </c>
      <c r="C36841">
        <v>22.603565216</v>
      </c>
    </row>
    <row r="36842" spans="1:3" x14ac:dyDescent="0.25">
      <c r="A36842">
        <v>16376</v>
      </c>
      <c r="B36842" s="1">
        <f>DATE(2044,11,1) + TIME(0,0,0)</f>
        <v>52902</v>
      </c>
      <c r="C36842">
        <v>22.603565216</v>
      </c>
    </row>
    <row r="36843" spans="1:3" x14ac:dyDescent="0.25">
      <c r="A36843">
        <v>16406</v>
      </c>
      <c r="B36843" s="1">
        <f>DATE(2044,12,1) + TIME(0,0,0)</f>
        <v>52932</v>
      </c>
      <c r="C36843">
        <v>22.603565216</v>
      </c>
    </row>
    <row r="36844" spans="1:3" x14ac:dyDescent="0.25">
      <c r="A36844">
        <v>16437</v>
      </c>
      <c r="B36844" s="1">
        <f>DATE(2045,1,1) + TIME(0,0,0)</f>
        <v>52963</v>
      </c>
      <c r="C36844">
        <v>22.603565216</v>
      </c>
    </row>
    <row r="36845" spans="1:3" x14ac:dyDescent="0.25">
      <c r="A36845">
        <v>16468</v>
      </c>
      <c r="B36845" s="1">
        <f>DATE(2045,2,1) + TIME(0,0,0)</f>
        <v>52994</v>
      </c>
      <c r="C36845">
        <v>22.603565216</v>
      </c>
    </row>
    <row r="36846" spans="1:3" x14ac:dyDescent="0.25">
      <c r="A36846">
        <v>16496</v>
      </c>
      <c r="B36846" s="1">
        <f>DATE(2045,3,1) + TIME(0,0,0)</f>
        <v>53022</v>
      </c>
      <c r="C36846">
        <v>22.603565216</v>
      </c>
    </row>
    <row r="36847" spans="1:3" x14ac:dyDescent="0.25">
      <c r="A36847">
        <v>16527</v>
      </c>
      <c r="B36847" s="1">
        <f>DATE(2045,4,1) + TIME(0,0,0)</f>
        <v>53053</v>
      </c>
      <c r="C36847">
        <v>22.603565216</v>
      </c>
    </row>
    <row r="36848" spans="1:3" x14ac:dyDescent="0.25">
      <c r="A36848">
        <v>16557</v>
      </c>
      <c r="B36848" s="1">
        <f>DATE(2045,5,1) + TIME(0,0,0)</f>
        <v>53083</v>
      </c>
      <c r="C36848">
        <v>22.603565216</v>
      </c>
    </row>
    <row r="36849" spans="1:3" x14ac:dyDescent="0.25">
      <c r="A36849">
        <v>16588</v>
      </c>
      <c r="B36849" s="1">
        <f>DATE(2045,6,1) + TIME(0,0,0)</f>
        <v>53114</v>
      </c>
      <c r="C36849">
        <v>22.603565216</v>
      </c>
    </row>
    <row r="36850" spans="1:3" x14ac:dyDescent="0.25">
      <c r="A36850">
        <v>16618</v>
      </c>
      <c r="B36850" s="1">
        <f>DATE(2045,7,1) + TIME(0,0,0)</f>
        <v>53144</v>
      </c>
      <c r="C36850">
        <v>22.603565216</v>
      </c>
    </row>
    <row r="36851" spans="1:3" x14ac:dyDescent="0.25">
      <c r="A36851">
        <v>16649</v>
      </c>
      <c r="B36851" s="1">
        <f>DATE(2045,8,1) + TIME(0,0,0)</f>
        <v>53175</v>
      </c>
      <c r="C36851">
        <v>22.603565216</v>
      </c>
    </row>
    <row r="36852" spans="1:3" x14ac:dyDescent="0.25">
      <c r="A36852">
        <v>16680</v>
      </c>
      <c r="B36852" s="1">
        <f>DATE(2045,9,1) + TIME(0,0,0)</f>
        <v>53206</v>
      </c>
      <c r="C36852">
        <v>22.603565216</v>
      </c>
    </row>
    <row r="36853" spans="1:3" x14ac:dyDescent="0.25">
      <c r="A36853">
        <v>16710</v>
      </c>
      <c r="B36853" s="1">
        <f>DATE(2045,10,1) + TIME(0,0,0)</f>
        <v>53236</v>
      </c>
      <c r="C36853">
        <v>22.603565216</v>
      </c>
    </row>
    <row r="36854" spans="1:3" x14ac:dyDescent="0.25">
      <c r="A36854">
        <v>16741</v>
      </c>
      <c r="B36854" s="1">
        <f>DATE(2045,11,1) + TIME(0,0,0)</f>
        <v>53267</v>
      </c>
      <c r="C36854">
        <v>22.603565216</v>
      </c>
    </row>
    <row r="36855" spans="1:3" x14ac:dyDescent="0.25">
      <c r="A36855">
        <v>16771</v>
      </c>
      <c r="B36855" s="1">
        <f>DATE(2045,12,1) + TIME(0,0,0)</f>
        <v>53297</v>
      </c>
      <c r="C36855">
        <v>22.603565216</v>
      </c>
    </row>
    <row r="36856" spans="1:3" x14ac:dyDescent="0.25">
      <c r="A36856">
        <v>16802</v>
      </c>
      <c r="B36856" s="1">
        <f>DATE(2046,1,1) + TIME(0,0,0)</f>
        <v>53328</v>
      </c>
      <c r="C36856">
        <v>22.603565216</v>
      </c>
    </row>
    <row r="36857" spans="1:3" x14ac:dyDescent="0.25">
      <c r="A36857">
        <v>16833</v>
      </c>
      <c r="B36857" s="1">
        <f>DATE(2046,2,1) + TIME(0,0,0)</f>
        <v>53359</v>
      </c>
      <c r="C36857">
        <v>22.603565216</v>
      </c>
    </row>
    <row r="36858" spans="1:3" x14ac:dyDescent="0.25">
      <c r="A36858">
        <v>16861</v>
      </c>
      <c r="B36858" s="1">
        <f>DATE(2046,3,1) + TIME(0,0,0)</f>
        <v>53387</v>
      </c>
      <c r="C36858">
        <v>22.603565216</v>
      </c>
    </row>
    <row r="36859" spans="1:3" x14ac:dyDescent="0.25">
      <c r="A36859">
        <v>16892</v>
      </c>
      <c r="B36859" s="1">
        <f>DATE(2046,4,1) + TIME(0,0,0)</f>
        <v>53418</v>
      </c>
      <c r="C36859">
        <v>22.603565216</v>
      </c>
    </row>
    <row r="36860" spans="1:3" x14ac:dyDescent="0.25">
      <c r="A36860">
        <v>16922</v>
      </c>
      <c r="B36860" s="1">
        <f>DATE(2046,5,1) + TIME(0,0,0)</f>
        <v>53448</v>
      </c>
      <c r="C36860">
        <v>22.603565216</v>
      </c>
    </row>
    <row r="36861" spans="1:3" x14ac:dyDescent="0.25">
      <c r="A36861">
        <v>16953</v>
      </c>
      <c r="B36861" s="1">
        <f>DATE(2046,6,1) + TIME(0,0,0)</f>
        <v>53479</v>
      </c>
      <c r="C36861">
        <v>22.603565216</v>
      </c>
    </row>
    <row r="36862" spans="1:3" x14ac:dyDescent="0.25">
      <c r="A36862">
        <v>16983</v>
      </c>
      <c r="B36862" s="1">
        <f>DATE(2046,7,1) + TIME(0,0,0)</f>
        <v>53509</v>
      </c>
      <c r="C36862">
        <v>22.603565216</v>
      </c>
    </row>
    <row r="36863" spans="1:3" x14ac:dyDescent="0.25">
      <c r="A36863">
        <v>17014</v>
      </c>
      <c r="B36863" s="1">
        <f>DATE(2046,8,1) + TIME(0,0,0)</f>
        <v>53540</v>
      </c>
      <c r="C36863">
        <v>22.603565216</v>
      </c>
    </row>
    <row r="36864" spans="1:3" x14ac:dyDescent="0.25">
      <c r="A36864">
        <v>17045</v>
      </c>
      <c r="B36864" s="1">
        <f>DATE(2046,9,1) + TIME(0,0,0)</f>
        <v>53571</v>
      </c>
      <c r="C36864">
        <v>22.603565216</v>
      </c>
    </row>
    <row r="36865" spans="1:3" x14ac:dyDescent="0.25">
      <c r="A36865">
        <v>17075</v>
      </c>
      <c r="B36865" s="1">
        <f>DATE(2046,10,1) + TIME(0,0,0)</f>
        <v>53601</v>
      </c>
      <c r="C36865">
        <v>22.603565216</v>
      </c>
    </row>
    <row r="36866" spans="1:3" x14ac:dyDescent="0.25">
      <c r="A36866">
        <v>17106</v>
      </c>
      <c r="B36866" s="1">
        <f>DATE(2046,11,1) + TIME(0,0,0)</f>
        <v>53632</v>
      </c>
      <c r="C36866">
        <v>22.603565216</v>
      </c>
    </row>
    <row r="36867" spans="1:3" x14ac:dyDescent="0.25">
      <c r="A36867">
        <v>17136</v>
      </c>
      <c r="B36867" s="1">
        <f>DATE(2046,12,1) + TIME(0,0,0)</f>
        <v>53662</v>
      </c>
      <c r="C36867">
        <v>22.603565216</v>
      </c>
    </row>
    <row r="36868" spans="1:3" x14ac:dyDescent="0.25">
      <c r="A36868">
        <v>17167</v>
      </c>
      <c r="B36868" s="1">
        <f>DATE(2047,1,1) + TIME(0,0,0)</f>
        <v>53693</v>
      </c>
      <c r="C36868">
        <v>22.603565216</v>
      </c>
    </row>
    <row r="36869" spans="1:3" x14ac:dyDescent="0.25">
      <c r="A36869">
        <v>17198</v>
      </c>
      <c r="B36869" s="1">
        <f>DATE(2047,2,1) + TIME(0,0,0)</f>
        <v>53724</v>
      </c>
      <c r="C36869">
        <v>22.603565216</v>
      </c>
    </row>
    <row r="36870" spans="1:3" x14ac:dyDescent="0.25">
      <c r="A36870">
        <v>17226</v>
      </c>
      <c r="B36870" s="1">
        <f>DATE(2047,3,1) + TIME(0,0,0)</f>
        <v>53752</v>
      </c>
      <c r="C36870">
        <v>22.603565216</v>
      </c>
    </row>
    <row r="36871" spans="1:3" x14ac:dyDescent="0.25">
      <c r="A36871">
        <v>17257</v>
      </c>
      <c r="B36871" s="1">
        <f>DATE(2047,4,1) + TIME(0,0,0)</f>
        <v>53783</v>
      </c>
      <c r="C36871">
        <v>22.603565216</v>
      </c>
    </row>
    <row r="36872" spans="1:3" x14ac:dyDescent="0.25">
      <c r="A36872">
        <v>17287</v>
      </c>
      <c r="B36872" s="1">
        <f>DATE(2047,5,1) + TIME(0,0,0)</f>
        <v>53813</v>
      </c>
      <c r="C36872">
        <v>22.603565216</v>
      </c>
    </row>
    <row r="36873" spans="1:3" x14ac:dyDescent="0.25">
      <c r="A36873">
        <v>17318</v>
      </c>
      <c r="B36873" s="1">
        <f>DATE(2047,6,1) + TIME(0,0,0)</f>
        <v>53844</v>
      </c>
      <c r="C36873">
        <v>22.603565216</v>
      </c>
    </row>
    <row r="36874" spans="1:3" x14ac:dyDescent="0.25">
      <c r="A36874">
        <v>17348</v>
      </c>
      <c r="B36874" s="1">
        <f>DATE(2047,7,1) + TIME(0,0,0)</f>
        <v>53874</v>
      </c>
      <c r="C36874">
        <v>22.603565216</v>
      </c>
    </row>
    <row r="36875" spans="1:3" x14ac:dyDescent="0.25">
      <c r="A36875">
        <v>17379</v>
      </c>
      <c r="B36875" s="1">
        <f>DATE(2047,8,1) + TIME(0,0,0)</f>
        <v>53905</v>
      </c>
      <c r="C36875">
        <v>22.603565216</v>
      </c>
    </row>
    <row r="36876" spans="1:3" x14ac:dyDescent="0.25">
      <c r="A36876">
        <v>17410</v>
      </c>
      <c r="B36876" s="1">
        <f>DATE(2047,9,1) + TIME(0,0,0)</f>
        <v>53936</v>
      </c>
      <c r="C36876">
        <v>22.603565216</v>
      </c>
    </row>
    <row r="36877" spans="1:3" x14ac:dyDescent="0.25">
      <c r="A36877">
        <v>17440</v>
      </c>
      <c r="B36877" s="1">
        <f>DATE(2047,10,1) + TIME(0,0,0)</f>
        <v>53966</v>
      </c>
      <c r="C36877">
        <v>22.603565216</v>
      </c>
    </row>
    <row r="36878" spans="1:3" x14ac:dyDescent="0.25">
      <c r="A36878">
        <v>17471</v>
      </c>
      <c r="B36878" s="1">
        <f>DATE(2047,11,1) + TIME(0,0,0)</f>
        <v>53997</v>
      </c>
      <c r="C36878">
        <v>22.603565216</v>
      </c>
    </row>
    <row r="36879" spans="1:3" x14ac:dyDescent="0.25">
      <c r="A36879">
        <v>17501</v>
      </c>
      <c r="B36879" s="1">
        <f>DATE(2047,12,1) + TIME(0,0,0)</f>
        <v>54027</v>
      </c>
      <c r="C36879">
        <v>22.603565216</v>
      </c>
    </row>
    <row r="36880" spans="1:3" x14ac:dyDescent="0.25">
      <c r="A36880">
        <v>17532</v>
      </c>
      <c r="B36880" s="1">
        <f>DATE(2048,1,1) + TIME(0,0,0)</f>
        <v>54058</v>
      </c>
      <c r="C36880">
        <v>22.603565216</v>
      </c>
    </row>
    <row r="36881" spans="1:3" x14ac:dyDescent="0.25">
      <c r="A36881">
        <v>17563</v>
      </c>
      <c r="B36881" s="1">
        <f>DATE(2048,2,1) + TIME(0,0,0)</f>
        <v>54089</v>
      </c>
      <c r="C36881">
        <v>22.603565216</v>
      </c>
    </row>
    <row r="36882" spans="1:3" x14ac:dyDescent="0.25">
      <c r="A36882">
        <v>17592</v>
      </c>
      <c r="B36882" s="1">
        <f>DATE(2048,3,1) + TIME(0,0,0)</f>
        <v>54118</v>
      </c>
      <c r="C36882">
        <v>22.603565216</v>
      </c>
    </row>
    <row r="36883" spans="1:3" x14ac:dyDescent="0.25">
      <c r="A36883">
        <v>17623</v>
      </c>
      <c r="B36883" s="1">
        <f>DATE(2048,4,1) + TIME(0,0,0)</f>
        <v>54149</v>
      </c>
      <c r="C36883">
        <v>22.603565216</v>
      </c>
    </row>
    <row r="36884" spans="1:3" x14ac:dyDescent="0.25">
      <c r="A36884">
        <v>17653</v>
      </c>
      <c r="B36884" s="1">
        <f>DATE(2048,5,1) + TIME(0,0,0)</f>
        <v>54179</v>
      </c>
      <c r="C36884">
        <v>22.603565216</v>
      </c>
    </row>
    <row r="36885" spans="1:3" x14ac:dyDescent="0.25">
      <c r="A36885">
        <v>17684</v>
      </c>
      <c r="B36885" s="1">
        <f>DATE(2048,6,1) + TIME(0,0,0)</f>
        <v>54210</v>
      </c>
      <c r="C36885">
        <v>22.603565216</v>
      </c>
    </row>
    <row r="36886" spans="1:3" x14ac:dyDescent="0.25">
      <c r="A36886">
        <v>17714</v>
      </c>
      <c r="B36886" s="1">
        <f>DATE(2048,7,1) + TIME(0,0,0)</f>
        <v>54240</v>
      </c>
      <c r="C36886">
        <v>22.603565216</v>
      </c>
    </row>
    <row r="36887" spans="1:3" x14ac:dyDescent="0.25">
      <c r="A36887">
        <v>17745</v>
      </c>
      <c r="B36887" s="1">
        <f>DATE(2048,8,1) + TIME(0,0,0)</f>
        <v>54271</v>
      </c>
      <c r="C36887">
        <v>22.603565216</v>
      </c>
    </row>
    <row r="36888" spans="1:3" x14ac:dyDescent="0.25">
      <c r="A36888">
        <v>17776</v>
      </c>
      <c r="B36888" s="1">
        <f>DATE(2048,9,1) + TIME(0,0,0)</f>
        <v>54302</v>
      </c>
      <c r="C36888">
        <v>22.603565216</v>
      </c>
    </row>
    <row r="36889" spans="1:3" x14ac:dyDescent="0.25">
      <c r="A36889">
        <v>17806</v>
      </c>
      <c r="B36889" s="1">
        <f>DATE(2048,10,1) + TIME(0,0,0)</f>
        <v>54332</v>
      </c>
      <c r="C36889">
        <v>22.603565216</v>
      </c>
    </row>
    <row r="36890" spans="1:3" x14ac:dyDescent="0.25">
      <c r="A36890">
        <v>17837</v>
      </c>
      <c r="B36890" s="1">
        <f>DATE(2048,11,1) + TIME(0,0,0)</f>
        <v>54363</v>
      </c>
      <c r="C36890">
        <v>22.603565216</v>
      </c>
    </row>
    <row r="36891" spans="1:3" x14ac:dyDescent="0.25">
      <c r="A36891">
        <v>17867</v>
      </c>
      <c r="B36891" s="1">
        <f>DATE(2048,12,1) + TIME(0,0,0)</f>
        <v>54393</v>
      </c>
      <c r="C36891">
        <v>22.603565216</v>
      </c>
    </row>
    <row r="36892" spans="1:3" x14ac:dyDescent="0.25">
      <c r="A36892">
        <v>17898</v>
      </c>
      <c r="B36892" s="1">
        <f>DATE(2049,1,1) + TIME(0,0,0)</f>
        <v>54424</v>
      </c>
      <c r="C36892">
        <v>22.603565216</v>
      </c>
    </row>
    <row r="36893" spans="1:3" x14ac:dyDescent="0.25">
      <c r="A36893">
        <v>17929</v>
      </c>
      <c r="B36893" s="1">
        <f>DATE(2049,2,1) + TIME(0,0,0)</f>
        <v>54455</v>
      </c>
      <c r="C36893">
        <v>22.603565216</v>
      </c>
    </row>
    <row r="36894" spans="1:3" x14ac:dyDescent="0.25">
      <c r="A36894">
        <v>17957</v>
      </c>
      <c r="B36894" s="1">
        <f>DATE(2049,3,1) + TIME(0,0,0)</f>
        <v>54483</v>
      </c>
      <c r="C36894">
        <v>22.603565216</v>
      </c>
    </row>
    <row r="36895" spans="1:3" x14ac:dyDescent="0.25">
      <c r="A36895">
        <v>17988</v>
      </c>
      <c r="B36895" s="1">
        <f>DATE(2049,4,1) + TIME(0,0,0)</f>
        <v>54514</v>
      </c>
      <c r="C36895">
        <v>22.603565216</v>
      </c>
    </row>
    <row r="36896" spans="1:3" x14ac:dyDescent="0.25">
      <c r="A36896">
        <v>18018</v>
      </c>
      <c r="B36896" s="1">
        <f>DATE(2049,5,1) + TIME(0,0,0)</f>
        <v>54544</v>
      </c>
      <c r="C36896">
        <v>22.603565216</v>
      </c>
    </row>
    <row r="36897" spans="1:3" x14ac:dyDescent="0.25">
      <c r="A36897">
        <v>18049</v>
      </c>
      <c r="B36897" s="1">
        <f>DATE(2049,6,1) + TIME(0,0,0)</f>
        <v>54575</v>
      </c>
      <c r="C36897">
        <v>22.603565216</v>
      </c>
    </row>
    <row r="36898" spans="1:3" x14ac:dyDescent="0.25">
      <c r="A36898">
        <v>18079</v>
      </c>
      <c r="B36898" s="1">
        <f>DATE(2049,7,1) + TIME(0,0,0)</f>
        <v>54605</v>
      </c>
      <c r="C36898">
        <v>22.603565216</v>
      </c>
    </row>
    <row r="36899" spans="1:3" x14ac:dyDescent="0.25">
      <c r="A36899">
        <v>18110</v>
      </c>
      <c r="B36899" s="1">
        <f>DATE(2049,8,1) + TIME(0,0,0)</f>
        <v>54636</v>
      </c>
      <c r="C36899">
        <v>22.603565216</v>
      </c>
    </row>
    <row r="36900" spans="1:3" x14ac:dyDescent="0.25">
      <c r="A36900">
        <v>18141</v>
      </c>
      <c r="B36900" s="1">
        <f>DATE(2049,9,1) + TIME(0,0,0)</f>
        <v>54667</v>
      </c>
      <c r="C36900">
        <v>22.603565216</v>
      </c>
    </row>
    <row r="36901" spans="1:3" x14ac:dyDescent="0.25">
      <c r="A36901">
        <v>18171</v>
      </c>
      <c r="B36901" s="1">
        <f>DATE(2049,10,1) + TIME(0,0,0)</f>
        <v>54697</v>
      </c>
      <c r="C36901">
        <v>22.603565216</v>
      </c>
    </row>
    <row r="36902" spans="1:3" x14ac:dyDescent="0.25">
      <c r="A36902">
        <v>18202</v>
      </c>
      <c r="B36902" s="1">
        <f>DATE(2049,11,1) + TIME(0,0,0)</f>
        <v>54728</v>
      </c>
      <c r="C36902">
        <v>22.603565216</v>
      </c>
    </row>
    <row r="36903" spans="1:3" x14ac:dyDescent="0.25">
      <c r="A36903">
        <v>18232</v>
      </c>
      <c r="B36903" s="1">
        <f>DATE(2049,12,1) + TIME(0,0,0)</f>
        <v>54758</v>
      </c>
      <c r="C36903">
        <v>22.603565216</v>
      </c>
    </row>
    <row r="36904" spans="1:3" x14ac:dyDescent="0.25">
      <c r="A36904">
        <v>18263</v>
      </c>
      <c r="B36904" s="1">
        <f>DATE(2050,1,1) + TIME(0,0,0)</f>
        <v>54789</v>
      </c>
      <c r="C36904">
        <v>22.603565216</v>
      </c>
    </row>
    <row r="36906" spans="1:3" x14ac:dyDescent="0.25">
      <c r="A36906" t="s">
        <v>64</v>
      </c>
    </row>
    <row r="36908" spans="1:3" x14ac:dyDescent="0.25">
      <c r="A36908" t="s">
        <v>1</v>
      </c>
      <c r="B36908" t="s">
        <v>2</v>
      </c>
      <c r="C36908" t="s">
        <v>3</v>
      </c>
    </row>
    <row r="36909" spans="1:3" x14ac:dyDescent="0.25">
      <c r="A36909">
        <v>0</v>
      </c>
      <c r="B36909" s="1">
        <f>DATE(2000,1,1) + TIME(0,0,0)</f>
        <v>36526</v>
      </c>
      <c r="C36909">
        <v>0</v>
      </c>
    </row>
    <row r="36910" spans="1:3" x14ac:dyDescent="0.25">
      <c r="A36910">
        <v>31</v>
      </c>
      <c r="B36910" s="1">
        <f>DATE(2000,2,1) + TIME(0,0,0)</f>
        <v>36557</v>
      </c>
      <c r="C36910">
        <v>4.7537212371999997</v>
      </c>
    </row>
    <row r="36911" spans="1:3" x14ac:dyDescent="0.25">
      <c r="A36911">
        <v>60</v>
      </c>
      <c r="B36911" s="1">
        <f>DATE(2000,3,1) + TIME(0,0,0)</f>
        <v>36586</v>
      </c>
      <c r="C36911">
        <v>8.2056217193999998</v>
      </c>
    </row>
    <row r="36912" spans="1:3" x14ac:dyDescent="0.25">
      <c r="A36912">
        <v>91</v>
      </c>
      <c r="B36912" s="1">
        <f>DATE(2000,4,1) + TIME(0,0,0)</f>
        <v>36617</v>
      </c>
      <c r="C36912">
        <v>10.628085135999999</v>
      </c>
    </row>
    <row r="36913" spans="1:3" x14ac:dyDescent="0.25">
      <c r="A36913">
        <v>121</v>
      </c>
      <c r="B36913" s="1">
        <f>DATE(2000,5,1) + TIME(0,0,0)</f>
        <v>36647</v>
      </c>
      <c r="C36913">
        <v>12.746508598</v>
      </c>
    </row>
    <row r="36914" spans="1:3" x14ac:dyDescent="0.25">
      <c r="A36914">
        <v>152</v>
      </c>
      <c r="B36914" s="1">
        <f>DATE(2000,6,1) + TIME(0,0,0)</f>
        <v>36678</v>
      </c>
      <c r="C36914">
        <v>14.717955589000001</v>
      </c>
    </row>
    <row r="36915" spans="1:3" x14ac:dyDescent="0.25">
      <c r="A36915">
        <v>182</v>
      </c>
      <c r="B36915" s="1">
        <f>DATE(2000,7,1) + TIME(0,0,0)</f>
        <v>36708</v>
      </c>
      <c r="C36915">
        <v>16.112668991</v>
      </c>
    </row>
    <row r="36916" spans="1:3" x14ac:dyDescent="0.25">
      <c r="A36916">
        <v>213</v>
      </c>
      <c r="B36916" s="1">
        <f>DATE(2000,8,1) + TIME(0,0,0)</f>
        <v>36739</v>
      </c>
      <c r="C36916">
        <v>17.086730957</v>
      </c>
    </row>
    <row r="36917" spans="1:3" x14ac:dyDescent="0.25">
      <c r="A36917">
        <v>244</v>
      </c>
      <c r="B36917" s="1">
        <f>DATE(2000,9,1) + TIME(0,0,0)</f>
        <v>36770</v>
      </c>
      <c r="C36917">
        <v>17.893840789999999</v>
      </c>
    </row>
    <row r="36918" spans="1:3" x14ac:dyDescent="0.25">
      <c r="A36918">
        <v>274</v>
      </c>
      <c r="B36918" s="1">
        <f>DATE(2000,10,1) + TIME(0,0,0)</f>
        <v>36800</v>
      </c>
      <c r="C36918">
        <v>18.590721129999999</v>
      </c>
    </row>
    <row r="36919" spans="1:3" x14ac:dyDescent="0.25">
      <c r="A36919">
        <v>305</v>
      </c>
      <c r="B36919" s="1">
        <f>DATE(2000,11,1) + TIME(0,0,0)</f>
        <v>36831</v>
      </c>
      <c r="C36919">
        <v>19.225257874</v>
      </c>
    </row>
    <row r="36920" spans="1:3" x14ac:dyDescent="0.25">
      <c r="A36920">
        <v>335</v>
      </c>
      <c r="B36920" s="1">
        <f>DATE(2000,12,1) + TIME(0,0,0)</f>
        <v>36861</v>
      </c>
      <c r="C36920">
        <v>19.757570266999998</v>
      </c>
    </row>
    <row r="36921" spans="1:3" x14ac:dyDescent="0.25">
      <c r="A36921">
        <v>366</v>
      </c>
      <c r="B36921" s="1">
        <f>DATE(2001,1,1) + TIME(0,0,0)</f>
        <v>36892</v>
      </c>
      <c r="C36921">
        <v>20.245689391999999</v>
      </c>
    </row>
    <row r="36922" spans="1:3" x14ac:dyDescent="0.25">
      <c r="A36922">
        <v>397</v>
      </c>
      <c r="B36922" s="1">
        <f>DATE(2001,2,1) + TIME(0,0,0)</f>
        <v>36923</v>
      </c>
      <c r="C36922">
        <v>20.693075180000001</v>
      </c>
    </row>
    <row r="36923" spans="1:3" x14ac:dyDescent="0.25">
      <c r="A36923">
        <v>425</v>
      </c>
      <c r="B36923" s="1">
        <f>DATE(2001,3,1) + TIME(0,0,0)</f>
        <v>36951</v>
      </c>
      <c r="C36923">
        <v>21.075174332</v>
      </c>
    </row>
    <row r="36924" spans="1:3" x14ac:dyDescent="0.25">
      <c r="A36924">
        <v>456</v>
      </c>
      <c r="B36924" s="1">
        <f>DATE(2001,4,1) + TIME(0,0,0)</f>
        <v>36982</v>
      </c>
      <c r="C36924">
        <v>21.482295990000001</v>
      </c>
    </row>
    <row r="36925" spans="1:3" x14ac:dyDescent="0.25">
      <c r="A36925">
        <v>486</v>
      </c>
      <c r="B36925" s="1">
        <f>DATE(2001,5,1) + TIME(0,0,0)</f>
        <v>37012</v>
      </c>
      <c r="C36925">
        <v>21.865676879999999</v>
      </c>
    </row>
    <row r="36926" spans="1:3" x14ac:dyDescent="0.25">
      <c r="A36926">
        <v>517</v>
      </c>
      <c r="B36926" s="1">
        <f>DATE(2001,6,1) + TIME(0,0,0)</f>
        <v>37043</v>
      </c>
      <c r="C36926">
        <v>22.252248764000001</v>
      </c>
    </row>
    <row r="36927" spans="1:3" x14ac:dyDescent="0.25">
      <c r="A36927">
        <v>547</v>
      </c>
      <c r="B36927" s="1">
        <f>DATE(2001,7,1) + TIME(0,0,0)</f>
        <v>37073</v>
      </c>
      <c r="C36927">
        <v>22.614736557000001</v>
      </c>
    </row>
    <row r="36928" spans="1:3" x14ac:dyDescent="0.25">
      <c r="A36928">
        <v>578</v>
      </c>
      <c r="B36928" s="1">
        <f>DATE(2001,8,1) + TIME(0,0,0)</f>
        <v>37104</v>
      </c>
      <c r="C36928">
        <v>22.974861144999998</v>
      </c>
    </row>
    <row r="36929" spans="1:3" x14ac:dyDescent="0.25">
      <c r="A36929">
        <v>609</v>
      </c>
      <c r="B36929" s="1">
        <f>DATE(2001,9,1) + TIME(0,0,0)</f>
        <v>37135</v>
      </c>
      <c r="C36929">
        <v>23.316513061999999</v>
      </c>
    </row>
    <row r="36930" spans="1:3" x14ac:dyDescent="0.25">
      <c r="A36930">
        <v>639</v>
      </c>
      <c r="B36930" s="1">
        <f>DATE(2001,10,1) + TIME(0,0,0)</f>
        <v>37165</v>
      </c>
      <c r="C36930">
        <v>23.625650405999998</v>
      </c>
    </row>
    <row r="36931" spans="1:3" x14ac:dyDescent="0.25">
      <c r="A36931">
        <v>670</v>
      </c>
      <c r="B36931" s="1">
        <f>DATE(2001,11,1) + TIME(0,0,0)</f>
        <v>37196</v>
      </c>
      <c r="C36931">
        <v>23.915533065999998</v>
      </c>
    </row>
    <row r="36932" spans="1:3" x14ac:dyDescent="0.25">
      <c r="A36932">
        <v>700</v>
      </c>
      <c r="B36932" s="1">
        <f>DATE(2001,12,1) + TIME(0,0,0)</f>
        <v>37226</v>
      </c>
      <c r="C36932">
        <v>24.171360016000001</v>
      </c>
    </row>
    <row r="36933" spans="1:3" x14ac:dyDescent="0.25">
      <c r="A36933">
        <v>731</v>
      </c>
      <c r="B36933" s="1">
        <f>DATE(2002,1,1) + TIME(0,0,0)</f>
        <v>37257</v>
      </c>
      <c r="C36933">
        <v>24.414545059000002</v>
      </c>
    </row>
    <row r="36934" spans="1:3" x14ac:dyDescent="0.25">
      <c r="A36934">
        <v>762</v>
      </c>
      <c r="B36934" s="1">
        <f>DATE(2002,2,1) + TIME(0,0,0)</f>
        <v>37288</v>
      </c>
      <c r="C36934">
        <v>24.639751434000001</v>
      </c>
    </row>
    <row r="36935" spans="1:3" x14ac:dyDescent="0.25">
      <c r="A36935">
        <v>790</v>
      </c>
      <c r="B36935" s="1">
        <f>DATE(2002,3,1) + TIME(0,0,0)</f>
        <v>37316</v>
      </c>
      <c r="C36935">
        <v>24.831110000999999</v>
      </c>
    </row>
    <row r="36936" spans="1:3" x14ac:dyDescent="0.25">
      <c r="A36936">
        <v>821</v>
      </c>
      <c r="B36936" s="1">
        <f>DATE(2002,4,1) + TIME(0,0,0)</f>
        <v>37347</v>
      </c>
      <c r="C36936">
        <v>25.030509948999999</v>
      </c>
    </row>
    <row r="36937" spans="1:3" x14ac:dyDescent="0.25">
      <c r="A36937">
        <v>851</v>
      </c>
      <c r="B36937" s="1">
        <f>DATE(2002,5,1) + TIME(0,0,0)</f>
        <v>37377</v>
      </c>
      <c r="C36937">
        <v>25.212745667</v>
      </c>
    </row>
    <row r="36938" spans="1:3" x14ac:dyDescent="0.25">
      <c r="A36938">
        <v>882</v>
      </c>
      <c r="B36938" s="1">
        <f>DATE(2002,6,1) + TIME(0,0,0)</f>
        <v>37408</v>
      </c>
      <c r="C36938">
        <v>25.390073776000001</v>
      </c>
    </row>
    <row r="36939" spans="1:3" x14ac:dyDescent="0.25">
      <c r="A36939">
        <v>912</v>
      </c>
      <c r="B36939" s="1">
        <f>DATE(2002,7,1) + TIME(0,0,0)</f>
        <v>37438</v>
      </c>
      <c r="C36939">
        <v>25.551780700999998</v>
      </c>
    </row>
    <row r="36940" spans="1:3" x14ac:dyDescent="0.25">
      <c r="A36940">
        <v>943</v>
      </c>
      <c r="B36940" s="1">
        <f>DATE(2002,8,1) + TIME(0,0,0)</f>
        <v>37469</v>
      </c>
      <c r="C36940">
        <v>25.708631516000001</v>
      </c>
    </row>
    <row r="36941" spans="1:3" x14ac:dyDescent="0.25">
      <c r="A36941">
        <v>974</v>
      </c>
      <c r="B36941" s="1">
        <f>DATE(2002,9,1) + TIME(0,0,0)</f>
        <v>37500</v>
      </c>
      <c r="C36941">
        <v>25.854852676</v>
      </c>
    </row>
    <row r="36942" spans="1:3" x14ac:dyDescent="0.25">
      <c r="A36942">
        <v>1004</v>
      </c>
      <c r="B36942" s="1">
        <f>DATE(2002,10,1) + TIME(0,0,0)</f>
        <v>37530</v>
      </c>
      <c r="C36942">
        <v>25.987121582</v>
      </c>
    </row>
    <row r="36943" spans="1:3" x14ac:dyDescent="0.25">
      <c r="A36943">
        <v>1035</v>
      </c>
      <c r="B36943" s="1">
        <f>DATE(2002,11,1) + TIME(0,0,0)</f>
        <v>37561</v>
      </c>
      <c r="C36943">
        <v>26.114362716999999</v>
      </c>
    </row>
    <row r="36944" spans="1:3" x14ac:dyDescent="0.25">
      <c r="A36944">
        <v>1065</v>
      </c>
      <c r="B36944" s="1">
        <f>DATE(2002,12,1) + TIME(0,0,0)</f>
        <v>37591</v>
      </c>
      <c r="C36944">
        <v>26.228612900000002</v>
      </c>
    </row>
    <row r="36945" spans="1:3" x14ac:dyDescent="0.25">
      <c r="A36945">
        <v>1096</v>
      </c>
      <c r="B36945" s="1">
        <f>DATE(2003,1,1) + TIME(0,0,0)</f>
        <v>37622</v>
      </c>
      <c r="C36945">
        <v>26.338708877999998</v>
      </c>
    </row>
    <row r="36946" spans="1:3" x14ac:dyDescent="0.25">
      <c r="A36946">
        <v>1127</v>
      </c>
      <c r="B36946" s="1">
        <f>DATE(2003,2,1) + TIME(0,0,0)</f>
        <v>37653</v>
      </c>
      <c r="C36946">
        <v>26.441883087000001</v>
      </c>
    </row>
    <row r="36947" spans="1:3" x14ac:dyDescent="0.25">
      <c r="A36947">
        <v>1155</v>
      </c>
      <c r="B36947" s="1">
        <f>DATE(2003,3,1) + TIME(0,0,0)</f>
        <v>37681</v>
      </c>
      <c r="C36947">
        <v>26.529924393000002</v>
      </c>
    </row>
    <row r="36948" spans="1:3" x14ac:dyDescent="0.25">
      <c r="A36948">
        <v>1186</v>
      </c>
      <c r="B36948" s="1">
        <f>DATE(2003,4,1) + TIME(0,0,0)</f>
        <v>37712</v>
      </c>
      <c r="C36948">
        <v>26.622400284000001</v>
      </c>
    </row>
    <row r="36949" spans="1:3" x14ac:dyDescent="0.25">
      <c r="A36949">
        <v>1216</v>
      </c>
      <c r="B36949" s="1">
        <f>DATE(2003,5,1) + TIME(0,0,0)</f>
        <v>37742</v>
      </c>
      <c r="C36949">
        <v>26.707359314000001</v>
      </c>
    </row>
    <row r="36950" spans="1:3" x14ac:dyDescent="0.25">
      <c r="A36950">
        <v>1247</v>
      </c>
      <c r="B36950" s="1">
        <f>DATE(2003,6,1) + TIME(0,0,0)</f>
        <v>37773</v>
      </c>
      <c r="C36950">
        <v>26.790813446000001</v>
      </c>
    </row>
    <row r="36951" spans="1:3" x14ac:dyDescent="0.25">
      <c r="A36951">
        <v>1277</v>
      </c>
      <c r="B36951" s="1">
        <f>DATE(2003,7,1) + TIME(0,0,0)</f>
        <v>37803</v>
      </c>
      <c r="C36951">
        <v>26.867769241000001</v>
      </c>
    </row>
    <row r="36952" spans="1:3" x14ac:dyDescent="0.25">
      <c r="A36952">
        <v>1308</v>
      </c>
      <c r="B36952" s="1">
        <f>DATE(2003,8,1) + TIME(0,0,0)</f>
        <v>37834</v>
      </c>
      <c r="C36952">
        <v>26.943874358999999</v>
      </c>
    </row>
    <row r="36953" spans="1:3" x14ac:dyDescent="0.25">
      <c r="A36953">
        <v>1339</v>
      </c>
      <c r="B36953" s="1">
        <f>DATE(2003,9,1) + TIME(0,0,0)</f>
        <v>37865</v>
      </c>
      <c r="C36953">
        <v>27.016933440999999</v>
      </c>
    </row>
    <row r="36954" spans="1:3" x14ac:dyDescent="0.25">
      <c r="A36954">
        <v>1369</v>
      </c>
      <c r="B36954" s="1">
        <f>DATE(2003,10,1) + TIME(0,0,0)</f>
        <v>37895</v>
      </c>
      <c r="C36954">
        <v>27.085187911999999</v>
      </c>
    </row>
    <row r="36955" spans="1:3" x14ac:dyDescent="0.25">
      <c r="A36955">
        <v>1400</v>
      </c>
      <c r="B36955" s="1">
        <f>DATE(2003,11,1) + TIME(0,0,0)</f>
        <v>37926</v>
      </c>
      <c r="C36955">
        <v>27.153760909999999</v>
      </c>
    </row>
    <row r="36956" spans="1:3" x14ac:dyDescent="0.25">
      <c r="A36956">
        <v>1430</v>
      </c>
      <c r="B36956" s="1">
        <f>DATE(2003,12,1) + TIME(0,0,0)</f>
        <v>37956</v>
      </c>
      <c r="C36956">
        <v>27.218418120999999</v>
      </c>
    </row>
    <row r="36957" spans="1:3" x14ac:dyDescent="0.25">
      <c r="A36957">
        <v>1461</v>
      </c>
      <c r="B36957" s="1">
        <f>DATE(2004,1,1) + TIME(0,0,0)</f>
        <v>37987</v>
      </c>
      <c r="C36957">
        <v>27.283697128</v>
      </c>
    </row>
    <row r="36958" spans="1:3" x14ac:dyDescent="0.25">
      <c r="A36958">
        <v>1492</v>
      </c>
      <c r="B36958" s="1">
        <f>DATE(2004,2,1) + TIME(0,0,0)</f>
        <v>38018</v>
      </c>
      <c r="C36958">
        <v>27.347623824999999</v>
      </c>
    </row>
    <row r="36959" spans="1:3" x14ac:dyDescent="0.25">
      <c r="A36959">
        <v>1521</v>
      </c>
      <c r="B36959" s="1">
        <f>DATE(2004,3,1) + TIME(0,0,0)</f>
        <v>38047</v>
      </c>
      <c r="C36959">
        <v>27.406328201000001</v>
      </c>
    </row>
    <row r="36960" spans="1:3" x14ac:dyDescent="0.25">
      <c r="A36960">
        <v>1552</v>
      </c>
      <c r="B36960" s="1">
        <f>DATE(2004,4,1) + TIME(0,0,0)</f>
        <v>38078</v>
      </c>
      <c r="C36960">
        <v>27.468046187999999</v>
      </c>
    </row>
    <row r="36961" spans="1:3" x14ac:dyDescent="0.25">
      <c r="A36961">
        <v>1582</v>
      </c>
      <c r="B36961" s="1">
        <f>DATE(2004,5,1) + TIME(0,0,0)</f>
        <v>38108</v>
      </c>
      <c r="C36961">
        <v>27.526807784999999</v>
      </c>
    </row>
    <row r="36962" spans="1:3" x14ac:dyDescent="0.25">
      <c r="A36962">
        <v>1613</v>
      </c>
      <c r="B36962" s="1">
        <f>DATE(2004,6,1) + TIME(0,0,0)</f>
        <v>38139</v>
      </c>
      <c r="C36962">
        <v>27.586517334</v>
      </c>
    </row>
    <row r="36963" spans="1:3" x14ac:dyDescent="0.25">
      <c r="A36963">
        <v>1643</v>
      </c>
      <c r="B36963" s="1">
        <f>DATE(2004,7,1) + TIME(0,0,0)</f>
        <v>38169</v>
      </c>
      <c r="C36963">
        <v>27.643293380999999</v>
      </c>
    </row>
    <row r="36964" spans="1:3" x14ac:dyDescent="0.25">
      <c r="A36964">
        <v>1674</v>
      </c>
      <c r="B36964" s="1">
        <f>DATE(2004,8,1) + TIME(0,0,0)</f>
        <v>38200</v>
      </c>
      <c r="C36964">
        <v>27.700853347999999</v>
      </c>
    </row>
    <row r="36965" spans="1:3" x14ac:dyDescent="0.25">
      <c r="A36965">
        <v>1705</v>
      </c>
      <c r="B36965" s="1">
        <f>DATE(2004,9,1) + TIME(0,0,0)</f>
        <v>38231</v>
      </c>
      <c r="C36965">
        <v>27.757183075</v>
      </c>
    </row>
    <row r="36966" spans="1:3" x14ac:dyDescent="0.25">
      <c r="A36966">
        <v>1735</v>
      </c>
      <c r="B36966" s="1">
        <f>DATE(2004,10,1) + TIME(0,0,0)</f>
        <v>38261</v>
      </c>
      <c r="C36966">
        <v>27.810499191000002</v>
      </c>
    </row>
    <row r="36967" spans="1:3" x14ac:dyDescent="0.25">
      <c r="A36967">
        <v>1766</v>
      </c>
      <c r="B36967" s="1">
        <f>DATE(2004,11,1) + TIME(0,0,0)</f>
        <v>38292</v>
      </c>
      <c r="C36967">
        <v>27.864383698000001</v>
      </c>
    </row>
    <row r="36968" spans="1:3" x14ac:dyDescent="0.25">
      <c r="A36968">
        <v>1796</v>
      </c>
      <c r="B36968" s="1">
        <f>DATE(2004,12,1) + TIME(0,0,0)</f>
        <v>38322</v>
      </c>
      <c r="C36968">
        <v>27.915388106999998</v>
      </c>
    </row>
    <row r="36969" spans="1:3" x14ac:dyDescent="0.25">
      <c r="A36969">
        <v>1827</v>
      </c>
      <c r="B36969" s="1">
        <f>DATE(2005,1,1) + TIME(0,0,0)</f>
        <v>38353</v>
      </c>
      <c r="C36969">
        <v>27.967041016</v>
      </c>
    </row>
    <row r="36970" spans="1:3" x14ac:dyDescent="0.25">
      <c r="A36970">
        <v>1858</v>
      </c>
      <c r="B36970" s="1">
        <f>DATE(2005,2,1) + TIME(0,0,0)</f>
        <v>38384</v>
      </c>
      <c r="C36970">
        <v>28.017652512000002</v>
      </c>
    </row>
    <row r="36971" spans="1:3" x14ac:dyDescent="0.25">
      <c r="A36971">
        <v>1886</v>
      </c>
      <c r="B36971" s="1">
        <f>DATE(2005,3,1) + TIME(0,0,0)</f>
        <v>38412</v>
      </c>
      <c r="C36971">
        <v>28.062456131000001</v>
      </c>
    </row>
    <row r="36972" spans="1:3" x14ac:dyDescent="0.25">
      <c r="A36972">
        <v>1917</v>
      </c>
      <c r="B36972" s="1">
        <f>DATE(2005,4,1) + TIME(0,0,0)</f>
        <v>38443</v>
      </c>
      <c r="C36972">
        <v>28.111053467000001</v>
      </c>
    </row>
    <row r="36973" spans="1:3" x14ac:dyDescent="0.25">
      <c r="A36973">
        <v>1947</v>
      </c>
      <c r="B36973" s="1">
        <f>DATE(2005,5,1) + TIME(0,0,0)</f>
        <v>38473</v>
      </c>
      <c r="C36973">
        <v>28.157083511</v>
      </c>
    </row>
    <row r="36974" spans="1:3" x14ac:dyDescent="0.25">
      <c r="A36974">
        <v>1978</v>
      </c>
      <c r="B36974" s="1">
        <f>DATE(2005,6,1) + TIME(0,0,0)</f>
        <v>38504</v>
      </c>
      <c r="C36974">
        <v>28.203626632999999</v>
      </c>
    </row>
    <row r="36975" spans="1:3" x14ac:dyDescent="0.25">
      <c r="A36975">
        <v>2008</v>
      </c>
      <c r="B36975" s="1">
        <f>DATE(2005,7,1) + TIME(0,0,0)</f>
        <v>38534</v>
      </c>
      <c r="C36975">
        <v>28.247699738000001</v>
      </c>
    </row>
    <row r="36976" spans="1:3" x14ac:dyDescent="0.25">
      <c r="A36976">
        <v>2039</v>
      </c>
      <c r="B36976" s="1">
        <f>DATE(2005,8,1) + TIME(0,0,0)</f>
        <v>38565</v>
      </c>
      <c r="C36976">
        <v>28.292278289999999</v>
      </c>
    </row>
    <row r="36977" spans="1:3" x14ac:dyDescent="0.25">
      <c r="A36977">
        <v>2070</v>
      </c>
      <c r="B36977" s="1">
        <f>DATE(2005,9,1) + TIME(0,0,0)</f>
        <v>38596</v>
      </c>
      <c r="C36977">
        <v>28.335880280000001</v>
      </c>
    </row>
    <row r="36978" spans="1:3" x14ac:dyDescent="0.25">
      <c r="A36978">
        <v>2100</v>
      </c>
      <c r="B36978" s="1">
        <f>DATE(2005,10,1) + TIME(0,0,0)</f>
        <v>38626</v>
      </c>
      <c r="C36978">
        <v>28.377429962000001</v>
      </c>
    </row>
    <row r="36979" spans="1:3" x14ac:dyDescent="0.25">
      <c r="A36979">
        <v>2131</v>
      </c>
      <c r="B36979" s="1">
        <f>DATE(2005,11,1) + TIME(0,0,0)</f>
        <v>38657</v>
      </c>
      <c r="C36979">
        <v>28.419969558999998</v>
      </c>
    </row>
    <row r="36980" spans="1:3" x14ac:dyDescent="0.25">
      <c r="A36980">
        <v>2161</v>
      </c>
      <c r="B36980" s="1">
        <f>DATE(2005,12,1) + TIME(0,0,0)</f>
        <v>38687</v>
      </c>
      <c r="C36980">
        <v>28.460720062</v>
      </c>
    </row>
    <row r="36981" spans="1:3" x14ac:dyDescent="0.25">
      <c r="A36981">
        <v>2192</v>
      </c>
      <c r="B36981" s="1">
        <f>DATE(2006,1,1) + TIME(0,0,0)</f>
        <v>38718</v>
      </c>
      <c r="C36981">
        <v>28.502393723000001</v>
      </c>
    </row>
    <row r="36982" spans="1:3" x14ac:dyDescent="0.25">
      <c r="A36982">
        <v>2223</v>
      </c>
      <c r="B36982" s="1">
        <f>DATE(2006,2,1) + TIME(0,0,0)</f>
        <v>38749</v>
      </c>
      <c r="C36982">
        <v>28.543619155999998</v>
      </c>
    </row>
    <row r="36983" spans="1:3" x14ac:dyDescent="0.25">
      <c r="A36983">
        <v>2251</v>
      </c>
      <c r="B36983" s="1">
        <f>DATE(2006,3,1) + TIME(0,0,0)</f>
        <v>38777</v>
      </c>
      <c r="C36983">
        <v>28.580459595000001</v>
      </c>
    </row>
    <row r="36984" spans="1:3" x14ac:dyDescent="0.25">
      <c r="A36984">
        <v>2282</v>
      </c>
      <c r="B36984" s="1">
        <f>DATE(2006,4,1) + TIME(0,0,0)</f>
        <v>38808</v>
      </c>
      <c r="C36984">
        <v>28.620611190999998</v>
      </c>
    </row>
    <row r="36985" spans="1:3" x14ac:dyDescent="0.25">
      <c r="A36985">
        <v>2312</v>
      </c>
      <c r="B36985" s="1">
        <f>DATE(2006,5,1) + TIME(0,0,0)</f>
        <v>38838</v>
      </c>
      <c r="C36985">
        <v>28.658781051999998</v>
      </c>
    </row>
    <row r="36986" spans="1:3" x14ac:dyDescent="0.25">
      <c r="A36986">
        <v>2343</v>
      </c>
      <c r="B36986" s="1">
        <f>DATE(2006,6,1) + TIME(0,0,0)</f>
        <v>38869</v>
      </c>
      <c r="C36986">
        <v>28.697521210000001</v>
      </c>
    </row>
    <row r="36987" spans="1:3" x14ac:dyDescent="0.25">
      <c r="A36987">
        <v>2373</v>
      </c>
      <c r="B36987" s="1">
        <f>DATE(2006,7,1) + TIME(0,0,0)</f>
        <v>38899</v>
      </c>
      <c r="C36987">
        <v>28.734485626000001</v>
      </c>
    </row>
    <row r="36988" spans="1:3" x14ac:dyDescent="0.25">
      <c r="A36988">
        <v>2404</v>
      </c>
      <c r="B36988" s="1">
        <f>DATE(2006,8,1) + TIME(0,0,0)</f>
        <v>38930</v>
      </c>
      <c r="C36988">
        <v>28.772172928</v>
      </c>
    </row>
    <row r="36989" spans="1:3" x14ac:dyDescent="0.25">
      <c r="A36989">
        <v>2435</v>
      </c>
      <c r="B36989" s="1">
        <f>DATE(2006,9,1) + TIME(0,0,0)</f>
        <v>38961</v>
      </c>
      <c r="C36989">
        <v>28.809303283999999</v>
      </c>
    </row>
    <row r="36990" spans="1:3" x14ac:dyDescent="0.25">
      <c r="A36990">
        <v>2465</v>
      </c>
      <c r="B36990" s="1">
        <f>DATE(2006,10,1) + TIME(0,0,0)</f>
        <v>38991</v>
      </c>
      <c r="C36990">
        <v>28.844680786000001</v>
      </c>
    </row>
    <row r="36991" spans="1:3" x14ac:dyDescent="0.25">
      <c r="A36991">
        <v>2496</v>
      </c>
      <c r="B36991" s="1">
        <f>DATE(2006,11,1) + TIME(0,0,0)</f>
        <v>39022</v>
      </c>
      <c r="C36991">
        <v>28.880666733000002</v>
      </c>
    </row>
    <row r="36992" spans="1:3" x14ac:dyDescent="0.25">
      <c r="A36992">
        <v>2526</v>
      </c>
      <c r="B36992" s="1">
        <f>DATE(2006,12,1) + TIME(0,0,0)</f>
        <v>39052</v>
      </c>
      <c r="C36992">
        <v>28.914958953999999</v>
      </c>
    </row>
    <row r="36993" spans="1:3" x14ac:dyDescent="0.25">
      <c r="A36993">
        <v>2557</v>
      </c>
      <c r="B36993" s="1">
        <f>DATE(2007,1,1) + TIME(0,0,0)</f>
        <v>39083</v>
      </c>
      <c r="C36993">
        <v>28.949871063</v>
      </c>
    </row>
    <row r="36994" spans="1:3" x14ac:dyDescent="0.25">
      <c r="A36994">
        <v>2588</v>
      </c>
      <c r="B36994" s="1">
        <f>DATE(2007,2,1) + TIME(0,0,0)</f>
        <v>39114</v>
      </c>
      <c r="C36994">
        <v>28.984283446999999</v>
      </c>
    </row>
    <row r="36995" spans="1:3" x14ac:dyDescent="0.25">
      <c r="A36995">
        <v>2616</v>
      </c>
      <c r="B36995" s="1">
        <f>DATE(2007,3,1) + TIME(0,0,0)</f>
        <v>39142</v>
      </c>
      <c r="C36995">
        <v>29.014965057000001</v>
      </c>
    </row>
    <row r="36996" spans="1:3" x14ac:dyDescent="0.25">
      <c r="A36996">
        <v>2647</v>
      </c>
      <c r="B36996" s="1">
        <f>DATE(2007,4,1) + TIME(0,0,0)</f>
        <v>39173</v>
      </c>
      <c r="C36996">
        <v>29.048530579000001</v>
      </c>
    </row>
    <row r="36997" spans="1:3" x14ac:dyDescent="0.25">
      <c r="A36997">
        <v>2677</v>
      </c>
      <c r="B36997" s="1">
        <f>DATE(2007,5,1) + TIME(0,0,0)</f>
        <v>39203</v>
      </c>
      <c r="C36997">
        <v>29.080638884999999</v>
      </c>
    </row>
    <row r="36998" spans="1:3" x14ac:dyDescent="0.25">
      <c r="A36998">
        <v>2708</v>
      </c>
      <c r="B36998" s="1">
        <f>DATE(2007,6,1) + TIME(0,0,0)</f>
        <v>39234</v>
      </c>
      <c r="C36998">
        <v>29.113452911</v>
      </c>
    </row>
    <row r="36999" spans="1:3" x14ac:dyDescent="0.25">
      <c r="A36999">
        <v>2738</v>
      </c>
      <c r="B36999" s="1">
        <f>DATE(2007,7,1) + TIME(0,0,0)</f>
        <v>39264</v>
      </c>
      <c r="C36999">
        <v>29.144870758</v>
      </c>
    </row>
    <row r="37000" spans="1:3" x14ac:dyDescent="0.25">
      <c r="A37000">
        <v>2769</v>
      </c>
      <c r="B37000" s="1">
        <f>DATE(2007,8,1) + TIME(0,0,0)</f>
        <v>39295</v>
      </c>
      <c r="C37000">
        <v>29.177000046</v>
      </c>
    </row>
    <row r="37001" spans="1:3" x14ac:dyDescent="0.25">
      <c r="A37001">
        <v>2800</v>
      </c>
      <c r="B37001" s="1">
        <f>DATE(2007,9,1) + TIME(0,0,0)</f>
        <v>39326</v>
      </c>
      <c r="C37001">
        <v>29.208799362000001</v>
      </c>
    </row>
    <row r="37002" spans="1:3" x14ac:dyDescent="0.25">
      <c r="A37002">
        <v>2830</v>
      </c>
      <c r="B37002" s="1">
        <f>DATE(2007,10,1) + TIME(0,0,0)</f>
        <v>39356</v>
      </c>
      <c r="C37002">
        <v>29.239269257</v>
      </c>
    </row>
    <row r="37003" spans="1:3" x14ac:dyDescent="0.25">
      <c r="A37003">
        <v>2861</v>
      </c>
      <c r="B37003" s="1">
        <f>DATE(2007,11,1) + TIME(0,0,0)</f>
        <v>39387</v>
      </c>
      <c r="C37003">
        <v>29.270452499000001</v>
      </c>
    </row>
    <row r="37004" spans="1:3" x14ac:dyDescent="0.25">
      <c r="A37004">
        <v>2891</v>
      </c>
      <c r="B37004" s="1">
        <f>DATE(2007,12,1) + TIME(0,0,0)</f>
        <v>39417</v>
      </c>
      <c r="C37004">
        <v>29.300344466999999</v>
      </c>
    </row>
    <row r="37005" spans="1:3" x14ac:dyDescent="0.25">
      <c r="A37005">
        <v>2922</v>
      </c>
      <c r="B37005" s="1">
        <f>DATE(2008,1,1) + TIME(0,0,0)</f>
        <v>39448</v>
      </c>
      <c r="C37005">
        <v>29.330947876</v>
      </c>
    </row>
    <row r="37006" spans="1:3" x14ac:dyDescent="0.25">
      <c r="A37006">
        <v>2953</v>
      </c>
      <c r="B37006" s="1">
        <f>DATE(2008,2,1) + TIME(0,0,0)</f>
        <v>39479</v>
      </c>
      <c r="C37006">
        <v>29.361274719000001</v>
      </c>
    </row>
    <row r="37007" spans="1:3" x14ac:dyDescent="0.25">
      <c r="A37007">
        <v>2982</v>
      </c>
      <c r="B37007" s="1">
        <f>DATE(2008,3,1) + TIME(0,0,0)</f>
        <v>39508</v>
      </c>
      <c r="C37007">
        <v>29.389400481999999</v>
      </c>
    </row>
    <row r="37008" spans="1:3" x14ac:dyDescent="0.25">
      <c r="A37008">
        <v>3013</v>
      </c>
      <c r="B37008" s="1">
        <f>DATE(2008,4,1) + TIME(0,0,0)</f>
        <v>39539</v>
      </c>
      <c r="C37008">
        <v>29.419218062999999</v>
      </c>
    </row>
    <row r="37009" spans="1:3" x14ac:dyDescent="0.25">
      <c r="A37009">
        <v>3043</v>
      </c>
      <c r="B37009" s="1">
        <f>DATE(2008,5,1) + TIME(0,0,0)</f>
        <v>39569</v>
      </c>
      <c r="C37009">
        <v>29.447837830000001</v>
      </c>
    </row>
    <row r="37010" spans="1:3" x14ac:dyDescent="0.25">
      <c r="A37010">
        <v>3074</v>
      </c>
      <c r="B37010" s="1">
        <f>DATE(2008,6,1) + TIME(0,0,0)</f>
        <v>39600</v>
      </c>
      <c r="C37010">
        <v>29.477176665999998</v>
      </c>
    </row>
    <row r="37011" spans="1:3" x14ac:dyDescent="0.25">
      <c r="A37011">
        <v>3104</v>
      </c>
      <c r="B37011" s="1">
        <f>DATE(2008,7,1) + TIME(0,0,0)</f>
        <v>39630</v>
      </c>
      <c r="C37011">
        <v>29.505348206000001</v>
      </c>
    </row>
    <row r="37012" spans="1:3" x14ac:dyDescent="0.25">
      <c r="A37012">
        <v>3135</v>
      </c>
      <c r="B37012" s="1">
        <f>DATE(2008,8,1) + TIME(0,0,0)</f>
        <v>39661</v>
      </c>
      <c r="C37012">
        <v>29.534233093000001</v>
      </c>
    </row>
    <row r="37013" spans="1:3" x14ac:dyDescent="0.25">
      <c r="A37013">
        <v>3166</v>
      </c>
      <c r="B37013" s="1">
        <f>DATE(2008,9,1) + TIME(0,0,0)</f>
        <v>39692</v>
      </c>
      <c r="C37013">
        <v>29.562896728999998</v>
      </c>
    </row>
    <row r="37014" spans="1:3" x14ac:dyDescent="0.25">
      <c r="A37014">
        <v>3196</v>
      </c>
      <c r="B37014" s="1">
        <f>DATE(2008,10,1) + TIME(0,0,0)</f>
        <v>39722</v>
      </c>
      <c r="C37014">
        <v>29.590427398999999</v>
      </c>
    </row>
    <row r="37015" spans="1:3" x14ac:dyDescent="0.25">
      <c r="A37015">
        <v>3227</v>
      </c>
      <c r="B37015" s="1">
        <f>DATE(2008,11,1) + TIME(0,0,0)</f>
        <v>39753</v>
      </c>
      <c r="C37015">
        <v>29.618667602999999</v>
      </c>
    </row>
    <row r="37016" spans="1:3" x14ac:dyDescent="0.25">
      <c r="A37016">
        <v>3257</v>
      </c>
      <c r="B37016" s="1">
        <f>DATE(2008,12,1) + TIME(0,0,0)</f>
        <v>39783</v>
      </c>
      <c r="C37016">
        <v>29.645799637</v>
      </c>
    </row>
    <row r="37017" spans="1:3" x14ac:dyDescent="0.25">
      <c r="A37017">
        <v>3288</v>
      </c>
      <c r="B37017" s="1">
        <f>DATE(2009,1,1) + TIME(0,0,0)</f>
        <v>39814</v>
      </c>
      <c r="C37017">
        <v>29.673633575</v>
      </c>
    </row>
    <row r="37018" spans="1:3" x14ac:dyDescent="0.25">
      <c r="A37018">
        <v>3319</v>
      </c>
      <c r="B37018" s="1">
        <f>DATE(2009,2,1) + TIME(0,0,0)</f>
        <v>39845</v>
      </c>
      <c r="C37018">
        <v>29.701269150000002</v>
      </c>
    </row>
    <row r="37019" spans="1:3" x14ac:dyDescent="0.25">
      <c r="A37019">
        <v>3347</v>
      </c>
      <c r="B37019" s="1">
        <f>DATE(2009,3,1) + TIME(0,0,0)</f>
        <v>39873</v>
      </c>
      <c r="C37019">
        <v>29.726062774999999</v>
      </c>
    </row>
    <row r="37020" spans="1:3" x14ac:dyDescent="0.25">
      <c r="A37020">
        <v>3378</v>
      </c>
      <c r="B37020" s="1">
        <f>DATE(2009,4,1) + TIME(0,0,0)</f>
        <v>39904</v>
      </c>
      <c r="C37020">
        <v>29.753332138000001</v>
      </c>
    </row>
    <row r="37021" spans="1:3" x14ac:dyDescent="0.25">
      <c r="A37021">
        <v>3408</v>
      </c>
      <c r="B37021" s="1">
        <f>DATE(2009,5,1) + TIME(0,0,0)</f>
        <v>39934</v>
      </c>
      <c r="C37021">
        <v>29.779541016</v>
      </c>
    </row>
    <row r="37022" spans="1:3" x14ac:dyDescent="0.25">
      <c r="A37022">
        <v>3439</v>
      </c>
      <c r="B37022" s="1">
        <f>DATE(2009,6,1) + TIME(0,0,0)</f>
        <v>39965</v>
      </c>
      <c r="C37022">
        <v>29.806446075</v>
      </c>
    </row>
    <row r="37023" spans="1:3" x14ac:dyDescent="0.25">
      <c r="A37023">
        <v>3469</v>
      </c>
      <c r="B37023" s="1">
        <f>DATE(2009,7,1) + TIME(0,0,0)</f>
        <v>39995</v>
      </c>
      <c r="C37023">
        <v>29.832304001000001</v>
      </c>
    </row>
    <row r="37024" spans="1:3" x14ac:dyDescent="0.25">
      <c r="A37024">
        <v>3500</v>
      </c>
      <c r="B37024" s="1">
        <f>DATE(2009,8,1) + TIME(0,0,0)</f>
        <v>40026</v>
      </c>
      <c r="C37024">
        <v>29.858854294</v>
      </c>
    </row>
    <row r="37025" spans="1:3" x14ac:dyDescent="0.25">
      <c r="A37025">
        <v>3531</v>
      </c>
      <c r="B37025" s="1">
        <f>DATE(2009,9,1) + TIME(0,0,0)</f>
        <v>40057</v>
      </c>
      <c r="C37025">
        <v>29.885223389</v>
      </c>
    </row>
    <row r="37026" spans="1:3" x14ac:dyDescent="0.25">
      <c r="A37026">
        <v>3561</v>
      </c>
      <c r="B37026" s="1">
        <f>DATE(2009,10,1) + TIME(0,0,0)</f>
        <v>40087</v>
      </c>
      <c r="C37026">
        <v>29.910579681000002</v>
      </c>
    </row>
    <row r="37027" spans="1:3" x14ac:dyDescent="0.25">
      <c r="A37027">
        <v>3592</v>
      </c>
      <c r="B37027" s="1">
        <f>DATE(2009,11,1) + TIME(0,0,0)</f>
        <v>40118</v>
      </c>
      <c r="C37027">
        <v>29.936613083000001</v>
      </c>
    </row>
    <row r="37028" spans="1:3" x14ac:dyDescent="0.25">
      <c r="A37028">
        <v>3622</v>
      </c>
      <c r="B37028" s="1">
        <f>DATE(2009,12,1) + TIME(0,0,0)</f>
        <v>40148</v>
      </c>
      <c r="C37028">
        <v>29.961645126000001</v>
      </c>
    </row>
    <row r="37029" spans="1:3" x14ac:dyDescent="0.25">
      <c r="A37029">
        <v>3653</v>
      </c>
      <c r="B37029" s="1">
        <f>DATE(2010,1,1) + TIME(0,0,0)</f>
        <v>40179</v>
      </c>
      <c r="C37029">
        <v>29.987346648999999</v>
      </c>
    </row>
    <row r="37030" spans="1:3" x14ac:dyDescent="0.25">
      <c r="A37030">
        <v>3684</v>
      </c>
      <c r="B37030" s="1">
        <f>DATE(2010,2,1) + TIME(0,0,0)</f>
        <v>40210</v>
      </c>
      <c r="C37030">
        <v>30.012882232999999</v>
      </c>
    </row>
    <row r="37031" spans="1:3" x14ac:dyDescent="0.25">
      <c r="A37031">
        <v>3712</v>
      </c>
      <c r="B37031" s="1">
        <f>DATE(2010,3,1) + TIME(0,0,0)</f>
        <v>40238</v>
      </c>
      <c r="C37031">
        <v>30.035806655999998</v>
      </c>
    </row>
    <row r="37032" spans="1:3" x14ac:dyDescent="0.25">
      <c r="A37032">
        <v>3743</v>
      </c>
      <c r="B37032" s="1">
        <f>DATE(2010,4,1) + TIME(0,0,0)</f>
        <v>40269</v>
      </c>
      <c r="C37032">
        <v>30.061025619999999</v>
      </c>
    </row>
    <row r="37033" spans="1:3" x14ac:dyDescent="0.25">
      <c r="A37033">
        <v>3773</v>
      </c>
      <c r="B37033" s="1">
        <f>DATE(2010,5,1) + TIME(0,0,0)</f>
        <v>40299</v>
      </c>
      <c r="C37033">
        <v>30.085277557000001</v>
      </c>
    </row>
    <row r="37034" spans="1:3" x14ac:dyDescent="0.25">
      <c r="A37034">
        <v>3804</v>
      </c>
      <c r="B37034" s="1">
        <f>DATE(2010,6,1) + TIME(0,0,0)</f>
        <v>40330</v>
      </c>
      <c r="C37034">
        <v>30.110174179000001</v>
      </c>
    </row>
    <row r="37035" spans="1:3" x14ac:dyDescent="0.25">
      <c r="A37035">
        <v>3834</v>
      </c>
      <c r="B37035" s="1">
        <f>DATE(2010,7,1) + TIME(0,0,0)</f>
        <v>40360</v>
      </c>
      <c r="C37035">
        <v>30.134111403999999</v>
      </c>
    </row>
    <row r="37036" spans="1:3" x14ac:dyDescent="0.25">
      <c r="A37036">
        <v>3865</v>
      </c>
      <c r="B37036" s="1">
        <f>DATE(2010,8,1) + TIME(0,0,0)</f>
        <v>40391</v>
      </c>
      <c r="C37036">
        <v>30.158687592</v>
      </c>
    </row>
    <row r="37037" spans="1:3" x14ac:dyDescent="0.25">
      <c r="A37037">
        <v>3896</v>
      </c>
      <c r="B37037" s="1">
        <f>DATE(2010,9,1) + TIME(0,0,0)</f>
        <v>40422</v>
      </c>
      <c r="C37037">
        <v>30.183099747</v>
      </c>
    </row>
    <row r="37038" spans="1:3" x14ac:dyDescent="0.25">
      <c r="A37038">
        <v>3926</v>
      </c>
      <c r="B37038" s="1">
        <f>DATE(2010,10,1) + TIME(0,0,0)</f>
        <v>40452</v>
      </c>
      <c r="C37038">
        <v>30.206567763999999</v>
      </c>
    </row>
    <row r="37039" spans="1:3" x14ac:dyDescent="0.25">
      <c r="A37039">
        <v>3957</v>
      </c>
      <c r="B37039" s="1">
        <f>DATE(2010,11,1) + TIME(0,0,0)</f>
        <v>40483</v>
      </c>
      <c r="C37039">
        <v>30.230646133</v>
      </c>
    </row>
    <row r="37040" spans="1:3" x14ac:dyDescent="0.25">
      <c r="A37040">
        <v>3987</v>
      </c>
      <c r="B37040" s="1">
        <f>DATE(2010,12,1) + TIME(0,0,0)</f>
        <v>40513</v>
      </c>
      <c r="C37040">
        <v>30.253778457999999</v>
      </c>
    </row>
    <row r="37041" spans="1:3" x14ac:dyDescent="0.25">
      <c r="A37041">
        <v>4018</v>
      </c>
      <c r="B37041" s="1">
        <f>DATE(2011,1,1) + TIME(0,0,0)</f>
        <v>40544</v>
      </c>
      <c r="C37041">
        <v>30.277507782000001</v>
      </c>
    </row>
    <row r="37042" spans="1:3" x14ac:dyDescent="0.25">
      <c r="A37042">
        <v>4049</v>
      </c>
      <c r="B37042" s="1">
        <f>DATE(2011,2,1) + TIME(0,0,0)</f>
        <v>40575</v>
      </c>
      <c r="C37042">
        <v>30.30106163</v>
      </c>
    </row>
    <row r="37043" spans="1:3" x14ac:dyDescent="0.25">
      <c r="A37043">
        <v>4077</v>
      </c>
      <c r="B37043" s="1">
        <f>DATE(2011,3,1) + TIME(0,0,0)</f>
        <v>40603</v>
      </c>
      <c r="C37043">
        <v>30.322189331000001</v>
      </c>
    </row>
    <row r="37044" spans="1:3" x14ac:dyDescent="0.25">
      <c r="A37044">
        <v>4108</v>
      </c>
      <c r="B37044" s="1">
        <f>DATE(2011,4,1) + TIME(0,0,0)</f>
        <v>40634</v>
      </c>
      <c r="C37044">
        <v>30.345420836999999</v>
      </c>
    </row>
    <row r="37045" spans="1:3" x14ac:dyDescent="0.25">
      <c r="A37045">
        <v>4138</v>
      </c>
      <c r="B37045" s="1">
        <f>DATE(2011,5,1) + TIME(0,0,0)</f>
        <v>40664</v>
      </c>
      <c r="C37045">
        <v>30.367748259999999</v>
      </c>
    </row>
    <row r="37046" spans="1:3" x14ac:dyDescent="0.25">
      <c r="A37046">
        <v>4169</v>
      </c>
      <c r="B37046" s="1">
        <f>DATE(2011,6,1) + TIME(0,0,0)</f>
        <v>40695</v>
      </c>
      <c r="C37046">
        <v>30.390659331999998</v>
      </c>
    </row>
    <row r="37047" spans="1:3" x14ac:dyDescent="0.25">
      <c r="A37047">
        <v>4199</v>
      </c>
      <c r="B37047" s="1">
        <f>DATE(2011,7,1) + TIME(0,0,0)</f>
        <v>40725</v>
      </c>
      <c r="C37047">
        <v>30.412683486999999</v>
      </c>
    </row>
    <row r="37048" spans="1:3" x14ac:dyDescent="0.25">
      <c r="A37048">
        <v>4230</v>
      </c>
      <c r="B37048" s="1">
        <f>DATE(2011,8,1) + TIME(0,0,0)</f>
        <v>40756</v>
      </c>
      <c r="C37048">
        <v>30.435287475999999</v>
      </c>
    </row>
    <row r="37049" spans="1:3" x14ac:dyDescent="0.25">
      <c r="A37049">
        <v>4261</v>
      </c>
      <c r="B37049" s="1">
        <f>DATE(2011,9,1) + TIME(0,0,0)</f>
        <v>40787</v>
      </c>
      <c r="C37049">
        <v>30.457736968999999</v>
      </c>
    </row>
    <row r="37050" spans="1:3" x14ac:dyDescent="0.25">
      <c r="A37050">
        <v>4291</v>
      </c>
      <c r="B37050" s="1">
        <f>DATE(2011,10,1) + TIME(0,0,0)</f>
        <v>40817</v>
      </c>
      <c r="C37050">
        <v>30.479314804000001</v>
      </c>
    </row>
    <row r="37051" spans="1:3" x14ac:dyDescent="0.25">
      <c r="A37051">
        <v>4322</v>
      </c>
      <c r="B37051" s="1">
        <f>DATE(2011,11,1) + TIME(0,0,0)</f>
        <v>40848</v>
      </c>
      <c r="C37051">
        <v>30.501462935999999</v>
      </c>
    </row>
    <row r="37052" spans="1:3" x14ac:dyDescent="0.25">
      <c r="A37052">
        <v>4352</v>
      </c>
      <c r="B37052" s="1">
        <f>DATE(2011,12,1) + TIME(0,0,0)</f>
        <v>40878</v>
      </c>
      <c r="C37052">
        <v>30.522750854000002</v>
      </c>
    </row>
    <row r="37053" spans="1:3" x14ac:dyDescent="0.25">
      <c r="A37053">
        <v>4383</v>
      </c>
      <c r="B37053" s="1">
        <f>DATE(2012,1,1) + TIME(0,0,0)</f>
        <v>40909</v>
      </c>
      <c r="C37053">
        <v>30.544601440000001</v>
      </c>
    </row>
    <row r="37054" spans="1:3" x14ac:dyDescent="0.25">
      <c r="A37054">
        <v>4414</v>
      </c>
      <c r="B37054" s="1">
        <f>DATE(2012,2,1) + TIME(0,0,0)</f>
        <v>40940</v>
      </c>
      <c r="C37054">
        <v>30.566303253000001</v>
      </c>
    </row>
    <row r="37055" spans="1:3" x14ac:dyDescent="0.25">
      <c r="A37055">
        <v>4443</v>
      </c>
      <c r="B37055" s="1">
        <f>DATE(2012,3,1) + TIME(0,0,0)</f>
        <v>40969</v>
      </c>
      <c r="C37055">
        <v>30.586467743</v>
      </c>
    </row>
    <row r="37056" spans="1:3" x14ac:dyDescent="0.25">
      <c r="A37056">
        <v>4474</v>
      </c>
      <c r="B37056" s="1">
        <f>DATE(2012,4,1) + TIME(0,0,0)</f>
        <v>41000</v>
      </c>
      <c r="C37056">
        <v>30.60789299</v>
      </c>
    </row>
    <row r="37057" spans="1:3" x14ac:dyDescent="0.25">
      <c r="A37057">
        <v>4504</v>
      </c>
      <c r="B37057" s="1">
        <f>DATE(2012,5,1) + TIME(0,0,0)</f>
        <v>41030</v>
      </c>
      <c r="C37057">
        <v>30.628484726</v>
      </c>
    </row>
    <row r="37058" spans="1:3" x14ac:dyDescent="0.25">
      <c r="A37058">
        <v>4535</v>
      </c>
      <c r="B37058" s="1">
        <f>DATE(2012,6,1) + TIME(0,0,0)</f>
        <v>41061</v>
      </c>
      <c r="C37058">
        <v>30.649621964000001</v>
      </c>
    </row>
    <row r="37059" spans="1:3" x14ac:dyDescent="0.25">
      <c r="A37059">
        <v>4565</v>
      </c>
      <c r="B37059" s="1">
        <f>DATE(2012,7,1) + TIME(0,0,0)</f>
        <v>41091</v>
      </c>
      <c r="C37059">
        <v>30.669939040999999</v>
      </c>
    </row>
    <row r="37060" spans="1:3" x14ac:dyDescent="0.25">
      <c r="A37060">
        <v>4596</v>
      </c>
      <c r="B37060" s="1">
        <f>DATE(2012,8,1) + TIME(0,0,0)</f>
        <v>41122</v>
      </c>
      <c r="C37060">
        <v>30.690809250000001</v>
      </c>
    </row>
    <row r="37061" spans="1:3" x14ac:dyDescent="0.25">
      <c r="A37061">
        <v>4627</v>
      </c>
      <c r="B37061" s="1">
        <f>DATE(2012,9,1) + TIME(0,0,0)</f>
        <v>41153</v>
      </c>
      <c r="C37061">
        <v>30.711536407000001</v>
      </c>
    </row>
    <row r="37062" spans="1:3" x14ac:dyDescent="0.25">
      <c r="A37062">
        <v>4657</v>
      </c>
      <c r="B37062" s="1">
        <f>DATE(2012,10,1) + TIME(0,0,0)</f>
        <v>41183</v>
      </c>
      <c r="C37062">
        <v>30.731464385999999</v>
      </c>
    </row>
    <row r="37063" spans="1:3" x14ac:dyDescent="0.25">
      <c r="A37063">
        <v>4688</v>
      </c>
      <c r="B37063" s="1">
        <f>DATE(2012,11,1) + TIME(0,0,0)</f>
        <v>41214</v>
      </c>
      <c r="C37063">
        <v>30.751934051999999</v>
      </c>
    </row>
    <row r="37064" spans="1:3" x14ac:dyDescent="0.25">
      <c r="A37064">
        <v>4718</v>
      </c>
      <c r="B37064" s="1">
        <f>DATE(2012,12,1) + TIME(0,0,0)</f>
        <v>41244</v>
      </c>
      <c r="C37064">
        <v>30.771612167000001</v>
      </c>
    </row>
    <row r="37065" spans="1:3" x14ac:dyDescent="0.25">
      <c r="A37065">
        <v>4749</v>
      </c>
      <c r="B37065" s="1">
        <f>DATE(2013,1,1) + TIME(0,0,0)</f>
        <v>41275</v>
      </c>
      <c r="C37065">
        <v>30.791830062999999</v>
      </c>
    </row>
    <row r="37066" spans="1:3" x14ac:dyDescent="0.25">
      <c r="A37066">
        <v>4780</v>
      </c>
      <c r="B37066" s="1">
        <f>DATE(2013,2,1) + TIME(0,0,0)</f>
        <v>41306</v>
      </c>
      <c r="C37066">
        <v>30.811910629</v>
      </c>
    </row>
    <row r="37067" spans="1:3" x14ac:dyDescent="0.25">
      <c r="A37067">
        <v>4808</v>
      </c>
      <c r="B37067" s="1">
        <f>DATE(2013,3,1) + TIME(0,0,0)</f>
        <v>41334</v>
      </c>
      <c r="C37067">
        <v>30.829946518</v>
      </c>
    </row>
    <row r="37068" spans="1:3" x14ac:dyDescent="0.25">
      <c r="A37068">
        <v>4839</v>
      </c>
      <c r="B37068" s="1">
        <f>DATE(2013,4,1) + TIME(0,0,0)</f>
        <v>41365</v>
      </c>
      <c r="C37068">
        <v>30.849798202999999</v>
      </c>
    </row>
    <row r="37069" spans="1:3" x14ac:dyDescent="0.25">
      <c r="A37069">
        <v>4869</v>
      </c>
      <c r="B37069" s="1">
        <f>DATE(2013,5,1) + TIME(0,0,0)</f>
        <v>41395</v>
      </c>
      <c r="C37069">
        <v>30.868886948</v>
      </c>
    </row>
    <row r="37070" spans="1:3" x14ac:dyDescent="0.25">
      <c r="A37070">
        <v>4900</v>
      </c>
      <c r="B37070" s="1">
        <f>DATE(2013,6,1) + TIME(0,0,0)</f>
        <v>41426</v>
      </c>
      <c r="C37070">
        <v>30.888500214</v>
      </c>
    </row>
    <row r="37071" spans="1:3" x14ac:dyDescent="0.25">
      <c r="A37071">
        <v>4930</v>
      </c>
      <c r="B37071" s="1">
        <f>DATE(2013,7,1) + TIME(0,0,0)</f>
        <v>41456</v>
      </c>
      <c r="C37071">
        <v>30.907373428</v>
      </c>
    </row>
    <row r="37072" spans="1:3" x14ac:dyDescent="0.25">
      <c r="A37072">
        <v>4961</v>
      </c>
      <c r="B37072" s="1">
        <f>DATE(2013,8,1) + TIME(0,0,0)</f>
        <v>41487</v>
      </c>
      <c r="C37072">
        <v>30.926767348999999</v>
      </c>
    </row>
    <row r="37073" spans="1:3" x14ac:dyDescent="0.25">
      <c r="A37073">
        <v>4992</v>
      </c>
      <c r="B37073" s="1">
        <f>DATE(2013,9,1) + TIME(0,0,0)</f>
        <v>41518</v>
      </c>
      <c r="C37073">
        <v>30.946054458999999</v>
      </c>
    </row>
    <row r="37074" spans="1:3" x14ac:dyDescent="0.25">
      <c r="A37074">
        <v>5022</v>
      </c>
      <c r="B37074" s="1">
        <f>DATE(2013,10,1) + TIME(0,0,0)</f>
        <v>41548</v>
      </c>
      <c r="C37074">
        <v>30.964616776</v>
      </c>
    </row>
    <row r="37075" spans="1:3" x14ac:dyDescent="0.25">
      <c r="A37075">
        <v>5053</v>
      </c>
      <c r="B37075" s="1">
        <f>DATE(2013,11,1) + TIME(0,0,0)</f>
        <v>41579</v>
      </c>
      <c r="C37075">
        <v>30.983690262</v>
      </c>
    </row>
    <row r="37076" spans="1:3" x14ac:dyDescent="0.25">
      <c r="A37076">
        <v>5083</v>
      </c>
      <c r="B37076" s="1">
        <f>DATE(2013,12,1) + TIME(0,0,0)</f>
        <v>41609</v>
      </c>
      <c r="C37076">
        <v>31.002050400000002</v>
      </c>
    </row>
    <row r="37077" spans="1:3" x14ac:dyDescent="0.25">
      <c r="A37077">
        <v>5114</v>
      </c>
      <c r="B37077" s="1">
        <f>DATE(2014,1,1) + TIME(0,0,0)</f>
        <v>41640</v>
      </c>
      <c r="C37077">
        <v>31.020915984999998</v>
      </c>
    </row>
    <row r="37078" spans="1:3" x14ac:dyDescent="0.25">
      <c r="A37078">
        <v>5145</v>
      </c>
      <c r="B37078" s="1">
        <f>DATE(2014,2,1) + TIME(0,0,0)</f>
        <v>41671</v>
      </c>
      <c r="C37078">
        <v>31.039678574</v>
      </c>
    </row>
    <row r="37079" spans="1:3" x14ac:dyDescent="0.25">
      <c r="A37079">
        <v>5173</v>
      </c>
      <c r="B37079" s="1">
        <f>DATE(2014,3,1) + TIME(0,0,0)</f>
        <v>41699</v>
      </c>
      <c r="C37079">
        <v>31.056535720999999</v>
      </c>
    </row>
    <row r="37080" spans="1:3" x14ac:dyDescent="0.25">
      <c r="A37080">
        <v>5204</v>
      </c>
      <c r="B37080" s="1">
        <f>DATE(2014,4,1) + TIME(0,0,0)</f>
        <v>41730</v>
      </c>
      <c r="C37080">
        <v>31.075099945000002</v>
      </c>
    </row>
    <row r="37081" spans="1:3" x14ac:dyDescent="0.25">
      <c r="A37081">
        <v>5234</v>
      </c>
      <c r="B37081" s="1">
        <f>DATE(2014,5,1) + TIME(0,0,0)</f>
        <v>41760</v>
      </c>
      <c r="C37081">
        <v>31.092967987000002</v>
      </c>
    </row>
    <row r="37082" spans="1:3" x14ac:dyDescent="0.25">
      <c r="A37082">
        <v>5265</v>
      </c>
      <c r="B37082" s="1">
        <f>DATE(2014,6,1) + TIME(0,0,0)</f>
        <v>41791</v>
      </c>
      <c r="C37082">
        <v>31.111333847000001</v>
      </c>
    </row>
    <row r="37083" spans="1:3" x14ac:dyDescent="0.25">
      <c r="A37083">
        <v>5295</v>
      </c>
      <c r="B37083" s="1">
        <f>DATE(2014,7,1) + TIME(0,0,0)</f>
        <v>41821</v>
      </c>
      <c r="C37083">
        <v>31.129011154000001</v>
      </c>
    </row>
    <row r="37084" spans="1:3" x14ac:dyDescent="0.25">
      <c r="A37084">
        <v>5326</v>
      </c>
      <c r="B37084" s="1">
        <f>DATE(2014,8,1) + TIME(0,0,0)</f>
        <v>41852</v>
      </c>
      <c r="C37084">
        <v>31.147178650000001</v>
      </c>
    </row>
    <row r="37085" spans="1:3" x14ac:dyDescent="0.25">
      <c r="A37085">
        <v>5357</v>
      </c>
      <c r="B37085" s="1">
        <f>DATE(2014,9,1) + TIME(0,0,0)</f>
        <v>41883</v>
      </c>
      <c r="C37085">
        <v>31.165248870999999</v>
      </c>
    </row>
    <row r="37086" spans="1:3" x14ac:dyDescent="0.25">
      <c r="A37086">
        <v>5387</v>
      </c>
      <c r="B37086" s="1">
        <f>DATE(2014,10,1) + TIME(0,0,0)</f>
        <v>41913</v>
      </c>
      <c r="C37086">
        <v>31.182645797999999</v>
      </c>
    </row>
    <row r="37087" spans="1:3" x14ac:dyDescent="0.25">
      <c r="A37087">
        <v>5418</v>
      </c>
      <c r="B37087" s="1">
        <f>DATE(2014,11,1) + TIME(0,0,0)</f>
        <v>41944</v>
      </c>
      <c r="C37087">
        <v>31.200525284000001</v>
      </c>
    </row>
    <row r="37088" spans="1:3" x14ac:dyDescent="0.25">
      <c r="A37088">
        <v>5448</v>
      </c>
      <c r="B37088" s="1">
        <f>DATE(2014,12,1) + TIME(0,0,0)</f>
        <v>41974</v>
      </c>
      <c r="C37088">
        <v>31.217737197999998</v>
      </c>
    </row>
    <row r="37089" spans="1:3" x14ac:dyDescent="0.25">
      <c r="A37089">
        <v>5479</v>
      </c>
      <c r="B37089" s="1">
        <f>DATE(2015,1,1) + TIME(0,0,0)</f>
        <v>42005</v>
      </c>
      <c r="C37089">
        <v>31.235429763999999</v>
      </c>
    </row>
    <row r="37090" spans="1:3" x14ac:dyDescent="0.25">
      <c r="A37090">
        <v>5510</v>
      </c>
      <c r="B37090" s="1">
        <f>DATE(2015,2,1) + TIME(0,0,0)</f>
        <v>42036</v>
      </c>
      <c r="C37090">
        <v>31.253028870000001</v>
      </c>
    </row>
    <row r="37091" spans="1:3" x14ac:dyDescent="0.25">
      <c r="A37091">
        <v>5538</v>
      </c>
      <c r="B37091" s="1">
        <f>DATE(2015,3,1) + TIME(0,0,0)</f>
        <v>42064</v>
      </c>
      <c r="C37091">
        <v>31.268846512</v>
      </c>
    </row>
    <row r="37092" spans="1:3" x14ac:dyDescent="0.25">
      <c r="A37092">
        <v>5569</v>
      </c>
      <c r="B37092" s="1">
        <f>DATE(2015,4,1) + TIME(0,0,0)</f>
        <v>42095</v>
      </c>
      <c r="C37092">
        <v>31.286268234000001</v>
      </c>
    </row>
    <row r="37093" spans="1:3" x14ac:dyDescent="0.25">
      <c r="A37093">
        <v>5599</v>
      </c>
      <c r="B37093" s="1">
        <f>DATE(2015,5,1) + TIME(0,0,0)</f>
        <v>42125</v>
      </c>
      <c r="C37093">
        <v>31.303043365000001</v>
      </c>
    </row>
    <row r="37094" spans="1:3" x14ac:dyDescent="0.25">
      <c r="A37094">
        <v>5630</v>
      </c>
      <c r="B37094" s="1">
        <f>DATE(2015,6,1) + TIME(0,0,0)</f>
        <v>42156</v>
      </c>
      <c r="C37094">
        <v>31.320281982000001</v>
      </c>
    </row>
    <row r="37095" spans="1:3" x14ac:dyDescent="0.25">
      <c r="A37095">
        <v>5660</v>
      </c>
      <c r="B37095" s="1">
        <f>DATE(2015,7,1) + TIME(0,0,0)</f>
        <v>42186</v>
      </c>
      <c r="C37095">
        <v>31.336872101000001</v>
      </c>
    </row>
    <row r="37096" spans="1:3" x14ac:dyDescent="0.25">
      <c r="A37096">
        <v>5691</v>
      </c>
      <c r="B37096" s="1">
        <f>DATE(2015,8,1) + TIME(0,0,0)</f>
        <v>42217</v>
      </c>
      <c r="C37096">
        <v>31.353919983000001</v>
      </c>
    </row>
    <row r="37097" spans="1:3" x14ac:dyDescent="0.25">
      <c r="A37097">
        <v>5722</v>
      </c>
      <c r="B37097" s="1">
        <f>DATE(2015,9,1) + TIME(0,0,0)</f>
        <v>42248</v>
      </c>
      <c r="C37097">
        <v>31.370874404999999</v>
      </c>
    </row>
    <row r="37098" spans="1:3" x14ac:dyDescent="0.25">
      <c r="A37098">
        <v>5752</v>
      </c>
      <c r="B37098" s="1">
        <f>DATE(2015,10,1) + TIME(0,0,0)</f>
        <v>42278</v>
      </c>
      <c r="C37098">
        <v>31.387193679999999</v>
      </c>
    </row>
    <row r="37099" spans="1:3" x14ac:dyDescent="0.25">
      <c r="A37099">
        <v>5783</v>
      </c>
      <c r="B37099" s="1">
        <f>DATE(2015,11,1) + TIME(0,0,0)</f>
        <v>42309</v>
      </c>
      <c r="C37099">
        <v>31.403966904000001</v>
      </c>
    </row>
    <row r="37100" spans="1:3" x14ac:dyDescent="0.25">
      <c r="A37100">
        <v>5813</v>
      </c>
      <c r="B37100" s="1">
        <f>DATE(2015,12,1) + TIME(0,0,0)</f>
        <v>42339</v>
      </c>
      <c r="C37100">
        <v>31.420099258</v>
      </c>
    </row>
    <row r="37101" spans="1:3" x14ac:dyDescent="0.25">
      <c r="A37101">
        <v>5844</v>
      </c>
      <c r="B37101" s="1">
        <f>DATE(2016,1,1) + TIME(0,0,0)</f>
        <v>42370</v>
      </c>
      <c r="C37101">
        <v>31.436677932999999</v>
      </c>
    </row>
    <row r="37102" spans="1:3" x14ac:dyDescent="0.25">
      <c r="A37102">
        <v>5875</v>
      </c>
      <c r="B37102" s="1">
        <f>DATE(2016,2,1) + TIME(0,0,0)</f>
        <v>42401</v>
      </c>
      <c r="C37102">
        <v>31.453168868999999</v>
      </c>
    </row>
    <row r="37103" spans="1:3" x14ac:dyDescent="0.25">
      <c r="A37103">
        <v>5904</v>
      </c>
      <c r="B37103" s="1">
        <f>DATE(2016,3,1) + TIME(0,0,0)</f>
        <v>42430</v>
      </c>
      <c r="C37103">
        <v>31.468519211</v>
      </c>
    </row>
    <row r="37104" spans="1:3" x14ac:dyDescent="0.25">
      <c r="A37104">
        <v>5935</v>
      </c>
      <c r="B37104" s="1">
        <f>DATE(2016,4,1) + TIME(0,0,0)</f>
        <v>42461</v>
      </c>
      <c r="C37104">
        <v>31.484846115</v>
      </c>
    </row>
    <row r="37105" spans="1:3" x14ac:dyDescent="0.25">
      <c r="A37105">
        <v>5965</v>
      </c>
      <c r="B37105" s="1">
        <f>DATE(2016,5,1) + TIME(0,0,0)</f>
        <v>42491</v>
      </c>
      <c r="C37105">
        <v>31.500568390000002</v>
      </c>
    </row>
    <row r="37106" spans="1:3" x14ac:dyDescent="0.25">
      <c r="A37106">
        <v>5996</v>
      </c>
      <c r="B37106" s="1">
        <f>DATE(2016,6,1) + TIME(0,0,0)</f>
        <v>42522</v>
      </c>
      <c r="C37106">
        <v>31.516733169999998</v>
      </c>
    </row>
    <row r="37107" spans="1:3" x14ac:dyDescent="0.25">
      <c r="A37107">
        <v>6026</v>
      </c>
      <c r="B37107" s="1">
        <f>DATE(2016,7,1) + TIME(0,0,0)</f>
        <v>42552</v>
      </c>
      <c r="C37107">
        <v>31.532299041999998</v>
      </c>
    </row>
    <row r="37108" spans="1:3" x14ac:dyDescent="0.25">
      <c r="A37108">
        <v>6057</v>
      </c>
      <c r="B37108" s="1">
        <f>DATE(2016,8,1) + TIME(0,0,0)</f>
        <v>42583</v>
      </c>
      <c r="C37108">
        <v>31.548295974999998</v>
      </c>
    </row>
    <row r="37109" spans="1:3" x14ac:dyDescent="0.25">
      <c r="A37109">
        <v>6088</v>
      </c>
      <c r="B37109" s="1">
        <f>DATE(2016,9,1) + TIME(0,0,0)</f>
        <v>42614</v>
      </c>
      <c r="C37109">
        <v>31.564208984</v>
      </c>
    </row>
    <row r="37110" spans="1:3" x14ac:dyDescent="0.25">
      <c r="A37110">
        <v>6118</v>
      </c>
      <c r="B37110" s="1">
        <f>DATE(2016,10,1) + TIME(0,0,0)</f>
        <v>42644</v>
      </c>
      <c r="C37110">
        <v>31.579530716000001</v>
      </c>
    </row>
    <row r="37111" spans="1:3" x14ac:dyDescent="0.25">
      <c r="A37111">
        <v>6149</v>
      </c>
      <c r="B37111" s="1">
        <f>DATE(2016,11,1) + TIME(0,0,0)</f>
        <v>42675</v>
      </c>
      <c r="C37111">
        <v>31.595285415999999</v>
      </c>
    </row>
    <row r="37112" spans="1:3" x14ac:dyDescent="0.25">
      <c r="A37112">
        <v>6179</v>
      </c>
      <c r="B37112" s="1">
        <f>DATE(2016,12,1) + TIME(0,0,0)</f>
        <v>42705</v>
      </c>
      <c r="C37112">
        <v>31.610456466999999</v>
      </c>
    </row>
    <row r="37113" spans="1:3" x14ac:dyDescent="0.25">
      <c r="A37113">
        <v>6210</v>
      </c>
      <c r="B37113" s="1">
        <f>DATE(2017,1,1) + TIME(0,0,0)</f>
        <v>42736</v>
      </c>
      <c r="C37113">
        <v>31.626058577999999</v>
      </c>
    </row>
    <row r="37114" spans="1:3" x14ac:dyDescent="0.25">
      <c r="A37114">
        <v>6241</v>
      </c>
      <c r="B37114" s="1">
        <f>DATE(2017,2,1) + TIME(0,0,0)</f>
        <v>42767</v>
      </c>
      <c r="C37114">
        <v>31.641588210999998</v>
      </c>
    </row>
    <row r="37115" spans="1:3" x14ac:dyDescent="0.25">
      <c r="A37115">
        <v>6269</v>
      </c>
      <c r="B37115" s="1">
        <f>DATE(2017,3,1) + TIME(0,0,0)</f>
        <v>42795</v>
      </c>
      <c r="C37115">
        <v>31.655550002999998</v>
      </c>
    </row>
    <row r="37116" spans="1:3" x14ac:dyDescent="0.25">
      <c r="A37116">
        <v>6300</v>
      </c>
      <c r="B37116" s="1">
        <f>DATE(2017,4,1) + TIME(0,0,0)</f>
        <v>42826</v>
      </c>
      <c r="C37116">
        <v>31.670940398999999</v>
      </c>
    </row>
    <row r="37117" spans="1:3" x14ac:dyDescent="0.25">
      <c r="A37117">
        <v>6330</v>
      </c>
      <c r="B37117" s="1">
        <f>DATE(2017,5,1) + TIME(0,0,0)</f>
        <v>42856</v>
      </c>
      <c r="C37117">
        <v>31.685768126999999</v>
      </c>
    </row>
    <row r="37118" spans="1:3" x14ac:dyDescent="0.25">
      <c r="A37118">
        <v>6361</v>
      </c>
      <c r="B37118" s="1">
        <f>DATE(2017,6,1) + TIME(0,0,0)</f>
        <v>42887</v>
      </c>
      <c r="C37118">
        <v>31.701023102000001</v>
      </c>
    </row>
    <row r="37119" spans="1:3" x14ac:dyDescent="0.25">
      <c r="A37119">
        <v>6391</v>
      </c>
      <c r="B37119" s="1">
        <f>DATE(2017,7,1) + TIME(0,0,0)</f>
        <v>42917</v>
      </c>
      <c r="C37119">
        <v>31.715721129999999</v>
      </c>
    </row>
    <row r="37120" spans="1:3" x14ac:dyDescent="0.25">
      <c r="A37120">
        <v>6422</v>
      </c>
      <c r="B37120" s="1">
        <f>DATE(2017,8,1) + TIME(0,0,0)</f>
        <v>42948</v>
      </c>
      <c r="C37120">
        <v>31.730842590000002</v>
      </c>
    </row>
    <row r="37121" spans="1:3" x14ac:dyDescent="0.25">
      <c r="A37121">
        <v>6453</v>
      </c>
      <c r="B37121" s="1">
        <f>DATE(2017,9,1) + TIME(0,0,0)</f>
        <v>42979</v>
      </c>
      <c r="C37121">
        <v>31.745901108000002</v>
      </c>
    </row>
    <row r="37122" spans="1:3" x14ac:dyDescent="0.25">
      <c r="A37122">
        <v>6483</v>
      </c>
      <c r="B37122" s="1">
        <f>DATE(2017,10,1) + TIME(0,0,0)</f>
        <v>43009</v>
      </c>
      <c r="C37122">
        <v>31.760412215999999</v>
      </c>
    </row>
    <row r="37123" spans="1:3" x14ac:dyDescent="0.25">
      <c r="A37123">
        <v>6514</v>
      </c>
      <c r="B37123" s="1">
        <f>DATE(2017,11,1) + TIME(0,0,0)</f>
        <v>43040</v>
      </c>
      <c r="C37123">
        <v>31.775344849</v>
      </c>
    </row>
    <row r="37124" spans="1:3" x14ac:dyDescent="0.25">
      <c r="A37124">
        <v>6544</v>
      </c>
      <c r="B37124" s="1">
        <f>DATE(2017,12,1) + TIME(0,0,0)</f>
        <v>43070</v>
      </c>
      <c r="C37124">
        <v>31.789737701</v>
      </c>
    </row>
    <row r="37125" spans="1:3" x14ac:dyDescent="0.25">
      <c r="A37125">
        <v>6575</v>
      </c>
      <c r="B37125" s="1">
        <f>DATE(2018,1,1) + TIME(0,0,0)</f>
        <v>43101</v>
      </c>
      <c r="C37125">
        <v>31.804550170999999</v>
      </c>
    </row>
    <row r="37126" spans="1:3" x14ac:dyDescent="0.25">
      <c r="A37126">
        <v>6606</v>
      </c>
      <c r="B37126" s="1">
        <f>DATE(2018,2,1) + TIME(0,0,0)</f>
        <v>43132</v>
      </c>
      <c r="C37126">
        <v>31.819303513000001</v>
      </c>
    </row>
    <row r="37127" spans="1:3" x14ac:dyDescent="0.25">
      <c r="A37127">
        <v>6634</v>
      </c>
      <c r="B37127" s="1">
        <f>DATE(2018,3,1) + TIME(0,0,0)</f>
        <v>43160</v>
      </c>
      <c r="C37127">
        <v>31.832580566000001</v>
      </c>
    </row>
    <row r="37128" spans="1:3" x14ac:dyDescent="0.25">
      <c r="A37128">
        <v>6665</v>
      </c>
      <c r="B37128" s="1">
        <f>DATE(2018,4,1) + TIME(0,0,0)</f>
        <v>43191</v>
      </c>
      <c r="C37128">
        <v>31.847230911</v>
      </c>
    </row>
    <row r="37129" spans="1:3" x14ac:dyDescent="0.25">
      <c r="A37129">
        <v>6695</v>
      </c>
      <c r="B37129" s="1">
        <f>DATE(2018,5,1) + TIME(0,0,0)</f>
        <v>43221</v>
      </c>
      <c r="C37129">
        <v>31.861358642999999</v>
      </c>
    </row>
    <row r="37130" spans="1:3" x14ac:dyDescent="0.25">
      <c r="A37130">
        <v>6726</v>
      </c>
      <c r="B37130" s="1">
        <f>DATE(2018,6,1) + TIME(0,0,0)</f>
        <v>43252</v>
      </c>
      <c r="C37130">
        <v>31.875904083000002</v>
      </c>
    </row>
    <row r="37131" spans="1:3" x14ac:dyDescent="0.25">
      <c r="A37131">
        <v>6756</v>
      </c>
      <c r="B37131" s="1">
        <f>DATE(2018,7,1) + TIME(0,0,0)</f>
        <v>43282</v>
      </c>
      <c r="C37131">
        <v>31.889923096</v>
      </c>
    </row>
    <row r="37132" spans="1:3" x14ac:dyDescent="0.25">
      <c r="A37132">
        <v>6787</v>
      </c>
      <c r="B37132" s="1">
        <f>DATE(2018,8,1) + TIME(0,0,0)</f>
        <v>43313</v>
      </c>
      <c r="C37132">
        <v>31.904354094999999</v>
      </c>
    </row>
    <row r="37133" spans="1:3" x14ac:dyDescent="0.25">
      <c r="A37133">
        <v>6818</v>
      </c>
      <c r="B37133" s="1">
        <f>DATE(2018,9,1) + TIME(0,0,0)</f>
        <v>43344</v>
      </c>
      <c r="C37133">
        <v>31.918731689000001</v>
      </c>
    </row>
    <row r="37134" spans="1:3" x14ac:dyDescent="0.25">
      <c r="A37134">
        <v>6848</v>
      </c>
      <c r="B37134" s="1">
        <f>DATE(2018,10,1) + TIME(0,0,0)</f>
        <v>43374</v>
      </c>
      <c r="C37134">
        <v>31.932596207</v>
      </c>
    </row>
    <row r="37135" spans="1:3" x14ac:dyDescent="0.25">
      <c r="A37135">
        <v>6879</v>
      </c>
      <c r="B37135" s="1">
        <f>DATE(2018,11,1) + TIME(0,0,0)</f>
        <v>43405</v>
      </c>
      <c r="C37135">
        <v>31.946870804</v>
      </c>
    </row>
    <row r="37136" spans="1:3" x14ac:dyDescent="0.25">
      <c r="A37136">
        <v>6909</v>
      </c>
      <c r="B37136" s="1">
        <f>DATE(2018,12,1) + TIME(0,0,0)</f>
        <v>43435</v>
      </c>
      <c r="C37136">
        <v>31.960639954000001</v>
      </c>
    </row>
    <row r="37137" spans="1:3" x14ac:dyDescent="0.25">
      <c r="A37137">
        <v>6940</v>
      </c>
      <c r="B37137" s="1">
        <f>DATE(2019,1,1) + TIME(0,0,0)</f>
        <v>43466</v>
      </c>
      <c r="C37137">
        <v>31.974822998</v>
      </c>
    </row>
    <row r="37138" spans="1:3" x14ac:dyDescent="0.25">
      <c r="A37138">
        <v>6971</v>
      </c>
      <c r="B37138" s="1">
        <f>DATE(2019,2,1) + TIME(0,0,0)</f>
        <v>43497</v>
      </c>
      <c r="C37138">
        <v>31.988962173000001</v>
      </c>
    </row>
    <row r="37139" spans="1:3" x14ac:dyDescent="0.25">
      <c r="A37139">
        <v>6999</v>
      </c>
      <c r="B37139" s="1">
        <f>DATE(2019,3,1) + TIME(0,0,0)</f>
        <v>43525</v>
      </c>
      <c r="C37139">
        <v>32.001693725999999</v>
      </c>
    </row>
    <row r="37140" spans="1:3" x14ac:dyDescent="0.25">
      <c r="A37140">
        <v>7030</v>
      </c>
      <c r="B37140" s="1">
        <f>DATE(2019,4,1) + TIME(0,0,0)</f>
        <v>43556</v>
      </c>
      <c r="C37140">
        <v>32.015743256</v>
      </c>
    </row>
    <row r="37141" spans="1:3" x14ac:dyDescent="0.25">
      <c r="A37141">
        <v>7060</v>
      </c>
      <c r="B37141" s="1">
        <f>DATE(2019,5,1) + TIME(0,0,0)</f>
        <v>43586</v>
      </c>
      <c r="C37141">
        <v>32.029289245999998</v>
      </c>
    </row>
    <row r="37142" spans="1:3" x14ac:dyDescent="0.25">
      <c r="A37142">
        <v>7091</v>
      </c>
      <c r="B37142" s="1">
        <f>DATE(2019,6,1) + TIME(0,0,0)</f>
        <v>43617</v>
      </c>
      <c r="C37142">
        <v>32.043239593999999</v>
      </c>
    </row>
    <row r="37143" spans="1:3" x14ac:dyDescent="0.25">
      <c r="A37143">
        <v>7121</v>
      </c>
      <c r="B37143" s="1">
        <f>DATE(2019,7,1) + TIME(0,0,0)</f>
        <v>43647</v>
      </c>
      <c r="C37143">
        <v>32.056697845000002</v>
      </c>
    </row>
    <row r="37144" spans="1:3" x14ac:dyDescent="0.25">
      <c r="A37144">
        <v>7152</v>
      </c>
      <c r="B37144" s="1">
        <f>DATE(2019,8,1) + TIME(0,0,0)</f>
        <v>43678</v>
      </c>
      <c r="C37144">
        <v>32.070560454999999</v>
      </c>
    </row>
    <row r="37145" spans="1:3" x14ac:dyDescent="0.25">
      <c r="A37145">
        <v>7183</v>
      </c>
      <c r="B37145" s="1">
        <f>DATE(2019,9,1) + TIME(0,0,0)</f>
        <v>43709</v>
      </c>
      <c r="C37145">
        <v>32.084384917999998</v>
      </c>
    </row>
    <row r="37146" spans="1:3" x14ac:dyDescent="0.25">
      <c r="A37146">
        <v>7213</v>
      </c>
      <c r="B37146" s="1">
        <f>DATE(2019,10,1) + TIME(0,0,0)</f>
        <v>43739</v>
      </c>
      <c r="C37146">
        <v>32.097717285000002</v>
      </c>
    </row>
    <row r="37147" spans="1:3" x14ac:dyDescent="0.25">
      <c r="A37147">
        <v>7244</v>
      </c>
      <c r="B37147" s="1">
        <f>DATE(2019,11,1) + TIME(0,0,0)</f>
        <v>43770</v>
      </c>
      <c r="C37147">
        <v>32.111454010000003</v>
      </c>
    </row>
    <row r="37148" spans="1:3" x14ac:dyDescent="0.25">
      <c r="A37148">
        <v>7274</v>
      </c>
      <c r="B37148" s="1">
        <f>DATE(2019,12,1) + TIME(0,0,0)</f>
        <v>43800</v>
      </c>
      <c r="C37148">
        <v>32.124702454000001</v>
      </c>
    </row>
    <row r="37149" spans="1:3" x14ac:dyDescent="0.25">
      <c r="A37149">
        <v>7305</v>
      </c>
      <c r="B37149" s="1">
        <f>DATE(2020,1,1) + TIME(0,0,0)</f>
        <v>43831</v>
      </c>
      <c r="C37149">
        <v>32.138351440000001</v>
      </c>
    </row>
    <row r="37150" spans="1:3" x14ac:dyDescent="0.25">
      <c r="A37150">
        <v>7336</v>
      </c>
      <c r="B37150" s="1">
        <f>DATE(2020,2,1) + TIME(0,0,0)</f>
        <v>43862</v>
      </c>
      <c r="C37150">
        <v>32.151954650999997</v>
      </c>
    </row>
    <row r="37151" spans="1:3" x14ac:dyDescent="0.25">
      <c r="A37151">
        <v>7365</v>
      </c>
      <c r="B37151" s="1">
        <f>DATE(2020,3,1) + TIME(0,0,0)</f>
        <v>43891</v>
      </c>
      <c r="C37151">
        <v>32.164646148999999</v>
      </c>
    </row>
    <row r="37152" spans="1:3" x14ac:dyDescent="0.25">
      <c r="A37152">
        <v>7396</v>
      </c>
      <c r="B37152" s="1">
        <f>DATE(2020,4,1) + TIME(0,0,0)</f>
        <v>43922</v>
      </c>
      <c r="C37152">
        <v>32.178169250000003</v>
      </c>
    </row>
    <row r="37153" spans="1:3" x14ac:dyDescent="0.25">
      <c r="A37153">
        <v>7426</v>
      </c>
      <c r="B37153" s="1">
        <f>DATE(2020,5,1) + TIME(0,0,0)</f>
        <v>43952</v>
      </c>
      <c r="C37153">
        <v>32.191219330000003</v>
      </c>
    </row>
    <row r="37154" spans="1:3" x14ac:dyDescent="0.25">
      <c r="A37154">
        <v>7457</v>
      </c>
      <c r="B37154" s="1">
        <f>DATE(2020,6,1) + TIME(0,0,0)</f>
        <v>43983</v>
      </c>
      <c r="C37154">
        <v>32.204662323000001</v>
      </c>
    </row>
    <row r="37155" spans="1:3" x14ac:dyDescent="0.25">
      <c r="A37155">
        <v>7487</v>
      </c>
      <c r="B37155" s="1">
        <f>DATE(2020,7,1) + TIME(0,0,0)</f>
        <v>44013</v>
      </c>
      <c r="C37155">
        <v>32.217636108000001</v>
      </c>
    </row>
    <row r="37156" spans="1:3" x14ac:dyDescent="0.25">
      <c r="A37156">
        <v>7518</v>
      </c>
      <c r="B37156" s="1">
        <f>DATE(2020,8,1) + TIME(0,0,0)</f>
        <v>44044</v>
      </c>
      <c r="C37156">
        <v>32.231002808</v>
      </c>
    </row>
    <row r="37157" spans="1:3" x14ac:dyDescent="0.25">
      <c r="A37157">
        <v>7549</v>
      </c>
      <c r="B37157" s="1">
        <f>DATE(2020,9,1) + TIME(0,0,0)</f>
        <v>44075</v>
      </c>
      <c r="C37157">
        <v>32.244331359999997</v>
      </c>
    </row>
    <row r="37158" spans="1:3" x14ac:dyDescent="0.25">
      <c r="A37158">
        <v>7579</v>
      </c>
      <c r="B37158" s="1">
        <f>DATE(2020,10,1) + TIME(0,0,0)</f>
        <v>44105</v>
      </c>
      <c r="C37158">
        <v>32.257194519000002</v>
      </c>
    </row>
    <row r="37159" spans="1:3" x14ac:dyDescent="0.25">
      <c r="A37159">
        <v>7610</v>
      </c>
      <c r="B37159" s="1">
        <f>DATE(2020,11,1) + TIME(0,0,0)</f>
        <v>44136</v>
      </c>
      <c r="C37159">
        <v>32.270450592000003</v>
      </c>
    </row>
    <row r="37160" spans="1:3" x14ac:dyDescent="0.25">
      <c r="A37160">
        <v>7640</v>
      </c>
      <c r="B37160" s="1">
        <f>DATE(2020,12,1) + TIME(0,0,0)</f>
        <v>44166</v>
      </c>
      <c r="C37160">
        <v>32.283241271999998</v>
      </c>
    </row>
    <row r="37161" spans="1:3" x14ac:dyDescent="0.25">
      <c r="A37161">
        <v>7671</v>
      </c>
      <c r="B37161" s="1">
        <f>DATE(2021,1,1) + TIME(0,0,0)</f>
        <v>44197</v>
      </c>
      <c r="C37161">
        <v>32.296424866000002</v>
      </c>
    </row>
    <row r="37162" spans="1:3" x14ac:dyDescent="0.25">
      <c r="A37162">
        <v>7702</v>
      </c>
      <c r="B37162" s="1">
        <f>DATE(2021,2,1) + TIME(0,0,0)</f>
        <v>44228</v>
      </c>
      <c r="C37162">
        <v>32.309570311999998</v>
      </c>
    </row>
    <row r="37163" spans="1:3" x14ac:dyDescent="0.25">
      <c r="A37163">
        <v>7730</v>
      </c>
      <c r="B37163" s="1">
        <f>DATE(2021,3,1) + TIME(0,0,0)</f>
        <v>44256</v>
      </c>
      <c r="C37163">
        <v>32.321414947999997</v>
      </c>
    </row>
    <row r="37164" spans="1:3" x14ac:dyDescent="0.25">
      <c r="A37164">
        <v>7761</v>
      </c>
      <c r="B37164" s="1">
        <f>DATE(2021,4,1) + TIME(0,0,0)</f>
        <v>44287</v>
      </c>
      <c r="C37164">
        <v>32.334495543999999</v>
      </c>
    </row>
    <row r="37165" spans="1:3" x14ac:dyDescent="0.25">
      <c r="A37165">
        <v>7791</v>
      </c>
      <c r="B37165" s="1">
        <f>DATE(2021,5,1) + TIME(0,0,0)</f>
        <v>44317</v>
      </c>
      <c r="C37165">
        <v>32.347118377999998</v>
      </c>
    </row>
    <row r="37166" spans="1:3" x14ac:dyDescent="0.25">
      <c r="A37166">
        <v>7822</v>
      </c>
      <c r="B37166" s="1">
        <f>DATE(2021,6,1) + TIME(0,0,0)</f>
        <v>44348</v>
      </c>
      <c r="C37166">
        <v>32.360126495000003</v>
      </c>
    </row>
    <row r="37167" spans="1:3" x14ac:dyDescent="0.25">
      <c r="A37167">
        <v>7852</v>
      </c>
      <c r="B37167" s="1">
        <f>DATE(2021,7,1) + TIME(0,0,0)</f>
        <v>44378</v>
      </c>
      <c r="C37167">
        <v>32.372688293000003</v>
      </c>
    </row>
    <row r="37168" spans="1:3" x14ac:dyDescent="0.25">
      <c r="A37168">
        <v>7883</v>
      </c>
      <c r="B37168" s="1">
        <f>DATE(2021,8,1) + TIME(0,0,0)</f>
        <v>44409</v>
      </c>
      <c r="C37168">
        <v>32.385631560999997</v>
      </c>
    </row>
    <row r="37169" spans="1:3" x14ac:dyDescent="0.25">
      <c r="A37169">
        <v>7914</v>
      </c>
      <c r="B37169" s="1">
        <f>DATE(2021,9,1) + TIME(0,0,0)</f>
        <v>44440</v>
      </c>
      <c r="C37169">
        <v>32.398540496999999</v>
      </c>
    </row>
    <row r="37170" spans="1:3" x14ac:dyDescent="0.25">
      <c r="A37170">
        <v>7944</v>
      </c>
      <c r="B37170" s="1">
        <f>DATE(2021,10,1) + TIME(0,0,0)</f>
        <v>44470</v>
      </c>
      <c r="C37170">
        <v>32.411003113</v>
      </c>
    </row>
    <row r="37171" spans="1:3" x14ac:dyDescent="0.25">
      <c r="A37171">
        <v>7975</v>
      </c>
      <c r="B37171" s="1">
        <f>DATE(2021,11,1) + TIME(0,0,0)</f>
        <v>44501</v>
      </c>
      <c r="C37171">
        <v>32.423847197999997</v>
      </c>
    </row>
    <row r="37172" spans="1:3" x14ac:dyDescent="0.25">
      <c r="A37172">
        <v>8005</v>
      </c>
      <c r="B37172" s="1">
        <f>DATE(2021,12,1) + TIME(0,0,0)</f>
        <v>44531</v>
      </c>
      <c r="C37172">
        <v>32.436248779000003</v>
      </c>
    </row>
    <row r="37173" spans="1:3" x14ac:dyDescent="0.25">
      <c r="A37173">
        <v>8036</v>
      </c>
      <c r="B37173" s="1">
        <f>DATE(2022,1,1) + TIME(0,0,0)</f>
        <v>44562</v>
      </c>
      <c r="C37173">
        <v>32.449031830000003</v>
      </c>
    </row>
    <row r="37174" spans="1:3" x14ac:dyDescent="0.25">
      <c r="A37174">
        <v>8067</v>
      </c>
      <c r="B37174" s="1">
        <f>DATE(2022,2,1) + TIME(0,0,0)</f>
        <v>44593</v>
      </c>
      <c r="C37174">
        <v>32.461780548</v>
      </c>
    </row>
    <row r="37175" spans="1:3" x14ac:dyDescent="0.25">
      <c r="A37175">
        <v>8095</v>
      </c>
      <c r="B37175" s="1">
        <f>DATE(2022,3,1) + TIME(0,0,0)</f>
        <v>44621</v>
      </c>
      <c r="C37175">
        <v>32.473270415999998</v>
      </c>
    </row>
    <row r="37176" spans="1:3" x14ac:dyDescent="0.25">
      <c r="A37176">
        <v>8126</v>
      </c>
      <c r="B37176" s="1">
        <f>DATE(2022,4,1) + TIME(0,0,0)</f>
        <v>44652</v>
      </c>
      <c r="C37176">
        <v>32.485958099000001</v>
      </c>
    </row>
    <row r="37177" spans="1:3" x14ac:dyDescent="0.25">
      <c r="A37177">
        <v>8156</v>
      </c>
      <c r="B37177" s="1">
        <f>DATE(2022,5,1) + TIME(0,0,0)</f>
        <v>44682</v>
      </c>
      <c r="C37177">
        <v>32.498207092000001</v>
      </c>
    </row>
    <row r="37178" spans="1:3" x14ac:dyDescent="0.25">
      <c r="A37178">
        <v>8187</v>
      </c>
      <c r="B37178" s="1">
        <f>DATE(2022,6,1) + TIME(0,0,0)</f>
        <v>44713</v>
      </c>
      <c r="C37178">
        <v>32.510837555000002</v>
      </c>
    </row>
    <row r="37179" spans="1:3" x14ac:dyDescent="0.25">
      <c r="A37179">
        <v>8217</v>
      </c>
      <c r="B37179" s="1">
        <f>DATE(2022,7,1) + TIME(0,0,0)</f>
        <v>44743</v>
      </c>
      <c r="C37179">
        <v>32.523029327000003</v>
      </c>
    </row>
    <row r="37180" spans="1:3" x14ac:dyDescent="0.25">
      <c r="A37180">
        <v>8248</v>
      </c>
      <c r="B37180" s="1">
        <f>DATE(2022,8,1) + TIME(0,0,0)</f>
        <v>44774</v>
      </c>
      <c r="C37180">
        <v>32.535598755000002</v>
      </c>
    </row>
    <row r="37181" spans="1:3" x14ac:dyDescent="0.25">
      <c r="A37181">
        <v>8279</v>
      </c>
      <c r="B37181" s="1">
        <f>DATE(2022,9,1) + TIME(0,0,0)</f>
        <v>44805</v>
      </c>
      <c r="C37181">
        <v>32.548133849999999</v>
      </c>
    </row>
    <row r="37182" spans="1:3" x14ac:dyDescent="0.25">
      <c r="A37182">
        <v>8309</v>
      </c>
      <c r="B37182" s="1">
        <f>DATE(2022,10,1) + TIME(0,0,0)</f>
        <v>44835</v>
      </c>
      <c r="C37182">
        <v>32.560241699000002</v>
      </c>
    </row>
    <row r="37183" spans="1:3" x14ac:dyDescent="0.25">
      <c r="A37183">
        <v>8340</v>
      </c>
      <c r="B37183" s="1">
        <f>DATE(2022,11,1) + TIME(0,0,0)</f>
        <v>44866</v>
      </c>
      <c r="C37183">
        <v>32.572719573999997</v>
      </c>
    </row>
    <row r="37184" spans="1:3" x14ac:dyDescent="0.25">
      <c r="A37184">
        <v>8370</v>
      </c>
      <c r="B37184" s="1">
        <f>DATE(2022,12,1) + TIME(0,0,0)</f>
        <v>44896</v>
      </c>
      <c r="C37184">
        <v>32.584770202999998</v>
      </c>
    </row>
    <row r="37185" spans="1:3" x14ac:dyDescent="0.25">
      <c r="A37185">
        <v>8401</v>
      </c>
      <c r="B37185" s="1">
        <f>DATE(2023,1,1) + TIME(0,0,0)</f>
        <v>44927</v>
      </c>
      <c r="C37185">
        <v>32.597194672000001</v>
      </c>
    </row>
    <row r="37186" spans="1:3" x14ac:dyDescent="0.25">
      <c r="A37186">
        <v>8432</v>
      </c>
      <c r="B37186" s="1">
        <f>DATE(2023,2,1) + TIME(0,0,0)</f>
        <v>44958</v>
      </c>
      <c r="C37186">
        <v>32.609588623</v>
      </c>
    </row>
    <row r="37187" spans="1:3" x14ac:dyDescent="0.25">
      <c r="A37187">
        <v>8460</v>
      </c>
      <c r="B37187" s="1">
        <f>DATE(2023,3,1) + TIME(0,0,0)</f>
        <v>44986</v>
      </c>
      <c r="C37187">
        <v>32.620758057000003</v>
      </c>
    </row>
    <row r="37188" spans="1:3" x14ac:dyDescent="0.25">
      <c r="A37188">
        <v>8491</v>
      </c>
      <c r="B37188" s="1">
        <f>DATE(2023,4,1) + TIME(0,0,0)</f>
        <v>45017</v>
      </c>
      <c r="C37188">
        <v>32.633094788000001</v>
      </c>
    </row>
    <row r="37189" spans="1:3" x14ac:dyDescent="0.25">
      <c r="A37189">
        <v>8521</v>
      </c>
      <c r="B37189" s="1">
        <f>DATE(2023,5,1) + TIME(0,0,0)</f>
        <v>45047</v>
      </c>
      <c r="C37189">
        <v>32.645008087000001</v>
      </c>
    </row>
    <row r="37190" spans="1:3" x14ac:dyDescent="0.25">
      <c r="A37190">
        <v>8552</v>
      </c>
      <c r="B37190" s="1">
        <f>DATE(2023,6,1) + TIME(0,0,0)</f>
        <v>45078</v>
      </c>
      <c r="C37190">
        <v>32.657291411999999</v>
      </c>
    </row>
    <row r="37191" spans="1:3" x14ac:dyDescent="0.25">
      <c r="A37191">
        <v>8582</v>
      </c>
      <c r="B37191" s="1">
        <f>DATE(2023,7,1) + TIME(0,0,0)</f>
        <v>45108</v>
      </c>
      <c r="C37191">
        <v>32.669155121000003</v>
      </c>
    </row>
    <row r="37192" spans="1:3" x14ac:dyDescent="0.25">
      <c r="A37192">
        <v>8613</v>
      </c>
      <c r="B37192" s="1">
        <f>DATE(2023,8,1) + TIME(0,0,0)</f>
        <v>45139</v>
      </c>
      <c r="C37192">
        <v>32.681381225999999</v>
      </c>
    </row>
    <row r="37193" spans="1:3" x14ac:dyDescent="0.25">
      <c r="A37193">
        <v>8644</v>
      </c>
      <c r="B37193" s="1">
        <f>DATE(2023,9,1) + TIME(0,0,0)</f>
        <v>45170</v>
      </c>
      <c r="C37193">
        <v>32.693584442000002</v>
      </c>
    </row>
    <row r="37194" spans="1:3" x14ac:dyDescent="0.25">
      <c r="A37194">
        <v>8674</v>
      </c>
      <c r="B37194" s="1">
        <f>DATE(2023,10,1) + TIME(0,0,0)</f>
        <v>45200</v>
      </c>
      <c r="C37194">
        <v>32.705368042000003</v>
      </c>
    </row>
    <row r="37195" spans="1:3" x14ac:dyDescent="0.25">
      <c r="A37195">
        <v>8705</v>
      </c>
      <c r="B37195" s="1">
        <f>DATE(2023,11,1) + TIME(0,0,0)</f>
        <v>45231</v>
      </c>
      <c r="C37195">
        <v>32.717517852999997</v>
      </c>
    </row>
    <row r="37196" spans="1:3" x14ac:dyDescent="0.25">
      <c r="A37196">
        <v>8735</v>
      </c>
      <c r="B37196" s="1">
        <f>DATE(2023,12,1) + TIME(0,0,0)</f>
        <v>45261</v>
      </c>
      <c r="C37196">
        <v>32.729248046999999</v>
      </c>
    </row>
    <row r="37197" spans="1:3" x14ac:dyDescent="0.25">
      <c r="A37197">
        <v>8766</v>
      </c>
      <c r="B37197" s="1">
        <f>DATE(2024,1,1) + TIME(0,0,0)</f>
        <v>45292</v>
      </c>
      <c r="C37197">
        <v>32.741344452</v>
      </c>
    </row>
    <row r="37198" spans="1:3" x14ac:dyDescent="0.25">
      <c r="A37198">
        <v>8797</v>
      </c>
      <c r="B37198" s="1">
        <f>DATE(2024,2,1) + TIME(0,0,0)</f>
        <v>45323</v>
      </c>
      <c r="C37198">
        <v>32.753414153999998</v>
      </c>
    </row>
    <row r="37199" spans="1:3" x14ac:dyDescent="0.25">
      <c r="A37199">
        <v>8826</v>
      </c>
      <c r="B37199" s="1">
        <f>DATE(2024,3,1) + TIME(0,0,0)</f>
        <v>45352</v>
      </c>
      <c r="C37199">
        <v>32.764678955000001</v>
      </c>
    </row>
    <row r="37200" spans="1:3" x14ac:dyDescent="0.25">
      <c r="A37200">
        <v>8857</v>
      </c>
      <c r="B37200" s="1">
        <f>DATE(2024,4,1) + TIME(0,0,0)</f>
        <v>45383</v>
      </c>
      <c r="C37200">
        <v>32.776699065999999</v>
      </c>
    </row>
    <row r="37201" spans="1:3" x14ac:dyDescent="0.25">
      <c r="A37201">
        <v>8887</v>
      </c>
      <c r="B37201" s="1">
        <f>DATE(2024,5,1) + TIME(0,0,0)</f>
        <v>45413</v>
      </c>
      <c r="C37201">
        <v>32.788303374999998</v>
      </c>
    </row>
    <row r="37202" spans="1:3" x14ac:dyDescent="0.25">
      <c r="A37202">
        <v>8918</v>
      </c>
      <c r="B37202" s="1">
        <f>DATE(2024,6,1) + TIME(0,0,0)</f>
        <v>45444</v>
      </c>
      <c r="C37202">
        <v>32.800273894999997</v>
      </c>
    </row>
    <row r="37203" spans="1:3" x14ac:dyDescent="0.25">
      <c r="A37203">
        <v>8948</v>
      </c>
      <c r="B37203" s="1">
        <f>DATE(2024,7,1) + TIME(0,0,0)</f>
        <v>45474</v>
      </c>
      <c r="C37203">
        <v>32.811828613000003</v>
      </c>
    </row>
    <row r="37204" spans="1:3" x14ac:dyDescent="0.25">
      <c r="A37204">
        <v>8979</v>
      </c>
      <c r="B37204" s="1">
        <f>DATE(2024,8,1) + TIME(0,0,0)</f>
        <v>45505</v>
      </c>
      <c r="C37204">
        <v>32.823749542000002</v>
      </c>
    </row>
    <row r="37205" spans="1:3" x14ac:dyDescent="0.25">
      <c r="A37205">
        <v>9010</v>
      </c>
      <c r="B37205" s="1">
        <f>DATE(2024,9,1) + TIME(0,0,0)</f>
        <v>45536</v>
      </c>
      <c r="C37205">
        <v>32.835639954000001</v>
      </c>
    </row>
    <row r="37206" spans="1:3" x14ac:dyDescent="0.25">
      <c r="A37206">
        <v>9040</v>
      </c>
      <c r="B37206" s="1">
        <f>DATE(2024,10,1) + TIME(0,0,0)</f>
        <v>45566</v>
      </c>
      <c r="C37206">
        <v>32.847126007</v>
      </c>
    </row>
    <row r="37207" spans="1:3" x14ac:dyDescent="0.25">
      <c r="A37207">
        <v>9071</v>
      </c>
      <c r="B37207" s="1">
        <f>DATE(2024,11,1) + TIME(0,0,0)</f>
        <v>45597</v>
      </c>
      <c r="C37207">
        <v>32.858966827000003</v>
      </c>
    </row>
    <row r="37208" spans="1:3" x14ac:dyDescent="0.25">
      <c r="A37208">
        <v>9101</v>
      </c>
      <c r="B37208" s="1">
        <f>DATE(2024,12,1) + TIME(0,0,0)</f>
        <v>45627</v>
      </c>
      <c r="C37208">
        <v>32.870407104000002</v>
      </c>
    </row>
    <row r="37209" spans="1:3" x14ac:dyDescent="0.25">
      <c r="A37209">
        <v>9132</v>
      </c>
      <c r="B37209" s="1">
        <f>DATE(2025,1,1) + TIME(0,0,0)</f>
        <v>45658</v>
      </c>
      <c r="C37209">
        <v>32.882202147999998</v>
      </c>
    </row>
    <row r="37210" spans="1:3" x14ac:dyDescent="0.25">
      <c r="A37210">
        <v>9163</v>
      </c>
      <c r="B37210" s="1">
        <f>DATE(2025,2,1) + TIME(0,0,0)</f>
        <v>45689</v>
      </c>
      <c r="C37210">
        <v>32.893970490000001</v>
      </c>
    </row>
    <row r="37211" spans="1:3" x14ac:dyDescent="0.25">
      <c r="A37211">
        <v>9191</v>
      </c>
      <c r="B37211" s="1">
        <f>DATE(2025,3,1) + TIME(0,0,0)</f>
        <v>45717</v>
      </c>
      <c r="C37211">
        <v>32.904579163000001</v>
      </c>
    </row>
    <row r="37212" spans="1:3" x14ac:dyDescent="0.25">
      <c r="A37212">
        <v>9222</v>
      </c>
      <c r="B37212" s="1">
        <f>DATE(2025,4,1) + TIME(0,0,0)</f>
        <v>45748</v>
      </c>
      <c r="C37212">
        <v>32.916305542000003</v>
      </c>
    </row>
    <row r="37213" spans="1:3" x14ac:dyDescent="0.25">
      <c r="A37213">
        <v>9252</v>
      </c>
      <c r="B37213" s="1">
        <f>DATE(2025,5,1) + TIME(0,0,0)</f>
        <v>45778</v>
      </c>
      <c r="C37213">
        <v>32.927627563000001</v>
      </c>
    </row>
    <row r="37214" spans="1:3" x14ac:dyDescent="0.25">
      <c r="A37214">
        <v>9283</v>
      </c>
      <c r="B37214" s="1">
        <f>DATE(2025,6,1) + TIME(0,0,0)</f>
        <v>45809</v>
      </c>
      <c r="C37214">
        <v>32.939304352000001</v>
      </c>
    </row>
    <row r="37215" spans="1:3" x14ac:dyDescent="0.25">
      <c r="A37215">
        <v>9313</v>
      </c>
      <c r="B37215" s="1">
        <f>DATE(2025,7,1) + TIME(0,0,0)</f>
        <v>45839</v>
      </c>
      <c r="C37215">
        <v>32.950580596999998</v>
      </c>
    </row>
    <row r="37216" spans="1:3" x14ac:dyDescent="0.25">
      <c r="A37216">
        <v>9344</v>
      </c>
      <c r="B37216" s="1">
        <f>DATE(2025,8,1) + TIME(0,0,0)</f>
        <v>45870</v>
      </c>
      <c r="C37216">
        <v>32.962207794000001</v>
      </c>
    </row>
    <row r="37217" spans="1:3" x14ac:dyDescent="0.25">
      <c r="A37217">
        <v>9375</v>
      </c>
      <c r="B37217" s="1">
        <f>DATE(2025,9,1) + TIME(0,0,0)</f>
        <v>45901</v>
      </c>
      <c r="C37217">
        <v>32.973815918</v>
      </c>
    </row>
    <row r="37218" spans="1:3" x14ac:dyDescent="0.25">
      <c r="A37218">
        <v>9405</v>
      </c>
      <c r="B37218" s="1">
        <f>DATE(2025,10,1) + TIME(0,0,0)</f>
        <v>45931</v>
      </c>
      <c r="C37218">
        <v>32.985023499</v>
      </c>
    </row>
    <row r="37219" spans="1:3" x14ac:dyDescent="0.25">
      <c r="A37219">
        <v>9436</v>
      </c>
      <c r="B37219" s="1">
        <f>DATE(2025,11,1) + TIME(0,0,0)</f>
        <v>45962</v>
      </c>
      <c r="C37219">
        <v>32.996582031000003</v>
      </c>
    </row>
    <row r="37220" spans="1:3" x14ac:dyDescent="0.25">
      <c r="A37220">
        <v>9466</v>
      </c>
      <c r="B37220" s="1">
        <f>DATE(2025,12,1) + TIME(0,0,0)</f>
        <v>45992</v>
      </c>
      <c r="C37220">
        <v>33.007747649999999</v>
      </c>
    </row>
    <row r="37221" spans="1:3" x14ac:dyDescent="0.25">
      <c r="A37221">
        <v>9497</v>
      </c>
      <c r="B37221" s="1">
        <f>DATE(2026,1,1) + TIME(0,0,0)</f>
        <v>46023</v>
      </c>
      <c r="C37221">
        <v>33.019264221</v>
      </c>
    </row>
    <row r="37222" spans="1:3" x14ac:dyDescent="0.25">
      <c r="A37222">
        <v>9528</v>
      </c>
      <c r="B37222" s="1">
        <f>DATE(2026,2,1) + TIME(0,0,0)</f>
        <v>46054</v>
      </c>
      <c r="C37222">
        <v>33.030754088999998</v>
      </c>
    </row>
    <row r="37223" spans="1:3" x14ac:dyDescent="0.25">
      <c r="A37223">
        <v>9556</v>
      </c>
      <c r="B37223" s="1">
        <f>DATE(2026,3,1) + TIME(0,0,0)</f>
        <v>46082</v>
      </c>
      <c r="C37223">
        <v>33.041114807</v>
      </c>
    </row>
    <row r="37224" spans="1:3" x14ac:dyDescent="0.25">
      <c r="A37224">
        <v>9587</v>
      </c>
      <c r="B37224" s="1">
        <f>DATE(2026,4,1) + TIME(0,0,0)</f>
        <v>46113</v>
      </c>
      <c r="C37224">
        <v>33.052558898999997</v>
      </c>
    </row>
    <row r="37225" spans="1:3" x14ac:dyDescent="0.25">
      <c r="A37225">
        <v>9617</v>
      </c>
      <c r="B37225" s="1">
        <f>DATE(2026,5,1) + TIME(0,0,0)</f>
        <v>46143</v>
      </c>
      <c r="C37225">
        <v>33.063617706000002</v>
      </c>
    </row>
    <row r="37226" spans="1:3" x14ac:dyDescent="0.25">
      <c r="A37226">
        <v>9648</v>
      </c>
      <c r="B37226" s="1">
        <f>DATE(2026,6,1) + TIME(0,0,0)</f>
        <v>46174</v>
      </c>
      <c r="C37226">
        <v>33.075019836000003</v>
      </c>
    </row>
    <row r="37227" spans="1:3" x14ac:dyDescent="0.25">
      <c r="A37227">
        <v>9678</v>
      </c>
      <c r="B37227" s="1">
        <f>DATE(2026,7,1) + TIME(0,0,0)</f>
        <v>46204</v>
      </c>
      <c r="C37227">
        <v>33.086032867</v>
      </c>
    </row>
    <row r="37228" spans="1:3" x14ac:dyDescent="0.25">
      <c r="A37228">
        <v>9709</v>
      </c>
      <c r="B37228" s="1">
        <f>DATE(2026,8,1) + TIME(0,0,0)</f>
        <v>46235</v>
      </c>
      <c r="C37228">
        <v>33.097393036</v>
      </c>
    </row>
    <row r="37229" spans="1:3" x14ac:dyDescent="0.25">
      <c r="A37229">
        <v>9740</v>
      </c>
      <c r="B37229" s="1">
        <f>DATE(2026,9,1) + TIME(0,0,0)</f>
        <v>46266</v>
      </c>
      <c r="C37229">
        <v>33.108726501</v>
      </c>
    </row>
    <row r="37230" spans="1:3" x14ac:dyDescent="0.25">
      <c r="A37230">
        <v>9770</v>
      </c>
      <c r="B37230" s="1">
        <f>DATE(2026,10,1) + TIME(0,0,0)</f>
        <v>46296</v>
      </c>
      <c r="C37230">
        <v>33.119678497000002</v>
      </c>
    </row>
    <row r="37231" spans="1:3" x14ac:dyDescent="0.25">
      <c r="A37231">
        <v>9801</v>
      </c>
      <c r="B37231" s="1">
        <f>DATE(2026,11,1) + TIME(0,0,0)</f>
        <v>46327</v>
      </c>
      <c r="C37231">
        <v>33.130970001000001</v>
      </c>
    </row>
    <row r="37232" spans="1:3" x14ac:dyDescent="0.25">
      <c r="A37232">
        <v>9831</v>
      </c>
      <c r="B37232" s="1">
        <f>DATE(2026,12,1) + TIME(0,0,0)</f>
        <v>46357</v>
      </c>
      <c r="C37232">
        <v>33.141876220999997</v>
      </c>
    </row>
    <row r="37233" spans="1:3" x14ac:dyDescent="0.25">
      <c r="A37233">
        <v>9862</v>
      </c>
      <c r="B37233" s="1">
        <f>DATE(2027,1,1) + TIME(0,0,0)</f>
        <v>46388</v>
      </c>
      <c r="C37233">
        <v>33.153125762999998</v>
      </c>
    </row>
    <row r="37234" spans="1:3" x14ac:dyDescent="0.25">
      <c r="A37234">
        <v>9893</v>
      </c>
      <c r="B37234" s="1">
        <f>DATE(2027,2,1) + TIME(0,0,0)</f>
        <v>46419</v>
      </c>
      <c r="C37234">
        <v>33.164356232000003</v>
      </c>
    </row>
    <row r="37235" spans="1:3" x14ac:dyDescent="0.25">
      <c r="A37235">
        <v>9921</v>
      </c>
      <c r="B37235" s="1">
        <f>DATE(2027,3,1) + TIME(0,0,0)</f>
        <v>46447</v>
      </c>
      <c r="C37235">
        <v>33.174476624</v>
      </c>
    </row>
    <row r="37236" spans="1:3" x14ac:dyDescent="0.25">
      <c r="A37236">
        <v>9952</v>
      </c>
      <c r="B37236" s="1">
        <f>DATE(2027,4,1) + TIME(0,0,0)</f>
        <v>46478</v>
      </c>
      <c r="C37236">
        <v>33.185661316000001</v>
      </c>
    </row>
    <row r="37237" spans="1:3" x14ac:dyDescent="0.25">
      <c r="A37237">
        <v>9982</v>
      </c>
      <c r="B37237" s="1">
        <f>DATE(2027,5,1) + TIME(0,0,0)</f>
        <v>46508</v>
      </c>
      <c r="C37237">
        <v>33.196468353</v>
      </c>
    </row>
    <row r="37238" spans="1:3" x14ac:dyDescent="0.25">
      <c r="A37238">
        <v>10013</v>
      </c>
      <c r="B37238" s="1">
        <f>DATE(2027,6,1) + TIME(0,0,0)</f>
        <v>46539</v>
      </c>
      <c r="C37238">
        <v>33.207611084</v>
      </c>
    </row>
    <row r="37239" spans="1:3" x14ac:dyDescent="0.25">
      <c r="A37239">
        <v>10043</v>
      </c>
      <c r="B37239" s="1">
        <f>DATE(2027,7,1) + TIME(0,0,0)</f>
        <v>46569</v>
      </c>
      <c r="C37239">
        <v>33.218376159999998</v>
      </c>
    </row>
    <row r="37240" spans="1:3" x14ac:dyDescent="0.25">
      <c r="A37240">
        <v>10074</v>
      </c>
      <c r="B37240" s="1">
        <f>DATE(2027,8,1) + TIME(0,0,0)</f>
        <v>46600</v>
      </c>
      <c r="C37240">
        <v>33.229476929</v>
      </c>
    </row>
    <row r="37241" spans="1:3" x14ac:dyDescent="0.25">
      <c r="A37241">
        <v>10105</v>
      </c>
      <c r="B37241" s="1">
        <f>DATE(2027,9,1) + TIME(0,0,0)</f>
        <v>46631</v>
      </c>
      <c r="C37241">
        <v>33.240554809999999</v>
      </c>
    </row>
    <row r="37242" spans="1:3" x14ac:dyDescent="0.25">
      <c r="A37242">
        <v>10135</v>
      </c>
      <c r="B37242" s="1">
        <f>DATE(2027,10,1) + TIME(0,0,0)</f>
        <v>46661</v>
      </c>
      <c r="C37242">
        <v>33.251258849999999</v>
      </c>
    </row>
    <row r="37243" spans="1:3" x14ac:dyDescent="0.25">
      <c r="A37243">
        <v>10166</v>
      </c>
      <c r="B37243" s="1">
        <f>DATE(2027,11,1) + TIME(0,0,0)</f>
        <v>46692</v>
      </c>
      <c r="C37243">
        <v>33.262294769</v>
      </c>
    </row>
    <row r="37244" spans="1:3" x14ac:dyDescent="0.25">
      <c r="A37244">
        <v>10196</v>
      </c>
      <c r="B37244" s="1">
        <f>DATE(2027,12,1) + TIME(0,0,0)</f>
        <v>46722</v>
      </c>
      <c r="C37244">
        <v>33.272960662999999</v>
      </c>
    </row>
    <row r="37245" spans="1:3" x14ac:dyDescent="0.25">
      <c r="A37245">
        <v>10227</v>
      </c>
      <c r="B37245" s="1">
        <f>DATE(2028,1,1) + TIME(0,0,0)</f>
        <v>46753</v>
      </c>
      <c r="C37245">
        <v>33.283954620000003</v>
      </c>
    </row>
    <row r="37246" spans="1:3" x14ac:dyDescent="0.25">
      <c r="A37246">
        <v>10258</v>
      </c>
      <c r="B37246" s="1">
        <f>DATE(2028,2,1) + TIME(0,0,0)</f>
        <v>46784</v>
      </c>
      <c r="C37246">
        <v>33.294933319000002</v>
      </c>
    </row>
    <row r="37247" spans="1:3" x14ac:dyDescent="0.25">
      <c r="A37247">
        <v>10287</v>
      </c>
      <c r="B37247" s="1">
        <f>DATE(2028,3,1) + TIME(0,0,0)</f>
        <v>46813</v>
      </c>
      <c r="C37247">
        <v>33.305179596000002</v>
      </c>
    </row>
    <row r="37248" spans="1:3" x14ac:dyDescent="0.25">
      <c r="A37248">
        <v>10318</v>
      </c>
      <c r="B37248" s="1">
        <f>DATE(2028,4,1) + TIME(0,0,0)</f>
        <v>46844</v>
      </c>
      <c r="C37248">
        <v>33.316116332999997</v>
      </c>
    </row>
    <row r="37249" spans="1:3" x14ac:dyDescent="0.25">
      <c r="A37249">
        <v>10348</v>
      </c>
      <c r="B37249" s="1">
        <f>DATE(2028,5,1) + TIME(0,0,0)</f>
        <v>46874</v>
      </c>
      <c r="C37249">
        <v>33.326679230000003</v>
      </c>
    </row>
    <row r="37250" spans="1:3" x14ac:dyDescent="0.25">
      <c r="A37250">
        <v>10379</v>
      </c>
      <c r="B37250" s="1">
        <f>DATE(2028,6,1) + TIME(0,0,0)</f>
        <v>46905</v>
      </c>
      <c r="C37250">
        <v>33.337574005</v>
      </c>
    </row>
    <row r="37251" spans="1:3" x14ac:dyDescent="0.25">
      <c r="A37251">
        <v>10409</v>
      </c>
      <c r="B37251" s="1">
        <f>DATE(2028,7,1) + TIME(0,0,0)</f>
        <v>46935</v>
      </c>
      <c r="C37251">
        <v>33.348098755000002</v>
      </c>
    </row>
    <row r="37252" spans="1:3" x14ac:dyDescent="0.25">
      <c r="A37252">
        <v>10440</v>
      </c>
      <c r="B37252" s="1">
        <f>DATE(2028,8,1) + TIME(0,0,0)</f>
        <v>46966</v>
      </c>
      <c r="C37252">
        <v>33.358951568999998</v>
      </c>
    </row>
    <row r="37253" spans="1:3" x14ac:dyDescent="0.25">
      <c r="A37253">
        <v>10471</v>
      </c>
      <c r="B37253" s="1">
        <f>DATE(2028,9,1) + TIME(0,0,0)</f>
        <v>46997</v>
      </c>
      <c r="C37253">
        <v>33.369785309000001</v>
      </c>
    </row>
    <row r="37254" spans="1:3" x14ac:dyDescent="0.25">
      <c r="A37254">
        <v>10501</v>
      </c>
      <c r="B37254" s="1">
        <f>DATE(2028,10,1) + TIME(0,0,0)</f>
        <v>47027</v>
      </c>
      <c r="C37254">
        <v>33.380249022999998</v>
      </c>
    </row>
    <row r="37255" spans="1:3" x14ac:dyDescent="0.25">
      <c r="A37255">
        <v>10532</v>
      </c>
      <c r="B37255" s="1">
        <f>DATE(2028,11,1) + TIME(0,0,0)</f>
        <v>47058</v>
      </c>
      <c r="C37255">
        <v>33.391044616999999</v>
      </c>
    </row>
    <row r="37256" spans="1:3" x14ac:dyDescent="0.25">
      <c r="A37256">
        <v>10562</v>
      </c>
      <c r="B37256" s="1">
        <f>DATE(2028,12,1) + TIME(0,0,0)</f>
        <v>47088</v>
      </c>
      <c r="C37256">
        <v>33.401470183999997</v>
      </c>
    </row>
    <row r="37257" spans="1:3" x14ac:dyDescent="0.25">
      <c r="A37257">
        <v>10593</v>
      </c>
      <c r="B37257" s="1">
        <f>DATE(2029,1,1) + TIME(0,0,0)</f>
        <v>47119</v>
      </c>
      <c r="C37257">
        <v>33.412223816000001</v>
      </c>
    </row>
    <row r="37258" spans="1:3" x14ac:dyDescent="0.25">
      <c r="A37258">
        <v>10624</v>
      </c>
      <c r="B37258" s="1">
        <f>DATE(2029,2,1) + TIME(0,0,0)</f>
        <v>47150</v>
      </c>
      <c r="C37258">
        <v>33.422954558999997</v>
      </c>
    </row>
    <row r="37259" spans="1:3" x14ac:dyDescent="0.25">
      <c r="A37259">
        <v>10652</v>
      </c>
      <c r="B37259" s="1">
        <f>DATE(2029,3,1) + TIME(0,0,0)</f>
        <v>47178</v>
      </c>
      <c r="C37259">
        <v>33.432632446</v>
      </c>
    </row>
    <row r="37260" spans="1:3" x14ac:dyDescent="0.25">
      <c r="A37260">
        <v>10683</v>
      </c>
      <c r="B37260" s="1">
        <f>DATE(2029,4,1) + TIME(0,0,0)</f>
        <v>47209</v>
      </c>
      <c r="C37260">
        <v>33.443328856999997</v>
      </c>
    </row>
    <row r="37261" spans="1:3" x14ac:dyDescent="0.25">
      <c r="A37261">
        <v>10713</v>
      </c>
      <c r="B37261" s="1">
        <f>DATE(2029,5,1) + TIME(0,0,0)</f>
        <v>47239</v>
      </c>
      <c r="C37261">
        <v>33.453659058</v>
      </c>
    </row>
    <row r="37262" spans="1:3" x14ac:dyDescent="0.25">
      <c r="A37262">
        <v>10744</v>
      </c>
      <c r="B37262" s="1">
        <f>DATE(2029,6,1) + TIME(0,0,0)</f>
        <v>47270</v>
      </c>
      <c r="C37262">
        <v>33.464313507</v>
      </c>
    </row>
    <row r="37263" spans="1:3" x14ac:dyDescent="0.25">
      <c r="A37263">
        <v>10774</v>
      </c>
      <c r="B37263" s="1">
        <f>DATE(2029,7,1) + TIME(0,0,0)</f>
        <v>47300</v>
      </c>
      <c r="C37263">
        <v>33.474609375</v>
      </c>
    </row>
    <row r="37264" spans="1:3" x14ac:dyDescent="0.25">
      <c r="A37264">
        <v>10805</v>
      </c>
      <c r="B37264" s="1">
        <f>DATE(2029,8,1) + TIME(0,0,0)</f>
        <v>47331</v>
      </c>
      <c r="C37264">
        <v>33.485225677000003</v>
      </c>
    </row>
    <row r="37265" spans="1:3" x14ac:dyDescent="0.25">
      <c r="A37265">
        <v>10836</v>
      </c>
      <c r="B37265" s="1">
        <f>DATE(2029,9,1) + TIME(0,0,0)</f>
        <v>47362</v>
      </c>
      <c r="C37265">
        <v>33.495822906000001</v>
      </c>
    </row>
    <row r="37266" spans="1:3" x14ac:dyDescent="0.25">
      <c r="A37266">
        <v>10866</v>
      </c>
      <c r="B37266" s="1">
        <f>DATE(2029,10,1) + TIME(0,0,0)</f>
        <v>47392</v>
      </c>
      <c r="C37266">
        <v>33.506057738999999</v>
      </c>
    </row>
    <row r="37267" spans="1:3" x14ac:dyDescent="0.25">
      <c r="A37267">
        <v>10897</v>
      </c>
      <c r="B37267" s="1">
        <f>DATE(2029,11,1) + TIME(0,0,0)</f>
        <v>47423</v>
      </c>
      <c r="C37267">
        <v>33.516616821</v>
      </c>
    </row>
    <row r="37268" spans="1:3" x14ac:dyDescent="0.25">
      <c r="A37268">
        <v>10927</v>
      </c>
      <c r="B37268" s="1">
        <f>DATE(2029,12,1) + TIME(0,0,0)</f>
        <v>47453</v>
      </c>
      <c r="C37268">
        <v>33.526813507</v>
      </c>
    </row>
    <row r="37269" spans="1:3" x14ac:dyDescent="0.25">
      <c r="A37269">
        <v>10958</v>
      </c>
      <c r="B37269" s="1">
        <f>DATE(2030,1,1) + TIME(0,0,0)</f>
        <v>47484</v>
      </c>
      <c r="C37269">
        <v>33.537334442000002</v>
      </c>
    </row>
    <row r="37270" spans="1:3" x14ac:dyDescent="0.25">
      <c r="A37270">
        <v>10989</v>
      </c>
      <c r="B37270" s="1">
        <f>DATE(2030,2,1) + TIME(0,0,0)</f>
        <v>47515</v>
      </c>
      <c r="C37270">
        <v>33.547832489000001</v>
      </c>
    </row>
    <row r="37271" spans="1:3" x14ac:dyDescent="0.25">
      <c r="A37271">
        <v>11017</v>
      </c>
      <c r="B37271" s="1">
        <f>DATE(2030,3,1) + TIME(0,0,0)</f>
        <v>47543</v>
      </c>
      <c r="C37271">
        <v>33.557300568000002</v>
      </c>
    </row>
    <row r="37272" spans="1:3" x14ac:dyDescent="0.25">
      <c r="A37272">
        <v>11048</v>
      </c>
      <c r="B37272" s="1">
        <f>DATE(2030,4,1) + TIME(0,0,0)</f>
        <v>47574</v>
      </c>
      <c r="C37272">
        <v>33.567760468000003</v>
      </c>
    </row>
    <row r="37273" spans="1:3" x14ac:dyDescent="0.25">
      <c r="A37273">
        <v>11078</v>
      </c>
      <c r="B37273" s="1">
        <f>DATE(2030,5,1) + TIME(0,0,0)</f>
        <v>47604</v>
      </c>
      <c r="C37273">
        <v>33.577869415000002</v>
      </c>
    </row>
    <row r="37274" spans="1:3" x14ac:dyDescent="0.25">
      <c r="A37274">
        <v>11109</v>
      </c>
      <c r="B37274" s="1">
        <f>DATE(2030,6,1) + TIME(0,0,0)</f>
        <v>47635</v>
      </c>
      <c r="C37274">
        <v>33.588291167999998</v>
      </c>
    </row>
    <row r="37275" spans="1:3" x14ac:dyDescent="0.25">
      <c r="A37275">
        <v>11139</v>
      </c>
      <c r="B37275" s="1">
        <f>DATE(2030,7,1) + TIME(0,0,0)</f>
        <v>47665</v>
      </c>
      <c r="C37275">
        <v>33.598361969000003</v>
      </c>
    </row>
    <row r="37276" spans="1:3" x14ac:dyDescent="0.25">
      <c r="A37276">
        <v>11170</v>
      </c>
      <c r="B37276" s="1">
        <f>DATE(2030,8,1) + TIME(0,0,0)</f>
        <v>47696</v>
      </c>
      <c r="C37276">
        <v>33.60874939</v>
      </c>
    </row>
    <row r="37277" spans="1:3" x14ac:dyDescent="0.25">
      <c r="A37277">
        <v>11201</v>
      </c>
      <c r="B37277" s="1">
        <f>DATE(2030,9,1) + TIME(0,0,0)</f>
        <v>47727</v>
      </c>
      <c r="C37277">
        <v>33.619117737000003</v>
      </c>
    </row>
    <row r="37278" spans="1:3" x14ac:dyDescent="0.25">
      <c r="A37278">
        <v>11231</v>
      </c>
      <c r="B37278" s="1">
        <f>DATE(2030,10,1) + TIME(0,0,0)</f>
        <v>47757</v>
      </c>
      <c r="C37278">
        <v>33.629131317000002</v>
      </c>
    </row>
    <row r="37279" spans="1:3" x14ac:dyDescent="0.25">
      <c r="A37279">
        <v>11262</v>
      </c>
      <c r="B37279" s="1">
        <f>DATE(2030,11,1) + TIME(0,0,0)</f>
        <v>47788</v>
      </c>
      <c r="C37279">
        <v>33.639461517000001</v>
      </c>
    </row>
    <row r="37280" spans="1:3" x14ac:dyDescent="0.25">
      <c r="A37280">
        <v>11292</v>
      </c>
      <c r="B37280" s="1">
        <f>DATE(2030,12,1) + TIME(0,0,0)</f>
        <v>47818</v>
      </c>
      <c r="C37280">
        <v>33.649436950999998</v>
      </c>
    </row>
    <row r="37281" spans="1:3" x14ac:dyDescent="0.25">
      <c r="A37281">
        <v>11323</v>
      </c>
      <c r="B37281" s="1">
        <f>DATE(2031,1,1) + TIME(0,0,0)</f>
        <v>47849</v>
      </c>
      <c r="C37281">
        <v>33.659729003999999</v>
      </c>
    </row>
    <row r="37282" spans="1:3" x14ac:dyDescent="0.25">
      <c r="A37282">
        <v>11354</v>
      </c>
      <c r="B37282" s="1">
        <f>DATE(2031,2,1) + TIME(0,0,0)</f>
        <v>47880</v>
      </c>
      <c r="C37282">
        <v>33.670001984000002</v>
      </c>
    </row>
    <row r="37283" spans="1:3" x14ac:dyDescent="0.25">
      <c r="A37283">
        <v>11382</v>
      </c>
      <c r="B37283" s="1">
        <f>DATE(2031,3,1) + TIME(0,0,0)</f>
        <v>47908</v>
      </c>
      <c r="C37283">
        <v>33.679264068999998</v>
      </c>
    </row>
    <row r="37284" spans="1:3" x14ac:dyDescent="0.25">
      <c r="A37284">
        <v>11413</v>
      </c>
      <c r="B37284" s="1">
        <f>DATE(2031,4,1) + TIME(0,0,0)</f>
        <v>47939</v>
      </c>
      <c r="C37284">
        <v>33.689502716</v>
      </c>
    </row>
    <row r="37285" spans="1:3" x14ac:dyDescent="0.25">
      <c r="A37285">
        <v>11443</v>
      </c>
      <c r="B37285" s="1">
        <f>DATE(2031,5,1) + TIME(0,0,0)</f>
        <v>47969</v>
      </c>
      <c r="C37285">
        <v>33.699390411000003</v>
      </c>
    </row>
    <row r="37286" spans="1:3" x14ac:dyDescent="0.25">
      <c r="A37286">
        <v>11474</v>
      </c>
      <c r="B37286" s="1">
        <f>DATE(2031,6,1) + TIME(0,0,0)</f>
        <v>48000</v>
      </c>
      <c r="C37286">
        <v>33.709587096999996</v>
      </c>
    </row>
    <row r="37287" spans="1:3" x14ac:dyDescent="0.25">
      <c r="A37287">
        <v>11504</v>
      </c>
      <c r="B37287" s="1">
        <f>DATE(2031,7,1) + TIME(0,0,0)</f>
        <v>48030</v>
      </c>
      <c r="C37287">
        <v>33.719440460000001</v>
      </c>
    </row>
    <row r="37288" spans="1:3" x14ac:dyDescent="0.25">
      <c r="A37288">
        <v>11535</v>
      </c>
      <c r="B37288" s="1">
        <f>DATE(2031,8,1) + TIME(0,0,0)</f>
        <v>48061</v>
      </c>
      <c r="C37288">
        <v>33.729602814000003</v>
      </c>
    </row>
    <row r="37289" spans="1:3" x14ac:dyDescent="0.25">
      <c r="A37289">
        <v>11566</v>
      </c>
      <c r="B37289" s="1">
        <f>DATE(2031,9,1) + TIME(0,0,0)</f>
        <v>48092</v>
      </c>
      <c r="C37289">
        <v>33.739746093999997</v>
      </c>
    </row>
    <row r="37290" spans="1:3" x14ac:dyDescent="0.25">
      <c r="A37290">
        <v>11596</v>
      </c>
      <c r="B37290" s="1">
        <f>DATE(2031,10,1) + TIME(0,0,0)</f>
        <v>48122</v>
      </c>
      <c r="C37290">
        <v>33.749546051000003</v>
      </c>
    </row>
    <row r="37291" spans="1:3" x14ac:dyDescent="0.25">
      <c r="A37291">
        <v>11627</v>
      </c>
      <c r="B37291" s="1">
        <f>DATE(2031,11,1) + TIME(0,0,0)</f>
        <v>48153</v>
      </c>
      <c r="C37291">
        <v>33.759651183999999</v>
      </c>
    </row>
    <row r="37292" spans="1:3" x14ac:dyDescent="0.25">
      <c r="A37292">
        <v>11657</v>
      </c>
      <c r="B37292" s="1">
        <f>DATE(2031,12,1) + TIME(0,0,0)</f>
        <v>48183</v>
      </c>
      <c r="C37292">
        <v>33.769412994</v>
      </c>
    </row>
    <row r="37293" spans="1:3" x14ac:dyDescent="0.25">
      <c r="A37293">
        <v>11688</v>
      </c>
      <c r="B37293" s="1">
        <f>DATE(2032,1,1) + TIME(0,0,0)</f>
        <v>48214</v>
      </c>
      <c r="C37293">
        <v>33.779483794999997</v>
      </c>
    </row>
    <row r="37294" spans="1:3" x14ac:dyDescent="0.25">
      <c r="A37294">
        <v>11719</v>
      </c>
      <c r="B37294" s="1">
        <f>DATE(2032,2,1) + TIME(0,0,0)</f>
        <v>48245</v>
      </c>
      <c r="C37294">
        <v>33.789535522000001</v>
      </c>
    </row>
    <row r="37295" spans="1:3" x14ac:dyDescent="0.25">
      <c r="A37295">
        <v>11748</v>
      </c>
      <c r="B37295" s="1">
        <f>DATE(2032,3,1) + TIME(0,0,0)</f>
        <v>48274</v>
      </c>
      <c r="C37295">
        <v>33.798923492</v>
      </c>
    </row>
    <row r="37296" spans="1:3" x14ac:dyDescent="0.25">
      <c r="A37296">
        <v>11779</v>
      </c>
      <c r="B37296" s="1">
        <f>DATE(2032,4,1) + TIME(0,0,0)</f>
        <v>48305</v>
      </c>
      <c r="C37296">
        <v>33.808937073000003</v>
      </c>
    </row>
    <row r="37297" spans="1:3" x14ac:dyDescent="0.25">
      <c r="A37297">
        <v>11809</v>
      </c>
      <c r="B37297" s="1">
        <f>DATE(2032,5,1) + TIME(0,0,0)</f>
        <v>48335</v>
      </c>
      <c r="C37297">
        <v>33.818614959999998</v>
      </c>
    </row>
    <row r="37298" spans="1:3" x14ac:dyDescent="0.25">
      <c r="A37298">
        <v>11840</v>
      </c>
      <c r="B37298" s="1">
        <f>DATE(2032,6,1) + TIME(0,0,0)</f>
        <v>48366</v>
      </c>
      <c r="C37298">
        <v>33.828594207999998</v>
      </c>
    </row>
    <row r="37299" spans="1:3" x14ac:dyDescent="0.25">
      <c r="A37299">
        <v>11870</v>
      </c>
      <c r="B37299" s="1">
        <f>DATE(2032,7,1) + TIME(0,0,0)</f>
        <v>48396</v>
      </c>
      <c r="C37299">
        <v>33.838233948000003</v>
      </c>
    </row>
    <row r="37300" spans="1:3" x14ac:dyDescent="0.25">
      <c r="A37300">
        <v>11901</v>
      </c>
      <c r="B37300" s="1">
        <f>DATE(2032,8,1) + TIME(0,0,0)</f>
        <v>48427</v>
      </c>
      <c r="C37300">
        <v>33.848175048999998</v>
      </c>
    </row>
    <row r="37301" spans="1:3" x14ac:dyDescent="0.25">
      <c r="A37301">
        <v>11932</v>
      </c>
      <c r="B37301" s="1">
        <f>DATE(2032,9,1) + TIME(0,0,0)</f>
        <v>48458</v>
      </c>
      <c r="C37301">
        <v>33.858100890999999</v>
      </c>
    </row>
    <row r="37302" spans="1:3" x14ac:dyDescent="0.25">
      <c r="A37302">
        <v>11962</v>
      </c>
      <c r="B37302" s="1">
        <f>DATE(2032,10,1) + TIME(0,0,0)</f>
        <v>48488</v>
      </c>
      <c r="C37302">
        <v>33.867691039999997</v>
      </c>
    </row>
    <row r="37303" spans="1:3" x14ac:dyDescent="0.25">
      <c r="A37303">
        <v>11993</v>
      </c>
      <c r="B37303" s="1">
        <f>DATE(2032,11,1) + TIME(0,0,0)</f>
        <v>48519</v>
      </c>
      <c r="C37303">
        <v>33.877578735</v>
      </c>
    </row>
    <row r="37304" spans="1:3" x14ac:dyDescent="0.25">
      <c r="A37304">
        <v>12023</v>
      </c>
      <c r="B37304" s="1">
        <f>DATE(2032,12,1) + TIME(0,0,0)</f>
        <v>48549</v>
      </c>
      <c r="C37304">
        <v>33.887130737</v>
      </c>
    </row>
    <row r="37305" spans="1:3" x14ac:dyDescent="0.25">
      <c r="A37305">
        <v>12054</v>
      </c>
      <c r="B37305" s="1">
        <f>DATE(2033,1,1) + TIME(0,0,0)</f>
        <v>48580</v>
      </c>
      <c r="C37305">
        <v>33.896984099999997</v>
      </c>
    </row>
    <row r="37306" spans="1:3" x14ac:dyDescent="0.25">
      <c r="A37306">
        <v>12085</v>
      </c>
      <c r="B37306" s="1">
        <f>DATE(2033,2,1) + TIME(0,0,0)</f>
        <v>48611</v>
      </c>
      <c r="C37306">
        <v>33.906822204999997</v>
      </c>
    </row>
    <row r="37307" spans="1:3" x14ac:dyDescent="0.25">
      <c r="A37307">
        <v>12113</v>
      </c>
      <c r="B37307" s="1">
        <f>DATE(2033,3,1) + TIME(0,0,0)</f>
        <v>48639</v>
      </c>
      <c r="C37307">
        <v>33.915691375999998</v>
      </c>
    </row>
    <row r="37308" spans="1:3" x14ac:dyDescent="0.25">
      <c r="A37308">
        <v>12144</v>
      </c>
      <c r="B37308" s="1">
        <f>DATE(2033,4,1) + TIME(0,0,0)</f>
        <v>48670</v>
      </c>
      <c r="C37308">
        <v>33.925491332999997</v>
      </c>
    </row>
    <row r="37309" spans="1:3" x14ac:dyDescent="0.25">
      <c r="A37309">
        <v>12174</v>
      </c>
      <c r="B37309" s="1">
        <f>DATE(2033,5,1) + TIME(0,0,0)</f>
        <v>48700</v>
      </c>
      <c r="C37309">
        <v>33.934959411999998</v>
      </c>
    </row>
    <row r="37310" spans="1:3" x14ac:dyDescent="0.25">
      <c r="A37310">
        <v>12205</v>
      </c>
      <c r="B37310" s="1">
        <f>DATE(2033,6,1) + TIME(0,0,0)</f>
        <v>48731</v>
      </c>
      <c r="C37310">
        <v>33.944725036999998</v>
      </c>
    </row>
    <row r="37311" spans="1:3" x14ac:dyDescent="0.25">
      <c r="A37311">
        <v>12235</v>
      </c>
      <c r="B37311" s="1">
        <f>DATE(2033,7,1) + TIME(0,0,0)</f>
        <v>48761</v>
      </c>
      <c r="C37311">
        <v>33.954158782999997</v>
      </c>
    </row>
    <row r="37312" spans="1:3" x14ac:dyDescent="0.25">
      <c r="A37312">
        <v>12266</v>
      </c>
      <c r="B37312" s="1">
        <f>DATE(2033,8,1) + TIME(0,0,0)</f>
        <v>48792</v>
      </c>
      <c r="C37312">
        <v>33.963893890000001</v>
      </c>
    </row>
    <row r="37313" spans="1:3" x14ac:dyDescent="0.25">
      <c r="A37313">
        <v>12297</v>
      </c>
      <c r="B37313" s="1">
        <f>DATE(2033,9,1) + TIME(0,0,0)</f>
        <v>48823</v>
      </c>
      <c r="C37313">
        <v>33.973606109999999</v>
      </c>
    </row>
    <row r="37314" spans="1:3" x14ac:dyDescent="0.25">
      <c r="A37314">
        <v>12327</v>
      </c>
      <c r="B37314" s="1">
        <f>DATE(2033,10,1) + TIME(0,0,0)</f>
        <v>48853</v>
      </c>
      <c r="C37314">
        <v>33.982990264999998</v>
      </c>
    </row>
    <row r="37315" spans="1:3" x14ac:dyDescent="0.25">
      <c r="A37315">
        <v>12358</v>
      </c>
      <c r="B37315" s="1">
        <f>DATE(2033,11,1) + TIME(0,0,0)</f>
        <v>48884</v>
      </c>
      <c r="C37315">
        <v>33.992668152</v>
      </c>
    </row>
    <row r="37316" spans="1:3" x14ac:dyDescent="0.25">
      <c r="A37316">
        <v>12388</v>
      </c>
      <c r="B37316" s="1">
        <f>DATE(2033,12,1) + TIME(0,0,0)</f>
        <v>48914</v>
      </c>
      <c r="C37316">
        <v>34.002017975000001</v>
      </c>
    </row>
    <row r="37317" spans="1:3" x14ac:dyDescent="0.25">
      <c r="A37317">
        <v>12419</v>
      </c>
      <c r="B37317" s="1">
        <f>DATE(2034,1,1) + TIME(0,0,0)</f>
        <v>48945</v>
      </c>
      <c r="C37317">
        <v>34.011661529999998</v>
      </c>
    </row>
    <row r="37318" spans="1:3" x14ac:dyDescent="0.25">
      <c r="A37318">
        <v>12450</v>
      </c>
      <c r="B37318" s="1">
        <f>DATE(2034,2,1) + TIME(0,0,0)</f>
        <v>48976</v>
      </c>
      <c r="C37318">
        <v>34.021289824999997</v>
      </c>
    </row>
    <row r="37319" spans="1:3" x14ac:dyDescent="0.25">
      <c r="A37319">
        <v>12478</v>
      </c>
      <c r="B37319" s="1">
        <f>DATE(2034,3,1) + TIME(0,0,0)</f>
        <v>49004</v>
      </c>
      <c r="C37319">
        <v>34.029972076</v>
      </c>
    </row>
    <row r="37320" spans="1:3" x14ac:dyDescent="0.25">
      <c r="A37320">
        <v>12509</v>
      </c>
      <c r="B37320" s="1">
        <f>DATE(2034,4,1) + TIME(0,0,0)</f>
        <v>49035</v>
      </c>
      <c r="C37320">
        <v>34.039566039999997</v>
      </c>
    </row>
    <row r="37321" spans="1:3" x14ac:dyDescent="0.25">
      <c r="A37321">
        <v>12539</v>
      </c>
      <c r="B37321" s="1">
        <f>DATE(2034,5,1) + TIME(0,0,0)</f>
        <v>49065</v>
      </c>
      <c r="C37321">
        <v>34.048831939999999</v>
      </c>
    </row>
    <row r="37322" spans="1:3" x14ac:dyDescent="0.25">
      <c r="A37322">
        <v>12570</v>
      </c>
      <c r="B37322" s="1">
        <f>DATE(2034,6,1) + TIME(0,0,0)</f>
        <v>49096</v>
      </c>
      <c r="C37322">
        <v>34.058391571000001</v>
      </c>
    </row>
    <row r="37323" spans="1:3" x14ac:dyDescent="0.25">
      <c r="A37323">
        <v>12600</v>
      </c>
      <c r="B37323" s="1">
        <f>DATE(2034,7,1) + TIME(0,0,0)</f>
        <v>49126</v>
      </c>
      <c r="C37323">
        <v>34.067626953000001</v>
      </c>
    </row>
    <row r="37324" spans="1:3" x14ac:dyDescent="0.25">
      <c r="A37324">
        <v>12631</v>
      </c>
      <c r="B37324" s="1">
        <f>DATE(2034,8,1) + TIME(0,0,0)</f>
        <v>49157</v>
      </c>
      <c r="C37324">
        <v>34.077152251999998</v>
      </c>
    </row>
    <row r="37325" spans="1:3" x14ac:dyDescent="0.25">
      <c r="A37325">
        <v>12662</v>
      </c>
      <c r="B37325" s="1">
        <f>DATE(2034,9,1) + TIME(0,0,0)</f>
        <v>49188</v>
      </c>
      <c r="C37325">
        <v>34.086662292</v>
      </c>
    </row>
    <row r="37326" spans="1:3" x14ac:dyDescent="0.25">
      <c r="A37326">
        <v>12692</v>
      </c>
      <c r="B37326" s="1">
        <f>DATE(2034,10,1) + TIME(0,0,0)</f>
        <v>49218</v>
      </c>
      <c r="C37326">
        <v>34.095844268999997</v>
      </c>
    </row>
    <row r="37327" spans="1:3" x14ac:dyDescent="0.25">
      <c r="A37327">
        <v>12723</v>
      </c>
      <c r="B37327" s="1">
        <f>DATE(2034,11,1) + TIME(0,0,0)</f>
        <v>49249</v>
      </c>
      <c r="C37327">
        <v>34.105319977000001</v>
      </c>
    </row>
    <row r="37328" spans="1:3" x14ac:dyDescent="0.25">
      <c r="A37328">
        <v>12753</v>
      </c>
      <c r="B37328" s="1">
        <f>DATE(2034,12,1) + TIME(0,0,0)</f>
        <v>49279</v>
      </c>
      <c r="C37328">
        <v>34.114475249999998</v>
      </c>
    </row>
    <row r="37329" spans="1:3" x14ac:dyDescent="0.25">
      <c r="A37329">
        <v>12784</v>
      </c>
      <c r="B37329" s="1">
        <f>DATE(2035,1,1) + TIME(0,0,0)</f>
        <v>49310</v>
      </c>
      <c r="C37329">
        <v>34.123916626000003</v>
      </c>
    </row>
    <row r="37330" spans="1:3" x14ac:dyDescent="0.25">
      <c r="A37330">
        <v>12815</v>
      </c>
      <c r="B37330" s="1">
        <f>DATE(2035,2,1) + TIME(0,0,0)</f>
        <v>49341</v>
      </c>
      <c r="C37330">
        <v>34.133338928000001</v>
      </c>
    </row>
    <row r="37331" spans="1:3" x14ac:dyDescent="0.25">
      <c r="A37331">
        <v>12843</v>
      </c>
      <c r="B37331" s="1">
        <f>DATE(2035,3,1) + TIME(0,0,0)</f>
        <v>49369</v>
      </c>
      <c r="C37331">
        <v>34.141838073999999</v>
      </c>
    </row>
    <row r="37332" spans="1:3" x14ac:dyDescent="0.25">
      <c r="A37332">
        <v>12874</v>
      </c>
      <c r="B37332" s="1">
        <f>DATE(2035,4,1) + TIME(0,0,0)</f>
        <v>49400</v>
      </c>
      <c r="C37332">
        <v>34.151229858000001</v>
      </c>
    </row>
    <row r="37333" spans="1:3" x14ac:dyDescent="0.25">
      <c r="A37333">
        <v>12904</v>
      </c>
      <c r="B37333" s="1">
        <f>DATE(2035,5,1) + TIME(0,0,0)</f>
        <v>49430</v>
      </c>
      <c r="C37333">
        <v>34.160301208</v>
      </c>
    </row>
    <row r="37334" spans="1:3" x14ac:dyDescent="0.25">
      <c r="A37334">
        <v>12935</v>
      </c>
      <c r="B37334" s="1">
        <f>DATE(2035,6,1) + TIME(0,0,0)</f>
        <v>49461</v>
      </c>
      <c r="C37334">
        <v>34.169662475999999</v>
      </c>
    </row>
    <row r="37335" spans="1:3" x14ac:dyDescent="0.25">
      <c r="A37335">
        <v>12965</v>
      </c>
      <c r="B37335" s="1">
        <f>DATE(2035,7,1) + TIME(0,0,0)</f>
        <v>49491</v>
      </c>
      <c r="C37335">
        <v>34.178703308000003</v>
      </c>
    </row>
    <row r="37336" spans="1:3" x14ac:dyDescent="0.25">
      <c r="A37336">
        <v>12996</v>
      </c>
      <c r="B37336" s="1">
        <f>DATE(2035,8,1) + TIME(0,0,0)</f>
        <v>49522</v>
      </c>
      <c r="C37336">
        <v>34.188030243</v>
      </c>
    </row>
    <row r="37337" spans="1:3" x14ac:dyDescent="0.25">
      <c r="A37337">
        <v>13027</v>
      </c>
      <c r="B37337" s="1">
        <f>DATE(2035,9,1) + TIME(0,0,0)</f>
        <v>49553</v>
      </c>
      <c r="C37337">
        <v>34.197338104000004</v>
      </c>
    </row>
    <row r="37338" spans="1:3" x14ac:dyDescent="0.25">
      <c r="A37338">
        <v>13057</v>
      </c>
      <c r="B37338" s="1">
        <f>DATE(2035,10,1) + TIME(0,0,0)</f>
        <v>49583</v>
      </c>
      <c r="C37338">
        <v>34.20633316</v>
      </c>
    </row>
    <row r="37339" spans="1:3" x14ac:dyDescent="0.25">
      <c r="A37339">
        <v>13088</v>
      </c>
      <c r="B37339" s="1">
        <f>DATE(2035,11,1) + TIME(0,0,0)</f>
        <v>49614</v>
      </c>
      <c r="C37339">
        <v>34.215610503999997</v>
      </c>
    </row>
    <row r="37340" spans="1:3" x14ac:dyDescent="0.25">
      <c r="A37340">
        <v>13118</v>
      </c>
      <c r="B37340" s="1">
        <f>DATE(2035,12,1) + TIME(0,0,0)</f>
        <v>49644</v>
      </c>
      <c r="C37340">
        <v>34.224571228000002</v>
      </c>
    </row>
    <row r="37341" spans="1:3" x14ac:dyDescent="0.25">
      <c r="A37341">
        <v>13149</v>
      </c>
      <c r="B37341" s="1">
        <f>DATE(2036,1,1) + TIME(0,0,0)</f>
        <v>49675</v>
      </c>
      <c r="C37341">
        <v>34.233814240000001</v>
      </c>
    </row>
    <row r="37342" spans="1:3" x14ac:dyDescent="0.25">
      <c r="A37342">
        <v>13180</v>
      </c>
      <c r="B37342" s="1">
        <f>DATE(2036,2,1) + TIME(0,0,0)</f>
        <v>49706</v>
      </c>
      <c r="C37342">
        <v>34.243041992000002</v>
      </c>
    </row>
    <row r="37343" spans="1:3" x14ac:dyDescent="0.25">
      <c r="A37343">
        <v>13209</v>
      </c>
      <c r="B37343" s="1">
        <f>DATE(2036,3,1) + TIME(0,0,0)</f>
        <v>49735</v>
      </c>
      <c r="C37343">
        <v>34.251659392999997</v>
      </c>
    </row>
    <row r="37344" spans="1:3" x14ac:dyDescent="0.25">
      <c r="A37344">
        <v>13240</v>
      </c>
      <c r="B37344" s="1">
        <f>DATE(2036,4,1) + TIME(0,0,0)</f>
        <v>49766</v>
      </c>
      <c r="C37344">
        <v>34.260856627999999</v>
      </c>
    </row>
    <row r="37345" spans="1:3" x14ac:dyDescent="0.25">
      <c r="A37345">
        <v>13270</v>
      </c>
      <c r="B37345" s="1">
        <f>DATE(2036,5,1) + TIME(0,0,0)</f>
        <v>49796</v>
      </c>
      <c r="C37345">
        <v>34.269741058000001</v>
      </c>
    </row>
    <row r="37346" spans="1:3" x14ac:dyDescent="0.25">
      <c r="A37346">
        <v>13301</v>
      </c>
      <c r="B37346" s="1">
        <f>DATE(2036,6,1) + TIME(0,0,0)</f>
        <v>49827</v>
      </c>
      <c r="C37346">
        <v>34.278903960999997</v>
      </c>
    </row>
    <row r="37347" spans="1:3" x14ac:dyDescent="0.25">
      <c r="A37347">
        <v>13331</v>
      </c>
      <c r="B37347" s="1">
        <f>DATE(2036,7,1) + TIME(0,0,0)</f>
        <v>49857</v>
      </c>
      <c r="C37347">
        <v>34.287757874</v>
      </c>
    </row>
    <row r="37348" spans="1:3" x14ac:dyDescent="0.25">
      <c r="A37348">
        <v>13362</v>
      </c>
      <c r="B37348" s="1">
        <f>DATE(2036,8,1) + TIME(0,0,0)</f>
        <v>49888</v>
      </c>
      <c r="C37348">
        <v>34.296890259000001</v>
      </c>
    </row>
    <row r="37349" spans="1:3" x14ac:dyDescent="0.25">
      <c r="A37349">
        <v>13393</v>
      </c>
      <c r="B37349" s="1">
        <f>DATE(2036,9,1) + TIME(0,0,0)</f>
        <v>49919</v>
      </c>
      <c r="C37349">
        <v>34.306007385000001</v>
      </c>
    </row>
    <row r="37350" spans="1:3" x14ac:dyDescent="0.25">
      <c r="A37350">
        <v>13423</v>
      </c>
      <c r="B37350" s="1">
        <f>DATE(2036,10,1) + TIME(0,0,0)</f>
        <v>49949</v>
      </c>
      <c r="C37350">
        <v>34.314815521</v>
      </c>
    </row>
    <row r="37351" spans="1:3" x14ac:dyDescent="0.25">
      <c r="A37351">
        <v>13454</v>
      </c>
      <c r="B37351" s="1">
        <f>DATE(2036,11,1) + TIME(0,0,0)</f>
        <v>49980</v>
      </c>
      <c r="C37351">
        <v>34.323898315000001</v>
      </c>
    </row>
    <row r="37352" spans="1:3" x14ac:dyDescent="0.25">
      <c r="A37352">
        <v>13484</v>
      </c>
      <c r="B37352" s="1">
        <f>DATE(2036,12,1) + TIME(0,0,0)</f>
        <v>50010</v>
      </c>
      <c r="C37352">
        <v>34.332675934000001</v>
      </c>
    </row>
    <row r="37353" spans="1:3" x14ac:dyDescent="0.25">
      <c r="A37353">
        <v>13515</v>
      </c>
      <c r="B37353" s="1">
        <f>DATE(2037,1,1) + TIME(0,0,0)</f>
        <v>50041</v>
      </c>
      <c r="C37353">
        <v>34.341728209999999</v>
      </c>
    </row>
    <row r="37354" spans="1:3" x14ac:dyDescent="0.25">
      <c r="A37354">
        <v>13546</v>
      </c>
      <c r="B37354" s="1">
        <f>DATE(2037,2,1) + TIME(0,0,0)</f>
        <v>50072</v>
      </c>
      <c r="C37354">
        <v>34.350765228</v>
      </c>
    </row>
    <row r="37355" spans="1:3" x14ac:dyDescent="0.25">
      <c r="A37355">
        <v>13574</v>
      </c>
      <c r="B37355" s="1">
        <f>DATE(2037,3,1) + TIME(0,0,0)</f>
        <v>50100</v>
      </c>
      <c r="C37355">
        <v>34.358913422000001</v>
      </c>
    </row>
    <row r="37356" spans="1:3" x14ac:dyDescent="0.25">
      <c r="A37356">
        <v>13605</v>
      </c>
      <c r="B37356" s="1">
        <f>DATE(2037,4,1) + TIME(0,0,0)</f>
        <v>50131</v>
      </c>
      <c r="C37356">
        <v>34.367919921999999</v>
      </c>
    </row>
    <row r="37357" spans="1:3" x14ac:dyDescent="0.25">
      <c r="A37357">
        <v>13635</v>
      </c>
      <c r="B37357" s="1">
        <f>DATE(2037,5,1) + TIME(0,0,0)</f>
        <v>50161</v>
      </c>
      <c r="C37357">
        <v>34.376621245999999</v>
      </c>
    </row>
    <row r="37358" spans="1:3" x14ac:dyDescent="0.25">
      <c r="A37358">
        <v>13666</v>
      </c>
      <c r="B37358" s="1">
        <f>DATE(2037,6,1) + TIME(0,0,0)</f>
        <v>50192</v>
      </c>
      <c r="C37358">
        <v>34.385597228999998</v>
      </c>
    </row>
    <row r="37359" spans="1:3" x14ac:dyDescent="0.25">
      <c r="A37359">
        <v>13696</v>
      </c>
      <c r="B37359" s="1">
        <f>DATE(2037,7,1) + TIME(0,0,0)</f>
        <v>50222</v>
      </c>
      <c r="C37359">
        <v>34.394268036</v>
      </c>
    </row>
    <row r="37360" spans="1:3" x14ac:dyDescent="0.25">
      <c r="A37360">
        <v>13727</v>
      </c>
      <c r="B37360" s="1">
        <f>DATE(2037,8,1) + TIME(0,0,0)</f>
        <v>50253</v>
      </c>
      <c r="C37360">
        <v>34.403213501000003</v>
      </c>
    </row>
    <row r="37361" spans="1:3" x14ac:dyDescent="0.25">
      <c r="A37361">
        <v>13758</v>
      </c>
      <c r="B37361" s="1">
        <f>DATE(2037,9,1) + TIME(0,0,0)</f>
        <v>50284</v>
      </c>
      <c r="C37361">
        <v>34.412143706999998</v>
      </c>
    </row>
    <row r="37362" spans="1:3" x14ac:dyDescent="0.25">
      <c r="A37362">
        <v>13788</v>
      </c>
      <c r="B37362" s="1">
        <f>DATE(2037,10,1) + TIME(0,0,0)</f>
        <v>50314</v>
      </c>
      <c r="C37362">
        <v>34.420772552000003</v>
      </c>
    </row>
    <row r="37363" spans="1:3" x14ac:dyDescent="0.25">
      <c r="A37363">
        <v>13819</v>
      </c>
      <c r="B37363" s="1">
        <f>DATE(2037,11,1) + TIME(0,0,0)</f>
        <v>50345</v>
      </c>
      <c r="C37363">
        <v>34.429668427000003</v>
      </c>
    </row>
    <row r="37364" spans="1:3" x14ac:dyDescent="0.25">
      <c r="A37364">
        <v>13849</v>
      </c>
      <c r="B37364" s="1">
        <f>DATE(2037,12,1) + TIME(0,0,0)</f>
        <v>50375</v>
      </c>
      <c r="C37364">
        <v>34.438266753999997</v>
      </c>
    </row>
    <row r="37365" spans="1:3" x14ac:dyDescent="0.25">
      <c r="A37365">
        <v>13880</v>
      </c>
      <c r="B37365" s="1">
        <f>DATE(2038,1,1) + TIME(0,0,0)</f>
        <v>50406</v>
      </c>
      <c r="C37365">
        <v>34.447135924999998</v>
      </c>
    </row>
    <row r="37366" spans="1:3" x14ac:dyDescent="0.25">
      <c r="A37366">
        <v>13911</v>
      </c>
      <c r="B37366" s="1">
        <f>DATE(2038,2,1) + TIME(0,0,0)</f>
        <v>50437</v>
      </c>
      <c r="C37366">
        <v>34.455986023000001</v>
      </c>
    </row>
    <row r="37367" spans="1:3" x14ac:dyDescent="0.25">
      <c r="A37367">
        <v>13939</v>
      </c>
      <c r="B37367" s="1">
        <f>DATE(2038,3,1) + TIME(0,0,0)</f>
        <v>50465</v>
      </c>
      <c r="C37367">
        <v>34.463970183999997</v>
      </c>
    </row>
    <row r="37368" spans="1:3" x14ac:dyDescent="0.25">
      <c r="A37368">
        <v>13970</v>
      </c>
      <c r="B37368" s="1">
        <f>DATE(2038,4,1) + TIME(0,0,0)</f>
        <v>50496</v>
      </c>
      <c r="C37368">
        <v>34.472793578999998</v>
      </c>
    </row>
    <row r="37369" spans="1:3" x14ac:dyDescent="0.25">
      <c r="A37369">
        <v>14000</v>
      </c>
      <c r="B37369" s="1">
        <f>DATE(2038,5,1) + TIME(0,0,0)</f>
        <v>50526</v>
      </c>
      <c r="C37369">
        <v>34.481319427000003</v>
      </c>
    </row>
    <row r="37370" spans="1:3" x14ac:dyDescent="0.25">
      <c r="A37370">
        <v>14031</v>
      </c>
      <c r="B37370" s="1">
        <f>DATE(2038,6,1) + TIME(0,0,0)</f>
        <v>50557</v>
      </c>
      <c r="C37370">
        <v>34.490112304999997</v>
      </c>
    </row>
    <row r="37371" spans="1:3" x14ac:dyDescent="0.25">
      <c r="A37371">
        <v>14061</v>
      </c>
      <c r="B37371" s="1">
        <f>DATE(2038,7,1) + TIME(0,0,0)</f>
        <v>50587</v>
      </c>
      <c r="C37371">
        <v>34.498607634999999</v>
      </c>
    </row>
    <row r="37372" spans="1:3" x14ac:dyDescent="0.25">
      <c r="A37372">
        <v>14092</v>
      </c>
      <c r="B37372" s="1">
        <f>DATE(2038,8,1) + TIME(0,0,0)</f>
        <v>50618</v>
      </c>
      <c r="C37372">
        <v>34.507369994999998</v>
      </c>
    </row>
    <row r="37373" spans="1:3" x14ac:dyDescent="0.25">
      <c r="A37373">
        <v>14123</v>
      </c>
      <c r="B37373" s="1">
        <f>DATE(2038,9,1) + TIME(0,0,0)</f>
        <v>50649</v>
      </c>
      <c r="C37373">
        <v>34.516120911000002</v>
      </c>
    </row>
    <row r="37374" spans="1:3" x14ac:dyDescent="0.25">
      <c r="A37374">
        <v>14153</v>
      </c>
      <c r="B37374" s="1">
        <f>DATE(2038,10,1) + TIME(0,0,0)</f>
        <v>50679</v>
      </c>
      <c r="C37374">
        <v>34.524570464999996</v>
      </c>
    </row>
    <row r="37375" spans="1:3" x14ac:dyDescent="0.25">
      <c r="A37375">
        <v>14184</v>
      </c>
      <c r="B37375" s="1">
        <f>DATE(2038,11,1) + TIME(0,0,0)</f>
        <v>50710</v>
      </c>
      <c r="C37375">
        <v>34.533290862999998</v>
      </c>
    </row>
    <row r="37376" spans="1:3" x14ac:dyDescent="0.25">
      <c r="A37376">
        <v>14214</v>
      </c>
      <c r="B37376" s="1">
        <f>DATE(2038,12,1) + TIME(0,0,0)</f>
        <v>50740</v>
      </c>
      <c r="C37376">
        <v>34.541713715</v>
      </c>
    </row>
    <row r="37377" spans="1:3" x14ac:dyDescent="0.25">
      <c r="A37377">
        <v>14245</v>
      </c>
      <c r="B37377" s="1">
        <f>DATE(2039,1,1) + TIME(0,0,0)</f>
        <v>50771</v>
      </c>
      <c r="C37377">
        <v>34.550403594999999</v>
      </c>
    </row>
    <row r="37378" spans="1:3" x14ac:dyDescent="0.25">
      <c r="A37378">
        <v>14276</v>
      </c>
      <c r="B37378" s="1">
        <f>DATE(2039,2,1) + TIME(0,0,0)</f>
        <v>50802</v>
      </c>
      <c r="C37378">
        <v>34.559074402</v>
      </c>
    </row>
    <row r="37379" spans="1:3" x14ac:dyDescent="0.25">
      <c r="A37379">
        <v>14304</v>
      </c>
      <c r="B37379" s="1">
        <f>DATE(2039,3,1) + TIME(0,0,0)</f>
        <v>50830</v>
      </c>
      <c r="C37379">
        <v>34.566898346000002</v>
      </c>
    </row>
    <row r="37380" spans="1:3" x14ac:dyDescent="0.25">
      <c r="A37380">
        <v>14335</v>
      </c>
      <c r="B37380" s="1">
        <f>DATE(2039,4,1) + TIME(0,0,0)</f>
        <v>50861</v>
      </c>
      <c r="C37380">
        <v>34.57554245</v>
      </c>
    </row>
    <row r="37381" spans="1:3" x14ac:dyDescent="0.25">
      <c r="A37381">
        <v>14365</v>
      </c>
      <c r="B37381" s="1">
        <f>DATE(2039,5,1) + TIME(0,0,0)</f>
        <v>50891</v>
      </c>
      <c r="C37381">
        <v>34.583896637000002</v>
      </c>
    </row>
    <row r="37382" spans="1:3" x14ac:dyDescent="0.25">
      <c r="A37382">
        <v>14396</v>
      </c>
      <c r="B37382" s="1">
        <f>DATE(2039,6,1) + TIME(0,0,0)</f>
        <v>50922</v>
      </c>
      <c r="C37382">
        <v>34.592514037999997</v>
      </c>
    </row>
    <row r="37383" spans="1:3" x14ac:dyDescent="0.25">
      <c r="A37383">
        <v>14426</v>
      </c>
      <c r="B37383" s="1">
        <f>DATE(2039,7,1) + TIME(0,0,0)</f>
        <v>50952</v>
      </c>
      <c r="C37383">
        <v>34.600837708</v>
      </c>
    </row>
    <row r="37384" spans="1:3" x14ac:dyDescent="0.25">
      <c r="A37384">
        <v>14457</v>
      </c>
      <c r="B37384" s="1">
        <f>DATE(2039,8,1) + TIME(0,0,0)</f>
        <v>50983</v>
      </c>
      <c r="C37384">
        <v>34.609424591</v>
      </c>
    </row>
    <row r="37385" spans="1:3" x14ac:dyDescent="0.25">
      <c r="A37385">
        <v>14488</v>
      </c>
      <c r="B37385" s="1">
        <f>DATE(2039,9,1) + TIME(0,0,0)</f>
        <v>51014</v>
      </c>
      <c r="C37385">
        <v>34.618000031000001</v>
      </c>
    </row>
    <row r="37386" spans="1:3" x14ac:dyDescent="0.25">
      <c r="A37386">
        <v>14518</v>
      </c>
      <c r="B37386" s="1">
        <f>DATE(2039,10,1) + TIME(0,0,0)</f>
        <v>51044</v>
      </c>
      <c r="C37386">
        <v>34.626281738000003</v>
      </c>
    </row>
    <row r="37387" spans="1:3" x14ac:dyDescent="0.25">
      <c r="A37387">
        <v>14549</v>
      </c>
      <c r="B37387" s="1">
        <f>DATE(2039,11,1) + TIME(0,0,0)</f>
        <v>51075</v>
      </c>
      <c r="C37387">
        <v>34.634826660000002</v>
      </c>
    </row>
    <row r="37388" spans="1:3" x14ac:dyDescent="0.25">
      <c r="A37388">
        <v>14579</v>
      </c>
      <c r="B37388" s="1">
        <f>DATE(2039,12,1) + TIME(0,0,0)</f>
        <v>51105</v>
      </c>
      <c r="C37388">
        <v>34.643081664999997</v>
      </c>
    </row>
    <row r="37389" spans="1:3" x14ac:dyDescent="0.25">
      <c r="A37389">
        <v>14610</v>
      </c>
      <c r="B37389" s="1">
        <f>DATE(2040,1,1) + TIME(0,0,0)</f>
        <v>51136</v>
      </c>
      <c r="C37389">
        <v>34.651596069</v>
      </c>
    </row>
    <row r="37390" spans="1:3" x14ac:dyDescent="0.25">
      <c r="A37390">
        <v>14641</v>
      </c>
      <c r="B37390" s="1">
        <f>DATE(2040,2,1) + TIME(0,0,0)</f>
        <v>51167</v>
      </c>
      <c r="C37390">
        <v>34.660095214999998</v>
      </c>
    </row>
    <row r="37391" spans="1:3" x14ac:dyDescent="0.25">
      <c r="A37391">
        <v>14670</v>
      </c>
      <c r="B37391" s="1">
        <f>DATE(2040,3,1) + TIME(0,0,0)</f>
        <v>51196</v>
      </c>
      <c r="C37391">
        <v>34.668037415000001</v>
      </c>
    </row>
    <row r="37392" spans="1:3" x14ac:dyDescent="0.25">
      <c r="A37392">
        <v>14701</v>
      </c>
      <c r="B37392" s="1">
        <f>DATE(2040,4,1) + TIME(0,0,0)</f>
        <v>51227</v>
      </c>
      <c r="C37392">
        <v>34.676509856999999</v>
      </c>
    </row>
    <row r="37393" spans="1:3" x14ac:dyDescent="0.25">
      <c r="A37393">
        <v>14731</v>
      </c>
      <c r="B37393" s="1">
        <f>DATE(2040,5,1) + TIME(0,0,0)</f>
        <v>51257</v>
      </c>
      <c r="C37393">
        <v>34.684696197999997</v>
      </c>
    </row>
    <row r="37394" spans="1:3" x14ac:dyDescent="0.25">
      <c r="A37394">
        <v>14762</v>
      </c>
      <c r="B37394" s="1">
        <f>DATE(2040,6,1) + TIME(0,0,0)</f>
        <v>51288</v>
      </c>
      <c r="C37394">
        <v>34.693141937</v>
      </c>
    </row>
    <row r="37395" spans="1:3" x14ac:dyDescent="0.25">
      <c r="A37395">
        <v>14792</v>
      </c>
      <c r="B37395" s="1">
        <f>DATE(2040,7,1) + TIME(0,0,0)</f>
        <v>51318</v>
      </c>
      <c r="C37395">
        <v>34.701297760000003</v>
      </c>
    </row>
    <row r="37396" spans="1:3" x14ac:dyDescent="0.25">
      <c r="A37396">
        <v>14823</v>
      </c>
      <c r="B37396" s="1">
        <f>DATE(2040,8,1) + TIME(0,0,0)</f>
        <v>51349</v>
      </c>
      <c r="C37396">
        <v>34.709716796999999</v>
      </c>
    </row>
    <row r="37397" spans="1:3" x14ac:dyDescent="0.25">
      <c r="A37397">
        <v>14854</v>
      </c>
      <c r="B37397" s="1">
        <f>DATE(2040,9,1) + TIME(0,0,0)</f>
        <v>51380</v>
      </c>
      <c r="C37397">
        <v>34.718120575</v>
      </c>
    </row>
    <row r="37398" spans="1:3" x14ac:dyDescent="0.25">
      <c r="A37398">
        <v>14884</v>
      </c>
      <c r="B37398" s="1">
        <f>DATE(2040,10,1) + TIME(0,0,0)</f>
        <v>51410</v>
      </c>
      <c r="C37398">
        <v>34.726238250999998</v>
      </c>
    </row>
    <row r="37399" spans="1:3" x14ac:dyDescent="0.25">
      <c r="A37399">
        <v>14915</v>
      </c>
      <c r="B37399" s="1">
        <f>DATE(2040,11,1) + TIME(0,0,0)</f>
        <v>51441</v>
      </c>
      <c r="C37399">
        <v>34.734611510999997</v>
      </c>
    </row>
    <row r="37400" spans="1:3" x14ac:dyDescent="0.25">
      <c r="A37400">
        <v>14945</v>
      </c>
      <c r="B37400" s="1">
        <f>DATE(2040,12,1) + TIME(0,0,0)</f>
        <v>51471</v>
      </c>
      <c r="C37400">
        <v>34.742702483999999</v>
      </c>
    </row>
    <row r="37401" spans="1:3" x14ac:dyDescent="0.25">
      <c r="A37401">
        <v>14976</v>
      </c>
      <c r="B37401" s="1">
        <f>DATE(2041,1,1) + TIME(0,0,0)</f>
        <v>51502</v>
      </c>
      <c r="C37401">
        <v>34.751049041999998</v>
      </c>
    </row>
    <row r="37402" spans="1:3" x14ac:dyDescent="0.25">
      <c r="A37402">
        <v>15007</v>
      </c>
      <c r="B37402" s="1">
        <f>DATE(2041,2,1) + TIME(0,0,0)</f>
        <v>51533</v>
      </c>
      <c r="C37402">
        <v>34.759380341000004</v>
      </c>
    </row>
    <row r="37403" spans="1:3" x14ac:dyDescent="0.25">
      <c r="A37403">
        <v>15035</v>
      </c>
      <c r="B37403" s="1">
        <f>DATE(2041,3,1) + TIME(0,0,0)</f>
        <v>51561</v>
      </c>
      <c r="C37403">
        <v>34.766895294000001</v>
      </c>
    </row>
    <row r="37404" spans="1:3" x14ac:dyDescent="0.25">
      <c r="A37404">
        <v>15066</v>
      </c>
      <c r="B37404" s="1">
        <f>DATE(2041,4,1) + TIME(0,0,0)</f>
        <v>51592</v>
      </c>
      <c r="C37404">
        <v>34.775199890000003</v>
      </c>
    </row>
    <row r="37405" spans="1:3" x14ac:dyDescent="0.25">
      <c r="A37405">
        <v>15096</v>
      </c>
      <c r="B37405" s="1">
        <f>DATE(2041,5,1) + TIME(0,0,0)</f>
        <v>51622</v>
      </c>
      <c r="C37405">
        <v>34.783226012999997</v>
      </c>
    </row>
    <row r="37406" spans="1:3" x14ac:dyDescent="0.25">
      <c r="A37406">
        <v>15127</v>
      </c>
      <c r="B37406" s="1">
        <f>DATE(2041,6,1) + TIME(0,0,0)</f>
        <v>51653</v>
      </c>
      <c r="C37406">
        <v>34.791503906000003</v>
      </c>
    </row>
    <row r="37407" spans="1:3" x14ac:dyDescent="0.25">
      <c r="A37407">
        <v>15157</v>
      </c>
      <c r="B37407" s="1">
        <f>DATE(2041,7,1) + TIME(0,0,0)</f>
        <v>51683</v>
      </c>
      <c r="C37407">
        <v>34.799499511999997</v>
      </c>
    </row>
    <row r="37408" spans="1:3" x14ac:dyDescent="0.25">
      <c r="A37408">
        <v>15188</v>
      </c>
      <c r="B37408" s="1">
        <f>DATE(2041,8,1) + TIME(0,0,0)</f>
        <v>51714</v>
      </c>
      <c r="C37408">
        <v>34.807750702</v>
      </c>
    </row>
    <row r="37409" spans="1:3" x14ac:dyDescent="0.25">
      <c r="A37409">
        <v>15219</v>
      </c>
      <c r="B37409" s="1">
        <f>DATE(2041,9,1) + TIME(0,0,0)</f>
        <v>51745</v>
      </c>
      <c r="C37409">
        <v>34.815986633000001</v>
      </c>
    </row>
    <row r="37410" spans="1:3" x14ac:dyDescent="0.25">
      <c r="A37410">
        <v>15249</v>
      </c>
      <c r="B37410" s="1">
        <f>DATE(2041,10,1) + TIME(0,0,0)</f>
        <v>51775</v>
      </c>
      <c r="C37410">
        <v>34.823944091999998</v>
      </c>
    </row>
    <row r="37411" spans="1:3" x14ac:dyDescent="0.25">
      <c r="A37411">
        <v>15280</v>
      </c>
      <c r="B37411" s="1">
        <f>DATE(2041,11,1) + TIME(0,0,0)</f>
        <v>51806</v>
      </c>
      <c r="C37411">
        <v>34.832153320000003</v>
      </c>
    </row>
    <row r="37412" spans="1:3" x14ac:dyDescent="0.25">
      <c r="A37412">
        <v>15310</v>
      </c>
      <c r="B37412" s="1">
        <f>DATE(2041,12,1) + TIME(0,0,0)</f>
        <v>51836</v>
      </c>
      <c r="C37412">
        <v>34.840084075999997</v>
      </c>
    </row>
    <row r="37413" spans="1:3" x14ac:dyDescent="0.25">
      <c r="A37413">
        <v>15341</v>
      </c>
      <c r="B37413" s="1">
        <f>DATE(2042,1,1) + TIME(0,0,0)</f>
        <v>51867</v>
      </c>
      <c r="C37413">
        <v>34.848262787000003</v>
      </c>
    </row>
    <row r="37414" spans="1:3" x14ac:dyDescent="0.25">
      <c r="A37414">
        <v>15372</v>
      </c>
      <c r="B37414" s="1">
        <f>DATE(2042,2,1) + TIME(0,0,0)</f>
        <v>51898</v>
      </c>
      <c r="C37414">
        <v>34.856430054</v>
      </c>
    </row>
    <row r="37415" spans="1:3" x14ac:dyDescent="0.25">
      <c r="A37415">
        <v>15400</v>
      </c>
      <c r="B37415" s="1">
        <f>DATE(2042,3,1) + TIME(0,0,0)</f>
        <v>51926</v>
      </c>
      <c r="C37415">
        <v>34.863796233999999</v>
      </c>
    </row>
    <row r="37416" spans="1:3" x14ac:dyDescent="0.25">
      <c r="A37416">
        <v>15431</v>
      </c>
      <c r="B37416" s="1">
        <f>DATE(2042,4,1) + TIME(0,0,0)</f>
        <v>51957</v>
      </c>
      <c r="C37416">
        <v>34.871936798</v>
      </c>
    </row>
    <row r="37417" spans="1:3" x14ac:dyDescent="0.25">
      <c r="A37417">
        <v>15461</v>
      </c>
      <c r="B37417" s="1">
        <f>DATE(2042,5,1) + TIME(0,0,0)</f>
        <v>51987</v>
      </c>
      <c r="C37417">
        <v>34.879802703999999</v>
      </c>
    </row>
    <row r="37418" spans="1:3" x14ac:dyDescent="0.25">
      <c r="A37418">
        <v>15492</v>
      </c>
      <c r="B37418" s="1">
        <f>DATE(2042,6,1) + TIME(0,0,0)</f>
        <v>52018</v>
      </c>
      <c r="C37418">
        <v>34.887916564999998</v>
      </c>
    </row>
    <row r="37419" spans="1:3" x14ac:dyDescent="0.25">
      <c r="A37419">
        <v>15522</v>
      </c>
      <c r="B37419" s="1">
        <f>DATE(2042,7,1) + TIME(0,0,0)</f>
        <v>52048</v>
      </c>
      <c r="C37419">
        <v>34.895751953000001</v>
      </c>
    </row>
    <row r="37420" spans="1:3" x14ac:dyDescent="0.25">
      <c r="A37420">
        <v>15553</v>
      </c>
      <c r="B37420" s="1">
        <f>DATE(2042,8,1) + TIME(0,0,0)</f>
        <v>52079</v>
      </c>
      <c r="C37420">
        <v>34.903839111000003</v>
      </c>
    </row>
    <row r="37421" spans="1:3" x14ac:dyDescent="0.25">
      <c r="A37421">
        <v>15584</v>
      </c>
      <c r="B37421" s="1">
        <f>DATE(2042,9,1) + TIME(0,0,0)</f>
        <v>52110</v>
      </c>
      <c r="C37421">
        <v>34.911911011000001</v>
      </c>
    </row>
    <row r="37422" spans="1:3" x14ac:dyDescent="0.25">
      <c r="A37422">
        <v>15614</v>
      </c>
      <c r="B37422" s="1">
        <f>DATE(2042,10,1) + TIME(0,0,0)</f>
        <v>52140</v>
      </c>
      <c r="C37422">
        <v>34.919712066999999</v>
      </c>
    </row>
    <row r="37423" spans="1:3" x14ac:dyDescent="0.25">
      <c r="A37423">
        <v>15645</v>
      </c>
      <c r="B37423" s="1">
        <f>DATE(2042,11,1) + TIME(0,0,0)</f>
        <v>52171</v>
      </c>
      <c r="C37423">
        <v>34.927757262999997</v>
      </c>
    </row>
    <row r="37424" spans="1:3" x14ac:dyDescent="0.25">
      <c r="A37424">
        <v>15675</v>
      </c>
      <c r="B37424" s="1">
        <f>DATE(2042,12,1) + TIME(0,0,0)</f>
        <v>52201</v>
      </c>
      <c r="C37424">
        <v>34.935527802000003</v>
      </c>
    </row>
    <row r="37425" spans="1:3" x14ac:dyDescent="0.25">
      <c r="A37425">
        <v>15706</v>
      </c>
      <c r="B37425" s="1">
        <f>DATE(2043,1,1) + TIME(0,0,0)</f>
        <v>52232</v>
      </c>
      <c r="C37425">
        <v>34.943550109999997</v>
      </c>
    </row>
    <row r="37426" spans="1:3" x14ac:dyDescent="0.25">
      <c r="A37426">
        <v>15737</v>
      </c>
      <c r="B37426" s="1">
        <f>DATE(2043,2,1) + TIME(0,0,0)</f>
        <v>52263</v>
      </c>
      <c r="C37426">
        <v>34.951553345000001</v>
      </c>
    </row>
    <row r="37427" spans="1:3" x14ac:dyDescent="0.25">
      <c r="A37427">
        <v>15765</v>
      </c>
      <c r="B37427" s="1">
        <f>DATE(2043,3,1) + TIME(0,0,0)</f>
        <v>52291</v>
      </c>
      <c r="C37427">
        <v>34.958770752</v>
      </c>
    </row>
    <row r="37428" spans="1:3" x14ac:dyDescent="0.25">
      <c r="A37428">
        <v>15796</v>
      </c>
      <c r="B37428" s="1">
        <f>DATE(2043,4,1) + TIME(0,0,0)</f>
        <v>52322</v>
      </c>
      <c r="C37428">
        <v>34.966751099</v>
      </c>
    </row>
    <row r="37429" spans="1:3" x14ac:dyDescent="0.25">
      <c r="A37429">
        <v>15826</v>
      </c>
      <c r="B37429" s="1">
        <f>DATE(2043,5,1) + TIME(0,0,0)</f>
        <v>52352</v>
      </c>
      <c r="C37429">
        <v>34.974460602000001</v>
      </c>
    </row>
    <row r="37430" spans="1:3" x14ac:dyDescent="0.25">
      <c r="A37430">
        <v>15857</v>
      </c>
      <c r="B37430" s="1">
        <f>DATE(2043,6,1) + TIME(0,0,0)</f>
        <v>52383</v>
      </c>
      <c r="C37430">
        <v>34.982410430999998</v>
      </c>
    </row>
    <row r="37431" spans="1:3" x14ac:dyDescent="0.25">
      <c r="A37431">
        <v>15887</v>
      </c>
      <c r="B37431" s="1">
        <f>DATE(2043,7,1) + TIME(0,0,0)</f>
        <v>52413</v>
      </c>
      <c r="C37431">
        <v>34.990093231000003</v>
      </c>
    </row>
    <row r="37432" spans="1:3" x14ac:dyDescent="0.25">
      <c r="A37432">
        <v>15918</v>
      </c>
      <c r="B37432" s="1">
        <f>DATE(2043,8,1) + TIME(0,0,0)</f>
        <v>52444</v>
      </c>
      <c r="C37432">
        <v>34.998020171999997</v>
      </c>
    </row>
    <row r="37433" spans="1:3" x14ac:dyDescent="0.25">
      <c r="A37433">
        <v>15949</v>
      </c>
      <c r="B37433" s="1">
        <f>DATE(2043,9,1) + TIME(0,0,0)</f>
        <v>52475</v>
      </c>
      <c r="C37433">
        <v>35.005931854000004</v>
      </c>
    </row>
    <row r="37434" spans="1:3" x14ac:dyDescent="0.25">
      <c r="A37434">
        <v>15979</v>
      </c>
      <c r="B37434" s="1">
        <f>DATE(2043,10,1) + TIME(0,0,0)</f>
        <v>52505</v>
      </c>
      <c r="C37434">
        <v>35.013576508</v>
      </c>
    </row>
    <row r="37435" spans="1:3" x14ac:dyDescent="0.25">
      <c r="A37435">
        <v>16010</v>
      </c>
      <c r="B37435" s="1">
        <f>DATE(2043,11,1) + TIME(0,0,0)</f>
        <v>52536</v>
      </c>
      <c r="C37435">
        <v>35.021461487000003</v>
      </c>
    </row>
    <row r="37436" spans="1:3" x14ac:dyDescent="0.25">
      <c r="A37436">
        <v>16040</v>
      </c>
      <c r="B37436" s="1">
        <f>DATE(2043,12,1) + TIME(0,0,0)</f>
        <v>52566</v>
      </c>
      <c r="C37436">
        <v>35.029079437</v>
      </c>
    </row>
    <row r="37437" spans="1:3" x14ac:dyDescent="0.25">
      <c r="A37437">
        <v>16071</v>
      </c>
      <c r="B37437" s="1">
        <f>DATE(2044,1,1) + TIME(0,0,0)</f>
        <v>52597</v>
      </c>
      <c r="C37437">
        <v>35.036937713999997</v>
      </c>
    </row>
    <row r="37438" spans="1:3" x14ac:dyDescent="0.25">
      <c r="A37438">
        <v>16102</v>
      </c>
      <c r="B37438" s="1">
        <f>DATE(2044,2,1) + TIME(0,0,0)</f>
        <v>52628</v>
      </c>
      <c r="C37438">
        <v>35.044784546000002</v>
      </c>
    </row>
    <row r="37439" spans="1:3" x14ac:dyDescent="0.25">
      <c r="A37439">
        <v>16131</v>
      </c>
      <c r="B37439" s="1">
        <f>DATE(2044,3,1) + TIME(0,0,0)</f>
        <v>52657</v>
      </c>
      <c r="C37439">
        <v>35.052112579000003</v>
      </c>
    </row>
    <row r="37440" spans="1:3" x14ac:dyDescent="0.25">
      <c r="A37440">
        <v>16162</v>
      </c>
      <c r="B37440" s="1">
        <f>DATE(2044,4,1) + TIME(0,0,0)</f>
        <v>52688</v>
      </c>
      <c r="C37440">
        <v>35.059932709000002</v>
      </c>
    </row>
    <row r="37441" spans="1:3" x14ac:dyDescent="0.25">
      <c r="A37441">
        <v>16192</v>
      </c>
      <c r="B37441" s="1">
        <f>DATE(2044,5,1) + TIME(0,0,0)</f>
        <v>52718</v>
      </c>
      <c r="C37441">
        <v>35.067485808999997</v>
      </c>
    </row>
    <row r="37442" spans="1:3" x14ac:dyDescent="0.25">
      <c r="A37442">
        <v>16223</v>
      </c>
      <c r="B37442" s="1">
        <f>DATE(2044,6,1) + TIME(0,0,0)</f>
        <v>52749</v>
      </c>
      <c r="C37442">
        <v>35.075279236</v>
      </c>
    </row>
    <row r="37443" spans="1:3" x14ac:dyDescent="0.25">
      <c r="A37443">
        <v>16253</v>
      </c>
      <c r="B37443" s="1">
        <f>DATE(2044,7,1) + TIME(0,0,0)</f>
        <v>52779</v>
      </c>
      <c r="C37443">
        <v>35.082809447999999</v>
      </c>
    </row>
    <row r="37444" spans="1:3" x14ac:dyDescent="0.25">
      <c r="A37444">
        <v>16284</v>
      </c>
      <c r="B37444" s="1">
        <f>DATE(2044,8,1) + TIME(0,0,0)</f>
        <v>52810</v>
      </c>
      <c r="C37444">
        <v>35.090576171999999</v>
      </c>
    </row>
    <row r="37445" spans="1:3" x14ac:dyDescent="0.25">
      <c r="A37445">
        <v>16315</v>
      </c>
      <c r="B37445" s="1">
        <f>DATE(2044,9,1) + TIME(0,0,0)</f>
        <v>52841</v>
      </c>
      <c r="C37445">
        <v>35.098331451</v>
      </c>
    </row>
    <row r="37446" spans="1:3" x14ac:dyDescent="0.25">
      <c r="A37446">
        <v>16345</v>
      </c>
      <c r="B37446" s="1">
        <f>DATE(2044,10,1) + TIME(0,0,0)</f>
        <v>52871</v>
      </c>
      <c r="C37446">
        <v>35.105819701999998</v>
      </c>
    </row>
    <row r="37447" spans="1:3" x14ac:dyDescent="0.25">
      <c r="A37447">
        <v>16376</v>
      </c>
      <c r="B37447" s="1">
        <f>DATE(2044,11,1) + TIME(0,0,0)</f>
        <v>52902</v>
      </c>
      <c r="C37447">
        <v>35.113548279</v>
      </c>
    </row>
    <row r="37448" spans="1:3" x14ac:dyDescent="0.25">
      <c r="A37448">
        <v>16406</v>
      </c>
      <c r="B37448" s="1">
        <f>DATE(2044,12,1) + TIME(0,0,0)</f>
        <v>52932</v>
      </c>
      <c r="C37448">
        <v>35.121013640999998</v>
      </c>
    </row>
    <row r="37449" spans="1:3" x14ac:dyDescent="0.25">
      <c r="A37449">
        <v>16437</v>
      </c>
      <c r="B37449" s="1">
        <f>DATE(2045,1,1) + TIME(0,0,0)</f>
        <v>52963</v>
      </c>
      <c r="C37449">
        <v>35.128715515000003</v>
      </c>
    </row>
    <row r="37450" spans="1:3" x14ac:dyDescent="0.25">
      <c r="A37450">
        <v>16468</v>
      </c>
      <c r="B37450" s="1">
        <f>DATE(2045,2,1) + TIME(0,0,0)</f>
        <v>52994</v>
      </c>
      <c r="C37450">
        <v>35.136405945</v>
      </c>
    </row>
    <row r="37451" spans="1:3" x14ac:dyDescent="0.25">
      <c r="A37451">
        <v>16496</v>
      </c>
      <c r="B37451" s="1">
        <f>DATE(2045,3,1) + TIME(0,0,0)</f>
        <v>53022</v>
      </c>
      <c r="C37451">
        <v>35.143341063999998</v>
      </c>
    </row>
    <row r="37452" spans="1:3" x14ac:dyDescent="0.25">
      <c r="A37452">
        <v>16527</v>
      </c>
      <c r="B37452" s="1">
        <f>DATE(2045,4,1) + TIME(0,0,0)</f>
        <v>53053</v>
      </c>
      <c r="C37452">
        <v>35.151000977000002</v>
      </c>
    </row>
    <row r="37453" spans="1:3" x14ac:dyDescent="0.25">
      <c r="A37453">
        <v>16557</v>
      </c>
      <c r="B37453" s="1">
        <f>DATE(2045,5,1) + TIME(0,0,0)</f>
        <v>53083</v>
      </c>
      <c r="C37453">
        <v>35.158405303999999</v>
      </c>
    </row>
    <row r="37454" spans="1:3" x14ac:dyDescent="0.25">
      <c r="A37454">
        <v>16588</v>
      </c>
      <c r="B37454" s="1">
        <f>DATE(2045,6,1) + TIME(0,0,0)</f>
        <v>53114</v>
      </c>
      <c r="C37454">
        <v>35.166042328000003</v>
      </c>
    </row>
    <row r="37455" spans="1:3" x14ac:dyDescent="0.25">
      <c r="A37455">
        <v>16618</v>
      </c>
      <c r="B37455" s="1">
        <f>DATE(2045,7,1) + TIME(0,0,0)</f>
        <v>53144</v>
      </c>
      <c r="C37455">
        <v>35.173423767000003</v>
      </c>
    </row>
    <row r="37456" spans="1:3" x14ac:dyDescent="0.25">
      <c r="A37456">
        <v>16649</v>
      </c>
      <c r="B37456" s="1">
        <f>DATE(2045,8,1) + TIME(0,0,0)</f>
        <v>53175</v>
      </c>
      <c r="C37456">
        <v>35.181034087999997</v>
      </c>
    </row>
    <row r="37457" spans="1:3" x14ac:dyDescent="0.25">
      <c r="A37457">
        <v>16680</v>
      </c>
      <c r="B37457" s="1">
        <f>DATE(2045,9,1) + TIME(0,0,0)</f>
        <v>53206</v>
      </c>
      <c r="C37457">
        <v>35.188632964999996</v>
      </c>
    </row>
    <row r="37458" spans="1:3" x14ac:dyDescent="0.25">
      <c r="A37458">
        <v>16710</v>
      </c>
      <c r="B37458" s="1">
        <f>DATE(2045,10,1) + TIME(0,0,0)</f>
        <v>53236</v>
      </c>
      <c r="C37458">
        <v>35.195972443000002</v>
      </c>
    </row>
    <row r="37459" spans="1:3" x14ac:dyDescent="0.25">
      <c r="A37459">
        <v>16741</v>
      </c>
      <c r="B37459" s="1">
        <f>DATE(2045,11,1) + TIME(0,0,0)</f>
        <v>53267</v>
      </c>
      <c r="C37459">
        <v>35.203544616999999</v>
      </c>
    </row>
    <row r="37460" spans="1:3" x14ac:dyDescent="0.25">
      <c r="A37460">
        <v>16771</v>
      </c>
      <c r="B37460" s="1">
        <f>DATE(2045,12,1) + TIME(0,0,0)</f>
        <v>53297</v>
      </c>
      <c r="C37460">
        <v>35.210861205999997</v>
      </c>
    </row>
    <row r="37461" spans="1:3" x14ac:dyDescent="0.25">
      <c r="A37461">
        <v>16802</v>
      </c>
      <c r="B37461" s="1">
        <f>DATE(2046,1,1) + TIME(0,0,0)</f>
        <v>53328</v>
      </c>
      <c r="C37461">
        <v>35.218410491999997</v>
      </c>
    </row>
    <row r="37462" spans="1:3" x14ac:dyDescent="0.25">
      <c r="A37462">
        <v>16833</v>
      </c>
      <c r="B37462" s="1">
        <f>DATE(2046,2,1) + TIME(0,0,0)</f>
        <v>53359</v>
      </c>
      <c r="C37462">
        <v>35.225944519000002</v>
      </c>
    </row>
    <row r="37463" spans="1:3" x14ac:dyDescent="0.25">
      <c r="A37463">
        <v>16861</v>
      </c>
      <c r="B37463" s="1">
        <f>DATE(2046,3,1) + TIME(0,0,0)</f>
        <v>53387</v>
      </c>
      <c r="C37463">
        <v>35.232738495</v>
      </c>
    </row>
    <row r="37464" spans="1:3" x14ac:dyDescent="0.25">
      <c r="A37464">
        <v>16892</v>
      </c>
      <c r="B37464" s="1">
        <f>DATE(2046,4,1) + TIME(0,0,0)</f>
        <v>53418</v>
      </c>
      <c r="C37464">
        <v>35.240245819000002</v>
      </c>
    </row>
    <row r="37465" spans="1:3" x14ac:dyDescent="0.25">
      <c r="A37465">
        <v>16922</v>
      </c>
      <c r="B37465" s="1">
        <f>DATE(2046,5,1) + TIME(0,0,0)</f>
        <v>53448</v>
      </c>
      <c r="C37465">
        <v>35.247501372999999</v>
      </c>
    </row>
    <row r="37466" spans="1:3" x14ac:dyDescent="0.25">
      <c r="A37466">
        <v>16953</v>
      </c>
      <c r="B37466" s="1">
        <f>DATE(2046,6,1) + TIME(0,0,0)</f>
        <v>53479</v>
      </c>
      <c r="C37466">
        <v>35.254981995000001</v>
      </c>
    </row>
    <row r="37467" spans="1:3" x14ac:dyDescent="0.25">
      <c r="A37467">
        <v>16983</v>
      </c>
      <c r="B37467" s="1">
        <f>DATE(2046,7,1) + TIME(0,0,0)</f>
        <v>53509</v>
      </c>
      <c r="C37467">
        <v>35.262210846000002</v>
      </c>
    </row>
    <row r="37468" spans="1:3" x14ac:dyDescent="0.25">
      <c r="A37468">
        <v>17014</v>
      </c>
      <c r="B37468" s="1">
        <f>DATE(2046,8,1) + TIME(0,0,0)</f>
        <v>53540</v>
      </c>
      <c r="C37468">
        <v>35.269668578999998</v>
      </c>
    </row>
    <row r="37469" spans="1:3" x14ac:dyDescent="0.25">
      <c r="A37469">
        <v>17045</v>
      </c>
      <c r="B37469" s="1">
        <f>DATE(2046,9,1) + TIME(0,0,0)</f>
        <v>53571</v>
      </c>
      <c r="C37469">
        <v>35.277114867999998</v>
      </c>
    </row>
    <row r="37470" spans="1:3" x14ac:dyDescent="0.25">
      <c r="A37470">
        <v>17075</v>
      </c>
      <c r="B37470" s="1">
        <f>DATE(2046,10,1) + TIME(0,0,0)</f>
        <v>53601</v>
      </c>
      <c r="C37470">
        <v>35.284305572999997</v>
      </c>
    </row>
    <row r="37471" spans="1:3" x14ac:dyDescent="0.25">
      <c r="A37471">
        <v>17106</v>
      </c>
      <c r="B37471" s="1">
        <f>DATE(2046,11,1) + TIME(0,0,0)</f>
        <v>53632</v>
      </c>
      <c r="C37471">
        <v>35.291725159000002</v>
      </c>
    </row>
    <row r="37472" spans="1:3" x14ac:dyDescent="0.25">
      <c r="A37472">
        <v>17136</v>
      </c>
      <c r="B37472" s="1">
        <f>DATE(2046,12,1) + TIME(0,0,0)</f>
        <v>53662</v>
      </c>
      <c r="C37472">
        <v>35.298892975000001</v>
      </c>
    </row>
    <row r="37473" spans="1:3" x14ac:dyDescent="0.25">
      <c r="A37473">
        <v>17167</v>
      </c>
      <c r="B37473" s="1">
        <f>DATE(2047,1,1) + TIME(0,0,0)</f>
        <v>53693</v>
      </c>
      <c r="C37473">
        <v>35.306285858000003</v>
      </c>
    </row>
    <row r="37474" spans="1:3" x14ac:dyDescent="0.25">
      <c r="A37474">
        <v>17198</v>
      </c>
      <c r="B37474" s="1">
        <f>DATE(2047,2,1) + TIME(0,0,0)</f>
        <v>53724</v>
      </c>
      <c r="C37474">
        <v>35.313663482999999</v>
      </c>
    </row>
    <row r="37475" spans="1:3" x14ac:dyDescent="0.25">
      <c r="A37475">
        <v>17226</v>
      </c>
      <c r="B37475" s="1">
        <f>DATE(2047,3,1) + TIME(0,0,0)</f>
        <v>53752</v>
      </c>
      <c r="C37475">
        <v>35.320320129000002</v>
      </c>
    </row>
    <row r="37476" spans="1:3" x14ac:dyDescent="0.25">
      <c r="A37476">
        <v>17257</v>
      </c>
      <c r="B37476" s="1">
        <f>DATE(2047,4,1) + TIME(0,0,0)</f>
        <v>53783</v>
      </c>
      <c r="C37476">
        <v>35.327674866000002</v>
      </c>
    </row>
    <row r="37477" spans="1:3" x14ac:dyDescent="0.25">
      <c r="A37477">
        <v>17287</v>
      </c>
      <c r="B37477" s="1">
        <f>DATE(2047,5,1) + TIME(0,0,0)</f>
        <v>53813</v>
      </c>
      <c r="C37477">
        <v>35.334777832</v>
      </c>
    </row>
    <row r="37478" spans="1:3" x14ac:dyDescent="0.25">
      <c r="A37478">
        <v>17318</v>
      </c>
      <c r="B37478" s="1">
        <f>DATE(2047,6,1) + TIME(0,0,0)</f>
        <v>53844</v>
      </c>
      <c r="C37478">
        <v>35.34210968</v>
      </c>
    </row>
    <row r="37479" spans="1:3" x14ac:dyDescent="0.25">
      <c r="A37479">
        <v>17348</v>
      </c>
      <c r="B37479" s="1">
        <f>DATE(2047,7,1) + TIME(0,0,0)</f>
        <v>53874</v>
      </c>
      <c r="C37479">
        <v>35.349189758000001</v>
      </c>
    </row>
    <row r="37480" spans="1:3" x14ac:dyDescent="0.25">
      <c r="A37480">
        <v>17379</v>
      </c>
      <c r="B37480" s="1">
        <f>DATE(2047,8,1) + TIME(0,0,0)</f>
        <v>53905</v>
      </c>
      <c r="C37480">
        <v>35.356491089000002</v>
      </c>
    </row>
    <row r="37481" spans="1:3" x14ac:dyDescent="0.25">
      <c r="A37481">
        <v>17410</v>
      </c>
      <c r="B37481" s="1">
        <f>DATE(2047,9,1) + TIME(0,0,0)</f>
        <v>53936</v>
      </c>
      <c r="C37481">
        <v>35.363780974999997</v>
      </c>
    </row>
    <row r="37482" spans="1:3" x14ac:dyDescent="0.25">
      <c r="A37482">
        <v>17440</v>
      </c>
      <c r="B37482" s="1">
        <f>DATE(2047,10,1) + TIME(0,0,0)</f>
        <v>53966</v>
      </c>
      <c r="C37482">
        <v>35.370826721</v>
      </c>
    </row>
    <row r="37483" spans="1:3" x14ac:dyDescent="0.25">
      <c r="A37483">
        <v>17471</v>
      </c>
      <c r="B37483" s="1">
        <f>DATE(2047,11,1) + TIME(0,0,0)</f>
        <v>53997</v>
      </c>
      <c r="C37483">
        <v>35.378089905000003</v>
      </c>
    </row>
    <row r="37484" spans="1:3" x14ac:dyDescent="0.25">
      <c r="A37484">
        <v>17501</v>
      </c>
      <c r="B37484" s="1">
        <f>DATE(2047,12,1) + TIME(0,0,0)</f>
        <v>54027</v>
      </c>
      <c r="C37484">
        <v>35.385108948000003</v>
      </c>
    </row>
    <row r="37485" spans="1:3" x14ac:dyDescent="0.25">
      <c r="A37485">
        <v>17532</v>
      </c>
      <c r="B37485" s="1">
        <f>DATE(2048,1,1) + TIME(0,0,0)</f>
        <v>54058</v>
      </c>
      <c r="C37485">
        <v>35.392345427999999</v>
      </c>
    </row>
    <row r="37486" spans="1:3" x14ac:dyDescent="0.25">
      <c r="A37486">
        <v>17563</v>
      </c>
      <c r="B37486" s="1">
        <f>DATE(2048,2,1) + TIME(0,0,0)</f>
        <v>54089</v>
      </c>
      <c r="C37486">
        <v>35.399574280000003</v>
      </c>
    </row>
    <row r="37487" spans="1:3" x14ac:dyDescent="0.25">
      <c r="A37487">
        <v>17592</v>
      </c>
      <c r="B37487" s="1">
        <f>DATE(2048,3,1) + TIME(0,0,0)</f>
        <v>54118</v>
      </c>
      <c r="C37487">
        <v>35.406322479000004</v>
      </c>
    </row>
    <row r="37488" spans="1:3" x14ac:dyDescent="0.25">
      <c r="A37488">
        <v>17623</v>
      </c>
      <c r="B37488" s="1">
        <f>DATE(2048,4,1) + TIME(0,0,0)</f>
        <v>54149</v>
      </c>
      <c r="C37488">
        <v>35.413520812999998</v>
      </c>
    </row>
    <row r="37489" spans="1:3" x14ac:dyDescent="0.25">
      <c r="A37489">
        <v>17653</v>
      </c>
      <c r="B37489" s="1">
        <f>DATE(2048,5,1) + TIME(0,0,0)</f>
        <v>54179</v>
      </c>
      <c r="C37489">
        <v>35.420475005999997</v>
      </c>
    </row>
    <row r="37490" spans="1:3" x14ac:dyDescent="0.25">
      <c r="A37490">
        <v>17684</v>
      </c>
      <c r="B37490" s="1">
        <f>DATE(2048,6,1) + TIME(0,0,0)</f>
        <v>54210</v>
      </c>
      <c r="C37490">
        <v>35.427650452000002</v>
      </c>
    </row>
    <row r="37491" spans="1:3" x14ac:dyDescent="0.25">
      <c r="A37491">
        <v>17714</v>
      </c>
      <c r="B37491" s="1">
        <f>DATE(2048,7,1) + TIME(0,0,0)</f>
        <v>54240</v>
      </c>
      <c r="C37491">
        <v>35.434581756999997</v>
      </c>
    </row>
    <row r="37492" spans="1:3" x14ac:dyDescent="0.25">
      <c r="A37492">
        <v>17745</v>
      </c>
      <c r="B37492" s="1">
        <f>DATE(2048,8,1) + TIME(0,0,0)</f>
        <v>54271</v>
      </c>
      <c r="C37492">
        <v>35.441730499000002</v>
      </c>
    </row>
    <row r="37493" spans="1:3" x14ac:dyDescent="0.25">
      <c r="A37493">
        <v>17776</v>
      </c>
      <c r="B37493" s="1">
        <f>DATE(2048,9,1) + TIME(0,0,0)</f>
        <v>54302</v>
      </c>
      <c r="C37493">
        <v>35.448867798000002</v>
      </c>
    </row>
    <row r="37494" spans="1:3" x14ac:dyDescent="0.25">
      <c r="A37494">
        <v>17806</v>
      </c>
      <c r="B37494" s="1">
        <f>DATE(2048,10,1) + TIME(0,0,0)</f>
        <v>54332</v>
      </c>
      <c r="C37494">
        <v>35.455757140999999</v>
      </c>
    </row>
    <row r="37495" spans="1:3" x14ac:dyDescent="0.25">
      <c r="A37495">
        <v>17837</v>
      </c>
      <c r="B37495" s="1">
        <f>DATE(2048,11,1) + TIME(0,0,0)</f>
        <v>54363</v>
      </c>
      <c r="C37495">
        <v>35.462867737000003</v>
      </c>
    </row>
    <row r="37496" spans="1:3" x14ac:dyDescent="0.25">
      <c r="A37496">
        <v>17867</v>
      </c>
      <c r="B37496" s="1">
        <f>DATE(2048,12,1) + TIME(0,0,0)</f>
        <v>54393</v>
      </c>
      <c r="C37496">
        <v>35.469738006999997</v>
      </c>
    </row>
    <row r="37497" spans="1:3" x14ac:dyDescent="0.25">
      <c r="A37497">
        <v>17898</v>
      </c>
      <c r="B37497" s="1">
        <f>DATE(2049,1,1) + TIME(0,0,0)</f>
        <v>54424</v>
      </c>
      <c r="C37497">
        <v>35.476818084999998</v>
      </c>
    </row>
    <row r="37498" spans="1:3" x14ac:dyDescent="0.25">
      <c r="A37498">
        <v>17929</v>
      </c>
      <c r="B37498" s="1">
        <f>DATE(2049,2,1) + TIME(0,0,0)</f>
        <v>54455</v>
      </c>
      <c r="C37498">
        <v>35.483890533</v>
      </c>
    </row>
    <row r="37499" spans="1:3" x14ac:dyDescent="0.25">
      <c r="A37499">
        <v>17957</v>
      </c>
      <c r="B37499" s="1">
        <f>DATE(2049,3,1) + TIME(0,0,0)</f>
        <v>54483</v>
      </c>
      <c r="C37499">
        <v>35.490264893000003</v>
      </c>
    </row>
    <row r="37500" spans="1:3" x14ac:dyDescent="0.25">
      <c r="A37500">
        <v>17988</v>
      </c>
      <c r="B37500" s="1">
        <f>DATE(2049,4,1) + TIME(0,0,0)</f>
        <v>54514</v>
      </c>
      <c r="C37500">
        <v>35.497310638000002</v>
      </c>
    </row>
    <row r="37501" spans="1:3" x14ac:dyDescent="0.25">
      <c r="A37501">
        <v>18018</v>
      </c>
      <c r="B37501" s="1">
        <f>DATE(2049,5,1) + TIME(0,0,0)</f>
        <v>54544</v>
      </c>
      <c r="C37501">
        <v>35.504116058000001</v>
      </c>
    </row>
    <row r="37502" spans="1:3" x14ac:dyDescent="0.25">
      <c r="A37502">
        <v>18049</v>
      </c>
      <c r="B37502" s="1">
        <f>DATE(2049,6,1) + TIME(0,0,0)</f>
        <v>54575</v>
      </c>
      <c r="C37502">
        <v>35.511135101000001</v>
      </c>
    </row>
    <row r="37503" spans="1:3" x14ac:dyDescent="0.25">
      <c r="A37503">
        <v>18079</v>
      </c>
      <c r="B37503" s="1">
        <f>DATE(2049,7,1) + TIME(0,0,0)</f>
        <v>54605</v>
      </c>
      <c r="C37503">
        <v>35.517913817999997</v>
      </c>
    </row>
    <row r="37504" spans="1:3" x14ac:dyDescent="0.25">
      <c r="A37504">
        <v>18110</v>
      </c>
      <c r="B37504" s="1">
        <f>DATE(2049,8,1) + TIME(0,0,0)</f>
        <v>54636</v>
      </c>
      <c r="C37504">
        <v>35.524906158</v>
      </c>
    </row>
    <row r="37505" spans="1:3" x14ac:dyDescent="0.25">
      <c r="A37505">
        <v>18141</v>
      </c>
      <c r="B37505" s="1">
        <f>DATE(2049,9,1) + TIME(0,0,0)</f>
        <v>54667</v>
      </c>
      <c r="C37505">
        <v>35.531887054000002</v>
      </c>
    </row>
    <row r="37506" spans="1:3" x14ac:dyDescent="0.25">
      <c r="A37506">
        <v>18171</v>
      </c>
      <c r="B37506" s="1">
        <f>DATE(2049,10,1) + TIME(0,0,0)</f>
        <v>54697</v>
      </c>
      <c r="C37506">
        <v>35.538627624999997</v>
      </c>
    </row>
    <row r="37507" spans="1:3" x14ac:dyDescent="0.25">
      <c r="A37507">
        <v>18202</v>
      </c>
      <c r="B37507" s="1">
        <f>DATE(2049,11,1) + TIME(0,0,0)</f>
        <v>54728</v>
      </c>
      <c r="C37507">
        <v>35.545581818000002</v>
      </c>
    </row>
    <row r="37508" spans="1:3" x14ac:dyDescent="0.25">
      <c r="A37508">
        <v>18232</v>
      </c>
      <c r="B37508" s="1">
        <f>DATE(2049,12,1) + TIME(0,0,0)</f>
        <v>54758</v>
      </c>
      <c r="C37508">
        <v>35.552295684999997</v>
      </c>
    </row>
    <row r="37509" spans="1:3" x14ac:dyDescent="0.25">
      <c r="A37509">
        <v>18263</v>
      </c>
      <c r="B37509" s="1">
        <f>DATE(2050,1,1) + TIME(0,0,0)</f>
        <v>54789</v>
      </c>
      <c r="C37509">
        <v>35.559223175</v>
      </c>
    </row>
    <row r="37511" spans="1:3" x14ac:dyDescent="0.25">
      <c r="A37511" t="s">
        <v>65</v>
      </c>
    </row>
    <row r="37513" spans="1:3" x14ac:dyDescent="0.25">
      <c r="A37513" t="s">
        <v>1</v>
      </c>
      <c r="B37513" t="s">
        <v>2</v>
      </c>
      <c r="C37513" t="s">
        <v>3</v>
      </c>
    </row>
    <row r="37514" spans="1:3" x14ac:dyDescent="0.25">
      <c r="A37514">
        <v>0</v>
      </c>
      <c r="B37514" s="1">
        <f>DATE(2000,1,1) + TIME(0,0,0)</f>
        <v>36526</v>
      </c>
      <c r="C37514">
        <v>0</v>
      </c>
    </row>
    <row r="37515" spans="1:3" x14ac:dyDescent="0.25">
      <c r="A37515">
        <v>31</v>
      </c>
      <c r="B37515" s="1">
        <f>DATE(2000,2,1) + TIME(0,0,0)</f>
        <v>36557</v>
      </c>
      <c r="C37515">
        <v>4.4003529548999998</v>
      </c>
    </row>
    <row r="37516" spans="1:3" x14ac:dyDescent="0.25">
      <c r="A37516">
        <v>60</v>
      </c>
      <c r="B37516" s="1">
        <f>DATE(2000,3,1) + TIME(0,0,0)</f>
        <v>36586</v>
      </c>
      <c r="C37516">
        <v>8.7456588745000001</v>
      </c>
    </row>
    <row r="37517" spans="1:3" x14ac:dyDescent="0.25">
      <c r="A37517">
        <v>91</v>
      </c>
      <c r="B37517" s="1">
        <f>DATE(2000,4,1) + TIME(0,0,0)</f>
        <v>36617</v>
      </c>
      <c r="C37517">
        <v>12.815472603</v>
      </c>
    </row>
    <row r="37518" spans="1:3" x14ac:dyDescent="0.25">
      <c r="A37518">
        <v>121</v>
      </c>
      <c r="B37518" s="1">
        <f>DATE(2000,5,1) + TIME(0,0,0)</f>
        <v>36647</v>
      </c>
      <c r="C37518">
        <v>16.353174209999999</v>
      </c>
    </row>
    <row r="37519" spans="1:3" x14ac:dyDescent="0.25">
      <c r="A37519">
        <v>152</v>
      </c>
      <c r="B37519" s="1">
        <f>DATE(2000,6,1) + TIME(0,0,0)</f>
        <v>36678</v>
      </c>
      <c r="C37519">
        <v>19.408197402999999</v>
      </c>
    </row>
    <row r="37520" spans="1:3" x14ac:dyDescent="0.25">
      <c r="A37520">
        <v>182</v>
      </c>
      <c r="B37520" s="1">
        <f>DATE(2000,7,1) + TIME(0,0,0)</f>
        <v>36708</v>
      </c>
      <c r="C37520">
        <v>21.259170531999999</v>
      </c>
    </row>
    <row r="37521" spans="1:3" x14ac:dyDescent="0.25">
      <c r="A37521">
        <v>213</v>
      </c>
      <c r="B37521" s="1">
        <f>DATE(2000,8,1) + TIME(0,0,0)</f>
        <v>36739</v>
      </c>
      <c r="C37521">
        <v>22.571054458999999</v>
      </c>
    </row>
    <row r="37522" spans="1:3" x14ac:dyDescent="0.25">
      <c r="A37522">
        <v>244</v>
      </c>
      <c r="B37522" s="1">
        <f>DATE(2000,9,1) + TIME(0,0,0)</f>
        <v>36770</v>
      </c>
      <c r="C37522">
        <v>23.467029572000001</v>
      </c>
    </row>
    <row r="37523" spans="1:3" x14ac:dyDescent="0.25">
      <c r="A37523">
        <v>274</v>
      </c>
      <c r="B37523" s="1">
        <f>DATE(2000,10,1) + TIME(0,0,0)</f>
        <v>36800</v>
      </c>
      <c r="C37523">
        <v>24.069107056</v>
      </c>
    </row>
    <row r="37524" spans="1:3" x14ac:dyDescent="0.25">
      <c r="A37524">
        <v>305</v>
      </c>
      <c r="B37524" s="1">
        <f>DATE(2000,11,1) + TIME(0,0,0)</f>
        <v>36831</v>
      </c>
      <c r="C37524">
        <v>24.524038314999999</v>
      </c>
    </row>
    <row r="37525" spans="1:3" x14ac:dyDescent="0.25">
      <c r="A37525">
        <v>335</v>
      </c>
      <c r="B37525" s="1">
        <f>DATE(2000,12,1) + TIME(0,0,0)</f>
        <v>36861</v>
      </c>
      <c r="C37525">
        <v>24.87125206</v>
      </c>
    </row>
    <row r="37526" spans="1:3" x14ac:dyDescent="0.25">
      <c r="A37526">
        <v>366</v>
      </c>
      <c r="B37526" s="1">
        <f>DATE(2001,1,1) + TIME(0,0,0)</f>
        <v>36892</v>
      </c>
      <c r="C37526">
        <v>25.179134369</v>
      </c>
    </row>
    <row r="37527" spans="1:3" x14ac:dyDescent="0.25">
      <c r="A37527">
        <v>397</v>
      </c>
      <c r="B37527" s="1">
        <f>DATE(2001,2,1) + TIME(0,0,0)</f>
        <v>36923</v>
      </c>
      <c r="C37527">
        <v>25.460168839000001</v>
      </c>
    </row>
    <row r="37528" spans="1:3" x14ac:dyDescent="0.25">
      <c r="A37528">
        <v>425</v>
      </c>
      <c r="B37528" s="1">
        <f>DATE(2001,3,1) + TIME(0,0,0)</f>
        <v>36951</v>
      </c>
      <c r="C37528">
        <v>25.698198317999999</v>
      </c>
    </row>
    <row r="37529" spans="1:3" x14ac:dyDescent="0.25">
      <c r="A37529">
        <v>456</v>
      </c>
      <c r="B37529" s="1">
        <f>DATE(2001,4,1) + TIME(0,0,0)</f>
        <v>36982</v>
      </c>
      <c r="C37529">
        <v>25.945241928000002</v>
      </c>
    </row>
    <row r="37530" spans="1:3" x14ac:dyDescent="0.25">
      <c r="A37530">
        <v>486</v>
      </c>
      <c r="B37530" s="1">
        <f>DATE(2001,5,1) + TIME(0,0,0)</f>
        <v>37012</v>
      </c>
      <c r="C37530">
        <v>26.166780471999999</v>
      </c>
    </row>
    <row r="37531" spans="1:3" x14ac:dyDescent="0.25">
      <c r="A37531">
        <v>517</v>
      </c>
      <c r="B37531" s="1">
        <f>DATE(2001,6,1) + TIME(0,0,0)</f>
        <v>37043</v>
      </c>
      <c r="C37531">
        <v>26.381126404</v>
      </c>
    </row>
    <row r="37532" spans="1:3" x14ac:dyDescent="0.25">
      <c r="A37532">
        <v>547</v>
      </c>
      <c r="B37532" s="1">
        <f>DATE(2001,7,1) + TIME(0,0,0)</f>
        <v>37073</v>
      </c>
      <c r="C37532">
        <v>26.574443816999999</v>
      </c>
    </row>
    <row r="37533" spans="1:3" x14ac:dyDescent="0.25">
      <c r="A37533">
        <v>578</v>
      </c>
      <c r="B37533" s="1">
        <f>DATE(2001,8,1) + TIME(0,0,0)</f>
        <v>37104</v>
      </c>
      <c r="C37533">
        <v>26.759115219000002</v>
      </c>
    </row>
    <row r="37534" spans="1:3" x14ac:dyDescent="0.25">
      <c r="A37534">
        <v>609</v>
      </c>
      <c r="B37534" s="1">
        <f>DATE(2001,9,1) + TIME(0,0,0)</f>
        <v>37135</v>
      </c>
      <c r="C37534">
        <v>26.930435181</v>
      </c>
    </row>
    <row r="37535" spans="1:3" x14ac:dyDescent="0.25">
      <c r="A37535">
        <v>639</v>
      </c>
      <c r="B37535" s="1">
        <f>DATE(2001,10,1) + TIME(0,0,0)</f>
        <v>37165</v>
      </c>
      <c r="C37535">
        <v>27.083196640000001</v>
      </c>
    </row>
    <row r="37536" spans="1:3" x14ac:dyDescent="0.25">
      <c r="A37536">
        <v>670</v>
      </c>
      <c r="B37536" s="1">
        <f>DATE(2001,11,1) + TIME(0,0,0)</f>
        <v>37196</v>
      </c>
      <c r="C37536">
        <v>27.226484298999999</v>
      </c>
    </row>
    <row r="37537" spans="1:3" x14ac:dyDescent="0.25">
      <c r="A37537">
        <v>700</v>
      </c>
      <c r="B37537" s="1">
        <f>DATE(2001,12,1) + TIME(0,0,0)</f>
        <v>37226</v>
      </c>
      <c r="C37537">
        <v>27.352567672999999</v>
      </c>
    </row>
    <row r="37538" spans="1:3" x14ac:dyDescent="0.25">
      <c r="A37538">
        <v>731</v>
      </c>
      <c r="B37538" s="1">
        <f>DATE(2002,1,1) + TIME(0,0,0)</f>
        <v>37257</v>
      </c>
      <c r="C37538">
        <v>27.468900681000001</v>
      </c>
    </row>
    <row r="37539" spans="1:3" x14ac:dyDescent="0.25">
      <c r="A37539">
        <v>762</v>
      </c>
      <c r="B37539" s="1">
        <f>DATE(2002,2,1) + TIME(0,0,0)</f>
        <v>37288</v>
      </c>
      <c r="C37539">
        <v>27.574773788000002</v>
      </c>
    </row>
    <row r="37540" spans="1:3" x14ac:dyDescent="0.25">
      <c r="A37540">
        <v>790</v>
      </c>
      <c r="B37540" s="1">
        <f>DATE(2002,3,1) + TIME(0,0,0)</f>
        <v>37316</v>
      </c>
      <c r="C37540">
        <v>27.666660309000001</v>
      </c>
    </row>
    <row r="37541" spans="1:3" x14ac:dyDescent="0.25">
      <c r="A37541">
        <v>821</v>
      </c>
      <c r="B37541" s="1">
        <f>DATE(2002,4,1) + TIME(0,0,0)</f>
        <v>37347</v>
      </c>
      <c r="C37541">
        <v>27.767446518</v>
      </c>
    </row>
    <row r="37542" spans="1:3" x14ac:dyDescent="0.25">
      <c r="A37542">
        <v>851</v>
      </c>
      <c r="B37542" s="1">
        <f>DATE(2002,5,1) + TIME(0,0,0)</f>
        <v>37377</v>
      </c>
      <c r="C37542">
        <v>27.864505768000001</v>
      </c>
    </row>
    <row r="37543" spans="1:3" x14ac:dyDescent="0.25">
      <c r="A37543">
        <v>882</v>
      </c>
      <c r="B37543" s="1">
        <f>DATE(2002,6,1) + TIME(0,0,0)</f>
        <v>37408</v>
      </c>
      <c r="C37543">
        <v>27.964567184</v>
      </c>
    </row>
    <row r="37544" spans="1:3" x14ac:dyDescent="0.25">
      <c r="A37544">
        <v>912</v>
      </c>
      <c r="B37544" s="1">
        <f>DATE(2002,7,1) + TIME(0,0,0)</f>
        <v>37438</v>
      </c>
      <c r="C37544">
        <v>28.058530807</v>
      </c>
    </row>
    <row r="37545" spans="1:3" x14ac:dyDescent="0.25">
      <c r="A37545">
        <v>943</v>
      </c>
      <c r="B37545" s="1">
        <f>DATE(2002,8,1) + TIME(0,0,0)</f>
        <v>37469</v>
      </c>
      <c r="C37545">
        <v>28.153253554999999</v>
      </c>
    </row>
    <row r="37546" spans="1:3" x14ac:dyDescent="0.25">
      <c r="A37546">
        <v>974</v>
      </c>
      <c r="B37546" s="1">
        <f>DATE(2002,9,1) + TIME(0,0,0)</f>
        <v>37500</v>
      </c>
      <c r="C37546">
        <v>28.245689391999999</v>
      </c>
    </row>
    <row r="37547" spans="1:3" x14ac:dyDescent="0.25">
      <c r="A37547">
        <v>1004</v>
      </c>
      <c r="B37547" s="1">
        <f>DATE(2002,10,1) + TIME(0,0,0)</f>
        <v>37530</v>
      </c>
      <c r="C37547">
        <v>28.333774566999999</v>
      </c>
    </row>
    <row r="37548" spans="1:3" x14ac:dyDescent="0.25">
      <c r="A37548">
        <v>1035</v>
      </c>
      <c r="B37548" s="1">
        <f>DATE(2002,11,1) + TIME(0,0,0)</f>
        <v>37561</v>
      </c>
      <c r="C37548">
        <v>28.424392699999999</v>
      </c>
    </row>
    <row r="37549" spans="1:3" x14ac:dyDescent="0.25">
      <c r="A37549">
        <v>1065</v>
      </c>
      <c r="B37549" s="1">
        <f>DATE(2002,12,1) + TIME(0,0,0)</f>
        <v>37591</v>
      </c>
      <c r="C37549">
        <v>28.512327194000001</v>
      </c>
    </row>
    <row r="37550" spans="1:3" x14ac:dyDescent="0.25">
      <c r="A37550">
        <v>1096</v>
      </c>
      <c r="B37550" s="1">
        <f>DATE(2003,1,1) + TIME(0,0,0)</f>
        <v>37622</v>
      </c>
      <c r="C37550">
        <v>28.603702545000001</v>
      </c>
    </row>
    <row r="37551" spans="1:3" x14ac:dyDescent="0.25">
      <c r="A37551">
        <v>1127</v>
      </c>
      <c r="B37551" s="1">
        <f>DATE(2003,2,1) + TIME(0,0,0)</f>
        <v>37653</v>
      </c>
      <c r="C37551">
        <v>28.695129394999999</v>
      </c>
    </row>
    <row r="37552" spans="1:3" x14ac:dyDescent="0.25">
      <c r="A37552">
        <v>1155</v>
      </c>
      <c r="B37552" s="1">
        <f>DATE(2003,3,1) + TIME(0,0,0)</f>
        <v>37681</v>
      </c>
      <c r="C37552">
        <v>28.776556015000001</v>
      </c>
    </row>
    <row r="37553" spans="1:3" x14ac:dyDescent="0.25">
      <c r="A37553">
        <v>1186</v>
      </c>
      <c r="B37553" s="1">
        <f>DATE(2003,4,1) + TIME(0,0,0)</f>
        <v>37712</v>
      </c>
      <c r="C37553">
        <v>28.862735747999999</v>
      </c>
    </row>
    <row r="37554" spans="1:3" x14ac:dyDescent="0.25">
      <c r="A37554">
        <v>1216</v>
      </c>
      <c r="B37554" s="1">
        <f>DATE(2003,5,1) + TIME(0,0,0)</f>
        <v>37742</v>
      </c>
      <c r="C37554">
        <v>28.938451767</v>
      </c>
    </row>
    <row r="37555" spans="1:3" x14ac:dyDescent="0.25">
      <c r="A37555">
        <v>1247</v>
      </c>
      <c r="B37555" s="1">
        <f>DATE(2003,6,1) + TIME(0,0,0)</f>
        <v>37773</v>
      </c>
      <c r="C37555">
        <v>29.007148742999998</v>
      </c>
    </row>
    <row r="37556" spans="1:3" x14ac:dyDescent="0.25">
      <c r="A37556">
        <v>1277</v>
      </c>
      <c r="B37556" s="1">
        <f>DATE(2003,7,1) + TIME(0,0,0)</f>
        <v>37803</v>
      </c>
      <c r="C37556">
        <v>29.06672287</v>
      </c>
    </row>
    <row r="37557" spans="1:3" x14ac:dyDescent="0.25">
      <c r="A37557">
        <v>1308</v>
      </c>
      <c r="B37557" s="1">
        <f>DATE(2003,8,1) + TIME(0,0,0)</f>
        <v>37834</v>
      </c>
      <c r="C37557">
        <v>29.124357224000001</v>
      </c>
    </row>
    <row r="37558" spans="1:3" x14ac:dyDescent="0.25">
      <c r="A37558">
        <v>1339</v>
      </c>
      <c r="B37558" s="1">
        <f>DATE(2003,9,1) + TIME(0,0,0)</f>
        <v>37865</v>
      </c>
      <c r="C37558">
        <v>29.179586410999999</v>
      </c>
    </row>
    <row r="37559" spans="1:3" x14ac:dyDescent="0.25">
      <c r="A37559">
        <v>1369</v>
      </c>
      <c r="B37559" s="1">
        <f>DATE(2003,10,1) + TIME(0,0,0)</f>
        <v>37895</v>
      </c>
      <c r="C37559">
        <v>29.231351852</v>
      </c>
    </row>
    <row r="37560" spans="1:3" x14ac:dyDescent="0.25">
      <c r="A37560">
        <v>1400</v>
      </c>
      <c r="B37560" s="1">
        <f>DATE(2003,11,1) + TIME(0,0,0)</f>
        <v>37926</v>
      </c>
      <c r="C37560">
        <v>29.283313751000001</v>
      </c>
    </row>
    <row r="37561" spans="1:3" x14ac:dyDescent="0.25">
      <c r="A37561">
        <v>1430</v>
      </c>
      <c r="B37561" s="1">
        <f>DATE(2003,12,1) + TIME(0,0,0)</f>
        <v>37956</v>
      </c>
      <c r="C37561">
        <v>29.332048415999999</v>
      </c>
    </row>
    <row r="37562" spans="1:3" x14ac:dyDescent="0.25">
      <c r="A37562">
        <v>1461</v>
      </c>
      <c r="B37562" s="1">
        <f>DATE(2004,1,1) + TIME(0,0,0)</f>
        <v>37987</v>
      </c>
      <c r="C37562">
        <v>29.380575180000001</v>
      </c>
    </row>
    <row r="37563" spans="1:3" x14ac:dyDescent="0.25">
      <c r="A37563">
        <v>1492</v>
      </c>
      <c r="B37563" s="1">
        <f>DATE(2004,2,1) + TIME(0,0,0)</f>
        <v>38018</v>
      </c>
      <c r="C37563">
        <v>29.426965714000001</v>
      </c>
    </row>
    <row r="37564" spans="1:3" x14ac:dyDescent="0.25">
      <c r="A37564">
        <v>1521</v>
      </c>
      <c r="B37564" s="1">
        <f>DATE(2004,3,1) + TIME(0,0,0)</f>
        <v>38047</v>
      </c>
      <c r="C37564">
        <v>29.468208313000002</v>
      </c>
    </row>
    <row r="37565" spans="1:3" x14ac:dyDescent="0.25">
      <c r="A37565">
        <v>1552</v>
      </c>
      <c r="B37565" s="1">
        <f>DATE(2004,4,1) + TIME(0,0,0)</f>
        <v>38078</v>
      </c>
      <c r="C37565">
        <v>29.509815216</v>
      </c>
    </row>
    <row r="37566" spans="1:3" x14ac:dyDescent="0.25">
      <c r="A37566">
        <v>1582</v>
      </c>
      <c r="B37566" s="1">
        <f>DATE(2004,5,1) + TIME(0,0,0)</f>
        <v>38108</v>
      </c>
      <c r="C37566">
        <v>29.547527313</v>
      </c>
    </row>
    <row r="37567" spans="1:3" x14ac:dyDescent="0.25">
      <c r="A37567">
        <v>1613</v>
      </c>
      <c r="B37567" s="1">
        <f>DATE(2004,6,1) + TIME(0,0,0)</f>
        <v>38139</v>
      </c>
      <c r="C37567">
        <v>29.583784102999999</v>
      </c>
    </row>
    <row r="37568" spans="1:3" x14ac:dyDescent="0.25">
      <c r="A37568">
        <v>1643</v>
      </c>
      <c r="B37568" s="1">
        <f>DATE(2004,7,1) + TIME(0,0,0)</f>
        <v>38169</v>
      </c>
      <c r="C37568">
        <v>29.616262436</v>
      </c>
    </row>
    <row r="37569" spans="1:3" x14ac:dyDescent="0.25">
      <c r="A37569">
        <v>1674</v>
      </c>
      <c r="B37569" s="1">
        <f>DATE(2004,8,1) + TIME(0,0,0)</f>
        <v>38200</v>
      </c>
      <c r="C37569">
        <v>29.647232056</v>
      </c>
    </row>
    <row r="37570" spans="1:3" x14ac:dyDescent="0.25">
      <c r="A37570">
        <v>1705</v>
      </c>
      <c r="B37570" s="1">
        <f>DATE(2004,9,1) + TIME(0,0,0)</f>
        <v>38231</v>
      </c>
      <c r="C37570">
        <v>29.675703048999999</v>
      </c>
    </row>
    <row r="37571" spans="1:3" x14ac:dyDescent="0.25">
      <c r="A37571">
        <v>1735</v>
      </c>
      <c r="B37571" s="1">
        <f>DATE(2004,10,1) + TIME(0,0,0)</f>
        <v>38261</v>
      </c>
      <c r="C37571">
        <v>29.702121734999999</v>
      </c>
    </row>
    <row r="37572" spans="1:3" x14ac:dyDescent="0.25">
      <c r="A37572">
        <v>1766</v>
      </c>
      <c r="B37572" s="1">
        <f>DATE(2004,11,1) + TIME(0,0,0)</f>
        <v>38292</v>
      </c>
      <c r="C37572">
        <v>29.728288651</v>
      </c>
    </row>
    <row r="37573" spans="1:3" x14ac:dyDescent="0.25">
      <c r="A37573">
        <v>1796</v>
      </c>
      <c r="B37573" s="1">
        <f>DATE(2004,12,1) + TIME(0,0,0)</f>
        <v>38322</v>
      </c>
      <c r="C37573">
        <v>29.752407074000001</v>
      </c>
    </row>
    <row r="37574" spans="1:3" x14ac:dyDescent="0.25">
      <c r="A37574">
        <v>1827</v>
      </c>
      <c r="B37574" s="1">
        <f>DATE(2005,1,1) + TIME(0,0,0)</f>
        <v>38353</v>
      </c>
      <c r="C37574">
        <v>29.776098251000001</v>
      </c>
    </row>
    <row r="37575" spans="1:3" x14ac:dyDescent="0.25">
      <c r="A37575">
        <v>1858</v>
      </c>
      <c r="B37575" s="1">
        <f>DATE(2005,2,1) + TIME(0,0,0)</f>
        <v>38384</v>
      </c>
      <c r="C37575">
        <v>29.798589706000001</v>
      </c>
    </row>
    <row r="37576" spans="1:3" x14ac:dyDescent="0.25">
      <c r="A37576">
        <v>1886</v>
      </c>
      <c r="B37576" s="1">
        <f>DATE(2005,3,1) + TIME(0,0,0)</f>
        <v>38412</v>
      </c>
      <c r="C37576">
        <v>29.817939758000001</v>
      </c>
    </row>
    <row r="37577" spans="1:3" x14ac:dyDescent="0.25">
      <c r="A37577">
        <v>1917</v>
      </c>
      <c r="B37577" s="1">
        <f>DATE(2005,4,1) + TIME(0,0,0)</f>
        <v>38443</v>
      </c>
      <c r="C37577">
        <v>29.838386536000002</v>
      </c>
    </row>
    <row r="37578" spans="1:3" x14ac:dyDescent="0.25">
      <c r="A37578">
        <v>1947</v>
      </c>
      <c r="B37578" s="1">
        <f>DATE(2005,5,1) + TIME(0,0,0)</f>
        <v>38473</v>
      </c>
      <c r="C37578">
        <v>29.857294082999999</v>
      </c>
    </row>
    <row r="37579" spans="1:3" x14ac:dyDescent="0.25">
      <c r="A37579">
        <v>1978</v>
      </c>
      <c r="B37579" s="1">
        <f>DATE(2005,6,1) + TIME(0,0,0)</f>
        <v>38504</v>
      </c>
      <c r="C37579">
        <v>29.876012802000002</v>
      </c>
    </row>
    <row r="37580" spans="1:3" x14ac:dyDescent="0.25">
      <c r="A37580">
        <v>2008</v>
      </c>
      <c r="B37580" s="1">
        <f>DATE(2005,7,1) + TIME(0,0,0)</f>
        <v>38534</v>
      </c>
      <c r="C37580">
        <v>29.893468856999998</v>
      </c>
    </row>
    <row r="37581" spans="1:3" x14ac:dyDescent="0.25">
      <c r="A37581">
        <v>2039</v>
      </c>
      <c r="B37581" s="1">
        <f>DATE(2005,8,1) + TIME(0,0,0)</f>
        <v>38565</v>
      </c>
      <c r="C37581">
        <v>29.910934447999999</v>
      </c>
    </row>
    <row r="37582" spans="1:3" x14ac:dyDescent="0.25">
      <c r="A37582">
        <v>2070</v>
      </c>
      <c r="B37582" s="1">
        <f>DATE(2005,9,1) + TIME(0,0,0)</f>
        <v>38596</v>
      </c>
      <c r="C37582">
        <v>29.927890777999998</v>
      </c>
    </row>
    <row r="37583" spans="1:3" x14ac:dyDescent="0.25">
      <c r="A37583">
        <v>2100</v>
      </c>
      <c r="B37583" s="1">
        <f>DATE(2005,10,1) + TIME(0,0,0)</f>
        <v>38626</v>
      </c>
      <c r="C37583">
        <v>29.943861007999999</v>
      </c>
    </row>
    <row r="37584" spans="1:3" x14ac:dyDescent="0.25">
      <c r="A37584">
        <v>2131</v>
      </c>
      <c r="B37584" s="1">
        <f>DATE(2005,11,1) + TIME(0,0,0)</f>
        <v>38657</v>
      </c>
      <c r="C37584">
        <v>29.959949493</v>
      </c>
    </row>
    <row r="37585" spans="1:3" x14ac:dyDescent="0.25">
      <c r="A37585">
        <v>2161</v>
      </c>
      <c r="B37585" s="1">
        <f>DATE(2005,12,1) + TIME(0,0,0)</f>
        <v>38687</v>
      </c>
      <c r="C37585">
        <v>29.975204468000001</v>
      </c>
    </row>
    <row r="37586" spans="1:3" x14ac:dyDescent="0.25">
      <c r="A37586">
        <v>2192</v>
      </c>
      <c r="B37586" s="1">
        <f>DATE(2006,1,1) + TIME(0,0,0)</f>
        <v>38718</v>
      </c>
      <c r="C37586">
        <v>29.990713119999999</v>
      </c>
    </row>
    <row r="37587" spans="1:3" x14ac:dyDescent="0.25">
      <c r="A37587">
        <v>2223</v>
      </c>
      <c r="B37587" s="1">
        <f>DATE(2006,2,1) + TIME(0,0,0)</f>
        <v>38749</v>
      </c>
      <c r="C37587">
        <v>30.005975722999999</v>
      </c>
    </row>
    <row r="37588" spans="1:3" x14ac:dyDescent="0.25">
      <c r="A37588">
        <v>2251</v>
      </c>
      <c r="B37588" s="1">
        <f>DATE(2006,3,1) + TIME(0,0,0)</f>
        <v>38777</v>
      </c>
      <c r="C37588">
        <v>30.019556046000002</v>
      </c>
    </row>
    <row r="37589" spans="1:3" x14ac:dyDescent="0.25">
      <c r="A37589">
        <v>2282</v>
      </c>
      <c r="B37589" s="1">
        <f>DATE(2006,4,1) + TIME(0,0,0)</f>
        <v>38808</v>
      </c>
      <c r="C37589">
        <v>30.034374237000002</v>
      </c>
    </row>
    <row r="37590" spans="1:3" x14ac:dyDescent="0.25">
      <c r="A37590">
        <v>2312</v>
      </c>
      <c r="B37590" s="1">
        <f>DATE(2006,5,1) + TIME(0,0,0)</f>
        <v>38838</v>
      </c>
      <c r="C37590">
        <v>30.048503876000002</v>
      </c>
    </row>
    <row r="37591" spans="1:3" x14ac:dyDescent="0.25">
      <c r="A37591">
        <v>2343</v>
      </c>
      <c r="B37591" s="1">
        <f>DATE(2006,6,1) + TIME(0,0,0)</f>
        <v>38869</v>
      </c>
      <c r="C37591">
        <v>30.062894821</v>
      </c>
    </row>
    <row r="37592" spans="1:3" x14ac:dyDescent="0.25">
      <c r="A37592">
        <v>2373</v>
      </c>
      <c r="B37592" s="1">
        <f>DATE(2006,7,1) + TIME(0,0,0)</f>
        <v>38899</v>
      </c>
      <c r="C37592">
        <v>30.076635361000001</v>
      </c>
    </row>
    <row r="37593" spans="1:3" x14ac:dyDescent="0.25">
      <c r="A37593">
        <v>2404</v>
      </c>
      <c r="B37593" s="1">
        <f>DATE(2006,8,1) + TIME(0,0,0)</f>
        <v>38930</v>
      </c>
      <c r="C37593">
        <v>30.090662002999998</v>
      </c>
    </row>
    <row r="37594" spans="1:3" x14ac:dyDescent="0.25">
      <c r="A37594">
        <v>2435</v>
      </c>
      <c r="B37594" s="1">
        <f>DATE(2006,9,1) + TIME(0,0,0)</f>
        <v>38961</v>
      </c>
      <c r="C37594">
        <v>30.104494095</v>
      </c>
    </row>
    <row r="37595" spans="1:3" x14ac:dyDescent="0.25">
      <c r="A37595">
        <v>2465</v>
      </c>
      <c r="B37595" s="1">
        <f>DATE(2006,10,1) + TIME(0,0,0)</f>
        <v>38991</v>
      </c>
      <c r="C37595">
        <v>30.117698668999999</v>
      </c>
    </row>
    <row r="37596" spans="1:3" x14ac:dyDescent="0.25">
      <c r="A37596">
        <v>2496</v>
      </c>
      <c r="B37596" s="1">
        <f>DATE(2006,11,1) + TIME(0,0,0)</f>
        <v>39022</v>
      </c>
      <c r="C37596">
        <v>30.131135941</v>
      </c>
    </row>
    <row r="37597" spans="1:3" x14ac:dyDescent="0.25">
      <c r="A37597">
        <v>2526</v>
      </c>
      <c r="B37597" s="1">
        <f>DATE(2006,12,1) + TIME(0,0,0)</f>
        <v>39052</v>
      </c>
      <c r="C37597">
        <v>30.143964767</v>
      </c>
    </row>
    <row r="37598" spans="1:3" x14ac:dyDescent="0.25">
      <c r="A37598">
        <v>2557</v>
      </c>
      <c r="B37598" s="1">
        <f>DATE(2007,1,1) + TIME(0,0,0)</f>
        <v>39083</v>
      </c>
      <c r="C37598">
        <v>30.157037734999999</v>
      </c>
    </row>
    <row r="37599" spans="1:3" x14ac:dyDescent="0.25">
      <c r="A37599">
        <v>2588</v>
      </c>
      <c r="B37599" s="1">
        <f>DATE(2007,2,1) + TIME(0,0,0)</f>
        <v>39114</v>
      </c>
      <c r="C37599">
        <v>30.169933318999998</v>
      </c>
    </row>
    <row r="37600" spans="1:3" x14ac:dyDescent="0.25">
      <c r="A37600">
        <v>2616</v>
      </c>
      <c r="B37600" s="1">
        <f>DATE(2007,3,1) + TIME(0,0,0)</f>
        <v>39142</v>
      </c>
      <c r="C37600">
        <v>30.181440352999999</v>
      </c>
    </row>
    <row r="37601" spans="1:3" x14ac:dyDescent="0.25">
      <c r="A37601">
        <v>2647</v>
      </c>
      <c r="B37601" s="1">
        <f>DATE(2007,4,1) + TIME(0,0,0)</f>
        <v>39173</v>
      </c>
      <c r="C37601">
        <v>30.194036484000002</v>
      </c>
    </row>
    <row r="37602" spans="1:3" x14ac:dyDescent="0.25">
      <c r="A37602">
        <v>2677</v>
      </c>
      <c r="B37602" s="1">
        <f>DATE(2007,5,1) + TIME(0,0,0)</f>
        <v>39203</v>
      </c>
      <c r="C37602">
        <v>30.206066132</v>
      </c>
    </row>
    <row r="37603" spans="1:3" x14ac:dyDescent="0.25">
      <c r="A37603">
        <v>2708</v>
      </c>
      <c r="B37603" s="1">
        <f>DATE(2007,6,1) + TIME(0,0,0)</f>
        <v>39234</v>
      </c>
      <c r="C37603">
        <v>30.218326568999998</v>
      </c>
    </row>
    <row r="37604" spans="1:3" x14ac:dyDescent="0.25">
      <c r="A37604">
        <v>2738</v>
      </c>
      <c r="B37604" s="1">
        <f>DATE(2007,7,1) + TIME(0,0,0)</f>
        <v>39264</v>
      </c>
      <c r="C37604">
        <v>30.230070114</v>
      </c>
    </row>
    <row r="37605" spans="1:3" x14ac:dyDescent="0.25">
      <c r="A37605">
        <v>2769</v>
      </c>
      <c r="B37605" s="1">
        <f>DATE(2007,8,1) + TIME(0,0,0)</f>
        <v>39295</v>
      </c>
      <c r="C37605">
        <v>30.242084503000001</v>
      </c>
    </row>
    <row r="37606" spans="1:3" x14ac:dyDescent="0.25">
      <c r="A37606">
        <v>2800</v>
      </c>
      <c r="B37606" s="1">
        <f>DATE(2007,9,1) + TIME(0,0,0)</f>
        <v>39326</v>
      </c>
      <c r="C37606">
        <v>30.253995894999999</v>
      </c>
    </row>
    <row r="37607" spans="1:3" x14ac:dyDescent="0.25">
      <c r="A37607">
        <v>2830</v>
      </c>
      <c r="B37607" s="1">
        <f>DATE(2007,10,1) + TIME(0,0,0)</f>
        <v>39356</v>
      </c>
      <c r="C37607">
        <v>30.265428542999999</v>
      </c>
    </row>
    <row r="37608" spans="1:3" x14ac:dyDescent="0.25">
      <c r="A37608">
        <v>2861</v>
      </c>
      <c r="B37608" s="1">
        <f>DATE(2007,11,1) + TIME(0,0,0)</f>
        <v>39387</v>
      </c>
      <c r="C37608">
        <v>30.277154922000001</v>
      </c>
    </row>
    <row r="37609" spans="1:3" x14ac:dyDescent="0.25">
      <c r="A37609">
        <v>2891</v>
      </c>
      <c r="B37609" s="1">
        <f>DATE(2007,12,1) + TIME(0,0,0)</f>
        <v>39417</v>
      </c>
      <c r="C37609">
        <v>30.288421630999999</v>
      </c>
    </row>
    <row r="37610" spans="1:3" x14ac:dyDescent="0.25">
      <c r="A37610">
        <v>2922</v>
      </c>
      <c r="B37610" s="1">
        <f>DATE(2008,1,1) + TIME(0,0,0)</f>
        <v>39448</v>
      </c>
      <c r="C37610">
        <v>30.299980164000001</v>
      </c>
    </row>
    <row r="37611" spans="1:3" x14ac:dyDescent="0.25">
      <c r="A37611">
        <v>2953</v>
      </c>
      <c r="B37611" s="1">
        <f>DATE(2008,2,1) + TIME(0,0,0)</f>
        <v>39479</v>
      </c>
      <c r="C37611">
        <v>30.311464310000002</v>
      </c>
    </row>
    <row r="37612" spans="1:3" x14ac:dyDescent="0.25">
      <c r="A37612">
        <v>2982</v>
      </c>
      <c r="B37612" s="1">
        <f>DATE(2008,3,1) + TIME(0,0,0)</f>
        <v>39508</v>
      </c>
      <c r="C37612">
        <v>30.322147369</v>
      </c>
    </row>
    <row r="37613" spans="1:3" x14ac:dyDescent="0.25">
      <c r="A37613">
        <v>3013</v>
      </c>
      <c r="B37613" s="1">
        <f>DATE(2008,4,1) + TIME(0,0,0)</f>
        <v>39539</v>
      </c>
      <c r="C37613">
        <v>30.333505630000001</v>
      </c>
    </row>
    <row r="37614" spans="1:3" x14ac:dyDescent="0.25">
      <c r="A37614">
        <v>3043</v>
      </c>
      <c r="B37614" s="1">
        <f>DATE(2008,5,1) + TIME(0,0,0)</f>
        <v>39569</v>
      </c>
      <c r="C37614">
        <v>30.344438553</v>
      </c>
    </row>
    <row r="37615" spans="1:3" x14ac:dyDescent="0.25">
      <c r="A37615">
        <v>3074</v>
      </c>
      <c r="B37615" s="1">
        <f>DATE(2008,6,1) + TIME(0,0,0)</f>
        <v>39600</v>
      </c>
      <c r="C37615">
        <v>30.355684279999998</v>
      </c>
    </row>
    <row r="37616" spans="1:3" x14ac:dyDescent="0.25">
      <c r="A37616">
        <v>3104</v>
      </c>
      <c r="B37616" s="1">
        <f>DATE(2008,7,1) + TIME(0,0,0)</f>
        <v>39630</v>
      </c>
      <c r="C37616">
        <v>30.366519927999999</v>
      </c>
    </row>
    <row r="37617" spans="1:3" x14ac:dyDescent="0.25">
      <c r="A37617">
        <v>3135</v>
      </c>
      <c r="B37617" s="1">
        <f>DATE(2008,8,1) + TIME(0,0,0)</f>
        <v>39661</v>
      </c>
      <c r="C37617">
        <v>30.377666473000001</v>
      </c>
    </row>
    <row r="37618" spans="1:3" x14ac:dyDescent="0.25">
      <c r="A37618">
        <v>3166</v>
      </c>
      <c r="B37618" s="1">
        <f>DATE(2008,9,1) + TIME(0,0,0)</f>
        <v>39692</v>
      </c>
      <c r="C37618">
        <v>30.388769150000002</v>
      </c>
    </row>
    <row r="37619" spans="1:3" x14ac:dyDescent="0.25">
      <c r="A37619">
        <v>3196</v>
      </c>
      <c r="B37619" s="1">
        <f>DATE(2008,10,1) + TIME(0,0,0)</f>
        <v>39722</v>
      </c>
      <c r="C37619">
        <v>30.399471283</v>
      </c>
    </row>
    <row r="37620" spans="1:3" x14ac:dyDescent="0.25">
      <c r="A37620">
        <v>3227</v>
      </c>
      <c r="B37620" s="1">
        <f>DATE(2008,11,1) + TIME(0,0,0)</f>
        <v>39753</v>
      </c>
      <c r="C37620">
        <v>30.410491943</v>
      </c>
    </row>
    <row r="37621" spans="1:3" x14ac:dyDescent="0.25">
      <c r="A37621">
        <v>3257</v>
      </c>
      <c r="B37621" s="1">
        <f>DATE(2008,12,1) + TIME(0,0,0)</f>
        <v>39783</v>
      </c>
      <c r="C37621">
        <v>30.421121596999999</v>
      </c>
    </row>
    <row r="37622" spans="1:3" x14ac:dyDescent="0.25">
      <c r="A37622">
        <v>3288</v>
      </c>
      <c r="B37622" s="1">
        <f>DATE(2009,1,1) + TIME(0,0,0)</f>
        <v>39814</v>
      </c>
      <c r="C37622">
        <v>30.432067871000001</v>
      </c>
    </row>
    <row r="37623" spans="1:3" x14ac:dyDescent="0.25">
      <c r="A37623">
        <v>3319</v>
      </c>
      <c r="B37623" s="1">
        <f>DATE(2009,2,1) + TIME(0,0,0)</f>
        <v>39845</v>
      </c>
      <c r="C37623">
        <v>30.442981719999999</v>
      </c>
    </row>
    <row r="37624" spans="1:3" x14ac:dyDescent="0.25">
      <c r="A37624">
        <v>3347</v>
      </c>
      <c r="B37624" s="1">
        <f>DATE(2009,3,1) + TIME(0,0,0)</f>
        <v>39873</v>
      </c>
      <c r="C37624">
        <v>30.452810286999998</v>
      </c>
    </row>
    <row r="37625" spans="1:3" x14ac:dyDescent="0.25">
      <c r="A37625">
        <v>3378</v>
      </c>
      <c r="B37625" s="1">
        <f>DATE(2009,4,1) + TIME(0,0,0)</f>
        <v>39904</v>
      </c>
      <c r="C37625">
        <v>30.463661194</v>
      </c>
    </row>
    <row r="37626" spans="1:3" x14ac:dyDescent="0.25">
      <c r="A37626">
        <v>3408</v>
      </c>
      <c r="B37626" s="1">
        <f>DATE(2009,5,1) + TIME(0,0,0)</f>
        <v>39934</v>
      </c>
      <c r="C37626">
        <v>30.474132537999999</v>
      </c>
    </row>
    <row r="37627" spans="1:3" x14ac:dyDescent="0.25">
      <c r="A37627">
        <v>3439</v>
      </c>
      <c r="B37627" s="1">
        <f>DATE(2009,6,1) + TIME(0,0,0)</f>
        <v>39965</v>
      </c>
      <c r="C37627">
        <v>30.484926223999999</v>
      </c>
    </row>
    <row r="37628" spans="1:3" x14ac:dyDescent="0.25">
      <c r="A37628">
        <v>3469</v>
      </c>
      <c r="B37628" s="1">
        <f>DATE(2009,7,1) + TIME(0,0,0)</f>
        <v>39995</v>
      </c>
      <c r="C37628">
        <v>30.495342255000001</v>
      </c>
    </row>
    <row r="37629" spans="1:3" x14ac:dyDescent="0.25">
      <c r="A37629">
        <v>3500</v>
      </c>
      <c r="B37629" s="1">
        <f>DATE(2009,8,1) + TIME(0,0,0)</f>
        <v>40026</v>
      </c>
      <c r="C37629">
        <v>30.506078720000001</v>
      </c>
    </row>
    <row r="37630" spans="1:3" x14ac:dyDescent="0.25">
      <c r="A37630">
        <v>3531</v>
      </c>
      <c r="B37630" s="1">
        <f>DATE(2009,9,1) + TIME(0,0,0)</f>
        <v>40057</v>
      </c>
      <c r="C37630">
        <v>30.516790390000001</v>
      </c>
    </row>
    <row r="37631" spans="1:3" x14ac:dyDescent="0.25">
      <c r="A37631">
        <v>3561</v>
      </c>
      <c r="B37631" s="1">
        <f>DATE(2009,10,1) + TIME(0,0,0)</f>
        <v>40087</v>
      </c>
      <c r="C37631">
        <v>30.527128220000002</v>
      </c>
    </row>
    <row r="37632" spans="1:3" x14ac:dyDescent="0.25">
      <c r="A37632">
        <v>3592</v>
      </c>
      <c r="B37632" s="1">
        <f>DATE(2009,11,1) + TIME(0,0,0)</f>
        <v>40118</v>
      </c>
      <c r="C37632">
        <v>30.537782668999998</v>
      </c>
    </row>
    <row r="37633" spans="1:3" x14ac:dyDescent="0.25">
      <c r="A37633">
        <v>3622</v>
      </c>
      <c r="B37633" s="1">
        <f>DATE(2009,12,1) + TIME(0,0,0)</f>
        <v>40148</v>
      </c>
      <c r="C37633">
        <v>30.548070908</v>
      </c>
    </row>
    <row r="37634" spans="1:3" x14ac:dyDescent="0.25">
      <c r="A37634">
        <v>3653</v>
      </c>
      <c r="B37634" s="1">
        <f>DATE(2010,1,1) + TIME(0,0,0)</f>
        <v>40179</v>
      </c>
      <c r="C37634">
        <v>30.558675766</v>
      </c>
    </row>
    <row r="37635" spans="1:3" x14ac:dyDescent="0.25">
      <c r="A37635">
        <v>3684</v>
      </c>
      <c r="B37635" s="1">
        <f>DATE(2010,2,1) + TIME(0,0,0)</f>
        <v>40210</v>
      </c>
      <c r="C37635">
        <v>30.569257736000001</v>
      </c>
    </row>
    <row r="37636" spans="1:3" x14ac:dyDescent="0.25">
      <c r="A37636">
        <v>3712</v>
      </c>
      <c r="B37636" s="1">
        <f>DATE(2010,3,1) + TIME(0,0,0)</f>
        <v>40238</v>
      </c>
      <c r="C37636">
        <v>30.578802109000002</v>
      </c>
    </row>
    <row r="37637" spans="1:3" x14ac:dyDescent="0.25">
      <c r="A37637">
        <v>3743</v>
      </c>
      <c r="B37637" s="1">
        <f>DATE(2010,4,1) + TIME(0,0,0)</f>
        <v>40269</v>
      </c>
      <c r="C37637">
        <v>30.589344024999999</v>
      </c>
    </row>
    <row r="37638" spans="1:3" x14ac:dyDescent="0.25">
      <c r="A37638">
        <v>3773</v>
      </c>
      <c r="B37638" s="1">
        <f>DATE(2010,5,1) + TIME(0,0,0)</f>
        <v>40299</v>
      </c>
      <c r="C37638">
        <v>30.599517821999999</v>
      </c>
    </row>
    <row r="37639" spans="1:3" x14ac:dyDescent="0.25">
      <c r="A37639">
        <v>3804</v>
      </c>
      <c r="B37639" s="1">
        <f>DATE(2010,6,1) + TIME(0,0,0)</f>
        <v>40330</v>
      </c>
      <c r="C37639">
        <v>30.610008239999999</v>
      </c>
    </row>
    <row r="37640" spans="1:3" x14ac:dyDescent="0.25">
      <c r="A37640">
        <v>3834</v>
      </c>
      <c r="B37640" s="1">
        <f>DATE(2010,7,1) + TIME(0,0,0)</f>
        <v>40360</v>
      </c>
      <c r="C37640">
        <v>30.620138168</v>
      </c>
    </row>
    <row r="37641" spans="1:3" x14ac:dyDescent="0.25">
      <c r="A37641">
        <v>3865</v>
      </c>
      <c r="B37641" s="1">
        <f>DATE(2010,8,1) + TIME(0,0,0)</f>
        <v>40391</v>
      </c>
      <c r="C37641">
        <v>30.630586623999999</v>
      </c>
    </row>
    <row r="37642" spans="1:3" x14ac:dyDescent="0.25">
      <c r="A37642">
        <v>3896</v>
      </c>
      <c r="B37642" s="1">
        <f>DATE(2010,9,1) + TIME(0,0,0)</f>
        <v>40422</v>
      </c>
      <c r="C37642">
        <v>30.641008376999999</v>
      </c>
    </row>
    <row r="37643" spans="1:3" x14ac:dyDescent="0.25">
      <c r="A37643">
        <v>3926</v>
      </c>
      <c r="B37643" s="1">
        <f>DATE(2010,10,1) + TIME(0,0,0)</f>
        <v>40452</v>
      </c>
      <c r="C37643">
        <v>30.651071548000001</v>
      </c>
    </row>
    <row r="37644" spans="1:3" x14ac:dyDescent="0.25">
      <c r="A37644">
        <v>3957</v>
      </c>
      <c r="B37644" s="1">
        <f>DATE(2010,11,1) + TIME(0,0,0)</f>
        <v>40483</v>
      </c>
      <c r="C37644">
        <v>30.661445617999998</v>
      </c>
    </row>
    <row r="37645" spans="1:3" x14ac:dyDescent="0.25">
      <c r="A37645">
        <v>3987</v>
      </c>
      <c r="B37645" s="1">
        <f>DATE(2010,12,1) + TIME(0,0,0)</f>
        <v>40513</v>
      </c>
      <c r="C37645">
        <v>30.671464919999998</v>
      </c>
    </row>
    <row r="37646" spans="1:3" x14ac:dyDescent="0.25">
      <c r="A37646">
        <v>4018</v>
      </c>
      <c r="B37646" s="1">
        <f>DATE(2011,1,1) + TIME(0,0,0)</f>
        <v>40544</v>
      </c>
      <c r="C37646">
        <v>30.68179512</v>
      </c>
    </row>
    <row r="37647" spans="1:3" x14ac:dyDescent="0.25">
      <c r="A37647">
        <v>4049</v>
      </c>
      <c r="B37647" s="1">
        <f>DATE(2011,2,1) + TIME(0,0,0)</f>
        <v>40575</v>
      </c>
      <c r="C37647">
        <v>30.692100525000001</v>
      </c>
    </row>
    <row r="37648" spans="1:3" x14ac:dyDescent="0.25">
      <c r="A37648">
        <v>4077</v>
      </c>
      <c r="B37648" s="1">
        <f>DATE(2011,3,1) + TIME(0,0,0)</f>
        <v>40603</v>
      </c>
      <c r="C37648">
        <v>30.701387404999998</v>
      </c>
    </row>
    <row r="37649" spans="1:3" x14ac:dyDescent="0.25">
      <c r="A37649">
        <v>4108</v>
      </c>
      <c r="B37649" s="1">
        <f>DATE(2011,4,1) + TIME(0,0,0)</f>
        <v>40634</v>
      </c>
      <c r="C37649">
        <v>30.711647033999999</v>
      </c>
    </row>
    <row r="37650" spans="1:3" x14ac:dyDescent="0.25">
      <c r="A37650">
        <v>4138</v>
      </c>
      <c r="B37650" s="1">
        <f>DATE(2011,5,1) + TIME(0,0,0)</f>
        <v>40664</v>
      </c>
      <c r="C37650">
        <v>30.721551895000001</v>
      </c>
    </row>
    <row r="37651" spans="1:3" x14ac:dyDescent="0.25">
      <c r="A37651">
        <v>4169</v>
      </c>
      <c r="B37651" s="1">
        <f>DATE(2011,6,1) + TIME(0,0,0)</f>
        <v>40695</v>
      </c>
      <c r="C37651">
        <v>30.731763839999999</v>
      </c>
    </row>
    <row r="37652" spans="1:3" x14ac:dyDescent="0.25">
      <c r="A37652">
        <v>4199</v>
      </c>
      <c r="B37652" s="1">
        <f>DATE(2011,7,1) + TIME(0,0,0)</f>
        <v>40725</v>
      </c>
      <c r="C37652">
        <v>30.741624831999999</v>
      </c>
    </row>
    <row r="37653" spans="1:3" x14ac:dyDescent="0.25">
      <c r="A37653">
        <v>4230</v>
      </c>
      <c r="B37653" s="1">
        <f>DATE(2011,8,1) + TIME(0,0,0)</f>
        <v>40756</v>
      </c>
      <c r="C37653">
        <v>30.751789092999999</v>
      </c>
    </row>
    <row r="37654" spans="1:3" x14ac:dyDescent="0.25">
      <c r="A37654">
        <v>4261</v>
      </c>
      <c r="B37654" s="1">
        <f>DATE(2011,9,1) + TIME(0,0,0)</f>
        <v>40787</v>
      </c>
      <c r="C37654">
        <v>30.761928558000001</v>
      </c>
    </row>
    <row r="37655" spans="1:3" x14ac:dyDescent="0.25">
      <c r="A37655">
        <v>4291</v>
      </c>
      <c r="B37655" s="1">
        <f>DATE(2011,10,1) + TIME(0,0,0)</f>
        <v>40817</v>
      </c>
      <c r="C37655">
        <v>30.771715164</v>
      </c>
    </row>
    <row r="37656" spans="1:3" x14ac:dyDescent="0.25">
      <c r="A37656">
        <v>4322</v>
      </c>
      <c r="B37656" s="1">
        <f>DATE(2011,11,1) + TIME(0,0,0)</f>
        <v>40848</v>
      </c>
      <c r="C37656">
        <v>30.781803131</v>
      </c>
    </row>
    <row r="37657" spans="1:3" x14ac:dyDescent="0.25">
      <c r="A37657">
        <v>4352</v>
      </c>
      <c r="B37657" s="1">
        <f>DATE(2011,12,1) + TIME(0,0,0)</f>
        <v>40878</v>
      </c>
      <c r="C37657">
        <v>30.791543960999999</v>
      </c>
    </row>
    <row r="37658" spans="1:3" x14ac:dyDescent="0.25">
      <c r="A37658">
        <v>4383</v>
      </c>
      <c r="B37658" s="1">
        <f>DATE(2012,1,1) + TIME(0,0,0)</f>
        <v>40909</v>
      </c>
      <c r="C37658">
        <v>30.801582335999999</v>
      </c>
    </row>
    <row r="37659" spans="1:3" x14ac:dyDescent="0.25">
      <c r="A37659">
        <v>4414</v>
      </c>
      <c r="B37659" s="1">
        <f>DATE(2012,2,1) + TIME(0,0,0)</f>
        <v>40940</v>
      </c>
      <c r="C37659">
        <v>30.811595916999998</v>
      </c>
    </row>
    <row r="37660" spans="1:3" x14ac:dyDescent="0.25">
      <c r="A37660">
        <v>4443</v>
      </c>
      <c r="B37660" s="1">
        <f>DATE(2012,3,1) + TIME(0,0,0)</f>
        <v>40969</v>
      </c>
      <c r="C37660">
        <v>30.820943832000001</v>
      </c>
    </row>
    <row r="37661" spans="1:3" x14ac:dyDescent="0.25">
      <c r="A37661">
        <v>4474</v>
      </c>
      <c r="B37661" s="1">
        <f>DATE(2012,4,1) + TIME(0,0,0)</f>
        <v>41000</v>
      </c>
      <c r="C37661">
        <v>30.830909728999998</v>
      </c>
    </row>
    <row r="37662" spans="1:3" x14ac:dyDescent="0.25">
      <c r="A37662">
        <v>4504</v>
      </c>
      <c r="B37662" s="1">
        <f>DATE(2012,5,1) + TIME(0,0,0)</f>
        <v>41030</v>
      </c>
      <c r="C37662">
        <v>30.840530395999998</v>
      </c>
    </row>
    <row r="37663" spans="1:3" x14ac:dyDescent="0.25">
      <c r="A37663">
        <v>4535</v>
      </c>
      <c r="B37663" s="1">
        <f>DATE(2012,6,1) + TIME(0,0,0)</f>
        <v>41061</v>
      </c>
      <c r="C37663">
        <v>30.850442886</v>
      </c>
    </row>
    <row r="37664" spans="1:3" x14ac:dyDescent="0.25">
      <c r="A37664">
        <v>4565</v>
      </c>
      <c r="B37664" s="1">
        <f>DATE(2012,7,1) + TIME(0,0,0)</f>
        <v>41091</v>
      </c>
      <c r="C37664">
        <v>30.860012053999998</v>
      </c>
    </row>
    <row r="37665" spans="1:3" x14ac:dyDescent="0.25">
      <c r="A37665">
        <v>4596</v>
      </c>
      <c r="B37665" s="1">
        <f>DATE(2012,8,1) + TIME(0,0,0)</f>
        <v>41122</v>
      </c>
      <c r="C37665">
        <v>30.869873046999999</v>
      </c>
    </row>
    <row r="37666" spans="1:3" x14ac:dyDescent="0.25">
      <c r="A37666">
        <v>4627</v>
      </c>
      <c r="B37666" s="1">
        <f>DATE(2012,9,1) + TIME(0,0,0)</f>
        <v>41153</v>
      </c>
      <c r="C37666">
        <v>30.879713058</v>
      </c>
    </row>
    <row r="37667" spans="1:3" x14ac:dyDescent="0.25">
      <c r="A37667">
        <v>4657</v>
      </c>
      <c r="B37667" s="1">
        <f>DATE(2012,10,1) + TIME(0,0,0)</f>
        <v>41183</v>
      </c>
      <c r="C37667">
        <v>30.889209746999999</v>
      </c>
    </row>
    <row r="37668" spans="1:3" x14ac:dyDescent="0.25">
      <c r="A37668">
        <v>4688</v>
      </c>
      <c r="B37668" s="1">
        <f>DATE(2012,11,1) + TIME(0,0,0)</f>
        <v>41214</v>
      </c>
      <c r="C37668">
        <v>30.898994446</v>
      </c>
    </row>
    <row r="37669" spans="1:3" x14ac:dyDescent="0.25">
      <c r="A37669">
        <v>4718</v>
      </c>
      <c r="B37669" s="1">
        <f>DATE(2012,12,1) + TIME(0,0,0)</f>
        <v>41244</v>
      </c>
      <c r="C37669">
        <v>30.908439636000001</v>
      </c>
    </row>
    <row r="37670" spans="1:3" x14ac:dyDescent="0.25">
      <c r="A37670">
        <v>4749</v>
      </c>
      <c r="B37670" s="1">
        <f>DATE(2013,1,1) + TIME(0,0,0)</f>
        <v>41275</v>
      </c>
      <c r="C37670">
        <v>30.918170928999999</v>
      </c>
    </row>
    <row r="37671" spans="1:3" x14ac:dyDescent="0.25">
      <c r="A37671">
        <v>4780</v>
      </c>
      <c r="B37671" s="1">
        <f>DATE(2013,2,1) + TIME(0,0,0)</f>
        <v>41306</v>
      </c>
      <c r="C37671">
        <v>30.927879333</v>
      </c>
    </row>
    <row r="37672" spans="1:3" x14ac:dyDescent="0.25">
      <c r="A37672">
        <v>4808</v>
      </c>
      <c r="B37672" s="1">
        <f>DATE(2013,3,1) + TIME(0,0,0)</f>
        <v>41334</v>
      </c>
      <c r="C37672">
        <v>30.936624526999999</v>
      </c>
    </row>
    <row r="37673" spans="1:3" x14ac:dyDescent="0.25">
      <c r="A37673">
        <v>4839</v>
      </c>
      <c r="B37673" s="1">
        <f>DATE(2013,4,1) + TIME(0,0,0)</f>
        <v>41365</v>
      </c>
      <c r="C37673">
        <v>30.946283340000001</v>
      </c>
    </row>
    <row r="37674" spans="1:3" x14ac:dyDescent="0.25">
      <c r="A37674">
        <v>4869</v>
      </c>
      <c r="B37674" s="1">
        <f>DATE(2013,5,1) + TIME(0,0,0)</f>
        <v>41395</v>
      </c>
      <c r="C37674">
        <v>30.955606460999999</v>
      </c>
    </row>
    <row r="37675" spans="1:3" x14ac:dyDescent="0.25">
      <c r="A37675">
        <v>4900</v>
      </c>
      <c r="B37675" s="1">
        <f>DATE(2013,6,1) + TIME(0,0,0)</f>
        <v>41426</v>
      </c>
      <c r="C37675">
        <v>30.965217590000002</v>
      </c>
    </row>
    <row r="37676" spans="1:3" x14ac:dyDescent="0.25">
      <c r="A37676">
        <v>4930</v>
      </c>
      <c r="B37676" s="1">
        <f>DATE(2013,7,1) + TIME(0,0,0)</f>
        <v>41456</v>
      </c>
      <c r="C37676">
        <v>30.974494933999999</v>
      </c>
    </row>
    <row r="37677" spans="1:3" x14ac:dyDescent="0.25">
      <c r="A37677">
        <v>4961</v>
      </c>
      <c r="B37677" s="1">
        <f>DATE(2013,8,1) + TIME(0,0,0)</f>
        <v>41487</v>
      </c>
      <c r="C37677">
        <v>30.984062195</v>
      </c>
    </row>
    <row r="37678" spans="1:3" x14ac:dyDescent="0.25">
      <c r="A37678">
        <v>4992</v>
      </c>
      <c r="B37678" s="1">
        <f>DATE(2013,9,1) + TIME(0,0,0)</f>
        <v>41518</v>
      </c>
      <c r="C37678">
        <v>30.993610382</v>
      </c>
    </row>
    <row r="37679" spans="1:3" x14ac:dyDescent="0.25">
      <c r="A37679">
        <v>5022</v>
      </c>
      <c r="B37679" s="1">
        <f>DATE(2013,10,1) + TIME(0,0,0)</f>
        <v>41548</v>
      </c>
      <c r="C37679">
        <v>31.002834320000002</v>
      </c>
    </row>
    <row r="37680" spans="1:3" x14ac:dyDescent="0.25">
      <c r="A37680">
        <v>5053</v>
      </c>
      <c r="B37680" s="1">
        <f>DATE(2013,11,1) + TIME(0,0,0)</f>
        <v>41579</v>
      </c>
      <c r="C37680">
        <v>31.012357712</v>
      </c>
    </row>
    <row r="37681" spans="1:3" x14ac:dyDescent="0.25">
      <c r="A37681">
        <v>5083</v>
      </c>
      <c r="B37681" s="1">
        <f>DATE(2013,12,1) + TIME(0,0,0)</f>
        <v>41609</v>
      </c>
      <c r="C37681">
        <v>31.021570206</v>
      </c>
    </row>
    <row r="37682" spans="1:3" x14ac:dyDescent="0.25">
      <c r="A37682">
        <v>5114</v>
      </c>
      <c r="B37682" s="1">
        <f>DATE(2014,1,1) + TIME(0,0,0)</f>
        <v>41640</v>
      </c>
      <c r="C37682">
        <v>31.031097412000001</v>
      </c>
    </row>
    <row r="37683" spans="1:3" x14ac:dyDescent="0.25">
      <c r="A37683">
        <v>5145</v>
      </c>
      <c r="B37683" s="1">
        <f>DATE(2014,2,1) + TIME(0,0,0)</f>
        <v>41671</v>
      </c>
      <c r="C37683">
        <v>31.040639877</v>
      </c>
    </row>
    <row r="37684" spans="1:3" x14ac:dyDescent="0.25">
      <c r="A37684">
        <v>5173</v>
      </c>
      <c r="B37684" s="1">
        <f>DATE(2014,3,1) + TIME(0,0,0)</f>
        <v>41699</v>
      </c>
      <c r="C37684">
        <v>31.049278259000001</v>
      </c>
    </row>
    <row r="37685" spans="1:3" x14ac:dyDescent="0.25">
      <c r="A37685">
        <v>5204</v>
      </c>
      <c r="B37685" s="1">
        <f>DATE(2014,4,1) + TIME(0,0,0)</f>
        <v>41730</v>
      </c>
      <c r="C37685">
        <v>31.058870316</v>
      </c>
    </row>
    <row r="37686" spans="1:3" x14ac:dyDescent="0.25">
      <c r="A37686">
        <v>5234</v>
      </c>
      <c r="B37686" s="1">
        <f>DATE(2014,5,1) + TIME(0,0,0)</f>
        <v>41760</v>
      </c>
      <c r="C37686">
        <v>31.068191528</v>
      </c>
    </row>
    <row r="37687" spans="1:3" x14ac:dyDescent="0.25">
      <c r="A37687">
        <v>5265</v>
      </c>
      <c r="B37687" s="1">
        <f>DATE(2014,6,1) + TIME(0,0,0)</f>
        <v>41791</v>
      </c>
      <c r="C37687">
        <v>31.077867508000001</v>
      </c>
    </row>
    <row r="37688" spans="1:3" x14ac:dyDescent="0.25">
      <c r="A37688">
        <v>5295</v>
      </c>
      <c r="B37688" s="1">
        <f>DATE(2014,7,1) + TIME(0,0,0)</f>
        <v>41821</v>
      </c>
      <c r="C37688">
        <v>31.087280273000001</v>
      </c>
    </row>
    <row r="37689" spans="1:3" x14ac:dyDescent="0.25">
      <c r="A37689">
        <v>5326</v>
      </c>
      <c r="B37689" s="1">
        <f>DATE(2014,8,1) + TIME(0,0,0)</f>
        <v>41852</v>
      </c>
      <c r="C37689">
        <v>31.097064971999998</v>
      </c>
    </row>
    <row r="37690" spans="1:3" x14ac:dyDescent="0.25">
      <c r="A37690">
        <v>5357</v>
      </c>
      <c r="B37690" s="1">
        <f>DATE(2014,9,1) + TIME(0,0,0)</f>
        <v>41883</v>
      </c>
      <c r="C37690">
        <v>31.106910706000001</v>
      </c>
    </row>
    <row r="37691" spans="1:3" x14ac:dyDescent="0.25">
      <c r="A37691">
        <v>5387</v>
      </c>
      <c r="B37691" s="1">
        <f>DATE(2014,10,1) + TIME(0,0,0)</f>
        <v>41913</v>
      </c>
      <c r="C37691">
        <v>31.116512299</v>
      </c>
    </row>
    <row r="37692" spans="1:3" x14ac:dyDescent="0.25">
      <c r="A37692">
        <v>5418</v>
      </c>
      <c r="B37692" s="1">
        <f>DATE(2014,11,1) + TIME(0,0,0)</f>
        <v>41944</v>
      </c>
      <c r="C37692">
        <v>31.126546860000001</v>
      </c>
    </row>
    <row r="37693" spans="1:3" x14ac:dyDescent="0.25">
      <c r="A37693">
        <v>5448</v>
      </c>
      <c r="B37693" s="1">
        <f>DATE(2014,12,1) + TIME(0,0,0)</f>
        <v>41974</v>
      </c>
      <c r="C37693">
        <v>31.13640213</v>
      </c>
    </row>
    <row r="37694" spans="1:3" x14ac:dyDescent="0.25">
      <c r="A37694">
        <v>5479</v>
      </c>
      <c r="B37694" s="1">
        <f>DATE(2015,1,1) + TIME(0,0,0)</f>
        <v>42005</v>
      </c>
      <c r="C37694">
        <v>31.146741866999999</v>
      </c>
    </row>
    <row r="37695" spans="1:3" x14ac:dyDescent="0.25">
      <c r="A37695">
        <v>5510</v>
      </c>
      <c r="B37695" s="1">
        <f>DATE(2015,2,1) + TIME(0,0,0)</f>
        <v>42036</v>
      </c>
      <c r="C37695">
        <v>31.157218932999999</v>
      </c>
    </row>
    <row r="37696" spans="1:3" x14ac:dyDescent="0.25">
      <c r="A37696">
        <v>5538</v>
      </c>
      <c r="B37696" s="1">
        <f>DATE(2015,3,1) + TIME(0,0,0)</f>
        <v>42064</v>
      </c>
      <c r="C37696">
        <v>31.166786194</v>
      </c>
    </row>
    <row r="37697" spans="1:3" x14ac:dyDescent="0.25">
      <c r="A37697">
        <v>5569</v>
      </c>
      <c r="B37697" s="1">
        <f>DATE(2015,4,1) + TIME(0,0,0)</f>
        <v>42095</v>
      </c>
      <c r="C37697">
        <v>31.177482605000002</v>
      </c>
    </row>
    <row r="37698" spans="1:3" x14ac:dyDescent="0.25">
      <c r="A37698">
        <v>5599</v>
      </c>
      <c r="B37698" s="1">
        <f>DATE(2015,5,1) + TIME(0,0,0)</f>
        <v>42125</v>
      </c>
      <c r="C37698">
        <v>31.187923431000002</v>
      </c>
    </row>
    <row r="37699" spans="1:3" x14ac:dyDescent="0.25">
      <c r="A37699">
        <v>5630</v>
      </c>
      <c r="B37699" s="1">
        <f>DATE(2015,6,1) + TIME(0,0,0)</f>
        <v>42156</v>
      </c>
      <c r="C37699">
        <v>31.198791503999999</v>
      </c>
    </row>
    <row r="37700" spans="1:3" x14ac:dyDescent="0.25">
      <c r="A37700">
        <v>5660</v>
      </c>
      <c r="B37700" s="1">
        <f>DATE(2015,7,1) + TIME(0,0,0)</f>
        <v>42186</v>
      </c>
      <c r="C37700">
        <v>31.209375381000001</v>
      </c>
    </row>
    <row r="37701" spans="1:3" x14ac:dyDescent="0.25">
      <c r="A37701">
        <v>5691</v>
      </c>
      <c r="B37701" s="1">
        <f>DATE(2015,8,1) + TIME(0,0,0)</f>
        <v>42217</v>
      </c>
      <c r="C37701">
        <v>31.220371245999999</v>
      </c>
    </row>
    <row r="37702" spans="1:3" x14ac:dyDescent="0.25">
      <c r="A37702">
        <v>5722</v>
      </c>
      <c r="B37702" s="1">
        <f>DATE(2015,9,1) + TIME(0,0,0)</f>
        <v>42248</v>
      </c>
      <c r="C37702">
        <v>31.231416702000001</v>
      </c>
    </row>
    <row r="37703" spans="1:3" x14ac:dyDescent="0.25">
      <c r="A37703">
        <v>5752</v>
      </c>
      <c r="B37703" s="1">
        <f>DATE(2015,10,1) + TIME(0,0,0)</f>
        <v>42278</v>
      </c>
      <c r="C37703">
        <v>31.242145537999999</v>
      </c>
    </row>
    <row r="37704" spans="1:3" x14ac:dyDescent="0.25">
      <c r="A37704">
        <v>5783</v>
      </c>
      <c r="B37704" s="1">
        <f>DATE(2015,11,1) + TIME(0,0,0)</f>
        <v>42309</v>
      </c>
      <c r="C37704">
        <v>31.253265380999999</v>
      </c>
    </row>
    <row r="37705" spans="1:3" x14ac:dyDescent="0.25">
      <c r="A37705">
        <v>5813</v>
      </c>
      <c r="B37705" s="1">
        <f>DATE(2015,12,1) + TIME(0,0,0)</f>
        <v>42339</v>
      </c>
      <c r="C37705">
        <v>31.264053345000001</v>
      </c>
    </row>
    <row r="37706" spans="1:3" x14ac:dyDescent="0.25">
      <c r="A37706">
        <v>5844</v>
      </c>
      <c r="B37706" s="1">
        <f>DATE(2016,1,1) + TIME(0,0,0)</f>
        <v>42370</v>
      </c>
      <c r="C37706">
        <v>31.275220870999998</v>
      </c>
    </row>
    <row r="37707" spans="1:3" x14ac:dyDescent="0.25">
      <c r="A37707">
        <v>5875</v>
      </c>
      <c r="B37707" s="1">
        <f>DATE(2016,2,1) + TIME(0,0,0)</f>
        <v>42401</v>
      </c>
      <c r="C37707">
        <v>31.286405562999999</v>
      </c>
    </row>
    <row r="37708" spans="1:3" x14ac:dyDescent="0.25">
      <c r="A37708">
        <v>5904</v>
      </c>
      <c r="B37708" s="1">
        <f>DATE(2016,3,1) + TIME(0,0,0)</f>
        <v>42430</v>
      </c>
      <c r="C37708">
        <v>31.296876907000001</v>
      </c>
    </row>
    <row r="37709" spans="1:3" x14ac:dyDescent="0.25">
      <c r="A37709">
        <v>5935</v>
      </c>
      <c r="B37709" s="1">
        <f>DATE(2016,4,1) + TIME(0,0,0)</f>
        <v>42461</v>
      </c>
      <c r="C37709">
        <v>31.308078766000001</v>
      </c>
    </row>
    <row r="37710" spans="1:3" x14ac:dyDescent="0.25">
      <c r="A37710">
        <v>5965</v>
      </c>
      <c r="B37710" s="1">
        <f>DATE(2016,5,1) + TIME(0,0,0)</f>
        <v>42491</v>
      </c>
      <c r="C37710">
        <v>31.318920134999999</v>
      </c>
    </row>
    <row r="37711" spans="1:3" x14ac:dyDescent="0.25">
      <c r="A37711">
        <v>5996</v>
      </c>
      <c r="B37711" s="1">
        <f>DATE(2016,6,1) + TIME(0,0,0)</f>
        <v>42522</v>
      </c>
      <c r="C37711">
        <v>31.330123901</v>
      </c>
    </row>
    <row r="37712" spans="1:3" x14ac:dyDescent="0.25">
      <c r="A37712">
        <v>6026</v>
      </c>
      <c r="B37712" s="1">
        <f>DATE(2016,7,1) + TIME(0,0,0)</f>
        <v>42552</v>
      </c>
      <c r="C37712">
        <v>31.340963364</v>
      </c>
    </row>
    <row r="37713" spans="1:3" x14ac:dyDescent="0.25">
      <c r="A37713">
        <v>6057</v>
      </c>
      <c r="B37713" s="1">
        <f>DATE(2016,8,1) + TIME(0,0,0)</f>
        <v>42583</v>
      </c>
      <c r="C37713">
        <v>31.352157593000001</v>
      </c>
    </row>
    <row r="37714" spans="1:3" x14ac:dyDescent="0.25">
      <c r="A37714">
        <v>6088</v>
      </c>
      <c r="B37714" s="1">
        <f>DATE(2016,9,1) + TIME(0,0,0)</f>
        <v>42614</v>
      </c>
      <c r="C37714">
        <v>31.363342285000002</v>
      </c>
    </row>
    <row r="37715" spans="1:3" x14ac:dyDescent="0.25">
      <c r="A37715">
        <v>6118</v>
      </c>
      <c r="B37715" s="1">
        <f>DATE(2016,10,1) + TIME(0,0,0)</f>
        <v>42644</v>
      </c>
      <c r="C37715">
        <v>31.374155044999998</v>
      </c>
    </row>
    <row r="37716" spans="1:3" x14ac:dyDescent="0.25">
      <c r="A37716">
        <v>6149</v>
      </c>
      <c r="B37716" s="1">
        <f>DATE(2016,11,1) + TIME(0,0,0)</f>
        <v>42675</v>
      </c>
      <c r="C37716">
        <v>31.385314941000001</v>
      </c>
    </row>
    <row r="37717" spans="1:3" x14ac:dyDescent="0.25">
      <c r="A37717">
        <v>6179</v>
      </c>
      <c r="B37717" s="1">
        <f>DATE(2016,12,1) + TIME(0,0,0)</f>
        <v>42705</v>
      </c>
      <c r="C37717">
        <v>31.396102904999999</v>
      </c>
    </row>
    <row r="37718" spans="1:3" x14ac:dyDescent="0.25">
      <c r="A37718">
        <v>6210</v>
      </c>
      <c r="B37718" s="1">
        <f>DATE(2017,1,1) + TIME(0,0,0)</f>
        <v>42736</v>
      </c>
      <c r="C37718">
        <v>31.407230377000001</v>
      </c>
    </row>
    <row r="37719" spans="1:3" x14ac:dyDescent="0.25">
      <c r="A37719">
        <v>6241</v>
      </c>
      <c r="B37719" s="1">
        <f>DATE(2017,2,1) + TIME(0,0,0)</f>
        <v>42767</v>
      </c>
      <c r="C37719">
        <v>31.418342590000002</v>
      </c>
    </row>
    <row r="37720" spans="1:3" x14ac:dyDescent="0.25">
      <c r="A37720">
        <v>6269</v>
      </c>
      <c r="B37720" s="1">
        <f>DATE(2017,3,1) + TIME(0,0,0)</f>
        <v>42795</v>
      </c>
      <c r="C37720">
        <v>31.428361893000002</v>
      </c>
    </row>
    <row r="37721" spans="1:3" x14ac:dyDescent="0.25">
      <c r="A37721">
        <v>6300</v>
      </c>
      <c r="B37721" s="1">
        <f>DATE(2017,4,1) + TIME(0,0,0)</f>
        <v>42826</v>
      </c>
      <c r="C37721">
        <v>31.439437865999999</v>
      </c>
    </row>
    <row r="37722" spans="1:3" x14ac:dyDescent="0.25">
      <c r="A37722">
        <v>6330</v>
      </c>
      <c r="B37722" s="1">
        <f>DATE(2017,5,1) + TIME(0,0,0)</f>
        <v>42856</v>
      </c>
      <c r="C37722">
        <v>31.450138092</v>
      </c>
    </row>
    <row r="37723" spans="1:3" x14ac:dyDescent="0.25">
      <c r="A37723">
        <v>6361</v>
      </c>
      <c r="B37723" s="1">
        <f>DATE(2017,6,1) + TIME(0,0,0)</f>
        <v>42887</v>
      </c>
      <c r="C37723">
        <v>31.461170197000001</v>
      </c>
    </row>
    <row r="37724" spans="1:3" x14ac:dyDescent="0.25">
      <c r="A37724">
        <v>6391</v>
      </c>
      <c r="B37724" s="1">
        <f>DATE(2017,7,1) + TIME(0,0,0)</f>
        <v>42917</v>
      </c>
      <c r="C37724">
        <v>31.471822739</v>
      </c>
    </row>
    <row r="37725" spans="1:3" x14ac:dyDescent="0.25">
      <c r="A37725">
        <v>6422</v>
      </c>
      <c r="B37725" s="1">
        <f>DATE(2017,8,1) + TIME(0,0,0)</f>
        <v>42948</v>
      </c>
      <c r="C37725">
        <v>31.482803345000001</v>
      </c>
    </row>
    <row r="37726" spans="1:3" x14ac:dyDescent="0.25">
      <c r="A37726">
        <v>6453</v>
      </c>
      <c r="B37726" s="1">
        <f>DATE(2017,9,1) + TIME(0,0,0)</f>
        <v>42979</v>
      </c>
      <c r="C37726">
        <v>31.493757248000001</v>
      </c>
    </row>
    <row r="37727" spans="1:3" x14ac:dyDescent="0.25">
      <c r="A37727">
        <v>6483</v>
      </c>
      <c r="B37727" s="1">
        <f>DATE(2017,10,1) + TIME(0,0,0)</f>
        <v>43009</v>
      </c>
      <c r="C37727">
        <v>31.504333496000001</v>
      </c>
    </row>
    <row r="37728" spans="1:3" x14ac:dyDescent="0.25">
      <c r="A37728">
        <v>6514</v>
      </c>
      <c r="B37728" s="1">
        <f>DATE(2017,11,1) + TIME(0,0,0)</f>
        <v>43040</v>
      </c>
      <c r="C37728">
        <v>31.515235901</v>
      </c>
    </row>
    <row r="37729" spans="1:3" x14ac:dyDescent="0.25">
      <c r="A37729">
        <v>6544</v>
      </c>
      <c r="B37729" s="1">
        <f>DATE(2017,12,1) + TIME(0,0,0)</f>
        <v>43070</v>
      </c>
      <c r="C37729">
        <v>31.525758743000001</v>
      </c>
    </row>
    <row r="37730" spans="1:3" x14ac:dyDescent="0.25">
      <c r="A37730">
        <v>6575</v>
      </c>
      <c r="B37730" s="1">
        <f>DATE(2018,1,1) + TIME(0,0,0)</f>
        <v>43101</v>
      </c>
      <c r="C37730">
        <v>31.536605835</v>
      </c>
    </row>
    <row r="37731" spans="1:3" x14ac:dyDescent="0.25">
      <c r="A37731">
        <v>6606</v>
      </c>
      <c r="B37731" s="1">
        <f>DATE(2018,2,1) + TIME(0,0,0)</f>
        <v>43132</v>
      </c>
      <c r="C37731">
        <v>31.547424316000001</v>
      </c>
    </row>
    <row r="37732" spans="1:3" x14ac:dyDescent="0.25">
      <c r="A37732">
        <v>6634</v>
      </c>
      <c r="B37732" s="1">
        <f>DATE(2018,3,1) + TIME(0,0,0)</f>
        <v>43160</v>
      </c>
      <c r="C37732">
        <v>31.557170868</v>
      </c>
    </row>
    <row r="37733" spans="1:3" x14ac:dyDescent="0.25">
      <c r="A37733">
        <v>6665</v>
      </c>
      <c r="B37733" s="1">
        <f>DATE(2018,4,1) + TIME(0,0,0)</f>
        <v>43191</v>
      </c>
      <c r="C37733">
        <v>31.567937851</v>
      </c>
    </row>
    <row r="37734" spans="1:3" x14ac:dyDescent="0.25">
      <c r="A37734">
        <v>6695</v>
      </c>
      <c r="B37734" s="1">
        <f>DATE(2018,5,1) + TIME(0,0,0)</f>
        <v>43221</v>
      </c>
      <c r="C37734">
        <v>31.578330994000002</v>
      </c>
    </row>
    <row r="37735" spans="1:3" x14ac:dyDescent="0.25">
      <c r="A37735">
        <v>6726</v>
      </c>
      <c r="B37735" s="1">
        <f>DATE(2018,6,1) + TIME(0,0,0)</f>
        <v>43252</v>
      </c>
      <c r="C37735">
        <v>31.589038849000001</v>
      </c>
    </row>
    <row r="37736" spans="1:3" x14ac:dyDescent="0.25">
      <c r="A37736">
        <v>6756</v>
      </c>
      <c r="B37736" s="1">
        <f>DATE(2018,7,1) + TIME(0,0,0)</f>
        <v>43282</v>
      </c>
      <c r="C37736">
        <v>31.599370956000001</v>
      </c>
    </row>
    <row r="37737" spans="1:3" x14ac:dyDescent="0.25">
      <c r="A37737">
        <v>6787</v>
      </c>
      <c r="B37737" s="1">
        <f>DATE(2018,8,1) + TIME(0,0,0)</f>
        <v>43313</v>
      </c>
      <c r="C37737">
        <v>31.610013962</v>
      </c>
    </row>
    <row r="37738" spans="1:3" x14ac:dyDescent="0.25">
      <c r="A37738">
        <v>6818</v>
      </c>
      <c r="B37738" s="1">
        <f>DATE(2018,9,1) + TIME(0,0,0)</f>
        <v>43344</v>
      </c>
      <c r="C37738">
        <v>31.62062645</v>
      </c>
    </row>
    <row r="37739" spans="1:3" x14ac:dyDescent="0.25">
      <c r="A37739">
        <v>6848</v>
      </c>
      <c r="B37739" s="1">
        <f>DATE(2018,10,1) + TIME(0,0,0)</f>
        <v>43374</v>
      </c>
      <c r="C37739">
        <v>31.630867003999999</v>
      </c>
    </row>
    <row r="37740" spans="1:3" x14ac:dyDescent="0.25">
      <c r="A37740">
        <v>6879</v>
      </c>
      <c r="B37740" s="1">
        <f>DATE(2018,11,1) + TIME(0,0,0)</f>
        <v>43405</v>
      </c>
      <c r="C37740">
        <v>31.641420363999998</v>
      </c>
    </row>
    <row r="37741" spans="1:3" x14ac:dyDescent="0.25">
      <c r="A37741">
        <v>6909</v>
      </c>
      <c r="B37741" s="1">
        <f>DATE(2018,12,1) + TIME(0,0,0)</f>
        <v>43435</v>
      </c>
      <c r="C37741">
        <v>31.651605606</v>
      </c>
    </row>
    <row r="37742" spans="1:3" x14ac:dyDescent="0.25">
      <c r="A37742">
        <v>6940</v>
      </c>
      <c r="B37742" s="1">
        <f>DATE(2019,1,1) + TIME(0,0,0)</f>
        <v>43466</v>
      </c>
      <c r="C37742">
        <v>31.662097931000002</v>
      </c>
    </row>
    <row r="37743" spans="1:3" x14ac:dyDescent="0.25">
      <c r="A37743">
        <v>6971</v>
      </c>
      <c r="B37743" s="1">
        <f>DATE(2019,2,1) + TIME(0,0,0)</f>
        <v>43497</v>
      </c>
      <c r="C37743">
        <v>31.672554015999999</v>
      </c>
    </row>
    <row r="37744" spans="1:3" x14ac:dyDescent="0.25">
      <c r="A37744">
        <v>6999</v>
      </c>
      <c r="B37744" s="1">
        <f>DATE(2019,3,1) + TIME(0,0,0)</f>
        <v>43525</v>
      </c>
      <c r="C37744">
        <v>31.681970595999999</v>
      </c>
    </row>
    <row r="37745" spans="1:3" x14ac:dyDescent="0.25">
      <c r="A37745">
        <v>7030</v>
      </c>
      <c r="B37745" s="1">
        <f>DATE(2019,4,1) + TIME(0,0,0)</f>
        <v>43556</v>
      </c>
      <c r="C37745">
        <v>31.692367554</v>
      </c>
    </row>
    <row r="37746" spans="1:3" x14ac:dyDescent="0.25">
      <c r="A37746">
        <v>7060</v>
      </c>
      <c r="B37746" s="1">
        <f>DATE(2019,5,1) + TIME(0,0,0)</f>
        <v>43586</v>
      </c>
      <c r="C37746">
        <v>31.702400208</v>
      </c>
    </row>
    <row r="37747" spans="1:3" x14ac:dyDescent="0.25">
      <c r="A37747">
        <v>7091</v>
      </c>
      <c r="B37747" s="1">
        <f>DATE(2019,6,1) + TIME(0,0,0)</f>
        <v>43617</v>
      </c>
      <c r="C37747">
        <v>31.712732315</v>
      </c>
    </row>
    <row r="37748" spans="1:3" x14ac:dyDescent="0.25">
      <c r="A37748">
        <v>7121</v>
      </c>
      <c r="B37748" s="1">
        <f>DATE(2019,7,1) + TIME(0,0,0)</f>
        <v>43647</v>
      </c>
      <c r="C37748">
        <v>31.722698212000001</v>
      </c>
    </row>
    <row r="37749" spans="1:3" x14ac:dyDescent="0.25">
      <c r="A37749">
        <v>7152</v>
      </c>
      <c r="B37749" s="1">
        <f>DATE(2019,8,1) + TIME(0,0,0)</f>
        <v>43678</v>
      </c>
      <c r="C37749">
        <v>31.732959746999999</v>
      </c>
    </row>
    <row r="37750" spans="1:3" x14ac:dyDescent="0.25">
      <c r="A37750">
        <v>7183</v>
      </c>
      <c r="B37750" s="1">
        <f>DATE(2019,9,1) + TIME(0,0,0)</f>
        <v>43709</v>
      </c>
      <c r="C37750">
        <v>31.743188858</v>
      </c>
    </row>
    <row r="37751" spans="1:3" x14ac:dyDescent="0.25">
      <c r="A37751">
        <v>7213</v>
      </c>
      <c r="B37751" s="1">
        <f>DATE(2019,10,1) + TIME(0,0,0)</f>
        <v>43739</v>
      </c>
      <c r="C37751">
        <v>31.753055573000001</v>
      </c>
    </row>
    <row r="37752" spans="1:3" x14ac:dyDescent="0.25">
      <c r="A37752">
        <v>7244</v>
      </c>
      <c r="B37752" s="1">
        <f>DATE(2019,11,1) + TIME(0,0,0)</f>
        <v>43770</v>
      </c>
      <c r="C37752">
        <v>31.763223648</v>
      </c>
    </row>
    <row r="37753" spans="1:3" x14ac:dyDescent="0.25">
      <c r="A37753">
        <v>7274</v>
      </c>
      <c r="B37753" s="1">
        <f>DATE(2019,12,1) + TIME(0,0,0)</f>
        <v>43800</v>
      </c>
      <c r="C37753">
        <v>31.773033141999999</v>
      </c>
    </row>
    <row r="37754" spans="1:3" x14ac:dyDescent="0.25">
      <c r="A37754">
        <v>7305</v>
      </c>
      <c r="B37754" s="1">
        <f>DATE(2020,1,1) + TIME(0,0,0)</f>
        <v>43831</v>
      </c>
      <c r="C37754">
        <v>31.783136368000001</v>
      </c>
    </row>
    <row r="37755" spans="1:3" x14ac:dyDescent="0.25">
      <c r="A37755">
        <v>7336</v>
      </c>
      <c r="B37755" s="1">
        <f>DATE(2020,2,1) + TIME(0,0,0)</f>
        <v>43862</v>
      </c>
      <c r="C37755">
        <v>31.793207168999999</v>
      </c>
    </row>
    <row r="37756" spans="1:3" x14ac:dyDescent="0.25">
      <c r="A37756">
        <v>7365</v>
      </c>
      <c r="B37756" s="1">
        <f>DATE(2020,3,1) + TIME(0,0,0)</f>
        <v>43891</v>
      </c>
      <c r="C37756">
        <v>31.802597045999999</v>
      </c>
    </row>
    <row r="37757" spans="1:3" x14ac:dyDescent="0.25">
      <c r="A37757">
        <v>7396</v>
      </c>
      <c r="B37757" s="1">
        <f>DATE(2020,4,1) + TIME(0,0,0)</f>
        <v>43922</v>
      </c>
      <c r="C37757">
        <v>31.812601089000001</v>
      </c>
    </row>
    <row r="37758" spans="1:3" x14ac:dyDescent="0.25">
      <c r="A37758">
        <v>7426</v>
      </c>
      <c r="B37758" s="1">
        <f>DATE(2020,5,1) + TIME(0,0,0)</f>
        <v>43952</v>
      </c>
      <c r="C37758">
        <v>31.822246551999999</v>
      </c>
    </row>
    <row r="37759" spans="1:3" x14ac:dyDescent="0.25">
      <c r="A37759">
        <v>7457</v>
      </c>
      <c r="B37759" s="1">
        <f>DATE(2020,6,1) + TIME(0,0,0)</f>
        <v>43983</v>
      </c>
      <c r="C37759">
        <v>31.832178116000001</v>
      </c>
    </row>
    <row r="37760" spans="1:3" x14ac:dyDescent="0.25">
      <c r="A37760">
        <v>7487</v>
      </c>
      <c r="B37760" s="1">
        <f>DATE(2020,7,1) + TIME(0,0,0)</f>
        <v>44013</v>
      </c>
      <c r="C37760">
        <v>31.841754912999999</v>
      </c>
    </row>
    <row r="37761" spans="1:3" x14ac:dyDescent="0.25">
      <c r="A37761">
        <v>7518</v>
      </c>
      <c r="B37761" s="1">
        <f>DATE(2020,8,1) + TIME(0,0,0)</f>
        <v>44044</v>
      </c>
      <c r="C37761">
        <v>31.851623535000002</v>
      </c>
    </row>
    <row r="37762" spans="1:3" x14ac:dyDescent="0.25">
      <c r="A37762">
        <v>7549</v>
      </c>
      <c r="B37762" s="1">
        <f>DATE(2020,9,1) + TIME(0,0,0)</f>
        <v>44075</v>
      </c>
      <c r="C37762">
        <v>31.861459732</v>
      </c>
    </row>
    <row r="37763" spans="1:3" x14ac:dyDescent="0.25">
      <c r="A37763">
        <v>7579</v>
      </c>
      <c r="B37763" s="1">
        <f>DATE(2020,10,1) + TIME(0,0,0)</f>
        <v>44105</v>
      </c>
      <c r="C37763">
        <v>31.870946883999999</v>
      </c>
    </row>
    <row r="37764" spans="1:3" x14ac:dyDescent="0.25">
      <c r="A37764">
        <v>7610</v>
      </c>
      <c r="B37764" s="1">
        <f>DATE(2020,11,1) + TIME(0,0,0)</f>
        <v>44136</v>
      </c>
      <c r="C37764">
        <v>31.880718230999999</v>
      </c>
    </row>
    <row r="37765" spans="1:3" x14ac:dyDescent="0.25">
      <c r="A37765">
        <v>7640</v>
      </c>
      <c r="B37765" s="1">
        <f>DATE(2020,12,1) + TIME(0,0,0)</f>
        <v>44166</v>
      </c>
      <c r="C37765">
        <v>31.890142440999998</v>
      </c>
    </row>
    <row r="37766" spans="1:3" x14ac:dyDescent="0.25">
      <c r="A37766">
        <v>7671</v>
      </c>
      <c r="B37766" s="1">
        <f>DATE(2021,1,1) + TIME(0,0,0)</f>
        <v>44197</v>
      </c>
      <c r="C37766">
        <v>31.899847031</v>
      </c>
    </row>
    <row r="37767" spans="1:3" x14ac:dyDescent="0.25">
      <c r="A37767">
        <v>7702</v>
      </c>
      <c r="B37767" s="1">
        <f>DATE(2021,2,1) + TIME(0,0,0)</f>
        <v>44228</v>
      </c>
      <c r="C37767">
        <v>31.909517288</v>
      </c>
    </row>
    <row r="37768" spans="1:3" x14ac:dyDescent="0.25">
      <c r="A37768">
        <v>7730</v>
      </c>
      <c r="B37768" s="1">
        <f>DATE(2021,3,1) + TIME(0,0,0)</f>
        <v>44256</v>
      </c>
      <c r="C37768">
        <v>31.918222427</v>
      </c>
    </row>
    <row r="37769" spans="1:3" x14ac:dyDescent="0.25">
      <c r="A37769">
        <v>7761</v>
      </c>
      <c r="B37769" s="1">
        <f>DATE(2021,4,1) + TIME(0,0,0)</f>
        <v>44287</v>
      </c>
      <c r="C37769">
        <v>31.927827834999999</v>
      </c>
    </row>
    <row r="37770" spans="1:3" x14ac:dyDescent="0.25">
      <c r="A37770">
        <v>7791</v>
      </c>
      <c r="B37770" s="1">
        <f>DATE(2021,5,1) + TIME(0,0,0)</f>
        <v>44317</v>
      </c>
      <c r="C37770">
        <v>31.937088013</v>
      </c>
    </row>
    <row r="37771" spans="1:3" x14ac:dyDescent="0.25">
      <c r="A37771">
        <v>7822</v>
      </c>
      <c r="B37771" s="1">
        <f>DATE(2021,6,1) + TIME(0,0,0)</f>
        <v>44348</v>
      </c>
      <c r="C37771">
        <v>31.946622849000001</v>
      </c>
    </row>
    <row r="37772" spans="1:3" x14ac:dyDescent="0.25">
      <c r="A37772">
        <v>7852</v>
      </c>
      <c r="B37772" s="1">
        <f>DATE(2021,7,1) + TIME(0,0,0)</f>
        <v>44378</v>
      </c>
      <c r="C37772">
        <v>31.955820083999999</v>
      </c>
    </row>
    <row r="37773" spans="1:3" x14ac:dyDescent="0.25">
      <c r="A37773">
        <v>7883</v>
      </c>
      <c r="B37773" s="1">
        <f>DATE(2021,8,1) + TIME(0,0,0)</f>
        <v>44409</v>
      </c>
      <c r="C37773">
        <v>31.965291977</v>
      </c>
    </row>
    <row r="37774" spans="1:3" x14ac:dyDescent="0.25">
      <c r="A37774">
        <v>7914</v>
      </c>
      <c r="B37774" s="1">
        <f>DATE(2021,9,1) + TIME(0,0,0)</f>
        <v>44440</v>
      </c>
      <c r="C37774">
        <v>31.974731445</v>
      </c>
    </row>
    <row r="37775" spans="1:3" x14ac:dyDescent="0.25">
      <c r="A37775">
        <v>7944</v>
      </c>
      <c r="B37775" s="1">
        <f>DATE(2021,10,1) + TIME(0,0,0)</f>
        <v>44470</v>
      </c>
      <c r="C37775">
        <v>31.98383522</v>
      </c>
    </row>
    <row r="37776" spans="1:3" x14ac:dyDescent="0.25">
      <c r="A37776">
        <v>7975</v>
      </c>
      <c r="B37776" s="1">
        <f>DATE(2021,11,1) + TIME(0,0,0)</f>
        <v>44501</v>
      </c>
      <c r="C37776">
        <v>31.993209838999999</v>
      </c>
    </row>
    <row r="37777" spans="1:3" x14ac:dyDescent="0.25">
      <c r="A37777">
        <v>8005</v>
      </c>
      <c r="B37777" s="1">
        <f>DATE(2021,12,1) + TIME(0,0,0)</f>
        <v>44531</v>
      </c>
      <c r="C37777">
        <v>32.002250670999999</v>
      </c>
    </row>
    <row r="37778" spans="1:3" x14ac:dyDescent="0.25">
      <c r="A37778">
        <v>8036</v>
      </c>
      <c r="B37778" s="1">
        <f>DATE(2022,1,1) + TIME(0,0,0)</f>
        <v>44562</v>
      </c>
      <c r="C37778">
        <v>32.011558532999999</v>
      </c>
    </row>
    <row r="37779" spans="1:3" x14ac:dyDescent="0.25">
      <c r="A37779">
        <v>8067</v>
      </c>
      <c r="B37779" s="1">
        <f>DATE(2022,2,1) + TIME(0,0,0)</f>
        <v>44593</v>
      </c>
      <c r="C37779">
        <v>32.020835876</v>
      </c>
    </row>
    <row r="37780" spans="1:3" x14ac:dyDescent="0.25">
      <c r="A37780">
        <v>8095</v>
      </c>
      <c r="B37780" s="1">
        <f>DATE(2022,3,1) + TIME(0,0,0)</f>
        <v>44621</v>
      </c>
      <c r="C37780">
        <v>32.029186248999999</v>
      </c>
    </row>
    <row r="37781" spans="1:3" x14ac:dyDescent="0.25">
      <c r="A37781">
        <v>8126</v>
      </c>
      <c r="B37781" s="1">
        <f>DATE(2022,4,1) + TIME(0,0,0)</f>
        <v>44652</v>
      </c>
      <c r="C37781">
        <v>32.038398743000002</v>
      </c>
    </row>
    <row r="37782" spans="1:3" x14ac:dyDescent="0.25">
      <c r="A37782">
        <v>8156</v>
      </c>
      <c r="B37782" s="1">
        <f>DATE(2022,5,1) + TIME(0,0,0)</f>
        <v>44682</v>
      </c>
      <c r="C37782">
        <v>32.047283172999997</v>
      </c>
    </row>
    <row r="37783" spans="1:3" x14ac:dyDescent="0.25">
      <c r="A37783">
        <v>8187</v>
      </c>
      <c r="B37783" s="1">
        <f>DATE(2022,6,1) + TIME(0,0,0)</f>
        <v>44713</v>
      </c>
      <c r="C37783">
        <v>32.056430816999999</v>
      </c>
    </row>
    <row r="37784" spans="1:3" x14ac:dyDescent="0.25">
      <c r="A37784">
        <v>8217</v>
      </c>
      <c r="B37784" s="1">
        <f>DATE(2022,7,1) + TIME(0,0,0)</f>
        <v>44743</v>
      </c>
      <c r="C37784">
        <v>32.065254211000003</v>
      </c>
    </row>
    <row r="37785" spans="1:3" x14ac:dyDescent="0.25">
      <c r="A37785">
        <v>8248</v>
      </c>
      <c r="B37785" s="1">
        <f>DATE(2022,8,1) + TIME(0,0,0)</f>
        <v>44774</v>
      </c>
      <c r="C37785">
        <v>32.074337006</v>
      </c>
    </row>
    <row r="37786" spans="1:3" x14ac:dyDescent="0.25">
      <c r="A37786">
        <v>8279</v>
      </c>
      <c r="B37786" s="1">
        <f>DATE(2022,9,1) + TIME(0,0,0)</f>
        <v>44805</v>
      </c>
      <c r="C37786">
        <v>32.083389281999999</v>
      </c>
    </row>
    <row r="37787" spans="1:3" x14ac:dyDescent="0.25">
      <c r="A37787">
        <v>8309</v>
      </c>
      <c r="B37787" s="1">
        <f>DATE(2022,10,1) + TIME(0,0,0)</f>
        <v>44835</v>
      </c>
      <c r="C37787">
        <v>32.092117309999999</v>
      </c>
    </row>
    <row r="37788" spans="1:3" x14ac:dyDescent="0.25">
      <c r="A37788">
        <v>8340</v>
      </c>
      <c r="B37788" s="1">
        <f>DATE(2022,11,1) + TIME(0,0,0)</f>
        <v>44866</v>
      </c>
      <c r="C37788">
        <v>32.101100922000001</v>
      </c>
    </row>
    <row r="37789" spans="1:3" x14ac:dyDescent="0.25">
      <c r="A37789">
        <v>8370</v>
      </c>
      <c r="B37789" s="1">
        <f>DATE(2022,12,1) + TIME(0,0,0)</f>
        <v>44896</v>
      </c>
      <c r="C37789">
        <v>32.109767914000003</v>
      </c>
    </row>
    <row r="37790" spans="1:3" x14ac:dyDescent="0.25">
      <c r="A37790">
        <v>8401</v>
      </c>
      <c r="B37790" s="1">
        <f>DATE(2023,1,1) + TIME(0,0,0)</f>
        <v>44927</v>
      </c>
      <c r="C37790">
        <v>32.118690491000002</v>
      </c>
    </row>
    <row r="37791" spans="1:3" x14ac:dyDescent="0.25">
      <c r="A37791">
        <v>8432</v>
      </c>
      <c r="B37791" s="1">
        <f>DATE(2023,2,1) + TIME(0,0,0)</f>
        <v>44958</v>
      </c>
      <c r="C37791">
        <v>32.12758255</v>
      </c>
    </row>
    <row r="37792" spans="1:3" x14ac:dyDescent="0.25">
      <c r="A37792">
        <v>8460</v>
      </c>
      <c r="B37792" s="1">
        <f>DATE(2023,3,1) + TIME(0,0,0)</f>
        <v>44986</v>
      </c>
      <c r="C37792">
        <v>32.135585785000004</v>
      </c>
    </row>
    <row r="37793" spans="1:3" x14ac:dyDescent="0.25">
      <c r="A37793">
        <v>8491</v>
      </c>
      <c r="B37793" s="1">
        <f>DATE(2023,4,1) + TIME(0,0,0)</f>
        <v>45017</v>
      </c>
      <c r="C37793">
        <v>32.144409179999997</v>
      </c>
    </row>
    <row r="37794" spans="1:3" x14ac:dyDescent="0.25">
      <c r="A37794">
        <v>8521</v>
      </c>
      <c r="B37794" s="1">
        <f>DATE(2023,5,1) + TIME(0,0,0)</f>
        <v>45047</v>
      </c>
      <c r="C37794">
        <v>32.152915954999997</v>
      </c>
    </row>
    <row r="37795" spans="1:3" x14ac:dyDescent="0.25">
      <c r="A37795">
        <v>8552</v>
      </c>
      <c r="B37795" s="1">
        <f>DATE(2023,6,1) + TIME(0,0,0)</f>
        <v>45078</v>
      </c>
      <c r="C37795">
        <v>32.161666869999998</v>
      </c>
    </row>
    <row r="37796" spans="1:3" x14ac:dyDescent="0.25">
      <c r="A37796">
        <v>8582</v>
      </c>
      <c r="B37796" s="1">
        <f>DATE(2023,7,1) + TIME(0,0,0)</f>
        <v>45108</v>
      </c>
      <c r="C37796">
        <v>32.170101166000002</v>
      </c>
    </row>
    <row r="37797" spans="1:3" x14ac:dyDescent="0.25">
      <c r="A37797">
        <v>8613</v>
      </c>
      <c r="B37797" s="1">
        <f>DATE(2023,8,1) + TIME(0,0,0)</f>
        <v>45139</v>
      </c>
      <c r="C37797">
        <v>32.178775786999999</v>
      </c>
    </row>
    <row r="37798" spans="1:3" x14ac:dyDescent="0.25">
      <c r="A37798">
        <v>8644</v>
      </c>
      <c r="B37798" s="1">
        <f>DATE(2023,9,1) + TIME(0,0,0)</f>
        <v>45170</v>
      </c>
      <c r="C37798">
        <v>32.187412262000002</v>
      </c>
    </row>
    <row r="37799" spans="1:3" x14ac:dyDescent="0.25">
      <c r="A37799">
        <v>8674</v>
      </c>
      <c r="B37799" s="1">
        <f>DATE(2023,10,1) + TIME(0,0,0)</f>
        <v>45200</v>
      </c>
      <c r="C37799">
        <v>32.195735931000002</v>
      </c>
    </row>
    <row r="37800" spans="1:3" x14ac:dyDescent="0.25">
      <c r="A37800">
        <v>8705</v>
      </c>
      <c r="B37800" s="1">
        <f>DATE(2023,11,1) + TIME(0,0,0)</f>
        <v>45231</v>
      </c>
      <c r="C37800">
        <v>32.204303740999997</v>
      </c>
    </row>
    <row r="37801" spans="1:3" x14ac:dyDescent="0.25">
      <c r="A37801">
        <v>8735</v>
      </c>
      <c r="B37801" s="1">
        <f>DATE(2023,12,1) + TIME(0,0,0)</f>
        <v>45261</v>
      </c>
      <c r="C37801">
        <v>32.212554932000003</v>
      </c>
    </row>
    <row r="37802" spans="1:3" x14ac:dyDescent="0.25">
      <c r="A37802">
        <v>8766</v>
      </c>
      <c r="B37802" s="1">
        <f>DATE(2024,1,1) + TIME(0,0,0)</f>
        <v>45292</v>
      </c>
      <c r="C37802">
        <v>32.221050261999999</v>
      </c>
    </row>
    <row r="37803" spans="1:3" x14ac:dyDescent="0.25">
      <c r="A37803">
        <v>8797</v>
      </c>
      <c r="B37803" s="1">
        <f>DATE(2024,2,1) + TIME(0,0,0)</f>
        <v>45323</v>
      </c>
      <c r="C37803">
        <v>32.229515075999998</v>
      </c>
    </row>
    <row r="37804" spans="1:3" x14ac:dyDescent="0.25">
      <c r="A37804">
        <v>8826</v>
      </c>
      <c r="B37804" s="1">
        <f>DATE(2024,3,1) + TIME(0,0,0)</f>
        <v>45352</v>
      </c>
      <c r="C37804">
        <v>32.237400055000002</v>
      </c>
    </row>
    <row r="37805" spans="1:3" x14ac:dyDescent="0.25">
      <c r="A37805">
        <v>8857</v>
      </c>
      <c r="B37805" s="1">
        <f>DATE(2024,4,1) + TIME(0,0,0)</f>
        <v>45383</v>
      </c>
      <c r="C37805">
        <v>32.245796204000001</v>
      </c>
    </row>
    <row r="37806" spans="1:3" x14ac:dyDescent="0.25">
      <c r="A37806">
        <v>8887</v>
      </c>
      <c r="B37806" s="1">
        <f>DATE(2024,5,1) + TIME(0,0,0)</f>
        <v>45413</v>
      </c>
      <c r="C37806">
        <v>32.253887177000003</v>
      </c>
    </row>
    <row r="37807" spans="1:3" x14ac:dyDescent="0.25">
      <c r="A37807">
        <v>8918</v>
      </c>
      <c r="B37807" s="1">
        <f>DATE(2024,6,1) + TIME(0,0,0)</f>
        <v>45444</v>
      </c>
      <c r="C37807">
        <v>32.262222289999997</v>
      </c>
    </row>
    <row r="37808" spans="1:3" x14ac:dyDescent="0.25">
      <c r="A37808">
        <v>8948</v>
      </c>
      <c r="B37808" s="1">
        <f>DATE(2024,7,1) + TIME(0,0,0)</f>
        <v>45474</v>
      </c>
      <c r="C37808">
        <v>32.270252227999997</v>
      </c>
    </row>
    <row r="37809" spans="1:3" x14ac:dyDescent="0.25">
      <c r="A37809">
        <v>8979</v>
      </c>
      <c r="B37809" s="1">
        <f>DATE(2024,8,1) + TIME(0,0,0)</f>
        <v>45505</v>
      </c>
      <c r="C37809">
        <v>32.278522490999997</v>
      </c>
    </row>
    <row r="37810" spans="1:3" x14ac:dyDescent="0.25">
      <c r="A37810">
        <v>9010</v>
      </c>
      <c r="B37810" s="1">
        <f>DATE(2024,9,1) + TIME(0,0,0)</f>
        <v>45536</v>
      </c>
      <c r="C37810">
        <v>32.286758423000002</v>
      </c>
    </row>
    <row r="37811" spans="1:3" x14ac:dyDescent="0.25">
      <c r="A37811">
        <v>9040</v>
      </c>
      <c r="B37811" s="1">
        <f>DATE(2024,10,1) + TIME(0,0,0)</f>
        <v>45566</v>
      </c>
      <c r="C37811">
        <v>32.294700622999997</v>
      </c>
    </row>
    <row r="37812" spans="1:3" x14ac:dyDescent="0.25">
      <c r="A37812">
        <v>9071</v>
      </c>
      <c r="B37812" s="1">
        <f>DATE(2024,11,1) + TIME(0,0,0)</f>
        <v>45597</v>
      </c>
      <c r="C37812">
        <v>32.302875518999997</v>
      </c>
    </row>
    <row r="37813" spans="1:3" x14ac:dyDescent="0.25">
      <c r="A37813">
        <v>9101</v>
      </c>
      <c r="B37813" s="1">
        <f>DATE(2024,12,1) + TIME(0,0,0)</f>
        <v>45627</v>
      </c>
      <c r="C37813">
        <v>32.310760498</v>
      </c>
    </row>
    <row r="37814" spans="1:3" x14ac:dyDescent="0.25">
      <c r="A37814">
        <v>9132</v>
      </c>
      <c r="B37814" s="1">
        <f>DATE(2025,1,1) + TIME(0,0,0)</f>
        <v>45658</v>
      </c>
      <c r="C37814">
        <v>32.318878173999998</v>
      </c>
    </row>
    <row r="37815" spans="1:3" x14ac:dyDescent="0.25">
      <c r="A37815">
        <v>9163</v>
      </c>
      <c r="B37815" s="1">
        <f>DATE(2025,2,1) + TIME(0,0,0)</f>
        <v>45689</v>
      </c>
      <c r="C37815">
        <v>32.326969147</v>
      </c>
    </row>
    <row r="37816" spans="1:3" x14ac:dyDescent="0.25">
      <c r="A37816">
        <v>9191</v>
      </c>
      <c r="B37816" s="1">
        <f>DATE(2025,3,1) + TIME(0,0,0)</f>
        <v>45717</v>
      </c>
      <c r="C37816">
        <v>32.334255218999999</v>
      </c>
    </row>
    <row r="37817" spans="1:3" x14ac:dyDescent="0.25">
      <c r="A37817">
        <v>9222</v>
      </c>
      <c r="B37817" s="1">
        <f>DATE(2025,4,1) + TIME(0,0,0)</f>
        <v>45748</v>
      </c>
      <c r="C37817">
        <v>32.342292786000002</v>
      </c>
    </row>
    <row r="37818" spans="1:3" x14ac:dyDescent="0.25">
      <c r="A37818">
        <v>9252</v>
      </c>
      <c r="B37818" s="1">
        <f>DATE(2025,5,1) + TIME(0,0,0)</f>
        <v>45778</v>
      </c>
      <c r="C37818">
        <v>32.350048065000003</v>
      </c>
    </row>
    <row r="37819" spans="1:3" x14ac:dyDescent="0.25">
      <c r="A37819">
        <v>9283</v>
      </c>
      <c r="B37819" s="1">
        <f>DATE(2025,6,1) + TIME(0,0,0)</f>
        <v>45809</v>
      </c>
      <c r="C37819">
        <v>32.358039855999998</v>
      </c>
    </row>
    <row r="37820" spans="1:3" x14ac:dyDescent="0.25">
      <c r="A37820">
        <v>9313</v>
      </c>
      <c r="B37820" s="1">
        <f>DATE(2025,7,1) + TIME(0,0,0)</f>
        <v>45839</v>
      </c>
      <c r="C37820">
        <v>32.365745543999999</v>
      </c>
    </row>
    <row r="37821" spans="1:3" x14ac:dyDescent="0.25">
      <c r="A37821">
        <v>9344</v>
      </c>
      <c r="B37821" s="1">
        <f>DATE(2025,8,1) + TIME(0,0,0)</f>
        <v>45870</v>
      </c>
      <c r="C37821">
        <v>32.373687744000001</v>
      </c>
    </row>
    <row r="37822" spans="1:3" x14ac:dyDescent="0.25">
      <c r="A37822">
        <v>9375</v>
      </c>
      <c r="B37822" s="1">
        <f>DATE(2025,9,1) + TIME(0,0,0)</f>
        <v>45901</v>
      </c>
      <c r="C37822">
        <v>32.381603241000001</v>
      </c>
    </row>
    <row r="37823" spans="1:3" x14ac:dyDescent="0.25">
      <c r="A37823">
        <v>9405</v>
      </c>
      <c r="B37823" s="1">
        <f>DATE(2025,10,1) + TIME(0,0,0)</f>
        <v>45931</v>
      </c>
      <c r="C37823">
        <v>32.389240264999998</v>
      </c>
    </row>
    <row r="37824" spans="1:3" x14ac:dyDescent="0.25">
      <c r="A37824">
        <v>9436</v>
      </c>
      <c r="B37824" s="1">
        <f>DATE(2025,11,1) + TIME(0,0,0)</f>
        <v>45962</v>
      </c>
      <c r="C37824">
        <v>32.397106170999997</v>
      </c>
    </row>
    <row r="37825" spans="1:3" x14ac:dyDescent="0.25">
      <c r="A37825">
        <v>9466</v>
      </c>
      <c r="B37825" s="1">
        <f>DATE(2025,12,1) + TIME(0,0,0)</f>
        <v>45992</v>
      </c>
      <c r="C37825">
        <v>32.404697417999998</v>
      </c>
    </row>
    <row r="37826" spans="1:3" x14ac:dyDescent="0.25">
      <c r="A37826">
        <v>9497</v>
      </c>
      <c r="B37826" s="1">
        <f>DATE(2026,1,1) + TIME(0,0,0)</f>
        <v>46023</v>
      </c>
      <c r="C37826">
        <v>32.412517547999997</v>
      </c>
    </row>
    <row r="37827" spans="1:3" x14ac:dyDescent="0.25">
      <c r="A37827">
        <v>9528</v>
      </c>
      <c r="B37827" s="1">
        <f>DATE(2026,2,1) + TIME(0,0,0)</f>
        <v>46054</v>
      </c>
      <c r="C37827">
        <v>32.420310974000003</v>
      </c>
    </row>
    <row r="37828" spans="1:3" x14ac:dyDescent="0.25">
      <c r="A37828">
        <v>9556</v>
      </c>
      <c r="B37828" s="1">
        <f>DATE(2026,3,1) + TIME(0,0,0)</f>
        <v>46082</v>
      </c>
      <c r="C37828">
        <v>32.427330017000003</v>
      </c>
    </row>
    <row r="37829" spans="1:3" x14ac:dyDescent="0.25">
      <c r="A37829">
        <v>9587</v>
      </c>
      <c r="B37829" s="1">
        <f>DATE(2026,4,1) + TIME(0,0,0)</f>
        <v>46113</v>
      </c>
      <c r="C37829">
        <v>32.435077667000002</v>
      </c>
    </row>
    <row r="37830" spans="1:3" x14ac:dyDescent="0.25">
      <c r="A37830">
        <v>9617</v>
      </c>
      <c r="B37830" s="1">
        <f>DATE(2026,5,1) + TIME(0,0,0)</f>
        <v>46143</v>
      </c>
      <c r="C37830">
        <v>32.442554473999998</v>
      </c>
    </row>
    <row r="37831" spans="1:3" x14ac:dyDescent="0.25">
      <c r="A37831">
        <v>9648</v>
      </c>
      <c r="B37831" s="1">
        <f>DATE(2026,6,1) + TIME(0,0,0)</f>
        <v>46174</v>
      </c>
      <c r="C37831">
        <v>32.450252532999997</v>
      </c>
    </row>
    <row r="37832" spans="1:3" x14ac:dyDescent="0.25">
      <c r="A37832">
        <v>9678</v>
      </c>
      <c r="B37832" s="1">
        <f>DATE(2026,7,1) + TIME(0,0,0)</f>
        <v>46204</v>
      </c>
      <c r="C37832">
        <v>32.457679749</v>
      </c>
    </row>
    <row r="37833" spans="1:3" x14ac:dyDescent="0.25">
      <c r="A37833">
        <v>9709</v>
      </c>
      <c r="B37833" s="1">
        <f>DATE(2026,8,1) + TIME(0,0,0)</f>
        <v>46235</v>
      </c>
      <c r="C37833">
        <v>32.465328217</v>
      </c>
    </row>
    <row r="37834" spans="1:3" x14ac:dyDescent="0.25">
      <c r="A37834">
        <v>9740</v>
      </c>
      <c r="B37834" s="1">
        <f>DATE(2026,9,1) + TIME(0,0,0)</f>
        <v>46266</v>
      </c>
      <c r="C37834">
        <v>32.472953795999999</v>
      </c>
    </row>
    <row r="37835" spans="1:3" x14ac:dyDescent="0.25">
      <c r="A37835">
        <v>9770</v>
      </c>
      <c r="B37835" s="1">
        <f>DATE(2026,10,1) + TIME(0,0,0)</f>
        <v>46296</v>
      </c>
      <c r="C37835">
        <v>32.480308532999999</v>
      </c>
    </row>
    <row r="37836" spans="1:3" x14ac:dyDescent="0.25">
      <c r="A37836">
        <v>9801</v>
      </c>
      <c r="B37836" s="1">
        <f>DATE(2026,11,1) + TIME(0,0,0)</f>
        <v>46327</v>
      </c>
      <c r="C37836">
        <v>32.487884520999998</v>
      </c>
    </row>
    <row r="37837" spans="1:3" x14ac:dyDescent="0.25">
      <c r="A37837">
        <v>9831</v>
      </c>
      <c r="B37837" s="1">
        <f>DATE(2026,12,1) + TIME(0,0,0)</f>
        <v>46357</v>
      </c>
      <c r="C37837">
        <v>32.495193481000001</v>
      </c>
    </row>
    <row r="37838" spans="1:3" x14ac:dyDescent="0.25">
      <c r="A37838">
        <v>9862</v>
      </c>
      <c r="B37838" s="1">
        <f>DATE(2027,1,1) + TIME(0,0,0)</f>
        <v>46388</v>
      </c>
      <c r="C37838">
        <v>32.502719878999997</v>
      </c>
    </row>
    <row r="37839" spans="1:3" x14ac:dyDescent="0.25">
      <c r="A37839">
        <v>9893</v>
      </c>
      <c r="B37839" s="1">
        <f>DATE(2027,2,1) + TIME(0,0,0)</f>
        <v>46419</v>
      </c>
      <c r="C37839">
        <v>32.510223388999997</v>
      </c>
    </row>
    <row r="37840" spans="1:3" x14ac:dyDescent="0.25">
      <c r="A37840">
        <v>9921</v>
      </c>
      <c r="B37840" s="1">
        <f>DATE(2027,3,1) + TIME(0,0,0)</f>
        <v>46447</v>
      </c>
      <c r="C37840">
        <v>32.516975403000004</v>
      </c>
    </row>
    <row r="37841" spans="1:3" x14ac:dyDescent="0.25">
      <c r="A37841">
        <v>9952</v>
      </c>
      <c r="B37841" s="1">
        <f>DATE(2027,4,1) + TIME(0,0,0)</f>
        <v>46478</v>
      </c>
      <c r="C37841">
        <v>32.524429321</v>
      </c>
    </row>
    <row r="37842" spans="1:3" x14ac:dyDescent="0.25">
      <c r="A37842">
        <v>9982</v>
      </c>
      <c r="B37842" s="1">
        <f>DATE(2027,5,1) + TIME(0,0,0)</f>
        <v>46508</v>
      </c>
      <c r="C37842">
        <v>32.531620025999999</v>
      </c>
    </row>
    <row r="37843" spans="1:3" x14ac:dyDescent="0.25">
      <c r="A37843">
        <v>10013</v>
      </c>
      <c r="B37843" s="1">
        <f>DATE(2027,6,1) + TIME(0,0,0)</f>
        <v>46539</v>
      </c>
      <c r="C37843">
        <v>32.539024353000002</v>
      </c>
    </row>
    <row r="37844" spans="1:3" x14ac:dyDescent="0.25">
      <c r="A37844">
        <v>10043</v>
      </c>
      <c r="B37844" s="1">
        <f>DATE(2027,7,1) + TIME(0,0,0)</f>
        <v>46569</v>
      </c>
      <c r="C37844">
        <v>32.546165465999998</v>
      </c>
    </row>
    <row r="37845" spans="1:3" x14ac:dyDescent="0.25">
      <c r="A37845">
        <v>10074</v>
      </c>
      <c r="B37845" s="1">
        <f>DATE(2027,8,1) + TIME(0,0,0)</f>
        <v>46600</v>
      </c>
      <c r="C37845">
        <v>32.553520202999998</v>
      </c>
    </row>
    <row r="37846" spans="1:3" x14ac:dyDescent="0.25">
      <c r="A37846">
        <v>10105</v>
      </c>
      <c r="B37846" s="1">
        <f>DATE(2027,9,1) + TIME(0,0,0)</f>
        <v>46631</v>
      </c>
      <c r="C37846">
        <v>32.560852050999998</v>
      </c>
    </row>
    <row r="37847" spans="1:3" x14ac:dyDescent="0.25">
      <c r="A37847">
        <v>10135</v>
      </c>
      <c r="B37847" s="1">
        <f>DATE(2027,10,1) + TIME(0,0,0)</f>
        <v>46661</v>
      </c>
      <c r="C37847">
        <v>32.567924499999997</v>
      </c>
    </row>
    <row r="37848" spans="1:3" x14ac:dyDescent="0.25">
      <c r="A37848">
        <v>10166</v>
      </c>
      <c r="B37848" s="1">
        <f>DATE(2027,11,1) + TIME(0,0,0)</f>
        <v>46692</v>
      </c>
      <c r="C37848">
        <v>32.575202941999997</v>
      </c>
    </row>
    <row r="37849" spans="1:3" x14ac:dyDescent="0.25">
      <c r="A37849">
        <v>10196</v>
      </c>
      <c r="B37849" s="1">
        <f>DATE(2027,12,1) + TIME(0,0,0)</f>
        <v>46722</v>
      </c>
      <c r="C37849">
        <v>32.582225800000003</v>
      </c>
    </row>
    <row r="37850" spans="1:3" x14ac:dyDescent="0.25">
      <c r="A37850">
        <v>10227</v>
      </c>
      <c r="B37850" s="1">
        <f>DATE(2028,1,1) + TIME(0,0,0)</f>
        <v>46753</v>
      </c>
      <c r="C37850">
        <v>32.589458466000004</v>
      </c>
    </row>
    <row r="37851" spans="1:3" x14ac:dyDescent="0.25">
      <c r="A37851">
        <v>10258</v>
      </c>
      <c r="B37851" s="1">
        <f>DATE(2028,2,1) + TIME(0,0,0)</f>
        <v>46784</v>
      </c>
      <c r="C37851">
        <v>32.596668243000003</v>
      </c>
    </row>
    <row r="37852" spans="1:3" x14ac:dyDescent="0.25">
      <c r="A37852">
        <v>10287</v>
      </c>
      <c r="B37852" s="1">
        <f>DATE(2028,3,1) + TIME(0,0,0)</f>
        <v>46813</v>
      </c>
      <c r="C37852">
        <v>32.603389739999997</v>
      </c>
    </row>
    <row r="37853" spans="1:3" x14ac:dyDescent="0.25">
      <c r="A37853">
        <v>10318</v>
      </c>
      <c r="B37853" s="1">
        <f>DATE(2028,4,1) + TIME(0,0,0)</f>
        <v>46844</v>
      </c>
      <c r="C37853">
        <v>32.610546112000002</v>
      </c>
    </row>
    <row r="37854" spans="1:3" x14ac:dyDescent="0.25">
      <c r="A37854">
        <v>10348</v>
      </c>
      <c r="B37854" s="1">
        <f>DATE(2028,5,1) + TIME(0,0,0)</f>
        <v>46874</v>
      </c>
      <c r="C37854">
        <v>32.617454529</v>
      </c>
    </row>
    <row r="37855" spans="1:3" x14ac:dyDescent="0.25">
      <c r="A37855">
        <v>10379</v>
      </c>
      <c r="B37855" s="1">
        <f>DATE(2028,6,1) + TIME(0,0,0)</f>
        <v>46905</v>
      </c>
      <c r="C37855">
        <v>32.624565124999997</v>
      </c>
    </row>
    <row r="37856" spans="1:3" x14ac:dyDescent="0.25">
      <c r="A37856">
        <v>10409</v>
      </c>
      <c r="B37856" s="1">
        <f>DATE(2028,7,1) + TIME(0,0,0)</f>
        <v>46935</v>
      </c>
      <c r="C37856">
        <v>32.631423949999999</v>
      </c>
    </row>
    <row r="37857" spans="1:3" x14ac:dyDescent="0.25">
      <c r="A37857">
        <v>10440</v>
      </c>
      <c r="B37857" s="1">
        <f>DATE(2028,8,1) + TIME(0,0,0)</f>
        <v>46966</v>
      </c>
      <c r="C37857">
        <v>32.638488770000002</v>
      </c>
    </row>
    <row r="37858" spans="1:3" x14ac:dyDescent="0.25">
      <c r="A37858">
        <v>10471</v>
      </c>
      <c r="B37858" s="1">
        <f>DATE(2028,9,1) + TIME(0,0,0)</f>
        <v>46997</v>
      </c>
      <c r="C37858">
        <v>32.645526885999999</v>
      </c>
    </row>
    <row r="37859" spans="1:3" x14ac:dyDescent="0.25">
      <c r="A37859">
        <v>10501</v>
      </c>
      <c r="B37859" s="1">
        <f>DATE(2028,10,1) + TIME(0,0,0)</f>
        <v>47027</v>
      </c>
      <c r="C37859">
        <v>32.652317046999997</v>
      </c>
    </row>
    <row r="37860" spans="1:3" x14ac:dyDescent="0.25">
      <c r="A37860">
        <v>10532</v>
      </c>
      <c r="B37860" s="1">
        <f>DATE(2028,11,1) + TIME(0,0,0)</f>
        <v>47058</v>
      </c>
      <c r="C37860">
        <v>32.659309387</v>
      </c>
    </row>
    <row r="37861" spans="1:3" x14ac:dyDescent="0.25">
      <c r="A37861">
        <v>10562</v>
      </c>
      <c r="B37861" s="1">
        <f>DATE(2028,12,1) + TIME(0,0,0)</f>
        <v>47088</v>
      </c>
      <c r="C37861">
        <v>32.666053771999998</v>
      </c>
    </row>
    <row r="37862" spans="1:3" x14ac:dyDescent="0.25">
      <c r="A37862">
        <v>10593</v>
      </c>
      <c r="B37862" s="1">
        <f>DATE(2029,1,1) + TIME(0,0,0)</f>
        <v>47119</v>
      </c>
      <c r="C37862">
        <v>32.673000336000001</v>
      </c>
    </row>
    <row r="37863" spans="1:3" x14ac:dyDescent="0.25">
      <c r="A37863">
        <v>10624</v>
      </c>
      <c r="B37863" s="1">
        <f>DATE(2029,2,1) + TIME(0,0,0)</f>
        <v>47150</v>
      </c>
      <c r="C37863">
        <v>32.679924010999997</v>
      </c>
    </row>
    <row r="37864" spans="1:3" x14ac:dyDescent="0.25">
      <c r="A37864">
        <v>10652</v>
      </c>
      <c r="B37864" s="1">
        <f>DATE(2029,3,1) + TIME(0,0,0)</f>
        <v>47178</v>
      </c>
      <c r="C37864">
        <v>32.686157227000002</v>
      </c>
    </row>
    <row r="37865" spans="1:3" x14ac:dyDescent="0.25">
      <c r="A37865">
        <v>10683</v>
      </c>
      <c r="B37865" s="1">
        <f>DATE(2029,4,1) + TIME(0,0,0)</f>
        <v>47209</v>
      </c>
      <c r="C37865">
        <v>32.693035125999998</v>
      </c>
    </row>
    <row r="37866" spans="1:3" x14ac:dyDescent="0.25">
      <c r="A37866">
        <v>10713</v>
      </c>
      <c r="B37866" s="1">
        <f>DATE(2029,5,1) + TIME(0,0,0)</f>
        <v>47239</v>
      </c>
      <c r="C37866">
        <v>32.699668883999998</v>
      </c>
    </row>
    <row r="37867" spans="1:3" x14ac:dyDescent="0.25">
      <c r="A37867">
        <v>10744</v>
      </c>
      <c r="B37867" s="1">
        <f>DATE(2029,6,1) + TIME(0,0,0)</f>
        <v>47270</v>
      </c>
      <c r="C37867">
        <v>32.706501007</v>
      </c>
    </row>
    <row r="37868" spans="1:3" x14ac:dyDescent="0.25">
      <c r="A37868">
        <v>10774</v>
      </c>
      <c r="B37868" s="1">
        <f>DATE(2029,7,1) + TIME(0,0,0)</f>
        <v>47300</v>
      </c>
      <c r="C37868">
        <v>32.713092803999999</v>
      </c>
    </row>
    <row r="37869" spans="1:3" x14ac:dyDescent="0.25">
      <c r="A37869">
        <v>10805</v>
      </c>
      <c r="B37869" s="1">
        <f>DATE(2029,8,1) + TIME(0,0,0)</f>
        <v>47331</v>
      </c>
      <c r="C37869">
        <v>32.719882964999996</v>
      </c>
    </row>
    <row r="37870" spans="1:3" x14ac:dyDescent="0.25">
      <c r="A37870">
        <v>10836</v>
      </c>
      <c r="B37870" s="1">
        <f>DATE(2029,9,1) + TIME(0,0,0)</f>
        <v>47362</v>
      </c>
      <c r="C37870">
        <v>32.726646422999998</v>
      </c>
    </row>
    <row r="37871" spans="1:3" x14ac:dyDescent="0.25">
      <c r="A37871">
        <v>10866</v>
      </c>
      <c r="B37871" s="1">
        <f>DATE(2029,10,1) + TIME(0,0,0)</f>
        <v>47392</v>
      </c>
      <c r="C37871">
        <v>32.733173370000003</v>
      </c>
    </row>
    <row r="37872" spans="1:3" x14ac:dyDescent="0.25">
      <c r="A37872">
        <v>10897</v>
      </c>
      <c r="B37872" s="1">
        <f>DATE(2029,11,1) + TIME(0,0,0)</f>
        <v>47423</v>
      </c>
      <c r="C37872">
        <v>32.739894866999997</v>
      </c>
    </row>
    <row r="37873" spans="1:3" x14ac:dyDescent="0.25">
      <c r="A37873">
        <v>10927</v>
      </c>
      <c r="B37873" s="1">
        <f>DATE(2029,12,1) + TIME(0,0,0)</f>
        <v>47453</v>
      </c>
      <c r="C37873">
        <v>32.746379851999997</v>
      </c>
    </row>
    <row r="37874" spans="1:3" x14ac:dyDescent="0.25">
      <c r="A37874">
        <v>10958</v>
      </c>
      <c r="B37874" s="1">
        <f>DATE(2030,1,1) + TIME(0,0,0)</f>
        <v>47484</v>
      </c>
      <c r="C37874">
        <v>32.753055572999997</v>
      </c>
    </row>
    <row r="37875" spans="1:3" x14ac:dyDescent="0.25">
      <c r="A37875">
        <v>10989</v>
      </c>
      <c r="B37875" s="1">
        <f>DATE(2030,2,1) + TIME(0,0,0)</f>
        <v>47515</v>
      </c>
      <c r="C37875">
        <v>32.759712219000001</v>
      </c>
    </row>
    <row r="37876" spans="1:3" x14ac:dyDescent="0.25">
      <c r="A37876">
        <v>11017</v>
      </c>
      <c r="B37876" s="1">
        <f>DATE(2030,3,1) + TIME(0,0,0)</f>
        <v>47543</v>
      </c>
      <c r="C37876">
        <v>32.765701294000003</v>
      </c>
    </row>
    <row r="37877" spans="1:3" x14ac:dyDescent="0.25">
      <c r="A37877">
        <v>11048</v>
      </c>
      <c r="B37877" s="1">
        <f>DATE(2030,4,1) + TIME(0,0,0)</f>
        <v>47574</v>
      </c>
      <c r="C37877">
        <v>32.772308350000003</v>
      </c>
    </row>
    <row r="37878" spans="1:3" x14ac:dyDescent="0.25">
      <c r="A37878">
        <v>11078</v>
      </c>
      <c r="B37878" s="1">
        <f>DATE(2030,5,1) + TIME(0,0,0)</f>
        <v>47604</v>
      </c>
      <c r="C37878">
        <v>32.778678894000002</v>
      </c>
    </row>
    <row r="37879" spans="1:3" x14ac:dyDescent="0.25">
      <c r="A37879">
        <v>11109</v>
      </c>
      <c r="B37879" s="1">
        <f>DATE(2030,6,1) + TIME(0,0,0)</f>
        <v>47635</v>
      </c>
      <c r="C37879">
        <v>32.785236359000002</v>
      </c>
    </row>
    <row r="37880" spans="1:3" x14ac:dyDescent="0.25">
      <c r="A37880">
        <v>11139</v>
      </c>
      <c r="B37880" s="1">
        <f>DATE(2030,7,1) + TIME(0,0,0)</f>
        <v>47665</v>
      </c>
      <c r="C37880">
        <v>32.791561127000001</v>
      </c>
    </row>
    <row r="37881" spans="1:3" x14ac:dyDescent="0.25">
      <c r="A37881">
        <v>11170</v>
      </c>
      <c r="B37881" s="1">
        <f>DATE(2030,8,1) + TIME(0,0,0)</f>
        <v>47696</v>
      </c>
      <c r="C37881">
        <v>32.798072814999998</v>
      </c>
    </row>
    <row r="37882" spans="1:3" x14ac:dyDescent="0.25">
      <c r="A37882">
        <v>11201</v>
      </c>
      <c r="B37882" s="1">
        <f>DATE(2030,9,1) + TIME(0,0,0)</f>
        <v>47727</v>
      </c>
      <c r="C37882">
        <v>32.804565429999997</v>
      </c>
    </row>
    <row r="37883" spans="1:3" x14ac:dyDescent="0.25">
      <c r="A37883">
        <v>11231</v>
      </c>
      <c r="B37883" s="1">
        <f>DATE(2030,10,1) + TIME(0,0,0)</f>
        <v>47757</v>
      </c>
      <c r="C37883">
        <v>32.810825348000002</v>
      </c>
    </row>
    <row r="37884" spans="1:3" x14ac:dyDescent="0.25">
      <c r="A37884">
        <v>11262</v>
      </c>
      <c r="B37884" s="1">
        <f>DATE(2030,11,1) + TIME(0,0,0)</f>
        <v>47788</v>
      </c>
      <c r="C37884">
        <v>32.817272185999997</v>
      </c>
    </row>
    <row r="37885" spans="1:3" x14ac:dyDescent="0.25">
      <c r="A37885">
        <v>11292</v>
      </c>
      <c r="B37885" s="1">
        <f>DATE(2030,12,1) + TIME(0,0,0)</f>
        <v>47818</v>
      </c>
      <c r="C37885">
        <v>32.823490143000001</v>
      </c>
    </row>
    <row r="37886" spans="1:3" x14ac:dyDescent="0.25">
      <c r="A37886">
        <v>11323</v>
      </c>
      <c r="B37886" s="1">
        <f>DATE(2031,1,1) + TIME(0,0,0)</f>
        <v>47849</v>
      </c>
      <c r="C37886">
        <v>32.829891205000003</v>
      </c>
    </row>
    <row r="37887" spans="1:3" x14ac:dyDescent="0.25">
      <c r="A37887">
        <v>11354</v>
      </c>
      <c r="B37887" s="1">
        <f>DATE(2031,2,1) + TIME(0,0,0)</f>
        <v>47880</v>
      </c>
      <c r="C37887">
        <v>32.836273192999997</v>
      </c>
    </row>
    <row r="37888" spans="1:3" x14ac:dyDescent="0.25">
      <c r="A37888">
        <v>11382</v>
      </c>
      <c r="B37888" s="1">
        <f>DATE(2031,3,1) + TIME(0,0,0)</f>
        <v>47908</v>
      </c>
      <c r="C37888">
        <v>32.842018127000003</v>
      </c>
    </row>
    <row r="37889" spans="1:3" x14ac:dyDescent="0.25">
      <c r="A37889">
        <v>11413</v>
      </c>
      <c r="B37889" s="1">
        <f>DATE(2031,4,1) + TIME(0,0,0)</f>
        <v>47939</v>
      </c>
      <c r="C37889">
        <v>32.848358154000003</v>
      </c>
    </row>
    <row r="37890" spans="1:3" x14ac:dyDescent="0.25">
      <c r="A37890">
        <v>11443</v>
      </c>
      <c r="B37890" s="1">
        <f>DATE(2031,5,1) + TIME(0,0,0)</f>
        <v>47969</v>
      </c>
      <c r="C37890">
        <v>32.854473114000001</v>
      </c>
    </row>
    <row r="37891" spans="1:3" x14ac:dyDescent="0.25">
      <c r="A37891">
        <v>11474</v>
      </c>
      <c r="B37891" s="1">
        <f>DATE(2031,6,1) + TIME(0,0,0)</f>
        <v>48000</v>
      </c>
      <c r="C37891">
        <v>32.860771178999997</v>
      </c>
    </row>
    <row r="37892" spans="1:3" x14ac:dyDescent="0.25">
      <c r="A37892">
        <v>11504</v>
      </c>
      <c r="B37892" s="1">
        <f>DATE(2031,7,1) + TIME(0,0,0)</f>
        <v>48030</v>
      </c>
      <c r="C37892">
        <v>32.866844176999997</v>
      </c>
    </row>
    <row r="37893" spans="1:3" x14ac:dyDescent="0.25">
      <c r="A37893">
        <v>11535</v>
      </c>
      <c r="B37893" s="1">
        <f>DATE(2031,8,1) + TIME(0,0,0)</f>
        <v>48061</v>
      </c>
      <c r="C37893">
        <v>32.873100280999999</v>
      </c>
    </row>
    <row r="37894" spans="1:3" x14ac:dyDescent="0.25">
      <c r="A37894">
        <v>11566</v>
      </c>
      <c r="B37894" s="1">
        <f>DATE(2031,9,1) + TIME(0,0,0)</f>
        <v>48092</v>
      </c>
      <c r="C37894">
        <v>32.879333496000001</v>
      </c>
    </row>
    <row r="37895" spans="1:3" x14ac:dyDescent="0.25">
      <c r="A37895">
        <v>11596</v>
      </c>
      <c r="B37895" s="1">
        <f>DATE(2031,10,1) + TIME(0,0,0)</f>
        <v>48122</v>
      </c>
      <c r="C37895">
        <v>32.885349273999999</v>
      </c>
    </row>
    <row r="37896" spans="1:3" x14ac:dyDescent="0.25">
      <c r="A37896">
        <v>11627</v>
      </c>
      <c r="B37896" s="1">
        <f>DATE(2031,11,1) + TIME(0,0,0)</f>
        <v>48153</v>
      </c>
      <c r="C37896">
        <v>32.891544342000003</v>
      </c>
    </row>
    <row r="37897" spans="1:3" x14ac:dyDescent="0.25">
      <c r="A37897">
        <v>11657</v>
      </c>
      <c r="B37897" s="1">
        <f>DATE(2031,12,1) + TIME(0,0,0)</f>
        <v>48183</v>
      </c>
      <c r="C37897">
        <v>32.897518157999997</v>
      </c>
    </row>
    <row r="37898" spans="1:3" x14ac:dyDescent="0.25">
      <c r="A37898">
        <v>11688</v>
      </c>
      <c r="B37898" s="1">
        <f>DATE(2032,1,1) + TIME(0,0,0)</f>
        <v>48214</v>
      </c>
      <c r="C37898">
        <v>32.903671265</v>
      </c>
    </row>
    <row r="37899" spans="1:3" x14ac:dyDescent="0.25">
      <c r="A37899">
        <v>11719</v>
      </c>
      <c r="B37899" s="1">
        <f>DATE(2032,2,1) + TIME(0,0,0)</f>
        <v>48245</v>
      </c>
      <c r="C37899">
        <v>32.909805298000002</v>
      </c>
    </row>
    <row r="37900" spans="1:3" x14ac:dyDescent="0.25">
      <c r="A37900">
        <v>11748</v>
      </c>
      <c r="B37900" s="1">
        <f>DATE(2032,3,1) + TIME(0,0,0)</f>
        <v>48274</v>
      </c>
      <c r="C37900">
        <v>32.915527343999997</v>
      </c>
    </row>
    <row r="37901" spans="1:3" x14ac:dyDescent="0.25">
      <c r="A37901">
        <v>11779</v>
      </c>
      <c r="B37901" s="1">
        <f>DATE(2032,4,1) + TIME(0,0,0)</f>
        <v>48305</v>
      </c>
      <c r="C37901">
        <v>32.921619415000002</v>
      </c>
    </row>
    <row r="37902" spans="1:3" x14ac:dyDescent="0.25">
      <c r="A37902">
        <v>11809</v>
      </c>
      <c r="B37902" s="1">
        <f>DATE(2032,5,1) + TIME(0,0,0)</f>
        <v>48335</v>
      </c>
      <c r="C37902">
        <v>32.927501677999999</v>
      </c>
    </row>
    <row r="37903" spans="1:3" x14ac:dyDescent="0.25">
      <c r="A37903">
        <v>11840</v>
      </c>
      <c r="B37903" s="1">
        <f>DATE(2032,6,1) + TIME(0,0,0)</f>
        <v>48366</v>
      </c>
      <c r="C37903">
        <v>32.933559418000002</v>
      </c>
    </row>
    <row r="37904" spans="1:3" x14ac:dyDescent="0.25">
      <c r="A37904">
        <v>11870</v>
      </c>
      <c r="B37904" s="1">
        <f>DATE(2032,7,1) + TIME(0,0,0)</f>
        <v>48396</v>
      </c>
      <c r="C37904">
        <v>32.939399719000001</v>
      </c>
    </row>
    <row r="37905" spans="1:3" x14ac:dyDescent="0.25">
      <c r="A37905">
        <v>11901</v>
      </c>
      <c r="B37905" s="1">
        <f>DATE(2032,8,1) + TIME(0,0,0)</f>
        <v>48427</v>
      </c>
      <c r="C37905">
        <v>32.945419311999999</v>
      </c>
    </row>
    <row r="37906" spans="1:3" x14ac:dyDescent="0.25">
      <c r="A37906">
        <v>11932</v>
      </c>
      <c r="B37906" s="1">
        <f>DATE(2032,9,1) + TIME(0,0,0)</f>
        <v>48458</v>
      </c>
      <c r="C37906">
        <v>32.951419829999999</v>
      </c>
    </row>
    <row r="37907" spans="1:3" x14ac:dyDescent="0.25">
      <c r="A37907">
        <v>11962</v>
      </c>
      <c r="B37907" s="1">
        <f>DATE(2032,10,1) + TIME(0,0,0)</f>
        <v>48488</v>
      </c>
      <c r="C37907">
        <v>32.957210541000002</v>
      </c>
    </row>
    <row r="37908" spans="1:3" x14ac:dyDescent="0.25">
      <c r="A37908">
        <v>11993</v>
      </c>
      <c r="B37908" s="1">
        <f>DATE(2032,11,1) + TIME(0,0,0)</f>
        <v>48519</v>
      </c>
      <c r="C37908">
        <v>32.963172913000001</v>
      </c>
    </row>
    <row r="37909" spans="1:3" x14ac:dyDescent="0.25">
      <c r="A37909">
        <v>12023</v>
      </c>
      <c r="B37909" s="1">
        <f>DATE(2032,12,1) + TIME(0,0,0)</f>
        <v>48549</v>
      </c>
      <c r="C37909">
        <v>32.968925476000003</v>
      </c>
    </row>
    <row r="37910" spans="1:3" x14ac:dyDescent="0.25">
      <c r="A37910">
        <v>12054</v>
      </c>
      <c r="B37910" s="1">
        <f>DATE(2033,1,1) + TIME(0,0,0)</f>
        <v>48580</v>
      </c>
      <c r="C37910">
        <v>32.974853516000003</v>
      </c>
    </row>
    <row r="37911" spans="1:3" x14ac:dyDescent="0.25">
      <c r="A37911">
        <v>12085</v>
      </c>
      <c r="B37911" s="1">
        <f>DATE(2033,2,1) + TIME(0,0,0)</f>
        <v>48611</v>
      </c>
      <c r="C37911">
        <v>32.980758667000003</v>
      </c>
    </row>
    <row r="37912" spans="1:3" x14ac:dyDescent="0.25">
      <c r="A37912">
        <v>12113</v>
      </c>
      <c r="B37912" s="1">
        <f>DATE(2033,3,1) + TIME(0,0,0)</f>
        <v>48639</v>
      </c>
      <c r="C37912">
        <v>32.986080170000001</v>
      </c>
    </row>
    <row r="37913" spans="1:3" x14ac:dyDescent="0.25">
      <c r="A37913">
        <v>12144</v>
      </c>
      <c r="B37913" s="1">
        <f>DATE(2033,4,1) + TIME(0,0,0)</f>
        <v>48670</v>
      </c>
      <c r="C37913">
        <v>32.991954802999999</v>
      </c>
    </row>
    <row r="37914" spans="1:3" x14ac:dyDescent="0.25">
      <c r="A37914">
        <v>12174</v>
      </c>
      <c r="B37914" s="1">
        <f>DATE(2033,5,1) + TIME(0,0,0)</f>
        <v>48700</v>
      </c>
      <c r="C37914">
        <v>32.997619628999999</v>
      </c>
    </row>
    <row r="37915" spans="1:3" x14ac:dyDescent="0.25">
      <c r="A37915">
        <v>12205</v>
      </c>
      <c r="B37915" s="1">
        <f>DATE(2033,6,1) + TIME(0,0,0)</f>
        <v>48731</v>
      </c>
      <c r="C37915">
        <v>33.003456116000002</v>
      </c>
    </row>
    <row r="37916" spans="1:3" x14ac:dyDescent="0.25">
      <c r="A37916">
        <v>12235</v>
      </c>
      <c r="B37916" s="1">
        <f>DATE(2033,7,1) + TIME(0,0,0)</f>
        <v>48761</v>
      </c>
      <c r="C37916">
        <v>33.009086609000001</v>
      </c>
    </row>
    <row r="37917" spans="1:3" x14ac:dyDescent="0.25">
      <c r="A37917">
        <v>12266</v>
      </c>
      <c r="B37917" s="1">
        <f>DATE(2033,8,1) + TIME(0,0,0)</f>
        <v>48792</v>
      </c>
      <c r="C37917">
        <v>33.014888763000002</v>
      </c>
    </row>
    <row r="37918" spans="1:3" x14ac:dyDescent="0.25">
      <c r="A37918">
        <v>12297</v>
      </c>
      <c r="B37918" s="1">
        <f>DATE(2033,9,1) + TIME(0,0,0)</f>
        <v>48823</v>
      </c>
      <c r="C37918">
        <v>33.020671843999999</v>
      </c>
    </row>
    <row r="37919" spans="1:3" x14ac:dyDescent="0.25">
      <c r="A37919">
        <v>12327</v>
      </c>
      <c r="B37919" s="1">
        <f>DATE(2033,10,1) + TIME(0,0,0)</f>
        <v>48853</v>
      </c>
      <c r="C37919">
        <v>33.026248932000001</v>
      </c>
    </row>
    <row r="37920" spans="1:3" x14ac:dyDescent="0.25">
      <c r="A37920">
        <v>12358</v>
      </c>
      <c r="B37920" s="1">
        <f>DATE(2033,11,1) + TIME(0,0,0)</f>
        <v>48884</v>
      </c>
      <c r="C37920">
        <v>33.031993866000001</v>
      </c>
    </row>
    <row r="37921" spans="1:3" x14ac:dyDescent="0.25">
      <c r="A37921">
        <v>12388</v>
      </c>
      <c r="B37921" s="1">
        <f>DATE(2033,12,1) + TIME(0,0,0)</f>
        <v>48914</v>
      </c>
      <c r="C37921">
        <v>33.037536621000001</v>
      </c>
    </row>
    <row r="37922" spans="1:3" x14ac:dyDescent="0.25">
      <c r="A37922">
        <v>12419</v>
      </c>
      <c r="B37922" s="1">
        <f>DATE(2034,1,1) + TIME(0,0,0)</f>
        <v>48945</v>
      </c>
      <c r="C37922">
        <v>33.043247223000002</v>
      </c>
    </row>
    <row r="37923" spans="1:3" x14ac:dyDescent="0.25">
      <c r="A37923">
        <v>12450</v>
      </c>
      <c r="B37923" s="1">
        <f>DATE(2034,2,1) + TIME(0,0,0)</f>
        <v>48976</v>
      </c>
      <c r="C37923">
        <v>33.048938751000001</v>
      </c>
    </row>
    <row r="37924" spans="1:3" x14ac:dyDescent="0.25">
      <c r="A37924">
        <v>12478</v>
      </c>
      <c r="B37924" s="1">
        <f>DATE(2034,3,1) + TIME(0,0,0)</f>
        <v>49004</v>
      </c>
      <c r="C37924">
        <v>33.05406189</v>
      </c>
    </row>
    <row r="37925" spans="1:3" x14ac:dyDescent="0.25">
      <c r="A37925">
        <v>12509</v>
      </c>
      <c r="B37925" s="1">
        <f>DATE(2034,4,1) + TIME(0,0,0)</f>
        <v>49035</v>
      </c>
      <c r="C37925">
        <v>33.059715271000002</v>
      </c>
    </row>
    <row r="37926" spans="1:3" x14ac:dyDescent="0.25">
      <c r="A37926">
        <v>12539</v>
      </c>
      <c r="B37926" s="1">
        <f>DATE(2034,5,1) + TIME(0,0,0)</f>
        <v>49065</v>
      </c>
      <c r="C37926">
        <v>33.065166472999998</v>
      </c>
    </row>
    <row r="37927" spans="1:3" x14ac:dyDescent="0.25">
      <c r="A37927">
        <v>12570</v>
      </c>
      <c r="B37927" s="1">
        <f>DATE(2034,6,1) + TIME(0,0,0)</f>
        <v>49096</v>
      </c>
      <c r="C37927">
        <v>33.070781707999998</v>
      </c>
    </row>
    <row r="37928" spans="1:3" x14ac:dyDescent="0.25">
      <c r="A37928">
        <v>12600</v>
      </c>
      <c r="B37928" s="1">
        <f>DATE(2034,7,1) + TIME(0,0,0)</f>
        <v>49126</v>
      </c>
      <c r="C37928">
        <v>33.076198578000003</v>
      </c>
    </row>
    <row r="37929" spans="1:3" x14ac:dyDescent="0.25">
      <c r="A37929">
        <v>12631</v>
      </c>
      <c r="B37929" s="1">
        <f>DATE(2034,8,1) + TIME(0,0,0)</f>
        <v>49157</v>
      </c>
      <c r="C37929">
        <v>33.081771850999999</v>
      </c>
    </row>
    <row r="37930" spans="1:3" x14ac:dyDescent="0.25">
      <c r="A37930">
        <v>12662</v>
      </c>
      <c r="B37930" s="1">
        <f>DATE(2034,9,1) + TIME(0,0,0)</f>
        <v>49188</v>
      </c>
      <c r="C37930">
        <v>33.087329865000001</v>
      </c>
    </row>
    <row r="37931" spans="1:3" x14ac:dyDescent="0.25">
      <c r="A37931">
        <v>12692</v>
      </c>
      <c r="B37931" s="1">
        <f>DATE(2034,10,1) + TIME(0,0,0)</f>
        <v>49218</v>
      </c>
      <c r="C37931">
        <v>33.092689514</v>
      </c>
    </row>
    <row r="37932" spans="1:3" x14ac:dyDescent="0.25">
      <c r="A37932">
        <v>12723</v>
      </c>
      <c r="B37932" s="1">
        <f>DATE(2034,11,1) + TIME(0,0,0)</f>
        <v>49249</v>
      </c>
      <c r="C37932">
        <v>33.098205565999997</v>
      </c>
    </row>
    <row r="37933" spans="1:3" x14ac:dyDescent="0.25">
      <c r="A37933">
        <v>12753</v>
      </c>
      <c r="B37933" s="1">
        <f>DATE(2034,12,1) + TIME(0,0,0)</f>
        <v>49279</v>
      </c>
      <c r="C37933">
        <v>33.103523254000002</v>
      </c>
    </row>
    <row r="37934" spans="1:3" x14ac:dyDescent="0.25">
      <c r="A37934">
        <v>12784</v>
      </c>
      <c r="B37934" s="1">
        <f>DATE(2035,1,1) + TIME(0,0,0)</f>
        <v>49310</v>
      </c>
      <c r="C37934">
        <v>33.108997344999999</v>
      </c>
    </row>
    <row r="37935" spans="1:3" x14ac:dyDescent="0.25">
      <c r="A37935">
        <v>12815</v>
      </c>
      <c r="B37935" s="1">
        <f>DATE(2035,2,1) + TIME(0,0,0)</f>
        <v>49341</v>
      </c>
      <c r="C37935">
        <v>33.114452362000002</v>
      </c>
    </row>
    <row r="37936" spans="1:3" x14ac:dyDescent="0.25">
      <c r="A37936">
        <v>12843</v>
      </c>
      <c r="B37936" s="1">
        <f>DATE(2035,3,1) + TIME(0,0,0)</f>
        <v>49369</v>
      </c>
      <c r="C37936">
        <v>33.119358063</v>
      </c>
    </row>
    <row r="37937" spans="1:3" x14ac:dyDescent="0.25">
      <c r="A37937">
        <v>12874</v>
      </c>
      <c r="B37937" s="1">
        <f>DATE(2035,4,1) + TIME(0,0,0)</f>
        <v>49400</v>
      </c>
      <c r="C37937">
        <v>33.124771117999998</v>
      </c>
    </row>
    <row r="37938" spans="1:3" x14ac:dyDescent="0.25">
      <c r="A37938">
        <v>12904</v>
      </c>
      <c r="B37938" s="1">
        <f>DATE(2035,5,1) + TIME(0,0,0)</f>
        <v>49430</v>
      </c>
      <c r="C37938">
        <v>33.129985808999997</v>
      </c>
    </row>
    <row r="37939" spans="1:3" x14ac:dyDescent="0.25">
      <c r="A37939">
        <v>12935</v>
      </c>
      <c r="B37939" s="1">
        <f>DATE(2035,6,1) + TIME(0,0,0)</f>
        <v>49461</v>
      </c>
      <c r="C37939">
        <v>33.135353088000002</v>
      </c>
    </row>
    <row r="37940" spans="1:3" x14ac:dyDescent="0.25">
      <c r="A37940">
        <v>12965</v>
      </c>
      <c r="B37940" s="1">
        <f>DATE(2035,7,1) + TIME(0,0,0)</f>
        <v>49491</v>
      </c>
      <c r="C37940">
        <v>33.140525818</v>
      </c>
    </row>
    <row r="37941" spans="1:3" x14ac:dyDescent="0.25">
      <c r="A37941">
        <v>12996</v>
      </c>
      <c r="B37941" s="1">
        <f>DATE(2035,8,1) + TIME(0,0,0)</f>
        <v>49522</v>
      </c>
      <c r="C37941">
        <v>33.145851135000001</v>
      </c>
    </row>
    <row r="37942" spans="1:3" x14ac:dyDescent="0.25">
      <c r="A37942">
        <v>13027</v>
      </c>
      <c r="B37942" s="1">
        <f>DATE(2035,9,1) + TIME(0,0,0)</f>
        <v>49553</v>
      </c>
      <c r="C37942">
        <v>33.151153563999998</v>
      </c>
    </row>
    <row r="37943" spans="1:3" x14ac:dyDescent="0.25">
      <c r="A37943">
        <v>13057</v>
      </c>
      <c r="B37943" s="1">
        <f>DATE(2035,10,1) + TIME(0,0,0)</f>
        <v>49583</v>
      </c>
      <c r="C37943">
        <v>33.156261444000002</v>
      </c>
    </row>
    <row r="37944" spans="1:3" x14ac:dyDescent="0.25">
      <c r="A37944">
        <v>13088</v>
      </c>
      <c r="B37944" s="1">
        <f>DATE(2035,11,1) + TIME(0,0,0)</f>
        <v>49614</v>
      </c>
      <c r="C37944">
        <v>33.161521911999998</v>
      </c>
    </row>
    <row r="37945" spans="1:3" x14ac:dyDescent="0.25">
      <c r="A37945">
        <v>13118</v>
      </c>
      <c r="B37945" s="1">
        <f>DATE(2035,12,1) + TIME(0,0,0)</f>
        <v>49644</v>
      </c>
      <c r="C37945">
        <v>33.166587829999997</v>
      </c>
    </row>
    <row r="37946" spans="1:3" x14ac:dyDescent="0.25">
      <c r="A37946">
        <v>13149</v>
      </c>
      <c r="B37946" s="1">
        <f>DATE(2036,1,1) + TIME(0,0,0)</f>
        <v>49675</v>
      </c>
      <c r="C37946">
        <v>33.171798705999997</v>
      </c>
    </row>
    <row r="37947" spans="1:3" x14ac:dyDescent="0.25">
      <c r="A37947">
        <v>13180</v>
      </c>
      <c r="B37947" s="1">
        <f>DATE(2036,2,1) + TIME(0,0,0)</f>
        <v>49706</v>
      </c>
      <c r="C37947">
        <v>33.176990508999999</v>
      </c>
    </row>
    <row r="37948" spans="1:3" x14ac:dyDescent="0.25">
      <c r="A37948">
        <v>13209</v>
      </c>
      <c r="B37948" s="1">
        <f>DATE(2036,3,1) + TIME(0,0,0)</f>
        <v>49735</v>
      </c>
      <c r="C37948">
        <v>33.181823729999998</v>
      </c>
    </row>
    <row r="37949" spans="1:3" x14ac:dyDescent="0.25">
      <c r="A37949">
        <v>13240</v>
      </c>
      <c r="B37949" s="1">
        <f>DATE(2036,4,1) + TIME(0,0,0)</f>
        <v>49766</v>
      </c>
      <c r="C37949">
        <v>33.186965942</v>
      </c>
    </row>
    <row r="37950" spans="1:3" x14ac:dyDescent="0.25">
      <c r="A37950">
        <v>13270</v>
      </c>
      <c r="B37950" s="1">
        <f>DATE(2036,5,1) + TIME(0,0,0)</f>
        <v>49796</v>
      </c>
      <c r="C37950">
        <v>33.191925048999998</v>
      </c>
    </row>
    <row r="37951" spans="1:3" x14ac:dyDescent="0.25">
      <c r="A37951">
        <v>13301</v>
      </c>
      <c r="B37951" s="1">
        <f>DATE(2036,6,1) + TIME(0,0,0)</f>
        <v>49827</v>
      </c>
      <c r="C37951">
        <v>33.197021483999997</v>
      </c>
    </row>
    <row r="37952" spans="1:3" x14ac:dyDescent="0.25">
      <c r="A37952">
        <v>13331</v>
      </c>
      <c r="B37952" s="1">
        <f>DATE(2036,7,1) + TIME(0,0,0)</f>
        <v>49857</v>
      </c>
      <c r="C37952">
        <v>33.201931000000002</v>
      </c>
    </row>
    <row r="37953" spans="1:3" x14ac:dyDescent="0.25">
      <c r="A37953">
        <v>13362</v>
      </c>
      <c r="B37953" s="1">
        <f>DATE(2036,8,1) + TIME(0,0,0)</f>
        <v>49888</v>
      </c>
      <c r="C37953">
        <v>33.206985474</v>
      </c>
    </row>
    <row r="37954" spans="1:3" x14ac:dyDescent="0.25">
      <c r="A37954">
        <v>13393</v>
      </c>
      <c r="B37954" s="1">
        <f>DATE(2036,9,1) + TIME(0,0,0)</f>
        <v>49919</v>
      </c>
      <c r="C37954">
        <v>33.212013245000001</v>
      </c>
    </row>
    <row r="37955" spans="1:3" x14ac:dyDescent="0.25">
      <c r="A37955">
        <v>13423</v>
      </c>
      <c r="B37955" s="1">
        <f>DATE(2036,10,1) + TIME(0,0,0)</f>
        <v>49949</v>
      </c>
      <c r="C37955">
        <v>33.216857910000002</v>
      </c>
    </row>
    <row r="37956" spans="1:3" x14ac:dyDescent="0.25">
      <c r="A37956">
        <v>13454</v>
      </c>
      <c r="B37956" s="1">
        <f>DATE(2036,11,1) + TIME(0,0,0)</f>
        <v>49980</v>
      </c>
      <c r="C37956">
        <v>33.221839905000003</v>
      </c>
    </row>
    <row r="37957" spans="1:3" x14ac:dyDescent="0.25">
      <c r="A37957">
        <v>13484</v>
      </c>
      <c r="B37957" s="1">
        <f>DATE(2036,12,1) + TIME(0,0,0)</f>
        <v>50010</v>
      </c>
      <c r="C37957">
        <v>33.226642609000002</v>
      </c>
    </row>
    <row r="37958" spans="1:3" x14ac:dyDescent="0.25">
      <c r="A37958">
        <v>13515</v>
      </c>
      <c r="B37958" s="1">
        <f>DATE(2037,1,1) + TIME(0,0,0)</f>
        <v>50041</v>
      </c>
      <c r="C37958">
        <v>33.231578827</v>
      </c>
    </row>
    <row r="37959" spans="1:3" x14ac:dyDescent="0.25">
      <c r="A37959">
        <v>13546</v>
      </c>
      <c r="B37959" s="1">
        <f>DATE(2037,2,1) + TIME(0,0,0)</f>
        <v>50072</v>
      </c>
      <c r="C37959">
        <v>33.236495972</v>
      </c>
    </row>
    <row r="37960" spans="1:3" x14ac:dyDescent="0.25">
      <c r="A37960">
        <v>13574</v>
      </c>
      <c r="B37960" s="1">
        <f>DATE(2037,3,1) + TIME(0,0,0)</f>
        <v>50100</v>
      </c>
      <c r="C37960">
        <v>33.240917205999999</v>
      </c>
    </row>
    <row r="37961" spans="1:3" x14ac:dyDescent="0.25">
      <c r="A37961">
        <v>13605</v>
      </c>
      <c r="B37961" s="1">
        <f>DATE(2037,4,1) + TIME(0,0,0)</f>
        <v>50131</v>
      </c>
      <c r="C37961">
        <v>33.245788574000002</v>
      </c>
    </row>
    <row r="37962" spans="1:3" x14ac:dyDescent="0.25">
      <c r="A37962">
        <v>13635</v>
      </c>
      <c r="B37962" s="1">
        <f>DATE(2037,5,1) + TIME(0,0,0)</f>
        <v>50161</v>
      </c>
      <c r="C37962">
        <v>33.250484467</v>
      </c>
    </row>
    <row r="37963" spans="1:3" x14ac:dyDescent="0.25">
      <c r="A37963">
        <v>13666</v>
      </c>
      <c r="B37963" s="1">
        <f>DATE(2037,6,1) + TIME(0,0,0)</f>
        <v>50192</v>
      </c>
      <c r="C37963">
        <v>33.255317687999998</v>
      </c>
    </row>
    <row r="37964" spans="1:3" x14ac:dyDescent="0.25">
      <c r="A37964">
        <v>13696</v>
      </c>
      <c r="B37964" s="1">
        <f>DATE(2037,7,1) + TIME(0,0,0)</f>
        <v>50222</v>
      </c>
      <c r="C37964">
        <v>33.259971618999998</v>
      </c>
    </row>
    <row r="37965" spans="1:3" x14ac:dyDescent="0.25">
      <c r="A37965">
        <v>13727</v>
      </c>
      <c r="B37965" s="1">
        <f>DATE(2037,8,1) + TIME(0,0,0)</f>
        <v>50253</v>
      </c>
      <c r="C37965">
        <v>33.264762877999999</v>
      </c>
    </row>
    <row r="37966" spans="1:3" x14ac:dyDescent="0.25">
      <c r="A37966">
        <v>13758</v>
      </c>
      <c r="B37966" s="1">
        <f>DATE(2037,9,1) + TIME(0,0,0)</f>
        <v>50284</v>
      </c>
      <c r="C37966">
        <v>33.269535064999999</v>
      </c>
    </row>
    <row r="37967" spans="1:3" x14ac:dyDescent="0.25">
      <c r="A37967">
        <v>13788</v>
      </c>
      <c r="B37967" s="1">
        <f>DATE(2037,10,1) + TIME(0,0,0)</f>
        <v>50314</v>
      </c>
      <c r="C37967">
        <v>33.27413559</v>
      </c>
    </row>
    <row r="37968" spans="1:3" x14ac:dyDescent="0.25">
      <c r="A37968">
        <v>13819</v>
      </c>
      <c r="B37968" s="1">
        <f>DATE(2037,11,1) + TIME(0,0,0)</f>
        <v>50345</v>
      </c>
      <c r="C37968">
        <v>33.278865814</v>
      </c>
    </row>
    <row r="37969" spans="1:3" x14ac:dyDescent="0.25">
      <c r="A37969">
        <v>13849</v>
      </c>
      <c r="B37969" s="1">
        <f>DATE(2037,12,1) + TIME(0,0,0)</f>
        <v>50375</v>
      </c>
      <c r="C37969">
        <v>33.283428192000002</v>
      </c>
    </row>
    <row r="37970" spans="1:3" x14ac:dyDescent="0.25">
      <c r="A37970">
        <v>13880</v>
      </c>
      <c r="B37970" s="1">
        <f>DATE(2038,1,1) + TIME(0,0,0)</f>
        <v>50406</v>
      </c>
      <c r="C37970">
        <v>33.288127899000003</v>
      </c>
    </row>
    <row r="37971" spans="1:3" x14ac:dyDescent="0.25">
      <c r="A37971">
        <v>13911</v>
      </c>
      <c r="B37971" s="1">
        <f>DATE(2038,2,1) + TIME(0,0,0)</f>
        <v>50437</v>
      </c>
      <c r="C37971">
        <v>33.292804717999999</v>
      </c>
    </row>
    <row r="37972" spans="1:3" x14ac:dyDescent="0.25">
      <c r="A37972">
        <v>13939</v>
      </c>
      <c r="B37972" s="1">
        <f>DATE(2038,3,1) + TIME(0,0,0)</f>
        <v>50465</v>
      </c>
      <c r="C37972">
        <v>33.297016143999997</v>
      </c>
    </row>
    <row r="37973" spans="1:3" x14ac:dyDescent="0.25">
      <c r="A37973">
        <v>13970</v>
      </c>
      <c r="B37973" s="1">
        <f>DATE(2038,4,1) + TIME(0,0,0)</f>
        <v>50496</v>
      </c>
      <c r="C37973">
        <v>33.301658629999999</v>
      </c>
    </row>
    <row r="37974" spans="1:3" x14ac:dyDescent="0.25">
      <c r="A37974">
        <v>14000</v>
      </c>
      <c r="B37974" s="1">
        <f>DATE(2038,5,1) + TIME(0,0,0)</f>
        <v>50526</v>
      </c>
      <c r="C37974">
        <v>33.306137085000003</v>
      </c>
    </row>
    <row r="37975" spans="1:3" x14ac:dyDescent="0.25">
      <c r="A37975">
        <v>14031</v>
      </c>
      <c r="B37975" s="1">
        <f>DATE(2038,6,1) + TIME(0,0,0)</f>
        <v>50557</v>
      </c>
      <c r="C37975">
        <v>33.310749053999999</v>
      </c>
    </row>
    <row r="37976" spans="1:3" x14ac:dyDescent="0.25">
      <c r="A37976">
        <v>14061</v>
      </c>
      <c r="B37976" s="1">
        <f>DATE(2038,7,1) + TIME(0,0,0)</f>
        <v>50587</v>
      </c>
      <c r="C37976">
        <v>33.315196991000001</v>
      </c>
    </row>
    <row r="37977" spans="1:3" x14ac:dyDescent="0.25">
      <c r="A37977">
        <v>14092</v>
      </c>
      <c r="B37977" s="1">
        <f>DATE(2038,8,1) + TIME(0,0,0)</f>
        <v>50618</v>
      </c>
      <c r="C37977">
        <v>33.319774627999998</v>
      </c>
    </row>
    <row r="37978" spans="1:3" x14ac:dyDescent="0.25">
      <c r="A37978">
        <v>14123</v>
      </c>
      <c r="B37978" s="1">
        <f>DATE(2038,9,1) + TIME(0,0,0)</f>
        <v>50649</v>
      </c>
      <c r="C37978">
        <v>33.324337006</v>
      </c>
    </row>
    <row r="37979" spans="1:3" x14ac:dyDescent="0.25">
      <c r="A37979">
        <v>14153</v>
      </c>
      <c r="B37979" s="1">
        <f>DATE(2038,10,1) + TIME(0,0,0)</f>
        <v>50679</v>
      </c>
      <c r="C37979">
        <v>33.328735352000002</v>
      </c>
    </row>
    <row r="37980" spans="1:3" x14ac:dyDescent="0.25">
      <c r="A37980">
        <v>14184</v>
      </c>
      <c r="B37980" s="1">
        <f>DATE(2038,11,1) + TIME(0,0,0)</f>
        <v>50710</v>
      </c>
      <c r="C37980">
        <v>33.333263397000003</v>
      </c>
    </row>
    <row r="37981" spans="1:3" x14ac:dyDescent="0.25">
      <c r="A37981">
        <v>14214</v>
      </c>
      <c r="B37981" s="1">
        <f>DATE(2038,12,1) + TIME(0,0,0)</f>
        <v>50740</v>
      </c>
      <c r="C37981">
        <v>33.337635040000002</v>
      </c>
    </row>
    <row r="37982" spans="1:3" x14ac:dyDescent="0.25">
      <c r="A37982">
        <v>14245</v>
      </c>
      <c r="B37982" s="1">
        <f>DATE(2039,1,1) + TIME(0,0,0)</f>
        <v>50771</v>
      </c>
      <c r="C37982">
        <v>33.342136383000003</v>
      </c>
    </row>
    <row r="37983" spans="1:3" x14ac:dyDescent="0.25">
      <c r="A37983">
        <v>14276</v>
      </c>
      <c r="B37983" s="1">
        <f>DATE(2039,2,1) + TIME(0,0,0)</f>
        <v>50802</v>
      </c>
      <c r="C37983">
        <v>33.346618651999997</v>
      </c>
    </row>
    <row r="37984" spans="1:3" x14ac:dyDescent="0.25">
      <c r="A37984">
        <v>14304</v>
      </c>
      <c r="B37984" s="1">
        <f>DATE(2039,3,1) + TIME(0,0,0)</f>
        <v>50830</v>
      </c>
      <c r="C37984">
        <v>33.350658416999998</v>
      </c>
    </row>
    <row r="37985" spans="1:3" x14ac:dyDescent="0.25">
      <c r="A37985">
        <v>14335</v>
      </c>
      <c r="B37985" s="1">
        <f>DATE(2039,4,1) + TIME(0,0,0)</f>
        <v>50861</v>
      </c>
      <c r="C37985">
        <v>33.355113983000003</v>
      </c>
    </row>
    <row r="37986" spans="1:3" x14ac:dyDescent="0.25">
      <c r="A37986">
        <v>14365</v>
      </c>
      <c r="B37986" s="1">
        <f>DATE(2039,5,1) + TIME(0,0,0)</f>
        <v>50891</v>
      </c>
      <c r="C37986">
        <v>33.359413146999998</v>
      </c>
    </row>
    <row r="37987" spans="1:3" x14ac:dyDescent="0.25">
      <c r="A37987">
        <v>14396</v>
      </c>
      <c r="B37987" s="1">
        <f>DATE(2039,6,1) + TIME(0,0,0)</f>
        <v>50922</v>
      </c>
      <c r="C37987">
        <v>33.363842009999999</v>
      </c>
    </row>
    <row r="37988" spans="1:3" x14ac:dyDescent="0.25">
      <c r="A37988">
        <v>14426</v>
      </c>
      <c r="B37988" s="1">
        <f>DATE(2039,7,1) + TIME(0,0,0)</f>
        <v>50952</v>
      </c>
      <c r="C37988">
        <v>33.368114470999998</v>
      </c>
    </row>
    <row r="37989" spans="1:3" x14ac:dyDescent="0.25">
      <c r="A37989">
        <v>14457</v>
      </c>
      <c r="B37989" s="1">
        <f>DATE(2039,8,1) + TIME(0,0,0)</f>
        <v>50983</v>
      </c>
      <c r="C37989">
        <v>33.372516632</v>
      </c>
    </row>
    <row r="37990" spans="1:3" x14ac:dyDescent="0.25">
      <c r="A37990">
        <v>14488</v>
      </c>
      <c r="B37990" s="1">
        <f>DATE(2039,9,1) + TIME(0,0,0)</f>
        <v>51014</v>
      </c>
      <c r="C37990">
        <v>33.376903534</v>
      </c>
    </row>
    <row r="37991" spans="1:3" x14ac:dyDescent="0.25">
      <c r="A37991">
        <v>14518</v>
      </c>
      <c r="B37991" s="1">
        <f>DATE(2039,10,1) + TIME(0,0,0)</f>
        <v>51044</v>
      </c>
      <c r="C37991">
        <v>33.381137848000002</v>
      </c>
    </row>
    <row r="37992" spans="1:3" x14ac:dyDescent="0.25">
      <c r="A37992">
        <v>14549</v>
      </c>
      <c r="B37992" s="1">
        <f>DATE(2039,11,1) + TIME(0,0,0)</f>
        <v>51075</v>
      </c>
      <c r="C37992">
        <v>33.385498046999999</v>
      </c>
    </row>
    <row r="37993" spans="1:3" x14ac:dyDescent="0.25">
      <c r="A37993">
        <v>14579</v>
      </c>
      <c r="B37993" s="1">
        <f>DATE(2039,12,1) + TIME(0,0,0)</f>
        <v>51105</v>
      </c>
      <c r="C37993">
        <v>33.389705657999997</v>
      </c>
    </row>
    <row r="37994" spans="1:3" x14ac:dyDescent="0.25">
      <c r="A37994">
        <v>14610</v>
      </c>
      <c r="B37994" s="1">
        <f>DATE(2040,1,1) + TIME(0,0,0)</f>
        <v>51136</v>
      </c>
      <c r="C37994">
        <v>33.394039153999998</v>
      </c>
    </row>
    <row r="37995" spans="1:3" x14ac:dyDescent="0.25">
      <c r="A37995">
        <v>14641</v>
      </c>
      <c r="B37995" s="1">
        <f>DATE(2040,2,1) + TIME(0,0,0)</f>
        <v>51167</v>
      </c>
      <c r="C37995">
        <v>33.398361205999997</v>
      </c>
    </row>
    <row r="37996" spans="1:3" x14ac:dyDescent="0.25">
      <c r="A37996">
        <v>14670</v>
      </c>
      <c r="B37996" s="1">
        <f>DATE(2040,3,1) + TIME(0,0,0)</f>
        <v>51196</v>
      </c>
      <c r="C37996">
        <v>33.402393341</v>
      </c>
    </row>
    <row r="37997" spans="1:3" x14ac:dyDescent="0.25">
      <c r="A37997">
        <v>14701</v>
      </c>
      <c r="B37997" s="1">
        <f>DATE(2040,4,1) + TIME(0,0,0)</f>
        <v>51227</v>
      </c>
      <c r="C37997">
        <v>33.406692505000002</v>
      </c>
    </row>
    <row r="37998" spans="1:3" x14ac:dyDescent="0.25">
      <c r="A37998">
        <v>14731</v>
      </c>
      <c r="B37998" s="1">
        <f>DATE(2040,5,1) + TIME(0,0,0)</f>
        <v>51257</v>
      </c>
      <c r="C37998">
        <v>33.410839080999999</v>
      </c>
    </row>
    <row r="37999" spans="1:3" x14ac:dyDescent="0.25">
      <c r="A37999">
        <v>14762</v>
      </c>
      <c r="B37999" s="1">
        <f>DATE(2040,6,1) + TIME(0,0,0)</f>
        <v>51288</v>
      </c>
      <c r="C37999">
        <v>33.415111541999998</v>
      </c>
    </row>
    <row r="38000" spans="1:3" x14ac:dyDescent="0.25">
      <c r="A38000">
        <v>14792</v>
      </c>
      <c r="B38000" s="1">
        <f>DATE(2040,7,1) + TIME(0,0,0)</f>
        <v>51318</v>
      </c>
      <c r="C38000">
        <v>33.419235229000002</v>
      </c>
    </row>
    <row r="38001" spans="1:3" x14ac:dyDescent="0.25">
      <c r="A38001">
        <v>14823</v>
      </c>
      <c r="B38001" s="1">
        <f>DATE(2040,8,1) + TIME(0,0,0)</f>
        <v>51349</v>
      </c>
      <c r="C38001">
        <v>33.423484801999997</v>
      </c>
    </row>
    <row r="38002" spans="1:3" x14ac:dyDescent="0.25">
      <c r="A38002">
        <v>14854</v>
      </c>
      <c r="B38002" s="1">
        <f>DATE(2040,9,1) + TIME(0,0,0)</f>
        <v>51380</v>
      </c>
      <c r="C38002">
        <v>33.427722930999998</v>
      </c>
    </row>
    <row r="38003" spans="1:3" x14ac:dyDescent="0.25">
      <c r="A38003">
        <v>14884</v>
      </c>
      <c r="B38003" s="1">
        <f>DATE(2040,10,1) + TIME(0,0,0)</f>
        <v>51410</v>
      </c>
      <c r="C38003">
        <v>33.431808472</v>
      </c>
    </row>
    <row r="38004" spans="1:3" x14ac:dyDescent="0.25">
      <c r="A38004">
        <v>14915</v>
      </c>
      <c r="B38004" s="1">
        <f>DATE(2040,11,1) + TIME(0,0,0)</f>
        <v>51441</v>
      </c>
      <c r="C38004">
        <v>33.436023712000001</v>
      </c>
    </row>
    <row r="38005" spans="1:3" x14ac:dyDescent="0.25">
      <c r="A38005">
        <v>14945</v>
      </c>
      <c r="B38005" s="1">
        <f>DATE(2040,12,1) + TIME(0,0,0)</f>
        <v>51471</v>
      </c>
      <c r="C38005">
        <v>33.440090179000002</v>
      </c>
    </row>
    <row r="38006" spans="1:3" x14ac:dyDescent="0.25">
      <c r="A38006">
        <v>14976</v>
      </c>
      <c r="B38006" s="1">
        <f>DATE(2041,1,1) + TIME(0,0,0)</f>
        <v>51502</v>
      </c>
      <c r="C38006">
        <v>33.444278717000003</v>
      </c>
    </row>
    <row r="38007" spans="1:3" x14ac:dyDescent="0.25">
      <c r="A38007">
        <v>15007</v>
      </c>
      <c r="B38007" s="1">
        <f>DATE(2041,2,1) + TIME(0,0,0)</f>
        <v>51533</v>
      </c>
      <c r="C38007">
        <v>33.448459624999998</v>
      </c>
    </row>
    <row r="38008" spans="1:3" x14ac:dyDescent="0.25">
      <c r="A38008">
        <v>15035</v>
      </c>
      <c r="B38008" s="1">
        <f>DATE(2041,3,1) + TIME(0,0,0)</f>
        <v>51561</v>
      </c>
      <c r="C38008">
        <v>33.452224731000001</v>
      </c>
    </row>
    <row r="38009" spans="1:3" x14ac:dyDescent="0.25">
      <c r="A38009">
        <v>15066</v>
      </c>
      <c r="B38009" s="1">
        <f>DATE(2041,4,1) + TIME(0,0,0)</f>
        <v>51592</v>
      </c>
      <c r="C38009">
        <v>33.456382751</v>
      </c>
    </row>
    <row r="38010" spans="1:3" x14ac:dyDescent="0.25">
      <c r="A38010">
        <v>15096</v>
      </c>
      <c r="B38010" s="1">
        <f>DATE(2041,5,1) + TIME(0,0,0)</f>
        <v>51622</v>
      </c>
      <c r="C38010">
        <v>33.460391997999999</v>
      </c>
    </row>
    <row r="38011" spans="1:3" x14ac:dyDescent="0.25">
      <c r="A38011">
        <v>15127</v>
      </c>
      <c r="B38011" s="1">
        <f>DATE(2041,6,1) + TIME(0,0,0)</f>
        <v>51653</v>
      </c>
      <c r="C38011">
        <v>33.46452713</v>
      </c>
    </row>
    <row r="38012" spans="1:3" x14ac:dyDescent="0.25">
      <c r="A38012">
        <v>15157</v>
      </c>
      <c r="B38012" s="1">
        <f>DATE(2041,7,1) + TIME(0,0,0)</f>
        <v>51683</v>
      </c>
      <c r="C38012">
        <v>33.468517302999999</v>
      </c>
    </row>
    <row r="38013" spans="1:3" x14ac:dyDescent="0.25">
      <c r="A38013">
        <v>15188</v>
      </c>
      <c r="B38013" s="1">
        <f>DATE(2041,8,1) + TIME(0,0,0)</f>
        <v>51714</v>
      </c>
      <c r="C38013">
        <v>33.472629546999997</v>
      </c>
    </row>
    <row r="38014" spans="1:3" x14ac:dyDescent="0.25">
      <c r="A38014">
        <v>15219</v>
      </c>
      <c r="B38014" s="1">
        <f>DATE(2041,9,1) + TIME(0,0,0)</f>
        <v>51745</v>
      </c>
      <c r="C38014">
        <v>33.476734161000003</v>
      </c>
    </row>
    <row r="38015" spans="1:3" x14ac:dyDescent="0.25">
      <c r="A38015">
        <v>15249</v>
      </c>
      <c r="B38015" s="1">
        <f>DATE(2041,10,1) + TIME(0,0,0)</f>
        <v>51775</v>
      </c>
      <c r="C38015">
        <v>33.480690002000003</v>
      </c>
    </row>
    <row r="38016" spans="1:3" x14ac:dyDescent="0.25">
      <c r="A38016">
        <v>15280</v>
      </c>
      <c r="B38016" s="1">
        <f>DATE(2041,11,1) + TIME(0,0,0)</f>
        <v>51806</v>
      </c>
      <c r="C38016">
        <v>33.484771729000002</v>
      </c>
    </row>
    <row r="38017" spans="1:3" x14ac:dyDescent="0.25">
      <c r="A38017">
        <v>15310</v>
      </c>
      <c r="B38017" s="1">
        <f>DATE(2041,12,1) + TIME(0,0,0)</f>
        <v>51836</v>
      </c>
      <c r="C38017">
        <v>33.488708496000001</v>
      </c>
    </row>
    <row r="38018" spans="1:3" x14ac:dyDescent="0.25">
      <c r="A38018">
        <v>15341</v>
      </c>
      <c r="B38018" s="1">
        <f>DATE(2042,1,1) + TIME(0,0,0)</f>
        <v>51867</v>
      </c>
      <c r="C38018">
        <v>33.492767334</v>
      </c>
    </row>
    <row r="38019" spans="1:3" x14ac:dyDescent="0.25">
      <c r="A38019">
        <v>15372</v>
      </c>
      <c r="B38019" s="1">
        <f>DATE(2042,2,1) + TIME(0,0,0)</f>
        <v>51898</v>
      </c>
      <c r="C38019">
        <v>33.496818542</v>
      </c>
    </row>
    <row r="38020" spans="1:3" x14ac:dyDescent="0.25">
      <c r="A38020">
        <v>15400</v>
      </c>
      <c r="B38020" s="1">
        <f>DATE(2042,3,1) + TIME(0,0,0)</f>
        <v>51926</v>
      </c>
      <c r="C38020">
        <v>33.500465392999999</v>
      </c>
    </row>
    <row r="38021" spans="1:3" x14ac:dyDescent="0.25">
      <c r="A38021">
        <v>15431</v>
      </c>
      <c r="B38021" s="1">
        <f>DATE(2042,4,1) + TIME(0,0,0)</f>
        <v>51957</v>
      </c>
      <c r="C38021">
        <v>33.504493713000002</v>
      </c>
    </row>
    <row r="38022" spans="1:3" x14ac:dyDescent="0.25">
      <c r="A38022">
        <v>15461</v>
      </c>
      <c r="B38022" s="1">
        <f>DATE(2042,5,1) + TIME(0,0,0)</f>
        <v>51987</v>
      </c>
      <c r="C38022">
        <v>33.508380889999998</v>
      </c>
    </row>
    <row r="38023" spans="1:3" x14ac:dyDescent="0.25">
      <c r="A38023">
        <v>15492</v>
      </c>
      <c r="B38023" s="1">
        <f>DATE(2042,6,1) + TIME(0,0,0)</f>
        <v>52018</v>
      </c>
      <c r="C38023">
        <v>33.512390136999997</v>
      </c>
    </row>
    <row r="38024" spans="1:3" x14ac:dyDescent="0.25">
      <c r="A38024">
        <v>15522</v>
      </c>
      <c r="B38024" s="1">
        <f>DATE(2042,7,1) + TIME(0,0,0)</f>
        <v>52048</v>
      </c>
      <c r="C38024">
        <v>33.516262054000002</v>
      </c>
    </row>
    <row r="38025" spans="1:3" x14ac:dyDescent="0.25">
      <c r="A38025">
        <v>15553</v>
      </c>
      <c r="B38025" s="1">
        <f>DATE(2042,8,1) + TIME(0,0,0)</f>
        <v>52079</v>
      </c>
      <c r="C38025">
        <v>33.520248412999997</v>
      </c>
    </row>
    <row r="38026" spans="1:3" x14ac:dyDescent="0.25">
      <c r="A38026">
        <v>15584</v>
      </c>
      <c r="B38026" s="1">
        <f>DATE(2042,9,1) + TIME(0,0,0)</f>
        <v>52110</v>
      </c>
      <c r="C38026">
        <v>33.524227142000001</v>
      </c>
    </row>
    <row r="38027" spans="1:3" x14ac:dyDescent="0.25">
      <c r="A38027">
        <v>15614</v>
      </c>
      <c r="B38027" s="1">
        <f>DATE(2042,10,1) + TIME(0,0,0)</f>
        <v>52140</v>
      </c>
      <c r="C38027">
        <v>33.528068542</v>
      </c>
    </row>
    <row r="38028" spans="1:3" x14ac:dyDescent="0.25">
      <c r="A38028">
        <v>15645</v>
      </c>
      <c r="B38028" s="1">
        <f>DATE(2042,11,1) + TIME(0,0,0)</f>
        <v>52171</v>
      </c>
      <c r="C38028">
        <v>33.532028197999999</v>
      </c>
    </row>
    <row r="38029" spans="1:3" x14ac:dyDescent="0.25">
      <c r="A38029">
        <v>15675</v>
      </c>
      <c r="B38029" s="1">
        <f>DATE(2042,12,1) + TIME(0,0,0)</f>
        <v>52201</v>
      </c>
      <c r="C38029">
        <v>33.535850525000001</v>
      </c>
    </row>
    <row r="38030" spans="1:3" x14ac:dyDescent="0.25">
      <c r="A38030">
        <v>15706</v>
      </c>
      <c r="B38030" s="1">
        <f>DATE(2043,1,1) + TIME(0,0,0)</f>
        <v>52232</v>
      </c>
      <c r="C38030">
        <v>33.539791106999999</v>
      </c>
    </row>
    <row r="38031" spans="1:3" x14ac:dyDescent="0.25">
      <c r="A38031">
        <v>15737</v>
      </c>
      <c r="B38031" s="1">
        <f>DATE(2043,2,1) + TIME(0,0,0)</f>
        <v>52263</v>
      </c>
      <c r="C38031">
        <v>33.543720245000003</v>
      </c>
    </row>
    <row r="38032" spans="1:3" x14ac:dyDescent="0.25">
      <c r="A38032">
        <v>15765</v>
      </c>
      <c r="B38032" s="1">
        <f>DATE(2043,3,1) + TIME(0,0,0)</f>
        <v>52291</v>
      </c>
      <c r="C38032">
        <v>33.547260283999996</v>
      </c>
    </row>
    <row r="38033" spans="1:3" x14ac:dyDescent="0.25">
      <c r="A38033">
        <v>15796</v>
      </c>
      <c r="B38033" s="1">
        <f>DATE(2043,4,1) + TIME(0,0,0)</f>
        <v>52322</v>
      </c>
      <c r="C38033">
        <v>33.551174164000003</v>
      </c>
    </row>
    <row r="38034" spans="1:3" x14ac:dyDescent="0.25">
      <c r="A38034">
        <v>15826</v>
      </c>
      <c r="B38034" s="1">
        <f>DATE(2043,5,1) + TIME(0,0,0)</f>
        <v>52352</v>
      </c>
      <c r="C38034">
        <v>33.554950714</v>
      </c>
    </row>
    <row r="38035" spans="1:3" x14ac:dyDescent="0.25">
      <c r="A38035">
        <v>15857</v>
      </c>
      <c r="B38035" s="1">
        <f>DATE(2043,6,1) + TIME(0,0,0)</f>
        <v>52383</v>
      </c>
      <c r="C38035">
        <v>33.558845519999998</v>
      </c>
    </row>
    <row r="38036" spans="1:3" x14ac:dyDescent="0.25">
      <c r="A38036">
        <v>15887</v>
      </c>
      <c r="B38036" s="1">
        <f>DATE(2043,7,1) + TIME(0,0,0)</f>
        <v>52413</v>
      </c>
      <c r="C38036">
        <v>33.562606811999999</v>
      </c>
    </row>
    <row r="38037" spans="1:3" x14ac:dyDescent="0.25">
      <c r="A38037">
        <v>15918</v>
      </c>
      <c r="B38037" s="1">
        <f>DATE(2043,8,1) + TIME(0,0,0)</f>
        <v>52444</v>
      </c>
      <c r="C38037">
        <v>33.566482544000003</v>
      </c>
    </row>
    <row r="38038" spans="1:3" x14ac:dyDescent="0.25">
      <c r="A38038">
        <v>15949</v>
      </c>
      <c r="B38038" s="1">
        <f>DATE(2043,9,1) + TIME(0,0,0)</f>
        <v>52475</v>
      </c>
      <c r="C38038">
        <v>33.570346831999998</v>
      </c>
    </row>
    <row r="38039" spans="1:3" x14ac:dyDescent="0.25">
      <c r="A38039">
        <v>15979</v>
      </c>
      <c r="B38039" s="1">
        <f>DATE(2043,10,1) + TIME(0,0,0)</f>
        <v>52505</v>
      </c>
      <c r="C38039">
        <v>33.574081421000002</v>
      </c>
    </row>
    <row r="38040" spans="1:3" x14ac:dyDescent="0.25">
      <c r="A38040">
        <v>16010</v>
      </c>
      <c r="B38040" s="1">
        <f>DATE(2043,11,1) + TIME(0,0,0)</f>
        <v>52536</v>
      </c>
      <c r="C38040">
        <v>33.577930449999997</v>
      </c>
    </row>
    <row r="38041" spans="1:3" x14ac:dyDescent="0.25">
      <c r="A38041">
        <v>16040</v>
      </c>
      <c r="B38041" s="1">
        <f>DATE(2043,12,1) + TIME(0,0,0)</f>
        <v>52566</v>
      </c>
      <c r="C38041">
        <v>33.581649779999999</v>
      </c>
    </row>
    <row r="38042" spans="1:3" x14ac:dyDescent="0.25">
      <c r="A38042">
        <v>16071</v>
      </c>
      <c r="B38042" s="1">
        <f>DATE(2044,1,1) + TIME(0,0,0)</f>
        <v>52597</v>
      </c>
      <c r="C38042">
        <v>33.585479736000003</v>
      </c>
    </row>
    <row r="38043" spans="1:3" x14ac:dyDescent="0.25">
      <c r="A38043">
        <v>16102</v>
      </c>
      <c r="B38043" s="1">
        <f>DATE(2044,2,1) + TIME(0,0,0)</f>
        <v>52628</v>
      </c>
      <c r="C38043">
        <v>33.589305877999998</v>
      </c>
    </row>
    <row r="38044" spans="1:3" x14ac:dyDescent="0.25">
      <c r="A38044">
        <v>16131</v>
      </c>
      <c r="B38044" s="1">
        <f>DATE(2044,3,1) + TIME(0,0,0)</f>
        <v>52657</v>
      </c>
      <c r="C38044">
        <v>33.592872620000001</v>
      </c>
    </row>
    <row r="38045" spans="1:3" x14ac:dyDescent="0.25">
      <c r="A38045">
        <v>16162</v>
      </c>
      <c r="B38045" s="1">
        <f>DATE(2044,4,1) + TIME(0,0,0)</f>
        <v>52688</v>
      </c>
      <c r="C38045">
        <v>33.596679688000002</v>
      </c>
    </row>
    <row r="38046" spans="1:3" x14ac:dyDescent="0.25">
      <c r="A38046">
        <v>16192</v>
      </c>
      <c r="B38046" s="1">
        <f>DATE(2044,5,1) + TIME(0,0,0)</f>
        <v>52718</v>
      </c>
      <c r="C38046">
        <v>33.600357056</v>
      </c>
    </row>
    <row r="38047" spans="1:3" x14ac:dyDescent="0.25">
      <c r="A38047">
        <v>16223</v>
      </c>
      <c r="B38047" s="1">
        <f>DATE(2044,6,1) + TIME(0,0,0)</f>
        <v>52749</v>
      </c>
      <c r="C38047">
        <v>33.60414505</v>
      </c>
    </row>
    <row r="38048" spans="1:3" x14ac:dyDescent="0.25">
      <c r="A38048">
        <v>16253</v>
      </c>
      <c r="B38048" s="1">
        <f>DATE(2044,7,1) + TIME(0,0,0)</f>
        <v>52779</v>
      </c>
      <c r="C38048">
        <v>33.607807158999996</v>
      </c>
    </row>
    <row r="38049" spans="1:3" x14ac:dyDescent="0.25">
      <c r="A38049">
        <v>16284</v>
      </c>
      <c r="B38049" s="1">
        <f>DATE(2044,8,1) + TIME(0,0,0)</f>
        <v>52810</v>
      </c>
      <c r="C38049">
        <v>33.611579894999998</v>
      </c>
    </row>
    <row r="38050" spans="1:3" x14ac:dyDescent="0.25">
      <c r="A38050">
        <v>16315</v>
      </c>
      <c r="B38050" s="1">
        <f>DATE(2044,9,1) + TIME(0,0,0)</f>
        <v>52841</v>
      </c>
      <c r="C38050">
        <v>33.615345001000001</v>
      </c>
    </row>
    <row r="38051" spans="1:3" x14ac:dyDescent="0.25">
      <c r="A38051">
        <v>16345</v>
      </c>
      <c r="B38051" s="1">
        <f>DATE(2044,10,1) + TIME(0,0,0)</f>
        <v>52871</v>
      </c>
      <c r="C38051">
        <v>33.618980407999999</v>
      </c>
    </row>
    <row r="38052" spans="1:3" x14ac:dyDescent="0.25">
      <c r="A38052">
        <v>16376</v>
      </c>
      <c r="B38052" s="1">
        <f>DATE(2044,11,1) + TIME(0,0,0)</f>
        <v>52902</v>
      </c>
      <c r="C38052">
        <v>33.622730255</v>
      </c>
    </row>
    <row r="38053" spans="1:3" x14ac:dyDescent="0.25">
      <c r="A38053">
        <v>16406</v>
      </c>
      <c r="B38053" s="1">
        <f>DATE(2044,12,1) + TIME(0,0,0)</f>
        <v>52932</v>
      </c>
      <c r="C38053">
        <v>33.626350403000004</v>
      </c>
    </row>
    <row r="38054" spans="1:3" x14ac:dyDescent="0.25">
      <c r="A38054">
        <v>16437</v>
      </c>
      <c r="B38054" s="1">
        <f>DATE(2045,1,1) + TIME(0,0,0)</f>
        <v>52963</v>
      </c>
      <c r="C38054">
        <v>33.630084990999997</v>
      </c>
    </row>
    <row r="38055" spans="1:3" x14ac:dyDescent="0.25">
      <c r="A38055">
        <v>16468</v>
      </c>
      <c r="B38055" s="1">
        <f>DATE(2045,2,1) + TIME(0,0,0)</f>
        <v>52994</v>
      </c>
      <c r="C38055">
        <v>33.633808135999999</v>
      </c>
    </row>
    <row r="38056" spans="1:3" x14ac:dyDescent="0.25">
      <c r="A38056">
        <v>16496</v>
      </c>
      <c r="B38056" s="1">
        <f>DATE(2045,3,1) + TIME(0,0,0)</f>
        <v>53022</v>
      </c>
      <c r="C38056">
        <v>33.637168883999998</v>
      </c>
    </row>
    <row r="38057" spans="1:3" x14ac:dyDescent="0.25">
      <c r="A38057">
        <v>16527</v>
      </c>
      <c r="B38057" s="1">
        <f>DATE(2045,4,1) + TIME(0,0,0)</f>
        <v>53053</v>
      </c>
      <c r="C38057">
        <v>33.640876769999998</v>
      </c>
    </row>
    <row r="38058" spans="1:3" x14ac:dyDescent="0.25">
      <c r="A38058">
        <v>16557</v>
      </c>
      <c r="B38058" s="1">
        <f>DATE(2045,5,1) + TIME(0,0,0)</f>
        <v>53083</v>
      </c>
      <c r="C38058">
        <v>33.644458770999996</v>
      </c>
    </row>
    <row r="38059" spans="1:3" x14ac:dyDescent="0.25">
      <c r="A38059">
        <v>16588</v>
      </c>
      <c r="B38059" s="1">
        <f>DATE(2045,6,1) + TIME(0,0,0)</f>
        <v>53114</v>
      </c>
      <c r="C38059">
        <v>33.648155211999999</v>
      </c>
    </row>
    <row r="38060" spans="1:3" x14ac:dyDescent="0.25">
      <c r="A38060">
        <v>16618</v>
      </c>
      <c r="B38060" s="1">
        <f>DATE(2045,7,1) + TIME(0,0,0)</f>
        <v>53144</v>
      </c>
      <c r="C38060">
        <v>33.651721954000003</v>
      </c>
    </row>
    <row r="38061" spans="1:3" x14ac:dyDescent="0.25">
      <c r="A38061">
        <v>16649</v>
      </c>
      <c r="B38061" s="1">
        <f>DATE(2045,8,1) + TIME(0,0,0)</f>
        <v>53175</v>
      </c>
      <c r="C38061">
        <v>33.655403137</v>
      </c>
    </row>
    <row r="38062" spans="1:3" x14ac:dyDescent="0.25">
      <c r="A38062">
        <v>16680</v>
      </c>
      <c r="B38062" s="1">
        <f>DATE(2045,9,1) + TIME(0,0,0)</f>
        <v>53206</v>
      </c>
      <c r="C38062">
        <v>33.659072876000003</v>
      </c>
    </row>
    <row r="38063" spans="1:3" x14ac:dyDescent="0.25">
      <c r="A38063">
        <v>16710</v>
      </c>
      <c r="B38063" s="1">
        <f>DATE(2045,10,1) + TIME(0,0,0)</f>
        <v>53236</v>
      </c>
      <c r="C38063">
        <v>33.662620543999999</v>
      </c>
    </row>
    <row r="38064" spans="1:3" x14ac:dyDescent="0.25">
      <c r="A38064">
        <v>16741</v>
      </c>
      <c r="B38064" s="1">
        <f>DATE(2045,11,1) + TIME(0,0,0)</f>
        <v>53267</v>
      </c>
      <c r="C38064">
        <v>33.666275024000001</v>
      </c>
    </row>
    <row r="38065" spans="1:3" x14ac:dyDescent="0.25">
      <c r="A38065">
        <v>16771</v>
      </c>
      <c r="B38065" s="1">
        <f>DATE(2045,12,1) + TIME(0,0,0)</f>
        <v>53297</v>
      </c>
      <c r="C38065">
        <v>33.669807433999999</v>
      </c>
    </row>
    <row r="38066" spans="1:3" x14ac:dyDescent="0.25">
      <c r="A38066">
        <v>16802</v>
      </c>
      <c r="B38066" s="1">
        <f>DATE(2046,1,1) + TIME(0,0,0)</f>
        <v>53328</v>
      </c>
      <c r="C38066">
        <v>33.673450469999999</v>
      </c>
    </row>
    <row r="38067" spans="1:3" x14ac:dyDescent="0.25">
      <c r="A38067">
        <v>16833</v>
      </c>
      <c r="B38067" s="1">
        <f>DATE(2046,2,1) + TIME(0,0,0)</f>
        <v>53359</v>
      </c>
      <c r="C38067">
        <v>33.677085876</v>
      </c>
    </row>
    <row r="38068" spans="1:3" x14ac:dyDescent="0.25">
      <c r="A38068">
        <v>16861</v>
      </c>
      <c r="B38068" s="1">
        <f>DATE(2046,3,1) + TIME(0,0,0)</f>
        <v>53387</v>
      </c>
      <c r="C38068">
        <v>33.680358886999997</v>
      </c>
    </row>
    <row r="38069" spans="1:3" x14ac:dyDescent="0.25">
      <c r="A38069">
        <v>16892</v>
      </c>
      <c r="B38069" s="1">
        <f>DATE(2046,4,1) + TIME(0,0,0)</f>
        <v>53418</v>
      </c>
      <c r="C38069">
        <v>33.683979033999996</v>
      </c>
    </row>
    <row r="38070" spans="1:3" x14ac:dyDescent="0.25">
      <c r="A38070">
        <v>16922</v>
      </c>
      <c r="B38070" s="1">
        <f>DATE(2046,5,1) + TIME(0,0,0)</f>
        <v>53448</v>
      </c>
      <c r="C38070">
        <v>33.687477112000003</v>
      </c>
    </row>
    <row r="38071" spans="1:3" x14ac:dyDescent="0.25">
      <c r="A38071">
        <v>16953</v>
      </c>
      <c r="B38071" s="1">
        <f>DATE(2046,6,1) + TIME(0,0,0)</f>
        <v>53479</v>
      </c>
      <c r="C38071">
        <v>33.691082000999998</v>
      </c>
    </row>
    <row r="38072" spans="1:3" x14ac:dyDescent="0.25">
      <c r="A38072">
        <v>16983</v>
      </c>
      <c r="B38072" s="1">
        <f>DATE(2046,7,1) + TIME(0,0,0)</f>
        <v>53509</v>
      </c>
      <c r="C38072">
        <v>33.694564819</v>
      </c>
    </row>
    <row r="38073" spans="1:3" x14ac:dyDescent="0.25">
      <c r="A38073">
        <v>17014</v>
      </c>
      <c r="B38073" s="1">
        <f>DATE(2046,8,1) + TIME(0,0,0)</f>
        <v>53540</v>
      </c>
      <c r="C38073">
        <v>33.698158264</v>
      </c>
    </row>
    <row r="38074" spans="1:3" x14ac:dyDescent="0.25">
      <c r="A38074">
        <v>17045</v>
      </c>
      <c r="B38074" s="1">
        <f>DATE(2046,9,1) + TIME(0,0,0)</f>
        <v>53571</v>
      </c>
      <c r="C38074">
        <v>33.701740264999998</v>
      </c>
    </row>
    <row r="38075" spans="1:3" x14ac:dyDescent="0.25">
      <c r="A38075">
        <v>17075</v>
      </c>
      <c r="B38075" s="1">
        <f>DATE(2046,10,1) + TIME(0,0,0)</f>
        <v>53601</v>
      </c>
      <c r="C38075">
        <v>33.705204010000003</v>
      </c>
    </row>
    <row r="38076" spans="1:3" x14ac:dyDescent="0.25">
      <c r="A38076">
        <v>17106</v>
      </c>
      <c r="B38076" s="1">
        <f>DATE(2046,11,1) + TIME(0,0,0)</f>
        <v>53632</v>
      </c>
      <c r="C38076">
        <v>33.708774566999999</v>
      </c>
    </row>
    <row r="38077" spans="1:3" x14ac:dyDescent="0.25">
      <c r="A38077">
        <v>17136</v>
      </c>
      <c r="B38077" s="1">
        <f>DATE(2046,12,1) + TIME(0,0,0)</f>
        <v>53662</v>
      </c>
      <c r="C38077">
        <v>33.712223053000002</v>
      </c>
    </row>
    <row r="38078" spans="1:3" x14ac:dyDescent="0.25">
      <c r="A38078">
        <v>17167</v>
      </c>
      <c r="B38078" s="1">
        <f>DATE(2047,1,1) + TIME(0,0,0)</f>
        <v>53693</v>
      </c>
      <c r="C38078">
        <v>33.715778350999997</v>
      </c>
    </row>
    <row r="38079" spans="1:3" x14ac:dyDescent="0.25">
      <c r="A38079">
        <v>17198</v>
      </c>
      <c r="B38079" s="1">
        <f>DATE(2047,2,1) + TIME(0,0,0)</f>
        <v>53724</v>
      </c>
      <c r="C38079">
        <v>33.719329834</v>
      </c>
    </row>
    <row r="38080" spans="1:3" x14ac:dyDescent="0.25">
      <c r="A38080">
        <v>17226</v>
      </c>
      <c r="B38080" s="1">
        <f>DATE(2047,3,1) + TIME(0,0,0)</f>
        <v>53752</v>
      </c>
      <c r="C38080">
        <v>33.722526549999998</v>
      </c>
    </row>
    <row r="38081" spans="1:3" x14ac:dyDescent="0.25">
      <c r="A38081">
        <v>17257</v>
      </c>
      <c r="B38081" s="1">
        <f>DATE(2047,4,1) + TIME(0,0,0)</f>
        <v>53783</v>
      </c>
      <c r="C38081">
        <v>33.726062775000003</v>
      </c>
    </row>
    <row r="38082" spans="1:3" x14ac:dyDescent="0.25">
      <c r="A38082">
        <v>17287</v>
      </c>
      <c r="B38082" s="1">
        <f>DATE(2047,5,1) + TIME(0,0,0)</f>
        <v>53813</v>
      </c>
      <c r="C38082">
        <v>33.729480743000003</v>
      </c>
    </row>
    <row r="38083" spans="1:3" x14ac:dyDescent="0.25">
      <c r="A38083">
        <v>17318</v>
      </c>
      <c r="B38083" s="1">
        <f>DATE(2047,6,1) + TIME(0,0,0)</f>
        <v>53844</v>
      </c>
      <c r="C38083">
        <v>33.733001709</v>
      </c>
    </row>
    <row r="38084" spans="1:3" x14ac:dyDescent="0.25">
      <c r="A38084">
        <v>17348</v>
      </c>
      <c r="B38084" s="1">
        <f>DATE(2047,7,1) + TIME(0,0,0)</f>
        <v>53874</v>
      </c>
      <c r="C38084">
        <v>33.736404419000003</v>
      </c>
    </row>
    <row r="38085" spans="1:3" x14ac:dyDescent="0.25">
      <c r="A38085">
        <v>17379</v>
      </c>
      <c r="B38085" s="1">
        <f>DATE(2047,8,1) + TIME(0,0,0)</f>
        <v>53905</v>
      </c>
      <c r="C38085">
        <v>33.739913940000001</v>
      </c>
    </row>
    <row r="38086" spans="1:3" x14ac:dyDescent="0.25">
      <c r="A38086">
        <v>17410</v>
      </c>
      <c r="B38086" s="1">
        <f>DATE(2047,9,1) + TIME(0,0,0)</f>
        <v>53936</v>
      </c>
      <c r="C38086">
        <v>33.743415833</v>
      </c>
    </row>
    <row r="38087" spans="1:3" x14ac:dyDescent="0.25">
      <c r="A38087">
        <v>17440</v>
      </c>
      <c r="B38087" s="1">
        <f>DATE(2047,10,1) + TIME(0,0,0)</f>
        <v>53966</v>
      </c>
      <c r="C38087">
        <v>33.746799469000003</v>
      </c>
    </row>
    <row r="38088" spans="1:3" x14ac:dyDescent="0.25">
      <c r="A38088">
        <v>17471</v>
      </c>
      <c r="B38088" s="1">
        <f>DATE(2047,11,1) + TIME(0,0,0)</f>
        <v>53997</v>
      </c>
      <c r="C38088">
        <v>33.750289917000003</v>
      </c>
    </row>
    <row r="38089" spans="1:3" x14ac:dyDescent="0.25">
      <c r="A38089">
        <v>17501</v>
      </c>
      <c r="B38089" s="1">
        <f>DATE(2047,12,1) + TIME(0,0,0)</f>
        <v>54027</v>
      </c>
      <c r="C38089">
        <v>33.753658295000001</v>
      </c>
    </row>
    <row r="38090" spans="1:3" x14ac:dyDescent="0.25">
      <c r="A38090">
        <v>17532</v>
      </c>
      <c r="B38090" s="1">
        <f>DATE(2048,1,1) + TIME(0,0,0)</f>
        <v>54058</v>
      </c>
      <c r="C38090">
        <v>33.757137299</v>
      </c>
    </row>
    <row r="38091" spans="1:3" x14ac:dyDescent="0.25">
      <c r="A38091">
        <v>17563</v>
      </c>
      <c r="B38091" s="1">
        <f>DATE(2048,2,1) + TIME(0,0,0)</f>
        <v>54089</v>
      </c>
      <c r="C38091">
        <v>33.760604858000001</v>
      </c>
    </row>
    <row r="38092" spans="1:3" x14ac:dyDescent="0.25">
      <c r="A38092">
        <v>17592</v>
      </c>
      <c r="B38092" s="1">
        <f>DATE(2048,3,1) + TIME(0,0,0)</f>
        <v>54118</v>
      </c>
      <c r="C38092">
        <v>33.763847351000003</v>
      </c>
    </row>
    <row r="38093" spans="1:3" x14ac:dyDescent="0.25">
      <c r="A38093">
        <v>17623</v>
      </c>
      <c r="B38093" s="1">
        <f>DATE(2048,4,1) + TIME(0,0,0)</f>
        <v>54149</v>
      </c>
      <c r="C38093">
        <v>33.767303466999998</v>
      </c>
    </row>
    <row r="38094" spans="1:3" x14ac:dyDescent="0.25">
      <c r="A38094">
        <v>17653</v>
      </c>
      <c r="B38094" s="1">
        <f>DATE(2048,5,1) + TIME(0,0,0)</f>
        <v>54179</v>
      </c>
      <c r="C38094">
        <v>33.770641327</v>
      </c>
    </row>
    <row r="38095" spans="1:3" x14ac:dyDescent="0.25">
      <c r="A38095">
        <v>17684</v>
      </c>
      <c r="B38095" s="1">
        <f>DATE(2048,6,1) + TIME(0,0,0)</f>
        <v>54210</v>
      </c>
      <c r="C38095">
        <v>33.774085999</v>
      </c>
    </row>
    <row r="38096" spans="1:3" x14ac:dyDescent="0.25">
      <c r="A38096">
        <v>17714</v>
      </c>
      <c r="B38096" s="1">
        <f>DATE(2048,7,1) + TIME(0,0,0)</f>
        <v>54240</v>
      </c>
      <c r="C38096">
        <v>33.777412415000001</v>
      </c>
    </row>
    <row r="38097" spans="1:3" x14ac:dyDescent="0.25">
      <c r="A38097">
        <v>17745</v>
      </c>
      <c r="B38097" s="1">
        <f>DATE(2048,8,1) + TIME(0,0,0)</f>
        <v>54271</v>
      </c>
      <c r="C38097">
        <v>33.780845642000003</v>
      </c>
    </row>
    <row r="38098" spans="1:3" x14ac:dyDescent="0.25">
      <c r="A38098">
        <v>17776</v>
      </c>
      <c r="B38098" s="1">
        <f>DATE(2048,9,1) + TIME(0,0,0)</f>
        <v>54302</v>
      </c>
      <c r="C38098">
        <v>33.784271240000002</v>
      </c>
    </row>
    <row r="38099" spans="1:3" x14ac:dyDescent="0.25">
      <c r="A38099">
        <v>17806</v>
      </c>
      <c r="B38099" s="1">
        <f>DATE(2048,10,1) + TIME(0,0,0)</f>
        <v>54332</v>
      </c>
      <c r="C38099">
        <v>33.787578582999998</v>
      </c>
    </row>
    <row r="38100" spans="1:3" x14ac:dyDescent="0.25">
      <c r="A38100">
        <v>17837</v>
      </c>
      <c r="B38100" s="1">
        <f>DATE(2048,11,1) + TIME(0,0,0)</f>
        <v>54363</v>
      </c>
      <c r="C38100">
        <v>33.790992737000003</v>
      </c>
    </row>
    <row r="38101" spans="1:3" x14ac:dyDescent="0.25">
      <c r="A38101">
        <v>17867</v>
      </c>
      <c r="B38101" s="1">
        <f>DATE(2048,12,1) + TIME(0,0,0)</f>
        <v>54393</v>
      </c>
      <c r="C38101">
        <v>33.794288635000001</v>
      </c>
    </row>
    <row r="38102" spans="1:3" x14ac:dyDescent="0.25">
      <c r="A38102">
        <v>17898</v>
      </c>
      <c r="B38102" s="1">
        <f>DATE(2049,1,1) + TIME(0,0,0)</f>
        <v>54424</v>
      </c>
      <c r="C38102">
        <v>33.797687531000001</v>
      </c>
    </row>
    <row r="38103" spans="1:3" x14ac:dyDescent="0.25">
      <c r="A38103">
        <v>17929</v>
      </c>
      <c r="B38103" s="1">
        <f>DATE(2049,2,1) + TIME(0,0,0)</f>
        <v>54455</v>
      </c>
      <c r="C38103">
        <v>33.801082610999998</v>
      </c>
    </row>
    <row r="38104" spans="1:3" x14ac:dyDescent="0.25">
      <c r="A38104">
        <v>17957</v>
      </c>
      <c r="B38104" s="1">
        <f>DATE(2049,3,1) + TIME(0,0,0)</f>
        <v>54483</v>
      </c>
      <c r="C38104">
        <v>33.804141997999999</v>
      </c>
    </row>
    <row r="38105" spans="1:3" x14ac:dyDescent="0.25">
      <c r="A38105">
        <v>17988</v>
      </c>
      <c r="B38105" s="1">
        <f>DATE(2049,4,1) + TIME(0,0,0)</f>
        <v>54514</v>
      </c>
      <c r="C38105">
        <v>33.807525634999998</v>
      </c>
    </row>
    <row r="38106" spans="1:3" x14ac:dyDescent="0.25">
      <c r="A38106">
        <v>18018</v>
      </c>
      <c r="B38106" s="1">
        <f>DATE(2049,5,1) + TIME(0,0,0)</f>
        <v>54544</v>
      </c>
      <c r="C38106">
        <v>33.810791016000003</v>
      </c>
    </row>
    <row r="38107" spans="1:3" x14ac:dyDescent="0.25">
      <c r="A38107">
        <v>18049</v>
      </c>
      <c r="B38107" s="1">
        <f>DATE(2049,6,1) + TIME(0,0,0)</f>
        <v>54575</v>
      </c>
      <c r="C38107">
        <v>33.814163207999997</v>
      </c>
    </row>
    <row r="38108" spans="1:3" x14ac:dyDescent="0.25">
      <c r="A38108">
        <v>18079</v>
      </c>
      <c r="B38108" s="1">
        <f>DATE(2049,7,1) + TIME(0,0,0)</f>
        <v>54605</v>
      </c>
      <c r="C38108">
        <v>33.817417145</v>
      </c>
    </row>
    <row r="38109" spans="1:3" x14ac:dyDescent="0.25">
      <c r="A38109">
        <v>18110</v>
      </c>
      <c r="B38109" s="1">
        <f>DATE(2049,8,1) + TIME(0,0,0)</f>
        <v>54636</v>
      </c>
      <c r="C38109">
        <v>33.820777892999999</v>
      </c>
    </row>
    <row r="38110" spans="1:3" x14ac:dyDescent="0.25">
      <c r="A38110">
        <v>18141</v>
      </c>
      <c r="B38110" s="1">
        <f>DATE(2049,9,1) + TIME(0,0,0)</f>
        <v>54667</v>
      </c>
      <c r="C38110">
        <v>33.824131012000002</v>
      </c>
    </row>
    <row r="38111" spans="1:3" x14ac:dyDescent="0.25">
      <c r="A38111">
        <v>18171</v>
      </c>
      <c r="B38111" s="1">
        <f>DATE(2049,10,1) + TIME(0,0,0)</f>
        <v>54697</v>
      </c>
      <c r="C38111">
        <v>33.827369689999998</v>
      </c>
    </row>
    <row r="38112" spans="1:3" x14ac:dyDescent="0.25">
      <c r="A38112">
        <v>18202</v>
      </c>
      <c r="B38112" s="1">
        <f>DATE(2049,11,1) + TIME(0,0,0)</f>
        <v>54728</v>
      </c>
      <c r="C38112">
        <v>33.83070755</v>
      </c>
    </row>
    <row r="38113" spans="1:3" x14ac:dyDescent="0.25">
      <c r="A38113">
        <v>18232</v>
      </c>
      <c r="B38113" s="1">
        <f>DATE(2049,12,1) + TIME(0,0,0)</f>
        <v>54758</v>
      </c>
      <c r="C38113">
        <v>33.833934784</v>
      </c>
    </row>
    <row r="38114" spans="1:3" x14ac:dyDescent="0.25">
      <c r="A38114">
        <v>18263</v>
      </c>
      <c r="B38114" s="1">
        <f>DATE(2050,1,1) + TIME(0,0,0)</f>
        <v>54789</v>
      </c>
      <c r="C38114">
        <v>33.837265015</v>
      </c>
    </row>
    <row r="38116" spans="1:3" x14ac:dyDescent="0.25">
      <c r="A38116" t="s">
        <v>66</v>
      </c>
    </row>
    <row r="38118" spans="1:3" x14ac:dyDescent="0.25">
      <c r="A38118" t="s">
        <v>1</v>
      </c>
      <c r="B38118" t="s">
        <v>2</v>
      </c>
      <c r="C38118" t="s">
        <v>3</v>
      </c>
    </row>
    <row r="38119" spans="1:3" x14ac:dyDescent="0.25">
      <c r="A38119">
        <v>0</v>
      </c>
      <c r="B38119" s="1">
        <f>DATE(2000,1,1) + TIME(0,0,0)</f>
        <v>36526</v>
      </c>
      <c r="C38119">
        <v>0</v>
      </c>
    </row>
    <row r="38120" spans="1:3" x14ac:dyDescent="0.25">
      <c r="A38120">
        <v>31</v>
      </c>
      <c r="B38120" s="1">
        <f>DATE(2000,2,1) + TIME(0,0,0)</f>
        <v>36557</v>
      </c>
      <c r="C38120">
        <v>5.2412619591</v>
      </c>
    </row>
    <row r="38121" spans="1:3" x14ac:dyDescent="0.25">
      <c r="A38121">
        <v>60</v>
      </c>
      <c r="B38121" s="1">
        <f>DATE(2000,3,1) + TIME(0,0,0)</f>
        <v>36586</v>
      </c>
      <c r="C38121">
        <v>9.6489810943999998</v>
      </c>
    </row>
    <row r="38122" spans="1:3" x14ac:dyDescent="0.25">
      <c r="A38122">
        <v>91</v>
      </c>
      <c r="B38122" s="1">
        <f>DATE(2000,4,1) + TIME(0,0,0)</f>
        <v>36617</v>
      </c>
      <c r="C38122">
        <v>12.829992294</v>
      </c>
    </row>
    <row r="38123" spans="1:3" x14ac:dyDescent="0.25">
      <c r="A38123">
        <v>121</v>
      </c>
      <c r="B38123" s="1">
        <f>DATE(2000,5,1) + TIME(0,0,0)</f>
        <v>36647</v>
      </c>
      <c r="C38123">
        <v>15.353054999999999</v>
      </c>
    </row>
    <row r="38124" spans="1:3" x14ac:dyDescent="0.25">
      <c r="A38124">
        <v>152</v>
      </c>
      <c r="B38124" s="1">
        <f>DATE(2000,6,1) + TIME(0,0,0)</f>
        <v>36678</v>
      </c>
      <c r="C38124">
        <v>17.731983185000001</v>
      </c>
    </row>
    <row r="38125" spans="1:3" x14ac:dyDescent="0.25">
      <c r="A38125">
        <v>182</v>
      </c>
      <c r="B38125" s="1">
        <f>DATE(2000,7,1) + TIME(0,0,0)</f>
        <v>36708</v>
      </c>
      <c r="C38125">
        <v>19.461578369000001</v>
      </c>
    </row>
    <row r="38126" spans="1:3" x14ac:dyDescent="0.25">
      <c r="A38126">
        <v>213</v>
      </c>
      <c r="B38126" s="1">
        <f>DATE(2000,8,1) + TIME(0,0,0)</f>
        <v>36739</v>
      </c>
      <c r="C38126">
        <v>20.872421265</v>
      </c>
    </row>
    <row r="38127" spans="1:3" x14ac:dyDescent="0.25">
      <c r="A38127">
        <v>244</v>
      </c>
      <c r="B38127" s="1">
        <f>DATE(2000,9,1) + TIME(0,0,0)</f>
        <v>36770</v>
      </c>
      <c r="C38127">
        <v>22.064710616999999</v>
      </c>
    </row>
    <row r="38128" spans="1:3" x14ac:dyDescent="0.25">
      <c r="A38128">
        <v>274</v>
      </c>
      <c r="B38128" s="1">
        <f>DATE(2000,10,1) + TIME(0,0,0)</f>
        <v>36800</v>
      </c>
      <c r="C38128">
        <v>23.072816848999999</v>
      </c>
    </row>
    <row r="38129" spans="1:3" x14ac:dyDescent="0.25">
      <c r="A38129">
        <v>305</v>
      </c>
      <c r="B38129" s="1">
        <f>DATE(2000,11,1) + TIME(0,0,0)</f>
        <v>36831</v>
      </c>
      <c r="C38129">
        <v>23.983625411999999</v>
      </c>
    </row>
    <row r="38130" spans="1:3" x14ac:dyDescent="0.25">
      <c r="A38130">
        <v>335</v>
      </c>
      <c r="B38130" s="1">
        <f>DATE(2000,12,1) + TIME(0,0,0)</f>
        <v>36861</v>
      </c>
      <c r="C38130">
        <v>24.748981476000001</v>
      </c>
    </row>
    <row r="38131" spans="1:3" x14ac:dyDescent="0.25">
      <c r="A38131">
        <v>366</v>
      </c>
      <c r="B38131" s="1">
        <f>DATE(2001,1,1) + TIME(0,0,0)</f>
        <v>36892</v>
      </c>
      <c r="C38131">
        <v>25.416698455999999</v>
      </c>
    </row>
    <row r="38132" spans="1:3" x14ac:dyDescent="0.25">
      <c r="A38132">
        <v>397</v>
      </c>
      <c r="B38132" s="1">
        <f>DATE(2001,2,1) + TIME(0,0,0)</f>
        <v>36923</v>
      </c>
      <c r="C38132">
        <v>26.015695571999998</v>
      </c>
    </row>
    <row r="38133" spans="1:3" x14ac:dyDescent="0.25">
      <c r="A38133">
        <v>425</v>
      </c>
      <c r="B38133" s="1">
        <f>DATE(2001,3,1) + TIME(0,0,0)</f>
        <v>36951</v>
      </c>
      <c r="C38133">
        <v>26.514997481999998</v>
      </c>
    </row>
    <row r="38134" spans="1:3" x14ac:dyDescent="0.25">
      <c r="A38134">
        <v>456</v>
      </c>
      <c r="B38134" s="1">
        <f>DATE(2001,4,1) + TIME(0,0,0)</f>
        <v>36982</v>
      </c>
      <c r="C38134">
        <v>27.028341293</v>
      </c>
    </row>
    <row r="38135" spans="1:3" x14ac:dyDescent="0.25">
      <c r="A38135">
        <v>486</v>
      </c>
      <c r="B38135" s="1">
        <f>DATE(2001,5,1) + TIME(0,0,0)</f>
        <v>37012</v>
      </c>
      <c r="C38135">
        <v>27.490056992</v>
      </c>
    </row>
    <row r="38136" spans="1:3" x14ac:dyDescent="0.25">
      <c r="A38136">
        <v>517</v>
      </c>
      <c r="B38136" s="1">
        <f>DATE(2001,6,1) + TIME(0,0,0)</f>
        <v>37043</v>
      </c>
      <c r="C38136">
        <v>27.931627274</v>
      </c>
    </row>
    <row r="38137" spans="1:3" x14ac:dyDescent="0.25">
      <c r="A38137">
        <v>547</v>
      </c>
      <c r="B38137" s="1">
        <f>DATE(2001,7,1) + TIME(0,0,0)</f>
        <v>37073</v>
      </c>
      <c r="C38137">
        <v>28.329055786000001</v>
      </c>
    </row>
    <row r="38138" spans="1:3" x14ac:dyDescent="0.25">
      <c r="A38138">
        <v>578</v>
      </c>
      <c r="B38138" s="1">
        <f>DATE(2001,8,1) + TIME(0,0,0)</f>
        <v>37104</v>
      </c>
      <c r="C38138">
        <v>28.71414566</v>
      </c>
    </row>
    <row r="38139" spans="1:3" x14ac:dyDescent="0.25">
      <c r="A38139">
        <v>609</v>
      </c>
      <c r="B38139" s="1">
        <f>DATE(2001,9,1) + TIME(0,0,0)</f>
        <v>37135</v>
      </c>
      <c r="C38139">
        <v>29.070960999</v>
      </c>
    </row>
    <row r="38140" spans="1:3" x14ac:dyDescent="0.25">
      <c r="A38140">
        <v>639</v>
      </c>
      <c r="B38140" s="1">
        <f>DATE(2001,10,1) + TIME(0,0,0)</f>
        <v>37165</v>
      </c>
      <c r="C38140">
        <v>29.386665344000001</v>
      </c>
    </row>
    <row r="38141" spans="1:3" x14ac:dyDescent="0.25">
      <c r="A38141">
        <v>670</v>
      </c>
      <c r="B38141" s="1">
        <f>DATE(2001,11,1) + TIME(0,0,0)</f>
        <v>37196</v>
      </c>
      <c r="C38141">
        <v>29.685163498000001</v>
      </c>
    </row>
    <row r="38142" spans="1:3" x14ac:dyDescent="0.25">
      <c r="A38142">
        <v>700</v>
      </c>
      <c r="B38142" s="1">
        <f>DATE(2001,12,1) + TIME(0,0,0)</f>
        <v>37226</v>
      </c>
      <c r="C38142">
        <v>29.949781418000001</v>
      </c>
    </row>
    <row r="38143" spans="1:3" x14ac:dyDescent="0.25">
      <c r="A38143">
        <v>731</v>
      </c>
      <c r="B38143" s="1">
        <f>DATE(2002,1,1) + TIME(0,0,0)</f>
        <v>37257</v>
      </c>
      <c r="C38143">
        <v>30.199005127</v>
      </c>
    </row>
    <row r="38144" spans="1:3" x14ac:dyDescent="0.25">
      <c r="A38144">
        <v>762</v>
      </c>
      <c r="B38144" s="1">
        <f>DATE(2002,2,1) + TIME(0,0,0)</f>
        <v>37288</v>
      </c>
      <c r="C38144">
        <v>30.424484252999999</v>
      </c>
    </row>
    <row r="38145" spans="1:3" x14ac:dyDescent="0.25">
      <c r="A38145">
        <v>790</v>
      </c>
      <c r="B38145" s="1">
        <f>DATE(2002,3,1) + TIME(0,0,0)</f>
        <v>37316</v>
      </c>
      <c r="C38145">
        <v>30.611543654999998</v>
      </c>
    </row>
    <row r="38146" spans="1:3" x14ac:dyDescent="0.25">
      <c r="A38146">
        <v>821</v>
      </c>
      <c r="B38146" s="1">
        <f>DATE(2002,4,1) + TIME(0,0,0)</f>
        <v>37347</v>
      </c>
      <c r="C38146">
        <v>30.801355361999999</v>
      </c>
    </row>
    <row r="38147" spans="1:3" x14ac:dyDescent="0.25">
      <c r="A38147">
        <v>851</v>
      </c>
      <c r="B38147" s="1">
        <f>DATE(2002,5,1) + TIME(0,0,0)</f>
        <v>37377</v>
      </c>
      <c r="C38147">
        <v>30.970336914000001</v>
      </c>
    </row>
    <row r="38148" spans="1:3" x14ac:dyDescent="0.25">
      <c r="A38148">
        <v>882</v>
      </c>
      <c r="B38148" s="1">
        <f>DATE(2002,6,1) + TIME(0,0,0)</f>
        <v>37408</v>
      </c>
      <c r="C38148">
        <v>31.131652832</v>
      </c>
    </row>
    <row r="38149" spans="1:3" x14ac:dyDescent="0.25">
      <c r="A38149">
        <v>912</v>
      </c>
      <c r="B38149" s="1">
        <f>DATE(2002,7,1) + TIME(0,0,0)</f>
        <v>37438</v>
      </c>
      <c r="C38149">
        <v>31.276340484999999</v>
      </c>
    </row>
    <row r="38150" spans="1:3" x14ac:dyDescent="0.25">
      <c r="A38150">
        <v>943</v>
      </c>
      <c r="B38150" s="1">
        <f>DATE(2002,8,1) + TIME(0,0,0)</f>
        <v>37469</v>
      </c>
      <c r="C38150">
        <v>31.416587830000001</v>
      </c>
    </row>
    <row r="38151" spans="1:3" x14ac:dyDescent="0.25">
      <c r="A38151">
        <v>974</v>
      </c>
      <c r="B38151" s="1">
        <f>DATE(2002,9,1) + TIME(0,0,0)</f>
        <v>37500</v>
      </c>
      <c r="C38151">
        <v>31.548633575</v>
      </c>
    </row>
    <row r="38152" spans="1:3" x14ac:dyDescent="0.25">
      <c r="A38152">
        <v>1004</v>
      </c>
      <c r="B38152" s="1">
        <f>DATE(2002,10,1) + TIME(0,0,0)</f>
        <v>37530</v>
      </c>
      <c r="C38152">
        <v>31.669406891000001</v>
      </c>
    </row>
    <row r="38153" spans="1:3" x14ac:dyDescent="0.25">
      <c r="A38153">
        <v>1035</v>
      </c>
      <c r="B38153" s="1">
        <f>DATE(2002,11,1) + TIME(0,0,0)</f>
        <v>37561</v>
      </c>
      <c r="C38153">
        <v>31.788063049000002</v>
      </c>
    </row>
    <row r="38154" spans="1:3" x14ac:dyDescent="0.25">
      <c r="A38154">
        <v>1065</v>
      </c>
      <c r="B38154" s="1">
        <f>DATE(2002,12,1) + TIME(0,0,0)</f>
        <v>37591</v>
      </c>
      <c r="C38154">
        <v>31.897943497</v>
      </c>
    </row>
    <row r="38155" spans="1:3" x14ac:dyDescent="0.25">
      <c r="A38155">
        <v>1096</v>
      </c>
      <c r="B38155" s="1">
        <f>DATE(2003,1,1) + TIME(0,0,0)</f>
        <v>37622</v>
      </c>
      <c r="C38155">
        <v>32.007102965999998</v>
      </c>
    </row>
    <row r="38156" spans="1:3" x14ac:dyDescent="0.25">
      <c r="A38156">
        <v>1127</v>
      </c>
      <c r="B38156" s="1">
        <f>DATE(2003,2,1) + TIME(0,0,0)</f>
        <v>37653</v>
      </c>
      <c r="C38156">
        <v>32.112312316999997</v>
      </c>
    </row>
    <row r="38157" spans="1:3" x14ac:dyDescent="0.25">
      <c r="A38157">
        <v>1155</v>
      </c>
      <c r="B38157" s="1">
        <f>DATE(2003,3,1) + TIME(0,0,0)</f>
        <v>37681</v>
      </c>
      <c r="C38157">
        <v>32.204277038999997</v>
      </c>
    </row>
    <row r="38158" spans="1:3" x14ac:dyDescent="0.25">
      <c r="A38158">
        <v>1186</v>
      </c>
      <c r="B38158" s="1">
        <f>DATE(2003,4,1) + TIME(0,0,0)</f>
        <v>37712</v>
      </c>
      <c r="C38158">
        <v>32.303016663000001</v>
      </c>
    </row>
    <row r="38159" spans="1:3" x14ac:dyDescent="0.25">
      <c r="A38159">
        <v>1216</v>
      </c>
      <c r="B38159" s="1">
        <f>DATE(2003,5,1) + TIME(0,0,0)</f>
        <v>37742</v>
      </c>
      <c r="C38159">
        <v>32.395740508999999</v>
      </c>
    </row>
    <row r="38160" spans="1:3" x14ac:dyDescent="0.25">
      <c r="A38160">
        <v>1247</v>
      </c>
      <c r="B38160" s="1">
        <f>DATE(2003,6,1) + TIME(0,0,0)</f>
        <v>37773</v>
      </c>
      <c r="C38160">
        <v>32.488868713000002</v>
      </c>
    </row>
    <row r="38161" spans="1:3" x14ac:dyDescent="0.25">
      <c r="A38161">
        <v>1277</v>
      </c>
      <c r="B38161" s="1">
        <f>DATE(2003,7,1) + TIME(0,0,0)</f>
        <v>37803</v>
      </c>
      <c r="C38161">
        <v>32.576618195000002</v>
      </c>
    </row>
    <row r="38162" spans="1:3" x14ac:dyDescent="0.25">
      <c r="A38162">
        <v>1308</v>
      </c>
      <c r="B38162" s="1">
        <f>DATE(2003,8,1) + TIME(0,0,0)</f>
        <v>37834</v>
      </c>
      <c r="C38162">
        <v>32.665031433000003</v>
      </c>
    </row>
    <row r="38163" spans="1:3" x14ac:dyDescent="0.25">
      <c r="A38163">
        <v>1339</v>
      </c>
      <c r="B38163" s="1">
        <f>DATE(2003,9,1) + TIME(0,0,0)</f>
        <v>37865</v>
      </c>
      <c r="C38163">
        <v>32.751289368000002</v>
      </c>
    </row>
    <row r="38164" spans="1:3" x14ac:dyDescent="0.25">
      <c r="A38164">
        <v>1369</v>
      </c>
      <c r="B38164" s="1">
        <f>DATE(2003,10,1) + TIME(0,0,0)</f>
        <v>37895</v>
      </c>
      <c r="C38164">
        <v>32.832828522</v>
      </c>
    </row>
    <row r="38165" spans="1:3" x14ac:dyDescent="0.25">
      <c r="A38165">
        <v>1400</v>
      </c>
      <c r="B38165" s="1">
        <f>DATE(2003,11,1) + TIME(0,0,0)</f>
        <v>37926</v>
      </c>
      <c r="C38165">
        <v>32.915229797000002</v>
      </c>
    </row>
    <row r="38166" spans="1:3" x14ac:dyDescent="0.25">
      <c r="A38166">
        <v>1430</v>
      </c>
      <c r="B38166" s="1">
        <f>DATE(2003,12,1) + TIME(0,0,0)</f>
        <v>37956</v>
      </c>
      <c r="C38166">
        <v>32.993282317999999</v>
      </c>
    </row>
    <row r="38167" spans="1:3" x14ac:dyDescent="0.25">
      <c r="A38167">
        <v>1461</v>
      </c>
      <c r="B38167" s="1">
        <f>DATE(2004,1,1) + TIME(0,0,0)</f>
        <v>37987</v>
      </c>
      <c r="C38167">
        <v>33.072261810000001</v>
      </c>
    </row>
    <row r="38168" spans="1:3" x14ac:dyDescent="0.25">
      <c r="A38168">
        <v>1492</v>
      </c>
      <c r="B38168" s="1">
        <f>DATE(2004,2,1) + TIME(0,0,0)</f>
        <v>38018</v>
      </c>
      <c r="C38168">
        <v>33.149620056000003</v>
      </c>
    </row>
    <row r="38169" spans="1:3" x14ac:dyDescent="0.25">
      <c r="A38169">
        <v>1521</v>
      </c>
      <c r="B38169" s="1">
        <f>DATE(2004,3,1) + TIME(0,0,0)</f>
        <v>38047</v>
      </c>
      <c r="C38169">
        <v>33.220592498999999</v>
      </c>
    </row>
    <row r="38170" spans="1:3" x14ac:dyDescent="0.25">
      <c r="A38170">
        <v>1552</v>
      </c>
      <c r="B38170" s="1">
        <f>DATE(2004,4,1) + TIME(0,0,0)</f>
        <v>38078</v>
      </c>
      <c r="C38170">
        <v>33.295063018999997</v>
      </c>
    </row>
    <row r="38171" spans="1:3" x14ac:dyDescent="0.25">
      <c r="A38171">
        <v>1582</v>
      </c>
      <c r="B38171" s="1">
        <f>DATE(2004,5,1) + TIME(0,0,0)</f>
        <v>38108</v>
      </c>
      <c r="C38171">
        <v>33.365791321000003</v>
      </c>
    </row>
    <row r="38172" spans="1:3" x14ac:dyDescent="0.25">
      <c r="A38172">
        <v>1613</v>
      </c>
      <c r="B38172" s="1">
        <f>DATE(2004,6,1) + TIME(0,0,0)</f>
        <v>38139</v>
      </c>
      <c r="C38172">
        <v>33.437416077000002</v>
      </c>
    </row>
    <row r="38173" spans="1:3" x14ac:dyDescent="0.25">
      <c r="A38173">
        <v>1643</v>
      </c>
      <c r="B38173" s="1">
        <f>DATE(2004,7,1) + TIME(0,0,0)</f>
        <v>38169</v>
      </c>
      <c r="C38173">
        <v>33.505279541</v>
      </c>
    </row>
    <row r="38174" spans="1:3" x14ac:dyDescent="0.25">
      <c r="A38174">
        <v>1674</v>
      </c>
      <c r="B38174" s="1">
        <f>DATE(2004,8,1) + TIME(0,0,0)</f>
        <v>38200</v>
      </c>
      <c r="C38174">
        <v>33.573974608999997</v>
      </c>
    </row>
    <row r="38175" spans="1:3" x14ac:dyDescent="0.25">
      <c r="A38175">
        <v>1705</v>
      </c>
      <c r="B38175" s="1">
        <f>DATE(2004,9,1) + TIME(0,0,0)</f>
        <v>38231</v>
      </c>
      <c r="C38175">
        <v>33.641273499</v>
      </c>
    </row>
    <row r="38176" spans="1:3" x14ac:dyDescent="0.25">
      <c r="A38176">
        <v>1735</v>
      </c>
      <c r="B38176" s="1">
        <f>DATE(2004,10,1) + TIME(0,0,0)</f>
        <v>38261</v>
      </c>
      <c r="C38176">
        <v>33.705165862999998</v>
      </c>
    </row>
    <row r="38177" spans="1:3" x14ac:dyDescent="0.25">
      <c r="A38177">
        <v>1766</v>
      </c>
      <c r="B38177" s="1">
        <f>DATE(2004,11,1) + TIME(0,0,0)</f>
        <v>38292</v>
      </c>
      <c r="C38177">
        <v>33.769966125000003</v>
      </c>
    </row>
    <row r="38178" spans="1:3" x14ac:dyDescent="0.25">
      <c r="A38178">
        <v>1796</v>
      </c>
      <c r="B38178" s="1">
        <f>DATE(2004,12,1) + TIME(0,0,0)</f>
        <v>38322</v>
      </c>
      <c r="C38178">
        <v>33.831501007</v>
      </c>
    </row>
    <row r="38179" spans="1:3" x14ac:dyDescent="0.25">
      <c r="A38179">
        <v>1827</v>
      </c>
      <c r="B38179" s="1">
        <f>DATE(2005,1,1) + TIME(0,0,0)</f>
        <v>38353</v>
      </c>
      <c r="C38179">
        <v>33.893898010000001</v>
      </c>
    </row>
    <row r="38180" spans="1:3" x14ac:dyDescent="0.25">
      <c r="A38180">
        <v>1858</v>
      </c>
      <c r="B38180" s="1">
        <f>DATE(2005,2,1) + TIME(0,0,0)</f>
        <v>38384</v>
      </c>
      <c r="C38180">
        <v>33.955112456999998</v>
      </c>
    </row>
    <row r="38181" spans="1:3" x14ac:dyDescent="0.25">
      <c r="A38181">
        <v>1886</v>
      </c>
      <c r="B38181" s="1">
        <f>DATE(2005,3,1) + TIME(0,0,0)</f>
        <v>38412</v>
      </c>
      <c r="C38181">
        <v>34.009407043000003</v>
      </c>
    </row>
    <row r="38182" spans="1:3" x14ac:dyDescent="0.25">
      <c r="A38182">
        <v>1917</v>
      </c>
      <c r="B38182" s="1">
        <f>DATE(2005,4,1) + TIME(0,0,0)</f>
        <v>38443</v>
      </c>
      <c r="C38182">
        <v>34.068412780999999</v>
      </c>
    </row>
    <row r="38183" spans="1:3" x14ac:dyDescent="0.25">
      <c r="A38183">
        <v>1947</v>
      </c>
      <c r="B38183" s="1">
        <f>DATE(2005,5,1) + TIME(0,0,0)</f>
        <v>38473</v>
      </c>
      <c r="C38183">
        <v>34.124439240000001</v>
      </c>
    </row>
    <row r="38184" spans="1:3" x14ac:dyDescent="0.25">
      <c r="A38184">
        <v>1978</v>
      </c>
      <c r="B38184" s="1">
        <f>DATE(2005,6,1) + TIME(0,0,0)</f>
        <v>38504</v>
      </c>
      <c r="C38184">
        <v>34.181262969999999</v>
      </c>
    </row>
    <row r="38185" spans="1:3" x14ac:dyDescent="0.25">
      <c r="A38185">
        <v>2008</v>
      </c>
      <c r="B38185" s="1">
        <f>DATE(2005,7,1) + TIME(0,0,0)</f>
        <v>38534</v>
      </c>
      <c r="C38185">
        <v>34.235263824</v>
      </c>
    </row>
    <row r="38186" spans="1:3" x14ac:dyDescent="0.25">
      <c r="A38186">
        <v>2039</v>
      </c>
      <c r="B38186" s="1">
        <f>DATE(2005,8,1) + TIME(0,0,0)</f>
        <v>38565</v>
      </c>
      <c r="C38186">
        <v>34.290092467999997</v>
      </c>
    </row>
    <row r="38187" spans="1:3" x14ac:dyDescent="0.25">
      <c r="A38187">
        <v>2070</v>
      </c>
      <c r="B38187" s="1">
        <f>DATE(2005,9,1) + TIME(0,0,0)</f>
        <v>38596</v>
      </c>
      <c r="C38187">
        <v>34.344127655000001</v>
      </c>
    </row>
    <row r="38188" spans="1:3" x14ac:dyDescent="0.25">
      <c r="A38188">
        <v>2100</v>
      </c>
      <c r="B38188" s="1">
        <f>DATE(2005,10,1) + TIME(0,0,0)</f>
        <v>38626</v>
      </c>
      <c r="C38188">
        <v>34.395572661999999</v>
      </c>
    </row>
    <row r="38189" spans="1:3" x14ac:dyDescent="0.25">
      <c r="A38189">
        <v>2131</v>
      </c>
      <c r="B38189" s="1">
        <f>DATE(2005,11,1) + TIME(0,0,0)</f>
        <v>38657</v>
      </c>
      <c r="C38189">
        <v>34.447879790999998</v>
      </c>
    </row>
    <row r="38190" spans="1:3" x14ac:dyDescent="0.25">
      <c r="A38190">
        <v>2161</v>
      </c>
      <c r="B38190" s="1">
        <f>DATE(2005,12,1) + TIME(0,0,0)</f>
        <v>38687</v>
      </c>
      <c r="C38190">
        <v>34.497642517000003</v>
      </c>
    </row>
    <row r="38191" spans="1:3" x14ac:dyDescent="0.25">
      <c r="A38191">
        <v>2192</v>
      </c>
      <c r="B38191" s="1">
        <f>DATE(2006,1,1) + TIME(0,0,0)</f>
        <v>38718</v>
      </c>
      <c r="C38191">
        <v>34.548271178999997</v>
      </c>
    </row>
    <row r="38192" spans="1:3" x14ac:dyDescent="0.25">
      <c r="A38192">
        <v>2223</v>
      </c>
      <c r="B38192" s="1">
        <f>DATE(2006,2,1) + TIME(0,0,0)</f>
        <v>38749</v>
      </c>
      <c r="C38192">
        <v>34.598072051999999</v>
      </c>
    </row>
    <row r="38193" spans="1:3" x14ac:dyDescent="0.25">
      <c r="A38193">
        <v>2251</v>
      </c>
      <c r="B38193" s="1">
        <f>DATE(2006,3,1) + TIME(0,0,0)</f>
        <v>38777</v>
      </c>
      <c r="C38193">
        <v>34.642421722000002</v>
      </c>
    </row>
    <row r="38194" spans="1:3" x14ac:dyDescent="0.25">
      <c r="A38194">
        <v>2282</v>
      </c>
      <c r="B38194" s="1">
        <f>DATE(2006,4,1) + TIME(0,0,0)</f>
        <v>38808</v>
      </c>
      <c r="C38194">
        <v>34.690811156999999</v>
      </c>
    </row>
    <row r="38195" spans="1:3" x14ac:dyDescent="0.25">
      <c r="A38195">
        <v>2312</v>
      </c>
      <c r="B38195" s="1">
        <f>DATE(2006,5,1) + TIME(0,0,0)</f>
        <v>38838</v>
      </c>
      <c r="C38195">
        <v>34.736972809000001</v>
      </c>
    </row>
    <row r="38196" spans="1:3" x14ac:dyDescent="0.25">
      <c r="A38196">
        <v>2343</v>
      </c>
      <c r="B38196" s="1">
        <f>DATE(2006,6,1) + TIME(0,0,0)</f>
        <v>38869</v>
      </c>
      <c r="C38196">
        <v>34.784023285000004</v>
      </c>
    </row>
    <row r="38197" spans="1:3" x14ac:dyDescent="0.25">
      <c r="A38197">
        <v>2373</v>
      </c>
      <c r="B38197" s="1">
        <f>DATE(2006,7,1) + TIME(0,0,0)</f>
        <v>38899</v>
      </c>
      <c r="C38197">
        <v>34.828964233000001</v>
      </c>
    </row>
    <row r="38198" spans="1:3" x14ac:dyDescent="0.25">
      <c r="A38198">
        <v>2404</v>
      </c>
      <c r="B38198" s="1">
        <f>DATE(2006,8,1) + TIME(0,0,0)</f>
        <v>38930</v>
      </c>
      <c r="C38198">
        <v>34.874805449999997</v>
      </c>
    </row>
    <row r="38199" spans="1:3" x14ac:dyDescent="0.25">
      <c r="A38199">
        <v>2435</v>
      </c>
      <c r="B38199" s="1">
        <f>DATE(2006,9,1) + TIME(0,0,0)</f>
        <v>38961</v>
      </c>
      <c r="C38199">
        <v>34.920066833</v>
      </c>
    </row>
    <row r="38200" spans="1:3" x14ac:dyDescent="0.25">
      <c r="A38200">
        <v>2465</v>
      </c>
      <c r="B38200" s="1">
        <f>DATE(2006,10,1) + TIME(0,0,0)</f>
        <v>38991</v>
      </c>
      <c r="C38200">
        <v>34.963329315000003</v>
      </c>
    </row>
    <row r="38201" spans="1:3" x14ac:dyDescent="0.25">
      <c r="A38201">
        <v>2496</v>
      </c>
      <c r="B38201" s="1">
        <f>DATE(2006,11,1) + TIME(0,0,0)</f>
        <v>39022</v>
      </c>
      <c r="C38201">
        <v>35.00749588</v>
      </c>
    </row>
    <row r="38202" spans="1:3" x14ac:dyDescent="0.25">
      <c r="A38202">
        <v>2526</v>
      </c>
      <c r="B38202" s="1">
        <f>DATE(2006,12,1) + TIME(0,0,0)</f>
        <v>39052</v>
      </c>
      <c r="C38202">
        <v>35.049739838000001</v>
      </c>
    </row>
    <row r="38203" spans="1:3" x14ac:dyDescent="0.25">
      <c r="A38203">
        <v>2557</v>
      </c>
      <c r="B38203" s="1">
        <f>DATE(2007,1,1) + TIME(0,0,0)</f>
        <v>39083</v>
      </c>
      <c r="C38203">
        <v>35.092895507999998</v>
      </c>
    </row>
    <row r="38204" spans="1:3" x14ac:dyDescent="0.25">
      <c r="A38204">
        <v>2588</v>
      </c>
      <c r="B38204" s="1">
        <f>DATE(2007,2,1) + TIME(0,0,0)</f>
        <v>39114</v>
      </c>
      <c r="C38204">
        <v>35.135570526000002</v>
      </c>
    </row>
    <row r="38205" spans="1:3" x14ac:dyDescent="0.25">
      <c r="A38205">
        <v>2616</v>
      </c>
      <c r="B38205" s="1">
        <f>DATE(2007,3,1) + TIME(0,0,0)</f>
        <v>39142</v>
      </c>
      <c r="C38205">
        <v>35.173717498999999</v>
      </c>
    </row>
    <row r="38206" spans="1:3" x14ac:dyDescent="0.25">
      <c r="A38206">
        <v>2647</v>
      </c>
      <c r="B38206" s="1">
        <f>DATE(2007,4,1) + TIME(0,0,0)</f>
        <v>39173</v>
      </c>
      <c r="C38206">
        <v>35.215530395999998</v>
      </c>
    </row>
    <row r="38207" spans="1:3" x14ac:dyDescent="0.25">
      <c r="A38207">
        <v>2677</v>
      </c>
      <c r="B38207" s="1">
        <f>DATE(2007,5,1) + TIME(0,0,0)</f>
        <v>39203</v>
      </c>
      <c r="C38207">
        <v>35.255580901999998</v>
      </c>
    </row>
    <row r="38208" spans="1:3" x14ac:dyDescent="0.25">
      <c r="A38208">
        <v>2708</v>
      </c>
      <c r="B38208" s="1">
        <f>DATE(2007,6,1) + TIME(0,0,0)</f>
        <v>39234</v>
      </c>
      <c r="C38208">
        <v>35.296535491999997</v>
      </c>
    </row>
    <row r="38209" spans="1:3" x14ac:dyDescent="0.25">
      <c r="A38209">
        <v>2738</v>
      </c>
      <c r="B38209" s="1">
        <f>DATE(2007,7,1) + TIME(0,0,0)</f>
        <v>39264</v>
      </c>
      <c r="C38209">
        <v>35.335792542</v>
      </c>
    </row>
    <row r="38210" spans="1:3" x14ac:dyDescent="0.25">
      <c r="A38210">
        <v>2769</v>
      </c>
      <c r="B38210" s="1">
        <f>DATE(2007,8,1) + TIME(0,0,0)</f>
        <v>39295</v>
      </c>
      <c r="C38210">
        <v>35.375980376999998</v>
      </c>
    </row>
    <row r="38211" spans="1:3" x14ac:dyDescent="0.25">
      <c r="A38211">
        <v>2800</v>
      </c>
      <c r="B38211" s="1">
        <f>DATE(2007,9,1) + TIME(0,0,0)</f>
        <v>39326</v>
      </c>
      <c r="C38211">
        <v>35.415805816999999</v>
      </c>
    </row>
    <row r="38212" spans="1:3" x14ac:dyDescent="0.25">
      <c r="A38212">
        <v>2830</v>
      </c>
      <c r="B38212" s="1">
        <f>DATE(2007,10,1) + TIME(0,0,0)</f>
        <v>39356</v>
      </c>
      <c r="C38212">
        <v>35.454010009999998</v>
      </c>
    </row>
    <row r="38213" spans="1:3" x14ac:dyDescent="0.25">
      <c r="A38213">
        <v>2861</v>
      </c>
      <c r="B38213" s="1">
        <f>DATE(2007,11,1) + TIME(0,0,0)</f>
        <v>39387</v>
      </c>
      <c r="C38213">
        <v>35.493152618000003</v>
      </c>
    </row>
    <row r="38214" spans="1:3" x14ac:dyDescent="0.25">
      <c r="A38214">
        <v>2891</v>
      </c>
      <c r="B38214" s="1">
        <f>DATE(2007,12,1) + TIME(0,0,0)</f>
        <v>39417</v>
      </c>
      <c r="C38214">
        <v>35.530719757</v>
      </c>
    </row>
    <row r="38215" spans="1:3" x14ac:dyDescent="0.25">
      <c r="A38215">
        <v>2922</v>
      </c>
      <c r="B38215" s="1">
        <f>DATE(2008,1,1) + TIME(0,0,0)</f>
        <v>39448</v>
      </c>
      <c r="C38215">
        <v>35.569244384999998</v>
      </c>
    </row>
    <row r="38216" spans="1:3" x14ac:dyDescent="0.25">
      <c r="A38216">
        <v>2953</v>
      </c>
      <c r="B38216" s="1">
        <f>DATE(2008,2,1) + TIME(0,0,0)</f>
        <v>39479</v>
      </c>
      <c r="C38216">
        <v>35.607440947999997</v>
      </c>
    </row>
    <row r="38217" spans="1:3" x14ac:dyDescent="0.25">
      <c r="A38217">
        <v>2982</v>
      </c>
      <c r="B38217" s="1">
        <f>DATE(2008,3,1) + TIME(0,0,0)</f>
        <v>39508</v>
      </c>
      <c r="C38217">
        <v>35.642917633000003</v>
      </c>
    </row>
    <row r="38218" spans="1:3" x14ac:dyDescent="0.25">
      <c r="A38218">
        <v>3013</v>
      </c>
      <c r="B38218" s="1">
        <f>DATE(2008,4,1) + TIME(0,0,0)</f>
        <v>39539</v>
      </c>
      <c r="C38218">
        <v>35.680530548</v>
      </c>
    </row>
    <row r="38219" spans="1:3" x14ac:dyDescent="0.25">
      <c r="A38219">
        <v>3043</v>
      </c>
      <c r="B38219" s="1">
        <f>DATE(2008,5,1) + TIME(0,0,0)</f>
        <v>39569</v>
      </c>
      <c r="C38219">
        <v>35.716663361000002</v>
      </c>
    </row>
    <row r="38220" spans="1:3" x14ac:dyDescent="0.25">
      <c r="A38220">
        <v>3074</v>
      </c>
      <c r="B38220" s="1">
        <f>DATE(2008,6,1) + TIME(0,0,0)</f>
        <v>39600</v>
      </c>
      <c r="C38220">
        <v>35.753684997999997</v>
      </c>
    </row>
    <row r="38221" spans="1:3" x14ac:dyDescent="0.25">
      <c r="A38221">
        <v>3104</v>
      </c>
      <c r="B38221" s="1">
        <f>DATE(2008,7,1) + TIME(0,0,0)</f>
        <v>39630</v>
      </c>
      <c r="C38221">
        <v>35.789245604999998</v>
      </c>
    </row>
    <row r="38222" spans="1:3" x14ac:dyDescent="0.25">
      <c r="A38222">
        <v>3135</v>
      </c>
      <c r="B38222" s="1">
        <f>DATE(2008,8,1) + TIME(0,0,0)</f>
        <v>39661</v>
      </c>
      <c r="C38222">
        <v>35.825721741000002</v>
      </c>
    </row>
    <row r="38223" spans="1:3" x14ac:dyDescent="0.25">
      <c r="A38223">
        <v>3166</v>
      </c>
      <c r="B38223" s="1">
        <f>DATE(2008,9,1) + TIME(0,0,0)</f>
        <v>39692</v>
      </c>
      <c r="C38223">
        <v>35.861923218000001</v>
      </c>
    </row>
    <row r="38224" spans="1:3" x14ac:dyDescent="0.25">
      <c r="A38224">
        <v>3196</v>
      </c>
      <c r="B38224" s="1">
        <f>DATE(2008,10,1) + TIME(0,0,0)</f>
        <v>39722</v>
      </c>
      <c r="C38224">
        <v>35.896709442000002</v>
      </c>
    </row>
    <row r="38225" spans="1:3" x14ac:dyDescent="0.25">
      <c r="A38225">
        <v>3227</v>
      </c>
      <c r="B38225" s="1">
        <f>DATE(2008,11,1) + TIME(0,0,0)</f>
        <v>39753</v>
      </c>
      <c r="C38225">
        <v>35.932399750000002</v>
      </c>
    </row>
    <row r="38226" spans="1:3" x14ac:dyDescent="0.25">
      <c r="A38226">
        <v>3257</v>
      </c>
      <c r="B38226" s="1">
        <f>DATE(2008,12,1) + TIME(0,0,0)</f>
        <v>39783</v>
      </c>
      <c r="C38226">
        <v>35.966709137000002</v>
      </c>
    </row>
    <row r="38227" spans="1:3" x14ac:dyDescent="0.25">
      <c r="A38227">
        <v>3288</v>
      </c>
      <c r="B38227" s="1">
        <f>DATE(2009,1,1) + TIME(0,0,0)</f>
        <v>39814</v>
      </c>
      <c r="C38227">
        <v>36.001941680999998</v>
      </c>
    </row>
    <row r="38228" spans="1:3" x14ac:dyDescent="0.25">
      <c r="A38228">
        <v>3319</v>
      </c>
      <c r="B38228" s="1">
        <f>DATE(2009,2,1) + TIME(0,0,0)</f>
        <v>39845</v>
      </c>
      <c r="C38228">
        <v>36.036849975999999</v>
      </c>
    </row>
    <row r="38229" spans="1:3" x14ac:dyDescent="0.25">
      <c r="A38229">
        <v>3347</v>
      </c>
      <c r="B38229" s="1">
        <f>DATE(2009,3,1) + TIME(0,0,0)</f>
        <v>39873</v>
      </c>
      <c r="C38229">
        <v>36.068206787000001</v>
      </c>
    </row>
    <row r="38230" spans="1:3" x14ac:dyDescent="0.25">
      <c r="A38230">
        <v>3378</v>
      </c>
      <c r="B38230" s="1">
        <f>DATE(2009,4,1) + TIME(0,0,0)</f>
        <v>39904</v>
      </c>
      <c r="C38230">
        <v>36.102703093999999</v>
      </c>
    </row>
    <row r="38231" spans="1:3" x14ac:dyDescent="0.25">
      <c r="A38231">
        <v>3408</v>
      </c>
      <c r="B38231" s="1">
        <f>DATE(2009,5,1) + TIME(0,0,0)</f>
        <v>39934</v>
      </c>
      <c r="C38231">
        <v>36.135871887</v>
      </c>
    </row>
    <row r="38232" spans="1:3" x14ac:dyDescent="0.25">
      <c r="A38232">
        <v>3439</v>
      </c>
      <c r="B38232" s="1">
        <f>DATE(2009,6,1) + TIME(0,0,0)</f>
        <v>39965</v>
      </c>
      <c r="C38232">
        <v>36.169948578000003</v>
      </c>
    </row>
    <row r="38233" spans="1:3" x14ac:dyDescent="0.25">
      <c r="A38233">
        <v>3469</v>
      </c>
      <c r="B38233" s="1">
        <f>DATE(2009,7,1) + TIME(0,0,0)</f>
        <v>39995</v>
      </c>
      <c r="C38233">
        <v>36.202720642000003</v>
      </c>
    </row>
    <row r="38234" spans="1:3" x14ac:dyDescent="0.25">
      <c r="A38234">
        <v>3500</v>
      </c>
      <c r="B38234" s="1">
        <f>DATE(2009,8,1) + TIME(0,0,0)</f>
        <v>40026</v>
      </c>
      <c r="C38234">
        <v>36.236354828000003</v>
      </c>
    </row>
    <row r="38235" spans="1:3" x14ac:dyDescent="0.25">
      <c r="A38235">
        <v>3531</v>
      </c>
      <c r="B38235" s="1">
        <f>DATE(2009,9,1) + TIME(0,0,0)</f>
        <v>40057</v>
      </c>
      <c r="C38235">
        <v>36.269798279</v>
      </c>
    </row>
    <row r="38236" spans="1:3" x14ac:dyDescent="0.25">
      <c r="A38236">
        <v>3561</v>
      </c>
      <c r="B38236" s="1">
        <f>DATE(2009,10,1) + TIME(0,0,0)</f>
        <v>40087</v>
      </c>
      <c r="C38236">
        <v>36.301940918</v>
      </c>
    </row>
    <row r="38237" spans="1:3" x14ac:dyDescent="0.25">
      <c r="A38237">
        <v>3592</v>
      </c>
      <c r="B38237" s="1">
        <f>DATE(2009,11,1) + TIME(0,0,0)</f>
        <v>40118</v>
      </c>
      <c r="C38237">
        <v>36.334972381999997</v>
      </c>
    </row>
    <row r="38238" spans="1:3" x14ac:dyDescent="0.25">
      <c r="A38238">
        <v>3622</v>
      </c>
      <c r="B38238" s="1">
        <f>DATE(2009,12,1) + TIME(0,0,0)</f>
        <v>40148</v>
      </c>
      <c r="C38238">
        <v>36.366748809999997</v>
      </c>
    </row>
    <row r="38239" spans="1:3" x14ac:dyDescent="0.25">
      <c r="A38239">
        <v>3653</v>
      </c>
      <c r="B38239" s="1">
        <f>DATE(2010,1,1) + TIME(0,0,0)</f>
        <v>40179</v>
      </c>
      <c r="C38239">
        <v>36.399410248000002</v>
      </c>
    </row>
    <row r="38240" spans="1:3" x14ac:dyDescent="0.25">
      <c r="A38240">
        <v>3684</v>
      </c>
      <c r="B38240" s="1">
        <f>DATE(2010,2,1) + TIME(0,0,0)</f>
        <v>40210</v>
      </c>
      <c r="C38240">
        <v>36.431911468999999</v>
      </c>
    </row>
    <row r="38241" spans="1:3" x14ac:dyDescent="0.25">
      <c r="A38241">
        <v>3712</v>
      </c>
      <c r="B38241" s="1">
        <f>DATE(2010,3,1) + TIME(0,0,0)</f>
        <v>40238</v>
      </c>
      <c r="C38241">
        <v>36.461135863999999</v>
      </c>
    </row>
    <row r="38242" spans="1:3" x14ac:dyDescent="0.25">
      <c r="A38242">
        <v>3743</v>
      </c>
      <c r="B38242" s="1">
        <f>DATE(2010,4,1) + TIME(0,0,0)</f>
        <v>40269</v>
      </c>
      <c r="C38242">
        <v>36.493343353</v>
      </c>
    </row>
    <row r="38243" spans="1:3" x14ac:dyDescent="0.25">
      <c r="A38243">
        <v>3773</v>
      </c>
      <c r="B38243" s="1">
        <f>DATE(2010,5,1) + TIME(0,0,0)</f>
        <v>40299</v>
      </c>
      <c r="C38243">
        <v>36.524356842000003</v>
      </c>
    </row>
    <row r="38244" spans="1:3" x14ac:dyDescent="0.25">
      <c r="A38244">
        <v>3804</v>
      </c>
      <c r="B38244" s="1">
        <f>DATE(2010,6,1) + TIME(0,0,0)</f>
        <v>40330</v>
      </c>
      <c r="C38244">
        <v>36.556240082000002</v>
      </c>
    </row>
    <row r="38245" spans="1:3" x14ac:dyDescent="0.25">
      <c r="A38245">
        <v>3834</v>
      </c>
      <c r="B38245" s="1">
        <f>DATE(2010,7,1) + TIME(0,0,0)</f>
        <v>40360</v>
      </c>
      <c r="C38245">
        <v>36.586936950999998</v>
      </c>
    </row>
    <row r="38246" spans="1:3" x14ac:dyDescent="0.25">
      <c r="A38246">
        <v>3865</v>
      </c>
      <c r="B38246" s="1">
        <f>DATE(2010,8,1) + TIME(0,0,0)</f>
        <v>40391</v>
      </c>
      <c r="C38246">
        <v>36.618484496999997</v>
      </c>
    </row>
    <row r="38247" spans="1:3" x14ac:dyDescent="0.25">
      <c r="A38247">
        <v>3896</v>
      </c>
      <c r="B38247" s="1">
        <f>DATE(2010,9,1) + TIME(0,0,0)</f>
        <v>40422</v>
      </c>
      <c r="C38247">
        <v>36.649868011000002</v>
      </c>
    </row>
    <row r="38248" spans="1:3" x14ac:dyDescent="0.25">
      <c r="A38248">
        <v>3926</v>
      </c>
      <c r="B38248" s="1">
        <f>DATE(2010,10,1) + TIME(0,0,0)</f>
        <v>40452</v>
      </c>
      <c r="C38248">
        <v>36.680072783999996</v>
      </c>
    </row>
    <row r="38249" spans="1:3" x14ac:dyDescent="0.25">
      <c r="A38249">
        <v>3957</v>
      </c>
      <c r="B38249" s="1">
        <f>DATE(2010,11,1) + TIME(0,0,0)</f>
        <v>40483</v>
      </c>
      <c r="C38249">
        <v>36.711112976000003</v>
      </c>
    </row>
    <row r="38250" spans="1:3" x14ac:dyDescent="0.25">
      <c r="A38250">
        <v>3987</v>
      </c>
      <c r="B38250" s="1">
        <f>DATE(2010,12,1) + TIME(0,0,0)</f>
        <v>40513</v>
      </c>
      <c r="C38250">
        <v>36.740993500000002</v>
      </c>
    </row>
    <row r="38251" spans="1:3" x14ac:dyDescent="0.25">
      <c r="A38251">
        <v>4018</v>
      </c>
      <c r="B38251" s="1">
        <f>DATE(2011,1,1) + TIME(0,0,0)</f>
        <v>40544</v>
      </c>
      <c r="C38251">
        <v>36.771697998</v>
      </c>
    </row>
    <row r="38252" spans="1:3" x14ac:dyDescent="0.25">
      <c r="A38252">
        <v>4049</v>
      </c>
      <c r="B38252" s="1">
        <f>DATE(2011,2,1) + TIME(0,0,0)</f>
        <v>40575</v>
      </c>
      <c r="C38252">
        <v>36.802227019999997</v>
      </c>
    </row>
    <row r="38253" spans="1:3" x14ac:dyDescent="0.25">
      <c r="A38253">
        <v>4077</v>
      </c>
      <c r="B38253" s="1">
        <f>DATE(2011,3,1) + TIME(0,0,0)</f>
        <v>40603</v>
      </c>
      <c r="C38253">
        <v>36.829654693999998</v>
      </c>
    </row>
    <row r="38254" spans="1:3" x14ac:dyDescent="0.25">
      <c r="A38254">
        <v>4108</v>
      </c>
      <c r="B38254" s="1">
        <f>DATE(2011,4,1) + TIME(0,0,0)</f>
        <v>40634</v>
      </c>
      <c r="C38254">
        <v>36.859855652</v>
      </c>
    </row>
    <row r="38255" spans="1:3" x14ac:dyDescent="0.25">
      <c r="A38255">
        <v>4138</v>
      </c>
      <c r="B38255" s="1">
        <f>DATE(2011,5,1) + TIME(0,0,0)</f>
        <v>40664</v>
      </c>
      <c r="C38255">
        <v>36.888923644999998</v>
      </c>
    </row>
    <row r="38256" spans="1:3" x14ac:dyDescent="0.25">
      <c r="A38256">
        <v>4169</v>
      </c>
      <c r="B38256" s="1">
        <f>DATE(2011,6,1) + TIME(0,0,0)</f>
        <v>40695</v>
      </c>
      <c r="C38256">
        <v>36.918800353999998</v>
      </c>
    </row>
    <row r="38257" spans="1:3" x14ac:dyDescent="0.25">
      <c r="A38257">
        <v>4199</v>
      </c>
      <c r="B38257" s="1">
        <f>DATE(2011,7,1) + TIME(0,0,0)</f>
        <v>40725</v>
      </c>
      <c r="C38257">
        <v>36.947555542000003</v>
      </c>
    </row>
    <row r="38258" spans="1:3" x14ac:dyDescent="0.25">
      <c r="A38258">
        <v>4230</v>
      </c>
      <c r="B38258" s="1">
        <f>DATE(2011,8,1) + TIME(0,0,0)</f>
        <v>40756</v>
      </c>
      <c r="C38258">
        <v>36.977115630999997</v>
      </c>
    </row>
    <row r="38259" spans="1:3" x14ac:dyDescent="0.25">
      <c r="A38259">
        <v>4261</v>
      </c>
      <c r="B38259" s="1">
        <f>DATE(2011,9,1) + TIME(0,0,0)</f>
        <v>40787</v>
      </c>
      <c r="C38259">
        <v>37.006519318000002</v>
      </c>
    </row>
    <row r="38260" spans="1:3" x14ac:dyDescent="0.25">
      <c r="A38260">
        <v>4291</v>
      </c>
      <c r="B38260" s="1">
        <f>DATE(2011,10,1) + TIME(0,0,0)</f>
        <v>40817</v>
      </c>
      <c r="C38260">
        <v>37.034828185999999</v>
      </c>
    </row>
    <row r="38261" spans="1:3" x14ac:dyDescent="0.25">
      <c r="A38261">
        <v>4322</v>
      </c>
      <c r="B38261" s="1">
        <f>DATE(2011,11,1) + TIME(0,0,0)</f>
        <v>40848</v>
      </c>
      <c r="C38261">
        <v>37.063934326000002</v>
      </c>
    </row>
    <row r="38262" spans="1:3" x14ac:dyDescent="0.25">
      <c r="A38262">
        <v>4352</v>
      </c>
      <c r="B38262" s="1">
        <f>DATE(2011,12,1) + TIME(0,0,0)</f>
        <v>40878</v>
      </c>
      <c r="C38262">
        <v>37.091960907000001</v>
      </c>
    </row>
    <row r="38263" spans="1:3" x14ac:dyDescent="0.25">
      <c r="A38263">
        <v>4383</v>
      </c>
      <c r="B38263" s="1">
        <f>DATE(2012,1,1) + TIME(0,0,0)</f>
        <v>40909</v>
      </c>
      <c r="C38263">
        <v>37.12077713</v>
      </c>
    </row>
    <row r="38264" spans="1:3" x14ac:dyDescent="0.25">
      <c r="A38264">
        <v>4414</v>
      </c>
      <c r="B38264" s="1">
        <f>DATE(2012,2,1) + TIME(0,0,0)</f>
        <v>40940</v>
      </c>
      <c r="C38264">
        <v>37.149452209000003</v>
      </c>
    </row>
    <row r="38265" spans="1:3" x14ac:dyDescent="0.25">
      <c r="A38265">
        <v>4443</v>
      </c>
      <c r="B38265" s="1">
        <f>DATE(2012,3,1) + TIME(0,0,0)</f>
        <v>40969</v>
      </c>
      <c r="C38265">
        <v>37.176147460999999</v>
      </c>
    </row>
    <row r="38266" spans="1:3" x14ac:dyDescent="0.25">
      <c r="A38266">
        <v>4474</v>
      </c>
      <c r="B38266" s="1">
        <f>DATE(2012,4,1) + TIME(0,0,0)</f>
        <v>41000</v>
      </c>
      <c r="C38266">
        <v>37.204551696999999</v>
      </c>
    </row>
    <row r="38267" spans="1:3" x14ac:dyDescent="0.25">
      <c r="A38267">
        <v>4504</v>
      </c>
      <c r="B38267" s="1">
        <f>DATE(2012,5,1) + TIME(0,0,0)</f>
        <v>41030</v>
      </c>
      <c r="C38267">
        <v>37.231906891000001</v>
      </c>
    </row>
    <row r="38268" spans="1:3" x14ac:dyDescent="0.25">
      <c r="A38268">
        <v>4535</v>
      </c>
      <c r="B38268" s="1">
        <f>DATE(2012,6,1) + TIME(0,0,0)</f>
        <v>41061</v>
      </c>
      <c r="C38268">
        <v>37.260040283000002</v>
      </c>
    </row>
    <row r="38269" spans="1:3" x14ac:dyDescent="0.25">
      <c r="A38269">
        <v>4565</v>
      </c>
      <c r="B38269" s="1">
        <f>DATE(2012,7,1) + TIME(0,0,0)</f>
        <v>41091</v>
      </c>
      <c r="C38269">
        <v>37.287136078000003</v>
      </c>
    </row>
    <row r="38270" spans="1:3" x14ac:dyDescent="0.25">
      <c r="A38270">
        <v>4596</v>
      </c>
      <c r="B38270" s="1">
        <f>DATE(2012,8,1) + TIME(0,0,0)</f>
        <v>41122</v>
      </c>
      <c r="C38270">
        <v>37.315006255999997</v>
      </c>
    </row>
    <row r="38271" spans="1:3" x14ac:dyDescent="0.25">
      <c r="A38271">
        <v>4627</v>
      </c>
      <c r="B38271" s="1">
        <f>DATE(2012,9,1) + TIME(0,0,0)</f>
        <v>41153</v>
      </c>
      <c r="C38271">
        <v>37.342742919999999</v>
      </c>
    </row>
    <row r="38272" spans="1:3" x14ac:dyDescent="0.25">
      <c r="A38272">
        <v>4657</v>
      </c>
      <c r="B38272" s="1">
        <f>DATE(2012,10,1) + TIME(0,0,0)</f>
        <v>41183</v>
      </c>
      <c r="C38272">
        <v>37.369464874000002</v>
      </c>
    </row>
    <row r="38273" spans="1:3" x14ac:dyDescent="0.25">
      <c r="A38273">
        <v>4688</v>
      </c>
      <c r="B38273" s="1">
        <f>DATE(2012,11,1) + TIME(0,0,0)</f>
        <v>41214</v>
      </c>
      <c r="C38273">
        <v>37.396949767999999</v>
      </c>
    </row>
    <row r="38274" spans="1:3" x14ac:dyDescent="0.25">
      <c r="A38274">
        <v>4718</v>
      </c>
      <c r="B38274" s="1">
        <f>DATE(2012,12,1) + TIME(0,0,0)</f>
        <v>41244</v>
      </c>
      <c r="C38274">
        <v>37.423427582000002</v>
      </c>
    </row>
    <row r="38275" spans="1:3" x14ac:dyDescent="0.25">
      <c r="A38275">
        <v>4749</v>
      </c>
      <c r="B38275" s="1">
        <f>DATE(2013,1,1) + TIME(0,0,0)</f>
        <v>41275</v>
      </c>
      <c r="C38275">
        <v>37.450668335000003</v>
      </c>
    </row>
    <row r="38276" spans="1:3" x14ac:dyDescent="0.25">
      <c r="A38276">
        <v>4780</v>
      </c>
      <c r="B38276" s="1">
        <f>DATE(2013,2,1) + TIME(0,0,0)</f>
        <v>41306</v>
      </c>
      <c r="C38276">
        <v>37.477787018000001</v>
      </c>
    </row>
    <row r="38277" spans="1:3" x14ac:dyDescent="0.25">
      <c r="A38277">
        <v>4808</v>
      </c>
      <c r="B38277" s="1">
        <f>DATE(2013,3,1) + TIME(0,0,0)</f>
        <v>41334</v>
      </c>
      <c r="C38277">
        <v>37.502182007000002</v>
      </c>
    </row>
    <row r="38278" spans="1:3" x14ac:dyDescent="0.25">
      <c r="A38278">
        <v>4839</v>
      </c>
      <c r="B38278" s="1">
        <f>DATE(2013,4,1) + TIME(0,0,0)</f>
        <v>41365</v>
      </c>
      <c r="C38278">
        <v>37.529079437</v>
      </c>
    </row>
    <row r="38279" spans="1:3" x14ac:dyDescent="0.25">
      <c r="A38279">
        <v>4869</v>
      </c>
      <c r="B38279" s="1">
        <f>DATE(2013,5,1) + TIME(0,0,0)</f>
        <v>41395</v>
      </c>
      <c r="C38279">
        <v>37.554996490000001</v>
      </c>
    </row>
    <row r="38280" spans="1:3" x14ac:dyDescent="0.25">
      <c r="A38280">
        <v>4900</v>
      </c>
      <c r="B38280" s="1">
        <f>DATE(2013,6,1) + TIME(0,0,0)</f>
        <v>41426</v>
      </c>
      <c r="C38280">
        <v>37.581668854</v>
      </c>
    </row>
    <row r="38281" spans="1:3" x14ac:dyDescent="0.25">
      <c r="A38281">
        <v>4930</v>
      </c>
      <c r="B38281" s="1">
        <f>DATE(2013,7,1) + TIME(0,0,0)</f>
        <v>41456</v>
      </c>
      <c r="C38281">
        <v>37.607372284</v>
      </c>
    </row>
    <row r="38282" spans="1:3" x14ac:dyDescent="0.25">
      <c r="A38282">
        <v>4961</v>
      </c>
      <c r="B38282" s="1">
        <f>DATE(2013,8,1) + TIME(0,0,0)</f>
        <v>41487</v>
      </c>
      <c r="C38282">
        <v>37.633819580000001</v>
      </c>
    </row>
    <row r="38283" spans="1:3" x14ac:dyDescent="0.25">
      <c r="A38283">
        <v>4992</v>
      </c>
      <c r="B38283" s="1">
        <f>DATE(2013,9,1) + TIME(0,0,0)</f>
        <v>41518</v>
      </c>
      <c r="C38283">
        <v>37.660160064999999</v>
      </c>
    </row>
    <row r="38284" spans="1:3" x14ac:dyDescent="0.25">
      <c r="A38284">
        <v>5022</v>
      </c>
      <c r="B38284" s="1">
        <f>DATE(2013,10,1) + TIME(0,0,0)</f>
        <v>41548</v>
      </c>
      <c r="C38284">
        <v>37.685546875</v>
      </c>
    </row>
    <row r="38285" spans="1:3" x14ac:dyDescent="0.25">
      <c r="A38285">
        <v>5053</v>
      </c>
      <c r="B38285" s="1">
        <f>DATE(2013,11,1) + TIME(0,0,0)</f>
        <v>41579</v>
      </c>
      <c r="C38285">
        <v>37.711669921999999</v>
      </c>
    </row>
    <row r="38286" spans="1:3" x14ac:dyDescent="0.25">
      <c r="A38286">
        <v>5083</v>
      </c>
      <c r="B38286" s="1">
        <f>DATE(2013,12,1) + TIME(0,0,0)</f>
        <v>41609</v>
      </c>
      <c r="C38286">
        <v>37.736846923999998</v>
      </c>
    </row>
    <row r="38287" spans="1:3" x14ac:dyDescent="0.25">
      <c r="A38287">
        <v>5114</v>
      </c>
      <c r="B38287" s="1">
        <f>DATE(2014,1,1) + TIME(0,0,0)</f>
        <v>41640</v>
      </c>
      <c r="C38287">
        <v>37.762760161999999</v>
      </c>
    </row>
    <row r="38288" spans="1:3" x14ac:dyDescent="0.25">
      <c r="A38288">
        <v>5145</v>
      </c>
      <c r="B38288" s="1">
        <f>DATE(2014,2,1) + TIME(0,0,0)</f>
        <v>41671</v>
      </c>
      <c r="C38288">
        <v>37.788562775000003</v>
      </c>
    </row>
    <row r="38289" spans="1:3" x14ac:dyDescent="0.25">
      <c r="A38289">
        <v>5173</v>
      </c>
      <c r="B38289" s="1">
        <f>DATE(2014,3,1) + TIME(0,0,0)</f>
        <v>41699</v>
      </c>
      <c r="C38289">
        <v>37.811779022000003</v>
      </c>
    </row>
    <row r="38290" spans="1:3" x14ac:dyDescent="0.25">
      <c r="A38290">
        <v>5204</v>
      </c>
      <c r="B38290" s="1">
        <f>DATE(2014,4,1) + TIME(0,0,0)</f>
        <v>41730</v>
      </c>
      <c r="C38290">
        <v>37.837383269999997</v>
      </c>
    </row>
    <row r="38291" spans="1:3" x14ac:dyDescent="0.25">
      <c r="A38291">
        <v>5234</v>
      </c>
      <c r="B38291" s="1">
        <f>DATE(2014,5,1) + TIME(0,0,0)</f>
        <v>41760</v>
      </c>
      <c r="C38291">
        <v>37.862060546999999</v>
      </c>
    </row>
    <row r="38292" spans="1:3" x14ac:dyDescent="0.25">
      <c r="A38292">
        <v>5265</v>
      </c>
      <c r="B38292" s="1">
        <f>DATE(2014,6,1) + TIME(0,0,0)</f>
        <v>41791</v>
      </c>
      <c r="C38292">
        <v>37.887454986999998</v>
      </c>
    </row>
    <row r="38293" spans="1:3" x14ac:dyDescent="0.25">
      <c r="A38293">
        <v>5295</v>
      </c>
      <c r="B38293" s="1">
        <f>DATE(2014,7,1) + TIME(0,0,0)</f>
        <v>41821</v>
      </c>
      <c r="C38293">
        <v>37.911937713999997</v>
      </c>
    </row>
    <row r="38294" spans="1:3" x14ac:dyDescent="0.25">
      <c r="A38294">
        <v>5326</v>
      </c>
      <c r="B38294" s="1">
        <f>DATE(2014,8,1) + TIME(0,0,0)</f>
        <v>41852</v>
      </c>
      <c r="C38294">
        <v>37.937129974000001</v>
      </c>
    </row>
    <row r="38295" spans="1:3" x14ac:dyDescent="0.25">
      <c r="A38295">
        <v>5357</v>
      </c>
      <c r="B38295" s="1">
        <f>DATE(2014,9,1) + TIME(0,0,0)</f>
        <v>41883</v>
      </c>
      <c r="C38295">
        <v>37.962223053000002</v>
      </c>
    </row>
    <row r="38296" spans="1:3" x14ac:dyDescent="0.25">
      <c r="A38296">
        <v>5387</v>
      </c>
      <c r="B38296" s="1">
        <f>DATE(2014,10,1) + TIME(0,0,0)</f>
        <v>41913</v>
      </c>
      <c r="C38296">
        <v>37.986408234000002</v>
      </c>
    </row>
    <row r="38297" spans="1:3" x14ac:dyDescent="0.25">
      <c r="A38297">
        <v>5418</v>
      </c>
      <c r="B38297" s="1">
        <f>DATE(2014,11,1) + TIME(0,0,0)</f>
        <v>41944</v>
      </c>
      <c r="C38297">
        <v>38.011302948000001</v>
      </c>
    </row>
    <row r="38298" spans="1:3" x14ac:dyDescent="0.25">
      <c r="A38298">
        <v>5448</v>
      </c>
      <c r="B38298" s="1">
        <f>DATE(2014,12,1) + TIME(0,0,0)</f>
        <v>41974</v>
      </c>
      <c r="C38298">
        <v>38.035297393999997</v>
      </c>
    </row>
    <row r="38299" spans="1:3" x14ac:dyDescent="0.25">
      <c r="A38299">
        <v>5479</v>
      </c>
      <c r="B38299" s="1">
        <f>DATE(2015,1,1) + TIME(0,0,0)</f>
        <v>42005</v>
      </c>
      <c r="C38299">
        <v>38.059993744000003</v>
      </c>
    </row>
    <row r="38300" spans="1:3" x14ac:dyDescent="0.25">
      <c r="A38300">
        <v>5510</v>
      </c>
      <c r="B38300" s="1">
        <f>DATE(2015,2,1) + TIME(0,0,0)</f>
        <v>42036</v>
      </c>
      <c r="C38300">
        <v>38.084594727000002</v>
      </c>
    </row>
    <row r="38301" spans="1:3" x14ac:dyDescent="0.25">
      <c r="A38301">
        <v>5538</v>
      </c>
      <c r="B38301" s="1">
        <f>DATE(2015,3,1) + TIME(0,0,0)</f>
        <v>42064</v>
      </c>
      <c r="C38301">
        <v>38.106727599999999</v>
      </c>
    </row>
    <row r="38302" spans="1:3" x14ac:dyDescent="0.25">
      <c r="A38302">
        <v>5569</v>
      </c>
      <c r="B38302" s="1">
        <f>DATE(2015,4,1) + TIME(0,0,0)</f>
        <v>42095</v>
      </c>
      <c r="C38302">
        <v>38.131141663000001</v>
      </c>
    </row>
    <row r="38303" spans="1:3" x14ac:dyDescent="0.25">
      <c r="A38303">
        <v>5599</v>
      </c>
      <c r="B38303" s="1">
        <f>DATE(2015,5,1) + TIME(0,0,0)</f>
        <v>42125</v>
      </c>
      <c r="C38303">
        <v>38.154682158999996</v>
      </c>
    </row>
    <row r="38304" spans="1:3" x14ac:dyDescent="0.25">
      <c r="A38304">
        <v>5630</v>
      </c>
      <c r="B38304" s="1">
        <f>DATE(2015,6,1) + TIME(0,0,0)</f>
        <v>42156</v>
      </c>
      <c r="C38304">
        <v>38.178916931000003</v>
      </c>
    </row>
    <row r="38305" spans="1:3" x14ac:dyDescent="0.25">
      <c r="A38305">
        <v>5660</v>
      </c>
      <c r="B38305" s="1">
        <f>DATE(2015,7,1) + TIME(0,0,0)</f>
        <v>42186</v>
      </c>
      <c r="C38305">
        <v>38.202285766999999</v>
      </c>
    </row>
    <row r="38306" spans="1:3" x14ac:dyDescent="0.25">
      <c r="A38306">
        <v>5691</v>
      </c>
      <c r="B38306" s="1">
        <f>DATE(2015,8,1) + TIME(0,0,0)</f>
        <v>42217</v>
      </c>
      <c r="C38306">
        <v>38.226345062</v>
      </c>
    </row>
    <row r="38307" spans="1:3" x14ac:dyDescent="0.25">
      <c r="A38307">
        <v>5722</v>
      </c>
      <c r="B38307" s="1">
        <f>DATE(2015,9,1) + TIME(0,0,0)</f>
        <v>42248</v>
      </c>
      <c r="C38307">
        <v>38.250312805</v>
      </c>
    </row>
    <row r="38308" spans="1:3" x14ac:dyDescent="0.25">
      <c r="A38308">
        <v>5752</v>
      </c>
      <c r="B38308" s="1">
        <f>DATE(2015,10,1) + TIME(0,0,0)</f>
        <v>42278</v>
      </c>
      <c r="C38308">
        <v>38.273426055999998</v>
      </c>
    </row>
    <row r="38309" spans="1:3" x14ac:dyDescent="0.25">
      <c r="A38309">
        <v>5783</v>
      </c>
      <c r="B38309" s="1">
        <f>DATE(2015,11,1) + TIME(0,0,0)</f>
        <v>42309</v>
      </c>
      <c r="C38309">
        <v>38.297225951999998</v>
      </c>
    </row>
    <row r="38310" spans="1:3" x14ac:dyDescent="0.25">
      <c r="A38310">
        <v>5813</v>
      </c>
      <c r="B38310" s="1">
        <f>DATE(2015,12,1) + TIME(0,0,0)</f>
        <v>42339</v>
      </c>
      <c r="C38310">
        <v>38.320171356000003</v>
      </c>
    </row>
    <row r="38311" spans="1:3" x14ac:dyDescent="0.25">
      <c r="A38311">
        <v>5844</v>
      </c>
      <c r="B38311" s="1">
        <f>DATE(2016,1,1) + TIME(0,0,0)</f>
        <v>42370</v>
      </c>
      <c r="C38311">
        <v>38.343795776</v>
      </c>
    </row>
    <row r="38312" spans="1:3" x14ac:dyDescent="0.25">
      <c r="A38312">
        <v>5875</v>
      </c>
      <c r="B38312" s="1">
        <f>DATE(2016,2,1) + TIME(0,0,0)</f>
        <v>42401</v>
      </c>
      <c r="C38312">
        <v>38.367336272999999</v>
      </c>
    </row>
    <row r="38313" spans="1:3" x14ac:dyDescent="0.25">
      <c r="A38313">
        <v>5904</v>
      </c>
      <c r="B38313" s="1">
        <f>DATE(2016,3,1) + TIME(0,0,0)</f>
        <v>42430</v>
      </c>
      <c r="C38313">
        <v>38.389282227000002</v>
      </c>
    </row>
    <row r="38314" spans="1:3" x14ac:dyDescent="0.25">
      <c r="A38314">
        <v>5935</v>
      </c>
      <c r="B38314" s="1">
        <f>DATE(2016,4,1) + TIME(0,0,0)</f>
        <v>42461</v>
      </c>
      <c r="C38314">
        <v>38.412654877000001</v>
      </c>
    </row>
    <row r="38315" spans="1:3" x14ac:dyDescent="0.25">
      <c r="A38315">
        <v>5965</v>
      </c>
      <c r="B38315" s="1">
        <f>DATE(2016,5,1) + TIME(0,0,0)</f>
        <v>42491</v>
      </c>
      <c r="C38315">
        <v>38.435188293000003</v>
      </c>
    </row>
    <row r="38316" spans="1:3" x14ac:dyDescent="0.25">
      <c r="A38316">
        <v>5996</v>
      </c>
      <c r="B38316" s="1">
        <f>DATE(2016,6,1) + TIME(0,0,0)</f>
        <v>42522</v>
      </c>
      <c r="C38316">
        <v>38.458385468000003</v>
      </c>
    </row>
    <row r="38317" spans="1:3" x14ac:dyDescent="0.25">
      <c r="A38317">
        <v>6026</v>
      </c>
      <c r="B38317" s="1">
        <f>DATE(2016,7,1) + TIME(0,0,0)</f>
        <v>42552</v>
      </c>
      <c r="C38317">
        <v>38.480747223000002</v>
      </c>
    </row>
    <row r="38318" spans="1:3" x14ac:dyDescent="0.25">
      <c r="A38318">
        <v>6057</v>
      </c>
      <c r="B38318" s="1">
        <f>DATE(2016,8,1) + TIME(0,0,0)</f>
        <v>42583</v>
      </c>
      <c r="C38318">
        <v>38.503768921000002</v>
      </c>
    </row>
    <row r="38319" spans="1:3" x14ac:dyDescent="0.25">
      <c r="A38319">
        <v>6088</v>
      </c>
      <c r="B38319" s="1">
        <f>DATE(2016,9,1) + TIME(0,0,0)</f>
        <v>42614</v>
      </c>
      <c r="C38319">
        <v>38.526702880999999</v>
      </c>
    </row>
    <row r="38320" spans="1:3" x14ac:dyDescent="0.25">
      <c r="A38320">
        <v>6118</v>
      </c>
      <c r="B38320" s="1">
        <f>DATE(2016,10,1) + TIME(0,0,0)</f>
        <v>42644</v>
      </c>
      <c r="C38320">
        <v>38.548812865999999</v>
      </c>
    </row>
    <row r="38321" spans="1:3" x14ac:dyDescent="0.25">
      <c r="A38321">
        <v>6149</v>
      </c>
      <c r="B38321" s="1">
        <f>DATE(2016,11,1) + TIME(0,0,0)</f>
        <v>42675</v>
      </c>
      <c r="C38321">
        <v>38.571575164999999</v>
      </c>
    </row>
    <row r="38322" spans="1:3" x14ac:dyDescent="0.25">
      <c r="A38322">
        <v>6179</v>
      </c>
      <c r="B38322" s="1">
        <f>DATE(2016,12,1) + TIME(0,0,0)</f>
        <v>42705</v>
      </c>
      <c r="C38322">
        <v>38.593524932999998</v>
      </c>
    </row>
    <row r="38323" spans="1:3" x14ac:dyDescent="0.25">
      <c r="A38323">
        <v>6210</v>
      </c>
      <c r="B38323" s="1">
        <f>DATE(2017,1,1) + TIME(0,0,0)</f>
        <v>42736</v>
      </c>
      <c r="C38323">
        <v>38.616104126000003</v>
      </c>
    </row>
    <row r="38324" spans="1:3" x14ac:dyDescent="0.25">
      <c r="A38324">
        <v>6241</v>
      </c>
      <c r="B38324" s="1">
        <f>DATE(2017,2,1) + TIME(0,0,0)</f>
        <v>42767</v>
      </c>
      <c r="C38324">
        <v>38.638599395999996</v>
      </c>
    </row>
    <row r="38325" spans="1:3" x14ac:dyDescent="0.25">
      <c r="A38325">
        <v>6269</v>
      </c>
      <c r="B38325" s="1">
        <f>DATE(2017,3,1) + TIME(0,0,0)</f>
        <v>42795</v>
      </c>
      <c r="C38325">
        <v>38.658843994000001</v>
      </c>
    </row>
    <row r="38326" spans="1:3" x14ac:dyDescent="0.25">
      <c r="A38326">
        <v>6300</v>
      </c>
      <c r="B38326" s="1">
        <f>DATE(2017,4,1) + TIME(0,0,0)</f>
        <v>42826</v>
      </c>
      <c r="C38326">
        <v>38.681186676000003</v>
      </c>
    </row>
    <row r="38327" spans="1:3" x14ac:dyDescent="0.25">
      <c r="A38327">
        <v>6330</v>
      </c>
      <c r="B38327" s="1">
        <f>DATE(2017,5,1) + TIME(0,0,0)</f>
        <v>42856</v>
      </c>
      <c r="C38327">
        <v>38.702739716000004</v>
      </c>
    </row>
    <row r="38328" spans="1:3" x14ac:dyDescent="0.25">
      <c r="A38328">
        <v>6361</v>
      </c>
      <c r="B38328" s="1">
        <f>DATE(2017,6,1) + TIME(0,0,0)</f>
        <v>42887</v>
      </c>
      <c r="C38328">
        <v>38.724925995</v>
      </c>
    </row>
    <row r="38329" spans="1:3" x14ac:dyDescent="0.25">
      <c r="A38329">
        <v>6391</v>
      </c>
      <c r="B38329" s="1">
        <f>DATE(2017,7,1) + TIME(0,0,0)</f>
        <v>42917</v>
      </c>
      <c r="C38329">
        <v>38.746315002000003</v>
      </c>
    </row>
    <row r="38330" spans="1:3" x14ac:dyDescent="0.25">
      <c r="A38330">
        <v>6422</v>
      </c>
      <c r="B38330" s="1">
        <f>DATE(2017,8,1) + TIME(0,0,0)</f>
        <v>42948</v>
      </c>
      <c r="C38330">
        <v>38.768329620000003</v>
      </c>
    </row>
    <row r="38331" spans="1:3" x14ac:dyDescent="0.25">
      <c r="A38331">
        <v>6453</v>
      </c>
      <c r="B38331" s="1">
        <f>DATE(2017,9,1) + TIME(0,0,0)</f>
        <v>42979</v>
      </c>
      <c r="C38331">
        <v>38.790267944</v>
      </c>
    </row>
    <row r="38332" spans="1:3" x14ac:dyDescent="0.25">
      <c r="A38332">
        <v>6483</v>
      </c>
      <c r="B38332" s="1">
        <f>DATE(2017,10,1) + TIME(0,0,0)</f>
        <v>43009</v>
      </c>
      <c r="C38332">
        <v>38.811424254999999</v>
      </c>
    </row>
    <row r="38333" spans="1:3" x14ac:dyDescent="0.25">
      <c r="A38333">
        <v>6514</v>
      </c>
      <c r="B38333" s="1">
        <f>DATE(2017,11,1) + TIME(0,0,0)</f>
        <v>43040</v>
      </c>
      <c r="C38333">
        <v>38.833217621000003</v>
      </c>
    </row>
    <row r="38334" spans="1:3" x14ac:dyDescent="0.25">
      <c r="A38334">
        <v>6544</v>
      </c>
      <c r="B38334" s="1">
        <f>DATE(2017,12,1) + TIME(0,0,0)</f>
        <v>43070</v>
      </c>
      <c r="C38334">
        <v>38.854240417</v>
      </c>
    </row>
    <row r="38335" spans="1:3" x14ac:dyDescent="0.25">
      <c r="A38335">
        <v>6575</v>
      </c>
      <c r="B38335" s="1">
        <f>DATE(2018,1,1) + TIME(0,0,0)</f>
        <v>43101</v>
      </c>
      <c r="C38335">
        <v>38.875892639</v>
      </c>
    </row>
    <row r="38336" spans="1:3" x14ac:dyDescent="0.25">
      <c r="A38336">
        <v>6606</v>
      </c>
      <c r="B38336" s="1">
        <f>DATE(2018,2,1) + TIME(0,0,0)</f>
        <v>43132</v>
      </c>
      <c r="C38336">
        <v>38.897468566999997</v>
      </c>
    </row>
    <row r="38337" spans="1:3" x14ac:dyDescent="0.25">
      <c r="A38337">
        <v>6634</v>
      </c>
      <c r="B38337" s="1">
        <f>DATE(2018,3,1) + TIME(0,0,0)</f>
        <v>43160</v>
      </c>
      <c r="C38337">
        <v>38.916893004999999</v>
      </c>
    </row>
    <row r="38338" spans="1:3" x14ac:dyDescent="0.25">
      <c r="A38338">
        <v>6665</v>
      </c>
      <c r="B38338" s="1">
        <f>DATE(2018,4,1) + TIME(0,0,0)</f>
        <v>43191</v>
      </c>
      <c r="C38338">
        <v>38.938323975000003</v>
      </c>
    </row>
    <row r="38339" spans="1:3" x14ac:dyDescent="0.25">
      <c r="A38339">
        <v>6695</v>
      </c>
      <c r="B38339" s="1">
        <f>DATE(2018,5,1) + TIME(0,0,0)</f>
        <v>43221</v>
      </c>
      <c r="C38339">
        <v>38.958988189999999</v>
      </c>
    </row>
    <row r="38340" spans="1:3" x14ac:dyDescent="0.25">
      <c r="A38340">
        <v>6726</v>
      </c>
      <c r="B38340" s="1">
        <f>DATE(2018,6,1) + TIME(0,0,0)</f>
        <v>43252</v>
      </c>
      <c r="C38340">
        <v>38.980274199999997</v>
      </c>
    </row>
    <row r="38341" spans="1:3" x14ac:dyDescent="0.25">
      <c r="A38341">
        <v>6756</v>
      </c>
      <c r="B38341" s="1">
        <f>DATE(2018,7,1) + TIME(0,0,0)</f>
        <v>43282</v>
      </c>
      <c r="C38341">
        <v>39.000808716000002</v>
      </c>
    </row>
    <row r="38342" spans="1:3" x14ac:dyDescent="0.25">
      <c r="A38342">
        <v>6787</v>
      </c>
      <c r="B38342" s="1">
        <f>DATE(2018,8,1) + TIME(0,0,0)</f>
        <v>43313</v>
      </c>
      <c r="C38342">
        <v>39.021961212000001</v>
      </c>
    </row>
    <row r="38343" spans="1:3" x14ac:dyDescent="0.25">
      <c r="A38343">
        <v>6818</v>
      </c>
      <c r="B38343" s="1">
        <f>DATE(2018,9,1) + TIME(0,0,0)</f>
        <v>43344</v>
      </c>
      <c r="C38343">
        <v>39.043041229000004</v>
      </c>
    </row>
    <row r="38344" spans="1:3" x14ac:dyDescent="0.25">
      <c r="A38344">
        <v>6848</v>
      </c>
      <c r="B38344" s="1">
        <f>DATE(2018,10,1) + TIME(0,0,0)</f>
        <v>43374</v>
      </c>
      <c r="C38344">
        <v>39.063377379999999</v>
      </c>
    </row>
    <row r="38345" spans="1:3" x14ac:dyDescent="0.25">
      <c r="A38345">
        <v>6879</v>
      </c>
      <c r="B38345" s="1">
        <f>DATE(2018,11,1) + TIME(0,0,0)</f>
        <v>43405</v>
      </c>
      <c r="C38345">
        <v>39.084323883000003</v>
      </c>
    </row>
    <row r="38346" spans="1:3" x14ac:dyDescent="0.25">
      <c r="A38346">
        <v>6909</v>
      </c>
      <c r="B38346" s="1">
        <f>DATE(2018,12,1) + TIME(0,0,0)</f>
        <v>43435</v>
      </c>
      <c r="C38346">
        <v>39.104530334000003</v>
      </c>
    </row>
    <row r="38347" spans="1:3" x14ac:dyDescent="0.25">
      <c r="A38347">
        <v>6940</v>
      </c>
      <c r="B38347" s="1">
        <f>DATE(2019,1,1) + TIME(0,0,0)</f>
        <v>43466</v>
      </c>
      <c r="C38347">
        <v>39.125339508000003</v>
      </c>
    </row>
    <row r="38348" spans="1:3" x14ac:dyDescent="0.25">
      <c r="A38348">
        <v>6971</v>
      </c>
      <c r="B38348" s="1">
        <f>DATE(2019,2,1) + TIME(0,0,0)</f>
        <v>43497</v>
      </c>
      <c r="C38348">
        <v>39.146087645999998</v>
      </c>
    </row>
    <row r="38349" spans="1:3" x14ac:dyDescent="0.25">
      <c r="A38349">
        <v>6999</v>
      </c>
      <c r="B38349" s="1">
        <f>DATE(2019,3,1) + TIME(0,0,0)</f>
        <v>43525</v>
      </c>
      <c r="C38349">
        <v>39.164764404000003</v>
      </c>
    </row>
    <row r="38350" spans="1:3" x14ac:dyDescent="0.25">
      <c r="A38350">
        <v>7030</v>
      </c>
      <c r="B38350" s="1">
        <f>DATE(2019,4,1) + TIME(0,0,0)</f>
        <v>43556</v>
      </c>
      <c r="C38350">
        <v>39.185382842999999</v>
      </c>
    </row>
    <row r="38351" spans="1:3" x14ac:dyDescent="0.25">
      <c r="A38351">
        <v>7060</v>
      </c>
      <c r="B38351" s="1">
        <f>DATE(2019,5,1) + TIME(0,0,0)</f>
        <v>43586</v>
      </c>
      <c r="C38351">
        <v>39.205272675000003</v>
      </c>
    </row>
    <row r="38352" spans="1:3" x14ac:dyDescent="0.25">
      <c r="A38352">
        <v>7091</v>
      </c>
      <c r="B38352" s="1">
        <f>DATE(2019,6,1) + TIME(0,0,0)</f>
        <v>43617</v>
      </c>
      <c r="C38352">
        <v>39.225761413999997</v>
      </c>
    </row>
    <row r="38353" spans="1:3" x14ac:dyDescent="0.25">
      <c r="A38353">
        <v>7121</v>
      </c>
      <c r="B38353" s="1">
        <f>DATE(2019,7,1) + TIME(0,0,0)</f>
        <v>43647</v>
      </c>
      <c r="C38353">
        <v>39.245525360000002</v>
      </c>
    </row>
    <row r="38354" spans="1:3" x14ac:dyDescent="0.25">
      <c r="A38354">
        <v>7152</v>
      </c>
      <c r="B38354" s="1">
        <f>DATE(2019,8,1) + TIME(0,0,0)</f>
        <v>43678</v>
      </c>
      <c r="C38354">
        <v>39.265884399000001</v>
      </c>
    </row>
    <row r="38355" spans="1:3" x14ac:dyDescent="0.25">
      <c r="A38355">
        <v>7183</v>
      </c>
      <c r="B38355" s="1">
        <f>DATE(2019,9,1) + TIME(0,0,0)</f>
        <v>43709</v>
      </c>
      <c r="C38355">
        <v>39.286178589000002</v>
      </c>
    </row>
    <row r="38356" spans="1:3" x14ac:dyDescent="0.25">
      <c r="A38356">
        <v>7213</v>
      </c>
      <c r="B38356" s="1">
        <f>DATE(2019,10,1) + TIME(0,0,0)</f>
        <v>43739</v>
      </c>
      <c r="C38356">
        <v>39.305759430000002</v>
      </c>
    </row>
    <row r="38357" spans="1:3" x14ac:dyDescent="0.25">
      <c r="A38357">
        <v>7244</v>
      </c>
      <c r="B38357" s="1">
        <f>DATE(2019,11,1) + TIME(0,0,0)</f>
        <v>43770</v>
      </c>
      <c r="C38357">
        <v>39.325923920000001</v>
      </c>
    </row>
    <row r="38358" spans="1:3" x14ac:dyDescent="0.25">
      <c r="A38358">
        <v>7274</v>
      </c>
      <c r="B38358" s="1">
        <f>DATE(2019,12,1) + TIME(0,0,0)</f>
        <v>43800</v>
      </c>
      <c r="C38358">
        <v>39.345382690000001</v>
      </c>
    </row>
    <row r="38359" spans="1:3" x14ac:dyDescent="0.25">
      <c r="A38359">
        <v>7305</v>
      </c>
      <c r="B38359" s="1">
        <f>DATE(2020,1,1) + TIME(0,0,0)</f>
        <v>43831</v>
      </c>
      <c r="C38359">
        <v>39.365425109999997</v>
      </c>
    </row>
    <row r="38360" spans="1:3" x14ac:dyDescent="0.25">
      <c r="A38360">
        <v>7336</v>
      </c>
      <c r="B38360" s="1">
        <f>DATE(2020,2,1) + TIME(0,0,0)</f>
        <v>43862</v>
      </c>
      <c r="C38360">
        <v>39.385410309000001</v>
      </c>
    </row>
    <row r="38361" spans="1:3" x14ac:dyDescent="0.25">
      <c r="A38361">
        <v>7365</v>
      </c>
      <c r="B38361" s="1">
        <f>DATE(2020,3,1) + TIME(0,0,0)</f>
        <v>43891</v>
      </c>
      <c r="C38361">
        <v>39.404045105000002</v>
      </c>
    </row>
    <row r="38362" spans="1:3" x14ac:dyDescent="0.25">
      <c r="A38362">
        <v>7396</v>
      </c>
      <c r="B38362" s="1">
        <f>DATE(2020,4,1) + TIME(0,0,0)</f>
        <v>43922</v>
      </c>
      <c r="C38362">
        <v>39.423908234000002</v>
      </c>
    </row>
    <row r="38363" spans="1:3" x14ac:dyDescent="0.25">
      <c r="A38363">
        <v>7426</v>
      </c>
      <c r="B38363" s="1">
        <f>DATE(2020,5,1) + TIME(0,0,0)</f>
        <v>43952</v>
      </c>
      <c r="C38363">
        <v>39.443073273000003</v>
      </c>
    </row>
    <row r="38364" spans="1:3" x14ac:dyDescent="0.25">
      <c r="A38364">
        <v>7457</v>
      </c>
      <c r="B38364" s="1">
        <f>DATE(2020,6,1) + TIME(0,0,0)</f>
        <v>43983</v>
      </c>
      <c r="C38364">
        <v>39.462818145999996</v>
      </c>
    </row>
    <row r="38365" spans="1:3" x14ac:dyDescent="0.25">
      <c r="A38365">
        <v>7487</v>
      </c>
      <c r="B38365" s="1">
        <f>DATE(2020,7,1) + TIME(0,0,0)</f>
        <v>44013</v>
      </c>
      <c r="C38365">
        <v>39.481868744000003</v>
      </c>
    </row>
    <row r="38366" spans="1:3" x14ac:dyDescent="0.25">
      <c r="A38366">
        <v>7518</v>
      </c>
      <c r="B38366" s="1">
        <f>DATE(2020,8,1) + TIME(0,0,0)</f>
        <v>44044</v>
      </c>
      <c r="C38366">
        <v>39.501499176000003</v>
      </c>
    </row>
    <row r="38367" spans="1:3" x14ac:dyDescent="0.25">
      <c r="A38367">
        <v>7549</v>
      </c>
      <c r="B38367" s="1">
        <f>DATE(2020,9,1) + TIME(0,0,0)</f>
        <v>44075</v>
      </c>
      <c r="C38367">
        <v>39.521068573000001</v>
      </c>
    </row>
    <row r="38368" spans="1:3" x14ac:dyDescent="0.25">
      <c r="A38368">
        <v>7579</v>
      </c>
      <c r="B38368" s="1">
        <f>DATE(2020,10,1) + TIME(0,0,0)</f>
        <v>44105</v>
      </c>
      <c r="C38368">
        <v>39.539951324</v>
      </c>
    </row>
    <row r="38369" spans="1:3" x14ac:dyDescent="0.25">
      <c r="A38369">
        <v>7610</v>
      </c>
      <c r="B38369" s="1">
        <f>DATE(2020,11,1) + TIME(0,0,0)</f>
        <v>44136</v>
      </c>
      <c r="C38369">
        <v>39.559406281000001</v>
      </c>
    </row>
    <row r="38370" spans="1:3" x14ac:dyDescent="0.25">
      <c r="A38370">
        <v>7640</v>
      </c>
      <c r="B38370" s="1">
        <f>DATE(2020,12,1) + TIME(0,0,0)</f>
        <v>44166</v>
      </c>
      <c r="C38370">
        <v>39.578178405999999</v>
      </c>
    </row>
    <row r="38371" spans="1:3" x14ac:dyDescent="0.25">
      <c r="A38371">
        <v>7671</v>
      </c>
      <c r="B38371" s="1">
        <f>DATE(2021,1,1) + TIME(0,0,0)</f>
        <v>44197</v>
      </c>
      <c r="C38371">
        <v>39.597518921000002</v>
      </c>
    </row>
    <row r="38372" spans="1:3" x14ac:dyDescent="0.25">
      <c r="A38372">
        <v>7702</v>
      </c>
      <c r="B38372" s="1">
        <f>DATE(2021,2,1) + TIME(0,0,0)</f>
        <v>44228</v>
      </c>
      <c r="C38372">
        <v>39.616806029999999</v>
      </c>
    </row>
    <row r="38373" spans="1:3" x14ac:dyDescent="0.25">
      <c r="A38373">
        <v>7730</v>
      </c>
      <c r="B38373" s="1">
        <f>DATE(2021,3,1) + TIME(0,0,0)</f>
        <v>44256</v>
      </c>
      <c r="C38373">
        <v>39.634174346999998</v>
      </c>
    </row>
    <row r="38374" spans="1:3" x14ac:dyDescent="0.25">
      <c r="A38374">
        <v>7761</v>
      </c>
      <c r="B38374" s="1">
        <f>DATE(2021,4,1) + TIME(0,0,0)</f>
        <v>44287</v>
      </c>
      <c r="C38374">
        <v>39.653347015000001</v>
      </c>
    </row>
    <row r="38375" spans="1:3" x14ac:dyDescent="0.25">
      <c r="A38375">
        <v>7791</v>
      </c>
      <c r="B38375" s="1">
        <f>DATE(2021,5,1) + TIME(0,0,0)</f>
        <v>44317</v>
      </c>
      <c r="C38375">
        <v>39.671852112000003</v>
      </c>
    </row>
    <row r="38376" spans="1:3" x14ac:dyDescent="0.25">
      <c r="A38376">
        <v>7822</v>
      </c>
      <c r="B38376" s="1">
        <f>DATE(2021,6,1) + TIME(0,0,0)</f>
        <v>44348</v>
      </c>
      <c r="C38376">
        <v>39.690914153999998</v>
      </c>
    </row>
    <row r="38377" spans="1:3" x14ac:dyDescent="0.25">
      <c r="A38377">
        <v>7852</v>
      </c>
      <c r="B38377" s="1">
        <f>DATE(2021,7,1) + TIME(0,0,0)</f>
        <v>44378</v>
      </c>
      <c r="C38377">
        <v>39.709308624000002</v>
      </c>
    </row>
    <row r="38378" spans="1:3" x14ac:dyDescent="0.25">
      <c r="A38378">
        <v>7883</v>
      </c>
      <c r="B38378" s="1">
        <f>DATE(2021,8,1) + TIME(0,0,0)</f>
        <v>44409</v>
      </c>
      <c r="C38378">
        <v>39.728263855000002</v>
      </c>
    </row>
    <row r="38379" spans="1:3" x14ac:dyDescent="0.25">
      <c r="A38379">
        <v>7914</v>
      </c>
      <c r="B38379" s="1">
        <f>DATE(2021,9,1) + TIME(0,0,0)</f>
        <v>44440</v>
      </c>
      <c r="C38379">
        <v>39.747161865000002</v>
      </c>
    </row>
    <row r="38380" spans="1:3" x14ac:dyDescent="0.25">
      <c r="A38380">
        <v>7944</v>
      </c>
      <c r="B38380" s="1">
        <f>DATE(2021,10,1) + TIME(0,0,0)</f>
        <v>44470</v>
      </c>
      <c r="C38380">
        <v>39.765396117999998</v>
      </c>
    </row>
    <row r="38381" spans="1:3" x14ac:dyDescent="0.25">
      <c r="A38381">
        <v>7975</v>
      </c>
      <c r="B38381" s="1">
        <f>DATE(2021,11,1) + TIME(0,0,0)</f>
        <v>44501</v>
      </c>
      <c r="C38381">
        <v>39.784187316999997</v>
      </c>
    </row>
    <row r="38382" spans="1:3" x14ac:dyDescent="0.25">
      <c r="A38382">
        <v>8005</v>
      </c>
      <c r="B38382" s="1">
        <f>DATE(2021,12,1) + TIME(0,0,0)</f>
        <v>44531</v>
      </c>
      <c r="C38382">
        <v>39.802318573000001</v>
      </c>
    </row>
    <row r="38383" spans="1:3" x14ac:dyDescent="0.25">
      <c r="A38383">
        <v>8036</v>
      </c>
      <c r="B38383" s="1">
        <f>DATE(2022,1,1) + TIME(0,0,0)</f>
        <v>44562</v>
      </c>
      <c r="C38383">
        <v>39.820999145999998</v>
      </c>
    </row>
    <row r="38384" spans="1:3" x14ac:dyDescent="0.25">
      <c r="A38384">
        <v>8067</v>
      </c>
      <c r="B38384" s="1">
        <f>DATE(2022,2,1) + TIME(0,0,0)</f>
        <v>44593</v>
      </c>
      <c r="C38384">
        <v>39.839630127</v>
      </c>
    </row>
    <row r="38385" spans="1:3" x14ac:dyDescent="0.25">
      <c r="A38385">
        <v>8095</v>
      </c>
      <c r="B38385" s="1">
        <f>DATE(2022,3,1) + TIME(0,0,0)</f>
        <v>44621</v>
      </c>
      <c r="C38385">
        <v>39.856407165999997</v>
      </c>
    </row>
    <row r="38386" spans="1:3" x14ac:dyDescent="0.25">
      <c r="A38386">
        <v>8126</v>
      </c>
      <c r="B38386" s="1">
        <f>DATE(2022,4,1) + TIME(0,0,0)</f>
        <v>44652</v>
      </c>
      <c r="C38386">
        <v>39.874935149999999</v>
      </c>
    </row>
    <row r="38387" spans="1:3" x14ac:dyDescent="0.25">
      <c r="A38387">
        <v>8156</v>
      </c>
      <c r="B38387" s="1">
        <f>DATE(2022,5,1) + TIME(0,0,0)</f>
        <v>44682</v>
      </c>
      <c r="C38387">
        <v>39.892814635999997</v>
      </c>
    </row>
    <row r="38388" spans="1:3" x14ac:dyDescent="0.25">
      <c r="A38388">
        <v>8187</v>
      </c>
      <c r="B38388" s="1">
        <f>DATE(2022,6,1) + TIME(0,0,0)</f>
        <v>44713</v>
      </c>
      <c r="C38388">
        <v>39.911239623999997</v>
      </c>
    </row>
    <row r="38389" spans="1:3" x14ac:dyDescent="0.25">
      <c r="A38389">
        <v>8217</v>
      </c>
      <c r="B38389" s="1">
        <f>DATE(2022,7,1) + TIME(0,0,0)</f>
        <v>44743</v>
      </c>
      <c r="C38389">
        <v>39.929019928000002</v>
      </c>
    </row>
    <row r="38390" spans="1:3" x14ac:dyDescent="0.25">
      <c r="A38390">
        <v>8248</v>
      </c>
      <c r="B38390" s="1">
        <f>DATE(2022,8,1) + TIME(0,0,0)</f>
        <v>44774</v>
      </c>
      <c r="C38390">
        <v>39.947341919000003</v>
      </c>
    </row>
    <row r="38391" spans="1:3" x14ac:dyDescent="0.25">
      <c r="A38391">
        <v>8279</v>
      </c>
      <c r="B38391" s="1">
        <f>DATE(2022,9,1) + TIME(0,0,0)</f>
        <v>44805</v>
      </c>
      <c r="C38391">
        <v>39.965614318999997</v>
      </c>
    </row>
    <row r="38392" spans="1:3" x14ac:dyDescent="0.25">
      <c r="A38392">
        <v>8309</v>
      </c>
      <c r="B38392" s="1">
        <f>DATE(2022,10,1) + TIME(0,0,0)</f>
        <v>44835</v>
      </c>
      <c r="C38392">
        <v>39.983245850000003</v>
      </c>
    </row>
    <row r="38393" spans="1:3" x14ac:dyDescent="0.25">
      <c r="A38393">
        <v>8340</v>
      </c>
      <c r="B38393" s="1">
        <f>DATE(2022,11,1) + TIME(0,0,0)</f>
        <v>44866</v>
      </c>
      <c r="C38393">
        <v>40.001419067</v>
      </c>
    </row>
    <row r="38394" spans="1:3" x14ac:dyDescent="0.25">
      <c r="A38394">
        <v>8370</v>
      </c>
      <c r="B38394" s="1">
        <f>DATE(2022,12,1) + TIME(0,0,0)</f>
        <v>44896</v>
      </c>
      <c r="C38394">
        <v>40.018955231</v>
      </c>
    </row>
    <row r="38395" spans="1:3" x14ac:dyDescent="0.25">
      <c r="A38395">
        <v>8401</v>
      </c>
      <c r="B38395" s="1">
        <f>DATE(2023,1,1) + TIME(0,0,0)</f>
        <v>44927</v>
      </c>
      <c r="C38395">
        <v>40.037025452000002</v>
      </c>
    </row>
    <row r="38396" spans="1:3" x14ac:dyDescent="0.25">
      <c r="A38396">
        <v>8432</v>
      </c>
      <c r="B38396" s="1">
        <f>DATE(2023,2,1) + TIME(0,0,0)</f>
        <v>44958</v>
      </c>
      <c r="C38396">
        <v>40.055049896</v>
      </c>
    </row>
    <row r="38397" spans="1:3" x14ac:dyDescent="0.25">
      <c r="A38397">
        <v>8460</v>
      </c>
      <c r="B38397" s="1">
        <f>DATE(2023,3,1) + TIME(0,0,0)</f>
        <v>44986</v>
      </c>
      <c r="C38397">
        <v>40.071285248000002</v>
      </c>
    </row>
    <row r="38398" spans="1:3" x14ac:dyDescent="0.25">
      <c r="A38398">
        <v>8491</v>
      </c>
      <c r="B38398" s="1">
        <f>DATE(2023,4,1) + TIME(0,0,0)</f>
        <v>45017</v>
      </c>
      <c r="C38398">
        <v>40.089214325</v>
      </c>
    </row>
    <row r="38399" spans="1:3" x14ac:dyDescent="0.25">
      <c r="A38399">
        <v>8521</v>
      </c>
      <c r="B38399" s="1">
        <f>DATE(2023,5,1) + TIME(0,0,0)</f>
        <v>45047</v>
      </c>
      <c r="C38399">
        <v>40.106513976999999</v>
      </c>
    </row>
    <row r="38400" spans="1:3" x14ac:dyDescent="0.25">
      <c r="A38400">
        <v>8552</v>
      </c>
      <c r="B38400" s="1">
        <f>DATE(2023,6,1) + TIME(0,0,0)</f>
        <v>45078</v>
      </c>
      <c r="C38400">
        <v>40.124347686999997</v>
      </c>
    </row>
    <row r="38401" spans="1:3" x14ac:dyDescent="0.25">
      <c r="A38401">
        <v>8582</v>
      </c>
      <c r="B38401" s="1">
        <f>DATE(2023,7,1) + TIME(0,0,0)</f>
        <v>45108</v>
      </c>
      <c r="C38401">
        <v>40.141555785999998</v>
      </c>
    </row>
    <row r="38402" spans="1:3" x14ac:dyDescent="0.25">
      <c r="A38402">
        <v>8613</v>
      </c>
      <c r="B38402" s="1">
        <f>DATE(2023,8,1) + TIME(0,0,0)</f>
        <v>45139</v>
      </c>
      <c r="C38402">
        <v>40.159294127999999</v>
      </c>
    </row>
    <row r="38403" spans="1:3" x14ac:dyDescent="0.25">
      <c r="A38403">
        <v>8644</v>
      </c>
      <c r="B38403" s="1">
        <f>DATE(2023,9,1) + TIME(0,0,0)</f>
        <v>45170</v>
      </c>
      <c r="C38403">
        <v>40.176982879999997</v>
      </c>
    </row>
    <row r="38404" spans="1:3" x14ac:dyDescent="0.25">
      <c r="A38404">
        <v>8674</v>
      </c>
      <c r="B38404" s="1">
        <f>DATE(2023,10,1) + TIME(0,0,0)</f>
        <v>45200</v>
      </c>
      <c r="C38404">
        <v>40.194053650000001</v>
      </c>
    </row>
    <row r="38405" spans="1:3" x14ac:dyDescent="0.25">
      <c r="A38405">
        <v>8705</v>
      </c>
      <c r="B38405" s="1">
        <f>DATE(2023,11,1) + TIME(0,0,0)</f>
        <v>45231</v>
      </c>
      <c r="C38405">
        <v>40.211647034000002</v>
      </c>
    </row>
    <row r="38406" spans="1:3" x14ac:dyDescent="0.25">
      <c r="A38406">
        <v>8735</v>
      </c>
      <c r="B38406" s="1">
        <f>DATE(2023,12,1) + TIME(0,0,0)</f>
        <v>45261</v>
      </c>
      <c r="C38406">
        <v>40.228630066000001</v>
      </c>
    </row>
    <row r="38407" spans="1:3" x14ac:dyDescent="0.25">
      <c r="A38407">
        <v>8766</v>
      </c>
      <c r="B38407" s="1">
        <f>DATE(2024,1,1) + TIME(0,0,0)</f>
        <v>45292</v>
      </c>
      <c r="C38407">
        <v>40.246131896999998</v>
      </c>
    </row>
    <row r="38408" spans="1:3" x14ac:dyDescent="0.25">
      <c r="A38408">
        <v>8797</v>
      </c>
      <c r="B38408" s="1">
        <f>DATE(2024,2,1) + TIME(0,0,0)</f>
        <v>45323</v>
      </c>
      <c r="C38408">
        <v>40.263587952000002</v>
      </c>
    </row>
    <row r="38409" spans="1:3" x14ac:dyDescent="0.25">
      <c r="A38409">
        <v>8826</v>
      </c>
      <c r="B38409" s="1">
        <f>DATE(2024,3,1) + TIME(0,0,0)</f>
        <v>45352</v>
      </c>
      <c r="C38409">
        <v>40.279872894</v>
      </c>
    </row>
    <row r="38410" spans="1:3" x14ac:dyDescent="0.25">
      <c r="A38410">
        <v>8857</v>
      </c>
      <c r="B38410" s="1">
        <f>DATE(2024,4,1) + TIME(0,0,0)</f>
        <v>45383</v>
      </c>
      <c r="C38410">
        <v>40.297237396</v>
      </c>
    </row>
    <row r="38411" spans="1:3" x14ac:dyDescent="0.25">
      <c r="A38411">
        <v>8887</v>
      </c>
      <c r="B38411" s="1">
        <f>DATE(2024,5,1) + TIME(0,0,0)</f>
        <v>45413</v>
      </c>
      <c r="C38411">
        <v>40.313995361000003</v>
      </c>
    </row>
    <row r="38412" spans="1:3" x14ac:dyDescent="0.25">
      <c r="A38412">
        <v>8918</v>
      </c>
      <c r="B38412" s="1">
        <f>DATE(2024,6,1) + TIME(0,0,0)</f>
        <v>45444</v>
      </c>
      <c r="C38412">
        <v>40.331268311000002</v>
      </c>
    </row>
    <row r="38413" spans="1:3" x14ac:dyDescent="0.25">
      <c r="A38413">
        <v>8948</v>
      </c>
      <c r="B38413" s="1">
        <f>DATE(2024,7,1) + TIME(0,0,0)</f>
        <v>45474</v>
      </c>
      <c r="C38413">
        <v>40.347942351999997</v>
      </c>
    </row>
    <row r="38414" spans="1:3" x14ac:dyDescent="0.25">
      <c r="A38414">
        <v>8979</v>
      </c>
      <c r="B38414" s="1">
        <f>DATE(2024,8,1) + TIME(0,0,0)</f>
        <v>45505</v>
      </c>
      <c r="C38414">
        <v>40.365127563000001</v>
      </c>
    </row>
    <row r="38415" spans="1:3" x14ac:dyDescent="0.25">
      <c r="A38415">
        <v>9010</v>
      </c>
      <c r="B38415" s="1">
        <f>DATE(2024,9,1) + TIME(0,0,0)</f>
        <v>45536</v>
      </c>
      <c r="C38415">
        <v>40.382263184000003</v>
      </c>
    </row>
    <row r="38416" spans="1:3" x14ac:dyDescent="0.25">
      <c r="A38416">
        <v>9040</v>
      </c>
      <c r="B38416" s="1">
        <f>DATE(2024,10,1) + TIME(0,0,0)</f>
        <v>45566</v>
      </c>
      <c r="C38416">
        <v>40.398807525999999</v>
      </c>
    </row>
    <row r="38417" spans="1:3" x14ac:dyDescent="0.25">
      <c r="A38417">
        <v>9071</v>
      </c>
      <c r="B38417" s="1">
        <f>DATE(2024,11,1) + TIME(0,0,0)</f>
        <v>45597</v>
      </c>
      <c r="C38417">
        <v>40.415855407999999</v>
      </c>
    </row>
    <row r="38418" spans="1:3" x14ac:dyDescent="0.25">
      <c r="A38418">
        <v>9101</v>
      </c>
      <c r="B38418" s="1">
        <f>DATE(2024,12,1) + TIME(0,0,0)</f>
        <v>45627</v>
      </c>
      <c r="C38418">
        <v>40.432312011999997</v>
      </c>
    </row>
    <row r="38419" spans="1:3" x14ac:dyDescent="0.25">
      <c r="A38419">
        <v>9132</v>
      </c>
      <c r="B38419" s="1">
        <f>DATE(2025,1,1) + TIME(0,0,0)</f>
        <v>45658</v>
      </c>
      <c r="C38419">
        <v>40.449272155999999</v>
      </c>
    </row>
    <row r="38420" spans="1:3" x14ac:dyDescent="0.25">
      <c r="A38420">
        <v>9163</v>
      </c>
      <c r="B38420" s="1">
        <f>DATE(2025,2,1) + TIME(0,0,0)</f>
        <v>45689</v>
      </c>
      <c r="C38420">
        <v>40.466186522999998</v>
      </c>
    </row>
    <row r="38421" spans="1:3" x14ac:dyDescent="0.25">
      <c r="A38421">
        <v>9191</v>
      </c>
      <c r="B38421" s="1">
        <f>DATE(2025,3,1) + TIME(0,0,0)</f>
        <v>45717</v>
      </c>
      <c r="C38421">
        <v>40.481426239000001</v>
      </c>
    </row>
    <row r="38422" spans="1:3" x14ac:dyDescent="0.25">
      <c r="A38422">
        <v>9222</v>
      </c>
      <c r="B38422" s="1">
        <f>DATE(2025,4,1) + TIME(0,0,0)</f>
        <v>45748</v>
      </c>
      <c r="C38422">
        <v>40.498256683000001</v>
      </c>
    </row>
    <row r="38423" spans="1:3" x14ac:dyDescent="0.25">
      <c r="A38423">
        <v>9252</v>
      </c>
      <c r="B38423" s="1">
        <f>DATE(2025,5,1) + TIME(0,0,0)</f>
        <v>45778</v>
      </c>
      <c r="C38423">
        <v>40.514503478999998</v>
      </c>
    </row>
    <row r="38424" spans="1:3" x14ac:dyDescent="0.25">
      <c r="A38424">
        <v>9283</v>
      </c>
      <c r="B38424" s="1">
        <f>DATE(2025,6,1) + TIME(0,0,0)</f>
        <v>45809</v>
      </c>
      <c r="C38424">
        <v>40.531246185000001</v>
      </c>
    </row>
    <row r="38425" spans="1:3" x14ac:dyDescent="0.25">
      <c r="A38425">
        <v>9313</v>
      </c>
      <c r="B38425" s="1">
        <f>DATE(2025,7,1) + TIME(0,0,0)</f>
        <v>45839</v>
      </c>
      <c r="C38425">
        <v>40.547409058</v>
      </c>
    </row>
    <row r="38426" spans="1:3" x14ac:dyDescent="0.25">
      <c r="A38426">
        <v>9344</v>
      </c>
      <c r="B38426" s="1">
        <f>DATE(2025,8,1) + TIME(0,0,0)</f>
        <v>45870</v>
      </c>
      <c r="C38426">
        <v>40.564064025999997</v>
      </c>
    </row>
    <row r="38427" spans="1:3" x14ac:dyDescent="0.25">
      <c r="A38427">
        <v>9375</v>
      </c>
      <c r="B38427" s="1">
        <f>DATE(2025,9,1) + TIME(0,0,0)</f>
        <v>45901</v>
      </c>
      <c r="C38427">
        <v>40.580677031999997</v>
      </c>
    </row>
    <row r="38428" spans="1:3" x14ac:dyDescent="0.25">
      <c r="A38428">
        <v>9405</v>
      </c>
      <c r="B38428" s="1">
        <f>DATE(2025,10,1) + TIME(0,0,0)</f>
        <v>45931</v>
      </c>
      <c r="C38428">
        <v>40.596710205000001</v>
      </c>
    </row>
    <row r="38429" spans="1:3" x14ac:dyDescent="0.25">
      <c r="A38429">
        <v>9436</v>
      </c>
      <c r="B38429" s="1">
        <f>DATE(2025,11,1) + TIME(0,0,0)</f>
        <v>45962</v>
      </c>
      <c r="C38429">
        <v>40.613235474</v>
      </c>
    </row>
    <row r="38430" spans="1:3" x14ac:dyDescent="0.25">
      <c r="A38430">
        <v>9466</v>
      </c>
      <c r="B38430" s="1">
        <f>DATE(2025,12,1) + TIME(0,0,0)</f>
        <v>45992</v>
      </c>
      <c r="C38430">
        <v>40.629180908000002</v>
      </c>
    </row>
    <row r="38431" spans="1:3" x14ac:dyDescent="0.25">
      <c r="A38431">
        <v>9497</v>
      </c>
      <c r="B38431" s="1">
        <f>DATE(2026,1,1) + TIME(0,0,0)</f>
        <v>46023</v>
      </c>
      <c r="C38431">
        <v>40.645618439000003</v>
      </c>
    </row>
    <row r="38432" spans="1:3" x14ac:dyDescent="0.25">
      <c r="A38432">
        <v>9528</v>
      </c>
      <c r="B38432" s="1">
        <f>DATE(2026,2,1) + TIME(0,0,0)</f>
        <v>46054</v>
      </c>
      <c r="C38432">
        <v>40.662006378000001</v>
      </c>
    </row>
    <row r="38433" spans="1:3" x14ac:dyDescent="0.25">
      <c r="A38433">
        <v>9556</v>
      </c>
      <c r="B38433" s="1">
        <f>DATE(2026,3,1) + TIME(0,0,0)</f>
        <v>46082</v>
      </c>
      <c r="C38433">
        <v>40.676773071</v>
      </c>
    </row>
    <row r="38434" spans="1:3" x14ac:dyDescent="0.25">
      <c r="A38434">
        <v>9587</v>
      </c>
      <c r="B38434" s="1">
        <f>DATE(2026,4,1) + TIME(0,0,0)</f>
        <v>46113</v>
      </c>
      <c r="C38434">
        <v>40.693080901999998</v>
      </c>
    </row>
    <row r="38435" spans="1:3" x14ac:dyDescent="0.25">
      <c r="A38435">
        <v>9617</v>
      </c>
      <c r="B38435" s="1">
        <f>DATE(2026,5,1) + TIME(0,0,0)</f>
        <v>46143</v>
      </c>
      <c r="C38435">
        <v>40.708820342999999</v>
      </c>
    </row>
    <row r="38436" spans="1:3" x14ac:dyDescent="0.25">
      <c r="A38436">
        <v>9648</v>
      </c>
      <c r="B38436" s="1">
        <f>DATE(2026,6,1) + TIME(0,0,0)</f>
        <v>46174</v>
      </c>
      <c r="C38436">
        <v>40.725044250000003</v>
      </c>
    </row>
    <row r="38437" spans="1:3" x14ac:dyDescent="0.25">
      <c r="A38437">
        <v>9678</v>
      </c>
      <c r="B38437" s="1">
        <f>DATE(2026,7,1) + TIME(0,0,0)</f>
        <v>46204</v>
      </c>
      <c r="C38437">
        <v>40.740699767999999</v>
      </c>
    </row>
    <row r="38438" spans="1:3" x14ac:dyDescent="0.25">
      <c r="A38438">
        <v>9709</v>
      </c>
      <c r="B38438" s="1">
        <f>DATE(2026,8,1) + TIME(0,0,0)</f>
        <v>46235</v>
      </c>
      <c r="C38438">
        <v>40.756839751999998</v>
      </c>
    </row>
    <row r="38439" spans="1:3" x14ac:dyDescent="0.25">
      <c r="A38439">
        <v>9740</v>
      </c>
      <c r="B38439" s="1">
        <f>DATE(2026,9,1) + TIME(0,0,0)</f>
        <v>46266</v>
      </c>
      <c r="C38439">
        <v>40.772937775000003</v>
      </c>
    </row>
    <row r="38440" spans="1:3" x14ac:dyDescent="0.25">
      <c r="A38440">
        <v>9770</v>
      </c>
      <c r="B38440" s="1">
        <f>DATE(2026,10,1) + TIME(0,0,0)</f>
        <v>46296</v>
      </c>
      <c r="C38440">
        <v>40.788478851000001</v>
      </c>
    </row>
    <row r="38441" spans="1:3" x14ac:dyDescent="0.25">
      <c r="A38441">
        <v>9801</v>
      </c>
      <c r="B38441" s="1">
        <f>DATE(2026,11,1) + TIME(0,0,0)</f>
        <v>46327</v>
      </c>
      <c r="C38441">
        <v>40.804492949999997</v>
      </c>
    </row>
    <row r="38442" spans="1:3" x14ac:dyDescent="0.25">
      <c r="A38442">
        <v>9831</v>
      </c>
      <c r="B38442" s="1">
        <f>DATE(2026,12,1) + TIME(0,0,0)</f>
        <v>46357</v>
      </c>
      <c r="C38442">
        <v>40.819950104</v>
      </c>
    </row>
    <row r="38443" spans="1:3" x14ac:dyDescent="0.25">
      <c r="A38443">
        <v>9862</v>
      </c>
      <c r="B38443" s="1">
        <f>DATE(2027,1,1) + TIME(0,0,0)</f>
        <v>46388</v>
      </c>
      <c r="C38443">
        <v>40.835884094000001</v>
      </c>
    </row>
    <row r="38444" spans="1:3" x14ac:dyDescent="0.25">
      <c r="A38444">
        <v>9893</v>
      </c>
      <c r="B38444" s="1">
        <f>DATE(2027,2,1) + TIME(0,0,0)</f>
        <v>46419</v>
      </c>
      <c r="C38444">
        <v>40.851776123</v>
      </c>
    </row>
    <row r="38445" spans="1:3" x14ac:dyDescent="0.25">
      <c r="A38445">
        <v>9921</v>
      </c>
      <c r="B38445" s="1">
        <f>DATE(2027,3,1) + TIME(0,0,0)</f>
        <v>46447</v>
      </c>
      <c r="C38445">
        <v>40.866092682000001</v>
      </c>
    </row>
    <row r="38446" spans="1:3" x14ac:dyDescent="0.25">
      <c r="A38446">
        <v>9952</v>
      </c>
      <c r="B38446" s="1">
        <f>DATE(2027,4,1) + TIME(0,0,0)</f>
        <v>46478</v>
      </c>
      <c r="C38446">
        <v>40.881904601999999</v>
      </c>
    </row>
    <row r="38447" spans="1:3" x14ac:dyDescent="0.25">
      <c r="A38447">
        <v>9982</v>
      </c>
      <c r="B38447" s="1">
        <f>DATE(2027,5,1) + TIME(0,0,0)</f>
        <v>46508</v>
      </c>
      <c r="C38447">
        <v>40.897167205999999</v>
      </c>
    </row>
    <row r="38448" spans="1:3" x14ac:dyDescent="0.25">
      <c r="A38448">
        <v>10013</v>
      </c>
      <c r="B38448" s="1">
        <f>DATE(2027,6,1) + TIME(0,0,0)</f>
        <v>46539</v>
      </c>
      <c r="C38448">
        <v>40.912895202999998</v>
      </c>
    </row>
    <row r="38449" spans="1:3" x14ac:dyDescent="0.25">
      <c r="A38449">
        <v>10043</v>
      </c>
      <c r="B38449" s="1">
        <f>DATE(2027,7,1) + TIME(0,0,0)</f>
        <v>46569</v>
      </c>
      <c r="C38449">
        <v>40.928081511999999</v>
      </c>
    </row>
    <row r="38450" spans="1:3" x14ac:dyDescent="0.25">
      <c r="A38450">
        <v>10074</v>
      </c>
      <c r="B38450" s="1">
        <f>DATE(2027,8,1) + TIME(0,0,0)</f>
        <v>46600</v>
      </c>
      <c r="C38450">
        <v>40.943733215000002</v>
      </c>
    </row>
    <row r="38451" spans="1:3" x14ac:dyDescent="0.25">
      <c r="A38451">
        <v>10105</v>
      </c>
      <c r="B38451" s="1">
        <f>DATE(2027,9,1) + TIME(0,0,0)</f>
        <v>46631</v>
      </c>
      <c r="C38451">
        <v>40.959342956999997</v>
      </c>
    </row>
    <row r="38452" spans="1:3" x14ac:dyDescent="0.25">
      <c r="A38452">
        <v>10135</v>
      </c>
      <c r="B38452" s="1">
        <f>DATE(2027,10,1) + TIME(0,0,0)</f>
        <v>46661</v>
      </c>
      <c r="C38452">
        <v>40.974414824999997</v>
      </c>
    </row>
    <row r="38453" spans="1:3" x14ac:dyDescent="0.25">
      <c r="A38453">
        <v>10166</v>
      </c>
      <c r="B38453" s="1">
        <f>DATE(2027,11,1) + TIME(0,0,0)</f>
        <v>46692</v>
      </c>
      <c r="C38453">
        <v>40.989948273000003</v>
      </c>
    </row>
    <row r="38454" spans="1:3" x14ac:dyDescent="0.25">
      <c r="A38454">
        <v>10196</v>
      </c>
      <c r="B38454" s="1">
        <f>DATE(2027,12,1) + TIME(0,0,0)</f>
        <v>46722</v>
      </c>
      <c r="C38454">
        <v>41.004943848000003</v>
      </c>
    </row>
    <row r="38455" spans="1:3" x14ac:dyDescent="0.25">
      <c r="A38455">
        <v>10227</v>
      </c>
      <c r="B38455" s="1">
        <f>DATE(2028,1,1) + TIME(0,0,0)</f>
        <v>46753</v>
      </c>
      <c r="C38455">
        <v>41.020397185999997</v>
      </c>
    </row>
    <row r="38456" spans="1:3" x14ac:dyDescent="0.25">
      <c r="A38456">
        <v>10258</v>
      </c>
      <c r="B38456" s="1">
        <f>DATE(2028,2,1) + TIME(0,0,0)</f>
        <v>46784</v>
      </c>
      <c r="C38456">
        <v>41.035812378000003</v>
      </c>
    </row>
    <row r="38457" spans="1:3" x14ac:dyDescent="0.25">
      <c r="A38457">
        <v>10287</v>
      </c>
      <c r="B38457" s="1">
        <f>DATE(2028,3,1) + TIME(0,0,0)</f>
        <v>46813</v>
      </c>
      <c r="C38457">
        <v>41.050193786999998</v>
      </c>
    </row>
    <row r="38458" spans="1:3" x14ac:dyDescent="0.25">
      <c r="A38458">
        <v>10318</v>
      </c>
      <c r="B38458" s="1">
        <f>DATE(2028,4,1) + TIME(0,0,0)</f>
        <v>46844</v>
      </c>
      <c r="C38458">
        <v>41.065528870000001</v>
      </c>
    </row>
    <row r="38459" spans="1:3" x14ac:dyDescent="0.25">
      <c r="A38459">
        <v>10348</v>
      </c>
      <c r="B38459" s="1">
        <f>DATE(2028,5,1) + TIME(0,0,0)</f>
        <v>46874</v>
      </c>
      <c r="C38459">
        <v>41.080333709999998</v>
      </c>
    </row>
    <row r="38460" spans="1:3" x14ac:dyDescent="0.25">
      <c r="A38460">
        <v>10379</v>
      </c>
      <c r="B38460" s="1">
        <f>DATE(2028,6,1) + TIME(0,0,0)</f>
        <v>46905</v>
      </c>
      <c r="C38460">
        <v>41.095592498999999</v>
      </c>
    </row>
    <row r="38461" spans="1:3" x14ac:dyDescent="0.25">
      <c r="A38461">
        <v>10409</v>
      </c>
      <c r="B38461" s="1">
        <f>DATE(2028,7,1) + TIME(0,0,0)</f>
        <v>46935</v>
      </c>
      <c r="C38461">
        <v>41.11031723</v>
      </c>
    </row>
    <row r="38462" spans="1:3" x14ac:dyDescent="0.25">
      <c r="A38462">
        <v>10440</v>
      </c>
      <c r="B38462" s="1">
        <f>DATE(2028,8,1) + TIME(0,0,0)</f>
        <v>46966</v>
      </c>
      <c r="C38462">
        <v>41.125495911000002</v>
      </c>
    </row>
    <row r="38463" spans="1:3" x14ac:dyDescent="0.25">
      <c r="A38463">
        <v>10471</v>
      </c>
      <c r="B38463" s="1">
        <f>DATE(2028,9,1) + TIME(0,0,0)</f>
        <v>46997</v>
      </c>
      <c r="C38463">
        <v>41.140636444000002</v>
      </c>
    </row>
    <row r="38464" spans="1:3" x14ac:dyDescent="0.25">
      <c r="A38464">
        <v>10501</v>
      </c>
      <c r="B38464" s="1">
        <f>DATE(2028,10,1) + TIME(0,0,0)</f>
        <v>47027</v>
      </c>
      <c r="C38464">
        <v>41.155250549000002</v>
      </c>
    </row>
    <row r="38465" spans="1:3" x14ac:dyDescent="0.25">
      <c r="A38465">
        <v>10532</v>
      </c>
      <c r="B38465" s="1">
        <f>DATE(2028,11,1) + TIME(0,0,0)</f>
        <v>47058</v>
      </c>
      <c r="C38465">
        <v>41.170310974000003</v>
      </c>
    </row>
    <row r="38466" spans="1:3" x14ac:dyDescent="0.25">
      <c r="A38466">
        <v>10562</v>
      </c>
      <c r="B38466" s="1">
        <f>DATE(2028,12,1) + TIME(0,0,0)</f>
        <v>47088</v>
      </c>
      <c r="C38466">
        <v>41.184848785</v>
      </c>
    </row>
    <row r="38467" spans="1:3" x14ac:dyDescent="0.25">
      <c r="A38467">
        <v>10593</v>
      </c>
      <c r="B38467" s="1">
        <f>DATE(2029,1,1) + TIME(0,0,0)</f>
        <v>47119</v>
      </c>
      <c r="C38467">
        <v>41.199832915999998</v>
      </c>
    </row>
    <row r="38468" spans="1:3" x14ac:dyDescent="0.25">
      <c r="A38468">
        <v>10624</v>
      </c>
      <c r="B38468" s="1">
        <f>DATE(2029,2,1) + TIME(0,0,0)</f>
        <v>47150</v>
      </c>
      <c r="C38468">
        <v>41.214778899999999</v>
      </c>
    </row>
    <row r="38469" spans="1:3" x14ac:dyDescent="0.25">
      <c r="A38469">
        <v>10652</v>
      </c>
      <c r="B38469" s="1">
        <f>DATE(2029,3,1) + TIME(0,0,0)</f>
        <v>47178</v>
      </c>
      <c r="C38469">
        <v>41.228244781000001</v>
      </c>
    </row>
    <row r="38470" spans="1:3" x14ac:dyDescent="0.25">
      <c r="A38470">
        <v>10683</v>
      </c>
      <c r="B38470" s="1">
        <f>DATE(2029,4,1) + TIME(0,0,0)</f>
        <v>47209</v>
      </c>
      <c r="C38470">
        <v>41.243114470999998</v>
      </c>
    </row>
    <row r="38471" spans="1:3" x14ac:dyDescent="0.25">
      <c r="A38471">
        <v>10713</v>
      </c>
      <c r="B38471" s="1">
        <f>DATE(2029,5,1) + TIME(0,0,0)</f>
        <v>47239</v>
      </c>
      <c r="C38471">
        <v>41.257469176999997</v>
      </c>
    </row>
    <row r="38472" spans="1:3" x14ac:dyDescent="0.25">
      <c r="A38472">
        <v>10744</v>
      </c>
      <c r="B38472" s="1">
        <f>DATE(2029,6,1) + TIME(0,0,0)</f>
        <v>47270</v>
      </c>
      <c r="C38472">
        <v>41.272258759000003</v>
      </c>
    </row>
    <row r="38473" spans="1:3" x14ac:dyDescent="0.25">
      <c r="A38473">
        <v>10774</v>
      </c>
      <c r="B38473" s="1">
        <f>DATE(2029,7,1) + TIME(0,0,0)</f>
        <v>47300</v>
      </c>
      <c r="C38473">
        <v>41.286540985000002</v>
      </c>
    </row>
    <row r="38474" spans="1:3" x14ac:dyDescent="0.25">
      <c r="A38474">
        <v>10805</v>
      </c>
      <c r="B38474" s="1">
        <f>DATE(2029,8,1) + TIME(0,0,0)</f>
        <v>47331</v>
      </c>
      <c r="C38474">
        <v>41.301258087000001</v>
      </c>
    </row>
    <row r="38475" spans="1:3" x14ac:dyDescent="0.25">
      <c r="A38475">
        <v>10836</v>
      </c>
      <c r="B38475" s="1">
        <f>DATE(2029,9,1) + TIME(0,0,0)</f>
        <v>47362</v>
      </c>
      <c r="C38475">
        <v>41.315933227999999</v>
      </c>
    </row>
    <row r="38476" spans="1:3" x14ac:dyDescent="0.25">
      <c r="A38476">
        <v>10866</v>
      </c>
      <c r="B38476" s="1">
        <f>DATE(2029,10,1) + TIME(0,0,0)</f>
        <v>47392</v>
      </c>
      <c r="C38476">
        <v>41.330104828000003</v>
      </c>
    </row>
    <row r="38477" spans="1:3" x14ac:dyDescent="0.25">
      <c r="A38477">
        <v>10897</v>
      </c>
      <c r="B38477" s="1">
        <f>DATE(2029,11,1) + TIME(0,0,0)</f>
        <v>47423</v>
      </c>
      <c r="C38477">
        <v>41.344707489000001</v>
      </c>
    </row>
    <row r="38478" spans="1:3" x14ac:dyDescent="0.25">
      <c r="A38478">
        <v>10927</v>
      </c>
      <c r="B38478" s="1">
        <f>DATE(2029,12,1) + TIME(0,0,0)</f>
        <v>47453</v>
      </c>
      <c r="C38478">
        <v>41.358802795000003</v>
      </c>
    </row>
    <row r="38479" spans="1:3" x14ac:dyDescent="0.25">
      <c r="A38479">
        <v>10958</v>
      </c>
      <c r="B38479" s="1">
        <f>DATE(2030,1,1) + TIME(0,0,0)</f>
        <v>47484</v>
      </c>
      <c r="C38479">
        <v>41.373329163000001</v>
      </c>
    </row>
    <row r="38480" spans="1:3" x14ac:dyDescent="0.25">
      <c r="A38480">
        <v>10989</v>
      </c>
      <c r="B38480" s="1">
        <f>DATE(2030,2,1) + TIME(0,0,0)</f>
        <v>47515</v>
      </c>
      <c r="C38480">
        <v>41.387817382999998</v>
      </c>
    </row>
    <row r="38481" spans="1:3" x14ac:dyDescent="0.25">
      <c r="A38481">
        <v>11017</v>
      </c>
      <c r="B38481" s="1">
        <f>DATE(2030,3,1) + TIME(0,0,0)</f>
        <v>47543</v>
      </c>
      <c r="C38481">
        <v>41.400875092</v>
      </c>
    </row>
    <row r="38482" spans="1:3" x14ac:dyDescent="0.25">
      <c r="A38482">
        <v>11048</v>
      </c>
      <c r="B38482" s="1">
        <f>DATE(2030,4,1) + TIME(0,0,0)</f>
        <v>47574</v>
      </c>
      <c r="C38482">
        <v>41.415290833</v>
      </c>
    </row>
    <row r="38483" spans="1:3" x14ac:dyDescent="0.25">
      <c r="A38483">
        <v>11078</v>
      </c>
      <c r="B38483" s="1">
        <f>DATE(2030,5,1) + TIME(0,0,0)</f>
        <v>47604</v>
      </c>
      <c r="C38483">
        <v>41.429206848</v>
      </c>
    </row>
    <row r="38484" spans="1:3" x14ac:dyDescent="0.25">
      <c r="A38484">
        <v>11109</v>
      </c>
      <c r="B38484" s="1">
        <f>DATE(2030,6,1) + TIME(0,0,0)</f>
        <v>47635</v>
      </c>
      <c r="C38484">
        <v>41.443553925000003</v>
      </c>
    </row>
    <row r="38485" spans="1:3" x14ac:dyDescent="0.25">
      <c r="A38485">
        <v>11139</v>
      </c>
      <c r="B38485" s="1">
        <f>DATE(2030,7,1) + TIME(0,0,0)</f>
        <v>47665</v>
      </c>
      <c r="C38485">
        <v>41.457397460999999</v>
      </c>
    </row>
    <row r="38486" spans="1:3" x14ac:dyDescent="0.25">
      <c r="A38486">
        <v>11170</v>
      </c>
      <c r="B38486" s="1">
        <f>DATE(2030,8,1) + TIME(0,0,0)</f>
        <v>47696</v>
      </c>
      <c r="C38486">
        <v>41.471668243000003</v>
      </c>
    </row>
    <row r="38487" spans="1:3" x14ac:dyDescent="0.25">
      <c r="A38487">
        <v>11201</v>
      </c>
      <c r="B38487" s="1">
        <f>DATE(2030,9,1) + TIME(0,0,0)</f>
        <v>47727</v>
      </c>
      <c r="C38487">
        <v>41.485904693999998</v>
      </c>
    </row>
    <row r="38488" spans="1:3" x14ac:dyDescent="0.25">
      <c r="A38488">
        <v>11231</v>
      </c>
      <c r="B38488" s="1">
        <f>DATE(2030,10,1) + TIME(0,0,0)</f>
        <v>47757</v>
      </c>
      <c r="C38488">
        <v>41.499645233000003</v>
      </c>
    </row>
    <row r="38489" spans="1:3" x14ac:dyDescent="0.25">
      <c r="A38489">
        <v>11262</v>
      </c>
      <c r="B38489" s="1">
        <f>DATE(2030,11,1) + TIME(0,0,0)</f>
        <v>47788</v>
      </c>
      <c r="C38489">
        <v>41.513809203999998</v>
      </c>
    </row>
    <row r="38490" spans="1:3" x14ac:dyDescent="0.25">
      <c r="A38490">
        <v>11292</v>
      </c>
      <c r="B38490" s="1">
        <f>DATE(2030,12,1) + TIME(0,0,0)</f>
        <v>47818</v>
      </c>
      <c r="C38490">
        <v>41.527481078999998</v>
      </c>
    </row>
    <row r="38491" spans="1:3" x14ac:dyDescent="0.25">
      <c r="A38491">
        <v>11323</v>
      </c>
      <c r="B38491" s="1">
        <f>DATE(2031,1,1) + TIME(0,0,0)</f>
        <v>47849</v>
      </c>
      <c r="C38491">
        <v>41.541572571000003</v>
      </c>
    </row>
    <row r="38492" spans="1:3" x14ac:dyDescent="0.25">
      <c r="A38492">
        <v>11354</v>
      </c>
      <c r="B38492" s="1">
        <f>DATE(2031,2,1) + TIME(0,0,0)</f>
        <v>47880</v>
      </c>
      <c r="C38492">
        <v>41.555625915999997</v>
      </c>
    </row>
    <row r="38493" spans="1:3" x14ac:dyDescent="0.25">
      <c r="A38493">
        <v>11382</v>
      </c>
      <c r="B38493" s="1">
        <f>DATE(2031,3,1) + TIME(0,0,0)</f>
        <v>47908</v>
      </c>
      <c r="C38493">
        <v>41.568290709999999</v>
      </c>
    </row>
    <row r="38494" spans="1:3" x14ac:dyDescent="0.25">
      <c r="A38494">
        <v>11413</v>
      </c>
      <c r="B38494" s="1">
        <f>DATE(2031,4,1) + TIME(0,0,0)</f>
        <v>47939</v>
      </c>
      <c r="C38494">
        <v>41.582279204999999</v>
      </c>
    </row>
    <row r="38495" spans="1:3" x14ac:dyDescent="0.25">
      <c r="A38495">
        <v>11443</v>
      </c>
      <c r="B38495" s="1">
        <f>DATE(2031,5,1) + TIME(0,0,0)</f>
        <v>47969</v>
      </c>
      <c r="C38495">
        <v>41.595779419000003</v>
      </c>
    </row>
    <row r="38496" spans="1:3" x14ac:dyDescent="0.25">
      <c r="A38496">
        <v>11474</v>
      </c>
      <c r="B38496" s="1">
        <f>DATE(2031,6,1) + TIME(0,0,0)</f>
        <v>48000</v>
      </c>
      <c r="C38496">
        <v>41.609699249000002</v>
      </c>
    </row>
    <row r="38497" spans="1:3" x14ac:dyDescent="0.25">
      <c r="A38497">
        <v>11504</v>
      </c>
      <c r="B38497" s="1">
        <f>DATE(2031,7,1) + TIME(0,0,0)</f>
        <v>48030</v>
      </c>
      <c r="C38497">
        <v>41.623134612999998</v>
      </c>
    </row>
    <row r="38498" spans="1:3" x14ac:dyDescent="0.25">
      <c r="A38498">
        <v>11535</v>
      </c>
      <c r="B38498" s="1">
        <f>DATE(2031,8,1) + TIME(0,0,0)</f>
        <v>48061</v>
      </c>
      <c r="C38498">
        <v>41.636981964</v>
      </c>
    </row>
    <row r="38499" spans="1:3" x14ac:dyDescent="0.25">
      <c r="A38499">
        <v>11566</v>
      </c>
      <c r="B38499" s="1">
        <f>DATE(2031,9,1) + TIME(0,0,0)</f>
        <v>48092</v>
      </c>
      <c r="C38499">
        <v>41.650794982999997</v>
      </c>
    </row>
    <row r="38500" spans="1:3" x14ac:dyDescent="0.25">
      <c r="A38500">
        <v>11596</v>
      </c>
      <c r="B38500" s="1">
        <f>DATE(2031,10,1) + TIME(0,0,0)</f>
        <v>48122</v>
      </c>
      <c r="C38500">
        <v>41.664131165000001</v>
      </c>
    </row>
    <row r="38501" spans="1:3" x14ac:dyDescent="0.25">
      <c r="A38501">
        <v>11627</v>
      </c>
      <c r="B38501" s="1">
        <f>DATE(2031,11,1) + TIME(0,0,0)</f>
        <v>48153</v>
      </c>
      <c r="C38501">
        <v>41.677875518999997</v>
      </c>
    </row>
    <row r="38502" spans="1:3" x14ac:dyDescent="0.25">
      <c r="A38502">
        <v>11657</v>
      </c>
      <c r="B38502" s="1">
        <f>DATE(2031,12,1) + TIME(0,0,0)</f>
        <v>48183</v>
      </c>
      <c r="C38502">
        <v>41.691143036</v>
      </c>
    </row>
    <row r="38503" spans="1:3" x14ac:dyDescent="0.25">
      <c r="A38503">
        <v>11688</v>
      </c>
      <c r="B38503" s="1">
        <f>DATE(2032,1,1) + TIME(0,0,0)</f>
        <v>48214</v>
      </c>
      <c r="C38503">
        <v>41.704822540000002</v>
      </c>
    </row>
    <row r="38504" spans="1:3" x14ac:dyDescent="0.25">
      <c r="A38504">
        <v>11719</v>
      </c>
      <c r="B38504" s="1">
        <f>DATE(2032,2,1) + TIME(0,0,0)</f>
        <v>48245</v>
      </c>
      <c r="C38504">
        <v>41.718463898000003</v>
      </c>
    </row>
    <row r="38505" spans="1:3" x14ac:dyDescent="0.25">
      <c r="A38505">
        <v>11748</v>
      </c>
      <c r="B38505" s="1">
        <f>DATE(2032,3,1) + TIME(0,0,0)</f>
        <v>48274</v>
      </c>
      <c r="C38505">
        <v>41.731197356999999</v>
      </c>
    </row>
    <row r="38506" spans="1:3" x14ac:dyDescent="0.25">
      <c r="A38506">
        <v>11779</v>
      </c>
      <c r="B38506" s="1">
        <f>DATE(2032,4,1) + TIME(0,0,0)</f>
        <v>48305</v>
      </c>
      <c r="C38506">
        <v>41.744773864999999</v>
      </c>
    </row>
    <row r="38507" spans="1:3" x14ac:dyDescent="0.25">
      <c r="A38507">
        <v>11809</v>
      </c>
      <c r="B38507" s="1">
        <f>DATE(2032,5,1) + TIME(0,0,0)</f>
        <v>48335</v>
      </c>
      <c r="C38507">
        <v>41.757881165000001</v>
      </c>
    </row>
    <row r="38508" spans="1:3" x14ac:dyDescent="0.25">
      <c r="A38508">
        <v>11840</v>
      </c>
      <c r="B38508" s="1">
        <f>DATE(2032,6,1) + TIME(0,0,0)</f>
        <v>48366</v>
      </c>
      <c r="C38508">
        <v>41.771392822000003</v>
      </c>
    </row>
    <row r="38509" spans="1:3" x14ac:dyDescent="0.25">
      <c r="A38509">
        <v>11870</v>
      </c>
      <c r="B38509" s="1">
        <f>DATE(2032,7,1) + TIME(0,0,0)</f>
        <v>48396</v>
      </c>
      <c r="C38509">
        <v>41.784439087000003</v>
      </c>
    </row>
    <row r="38510" spans="1:3" x14ac:dyDescent="0.25">
      <c r="A38510">
        <v>11901</v>
      </c>
      <c r="B38510" s="1">
        <f>DATE(2032,8,1) + TIME(0,0,0)</f>
        <v>48427</v>
      </c>
      <c r="C38510">
        <v>41.797882080000001</v>
      </c>
    </row>
    <row r="38511" spans="1:3" x14ac:dyDescent="0.25">
      <c r="A38511">
        <v>11932</v>
      </c>
      <c r="B38511" s="1">
        <f>DATE(2032,9,1) + TIME(0,0,0)</f>
        <v>48458</v>
      </c>
      <c r="C38511">
        <v>41.811294556</v>
      </c>
    </row>
    <row r="38512" spans="1:3" x14ac:dyDescent="0.25">
      <c r="A38512">
        <v>11962</v>
      </c>
      <c r="B38512" s="1">
        <f>DATE(2032,10,1) + TIME(0,0,0)</f>
        <v>48488</v>
      </c>
      <c r="C38512">
        <v>41.824245453000003</v>
      </c>
    </row>
    <row r="38513" spans="1:3" x14ac:dyDescent="0.25">
      <c r="A38513">
        <v>11993</v>
      </c>
      <c r="B38513" s="1">
        <f>DATE(2032,11,1) + TIME(0,0,0)</f>
        <v>48519</v>
      </c>
      <c r="C38513">
        <v>41.837593079000001</v>
      </c>
    </row>
    <row r="38514" spans="1:3" x14ac:dyDescent="0.25">
      <c r="A38514">
        <v>12023</v>
      </c>
      <c r="B38514" s="1">
        <f>DATE(2032,12,1) + TIME(0,0,0)</f>
        <v>48549</v>
      </c>
      <c r="C38514">
        <v>41.850479126000003</v>
      </c>
    </row>
    <row r="38515" spans="1:3" x14ac:dyDescent="0.25">
      <c r="A38515">
        <v>12054</v>
      </c>
      <c r="B38515" s="1">
        <f>DATE(2033,1,1) + TIME(0,0,0)</f>
        <v>48580</v>
      </c>
      <c r="C38515">
        <v>41.863761902</v>
      </c>
    </row>
    <row r="38516" spans="1:3" x14ac:dyDescent="0.25">
      <c r="A38516">
        <v>12085</v>
      </c>
      <c r="B38516" s="1">
        <f>DATE(2033,2,1) + TIME(0,0,0)</f>
        <v>48611</v>
      </c>
      <c r="C38516">
        <v>41.877014160000002</v>
      </c>
    </row>
    <row r="38517" spans="1:3" x14ac:dyDescent="0.25">
      <c r="A38517">
        <v>12113</v>
      </c>
      <c r="B38517" s="1">
        <f>DATE(2033,3,1) + TIME(0,0,0)</f>
        <v>48639</v>
      </c>
      <c r="C38517">
        <v>41.888954163000001</v>
      </c>
    </row>
    <row r="38518" spans="1:3" x14ac:dyDescent="0.25">
      <c r="A38518">
        <v>12144</v>
      </c>
      <c r="B38518" s="1">
        <f>DATE(2033,4,1) + TIME(0,0,0)</f>
        <v>48670</v>
      </c>
      <c r="C38518">
        <v>41.902145386000001</v>
      </c>
    </row>
    <row r="38519" spans="1:3" x14ac:dyDescent="0.25">
      <c r="A38519">
        <v>12174</v>
      </c>
      <c r="B38519" s="1">
        <f>DATE(2033,5,1) + TIME(0,0,0)</f>
        <v>48700</v>
      </c>
      <c r="C38519">
        <v>41.914878844999997</v>
      </c>
    </row>
    <row r="38520" spans="1:3" x14ac:dyDescent="0.25">
      <c r="A38520">
        <v>12205</v>
      </c>
      <c r="B38520" s="1">
        <f>DATE(2033,6,1) + TIME(0,0,0)</f>
        <v>48731</v>
      </c>
      <c r="C38520">
        <v>41.928001404</v>
      </c>
    </row>
    <row r="38521" spans="1:3" x14ac:dyDescent="0.25">
      <c r="A38521">
        <v>12235</v>
      </c>
      <c r="B38521" s="1">
        <f>DATE(2033,7,1) + TIME(0,0,0)</f>
        <v>48761</v>
      </c>
      <c r="C38521">
        <v>41.940673828000001</v>
      </c>
    </row>
    <row r="38522" spans="1:3" x14ac:dyDescent="0.25">
      <c r="A38522">
        <v>12266</v>
      </c>
      <c r="B38522" s="1">
        <f>DATE(2033,8,1) + TIME(0,0,0)</f>
        <v>48792</v>
      </c>
      <c r="C38522">
        <v>41.953735352000002</v>
      </c>
    </row>
    <row r="38523" spans="1:3" x14ac:dyDescent="0.25">
      <c r="A38523">
        <v>12297</v>
      </c>
      <c r="B38523" s="1">
        <f>DATE(2033,9,1) + TIME(0,0,0)</f>
        <v>48823</v>
      </c>
      <c r="C38523">
        <v>41.966766356999997</v>
      </c>
    </row>
    <row r="38524" spans="1:3" x14ac:dyDescent="0.25">
      <c r="A38524">
        <v>12327</v>
      </c>
      <c r="B38524" s="1">
        <f>DATE(2033,10,1) + TIME(0,0,0)</f>
        <v>48853</v>
      </c>
      <c r="C38524">
        <v>41.979347228999998</v>
      </c>
    </row>
    <row r="38525" spans="1:3" x14ac:dyDescent="0.25">
      <c r="A38525">
        <v>12358</v>
      </c>
      <c r="B38525" s="1">
        <f>DATE(2033,11,1) + TIME(0,0,0)</f>
        <v>48884</v>
      </c>
      <c r="C38525">
        <v>41.992317200000002</v>
      </c>
    </row>
    <row r="38526" spans="1:3" x14ac:dyDescent="0.25">
      <c r="A38526">
        <v>12388</v>
      </c>
      <c r="B38526" s="1">
        <f>DATE(2033,12,1) + TIME(0,0,0)</f>
        <v>48914</v>
      </c>
      <c r="C38526">
        <v>42.004837035999998</v>
      </c>
    </row>
    <row r="38527" spans="1:3" x14ac:dyDescent="0.25">
      <c r="A38527">
        <v>12419</v>
      </c>
      <c r="B38527" s="1">
        <f>DATE(2034,1,1) + TIME(0,0,0)</f>
        <v>48945</v>
      </c>
      <c r="C38527">
        <v>42.017742157000001</v>
      </c>
    </row>
    <row r="38528" spans="1:3" x14ac:dyDescent="0.25">
      <c r="A38528">
        <v>12450</v>
      </c>
      <c r="B38528" s="1">
        <f>DATE(2034,2,1) + TIME(0,0,0)</f>
        <v>48976</v>
      </c>
      <c r="C38528">
        <v>42.030616760000001</v>
      </c>
    </row>
    <row r="38529" spans="1:3" x14ac:dyDescent="0.25">
      <c r="A38529">
        <v>12478</v>
      </c>
      <c r="B38529" s="1">
        <f>DATE(2034,3,1) + TIME(0,0,0)</f>
        <v>49004</v>
      </c>
      <c r="C38529">
        <v>42.042217254999997</v>
      </c>
    </row>
    <row r="38530" spans="1:3" x14ac:dyDescent="0.25">
      <c r="A38530">
        <v>12509</v>
      </c>
      <c r="B38530" s="1">
        <f>DATE(2034,4,1) + TIME(0,0,0)</f>
        <v>49035</v>
      </c>
      <c r="C38530">
        <v>42.055034636999999</v>
      </c>
    </row>
    <row r="38531" spans="1:3" x14ac:dyDescent="0.25">
      <c r="A38531">
        <v>12539</v>
      </c>
      <c r="B38531" s="1">
        <f>DATE(2034,5,1) + TIME(0,0,0)</f>
        <v>49065</v>
      </c>
      <c r="C38531">
        <v>42.067409515000001</v>
      </c>
    </row>
    <row r="38532" spans="1:3" x14ac:dyDescent="0.25">
      <c r="A38532">
        <v>12570</v>
      </c>
      <c r="B38532" s="1">
        <f>DATE(2034,6,1) + TIME(0,0,0)</f>
        <v>49096</v>
      </c>
      <c r="C38532">
        <v>42.080162047999998</v>
      </c>
    </row>
    <row r="38533" spans="1:3" x14ac:dyDescent="0.25">
      <c r="A38533">
        <v>12600</v>
      </c>
      <c r="B38533" s="1">
        <f>DATE(2034,7,1) + TIME(0,0,0)</f>
        <v>49126</v>
      </c>
      <c r="C38533">
        <v>42.092479705999999</v>
      </c>
    </row>
    <row r="38534" spans="1:3" x14ac:dyDescent="0.25">
      <c r="A38534">
        <v>12631</v>
      </c>
      <c r="B38534" s="1">
        <f>DATE(2034,8,1) + TIME(0,0,0)</f>
        <v>49157</v>
      </c>
      <c r="C38534">
        <v>42.105175017999997</v>
      </c>
    </row>
    <row r="38535" spans="1:3" x14ac:dyDescent="0.25">
      <c r="A38535">
        <v>12662</v>
      </c>
      <c r="B38535" s="1">
        <f>DATE(2034,9,1) + TIME(0,0,0)</f>
        <v>49188</v>
      </c>
      <c r="C38535">
        <v>42.117839813000003</v>
      </c>
    </row>
    <row r="38536" spans="1:3" x14ac:dyDescent="0.25">
      <c r="A38536">
        <v>12692</v>
      </c>
      <c r="B38536" s="1">
        <f>DATE(2034,10,1) + TIME(0,0,0)</f>
        <v>49218</v>
      </c>
      <c r="C38536">
        <v>42.130069732999999</v>
      </c>
    </row>
    <row r="38537" spans="1:3" x14ac:dyDescent="0.25">
      <c r="A38537">
        <v>12723</v>
      </c>
      <c r="B38537" s="1">
        <f>DATE(2034,11,1) + TIME(0,0,0)</f>
        <v>49249</v>
      </c>
      <c r="C38537">
        <v>42.142677307</v>
      </c>
    </row>
    <row r="38538" spans="1:3" x14ac:dyDescent="0.25">
      <c r="A38538">
        <v>12753</v>
      </c>
      <c r="B38538" s="1">
        <f>DATE(2034,12,1) + TIME(0,0,0)</f>
        <v>49279</v>
      </c>
      <c r="C38538">
        <v>42.154850005999997</v>
      </c>
    </row>
    <row r="38539" spans="1:3" x14ac:dyDescent="0.25">
      <c r="A38539">
        <v>12784</v>
      </c>
      <c r="B38539" s="1">
        <f>DATE(2035,1,1) + TIME(0,0,0)</f>
        <v>49310</v>
      </c>
      <c r="C38539">
        <v>42.167400360000002</v>
      </c>
    </row>
    <row r="38540" spans="1:3" x14ac:dyDescent="0.25">
      <c r="A38540">
        <v>12815</v>
      </c>
      <c r="B38540" s="1">
        <f>DATE(2035,2,1) + TIME(0,0,0)</f>
        <v>49341</v>
      </c>
      <c r="C38540">
        <v>42.179920197000001</v>
      </c>
    </row>
    <row r="38541" spans="1:3" x14ac:dyDescent="0.25">
      <c r="A38541">
        <v>12843</v>
      </c>
      <c r="B38541" s="1">
        <f>DATE(2035,3,1) + TIME(0,0,0)</f>
        <v>49369</v>
      </c>
      <c r="C38541">
        <v>42.191204071000001</v>
      </c>
    </row>
    <row r="38542" spans="1:3" x14ac:dyDescent="0.25">
      <c r="A38542">
        <v>12874</v>
      </c>
      <c r="B38542" s="1">
        <f>DATE(2035,4,1) + TIME(0,0,0)</f>
        <v>49400</v>
      </c>
      <c r="C38542">
        <v>42.203670502000001</v>
      </c>
    </row>
    <row r="38543" spans="1:3" x14ac:dyDescent="0.25">
      <c r="A38543">
        <v>12904</v>
      </c>
      <c r="B38543" s="1">
        <f>DATE(2035,5,1) + TIME(0,0,0)</f>
        <v>49430</v>
      </c>
      <c r="C38543">
        <v>42.215705872000001</v>
      </c>
    </row>
    <row r="38544" spans="1:3" x14ac:dyDescent="0.25">
      <c r="A38544">
        <v>12935</v>
      </c>
      <c r="B38544" s="1">
        <f>DATE(2035,6,1) + TIME(0,0,0)</f>
        <v>49461</v>
      </c>
      <c r="C38544">
        <v>42.228115082000002</v>
      </c>
    </row>
    <row r="38545" spans="1:3" x14ac:dyDescent="0.25">
      <c r="A38545">
        <v>12965</v>
      </c>
      <c r="B38545" s="1">
        <f>DATE(2035,7,1) + TIME(0,0,0)</f>
        <v>49491</v>
      </c>
      <c r="C38545">
        <v>42.240097046000002</v>
      </c>
    </row>
    <row r="38546" spans="1:3" x14ac:dyDescent="0.25">
      <c r="A38546">
        <v>12996</v>
      </c>
      <c r="B38546" s="1">
        <f>DATE(2035,8,1) + TIME(0,0,0)</f>
        <v>49522</v>
      </c>
      <c r="C38546">
        <v>42.252449036000002</v>
      </c>
    </row>
    <row r="38547" spans="1:3" x14ac:dyDescent="0.25">
      <c r="A38547">
        <v>13027</v>
      </c>
      <c r="B38547" s="1">
        <f>DATE(2035,9,1) + TIME(0,0,0)</f>
        <v>49553</v>
      </c>
      <c r="C38547">
        <v>42.264774322999997</v>
      </c>
    </row>
    <row r="38548" spans="1:3" x14ac:dyDescent="0.25">
      <c r="A38548">
        <v>13057</v>
      </c>
      <c r="B38548" s="1">
        <f>DATE(2035,10,1) + TIME(0,0,0)</f>
        <v>49583</v>
      </c>
      <c r="C38548">
        <v>42.276676178000002</v>
      </c>
    </row>
    <row r="38549" spans="1:3" x14ac:dyDescent="0.25">
      <c r="A38549">
        <v>13088</v>
      </c>
      <c r="B38549" s="1">
        <f>DATE(2035,11,1) + TIME(0,0,0)</f>
        <v>49614</v>
      </c>
      <c r="C38549">
        <v>42.288948058999999</v>
      </c>
    </row>
    <row r="38550" spans="1:3" x14ac:dyDescent="0.25">
      <c r="A38550">
        <v>13118</v>
      </c>
      <c r="B38550" s="1">
        <f>DATE(2035,12,1) + TIME(0,0,0)</f>
        <v>49644</v>
      </c>
      <c r="C38550">
        <v>42.300796509000001</v>
      </c>
    </row>
    <row r="38551" spans="1:3" x14ac:dyDescent="0.25">
      <c r="A38551">
        <v>13149</v>
      </c>
      <c r="B38551" s="1">
        <f>DATE(2036,1,1) + TIME(0,0,0)</f>
        <v>49675</v>
      </c>
      <c r="C38551">
        <v>42.313014983999999</v>
      </c>
    </row>
    <row r="38552" spans="1:3" x14ac:dyDescent="0.25">
      <c r="A38552">
        <v>13180</v>
      </c>
      <c r="B38552" s="1">
        <f>DATE(2036,2,1) + TIME(0,0,0)</f>
        <v>49706</v>
      </c>
      <c r="C38552">
        <v>42.325206756999997</v>
      </c>
    </row>
    <row r="38553" spans="1:3" x14ac:dyDescent="0.25">
      <c r="A38553">
        <v>13209</v>
      </c>
      <c r="B38553" s="1">
        <f>DATE(2036,3,1) + TIME(0,0,0)</f>
        <v>49735</v>
      </c>
      <c r="C38553">
        <v>42.336585999</v>
      </c>
    </row>
    <row r="38554" spans="1:3" x14ac:dyDescent="0.25">
      <c r="A38554">
        <v>13240</v>
      </c>
      <c r="B38554" s="1">
        <f>DATE(2036,4,1) + TIME(0,0,0)</f>
        <v>49766</v>
      </c>
      <c r="C38554">
        <v>42.348720551</v>
      </c>
    </row>
    <row r="38555" spans="1:3" x14ac:dyDescent="0.25">
      <c r="A38555">
        <v>13270</v>
      </c>
      <c r="B38555" s="1">
        <f>DATE(2036,5,1) + TIME(0,0,0)</f>
        <v>49796</v>
      </c>
      <c r="C38555">
        <v>42.360443115000002</v>
      </c>
    </row>
    <row r="38556" spans="1:3" x14ac:dyDescent="0.25">
      <c r="A38556">
        <v>13301</v>
      </c>
      <c r="B38556" s="1">
        <f>DATE(2036,6,1) + TIME(0,0,0)</f>
        <v>49827</v>
      </c>
      <c r="C38556">
        <v>42.372528076000002</v>
      </c>
    </row>
    <row r="38557" spans="1:3" x14ac:dyDescent="0.25">
      <c r="A38557">
        <v>13331</v>
      </c>
      <c r="B38557" s="1">
        <f>DATE(2036,7,1) + TIME(0,0,0)</f>
        <v>49857</v>
      </c>
      <c r="C38557">
        <v>42.384197235000002</v>
      </c>
    </row>
    <row r="38558" spans="1:3" x14ac:dyDescent="0.25">
      <c r="A38558">
        <v>13362</v>
      </c>
      <c r="B38558" s="1">
        <f>DATE(2036,8,1) + TIME(0,0,0)</f>
        <v>49888</v>
      </c>
      <c r="C38558">
        <v>42.396228790000002</v>
      </c>
    </row>
    <row r="38559" spans="1:3" x14ac:dyDescent="0.25">
      <c r="A38559">
        <v>13393</v>
      </c>
      <c r="B38559" s="1">
        <f>DATE(2036,9,1) + TIME(0,0,0)</f>
        <v>49919</v>
      </c>
      <c r="C38559">
        <v>42.408237456999998</v>
      </c>
    </row>
    <row r="38560" spans="1:3" x14ac:dyDescent="0.25">
      <c r="A38560">
        <v>13423</v>
      </c>
      <c r="B38560" s="1">
        <f>DATE(2036,10,1) + TIME(0,0,0)</f>
        <v>49949</v>
      </c>
      <c r="C38560">
        <v>42.419830322000003</v>
      </c>
    </row>
    <row r="38561" spans="1:3" x14ac:dyDescent="0.25">
      <c r="A38561">
        <v>13454</v>
      </c>
      <c r="B38561" s="1">
        <f>DATE(2036,11,1) + TIME(0,0,0)</f>
        <v>49980</v>
      </c>
      <c r="C38561">
        <v>42.431781768999997</v>
      </c>
    </row>
    <row r="38562" spans="1:3" x14ac:dyDescent="0.25">
      <c r="A38562">
        <v>13484</v>
      </c>
      <c r="B38562" s="1">
        <f>DATE(2036,12,1) + TIME(0,0,0)</f>
        <v>50010</v>
      </c>
      <c r="C38562">
        <v>42.443325043000002</v>
      </c>
    </row>
    <row r="38563" spans="1:3" x14ac:dyDescent="0.25">
      <c r="A38563">
        <v>13515</v>
      </c>
      <c r="B38563" s="1">
        <f>DATE(2037,1,1) + TIME(0,0,0)</f>
        <v>50041</v>
      </c>
      <c r="C38563">
        <v>42.455226897999999</v>
      </c>
    </row>
    <row r="38564" spans="1:3" x14ac:dyDescent="0.25">
      <c r="A38564">
        <v>13546</v>
      </c>
      <c r="B38564" s="1">
        <f>DATE(2037,2,1) + TIME(0,0,0)</f>
        <v>50072</v>
      </c>
      <c r="C38564">
        <v>42.467102050999998</v>
      </c>
    </row>
    <row r="38565" spans="1:3" x14ac:dyDescent="0.25">
      <c r="A38565">
        <v>13574</v>
      </c>
      <c r="B38565" s="1">
        <f>DATE(2037,3,1) + TIME(0,0,0)</f>
        <v>50100</v>
      </c>
      <c r="C38565">
        <v>42.477802277000002</v>
      </c>
    </row>
    <row r="38566" spans="1:3" x14ac:dyDescent="0.25">
      <c r="A38566">
        <v>13605</v>
      </c>
      <c r="B38566" s="1">
        <f>DATE(2037,4,1) + TIME(0,0,0)</f>
        <v>50131</v>
      </c>
      <c r="C38566">
        <v>42.489627837999997</v>
      </c>
    </row>
    <row r="38567" spans="1:3" x14ac:dyDescent="0.25">
      <c r="A38567">
        <v>13635</v>
      </c>
      <c r="B38567" s="1">
        <f>DATE(2037,5,1) + TIME(0,0,0)</f>
        <v>50161</v>
      </c>
      <c r="C38567">
        <v>42.501045226999999</v>
      </c>
    </row>
    <row r="38568" spans="1:3" x14ac:dyDescent="0.25">
      <c r="A38568">
        <v>13666</v>
      </c>
      <c r="B38568" s="1">
        <f>DATE(2037,6,1) + TIME(0,0,0)</f>
        <v>50192</v>
      </c>
      <c r="C38568">
        <v>42.512817382999998</v>
      </c>
    </row>
    <row r="38569" spans="1:3" x14ac:dyDescent="0.25">
      <c r="A38569">
        <v>13696</v>
      </c>
      <c r="B38569" s="1">
        <f>DATE(2037,7,1) + TIME(0,0,0)</f>
        <v>50222</v>
      </c>
      <c r="C38569">
        <v>42.524185181</v>
      </c>
    </row>
    <row r="38570" spans="1:3" x14ac:dyDescent="0.25">
      <c r="A38570">
        <v>13727</v>
      </c>
      <c r="B38570" s="1">
        <f>DATE(2037,8,1) + TIME(0,0,0)</f>
        <v>50253</v>
      </c>
      <c r="C38570">
        <v>42.535907745000003</v>
      </c>
    </row>
    <row r="38571" spans="1:3" x14ac:dyDescent="0.25">
      <c r="A38571">
        <v>13758</v>
      </c>
      <c r="B38571" s="1">
        <f>DATE(2037,9,1) + TIME(0,0,0)</f>
        <v>50284</v>
      </c>
      <c r="C38571">
        <v>42.547607421999999</v>
      </c>
    </row>
    <row r="38572" spans="1:3" x14ac:dyDescent="0.25">
      <c r="A38572">
        <v>13788</v>
      </c>
      <c r="B38572" s="1">
        <f>DATE(2037,10,1) + TIME(0,0,0)</f>
        <v>50314</v>
      </c>
      <c r="C38572">
        <v>42.558902740000001</v>
      </c>
    </row>
    <row r="38573" spans="1:3" x14ac:dyDescent="0.25">
      <c r="A38573">
        <v>13819</v>
      </c>
      <c r="B38573" s="1">
        <f>DATE(2037,11,1) + TIME(0,0,0)</f>
        <v>50345</v>
      </c>
      <c r="C38573">
        <v>42.570549010999997</v>
      </c>
    </row>
    <row r="38574" spans="1:3" x14ac:dyDescent="0.25">
      <c r="A38574">
        <v>13849</v>
      </c>
      <c r="B38574" s="1">
        <f>DATE(2037,12,1) + TIME(0,0,0)</f>
        <v>50375</v>
      </c>
      <c r="C38574">
        <v>42.581798552999999</v>
      </c>
    </row>
    <row r="38575" spans="1:3" x14ac:dyDescent="0.25">
      <c r="A38575">
        <v>13880</v>
      </c>
      <c r="B38575" s="1">
        <f>DATE(2038,1,1) + TIME(0,0,0)</f>
        <v>50406</v>
      </c>
      <c r="C38575">
        <v>42.593399048000002</v>
      </c>
    </row>
    <row r="38576" spans="1:3" x14ac:dyDescent="0.25">
      <c r="A38576">
        <v>13911</v>
      </c>
      <c r="B38576" s="1">
        <f>DATE(2038,2,1) + TIME(0,0,0)</f>
        <v>50437</v>
      </c>
      <c r="C38576">
        <v>42.604972838999998</v>
      </c>
    </row>
    <row r="38577" spans="1:3" x14ac:dyDescent="0.25">
      <c r="A38577">
        <v>13939</v>
      </c>
      <c r="B38577" s="1">
        <f>DATE(2038,3,1) + TIME(0,0,0)</f>
        <v>50465</v>
      </c>
      <c r="C38577">
        <v>42.615406036000003</v>
      </c>
    </row>
    <row r="38578" spans="1:3" x14ac:dyDescent="0.25">
      <c r="A38578">
        <v>13970</v>
      </c>
      <c r="B38578" s="1">
        <f>DATE(2038,4,1) + TIME(0,0,0)</f>
        <v>50496</v>
      </c>
      <c r="C38578">
        <v>42.626934052000003</v>
      </c>
    </row>
    <row r="38579" spans="1:3" x14ac:dyDescent="0.25">
      <c r="A38579">
        <v>14000</v>
      </c>
      <c r="B38579" s="1">
        <f>DATE(2038,5,1) + TIME(0,0,0)</f>
        <v>50526</v>
      </c>
      <c r="C38579">
        <v>42.638069153000004</v>
      </c>
    </row>
    <row r="38580" spans="1:3" x14ac:dyDescent="0.25">
      <c r="A38580">
        <v>14031</v>
      </c>
      <c r="B38580" s="1">
        <f>DATE(2038,6,1) + TIME(0,0,0)</f>
        <v>50557</v>
      </c>
      <c r="C38580">
        <v>42.649551391999999</v>
      </c>
    </row>
    <row r="38581" spans="1:3" x14ac:dyDescent="0.25">
      <c r="A38581">
        <v>14061</v>
      </c>
      <c r="B38581" s="1">
        <f>DATE(2038,7,1) + TIME(0,0,0)</f>
        <v>50587</v>
      </c>
      <c r="C38581">
        <v>42.660640717</v>
      </c>
    </row>
    <row r="38582" spans="1:3" x14ac:dyDescent="0.25">
      <c r="A38582">
        <v>14092</v>
      </c>
      <c r="B38582" s="1">
        <f>DATE(2038,8,1) + TIME(0,0,0)</f>
        <v>50618</v>
      </c>
      <c r="C38582">
        <v>42.672073363999999</v>
      </c>
    </row>
    <row r="38583" spans="1:3" x14ac:dyDescent="0.25">
      <c r="A38583">
        <v>14123</v>
      </c>
      <c r="B38583" s="1">
        <f>DATE(2038,9,1) + TIME(0,0,0)</f>
        <v>50649</v>
      </c>
      <c r="C38583">
        <v>42.683486938000001</v>
      </c>
    </row>
    <row r="38584" spans="1:3" x14ac:dyDescent="0.25">
      <c r="A38584">
        <v>14153</v>
      </c>
      <c r="B38584" s="1">
        <f>DATE(2038,10,1) + TIME(0,0,0)</f>
        <v>50679</v>
      </c>
      <c r="C38584">
        <v>42.694507598999998</v>
      </c>
    </row>
    <row r="38585" spans="1:3" x14ac:dyDescent="0.25">
      <c r="A38585">
        <v>14184</v>
      </c>
      <c r="B38585" s="1">
        <f>DATE(2038,11,1) + TIME(0,0,0)</f>
        <v>50710</v>
      </c>
      <c r="C38585">
        <v>42.705875397</v>
      </c>
    </row>
    <row r="38586" spans="1:3" x14ac:dyDescent="0.25">
      <c r="A38586">
        <v>14214</v>
      </c>
      <c r="B38586" s="1">
        <f>DATE(2038,12,1) + TIME(0,0,0)</f>
        <v>50740</v>
      </c>
      <c r="C38586">
        <v>42.716854095000002</v>
      </c>
    </row>
    <row r="38587" spans="1:3" x14ac:dyDescent="0.25">
      <c r="A38587">
        <v>14245</v>
      </c>
      <c r="B38587" s="1">
        <f>DATE(2039,1,1) + TIME(0,0,0)</f>
        <v>50771</v>
      </c>
      <c r="C38587">
        <v>42.728176116999997</v>
      </c>
    </row>
    <row r="38588" spans="1:3" x14ac:dyDescent="0.25">
      <c r="A38588">
        <v>14276</v>
      </c>
      <c r="B38588" s="1">
        <f>DATE(2039,2,1) + TIME(0,0,0)</f>
        <v>50802</v>
      </c>
      <c r="C38588">
        <v>42.739475249999998</v>
      </c>
    </row>
    <row r="38589" spans="1:3" x14ac:dyDescent="0.25">
      <c r="A38589">
        <v>14304</v>
      </c>
      <c r="B38589" s="1">
        <f>DATE(2039,3,1) + TIME(0,0,0)</f>
        <v>50830</v>
      </c>
      <c r="C38589">
        <v>42.749660491999997</v>
      </c>
    </row>
    <row r="38590" spans="1:3" x14ac:dyDescent="0.25">
      <c r="A38590">
        <v>14335</v>
      </c>
      <c r="B38590" s="1">
        <f>DATE(2039,4,1) + TIME(0,0,0)</f>
        <v>50861</v>
      </c>
      <c r="C38590">
        <v>42.760913848999998</v>
      </c>
    </row>
    <row r="38591" spans="1:3" x14ac:dyDescent="0.25">
      <c r="A38591">
        <v>14365</v>
      </c>
      <c r="B38591" s="1">
        <f>DATE(2039,5,1) + TIME(0,0,0)</f>
        <v>50891</v>
      </c>
      <c r="C38591">
        <v>42.771785735999998</v>
      </c>
    </row>
    <row r="38592" spans="1:3" x14ac:dyDescent="0.25">
      <c r="A38592">
        <v>14396</v>
      </c>
      <c r="B38592" s="1">
        <f>DATE(2039,6,1) + TIME(0,0,0)</f>
        <v>50922</v>
      </c>
      <c r="C38592">
        <v>42.782997131000002</v>
      </c>
    </row>
    <row r="38593" spans="1:3" x14ac:dyDescent="0.25">
      <c r="A38593">
        <v>14426</v>
      </c>
      <c r="B38593" s="1">
        <f>DATE(2039,7,1) + TIME(0,0,0)</f>
        <v>50952</v>
      </c>
      <c r="C38593">
        <v>42.793823242000002</v>
      </c>
    </row>
    <row r="38594" spans="1:3" x14ac:dyDescent="0.25">
      <c r="A38594">
        <v>14457</v>
      </c>
      <c r="B38594" s="1">
        <f>DATE(2039,8,1) + TIME(0,0,0)</f>
        <v>50983</v>
      </c>
      <c r="C38594">
        <v>42.804988860999998</v>
      </c>
    </row>
    <row r="38595" spans="1:3" x14ac:dyDescent="0.25">
      <c r="A38595">
        <v>14488</v>
      </c>
      <c r="B38595" s="1">
        <f>DATE(2039,9,1) + TIME(0,0,0)</f>
        <v>51014</v>
      </c>
      <c r="C38595">
        <v>42.816131591999998</v>
      </c>
    </row>
    <row r="38596" spans="1:3" x14ac:dyDescent="0.25">
      <c r="A38596">
        <v>14518</v>
      </c>
      <c r="B38596" s="1">
        <f>DATE(2039,10,1) + TIME(0,0,0)</f>
        <v>51044</v>
      </c>
      <c r="C38596">
        <v>42.826896667</v>
      </c>
    </row>
    <row r="38597" spans="1:3" x14ac:dyDescent="0.25">
      <c r="A38597">
        <v>14549</v>
      </c>
      <c r="B38597" s="1">
        <f>DATE(2039,11,1) + TIME(0,0,0)</f>
        <v>51075</v>
      </c>
      <c r="C38597">
        <v>42.837989807</v>
      </c>
    </row>
    <row r="38598" spans="1:3" x14ac:dyDescent="0.25">
      <c r="A38598">
        <v>14579</v>
      </c>
      <c r="B38598" s="1">
        <f>DATE(2039,12,1) + TIME(0,0,0)</f>
        <v>51105</v>
      </c>
      <c r="C38598">
        <v>42.848705291999998</v>
      </c>
    </row>
    <row r="38599" spans="1:3" x14ac:dyDescent="0.25">
      <c r="A38599">
        <v>14610</v>
      </c>
      <c r="B38599" s="1">
        <f>DATE(2040,1,1) + TIME(0,0,0)</f>
        <v>51136</v>
      </c>
      <c r="C38599">
        <v>42.859756470000001</v>
      </c>
    </row>
    <row r="38600" spans="1:3" x14ac:dyDescent="0.25">
      <c r="A38600">
        <v>14641</v>
      </c>
      <c r="B38600" s="1">
        <f>DATE(2040,2,1) + TIME(0,0,0)</f>
        <v>51167</v>
      </c>
      <c r="C38600">
        <v>42.870780945</v>
      </c>
    </row>
    <row r="38601" spans="1:3" x14ac:dyDescent="0.25">
      <c r="A38601">
        <v>14670</v>
      </c>
      <c r="B38601" s="1">
        <f>DATE(2040,3,1) + TIME(0,0,0)</f>
        <v>51196</v>
      </c>
      <c r="C38601">
        <v>42.881072998</v>
      </c>
    </row>
    <row r="38602" spans="1:3" x14ac:dyDescent="0.25">
      <c r="A38602">
        <v>14701</v>
      </c>
      <c r="B38602" s="1">
        <f>DATE(2040,4,1) + TIME(0,0,0)</f>
        <v>51227</v>
      </c>
      <c r="C38602">
        <v>42.892055511000002</v>
      </c>
    </row>
    <row r="38603" spans="1:3" x14ac:dyDescent="0.25">
      <c r="A38603">
        <v>14731</v>
      </c>
      <c r="B38603" s="1">
        <f>DATE(2040,5,1) + TIME(0,0,0)</f>
        <v>51257</v>
      </c>
      <c r="C38603">
        <v>42.90266037</v>
      </c>
    </row>
    <row r="38604" spans="1:3" x14ac:dyDescent="0.25">
      <c r="A38604">
        <v>14762</v>
      </c>
      <c r="B38604" s="1">
        <f>DATE(2040,6,1) + TIME(0,0,0)</f>
        <v>51288</v>
      </c>
      <c r="C38604">
        <v>42.913597107000001</v>
      </c>
    </row>
    <row r="38605" spans="1:3" x14ac:dyDescent="0.25">
      <c r="A38605">
        <v>14792</v>
      </c>
      <c r="B38605" s="1">
        <f>DATE(2040,7,1) + TIME(0,0,0)</f>
        <v>51318</v>
      </c>
      <c r="C38605">
        <v>42.924160004000001</v>
      </c>
    </row>
    <row r="38606" spans="1:3" x14ac:dyDescent="0.25">
      <c r="A38606">
        <v>14823</v>
      </c>
      <c r="B38606" s="1">
        <f>DATE(2040,8,1) + TIME(0,0,0)</f>
        <v>51349</v>
      </c>
      <c r="C38606">
        <v>42.935054778999998</v>
      </c>
    </row>
    <row r="38607" spans="1:3" x14ac:dyDescent="0.25">
      <c r="A38607">
        <v>14854</v>
      </c>
      <c r="B38607" s="1">
        <f>DATE(2040,9,1) + TIME(0,0,0)</f>
        <v>51380</v>
      </c>
      <c r="C38607">
        <v>42.945926665999998</v>
      </c>
    </row>
    <row r="38608" spans="1:3" x14ac:dyDescent="0.25">
      <c r="A38608">
        <v>14884</v>
      </c>
      <c r="B38608" s="1">
        <f>DATE(2040,10,1) + TIME(0,0,0)</f>
        <v>51410</v>
      </c>
      <c r="C38608">
        <v>42.956428528000004</v>
      </c>
    </row>
    <row r="38609" spans="1:3" x14ac:dyDescent="0.25">
      <c r="A38609">
        <v>14915</v>
      </c>
      <c r="B38609" s="1">
        <f>DATE(2040,11,1) + TIME(0,0,0)</f>
        <v>51441</v>
      </c>
      <c r="C38609">
        <v>42.967258452999999</v>
      </c>
    </row>
    <row r="38610" spans="1:3" x14ac:dyDescent="0.25">
      <c r="A38610">
        <v>14945</v>
      </c>
      <c r="B38610" s="1">
        <f>DATE(2040,12,1) + TIME(0,0,0)</f>
        <v>51471</v>
      </c>
      <c r="C38610">
        <v>42.977718353</v>
      </c>
    </row>
    <row r="38611" spans="1:3" x14ac:dyDescent="0.25">
      <c r="A38611">
        <v>14976</v>
      </c>
      <c r="B38611" s="1">
        <f>DATE(2041,1,1) + TIME(0,0,0)</f>
        <v>51502</v>
      </c>
      <c r="C38611">
        <v>42.988506317000002</v>
      </c>
    </row>
    <row r="38612" spans="1:3" x14ac:dyDescent="0.25">
      <c r="A38612">
        <v>15007</v>
      </c>
      <c r="B38612" s="1">
        <f>DATE(2041,2,1) + TIME(0,0,0)</f>
        <v>51533</v>
      </c>
      <c r="C38612">
        <v>42.999275208</v>
      </c>
    </row>
    <row r="38613" spans="1:3" x14ac:dyDescent="0.25">
      <c r="A38613">
        <v>15035</v>
      </c>
      <c r="B38613" s="1">
        <f>DATE(2041,3,1) + TIME(0,0,0)</f>
        <v>51561</v>
      </c>
      <c r="C38613">
        <v>43.008979797000002</v>
      </c>
    </row>
    <row r="38614" spans="1:3" x14ac:dyDescent="0.25">
      <c r="A38614">
        <v>15066</v>
      </c>
      <c r="B38614" s="1">
        <f>DATE(2041,4,1) + TIME(0,0,0)</f>
        <v>51592</v>
      </c>
      <c r="C38614">
        <v>43.019706726000003</v>
      </c>
    </row>
    <row r="38615" spans="1:3" x14ac:dyDescent="0.25">
      <c r="A38615">
        <v>15096</v>
      </c>
      <c r="B38615" s="1">
        <f>DATE(2041,5,1) + TIME(0,0,0)</f>
        <v>51622</v>
      </c>
      <c r="C38615">
        <v>43.030071259000003</v>
      </c>
    </row>
    <row r="38616" spans="1:3" x14ac:dyDescent="0.25">
      <c r="A38616">
        <v>15127</v>
      </c>
      <c r="B38616" s="1">
        <f>DATE(2041,6,1) + TIME(0,0,0)</f>
        <v>51653</v>
      </c>
      <c r="C38616">
        <v>43.040756225999999</v>
      </c>
    </row>
    <row r="38617" spans="1:3" x14ac:dyDescent="0.25">
      <c r="A38617">
        <v>15157</v>
      </c>
      <c r="B38617" s="1">
        <f>DATE(2041,7,1) + TIME(0,0,0)</f>
        <v>51683</v>
      </c>
      <c r="C38617">
        <v>43.051078795999999</v>
      </c>
    </row>
    <row r="38618" spans="1:3" x14ac:dyDescent="0.25">
      <c r="A38618">
        <v>15188</v>
      </c>
      <c r="B38618" s="1">
        <f>DATE(2041,8,1) + TIME(0,0,0)</f>
        <v>51714</v>
      </c>
      <c r="C38618">
        <v>43.061725615999997</v>
      </c>
    </row>
    <row r="38619" spans="1:3" x14ac:dyDescent="0.25">
      <c r="A38619">
        <v>15219</v>
      </c>
      <c r="B38619" s="1">
        <f>DATE(2041,9,1) + TIME(0,0,0)</f>
        <v>51745</v>
      </c>
      <c r="C38619">
        <v>43.072353362999998</v>
      </c>
    </row>
    <row r="38620" spans="1:3" x14ac:dyDescent="0.25">
      <c r="A38620">
        <v>15249</v>
      </c>
      <c r="B38620" s="1">
        <f>DATE(2041,10,1) + TIME(0,0,0)</f>
        <v>51775</v>
      </c>
      <c r="C38620">
        <v>43.082618713000002</v>
      </c>
    </row>
    <row r="38621" spans="1:3" x14ac:dyDescent="0.25">
      <c r="A38621">
        <v>15280</v>
      </c>
      <c r="B38621" s="1">
        <f>DATE(2041,11,1) + TIME(0,0,0)</f>
        <v>51806</v>
      </c>
      <c r="C38621">
        <v>43.093204497999999</v>
      </c>
    </row>
    <row r="38622" spans="1:3" x14ac:dyDescent="0.25">
      <c r="A38622">
        <v>15310</v>
      </c>
      <c r="B38622" s="1">
        <f>DATE(2041,12,1) + TIME(0,0,0)</f>
        <v>51836</v>
      </c>
      <c r="C38622">
        <v>43.103431702000002</v>
      </c>
    </row>
    <row r="38623" spans="1:3" x14ac:dyDescent="0.25">
      <c r="A38623">
        <v>15341</v>
      </c>
      <c r="B38623" s="1">
        <f>DATE(2042,1,1) + TIME(0,0,0)</f>
        <v>51867</v>
      </c>
      <c r="C38623">
        <v>43.11397934</v>
      </c>
    </row>
    <row r="38624" spans="1:3" x14ac:dyDescent="0.25">
      <c r="A38624">
        <v>15372</v>
      </c>
      <c r="B38624" s="1">
        <f>DATE(2042,2,1) + TIME(0,0,0)</f>
        <v>51898</v>
      </c>
      <c r="C38624">
        <v>43.124507903999998</v>
      </c>
    </row>
    <row r="38625" spans="1:3" x14ac:dyDescent="0.25">
      <c r="A38625">
        <v>15400</v>
      </c>
      <c r="B38625" s="1">
        <f>DATE(2042,3,1) + TIME(0,0,0)</f>
        <v>51926</v>
      </c>
      <c r="C38625">
        <v>43.133998871000003</v>
      </c>
    </row>
    <row r="38626" spans="1:3" x14ac:dyDescent="0.25">
      <c r="A38626">
        <v>15431</v>
      </c>
      <c r="B38626" s="1">
        <f>DATE(2042,4,1) + TIME(0,0,0)</f>
        <v>51957</v>
      </c>
      <c r="C38626">
        <v>43.144489288000003</v>
      </c>
    </row>
    <row r="38627" spans="1:3" x14ac:dyDescent="0.25">
      <c r="A38627">
        <v>15461</v>
      </c>
      <c r="B38627" s="1">
        <f>DATE(2042,5,1) + TIME(0,0,0)</f>
        <v>51987</v>
      </c>
      <c r="C38627">
        <v>43.154621124000002</v>
      </c>
    </row>
    <row r="38628" spans="1:3" x14ac:dyDescent="0.25">
      <c r="A38628">
        <v>15492</v>
      </c>
      <c r="B38628" s="1">
        <f>DATE(2042,6,1) + TIME(0,0,0)</f>
        <v>52018</v>
      </c>
      <c r="C38628">
        <v>43.165073395</v>
      </c>
    </row>
    <row r="38629" spans="1:3" x14ac:dyDescent="0.25">
      <c r="A38629">
        <v>15522</v>
      </c>
      <c r="B38629" s="1">
        <f>DATE(2042,7,1) + TIME(0,0,0)</f>
        <v>52048</v>
      </c>
      <c r="C38629">
        <v>43.175167084000002</v>
      </c>
    </row>
    <row r="38630" spans="1:3" x14ac:dyDescent="0.25">
      <c r="A38630">
        <v>15553</v>
      </c>
      <c r="B38630" s="1">
        <f>DATE(2042,8,1) + TIME(0,0,0)</f>
        <v>52079</v>
      </c>
      <c r="C38630">
        <v>43.185581206999998</v>
      </c>
    </row>
    <row r="38631" spans="1:3" x14ac:dyDescent="0.25">
      <c r="A38631">
        <v>15584</v>
      </c>
      <c r="B38631" s="1">
        <f>DATE(2042,9,1) + TIME(0,0,0)</f>
        <v>52110</v>
      </c>
      <c r="C38631">
        <v>43.195976256999998</v>
      </c>
    </row>
    <row r="38632" spans="1:3" x14ac:dyDescent="0.25">
      <c r="A38632">
        <v>15614</v>
      </c>
      <c r="B38632" s="1">
        <f>DATE(2042,10,1) + TIME(0,0,0)</f>
        <v>52140</v>
      </c>
      <c r="C38632">
        <v>43.206012725999997</v>
      </c>
    </row>
    <row r="38633" spans="1:3" x14ac:dyDescent="0.25">
      <c r="A38633">
        <v>15645</v>
      </c>
      <c r="B38633" s="1">
        <f>DATE(2042,11,1) + TIME(0,0,0)</f>
        <v>52171</v>
      </c>
      <c r="C38633">
        <v>43.216369628999999</v>
      </c>
    </row>
    <row r="38634" spans="1:3" x14ac:dyDescent="0.25">
      <c r="A38634">
        <v>15675</v>
      </c>
      <c r="B38634" s="1">
        <f>DATE(2042,12,1) + TIME(0,0,0)</f>
        <v>52201</v>
      </c>
      <c r="C38634">
        <v>43.226371765000003</v>
      </c>
    </row>
    <row r="38635" spans="1:3" x14ac:dyDescent="0.25">
      <c r="A38635">
        <v>15706</v>
      </c>
      <c r="B38635" s="1">
        <f>DATE(2043,1,1) + TIME(0,0,0)</f>
        <v>52232</v>
      </c>
      <c r="C38635">
        <v>43.236690521</v>
      </c>
    </row>
    <row r="38636" spans="1:3" x14ac:dyDescent="0.25">
      <c r="A38636">
        <v>15737</v>
      </c>
      <c r="B38636" s="1">
        <f>DATE(2043,2,1) + TIME(0,0,0)</f>
        <v>52263</v>
      </c>
      <c r="C38636">
        <v>43.246990203999999</v>
      </c>
    </row>
    <row r="38637" spans="1:3" x14ac:dyDescent="0.25">
      <c r="A38637">
        <v>15765</v>
      </c>
      <c r="B38637" s="1">
        <f>DATE(2043,3,1) + TIME(0,0,0)</f>
        <v>52291</v>
      </c>
      <c r="C38637">
        <v>43.256275176999999</v>
      </c>
    </row>
    <row r="38638" spans="1:3" x14ac:dyDescent="0.25">
      <c r="A38638">
        <v>15796</v>
      </c>
      <c r="B38638" s="1">
        <f>DATE(2043,4,1) + TIME(0,0,0)</f>
        <v>52322</v>
      </c>
      <c r="C38638">
        <v>43.266536713000001</v>
      </c>
    </row>
    <row r="38639" spans="1:3" x14ac:dyDescent="0.25">
      <c r="A38639">
        <v>15826</v>
      </c>
      <c r="B38639" s="1">
        <f>DATE(2043,5,1) + TIME(0,0,0)</f>
        <v>52352</v>
      </c>
      <c r="C38639">
        <v>43.276451111</v>
      </c>
    </row>
    <row r="38640" spans="1:3" x14ac:dyDescent="0.25">
      <c r="A38640">
        <v>15857</v>
      </c>
      <c r="B38640" s="1">
        <f>DATE(2043,6,1) + TIME(0,0,0)</f>
        <v>52383</v>
      </c>
      <c r="C38640">
        <v>43.286678314</v>
      </c>
    </row>
    <row r="38641" spans="1:3" x14ac:dyDescent="0.25">
      <c r="A38641">
        <v>15887</v>
      </c>
      <c r="B38641" s="1">
        <f>DATE(2043,7,1) + TIME(0,0,0)</f>
        <v>52413</v>
      </c>
      <c r="C38641">
        <v>43.296554565000001</v>
      </c>
    </row>
    <row r="38642" spans="1:3" x14ac:dyDescent="0.25">
      <c r="A38642">
        <v>15918</v>
      </c>
      <c r="B38642" s="1">
        <f>DATE(2043,8,1) + TIME(0,0,0)</f>
        <v>52444</v>
      </c>
      <c r="C38642">
        <v>43.306743621999999</v>
      </c>
    </row>
    <row r="38643" spans="1:3" x14ac:dyDescent="0.25">
      <c r="A38643">
        <v>15949</v>
      </c>
      <c r="B38643" s="1">
        <f>DATE(2043,9,1) + TIME(0,0,0)</f>
        <v>52475</v>
      </c>
      <c r="C38643">
        <v>43.316913605000003</v>
      </c>
    </row>
    <row r="38644" spans="1:3" x14ac:dyDescent="0.25">
      <c r="A38644">
        <v>15979</v>
      </c>
      <c r="B38644" s="1">
        <f>DATE(2043,10,1) + TIME(0,0,0)</f>
        <v>52505</v>
      </c>
      <c r="C38644">
        <v>43.326740264999998</v>
      </c>
    </row>
    <row r="38645" spans="1:3" x14ac:dyDescent="0.25">
      <c r="A38645">
        <v>16010</v>
      </c>
      <c r="B38645" s="1">
        <f>DATE(2043,11,1) + TIME(0,0,0)</f>
        <v>52536</v>
      </c>
      <c r="C38645">
        <v>43.336872100999997</v>
      </c>
    </row>
    <row r="38646" spans="1:3" x14ac:dyDescent="0.25">
      <c r="A38646">
        <v>16040</v>
      </c>
      <c r="B38646" s="1">
        <f>DATE(2043,12,1) + TIME(0,0,0)</f>
        <v>52566</v>
      </c>
      <c r="C38646">
        <v>43.346664429</v>
      </c>
    </row>
    <row r="38647" spans="1:3" x14ac:dyDescent="0.25">
      <c r="A38647">
        <v>16071</v>
      </c>
      <c r="B38647" s="1">
        <f>DATE(2044,1,1) + TIME(0,0,0)</f>
        <v>52597</v>
      </c>
      <c r="C38647">
        <v>43.356761931999998</v>
      </c>
    </row>
    <row r="38648" spans="1:3" x14ac:dyDescent="0.25">
      <c r="A38648">
        <v>16102</v>
      </c>
      <c r="B38648" s="1">
        <f>DATE(2044,2,1) + TIME(0,0,0)</f>
        <v>52628</v>
      </c>
      <c r="C38648">
        <v>43.366840363000001</v>
      </c>
    </row>
    <row r="38649" spans="1:3" x14ac:dyDescent="0.25">
      <c r="A38649">
        <v>16131</v>
      </c>
      <c r="B38649" s="1">
        <f>DATE(2044,3,1) + TIME(0,0,0)</f>
        <v>52657</v>
      </c>
      <c r="C38649">
        <v>43.376255035</v>
      </c>
    </row>
    <row r="38650" spans="1:3" x14ac:dyDescent="0.25">
      <c r="A38650">
        <v>16162</v>
      </c>
      <c r="B38650" s="1">
        <f>DATE(2044,4,1) + TIME(0,0,0)</f>
        <v>52688</v>
      </c>
      <c r="C38650">
        <v>43.386299133000001</v>
      </c>
    </row>
    <row r="38651" spans="1:3" x14ac:dyDescent="0.25">
      <c r="A38651">
        <v>16192</v>
      </c>
      <c r="B38651" s="1">
        <f>DATE(2044,5,1) + TIME(0,0,0)</f>
        <v>52718</v>
      </c>
      <c r="C38651">
        <v>43.395999908</v>
      </c>
    </row>
    <row r="38652" spans="1:3" x14ac:dyDescent="0.25">
      <c r="A38652">
        <v>16223</v>
      </c>
      <c r="B38652" s="1">
        <f>DATE(2044,6,1) + TIME(0,0,0)</f>
        <v>52749</v>
      </c>
      <c r="C38652">
        <v>43.406009674000003</v>
      </c>
    </row>
    <row r="38653" spans="1:3" x14ac:dyDescent="0.25">
      <c r="A38653">
        <v>16253</v>
      </c>
      <c r="B38653" s="1">
        <f>DATE(2044,7,1) + TIME(0,0,0)</f>
        <v>52779</v>
      </c>
      <c r="C38653">
        <v>43.415679932000003</v>
      </c>
    </row>
    <row r="38654" spans="1:3" x14ac:dyDescent="0.25">
      <c r="A38654">
        <v>16284</v>
      </c>
      <c r="B38654" s="1">
        <f>DATE(2044,8,1) + TIME(0,0,0)</f>
        <v>52810</v>
      </c>
      <c r="C38654">
        <v>43.425651549999998</v>
      </c>
    </row>
    <row r="38655" spans="1:3" x14ac:dyDescent="0.25">
      <c r="A38655">
        <v>16315</v>
      </c>
      <c r="B38655" s="1">
        <f>DATE(2044,9,1) + TIME(0,0,0)</f>
        <v>52841</v>
      </c>
      <c r="C38655">
        <v>43.435607910000002</v>
      </c>
    </row>
    <row r="38656" spans="1:3" x14ac:dyDescent="0.25">
      <c r="A38656">
        <v>16345</v>
      </c>
      <c r="B38656" s="1">
        <f>DATE(2044,10,1) + TIME(0,0,0)</f>
        <v>52871</v>
      </c>
      <c r="C38656">
        <v>43.445224762000002</v>
      </c>
    </row>
    <row r="38657" spans="1:3" x14ac:dyDescent="0.25">
      <c r="A38657">
        <v>16376</v>
      </c>
      <c r="B38657" s="1">
        <f>DATE(2044,11,1) + TIME(0,0,0)</f>
        <v>52902</v>
      </c>
      <c r="C38657">
        <v>43.455142975000001</v>
      </c>
    </row>
    <row r="38658" spans="1:3" x14ac:dyDescent="0.25">
      <c r="A38658">
        <v>16406</v>
      </c>
      <c r="B38658" s="1">
        <f>DATE(2044,12,1) + TIME(0,0,0)</f>
        <v>52932</v>
      </c>
      <c r="C38658">
        <v>43.464725494</v>
      </c>
    </row>
    <row r="38659" spans="1:3" x14ac:dyDescent="0.25">
      <c r="A38659">
        <v>16437</v>
      </c>
      <c r="B38659" s="1">
        <f>DATE(2045,1,1) + TIME(0,0,0)</f>
        <v>52963</v>
      </c>
      <c r="C38659">
        <v>43.474609375</v>
      </c>
    </row>
    <row r="38660" spans="1:3" x14ac:dyDescent="0.25">
      <c r="A38660">
        <v>16468</v>
      </c>
      <c r="B38660" s="1">
        <f>DATE(2045,2,1) + TIME(0,0,0)</f>
        <v>52994</v>
      </c>
      <c r="C38660">
        <v>43.484477996999999</v>
      </c>
    </row>
    <row r="38661" spans="1:3" x14ac:dyDescent="0.25">
      <c r="A38661">
        <v>16496</v>
      </c>
      <c r="B38661" s="1">
        <f>DATE(2045,3,1) + TIME(0,0,0)</f>
        <v>53022</v>
      </c>
      <c r="C38661">
        <v>43.493373871000003</v>
      </c>
    </row>
    <row r="38662" spans="1:3" x14ac:dyDescent="0.25">
      <c r="A38662">
        <v>16527</v>
      </c>
      <c r="B38662" s="1">
        <f>DATE(2045,4,1) + TIME(0,0,0)</f>
        <v>53053</v>
      </c>
      <c r="C38662">
        <v>43.503204345999997</v>
      </c>
    </row>
    <row r="38663" spans="1:3" x14ac:dyDescent="0.25">
      <c r="A38663">
        <v>16557</v>
      </c>
      <c r="B38663" s="1">
        <f>DATE(2045,5,1) + TIME(0,0,0)</f>
        <v>53083</v>
      </c>
      <c r="C38663">
        <v>43.512702941999997</v>
      </c>
    </row>
    <row r="38664" spans="1:3" x14ac:dyDescent="0.25">
      <c r="A38664">
        <v>16588</v>
      </c>
      <c r="B38664" s="1">
        <f>DATE(2045,6,1) + TIME(0,0,0)</f>
        <v>53114</v>
      </c>
      <c r="C38664">
        <v>43.522499084000003</v>
      </c>
    </row>
    <row r="38665" spans="1:3" x14ac:dyDescent="0.25">
      <c r="A38665">
        <v>16618</v>
      </c>
      <c r="B38665" s="1">
        <f>DATE(2045,7,1) + TIME(0,0,0)</f>
        <v>53144</v>
      </c>
      <c r="C38665">
        <v>43.531967162999997</v>
      </c>
    </row>
    <row r="38666" spans="1:3" x14ac:dyDescent="0.25">
      <c r="A38666">
        <v>16649</v>
      </c>
      <c r="B38666" s="1">
        <f>DATE(2045,8,1) + TIME(0,0,0)</f>
        <v>53175</v>
      </c>
      <c r="C38666">
        <v>43.541728972999998</v>
      </c>
    </row>
    <row r="38667" spans="1:3" x14ac:dyDescent="0.25">
      <c r="A38667">
        <v>16680</v>
      </c>
      <c r="B38667" s="1">
        <f>DATE(2045,9,1) + TIME(0,0,0)</f>
        <v>53206</v>
      </c>
      <c r="C38667">
        <v>43.551471710000001</v>
      </c>
    </row>
    <row r="38668" spans="1:3" x14ac:dyDescent="0.25">
      <c r="A38668">
        <v>16710</v>
      </c>
      <c r="B38668" s="1">
        <f>DATE(2045,10,1) + TIME(0,0,0)</f>
        <v>53236</v>
      </c>
      <c r="C38668">
        <v>43.560886383000003</v>
      </c>
    </row>
    <row r="38669" spans="1:3" x14ac:dyDescent="0.25">
      <c r="A38669">
        <v>16741</v>
      </c>
      <c r="B38669" s="1">
        <f>DATE(2045,11,1) + TIME(0,0,0)</f>
        <v>53267</v>
      </c>
      <c r="C38669">
        <v>43.570598601999997</v>
      </c>
    </row>
    <row r="38670" spans="1:3" x14ac:dyDescent="0.25">
      <c r="A38670">
        <v>16771</v>
      </c>
      <c r="B38670" s="1">
        <f>DATE(2045,12,1) + TIME(0,0,0)</f>
        <v>53297</v>
      </c>
      <c r="C38670">
        <v>43.579978943</v>
      </c>
    </row>
    <row r="38671" spans="1:3" x14ac:dyDescent="0.25">
      <c r="A38671">
        <v>16802</v>
      </c>
      <c r="B38671" s="1">
        <f>DATE(2046,1,1) + TIME(0,0,0)</f>
        <v>53328</v>
      </c>
      <c r="C38671">
        <v>43.589656830000003</v>
      </c>
    </row>
    <row r="38672" spans="1:3" x14ac:dyDescent="0.25">
      <c r="A38672">
        <v>16833</v>
      </c>
      <c r="B38672" s="1">
        <f>DATE(2046,2,1) + TIME(0,0,0)</f>
        <v>53359</v>
      </c>
      <c r="C38672">
        <v>43.599315642999997</v>
      </c>
    </row>
    <row r="38673" spans="1:3" x14ac:dyDescent="0.25">
      <c r="A38673">
        <v>16861</v>
      </c>
      <c r="B38673" s="1">
        <f>DATE(2046,3,1) + TIME(0,0,0)</f>
        <v>53387</v>
      </c>
      <c r="C38673">
        <v>43.608024596999996</v>
      </c>
    </row>
    <row r="38674" spans="1:3" x14ac:dyDescent="0.25">
      <c r="A38674">
        <v>16892</v>
      </c>
      <c r="B38674" s="1">
        <f>DATE(2046,4,1) + TIME(0,0,0)</f>
        <v>53418</v>
      </c>
      <c r="C38674">
        <v>43.617652892999999</v>
      </c>
    </row>
    <row r="38675" spans="1:3" x14ac:dyDescent="0.25">
      <c r="A38675">
        <v>16922</v>
      </c>
      <c r="B38675" s="1">
        <f>DATE(2046,5,1) + TIME(0,0,0)</f>
        <v>53448</v>
      </c>
      <c r="C38675">
        <v>43.626953125</v>
      </c>
    </row>
    <row r="38676" spans="1:3" x14ac:dyDescent="0.25">
      <c r="A38676">
        <v>16953</v>
      </c>
      <c r="B38676" s="1">
        <f>DATE(2046,6,1) + TIME(0,0,0)</f>
        <v>53479</v>
      </c>
      <c r="C38676">
        <v>43.636547088999997</v>
      </c>
    </row>
    <row r="38677" spans="1:3" x14ac:dyDescent="0.25">
      <c r="A38677">
        <v>16983</v>
      </c>
      <c r="B38677" s="1">
        <f>DATE(2046,7,1) + TIME(0,0,0)</f>
        <v>53509</v>
      </c>
      <c r="C38677">
        <v>43.645816803000002</v>
      </c>
    </row>
    <row r="38678" spans="1:3" x14ac:dyDescent="0.25">
      <c r="A38678">
        <v>17014</v>
      </c>
      <c r="B38678" s="1">
        <f>DATE(2046,8,1) + TIME(0,0,0)</f>
        <v>53540</v>
      </c>
      <c r="C38678">
        <v>43.655376433999997</v>
      </c>
    </row>
    <row r="38679" spans="1:3" x14ac:dyDescent="0.25">
      <c r="A38679">
        <v>17045</v>
      </c>
      <c r="B38679" s="1">
        <f>DATE(2046,9,1) + TIME(0,0,0)</f>
        <v>53571</v>
      </c>
      <c r="C38679">
        <v>43.664920807000001</v>
      </c>
    </row>
    <row r="38680" spans="1:3" x14ac:dyDescent="0.25">
      <c r="A38680">
        <v>17075</v>
      </c>
      <c r="B38680" s="1">
        <f>DATE(2046,10,1) + TIME(0,0,0)</f>
        <v>53601</v>
      </c>
      <c r="C38680">
        <v>43.67414093</v>
      </c>
    </row>
    <row r="38681" spans="1:3" x14ac:dyDescent="0.25">
      <c r="A38681">
        <v>17106</v>
      </c>
      <c r="B38681" s="1">
        <f>DATE(2046,11,1) + TIME(0,0,0)</f>
        <v>53632</v>
      </c>
      <c r="C38681">
        <v>43.683647155999999</v>
      </c>
    </row>
    <row r="38682" spans="1:3" x14ac:dyDescent="0.25">
      <c r="A38682">
        <v>17136</v>
      </c>
      <c r="B38682" s="1">
        <f>DATE(2046,12,1) + TIME(0,0,0)</f>
        <v>53662</v>
      </c>
      <c r="C38682">
        <v>43.692832946999999</v>
      </c>
    </row>
    <row r="38683" spans="1:3" x14ac:dyDescent="0.25">
      <c r="A38683">
        <v>17167</v>
      </c>
      <c r="B38683" s="1">
        <f>DATE(2047,1,1) + TIME(0,0,0)</f>
        <v>53693</v>
      </c>
      <c r="C38683">
        <v>43.702308655000003</v>
      </c>
    </row>
    <row r="38684" spans="1:3" x14ac:dyDescent="0.25">
      <c r="A38684">
        <v>17198</v>
      </c>
      <c r="B38684" s="1">
        <f>DATE(2047,2,1) + TIME(0,0,0)</f>
        <v>53724</v>
      </c>
      <c r="C38684">
        <v>43.711765288999999</v>
      </c>
    </row>
    <row r="38685" spans="1:3" x14ac:dyDescent="0.25">
      <c r="A38685">
        <v>17226</v>
      </c>
      <c r="B38685" s="1">
        <f>DATE(2047,3,1) + TIME(0,0,0)</f>
        <v>53752</v>
      </c>
      <c r="C38685">
        <v>43.720291138</v>
      </c>
    </row>
    <row r="38686" spans="1:3" x14ac:dyDescent="0.25">
      <c r="A38686">
        <v>17257</v>
      </c>
      <c r="B38686" s="1">
        <f>DATE(2047,4,1) + TIME(0,0,0)</f>
        <v>53783</v>
      </c>
      <c r="C38686">
        <v>43.729713439999998</v>
      </c>
    </row>
    <row r="38687" spans="1:3" x14ac:dyDescent="0.25">
      <c r="A38687">
        <v>17287</v>
      </c>
      <c r="B38687" s="1">
        <f>DATE(2047,5,1) + TIME(0,0,0)</f>
        <v>53813</v>
      </c>
      <c r="C38687">
        <v>43.738815308</v>
      </c>
    </row>
    <row r="38688" spans="1:3" x14ac:dyDescent="0.25">
      <c r="A38688">
        <v>17318</v>
      </c>
      <c r="B38688" s="1">
        <f>DATE(2047,6,1) + TIME(0,0,0)</f>
        <v>53844</v>
      </c>
      <c r="C38688">
        <v>43.748207092000001</v>
      </c>
    </row>
    <row r="38689" spans="1:3" x14ac:dyDescent="0.25">
      <c r="A38689">
        <v>17348</v>
      </c>
      <c r="B38689" s="1">
        <f>DATE(2047,7,1) + TIME(0,0,0)</f>
        <v>53874</v>
      </c>
      <c r="C38689">
        <v>43.757278442</v>
      </c>
    </row>
    <row r="38690" spans="1:3" x14ac:dyDescent="0.25">
      <c r="A38690">
        <v>17379</v>
      </c>
      <c r="B38690" s="1">
        <f>DATE(2047,8,1) + TIME(0,0,0)</f>
        <v>53905</v>
      </c>
      <c r="C38690">
        <v>43.766635895</v>
      </c>
    </row>
    <row r="38691" spans="1:3" x14ac:dyDescent="0.25">
      <c r="A38691">
        <v>17410</v>
      </c>
      <c r="B38691" s="1">
        <f>DATE(2047,9,1) + TIME(0,0,0)</f>
        <v>53936</v>
      </c>
      <c r="C38691">
        <v>43.775978088000002</v>
      </c>
    </row>
    <row r="38692" spans="1:3" x14ac:dyDescent="0.25">
      <c r="A38692">
        <v>17440</v>
      </c>
      <c r="B38692" s="1">
        <f>DATE(2047,10,1) + TIME(0,0,0)</f>
        <v>53966</v>
      </c>
      <c r="C38692">
        <v>43.785003662000001</v>
      </c>
    </row>
    <row r="38693" spans="1:3" x14ac:dyDescent="0.25">
      <c r="A38693">
        <v>17471</v>
      </c>
      <c r="B38693" s="1">
        <f>DATE(2047,11,1) + TIME(0,0,0)</f>
        <v>53997</v>
      </c>
      <c r="C38693">
        <v>43.794311522999998</v>
      </c>
    </row>
    <row r="38694" spans="1:3" x14ac:dyDescent="0.25">
      <c r="A38694">
        <v>17501</v>
      </c>
      <c r="B38694" s="1">
        <f>DATE(2047,12,1) + TIME(0,0,0)</f>
        <v>54027</v>
      </c>
      <c r="C38694">
        <v>43.803306579999997</v>
      </c>
    </row>
    <row r="38695" spans="1:3" x14ac:dyDescent="0.25">
      <c r="A38695">
        <v>17532</v>
      </c>
      <c r="B38695" s="1">
        <f>DATE(2048,1,1) + TIME(0,0,0)</f>
        <v>54058</v>
      </c>
      <c r="C38695">
        <v>43.812587737999998</v>
      </c>
    </row>
    <row r="38696" spans="1:3" x14ac:dyDescent="0.25">
      <c r="A38696">
        <v>17563</v>
      </c>
      <c r="B38696" s="1">
        <f>DATE(2048,2,1) + TIME(0,0,0)</f>
        <v>54089</v>
      </c>
      <c r="C38696">
        <v>43.821849823000001</v>
      </c>
    </row>
    <row r="38697" spans="1:3" x14ac:dyDescent="0.25">
      <c r="A38697">
        <v>17592</v>
      </c>
      <c r="B38697" s="1">
        <f>DATE(2048,3,1) + TIME(0,0,0)</f>
        <v>54118</v>
      </c>
      <c r="C38697">
        <v>43.830501556000002</v>
      </c>
    </row>
    <row r="38698" spans="1:3" x14ac:dyDescent="0.25">
      <c r="A38698">
        <v>17623</v>
      </c>
      <c r="B38698" s="1">
        <f>DATE(2048,4,1) + TIME(0,0,0)</f>
        <v>54149</v>
      </c>
      <c r="C38698">
        <v>43.839733123999999</v>
      </c>
    </row>
    <row r="38699" spans="1:3" x14ac:dyDescent="0.25">
      <c r="A38699">
        <v>17653</v>
      </c>
      <c r="B38699" s="1">
        <f>DATE(2048,5,1) + TIME(0,0,0)</f>
        <v>54179</v>
      </c>
      <c r="C38699">
        <v>43.848651885999999</v>
      </c>
    </row>
    <row r="38700" spans="1:3" x14ac:dyDescent="0.25">
      <c r="A38700">
        <v>17684</v>
      </c>
      <c r="B38700" s="1">
        <f>DATE(2048,6,1) + TIME(0,0,0)</f>
        <v>54210</v>
      </c>
      <c r="C38700">
        <v>43.857852936</v>
      </c>
    </row>
    <row r="38701" spans="1:3" x14ac:dyDescent="0.25">
      <c r="A38701">
        <v>17714</v>
      </c>
      <c r="B38701" s="1">
        <f>DATE(2048,7,1) + TIME(0,0,0)</f>
        <v>54240</v>
      </c>
      <c r="C38701">
        <v>43.866741179999998</v>
      </c>
    </row>
    <row r="38702" spans="1:3" x14ac:dyDescent="0.25">
      <c r="A38702">
        <v>17745</v>
      </c>
      <c r="B38702" s="1">
        <f>DATE(2048,8,1) + TIME(0,0,0)</f>
        <v>54271</v>
      </c>
      <c r="C38702">
        <v>43.875911713000001</v>
      </c>
    </row>
    <row r="38703" spans="1:3" x14ac:dyDescent="0.25">
      <c r="A38703">
        <v>17776</v>
      </c>
      <c r="B38703" s="1">
        <f>DATE(2048,9,1) + TIME(0,0,0)</f>
        <v>54302</v>
      </c>
      <c r="C38703">
        <v>43.885066985999998</v>
      </c>
    </row>
    <row r="38704" spans="1:3" x14ac:dyDescent="0.25">
      <c r="A38704">
        <v>17806</v>
      </c>
      <c r="B38704" s="1">
        <f>DATE(2048,10,1) + TIME(0,0,0)</f>
        <v>54332</v>
      </c>
      <c r="C38704">
        <v>43.893909454000003</v>
      </c>
    </row>
    <row r="38705" spans="1:3" x14ac:dyDescent="0.25">
      <c r="A38705">
        <v>17837</v>
      </c>
      <c r="B38705" s="1">
        <f>DATE(2048,11,1) + TIME(0,0,0)</f>
        <v>54363</v>
      </c>
      <c r="C38705">
        <v>43.903034210000001</v>
      </c>
    </row>
    <row r="38706" spans="1:3" x14ac:dyDescent="0.25">
      <c r="A38706">
        <v>17867</v>
      </c>
      <c r="B38706" s="1">
        <f>DATE(2048,12,1) + TIME(0,0,0)</f>
        <v>54393</v>
      </c>
      <c r="C38706">
        <v>43.911849975999999</v>
      </c>
    </row>
    <row r="38707" spans="1:3" x14ac:dyDescent="0.25">
      <c r="A38707">
        <v>17898</v>
      </c>
      <c r="B38707" s="1">
        <f>DATE(2049,1,1) + TIME(0,0,0)</f>
        <v>54424</v>
      </c>
      <c r="C38707">
        <v>43.920944214000002</v>
      </c>
    </row>
    <row r="38708" spans="1:3" x14ac:dyDescent="0.25">
      <c r="A38708">
        <v>17929</v>
      </c>
      <c r="B38708" s="1">
        <f>DATE(2049,2,1) + TIME(0,0,0)</f>
        <v>54455</v>
      </c>
      <c r="C38708">
        <v>43.930023192999997</v>
      </c>
    </row>
    <row r="38709" spans="1:3" x14ac:dyDescent="0.25">
      <c r="A38709">
        <v>17957</v>
      </c>
      <c r="B38709" s="1">
        <f>DATE(2049,3,1) + TIME(0,0,0)</f>
        <v>54483</v>
      </c>
      <c r="C38709">
        <v>43.938209534000002</v>
      </c>
    </row>
    <row r="38710" spans="1:3" x14ac:dyDescent="0.25">
      <c r="A38710">
        <v>17988</v>
      </c>
      <c r="B38710" s="1">
        <f>DATE(2049,4,1) + TIME(0,0,0)</f>
        <v>54514</v>
      </c>
      <c r="C38710">
        <v>43.947257995999998</v>
      </c>
    </row>
    <row r="38711" spans="1:3" x14ac:dyDescent="0.25">
      <c r="A38711">
        <v>18018</v>
      </c>
      <c r="B38711" s="1">
        <f>DATE(2049,5,1) + TIME(0,0,0)</f>
        <v>54544</v>
      </c>
      <c r="C38711">
        <v>43.956001282000003</v>
      </c>
    </row>
    <row r="38712" spans="1:3" x14ac:dyDescent="0.25">
      <c r="A38712">
        <v>18049</v>
      </c>
      <c r="B38712" s="1">
        <f>DATE(2049,6,1) + TIME(0,0,0)</f>
        <v>54575</v>
      </c>
      <c r="C38712">
        <v>43.965019226000003</v>
      </c>
    </row>
    <row r="38713" spans="1:3" x14ac:dyDescent="0.25">
      <c r="A38713">
        <v>18079</v>
      </c>
      <c r="B38713" s="1">
        <f>DATE(2049,7,1) + TIME(0,0,0)</f>
        <v>54605</v>
      </c>
      <c r="C38713">
        <v>43.973735808999997</v>
      </c>
    </row>
    <row r="38714" spans="1:3" x14ac:dyDescent="0.25">
      <c r="A38714">
        <v>18110</v>
      </c>
      <c r="B38714" s="1">
        <f>DATE(2049,8,1) + TIME(0,0,0)</f>
        <v>54636</v>
      </c>
      <c r="C38714">
        <v>43.982723235999998</v>
      </c>
    </row>
    <row r="38715" spans="1:3" x14ac:dyDescent="0.25">
      <c r="A38715">
        <v>18141</v>
      </c>
      <c r="B38715" s="1">
        <f>DATE(2049,9,1) + TIME(0,0,0)</f>
        <v>54667</v>
      </c>
      <c r="C38715">
        <v>43.991695403999998</v>
      </c>
    </row>
    <row r="38716" spans="1:3" x14ac:dyDescent="0.25">
      <c r="A38716">
        <v>18171</v>
      </c>
      <c r="B38716" s="1">
        <f>DATE(2049,10,1) + TIME(0,0,0)</f>
        <v>54697</v>
      </c>
      <c r="C38716">
        <v>44.000366210999999</v>
      </c>
    </row>
    <row r="38717" spans="1:3" x14ac:dyDescent="0.25">
      <c r="A38717">
        <v>18202</v>
      </c>
      <c r="B38717" s="1">
        <f>DATE(2049,11,1) + TIME(0,0,0)</f>
        <v>54728</v>
      </c>
      <c r="C38717">
        <v>44.009311676000003</v>
      </c>
    </row>
    <row r="38718" spans="1:3" x14ac:dyDescent="0.25">
      <c r="A38718">
        <v>18232</v>
      </c>
      <c r="B38718" s="1">
        <f>DATE(2049,12,1) + TIME(0,0,0)</f>
        <v>54758</v>
      </c>
      <c r="C38718">
        <v>44.017951965000002</v>
      </c>
    </row>
    <row r="38719" spans="1:3" x14ac:dyDescent="0.25">
      <c r="A38719">
        <v>18263</v>
      </c>
      <c r="B38719" s="1">
        <f>DATE(2050,1,1) + TIME(0,0,0)</f>
        <v>54789</v>
      </c>
      <c r="C38719">
        <v>44.026866912999999</v>
      </c>
    </row>
    <row r="38721" spans="1:3" x14ac:dyDescent="0.25">
      <c r="A38721" t="s">
        <v>67</v>
      </c>
    </row>
    <row r="38723" spans="1:3" x14ac:dyDescent="0.25">
      <c r="A38723" t="s">
        <v>1</v>
      </c>
      <c r="B38723" t="s">
        <v>2</v>
      </c>
      <c r="C38723" t="s">
        <v>3</v>
      </c>
    </row>
    <row r="38724" spans="1:3" x14ac:dyDescent="0.25">
      <c r="A38724">
        <v>0</v>
      </c>
      <c r="B38724" s="1">
        <f>DATE(2000,1,1) + TIME(0,0,0)</f>
        <v>36526</v>
      </c>
      <c r="C38724">
        <v>0</v>
      </c>
    </row>
    <row r="38725" spans="1:3" x14ac:dyDescent="0.25">
      <c r="A38725">
        <v>31</v>
      </c>
      <c r="B38725" s="1">
        <f>DATE(2000,2,1) + TIME(0,0,0)</f>
        <v>36557</v>
      </c>
      <c r="C38725">
        <v>5.3652110100000003</v>
      </c>
    </row>
    <row r="38726" spans="1:3" x14ac:dyDescent="0.25">
      <c r="A38726">
        <v>60</v>
      </c>
      <c r="B38726" s="1">
        <f>DATE(2000,3,1) + TIME(0,0,0)</f>
        <v>36586</v>
      </c>
      <c r="C38726">
        <v>9.9382038115999993</v>
      </c>
    </row>
    <row r="38727" spans="1:3" x14ac:dyDescent="0.25">
      <c r="A38727">
        <v>91</v>
      </c>
      <c r="B38727" s="1">
        <f>DATE(2000,4,1) + TIME(0,0,0)</f>
        <v>36617</v>
      </c>
      <c r="C38727">
        <v>14.197774887</v>
      </c>
    </row>
    <row r="38728" spans="1:3" x14ac:dyDescent="0.25">
      <c r="A38728">
        <v>121</v>
      </c>
      <c r="B38728" s="1">
        <f>DATE(2000,5,1) + TIME(0,0,0)</f>
        <v>36647</v>
      </c>
      <c r="C38728">
        <v>17.425436019999999</v>
      </c>
    </row>
    <row r="38729" spans="1:3" x14ac:dyDescent="0.25">
      <c r="A38729">
        <v>152</v>
      </c>
      <c r="B38729" s="1">
        <f>DATE(2000,6,1) + TIME(0,0,0)</f>
        <v>36678</v>
      </c>
      <c r="C38729">
        <v>19.962932587000001</v>
      </c>
    </row>
    <row r="38730" spans="1:3" x14ac:dyDescent="0.25">
      <c r="A38730">
        <v>182</v>
      </c>
      <c r="B38730" s="1">
        <f>DATE(2000,7,1) + TIME(0,0,0)</f>
        <v>36708</v>
      </c>
      <c r="C38730">
        <v>22.011547089</v>
      </c>
    </row>
    <row r="38731" spans="1:3" x14ac:dyDescent="0.25">
      <c r="A38731">
        <v>213</v>
      </c>
      <c r="B38731" s="1">
        <f>DATE(2000,8,1) + TIME(0,0,0)</f>
        <v>36739</v>
      </c>
      <c r="C38731">
        <v>23.831947327000002</v>
      </c>
    </row>
    <row r="38732" spans="1:3" x14ac:dyDescent="0.25">
      <c r="A38732">
        <v>244</v>
      </c>
      <c r="B38732" s="1">
        <f>DATE(2000,9,1) + TIME(0,0,0)</f>
        <v>36770</v>
      </c>
      <c r="C38732">
        <v>25.437294005999998</v>
      </c>
    </row>
    <row r="38733" spans="1:3" x14ac:dyDescent="0.25">
      <c r="A38733">
        <v>274</v>
      </c>
      <c r="B38733" s="1">
        <f>DATE(2000,10,1) + TIME(0,0,0)</f>
        <v>36800</v>
      </c>
      <c r="C38733">
        <v>26.847934723000002</v>
      </c>
    </row>
    <row r="38734" spans="1:3" x14ac:dyDescent="0.25">
      <c r="A38734">
        <v>305</v>
      </c>
      <c r="B38734" s="1">
        <f>DATE(2000,11,1) + TIME(0,0,0)</f>
        <v>36831</v>
      </c>
      <c r="C38734">
        <v>28.033386230000001</v>
      </c>
    </row>
    <row r="38735" spans="1:3" x14ac:dyDescent="0.25">
      <c r="A38735">
        <v>335</v>
      </c>
      <c r="B38735" s="1">
        <f>DATE(2000,12,1) + TIME(0,0,0)</f>
        <v>36861</v>
      </c>
      <c r="C38735">
        <v>28.901542664000001</v>
      </c>
    </row>
    <row r="38736" spans="1:3" x14ac:dyDescent="0.25">
      <c r="A38736">
        <v>366</v>
      </c>
      <c r="B38736" s="1">
        <f>DATE(2001,1,1) + TIME(0,0,0)</f>
        <v>36892</v>
      </c>
      <c r="C38736">
        <v>29.641063689999999</v>
      </c>
    </row>
    <row r="38737" spans="1:3" x14ac:dyDescent="0.25">
      <c r="A38737">
        <v>397</v>
      </c>
      <c r="B38737" s="1">
        <f>DATE(2001,2,1) + TIME(0,0,0)</f>
        <v>36923</v>
      </c>
      <c r="C38737">
        <v>30.265178679999998</v>
      </c>
    </row>
    <row r="38738" spans="1:3" x14ac:dyDescent="0.25">
      <c r="A38738">
        <v>425</v>
      </c>
      <c r="B38738" s="1">
        <f>DATE(2001,3,1) + TIME(0,0,0)</f>
        <v>36951</v>
      </c>
      <c r="C38738">
        <v>30.750181198</v>
      </c>
    </row>
    <row r="38739" spans="1:3" x14ac:dyDescent="0.25">
      <c r="A38739">
        <v>456</v>
      </c>
      <c r="B38739" s="1">
        <f>DATE(2001,4,1) + TIME(0,0,0)</f>
        <v>36982</v>
      </c>
      <c r="C38739">
        <v>31.218633652000001</v>
      </c>
    </row>
    <row r="38740" spans="1:3" x14ac:dyDescent="0.25">
      <c r="A38740">
        <v>486</v>
      </c>
      <c r="B38740" s="1">
        <f>DATE(2001,5,1) + TIME(0,0,0)</f>
        <v>37012</v>
      </c>
      <c r="C38740">
        <v>31.609184265</v>
      </c>
    </row>
    <row r="38741" spans="1:3" x14ac:dyDescent="0.25">
      <c r="A38741">
        <v>517</v>
      </c>
      <c r="B38741" s="1">
        <f>DATE(2001,6,1) + TIME(0,0,0)</f>
        <v>37043</v>
      </c>
      <c r="C38741">
        <v>31.949188232000001</v>
      </c>
    </row>
    <row r="38742" spans="1:3" x14ac:dyDescent="0.25">
      <c r="A38742">
        <v>547</v>
      </c>
      <c r="B38742" s="1">
        <f>DATE(2001,7,1) + TIME(0,0,0)</f>
        <v>37073</v>
      </c>
      <c r="C38742">
        <v>32.227077483999999</v>
      </c>
    </row>
    <row r="38743" spans="1:3" x14ac:dyDescent="0.25">
      <c r="A38743">
        <v>578</v>
      </c>
      <c r="B38743" s="1">
        <f>DATE(2001,8,1) + TIME(0,0,0)</f>
        <v>37104</v>
      </c>
      <c r="C38743">
        <v>32.470993042000003</v>
      </c>
    </row>
    <row r="38744" spans="1:3" x14ac:dyDescent="0.25">
      <c r="A38744">
        <v>609</v>
      </c>
      <c r="B38744" s="1">
        <f>DATE(2001,9,1) + TIME(0,0,0)</f>
        <v>37135</v>
      </c>
      <c r="C38744">
        <v>32.683391571000001</v>
      </c>
    </row>
    <row r="38745" spans="1:3" x14ac:dyDescent="0.25">
      <c r="A38745">
        <v>639</v>
      </c>
      <c r="B38745" s="1">
        <f>DATE(2001,10,1) + TIME(0,0,0)</f>
        <v>37165</v>
      </c>
      <c r="C38745">
        <v>32.866954802999999</v>
      </c>
    </row>
    <row r="38746" spans="1:3" x14ac:dyDescent="0.25">
      <c r="A38746">
        <v>670</v>
      </c>
      <c r="B38746" s="1">
        <f>DATE(2001,11,1) + TIME(0,0,0)</f>
        <v>37196</v>
      </c>
      <c r="C38746">
        <v>33.036716460999997</v>
      </c>
    </row>
    <row r="38747" spans="1:3" x14ac:dyDescent="0.25">
      <c r="A38747">
        <v>700</v>
      </c>
      <c r="B38747" s="1">
        <f>DATE(2001,12,1) + TIME(0,0,0)</f>
        <v>37226</v>
      </c>
      <c r="C38747">
        <v>33.185157775999997</v>
      </c>
    </row>
    <row r="38748" spans="1:3" x14ac:dyDescent="0.25">
      <c r="A38748">
        <v>731</v>
      </c>
      <c r="B38748" s="1">
        <f>DATE(2002,1,1) + TIME(0,0,0)</f>
        <v>37257</v>
      </c>
      <c r="C38748">
        <v>33.325141907000003</v>
      </c>
    </row>
    <row r="38749" spans="1:3" x14ac:dyDescent="0.25">
      <c r="A38749">
        <v>762</v>
      </c>
      <c r="B38749" s="1">
        <f>DATE(2002,2,1) + TIME(0,0,0)</f>
        <v>37288</v>
      </c>
      <c r="C38749">
        <v>33.454078674000002</v>
      </c>
    </row>
    <row r="38750" spans="1:3" x14ac:dyDescent="0.25">
      <c r="A38750">
        <v>790</v>
      </c>
      <c r="B38750" s="1">
        <f>DATE(2002,3,1) + TIME(0,0,0)</f>
        <v>37316</v>
      </c>
      <c r="C38750">
        <v>33.561328887999998</v>
      </c>
    </row>
    <row r="38751" spans="1:3" x14ac:dyDescent="0.25">
      <c r="A38751">
        <v>821</v>
      </c>
      <c r="B38751" s="1">
        <f>DATE(2002,4,1) + TIME(0,0,0)</f>
        <v>37347</v>
      </c>
      <c r="C38751">
        <v>33.670593261999997</v>
      </c>
    </row>
    <row r="38752" spans="1:3" x14ac:dyDescent="0.25">
      <c r="A38752">
        <v>851</v>
      </c>
      <c r="B38752" s="1">
        <f>DATE(2002,5,1) + TIME(0,0,0)</f>
        <v>37377</v>
      </c>
      <c r="C38752">
        <v>33.767475128000001</v>
      </c>
    </row>
    <row r="38753" spans="1:3" x14ac:dyDescent="0.25">
      <c r="A38753">
        <v>882</v>
      </c>
      <c r="B38753" s="1">
        <f>DATE(2002,6,1) + TIME(0,0,0)</f>
        <v>37408</v>
      </c>
      <c r="C38753">
        <v>33.858982085999997</v>
      </c>
    </row>
    <row r="38754" spans="1:3" x14ac:dyDescent="0.25">
      <c r="A38754">
        <v>912</v>
      </c>
      <c r="B38754" s="1">
        <f>DATE(2002,7,1) + TIME(0,0,0)</f>
        <v>37438</v>
      </c>
      <c r="C38754">
        <v>33.940002440999997</v>
      </c>
    </row>
    <row r="38755" spans="1:3" x14ac:dyDescent="0.25">
      <c r="A38755">
        <v>943</v>
      </c>
      <c r="B38755" s="1">
        <f>DATE(2002,8,1) + TIME(0,0,0)</f>
        <v>37469</v>
      </c>
      <c r="C38755">
        <v>34.016670226999999</v>
      </c>
    </row>
    <row r="38756" spans="1:3" x14ac:dyDescent="0.25">
      <c r="A38756">
        <v>974</v>
      </c>
      <c r="B38756" s="1">
        <f>DATE(2002,9,1) + TIME(0,0,0)</f>
        <v>37500</v>
      </c>
      <c r="C38756">
        <v>34.086860657000003</v>
      </c>
    </row>
    <row r="38757" spans="1:3" x14ac:dyDescent="0.25">
      <c r="A38757">
        <v>1004</v>
      </c>
      <c r="B38757" s="1">
        <f>DATE(2002,10,1) + TIME(0,0,0)</f>
        <v>37530</v>
      </c>
      <c r="C38757">
        <v>34.149383544999999</v>
      </c>
    </row>
    <row r="38758" spans="1:3" x14ac:dyDescent="0.25">
      <c r="A38758">
        <v>1035</v>
      </c>
      <c r="B38758" s="1">
        <f>DATE(2002,11,1) + TIME(0,0,0)</f>
        <v>37561</v>
      </c>
      <c r="C38758">
        <v>34.209697722999998</v>
      </c>
    </row>
    <row r="38759" spans="1:3" x14ac:dyDescent="0.25">
      <c r="A38759">
        <v>1065</v>
      </c>
      <c r="B38759" s="1">
        <f>DATE(2002,12,1) + TIME(0,0,0)</f>
        <v>37591</v>
      </c>
      <c r="C38759">
        <v>34.265396117999998</v>
      </c>
    </row>
    <row r="38760" spans="1:3" x14ac:dyDescent="0.25">
      <c r="A38760">
        <v>1096</v>
      </c>
      <c r="B38760" s="1">
        <f>DATE(2003,1,1) + TIME(0,0,0)</f>
        <v>37622</v>
      </c>
      <c r="C38760">
        <v>34.320392609000002</v>
      </c>
    </row>
    <row r="38761" spans="1:3" x14ac:dyDescent="0.25">
      <c r="A38761">
        <v>1127</v>
      </c>
      <c r="B38761" s="1">
        <f>DATE(2003,2,1) + TIME(0,0,0)</f>
        <v>37653</v>
      </c>
      <c r="C38761">
        <v>34.372501372999999</v>
      </c>
    </row>
    <row r="38762" spans="1:3" x14ac:dyDescent="0.25">
      <c r="A38762">
        <v>1155</v>
      </c>
      <c r="B38762" s="1">
        <f>DATE(2003,3,1) + TIME(0,0,0)</f>
        <v>37681</v>
      </c>
      <c r="C38762">
        <v>34.417201996000003</v>
      </c>
    </row>
    <row r="38763" spans="1:3" x14ac:dyDescent="0.25">
      <c r="A38763">
        <v>1186</v>
      </c>
      <c r="B38763" s="1">
        <f>DATE(2003,4,1) + TIME(0,0,0)</f>
        <v>37712</v>
      </c>
      <c r="C38763">
        <v>34.464290619000003</v>
      </c>
    </row>
    <row r="38764" spans="1:3" x14ac:dyDescent="0.25">
      <c r="A38764">
        <v>1216</v>
      </c>
      <c r="B38764" s="1">
        <f>DATE(2003,5,1) + TIME(0,0,0)</f>
        <v>37742</v>
      </c>
      <c r="C38764">
        <v>34.507648467999999</v>
      </c>
    </row>
    <row r="38765" spans="1:3" x14ac:dyDescent="0.25">
      <c r="A38765">
        <v>1247</v>
      </c>
      <c r="B38765" s="1">
        <f>DATE(2003,6,1) + TIME(0,0,0)</f>
        <v>37773</v>
      </c>
      <c r="C38765">
        <v>34.550361633000001</v>
      </c>
    </row>
    <row r="38766" spans="1:3" x14ac:dyDescent="0.25">
      <c r="A38766">
        <v>1277</v>
      </c>
      <c r="B38766" s="1">
        <f>DATE(2003,7,1) + TIME(0,0,0)</f>
        <v>37803</v>
      </c>
      <c r="C38766">
        <v>34.589813231999997</v>
      </c>
    </row>
    <row r="38767" spans="1:3" x14ac:dyDescent="0.25">
      <c r="A38767">
        <v>1308</v>
      </c>
      <c r="B38767" s="1">
        <f>DATE(2003,8,1) + TIME(0,0,0)</f>
        <v>37834</v>
      </c>
      <c r="C38767">
        <v>34.628780364999997</v>
      </c>
    </row>
    <row r="38768" spans="1:3" x14ac:dyDescent="0.25">
      <c r="A38768">
        <v>1339</v>
      </c>
      <c r="B38768" s="1">
        <f>DATE(2003,9,1) + TIME(0,0,0)</f>
        <v>37865</v>
      </c>
      <c r="C38768">
        <v>34.666305542000003</v>
      </c>
    </row>
    <row r="38769" spans="1:3" x14ac:dyDescent="0.25">
      <c r="A38769">
        <v>1369</v>
      </c>
      <c r="B38769" s="1">
        <f>DATE(2003,10,1) + TIME(0,0,0)</f>
        <v>37895</v>
      </c>
      <c r="C38769">
        <v>34.701427459999998</v>
      </c>
    </row>
    <row r="38770" spans="1:3" x14ac:dyDescent="0.25">
      <c r="A38770">
        <v>1400</v>
      </c>
      <c r="B38770" s="1">
        <f>DATE(2003,11,1) + TIME(0,0,0)</f>
        <v>37926</v>
      </c>
      <c r="C38770">
        <v>34.736602783000002</v>
      </c>
    </row>
    <row r="38771" spans="1:3" x14ac:dyDescent="0.25">
      <c r="A38771">
        <v>1430</v>
      </c>
      <c r="B38771" s="1">
        <f>DATE(2003,12,1) + TIME(0,0,0)</f>
        <v>37956</v>
      </c>
      <c r="C38771">
        <v>34.769664763999998</v>
      </c>
    </row>
    <row r="38772" spans="1:3" x14ac:dyDescent="0.25">
      <c r="A38772">
        <v>1461</v>
      </c>
      <c r="B38772" s="1">
        <f>DATE(2004,1,1) + TIME(0,0,0)</f>
        <v>37987</v>
      </c>
      <c r="C38772">
        <v>34.802921294999997</v>
      </c>
    </row>
    <row r="38773" spans="1:3" x14ac:dyDescent="0.25">
      <c r="A38773">
        <v>1492</v>
      </c>
      <c r="B38773" s="1">
        <f>DATE(2004,2,1) + TIME(0,0,0)</f>
        <v>38018</v>
      </c>
      <c r="C38773">
        <v>34.835338593000003</v>
      </c>
    </row>
    <row r="38774" spans="1:3" x14ac:dyDescent="0.25">
      <c r="A38774">
        <v>1521</v>
      </c>
      <c r="B38774" s="1">
        <f>DATE(2004,3,1) + TIME(0,0,0)</f>
        <v>38047</v>
      </c>
      <c r="C38774">
        <v>34.864978790000002</v>
      </c>
    </row>
    <row r="38775" spans="1:3" x14ac:dyDescent="0.25">
      <c r="A38775">
        <v>1552</v>
      </c>
      <c r="B38775" s="1">
        <f>DATE(2004,4,1) + TIME(0,0,0)</f>
        <v>38078</v>
      </c>
      <c r="C38775">
        <v>34.895980835000003</v>
      </c>
    </row>
    <row r="38776" spans="1:3" x14ac:dyDescent="0.25">
      <c r="A38776">
        <v>1582</v>
      </c>
      <c r="B38776" s="1">
        <f>DATE(2004,5,1) + TIME(0,0,0)</f>
        <v>38108</v>
      </c>
      <c r="C38776">
        <v>34.925365448000001</v>
      </c>
    </row>
    <row r="38777" spans="1:3" x14ac:dyDescent="0.25">
      <c r="A38777">
        <v>1613</v>
      </c>
      <c r="B38777" s="1">
        <f>DATE(2004,6,1) + TIME(0,0,0)</f>
        <v>38139</v>
      </c>
      <c r="C38777">
        <v>34.955108643000003</v>
      </c>
    </row>
    <row r="38778" spans="1:3" x14ac:dyDescent="0.25">
      <c r="A38778">
        <v>1643</v>
      </c>
      <c r="B38778" s="1">
        <f>DATE(2004,7,1) + TIME(0,0,0)</f>
        <v>38169</v>
      </c>
      <c r="C38778">
        <v>34.983303069999998</v>
      </c>
    </row>
    <row r="38779" spans="1:3" x14ac:dyDescent="0.25">
      <c r="A38779">
        <v>1674</v>
      </c>
      <c r="B38779" s="1">
        <f>DATE(2004,8,1) + TIME(0,0,0)</f>
        <v>38200</v>
      </c>
      <c r="C38779">
        <v>35.011856078999998</v>
      </c>
    </row>
    <row r="38780" spans="1:3" x14ac:dyDescent="0.25">
      <c r="A38780">
        <v>1705</v>
      </c>
      <c r="B38780" s="1">
        <f>DATE(2004,9,1) + TIME(0,0,0)</f>
        <v>38231</v>
      </c>
      <c r="C38780">
        <v>35.039783477999997</v>
      </c>
    </row>
    <row r="38781" spans="1:3" x14ac:dyDescent="0.25">
      <c r="A38781">
        <v>1735</v>
      </c>
      <c r="B38781" s="1">
        <f>DATE(2004,10,1) + TIME(0,0,0)</f>
        <v>38261</v>
      </c>
      <c r="C38781">
        <v>35.066287994</v>
      </c>
    </row>
    <row r="38782" spans="1:3" x14ac:dyDescent="0.25">
      <c r="A38782">
        <v>1766</v>
      </c>
      <c r="B38782" s="1">
        <f>DATE(2004,11,1) + TIME(0,0,0)</f>
        <v>38292</v>
      </c>
      <c r="C38782">
        <v>35.093204497999999</v>
      </c>
    </row>
    <row r="38783" spans="1:3" x14ac:dyDescent="0.25">
      <c r="A38783">
        <v>1796</v>
      </c>
      <c r="B38783" s="1">
        <f>DATE(2004,12,1) + TIME(0,0,0)</f>
        <v>38322</v>
      </c>
      <c r="C38783">
        <v>35.118839264000002</v>
      </c>
    </row>
    <row r="38784" spans="1:3" x14ac:dyDescent="0.25">
      <c r="A38784">
        <v>1827</v>
      </c>
      <c r="B38784" s="1">
        <f>DATE(2005,1,1) + TIME(0,0,0)</f>
        <v>38353</v>
      </c>
      <c r="C38784">
        <v>35.144931792999998</v>
      </c>
    </row>
    <row r="38785" spans="1:3" x14ac:dyDescent="0.25">
      <c r="A38785">
        <v>1858</v>
      </c>
      <c r="B38785" s="1">
        <f>DATE(2005,2,1) + TIME(0,0,0)</f>
        <v>38384</v>
      </c>
      <c r="C38785">
        <v>35.170654296999999</v>
      </c>
    </row>
    <row r="38786" spans="1:3" x14ac:dyDescent="0.25">
      <c r="A38786">
        <v>1886</v>
      </c>
      <c r="B38786" s="1">
        <f>DATE(2005,3,1) + TIME(0,0,0)</f>
        <v>38412</v>
      </c>
      <c r="C38786">
        <v>35.193592072000001</v>
      </c>
    </row>
    <row r="38787" spans="1:3" x14ac:dyDescent="0.25">
      <c r="A38787">
        <v>1917</v>
      </c>
      <c r="B38787" s="1">
        <f>DATE(2005,4,1) + TIME(0,0,0)</f>
        <v>38443</v>
      </c>
      <c r="C38787">
        <v>35.218669890999998</v>
      </c>
    </row>
    <row r="38788" spans="1:3" x14ac:dyDescent="0.25">
      <c r="A38788">
        <v>1947</v>
      </c>
      <c r="B38788" s="1">
        <f>DATE(2005,5,1) + TIME(0,0,0)</f>
        <v>38473</v>
      </c>
      <c r="C38788">
        <v>35.242652892999999</v>
      </c>
    </row>
    <row r="38789" spans="1:3" x14ac:dyDescent="0.25">
      <c r="A38789">
        <v>1978</v>
      </c>
      <c r="B38789" s="1">
        <f>DATE(2005,6,1) + TIME(0,0,0)</f>
        <v>38504</v>
      </c>
      <c r="C38789">
        <v>35.267150878999999</v>
      </c>
    </row>
    <row r="38790" spans="1:3" x14ac:dyDescent="0.25">
      <c r="A38790">
        <v>2008</v>
      </c>
      <c r="B38790" s="1">
        <f>DATE(2005,7,1) + TIME(0,0,0)</f>
        <v>38534</v>
      </c>
      <c r="C38790">
        <v>35.290596008000001</v>
      </c>
    </row>
    <row r="38791" spans="1:3" x14ac:dyDescent="0.25">
      <c r="A38791">
        <v>2039</v>
      </c>
      <c r="B38791" s="1">
        <f>DATE(2005,8,1) + TIME(0,0,0)</f>
        <v>38565</v>
      </c>
      <c r="C38791">
        <v>35.314575195000003</v>
      </c>
    </row>
    <row r="38792" spans="1:3" x14ac:dyDescent="0.25">
      <c r="A38792">
        <v>2070</v>
      </c>
      <c r="B38792" s="1">
        <f>DATE(2005,9,1) + TIME(0,0,0)</f>
        <v>38596</v>
      </c>
      <c r="C38792">
        <v>35.338310241999999</v>
      </c>
    </row>
    <row r="38793" spans="1:3" x14ac:dyDescent="0.25">
      <c r="A38793">
        <v>2100</v>
      </c>
      <c r="B38793" s="1">
        <f>DATE(2005,10,1) + TIME(0,0,0)</f>
        <v>38626</v>
      </c>
      <c r="C38793">
        <v>35.361057281000001</v>
      </c>
    </row>
    <row r="38794" spans="1:3" x14ac:dyDescent="0.25">
      <c r="A38794">
        <v>2131</v>
      </c>
      <c r="B38794" s="1">
        <f>DATE(2005,11,1) + TIME(0,0,0)</f>
        <v>38657</v>
      </c>
      <c r="C38794">
        <v>35.384334564</v>
      </c>
    </row>
    <row r="38795" spans="1:3" x14ac:dyDescent="0.25">
      <c r="A38795">
        <v>2161</v>
      </c>
      <c r="B38795" s="1">
        <f>DATE(2005,12,1) + TIME(0,0,0)</f>
        <v>38687</v>
      </c>
      <c r="C38795">
        <v>35.406654357999997</v>
      </c>
    </row>
    <row r="38796" spans="1:3" x14ac:dyDescent="0.25">
      <c r="A38796">
        <v>2192</v>
      </c>
      <c r="B38796" s="1">
        <f>DATE(2006,1,1) + TIME(0,0,0)</f>
        <v>38718</v>
      </c>
      <c r="C38796">
        <v>35.429515838999997</v>
      </c>
    </row>
    <row r="38797" spans="1:3" x14ac:dyDescent="0.25">
      <c r="A38797">
        <v>2223</v>
      </c>
      <c r="B38797" s="1">
        <f>DATE(2006,2,1) + TIME(0,0,0)</f>
        <v>38749</v>
      </c>
      <c r="C38797">
        <v>35.45218277</v>
      </c>
    </row>
    <row r="38798" spans="1:3" x14ac:dyDescent="0.25">
      <c r="A38798">
        <v>2251</v>
      </c>
      <c r="B38798" s="1">
        <f>DATE(2006,3,1) + TIME(0,0,0)</f>
        <v>38777</v>
      </c>
      <c r="C38798">
        <v>35.472496032999999</v>
      </c>
    </row>
    <row r="38799" spans="1:3" x14ac:dyDescent="0.25">
      <c r="A38799">
        <v>2282</v>
      </c>
      <c r="B38799" s="1">
        <f>DATE(2006,4,1) + TIME(0,0,0)</f>
        <v>38808</v>
      </c>
      <c r="C38799">
        <v>35.494831085000001</v>
      </c>
    </row>
    <row r="38800" spans="1:3" x14ac:dyDescent="0.25">
      <c r="A38800">
        <v>2312</v>
      </c>
      <c r="B38800" s="1">
        <f>DATE(2006,5,1) + TIME(0,0,0)</f>
        <v>38838</v>
      </c>
      <c r="C38800">
        <v>35.516292571999998</v>
      </c>
    </row>
    <row r="38801" spans="1:3" x14ac:dyDescent="0.25">
      <c r="A38801">
        <v>2343</v>
      </c>
      <c r="B38801" s="1">
        <f>DATE(2006,6,1) + TIME(0,0,0)</f>
        <v>38869</v>
      </c>
      <c r="C38801">
        <v>35.538322448999999</v>
      </c>
    </row>
    <row r="38802" spans="1:3" x14ac:dyDescent="0.25">
      <c r="A38802">
        <v>2373</v>
      </c>
      <c r="B38802" s="1">
        <f>DATE(2006,7,1) + TIME(0,0,0)</f>
        <v>38899</v>
      </c>
      <c r="C38802">
        <v>35.559505463000001</v>
      </c>
    </row>
    <row r="38803" spans="1:3" x14ac:dyDescent="0.25">
      <c r="A38803">
        <v>2404</v>
      </c>
      <c r="B38803" s="1">
        <f>DATE(2006,8,1) + TIME(0,0,0)</f>
        <v>38930</v>
      </c>
      <c r="C38803">
        <v>35.581264496000003</v>
      </c>
    </row>
    <row r="38804" spans="1:3" x14ac:dyDescent="0.25">
      <c r="A38804">
        <v>2435</v>
      </c>
      <c r="B38804" s="1">
        <f>DATE(2006,9,1) + TIME(0,0,0)</f>
        <v>38961</v>
      </c>
      <c r="C38804">
        <v>35.602901459000002</v>
      </c>
    </row>
    <row r="38805" spans="1:3" x14ac:dyDescent="0.25">
      <c r="A38805">
        <v>2465</v>
      </c>
      <c r="B38805" s="1">
        <f>DATE(2006,10,1) + TIME(0,0,0)</f>
        <v>38991</v>
      </c>
      <c r="C38805">
        <v>35.623725890999999</v>
      </c>
    </row>
    <row r="38806" spans="1:3" x14ac:dyDescent="0.25">
      <c r="A38806">
        <v>2496</v>
      </c>
      <c r="B38806" s="1">
        <f>DATE(2006,11,1) + TIME(0,0,0)</f>
        <v>39022</v>
      </c>
      <c r="C38806">
        <v>35.645133971999996</v>
      </c>
    </row>
    <row r="38807" spans="1:3" x14ac:dyDescent="0.25">
      <c r="A38807">
        <v>2526</v>
      </c>
      <c r="B38807" s="1">
        <f>DATE(2006,12,1) + TIME(0,0,0)</f>
        <v>39052</v>
      </c>
      <c r="C38807">
        <v>35.665748596</v>
      </c>
    </row>
    <row r="38808" spans="1:3" x14ac:dyDescent="0.25">
      <c r="A38808">
        <v>2557</v>
      </c>
      <c r="B38808" s="1">
        <f>DATE(2007,1,1) + TIME(0,0,0)</f>
        <v>39083</v>
      </c>
      <c r="C38808">
        <v>35.686958312999998</v>
      </c>
    </row>
    <row r="38809" spans="1:3" x14ac:dyDescent="0.25">
      <c r="A38809">
        <v>2588</v>
      </c>
      <c r="B38809" s="1">
        <f>DATE(2007,2,1) + TIME(0,0,0)</f>
        <v>39114</v>
      </c>
      <c r="C38809">
        <v>35.708072661999999</v>
      </c>
    </row>
    <row r="38810" spans="1:3" x14ac:dyDescent="0.25">
      <c r="A38810">
        <v>2616</v>
      </c>
      <c r="B38810" s="1">
        <f>DATE(2007,3,1) + TIME(0,0,0)</f>
        <v>39142</v>
      </c>
      <c r="C38810">
        <v>35.727069855000003</v>
      </c>
    </row>
    <row r="38811" spans="1:3" x14ac:dyDescent="0.25">
      <c r="A38811">
        <v>2647</v>
      </c>
      <c r="B38811" s="1">
        <f>DATE(2007,4,1) + TIME(0,0,0)</f>
        <v>39173</v>
      </c>
      <c r="C38811">
        <v>35.748016356999997</v>
      </c>
    </row>
    <row r="38812" spans="1:3" x14ac:dyDescent="0.25">
      <c r="A38812">
        <v>2677</v>
      </c>
      <c r="B38812" s="1">
        <f>DATE(2007,5,1) + TIME(0,0,0)</f>
        <v>39203</v>
      </c>
      <c r="C38812">
        <v>35.768215179000002</v>
      </c>
    </row>
    <row r="38813" spans="1:3" x14ac:dyDescent="0.25">
      <c r="A38813">
        <v>2708</v>
      </c>
      <c r="B38813" s="1">
        <f>DATE(2007,6,1) + TIME(0,0,0)</f>
        <v>39234</v>
      </c>
      <c r="C38813">
        <v>35.789012909</v>
      </c>
    </row>
    <row r="38814" spans="1:3" x14ac:dyDescent="0.25">
      <c r="A38814">
        <v>2738</v>
      </c>
      <c r="B38814" s="1">
        <f>DATE(2007,7,1) + TIME(0,0,0)</f>
        <v>39264</v>
      </c>
      <c r="C38814">
        <v>35.809070587000001</v>
      </c>
    </row>
    <row r="38815" spans="1:3" x14ac:dyDescent="0.25">
      <c r="A38815">
        <v>2769</v>
      </c>
      <c r="B38815" s="1">
        <f>DATE(2007,8,1) + TIME(0,0,0)</f>
        <v>39295</v>
      </c>
      <c r="C38815">
        <v>35.829727173000002</v>
      </c>
    </row>
    <row r="38816" spans="1:3" x14ac:dyDescent="0.25">
      <c r="A38816">
        <v>2800</v>
      </c>
      <c r="B38816" s="1">
        <f>DATE(2007,9,1) + TIME(0,0,0)</f>
        <v>39326</v>
      </c>
      <c r="C38816">
        <v>35.850303650000001</v>
      </c>
    </row>
    <row r="38817" spans="1:3" x14ac:dyDescent="0.25">
      <c r="A38817">
        <v>2830</v>
      </c>
      <c r="B38817" s="1">
        <f>DATE(2007,10,1) + TIME(0,0,0)</f>
        <v>39356</v>
      </c>
      <c r="C38817">
        <v>35.870162964000002</v>
      </c>
    </row>
    <row r="38818" spans="1:3" x14ac:dyDescent="0.25">
      <c r="A38818">
        <v>2861</v>
      </c>
      <c r="B38818" s="1">
        <f>DATE(2007,11,1) + TIME(0,0,0)</f>
        <v>39387</v>
      </c>
      <c r="C38818">
        <v>35.890644072999997</v>
      </c>
    </row>
    <row r="38819" spans="1:3" x14ac:dyDescent="0.25">
      <c r="A38819">
        <v>2891</v>
      </c>
      <c r="B38819" s="1">
        <f>DATE(2007,12,1) + TIME(0,0,0)</f>
        <v>39417</v>
      </c>
      <c r="C38819">
        <v>35.910438538000001</v>
      </c>
    </row>
    <row r="38820" spans="1:3" x14ac:dyDescent="0.25">
      <c r="A38820">
        <v>2922</v>
      </c>
      <c r="B38820" s="1">
        <f>DATE(2008,1,1) + TIME(0,0,0)</f>
        <v>39448</v>
      </c>
      <c r="C38820">
        <v>35.930873871000003</v>
      </c>
    </row>
    <row r="38821" spans="1:3" x14ac:dyDescent="0.25">
      <c r="A38821">
        <v>2953</v>
      </c>
      <c r="B38821" s="1">
        <f>DATE(2008,2,1) + TIME(0,0,0)</f>
        <v>39479</v>
      </c>
      <c r="C38821">
        <v>35.951305388999998</v>
      </c>
    </row>
    <row r="38822" spans="1:3" x14ac:dyDescent="0.25">
      <c r="A38822">
        <v>2982</v>
      </c>
      <c r="B38822" s="1">
        <f>DATE(2008,3,1) + TIME(0,0,0)</f>
        <v>39508</v>
      </c>
      <c r="C38822">
        <v>35.970417023000003</v>
      </c>
    </row>
    <row r="38823" spans="1:3" x14ac:dyDescent="0.25">
      <c r="A38823">
        <v>3013</v>
      </c>
      <c r="B38823" s="1">
        <f>DATE(2008,4,1) + TIME(0,0,0)</f>
        <v>39539</v>
      </c>
      <c r="C38823">
        <v>35.990856170999997</v>
      </c>
    </row>
    <row r="38824" spans="1:3" x14ac:dyDescent="0.25">
      <c r="A38824">
        <v>3043</v>
      </c>
      <c r="B38824" s="1">
        <f>DATE(2008,5,1) + TIME(0,0,0)</f>
        <v>39569</v>
      </c>
      <c r="C38824">
        <v>36.010643004999999</v>
      </c>
    </row>
    <row r="38825" spans="1:3" x14ac:dyDescent="0.25">
      <c r="A38825">
        <v>3074</v>
      </c>
      <c r="B38825" s="1">
        <f>DATE(2008,6,1) + TIME(0,0,0)</f>
        <v>39600</v>
      </c>
      <c r="C38825">
        <v>36.031101227000001</v>
      </c>
    </row>
    <row r="38826" spans="1:3" x14ac:dyDescent="0.25">
      <c r="A38826">
        <v>3104</v>
      </c>
      <c r="B38826" s="1">
        <f>DATE(2008,7,1) + TIME(0,0,0)</f>
        <v>39630</v>
      </c>
      <c r="C38826">
        <v>36.050914763999998</v>
      </c>
    </row>
    <row r="38827" spans="1:3" x14ac:dyDescent="0.25">
      <c r="A38827">
        <v>3135</v>
      </c>
      <c r="B38827" s="1">
        <f>DATE(2008,8,1) + TIME(0,0,0)</f>
        <v>39661</v>
      </c>
      <c r="C38827">
        <v>36.071399689000003</v>
      </c>
    </row>
    <row r="38828" spans="1:3" x14ac:dyDescent="0.25">
      <c r="A38828">
        <v>3166</v>
      </c>
      <c r="B38828" s="1">
        <f>DATE(2008,9,1) + TIME(0,0,0)</f>
        <v>39692</v>
      </c>
      <c r="C38828">
        <v>36.091899871999999</v>
      </c>
    </row>
    <row r="38829" spans="1:3" x14ac:dyDescent="0.25">
      <c r="A38829">
        <v>3196</v>
      </c>
      <c r="B38829" s="1">
        <f>DATE(2008,10,1) + TIME(0,0,0)</f>
        <v>39722</v>
      </c>
      <c r="C38829">
        <v>36.111747741999999</v>
      </c>
    </row>
    <row r="38830" spans="1:3" x14ac:dyDescent="0.25">
      <c r="A38830">
        <v>3227</v>
      </c>
      <c r="B38830" s="1">
        <f>DATE(2008,11,1) + TIME(0,0,0)</f>
        <v>39753</v>
      </c>
      <c r="C38830">
        <v>36.132266997999999</v>
      </c>
    </row>
    <row r="38831" spans="1:3" x14ac:dyDescent="0.25">
      <c r="A38831">
        <v>3257</v>
      </c>
      <c r="B38831" s="1">
        <f>DATE(2008,12,1) + TIME(0,0,0)</f>
        <v>39783</v>
      </c>
      <c r="C38831">
        <v>36.152130127</v>
      </c>
    </row>
    <row r="38832" spans="1:3" x14ac:dyDescent="0.25">
      <c r="A38832">
        <v>3288</v>
      </c>
      <c r="B38832" s="1">
        <f>DATE(2009,1,1) + TIME(0,0,0)</f>
        <v>39814</v>
      </c>
      <c r="C38832">
        <v>36.172664642000001</v>
      </c>
    </row>
    <row r="38833" spans="1:3" x14ac:dyDescent="0.25">
      <c r="A38833">
        <v>3319</v>
      </c>
      <c r="B38833" s="1">
        <f>DATE(2009,2,1) + TIME(0,0,0)</f>
        <v>39845</v>
      </c>
      <c r="C38833">
        <v>36.193195342999999</v>
      </c>
    </row>
    <row r="38834" spans="1:3" x14ac:dyDescent="0.25">
      <c r="A38834">
        <v>3347</v>
      </c>
      <c r="B38834" s="1">
        <f>DATE(2009,3,1) + TIME(0,0,0)</f>
        <v>39873</v>
      </c>
      <c r="C38834">
        <v>36.211742401000002</v>
      </c>
    </row>
    <row r="38835" spans="1:3" x14ac:dyDescent="0.25">
      <c r="A38835">
        <v>3378</v>
      </c>
      <c r="B38835" s="1">
        <f>DATE(2009,4,1) + TIME(0,0,0)</f>
        <v>39904</v>
      </c>
      <c r="C38835">
        <v>36.232269287000001</v>
      </c>
    </row>
    <row r="38836" spans="1:3" x14ac:dyDescent="0.25">
      <c r="A38836">
        <v>3408</v>
      </c>
      <c r="B38836" s="1">
        <f>DATE(2009,5,1) + TIME(0,0,0)</f>
        <v>39934</v>
      </c>
      <c r="C38836">
        <v>36.252132416000002</v>
      </c>
    </row>
    <row r="38837" spans="1:3" x14ac:dyDescent="0.25">
      <c r="A38837">
        <v>3439</v>
      </c>
      <c r="B38837" s="1">
        <f>DATE(2009,6,1) + TIME(0,0,0)</f>
        <v>39965</v>
      </c>
      <c r="C38837">
        <v>36.272644043</v>
      </c>
    </row>
    <row r="38838" spans="1:3" x14ac:dyDescent="0.25">
      <c r="A38838">
        <v>3469</v>
      </c>
      <c r="B38838" s="1">
        <f>DATE(2009,7,1) + TIME(0,0,0)</f>
        <v>39995</v>
      </c>
      <c r="C38838">
        <v>36.292488098</v>
      </c>
    </row>
    <row r="38839" spans="1:3" x14ac:dyDescent="0.25">
      <c r="A38839">
        <v>3500</v>
      </c>
      <c r="B38839" s="1">
        <f>DATE(2009,8,1) + TIME(0,0,0)</f>
        <v>40026</v>
      </c>
      <c r="C38839">
        <v>36.312976837000001</v>
      </c>
    </row>
    <row r="38840" spans="1:3" x14ac:dyDescent="0.25">
      <c r="A38840">
        <v>3531</v>
      </c>
      <c r="B38840" s="1">
        <f>DATE(2009,9,1) + TIME(0,0,0)</f>
        <v>40057</v>
      </c>
      <c r="C38840">
        <v>36.333446502999998</v>
      </c>
    </row>
    <row r="38841" spans="1:3" x14ac:dyDescent="0.25">
      <c r="A38841">
        <v>3561</v>
      </c>
      <c r="B38841" s="1">
        <f>DATE(2009,10,1) + TIME(0,0,0)</f>
        <v>40087</v>
      </c>
      <c r="C38841">
        <v>36.353240966999998</v>
      </c>
    </row>
    <row r="38842" spans="1:3" x14ac:dyDescent="0.25">
      <c r="A38842">
        <v>3592</v>
      </c>
      <c r="B38842" s="1">
        <f>DATE(2009,11,1) + TIME(0,0,0)</f>
        <v>40118</v>
      </c>
      <c r="C38842">
        <v>36.3736763</v>
      </c>
    </row>
    <row r="38843" spans="1:3" x14ac:dyDescent="0.25">
      <c r="A38843">
        <v>3622</v>
      </c>
      <c r="B38843" s="1">
        <f>DATE(2009,12,1) + TIME(0,0,0)</f>
        <v>40148</v>
      </c>
      <c r="C38843">
        <v>36.393428802000003</v>
      </c>
    </row>
    <row r="38844" spans="1:3" x14ac:dyDescent="0.25">
      <c r="A38844">
        <v>3653</v>
      </c>
      <c r="B38844" s="1">
        <f>DATE(2010,1,1) + TIME(0,0,0)</f>
        <v>40179</v>
      </c>
      <c r="C38844">
        <v>36.413814545000001</v>
      </c>
    </row>
    <row r="38845" spans="1:3" x14ac:dyDescent="0.25">
      <c r="A38845">
        <v>3684</v>
      </c>
      <c r="B38845" s="1">
        <f>DATE(2010,2,1) + TIME(0,0,0)</f>
        <v>40210</v>
      </c>
      <c r="C38845">
        <v>36.434177398999999</v>
      </c>
    </row>
    <row r="38846" spans="1:3" x14ac:dyDescent="0.25">
      <c r="A38846">
        <v>3712</v>
      </c>
      <c r="B38846" s="1">
        <f>DATE(2010,3,1) + TIME(0,0,0)</f>
        <v>40238</v>
      </c>
      <c r="C38846">
        <v>36.452541351000001</v>
      </c>
    </row>
    <row r="38847" spans="1:3" x14ac:dyDescent="0.25">
      <c r="A38847">
        <v>3743</v>
      </c>
      <c r="B38847" s="1">
        <f>DATE(2010,4,1) + TIME(0,0,0)</f>
        <v>40269</v>
      </c>
      <c r="C38847">
        <v>36.472846984999997</v>
      </c>
    </row>
    <row r="38848" spans="1:3" x14ac:dyDescent="0.25">
      <c r="A38848">
        <v>3773</v>
      </c>
      <c r="B38848" s="1">
        <f>DATE(2010,5,1) + TIME(0,0,0)</f>
        <v>40299</v>
      </c>
      <c r="C38848">
        <v>36.492473601999997</v>
      </c>
    </row>
    <row r="38849" spans="1:3" x14ac:dyDescent="0.25">
      <c r="A38849">
        <v>3804</v>
      </c>
      <c r="B38849" s="1">
        <f>DATE(2010,6,1) + TIME(0,0,0)</f>
        <v>40330</v>
      </c>
      <c r="C38849">
        <v>36.512729645</v>
      </c>
    </row>
    <row r="38850" spans="1:3" x14ac:dyDescent="0.25">
      <c r="A38850">
        <v>3834</v>
      </c>
      <c r="B38850" s="1">
        <f>DATE(2010,7,1) + TIME(0,0,0)</f>
        <v>40360</v>
      </c>
      <c r="C38850">
        <v>36.532306671000001</v>
      </c>
    </row>
    <row r="38851" spans="1:3" x14ac:dyDescent="0.25">
      <c r="A38851">
        <v>3865</v>
      </c>
      <c r="B38851" s="1">
        <f>DATE(2010,8,1) + TIME(0,0,0)</f>
        <v>40391</v>
      </c>
      <c r="C38851">
        <v>36.552509307999998</v>
      </c>
    </row>
    <row r="38852" spans="1:3" x14ac:dyDescent="0.25">
      <c r="A38852">
        <v>3896</v>
      </c>
      <c r="B38852" s="1">
        <f>DATE(2010,9,1) + TIME(0,0,0)</f>
        <v>40422</v>
      </c>
      <c r="C38852">
        <v>36.572681426999999</v>
      </c>
    </row>
    <row r="38853" spans="1:3" x14ac:dyDescent="0.25">
      <c r="A38853">
        <v>3926</v>
      </c>
      <c r="B38853" s="1">
        <f>DATE(2010,10,1) + TIME(0,0,0)</f>
        <v>40452</v>
      </c>
      <c r="C38853">
        <v>36.592174530000001</v>
      </c>
    </row>
    <row r="38854" spans="1:3" x14ac:dyDescent="0.25">
      <c r="A38854">
        <v>3957</v>
      </c>
      <c r="B38854" s="1">
        <f>DATE(2010,11,1) + TIME(0,0,0)</f>
        <v>40483</v>
      </c>
      <c r="C38854">
        <v>36.612285614000001</v>
      </c>
    </row>
    <row r="38855" spans="1:3" x14ac:dyDescent="0.25">
      <c r="A38855">
        <v>3987</v>
      </c>
      <c r="B38855" s="1">
        <f>DATE(2010,12,1) + TIME(0,0,0)</f>
        <v>40513</v>
      </c>
      <c r="C38855">
        <v>36.631717682000001</v>
      </c>
    </row>
    <row r="38856" spans="1:3" x14ac:dyDescent="0.25">
      <c r="A38856">
        <v>4018</v>
      </c>
      <c r="B38856" s="1">
        <f>DATE(2011,1,1) + TIME(0,0,0)</f>
        <v>40544</v>
      </c>
      <c r="C38856">
        <v>36.651760101000001</v>
      </c>
    </row>
    <row r="38857" spans="1:3" x14ac:dyDescent="0.25">
      <c r="A38857">
        <v>4049</v>
      </c>
      <c r="B38857" s="1">
        <f>DATE(2011,2,1) + TIME(0,0,0)</f>
        <v>40575</v>
      </c>
      <c r="C38857">
        <v>36.671768188000001</v>
      </c>
    </row>
    <row r="38858" spans="1:3" x14ac:dyDescent="0.25">
      <c r="A38858">
        <v>4077</v>
      </c>
      <c r="B38858" s="1">
        <f>DATE(2011,3,1) + TIME(0,0,0)</f>
        <v>40603</v>
      </c>
      <c r="C38858">
        <v>36.689804076999998</v>
      </c>
    </row>
    <row r="38859" spans="1:3" x14ac:dyDescent="0.25">
      <c r="A38859">
        <v>4108</v>
      </c>
      <c r="B38859" s="1">
        <f>DATE(2011,4,1) + TIME(0,0,0)</f>
        <v>40634</v>
      </c>
      <c r="C38859">
        <v>36.709739685000002</v>
      </c>
    </row>
    <row r="38860" spans="1:3" x14ac:dyDescent="0.25">
      <c r="A38860">
        <v>4138</v>
      </c>
      <c r="B38860" s="1">
        <f>DATE(2011,5,1) + TIME(0,0,0)</f>
        <v>40664</v>
      </c>
      <c r="C38860">
        <v>36.728992462000001</v>
      </c>
    </row>
    <row r="38861" spans="1:3" x14ac:dyDescent="0.25">
      <c r="A38861">
        <v>4169</v>
      </c>
      <c r="B38861" s="1">
        <f>DATE(2011,6,1) + TIME(0,0,0)</f>
        <v>40695</v>
      </c>
      <c r="C38861">
        <v>36.748847961000003</v>
      </c>
    </row>
    <row r="38862" spans="1:3" x14ac:dyDescent="0.25">
      <c r="A38862">
        <v>4199</v>
      </c>
      <c r="B38862" s="1">
        <f>DATE(2011,7,1) + TIME(0,0,0)</f>
        <v>40725</v>
      </c>
      <c r="C38862">
        <v>36.768009186</v>
      </c>
    </row>
    <row r="38863" spans="1:3" x14ac:dyDescent="0.25">
      <c r="A38863">
        <v>4230</v>
      </c>
      <c r="B38863" s="1">
        <f>DATE(2011,8,1) + TIME(0,0,0)</f>
        <v>40756</v>
      </c>
      <c r="C38863">
        <v>36.787761688000003</v>
      </c>
    </row>
    <row r="38864" spans="1:3" x14ac:dyDescent="0.25">
      <c r="A38864">
        <v>4261</v>
      </c>
      <c r="B38864" s="1">
        <f>DATE(2011,9,1) + TIME(0,0,0)</f>
        <v>40787</v>
      </c>
      <c r="C38864">
        <v>36.807460785000004</v>
      </c>
    </row>
    <row r="38865" spans="1:3" x14ac:dyDescent="0.25">
      <c r="A38865">
        <v>4291</v>
      </c>
      <c r="B38865" s="1">
        <f>DATE(2011,10,1) + TIME(0,0,0)</f>
        <v>40817</v>
      </c>
      <c r="C38865">
        <v>36.826477050999998</v>
      </c>
    </row>
    <row r="38866" spans="1:3" x14ac:dyDescent="0.25">
      <c r="A38866">
        <v>4322</v>
      </c>
      <c r="B38866" s="1">
        <f>DATE(2011,11,1) + TIME(0,0,0)</f>
        <v>40848</v>
      </c>
      <c r="C38866">
        <v>36.846076965000002</v>
      </c>
    </row>
    <row r="38867" spans="1:3" x14ac:dyDescent="0.25">
      <c r="A38867">
        <v>4352</v>
      </c>
      <c r="B38867" s="1">
        <f>DATE(2011,12,1) + TIME(0,0,0)</f>
        <v>40878</v>
      </c>
      <c r="C38867">
        <v>36.864997864000003</v>
      </c>
    </row>
    <row r="38868" spans="1:3" x14ac:dyDescent="0.25">
      <c r="A38868">
        <v>4383</v>
      </c>
      <c r="B38868" s="1">
        <f>DATE(2012,1,1) + TIME(0,0,0)</f>
        <v>40909</v>
      </c>
      <c r="C38868">
        <v>36.884502411</v>
      </c>
    </row>
    <row r="38869" spans="1:3" x14ac:dyDescent="0.25">
      <c r="A38869">
        <v>4414</v>
      </c>
      <c r="B38869" s="1">
        <f>DATE(2012,2,1) + TIME(0,0,0)</f>
        <v>40940</v>
      </c>
      <c r="C38869">
        <v>36.903957366999997</v>
      </c>
    </row>
    <row r="38870" spans="1:3" x14ac:dyDescent="0.25">
      <c r="A38870">
        <v>4443</v>
      </c>
      <c r="B38870" s="1">
        <f>DATE(2012,3,1) + TIME(0,0,0)</f>
        <v>40969</v>
      </c>
      <c r="C38870">
        <v>36.922107697000001</v>
      </c>
    </row>
    <row r="38871" spans="1:3" x14ac:dyDescent="0.25">
      <c r="A38871">
        <v>4474</v>
      </c>
      <c r="B38871" s="1">
        <f>DATE(2012,4,1) + TIME(0,0,0)</f>
        <v>41000</v>
      </c>
      <c r="C38871">
        <v>36.941463470000002</v>
      </c>
    </row>
    <row r="38872" spans="1:3" x14ac:dyDescent="0.25">
      <c r="A38872">
        <v>4504</v>
      </c>
      <c r="B38872" s="1">
        <f>DATE(2012,5,1) + TIME(0,0,0)</f>
        <v>41030</v>
      </c>
      <c r="C38872">
        <v>36.960132598999998</v>
      </c>
    </row>
    <row r="38873" spans="1:3" x14ac:dyDescent="0.25">
      <c r="A38873">
        <v>4535</v>
      </c>
      <c r="B38873" s="1">
        <f>DATE(2012,6,1) + TIME(0,0,0)</f>
        <v>41061</v>
      </c>
      <c r="C38873">
        <v>36.979370117000002</v>
      </c>
    </row>
    <row r="38874" spans="1:3" x14ac:dyDescent="0.25">
      <c r="A38874">
        <v>4565</v>
      </c>
      <c r="B38874" s="1">
        <f>DATE(2012,7,1) + TIME(0,0,0)</f>
        <v>41091</v>
      </c>
      <c r="C38874">
        <v>36.997943878000001</v>
      </c>
    </row>
    <row r="38875" spans="1:3" x14ac:dyDescent="0.25">
      <c r="A38875">
        <v>4596</v>
      </c>
      <c r="B38875" s="1">
        <f>DATE(2012,8,1) + TIME(0,0,0)</f>
        <v>41122</v>
      </c>
      <c r="C38875">
        <v>37.017086028999998</v>
      </c>
    </row>
    <row r="38876" spans="1:3" x14ac:dyDescent="0.25">
      <c r="A38876">
        <v>4627</v>
      </c>
      <c r="B38876" s="1">
        <f>DATE(2012,9,1) + TIME(0,0,0)</f>
        <v>41153</v>
      </c>
      <c r="C38876">
        <v>37.036174774000003</v>
      </c>
    </row>
    <row r="38877" spans="1:3" x14ac:dyDescent="0.25">
      <c r="A38877">
        <v>4657</v>
      </c>
      <c r="B38877" s="1">
        <f>DATE(2012,10,1) + TIME(0,0,0)</f>
        <v>41183</v>
      </c>
      <c r="C38877">
        <v>37.054603577000002</v>
      </c>
    </row>
    <row r="38878" spans="1:3" x14ac:dyDescent="0.25">
      <c r="A38878">
        <v>4688</v>
      </c>
      <c r="B38878" s="1">
        <f>DATE(2012,11,1) + TIME(0,0,0)</f>
        <v>41214</v>
      </c>
      <c r="C38878">
        <v>37.07359314</v>
      </c>
    </row>
    <row r="38879" spans="1:3" x14ac:dyDescent="0.25">
      <c r="A38879">
        <v>4718</v>
      </c>
      <c r="B38879" s="1">
        <f>DATE(2012,12,1) + TIME(0,0,0)</f>
        <v>41244</v>
      </c>
      <c r="C38879">
        <v>37.091915131</v>
      </c>
    </row>
    <row r="38880" spans="1:3" x14ac:dyDescent="0.25">
      <c r="A38880">
        <v>4749</v>
      </c>
      <c r="B38880" s="1">
        <f>DATE(2013,1,1) + TIME(0,0,0)</f>
        <v>41275</v>
      </c>
      <c r="C38880">
        <v>37.110801696999999</v>
      </c>
    </row>
    <row r="38881" spans="1:3" x14ac:dyDescent="0.25">
      <c r="A38881">
        <v>4780</v>
      </c>
      <c r="B38881" s="1">
        <f>DATE(2013,2,1) + TIME(0,0,0)</f>
        <v>41306</v>
      </c>
      <c r="C38881">
        <v>37.129638671999999</v>
      </c>
    </row>
    <row r="38882" spans="1:3" x14ac:dyDescent="0.25">
      <c r="A38882">
        <v>4808</v>
      </c>
      <c r="B38882" s="1">
        <f>DATE(2013,3,1) + TIME(0,0,0)</f>
        <v>41334</v>
      </c>
      <c r="C38882">
        <v>37.146606445000003</v>
      </c>
    </row>
    <row r="38883" spans="1:3" x14ac:dyDescent="0.25">
      <c r="A38883">
        <v>4839</v>
      </c>
      <c r="B38883" s="1">
        <f>DATE(2013,4,1) + TIME(0,0,0)</f>
        <v>41365</v>
      </c>
      <c r="C38883">
        <v>37.165344238000003</v>
      </c>
    </row>
    <row r="38884" spans="1:3" x14ac:dyDescent="0.25">
      <c r="A38884">
        <v>4869</v>
      </c>
      <c r="B38884" s="1">
        <f>DATE(2013,5,1) + TIME(0,0,0)</f>
        <v>41395</v>
      </c>
      <c r="C38884">
        <v>37.183418273999997</v>
      </c>
    </row>
    <row r="38885" spans="1:3" x14ac:dyDescent="0.25">
      <c r="A38885">
        <v>4900</v>
      </c>
      <c r="B38885" s="1">
        <f>DATE(2013,6,1) + TIME(0,0,0)</f>
        <v>41426</v>
      </c>
      <c r="C38885">
        <v>37.202049254999999</v>
      </c>
    </row>
    <row r="38886" spans="1:3" x14ac:dyDescent="0.25">
      <c r="A38886">
        <v>4930</v>
      </c>
      <c r="B38886" s="1">
        <f>DATE(2013,7,1) + TIME(0,0,0)</f>
        <v>41456</v>
      </c>
      <c r="C38886">
        <v>37.220027924</v>
      </c>
    </row>
    <row r="38887" spans="1:3" x14ac:dyDescent="0.25">
      <c r="A38887">
        <v>4961</v>
      </c>
      <c r="B38887" s="1">
        <f>DATE(2013,8,1) + TIME(0,0,0)</f>
        <v>41487</v>
      </c>
      <c r="C38887">
        <v>37.238555908000002</v>
      </c>
    </row>
    <row r="38888" spans="1:3" x14ac:dyDescent="0.25">
      <c r="A38888">
        <v>4992</v>
      </c>
      <c r="B38888" s="1">
        <f>DATE(2013,9,1) + TIME(0,0,0)</f>
        <v>41518</v>
      </c>
      <c r="C38888">
        <v>37.257030487000002</v>
      </c>
    </row>
    <row r="38889" spans="1:3" x14ac:dyDescent="0.25">
      <c r="A38889">
        <v>5022</v>
      </c>
      <c r="B38889" s="1">
        <f>DATE(2013,10,1) + TIME(0,0,0)</f>
        <v>41548</v>
      </c>
      <c r="C38889">
        <v>37.274856567</v>
      </c>
    </row>
    <row r="38890" spans="1:3" x14ac:dyDescent="0.25">
      <c r="A38890">
        <v>5053</v>
      </c>
      <c r="B38890" s="1">
        <f>DATE(2013,11,1) + TIME(0,0,0)</f>
        <v>41579</v>
      </c>
      <c r="C38890">
        <v>37.293228149000001</v>
      </c>
    </row>
    <row r="38891" spans="1:3" x14ac:dyDescent="0.25">
      <c r="A38891">
        <v>5083</v>
      </c>
      <c r="B38891" s="1">
        <f>DATE(2013,12,1) + TIME(0,0,0)</f>
        <v>41609</v>
      </c>
      <c r="C38891">
        <v>37.310951232999997</v>
      </c>
    </row>
    <row r="38892" spans="1:3" x14ac:dyDescent="0.25">
      <c r="A38892">
        <v>5114</v>
      </c>
      <c r="B38892" s="1">
        <f>DATE(2014,1,1) + TIME(0,0,0)</f>
        <v>41640</v>
      </c>
      <c r="C38892">
        <v>37.329212189000003</v>
      </c>
    </row>
    <row r="38893" spans="1:3" x14ac:dyDescent="0.25">
      <c r="A38893">
        <v>5145</v>
      </c>
      <c r="B38893" s="1">
        <f>DATE(2014,2,1) + TIME(0,0,0)</f>
        <v>41671</v>
      </c>
      <c r="C38893">
        <v>37.347419739000003</v>
      </c>
    </row>
    <row r="38894" spans="1:3" x14ac:dyDescent="0.25">
      <c r="A38894">
        <v>5173</v>
      </c>
      <c r="B38894" s="1">
        <f>DATE(2014,3,1) + TIME(0,0,0)</f>
        <v>41699</v>
      </c>
      <c r="C38894">
        <v>37.363815308</v>
      </c>
    </row>
    <row r="38895" spans="1:3" x14ac:dyDescent="0.25">
      <c r="A38895">
        <v>5204</v>
      </c>
      <c r="B38895" s="1">
        <f>DATE(2014,4,1) + TIME(0,0,0)</f>
        <v>41730</v>
      </c>
      <c r="C38895">
        <v>37.381916046000001</v>
      </c>
    </row>
    <row r="38896" spans="1:3" x14ac:dyDescent="0.25">
      <c r="A38896">
        <v>5234</v>
      </c>
      <c r="B38896" s="1">
        <f>DATE(2014,5,1) + TIME(0,0,0)</f>
        <v>41760</v>
      </c>
      <c r="C38896">
        <v>37.399375915999997</v>
      </c>
    </row>
    <row r="38897" spans="1:3" x14ac:dyDescent="0.25">
      <c r="A38897">
        <v>5265</v>
      </c>
      <c r="B38897" s="1">
        <f>DATE(2014,6,1) + TIME(0,0,0)</f>
        <v>41791</v>
      </c>
      <c r="C38897">
        <v>37.417366028000004</v>
      </c>
    </row>
    <row r="38898" spans="1:3" x14ac:dyDescent="0.25">
      <c r="A38898">
        <v>5295</v>
      </c>
      <c r="B38898" s="1">
        <f>DATE(2014,7,1) + TIME(0,0,0)</f>
        <v>41821</v>
      </c>
      <c r="C38898">
        <v>37.434722899999997</v>
      </c>
    </row>
    <row r="38899" spans="1:3" x14ac:dyDescent="0.25">
      <c r="A38899">
        <v>5326</v>
      </c>
      <c r="B38899" s="1">
        <f>DATE(2014,8,1) + TIME(0,0,0)</f>
        <v>41852</v>
      </c>
      <c r="C38899">
        <v>37.452602386000002</v>
      </c>
    </row>
    <row r="38900" spans="1:3" x14ac:dyDescent="0.25">
      <c r="A38900">
        <v>5357</v>
      </c>
      <c r="B38900" s="1">
        <f>DATE(2014,9,1) + TIME(0,0,0)</f>
        <v>41883</v>
      </c>
      <c r="C38900">
        <v>37.470424651999998</v>
      </c>
    </row>
    <row r="38901" spans="1:3" x14ac:dyDescent="0.25">
      <c r="A38901">
        <v>5387</v>
      </c>
      <c r="B38901" s="1">
        <f>DATE(2014,10,1) + TIME(0,0,0)</f>
        <v>41913</v>
      </c>
      <c r="C38901">
        <v>37.487617493000002</v>
      </c>
    </row>
    <row r="38902" spans="1:3" x14ac:dyDescent="0.25">
      <c r="A38902">
        <v>5418</v>
      </c>
      <c r="B38902" s="1">
        <f>DATE(2014,11,1) + TIME(0,0,0)</f>
        <v>41944</v>
      </c>
      <c r="C38902">
        <v>37.505329132</v>
      </c>
    </row>
    <row r="38903" spans="1:3" x14ac:dyDescent="0.25">
      <c r="A38903">
        <v>5448</v>
      </c>
      <c r="B38903" s="1">
        <f>DATE(2014,12,1) + TIME(0,0,0)</f>
        <v>41974</v>
      </c>
      <c r="C38903">
        <v>37.522415160999998</v>
      </c>
    </row>
    <row r="38904" spans="1:3" x14ac:dyDescent="0.25">
      <c r="A38904">
        <v>5479</v>
      </c>
      <c r="B38904" s="1">
        <f>DATE(2015,1,1) + TIME(0,0,0)</f>
        <v>42005</v>
      </c>
      <c r="C38904">
        <v>37.540012359999999</v>
      </c>
    </row>
    <row r="38905" spans="1:3" x14ac:dyDescent="0.25">
      <c r="A38905">
        <v>5510</v>
      </c>
      <c r="B38905" s="1">
        <f>DATE(2015,2,1) + TIME(0,0,0)</f>
        <v>42036</v>
      </c>
      <c r="C38905">
        <v>37.557552338000001</v>
      </c>
    </row>
    <row r="38906" spans="1:3" x14ac:dyDescent="0.25">
      <c r="A38906">
        <v>5538</v>
      </c>
      <c r="B38906" s="1">
        <f>DATE(2015,3,1) + TIME(0,0,0)</f>
        <v>42064</v>
      </c>
      <c r="C38906">
        <v>37.573345183999997</v>
      </c>
    </row>
    <row r="38907" spans="1:3" x14ac:dyDescent="0.25">
      <c r="A38907">
        <v>5569</v>
      </c>
      <c r="B38907" s="1">
        <f>DATE(2015,4,1) + TIME(0,0,0)</f>
        <v>42095</v>
      </c>
      <c r="C38907">
        <v>37.590774535999998</v>
      </c>
    </row>
    <row r="38908" spans="1:3" x14ac:dyDescent="0.25">
      <c r="A38908">
        <v>5599</v>
      </c>
      <c r="B38908" s="1">
        <f>DATE(2015,5,1) + TIME(0,0,0)</f>
        <v>42125</v>
      </c>
      <c r="C38908">
        <v>37.607589722</v>
      </c>
    </row>
    <row r="38909" spans="1:3" x14ac:dyDescent="0.25">
      <c r="A38909">
        <v>5630</v>
      </c>
      <c r="B38909" s="1">
        <f>DATE(2015,6,1) + TIME(0,0,0)</f>
        <v>42156</v>
      </c>
      <c r="C38909">
        <v>37.624904633</v>
      </c>
    </row>
    <row r="38910" spans="1:3" x14ac:dyDescent="0.25">
      <c r="A38910">
        <v>5660</v>
      </c>
      <c r="B38910" s="1">
        <f>DATE(2015,7,1) + TIME(0,0,0)</f>
        <v>42186</v>
      </c>
      <c r="C38910">
        <v>37.641609191999997</v>
      </c>
    </row>
    <row r="38911" spans="1:3" x14ac:dyDescent="0.25">
      <c r="A38911">
        <v>5691</v>
      </c>
      <c r="B38911" s="1">
        <f>DATE(2015,8,1) + TIME(0,0,0)</f>
        <v>42217</v>
      </c>
      <c r="C38911">
        <v>37.658813477000002</v>
      </c>
    </row>
    <row r="38912" spans="1:3" x14ac:dyDescent="0.25">
      <c r="A38912">
        <v>5722</v>
      </c>
      <c r="B38912" s="1">
        <f>DATE(2015,9,1) + TIME(0,0,0)</f>
        <v>42248</v>
      </c>
      <c r="C38912">
        <v>37.675964354999998</v>
      </c>
    </row>
    <row r="38913" spans="1:3" x14ac:dyDescent="0.25">
      <c r="A38913">
        <v>5752</v>
      </c>
      <c r="B38913" s="1">
        <f>DATE(2015,10,1) + TIME(0,0,0)</f>
        <v>42278</v>
      </c>
      <c r="C38913">
        <v>37.692504882999998</v>
      </c>
    </row>
    <row r="38914" spans="1:3" x14ac:dyDescent="0.25">
      <c r="A38914">
        <v>5783</v>
      </c>
      <c r="B38914" s="1">
        <f>DATE(2015,11,1) + TIME(0,0,0)</f>
        <v>42309</v>
      </c>
      <c r="C38914">
        <v>37.709545134999999</v>
      </c>
    </row>
    <row r="38915" spans="1:3" x14ac:dyDescent="0.25">
      <c r="A38915">
        <v>5813</v>
      </c>
      <c r="B38915" s="1">
        <f>DATE(2015,12,1) + TIME(0,0,0)</f>
        <v>42339</v>
      </c>
      <c r="C38915">
        <v>37.725978851000001</v>
      </c>
    </row>
    <row r="38916" spans="1:3" x14ac:dyDescent="0.25">
      <c r="A38916">
        <v>5844</v>
      </c>
      <c r="B38916" s="1">
        <f>DATE(2016,1,1) + TIME(0,0,0)</f>
        <v>42370</v>
      </c>
      <c r="C38916">
        <v>37.742908477999997</v>
      </c>
    </row>
    <row r="38917" spans="1:3" x14ac:dyDescent="0.25">
      <c r="A38917">
        <v>5875</v>
      </c>
      <c r="B38917" s="1">
        <f>DATE(2016,2,1) + TIME(0,0,0)</f>
        <v>42401</v>
      </c>
      <c r="C38917">
        <v>37.759780884000001</v>
      </c>
    </row>
    <row r="38918" spans="1:3" x14ac:dyDescent="0.25">
      <c r="A38918">
        <v>5904</v>
      </c>
      <c r="B38918" s="1">
        <f>DATE(2016,3,1) + TIME(0,0,0)</f>
        <v>42430</v>
      </c>
      <c r="C38918">
        <v>37.775516510000003</v>
      </c>
    </row>
    <row r="38919" spans="1:3" x14ac:dyDescent="0.25">
      <c r="A38919">
        <v>5935</v>
      </c>
      <c r="B38919" s="1">
        <f>DATE(2016,4,1) + TIME(0,0,0)</f>
        <v>42461</v>
      </c>
      <c r="C38919">
        <v>37.792285919000001</v>
      </c>
    </row>
    <row r="38920" spans="1:3" x14ac:dyDescent="0.25">
      <c r="A38920">
        <v>5965</v>
      </c>
      <c r="B38920" s="1">
        <f>DATE(2016,5,1) + TIME(0,0,0)</f>
        <v>42491</v>
      </c>
      <c r="C38920">
        <v>37.808460236000002</v>
      </c>
    </row>
    <row r="38921" spans="1:3" x14ac:dyDescent="0.25">
      <c r="A38921">
        <v>5996</v>
      </c>
      <c r="B38921" s="1">
        <f>DATE(2016,6,1) + TIME(0,0,0)</f>
        <v>42522</v>
      </c>
      <c r="C38921">
        <v>37.825122833000002</v>
      </c>
    </row>
    <row r="38922" spans="1:3" x14ac:dyDescent="0.25">
      <c r="A38922">
        <v>6026</v>
      </c>
      <c r="B38922" s="1">
        <f>DATE(2016,7,1) + TIME(0,0,0)</f>
        <v>42552</v>
      </c>
      <c r="C38922">
        <v>37.841194153000004</v>
      </c>
    </row>
    <row r="38923" spans="1:3" x14ac:dyDescent="0.25">
      <c r="A38923">
        <v>6057</v>
      </c>
      <c r="B38923" s="1">
        <f>DATE(2016,8,1) + TIME(0,0,0)</f>
        <v>42583</v>
      </c>
      <c r="C38923">
        <v>37.857753754000001</v>
      </c>
    </row>
    <row r="38924" spans="1:3" x14ac:dyDescent="0.25">
      <c r="A38924">
        <v>6088</v>
      </c>
      <c r="B38924" s="1">
        <f>DATE(2016,9,1) + TIME(0,0,0)</f>
        <v>42614</v>
      </c>
      <c r="C38924">
        <v>37.874256133999999</v>
      </c>
    </row>
    <row r="38925" spans="1:3" x14ac:dyDescent="0.25">
      <c r="A38925">
        <v>6118</v>
      </c>
      <c r="B38925" s="1">
        <f>DATE(2016,10,1) + TIME(0,0,0)</f>
        <v>42644</v>
      </c>
      <c r="C38925">
        <v>37.890174866000002</v>
      </c>
    </row>
    <row r="38926" spans="1:3" x14ac:dyDescent="0.25">
      <c r="A38926">
        <v>6149</v>
      </c>
      <c r="B38926" s="1">
        <f>DATE(2016,11,1) + TIME(0,0,0)</f>
        <v>42675</v>
      </c>
      <c r="C38926">
        <v>37.906574249000002</v>
      </c>
    </row>
    <row r="38927" spans="1:3" x14ac:dyDescent="0.25">
      <c r="A38927">
        <v>6179</v>
      </c>
      <c r="B38927" s="1">
        <f>DATE(2016,12,1) + TIME(0,0,0)</f>
        <v>42705</v>
      </c>
      <c r="C38927">
        <v>37.922397613999998</v>
      </c>
    </row>
    <row r="38928" spans="1:3" x14ac:dyDescent="0.25">
      <c r="A38928">
        <v>6210</v>
      </c>
      <c r="B38928" s="1">
        <f>DATE(2017,1,1) + TIME(0,0,0)</f>
        <v>42736</v>
      </c>
      <c r="C38928">
        <v>37.938690186000002</v>
      </c>
    </row>
    <row r="38929" spans="1:3" x14ac:dyDescent="0.25">
      <c r="A38929">
        <v>6241</v>
      </c>
      <c r="B38929" s="1">
        <f>DATE(2017,2,1) + TIME(0,0,0)</f>
        <v>42767</v>
      </c>
      <c r="C38929">
        <v>37.954936981000003</v>
      </c>
    </row>
    <row r="38930" spans="1:3" x14ac:dyDescent="0.25">
      <c r="A38930">
        <v>6269</v>
      </c>
      <c r="B38930" s="1">
        <f>DATE(2017,3,1) + TIME(0,0,0)</f>
        <v>42795</v>
      </c>
      <c r="C38930">
        <v>37.969562531000001</v>
      </c>
    </row>
    <row r="38931" spans="1:3" x14ac:dyDescent="0.25">
      <c r="A38931">
        <v>6300</v>
      </c>
      <c r="B38931" s="1">
        <f>DATE(2017,4,1) + TIME(0,0,0)</f>
        <v>42826</v>
      </c>
      <c r="C38931">
        <v>37.985710144000002</v>
      </c>
    </row>
    <row r="38932" spans="1:3" x14ac:dyDescent="0.25">
      <c r="A38932">
        <v>6330</v>
      </c>
      <c r="B38932" s="1">
        <f>DATE(2017,5,1) + TIME(0,0,0)</f>
        <v>42856</v>
      </c>
      <c r="C38932">
        <v>38.001285553000002</v>
      </c>
    </row>
    <row r="38933" spans="1:3" x14ac:dyDescent="0.25">
      <c r="A38933">
        <v>6361</v>
      </c>
      <c r="B38933" s="1">
        <f>DATE(2017,6,1) + TIME(0,0,0)</f>
        <v>42887</v>
      </c>
      <c r="C38933">
        <v>38.017326355000002</v>
      </c>
    </row>
    <row r="38934" spans="1:3" x14ac:dyDescent="0.25">
      <c r="A38934">
        <v>6391</v>
      </c>
      <c r="B38934" s="1">
        <f>DATE(2017,7,1) + TIME(0,0,0)</f>
        <v>42917</v>
      </c>
      <c r="C38934">
        <v>38.032806395999998</v>
      </c>
    </row>
    <row r="38935" spans="1:3" x14ac:dyDescent="0.25">
      <c r="A38935">
        <v>6422</v>
      </c>
      <c r="B38935" s="1">
        <f>DATE(2017,8,1) + TIME(0,0,0)</f>
        <v>42948</v>
      </c>
      <c r="C38935">
        <v>38.048748015999998</v>
      </c>
    </row>
    <row r="38936" spans="1:3" x14ac:dyDescent="0.25">
      <c r="A38936">
        <v>6453</v>
      </c>
      <c r="B38936" s="1">
        <f>DATE(2017,9,1) + TIME(0,0,0)</f>
        <v>42979</v>
      </c>
      <c r="C38936">
        <v>38.064640044999997</v>
      </c>
    </row>
    <row r="38937" spans="1:3" x14ac:dyDescent="0.25">
      <c r="A38937">
        <v>6483</v>
      </c>
      <c r="B38937" s="1">
        <f>DATE(2017,10,1) + TIME(0,0,0)</f>
        <v>43009</v>
      </c>
      <c r="C38937">
        <v>38.079971313000001</v>
      </c>
    </row>
    <row r="38938" spans="1:3" x14ac:dyDescent="0.25">
      <c r="A38938">
        <v>6514</v>
      </c>
      <c r="B38938" s="1">
        <f>DATE(2017,11,1) + TIME(0,0,0)</f>
        <v>43040</v>
      </c>
      <c r="C38938">
        <v>38.095760345000002</v>
      </c>
    </row>
    <row r="38939" spans="1:3" x14ac:dyDescent="0.25">
      <c r="A38939">
        <v>6544</v>
      </c>
      <c r="B38939" s="1">
        <f>DATE(2017,12,1) + TIME(0,0,0)</f>
        <v>43070</v>
      </c>
      <c r="C38939">
        <v>38.110996245999999</v>
      </c>
    </row>
    <row r="38940" spans="1:3" x14ac:dyDescent="0.25">
      <c r="A38940">
        <v>6575</v>
      </c>
      <c r="B38940" s="1">
        <f>DATE(2018,1,1) + TIME(0,0,0)</f>
        <v>43101</v>
      </c>
      <c r="C38940">
        <v>38.126686096</v>
      </c>
    </row>
    <row r="38941" spans="1:3" x14ac:dyDescent="0.25">
      <c r="A38941">
        <v>6606</v>
      </c>
      <c r="B38941" s="1">
        <f>DATE(2018,2,1) + TIME(0,0,0)</f>
        <v>43132</v>
      </c>
      <c r="C38941">
        <v>38.142326355000002</v>
      </c>
    </row>
    <row r="38942" spans="1:3" x14ac:dyDescent="0.25">
      <c r="A38942">
        <v>6634</v>
      </c>
      <c r="B38942" s="1">
        <f>DATE(2018,3,1) + TIME(0,0,0)</f>
        <v>43160</v>
      </c>
      <c r="C38942">
        <v>38.156410217000001</v>
      </c>
    </row>
    <row r="38943" spans="1:3" x14ac:dyDescent="0.25">
      <c r="A38943">
        <v>6665</v>
      </c>
      <c r="B38943" s="1">
        <f>DATE(2018,4,1) + TIME(0,0,0)</f>
        <v>43191</v>
      </c>
      <c r="C38943">
        <v>38.171951294000003</v>
      </c>
    </row>
    <row r="38944" spans="1:3" x14ac:dyDescent="0.25">
      <c r="A38944">
        <v>6695</v>
      </c>
      <c r="B38944" s="1">
        <f>DATE(2018,5,1) + TIME(0,0,0)</f>
        <v>43221</v>
      </c>
      <c r="C38944">
        <v>38.186946869000003</v>
      </c>
    </row>
    <row r="38945" spans="1:3" x14ac:dyDescent="0.25">
      <c r="A38945">
        <v>6726</v>
      </c>
      <c r="B38945" s="1">
        <f>DATE(2018,6,1) + TIME(0,0,0)</f>
        <v>43252</v>
      </c>
      <c r="C38945">
        <v>38.202396393000001</v>
      </c>
    </row>
    <row r="38946" spans="1:3" x14ac:dyDescent="0.25">
      <c r="A38946">
        <v>6756</v>
      </c>
      <c r="B38946" s="1">
        <f>DATE(2018,7,1) + TIME(0,0,0)</f>
        <v>43282</v>
      </c>
      <c r="C38946">
        <v>38.217296599999997</v>
      </c>
    </row>
    <row r="38947" spans="1:3" x14ac:dyDescent="0.25">
      <c r="A38947">
        <v>6787</v>
      </c>
      <c r="B38947" s="1">
        <f>DATE(2018,8,1) + TIME(0,0,0)</f>
        <v>43313</v>
      </c>
      <c r="C38947">
        <v>38.232646942000002</v>
      </c>
    </row>
    <row r="38948" spans="1:3" x14ac:dyDescent="0.25">
      <c r="A38948">
        <v>6818</v>
      </c>
      <c r="B38948" s="1">
        <f>DATE(2018,9,1) + TIME(0,0,0)</f>
        <v>43344</v>
      </c>
      <c r="C38948">
        <v>38.247951508</v>
      </c>
    </row>
    <row r="38949" spans="1:3" x14ac:dyDescent="0.25">
      <c r="A38949">
        <v>6848</v>
      </c>
      <c r="B38949" s="1">
        <f>DATE(2018,10,1) + TIME(0,0,0)</f>
        <v>43374</v>
      </c>
      <c r="C38949">
        <v>38.262714385999999</v>
      </c>
    </row>
    <row r="38950" spans="1:3" x14ac:dyDescent="0.25">
      <c r="A38950">
        <v>6879</v>
      </c>
      <c r="B38950" s="1">
        <f>DATE(2018,11,1) + TIME(0,0,0)</f>
        <v>43405</v>
      </c>
      <c r="C38950">
        <v>38.277923584</v>
      </c>
    </row>
    <row r="38951" spans="1:3" x14ac:dyDescent="0.25">
      <c r="A38951">
        <v>6909</v>
      </c>
      <c r="B38951" s="1">
        <f>DATE(2018,12,1) + TIME(0,0,0)</f>
        <v>43435</v>
      </c>
      <c r="C38951">
        <v>38.292594909999998</v>
      </c>
    </row>
    <row r="38952" spans="1:3" x14ac:dyDescent="0.25">
      <c r="A38952">
        <v>6940</v>
      </c>
      <c r="B38952" s="1">
        <f>DATE(2019,1,1) + TIME(0,0,0)</f>
        <v>43466</v>
      </c>
      <c r="C38952">
        <v>38.307712555000002</v>
      </c>
    </row>
    <row r="38953" spans="1:3" x14ac:dyDescent="0.25">
      <c r="A38953">
        <v>6971</v>
      </c>
      <c r="B38953" s="1">
        <f>DATE(2019,2,1) + TIME(0,0,0)</f>
        <v>43497</v>
      </c>
      <c r="C38953">
        <v>38.322784423999998</v>
      </c>
    </row>
    <row r="38954" spans="1:3" x14ac:dyDescent="0.25">
      <c r="A38954">
        <v>6999</v>
      </c>
      <c r="B38954" s="1">
        <f>DATE(2019,3,1) + TIME(0,0,0)</f>
        <v>43525</v>
      </c>
      <c r="C38954">
        <v>38.336360931000002</v>
      </c>
    </row>
    <row r="38955" spans="1:3" x14ac:dyDescent="0.25">
      <c r="A38955">
        <v>7030</v>
      </c>
      <c r="B38955" s="1">
        <f>DATE(2019,4,1) + TIME(0,0,0)</f>
        <v>43556</v>
      </c>
      <c r="C38955">
        <v>38.351345062</v>
      </c>
    </row>
    <row r="38956" spans="1:3" x14ac:dyDescent="0.25">
      <c r="A38956">
        <v>7060</v>
      </c>
      <c r="B38956" s="1">
        <f>DATE(2019,5,1) + TIME(0,0,0)</f>
        <v>43586</v>
      </c>
      <c r="C38956">
        <v>38.365802764999998</v>
      </c>
    </row>
    <row r="38957" spans="1:3" x14ac:dyDescent="0.25">
      <c r="A38957">
        <v>7091</v>
      </c>
      <c r="B38957" s="1">
        <f>DATE(2019,6,1) + TIME(0,0,0)</f>
        <v>43617</v>
      </c>
      <c r="C38957">
        <v>38.380702972000002</v>
      </c>
    </row>
    <row r="38958" spans="1:3" x14ac:dyDescent="0.25">
      <c r="A38958">
        <v>7121</v>
      </c>
      <c r="B38958" s="1">
        <f>DATE(2019,7,1) + TIME(0,0,0)</f>
        <v>43647</v>
      </c>
      <c r="C38958">
        <v>38.395080565999997</v>
      </c>
    </row>
    <row r="38959" spans="1:3" x14ac:dyDescent="0.25">
      <c r="A38959">
        <v>7152</v>
      </c>
      <c r="B38959" s="1">
        <f>DATE(2019,8,1) + TIME(0,0,0)</f>
        <v>43678</v>
      </c>
      <c r="C38959">
        <v>38.409893036</v>
      </c>
    </row>
    <row r="38960" spans="1:3" x14ac:dyDescent="0.25">
      <c r="A38960">
        <v>7183</v>
      </c>
      <c r="B38960" s="1">
        <f>DATE(2019,9,1) + TIME(0,0,0)</f>
        <v>43709</v>
      </c>
      <c r="C38960">
        <v>38.424663543999998</v>
      </c>
    </row>
    <row r="38961" spans="1:3" x14ac:dyDescent="0.25">
      <c r="A38961">
        <v>7213</v>
      </c>
      <c r="B38961" s="1">
        <f>DATE(2019,10,1) + TIME(0,0,0)</f>
        <v>43739</v>
      </c>
      <c r="C38961">
        <v>38.438919067</v>
      </c>
    </row>
    <row r="38962" spans="1:3" x14ac:dyDescent="0.25">
      <c r="A38962">
        <v>7244</v>
      </c>
      <c r="B38962" s="1">
        <f>DATE(2019,11,1) + TIME(0,0,0)</f>
        <v>43770</v>
      </c>
      <c r="C38962">
        <v>38.453605652</v>
      </c>
    </row>
    <row r="38963" spans="1:3" x14ac:dyDescent="0.25">
      <c r="A38963">
        <v>7274</v>
      </c>
      <c r="B38963" s="1">
        <f>DATE(2019,12,1) + TIME(0,0,0)</f>
        <v>43800</v>
      </c>
      <c r="C38963">
        <v>38.467781066999997</v>
      </c>
    </row>
    <row r="38964" spans="1:3" x14ac:dyDescent="0.25">
      <c r="A38964">
        <v>7305</v>
      </c>
      <c r="B38964" s="1">
        <f>DATE(2020,1,1) + TIME(0,0,0)</f>
        <v>43831</v>
      </c>
      <c r="C38964">
        <v>38.482391356999997</v>
      </c>
    </row>
    <row r="38965" spans="1:3" x14ac:dyDescent="0.25">
      <c r="A38965">
        <v>7336</v>
      </c>
      <c r="B38965" s="1">
        <f>DATE(2020,2,1) + TIME(0,0,0)</f>
        <v>43862</v>
      </c>
      <c r="C38965">
        <v>38.496959685999997</v>
      </c>
    </row>
    <row r="38966" spans="1:3" x14ac:dyDescent="0.25">
      <c r="A38966">
        <v>7365</v>
      </c>
      <c r="B38966" s="1">
        <f>DATE(2020,3,1) + TIME(0,0,0)</f>
        <v>43891</v>
      </c>
      <c r="C38966">
        <v>38.510551452999998</v>
      </c>
    </row>
    <row r="38967" spans="1:3" x14ac:dyDescent="0.25">
      <c r="A38967">
        <v>7396</v>
      </c>
      <c r="B38967" s="1">
        <f>DATE(2020,4,1) + TIME(0,0,0)</f>
        <v>43922</v>
      </c>
      <c r="C38967">
        <v>38.525043488000001</v>
      </c>
    </row>
    <row r="38968" spans="1:3" x14ac:dyDescent="0.25">
      <c r="A38968">
        <v>7426</v>
      </c>
      <c r="B38968" s="1">
        <f>DATE(2020,5,1) + TIME(0,0,0)</f>
        <v>43952</v>
      </c>
      <c r="C38968">
        <v>38.539028168000002</v>
      </c>
    </row>
    <row r="38969" spans="1:3" x14ac:dyDescent="0.25">
      <c r="A38969">
        <v>7457</v>
      </c>
      <c r="B38969" s="1">
        <f>DATE(2020,6,1) + TIME(0,0,0)</f>
        <v>43983</v>
      </c>
      <c r="C38969">
        <v>38.553443909000002</v>
      </c>
    </row>
    <row r="38970" spans="1:3" x14ac:dyDescent="0.25">
      <c r="A38970">
        <v>7487</v>
      </c>
      <c r="B38970" s="1">
        <f>DATE(2020,7,1) + TIME(0,0,0)</f>
        <v>44013</v>
      </c>
      <c r="C38970">
        <v>38.567359924000002</v>
      </c>
    </row>
    <row r="38971" spans="1:3" x14ac:dyDescent="0.25">
      <c r="A38971">
        <v>7518</v>
      </c>
      <c r="B38971" s="1">
        <f>DATE(2020,8,1) + TIME(0,0,0)</f>
        <v>44044</v>
      </c>
      <c r="C38971">
        <v>38.581699370999999</v>
      </c>
    </row>
    <row r="38972" spans="1:3" x14ac:dyDescent="0.25">
      <c r="A38972">
        <v>7549</v>
      </c>
      <c r="B38972" s="1">
        <f>DATE(2020,9,1) + TIME(0,0,0)</f>
        <v>44075</v>
      </c>
      <c r="C38972">
        <v>38.596004485999998</v>
      </c>
    </row>
    <row r="38973" spans="1:3" x14ac:dyDescent="0.25">
      <c r="A38973">
        <v>7579</v>
      </c>
      <c r="B38973" s="1">
        <f>DATE(2020,10,1) + TIME(0,0,0)</f>
        <v>44105</v>
      </c>
      <c r="C38973">
        <v>38.609809875000003</v>
      </c>
    </row>
    <row r="38974" spans="1:3" x14ac:dyDescent="0.25">
      <c r="A38974">
        <v>7610</v>
      </c>
      <c r="B38974" s="1">
        <f>DATE(2020,11,1) + TIME(0,0,0)</f>
        <v>44136</v>
      </c>
      <c r="C38974">
        <v>38.624042510999999</v>
      </c>
    </row>
    <row r="38975" spans="1:3" x14ac:dyDescent="0.25">
      <c r="A38975">
        <v>7640</v>
      </c>
      <c r="B38975" s="1">
        <f>DATE(2020,12,1) + TIME(0,0,0)</f>
        <v>44166</v>
      </c>
      <c r="C38975">
        <v>38.637779236</v>
      </c>
    </row>
    <row r="38976" spans="1:3" x14ac:dyDescent="0.25">
      <c r="A38976">
        <v>7671</v>
      </c>
      <c r="B38976" s="1">
        <f>DATE(2021,1,1) + TIME(0,0,0)</f>
        <v>44197</v>
      </c>
      <c r="C38976">
        <v>38.651939392000003</v>
      </c>
    </row>
    <row r="38977" spans="1:3" x14ac:dyDescent="0.25">
      <c r="A38977">
        <v>7702</v>
      </c>
      <c r="B38977" s="1">
        <f>DATE(2021,2,1) + TIME(0,0,0)</f>
        <v>44228</v>
      </c>
      <c r="C38977">
        <v>38.666065216</v>
      </c>
    </row>
    <row r="38978" spans="1:3" x14ac:dyDescent="0.25">
      <c r="A38978">
        <v>7730</v>
      </c>
      <c r="B38978" s="1">
        <f>DATE(2021,3,1) + TIME(0,0,0)</f>
        <v>44256</v>
      </c>
      <c r="C38978">
        <v>38.678794861</v>
      </c>
    </row>
    <row r="38979" spans="1:3" x14ac:dyDescent="0.25">
      <c r="A38979">
        <v>7761</v>
      </c>
      <c r="B38979" s="1">
        <f>DATE(2021,4,1) + TIME(0,0,0)</f>
        <v>44287</v>
      </c>
      <c r="C38979">
        <v>38.692852019999997</v>
      </c>
    </row>
    <row r="38980" spans="1:3" x14ac:dyDescent="0.25">
      <c r="A38980">
        <v>7791</v>
      </c>
      <c r="B38980" s="1">
        <f>DATE(2021,5,1) + TIME(0,0,0)</f>
        <v>44317</v>
      </c>
      <c r="C38980">
        <v>38.706428528000004</v>
      </c>
    </row>
    <row r="38981" spans="1:3" x14ac:dyDescent="0.25">
      <c r="A38981">
        <v>7822</v>
      </c>
      <c r="B38981" s="1">
        <f>DATE(2021,6,1) + TIME(0,0,0)</f>
        <v>44348</v>
      </c>
      <c r="C38981">
        <v>38.720417023000003</v>
      </c>
    </row>
    <row r="38982" spans="1:3" x14ac:dyDescent="0.25">
      <c r="A38982">
        <v>7852</v>
      </c>
      <c r="B38982" s="1">
        <f>DATE(2021,7,1) + TIME(0,0,0)</f>
        <v>44378</v>
      </c>
      <c r="C38982">
        <v>38.733924866000002</v>
      </c>
    </row>
    <row r="38983" spans="1:3" x14ac:dyDescent="0.25">
      <c r="A38983">
        <v>7883</v>
      </c>
      <c r="B38983" s="1">
        <f>DATE(2021,8,1) + TIME(0,0,0)</f>
        <v>44409</v>
      </c>
      <c r="C38983">
        <v>38.747852324999997</v>
      </c>
    </row>
    <row r="38984" spans="1:3" x14ac:dyDescent="0.25">
      <c r="A38984">
        <v>7914</v>
      </c>
      <c r="B38984" s="1">
        <f>DATE(2021,9,1) + TIME(0,0,0)</f>
        <v>44440</v>
      </c>
      <c r="C38984">
        <v>38.761745453000003</v>
      </c>
    </row>
    <row r="38985" spans="1:3" x14ac:dyDescent="0.25">
      <c r="A38985">
        <v>7944</v>
      </c>
      <c r="B38985" s="1">
        <f>DATE(2021,10,1) + TIME(0,0,0)</f>
        <v>44470</v>
      </c>
      <c r="C38985">
        <v>38.775157927999999</v>
      </c>
    </row>
    <row r="38986" spans="1:3" x14ac:dyDescent="0.25">
      <c r="A38986">
        <v>7975</v>
      </c>
      <c r="B38986" s="1">
        <f>DATE(2021,11,1) + TIME(0,0,0)</f>
        <v>44501</v>
      </c>
      <c r="C38986">
        <v>38.788982390999998</v>
      </c>
    </row>
    <row r="38987" spans="1:3" x14ac:dyDescent="0.25">
      <c r="A38987">
        <v>8005</v>
      </c>
      <c r="B38987" s="1">
        <f>DATE(2021,12,1) + TIME(0,0,0)</f>
        <v>44531</v>
      </c>
      <c r="C38987">
        <v>38.802333832000002</v>
      </c>
    </row>
    <row r="38988" spans="1:3" x14ac:dyDescent="0.25">
      <c r="A38988">
        <v>8036</v>
      </c>
      <c r="B38988" s="1">
        <f>DATE(2022,1,1) + TIME(0,0,0)</f>
        <v>44562</v>
      </c>
      <c r="C38988">
        <v>38.816097259999999</v>
      </c>
    </row>
    <row r="38989" spans="1:3" x14ac:dyDescent="0.25">
      <c r="A38989">
        <v>8067</v>
      </c>
      <c r="B38989" s="1">
        <f>DATE(2022,2,1) + TIME(0,0,0)</f>
        <v>44593</v>
      </c>
      <c r="C38989">
        <v>38.829830170000001</v>
      </c>
    </row>
    <row r="38990" spans="1:3" x14ac:dyDescent="0.25">
      <c r="A38990">
        <v>8095</v>
      </c>
      <c r="B38990" s="1">
        <f>DATE(2022,3,1) + TIME(0,0,0)</f>
        <v>44621</v>
      </c>
      <c r="C38990">
        <v>38.842205047999997</v>
      </c>
    </row>
    <row r="38991" spans="1:3" x14ac:dyDescent="0.25">
      <c r="A38991">
        <v>8126</v>
      </c>
      <c r="B38991" s="1">
        <f>DATE(2022,4,1) + TIME(0,0,0)</f>
        <v>44652</v>
      </c>
      <c r="C38991">
        <v>38.855876922999997</v>
      </c>
    </row>
    <row r="38992" spans="1:3" x14ac:dyDescent="0.25">
      <c r="A38992">
        <v>8156</v>
      </c>
      <c r="B38992" s="1">
        <f>DATE(2022,5,1) + TIME(0,0,0)</f>
        <v>44682</v>
      </c>
      <c r="C38992">
        <v>38.869079589999998</v>
      </c>
    </row>
    <row r="38993" spans="1:3" x14ac:dyDescent="0.25">
      <c r="A38993">
        <v>8187</v>
      </c>
      <c r="B38993" s="1">
        <f>DATE(2022,6,1) + TIME(0,0,0)</f>
        <v>44713</v>
      </c>
      <c r="C38993">
        <v>38.882690429999997</v>
      </c>
    </row>
    <row r="38994" spans="1:3" x14ac:dyDescent="0.25">
      <c r="A38994">
        <v>8217</v>
      </c>
      <c r="B38994" s="1">
        <f>DATE(2022,7,1) + TIME(0,0,0)</f>
        <v>44743</v>
      </c>
      <c r="C38994">
        <v>38.895832061999997</v>
      </c>
    </row>
    <row r="38995" spans="1:3" x14ac:dyDescent="0.25">
      <c r="A38995">
        <v>8248</v>
      </c>
      <c r="B38995" s="1">
        <f>DATE(2022,8,1) + TIME(0,0,0)</f>
        <v>44774</v>
      </c>
      <c r="C38995">
        <v>38.909385681000003</v>
      </c>
    </row>
    <row r="38996" spans="1:3" x14ac:dyDescent="0.25">
      <c r="A38996">
        <v>8279</v>
      </c>
      <c r="B38996" s="1">
        <f>DATE(2022,9,1) + TIME(0,0,0)</f>
        <v>44805</v>
      </c>
      <c r="C38996">
        <v>38.922904967999997</v>
      </c>
    </row>
    <row r="38997" spans="1:3" x14ac:dyDescent="0.25">
      <c r="A38997">
        <v>8309</v>
      </c>
      <c r="B38997" s="1">
        <f>DATE(2022,10,1) + TIME(0,0,0)</f>
        <v>44835</v>
      </c>
      <c r="C38997">
        <v>38.935962676999999</v>
      </c>
    </row>
    <row r="38998" spans="1:3" x14ac:dyDescent="0.25">
      <c r="A38998">
        <v>8340</v>
      </c>
      <c r="B38998" s="1">
        <f>DATE(2022,11,1) + TIME(0,0,0)</f>
        <v>44866</v>
      </c>
      <c r="C38998">
        <v>38.949424743999998</v>
      </c>
    </row>
    <row r="38999" spans="1:3" x14ac:dyDescent="0.25">
      <c r="A38999">
        <v>8370</v>
      </c>
      <c r="B38999" s="1">
        <f>DATE(2022,12,1) + TIME(0,0,0)</f>
        <v>44896</v>
      </c>
      <c r="C38999">
        <v>38.962425232000001</v>
      </c>
    </row>
    <row r="39000" spans="1:3" x14ac:dyDescent="0.25">
      <c r="A39000">
        <v>8401</v>
      </c>
      <c r="B39000" s="1">
        <f>DATE(2023,1,1) + TIME(0,0,0)</f>
        <v>44927</v>
      </c>
      <c r="C39000">
        <v>38.975830078000001</v>
      </c>
    </row>
    <row r="39001" spans="1:3" x14ac:dyDescent="0.25">
      <c r="A39001">
        <v>8432</v>
      </c>
      <c r="B39001" s="1">
        <f>DATE(2023,2,1) + TIME(0,0,0)</f>
        <v>44958</v>
      </c>
      <c r="C39001">
        <v>38.989204407000003</v>
      </c>
    </row>
    <row r="39002" spans="1:3" x14ac:dyDescent="0.25">
      <c r="A39002">
        <v>8460</v>
      </c>
      <c r="B39002" s="1">
        <f>DATE(2023,3,1) + TIME(0,0,0)</f>
        <v>44986</v>
      </c>
      <c r="C39002">
        <v>39.001258849999999</v>
      </c>
    </row>
    <row r="39003" spans="1:3" x14ac:dyDescent="0.25">
      <c r="A39003">
        <v>8491</v>
      </c>
      <c r="B39003" s="1">
        <f>DATE(2023,4,1) + TIME(0,0,0)</f>
        <v>45017</v>
      </c>
      <c r="C39003">
        <v>39.014572143999999</v>
      </c>
    </row>
    <row r="39004" spans="1:3" x14ac:dyDescent="0.25">
      <c r="A39004">
        <v>8521</v>
      </c>
      <c r="B39004" s="1">
        <f>DATE(2023,5,1) + TIME(0,0,0)</f>
        <v>45047</v>
      </c>
      <c r="C39004">
        <v>39.027427672999998</v>
      </c>
    </row>
    <row r="39005" spans="1:3" x14ac:dyDescent="0.25">
      <c r="A39005">
        <v>8552</v>
      </c>
      <c r="B39005" s="1">
        <f>DATE(2023,6,1) + TIME(0,0,0)</f>
        <v>45078</v>
      </c>
      <c r="C39005">
        <v>39.040683745999999</v>
      </c>
    </row>
    <row r="39006" spans="1:3" x14ac:dyDescent="0.25">
      <c r="A39006">
        <v>8582</v>
      </c>
      <c r="B39006" s="1">
        <f>DATE(2023,7,1) + TIME(0,0,0)</f>
        <v>45108</v>
      </c>
      <c r="C39006">
        <v>39.053478241000001</v>
      </c>
    </row>
    <row r="39007" spans="1:3" x14ac:dyDescent="0.25">
      <c r="A39007">
        <v>8613</v>
      </c>
      <c r="B39007" s="1">
        <f>DATE(2023,8,1) + TIME(0,0,0)</f>
        <v>45139</v>
      </c>
      <c r="C39007">
        <v>39.066673279</v>
      </c>
    </row>
    <row r="39008" spans="1:3" x14ac:dyDescent="0.25">
      <c r="A39008">
        <v>8644</v>
      </c>
      <c r="B39008" s="1">
        <f>DATE(2023,9,1) + TIME(0,0,0)</f>
        <v>45170</v>
      </c>
      <c r="C39008">
        <v>39.079841614000003</v>
      </c>
    </row>
    <row r="39009" spans="1:3" x14ac:dyDescent="0.25">
      <c r="A39009">
        <v>8674</v>
      </c>
      <c r="B39009" s="1">
        <f>DATE(2023,10,1) + TIME(0,0,0)</f>
        <v>45200</v>
      </c>
      <c r="C39009">
        <v>39.092552185000002</v>
      </c>
    </row>
    <row r="39010" spans="1:3" x14ac:dyDescent="0.25">
      <c r="A39010">
        <v>8705</v>
      </c>
      <c r="B39010" s="1">
        <f>DATE(2023,11,1) + TIME(0,0,0)</f>
        <v>45231</v>
      </c>
      <c r="C39010">
        <v>39.105659484999997</v>
      </c>
    </row>
    <row r="39011" spans="1:3" x14ac:dyDescent="0.25">
      <c r="A39011">
        <v>8735</v>
      </c>
      <c r="B39011" s="1">
        <f>DATE(2023,12,1) + TIME(0,0,0)</f>
        <v>45261</v>
      </c>
      <c r="C39011">
        <v>39.118316649999997</v>
      </c>
    </row>
    <row r="39012" spans="1:3" x14ac:dyDescent="0.25">
      <c r="A39012">
        <v>8766</v>
      </c>
      <c r="B39012" s="1">
        <f>DATE(2024,1,1) + TIME(0,0,0)</f>
        <v>45292</v>
      </c>
      <c r="C39012">
        <v>39.131366730000003</v>
      </c>
    </row>
    <row r="39013" spans="1:3" x14ac:dyDescent="0.25">
      <c r="A39013">
        <v>8797</v>
      </c>
      <c r="B39013" s="1">
        <f>DATE(2024,2,1) + TIME(0,0,0)</f>
        <v>45323</v>
      </c>
      <c r="C39013">
        <v>39.144386292</v>
      </c>
    </row>
    <row r="39014" spans="1:3" x14ac:dyDescent="0.25">
      <c r="A39014">
        <v>8826</v>
      </c>
      <c r="B39014" s="1">
        <f>DATE(2024,3,1) + TIME(0,0,0)</f>
        <v>45352</v>
      </c>
      <c r="C39014">
        <v>39.156539917000003</v>
      </c>
    </row>
    <row r="39015" spans="1:3" x14ac:dyDescent="0.25">
      <c r="A39015">
        <v>8857</v>
      </c>
      <c r="B39015" s="1">
        <f>DATE(2024,4,1) + TIME(0,0,0)</f>
        <v>45383</v>
      </c>
      <c r="C39015">
        <v>39.169506073000001</v>
      </c>
    </row>
    <row r="39016" spans="1:3" x14ac:dyDescent="0.25">
      <c r="A39016">
        <v>8887</v>
      </c>
      <c r="B39016" s="1">
        <f>DATE(2024,5,1) + TIME(0,0,0)</f>
        <v>45413</v>
      </c>
      <c r="C39016">
        <v>39.182022095000001</v>
      </c>
    </row>
    <row r="39017" spans="1:3" x14ac:dyDescent="0.25">
      <c r="A39017">
        <v>8918</v>
      </c>
      <c r="B39017" s="1">
        <f>DATE(2024,6,1) + TIME(0,0,0)</f>
        <v>45444</v>
      </c>
      <c r="C39017">
        <v>39.194931029999999</v>
      </c>
    </row>
    <row r="39018" spans="1:3" x14ac:dyDescent="0.25">
      <c r="A39018">
        <v>8948</v>
      </c>
      <c r="B39018" s="1">
        <f>DATE(2024,7,1) + TIME(0,0,0)</f>
        <v>45474</v>
      </c>
      <c r="C39018">
        <v>39.207393646</v>
      </c>
    </row>
    <row r="39019" spans="1:3" x14ac:dyDescent="0.25">
      <c r="A39019">
        <v>8979</v>
      </c>
      <c r="B39019" s="1">
        <f>DATE(2024,8,1) + TIME(0,0,0)</f>
        <v>45505</v>
      </c>
      <c r="C39019">
        <v>39.220245361000003</v>
      </c>
    </row>
    <row r="39020" spans="1:3" x14ac:dyDescent="0.25">
      <c r="A39020">
        <v>9010</v>
      </c>
      <c r="B39020" s="1">
        <f>DATE(2024,9,1) + TIME(0,0,0)</f>
        <v>45536</v>
      </c>
      <c r="C39020">
        <v>39.233066559000001</v>
      </c>
    </row>
    <row r="39021" spans="1:3" x14ac:dyDescent="0.25">
      <c r="A39021">
        <v>9040</v>
      </c>
      <c r="B39021" s="1">
        <f>DATE(2024,10,1) + TIME(0,0,0)</f>
        <v>45566</v>
      </c>
      <c r="C39021">
        <v>39.245449065999999</v>
      </c>
    </row>
    <row r="39022" spans="1:3" x14ac:dyDescent="0.25">
      <c r="A39022">
        <v>9071</v>
      </c>
      <c r="B39022" s="1">
        <f>DATE(2024,11,1) + TIME(0,0,0)</f>
        <v>45597</v>
      </c>
      <c r="C39022">
        <v>39.258216857999997</v>
      </c>
    </row>
    <row r="39023" spans="1:3" x14ac:dyDescent="0.25">
      <c r="A39023">
        <v>9101</v>
      </c>
      <c r="B39023" s="1">
        <f>DATE(2024,12,1) + TIME(0,0,0)</f>
        <v>45627</v>
      </c>
      <c r="C39023">
        <v>39.270542145</v>
      </c>
    </row>
    <row r="39024" spans="1:3" x14ac:dyDescent="0.25">
      <c r="A39024">
        <v>9132</v>
      </c>
      <c r="B39024" s="1">
        <f>DATE(2025,1,1) + TIME(0,0,0)</f>
        <v>45658</v>
      </c>
      <c r="C39024">
        <v>39.283252716</v>
      </c>
    </row>
    <row r="39025" spans="1:3" x14ac:dyDescent="0.25">
      <c r="A39025">
        <v>9163</v>
      </c>
      <c r="B39025" s="1">
        <f>DATE(2025,2,1) + TIME(0,0,0)</f>
        <v>45689</v>
      </c>
      <c r="C39025">
        <v>39.295936584000003</v>
      </c>
    </row>
    <row r="39026" spans="1:3" x14ac:dyDescent="0.25">
      <c r="A39026">
        <v>9191</v>
      </c>
      <c r="B39026" s="1">
        <f>DATE(2025,3,1) + TIME(0,0,0)</f>
        <v>45717</v>
      </c>
      <c r="C39026">
        <v>39.307365417</v>
      </c>
    </row>
    <row r="39027" spans="1:3" x14ac:dyDescent="0.25">
      <c r="A39027">
        <v>9222</v>
      </c>
      <c r="B39027" s="1">
        <f>DATE(2025,4,1) + TIME(0,0,0)</f>
        <v>45748</v>
      </c>
      <c r="C39027">
        <v>39.31999588</v>
      </c>
    </row>
    <row r="39028" spans="1:3" x14ac:dyDescent="0.25">
      <c r="A39028">
        <v>9252</v>
      </c>
      <c r="B39028" s="1">
        <f>DATE(2025,5,1) + TIME(0,0,0)</f>
        <v>45778</v>
      </c>
      <c r="C39028">
        <v>39.332187652999998</v>
      </c>
    </row>
    <row r="39029" spans="1:3" x14ac:dyDescent="0.25">
      <c r="A39029">
        <v>9283</v>
      </c>
      <c r="B39029" s="1">
        <f>DATE(2025,6,1) + TIME(0,0,0)</f>
        <v>45809</v>
      </c>
      <c r="C39029">
        <v>39.344760895</v>
      </c>
    </row>
    <row r="39030" spans="1:3" x14ac:dyDescent="0.25">
      <c r="A39030">
        <v>9313</v>
      </c>
      <c r="B39030" s="1">
        <f>DATE(2025,7,1) + TIME(0,0,0)</f>
        <v>45839</v>
      </c>
      <c r="C39030">
        <v>39.356899261000002</v>
      </c>
    </row>
    <row r="39031" spans="1:3" x14ac:dyDescent="0.25">
      <c r="A39031">
        <v>9344</v>
      </c>
      <c r="B39031" s="1">
        <f>DATE(2025,8,1) + TIME(0,0,0)</f>
        <v>45870</v>
      </c>
      <c r="C39031">
        <v>39.369419098000002</v>
      </c>
    </row>
    <row r="39032" spans="1:3" x14ac:dyDescent="0.25">
      <c r="A39032">
        <v>9375</v>
      </c>
      <c r="B39032" s="1">
        <f>DATE(2025,9,1) + TIME(0,0,0)</f>
        <v>45901</v>
      </c>
      <c r="C39032">
        <v>39.381908416999998</v>
      </c>
    </row>
    <row r="39033" spans="1:3" x14ac:dyDescent="0.25">
      <c r="A39033">
        <v>9405</v>
      </c>
      <c r="B39033" s="1">
        <f>DATE(2025,10,1) + TIME(0,0,0)</f>
        <v>45931</v>
      </c>
      <c r="C39033">
        <v>39.393966675000001</v>
      </c>
    </row>
    <row r="39034" spans="1:3" x14ac:dyDescent="0.25">
      <c r="A39034">
        <v>9436</v>
      </c>
      <c r="B39034" s="1">
        <f>DATE(2025,11,1) + TIME(0,0,0)</f>
        <v>45962</v>
      </c>
      <c r="C39034">
        <v>39.406402587999999</v>
      </c>
    </row>
    <row r="39035" spans="1:3" x14ac:dyDescent="0.25">
      <c r="A39035">
        <v>9466</v>
      </c>
      <c r="B39035" s="1">
        <f>DATE(2025,12,1) + TIME(0,0,0)</f>
        <v>45992</v>
      </c>
      <c r="C39035">
        <v>39.418407440000003</v>
      </c>
    </row>
    <row r="39036" spans="1:3" x14ac:dyDescent="0.25">
      <c r="A39036">
        <v>9497</v>
      </c>
      <c r="B39036" s="1">
        <f>DATE(2026,1,1) + TIME(0,0,0)</f>
        <v>46023</v>
      </c>
      <c r="C39036">
        <v>39.430786132999998</v>
      </c>
    </row>
    <row r="39037" spans="1:3" x14ac:dyDescent="0.25">
      <c r="A39037">
        <v>9528</v>
      </c>
      <c r="B39037" s="1">
        <f>DATE(2026,2,1) + TIME(0,0,0)</f>
        <v>46054</v>
      </c>
      <c r="C39037">
        <v>39.443138122999997</v>
      </c>
    </row>
    <row r="39038" spans="1:3" x14ac:dyDescent="0.25">
      <c r="A39038">
        <v>9556</v>
      </c>
      <c r="B39038" s="1">
        <f>DATE(2026,3,1) + TIME(0,0,0)</f>
        <v>46082</v>
      </c>
      <c r="C39038">
        <v>39.454273223999998</v>
      </c>
    </row>
    <row r="39039" spans="1:3" x14ac:dyDescent="0.25">
      <c r="A39039">
        <v>9587</v>
      </c>
      <c r="B39039" s="1">
        <f>DATE(2026,4,1) + TIME(0,0,0)</f>
        <v>46113</v>
      </c>
      <c r="C39039">
        <v>39.466571807999998</v>
      </c>
    </row>
    <row r="39040" spans="1:3" x14ac:dyDescent="0.25">
      <c r="A39040">
        <v>9617</v>
      </c>
      <c r="B39040" s="1">
        <f>DATE(2026,5,1) + TIME(0,0,0)</f>
        <v>46143</v>
      </c>
      <c r="C39040">
        <v>39.478446959999999</v>
      </c>
    </row>
    <row r="39041" spans="1:3" x14ac:dyDescent="0.25">
      <c r="A39041">
        <v>9648</v>
      </c>
      <c r="B39041" s="1">
        <f>DATE(2026,6,1) + TIME(0,0,0)</f>
        <v>46174</v>
      </c>
      <c r="C39041">
        <v>39.490692138999997</v>
      </c>
    </row>
    <row r="39042" spans="1:3" x14ac:dyDescent="0.25">
      <c r="A39042">
        <v>9678</v>
      </c>
      <c r="B39042" s="1">
        <f>DATE(2026,7,1) + TIME(0,0,0)</f>
        <v>46204</v>
      </c>
      <c r="C39042">
        <v>39.502513884999999</v>
      </c>
    </row>
    <row r="39043" spans="1:3" x14ac:dyDescent="0.25">
      <c r="A39043">
        <v>9709</v>
      </c>
      <c r="B39043" s="1">
        <f>DATE(2026,8,1) + TIME(0,0,0)</f>
        <v>46235</v>
      </c>
      <c r="C39043">
        <v>39.514705657999997</v>
      </c>
    </row>
    <row r="39044" spans="1:3" x14ac:dyDescent="0.25">
      <c r="A39044">
        <v>9740</v>
      </c>
      <c r="B39044" s="1">
        <f>DATE(2026,9,1) + TIME(0,0,0)</f>
        <v>46266</v>
      </c>
      <c r="C39044">
        <v>39.526870727999999</v>
      </c>
    </row>
    <row r="39045" spans="1:3" x14ac:dyDescent="0.25">
      <c r="A39045">
        <v>9770</v>
      </c>
      <c r="B39045" s="1">
        <f>DATE(2026,10,1) + TIME(0,0,0)</f>
        <v>46296</v>
      </c>
      <c r="C39045">
        <v>39.538616179999998</v>
      </c>
    </row>
    <row r="39046" spans="1:3" x14ac:dyDescent="0.25">
      <c r="A39046">
        <v>9801</v>
      </c>
      <c r="B39046" s="1">
        <f>DATE(2026,11,1) + TIME(0,0,0)</f>
        <v>46327</v>
      </c>
      <c r="C39046">
        <v>39.550727844000001</v>
      </c>
    </row>
    <row r="39047" spans="1:3" x14ac:dyDescent="0.25">
      <c r="A39047">
        <v>9831</v>
      </c>
      <c r="B39047" s="1">
        <f>DATE(2026,12,1) + TIME(0,0,0)</f>
        <v>46357</v>
      </c>
      <c r="C39047">
        <v>39.562419890999998</v>
      </c>
    </row>
    <row r="39048" spans="1:3" x14ac:dyDescent="0.25">
      <c r="A39048">
        <v>9862</v>
      </c>
      <c r="B39048" s="1">
        <f>DATE(2027,1,1) + TIME(0,0,0)</f>
        <v>46388</v>
      </c>
      <c r="C39048">
        <v>39.574478149000001</v>
      </c>
    </row>
    <row r="39049" spans="1:3" x14ac:dyDescent="0.25">
      <c r="A39049">
        <v>9893</v>
      </c>
      <c r="B39049" s="1">
        <f>DATE(2027,2,1) + TIME(0,0,0)</f>
        <v>46419</v>
      </c>
      <c r="C39049">
        <v>39.586509704999997</v>
      </c>
    </row>
    <row r="39050" spans="1:3" x14ac:dyDescent="0.25">
      <c r="A39050">
        <v>9921</v>
      </c>
      <c r="B39050" s="1">
        <f>DATE(2027,3,1) + TIME(0,0,0)</f>
        <v>46447</v>
      </c>
      <c r="C39050">
        <v>39.597351074000002</v>
      </c>
    </row>
    <row r="39051" spans="1:3" x14ac:dyDescent="0.25">
      <c r="A39051">
        <v>9952</v>
      </c>
      <c r="B39051" s="1">
        <f>DATE(2027,4,1) + TIME(0,0,0)</f>
        <v>46478</v>
      </c>
      <c r="C39051">
        <v>39.609329224</v>
      </c>
    </row>
    <row r="39052" spans="1:3" x14ac:dyDescent="0.25">
      <c r="A39052">
        <v>9982</v>
      </c>
      <c r="B39052" s="1">
        <f>DATE(2027,5,1) + TIME(0,0,0)</f>
        <v>46508</v>
      </c>
      <c r="C39052">
        <v>39.620895386000001</v>
      </c>
    </row>
    <row r="39053" spans="1:3" x14ac:dyDescent="0.25">
      <c r="A39053">
        <v>10013</v>
      </c>
      <c r="B39053" s="1">
        <f>DATE(2027,6,1) + TIME(0,0,0)</f>
        <v>46539</v>
      </c>
      <c r="C39053">
        <v>39.632820129000002</v>
      </c>
    </row>
    <row r="39054" spans="1:3" x14ac:dyDescent="0.25">
      <c r="A39054">
        <v>10043</v>
      </c>
      <c r="B39054" s="1">
        <f>DATE(2027,7,1) + TIME(0,0,0)</f>
        <v>46569</v>
      </c>
      <c r="C39054">
        <v>39.644336699999997</v>
      </c>
    </row>
    <row r="39055" spans="1:3" x14ac:dyDescent="0.25">
      <c r="A39055">
        <v>10074</v>
      </c>
      <c r="B39055" s="1">
        <f>DATE(2027,8,1) + TIME(0,0,0)</f>
        <v>46600</v>
      </c>
      <c r="C39055">
        <v>39.656211853000002</v>
      </c>
    </row>
    <row r="39056" spans="1:3" x14ac:dyDescent="0.25">
      <c r="A39056">
        <v>10105</v>
      </c>
      <c r="B39056" s="1">
        <f>DATE(2027,9,1) + TIME(0,0,0)</f>
        <v>46631</v>
      </c>
      <c r="C39056">
        <v>39.668056487999998</v>
      </c>
    </row>
    <row r="39057" spans="1:3" x14ac:dyDescent="0.25">
      <c r="A39057">
        <v>10135</v>
      </c>
      <c r="B39057" s="1">
        <f>DATE(2027,10,1) + TIME(0,0,0)</f>
        <v>46661</v>
      </c>
      <c r="C39057">
        <v>39.679496765000003</v>
      </c>
    </row>
    <row r="39058" spans="1:3" x14ac:dyDescent="0.25">
      <c r="A39058">
        <v>10166</v>
      </c>
      <c r="B39058" s="1">
        <f>DATE(2027,11,1) + TIME(0,0,0)</f>
        <v>46692</v>
      </c>
      <c r="C39058">
        <v>39.691291808999999</v>
      </c>
    </row>
    <row r="39059" spans="1:3" x14ac:dyDescent="0.25">
      <c r="A39059">
        <v>10196</v>
      </c>
      <c r="B39059" s="1">
        <f>DATE(2027,12,1) + TIME(0,0,0)</f>
        <v>46722</v>
      </c>
      <c r="C39059">
        <v>39.702678679999998</v>
      </c>
    </row>
    <row r="39060" spans="1:3" x14ac:dyDescent="0.25">
      <c r="A39060">
        <v>10227</v>
      </c>
      <c r="B39060" s="1">
        <f>DATE(2028,1,1) + TIME(0,0,0)</f>
        <v>46753</v>
      </c>
      <c r="C39060">
        <v>39.714424133000001</v>
      </c>
    </row>
    <row r="39061" spans="1:3" x14ac:dyDescent="0.25">
      <c r="A39061">
        <v>10258</v>
      </c>
      <c r="B39061" s="1">
        <f>DATE(2028,2,1) + TIME(0,0,0)</f>
        <v>46784</v>
      </c>
      <c r="C39061">
        <v>39.726139068999998</v>
      </c>
    </row>
    <row r="39062" spans="1:3" x14ac:dyDescent="0.25">
      <c r="A39062">
        <v>10287</v>
      </c>
      <c r="B39062" s="1">
        <f>DATE(2028,3,1) + TIME(0,0,0)</f>
        <v>46813</v>
      </c>
      <c r="C39062">
        <v>39.737075806</v>
      </c>
    </row>
    <row r="39063" spans="1:3" x14ac:dyDescent="0.25">
      <c r="A39063">
        <v>10318</v>
      </c>
      <c r="B39063" s="1">
        <f>DATE(2028,4,1) + TIME(0,0,0)</f>
        <v>46844</v>
      </c>
      <c r="C39063">
        <v>39.748744965</v>
      </c>
    </row>
    <row r="39064" spans="1:3" x14ac:dyDescent="0.25">
      <c r="A39064">
        <v>10348</v>
      </c>
      <c r="B39064" s="1">
        <f>DATE(2028,5,1) + TIME(0,0,0)</f>
        <v>46874</v>
      </c>
      <c r="C39064">
        <v>39.760009766000003</v>
      </c>
    </row>
    <row r="39065" spans="1:3" x14ac:dyDescent="0.25">
      <c r="A39065">
        <v>10379</v>
      </c>
      <c r="B39065" s="1">
        <f>DATE(2028,6,1) + TIME(0,0,0)</f>
        <v>46905</v>
      </c>
      <c r="C39065">
        <v>39.771625518999997</v>
      </c>
    </row>
    <row r="39066" spans="1:3" x14ac:dyDescent="0.25">
      <c r="A39066">
        <v>10409</v>
      </c>
      <c r="B39066" s="1">
        <f>DATE(2028,7,1) + TIME(0,0,0)</f>
        <v>46935</v>
      </c>
      <c r="C39066">
        <v>39.782840729</v>
      </c>
    </row>
    <row r="39067" spans="1:3" x14ac:dyDescent="0.25">
      <c r="A39067">
        <v>10440</v>
      </c>
      <c r="B39067" s="1">
        <f>DATE(2028,8,1) + TIME(0,0,0)</f>
        <v>46966</v>
      </c>
      <c r="C39067">
        <v>39.794406891000001</v>
      </c>
    </row>
    <row r="39068" spans="1:3" x14ac:dyDescent="0.25">
      <c r="A39068">
        <v>10471</v>
      </c>
      <c r="B39068" s="1">
        <f>DATE(2028,9,1) + TIME(0,0,0)</f>
        <v>46997</v>
      </c>
      <c r="C39068">
        <v>39.805946349999999</v>
      </c>
    </row>
    <row r="39069" spans="1:3" x14ac:dyDescent="0.25">
      <c r="A39069">
        <v>10501</v>
      </c>
      <c r="B39069" s="1">
        <f>DATE(2028,10,1) + TIME(0,0,0)</f>
        <v>47027</v>
      </c>
      <c r="C39069">
        <v>39.817089080999999</v>
      </c>
    </row>
    <row r="39070" spans="1:3" x14ac:dyDescent="0.25">
      <c r="A39070">
        <v>10532</v>
      </c>
      <c r="B39070" s="1">
        <f>DATE(2028,11,1) + TIME(0,0,0)</f>
        <v>47058</v>
      </c>
      <c r="C39070">
        <v>39.828582763999997</v>
      </c>
    </row>
    <row r="39071" spans="1:3" x14ac:dyDescent="0.25">
      <c r="A39071">
        <v>10562</v>
      </c>
      <c r="B39071" s="1">
        <f>DATE(2028,12,1) + TIME(0,0,0)</f>
        <v>47088</v>
      </c>
      <c r="C39071">
        <v>39.839675903</v>
      </c>
    </row>
    <row r="39072" spans="1:3" x14ac:dyDescent="0.25">
      <c r="A39072">
        <v>10593</v>
      </c>
      <c r="B39072" s="1">
        <f>DATE(2029,1,1) + TIME(0,0,0)</f>
        <v>47119</v>
      </c>
      <c r="C39072">
        <v>39.851116179999998</v>
      </c>
    </row>
    <row r="39073" spans="1:3" x14ac:dyDescent="0.25">
      <c r="A39073">
        <v>10624</v>
      </c>
      <c r="B39073" s="1">
        <f>DATE(2029,2,1) + TIME(0,0,0)</f>
        <v>47150</v>
      </c>
      <c r="C39073">
        <v>39.862533569</v>
      </c>
    </row>
    <row r="39074" spans="1:3" x14ac:dyDescent="0.25">
      <c r="A39074">
        <v>10652</v>
      </c>
      <c r="B39074" s="1">
        <f>DATE(2029,3,1) + TIME(0,0,0)</f>
        <v>47178</v>
      </c>
      <c r="C39074">
        <v>39.872821807999998</v>
      </c>
    </row>
    <row r="39075" spans="1:3" x14ac:dyDescent="0.25">
      <c r="A39075">
        <v>10683</v>
      </c>
      <c r="B39075" s="1">
        <f>DATE(2029,4,1) + TIME(0,0,0)</f>
        <v>47209</v>
      </c>
      <c r="C39075">
        <v>39.884193420000003</v>
      </c>
    </row>
    <row r="39076" spans="1:3" x14ac:dyDescent="0.25">
      <c r="A39076">
        <v>10713</v>
      </c>
      <c r="B39076" s="1">
        <f>DATE(2029,5,1) + TIME(0,0,0)</f>
        <v>47239</v>
      </c>
      <c r="C39076">
        <v>39.895172119000001</v>
      </c>
    </row>
    <row r="39077" spans="1:3" x14ac:dyDescent="0.25">
      <c r="A39077">
        <v>10744</v>
      </c>
      <c r="B39077" s="1">
        <f>DATE(2029,6,1) + TIME(0,0,0)</f>
        <v>47270</v>
      </c>
      <c r="C39077">
        <v>39.906490325999997</v>
      </c>
    </row>
    <row r="39078" spans="1:3" x14ac:dyDescent="0.25">
      <c r="A39078">
        <v>10774</v>
      </c>
      <c r="B39078" s="1">
        <f>DATE(2029,7,1) + TIME(0,0,0)</f>
        <v>47300</v>
      </c>
      <c r="C39078">
        <v>39.917423247999999</v>
      </c>
    </row>
    <row r="39079" spans="1:3" x14ac:dyDescent="0.25">
      <c r="A39079">
        <v>10805</v>
      </c>
      <c r="B39079" s="1">
        <f>DATE(2029,8,1) + TIME(0,0,0)</f>
        <v>47331</v>
      </c>
      <c r="C39079">
        <v>39.928695679</v>
      </c>
    </row>
    <row r="39080" spans="1:3" x14ac:dyDescent="0.25">
      <c r="A39080">
        <v>10836</v>
      </c>
      <c r="B39080" s="1">
        <f>DATE(2029,9,1) + TIME(0,0,0)</f>
        <v>47362</v>
      </c>
      <c r="C39080">
        <v>39.939941406000003</v>
      </c>
    </row>
    <row r="39081" spans="1:3" x14ac:dyDescent="0.25">
      <c r="A39081">
        <v>10866</v>
      </c>
      <c r="B39081" s="1">
        <f>DATE(2029,10,1) + TIME(0,0,0)</f>
        <v>47392</v>
      </c>
      <c r="C39081">
        <v>39.950801849000001</v>
      </c>
    </row>
    <row r="39082" spans="1:3" x14ac:dyDescent="0.25">
      <c r="A39082">
        <v>10897</v>
      </c>
      <c r="B39082" s="1">
        <f>DATE(2029,11,1) + TIME(0,0,0)</f>
        <v>47423</v>
      </c>
      <c r="C39082">
        <v>39.962001801</v>
      </c>
    </row>
    <row r="39083" spans="1:3" x14ac:dyDescent="0.25">
      <c r="A39083">
        <v>10927</v>
      </c>
      <c r="B39083" s="1">
        <f>DATE(2029,12,1) + TIME(0,0,0)</f>
        <v>47453</v>
      </c>
      <c r="C39083">
        <v>39.972820282000001</v>
      </c>
    </row>
    <row r="39084" spans="1:3" x14ac:dyDescent="0.25">
      <c r="A39084">
        <v>10958</v>
      </c>
      <c r="B39084" s="1">
        <f>DATE(2030,1,1) + TIME(0,0,0)</f>
        <v>47484</v>
      </c>
      <c r="C39084">
        <v>39.983970642000003</v>
      </c>
    </row>
    <row r="39085" spans="1:3" x14ac:dyDescent="0.25">
      <c r="A39085">
        <v>10989</v>
      </c>
      <c r="B39085" s="1">
        <f>DATE(2030,2,1) + TIME(0,0,0)</f>
        <v>47515</v>
      </c>
      <c r="C39085">
        <v>39.995098114000001</v>
      </c>
    </row>
    <row r="39086" spans="1:3" x14ac:dyDescent="0.25">
      <c r="A39086">
        <v>11017</v>
      </c>
      <c r="B39086" s="1">
        <f>DATE(2030,3,1) + TIME(0,0,0)</f>
        <v>47543</v>
      </c>
      <c r="C39086">
        <v>40.005130768000001</v>
      </c>
    </row>
    <row r="39087" spans="1:3" x14ac:dyDescent="0.25">
      <c r="A39087">
        <v>11048</v>
      </c>
      <c r="B39087" s="1">
        <f>DATE(2030,4,1) + TIME(0,0,0)</f>
        <v>47574</v>
      </c>
      <c r="C39087">
        <v>40.016212463000002</v>
      </c>
    </row>
    <row r="39088" spans="1:3" x14ac:dyDescent="0.25">
      <c r="A39088">
        <v>11078</v>
      </c>
      <c r="B39088" s="1">
        <f>DATE(2030,5,1) + TIME(0,0,0)</f>
        <v>47604</v>
      </c>
      <c r="C39088">
        <v>40.026912689</v>
      </c>
    </row>
    <row r="39089" spans="1:3" x14ac:dyDescent="0.25">
      <c r="A39089">
        <v>11109</v>
      </c>
      <c r="B39089" s="1">
        <f>DATE(2030,6,1) + TIME(0,0,0)</f>
        <v>47635</v>
      </c>
      <c r="C39089">
        <v>40.037948608000001</v>
      </c>
    </row>
    <row r="39090" spans="1:3" x14ac:dyDescent="0.25">
      <c r="A39090">
        <v>11139</v>
      </c>
      <c r="B39090" s="1">
        <f>DATE(2030,7,1) + TIME(0,0,0)</f>
        <v>47665</v>
      </c>
      <c r="C39090">
        <v>40.048603057999998</v>
      </c>
    </row>
    <row r="39091" spans="1:3" x14ac:dyDescent="0.25">
      <c r="A39091">
        <v>11170</v>
      </c>
      <c r="B39091" s="1">
        <f>DATE(2030,8,1) + TIME(0,0,0)</f>
        <v>47696</v>
      </c>
      <c r="C39091">
        <v>40.059593200999998</v>
      </c>
    </row>
    <row r="39092" spans="1:3" x14ac:dyDescent="0.25">
      <c r="A39092">
        <v>11201</v>
      </c>
      <c r="B39092" s="1">
        <f>DATE(2030,9,1) + TIME(0,0,0)</f>
        <v>47727</v>
      </c>
      <c r="C39092">
        <v>40.070556641000003</v>
      </c>
    </row>
    <row r="39093" spans="1:3" x14ac:dyDescent="0.25">
      <c r="A39093">
        <v>11231</v>
      </c>
      <c r="B39093" s="1">
        <f>DATE(2030,10,1) + TIME(0,0,0)</f>
        <v>47757</v>
      </c>
      <c r="C39093">
        <v>40.081146240000002</v>
      </c>
    </row>
    <row r="39094" spans="1:3" x14ac:dyDescent="0.25">
      <c r="A39094">
        <v>11262</v>
      </c>
      <c r="B39094" s="1">
        <f>DATE(2030,11,1) + TIME(0,0,0)</f>
        <v>47788</v>
      </c>
      <c r="C39094">
        <v>40.092060089</v>
      </c>
    </row>
    <row r="39095" spans="1:3" x14ac:dyDescent="0.25">
      <c r="A39095">
        <v>11292</v>
      </c>
      <c r="B39095" s="1">
        <f>DATE(2030,12,1) + TIME(0,0,0)</f>
        <v>47818</v>
      </c>
      <c r="C39095">
        <v>40.102603911999999</v>
      </c>
    </row>
    <row r="39096" spans="1:3" x14ac:dyDescent="0.25">
      <c r="A39096">
        <v>11323</v>
      </c>
      <c r="B39096" s="1">
        <f>DATE(2031,1,1) + TIME(0,0,0)</f>
        <v>47849</v>
      </c>
      <c r="C39096">
        <v>40.113471984999997</v>
      </c>
    </row>
    <row r="39097" spans="1:3" x14ac:dyDescent="0.25">
      <c r="A39097">
        <v>11354</v>
      </c>
      <c r="B39097" s="1">
        <f>DATE(2031,2,1) + TIME(0,0,0)</f>
        <v>47880</v>
      </c>
      <c r="C39097">
        <v>40.124320984000001</v>
      </c>
    </row>
    <row r="39098" spans="1:3" x14ac:dyDescent="0.25">
      <c r="A39098">
        <v>11382</v>
      </c>
      <c r="B39098" s="1">
        <f>DATE(2031,3,1) + TIME(0,0,0)</f>
        <v>47908</v>
      </c>
      <c r="C39098">
        <v>40.134094238000003</v>
      </c>
    </row>
    <row r="39099" spans="1:3" x14ac:dyDescent="0.25">
      <c r="A39099">
        <v>11413</v>
      </c>
      <c r="B39099" s="1">
        <f>DATE(2031,4,1) + TIME(0,0,0)</f>
        <v>47939</v>
      </c>
      <c r="C39099">
        <v>40.144897460999999</v>
      </c>
    </row>
    <row r="39100" spans="1:3" x14ac:dyDescent="0.25">
      <c r="A39100">
        <v>11443</v>
      </c>
      <c r="B39100" s="1">
        <f>DATE(2031,5,1) + TIME(0,0,0)</f>
        <v>47969</v>
      </c>
      <c r="C39100">
        <v>40.155326842999997</v>
      </c>
    </row>
    <row r="39101" spans="1:3" x14ac:dyDescent="0.25">
      <c r="A39101">
        <v>11474</v>
      </c>
      <c r="B39101" s="1">
        <f>DATE(2031,6,1) + TIME(0,0,0)</f>
        <v>48000</v>
      </c>
      <c r="C39101">
        <v>40.166080475000001</v>
      </c>
    </row>
    <row r="39102" spans="1:3" x14ac:dyDescent="0.25">
      <c r="A39102">
        <v>11504</v>
      </c>
      <c r="B39102" s="1">
        <f>DATE(2031,7,1) + TIME(0,0,0)</f>
        <v>48030</v>
      </c>
      <c r="C39102">
        <v>40.176464080999999</v>
      </c>
    </row>
    <row r="39103" spans="1:3" x14ac:dyDescent="0.25">
      <c r="A39103">
        <v>11535</v>
      </c>
      <c r="B39103" s="1">
        <f>DATE(2031,8,1) + TIME(0,0,0)</f>
        <v>48061</v>
      </c>
      <c r="C39103">
        <v>40.187171935999999</v>
      </c>
    </row>
    <row r="39104" spans="1:3" x14ac:dyDescent="0.25">
      <c r="A39104">
        <v>11566</v>
      </c>
      <c r="B39104" s="1">
        <f>DATE(2031,9,1) + TIME(0,0,0)</f>
        <v>48092</v>
      </c>
      <c r="C39104">
        <v>40.197856903000002</v>
      </c>
    </row>
    <row r="39105" spans="1:3" x14ac:dyDescent="0.25">
      <c r="A39105">
        <v>11596</v>
      </c>
      <c r="B39105" s="1">
        <f>DATE(2031,10,1) + TIME(0,0,0)</f>
        <v>48122</v>
      </c>
      <c r="C39105">
        <v>40.208171843999999</v>
      </c>
    </row>
    <row r="39106" spans="1:3" x14ac:dyDescent="0.25">
      <c r="A39106">
        <v>11627</v>
      </c>
      <c r="B39106" s="1">
        <f>DATE(2031,11,1) + TIME(0,0,0)</f>
        <v>48153</v>
      </c>
      <c r="C39106">
        <v>40.218811035000002</v>
      </c>
    </row>
    <row r="39107" spans="1:3" x14ac:dyDescent="0.25">
      <c r="A39107">
        <v>11657</v>
      </c>
      <c r="B39107" s="1">
        <f>DATE(2031,12,1) + TIME(0,0,0)</f>
        <v>48183</v>
      </c>
      <c r="C39107">
        <v>40.229084014999998</v>
      </c>
    </row>
    <row r="39108" spans="1:3" x14ac:dyDescent="0.25">
      <c r="A39108">
        <v>11688</v>
      </c>
      <c r="B39108" s="1">
        <f>DATE(2032,1,1) + TIME(0,0,0)</f>
        <v>48214</v>
      </c>
      <c r="C39108">
        <v>40.239677428999997</v>
      </c>
    </row>
    <row r="39109" spans="1:3" x14ac:dyDescent="0.25">
      <c r="A39109">
        <v>11719</v>
      </c>
      <c r="B39109" s="1">
        <f>DATE(2032,2,1) + TIME(0,0,0)</f>
        <v>48245</v>
      </c>
      <c r="C39109">
        <v>40.250247954999999</v>
      </c>
    </row>
    <row r="39110" spans="1:3" x14ac:dyDescent="0.25">
      <c r="A39110">
        <v>11748</v>
      </c>
      <c r="B39110" s="1">
        <f>DATE(2032,3,1) + TIME(0,0,0)</f>
        <v>48274</v>
      </c>
      <c r="C39110">
        <v>40.260116576999998</v>
      </c>
    </row>
    <row r="39111" spans="1:3" x14ac:dyDescent="0.25">
      <c r="A39111">
        <v>11779</v>
      </c>
      <c r="B39111" s="1">
        <f>DATE(2032,4,1) + TIME(0,0,0)</f>
        <v>48305</v>
      </c>
      <c r="C39111">
        <v>40.270641327</v>
      </c>
    </row>
    <row r="39112" spans="1:3" x14ac:dyDescent="0.25">
      <c r="A39112">
        <v>11809</v>
      </c>
      <c r="B39112" s="1">
        <f>DATE(2032,5,1) + TIME(0,0,0)</f>
        <v>48335</v>
      </c>
      <c r="C39112">
        <v>40.280807494999998</v>
      </c>
    </row>
    <row r="39113" spans="1:3" x14ac:dyDescent="0.25">
      <c r="A39113">
        <v>11840</v>
      </c>
      <c r="B39113" s="1">
        <f>DATE(2032,6,1) + TIME(0,0,0)</f>
        <v>48366</v>
      </c>
      <c r="C39113">
        <v>40.291286468999999</v>
      </c>
    </row>
    <row r="39114" spans="1:3" x14ac:dyDescent="0.25">
      <c r="A39114">
        <v>11870</v>
      </c>
      <c r="B39114" s="1">
        <f>DATE(2032,7,1) + TIME(0,0,0)</f>
        <v>48396</v>
      </c>
      <c r="C39114">
        <v>40.301410675</v>
      </c>
    </row>
    <row r="39115" spans="1:3" x14ac:dyDescent="0.25">
      <c r="A39115">
        <v>11901</v>
      </c>
      <c r="B39115" s="1">
        <f>DATE(2032,8,1) + TIME(0,0,0)</f>
        <v>48427</v>
      </c>
      <c r="C39115">
        <v>40.311847686999997</v>
      </c>
    </row>
    <row r="39116" spans="1:3" x14ac:dyDescent="0.25">
      <c r="A39116">
        <v>11932</v>
      </c>
      <c r="B39116" s="1">
        <f>DATE(2032,9,1) + TIME(0,0,0)</f>
        <v>48458</v>
      </c>
      <c r="C39116">
        <v>40.322261810000001</v>
      </c>
    </row>
    <row r="39117" spans="1:3" x14ac:dyDescent="0.25">
      <c r="A39117">
        <v>11962</v>
      </c>
      <c r="B39117" s="1">
        <f>DATE(2032,10,1) + TIME(0,0,0)</f>
        <v>48488</v>
      </c>
      <c r="C39117">
        <v>40.332321167000003</v>
      </c>
    </row>
    <row r="39118" spans="1:3" x14ac:dyDescent="0.25">
      <c r="A39118">
        <v>11993</v>
      </c>
      <c r="B39118" s="1">
        <f>DATE(2032,11,1) + TIME(0,0,0)</f>
        <v>48519</v>
      </c>
      <c r="C39118">
        <v>40.342689514</v>
      </c>
    </row>
    <row r="39119" spans="1:3" x14ac:dyDescent="0.25">
      <c r="A39119">
        <v>12023</v>
      </c>
      <c r="B39119" s="1">
        <f>DATE(2032,12,1) + TIME(0,0,0)</f>
        <v>48549</v>
      </c>
      <c r="C39119">
        <v>40.352706908999998</v>
      </c>
    </row>
    <row r="39120" spans="1:3" x14ac:dyDescent="0.25">
      <c r="A39120">
        <v>12054</v>
      </c>
      <c r="B39120" s="1">
        <f>DATE(2033,1,1) + TIME(0,0,0)</f>
        <v>48580</v>
      </c>
      <c r="C39120">
        <v>40.363033295000001</v>
      </c>
    </row>
    <row r="39121" spans="1:3" x14ac:dyDescent="0.25">
      <c r="A39121">
        <v>12085</v>
      </c>
      <c r="B39121" s="1">
        <f>DATE(2033,2,1) + TIME(0,0,0)</f>
        <v>48611</v>
      </c>
      <c r="C39121">
        <v>40.373340607000003</v>
      </c>
    </row>
    <row r="39122" spans="1:3" x14ac:dyDescent="0.25">
      <c r="A39122">
        <v>12113</v>
      </c>
      <c r="B39122" s="1">
        <f>DATE(2033,3,1) + TIME(0,0,0)</f>
        <v>48639</v>
      </c>
      <c r="C39122">
        <v>40.382629395000002</v>
      </c>
    </row>
    <row r="39123" spans="1:3" x14ac:dyDescent="0.25">
      <c r="A39123">
        <v>12144</v>
      </c>
      <c r="B39123" s="1">
        <f>DATE(2033,4,1) + TIME(0,0,0)</f>
        <v>48670</v>
      </c>
      <c r="C39123">
        <v>40.392894745</v>
      </c>
    </row>
    <row r="39124" spans="1:3" x14ac:dyDescent="0.25">
      <c r="A39124">
        <v>12174</v>
      </c>
      <c r="B39124" s="1">
        <f>DATE(2033,5,1) + TIME(0,0,0)</f>
        <v>48700</v>
      </c>
      <c r="C39124">
        <v>40.402805327999999</v>
      </c>
    </row>
    <row r="39125" spans="1:3" x14ac:dyDescent="0.25">
      <c r="A39125">
        <v>12205</v>
      </c>
      <c r="B39125" s="1">
        <f>DATE(2033,6,1) + TIME(0,0,0)</f>
        <v>48731</v>
      </c>
      <c r="C39125">
        <v>40.413024901999997</v>
      </c>
    </row>
    <row r="39126" spans="1:3" x14ac:dyDescent="0.25">
      <c r="A39126">
        <v>12235</v>
      </c>
      <c r="B39126" s="1">
        <f>DATE(2033,7,1) + TIME(0,0,0)</f>
        <v>48761</v>
      </c>
      <c r="C39126">
        <v>40.422897339000002</v>
      </c>
    </row>
    <row r="39127" spans="1:3" x14ac:dyDescent="0.25">
      <c r="A39127">
        <v>12266</v>
      </c>
      <c r="B39127" s="1">
        <f>DATE(2033,8,1) + TIME(0,0,0)</f>
        <v>48792</v>
      </c>
      <c r="C39127">
        <v>40.433071136000002</v>
      </c>
    </row>
    <row r="39128" spans="1:3" x14ac:dyDescent="0.25">
      <c r="A39128">
        <v>12297</v>
      </c>
      <c r="B39128" s="1">
        <f>DATE(2033,9,1) + TIME(0,0,0)</f>
        <v>48823</v>
      </c>
      <c r="C39128">
        <v>40.443229674999998</v>
      </c>
    </row>
    <row r="39129" spans="1:3" x14ac:dyDescent="0.25">
      <c r="A39129">
        <v>12327</v>
      </c>
      <c r="B39129" s="1">
        <f>DATE(2033,10,1) + TIME(0,0,0)</f>
        <v>48853</v>
      </c>
      <c r="C39129">
        <v>40.453033447000003</v>
      </c>
    </row>
    <row r="39130" spans="1:3" x14ac:dyDescent="0.25">
      <c r="A39130">
        <v>12358</v>
      </c>
      <c r="B39130" s="1">
        <f>DATE(2033,11,1) + TIME(0,0,0)</f>
        <v>48884</v>
      </c>
      <c r="C39130">
        <v>40.463146209999998</v>
      </c>
    </row>
    <row r="39131" spans="1:3" x14ac:dyDescent="0.25">
      <c r="A39131">
        <v>12388</v>
      </c>
      <c r="B39131" s="1">
        <f>DATE(2033,12,1) + TIME(0,0,0)</f>
        <v>48914</v>
      </c>
      <c r="C39131">
        <v>40.472911834999998</v>
      </c>
    </row>
    <row r="39132" spans="1:3" x14ac:dyDescent="0.25">
      <c r="A39132">
        <v>12419</v>
      </c>
      <c r="B39132" s="1">
        <f>DATE(2034,1,1) + TIME(0,0,0)</f>
        <v>48945</v>
      </c>
      <c r="C39132">
        <v>40.482978821000003</v>
      </c>
    </row>
    <row r="39133" spans="1:3" x14ac:dyDescent="0.25">
      <c r="A39133">
        <v>12450</v>
      </c>
      <c r="B39133" s="1">
        <f>DATE(2034,2,1) + TIME(0,0,0)</f>
        <v>48976</v>
      </c>
      <c r="C39133">
        <v>40.493026733000001</v>
      </c>
    </row>
    <row r="39134" spans="1:3" x14ac:dyDescent="0.25">
      <c r="A39134">
        <v>12478</v>
      </c>
      <c r="B39134" s="1">
        <f>DATE(2034,3,1) + TIME(0,0,0)</f>
        <v>49004</v>
      </c>
      <c r="C39134">
        <v>40.502082825000002</v>
      </c>
    </row>
    <row r="39135" spans="1:3" x14ac:dyDescent="0.25">
      <c r="A39135">
        <v>12509</v>
      </c>
      <c r="B39135" s="1">
        <f>DATE(2034,4,1) + TIME(0,0,0)</f>
        <v>49035</v>
      </c>
      <c r="C39135">
        <v>40.512088775999999</v>
      </c>
    </row>
    <row r="39136" spans="1:3" x14ac:dyDescent="0.25">
      <c r="A39136">
        <v>12539</v>
      </c>
      <c r="B39136" s="1">
        <f>DATE(2034,5,1) + TIME(0,0,0)</f>
        <v>49065</v>
      </c>
      <c r="C39136">
        <v>40.521751404</v>
      </c>
    </row>
    <row r="39137" spans="1:3" x14ac:dyDescent="0.25">
      <c r="A39137">
        <v>12570</v>
      </c>
      <c r="B39137" s="1">
        <f>DATE(2034,6,1) + TIME(0,0,0)</f>
        <v>49096</v>
      </c>
      <c r="C39137">
        <v>40.531711577999999</v>
      </c>
    </row>
    <row r="39138" spans="1:3" x14ac:dyDescent="0.25">
      <c r="A39138">
        <v>12600</v>
      </c>
      <c r="B39138" s="1">
        <f>DATE(2034,7,1) + TIME(0,0,0)</f>
        <v>49126</v>
      </c>
      <c r="C39138">
        <v>40.541336059999999</v>
      </c>
    </row>
    <row r="39139" spans="1:3" x14ac:dyDescent="0.25">
      <c r="A39139">
        <v>12631</v>
      </c>
      <c r="B39139" s="1">
        <f>DATE(2034,8,1) + TIME(0,0,0)</f>
        <v>49157</v>
      </c>
      <c r="C39139">
        <v>40.551254272000001</v>
      </c>
    </row>
    <row r="39140" spans="1:3" x14ac:dyDescent="0.25">
      <c r="A39140">
        <v>12662</v>
      </c>
      <c r="B39140" s="1">
        <f>DATE(2034,9,1) + TIME(0,0,0)</f>
        <v>49188</v>
      </c>
      <c r="C39140">
        <v>40.561153412000003</v>
      </c>
    </row>
    <row r="39141" spans="1:3" x14ac:dyDescent="0.25">
      <c r="A39141">
        <v>12692</v>
      </c>
      <c r="B39141" s="1">
        <f>DATE(2034,10,1) + TIME(0,0,0)</f>
        <v>49218</v>
      </c>
      <c r="C39141">
        <v>40.570713042999998</v>
      </c>
    </row>
    <row r="39142" spans="1:3" x14ac:dyDescent="0.25">
      <c r="A39142">
        <v>12723</v>
      </c>
      <c r="B39142" s="1">
        <f>DATE(2034,11,1) + TIME(0,0,0)</f>
        <v>49249</v>
      </c>
      <c r="C39142">
        <v>40.580574036000002</v>
      </c>
    </row>
    <row r="39143" spans="1:3" x14ac:dyDescent="0.25">
      <c r="A39143">
        <v>12753</v>
      </c>
      <c r="B39143" s="1">
        <f>DATE(2034,12,1) + TIME(0,0,0)</f>
        <v>49279</v>
      </c>
      <c r="C39143">
        <v>40.590091704999999</v>
      </c>
    </row>
    <row r="39144" spans="1:3" x14ac:dyDescent="0.25">
      <c r="A39144">
        <v>12784</v>
      </c>
      <c r="B39144" s="1">
        <f>DATE(2035,1,1) + TIME(0,0,0)</f>
        <v>49310</v>
      </c>
      <c r="C39144">
        <v>40.599910735999998</v>
      </c>
    </row>
    <row r="39145" spans="1:3" x14ac:dyDescent="0.25">
      <c r="A39145">
        <v>12815</v>
      </c>
      <c r="B39145" s="1">
        <f>DATE(2035,2,1) + TIME(0,0,0)</f>
        <v>49341</v>
      </c>
      <c r="C39145">
        <v>40.609706879000001</v>
      </c>
    </row>
    <row r="39146" spans="1:3" x14ac:dyDescent="0.25">
      <c r="A39146">
        <v>12843</v>
      </c>
      <c r="B39146" s="1">
        <f>DATE(2035,3,1) + TIME(0,0,0)</f>
        <v>49369</v>
      </c>
      <c r="C39146">
        <v>40.618537903000004</v>
      </c>
    </row>
    <row r="39147" spans="1:3" x14ac:dyDescent="0.25">
      <c r="A39147">
        <v>12874</v>
      </c>
      <c r="B39147" s="1">
        <f>DATE(2035,4,1) + TIME(0,0,0)</f>
        <v>49400</v>
      </c>
      <c r="C39147">
        <v>40.628292084000002</v>
      </c>
    </row>
    <row r="39148" spans="1:3" x14ac:dyDescent="0.25">
      <c r="A39148">
        <v>12904</v>
      </c>
      <c r="B39148" s="1">
        <f>DATE(2035,5,1) + TIME(0,0,0)</f>
        <v>49430</v>
      </c>
      <c r="C39148">
        <v>40.637714385999999</v>
      </c>
    </row>
    <row r="39149" spans="1:3" x14ac:dyDescent="0.25">
      <c r="A39149">
        <v>12935</v>
      </c>
      <c r="B39149" s="1">
        <f>DATE(2035,6,1) + TIME(0,0,0)</f>
        <v>49461</v>
      </c>
      <c r="C39149">
        <v>40.647430419999999</v>
      </c>
    </row>
    <row r="39150" spans="1:3" x14ac:dyDescent="0.25">
      <c r="A39150">
        <v>12965</v>
      </c>
      <c r="B39150" s="1">
        <f>DATE(2035,7,1) + TIME(0,0,0)</f>
        <v>49491</v>
      </c>
      <c r="C39150">
        <v>40.656814574999999</v>
      </c>
    </row>
    <row r="39151" spans="1:3" x14ac:dyDescent="0.25">
      <c r="A39151">
        <v>12996</v>
      </c>
      <c r="B39151" s="1">
        <f>DATE(2035,8,1) + TIME(0,0,0)</f>
        <v>49522</v>
      </c>
      <c r="C39151">
        <v>40.666492462000001</v>
      </c>
    </row>
    <row r="39152" spans="1:3" x14ac:dyDescent="0.25">
      <c r="A39152">
        <v>13027</v>
      </c>
      <c r="B39152" s="1">
        <f>DATE(2035,9,1) + TIME(0,0,0)</f>
        <v>49553</v>
      </c>
      <c r="C39152">
        <v>40.676151275999999</v>
      </c>
    </row>
    <row r="39153" spans="1:3" x14ac:dyDescent="0.25">
      <c r="A39153">
        <v>13057</v>
      </c>
      <c r="B39153" s="1">
        <f>DATE(2035,10,1) + TIME(0,0,0)</f>
        <v>49583</v>
      </c>
      <c r="C39153">
        <v>40.685478209999999</v>
      </c>
    </row>
    <row r="39154" spans="1:3" x14ac:dyDescent="0.25">
      <c r="A39154">
        <v>13088</v>
      </c>
      <c r="B39154" s="1">
        <f>DATE(2035,11,1) + TIME(0,0,0)</f>
        <v>49614</v>
      </c>
      <c r="C39154">
        <v>40.695095062</v>
      </c>
    </row>
    <row r="39155" spans="1:3" x14ac:dyDescent="0.25">
      <c r="A39155">
        <v>13118</v>
      </c>
      <c r="B39155" s="1">
        <f>DATE(2035,12,1) + TIME(0,0,0)</f>
        <v>49644</v>
      </c>
      <c r="C39155">
        <v>40.704383849999999</v>
      </c>
    </row>
    <row r="39156" spans="1:3" x14ac:dyDescent="0.25">
      <c r="A39156">
        <v>13149</v>
      </c>
      <c r="B39156" s="1">
        <f>DATE(2036,1,1) + TIME(0,0,0)</f>
        <v>49675</v>
      </c>
      <c r="C39156">
        <v>40.713962555000002</v>
      </c>
    </row>
    <row r="39157" spans="1:3" x14ac:dyDescent="0.25">
      <c r="A39157">
        <v>13180</v>
      </c>
      <c r="B39157" s="1">
        <f>DATE(2036,2,1) + TIME(0,0,0)</f>
        <v>49706</v>
      </c>
      <c r="C39157">
        <v>40.723522185999997</v>
      </c>
    </row>
    <row r="39158" spans="1:3" x14ac:dyDescent="0.25">
      <c r="A39158">
        <v>13209</v>
      </c>
      <c r="B39158" s="1">
        <f>DATE(2036,3,1) + TIME(0,0,0)</f>
        <v>49735</v>
      </c>
      <c r="C39158">
        <v>40.732444762999997</v>
      </c>
    </row>
    <row r="39159" spans="1:3" x14ac:dyDescent="0.25">
      <c r="A39159">
        <v>13240</v>
      </c>
      <c r="B39159" s="1">
        <f>DATE(2036,4,1) + TIME(0,0,0)</f>
        <v>49766</v>
      </c>
      <c r="C39159">
        <v>40.741966247999997</v>
      </c>
    </row>
    <row r="39160" spans="1:3" x14ac:dyDescent="0.25">
      <c r="A39160">
        <v>13270</v>
      </c>
      <c r="B39160" s="1">
        <f>DATE(2036,5,1) + TIME(0,0,0)</f>
        <v>49796</v>
      </c>
      <c r="C39160">
        <v>40.751163482999999</v>
      </c>
    </row>
    <row r="39161" spans="1:3" x14ac:dyDescent="0.25">
      <c r="A39161">
        <v>13301</v>
      </c>
      <c r="B39161" s="1">
        <f>DATE(2036,6,1) + TIME(0,0,0)</f>
        <v>49827</v>
      </c>
      <c r="C39161">
        <v>40.760646819999998</v>
      </c>
    </row>
    <row r="39162" spans="1:3" x14ac:dyDescent="0.25">
      <c r="A39162">
        <v>13331</v>
      </c>
      <c r="B39162" s="1">
        <f>DATE(2036,7,1) + TIME(0,0,0)</f>
        <v>49857</v>
      </c>
      <c r="C39162">
        <v>40.769805908000002</v>
      </c>
    </row>
    <row r="39163" spans="1:3" x14ac:dyDescent="0.25">
      <c r="A39163">
        <v>13362</v>
      </c>
      <c r="B39163" s="1">
        <f>DATE(2036,8,1) + TIME(0,0,0)</f>
        <v>49888</v>
      </c>
      <c r="C39163">
        <v>40.779251099</v>
      </c>
    </row>
    <row r="39164" spans="1:3" x14ac:dyDescent="0.25">
      <c r="A39164">
        <v>13393</v>
      </c>
      <c r="B39164" s="1">
        <f>DATE(2036,9,1) + TIME(0,0,0)</f>
        <v>49919</v>
      </c>
      <c r="C39164">
        <v>40.788677216000004</v>
      </c>
    </row>
    <row r="39165" spans="1:3" x14ac:dyDescent="0.25">
      <c r="A39165">
        <v>13423</v>
      </c>
      <c r="B39165" s="1">
        <f>DATE(2036,10,1) + TIME(0,0,0)</f>
        <v>49949</v>
      </c>
      <c r="C39165">
        <v>40.797779083000002</v>
      </c>
    </row>
    <row r="39166" spans="1:3" x14ac:dyDescent="0.25">
      <c r="A39166">
        <v>13454</v>
      </c>
      <c r="B39166" s="1">
        <f>DATE(2036,11,1) + TIME(0,0,0)</f>
        <v>49980</v>
      </c>
      <c r="C39166">
        <v>40.807167053000001</v>
      </c>
    </row>
    <row r="39167" spans="1:3" x14ac:dyDescent="0.25">
      <c r="A39167">
        <v>13484</v>
      </c>
      <c r="B39167" s="1">
        <f>DATE(2036,12,1) + TIME(0,0,0)</f>
        <v>50010</v>
      </c>
      <c r="C39167">
        <v>40.816234588999997</v>
      </c>
    </row>
    <row r="39168" spans="1:3" x14ac:dyDescent="0.25">
      <c r="A39168">
        <v>13515</v>
      </c>
      <c r="B39168" s="1">
        <f>DATE(2037,1,1) + TIME(0,0,0)</f>
        <v>50041</v>
      </c>
      <c r="C39168">
        <v>40.825584411999998</v>
      </c>
    </row>
    <row r="39169" spans="1:3" x14ac:dyDescent="0.25">
      <c r="A39169">
        <v>13546</v>
      </c>
      <c r="B39169" s="1">
        <f>DATE(2037,2,1) + TIME(0,0,0)</f>
        <v>50072</v>
      </c>
      <c r="C39169">
        <v>40.834918975999997</v>
      </c>
    </row>
    <row r="39170" spans="1:3" x14ac:dyDescent="0.25">
      <c r="A39170">
        <v>13574</v>
      </c>
      <c r="B39170" s="1">
        <f>DATE(2037,3,1) + TIME(0,0,0)</f>
        <v>50100</v>
      </c>
      <c r="C39170">
        <v>40.843330383000001</v>
      </c>
    </row>
    <row r="39171" spans="1:3" x14ac:dyDescent="0.25">
      <c r="A39171">
        <v>13605</v>
      </c>
      <c r="B39171" s="1">
        <f>DATE(2037,4,1) + TIME(0,0,0)</f>
        <v>50131</v>
      </c>
      <c r="C39171">
        <v>40.852626801</v>
      </c>
    </row>
    <row r="39172" spans="1:3" x14ac:dyDescent="0.25">
      <c r="A39172">
        <v>13635</v>
      </c>
      <c r="B39172" s="1">
        <f>DATE(2037,5,1) + TIME(0,0,0)</f>
        <v>50161</v>
      </c>
      <c r="C39172">
        <v>40.861606598000002</v>
      </c>
    </row>
    <row r="39173" spans="1:3" x14ac:dyDescent="0.25">
      <c r="A39173">
        <v>13666</v>
      </c>
      <c r="B39173" s="1">
        <f>DATE(2037,6,1) + TIME(0,0,0)</f>
        <v>50192</v>
      </c>
      <c r="C39173">
        <v>40.870864867999998</v>
      </c>
    </row>
    <row r="39174" spans="1:3" x14ac:dyDescent="0.25">
      <c r="A39174">
        <v>13696</v>
      </c>
      <c r="B39174" s="1">
        <f>DATE(2037,7,1) + TIME(0,0,0)</f>
        <v>50222</v>
      </c>
      <c r="C39174">
        <v>40.879806518999999</v>
      </c>
    </row>
    <row r="39175" spans="1:3" x14ac:dyDescent="0.25">
      <c r="A39175">
        <v>13727</v>
      </c>
      <c r="B39175" s="1">
        <f>DATE(2037,8,1) + TIME(0,0,0)</f>
        <v>50253</v>
      </c>
      <c r="C39175">
        <v>40.889030456999997</v>
      </c>
    </row>
    <row r="39176" spans="1:3" x14ac:dyDescent="0.25">
      <c r="A39176">
        <v>13758</v>
      </c>
      <c r="B39176" s="1">
        <f>DATE(2037,9,1) + TIME(0,0,0)</f>
        <v>50284</v>
      </c>
      <c r="C39176">
        <v>40.898235321000001</v>
      </c>
    </row>
    <row r="39177" spans="1:3" x14ac:dyDescent="0.25">
      <c r="A39177">
        <v>13788</v>
      </c>
      <c r="B39177" s="1">
        <f>DATE(2037,10,1) + TIME(0,0,0)</f>
        <v>50314</v>
      </c>
      <c r="C39177">
        <v>40.907123566000003</v>
      </c>
    </row>
    <row r="39178" spans="1:3" x14ac:dyDescent="0.25">
      <c r="A39178">
        <v>13819</v>
      </c>
      <c r="B39178" s="1">
        <f>DATE(2037,11,1) + TIME(0,0,0)</f>
        <v>50345</v>
      </c>
      <c r="C39178">
        <v>40.916290283000002</v>
      </c>
    </row>
    <row r="39179" spans="1:3" x14ac:dyDescent="0.25">
      <c r="A39179">
        <v>13849</v>
      </c>
      <c r="B39179" s="1">
        <f>DATE(2037,12,1) + TIME(0,0,0)</f>
        <v>50375</v>
      </c>
      <c r="C39179">
        <v>40.925144195999998</v>
      </c>
    </row>
    <row r="39180" spans="1:3" x14ac:dyDescent="0.25">
      <c r="A39180">
        <v>13880</v>
      </c>
      <c r="B39180" s="1">
        <f>DATE(2038,1,1) + TIME(0,0,0)</f>
        <v>50406</v>
      </c>
      <c r="C39180">
        <v>40.934276580999999</v>
      </c>
    </row>
    <row r="39181" spans="1:3" x14ac:dyDescent="0.25">
      <c r="A39181">
        <v>13911</v>
      </c>
      <c r="B39181" s="1">
        <f>DATE(2038,2,1) + TIME(0,0,0)</f>
        <v>50437</v>
      </c>
      <c r="C39181">
        <v>40.943389893000003</v>
      </c>
    </row>
    <row r="39182" spans="1:3" x14ac:dyDescent="0.25">
      <c r="A39182">
        <v>13939</v>
      </c>
      <c r="B39182" s="1">
        <f>DATE(2038,3,1) + TIME(0,0,0)</f>
        <v>50465</v>
      </c>
      <c r="C39182">
        <v>40.951606750000003</v>
      </c>
    </row>
    <row r="39183" spans="1:3" x14ac:dyDescent="0.25">
      <c r="A39183">
        <v>13970</v>
      </c>
      <c r="B39183" s="1">
        <f>DATE(2038,4,1) + TIME(0,0,0)</f>
        <v>50496</v>
      </c>
      <c r="C39183">
        <v>40.960685730000002</v>
      </c>
    </row>
    <row r="39184" spans="1:3" x14ac:dyDescent="0.25">
      <c r="A39184">
        <v>14000</v>
      </c>
      <c r="B39184" s="1">
        <f>DATE(2038,5,1) + TIME(0,0,0)</f>
        <v>50526</v>
      </c>
      <c r="C39184">
        <v>40.969455719000003</v>
      </c>
    </row>
    <row r="39185" spans="1:3" x14ac:dyDescent="0.25">
      <c r="A39185">
        <v>14031</v>
      </c>
      <c r="B39185" s="1">
        <f>DATE(2038,6,1) + TIME(0,0,0)</f>
        <v>50557</v>
      </c>
      <c r="C39185">
        <v>40.978500365999999</v>
      </c>
    </row>
    <row r="39186" spans="1:3" x14ac:dyDescent="0.25">
      <c r="A39186">
        <v>14061</v>
      </c>
      <c r="B39186" s="1">
        <f>DATE(2038,7,1) + TIME(0,0,0)</f>
        <v>50587</v>
      </c>
      <c r="C39186">
        <v>40.987232208000002</v>
      </c>
    </row>
    <row r="39187" spans="1:3" x14ac:dyDescent="0.25">
      <c r="A39187">
        <v>14092</v>
      </c>
      <c r="B39187" s="1">
        <f>DATE(2038,8,1) + TIME(0,0,0)</f>
        <v>50618</v>
      </c>
      <c r="C39187">
        <v>40.996242522999999</v>
      </c>
    </row>
    <row r="39188" spans="1:3" x14ac:dyDescent="0.25">
      <c r="A39188">
        <v>14123</v>
      </c>
      <c r="B39188" s="1">
        <f>DATE(2038,9,1) + TIME(0,0,0)</f>
        <v>50649</v>
      </c>
      <c r="C39188">
        <v>41.00522995</v>
      </c>
    </row>
    <row r="39189" spans="1:3" x14ac:dyDescent="0.25">
      <c r="A39189">
        <v>14153</v>
      </c>
      <c r="B39189" s="1">
        <f>DATE(2038,10,1) + TIME(0,0,0)</f>
        <v>50679</v>
      </c>
      <c r="C39189">
        <v>41.013916016000003</v>
      </c>
    </row>
    <row r="39190" spans="1:3" x14ac:dyDescent="0.25">
      <c r="A39190">
        <v>14184</v>
      </c>
      <c r="B39190" s="1">
        <f>DATE(2038,11,1) + TIME(0,0,0)</f>
        <v>50710</v>
      </c>
      <c r="C39190">
        <v>41.022869110000002</v>
      </c>
    </row>
    <row r="39191" spans="1:3" x14ac:dyDescent="0.25">
      <c r="A39191">
        <v>14214</v>
      </c>
      <c r="B39191" s="1">
        <f>DATE(2038,12,1) + TIME(0,0,0)</f>
        <v>50740</v>
      </c>
      <c r="C39191">
        <v>41.031520843999999</v>
      </c>
    </row>
    <row r="39192" spans="1:3" x14ac:dyDescent="0.25">
      <c r="A39192">
        <v>14245</v>
      </c>
      <c r="B39192" s="1">
        <f>DATE(2039,1,1) + TIME(0,0,0)</f>
        <v>50771</v>
      </c>
      <c r="C39192">
        <v>41.040439606</v>
      </c>
    </row>
    <row r="39193" spans="1:3" x14ac:dyDescent="0.25">
      <c r="A39193">
        <v>14276</v>
      </c>
      <c r="B39193" s="1">
        <f>DATE(2039,2,1) + TIME(0,0,0)</f>
        <v>50802</v>
      </c>
      <c r="C39193">
        <v>41.049343108999999</v>
      </c>
    </row>
    <row r="39194" spans="1:3" x14ac:dyDescent="0.25">
      <c r="A39194">
        <v>14304</v>
      </c>
      <c r="B39194" s="1">
        <f>DATE(2039,3,1) + TIME(0,0,0)</f>
        <v>50830</v>
      </c>
      <c r="C39194">
        <v>41.057369231999999</v>
      </c>
    </row>
    <row r="39195" spans="1:3" x14ac:dyDescent="0.25">
      <c r="A39195">
        <v>14335</v>
      </c>
      <c r="B39195" s="1">
        <f>DATE(2039,4,1) + TIME(0,0,0)</f>
        <v>50861</v>
      </c>
      <c r="C39195">
        <v>41.066238403</v>
      </c>
    </row>
    <row r="39196" spans="1:3" x14ac:dyDescent="0.25">
      <c r="A39196">
        <v>14365</v>
      </c>
      <c r="B39196" s="1">
        <f>DATE(2039,5,1) + TIME(0,0,0)</f>
        <v>50891</v>
      </c>
      <c r="C39196">
        <v>41.074806213000002</v>
      </c>
    </row>
    <row r="39197" spans="1:3" x14ac:dyDescent="0.25">
      <c r="A39197">
        <v>14396</v>
      </c>
      <c r="B39197" s="1">
        <f>DATE(2039,6,1) + TIME(0,0,0)</f>
        <v>50922</v>
      </c>
      <c r="C39197">
        <v>41.083641051999997</v>
      </c>
    </row>
    <row r="39198" spans="1:3" x14ac:dyDescent="0.25">
      <c r="A39198">
        <v>14426</v>
      </c>
      <c r="B39198" s="1">
        <f>DATE(2039,7,1) + TIME(0,0,0)</f>
        <v>50952</v>
      </c>
      <c r="C39198">
        <v>41.092174530000001</v>
      </c>
    </row>
    <row r="39199" spans="1:3" x14ac:dyDescent="0.25">
      <c r="A39199">
        <v>14457</v>
      </c>
      <c r="B39199" s="1">
        <f>DATE(2039,8,1) + TIME(0,0,0)</f>
        <v>50983</v>
      </c>
      <c r="C39199">
        <v>41.100975036999998</v>
      </c>
    </row>
    <row r="39200" spans="1:3" x14ac:dyDescent="0.25">
      <c r="A39200">
        <v>14488</v>
      </c>
      <c r="B39200" s="1">
        <f>DATE(2039,9,1) + TIME(0,0,0)</f>
        <v>51014</v>
      </c>
      <c r="C39200">
        <v>41.109760283999996</v>
      </c>
    </row>
    <row r="39201" spans="1:3" x14ac:dyDescent="0.25">
      <c r="A39201">
        <v>14518</v>
      </c>
      <c r="B39201" s="1">
        <f>DATE(2039,10,1) + TIME(0,0,0)</f>
        <v>51044</v>
      </c>
      <c r="C39201">
        <v>41.118244171000001</v>
      </c>
    </row>
    <row r="39202" spans="1:3" x14ac:dyDescent="0.25">
      <c r="A39202">
        <v>14549</v>
      </c>
      <c r="B39202" s="1">
        <f>DATE(2039,11,1) + TIME(0,0,0)</f>
        <v>51075</v>
      </c>
      <c r="C39202">
        <v>41.126991271999998</v>
      </c>
    </row>
    <row r="39203" spans="1:3" x14ac:dyDescent="0.25">
      <c r="A39203">
        <v>14579</v>
      </c>
      <c r="B39203" s="1">
        <f>DATE(2039,12,1) + TIME(0,0,0)</f>
        <v>51105</v>
      </c>
      <c r="C39203">
        <v>41.135444640999999</v>
      </c>
    </row>
    <row r="39204" spans="1:3" x14ac:dyDescent="0.25">
      <c r="A39204">
        <v>14610</v>
      </c>
      <c r="B39204" s="1">
        <f>DATE(2040,1,1) + TIME(0,0,0)</f>
        <v>51136</v>
      </c>
      <c r="C39204">
        <v>41.144157409999998</v>
      </c>
    </row>
    <row r="39205" spans="1:3" x14ac:dyDescent="0.25">
      <c r="A39205">
        <v>14641</v>
      </c>
      <c r="B39205" s="1">
        <f>DATE(2040,2,1) + TIME(0,0,0)</f>
        <v>51167</v>
      </c>
      <c r="C39205">
        <v>41.152858733999999</v>
      </c>
    </row>
    <row r="39206" spans="1:3" x14ac:dyDescent="0.25">
      <c r="A39206">
        <v>14670</v>
      </c>
      <c r="B39206" s="1">
        <f>DATE(2040,3,1) + TIME(0,0,0)</f>
        <v>51196</v>
      </c>
      <c r="C39206">
        <v>41.160980225000003</v>
      </c>
    </row>
    <row r="39207" spans="1:3" x14ac:dyDescent="0.25">
      <c r="A39207">
        <v>14701</v>
      </c>
      <c r="B39207" s="1">
        <f>DATE(2040,4,1) + TIME(0,0,0)</f>
        <v>51227</v>
      </c>
      <c r="C39207">
        <v>41.169643401999998</v>
      </c>
    </row>
    <row r="39208" spans="1:3" x14ac:dyDescent="0.25">
      <c r="A39208">
        <v>14731</v>
      </c>
      <c r="B39208" s="1">
        <f>DATE(2040,5,1) + TIME(0,0,0)</f>
        <v>51257</v>
      </c>
      <c r="C39208">
        <v>41.178016663000001</v>
      </c>
    </row>
    <row r="39209" spans="1:3" x14ac:dyDescent="0.25">
      <c r="A39209">
        <v>14762</v>
      </c>
      <c r="B39209" s="1">
        <f>DATE(2040,6,1) + TIME(0,0,0)</f>
        <v>51288</v>
      </c>
      <c r="C39209">
        <v>41.186645507999998</v>
      </c>
    </row>
    <row r="39210" spans="1:3" x14ac:dyDescent="0.25">
      <c r="A39210">
        <v>14792</v>
      </c>
      <c r="B39210" s="1">
        <f>DATE(2040,7,1) + TIME(0,0,0)</f>
        <v>51318</v>
      </c>
      <c r="C39210">
        <v>41.194984435999999</v>
      </c>
    </row>
    <row r="39211" spans="1:3" x14ac:dyDescent="0.25">
      <c r="A39211">
        <v>14823</v>
      </c>
      <c r="B39211" s="1">
        <f>DATE(2040,8,1) + TIME(0,0,0)</f>
        <v>51349</v>
      </c>
      <c r="C39211">
        <v>41.203582763999997</v>
      </c>
    </row>
    <row r="39212" spans="1:3" x14ac:dyDescent="0.25">
      <c r="A39212">
        <v>14854</v>
      </c>
      <c r="B39212" s="1">
        <f>DATE(2040,9,1) + TIME(0,0,0)</f>
        <v>51380</v>
      </c>
      <c r="C39212">
        <v>41.212165833</v>
      </c>
    </row>
    <row r="39213" spans="1:3" x14ac:dyDescent="0.25">
      <c r="A39213">
        <v>14884</v>
      </c>
      <c r="B39213" s="1">
        <f>DATE(2040,10,1) + TIME(0,0,0)</f>
        <v>51410</v>
      </c>
      <c r="C39213">
        <v>41.220455170000001</v>
      </c>
    </row>
    <row r="39214" spans="1:3" x14ac:dyDescent="0.25">
      <c r="A39214">
        <v>14915</v>
      </c>
      <c r="B39214" s="1">
        <f>DATE(2040,11,1) + TIME(0,0,0)</f>
        <v>51441</v>
      </c>
      <c r="C39214">
        <v>41.229003906000003</v>
      </c>
    </row>
    <row r="39215" spans="1:3" x14ac:dyDescent="0.25">
      <c r="A39215">
        <v>14945</v>
      </c>
      <c r="B39215" s="1">
        <f>DATE(2040,12,1) + TIME(0,0,0)</f>
        <v>51471</v>
      </c>
      <c r="C39215">
        <v>41.237262725999997</v>
      </c>
    </row>
    <row r="39216" spans="1:3" x14ac:dyDescent="0.25">
      <c r="A39216">
        <v>14976</v>
      </c>
      <c r="B39216" s="1">
        <f>DATE(2041,1,1) + TIME(0,0,0)</f>
        <v>51502</v>
      </c>
      <c r="C39216">
        <v>41.24577713</v>
      </c>
    </row>
    <row r="39217" spans="1:3" x14ac:dyDescent="0.25">
      <c r="A39217">
        <v>15007</v>
      </c>
      <c r="B39217" s="1">
        <f>DATE(2041,2,1) + TIME(0,0,0)</f>
        <v>51533</v>
      </c>
      <c r="C39217">
        <v>41.254280090000002</v>
      </c>
    </row>
    <row r="39218" spans="1:3" x14ac:dyDescent="0.25">
      <c r="A39218">
        <v>15035</v>
      </c>
      <c r="B39218" s="1">
        <f>DATE(2041,3,1) + TIME(0,0,0)</f>
        <v>51561</v>
      </c>
      <c r="C39218">
        <v>41.261940002000003</v>
      </c>
    </row>
    <row r="39219" spans="1:3" x14ac:dyDescent="0.25">
      <c r="A39219">
        <v>15066</v>
      </c>
      <c r="B39219" s="1">
        <f>DATE(2041,4,1) + TIME(0,0,0)</f>
        <v>51592</v>
      </c>
      <c r="C39219">
        <v>41.270408629999999</v>
      </c>
    </row>
    <row r="39220" spans="1:3" x14ac:dyDescent="0.25">
      <c r="A39220">
        <v>15096</v>
      </c>
      <c r="B39220" s="1">
        <f>DATE(2041,5,1) + TIME(0,0,0)</f>
        <v>51622</v>
      </c>
      <c r="C39220">
        <v>41.278587340999998</v>
      </c>
    </row>
    <row r="39221" spans="1:3" x14ac:dyDescent="0.25">
      <c r="A39221">
        <v>15127</v>
      </c>
      <c r="B39221" s="1">
        <f>DATE(2041,6,1) + TIME(0,0,0)</f>
        <v>51653</v>
      </c>
      <c r="C39221">
        <v>41.287025452000002</v>
      </c>
    </row>
    <row r="39222" spans="1:3" x14ac:dyDescent="0.25">
      <c r="A39222">
        <v>15157</v>
      </c>
      <c r="B39222" s="1">
        <f>DATE(2041,7,1) + TIME(0,0,0)</f>
        <v>51683</v>
      </c>
      <c r="C39222">
        <v>41.295173644999998</v>
      </c>
    </row>
    <row r="39223" spans="1:3" x14ac:dyDescent="0.25">
      <c r="A39223">
        <v>15188</v>
      </c>
      <c r="B39223" s="1">
        <f>DATE(2041,8,1) + TIME(0,0,0)</f>
        <v>51714</v>
      </c>
      <c r="C39223">
        <v>41.303577423</v>
      </c>
    </row>
    <row r="39224" spans="1:3" x14ac:dyDescent="0.25">
      <c r="A39224">
        <v>15219</v>
      </c>
      <c r="B39224" s="1">
        <f>DATE(2041,9,1) + TIME(0,0,0)</f>
        <v>51745</v>
      </c>
      <c r="C39224">
        <v>41.311962127999998</v>
      </c>
    </row>
    <row r="39225" spans="1:3" x14ac:dyDescent="0.25">
      <c r="A39225">
        <v>15249</v>
      </c>
      <c r="B39225" s="1">
        <f>DATE(2041,10,1) + TIME(0,0,0)</f>
        <v>51775</v>
      </c>
      <c r="C39225">
        <v>41.320064545000001</v>
      </c>
    </row>
    <row r="39226" spans="1:3" x14ac:dyDescent="0.25">
      <c r="A39226">
        <v>15280</v>
      </c>
      <c r="B39226" s="1">
        <f>DATE(2041,11,1) + TIME(0,0,0)</f>
        <v>51806</v>
      </c>
      <c r="C39226">
        <v>41.328418732000003</v>
      </c>
    </row>
    <row r="39227" spans="1:3" x14ac:dyDescent="0.25">
      <c r="A39227">
        <v>15310</v>
      </c>
      <c r="B39227" s="1">
        <f>DATE(2041,12,1) + TIME(0,0,0)</f>
        <v>51836</v>
      </c>
      <c r="C39227">
        <v>41.336490630999997</v>
      </c>
    </row>
    <row r="39228" spans="1:3" x14ac:dyDescent="0.25">
      <c r="A39228">
        <v>15341</v>
      </c>
      <c r="B39228" s="1">
        <f>DATE(2042,1,1) + TIME(0,0,0)</f>
        <v>51867</v>
      </c>
      <c r="C39228">
        <v>41.344810486</v>
      </c>
    </row>
    <row r="39229" spans="1:3" x14ac:dyDescent="0.25">
      <c r="A39229">
        <v>15372</v>
      </c>
      <c r="B39229" s="1">
        <f>DATE(2042,2,1) + TIME(0,0,0)</f>
        <v>51898</v>
      </c>
      <c r="C39229">
        <v>41.353115082000002</v>
      </c>
    </row>
    <row r="39230" spans="1:3" x14ac:dyDescent="0.25">
      <c r="A39230">
        <v>15400</v>
      </c>
      <c r="B39230" s="1">
        <f>DATE(2042,3,1) + TIME(0,0,0)</f>
        <v>51926</v>
      </c>
      <c r="C39230">
        <v>41.360599518000001</v>
      </c>
    </row>
    <row r="39231" spans="1:3" x14ac:dyDescent="0.25">
      <c r="A39231">
        <v>15431</v>
      </c>
      <c r="B39231" s="1">
        <f>DATE(2042,4,1) + TIME(0,0,0)</f>
        <v>51957</v>
      </c>
      <c r="C39231">
        <v>41.368865966999998</v>
      </c>
    </row>
    <row r="39232" spans="1:3" x14ac:dyDescent="0.25">
      <c r="A39232">
        <v>15461</v>
      </c>
      <c r="B39232" s="1">
        <f>DATE(2042,5,1) + TIME(0,0,0)</f>
        <v>51987</v>
      </c>
      <c r="C39232">
        <v>41.376853943</v>
      </c>
    </row>
    <row r="39233" spans="1:3" x14ac:dyDescent="0.25">
      <c r="A39233">
        <v>15492</v>
      </c>
      <c r="B39233" s="1">
        <f>DATE(2042,6,1) + TIME(0,0,0)</f>
        <v>52018</v>
      </c>
      <c r="C39233">
        <v>41.385086059999999</v>
      </c>
    </row>
    <row r="39234" spans="1:3" x14ac:dyDescent="0.25">
      <c r="A39234">
        <v>15522</v>
      </c>
      <c r="B39234" s="1">
        <f>DATE(2042,7,1) + TIME(0,0,0)</f>
        <v>52048</v>
      </c>
      <c r="C39234">
        <v>41.393039702999999</v>
      </c>
    </row>
    <row r="39235" spans="1:3" x14ac:dyDescent="0.25">
      <c r="A39235">
        <v>15553</v>
      </c>
      <c r="B39235" s="1">
        <f>DATE(2042,8,1) + TIME(0,0,0)</f>
        <v>52079</v>
      </c>
      <c r="C39235">
        <v>41.401241302000003</v>
      </c>
    </row>
    <row r="39236" spans="1:3" x14ac:dyDescent="0.25">
      <c r="A39236">
        <v>15584</v>
      </c>
      <c r="B39236" s="1">
        <f>DATE(2042,9,1) + TIME(0,0,0)</f>
        <v>52110</v>
      </c>
      <c r="C39236">
        <v>41.409427643000001</v>
      </c>
    </row>
    <row r="39237" spans="1:3" x14ac:dyDescent="0.25">
      <c r="A39237">
        <v>15614</v>
      </c>
      <c r="B39237" s="1">
        <f>DATE(2042,10,1) + TIME(0,0,0)</f>
        <v>52140</v>
      </c>
      <c r="C39237">
        <v>41.417335510000001</v>
      </c>
    </row>
    <row r="39238" spans="1:3" x14ac:dyDescent="0.25">
      <c r="A39238">
        <v>15645</v>
      </c>
      <c r="B39238" s="1">
        <f>DATE(2042,11,1) + TIME(0,0,0)</f>
        <v>52171</v>
      </c>
      <c r="C39238">
        <v>41.425487517999997</v>
      </c>
    </row>
    <row r="39239" spans="1:3" x14ac:dyDescent="0.25">
      <c r="A39239">
        <v>15675</v>
      </c>
      <c r="B39239" s="1">
        <f>DATE(2042,12,1) + TIME(0,0,0)</f>
        <v>52201</v>
      </c>
      <c r="C39239">
        <v>41.433361052999999</v>
      </c>
    </row>
    <row r="39240" spans="1:3" x14ac:dyDescent="0.25">
      <c r="A39240">
        <v>15706</v>
      </c>
      <c r="B39240" s="1">
        <f>DATE(2043,1,1) + TIME(0,0,0)</f>
        <v>52232</v>
      </c>
      <c r="C39240">
        <v>41.441482544000003</v>
      </c>
    </row>
    <row r="39241" spans="1:3" x14ac:dyDescent="0.25">
      <c r="A39241">
        <v>15737</v>
      </c>
      <c r="B39241" s="1">
        <f>DATE(2043,2,1) + TIME(0,0,0)</f>
        <v>52263</v>
      </c>
      <c r="C39241">
        <v>41.449588775999999</v>
      </c>
    </row>
    <row r="39242" spans="1:3" x14ac:dyDescent="0.25">
      <c r="A39242">
        <v>15765</v>
      </c>
      <c r="B39242" s="1">
        <f>DATE(2043,3,1) + TIME(0,0,0)</f>
        <v>52291</v>
      </c>
      <c r="C39242">
        <v>41.456897736000002</v>
      </c>
    </row>
    <row r="39243" spans="1:3" x14ac:dyDescent="0.25">
      <c r="A39243">
        <v>15796</v>
      </c>
      <c r="B39243" s="1">
        <f>DATE(2043,4,1) + TIME(0,0,0)</f>
        <v>52322</v>
      </c>
      <c r="C39243">
        <v>41.464973450000002</v>
      </c>
    </row>
    <row r="39244" spans="1:3" x14ac:dyDescent="0.25">
      <c r="A39244">
        <v>15826</v>
      </c>
      <c r="B39244" s="1">
        <f>DATE(2043,5,1) + TIME(0,0,0)</f>
        <v>52352</v>
      </c>
      <c r="C39244">
        <v>41.472774506</v>
      </c>
    </row>
    <row r="39245" spans="1:3" x14ac:dyDescent="0.25">
      <c r="A39245">
        <v>15857</v>
      </c>
      <c r="B39245" s="1">
        <f>DATE(2043,6,1) + TIME(0,0,0)</f>
        <v>52383</v>
      </c>
      <c r="C39245">
        <v>41.480819701999998</v>
      </c>
    </row>
    <row r="39246" spans="1:3" x14ac:dyDescent="0.25">
      <c r="A39246">
        <v>15887</v>
      </c>
      <c r="B39246" s="1">
        <f>DATE(2043,7,1) + TIME(0,0,0)</f>
        <v>52413</v>
      </c>
      <c r="C39246">
        <v>41.488590240000001</v>
      </c>
    </row>
    <row r="39247" spans="1:3" x14ac:dyDescent="0.25">
      <c r="A39247">
        <v>15918</v>
      </c>
      <c r="B39247" s="1">
        <f>DATE(2043,8,1) + TIME(0,0,0)</f>
        <v>52444</v>
      </c>
      <c r="C39247">
        <v>41.496604918999999</v>
      </c>
    </row>
    <row r="39248" spans="1:3" x14ac:dyDescent="0.25">
      <c r="A39248">
        <v>15949</v>
      </c>
      <c r="B39248" s="1">
        <f>DATE(2043,9,1) + TIME(0,0,0)</f>
        <v>52475</v>
      </c>
      <c r="C39248">
        <v>41.504600525000001</v>
      </c>
    </row>
    <row r="39249" spans="1:3" x14ac:dyDescent="0.25">
      <c r="A39249">
        <v>15979</v>
      </c>
      <c r="B39249" s="1">
        <f>DATE(2043,10,1) + TIME(0,0,0)</f>
        <v>52505</v>
      </c>
      <c r="C39249">
        <v>41.512329102000002</v>
      </c>
    </row>
    <row r="39250" spans="1:3" x14ac:dyDescent="0.25">
      <c r="A39250">
        <v>16010</v>
      </c>
      <c r="B39250" s="1">
        <f>DATE(2043,11,1) + TIME(0,0,0)</f>
        <v>52536</v>
      </c>
      <c r="C39250">
        <v>41.520298003999997</v>
      </c>
    </row>
    <row r="39251" spans="1:3" x14ac:dyDescent="0.25">
      <c r="A39251">
        <v>16040</v>
      </c>
      <c r="B39251" s="1">
        <f>DATE(2043,12,1) + TIME(0,0,0)</f>
        <v>52566</v>
      </c>
      <c r="C39251">
        <v>41.527992249</v>
      </c>
    </row>
    <row r="39252" spans="1:3" x14ac:dyDescent="0.25">
      <c r="A39252">
        <v>16071</v>
      </c>
      <c r="B39252" s="1">
        <f>DATE(2044,1,1) + TIME(0,0,0)</f>
        <v>52597</v>
      </c>
      <c r="C39252">
        <v>41.535930634000003</v>
      </c>
    </row>
    <row r="39253" spans="1:3" x14ac:dyDescent="0.25">
      <c r="A39253">
        <v>16102</v>
      </c>
      <c r="B39253" s="1">
        <f>DATE(2044,2,1) + TIME(0,0,0)</f>
        <v>52628</v>
      </c>
      <c r="C39253">
        <v>41.543853759999998</v>
      </c>
    </row>
    <row r="39254" spans="1:3" x14ac:dyDescent="0.25">
      <c r="A39254">
        <v>16131</v>
      </c>
      <c r="B39254" s="1">
        <f>DATE(2044,3,1) + TIME(0,0,0)</f>
        <v>52657</v>
      </c>
      <c r="C39254">
        <v>41.551250457999998</v>
      </c>
    </row>
    <row r="39255" spans="1:3" x14ac:dyDescent="0.25">
      <c r="A39255">
        <v>16162</v>
      </c>
      <c r="B39255" s="1">
        <f>DATE(2044,4,1) + TIME(0,0,0)</f>
        <v>52688</v>
      </c>
      <c r="C39255">
        <v>41.559146880999997</v>
      </c>
    </row>
    <row r="39256" spans="1:3" x14ac:dyDescent="0.25">
      <c r="A39256">
        <v>16192</v>
      </c>
      <c r="B39256" s="1">
        <f>DATE(2044,5,1) + TIME(0,0,0)</f>
        <v>52718</v>
      </c>
      <c r="C39256">
        <v>41.566768646</v>
      </c>
    </row>
    <row r="39257" spans="1:3" x14ac:dyDescent="0.25">
      <c r="A39257">
        <v>16223</v>
      </c>
      <c r="B39257" s="1">
        <f>DATE(2044,6,1) + TIME(0,0,0)</f>
        <v>52749</v>
      </c>
      <c r="C39257">
        <v>41.574634551999999</v>
      </c>
    </row>
    <row r="39258" spans="1:3" x14ac:dyDescent="0.25">
      <c r="A39258">
        <v>16253</v>
      </c>
      <c r="B39258" s="1">
        <f>DATE(2044,7,1) + TIME(0,0,0)</f>
        <v>52779</v>
      </c>
      <c r="C39258">
        <v>41.582229613999999</v>
      </c>
    </row>
    <row r="39259" spans="1:3" x14ac:dyDescent="0.25">
      <c r="A39259">
        <v>16284</v>
      </c>
      <c r="B39259" s="1">
        <f>DATE(2044,8,1) + TIME(0,0,0)</f>
        <v>52810</v>
      </c>
      <c r="C39259">
        <v>41.590065002000003</v>
      </c>
    </row>
    <row r="39260" spans="1:3" x14ac:dyDescent="0.25">
      <c r="A39260">
        <v>16315</v>
      </c>
      <c r="B39260" s="1">
        <f>DATE(2044,9,1) + TIME(0,0,0)</f>
        <v>52841</v>
      </c>
      <c r="C39260">
        <v>41.597881317000002</v>
      </c>
    </row>
    <row r="39261" spans="1:3" x14ac:dyDescent="0.25">
      <c r="A39261">
        <v>16345</v>
      </c>
      <c r="B39261" s="1">
        <f>DATE(2044,10,1) + TIME(0,0,0)</f>
        <v>52871</v>
      </c>
      <c r="C39261">
        <v>41.605434418000002</v>
      </c>
    </row>
    <row r="39262" spans="1:3" x14ac:dyDescent="0.25">
      <c r="A39262">
        <v>16376</v>
      </c>
      <c r="B39262" s="1">
        <f>DATE(2044,11,1) + TIME(0,0,0)</f>
        <v>52902</v>
      </c>
      <c r="C39262">
        <v>41.613224029999998</v>
      </c>
    </row>
    <row r="39263" spans="1:3" x14ac:dyDescent="0.25">
      <c r="A39263">
        <v>16406</v>
      </c>
      <c r="B39263" s="1">
        <f>DATE(2044,12,1) + TIME(0,0,0)</f>
        <v>52932</v>
      </c>
      <c r="C39263">
        <v>41.620750426999997</v>
      </c>
    </row>
    <row r="39264" spans="1:3" x14ac:dyDescent="0.25">
      <c r="A39264">
        <v>16437</v>
      </c>
      <c r="B39264" s="1">
        <f>DATE(2045,1,1) + TIME(0,0,0)</f>
        <v>52963</v>
      </c>
      <c r="C39264">
        <v>41.628509520999998</v>
      </c>
    </row>
    <row r="39265" spans="1:3" x14ac:dyDescent="0.25">
      <c r="A39265">
        <v>16468</v>
      </c>
      <c r="B39265" s="1">
        <f>DATE(2045,2,1) + TIME(0,0,0)</f>
        <v>52994</v>
      </c>
      <c r="C39265">
        <v>41.636257172000001</v>
      </c>
    </row>
    <row r="39266" spans="1:3" x14ac:dyDescent="0.25">
      <c r="A39266">
        <v>16496</v>
      </c>
      <c r="B39266" s="1">
        <f>DATE(2045,3,1) + TIME(0,0,0)</f>
        <v>53022</v>
      </c>
      <c r="C39266">
        <v>41.643238068000002</v>
      </c>
    </row>
    <row r="39267" spans="1:3" x14ac:dyDescent="0.25">
      <c r="A39267">
        <v>16527</v>
      </c>
      <c r="B39267" s="1">
        <f>DATE(2045,4,1) + TIME(0,0,0)</f>
        <v>53053</v>
      </c>
      <c r="C39267">
        <v>41.650955199999999</v>
      </c>
    </row>
    <row r="39268" spans="1:3" x14ac:dyDescent="0.25">
      <c r="A39268">
        <v>16557</v>
      </c>
      <c r="B39268" s="1">
        <f>DATE(2045,5,1) + TIME(0,0,0)</f>
        <v>53083</v>
      </c>
      <c r="C39268">
        <v>41.658412933000001</v>
      </c>
    </row>
    <row r="39269" spans="1:3" x14ac:dyDescent="0.25">
      <c r="A39269">
        <v>16588</v>
      </c>
      <c r="B39269" s="1">
        <f>DATE(2045,6,1) + TIME(0,0,0)</f>
        <v>53114</v>
      </c>
      <c r="C39269">
        <v>41.666099547999998</v>
      </c>
    </row>
    <row r="39270" spans="1:3" x14ac:dyDescent="0.25">
      <c r="A39270">
        <v>16618</v>
      </c>
      <c r="B39270" s="1">
        <f>DATE(2045,7,1) + TIME(0,0,0)</f>
        <v>53144</v>
      </c>
      <c r="C39270">
        <v>41.673526764000002</v>
      </c>
    </row>
    <row r="39271" spans="1:3" x14ac:dyDescent="0.25">
      <c r="A39271">
        <v>16649</v>
      </c>
      <c r="B39271" s="1">
        <f>DATE(2045,8,1) + TIME(0,0,0)</f>
        <v>53175</v>
      </c>
      <c r="C39271">
        <v>41.681186676000003</v>
      </c>
    </row>
    <row r="39272" spans="1:3" x14ac:dyDescent="0.25">
      <c r="A39272">
        <v>16680</v>
      </c>
      <c r="B39272" s="1">
        <f>DATE(2045,9,1) + TIME(0,0,0)</f>
        <v>53206</v>
      </c>
      <c r="C39272">
        <v>41.688831329000003</v>
      </c>
    </row>
    <row r="39273" spans="1:3" x14ac:dyDescent="0.25">
      <c r="A39273">
        <v>16710</v>
      </c>
      <c r="B39273" s="1">
        <f>DATE(2045,10,1) + TIME(0,0,0)</f>
        <v>53236</v>
      </c>
      <c r="C39273">
        <v>41.696216583000002</v>
      </c>
    </row>
    <row r="39274" spans="1:3" x14ac:dyDescent="0.25">
      <c r="A39274">
        <v>16741</v>
      </c>
      <c r="B39274" s="1">
        <f>DATE(2045,11,1) + TIME(0,0,0)</f>
        <v>53267</v>
      </c>
      <c r="C39274">
        <v>41.703834534000002</v>
      </c>
    </row>
    <row r="39275" spans="1:3" x14ac:dyDescent="0.25">
      <c r="A39275">
        <v>16771</v>
      </c>
      <c r="B39275" s="1">
        <f>DATE(2045,12,1) + TIME(0,0,0)</f>
        <v>53297</v>
      </c>
      <c r="C39275">
        <v>41.711193084999998</v>
      </c>
    </row>
    <row r="39276" spans="1:3" x14ac:dyDescent="0.25">
      <c r="A39276">
        <v>16802</v>
      </c>
      <c r="B39276" s="1">
        <f>DATE(2046,1,1) + TIME(0,0,0)</f>
        <v>53328</v>
      </c>
      <c r="C39276">
        <v>41.718780518000003</v>
      </c>
    </row>
    <row r="39277" spans="1:3" x14ac:dyDescent="0.25">
      <c r="A39277">
        <v>16833</v>
      </c>
      <c r="B39277" s="1">
        <f>DATE(2046,2,1) + TIME(0,0,0)</f>
        <v>53359</v>
      </c>
      <c r="C39277">
        <v>41.726356506000002</v>
      </c>
    </row>
    <row r="39278" spans="1:3" x14ac:dyDescent="0.25">
      <c r="A39278">
        <v>16861</v>
      </c>
      <c r="B39278" s="1">
        <f>DATE(2046,3,1) + TIME(0,0,0)</f>
        <v>53387</v>
      </c>
      <c r="C39278">
        <v>41.733184813999998</v>
      </c>
    </row>
    <row r="39279" spans="1:3" x14ac:dyDescent="0.25">
      <c r="A39279">
        <v>16892</v>
      </c>
      <c r="B39279" s="1">
        <f>DATE(2046,4,1) + TIME(0,0,0)</f>
        <v>53418</v>
      </c>
      <c r="C39279">
        <v>41.740734099999997</v>
      </c>
    </row>
    <row r="39280" spans="1:3" x14ac:dyDescent="0.25">
      <c r="A39280">
        <v>16922</v>
      </c>
      <c r="B39280" s="1">
        <f>DATE(2046,5,1) + TIME(0,0,0)</f>
        <v>53448</v>
      </c>
      <c r="C39280">
        <v>41.748023987000003</v>
      </c>
    </row>
    <row r="39281" spans="1:3" x14ac:dyDescent="0.25">
      <c r="A39281">
        <v>16953</v>
      </c>
      <c r="B39281" s="1">
        <f>DATE(2046,6,1) + TIME(0,0,0)</f>
        <v>53479</v>
      </c>
      <c r="C39281">
        <v>41.755542755</v>
      </c>
    </row>
    <row r="39282" spans="1:3" x14ac:dyDescent="0.25">
      <c r="A39282">
        <v>16983</v>
      </c>
      <c r="B39282" s="1">
        <f>DATE(2046,7,1) + TIME(0,0,0)</f>
        <v>53509</v>
      </c>
      <c r="C39282">
        <v>41.762805939000003</v>
      </c>
    </row>
    <row r="39283" spans="1:3" x14ac:dyDescent="0.25">
      <c r="A39283">
        <v>17014</v>
      </c>
      <c r="B39283" s="1">
        <f>DATE(2046,8,1) + TIME(0,0,0)</f>
        <v>53540</v>
      </c>
      <c r="C39283">
        <v>41.770298003999997</v>
      </c>
    </row>
    <row r="39284" spans="1:3" x14ac:dyDescent="0.25">
      <c r="A39284">
        <v>17045</v>
      </c>
      <c r="B39284" s="1">
        <f>DATE(2046,9,1) + TIME(0,0,0)</f>
        <v>53571</v>
      </c>
      <c r="C39284">
        <v>41.777774811</v>
      </c>
    </row>
    <row r="39285" spans="1:3" x14ac:dyDescent="0.25">
      <c r="A39285">
        <v>17075</v>
      </c>
      <c r="B39285" s="1">
        <f>DATE(2046,10,1) + TIME(0,0,0)</f>
        <v>53601</v>
      </c>
      <c r="C39285">
        <v>41.784996032999999</v>
      </c>
    </row>
    <row r="39286" spans="1:3" x14ac:dyDescent="0.25">
      <c r="A39286">
        <v>17106</v>
      </c>
      <c r="B39286" s="1">
        <f>DATE(2046,11,1) + TIME(0,0,0)</f>
        <v>53632</v>
      </c>
      <c r="C39286">
        <v>41.792446136000002</v>
      </c>
    </row>
    <row r="39287" spans="1:3" x14ac:dyDescent="0.25">
      <c r="A39287">
        <v>17136</v>
      </c>
      <c r="B39287" s="1">
        <f>DATE(2046,12,1) + TIME(0,0,0)</f>
        <v>53662</v>
      </c>
      <c r="C39287">
        <v>41.799644469999997</v>
      </c>
    </row>
    <row r="39288" spans="1:3" x14ac:dyDescent="0.25">
      <c r="A39288">
        <v>17167</v>
      </c>
      <c r="B39288" s="1">
        <f>DATE(2047,1,1) + TIME(0,0,0)</f>
        <v>53693</v>
      </c>
      <c r="C39288">
        <v>41.807067871000001</v>
      </c>
    </row>
    <row r="39289" spans="1:3" x14ac:dyDescent="0.25">
      <c r="A39289">
        <v>17198</v>
      </c>
      <c r="B39289" s="1">
        <f>DATE(2047,2,1) + TIME(0,0,0)</f>
        <v>53724</v>
      </c>
      <c r="C39289">
        <v>41.814476012999997</v>
      </c>
    </row>
    <row r="39290" spans="1:3" x14ac:dyDescent="0.25">
      <c r="A39290">
        <v>17226</v>
      </c>
      <c r="B39290" s="1">
        <f>DATE(2047,3,1) + TIME(0,0,0)</f>
        <v>53752</v>
      </c>
      <c r="C39290">
        <v>41.821155548</v>
      </c>
    </row>
    <row r="39291" spans="1:3" x14ac:dyDescent="0.25">
      <c r="A39291">
        <v>17257</v>
      </c>
      <c r="B39291" s="1">
        <f>DATE(2047,4,1) + TIME(0,0,0)</f>
        <v>53783</v>
      </c>
      <c r="C39291">
        <v>41.828536987</v>
      </c>
    </row>
    <row r="39292" spans="1:3" x14ac:dyDescent="0.25">
      <c r="A39292">
        <v>17287</v>
      </c>
      <c r="B39292" s="1">
        <f>DATE(2047,5,1) + TIME(0,0,0)</f>
        <v>53813</v>
      </c>
      <c r="C39292">
        <v>41.835670471</v>
      </c>
    </row>
    <row r="39293" spans="1:3" x14ac:dyDescent="0.25">
      <c r="A39293">
        <v>17318</v>
      </c>
      <c r="B39293" s="1">
        <f>DATE(2047,6,1) + TIME(0,0,0)</f>
        <v>53844</v>
      </c>
      <c r="C39293">
        <v>41.843025208</v>
      </c>
    </row>
    <row r="39294" spans="1:3" x14ac:dyDescent="0.25">
      <c r="A39294">
        <v>17348</v>
      </c>
      <c r="B39294" s="1">
        <f>DATE(2047,7,1) + TIME(0,0,0)</f>
        <v>53874</v>
      </c>
      <c r="C39294">
        <v>41.850131988999998</v>
      </c>
    </row>
    <row r="39295" spans="1:3" x14ac:dyDescent="0.25">
      <c r="A39295">
        <v>17379</v>
      </c>
      <c r="B39295" s="1">
        <f>DATE(2047,8,1) + TIME(0,0,0)</f>
        <v>53905</v>
      </c>
      <c r="C39295">
        <v>41.857460021999998</v>
      </c>
    </row>
    <row r="39296" spans="1:3" x14ac:dyDescent="0.25">
      <c r="A39296">
        <v>17410</v>
      </c>
      <c r="B39296" s="1">
        <f>DATE(2047,9,1) + TIME(0,0,0)</f>
        <v>53936</v>
      </c>
      <c r="C39296">
        <v>41.864772797000001</v>
      </c>
    </row>
    <row r="39297" spans="1:3" x14ac:dyDescent="0.25">
      <c r="A39297">
        <v>17440</v>
      </c>
      <c r="B39297" s="1">
        <f>DATE(2047,10,1) + TIME(0,0,0)</f>
        <v>53966</v>
      </c>
      <c r="C39297">
        <v>41.871841431</v>
      </c>
    </row>
    <row r="39298" spans="1:3" x14ac:dyDescent="0.25">
      <c r="A39298">
        <v>17471</v>
      </c>
      <c r="B39298" s="1">
        <f>DATE(2047,11,1) + TIME(0,0,0)</f>
        <v>53997</v>
      </c>
      <c r="C39298">
        <v>41.879127502000003</v>
      </c>
    </row>
    <row r="39299" spans="1:3" x14ac:dyDescent="0.25">
      <c r="A39299">
        <v>17501</v>
      </c>
      <c r="B39299" s="1">
        <f>DATE(2047,12,1) + TIME(0,0,0)</f>
        <v>54027</v>
      </c>
      <c r="C39299">
        <v>41.886169434000003</v>
      </c>
    </row>
    <row r="39300" spans="1:3" x14ac:dyDescent="0.25">
      <c r="A39300">
        <v>17532</v>
      </c>
      <c r="B39300" s="1">
        <f>DATE(2048,1,1) + TIME(0,0,0)</f>
        <v>54058</v>
      </c>
      <c r="C39300">
        <v>41.893428802000003</v>
      </c>
    </row>
    <row r="39301" spans="1:3" x14ac:dyDescent="0.25">
      <c r="A39301">
        <v>17563</v>
      </c>
      <c r="B39301" s="1">
        <f>DATE(2048,2,1) + TIME(0,0,0)</f>
        <v>54089</v>
      </c>
      <c r="C39301">
        <v>41.900672913000001</v>
      </c>
    </row>
    <row r="39302" spans="1:3" x14ac:dyDescent="0.25">
      <c r="A39302">
        <v>17592</v>
      </c>
      <c r="B39302" s="1">
        <f>DATE(2048,3,1) + TIME(0,0,0)</f>
        <v>54118</v>
      </c>
      <c r="C39302">
        <v>41.907440186000002</v>
      </c>
    </row>
    <row r="39303" spans="1:3" x14ac:dyDescent="0.25">
      <c r="A39303">
        <v>17623</v>
      </c>
      <c r="B39303" s="1">
        <f>DATE(2048,4,1) + TIME(0,0,0)</f>
        <v>54149</v>
      </c>
      <c r="C39303">
        <v>41.914657593000001</v>
      </c>
    </row>
    <row r="39304" spans="1:3" x14ac:dyDescent="0.25">
      <c r="A39304">
        <v>17653</v>
      </c>
      <c r="B39304" s="1">
        <f>DATE(2048,5,1) + TIME(0,0,0)</f>
        <v>54179</v>
      </c>
      <c r="C39304">
        <v>41.921630858999997</v>
      </c>
    </row>
    <row r="39305" spans="1:3" x14ac:dyDescent="0.25">
      <c r="A39305">
        <v>17684</v>
      </c>
      <c r="B39305" s="1">
        <f>DATE(2048,6,1) + TIME(0,0,0)</f>
        <v>54210</v>
      </c>
      <c r="C39305">
        <v>41.928821564000003</v>
      </c>
    </row>
    <row r="39306" spans="1:3" x14ac:dyDescent="0.25">
      <c r="A39306">
        <v>17714</v>
      </c>
      <c r="B39306" s="1">
        <f>DATE(2048,7,1) + TIME(0,0,0)</f>
        <v>54240</v>
      </c>
      <c r="C39306">
        <v>41.935764313</v>
      </c>
    </row>
    <row r="39307" spans="1:3" x14ac:dyDescent="0.25">
      <c r="A39307">
        <v>17745</v>
      </c>
      <c r="B39307" s="1">
        <f>DATE(2048,8,1) + TIME(0,0,0)</f>
        <v>54271</v>
      </c>
      <c r="C39307">
        <v>41.942928314</v>
      </c>
    </row>
    <row r="39308" spans="1:3" x14ac:dyDescent="0.25">
      <c r="A39308">
        <v>17776</v>
      </c>
      <c r="B39308" s="1">
        <f>DATE(2048,9,1) + TIME(0,0,0)</f>
        <v>54302</v>
      </c>
      <c r="C39308">
        <v>41.950077057000001</v>
      </c>
    </row>
    <row r="39309" spans="1:3" x14ac:dyDescent="0.25">
      <c r="A39309">
        <v>17806</v>
      </c>
      <c r="B39309" s="1">
        <f>DATE(2048,10,1) + TIME(0,0,0)</f>
        <v>54332</v>
      </c>
      <c r="C39309">
        <v>41.956985474</v>
      </c>
    </row>
    <row r="39310" spans="1:3" x14ac:dyDescent="0.25">
      <c r="A39310">
        <v>17837</v>
      </c>
      <c r="B39310" s="1">
        <f>DATE(2048,11,1) + TIME(0,0,0)</f>
        <v>54363</v>
      </c>
      <c r="C39310">
        <v>41.964107513000002</v>
      </c>
    </row>
    <row r="39311" spans="1:3" x14ac:dyDescent="0.25">
      <c r="A39311">
        <v>17867</v>
      </c>
      <c r="B39311" s="1">
        <f>DATE(2048,12,1) + TIME(0,0,0)</f>
        <v>54393</v>
      </c>
      <c r="C39311">
        <v>41.970989226999997</v>
      </c>
    </row>
    <row r="39312" spans="1:3" x14ac:dyDescent="0.25">
      <c r="A39312">
        <v>17898</v>
      </c>
      <c r="B39312" s="1">
        <f>DATE(2049,1,1) + TIME(0,0,0)</f>
        <v>54424</v>
      </c>
      <c r="C39312">
        <v>41.978084564</v>
      </c>
    </row>
    <row r="39313" spans="1:3" x14ac:dyDescent="0.25">
      <c r="A39313">
        <v>17929</v>
      </c>
      <c r="B39313" s="1">
        <f>DATE(2049,2,1) + TIME(0,0,0)</f>
        <v>54455</v>
      </c>
      <c r="C39313">
        <v>41.985168457</v>
      </c>
    </row>
    <row r="39314" spans="1:3" x14ac:dyDescent="0.25">
      <c r="A39314">
        <v>17957</v>
      </c>
      <c r="B39314" s="1">
        <f>DATE(2049,3,1) + TIME(0,0,0)</f>
        <v>54483</v>
      </c>
      <c r="C39314">
        <v>41.991554260000001</v>
      </c>
    </row>
    <row r="39315" spans="1:3" x14ac:dyDescent="0.25">
      <c r="A39315">
        <v>17988</v>
      </c>
      <c r="B39315" s="1">
        <f>DATE(2049,4,1) + TIME(0,0,0)</f>
        <v>54514</v>
      </c>
      <c r="C39315">
        <v>41.998615264999998</v>
      </c>
    </row>
    <row r="39316" spans="1:3" x14ac:dyDescent="0.25">
      <c r="A39316">
        <v>18018</v>
      </c>
      <c r="B39316" s="1">
        <f>DATE(2049,5,1) + TIME(0,0,0)</f>
        <v>54544</v>
      </c>
      <c r="C39316">
        <v>42.005432128999999</v>
      </c>
    </row>
    <row r="39317" spans="1:3" x14ac:dyDescent="0.25">
      <c r="A39317">
        <v>18049</v>
      </c>
      <c r="B39317" s="1">
        <f>DATE(2049,6,1) + TIME(0,0,0)</f>
        <v>54575</v>
      </c>
      <c r="C39317">
        <v>42.012466431</v>
      </c>
    </row>
    <row r="39318" spans="1:3" x14ac:dyDescent="0.25">
      <c r="A39318">
        <v>18079</v>
      </c>
      <c r="B39318" s="1">
        <f>DATE(2049,7,1) + TIME(0,0,0)</f>
        <v>54605</v>
      </c>
      <c r="C39318">
        <v>42.019260406000001</v>
      </c>
    </row>
    <row r="39319" spans="1:3" x14ac:dyDescent="0.25">
      <c r="A39319">
        <v>18110</v>
      </c>
      <c r="B39319" s="1">
        <f>DATE(2049,8,1) + TIME(0,0,0)</f>
        <v>54636</v>
      </c>
      <c r="C39319">
        <v>42.026268004999999</v>
      </c>
    </row>
    <row r="39320" spans="1:3" x14ac:dyDescent="0.25">
      <c r="A39320">
        <v>18141</v>
      </c>
      <c r="B39320" s="1">
        <f>DATE(2049,9,1) + TIME(0,0,0)</f>
        <v>54667</v>
      </c>
      <c r="C39320">
        <v>42.033264160000002</v>
      </c>
    </row>
    <row r="39321" spans="1:3" x14ac:dyDescent="0.25">
      <c r="A39321">
        <v>18171</v>
      </c>
      <c r="B39321" s="1">
        <f>DATE(2049,10,1) + TIME(0,0,0)</f>
        <v>54697</v>
      </c>
      <c r="C39321">
        <v>42.040019989000001</v>
      </c>
    </row>
    <row r="39322" spans="1:3" x14ac:dyDescent="0.25">
      <c r="A39322">
        <v>18202</v>
      </c>
      <c r="B39322" s="1">
        <f>DATE(2049,11,1) + TIME(0,0,0)</f>
        <v>54728</v>
      </c>
      <c r="C39322">
        <v>42.046989441000001</v>
      </c>
    </row>
    <row r="39323" spans="1:3" x14ac:dyDescent="0.25">
      <c r="A39323">
        <v>18232</v>
      </c>
      <c r="B39323" s="1">
        <f>DATE(2049,12,1) + TIME(0,0,0)</f>
        <v>54758</v>
      </c>
      <c r="C39323">
        <v>42.053726196</v>
      </c>
    </row>
    <row r="39324" spans="1:3" x14ac:dyDescent="0.25">
      <c r="A39324">
        <v>18263</v>
      </c>
      <c r="B39324" s="1">
        <f>DATE(2050,1,1) + TIME(0,0,0)</f>
        <v>54789</v>
      </c>
      <c r="C39324">
        <v>42.060672760000003</v>
      </c>
    </row>
    <row r="39326" spans="1:3" x14ac:dyDescent="0.25">
      <c r="A39326" t="s">
        <v>68</v>
      </c>
    </row>
    <row r="39328" spans="1:3" x14ac:dyDescent="0.25">
      <c r="A39328" t="s">
        <v>1</v>
      </c>
      <c r="B39328" t="s">
        <v>2</v>
      </c>
      <c r="C39328" t="s">
        <v>3</v>
      </c>
    </row>
    <row r="39329" spans="1:3" x14ac:dyDescent="0.25">
      <c r="A39329">
        <v>0</v>
      </c>
      <c r="B39329" s="1">
        <f>DATE(2000,1,1) + TIME(0,0,0)</f>
        <v>36526</v>
      </c>
      <c r="C39329">
        <v>0</v>
      </c>
    </row>
    <row r="39330" spans="1:3" x14ac:dyDescent="0.25">
      <c r="A39330">
        <v>31</v>
      </c>
      <c r="B39330" s="1">
        <f>DATE(2000,2,1) + TIME(0,0,0)</f>
        <v>36557</v>
      </c>
      <c r="C39330">
        <v>5.5623445510999998</v>
      </c>
    </row>
    <row r="39331" spans="1:3" x14ac:dyDescent="0.25">
      <c r="A39331">
        <v>60</v>
      </c>
      <c r="B39331" s="1">
        <f>DATE(2000,3,1) + TIME(0,0,0)</f>
        <v>36586</v>
      </c>
      <c r="C39331">
        <v>10.464634895</v>
      </c>
    </row>
    <row r="39332" spans="1:3" x14ac:dyDescent="0.25">
      <c r="A39332">
        <v>91</v>
      </c>
      <c r="B39332" s="1">
        <f>DATE(2000,4,1) + TIME(0,0,0)</f>
        <v>36617</v>
      </c>
      <c r="C39332">
        <v>13.713831902000001</v>
      </c>
    </row>
    <row r="39333" spans="1:3" x14ac:dyDescent="0.25">
      <c r="A39333">
        <v>121</v>
      </c>
      <c r="B39333" s="1">
        <f>DATE(2000,5,1) + TIME(0,0,0)</f>
        <v>36647</v>
      </c>
      <c r="C39333">
        <v>15.86103344</v>
      </c>
    </row>
    <row r="39334" spans="1:3" x14ac:dyDescent="0.25">
      <c r="A39334">
        <v>152</v>
      </c>
      <c r="B39334" s="1">
        <f>DATE(2000,6,1) + TIME(0,0,0)</f>
        <v>36678</v>
      </c>
      <c r="C39334">
        <v>17.486505508</v>
      </c>
    </row>
    <row r="39335" spans="1:3" x14ac:dyDescent="0.25">
      <c r="A39335">
        <v>182</v>
      </c>
      <c r="B39335" s="1">
        <f>DATE(2000,7,1) + TIME(0,0,0)</f>
        <v>36708</v>
      </c>
      <c r="C39335">
        <v>18.717357634999999</v>
      </c>
    </row>
    <row r="39336" spans="1:3" x14ac:dyDescent="0.25">
      <c r="A39336">
        <v>213</v>
      </c>
      <c r="B39336" s="1">
        <f>DATE(2000,8,1) + TIME(0,0,0)</f>
        <v>36739</v>
      </c>
      <c r="C39336">
        <v>19.772682190000001</v>
      </c>
    </row>
    <row r="39337" spans="1:3" x14ac:dyDescent="0.25">
      <c r="A39337">
        <v>244</v>
      </c>
      <c r="B39337" s="1">
        <f>DATE(2000,9,1) + TIME(0,0,0)</f>
        <v>36770</v>
      </c>
      <c r="C39337">
        <v>20.660535811999999</v>
      </c>
    </row>
    <row r="39338" spans="1:3" x14ac:dyDescent="0.25">
      <c r="A39338">
        <v>274</v>
      </c>
      <c r="B39338" s="1">
        <f>DATE(2000,10,1) + TIME(0,0,0)</f>
        <v>36800</v>
      </c>
      <c r="C39338">
        <v>21.423849105999999</v>
      </c>
    </row>
    <row r="39339" spans="1:3" x14ac:dyDescent="0.25">
      <c r="A39339">
        <v>305</v>
      </c>
      <c r="B39339" s="1">
        <f>DATE(2000,11,1) + TIME(0,0,0)</f>
        <v>36831</v>
      </c>
      <c r="C39339">
        <v>22.129642487000002</v>
      </c>
    </row>
    <row r="39340" spans="1:3" x14ac:dyDescent="0.25">
      <c r="A39340">
        <v>335</v>
      </c>
      <c r="B39340" s="1">
        <f>DATE(2000,12,1) + TIME(0,0,0)</f>
        <v>36861</v>
      </c>
      <c r="C39340">
        <v>22.733413696</v>
      </c>
    </row>
    <row r="39341" spans="1:3" x14ac:dyDescent="0.25">
      <c r="A39341">
        <v>366</v>
      </c>
      <c r="B39341" s="1">
        <f>DATE(2001,1,1) + TIME(0,0,0)</f>
        <v>36892</v>
      </c>
      <c r="C39341">
        <v>23.290103911999999</v>
      </c>
    </row>
    <row r="39342" spans="1:3" x14ac:dyDescent="0.25">
      <c r="A39342">
        <v>397</v>
      </c>
      <c r="B39342" s="1">
        <f>DATE(2001,2,1) + TIME(0,0,0)</f>
        <v>36923</v>
      </c>
      <c r="C39342">
        <v>23.791254043999999</v>
      </c>
    </row>
    <row r="39343" spans="1:3" x14ac:dyDescent="0.25">
      <c r="A39343">
        <v>425</v>
      </c>
      <c r="B39343" s="1">
        <f>DATE(2001,3,1) + TIME(0,0,0)</f>
        <v>36951</v>
      </c>
      <c r="C39343">
        <v>24.214185714999999</v>
      </c>
    </row>
    <row r="39344" spans="1:3" x14ac:dyDescent="0.25">
      <c r="A39344">
        <v>456</v>
      </c>
      <c r="B39344" s="1">
        <f>DATE(2001,4,1) + TIME(0,0,0)</f>
        <v>36982</v>
      </c>
      <c r="C39344">
        <v>24.664367676000001</v>
      </c>
    </row>
    <row r="39345" spans="1:3" x14ac:dyDescent="0.25">
      <c r="A39345">
        <v>486</v>
      </c>
      <c r="B39345" s="1">
        <f>DATE(2001,5,1) + TIME(0,0,0)</f>
        <v>37012</v>
      </c>
      <c r="C39345">
        <v>25.091154099000001</v>
      </c>
    </row>
    <row r="39346" spans="1:3" x14ac:dyDescent="0.25">
      <c r="A39346">
        <v>517</v>
      </c>
      <c r="B39346" s="1">
        <f>DATE(2001,6,1) + TIME(0,0,0)</f>
        <v>37043</v>
      </c>
      <c r="C39346">
        <v>25.526765823000002</v>
      </c>
    </row>
    <row r="39347" spans="1:3" x14ac:dyDescent="0.25">
      <c r="A39347">
        <v>547</v>
      </c>
      <c r="B39347" s="1">
        <f>DATE(2001,7,1) + TIME(0,0,0)</f>
        <v>37073</v>
      </c>
      <c r="C39347">
        <v>25.944314957</v>
      </c>
    </row>
    <row r="39348" spans="1:3" x14ac:dyDescent="0.25">
      <c r="A39348">
        <v>578</v>
      </c>
      <c r="B39348" s="1">
        <f>DATE(2001,8,1) + TIME(0,0,0)</f>
        <v>37104</v>
      </c>
      <c r="C39348">
        <v>26.370592117000001</v>
      </c>
    </row>
    <row r="39349" spans="1:3" x14ac:dyDescent="0.25">
      <c r="A39349">
        <v>609</v>
      </c>
      <c r="B39349" s="1">
        <f>DATE(2001,9,1) + TIME(0,0,0)</f>
        <v>37135</v>
      </c>
      <c r="C39349">
        <v>26.782335281000002</v>
      </c>
    </row>
    <row r="39350" spans="1:3" x14ac:dyDescent="0.25">
      <c r="A39350">
        <v>639</v>
      </c>
      <c r="B39350" s="1">
        <f>DATE(2001,10,1) + TIME(0,0,0)</f>
        <v>37165</v>
      </c>
      <c r="C39350">
        <v>27.121614456</v>
      </c>
    </row>
    <row r="39351" spans="1:3" x14ac:dyDescent="0.25">
      <c r="A39351">
        <v>670</v>
      </c>
      <c r="B39351" s="1">
        <f>DATE(2001,11,1) + TIME(0,0,0)</f>
        <v>37196</v>
      </c>
      <c r="C39351">
        <v>27.417303085</v>
      </c>
    </row>
    <row r="39352" spans="1:3" x14ac:dyDescent="0.25">
      <c r="A39352">
        <v>700</v>
      </c>
      <c r="B39352" s="1">
        <f>DATE(2001,12,1) + TIME(0,0,0)</f>
        <v>37226</v>
      </c>
      <c r="C39352">
        <v>27.674245834000001</v>
      </c>
    </row>
    <row r="39353" spans="1:3" x14ac:dyDescent="0.25">
      <c r="A39353">
        <v>731</v>
      </c>
      <c r="B39353" s="1">
        <f>DATE(2002,1,1) + TIME(0,0,0)</f>
        <v>37257</v>
      </c>
      <c r="C39353">
        <v>27.913393021000001</v>
      </c>
    </row>
    <row r="39354" spans="1:3" x14ac:dyDescent="0.25">
      <c r="A39354">
        <v>762</v>
      </c>
      <c r="B39354" s="1">
        <f>DATE(2002,2,1) + TIME(0,0,0)</f>
        <v>37288</v>
      </c>
      <c r="C39354">
        <v>28.129365921000002</v>
      </c>
    </row>
    <row r="39355" spans="1:3" x14ac:dyDescent="0.25">
      <c r="A39355">
        <v>790</v>
      </c>
      <c r="B39355" s="1">
        <f>DATE(2002,3,1) + TIME(0,0,0)</f>
        <v>37316</v>
      </c>
      <c r="C39355">
        <v>28.30988121</v>
      </c>
    </row>
    <row r="39356" spans="1:3" x14ac:dyDescent="0.25">
      <c r="A39356">
        <v>821</v>
      </c>
      <c r="B39356" s="1">
        <f>DATE(2002,4,1) + TIME(0,0,0)</f>
        <v>37347</v>
      </c>
      <c r="C39356">
        <v>28.496122360000001</v>
      </c>
    </row>
    <row r="39357" spans="1:3" x14ac:dyDescent="0.25">
      <c r="A39357">
        <v>851</v>
      </c>
      <c r="B39357" s="1">
        <f>DATE(2002,5,1) + TIME(0,0,0)</f>
        <v>37377</v>
      </c>
      <c r="C39357">
        <v>28.664930343999998</v>
      </c>
    </row>
    <row r="39358" spans="1:3" x14ac:dyDescent="0.25">
      <c r="A39358">
        <v>882</v>
      </c>
      <c r="B39358" s="1">
        <f>DATE(2002,6,1) + TIME(0,0,0)</f>
        <v>37408</v>
      </c>
      <c r="C39358">
        <v>28.828878403000001</v>
      </c>
    </row>
    <row r="39359" spans="1:3" x14ac:dyDescent="0.25">
      <c r="A39359">
        <v>912</v>
      </c>
      <c r="B39359" s="1">
        <f>DATE(2002,7,1) + TIME(0,0,0)</f>
        <v>37438</v>
      </c>
      <c r="C39359">
        <v>28.978199005</v>
      </c>
    </row>
    <row r="39360" spans="1:3" x14ac:dyDescent="0.25">
      <c r="A39360">
        <v>943</v>
      </c>
      <c r="B39360" s="1">
        <f>DATE(2002,8,1) + TIME(0,0,0)</f>
        <v>37469</v>
      </c>
      <c r="C39360">
        <v>29.123411179000001</v>
      </c>
    </row>
    <row r="39361" spans="1:3" x14ac:dyDescent="0.25">
      <c r="A39361">
        <v>974</v>
      </c>
      <c r="B39361" s="1">
        <f>DATE(2002,9,1) + TIME(0,0,0)</f>
        <v>37500</v>
      </c>
      <c r="C39361">
        <v>29.259904860999999</v>
      </c>
    </row>
    <row r="39362" spans="1:3" x14ac:dyDescent="0.25">
      <c r="A39362">
        <v>1004</v>
      </c>
      <c r="B39362" s="1">
        <f>DATE(2002,10,1) + TIME(0,0,0)</f>
        <v>37530</v>
      </c>
      <c r="C39362">
        <v>29.384065627999998</v>
      </c>
    </row>
    <row r="39363" spans="1:3" x14ac:dyDescent="0.25">
      <c r="A39363">
        <v>1035</v>
      </c>
      <c r="B39363" s="1">
        <f>DATE(2002,11,1) + TIME(0,0,0)</f>
        <v>37561</v>
      </c>
      <c r="C39363">
        <v>29.504701613999998</v>
      </c>
    </row>
    <row r="39364" spans="1:3" x14ac:dyDescent="0.25">
      <c r="A39364">
        <v>1065</v>
      </c>
      <c r="B39364" s="1">
        <f>DATE(2002,12,1) + TIME(0,0,0)</f>
        <v>37591</v>
      </c>
      <c r="C39364">
        <v>29.614852904999999</v>
      </c>
    </row>
    <row r="39365" spans="1:3" x14ac:dyDescent="0.25">
      <c r="A39365">
        <v>1096</v>
      </c>
      <c r="B39365" s="1">
        <f>DATE(2003,1,1) + TIME(0,0,0)</f>
        <v>37622</v>
      </c>
      <c r="C39365">
        <v>29.722805022999999</v>
      </c>
    </row>
    <row r="39366" spans="1:3" x14ac:dyDescent="0.25">
      <c r="A39366">
        <v>1127</v>
      </c>
      <c r="B39366" s="1">
        <f>DATE(2003,2,1) + TIME(0,0,0)</f>
        <v>37653</v>
      </c>
      <c r="C39366">
        <v>29.825435637999998</v>
      </c>
    </row>
    <row r="39367" spans="1:3" x14ac:dyDescent="0.25">
      <c r="A39367">
        <v>1155</v>
      </c>
      <c r="B39367" s="1">
        <f>DATE(2003,3,1) + TIME(0,0,0)</f>
        <v>37681</v>
      </c>
      <c r="C39367">
        <v>29.913959503000001</v>
      </c>
    </row>
    <row r="39368" spans="1:3" x14ac:dyDescent="0.25">
      <c r="A39368">
        <v>1186</v>
      </c>
      <c r="B39368" s="1">
        <f>DATE(2003,4,1) + TIME(0,0,0)</f>
        <v>37712</v>
      </c>
      <c r="C39368">
        <v>30.007736206000001</v>
      </c>
    </row>
    <row r="39369" spans="1:3" x14ac:dyDescent="0.25">
      <c r="A39369">
        <v>1216</v>
      </c>
      <c r="B39369" s="1">
        <f>DATE(2003,5,1) + TIME(0,0,0)</f>
        <v>37742</v>
      </c>
      <c r="C39369">
        <v>30.094686507999999</v>
      </c>
    </row>
    <row r="39370" spans="1:3" x14ac:dyDescent="0.25">
      <c r="A39370">
        <v>1247</v>
      </c>
      <c r="B39370" s="1">
        <f>DATE(2003,6,1) + TIME(0,0,0)</f>
        <v>37773</v>
      </c>
      <c r="C39370">
        <v>30.181369781000001</v>
      </c>
    </row>
    <row r="39371" spans="1:3" x14ac:dyDescent="0.25">
      <c r="A39371">
        <v>1277</v>
      </c>
      <c r="B39371" s="1">
        <f>DATE(2003,7,1) + TIME(0,0,0)</f>
        <v>37803</v>
      </c>
      <c r="C39371">
        <v>30.262849807999999</v>
      </c>
    </row>
    <row r="39372" spans="1:3" x14ac:dyDescent="0.25">
      <c r="A39372">
        <v>1308</v>
      </c>
      <c r="B39372" s="1">
        <f>DATE(2003,8,1) + TIME(0,0,0)</f>
        <v>37834</v>
      </c>
      <c r="C39372">
        <v>30.344409942999999</v>
      </c>
    </row>
    <row r="39373" spans="1:3" x14ac:dyDescent="0.25">
      <c r="A39373">
        <v>1339</v>
      </c>
      <c r="B39373" s="1">
        <f>DATE(2003,9,1) + TIME(0,0,0)</f>
        <v>37865</v>
      </c>
      <c r="C39373">
        <v>30.423364638999999</v>
      </c>
    </row>
    <row r="39374" spans="1:3" x14ac:dyDescent="0.25">
      <c r="A39374">
        <v>1369</v>
      </c>
      <c r="B39374" s="1">
        <f>DATE(2003,10,1) + TIME(0,0,0)</f>
        <v>37895</v>
      </c>
      <c r="C39374">
        <v>30.497436523000001</v>
      </c>
    </row>
    <row r="39375" spans="1:3" x14ac:dyDescent="0.25">
      <c r="A39375">
        <v>1400</v>
      </c>
      <c r="B39375" s="1">
        <f>DATE(2003,11,1) + TIME(0,0,0)</f>
        <v>37926</v>
      </c>
      <c r="C39375">
        <v>30.571702956999999</v>
      </c>
    </row>
    <row r="39376" spans="1:3" x14ac:dyDescent="0.25">
      <c r="A39376">
        <v>1430</v>
      </c>
      <c r="B39376" s="1">
        <f>DATE(2003,12,1) + TIME(0,0,0)</f>
        <v>37956</v>
      </c>
      <c r="C39376">
        <v>30.641452788999999</v>
      </c>
    </row>
    <row r="39377" spans="1:3" x14ac:dyDescent="0.25">
      <c r="A39377">
        <v>1461</v>
      </c>
      <c r="B39377" s="1">
        <f>DATE(2004,1,1) + TIME(0,0,0)</f>
        <v>37987</v>
      </c>
      <c r="C39377">
        <v>30.711364746000001</v>
      </c>
    </row>
    <row r="39378" spans="1:3" x14ac:dyDescent="0.25">
      <c r="A39378">
        <v>1492</v>
      </c>
      <c r="B39378" s="1">
        <f>DATE(2004,2,1) + TIME(0,0,0)</f>
        <v>38018</v>
      </c>
      <c r="C39378">
        <v>30.779073714999999</v>
      </c>
    </row>
    <row r="39379" spans="1:3" x14ac:dyDescent="0.25">
      <c r="A39379">
        <v>1521</v>
      </c>
      <c r="B39379" s="1">
        <f>DATE(2004,3,1) + TIME(0,0,0)</f>
        <v>38047</v>
      </c>
      <c r="C39379">
        <v>30.840440749999999</v>
      </c>
    </row>
    <row r="39380" spans="1:3" x14ac:dyDescent="0.25">
      <c r="A39380">
        <v>1552</v>
      </c>
      <c r="B39380" s="1">
        <f>DATE(2004,4,1) + TIME(0,0,0)</f>
        <v>38078</v>
      </c>
      <c r="C39380">
        <v>30.904008865000002</v>
      </c>
    </row>
    <row r="39381" spans="1:3" x14ac:dyDescent="0.25">
      <c r="A39381">
        <v>1582</v>
      </c>
      <c r="B39381" s="1">
        <f>DATE(2004,5,1) + TIME(0,0,0)</f>
        <v>38108</v>
      </c>
      <c r="C39381">
        <v>30.963809967</v>
      </c>
    </row>
    <row r="39382" spans="1:3" x14ac:dyDescent="0.25">
      <c r="A39382">
        <v>1613</v>
      </c>
      <c r="B39382" s="1">
        <f>DATE(2004,6,1) + TIME(0,0,0)</f>
        <v>38139</v>
      </c>
      <c r="C39382">
        <v>31.023996353000001</v>
      </c>
    </row>
    <row r="39383" spans="1:3" x14ac:dyDescent="0.25">
      <c r="A39383">
        <v>1643</v>
      </c>
      <c r="B39383" s="1">
        <f>DATE(2004,7,1) + TIME(0,0,0)</f>
        <v>38169</v>
      </c>
      <c r="C39383">
        <v>31.080728530999998</v>
      </c>
    </row>
    <row r="39384" spans="1:3" x14ac:dyDescent="0.25">
      <c r="A39384">
        <v>1674</v>
      </c>
      <c r="B39384" s="1">
        <f>DATE(2004,8,1) + TIME(0,0,0)</f>
        <v>38200</v>
      </c>
      <c r="C39384">
        <v>31.137868880999999</v>
      </c>
    </row>
    <row r="39385" spans="1:3" x14ac:dyDescent="0.25">
      <c r="A39385">
        <v>1705</v>
      </c>
      <c r="B39385" s="1">
        <f>DATE(2004,9,1) + TIME(0,0,0)</f>
        <v>38231</v>
      </c>
      <c r="C39385">
        <v>31.193588256999998</v>
      </c>
    </row>
    <row r="39386" spans="1:3" x14ac:dyDescent="0.25">
      <c r="A39386">
        <v>1735</v>
      </c>
      <c r="B39386" s="1">
        <f>DATE(2004,10,1) + TIME(0,0,0)</f>
        <v>38261</v>
      </c>
      <c r="C39386">
        <v>31.246229172</v>
      </c>
    </row>
    <row r="39387" spans="1:3" x14ac:dyDescent="0.25">
      <c r="A39387">
        <v>1766</v>
      </c>
      <c r="B39387" s="1">
        <f>DATE(2004,11,1) + TIME(0,0,0)</f>
        <v>38292</v>
      </c>
      <c r="C39387">
        <v>31.299364090000001</v>
      </c>
    </row>
    <row r="39388" spans="1:3" x14ac:dyDescent="0.25">
      <c r="A39388">
        <v>1796</v>
      </c>
      <c r="B39388" s="1">
        <f>DATE(2004,12,1) + TIME(0,0,0)</f>
        <v>38322</v>
      </c>
      <c r="C39388">
        <v>31.349615097000001</v>
      </c>
    </row>
    <row r="39389" spans="1:3" x14ac:dyDescent="0.25">
      <c r="A39389">
        <v>1827</v>
      </c>
      <c r="B39389" s="1">
        <f>DATE(2005,1,1) + TIME(0,0,0)</f>
        <v>38353</v>
      </c>
      <c r="C39389">
        <v>31.400373459000001</v>
      </c>
    </row>
    <row r="39390" spans="1:3" x14ac:dyDescent="0.25">
      <c r="A39390">
        <v>1858</v>
      </c>
      <c r="B39390" s="1">
        <f>DATE(2005,2,1) + TIME(0,0,0)</f>
        <v>38384</v>
      </c>
      <c r="C39390">
        <v>31.450115203999999</v>
      </c>
    </row>
    <row r="39391" spans="1:3" x14ac:dyDescent="0.25">
      <c r="A39391">
        <v>1886</v>
      </c>
      <c r="B39391" s="1">
        <f>DATE(2005,3,1) + TIME(0,0,0)</f>
        <v>38412</v>
      </c>
      <c r="C39391">
        <v>31.494417191</v>
      </c>
    </row>
    <row r="39392" spans="1:3" x14ac:dyDescent="0.25">
      <c r="A39392">
        <v>1917</v>
      </c>
      <c r="B39392" s="1">
        <f>DATE(2005,4,1) + TIME(0,0,0)</f>
        <v>38443</v>
      </c>
      <c r="C39392">
        <v>31.542718886999999</v>
      </c>
    </row>
    <row r="39393" spans="1:3" x14ac:dyDescent="0.25">
      <c r="A39393">
        <v>1947</v>
      </c>
      <c r="B39393" s="1">
        <f>DATE(2005,5,1) + TIME(0,0,0)</f>
        <v>38473</v>
      </c>
      <c r="C39393">
        <v>31.588689804000001</v>
      </c>
    </row>
    <row r="39394" spans="1:3" x14ac:dyDescent="0.25">
      <c r="A39394">
        <v>1978</v>
      </c>
      <c r="B39394" s="1">
        <f>DATE(2005,6,1) + TIME(0,0,0)</f>
        <v>38504</v>
      </c>
      <c r="C39394">
        <v>31.635387421000001</v>
      </c>
    </row>
    <row r="39395" spans="1:3" x14ac:dyDescent="0.25">
      <c r="A39395">
        <v>2008</v>
      </c>
      <c r="B39395" s="1">
        <f>DATE(2005,7,1) + TIME(0,0,0)</f>
        <v>38534</v>
      </c>
      <c r="C39395">
        <v>31.679807662999998</v>
      </c>
    </row>
    <row r="39396" spans="1:3" x14ac:dyDescent="0.25">
      <c r="A39396">
        <v>2039</v>
      </c>
      <c r="B39396" s="1">
        <f>DATE(2005,8,1) + TIME(0,0,0)</f>
        <v>38565</v>
      </c>
      <c r="C39396">
        <v>31.724929809999999</v>
      </c>
    </row>
    <row r="39397" spans="1:3" x14ac:dyDescent="0.25">
      <c r="A39397">
        <v>2070</v>
      </c>
      <c r="B39397" s="1">
        <f>DATE(2005,9,1) + TIME(0,0,0)</f>
        <v>38596</v>
      </c>
      <c r="C39397">
        <v>31.769277573</v>
      </c>
    </row>
    <row r="39398" spans="1:3" x14ac:dyDescent="0.25">
      <c r="A39398">
        <v>2100</v>
      </c>
      <c r="B39398" s="1">
        <f>DATE(2005,10,1) + TIME(0,0,0)</f>
        <v>38626</v>
      </c>
      <c r="C39398">
        <v>31.811492919999999</v>
      </c>
    </row>
    <row r="39399" spans="1:3" x14ac:dyDescent="0.25">
      <c r="A39399">
        <v>2131</v>
      </c>
      <c r="B39399" s="1">
        <f>DATE(2005,11,1) + TIME(0,0,0)</f>
        <v>38657</v>
      </c>
      <c r="C39399">
        <v>31.854425429999999</v>
      </c>
    </row>
    <row r="39400" spans="1:3" x14ac:dyDescent="0.25">
      <c r="A39400">
        <v>2161</v>
      </c>
      <c r="B39400" s="1">
        <f>DATE(2005,12,1) + TIME(0,0,0)</f>
        <v>38687</v>
      </c>
      <c r="C39400">
        <v>31.895332335999999</v>
      </c>
    </row>
    <row r="39401" spans="1:3" x14ac:dyDescent="0.25">
      <c r="A39401">
        <v>2192</v>
      </c>
      <c r="B39401" s="1">
        <f>DATE(2006,1,1) + TIME(0,0,0)</f>
        <v>38718</v>
      </c>
      <c r="C39401">
        <v>31.936952591000001</v>
      </c>
    </row>
    <row r="39402" spans="1:3" x14ac:dyDescent="0.25">
      <c r="A39402">
        <v>2223</v>
      </c>
      <c r="B39402" s="1">
        <f>DATE(2006,2,1) + TIME(0,0,0)</f>
        <v>38749</v>
      </c>
      <c r="C39402">
        <v>31.977863312</v>
      </c>
    </row>
    <row r="39403" spans="1:3" x14ac:dyDescent="0.25">
      <c r="A39403">
        <v>2251</v>
      </c>
      <c r="B39403" s="1">
        <f>DATE(2006,3,1) + TIME(0,0,0)</f>
        <v>38777</v>
      </c>
      <c r="C39403">
        <v>32.014282227000002</v>
      </c>
    </row>
    <row r="39404" spans="1:3" x14ac:dyDescent="0.25">
      <c r="A39404">
        <v>2282</v>
      </c>
      <c r="B39404" s="1">
        <f>DATE(2006,4,1) + TIME(0,0,0)</f>
        <v>38808</v>
      </c>
      <c r="C39404">
        <v>32.054080962999997</v>
      </c>
    </row>
    <row r="39405" spans="1:3" x14ac:dyDescent="0.25">
      <c r="A39405">
        <v>2312</v>
      </c>
      <c r="B39405" s="1">
        <f>DATE(2006,5,1) + TIME(0,0,0)</f>
        <v>38838</v>
      </c>
      <c r="C39405">
        <v>32.092044829999999</v>
      </c>
    </row>
    <row r="39406" spans="1:3" x14ac:dyDescent="0.25">
      <c r="A39406">
        <v>2343</v>
      </c>
      <c r="B39406" s="1">
        <f>DATE(2006,6,1) + TIME(0,0,0)</f>
        <v>38869</v>
      </c>
      <c r="C39406">
        <v>32.130626677999999</v>
      </c>
    </row>
    <row r="39407" spans="1:3" x14ac:dyDescent="0.25">
      <c r="A39407">
        <v>2373</v>
      </c>
      <c r="B39407" s="1">
        <f>DATE(2006,7,1) + TIME(0,0,0)</f>
        <v>38899</v>
      </c>
      <c r="C39407">
        <v>32.167243958</v>
      </c>
    </row>
    <row r="39408" spans="1:3" x14ac:dyDescent="0.25">
      <c r="A39408">
        <v>2404</v>
      </c>
      <c r="B39408" s="1">
        <f>DATE(2006,8,1) + TIME(0,0,0)</f>
        <v>38930</v>
      </c>
      <c r="C39408">
        <v>32.204425811999997</v>
      </c>
    </row>
    <row r="39409" spans="1:3" x14ac:dyDescent="0.25">
      <c r="A39409">
        <v>2435</v>
      </c>
      <c r="B39409" s="1">
        <f>DATE(2006,9,1) + TIME(0,0,0)</f>
        <v>38961</v>
      </c>
      <c r="C39409">
        <v>32.240997313999998</v>
      </c>
    </row>
    <row r="39410" spans="1:3" x14ac:dyDescent="0.25">
      <c r="A39410">
        <v>2465</v>
      </c>
      <c r="B39410" s="1">
        <f>DATE(2006,10,1) + TIME(0,0,0)</f>
        <v>38991</v>
      </c>
      <c r="C39410">
        <v>32.275856017999999</v>
      </c>
    </row>
    <row r="39411" spans="1:3" x14ac:dyDescent="0.25">
      <c r="A39411">
        <v>2496</v>
      </c>
      <c r="B39411" s="1">
        <f>DATE(2006,11,1) + TIME(0,0,0)</f>
        <v>39022</v>
      </c>
      <c r="C39411">
        <v>32.311393738</v>
      </c>
    </row>
    <row r="39412" spans="1:3" x14ac:dyDescent="0.25">
      <c r="A39412">
        <v>2526</v>
      </c>
      <c r="B39412" s="1">
        <f>DATE(2006,12,1) + TIME(0,0,0)</f>
        <v>39052</v>
      </c>
      <c r="C39412">
        <v>32.345378875999998</v>
      </c>
    </row>
    <row r="39413" spans="1:3" x14ac:dyDescent="0.25">
      <c r="A39413">
        <v>2557</v>
      </c>
      <c r="B39413" s="1">
        <f>DATE(2007,1,1) + TIME(0,0,0)</f>
        <v>39083</v>
      </c>
      <c r="C39413">
        <v>32.380119323999999</v>
      </c>
    </row>
    <row r="39414" spans="1:3" x14ac:dyDescent="0.25">
      <c r="A39414">
        <v>2588</v>
      </c>
      <c r="B39414" s="1">
        <f>DATE(2007,2,1) + TIME(0,0,0)</f>
        <v>39114</v>
      </c>
      <c r="C39414">
        <v>32.414493561</v>
      </c>
    </row>
    <row r="39415" spans="1:3" x14ac:dyDescent="0.25">
      <c r="A39415">
        <v>2616</v>
      </c>
      <c r="B39415" s="1">
        <f>DATE(2007,3,1) + TIME(0,0,0)</f>
        <v>39142</v>
      </c>
      <c r="C39415">
        <v>32.445232390999998</v>
      </c>
    </row>
    <row r="39416" spans="1:3" x14ac:dyDescent="0.25">
      <c r="A39416">
        <v>2647</v>
      </c>
      <c r="B39416" s="1">
        <f>DATE(2007,4,1) + TIME(0,0,0)</f>
        <v>39173</v>
      </c>
      <c r="C39416">
        <v>32.478939056000002</v>
      </c>
    </row>
    <row r="39417" spans="1:3" x14ac:dyDescent="0.25">
      <c r="A39417">
        <v>2677</v>
      </c>
      <c r="B39417" s="1">
        <f>DATE(2007,5,1) + TIME(0,0,0)</f>
        <v>39203</v>
      </c>
      <c r="C39417">
        <v>32.511241912999999</v>
      </c>
    </row>
    <row r="39418" spans="1:3" x14ac:dyDescent="0.25">
      <c r="A39418">
        <v>2708</v>
      </c>
      <c r="B39418" s="1">
        <f>DATE(2007,6,1) + TIME(0,0,0)</f>
        <v>39234</v>
      </c>
      <c r="C39418">
        <v>32.544300079000003</v>
      </c>
    </row>
    <row r="39419" spans="1:3" x14ac:dyDescent="0.25">
      <c r="A39419">
        <v>2738</v>
      </c>
      <c r="B39419" s="1">
        <f>DATE(2007,7,1) + TIME(0,0,0)</f>
        <v>39264</v>
      </c>
      <c r="C39419">
        <v>32.575992583999998</v>
      </c>
    </row>
    <row r="39420" spans="1:3" x14ac:dyDescent="0.25">
      <c r="A39420">
        <v>2769</v>
      </c>
      <c r="B39420" s="1">
        <f>DATE(2007,8,1) + TIME(0,0,0)</f>
        <v>39295</v>
      </c>
      <c r="C39420">
        <v>32.608448029000002</v>
      </c>
    </row>
    <row r="39421" spans="1:3" x14ac:dyDescent="0.25">
      <c r="A39421">
        <v>2800</v>
      </c>
      <c r="B39421" s="1">
        <f>DATE(2007,9,1) + TIME(0,0,0)</f>
        <v>39326</v>
      </c>
      <c r="C39421">
        <v>32.640590668000002</v>
      </c>
    </row>
    <row r="39422" spans="1:3" x14ac:dyDescent="0.25">
      <c r="A39422">
        <v>2830</v>
      </c>
      <c r="B39422" s="1">
        <f>DATE(2007,10,1) + TIME(0,0,0)</f>
        <v>39356</v>
      </c>
      <c r="C39422">
        <v>32.671417236000003</v>
      </c>
    </row>
    <row r="39423" spans="1:3" x14ac:dyDescent="0.25">
      <c r="A39423">
        <v>2861</v>
      </c>
      <c r="B39423" s="1">
        <f>DATE(2007,11,1) + TIME(0,0,0)</f>
        <v>39387</v>
      </c>
      <c r="C39423">
        <v>32.702980042</v>
      </c>
    </row>
    <row r="39424" spans="1:3" x14ac:dyDescent="0.25">
      <c r="A39424">
        <v>2891</v>
      </c>
      <c r="B39424" s="1">
        <f>DATE(2007,12,1) + TIME(0,0,0)</f>
        <v>39417</v>
      </c>
      <c r="C39424">
        <v>32.733234406000001</v>
      </c>
    </row>
    <row r="39425" spans="1:3" x14ac:dyDescent="0.25">
      <c r="A39425">
        <v>2922</v>
      </c>
      <c r="B39425" s="1">
        <f>DATE(2008,1,1) + TIME(0,0,0)</f>
        <v>39448</v>
      </c>
      <c r="C39425">
        <v>32.764202118</v>
      </c>
    </row>
    <row r="39426" spans="1:3" x14ac:dyDescent="0.25">
      <c r="A39426">
        <v>2953</v>
      </c>
      <c r="B39426" s="1">
        <f>DATE(2008,2,1) + TIME(0,0,0)</f>
        <v>39479</v>
      </c>
      <c r="C39426">
        <v>32.794876099</v>
      </c>
    </row>
    <row r="39427" spans="1:3" x14ac:dyDescent="0.25">
      <c r="A39427">
        <v>2982</v>
      </c>
      <c r="B39427" s="1">
        <f>DATE(2008,3,1) + TIME(0,0,0)</f>
        <v>39508</v>
      </c>
      <c r="C39427">
        <v>32.823318481000001</v>
      </c>
    </row>
    <row r="39428" spans="1:3" x14ac:dyDescent="0.25">
      <c r="A39428">
        <v>3013</v>
      </c>
      <c r="B39428" s="1">
        <f>DATE(2008,4,1) + TIME(0,0,0)</f>
        <v>39539</v>
      </c>
      <c r="C39428">
        <v>32.853466034</v>
      </c>
    </row>
    <row r="39429" spans="1:3" x14ac:dyDescent="0.25">
      <c r="A39429">
        <v>3043</v>
      </c>
      <c r="B39429" s="1">
        <f>DATE(2008,5,1) + TIME(0,0,0)</f>
        <v>39569</v>
      </c>
      <c r="C39429">
        <v>32.882400513</v>
      </c>
    </row>
    <row r="39430" spans="1:3" x14ac:dyDescent="0.25">
      <c r="A39430">
        <v>3074</v>
      </c>
      <c r="B39430" s="1">
        <f>DATE(2008,6,1) + TIME(0,0,0)</f>
        <v>39600</v>
      </c>
      <c r="C39430">
        <v>32.912052154999998</v>
      </c>
    </row>
    <row r="39431" spans="1:3" x14ac:dyDescent="0.25">
      <c r="A39431">
        <v>3104</v>
      </c>
      <c r="B39431" s="1">
        <f>DATE(2008,7,1) + TIME(0,0,0)</f>
        <v>39630</v>
      </c>
      <c r="C39431">
        <v>32.940517426</v>
      </c>
    </row>
    <row r="39432" spans="1:3" x14ac:dyDescent="0.25">
      <c r="A39432">
        <v>3135</v>
      </c>
      <c r="B39432" s="1">
        <f>DATE(2008,8,1) + TIME(0,0,0)</f>
        <v>39661</v>
      </c>
      <c r="C39432">
        <v>32.969722748000002</v>
      </c>
    </row>
    <row r="39433" spans="1:3" x14ac:dyDescent="0.25">
      <c r="A39433">
        <v>3166</v>
      </c>
      <c r="B39433" s="1">
        <f>DATE(2008,9,1) + TIME(0,0,0)</f>
        <v>39692</v>
      </c>
      <c r="C39433">
        <v>32.998703003000003</v>
      </c>
    </row>
    <row r="39434" spans="1:3" x14ac:dyDescent="0.25">
      <c r="A39434">
        <v>3196</v>
      </c>
      <c r="B39434" s="1">
        <f>DATE(2008,10,1) + TIME(0,0,0)</f>
        <v>39722</v>
      </c>
      <c r="C39434">
        <v>33.026565552000001</v>
      </c>
    </row>
    <row r="39435" spans="1:3" x14ac:dyDescent="0.25">
      <c r="A39435">
        <v>3227</v>
      </c>
      <c r="B39435" s="1">
        <f>DATE(2008,11,1) + TIME(0,0,0)</f>
        <v>39753</v>
      </c>
      <c r="C39435">
        <v>33.055160522000001</v>
      </c>
    </row>
    <row r="39436" spans="1:3" x14ac:dyDescent="0.25">
      <c r="A39436">
        <v>3257</v>
      </c>
      <c r="B39436" s="1">
        <f>DATE(2008,12,1) + TIME(0,0,0)</f>
        <v>39783</v>
      </c>
      <c r="C39436">
        <v>33.082630156999997</v>
      </c>
    </row>
    <row r="39437" spans="1:3" x14ac:dyDescent="0.25">
      <c r="A39437">
        <v>3288</v>
      </c>
      <c r="B39437" s="1">
        <f>DATE(2009,1,1) + TIME(0,0,0)</f>
        <v>39814</v>
      </c>
      <c r="C39437">
        <v>33.110828400000003</v>
      </c>
    </row>
    <row r="39438" spans="1:3" x14ac:dyDescent="0.25">
      <c r="A39438">
        <v>3319</v>
      </c>
      <c r="B39438" s="1">
        <f>DATE(2009,2,1) + TIME(0,0,0)</f>
        <v>39845</v>
      </c>
      <c r="C39438">
        <v>33.138828277999998</v>
      </c>
    </row>
    <row r="39439" spans="1:3" x14ac:dyDescent="0.25">
      <c r="A39439">
        <v>3347</v>
      </c>
      <c r="B39439" s="1">
        <f>DATE(2009,3,1) + TIME(0,0,0)</f>
        <v>39873</v>
      </c>
      <c r="C39439">
        <v>33.163944244</v>
      </c>
    </row>
    <row r="39440" spans="1:3" x14ac:dyDescent="0.25">
      <c r="A39440">
        <v>3378</v>
      </c>
      <c r="B39440" s="1">
        <f>DATE(2009,4,1) + TIME(0,0,0)</f>
        <v>39904</v>
      </c>
      <c r="C39440">
        <v>33.191566467000001</v>
      </c>
    </row>
    <row r="39441" spans="1:3" x14ac:dyDescent="0.25">
      <c r="A39441">
        <v>3408</v>
      </c>
      <c r="B39441" s="1">
        <f>DATE(2009,5,1) + TIME(0,0,0)</f>
        <v>39934</v>
      </c>
      <c r="C39441">
        <v>33.218109130999999</v>
      </c>
    </row>
    <row r="39442" spans="1:3" x14ac:dyDescent="0.25">
      <c r="A39442">
        <v>3439</v>
      </c>
      <c r="B39442" s="1">
        <f>DATE(2009,6,1) + TIME(0,0,0)</f>
        <v>39965</v>
      </c>
      <c r="C39442">
        <v>33.245346069</v>
      </c>
    </row>
    <row r="39443" spans="1:3" x14ac:dyDescent="0.25">
      <c r="A39443">
        <v>3469</v>
      </c>
      <c r="B39443" s="1">
        <f>DATE(2009,7,1) + TIME(0,0,0)</f>
        <v>39995</v>
      </c>
      <c r="C39443">
        <v>33.271518706999998</v>
      </c>
    </row>
    <row r="39444" spans="1:3" x14ac:dyDescent="0.25">
      <c r="A39444">
        <v>3500</v>
      </c>
      <c r="B39444" s="1">
        <f>DATE(2009,8,1) + TIME(0,0,0)</f>
        <v>40026</v>
      </c>
      <c r="C39444">
        <v>33.298374176000003</v>
      </c>
    </row>
    <row r="39445" spans="1:3" x14ac:dyDescent="0.25">
      <c r="A39445">
        <v>3531</v>
      </c>
      <c r="B39445" s="1">
        <f>DATE(2009,9,1) + TIME(0,0,0)</f>
        <v>40057</v>
      </c>
      <c r="C39445">
        <v>33.325038910000004</v>
      </c>
    </row>
    <row r="39446" spans="1:3" x14ac:dyDescent="0.25">
      <c r="A39446">
        <v>3561</v>
      </c>
      <c r="B39446" s="1">
        <f>DATE(2009,10,1) + TIME(0,0,0)</f>
        <v>40087</v>
      </c>
      <c r="C39446">
        <v>33.350654601999999</v>
      </c>
    </row>
    <row r="39447" spans="1:3" x14ac:dyDescent="0.25">
      <c r="A39447">
        <v>3592</v>
      </c>
      <c r="B39447" s="1">
        <f>DATE(2009,11,1) + TIME(0,0,0)</f>
        <v>40118</v>
      </c>
      <c r="C39447">
        <v>33.376934052000003</v>
      </c>
    </row>
    <row r="39448" spans="1:3" x14ac:dyDescent="0.25">
      <c r="A39448">
        <v>3622</v>
      </c>
      <c r="B39448" s="1">
        <f>DATE(2009,12,1) + TIME(0,0,0)</f>
        <v>40148</v>
      </c>
      <c r="C39448">
        <v>33.402179717999999</v>
      </c>
    </row>
    <row r="39449" spans="1:3" x14ac:dyDescent="0.25">
      <c r="A39449">
        <v>3653</v>
      </c>
      <c r="B39449" s="1">
        <f>DATE(2010,1,1) + TIME(0,0,0)</f>
        <v>40179</v>
      </c>
      <c r="C39449">
        <v>33.428070067999997</v>
      </c>
    </row>
    <row r="39450" spans="1:3" x14ac:dyDescent="0.25">
      <c r="A39450">
        <v>3684</v>
      </c>
      <c r="B39450" s="1">
        <f>DATE(2010,2,1) + TIME(0,0,0)</f>
        <v>40210</v>
      </c>
      <c r="C39450">
        <v>33.453762054000002</v>
      </c>
    </row>
    <row r="39451" spans="1:3" x14ac:dyDescent="0.25">
      <c r="A39451">
        <v>3712</v>
      </c>
      <c r="B39451" s="1">
        <f>DATE(2010,3,1) + TIME(0,0,0)</f>
        <v>40238</v>
      </c>
      <c r="C39451">
        <v>33.476795197000001</v>
      </c>
    </row>
    <row r="39452" spans="1:3" x14ac:dyDescent="0.25">
      <c r="A39452">
        <v>3743</v>
      </c>
      <c r="B39452" s="1">
        <f>DATE(2010,4,1) + TIME(0,0,0)</f>
        <v>40269</v>
      </c>
      <c r="C39452">
        <v>33.502101897999999</v>
      </c>
    </row>
    <row r="39453" spans="1:3" x14ac:dyDescent="0.25">
      <c r="A39453">
        <v>3773</v>
      </c>
      <c r="B39453" s="1">
        <f>DATE(2010,5,1) + TIME(0,0,0)</f>
        <v>40299</v>
      </c>
      <c r="C39453">
        <v>33.52640152</v>
      </c>
    </row>
    <row r="39454" spans="1:3" x14ac:dyDescent="0.25">
      <c r="A39454">
        <v>3804</v>
      </c>
      <c r="B39454" s="1">
        <f>DATE(2010,6,1) + TIME(0,0,0)</f>
        <v>40330</v>
      </c>
      <c r="C39454">
        <v>33.551353454999997</v>
      </c>
    </row>
    <row r="39455" spans="1:3" x14ac:dyDescent="0.25">
      <c r="A39455">
        <v>3834</v>
      </c>
      <c r="B39455" s="1">
        <f>DATE(2010,7,1) + TIME(0,0,0)</f>
        <v>40360</v>
      </c>
      <c r="C39455">
        <v>33.575363158999998</v>
      </c>
    </row>
    <row r="39456" spans="1:3" x14ac:dyDescent="0.25">
      <c r="A39456">
        <v>3865</v>
      </c>
      <c r="B39456" s="1">
        <f>DATE(2010,8,1) + TIME(0,0,0)</f>
        <v>40391</v>
      </c>
      <c r="C39456">
        <v>33.600028991999999</v>
      </c>
    </row>
    <row r="39457" spans="1:3" x14ac:dyDescent="0.25">
      <c r="A39457">
        <v>3896</v>
      </c>
      <c r="B39457" s="1">
        <f>DATE(2010,9,1) + TIME(0,0,0)</f>
        <v>40422</v>
      </c>
      <c r="C39457">
        <v>33.624523162999999</v>
      </c>
    </row>
    <row r="39458" spans="1:3" x14ac:dyDescent="0.25">
      <c r="A39458">
        <v>3926</v>
      </c>
      <c r="B39458" s="1">
        <f>DATE(2010,10,1) + TIME(0,0,0)</f>
        <v>40452</v>
      </c>
      <c r="C39458">
        <v>33.648071289000001</v>
      </c>
    </row>
    <row r="39459" spans="1:3" x14ac:dyDescent="0.25">
      <c r="A39459">
        <v>3957</v>
      </c>
      <c r="B39459" s="1">
        <f>DATE(2010,11,1) + TIME(0,0,0)</f>
        <v>40483</v>
      </c>
      <c r="C39459">
        <v>33.672225951999998</v>
      </c>
    </row>
    <row r="39460" spans="1:3" x14ac:dyDescent="0.25">
      <c r="A39460">
        <v>3987</v>
      </c>
      <c r="B39460" s="1">
        <f>DATE(2010,12,1) + TIME(0,0,0)</f>
        <v>40513</v>
      </c>
      <c r="C39460">
        <v>33.695438385000003</v>
      </c>
    </row>
    <row r="39461" spans="1:3" x14ac:dyDescent="0.25">
      <c r="A39461">
        <v>4018</v>
      </c>
      <c r="B39461" s="1">
        <f>DATE(2011,1,1) + TIME(0,0,0)</f>
        <v>40544</v>
      </c>
      <c r="C39461">
        <v>33.719234467</v>
      </c>
    </row>
    <row r="39462" spans="1:3" x14ac:dyDescent="0.25">
      <c r="A39462">
        <v>4049</v>
      </c>
      <c r="B39462" s="1">
        <f>DATE(2011,2,1) + TIME(0,0,0)</f>
        <v>40575</v>
      </c>
      <c r="C39462">
        <v>33.742858886999997</v>
      </c>
    </row>
    <row r="39463" spans="1:3" x14ac:dyDescent="0.25">
      <c r="A39463">
        <v>4077</v>
      </c>
      <c r="B39463" s="1">
        <f>DATE(2011,3,1) + TIME(0,0,0)</f>
        <v>40603</v>
      </c>
      <c r="C39463">
        <v>33.764038085999999</v>
      </c>
    </row>
    <row r="39464" spans="1:3" x14ac:dyDescent="0.25">
      <c r="A39464">
        <v>4108</v>
      </c>
      <c r="B39464" s="1">
        <f>DATE(2011,4,1) + TIME(0,0,0)</f>
        <v>40634</v>
      </c>
      <c r="C39464">
        <v>33.787315368999998</v>
      </c>
    </row>
    <row r="39465" spans="1:3" x14ac:dyDescent="0.25">
      <c r="A39465">
        <v>4138</v>
      </c>
      <c r="B39465" s="1">
        <f>DATE(2011,5,1) + TIME(0,0,0)</f>
        <v>40664</v>
      </c>
      <c r="C39465">
        <v>33.809673308999997</v>
      </c>
    </row>
    <row r="39466" spans="1:3" x14ac:dyDescent="0.25">
      <c r="A39466">
        <v>4169</v>
      </c>
      <c r="B39466" s="1">
        <f>DATE(2011,6,1) + TIME(0,0,0)</f>
        <v>40695</v>
      </c>
      <c r="C39466">
        <v>33.832611084</v>
      </c>
    </row>
    <row r="39467" spans="1:3" x14ac:dyDescent="0.25">
      <c r="A39467">
        <v>4199</v>
      </c>
      <c r="B39467" s="1">
        <f>DATE(2011,7,1) + TIME(0,0,0)</f>
        <v>40725</v>
      </c>
      <c r="C39467">
        <v>33.854640961000001</v>
      </c>
    </row>
    <row r="39468" spans="1:3" x14ac:dyDescent="0.25">
      <c r="A39468">
        <v>4230</v>
      </c>
      <c r="B39468" s="1">
        <f>DATE(2011,8,1) + TIME(0,0,0)</f>
        <v>40756</v>
      </c>
      <c r="C39468">
        <v>33.877243042000003</v>
      </c>
    </row>
    <row r="39469" spans="1:3" x14ac:dyDescent="0.25">
      <c r="A39469">
        <v>4261</v>
      </c>
      <c r="B39469" s="1">
        <f>DATE(2011,9,1) + TIME(0,0,0)</f>
        <v>40787</v>
      </c>
      <c r="C39469">
        <v>33.899681090999998</v>
      </c>
    </row>
    <row r="39470" spans="1:3" x14ac:dyDescent="0.25">
      <c r="A39470">
        <v>4291</v>
      </c>
      <c r="B39470" s="1">
        <f>DATE(2011,10,1) + TIME(0,0,0)</f>
        <v>40817</v>
      </c>
      <c r="C39470">
        <v>33.921245575</v>
      </c>
    </row>
    <row r="39471" spans="1:3" x14ac:dyDescent="0.25">
      <c r="A39471">
        <v>4322</v>
      </c>
      <c r="B39471" s="1">
        <f>DATE(2011,11,1) + TIME(0,0,0)</f>
        <v>40848</v>
      </c>
      <c r="C39471">
        <v>33.943367004000002</v>
      </c>
    </row>
    <row r="39472" spans="1:3" x14ac:dyDescent="0.25">
      <c r="A39472">
        <v>4352</v>
      </c>
      <c r="B39472" s="1">
        <f>DATE(2011,12,1) + TIME(0,0,0)</f>
        <v>40878</v>
      </c>
      <c r="C39472">
        <v>33.964626312</v>
      </c>
    </row>
    <row r="39473" spans="1:3" x14ac:dyDescent="0.25">
      <c r="A39473">
        <v>4383</v>
      </c>
      <c r="B39473" s="1">
        <f>DATE(2012,1,1) + TIME(0,0,0)</f>
        <v>40909</v>
      </c>
      <c r="C39473">
        <v>33.986438751000001</v>
      </c>
    </row>
    <row r="39474" spans="1:3" x14ac:dyDescent="0.25">
      <c r="A39474">
        <v>4414</v>
      </c>
      <c r="B39474" s="1">
        <f>DATE(2012,2,1) + TIME(0,0,0)</f>
        <v>40940</v>
      </c>
      <c r="C39474">
        <v>34.008094788000001</v>
      </c>
    </row>
    <row r="39475" spans="1:3" x14ac:dyDescent="0.25">
      <c r="A39475">
        <v>4443</v>
      </c>
      <c r="B39475" s="1">
        <f>DATE(2012,3,1) + TIME(0,0,0)</f>
        <v>40969</v>
      </c>
      <c r="C39475">
        <v>34.028217316000003</v>
      </c>
    </row>
    <row r="39476" spans="1:3" x14ac:dyDescent="0.25">
      <c r="A39476">
        <v>4474</v>
      </c>
      <c r="B39476" s="1">
        <f>DATE(2012,4,1) + TIME(0,0,0)</f>
        <v>41000</v>
      </c>
      <c r="C39476">
        <v>34.049579620000003</v>
      </c>
    </row>
    <row r="39477" spans="1:3" x14ac:dyDescent="0.25">
      <c r="A39477">
        <v>4504</v>
      </c>
      <c r="B39477" s="1">
        <f>DATE(2012,5,1) + TIME(0,0,0)</f>
        <v>41030</v>
      </c>
      <c r="C39477">
        <v>34.070106506000002</v>
      </c>
    </row>
    <row r="39478" spans="1:3" x14ac:dyDescent="0.25">
      <c r="A39478">
        <v>4535</v>
      </c>
      <c r="B39478" s="1">
        <f>DATE(2012,6,1) + TIME(0,0,0)</f>
        <v>41061</v>
      </c>
      <c r="C39478">
        <v>34.091175079000003</v>
      </c>
    </row>
    <row r="39479" spans="1:3" x14ac:dyDescent="0.25">
      <c r="A39479">
        <v>4565</v>
      </c>
      <c r="B39479" s="1">
        <f>DATE(2012,7,1) + TIME(0,0,0)</f>
        <v>41091</v>
      </c>
      <c r="C39479">
        <v>34.111427307</v>
      </c>
    </row>
    <row r="39480" spans="1:3" x14ac:dyDescent="0.25">
      <c r="A39480">
        <v>4596</v>
      </c>
      <c r="B39480" s="1">
        <f>DATE(2012,8,1) + TIME(0,0,0)</f>
        <v>41122</v>
      </c>
      <c r="C39480">
        <v>34.132225036999998</v>
      </c>
    </row>
    <row r="39481" spans="1:3" x14ac:dyDescent="0.25">
      <c r="A39481">
        <v>4627</v>
      </c>
      <c r="B39481" s="1">
        <f>DATE(2012,9,1) + TIME(0,0,0)</f>
        <v>41153</v>
      </c>
      <c r="C39481">
        <v>34.152889252000001</v>
      </c>
    </row>
    <row r="39482" spans="1:3" x14ac:dyDescent="0.25">
      <c r="A39482">
        <v>4657</v>
      </c>
      <c r="B39482" s="1">
        <f>DATE(2012,10,1) + TIME(0,0,0)</f>
        <v>41183</v>
      </c>
      <c r="C39482">
        <v>34.172760009999998</v>
      </c>
    </row>
    <row r="39483" spans="1:3" x14ac:dyDescent="0.25">
      <c r="A39483">
        <v>4688</v>
      </c>
      <c r="B39483" s="1">
        <f>DATE(2012,11,1) + TIME(0,0,0)</f>
        <v>41214</v>
      </c>
      <c r="C39483">
        <v>34.193168640000003</v>
      </c>
    </row>
    <row r="39484" spans="1:3" x14ac:dyDescent="0.25">
      <c r="A39484">
        <v>4718</v>
      </c>
      <c r="B39484" s="1">
        <f>DATE(2012,12,1) + TIME(0,0,0)</f>
        <v>41244</v>
      </c>
      <c r="C39484">
        <v>34.212791443</v>
      </c>
    </row>
    <row r="39485" spans="1:3" x14ac:dyDescent="0.25">
      <c r="A39485">
        <v>4749</v>
      </c>
      <c r="B39485" s="1">
        <f>DATE(2013,1,1) + TIME(0,0,0)</f>
        <v>41275</v>
      </c>
      <c r="C39485">
        <v>34.232921599999997</v>
      </c>
    </row>
    <row r="39486" spans="1:3" x14ac:dyDescent="0.25">
      <c r="A39486">
        <v>4780</v>
      </c>
      <c r="B39486" s="1">
        <f>DATE(2013,2,1) + TIME(0,0,0)</f>
        <v>41306</v>
      </c>
      <c r="C39486">
        <v>34.252899169999999</v>
      </c>
    </row>
    <row r="39487" spans="1:3" x14ac:dyDescent="0.25">
      <c r="A39487">
        <v>4808</v>
      </c>
      <c r="B39487" s="1">
        <f>DATE(2013,3,1) + TIME(0,0,0)</f>
        <v>41334</v>
      </c>
      <c r="C39487">
        <v>34.270824431999998</v>
      </c>
    </row>
    <row r="39488" spans="1:3" x14ac:dyDescent="0.25">
      <c r="A39488">
        <v>4839</v>
      </c>
      <c r="B39488" s="1">
        <f>DATE(2013,4,1) + TIME(0,0,0)</f>
        <v>41365</v>
      </c>
      <c r="C39488">
        <v>34.290542602999999</v>
      </c>
    </row>
    <row r="39489" spans="1:3" x14ac:dyDescent="0.25">
      <c r="A39489">
        <v>4869</v>
      </c>
      <c r="B39489" s="1">
        <f>DATE(2013,5,1) + TIME(0,0,0)</f>
        <v>41395</v>
      </c>
      <c r="C39489">
        <v>34.309501648000001</v>
      </c>
    </row>
    <row r="39490" spans="1:3" x14ac:dyDescent="0.25">
      <c r="A39490">
        <v>4900</v>
      </c>
      <c r="B39490" s="1">
        <f>DATE(2013,6,1) + TIME(0,0,0)</f>
        <v>41426</v>
      </c>
      <c r="C39490">
        <v>34.328968048</v>
      </c>
    </row>
    <row r="39491" spans="1:3" x14ac:dyDescent="0.25">
      <c r="A39491">
        <v>4930</v>
      </c>
      <c r="B39491" s="1">
        <f>DATE(2013,7,1) + TIME(0,0,0)</f>
        <v>41456</v>
      </c>
      <c r="C39491">
        <v>34.347679137999997</v>
      </c>
    </row>
    <row r="39492" spans="1:3" x14ac:dyDescent="0.25">
      <c r="A39492">
        <v>4961</v>
      </c>
      <c r="B39492" s="1">
        <f>DATE(2013,8,1) + TIME(0,0,0)</f>
        <v>41487</v>
      </c>
      <c r="C39492">
        <v>34.366893767999997</v>
      </c>
    </row>
    <row r="39493" spans="1:3" x14ac:dyDescent="0.25">
      <c r="A39493">
        <v>4992</v>
      </c>
      <c r="B39493" s="1">
        <f>DATE(2013,9,1) + TIME(0,0,0)</f>
        <v>41518</v>
      </c>
      <c r="C39493">
        <v>34.385978698999999</v>
      </c>
    </row>
    <row r="39494" spans="1:3" x14ac:dyDescent="0.25">
      <c r="A39494">
        <v>5022</v>
      </c>
      <c r="B39494" s="1">
        <f>DATE(2013,10,1) + TIME(0,0,0)</f>
        <v>41548</v>
      </c>
      <c r="C39494">
        <v>34.404327393000003</v>
      </c>
    </row>
    <row r="39495" spans="1:3" x14ac:dyDescent="0.25">
      <c r="A39495">
        <v>5053</v>
      </c>
      <c r="B39495" s="1">
        <f>DATE(2013,11,1) + TIME(0,0,0)</f>
        <v>41579</v>
      </c>
      <c r="C39495">
        <v>34.423168181999998</v>
      </c>
    </row>
    <row r="39496" spans="1:3" x14ac:dyDescent="0.25">
      <c r="A39496">
        <v>5083</v>
      </c>
      <c r="B39496" s="1">
        <f>DATE(2013,12,1) + TIME(0,0,0)</f>
        <v>41609</v>
      </c>
      <c r="C39496">
        <v>34.441280364999997</v>
      </c>
    </row>
    <row r="39497" spans="1:3" x14ac:dyDescent="0.25">
      <c r="A39497">
        <v>5114</v>
      </c>
      <c r="B39497" s="1">
        <f>DATE(2014,1,1) + TIME(0,0,0)</f>
        <v>41640</v>
      </c>
      <c r="C39497">
        <v>34.459865569999998</v>
      </c>
    </row>
    <row r="39498" spans="1:3" x14ac:dyDescent="0.25">
      <c r="A39498">
        <v>5145</v>
      </c>
      <c r="B39498" s="1">
        <f>DATE(2014,2,1) + TIME(0,0,0)</f>
        <v>41671</v>
      </c>
      <c r="C39498">
        <v>34.478321074999997</v>
      </c>
    </row>
    <row r="39499" spans="1:3" x14ac:dyDescent="0.25">
      <c r="A39499">
        <v>5173</v>
      </c>
      <c r="B39499" s="1">
        <f>DATE(2014,3,1) + TIME(0,0,0)</f>
        <v>41699</v>
      </c>
      <c r="C39499">
        <v>34.494884491000001</v>
      </c>
    </row>
    <row r="39500" spans="1:3" x14ac:dyDescent="0.25">
      <c r="A39500">
        <v>5204</v>
      </c>
      <c r="B39500" s="1">
        <f>DATE(2014,4,1) + TIME(0,0,0)</f>
        <v>41730</v>
      </c>
      <c r="C39500">
        <v>34.513114928999997</v>
      </c>
    </row>
    <row r="39501" spans="1:3" x14ac:dyDescent="0.25">
      <c r="A39501">
        <v>5234</v>
      </c>
      <c r="B39501" s="1">
        <f>DATE(2014,5,1) + TIME(0,0,0)</f>
        <v>41760</v>
      </c>
      <c r="C39501">
        <v>34.530651093000003</v>
      </c>
    </row>
    <row r="39502" spans="1:3" x14ac:dyDescent="0.25">
      <c r="A39502">
        <v>5265</v>
      </c>
      <c r="B39502" s="1">
        <f>DATE(2014,6,1) + TIME(0,0,0)</f>
        <v>41791</v>
      </c>
      <c r="C39502">
        <v>34.548656463999997</v>
      </c>
    </row>
    <row r="39503" spans="1:3" x14ac:dyDescent="0.25">
      <c r="A39503">
        <v>5295</v>
      </c>
      <c r="B39503" s="1">
        <f>DATE(2014,7,1) + TIME(0,0,0)</f>
        <v>41821</v>
      </c>
      <c r="C39503">
        <v>34.565986633000001</v>
      </c>
    </row>
    <row r="39504" spans="1:3" x14ac:dyDescent="0.25">
      <c r="A39504">
        <v>5326</v>
      </c>
      <c r="B39504" s="1">
        <f>DATE(2014,8,1) + TIME(0,0,0)</f>
        <v>41852</v>
      </c>
      <c r="C39504">
        <v>34.583782196000001</v>
      </c>
    </row>
    <row r="39505" spans="1:3" x14ac:dyDescent="0.25">
      <c r="A39505">
        <v>5357</v>
      </c>
      <c r="B39505" s="1">
        <f>DATE(2014,9,1) + TIME(0,0,0)</f>
        <v>41883</v>
      </c>
      <c r="C39505">
        <v>34.601482390999998</v>
      </c>
    </row>
    <row r="39506" spans="1:3" x14ac:dyDescent="0.25">
      <c r="A39506">
        <v>5387</v>
      </c>
      <c r="B39506" s="1">
        <f>DATE(2014,10,1) + TIME(0,0,0)</f>
        <v>41913</v>
      </c>
      <c r="C39506">
        <v>34.618518829000003</v>
      </c>
    </row>
    <row r="39507" spans="1:3" x14ac:dyDescent="0.25">
      <c r="A39507">
        <v>5418</v>
      </c>
      <c r="B39507" s="1">
        <f>DATE(2014,11,1) + TIME(0,0,0)</f>
        <v>41944</v>
      </c>
      <c r="C39507">
        <v>34.636024474999999</v>
      </c>
    </row>
    <row r="39508" spans="1:3" x14ac:dyDescent="0.25">
      <c r="A39508">
        <v>5448</v>
      </c>
      <c r="B39508" s="1">
        <f>DATE(2014,12,1) + TIME(0,0,0)</f>
        <v>41974</v>
      </c>
      <c r="C39508">
        <v>34.652877808</v>
      </c>
    </row>
    <row r="39509" spans="1:3" x14ac:dyDescent="0.25">
      <c r="A39509">
        <v>5479</v>
      </c>
      <c r="B39509" s="1">
        <f>DATE(2015,1,1) + TIME(0,0,0)</f>
        <v>42005</v>
      </c>
      <c r="C39509">
        <v>34.670200348000002</v>
      </c>
    </row>
    <row r="39510" spans="1:3" x14ac:dyDescent="0.25">
      <c r="A39510">
        <v>5510</v>
      </c>
      <c r="B39510" s="1">
        <f>DATE(2015,2,1) + TIME(0,0,0)</f>
        <v>42036</v>
      </c>
      <c r="C39510">
        <v>34.687431334999999</v>
      </c>
    </row>
    <row r="39511" spans="1:3" x14ac:dyDescent="0.25">
      <c r="A39511">
        <v>5538</v>
      </c>
      <c r="B39511" s="1">
        <f>DATE(2015,3,1) + TIME(0,0,0)</f>
        <v>42064</v>
      </c>
      <c r="C39511">
        <v>34.702919006000002</v>
      </c>
    </row>
    <row r="39512" spans="1:3" x14ac:dyDescent="0.25">
      <c r="A39512">
        <v>5569</v>
      </c>
      <c r="B39512" s="1">
        <f>DATE(2015,4,1) + TIME(0,0,0)</f>
        <v>42095</v>
      </c>
      <c r="C39512">
        <v>34.719982147000003</v>
      </c>
    </row>
    <row r="39513" spans="1:3" x14ac:dyDescent="0.25">
      <c r="A39513">
        <v>5599</v>
      </c>
      <c r="B39513" s="1">
        <f>DATE(2015,5,1) + TIME(0,0,0)</f>
        <v>42125</v>
      </c>
      <c r="C39513">
        <v>34.736412047999998</v>
      </c>
    </row>
    <row r="39514" spans="1:3" x14ac:dyDescent="0.25">
      <c r="A39514">
        <v>5630</v>
      </c>
      <c r="B39514" s="1">
        <f>DATE(2015,6,1) + TIME(0,0,0)</f>
        <v>42156</v>
      </c>
      <c r="C39514">
        <v>34.753303528000004</v>
      </c>
    </row>
    <row r="39515" spans="1:3" x14ac:dyDescent="0.25">
      <c r="A39515">
        <v>5660</v>
      </c>
      <c r="B39515" s="1">
        <f>DATE(2015,7,1) + TIME(0,0,0)</f>
        <v>42186</v>
      </c>
      <c r="C39515">
        <v>34.769573211999997</v>
      </c>
    </row>
    <row r="39516" spans="1:3" x14ac:dyDescent="0.25">
      <c r="A39516">
        <v>5691</v>
      </c>
      <c r="B39516" s="1">
        <f>DATE(2015,8,1) + TIME(0,0,0)</f>
        <v>42217</v>
      </c>
      <c r="C39516">
        <v>34.786304473999998</v>
      </c>
    </row>
    <row r="39517" spans="1:3" x14ac:dyDescent="0.25">
      <c r="A39517">
        <v>5722</v>
      </c>
      <c r="B39517" s="1">
        <f>DATE(2015,9,1) + TIME(0,0,0)</f>
        <v>42248</v>
      </c>
      <c r="C39517">
        <v>34.802951813</v>
      </c>
    </row>
    <row r="39518" spans="1:3" x14ac:dyDescent="0.25">
      <c r="A39518">
        <v>5752</v>
      </c>
      <c r="B39518" s="1">
        <f>DATE(2015,10,1) + TIME(0,0,0)</f>
        <v>42278</v>
      </c>
      <c r="C39518">
        <v>34.818992614999999</v>
      </c>
    </row>
    <row r="39519" spans="1:3" x14ac:dyDescent="0.25">
      <c r="A39519">
        <v>5783</v>
      </c>
      <c r="B39519" s="1">
        <f>DATE(2015,11,1) + TIME(0,0,0)</f>
        <v>42309</v>
      </c>
      <c r="C39519">
        <v>34.835487366000002</v>
      </c>
    </row>
    <row r="39520" spans="1:3" x14ac:dyDescent="0.25">
      <c r="A39520">
        <v>5813</v>
      </c>
      <c r="B39520" s="1">
        <f>DATE(2015,12,1) + TIME(0,0,0)</f>
        <v>42339</v>
      </c>
      <c r="C39520">
        <v>34.851379395000002</v>
      </c>
    </row>
    <row r="39521" spans="1:3" x14ac:dyDescent="0.25">
      <c r="A39521">
        <v>5844</v>
      </c>
      <c r="B39521" s="1">
        <f>DATE(2016,1,1) + TIME(0,0,0)</f>
        <v>42370</v>
      </c>
      <c r="C39521">
        <v>34.867725372000002</v>
      </c>
    </row>
    <row r="39522" spans="1:3" x14ac:dyDescent="0.25">
      <c r="A39522">
        <v>5875</v>
      </c>
      <c r="B39522" s="1">
        <f>DATE(2016,2,1) + TIME(0,0,0)</f>
        <v>42401</v>
      </c>
      <c r="C39522">
        <v>34.884002686000002</v>
      </c>
    </row>
    <row r="39523" spans="1:3" x14ac:dyDescent="0.25">
      <c r="A39523">
        <v>5904</v>
      </c>
      <c r="B39523" s="1">
        <f>DATE(2016,3,1) + TIME(0,0,0)</f>
        <v>42430</v>
      </c>
      <c r="C39523">
        <v>34.899162292</v>
      </c>
    </row>
    <row r="39524" spans="1:3" x14ac:dyDescent="0.25">
      <c r="A39524">
        <v>5935</v>
      </c>
      <c r="B39524" s="1">
        <f>DATE(2016,4,1) + TIME(0,0,0)</f>
        <v>42461</v>
      </c>
      <c r="C39524">
        <v>34.915298462000003</v>
      </c>
    </row>
    <row r="39525" spans="1:3" x14ac:dyDescent="0.25">
      <c r="A39525">
        <v>5965</v>
      </c>
      <c r="B39525" s="1">
        <f>DATE(2016,5,1) + TIME(0,0,0)</f>
        <v>42491</v>
      </c>
      <c r="C39525">
        <v>34.930850982999999</v>
      </c>
    </row>
    <row r="39526" spans="1:3" x14ac:dyDescent="0.25">
      <c r="A39526">
        <v>5996</v>
      </c>
      <c r="B39526" s="1">
        <f>DATE(2016,6,1) + TIME(0,0,0)</f>
        <v>42522</v>
      </c>
      <c r="C39526">
        <v>34.946853638</v>
      </c>
    </row>
    <row r="39527" spans="1:3" x14ac:dyDescent="0.25">
      <c r="A39527">
        <v>6026</v>
      </c>
      <c r="B39527" s="1">
        <f>DATE(2016,7,1) + TIME(0,0,0)</f>
        <v>42552</v>
      </c>
      <c r="C39527">
        <v>34.962280272999998</v>
      </c>
    </row>
    <row r="39528" spans="1:3" x14ac:dyDescent="0.25">
      <c r="A39528">
        <v>6057</v>
      </c>
      <c r="B39528" s="1">
        <f>DATE(2016,8,1) + TIME(0,0,0)</f>
        <v>42583</v>
      </c>
      <c r="C39528">
        <v>34.978153229</v>
      </c>
    </row>
    <row r="39529" spans="1:3" x14ac:dyDescent="0.25">
      <c r="A39529">
        <v>6088</v>
      </c>
      <c r="B39529" s="1">
        <f>DATE(2016,9,1) + TIME(0,0,0)</f>
        <v>42614</v>
      </c>
      <c r="C39529">
        <v>34.993968963999997</v>
      </c>
    </row>
    <row r="39530" spans="1:3" x14ac:dyDescent="0.25">
      <c r="A39530">
        <v>6118</v>
      </c>
      <c r="B39530" s="1">
        <f>DATE(2016,10,1) + TIME(0,0,0)</f>
        <v>42644</v>
      </c>
      <c r="C39530">
        <v>35.009212494000003</v>
      </c>
    </row>
    <row r="39531" spans="1:3" x14ac:dyDescent="0.25">
      <c r="A39531">
        <v>6149</v>
      </c>
      <c r="B39531" s="1">
        <f>DATE(2016,11,1) + TIME(0,0,0)</f>
        <v>42675</v>
      </c>
      <c r="C39531">
        <v>35.024902343999997</v>
      </c>
    </row>
    <row r="39532" spans="1:3" x14ac:dyDescent="0.25">
      <c r="A39532">
        <v>6179</v>
      </c>
      <c r="B39532" s="1">
        <f>DATE(2016,12,1) + TIME(0,0,0)</f>
        <v>42705</v>
      </c>
      <c r="C39532">
        <v>35.040031433000003</v>
      </c>
    </row>
    <row r="39533" spans="1:3" x14ac:dyDescent="0.25">
      <c r="A39533">
        <v>6210</v>
      </c>
      <c r="B39533" s="1">
        <f>DATE(2017,1,1) + TIME(0,0,0)</f>
        <v>42736</v>
      </c>
      <c r="C39533">
        <v>35.055606842000003</v>
      </c>
    </row>
    <row r="39534" spans="1:3" x14ac:dyDescent="0.25">
      <c r="A39534">
        <v>6241</v>
      </c>
      <c r="B39534" s="1">
        <f>DATE(2017,2,1) + TIME(0,0,0)</f>
        <v>42767</v>
      </c>
      <c r="C39534">
        <v>35.071125031000001</v>
      </c>
    </row>
    <row r="39535" spans="1:3" x14ac:dyDescent="0.25">
      <c r="A39535">
        <v>6269</v>
      </c>
      <c r="B39535" s="1">
        <f>DATE(2017,3,1) + TIME(0,0,0)</f>
        <v>42795</v>
      </c>
      <c r="C39535">
        <v>35.085094452</v>
      </c>
    </row>
    <row r="39536" spans="1:3" x14ac:dyDescent="0.25">
      <c r="A39536">
        <v>6300</v>
      </c>
      <c r="B39536" s="1">
        <f>DATE(2017,4,1) + TIME(0,0,0)</f>
        <v>42826</v>
      </c>
      <c r="C39536">
        <v>35.100505828999999</v>
      </c>
    </row>
    <row r="39537" spans="1:3" x14ac:dyDescent="0.25">
      <c r="A39537">
        <v>6330</v>
      </c>
      <c r="B39537" s="1">
        <f>DATE(2017,5,1) + TIME(0,0,0)</f>
        <v>42856</v>
      </c>
      <c r="C39537">
        <v>35.115367888999998</v>
      </c>
    </row>
    <row r="39538" spans="1:3" x14ac:dyDescent="0.25">
      <c r="A39538">
        <v>6361</v>
      </c>
      <c r="B39538" s="1">
        <f>DATE(2017,6,1) + TIME(0,0,0)</f>
        <v>42887</v>
      </c>
      <c r="C39538">
        <v>35.130668640000003</v>
      </c>
    </row>
    <row r="39539" spans="1:3" x14ac:dyDescent="0.25">
      <c r="A39539">
        <v>6391</v>
      </c>
      <c r="B39539" s="1">
        <f>DATE(2017,7,1) + TIME(0,0,0)</f>
        <v>42917</v>
      </c>
      <c r="C39539">
        <v>35.145431518999999</v>
      </c>
    </row>
    <row r="39540" spans="1:3" x14ac:dyDescent="0.25">
      <c r="A39540">
        <v>6422</v>
      </c>
      <c r="B39540" s="1">
        <f>DATE(2017,8,1) + TIME(0,0,0)</f>
        <v>42948</v>
      </c>
      <c r="C39540">
        <v>35.160629272000001</v>
      </c>
    </row>
    <row r="39541" spans="1:3" x14ac:dyDescent="0.25">
      <c r="A39541">
        <v>6453</v>
      </c>
      <c r="B39541" s="1">
        <f>DATE(2017,9,1) + TIME(0,0,0)</f>
        <v>42979</v>
      </c>
      <c r="C39541">
        <v>35.175777435000001</v>
      </c>
    </row>
    <row r="39542" spans="1:3" x14ac:dyDescent="0.25">
      <c r="A39542">
        <v>6483</v>
      </c>
      <c r="B39542" s="1">
        <f>DATE(2017,10,1) + TIME(0,0,0)</f>
        <v>43009</v>
      </c>
      <c r="C39542">
        <v>35.190391540999997</v>
      </c>
    </row>
    <row r="39543" spans="1:3" x14ac:dyDescent="0.25">
      <c r="A39543">
        <v>6514</v>
      </c>
      <c r="B39543" s="1">
        <f>DATE(2017,11,1) + TIME(0,0,0)</f>
        <v>43040</v>
      </c>
      <c r="C39543">
        <v>35.205436706999997</v>
      </c>
    </row>
    <row r="39544" spans="1:3" x14ac:dyDescent="0.25">
      <c r="A39544">
        <v>6544</v>
      </c>
      <c r="B39544" s="1">
        <f>DATE(2017,12,1) + TIME(0,0,0)</f>
        <v>43070</v>
      </c>
      <c r="C39544">
        <v>35.219955444</v>
      </c>
    </row>
    <row r="39545" spans="1:3" x14ac:dyDescent="0.25">
      <c r="A39545">
        <v>6575</v>
      </c>
      <c r="B39545" s="1">
        <f>DATE(2018,1,1) + TIME(0,0,0)</f>
        <v>43101</v>
      </c>
      <c r="C39545">
        <v>35.234905243</v>
      </c>
    </row>
    <row r="39546" spans="1:3" x14ac:dyDescent="0.25">
      <c r="A39546">
        <v>6606</v>
      </c>
      <c r="B39546" s="1">
        <f>DATE(2018,2,1) + TIME(0,0,0)</f>
        <v>43132</v>
      </c>
      <c r="C39546">
        <v>35.249809265000003</v>
      </c>
    </row>
    <row r="39547" spans="1:3" x14ac:dyDescent="0.25">
      <c r="A39547">
        <v>6634</v>
      </c>
      <c r="B39547" s="1">
        <f>DATE(2018,3,1) + TIME(0,0,0)</f>
        <v>43160</v>
      </c>
      <c r="C39547">
        <v>35.263225554999998</v>
      </c>
    </row>
    <row r="39548" spans="1:3" x14ac:dyDescent="0.25">
      <c r="A39548">
        <v>6665</v>
      </c>
      <c r="B39548" s="1">
        <f>DATE(2018,4,1) + TIME(0,0,0)</f>
        <v>43191</v>
      </c>
      <c r="C39548">
        <v>35.278038025000001</v>
      </c>
    </row>
    <row r="39549" spans="1:3" x14ac:dyDescent="0.25">
      <c r="A39549">
        <v>6695</v>
      </c>
      <c r="B39549" s="1">
        <f>DATE(2018,5,1) + TIME(0,0,0)</f>
        <v>43221</v>
      </c>
      <c r="C39549">
        <v>35.292327880999999</v>
      </c>
    </row>
    <row r="39550" spans="1:3" x14ac:dyDescent="0.25">
      <c r="A39550">
        <v>6726</v>
      </c>
      <c r="B39550" s="1">
        <f>DATE(2018,6,1) + TIME(0,0,0)</f>
        <v>43252</v>
      </c>
      <c r="C39550">
        <v>35.307044982999997</v>
      </c>
    </row>
    <row r="39551" spans="1:3" x14ac:dyDescent="0.25">
      <c r="A39551">
        <v>6756</v>
      </c>
      <c r="B39551" s="1">
        <f>DATE(2018,7,1) + TIME(0,0,0)</f>
        <v>43282</v>
      </c>
      <c r="C39551">
        <v>35.321247100999997</v>
      </c>
    </row>
    <row r="39552" spans="1:3" x14ac:dyDescent="0.25">
      <c r="A39552">
        <v>6787</v>
      </c>
      <c r="B39552" s="1">
        <f>DATE(2018,8,1) + TIME(0,0,0)</f>
        <v>43313</v>
      </c>
      <c r="C39552">
        <v>35.335876464999998</v>
      </c>
    </row>
    <row r="39553" spans="1:3" x14ac:dyDescent="0.25">
      <c r="A39553">
        <v>6818</v>
      </c>
      <c r="B39553" s="1">
        <f>DATE(2018,9,1) + TIME(0,0,0)</f>
        <v>43344</v>
      </c>
      <c r="C39553">
        <v>35.350460052000003</v>
      </c>
    </row>
    <row r="39554" spans="1:3" x14ac:dyDescent="0.25">
      <c r="A39554">
        <v>6848</v>
      </c>
      <c r="B39554" s="1">
        <f>DATE(2018,10,1) + TIME(0,0,0)</f>
        <v>43374</v>
      </c>
      <c r="C39554">
        <v>35.364528655999997</v>
      </c>
    </row>
    <row r="39555" spans="1:3" x14ac:dyDescent="0.25">
      <c r="A39555">
        <v>6879</v>
      </c>
      <c r="B39555" s="1">
        <f>DATE(2018,11,1) + TIME(0,0,0)</f>
        <v>43405</v>
      </c>
      <c r="C39555">
        <v>35.379024506</v>
      </c>
    </row>
    <row r="39556" spans="1:3" x14ac:dyDescent="0.25">
      <c r="A39556">
        <v>6909</v>
      </c>
      <c r="B39556" s="1">
        <f>DATE(2018,12,1) + TIME(0,0,0)</f>
        <v>43435</v>
      </c>
      <c r="C39556">
        <v>35.393013000000003</v>
      </c>
    </row>
    <row r="39557" spans="1:3" x14ac:dyDescent="0.25">
      <c r="A39557">
        <v>6940</v>
      </c>
      <c r="B39557" s="1">
        <f>DATE(2019,1,1) + TIME(0,0,0)</f>
        <v>43466</v>
      </c>
      <c r="C39557">
        <v>35.407421112000002</v>
      </c>
    </row>
    <row r="39558" spans="1:3" x14ac:dyDescent="0.25">
      <c r="A39558">
        <v>6971</v>
      </c>
      <c r="B39558" s="1">
        <f>DATE(2019,2,1) + TIME(0,0,0)</f>
        <v>43497</v>
      </c>
      <c r="C39558">
        <v>35.421787262000002</v>
      </c>
    </row>
    <row r="39559" spans="1:3" x14ac:dyDescent="0.25">
      <c r="A39559">
        <v>6999</v>
      </c>
      <c r="B39559" s="1">
        <f>DATE(2019,3,1) + TIME(0,0,0)</f>
        <v>43525</v>
      </c>
      <c r="C39559">
        <v>35.434726714999996</v>
      </c>
    </row>
    <row r="39560" spans="1:3" x14ac:dyDescent="0.25">
      <c r="A39560">
        <v>7030</v>
      </c>
      <c r="B39560" s="1">
        <f>DATE(2019,4,1) + TIME(0,0,0)</f>
        <v>43556</v>
      </c>
      <c r="C39560">
        <v>35.449012756000002</v>
      </c>
    </row>
    <row r="39561" spans="1:3" x14ac:dyDescent="0.25">
      <c r="A39561">
        <v>7060</v>
      </c>
      <c r="B39561" s="1">
        <f>DATE(2019,5,1) + TIME(0,0,0)</f>
        <v>43586</v>
      </c>
      <c r="C39561">
        <v>35.462795258</v>
      </c>
    </row>
    <row r="39562" spans="1:3" x14ac:dyDescent="0.25">
      <c r="A39562">
        <v>7091</v>
      </c>
      <c r="B39562" s="1">
        <f>DATE(2019,6,1) + TIME(0,0,0)</f>
        <v>43617</v>
      </c>
      <c r="C39562">
        <v>35.476997375000003</v>
      </c>
    </row>
    <row r="39563" spans="1:3" x14ac:dyDescent="0.25">
      <c r="A39563">
        <v>7121</v>
      </c>
      <c r="B39563" s="1">
        <f>DATE(2019,7,1) + TIME(0,0,0)</f>
        <v>43647</v>
      </c>
      <c r="C39563">
        <v>35.490699767999999</v>
      </c>
    </row>
    <row r="39564" spans="1:3" x14ac:dyDescent="0.25">
      <c r="A39564">
        <v>7152</v>
      </c>
      <c r="B39564" s="1">
        <f>DATE(2019,8,1) + TIME(0,0,0)</f>
        <v>43678</v>
      </c>
      <c r="C39564">
        <v>35.504821776999997</v>
      </c>
    </row>
    <row r="39565" spans="1:3" x14ac:dyDescent="0.25">
      <c r="A39565">
        <v>7183</v>
      </c>
      <c r="B39565" s="1">
        <f>DATE(2019,9,1) + TIME(0,0,0)</f>
        <v>43709</v>
      </c>
      <c r="C39565">
        <v>35.518898010000001</v>
      </c>
    </row>
    <row r="39566" spans="1:3" x14ac:dyDescent="0.25">
      <c r="A39566">
        <v>7213</v>
      </c>
      <c r="B39566" s="1">
        <f>DATE(2019,10,1) + TIME(0,0,0)</f>
        <v>43739</v>
      </c>
      <c r="C39566">
        <v>35.532485962000003</v>
      </c>
    </row>
    <row r="39567" spans="1:3" x14ac:dyDescent="0.25">
      <c r="A39567">
        <v>7244</v>
      </c>
      <c r="B39567" s="1">
        <f>DATE(2019,11,1) + TIME(0,0,0)</f>
        <v>43770</v>
      </c>
      <c r="C39567">
        <v>35.546482085999997</v>
      </c>
    </row>
    <row r="39568" spans="1:3" x14ac:dyDescent="0.25">
      <c r="A39568">
        <v>7274</v>
      </c>
      <c r="B39568" s="1">
        <f>DATE(2019,12,1) + TIME(0,0,0)</f>
        <v>43800</v>
      </c>
      <c r="C39568">
        <v>35.559993744000003</v>
      </c>
    </row>
    <row r="39569" spans="1:3" x14ac:dyDescent="0.25">
      <c r="A39569">
        <v>7305</v>
      </c>
      <c r="B39569" s="1">
        <f>DATE(2020,1,1) + TIME(0,0,0)</f>
        <v>43831</v>
      </c>
      <c r="C39569">
        <v>35.573909759999999</v>
      </c>
    </row>
    <row r="39570" spans="1:3" x14ac:dyDescent="0.25">
      <c r="A39570">
        <v>7336</v>
      </c>
      <c r="B39570" s="1">
        <f>DATE(2020,2,1) + TIME(0,0,0)</f>
        <v>43862</v>
      </c>
      <c r="C39570">
        <v>35.587791443</v>
      </c>
    </row>
    <row r="39571" spans="1:3" x14ac:dyDescent="0.25">
      <c r="A39571">
        <v>7365</v>
      </c>
      <c r="B39571" s="1">
        <f>DATE(2020,3,1) + TIME(0,0,0)</f>
        <v>43891</v>
      </c>
      <c r="C39571">
        <v>35.600738524999997</v>
      </c>
    </row>
    <row r="39572" spans="1:3" x14ac:dyDescent="0.25">
      <c r="A39572">
        <v>7396</v>
      </c>
      <c r="B39572" s="1">
        <f>DATE(2020,4,1) + TIME(0,0,0)</f>
        <v>43922</v>
      </c>
      <c r="C39572">
        <v>35.614540099999999</v>
      </c>
    </row>
    <row r="39573" spans="1:3" x14ac:dyDescent="0.25">
      <c r="A39573">
        <v>7426</v>
      </c>
      <c r="B39573" s="1">
        <f>DATE(2020,5,1) + TIME(0,0,0)</f>
        <v>43952</v>
      </c>
      <c r="C39573">
        <v>35.627857208000002</v>
      </c>
    </row>
    <row r="39574" spans="1:3" x14ac:dyDescent="0.25">
      <c r="A39574">
        <v>7457</v>
      </c>
      <c r="B39574" s="1">
        <f>DATE(2020,6,1) + TIME(0,0,0)</f>
        <v>43983</v>
      </c>
      <c r="C39574">
        <v>35.641582489000001</v>
      </c>
    </row>
    <row r="39575" spans="1:3" x14ac:dyDescent="0.25">
      <c r="A39575">
        <v>7487</v>
      </c>
      <c r="B39575" s="1">
        <f>DATE(2020,7,1) + TIME(0,0,0)</f>
        <v>44013</v>
      </c>
      <c r="C39575">
        <v>35.654823303000001</v>
      </c>
    </row>
    <row r="39576" spans="1:3" x14ac:dyDescent="0.25">
      <c r="A39576">
        <v>7518</v>
      </c>
      <c r="B39576" s="1">
        <f>DATE(2020,8,1) + TIME(0,0,0)</f>
        <v>44044</v>
      </c>
      <c r="C39576">
        <v>35.668472289999997</v>
      </c>
    </row>
    <row r="39577" spans="1:3" x14ac:dyDescent="0.25">
      <c r="A39577">
        <v>7549</v>
      </c>
      <c r="B39577" s="1">
        <f>DATE(2020,9,1) + TIME(0,0,0)</f>
        <v>44075</v>
      </c>
      <c r="C39577">
        <v>35.682079315000003</v>
      </c>
    </row>
    <row r="39578" spans="1:3" x14ac:dyDescent="0.25">
      <c r="A39578">
        <v>7579</v>
      </c>
      <c r="B39578" s="1">
        <f>DATE(2020,10,1) + TIME(0,0,0)</f>
        <v>44105</v>
      </c>
      <c r="C39578">
        <v>35.695209503000001</v>
      </c>
    </row>
    <row r="39579" spans="1:3" x14ac:dyDescent="0.25">
      <c r="A39579">
        <v>7610</v>
      </c>
      <c r="B39579" s="1">
        <f>DATE(2020,11,1) + TIME(0,0,0)</f>
        <v>44136</v>
      </c>
      <c r="C39579">
        <v>35.708740233999997</v>
      </c>
    </row>
    <row r="39580" spans="1:3" x14ac:dyDescent="0.25">
      <c r="A39580">
        <v>7640</v>
      </c>
      <c r="B39580" s="1">
        <f>DATE(2020,12,1) + TIME(0,0,0)</f>
        <v>44166</v>
      </c>
      <c r="C39580">
        <v>35.721797942999999</v>
      </c>
    </row>
    <row r="39581" spans="1:3" x14ac:dyDescent="0.25">
      <c r="A39581">
        <v>7671</v>
      </c>
      <c r="B39581" s="1">
        <f>DATE(2021,1,1) + TIME(0,0,0)</f>
        <v>44197</v>
      </c>
      <c r="C39581">
        <v>35.735252379999999</v>
      </c>
    </row>
    <row r="39582" spans="1:3" x14ac:dyDescent="0.25">
      <c r="A39582">
        <v>7702</v>
      </c>
      <c r="B39582" s="1">
        <f>DATE(2021,2,1) + TIME(0,0,0)</f>
        <v>44228</v>
      </c>
      <c r="C39582">
        <v>35.748668670999997</v>
      </c>
    </row>
    <row r="39583" spans="1:3" x14ac:dyDescent="0.25">
      <c r="A39583">
        <v>7730</v>
      </c>
      <c r="B39583" s="1">
        <f>DATE(2021,3,1) + TIME(0,0,0)</f>
        <v>44256</v>
      </c>
      <c r="C39583">
        <v>35.760757446</v>
      </c>
    </row>
    <row r="39584" spans="1:3" x14ac:dyDescent="0.25">
      <c r="A39584">
        <v>7761</v>
      </c>
      <c r="B39584" s="1">
        <f>DATE(2021,4,1) + TIME(0,0,0)</f>
        <v>44287</v>
      </c>
      <c r="C39584">
        <v>35.774097443000002</v>
      </c>
    </row>
    <row r="39585" spans="1:3" x14ac:dyDescent="0.25">
      <c r="A39585">
        <v>7791</v>
      </c>
      <c r="B39585" s="1">
        <f>DATE(2021,5,1) + TIME(0,0,0)</f>
        <v>44317</v>
      </c>
      <c r="C39585">
        <v>35.786975861000002</v>
      </c>
    </row>
    <row r="39586" spans="1:3" x14ac:dyDescent="0.25">
      <c r="A39586">
        <v>7822</v>
      </c>
      <c r="B39586" s="1">
        <f>DATE(2021,6,1) + TIME(0,0,0)</f>
        <v>44348</v>
      </c>
      <c r="C39586">
        <v>35.800243377999998</v>
      </c>
    </row>
    <row r="39587" spans="1:3" x14ac:dyDescent="0.25">
      <c r="A39587">
        <v>7852</v>
      </c>
      <c r="B39587" s="1">
        <f>DATE(2021,7,1) + TIME(0,0,0)</f>
        <v>44378</v>
      </c>
      <c r="C39587">
        <v>35.813045502000001</v>
      </c>
    </row>
    <row r="39588" spans="1:3" x14ac:dyDescent="0.25">
      <c r="A39588">
        <v>7883</v>
      </c>
      <c r="B39588" s="1">
        <f>DATE(2021,8,1) + TIME(0,0,0)</f>
        <v>44409</v>
      </c>
      <c r="C39588">
        <v>35.826236725000001</v>
      </c>
    </row>
    <row r="39589" spans="1:3" x14ac:dyDescent="0.25">
      <c r="A39589">
        <v>7914</v>
      </c>
      <c r="B39589" s="1">
        <f>DATE(2021,9,1) + TIME(0,0,0)</f>
        <v>44440</v>
      </c>
      <c r="C39589">
        <v>35.839389801000003</v>
      </c>
    </row>
    <row r="39590" spans="1:3" x14ac:dyDescent="0.25">
      <c r="A39590">
        <v>7944</v>
      </c>
      <c r="B39590" s="1">
        <f>DATE(2021,10,1) + TIME(0,0,0)</f>
        <v>44470</v>
      </c>
      <c r="C39590">
        <v>35.852085113999998</v>
      </c>
    </row>
    <row r="39591" spans="1:3" x14ac:dyDescent="0.25">
      <c r="A39591">
        <v>7975</v>
      </c>
      <c r="B39591" s="1">
        <f>DATE(2021,11,1) + TIME(0,0,0)</f>
        <v>44501</v>
      </c>
      <c r="C39591">
        <v>35.865161895999996</v>
      </c>
    </row>
    <row r="39592" spans="1:3" x14ac:dyDescent="0.25">
      <c r="A39592">
        <v>8005</v>
      </c>
      <c r="B39592" s="1">
        <f>DATE(2021,12,1) + TIME(0,0,0)</f>
        <v>44531</v>
      </c>
      <c r="C39592">
        <v>35.877784728999998</v>
      </c>
    </row>
    <row r="39593" spans="1:3" x14ac:dyDescent="0.25">
      <c r="A39593">
        <v>8036</v>
      </c>
      <c r="B39593" s="1">
        <f>DATE(2022,1,1) + TIME(0,0,0)</f>
        <v>44562</v>
      </c>
      <c r="C39593">
        <v>35.890789032000001</v>
      </c>
    </row>
    <row r="39594" spans="1:3" x14ac:dyDescent="0.25">
      <c r="A39594">
        <v>8067</v>
      </c>
      <c r="B39594" s="1">
        <f>DATE(2022,2,1) + TIME(0,0,0)</f>
        <v>44593</v>
      </c>
      <c r="C39594">
        <v>35.903759002999998</v>
      </c>
    </row>
    <row r="39595" spans="1:3" x14ac:dyDescent="0.25">
      <c r="A39595">
        <v>8095</v>
      </c>
      <c r="B39595" s="1">
        <f>DATE(2022,3,1) + TIME(0,0,0)</f>
        <v>44621</v>
      </c>
      <c r="C39595">
        <v>35.915439606</v>
      </c>
    </row>
    <row r="39596" spans="1:3" x14ac:dyDescent="0.25">
      <c r="A39596">
        <v>8126</v>
      </c>
      <c r="B39596" s="1">
        <f>DATE(2022,4,1) + TIME(0,0,0)</f>
        <v>44652</v>
      </c>
      <c r="C39596">
        <v>35.928337096999996</v>
      </c>
    </row>
    <row r="39597" spans="1:3" x14ac:dyDescent="0.25">
      <c r="A39597">
        <v>8156</v>
      </c>
      <c r="B39597" s="1">
        <f>DATE(2022,5,1) + TIME(0,0,0)</f>
        <v>44682</v>
      </c>
      <c r="C39597">
        <v>35.940784454000003</v>
      </c>
    </row>
    <row r="39598" spans="1:3" x14ac:dyDescent="0.25">
      <c r="A39598">
        <v>8187</v>
      </c>
      <c r="B39598" s="1">
        <f>DATE(2022,6,1) + TIME(0,0,0)</f>
        <v>44713</v>
      </c>
      <c r="C39598">
        <v>35.953609467</v>
      </c>
    </row>
    <row r="39599" spans="1:3" x14ac:dyDescent="0.25">
      <c r="A39599">
        <v>8217</v>
      </c>
      <c r="B39599" s="1">
        <f>DATE(2022,7,1) + TIME(0,0,0)</f>
        <v>44743</v>
      </c>
      <c r="C39599">
        <v>35.965984343999999</v>
      </c>
    </row>
    <row r="39600" spans="1:3" x14ac:dyDescent="0.25">
      <c r="A39600">
        <v>8248</v>
      </c>
      <c r="B39600" s="1">
        <f>DATE(2022,8,1) + TIME(0,0,0)</f>
        <v>44774</v>
      </c>
      <c r="C39600">
        <v>35.978736877000003</v>
      </c>
    </row>
    <row r="39601" spans="1:3" x14ac:dyDescent="0.25">
      <c r="A39601">
        <v>8279</v>
      </c>
      <c r="B39601" s="1">
        <f>DATE(2022,9,1) + TIME(0,0,0)</f>
        <v>44805</v>
      </c>
      <c r="C39601">
        <v>35.991455078000001</v>
      </c>
    </row>
    <row r="39602" spans="1:3" x14ac:dyDescent="0.25">
      <c r="A39602">
        <v>8309</v>
      </c>
      <c r="B39602" s="1">
        <f>DATE(2022,10,1) + TIME(0,0,0)</f>
        <v>44835</v>
      </c>
      <c r="C39602">
        <v>36.003730773999997</v>
      </c>
    </row>
    <row r="39603" spans="1:3" x14ac:dyDescent="0.25">
      <c r="A39603">
        <v>8340</v>
      </c>
      <c r="B39603" s="1">
        <f>DATE(2022,11,1) + TIME(0,0,0)</f>
        <v>44866</v>
      </c>
      <c r="C39603">
        <v>36.016376495000003</v>
      </c>
    </row>
    <row r="39604" spans="1:3" x14ac:dyDescent="0.25">
      <c r="A39604">
        <v>8370</v>
      </c>
      <c r="B39604" s="1">
        <f>DATE(2022,12,1) + TIME(0,0,0)</f>
        <v>44896</v>
      </c>
      <c r="C39604">
        <v>36.028583527000002</v>
      </c>
    </row>
    <row r="39605" spans="1:3" x14ac:dyDescent="0.25">
      <c r="A39605">
        <v>8401</v>
      </c>
      <c r="B39605" s="1">
        <f>DATE(2023,1,1) + TIME(0,0,0)</f>
        <v>44927</v>
      </c>
      <c r="C39605">
        <v>36.041160583</v>
      </c>
    </row>
    <row r="39606" spans="1:3" x14ac:dyDescent="0.25">
      <c r="A39606">
        <v>8432</v>
      </c>
      <c r="B39606" s="1">
        <f>DATE(2023,2,1) + TIME(0,0,0)</f>
        <v>44958</v>
      </c>
      <c r="C39606">
        <v>36.053695679</v>
      </c>
    </row>
    <row r="39607" spans="1:3" x14ac:dyDescent="0.25">
      <c r="A39607">
        <v>8460</v>
      </c>
      <c r="B39607" s="1">
        <f>DATE(2023,3,1) + TIME(0,0,0)</f>
        <v>44986</v>
      </c>
      <c r="C39607">
        <v>36.064983368</v>
      </c>
    </row>
    <row r="39608" spans="1:3" x14ac:dyDescent="0.25">
      <c r="A39608">
        <v>8491</v>
      </c>
      <c r="B39608" s="1">
        <f>DATE(2023,4,1) + TIME(0,0,0)</f>
        <v>45017</v>
      </c>
      <c r="C39608">
        <v>36.077445984000001</v>
      </c>
    </row>
    <row r="39609" spans="1:3" x14ac:dyDescent="0.25">
      <c r="A39609">
        <v>8521</v>
      </c>
      <c r="B39609" s="1">
        <f>DATE(2023,5,1) + TIME(0,0,0)</f>
        <v>45047</v>
      </c>
      <c r="C39609">
        <v>36.089473724000001</v>
      </c>
    </row>
    <row r="39610" spans="1:3" x14ac:dyDescent="0.25">
      <c r="A39610">
        <v>8552</v>
      </c>
      <c r="B39610" s="1">
        <f>DATE(2023,6,1) + TIME(0,0,0)</f>
        <v>45078</v>
      </c>
      <c r="C39610">
        <v>36.101871490000001</v>
      </c>
    </row>
    <row r="39611" spans="1:3" x14ac:dyDescent="0.25">
      <c r="A39611">
        <v>8582</v>
      </c>
      <c r="B39611" s="1">
        <f>DATE(2023,7,1) + TIME(0,0,0)</f>
        <v>45108</v>
      </c>
      <c r="C39611">
        <v>36.113826752000001</v>
      </c>
    </row>
    <row r="39612" spans="1:3" x14ac:dyDescent="0.25">
      <c r="A39612">
        <v>8613</v>
      </c>
      <c r="B39612" s="1">
        <f>DATE(2023,8,1) + TIME(0,0,0)</f>
        <v>45139</v>
      </c>
      <c r="C39612">
        <v>36.126144408999998</v>
      </c>
    </row>
    <row r="39613" spans="1:3" x14ac:dyDescent="0.25">
      <c r="A39613">
        <v>8644</v>
      </c>
      <c r="B39613" s="1">
        <f>DATE(2023,9,1) + TIME(0,0,0)</f>
        <v>45170</v>
      </c>
      <c r="C39613">
        <v>36.138427733999997</v>
      </c>
    </row>
    <row r="39614" spans="1:3" x14ac:dyDescent="0.25">
      <c r="A39614">
        <v>8674</v>
      </c>
      <c r="B39614" s="1">
        <f>DATE(2023,10,1) + TIME(0,0,0)</f>
        <v>45200</v>
      </c>
      <c r="C39614">
        <v>36.150279998999999</v>
      </c>
    </row>
    <row r="39615" spans="1:3" x14ac:dyDescent="0.25">
      <c r="A39615">
        <v>8705</v>
      </c>
      <c r="B39615" s="1">
        <f>DATE(2023,11,1) + TIME(0,0,0)</f>
        <v>45231</v>
      </c>
      <c r="C39615">
        <v>36.162494658999996</v>
      </c>
    </row>
    <row r="39616" spans="1:3" x14ac:dyDescent="0.25">
      <c r="A39616">
        <v>8735</v>
      </c>
      <c r="B39616" s="1">
        <f>DATE(2023,12,1) + TIME(0,0,0)</f>
        <v>45261</v>
      </c>
      <c r="C39616">
        <v>36.174289702999999</v>
      </c>
    </row>
    <row r="39617" spans="1:3" x14ac:dyDescent="0.25">
      <c r="A39617">
        <v>8766</v>
      </c>
      <c r="B39617" s="1">
        <f>DATE(2024,1,1) + TIME(0,0,0)</f>
        <v>45292</v>
      </c>
      <c r="C39617">
        <v>36.186443328999999</v>
      </c>
    </row>
    <row r="39618" spans="1:3" x14ac:dyDescent="0.25">
      <c r="A39618">
        <v>8797</v>
      </c>
      <c r="B39618" s="1">
        <f>DATE(2024,2,1) + TIME(0,0,0)</f>
        <v>45323</v>
      </c>
      <c r="C39618">
        <v>36.198566436999997</v>
      </c>
    </row>
    <row r="39619" spans="1:3" x14ac:dyDescent="0.25">
      <c r="A39619">
        <v>8826</v>
      </c>
      <c r="B39619" s="1">
        <f>DATE(2024,3,1) + TIME(0,0,0)</f>
        <v>45352</v>
      </c>
      <c r="C39619">
        <v>36.209873199</v>
      </c>
    </row>
    <row r="39620" spans="1:3" x14ac:dyDescent="0.25">
      <c r="A39620">
        <v>8857</v>
      </c>
      <c r="B39620" s="1">
        <f>DATE(2024,4,1) + TIME(0,0,0)</f>
        <v>45383</v>
      </c>
      <c r="C39620">
        <v>36.221931458</v>
      </c>
    </row>
    <row r="39621" spans="1:3" x14ac:dyDescent="0.25">
      <c r="A39621">
        <v>8887</v>
      </c>
      <c r="B39621" s="1">
        <f>DATE(2024,5,1) + TIME(0,0,0)</f>
        <v>45413</v>
      </c>
      <c r="C39621">
        <v>36.233566283999998</v>
      </c>
    </row>
    <row r="39622" spans="1:3" x14ac:dyDescent="0.25">
      <c r="A39622">
        <v>8918</v>
      </c>
      <c r="B39622" s="1">
        <f>DATE(2024,6,1) + TIME(0,0,0)</f>
        <v>45444</v>
      </c>
      <c r="C39622">
        <v>36.245552062999998</v>
      </c>
    </row>
    <row r="39623" spans="1:3" x14ac:dyDescent="0.25">
      <c r="A39623">
        <v>8948</v>
      </c>
      <c r="B39623" s="1">
        <f>DATE(2024,7,1) + TIME(0,0,0)</f>
        <v>45474</v>
      </c>
      <c r="C39623">
        <v>36.257118224999999</v>
      </c>
    </row>
    <row r="39624" spans="1:3" x14ac:dyDescent="0.25">
      <c r="A39624">
        <v>8979</v>
      </c>
      <c r="B39624" s="1">
        <f>DATE(2024,8,1) + TIME(0,0,0)</f>
        <v>45505</v>
      </c>
      <c r="C39624">
        <v>36.269039153999998</v>
      </c>
    </row>
    <row r="39625" spans="1:3" x14ac:dyDescent="0.25">
      <c r="A39625">
        <v>9010</v>
      </c>
      <c r="B39625" s="1">
        <f>DATE(2024,9,1) + TIME(0,0,0)</f>
        <v>45536</v>
      </c>
      <c r="C39625">
        <v>36.28093338</v>
      </c>
    </row>
    <row r="39626" spans="1:3" x14ac:dyDescent="0.25">
      <c r="A39626">
        <v>9040</v>
      </c>
      <c r="B39626" s="1">
        <f>DATE(2024,10,1) + TIME(0,0,0)</f>
        <v>45566</v>
      </c>
      <c r="C39626">
        <v>36.292411803999997</v>
      </c>
    </row>
    <row r="39627" spans="1:3" x14ac:dyDescent="0.25">
      <c r="A39627">
        <v>9071</v>
      </c>
      <c r="B39627" s="1">
        <f>DATE(2024,11,1) + TIME(0,0,0)</f>
        <v>45597</v>
      </c>
      <c r="C39627">
        <v>36.304241179999998</v>
      </c>
    </row>
    <row r="39628" spans="1:3" x14ac:dyDescent="0.25">
      <c r="A39628">
        <v>9101</v>
      </c>
      <c r="B39628" s="1">
        <f>DATE(2024,12,1) + TIME(0,0,0)</f>
        <v>45627</v>
      </c>
      <c r="C39628">
        <v>36.315658569</v>
      </c>
    </row>
    <row r="39629" spans="1:3" x14ac:dyDescent="0.25">
      <c r="A39629">
        <v>9132</v>
      </c>
      <c r="B39629" s="1">
        <f>DATE(2025,1,1) + TIME(0,0,0)</f>
        <v>45658</v>
      </c>
      <c r="C39629">
        <v>36.32742691</v>
      </c>
    </row>
    <row r="39630" spans="1:3" x14ac:dyDescent="0.25">
      <c r="A39630">
        <v>9163</v>
      </c>
      <c r="B39630" s="1">
        <f>DATE(2025,2,1) + TIME(0,0,0)</f>
        <v>45689</v>
      </c>
      <c r="C39630">
        <v>36.339160919000001</v>
      </c>
    </row>
    <row r="39631" spans="1:3" x14ac:dyDescent="0.25">
      <c r="A39631">
        <v>9191</v>
      </c>
      <c r="B39631" s="1">
        <f>DATE(2025,3,1) + TIME(0,0,0)</f>
        <v>45717</v>
      </c>
      <c r="C39631">
        <v>36.349731445000003</v>
      </c>
    </row>
    <row r="39632" spans="1:3" x14ac:dyDescent="0.25">
      <c r="A39632">
        <v>9222</v>
      </c>
      <c r="B39632" s="1">
        <f>DATE(2025,4,1) + TIME(0,0,0)</f>
        <v>45748</v>
      </c>
      <c r="C39632">
        <v>36.361400604000004</v>
      </c>
    </row>
    <row r="39633" spans="1:3" x14ac:dyDescent="0.25">
      <c r="A39633">
        <v>9252</v>
      </c>
      <c r="B39633" s="1">
        <f>DATE(2025,5,1) + TIME(0,0,0)</f>
        <v>45778</v>
      </c>
      <c r="C39633">
        <v>36.372665404999999</v>
      </c>
    </row>
    <row r="39634" spans="1:3" x14ac:dyDescent="0.25">
      <c r="A39634">
        <v>9283</v>
      </c>
      <c r="B39634" s="1">
        <f>DATE(2025,6,1) + TIME(0,0,0)</f>
        <v>45809</v>
      </c>
      <c r="C39634">
        <v>36.384273528999998</v>
      </c>
    </row>
    <row r="39635" spans="1:3" x14ac:dyDescent="0.25">
      <c r="A39635">
        <v>9313</v>
      </c>
      <c r="B39635" s="1">
        <f>DATE(2025,7,1) + TIME(0,0,0)</f>
        <v>45839</v>
      </c>
      <c r="C39635">
        <v>36.395477294999999</v>
      </c>
    </row>
    <row r="39636" spans="1:3" x14ac:dyDescent="0.25">
      <c r="A39636">
        <v>9344</v>
      </c>
      <c r="B39636" s="1">
        <f>DATE(2025,8,1) + TIME(0,0,0)</f>
        <v>45870</v>
      </c>
      <c r="C39636">
        <v>36.407020568999997</v>
      </c>
    </row>
    <row r="39637" spans="1:3" x14ac:dyDescent="0.25">
      <c r="A39637">
        <v>9375</v>
      </c>
      <c r="B39637" s="1">
        <f>DATE(2025,9,1) + TIME(0,0,0)</f>
        <v>45901</v>
      </c>
      <c r="C39637">
        <v>36.418533324999999</v>
      </c>
    </row>
    <row r="39638" spans="1:3" x14ac:dyDescent="0.25">
      <c r="A39638">
        <v>9405</v>
      </c>
      <c r="B39638" s="1">
        <f>DATE(2025,10,1) + TIME(0,0,0)</f>
        <v>45931</v>
      </c>
      <c r="C39638">
        <v>36.429645538000003</v>
      </c>
    </row>
    <row r="39639" spans="1:3" x14ac:dyDescent="0.25">
      <c r="A39639">
        <v>9436</v>
      </c>
      <c r="B39639" s="1">
        <f>DATE(2025,11,1) + TIME(0,0,0)</f>
        <v>45962</v>
      </c>
      <c r="C39639">
        <v>36.441093445</v>
      </c>
    </row>
    <row r="39640" spans="1:3" x14ac:dyDescent="0.25">
      <c r="A39640">
        <v>9466</v>
      </c>
      <c r="B39640" s="1">
        <f>DATE(2025,12,1) + TIME(0,0,0)</f>
        <v>45992</v>
      </c>
      <c r="C39640">
        <v>36.452144623000002</v>
      </c>
    </row>
    <row r="39641" spans="1:3" x14ac:dyDescent="0.25">
      <c r="A39641">
        <v>9497</v>
      </c>
      <c r="B39641" s="1">
        <f>DATE(2026,1,1) + TIME(0,0,0)</f>
        <v>46023</v>
      </c>
      <c r="C39641">
        <v>36.463531494000001</v>
      </c>
    </row>
    <row r="39642" spans="1:3" x14ac:dyDescent="0.25">
      <c r="A39642">
        <v>9528</v>
      </c>
      <c r="B39642" s="1">
        <f>DATE(2026,2,1) + TIME(0,0,0)</f>
        <v>46054</v>
      </c>
      <c r="C39642">
        <v>36.474884033000002</v>
      </c>
    </row>
    <row r="39643" spans="1:3" x14ac:dyDescent="0.25">
      <c r="A39643">
        <v>9556</v>
      </c>
      <c r="B39643" s="1">
        <f>DATE(2026,3,1) + TIME(0,0,0)</f>
        <v>46082</v>
      </c>
      <c r="C39643">
        <v>36.485115051000001</v>
      </c>
    </row>
    <row r="39644" spans="1:3" x14ac:dyDescent="0.25">
      <c r="A39644">
        <v>9587</v>
      </c>
      <c r="B39644" s="1">
        <f>DATE(2026,4,1) + TIME(0,0,0)</f>
        <v>46113</v>
      </c>
      <c r="C39644">
        <v>36.49641037</v>
      </c>
    </row>
    <row r="39645" spans="1:3" x14ac:dyDescent="0.25">
      <c r="A39645">
        <v>9617</v>
      </c>
      <c r="B39645" s="1">
        <f>DATE(2026,5,1) + TIME(0,0,0)</f>
        <v>46143</v>
      </c>
      <c r="C39645">
        <v>36.507308960000003</v>
      </c>
    </row>
    <row r="39646" spans="1:3" x14ac:dyDescent="0.25">
      <c r="A39646">
        <v>9648</v>
      </c>
      <c r="B39646" s="1">
        <f>DATE(2026,6,1) + TIME(0,0,0)</f>
        <v>46174</v>
      </c>
      <c r="C39646">
        <v>36.518547058000003</v>
      </c>
    </row>
    <row r="39647" spans="1:3" x14ac:dyDescent="0.25">
      <c r="A39647">
        <v>9678</v>
      </c>
      <c r="B39647" s="1">
        <f>DATE(2026,7,1) + TIME(0,0,0)</f>
        <v>46204</v>
      </c>
      <c r="C39647">
        <v>36.529392242</v>
      </c>
    </row>
    <row r="39648" spans="1:3" x14ac:dyDescent="0.25">
      <c r="A39648">
        <v>9709</v>
      </c>
      <c r="B39648" s="1">
        <f>DATE(2026,8,1) + TIME(0,0,0)</f>
        <v>46235</v>
      </c>
      <c r="C39648">
        <v>36.540569304999998</v>
      </c>
    </row>
    <row r="39649" spans="1:3" x14ac:dyDescent="0.25">
      <c r="A39649">
        <v>9740</v>
      </c>
      <c r="B39649" s="1">
        <f>DATE(2026,9,1) + TIME(0,0,0)</f>
        <v>46266</v>
      </c>
      <c r="C39649">
        <v>36.55172348</v>
      </c>
    </row>
    <row r="39650" spans="1:3" x14ac:dyDescent="0.25">
      <c r="A39650">
        <v>9770</v>
      </c>
      <c r="B39650" s="1">
        <f>DATE(2026,10,1) + TIME(0,0,0)</f>
        <v>46296</v>
      </c>
      <c r="C39650">
        <v>36.562488555999998</v>
      </c>
    </row>
    <row r="39651" spans="1:3" x14ac:dyDescent="0.25">
      <c r="A39651">
        <v>9801</v>
      </c>
      <c r="B39651" s="1">
        <f>DATE(2026,11,1) + TIME(0,0,0)</f>
        <v>46327</v>
      </c>
      <c r="C39651">
        <v>36.573585510000001</v>
      </c>
    </row>
    <row r="39652" spans="1:3" x14ac:dyDescent="0.25">
      <c r="A39652">
        <v>9831</v>
      </c>
      <c r="B39652" s="1">
        <f>DATE(2026,12,1) + TIME(0,0,0)</f>
        <v>46357</v>
      </c>
      <c r="C39652">
        <v>36.584300995</v>
      </c>
    </row>
    <row r="39653" spans="1:3" x14ac:dyDescent="0.25">
      <c r="A39653">
        <v>9862</v>
      </c>
      <c r="B39653" s="1">
        <f>DATE(2027,1,1) + TIME(0,0,0)</f>
        <v>46388</v>
      </c>
      <c r="C39653">
        <v>36.595348358000003</v>
      </c>
    </row>
    <row r="39654" spans="1:3" x14ac:dyDescent="0.25">
      <c r="A39654">
        <v>9893</v>
      </c>
      <c r="B39654" s="1">
        <f>DATE(2027,2,1) + TIME(0,0,0)</f>
        <v>46419</v>
      </c>
      <c r="C39654">
        <v>36.606365203999999</v>
      </c>
    </row>
    <row r="39655" spans="1:3" x14ac:dyDescent="0.25">
      <c r="A39655">
        <v>9921</v>
      </c>
      <c r="B39655" s="1">
        <f>DATE(2027,3,1) + TIME(0,0,0)</f>
        <v>46447</v>
      </c>
      <c r="C39655">
        <v>36.616294861</v>
      </c>
    </row>
    <row r="39656" spans="1:3" x14ac:dyDescent="0.25">
      <c r="A39656">
        <v>9952</v>
      </c>
      <c r="B39656" s="1">
        <f>DATE(2027,4,1) + TIME(0,0,0)</f>
        <v>46478</v>
      </c>
      <c r="C39656">
        <v>36.627262115000001</v>
      </c>
    </row>
    <row r="39657" spans="1:3" x14ac:dyDescent="0.25">
      <c r="A39657">
        <v>9982</v>
      </c>
      <c r="B39657" s="1">
        <f>DATE(2027,5,1) + TIME(0,0,0)</f>
        <v>46508</v>
      </c>
      <c r="C39657">
        <v>36.637847899999997</v>
      </c>
    </row>
    <row r="39658" spans="1:3" x14ac:dyDescent="0.25">
      <c r="A39658">
        <v>10013</v>
      </c>
      <c r="B39658" s="1">
        <f>DATE(2027,6,1) + TIME(0,0,0)</f>
        <v>46539</v>
      </c>
      <c r="C39658">
        <v>36.648761749000002</v>
      </c>
    </row>
    <row r="39659" spans="1:3" x14ac:dyDescent="0.25">
      <c r="A39659">
        <v>10043</v>
      </c>
      <c r="B39659" s="1">
        <f>DATE(2027,7,1) + TIME(0,0,0)</f>
        <v>46569</v>
      </c>
      <c r="C39659">
        <v>36.659297942999999</v>
      </c>
    </row>
    <row r="39660" spans="1:3" x14ac:dyDescent="0.25">
      <c r="A39660">
        <v>10074</v>
      </c>
      <c r="B39660" s="1">
        <f>DATE(2027,8,1) + TIME(0,0,0)</f>
        <v>46600</v>
      </c>
      <c r="C39660">
        <v>36.670154572000001</v>
      </c>
    </row>
    <row r="39661" spans="1:3" x14ac:dyDescent="0.25">
      <c r="A39661">
        <v>10105</v>
      </c>
      <c r="B39661" s="1">
        <f>DATE(2027,9,1) + TIME(0,0,0)</f>
        <v>46631</v>
      </c>
      <c r="C39661">
        <v>36.680988311999997</v>
      </c>
    </row>
    <row r="39662" spans="1:3" x14ac:dyDescent="0.25">
      <c r="A39662">
        <v>10135</v>
      </c>
      <c r="B39662" s="1">
        <f>DATE(2027,10,1) + TIME(0,0,0)</f>
        <v>46661</v>
      </c>
      <c r="C39662">
        <v>36.691444396999998</v>
      </c>
    </row>
    <row r="39663" spans="1:3" x14ac:dyDescent="0.25">
      <c r="A39663">
        <v>10166</v>
      </c>
      <c r="B39663" s="1">
        <f>DATE(2027,11,1) + TIME(0,0,0)</f>
        <v>46692</v>
      </c>
      <c r="C39663">
        <v>36.702224731000001</v>
      </c>
    </row>
    <row r="39664" spans="1:3" x14ac:dyDescent="0.25">
      <c r="A39664">
        <v>10196</v>
      </c>
      <c r="B39664" s="1">
        <f>DATE(2027,12,1) + TIME(0,0,0)</f>
        <v>46722</v>
      </c>
      <c r="C39664">
        <v>36.712631225999999</v>
      </c>
    </row>
    <row r="39665" spans="1:3" x14ac:dyDescent="0.25">
      <c r="A39665">
        <v>10227</v>
      </c>
      <c r="B39665" s="1">
        <f>DATE(2028,1,1) + TIME(0,0,0)</f>
        <v>46753</v>
      </c>
      <c r="C39665">
        <v>36.72335434</v>
      </c>
    </row>
    <row r="39666" spans="1:3" x14ac:dyDescent="0.25">
      <c r="A39666">
        <v>10258</v>
      </c>
      <c r="B39666" s="1">
        <f>DATE(2028,2,1) + TIME(0,0,0)</f>
        <v>46784</v>
      </c>
      <c r="C39666">
        <v>36.734054565000001</v>
      </c>
    </row>
    <row r="39667" spans="1:3" x14ac:dyDescent="0.25">
      <c r="A39667">
        <v>10287</v>
      </c>
      <c r="B39667" s="1">
        <f>DATE(2028,3,1) + TIME(0,0,0)</f>
        <v>46813</v>
      </c>
      <c r="C39667">
        <v>36.744037628000001</v>
      </c>
    </row>
    <row r="39668" spans="1:3" x14ac:dyDescent="0.25">
      <c r="A39668">
        <v>10318</v>
      </c>
      <c r="B39668" s="1">
        <f>DATE(2028,4,1) + TIME(0,0,0)</f>
        <v>46844</v>
      </c>
      <c r="C39668">
        <v>36.754684447999999</v>
      </c>
    </row>
    <row r="39669" spans="1:3" x14ac:dyDescent="0.25">
      <c r="A39669">
        <v>10348</v>
      </c>
      <c r="B39669" s="1">
        <f>DATE(2028,5,1) + TIME(0,0,0)</f>
        <v>46874</v>
      </c>
      <c r="C39669">
        <v>36.764957428000002</v>
      </c>
    </row>
    <row r="39670" spans="1:3" x14ac:dyDescent="0.25">
      <c r="A39670">
        <v>10379</v>
      </c>
      <c r="B39670" s="1">
        <f>DATE(2028,6,1) + TIME(0,0,0)</f>
        <v>46905</v>
      </c>
      <c r="C39670">
        <v>36.775550842000001</v>
      </c>
    </row>
    <row r="39671" spans="1:3" x14ac:dyDescent="0.25">
      <c r="A39671">
        <v>10409</v>
      </c>
      <c r="B39671" s="1">
        <f>DATE(2028,7,1) + TIME(0,0,0)</f>
        <v>46935</v>
      </c>
      <c r="C39671">
        <v>36.785778045999997</v>
      </c>
    </row>
    <row r="39672" spans="1:3" x14ac:dyDescent="0.25">
      <c r="A39672">
        <v>10440</v>
      </c>
      <c r="B39672" s="1">
        <f>DATE(2028,8,1) + TIME(0,0,0)</f>
        <v>46966</v>
      </c>
      <c r="C39672">
        <v>36.796314240000001</v>
      </c>
    </row>
    <row r="39673" spans="1:3" x14ac:dyDescent="0.25">
      <c r="A39673">
        <v>10471</v>
      </c>
      <c r="B39673" s="1">
        <f>DATE(2028,9,1) + TIME(0,0,0)</f>
        <v>46997</v>
      </c>
      <c r="C39673">
        <v>36.806827544999997</v>
      </c>
    </row>
    <row r="39674" spans="1:3" x14ac:dyDescent="0.25">
      <c r="A39674">
        <v>10501</v>
      </c>
      <c r="B39674" s="1">
        <f>DATE(2028,10,1) + TIME(0,0,0)</f>
        <v>47027</v>
      </c>
      <c r="C39674">
        <v>36.816974639999998</v>
      </c>
    </row>
    <row r="39675" spans="1:3" x14ac:dyDescent="0.25">
      <c r="A39675">
        <v>10532</v>
      </c>
      <c r="B39675" s="1">
        <f>DATE(2028,11,1) + TIME(0,0,0)</f>
        <v>47058</v>
      </c>
      <c r="C39675">
        <v>36.827434539999999</v>
      </c>
    </row>
    <row r="39676" spans="1:3" x14ac:dyDescent="0.25">
      <c r="A39676">
        <v>10562</v>
      </c>
      <c r="B39676" s="1">
        <f>DATE(2028,12,1) + TIME(0,0,0)</f>
        <v>47088</v>
      </c>
      <c r="C39676">
        <v>36.837532043000003</v>
      </c>
    </row>
    <row r="39677" spans="1:3" x14ac:dyDescent="0.25">
      <c r="A39677">
        <v>10593</v>
      </c>
      <c r="B39677" s="1">
        <f>DATE(2029,1,1) + TIME(0,0,0)</f>
        <v>47119</v>
      </c>
      <c r="C39677">
        <v>36.847942351999997</v>
      </c>
    </row>
    <row r="39678" spans="1:3" x14ac:dyDescent="0.25">
      <c r="A39678">
        <v>10624</v>
      </c>
      <c r="B39678" s="1">
        <f>DATE(2029,2,1) + TIME(0,0,0)</f>
        <v>47150</v>
      </c>
      <c r="C39678">
        <v>36.858322143999999</v>
      </c>
    </row>
    <row r="39679" spans="1:3" x14ac:dyDescent="0.25">
      <c r="A39679">
        <v>10652</v>
      </c>
      <c r="B39679" s="1">
        <f>DATE(2029,3,1) + TIME(0,0,0)</f>
        <v>47178</v>
      </c>
      <c r="C39679">
        <v>36.867679596000002</v>
      </c>
    </row>
    <row r="39680" spans="1:3" x14ac:dyDescent="0.25">
      <c r="A39680">
        <v>10683</v>
      </c>
      <c r="B39680" s="1">
        <f>DATE(2029,4,1) + TIME(0,0,0)</f>
        <v>47209</v>
      </c>
      <c r="C39680">
        <v>36.878009796000001</v>
      </c>
    </row>
    <row r="39681" spans="1:3" x14ac:dyDescent="0.25">
      <c r="A39681">
        <v>10713</v>
      </c>
      <c r="B39681" s="1">
        <f>DATE(2029,5,1) + TIME(0,0,0)</f>
        <v>47239</v>
      </c>
      <c r="C39681">
        <v>36.887985229000002</v>
      </c>
    </row>
    <row r="39682" spans="1:3" x14ac:dyDescent="0.25">
      <c r="A39682">
        <v>10744</v>
      </c>
      <c r="B39682" s="1">
        <f>DATE(2029,6,1) + TIME(0,0,0)</f>
        <v>47270</v>
      </c>
      <c r="C39682">
        <v>36.898265838999997</v>
      </c>
    </row>
    <row r="39683" spans="1:3" x14ac:dyDescent="0.25">
      <c r="A39683">
        <v>10774</v>
      </c>
      <c r="B39683" s="1">
        <f>DATE(2029,7,1) + TIME(0,0,0)</f>
        <v>47300</v>
      </c>
      <c r="C39683">
        <v>36.908191680999998</v>
      </c>
    </row>
    <row r="39684" spans="1:3" x14ac:dyDescent="0.25">
      <c r="A39684">
        <v>10805</v>
      </c>
      <c r="B39684" s="1">
        <f>DATE(2029,8,1) + TIME(0,0,0)</f>
        <v>47331</v>
      </c>
      <c r="C39684">
        <v>36.918422698999997</v>
      </c>
    </row>
    <row r="39685" spans="1:3" x14ac:dyDescent="0.25">
      <c r="A39685">
        <v>10836</v>
      </c>
      <c r="B39685" s="1">
        <f>DATE(2029,9,1) + TIME(0,0,0)</f>
        <v>47362</v>
      </c>
      <c r="C39685">
        <v>36.928630828999999</v>
      </c>
    </row>
    <row r="39686" spans="1:3" x14ac:dyDescent="0.25">
      <c r="A39686">
        <v>10866</v>
      </c>
      <c r="B39686" s="1">
        <f>DATE(2029,10,1) + TIME(0,0,0)</f>
        <v>47392</v>
      </c>
      <c r="C39686">
        <v>36.938484191999997</v>
      </c>
    </row>
    <row r="39687" spans="1:3" x14ac:dyDescent="0.25">
      <c r="A39687">
        <v>10897</v>
      </c>
      <c r="B39687" s="1">
        <f>DATE(2029,11,1) + TIME(0,0,0)</f>
        <v>47423</v>
      </c>
      <c r="C39687">
        <v>36.948638916</v>
      </c>
    </row>
    <row r="39688" spans="1:3" x14ac:dyDescent="0.25">
      <c r="A39688">
        <v>10927</v>
      </c>
      <c r="B39688" s="1">
        <f>DATE(2029,12,1) + TIME(0,0,0)</f>
        <v>47453</v>
      </c>
      <c r="C39688">
        <v>36.958446502999998</v>
      </c>
    </row>
    <row r="39689" spans="1:3" x14ac:dyDescent="0.25">
      <c r="A39689">
        <v>10958</v>
      </c>
      <c r="B39689" s="1">
        <f>DATE(2030,1,1) + TIME(0,0,0)</f>
        <v>47484</v>
      </c>
      <c r="C39689">
        <v>36.968555449999997</v>
      </c>
    </row>
    <row r="39690" spans="1:3" x14ac:dyDescent="0.25">
      <c r="A39690">
        <v>10989</v>
      </c>
      <c r="B39690" s="1">
        <f>DATE(2030,2,1) + TIME(0,0,0)</f>
        <v>47515</v>
      </c>
      <c r="C39690">
        <v>36.978637695000003</v>
      </c>
    </row>
    <row r="39691" spans="1:3" x14ac:dyDescent="0.25">
      <c r="A39691">
        <v>11017</v>
      </c>
      <c r="B39691" s="1">
        <f>DATE(2030,3,1) + TIME(0,0,0)</f>
        <v>47543</v>
      </c>
      <c r="C39691">
        <v>36.987728119000003</v>
      </c>
    </row>
    <row r="39692" spans="1:3" x14ac:dyDescent="0.25">
      <c r="A39692">
        <v>11048</v>
      </c>
      <c r="B39692" s="1">
        <f>DATE(2030,4,1) + TIME(0,0,0)</f>
        <v>47574</v>
      </c>
      <c r="C39692">
        <v>36.997764586999999</v>
      </c>
    </row>
    <row r="39693" spans="1:3" x14ac:dyDescent="0.25">
      <c r="A39693">
        <v>11078</v>
      </c>
      <c r="B39693" s="1">
        <f>DATE(2030,5,1) + TIME(0,0,0)</f>
        <v>47604</v>
      </c>
      <c r="C39693">
        <v>37.007453918000003</v>
      </c>
    </row>
    <row r="39694" spans="1:3" x14ac:dyDescent="0.25">
      <c r="A39694">
        <v>11109</v>
      </c>
      <c r="B39694" s="1">
        <f>DATE(2030,6,1) + TIME(0,0,0)</f>
        <v>47635</v>
      </c>
      <c r="C39694">
        <v>37.017444611000002</v>
      </c>
    </row>
    <row r="39695" spans="1:3" x14ac:dyDescent="0.25">
      <c r="A39695">
        <v>11139</v>
      </c>
      <c r="B39695" s="1">
        <f>DATE(2030,7,1) + TIME(0,0,0)</f>
        <v>47665</v>
      </c>
      <c r="C39695">
        <v>37.027088165000002</v>
      </c>
    </row>
    <row r="39696" spans="1:3" x14ac:dyDescent="0.25">
      <c r="A39696">
        <v>11170</v>
      </c>
      <c r="B39696" s="1">
        <f>DATE(2030,8,1) + TIME(0,0,0)</f>
        <v>47696</v>
      </c>
      <c r="C39696">
        <v>37.037033080999997</v>
      </c>
    </row>
    <row r="39697" spans="1:3" x14ac:dyDescent="0.25">
      <c r="A39697">
        <v>11201</v>
      </c>
      <c r="B39697" s="1">
        <f>DATE(2030,9,1) + TIME(0,0,0)</f>
        <v>47727</v>
      </c>
      <c r="C39697">
        <v>37.046951294000003</v>
      </c>
    </row>
    <row r="39698" spans="1:3" x14ac:dyDescent="0.25">
      <c r="A39698">
        <v>11231</v>
      </c>
      <c r="B39698" s="1">
        <f>DATE(2030,10,1) + TIME(0,0,0)</f>
        <v>47757</v>
      </c>
      <c r="C39698">
        <v>37.056526183999999</v>
      </c>
    </row>
    <row r="39699" spans="1:3" x14ac:dyDescent="0.25">
      <c r="A39699">
        <v>11262</v>
      </c>
      <c r="B39699" s="1">
        <f>DATE(2030,11,1) + TIME(0,0,0)</f>
        <v>47788</v>
      </c>
      <c r="C39699">
        <v>37.066402435000001</v>
      </c>
    </row>
    <row r="39700" spans="1:3" x14ac:dyDescent="0.25">
      <c r="A39700">
        <v>11292</v>
      </c>
      <c r="B39700" s="1">
        <f>DATE(2030,12,1) + TIME(0,0,0)</f>
        <v>47818</v>
      </c>
      <c r="C39700">
        <v>37.075931549000003</v>
      </c>
    </row>
    <row r="39701" spans="1:3" x14ac:dyDescent="0.25">
      <c r="A39701">
        <v>11323</v>
      </c>
      <c r="B39701" s="1">
        <f>DATE(2031,1,1) + TIME(0,0,0)</f>
        <v>47849</v>
      </c>
      <c r="C39701">
        <v>37.085758208999998</v>
      </c>
    </row>
    <row r="39702" spans="1:3" x14ac:dyDescent="0.25">
      <c r="A39702">
        <v>11354</v>
      </c>
      <c r="B39702" s="1">
        <f>DATE(2031,2,1) + TIME(0,0,0)</f>
        <v>47880</v>
      </c>
      <c r="C39702">
        <v>37.095565796000002</v>
      </c>
    </row>
    <row r="39703" spans="1:3" x14ac:dyDescent="0.25">
      <c r="A39703">
        <v>11382</v>
      </c>
      <c r="B39703" s="1">
        <f>DATE(2031,3,1) + TIME(0,0,0)</f>
        <v>47908</v>
      </c>
      <c r="C39703">
        <v>37.104400634999998</v>
      </c>
    </row>
    <row r="39704" spans="1:3" x14ac:dyDescent="0.25">
      <c r="A39704">
        <v>11413</v>
      </c>
      <c r="B39704" s="1">
        <f>DATE(2031,4,1) + TIME(0,0,0)</f>
        <v>47939</v>
      </c>
      <c r="C39704">
        <v>37.114158629999999</v>
      </c>
    </row>
    <row r="39705" spans="1:3" x14ac:dyDescent="0.25">
      <c r="A39705">
        <v>11443</v>
      </c>
      <c r="B39705" s="1">
        <f>DATE(2031,5,1) + TIME(0,0,0)</f>
        <v>47969</v>
      </c>
      <c r="C39705">
        <v>37.123580933</v>
      </c>
    </row>
    <row r="39706" spans="1:3" x14ac:dyDescent="0.25">
      <c r="A39706">
        <v>11474</v>
      </c>
      <c r="B39706" s="1">
        <f>DATE(2031,6,1) + TIME(0,0,0)</f>
        <v>48000</v>
      </c>
      <c r="C39706">
        <v>37.133296967</v>
      </c>
    </row>
    <row r="39707" spans="1:3" x14ac:dyDescent="0.25">
      <c r="A39707">
        <v>11504</v>
      </c>
      <c r="B39707" s="1">
        <f>DATE(2031,7,1) + TIME(0,0,0)</f>
        <v>48030</v>
      </c>
      <c r="C39707">
        <v>37.142673492</v>
      </c>
    </row>
    <row r="39708" spans="1:3" x14ac:dyDescent="0.25">
      <c r="A39708">
        <v>11535</v>
      </c>
      <c r="B39708" s="1">
        <f>DATE(2031,8,1) + TIME(0,0,0)</f>
        <v>48061</v>
      </c>
      <c r="C39708">
        <v>37.152336120999998</v>
      </c>
    </row>
    <row r="39709" spans="1:3" x14ac:dyDescent="0.25">
      <c r="A39709">
        <v>11566</v>
      </c>
      <c r="B39709" s="1">
        <f>DATE(2031,9,1) + TIME(0,0,0)</f>
        <v>48092</v>
      </c>
      <c r="C39709">
        <v>37.161979674999998</v>
      </c>
    </row>
    <row r="39710" spans="1:3" x14ac:dyDescent="0.25">
      <c r="A39710">
        <v>11596</v>
      </c>
      <c r="B39710" s="1">
        <f>DATE(2031,10,1) + TIME(0,0,0)</f>
        <v>48122</v>
      </c>
      <c r="C39710">
        <v>37.171287536999998</v>
      </c>
    </row>
    <row r="39711" spans="1:3" x14ac:dyDescent="0.25">
      <c r="A39711">
        <v>11627</v>
      </c>
      <c r="B39711" s="1">
        <f>DATE(2031,11,1) + TIME(0,0,0)</f>
        <v>48153</v>
      </c>
      <c r="C39711">
        <v>37.180881499999998</v>
      </c>
    </row>
    <row r="39712" spans="1:3" x14ac:dyDescent="0.25">
      <c r="A39712">
        <v>11657</v>
      </c>
      <c r="B39712" s="1">
        <f>DATE(2031,12,1) + TIME(0,0,0)</f>
        <v>48183</v>
      </c>
      <c r="C39712">
        <v>37.190143585000001</v>
      </c>
    </row>
    <row r="39713" spans="1:3" x14ac:dyDescent="0.25">
      <c r="A39713">
        <v>11688</v>
      </c>
      <c r="B39713" s="1">
        <f>DATE(2032,1,1) + TIME(0,0,0)</f>
        <v>48214</v>
      </c>
      <c r="C39713">
        <v>37.199691772000001</v>
      </c>
    </row>
    <row r="39714" spans="1:3" x14ac:dyDescent="0.25">
      <c r="A39714">
        <v>11719</v>
      </c>
      <c r="B39714" s="1">
        <f>DATE(2032,2,1) + TIME(0,0,0)</f>
        <v>48245</v>
      </c>
      <c r="C39714">
        <v>37.209217072000001</v>
      </c>
    </row>
    <row r="39715" spans="1:3" x14ac:dyDescent="0.25">
      <c r="A39715">
        <v>11748</v>
      </c>
      <c r="B39715" s="1">
        <f>DATE(2032,3,1) + TIME(0,0,0)</f>
        <v>48274</v>
      </c>
      <c r="C39715">
        <v>37.218109130999999</v>
      </c>
    </row>
    <row r="39716" spans="1:3" x14ac:dyDescent="0.25">
      <c r="A39716">
        <v>11779</v>
      </c>
      <c r="B39716" s="1">
        <f>DATE(2032,4,1) + TIME(0,0,0)</f>
        <v>48305</v>
      </c>
      <c r="C39716">
        <v>37.227588654000002</v>
      </c>
    </row>
    <row r="39717" spans="1:3" x14ac:dyDescent="0.25">
      <c r="A39717">
        <v>11809</v>
      </c>
      <c r="B39717" s="1">
        <f>DATE(2032,5,1) + TIME(0,0,0)</f>
        <v>48335</v>
      </c>
      <c r="C39717">
        <v>37.236743926999999</v>
      </c>
    </row>
    <row r="39718" spans="1:3" x14ac:dyDescent="0.25">
      <c r="A39718">
        <v>11840</v>
      </c>
      <c r="B39718" s="1">
        <f>DATE(2032,6,1) + TIME(0,0,0)</f>
        <v>48366</v>
      </c>
      <c r="C39718">
        <v>37.246181487999998</v>
      </c>
    </row>
    <row r="39719" spans="1:3" x14ac:dyDescent="0.25">
      <c r="A39719">
        <v>11870</v>
      </c>
      <c r="B39719" s="1">
        <f>DATE(2032,7,1) + TIME(0,0,0)</f>
        <v>48396</v>
      </c>
      <c r="C39719">
        <v>37.255290985000002</v>
      </c>
    </row>
    <row r="39720" spans="1:3" x14ac:dyDescent="0.25">
      <c r="A39720">
        <v>11901</v>
      </c>
      <c r="B39720" s="1">
        <f>DATE(2032,8,1) + TIME(0,0,0)</f>
        <v>48427</v>
      </c>
      <c r="C39720">
        <v>37.264686584000003</v>
      </c>
    </row>
    <row r="39721" spans="1:3" x14ac:dyDescent="0.25">
      <c r="A39721">
        <v>11932</v>
      </c>
      <c r="B39721" s="1">
        <f>DATE(2032,9,1) + TIME(0,0,0)</f>
        <v>48458</v>
      </c>
      <c r="C39721">
        <v>37.274059295999997</v>
      </c>
    </row>
    <row r="39722" spans="1:3" x14ac:dyDescent="0.25">
      <c r="A39722">
        <v>11962</v>
      </c>
      <c r="B39722" s="1">
        <f>DATE(2032,10,1) + TIME(0,0,0)</f>
        <v>48488</v>
      </c>
      <c r="C39722">
        <v>37.283107758</v>
      </c>
    </row>
    <row r="39723" spans="1:3" x14ac:dyDescent="0.25">
      <c r="A39723">
        <v>11993</v>
      </c>
      <c r="B39723" s="1">
        <f>DATE(2032,11,1) + TIME(0,0,0)</f>
        <v>48519</v>
      </c>
      <c r="C39723">
        <v>37.292438507</v>
      </c>
    </row>
    <row r="39724" spans="1:3" x14ac:dyDescent="0.25">
      <c r="A39724">
        <v>12023</v>
      </c>
      <c r="B39724" s="1">
        <f>DATE(2032,12,1) + TIME(0,0,0)</f>
        <v>48549</v>
      </c>
      <c r="C39724">
        <v>37.301448821999998</v>
      </c>
    </row>
    <row r="39725" spans="1:3" x14ac:dyDescent="0.25">
      <c r="A39725">
        <v>12054</v>
      </c>
      <c r="B39725" s="1">
        <f>DATE(2033,1,1) + TIME(0,0,0)</f>
        <v>48580</v>
      </c>
      <c r="C39725">
        <v>37.310737609999997</v>
      </c>
    </row>
    <row r="39726" spans="1:3" x14ac:dyDescent="0.25">
      <c r="A39726">
        <v>12085</v>
      </c>
      <c r="B39726" s="1">
        <f>DATE(2033,2,1) + TIME(0,0,0)</f>
        <v>48611</v>
      </c>
      <c r="C39726">
        <v>37.320003509999999</v>
      </c>
    </row>
    <row r="39727" spans="1:3" x14ac:dyDescent="0.25">
      <c r="A39727">
        <v>12113</v>
      </c>
      <c r="B39727" s="1">
        <f>DATE(2033,3,1) + TIME(0,0,0)</f>
        <v>48639</v>
      </c>
      <c r="C39727">
        <v>37.328357697000001</v>
      </c>
    </row>
    <row r="39728" spans="1:3" x14ac:dyDescent="0.25">
      <c r="A39728">
        <v>12144</v>
      </c>
      <c r="B39728" s="1">
        <f>DATE(2033,4,1) + TIME(0,0,0)</f>
        <v>48670</v>
      </c>
      <c r="C39728">
        <v>37.337585449000002</v>
      </c>
    </row>
    <row r="39729" spans="1:3" x14ac:dyDescent="0.25">
      <c r="A39729">
        <v>12174</v>
      </c>
      <c r="B39729" s="1">
        <f>DATE(2033,5,1) + TIME(0,0,0)</f>
        <v>48700</v>
      </c>
      <c r="C39729">
        <v>37.346492767000001</v>
      </c>
    </row>
    <row r="39730" spans="1:3" x14ac:dyDescent="0.25">
      <c r="A39730">
        <v>12205</v>
      </c>
      <c r="B39730" s="1">
        <f>DATE(2033,6,1) + TIME(0,0,0)</f>
        <v>48731</v>
      </c>
      <c r="C39730">
        <v>37.355682373</v>
      </c>
    </row>
    <row r="39731" spans="1:3" x14ac:dyDescent="0.25">
      <c r="A39731">
        <v>12235</v>
      </c>
      <c r="B39731" s="1">
        <f>DATE(2033,7,1) + TIME(0,0,0)</f>
        <v>48761</v>
      </c>
      <c r="C39731">
        <v>37.364551544000001</v>
      </c>
    </row>
    <row r="39732" spans="1:3" x14ac:dyDescent="0.25">
      <c r="A39732">
        <v>12266</v>
      </c>
      <c r="B39732" s="1">
        <f>DATE(2033,8,1) + TIME(0,0,0)</f>
        <v>48792</v>
      </c>
      <c r="C39732">
        <v>37.373699188000003</v>
      </c>
    </row>
    <row r="39733" spans="1:3" x14ac:dyDescent="0.25">
      <c r="A39733">
        <v>12297</v>
      </c>
      <c r="B39733" s="1">
        <f>DATE(2033,9,1) + TIME(0,0,0)</f>
        <v>48823</v>
      </c>
      <c r="C39733">
        <v>37.382827759000001</v>
      </c>
    </row>
    <row r="39734" spans="1:3" x14ac:dyDescent="0.25">
      <c r="A39734">
        <v>12327</v>
      </c>
      <c r="B39734" s="1">
        <f>DATE(2033,10,1) + TIME(0,0,0)</f>
        <v>48853</v>
      </c>
      <c r="C39734">
        <v>37.391639709000003</v>
      </c>
    </row>
    <row r="39735" spans="1:3" x14ac:dyDescent="0.25">
      <c r="A39735">
        <v>12358</v>
      </c>
      <c r="B39735" s="1">
        <f>DATE(2033,11,1) + TIME(0,0,0)</f>
        <v>48884</v>
      </c>
      <c r="C39735">
        <v>37.400726317999997</v>
      </c>
    </row>
    <row r="39736" spans="1:3" x14ac:dyDescent="0.25">
      <c r="A39736">
        <v>12388</v>
      </c>
      <c r="B39736" s="1">
        <f>DATE(2033,12,1) + TIME(0,0,0)</f>
        <v>48914</v>
      </c>
      <c r="C39736">
        <v>37.409500121999997</v>
      </c>
    </row>
    <row r="39737" spans="1:3" x14ac:dyDescent="0.25">
      <c r="A39737">
        <v>12419</v>
      </c>
      <c r="B39737" s="1">
        <f>DATE(2034,1,1) + TIME(0,0,0)</f>
        <v>48945</v>
      </c>
      <c r="C39737">
        <v>37.418548584</v>
      </c>
    </row>
    <row r="39738" spans="1:3" x14ac:dyDescent="0.25">
      <c r="A39738">
        <v>12450</v>
      </c>
      <c r="B39738" s="1">
        <f>DATE(2034,2,1) + TIME(0,0,0)</f>
        <v>48976</v>
      </c>
      <c r="C39738">
        <v>37.427577972000002</v>
      </c>
    </row>
    <row r="39739" spans="1:3" x14ac:dyDescent="0.25">
      <c r="A39739">
        <v>12478</v>
      </c>
      <c r="B39739" s="1">
        <f>DATE(2034,3,1) + TIME(0,0,0)</f>
        <v>49004</v>
      </c>
      <c r="C39739">
        <v>37.435714722</v>
      </c>
    </row>
    <row r="39740" spans="1:3" x14ac:dyDescent="0.25">
      <c r="A39740">
        <v>12509</v>
      </c>
      <c r="B39740" s="1">
        <f>DATE(2034,4,1) + TIME(0,0,0)</f>
        <v>49035</v>
      </c>
      <c r="C39740">
        <v>37.444705962999997</v>
      </c>
    </row>
    <row r="39741" spans="1:3" x14ac:dyDescent="0.25">
      <c r="A39741">
        <v>12539</v>
      </c>
      <c r="B39741" s="1">
        <f>DATE(2034,5,1) + TIME(0,0,0)</f>
        <v>49065</v>
      </c>
      <c r="C39741">
        <v>37.453388214</v>
      </c>
    </row>
    <row r="39742" spans="1:3" x14ac:dyDescent="0.25">
      <c r="A39742">
        <v>12570</v>
      </c>
      <c r="B39742" s="1">
        <f>DATE(2034,6,1) + TIME(0,0,0)</f>
        <v>49096</v>
      </c>
      <c r="C39742">
        <v>37.462337494000003</v>
      </c>
    </row>
    <row r="39743" spans="1:3" x14ac:dyDescent="0.25">
      <c r="A39743">
        <v>12600</v>
      </c>
      <c r="B39743" s="1">
        <f>DATE(2034,7,1) + TIME(0,0,0)</f>
        <v>49126</v>
      </c>
      <c r="C39743">
        <v>37.470981598000002</v>
      </c>
    </row>
    <row r="39744" spans="1:3" x14ac:dyDescent="0.25">
      <c r="A39744">
        <v>12631</v>
      </c>
      <c r="B39744" s="1">
        <f>DATE(2034,8,1) + TIME(0,0,0)</f>
        <v>49157</v>
      </c>
      <c r="C39744">
        <v>37.479896545000003</v>
      </c>
    </row>
    <row r="39745" spans="1:3" x14ac:dyDescent="0.25">
      <c r="A39745">
        <v>12662</v>
      </c>
      <c r="B39745" s="1">
        <f>DATE(2034,9,1) + TIME(0,0,0)</f>
        <v>49188</v>
      </c>
      <c r="C39745">
        <v>37.488792418999999</v>
      </c>
    </row>
    <row r="39746" spans="1:3" x14ac:dyDescent="0.25">
      <c r="A39746">
        <v>12692</v>
      </c>
      <c r="B39746" s="1">
        <f>DATE(2034,10,1) + TIME(0,0,0)</f>
        <v>49218</v>
      </c>
      <c r="C39746">
        <v>37.497379303000002</v>
      </c>
    </row>
    <row r="39747" spans="1:3" x14ac:dyDescent="0.25">
      <c r="A39747">
        <v>12723</v>
      </c>
      <c r="B39747" s="1">
        <f>DATE(2034,11,1) + TIME(0,0,0)</f>
        <v>49249</v>
      </c>
      <c r="C39747">
        <v>37.506237030000001</v>
      </c>
    </row>
    <row r="39748" spans="1:3" x14ac:dyDescent="0.25">
      <c r="A39748">
        <v>12753</v>
      </c>
      <c r="B39748" s="1">
        <f>DATE(2034,12,1) + TIME(0,0,0)</f>
        <v>49279</v>
      </c>
      <c r="C39748">
        <v>37.514789581000002</v>
      </c>
    </row>
    <row r="39749" spans="1:3" x14ac:dyDescent="0.25">
      <c r="A39749">
        <v>12784</v>
      </c>
      <c r="B39749" s="1">
        <f>DATE(2035,1,1) + TIME(0,0,0)</f>
        <v>49310</v>
      </c>
      <c r="C39749">
        <v>37.523609161000003</v>
      </c>
    </row>
    <row r="39750" spans="1:3" x14ac:dyDescent="0.25">
      <c r="A39750">
        <v>12815</v>
      </c>
      <c r="B39750" s="1">
        <f>DATE(2035,2,1) + TIME(0,0,0)</f>
        <v>49341</v>
      </c>
      <c r="C39750">
        <v>37.532405853</v>
      </c>
    </row>
    <row r="39751" spans="1:3" x14ac:dyDescent="0.25">
      <c r="A39751">
        <v>12843</v>
      </c>
      <c r="B39751" s="1">
        <f>DATE(2035,3,1) + TIME(0,0,0)</f>
        <v>49369</v>
      </c>
      <c r="C39751">
        <v>37.540340424</v>
      </c>
    </row>
    <row r="39752" spans="1:3" x14ac:dyDescent="0.25">
      <c r="A39752">
        <v>12874</v>
      </c>
      <c r="B39752" s="1">
        <f>DATE(2035,4,1) + TIME(0,0,0)</f>
        <v>49400</v>
      </c>
      <c r="C39752">
        <v>37.549102783000002</v>
      </c>
    </row>
    <row r="39753" spans="1:3" x14ac:dyDescent="0.25">
      <c r="A39753">
        <v>12904</v>
      </c>
      <c r="B39753" s="1">
        <f>DATE(2035,5,1) + TIME(0,0,0)</f>
        <v>49430</v>
      </c>
      <c r="C39753">
        <v>37.557567595999998</v>
      </c>
    </row>
    <row r="39754" spans="1:3" x14ac:dyDescent="0.25">
      <c r="A39754">
        <v>12935</v>
      </c>
      <c r="B39754" s="1">
        <f>DATE(2035,6,1) + TIME(0,0,0)</f>
        <v>49461</v>
      </c>
      <c r="C39754">
        <v>37.566291808999999</v>
      </c>
    </row>
    <row r="39755" spans="1:3" x14ac:dyDescent="0.25">
      <c r="A39755">
        <v>12965</v>
      </c>
      <c r="B39755" s="1">
        <f>DATE(2035,7,1) + TIME(0,0,0)</f>
        <v>49491</v>
      </c>
      <c r="C39755">
        <v>37.574718474999997</v>
      </c>
    </row>
    <row r="39756" spans="1:3" x14ac:dyDescent="0.25">
      <c r="A39756">
        <v>12996</v>
      </c>
      <c r="B39756" s="1">
        <f>DATE(2035,8,1) + TIME(0,0,0)</f>
        <v>49522</v>
      </c>
      <c r="C39756">
        <v>37.583408356</v>
      </c>
    </row>
    <row r="39757" spans="1:3" x14ac:dyDescent="0.25">
      <c r="A39757">
        <v>13027</v>
      </c>
      <c r="B39757" s="1">
        <f>DATE(2035,9,1) + TIME(0,0,0)</f>
        <v>49553</v>
      </c>
      <c r="C39757">
        <v>37.592082976999997</v>
      </c>
    </row>
    <row r="39758" spans="1:3" x14ac:dyDescent="0.25">
      <c r="A39758">
        <v>13057</v>
      </c>
      <c r="B39758" s="1">
        <f>DATE(2035,10,1) + TIME(0,0,0)</f>
        <v>49583</v>
      </c>
      <c r="C39758">
        <v>37.600456238</v>
      </c>
    </row>
    <row r="39759" spans="1:3" x14ac:dyDescent="0.25">
      <c r="A39759">
        <v>13088</v>
      </c>
      <c r="B39759" s="1">
        <f>DATE(2035,11,1) + TIME(0,0,0)</f>
        <v>49614</v>
      </c>
      <c r="C39759">
        <v>37.609088898000003</v>
      </c>
    </row>
    <row r="39760" spans="1:3" x14ac:dyDescent="0.25">
      <c r="A39760">
        <v>13118</v>
      </c>
      <c r="B39760" s="1">
        <f>DATE(2035,12,1) + TIME(0,0,0)</f>
        <v>49644</v>
      </c>
      <c r="C39760">
        <v>37.617427825999997</v>
      </c>
    </row>
    <row r="39761" spans="1:3" x14ac:dyDescent="0.25">
      <c r="A39761">
        <v>13149</v>
      </c>
      <c r="B39761" s="1">
        <f>DATE(2036,1,1) + TIME(0,0,0)</f>
        <v>49675</v>
      </c>
      <c r="C39761">
        <v>37.626026154000002</v>
      </c>
    </row>
    <row r="39762" spans="1:3" x14ac:dyDescent="0.25">
      <c r="A39762">
        <v>13180</v>
      </c>
      <c r="B39762" s="1">
        <f>DATE(2036,2,1) + TIME(0,0,0)</f>
        <v>49706</v>
      </c>
      <c r="C39762">
        <v>37.634609222000002</v>
      </c>
    </row>
    <row r="39763" spans="1:3" x14ac:dyDescent="0.25">
      <c r="A39763">
        <v>13209</v>
      </c>
      <c r="B39763" s="1">
        <f>DATE(2036,3,1) + TIME(0,0,0)</f>
        <v>49735</v>
      </c>
      <c r="C39763">
        <v>37.642616271999998</v>
      </c>
    </row>
    <row r="39764" spans="1:3" x14ac:dyDescent="0.25">
      <c r="A39764">
        <v>13240</v>
      </c>
      <c r="B39764" s="1">
        <f>DATE(2036,4,1) + TIME(0,0,0)</f>
        <v>49766</v>
      </c>
      <c r="C39764">
        <v>37.651161193999997</v>
      </c>
    </row>
    <row r="39765" spans="1:3" x14ac:dyDescent="0.25">
      <c r="A39765">
        <v>13270</v>
      </c>
      <c r="B39765" s="1">
        <f>DATE(2036,5,1) + TIME(0,0,0)</f>
        <v>49796</v>
      </c>
      <c r="C39765">
        <v>37.659412383999999</v>
      </c>
    </row>
    <row r="39766" spans="1:3" x14ac:dyDescent="0.25">
      <c r="A39766">
        <v>13301</v>
      </c>
      <c r="B39766" s="1">
        <f>DATE(2036,6,1) + TIME(0,0,0)</f>
        <v>49827</v>
      </c>
      <c r="C39766">
        <v>37.667922974</v>
      </c>
    </row>
    <row r="39767" spans="1:3" x14ac:dyDescent="0.25">
      <c r="A39767">
        <v>13331</v>
      </c>
      <c r="B39767" s="1">
        <f>DATE(2036,7,1) + TIME(0,0,0)</f>
        <v>49857</v>
      </c>
      <c r="C39767">
        <v>37.676139831999997</v>
      </c>
    </row>
    <row r="39768" spans="1:3" x14ac:dyDescent="0.25">
      <c r="A39768">
        <v>13362</v>
      </c>
      <c r="B39768" s="1">
        <f>DATE(2036,8,1) + TIME(0,0,0)</f>
        <v>49888</v>
      </c>
      <c r="C39768">
        <v>37.684612274000003</v>
      </c>
    </row>
    <row r="39769" spans="1:3" x14ac:dyDescent="0.25">
      <c r="A39769">
        <v>13393</v>
      </c>
      <c r="B39769" s="1">
        <f>DATE(2036,9,1) + TIME(0,0,0)</f>
        <v>49919</v>
      </c>
      <c r="C39769">
        <v>37.693069457999997</v>
      </c>
    </row>
    <row r="39770" spans="1:3" x14ac:dyDescent="0.25">
      <c r="A39770">
        <v>13423</v>
      </c>
      <c r="B39770" s="1">
        <f>DATE(2036,10,1) + TIME(0,0,0)</f>
        <v>49949</v>
      </c>
      <c r="C39770">
        <v>37.701232910000002</v>
      </c>
    </row>
    <row r="39771" spans="1:3" x14ac:dyDescent="0.25">
      <c r="A39771">
        <v>13454</v>
      </c>
      <c r="B39771" s="1">
        <f>DATE(2036,11,1) + TIME(0,0,0)</f>
        <v>49980</v>
      </c>
      <c r="C39771">
        <v>37.709651946999998</v>
      </c>
    </row>
    <row r="39772" spans="1:3" x14ac:dyDescent="0.25">
      <c r="A39772">
        <v>13484</v>
      </c>
      <c r="B39772" s="1">
        <f>DATE(2036,12,1) + TIME(0,0,0)</f>
        <v>50010</v>
      </c>
      <c r="C39772">
        <v>37.717784881999997</v>
      </c>
    </row>
    <row r="39773" spans="1:3" x14ac:dyDescent="0.25">
      <c r="A39773">
        <v>13515</v>
      </c>
      <c r="B39773" s="1">
        <f>DATE(2037,1,1) + TIME(0,0,0)</f>
        <v>50041</v>
      </c>
      <c r="C39773">
        <v>37.726169585999997</v>
      </c>
    </row>
    <row r="39774" spans="1:3" x14ac:dyDescent="0.25">
      <c r="A39774">
        <v>13546</v>
      </c>
      <c r="B39774" s="1">
        <f>DATE(2037,2,1) + TIME(0,0,0)</f>
        <v>50072</v>
      </c>
      <c r="C39774">
        <v>37.734535217000001</v>
      </c>
    </row>
    <row r="39775" spans="1:3" x14ac:dyDescent="0.25">
      <c r="A39775">
        <v>13574</v>
      </c>
      <c r="B39775" s="1">
        <f>DATE(2037,3,1) + TIME(0,0,0)</f>
        <v>50100</v>
      </c>
      <c r="C39775">
        <v>37.742076873999999</v>
      </c>
    </row>
    <row r="39776" spans="1:3" x14ac:dyDescent="0.25">
      <c r="A39776">
        <v>13605</v>
      </c>
      <c r="B39776" s="1">
        <f>DATE(2037,4,1) + TIME(0,0,0)</f>
        <v>50131</v>
      </c>
      <c r="C39776">
        <v>37.750411987</v>
      </c>
    </row>
    <row r="39777" spans="1:3" x14ac:dyDescent="0.25">
      <c r="A39777">
        <v>13635</v>
      </c>
      <c r="B39777" s="1">
        <f>DATE(2037,5,1) + TIME(0,0,0)</f>
        <v>50161</v>
      </c>
      <c r="C39777">
        <v>37.758460999</v>
      </c>
    </row>
    <row r="39778" spans="1:3" x14ac:dyDescent="0.25">
      <c r="A39778">
        <v>13666</v>
      </c>
      <c r="B39778" s="1">
        <f>DATE(2037,6,1) + TIME(0,0,0)</f>
        <v>50192</v>
      </c>
      <c r="C39778">
        <v>37.766757964999996</v>
      </c>
    </row>
    <row r="39779" spans="1:3" x14ac:dyDescent="0.25">
      <c r="A39779">
        <v>13696</v>
      </c>
      <c r="B39779" s="1">
        <f>DATE(2037,7,1) + TIME(0,0,0)</f>
        <v>50222</v>
      </c>
      <c r="C39779">
        <v>37.774772644000002</v>
      </c>
    </row>
    <row r="39780" spans="1:3" x14ac:dyDescent="0.25">
      <c r="A39780">
        <v>13727</v>
      </c>
      <c r="B39780" s="1">
        <f>DATE(2037,8,1) + TIME(0,0,0)</f>
        <v>50253</v>
      </c>
      <c r="C39780">
        <v>37.783039092999999</v>
      </c>
    </row>
    <row r="39781" spans="1:3" x14ac:dyDescent="0.25">
      <c r="A39781">
        <v>13758</v>
      </c>
      <c r="B39781" s="1">
        <f>DATE(2037,9,1) + TIME(0,0,0)</f>
        <v>50284</v>
      </c>
      <c r="C39781">
        <v>37.791286468999999</v>
      </c>
    </row>
    <row r="39782" spans="1:3" x14ac:dyDescent="0.25">
      <c r="A39782">
        <v>13788</v>
      </c>
      <c r="B39782" s="1">
        <f>DATE(2037,10,1) + TIME(0,0,0)</f>
        <v>50314</v>
      </c>
      <c r="C39782">
        <v>37.799255371000001</v>
      </c>
    </row>
    <row r="39783" spans="1:3" x14ac:dyDescent="0.25">
      <c r="A39783">
        <v>13819</v>
      </c>
      <c r="B39783" s="1">
        <f>DATE(2037,11,1) + TIME(0,0,0)</f>
        <v>50345</v>
      </c>
      <c r="C39783">
        <v>37.807468413999999</v>
      </c>
    </row>
    <row r="39784" spans="1:3" x14ac:dyDescent="0.25">
      <c r="A39784">
        <v>13849</v>
      </c>
      <c r="B39784" s="1">
        <f>DATE(2037,12,1) + TIME(0,0,0)</f>
        <v>50375</v>
      </c>
      <c r="C39784">
        <v>37.815402984999999</v>
      </c>
    </row>
    <row r="39785" spans="1:3" x14ac:dyDescent="0.25">
      <c r="A39785">
        <v>13880</v>
      </c>
      <c r="B39785" s="1">
        <f>DATE(2038,1,1) + TIME(0,0,0)</f>
        <v>50406</v>
      </c>
      <c r="C39785">
        <v>37.823589325</v>
      </c>
    </row>
    <row r="39786" spans="1:3" x14ac:dyDescent="0.25">
      <c r="A39786">
        <v>13911</v>
      </c>
      <c r="B39786" s="1">
        <f>DATE(2038,2,1) + TIME(0,0,0)</f>
        <v>50437</v>
      </c>
      <c r="C39786">
        <v>37.831752776999998</v>
      </c>
    </row>
    <row r="39787" spans="1:3" x14ac:dyDescent="0.25">
      <c r="A39787">
        <v>13939</v>
      </c>
      <c r="B39787" s="1">
        <f>DATE(2038,3,1) + TIME(0,0,0)</f>
        <v>50465</v>
      </c>
      <c r="C39787">
        <v>37.839118958</v>
      </c>
    </row>
    <row r="39788" spans="1:3" x14ac:dyDescent="0.25">
      <c r="A39788">
        <v>13970</v>
      </c>
      <c r="B39788" s="1">
        <f>DATE(2038,4,1) + TIME(0,0,0)</f>
        <v>50496</v>
      </c>
      <c r="C39788">
        <v>37.847255707000002</v>
      </c>
    </row>
    <row r="39789" spans="1:3" x14ac:dyDescent="0.25">
      <c r="A39789">
        <v>14000</v>
      </c>
      <c r="B39789" s="1">
        <f>DATE(2038,5,1) + TIME(0,0,0)</f>
        <v>50526</v>
      </c>
      <c r="C39789">
        <v>37.855113983000003</v>
      </c>
    </row>
    <row r="39790" spans="1:3" x14ac:dyDescent="0.25">
      <c r="A39790">
        <v>14031</v>
      </c>
      <c r="B39790" s="1">
        <f>DATE(2038,6,1) + TIME(0,0,0)</f>
        <v>50557</v>
      </c>
      <c r="C39790">
        <v>37.863216399999999</v>
      </c>
    </row>
    <row r="39791" spans="1:3" x14ac:dyDescent="0.25">
      <c r="A39791">
        <v>14061</v>
      </c>
      <c r="B39791" s="1">
        <f>DATE(2038,7,1) + TIME(0,0,0)</f>
        <v>50587</v>
      </c>
      <c r="C39791">
        <v>37.871047974</v>
      </c>
    </row>
    <row r="39792" spans="1:3" x14ac:dyDescent="0.25">
      <c r="A39792">
        <v>14092</v>
      </c>
      <c r="B39792" s="1">
        <f>DATE(2038,8,1) + TIME(0,0,0)</f>
        <v>50618</v>
      </c>
      <c r="C39792">
        <v>37.879119873</v>
      </c>
    </row>
    <row r="39793" spans="1:3" x14ac:dyDescent="0.25">
      <c r="A39793">
        <v>14123</v>
      </c>
      <c r="B39793" s="1">
        <f>DATE(2038,9,1) + TIME(0,0,0)</f>
        <v>50649</v>
      </c>
      <c r="C39793">
        <v>37.887180327999999</v>
      </c>
    </row>
    <row r="39794" spans="1:3" x14ac:dyDescent="0.25">
      <c r="A39794">
        <v>14153</v>
      </c>
      <c r="B39794" s="1">
        <f>DATE(2038,10,1) + TIME(0,0,0)</f>
        <v>50679</v>
      </c>
      <c r="C39794">
        <v>37.894962311</v>
      </c>
    </row>
    <row r="39795" spans="1:3" x14ac:dyDescent="0.25">
      <c r="A39795">
        <v>14184</v>
      </c>
      <c r="B39795" s="1">
        <f>DATE(2038,11,1) + TIME(0,0,0)</f>
        <v>50710</v>
      </c>
      <c r="C39795">
        <v>37.902992249</v>
      </c>
    </row>
    <row r="39796" spans="1:3" x14ac:dyDescent="0.25">
      <c r="A39796">
        <v>14214</v>
      </c>
      <c r="B39796" s="1">
        <f>DATE(2038,12,1) + TIME(0,0,0)</f>
        <v>50740</v>
      </c>
      <c r="C39796">
        <v>37.910747528000002</v>
      </c>
    </row>
    <row r="39797" spans="1:3" x14ac:dyDescent="0.25">
      <c r="A39797">
        <v>14245</v>
      </c>
      <c r="B39797" s="1">
        <f>DATE(2039,1,1) + TIME(0,0,0)</f>
        <v>50771</v>
      </c>
      <c r="C39797">
        <v>37.918746947999999</v>
      </c>
    </row>
    <row r="39798" spans="1:3" x14ac:dyDescent="0.25">
      <c r="A39798">
        <v>14276</v>
      </c>
      <c r="B39798" s="1">
        <f>DATE(2039,2,1) + TIME(0,0,0)</f>
        <v>50802</v>
      </c>
      <c r="C39798">
        <v>37.926731109999999</v>
      </c>
    </row>
    <row r="39799" spans="1:3" x14ac:dyDescent="0.25">
      <c r="A39799">
        <v>14304</v>
      </c>
      <c r="B39799" s="1">
        <f>DATE(2039,3,1) + TIME(0,0,0)</f>
        <v>50830</v>
      </c>
      <c r="C39799">
        <v>37.933929442999997</v>
      </c>
    </row>
    <row r="39800" spans="1:3" x14ac:dyDescent="0.25">
      <c r="A39800">
        <v>14335</v>
      </c>
      <c r="B39800" s="1">
        <f>DATE(2039,4,1) + TIME(0,0,0)</f>
        <v>50861</v>
      </c>
      <c r="C39800">
        <v>37.941883087000001</v>
      </c>
    </row>
    <row r="39801" spans="1:3" x14ac:dyDescent="0.25">
      <c r="A39801">
        <v>14365</v>
      </c>
      <c r="B39801" s="1">
        <f>DATE(2039,5,1) + TIME(0,0,0)</f>
        <v>50891</v>
      </c>
      <c r="C39801">
        <v>37.949565886999999</v>
      </c>
    </row>
    <row r="39802" spans="1:3" x14ac:dyDescent="0.25">
      <c r="A39802">
        <v>14396</v>
      </c>
      <c r="B39802" s="1">
        <f>DATE(2039,6,1) + TIME(0,0,0)</f>
        <v>50922</v>
      </c>
      <c r="C39802">
        <v>37.957492827999999</v>
      </c>
    </row>
    <row r="39803" spans="1:3" x14ac:dyDescent="0.25">
      <c r="A39803">
        <v>14426</v>
      </c>
      <c r="B39803" s="1">
        <f>DATE(2039,7,1) + TIME(0,0,0)</f>
        <v>50952</v>
      </c>
      <c r="C39803">
        <v>37.965148925999998</v>
      </c>
    </row>
    <row r="39804" spans="1:3" x14ac:dyDescent="0.25">
      <c r="A39804">
        <v>14457</v>
      </c>
      <c r="B39804" s="1">
        <f>DATE(2039,8,1) + TIME(0,0,0)</f>
        <v>50983</v>
      </c>
      <c r="C39804">
        <v>37.973049164000003</v>
      </c>
    </row>
    <row r="39805" spans="1:3" x14ac:dyDescent="0.25">
      <c r="A39805">
        <v>14488</v>
      </c>
      <c r="B39805" s="1">
        <f>DATE(2039,9,1) + TIME(0,0,0)</f>
        <v>51014</v>
      </c>
      <c r="C39805">
        <v>37.980930327999999</v>
      </c>
    </row>
    <row r="39806" spans="1:3" x14ac:dyDescent="0.25">
      <c r="A39806">
        <v>14518</v>
      </c>
      <c r="B39806" s="1">
        <f>DATE(2039,10,1) + TIME(0,0,0)</f>
        <v>51044</v>
      </c>
      <c r="C39806">
        <v>37.988544464</v>
      </c>
    </row>
    <row r="39807" spans="1:3" x14ac:dyDescent="0.25">
      <c r="A39807">
        <v>14549</v>
      </c>
      <c r="B39807" s="1">
        <f>DATE(2039,11,1) + TIME(0,0,0)</f>
        <v>51075</v>
      </c>
      <c r="C39807">
        <v>37.996398925999998</v>
      </c>
    </row>
    <row r="39808" spans="1:3" x14ac:dyDescent="0.25">
      <c r="A39808">
        <v>14579</v>
      </c>
      <c r="B39808" s="1">
        <f>DATE(2039,12,1) + TIME(0,0,0)</f>
        <v>51105</v>
      </c>
      <c r="C39808">
        <v>38.003986359000002</v>
      </c>
    </row>
    <row r="39809" spans="1:3" x14ac:dyDescent="0.25">
      <c r="A39809">
        <v>14610</v>
      </c>
      <c r="B39809" s="1">
        <f>DATE(2040,1,1) + TIME(0,0,0)</f>
        <v>51136</v>
      </c>
      <c r="C39809">
        <v>38.011814117</v>
      </c>
    </row>
    <row r="39810" spans="1:3" x14ac:dyDescent="0.25">
      <c r="A39810">
        <v>14641</v>
      </c>
      <c r="B39810" s="1">
        <f>DATE(2040,2,1) + TIME(0,0,0)</f>
        <v>51167</v>
      </c>
      <c r="C39810">
        <v>38.019626617</v>
      </c>
    </row>
    <row r="39811" spans="1:3" x14ac:dyDescent="0.25">
      <c r="A39811">
        <v>14670</v>
      </c>
      <c r="B39811" s="1">
        <f>DATE(2040,3,1) + TIME(0,0,0)</f>
        <v>51196</v>
      </c>
      <c r="C39811">
        <v>38.026920318999998</v>
      </c>
    </row>
    <row r="39812" spans="1:3" x14ac:dyDescent="0.25">
      <c r="A39812">
        <v>14701</v>
      </c>
      <c r="B39812" s="1">
        <f>DATE(2040,4,1) + TIME(0,0,0)</f>
        <v>51227</v>
      </c>
      <c r="C39812">
        <v>38.034706116000002</v>
      </c>
    </row>
    <row r="39813" spans="1:3" x14ac:dyDescent="0.25">
      <c r="A39813">
        <v>14731</v>
      </c>
      <c r="B39813" s="1">
        <f>DATE(2040,5,1) + TIME(0,0,0)</f>
        <v>51257</v>
      </c>
      <c r="C39813">
        <v>38.042224883999999</v>
      </c>
    </row>
    <row r="39814" spans="1:3" x14ac:dyDescent="0.25">
      <c r="A39814">
        <v>14762</v>
      </c>
      <c r="B39814" s="1">
        <f>DATE(2040,6,1) + TIME(0,0,0)</f>
        <v>51288</v>
      </c>
      <c r="C39814">
        <v>38.049980163999997</v>
      </c>
    </row>
    <row r="39815" spans="1:3" x14ac:dyDescent="0.25">
      <c r="A39815">
        <v>14792</v>
      </c>
      <c r="B39815" s="1">
        <f>DATE(2040,7,1) + TIME(0,0,0)</f>
        <v>51318</v>
      </c>
      <c r="C39815">
        <v>38.057476043999998</v>
      </c>
    </row>
    <row r="39816" spans="1:3" x14ac:dyDescent="0.25">
      <c r="A39816">
        <v>14823</v>
      </c>
      <c r="B39816" s="1">
        <f>DATE(2040,8,1) + TIME(0,0,0)</f>
        <v>51349</v>
      </c>
      <c r="C39816">
        <v>38.065204620000003</v>
      </c>
    </row>
    <row r="39817" spans="1:3" x14ac:dyDescent="0.25">
      <c r="A39817">
        <v>14854</v>
      </c>
      <c r="B39817" s="1">
        <f>DATE(2040,9,1) + TIME(0,0,0)</f>
        <v>51380</v>
      </c>
      <c r="C39817">
        <v>38.072917938000003</v>
      </c>
    </row>
    <row r="39818" spans="1:3" x14ac:dyDescent="0.25">
      <c r="A39818">
        <v>14884</v>
      </c>
      <c r="B39818" s="1">
        <f>DATE(2040,10,1) + TIME(0,0,0)</f>
        <v>51410</v>
      </c>
      <c r="C39818">
        <v>38.080371857000003</v>
      </c>
    </row>
    <row r="39819" spans="1:3" x14ac:dyDescent="0.25">
      <c r="A39819">
        <v>14915</v>
      </c>
      <c r="B39819" s="1">
        <f>DATE(2040,11,1) + TIME(0,0,0)</f>
        <v>51441</v>
      </c>
      <c r="C39819">
        <v>38.088058472</v>
      </c>
    </row>
    <row r="39820" spans="1:3" x14ac:dyDescent="0.25">
      <c r="A39820">
        <v>14945</v>
      </c>
      <c r="B39820" s="1">
        <f>DATE(2040,12,1) + TIME(0,0,0)</f>
        <v>51471</v>
      </c>
      <c r="C39820">
        <v>38.095485687</v>
      </c>
    </row>
    <row r="39821" spans="1:3" x14ac:dyDescent="0.25">
      <c r="A39821">
        <v>14976</v>
      </c>
      <c r="B39821" s="1">
        <f>DATE(2041,1,1) + TIME(0,0,0)</f>
        <v>51502</v>
      </c>
      <c r="C39821">
        <v>38.103145599000001</v>
      </c>
    </row>
    <row r="39822" spans="1:3" x14ac:dyDescent="0.25">
      <c r="A39822">
        <v>15007</v>
      </c>
      <c r="B39822" s="1">
        <f>DATE(2041,2,1) + TIME(0,0,0)</f>
        <v>51533</v>
      </c>
      <c r="C39822">
        <v>38.110794067</v>
      </c>
    </row>
    <row r="39823" spans="1:3" x14ac:dyDescent="0.25">
      <c r="A39823">
        <v>15035</v>
      </c>
      <c r="B39823" s="1">
        <f>DATE(2041,3,1) + TIME(0,0,0)</f>
        <v>51561</v>
      </c>
      <c r="C39823">
        <v>38.117691039999997</v>
      </c>
    </row>
    <row r="39824" spans="1:3" x14ac:dyDescent="0.25">
      <c r="A39824">
        <v>15066</v>
      </c>
      <c r="B39824" s="1">
        <f>DATE(2041,4,1) + TIME(0,0,0)</f>
        <v>51592</v>
      </c>
      <c r="C39824">
        <v>38.125308990000001</v>
      </c>
    </row>
    <row r="39825" spans="1:3" x14ac:dyDescent="0.25">
      <c r="A39825">
        <v>15096</v>
      </c>
      <c r="B39825" s="1">
        <f>DATE(2041,5,1) + TIME(0,0,0)</f>
        <v>51622</v>
      </c>
      <c r="C39825">
        <v>38.132671356000003</v>
      </c>
    </row>
    <row r="39826" spans="1:3" x14ac:dyDescent="0.25">
      <c r="A39826">
        <v>15127</v>
      </c>
      <c r="B39826" s="1">
        <f>DATE(2041,6,1) + TIME(0,0,0)</f>
        <v>51653</v>
      </c>
      <c r="C39826">
        <v>38.140266418000003</v>
      </c>
    </row>
    <row r="39827" spans="1:3" x14ac:dyDescent="0.25">
      <c r="A39827">
        <v>15157</v>
      </c>
      <c r="B39827" s="1">
        <f>DATE(2041,7,1) + TIME(0,0,0)</f>
        <v>51683</v>
      </c>
      <c r="C39827">
        <v>38.147605896000002</v>
      </c>
    </row>
    <row r="39828" spans="1:3" x14ac:dyDescent="0.25">
      <c r="A39828">
        <v>15188</v>
      </c>
      <c r="B39828" s="1">
        <f>DATE(2041,8,1) + TIME(0,0,0)</f>
        <v>51714</v>
      </c>
      <c r="C39828">
        <v>38.155174254999999</v>
      </c>
    </row>
    <row r="39829" spans="1:3" x14ac:dyDescent="0.25">
      <c r="A39829">
        <v>15219</v>
      </c>
      <c r="B39829" s="1">
        <f>DATE(2041,9,1) + TIME(0,0,0)</f>
        <v>51745</v>
      </c>
      <c r="C39829">
        <v>38.162727355999998</v>
      </c>
    </row>
    <row r="39830" spans="1:3" x14ac:dyDescent="0.25">
      <c r="A39830">
        <v>15249</v>
      </c>
      <c r="B39830" s="1">
        <f>DATE(2041,10,1) + TIME(0,0,0)</f>
        <v>51775</v>
      </c>
      <c r="C39830">
        <v>38.170028686999999</v>
      </c>
    </row>
    <row r="39831" spans="1:3" x14ac:dyDescent="0.25">
      <c r="A39831">
        <v>15280</v>
      </c>
      <c r="B39831" s="1">
        <f>DATE(2041,11,1) + TIME(0,0,0)</f>
        <v>51806</v>
      </c>
      <c r="C39831">
        <v>38.177558898999997</v>
      </c>
    </row>
    <row r="39832" spans="1:3" x14ac:dyDescent="0.25">
      <c r="A39832">
        <v>15310</v>
      </c>
      <c r="B39832" s="1">
        <f>DATE(2041,12,1) + TIME(0,0,0)</f>
        <v>51836</v>
      </c>
      <c r="C39832">
        <v>38.184829712000003</v>
      </c>
    </row>
    <row r="39833" spans="1:3" x14ac:dyDescent="0.25">
      <c r="A39833">
        <v>15341</v>
      </c>
      <c r="B39833" s="1">
        <f>DATE(2042,1,1) + TIME(0,0,0)</f>
        <v>51867</v>
      </c>
      <c r="C39833">
        <v>38.192337035999998</v>
      </c>
    </row>
    <row r="39834" spans="1:3" x14ac:dyDescent="0.25">
      <c r="A39834">
        <v>15372</v>
      </c>
      <c r="B39834" s="1">
        <f>DATE(2042,2,1) + TIME(0,0,0)</f>
        <v>51898</v>
      </c>
      <c r="C39834">
        <v>38.199825287000003</v>
      </c>
    </row>
    <row r="39835" spans="1:3" x14ac:dyDescent="0.25">
      <c r="A39835">
        <v>15400</v>
      </c>
      <c r="B39835" s="1">
        <f>DATE(2042,3,1) + TIME(0,0,0)</f>
        <v>51926</v>
      </c>
      <c r="C39835">
        <v>38.206581116000002</v>
      </c>
    </row>
    <row r="39836" spans="1:3" x14ac:dyDescent="0.25">
      <c r="A39836">
        <v>15431</v>
      </c>
      <c r="B39836" s="1">
        <f>DATE(2042,4,1) + TIME(0,0,0)</f>
        <v>51957</v>
      </c>
      <c r="C39836">
        <v>38.214050293</v>
      </c>
    </row>
    <row r="39837" spans="1:3" x14ac:dyDescent="0.25">
      <c r="A39837">
        <v>15461</v>
      </c>
      <c r="B39837" s="1">
        <f>DATE(2042,5,1) + TIME(0,0,0)</f>
        <v>51987</v>
      </c>
      <c r="C39837">
        <v>38.221263884999999</v>
      </c>
    </row>
    <row r="39838" spans="1:3" x14ac:dyDescent="0.25">
      <c r="A39838">
        <v>15492</v>
      </c>
      <c r="B39838" s="1">
        <f>DATE(2042,6,1) + TIME(0,0,0)</f>
        <v>52018</v>
      </c>
      <c r="C39838">
        <v>38.228706359999997</v>
      </c>
    </row>
    <row r="39839" spans="1:3" x14ac:dyDescent="0.25">
      <c r="A39839">
        <v>15522</v>
      </c>
      <c r="B39839" s="1">
        <f>DATE(2042,7,1) + TIME(0,0,0)</f>
        <v>52048</v>
      </c>
      <c r="C39839">
        <v>38.235893249999997</v>
      </c>
    </row>
    <row r="39840" spans="1:3" x14ac:dyDescent="0.25">
      <c r="A39840">
        <v>15553</v>
      </c>
      <c r="B39840" s="1">
        <f>DATE(2042,8,1) + TIME(0,0,0)</f>
        <v>52079</v>
      </c>
      <c r="C39840">
        <v>38.243312836000001</v>
      </c>
    </row>
    <row r="39841" spans="1:3" x14ac:dyDescent="0.25">
      <c r="A39841">
        <v>15584</v>
      </c>
      <c r="B39841" s="1">
        <f>DATE(2042,9,1) + TIME(0,0,0)</f>
        <v>52110</v>
      </c>
      <c r="C39841">
        <v>38.250717162999997</v>
      </c>
    </row>
    <row r="39842" spans="1:3" x14ac:dyDescent="0.25">
      <c r="A39842">
        <v>15614</v>
      </c>
      <c r="B39842" s="1">
        <f>DATE(2042,10,1) + TIME(0,0,0)</f>
        <v>52140</v>
      </c>
      <c r="C39842">
        <v>38.257869720000002</v>
      </c>
    </row>
    <row r="39843" spans="1:3" x14ac:dyDescent="0.25">
      <c r="A39843">
        <v>15645</v>
      </c>
      <c r="B39843" s="1">
        <f>DATE(2042,11,1) + TIME(0,0,0)</f>
        <v>52171</v>
      </c>
      <c r="C39843">
        <v>38.265251159999998</v>
      </c>
    </row>
    <row r="39844" spans="1:3" x14ac:dyDescent="0.25">
      <c r="A39844">
        <v>15675</v>
      </c>
      <c r="B39844" s="1">
        <f>DATE(2042,12,1) + TIME(0,0,0)</f>
        <v>52201</v>
      </c>
      <c r="C39844">
        <v>38.272380828999999</v>
      </c>
    </row>
    <row r="39845" spans="1:3" x14ac:dyDescent="0.25">
      <c r="A39845">
        <v>15706</v>
      </c>
      <c r="B39845" s="1">
        <f>DATE(2043,1,1) + TIME(0,0,0)</f>
        <v>52232</v>
      </c>
      <c r="C39845">
        <v>38.279739380000002</v>
      </c>
    </row>
    <row r="39846" spans="1:3" x14ac:dyDescent="0.25">
      <c r="A39846">
        <v>15737</v>
      </c>
      <c r="B39846" s="1">
        <f>DATE(2043,2,1) + TIME(0,0,0)</f>
        <v>52263</v>
      </c>
      <c r="C39846">
        <v>38.287082671999997</v>
      </c>
    </row>
    <row r="39847" spans="1:3" x14ac:dyDescent="0.25">
      <c r="A39847">
        <v>15765</v>
      </c>
      <c r="B39847" s="1">
        <f>DATE(2043,3,1) + TIME(0,0,0)</f>
        <v>52291</v>
      </c>
      <c r="C39847">
        <v>38.293704986999998</v>
      </c>
    </row>
    <row r="39848" spans="1:3" x14ac:dyDescent="0.25">
      <c r="A39848">
        <v>15796</v>
      </c>
      <c r="B39848" s="1">
        <f>DATE(2043,4,1) + TIME(0,0,0)</f>
        <v>52322</v>
      </c>
      <c r="C39848">
        <v>38.301025391000003</v>
      </c>
    </row>
    <row r="39849" spans="1:3" x14ac:dyDescent="0.25">
      <c r="A39849">
        <v>15826</v>
      </c>
      <c r="B39849" s="1">
        <f>DATE(2043,5,1) + TIME(0,0,0)</f>
        <v>52352</v>
      </c>
      <c r="C39849">
        <v>38.308097838999998</v>
      </c>
    </row>
    <row r="39850" spans="1:3" x14ac:dyDescent="0.25">
      <c r="A39850">
        <v>15857</v>
      </c>
      <c r="B39850" s="1">
        <f>DATE(2043,6,1) + TIME(0,0,0)</f>
        <v>52383</v>
      </c>
      <c r="C39850">
        <v>38.315395355</v>
      </c>
    </row>
    <row r="39851" spans="1:3" x14ac:dyDescent="0.25">
      <c r="A39851">
        <v>15887</v>
      </c>
      <c r="B39851" s="1">
        <f>DATE(2043,7,1) + TIME(0,0,0)</f>
        <v>52413</v>
      </c>
      <c r="C39851">
        <v>38.322444916000002</v>
      </c>
    </row>
    <row r="39852" spans="1:3" x14ac:dyDescent="0.25">
      <c r="A39852">
        <v>15918</v>
      </c>
      <c r="B39852" s="1">
        <f>DATE(2043,8,1) + TIME(0,0,0)</f>
        <v>52444</v>
      </c>
      <c r="C39852">
        <v>38.329719543000003</v>
      </c>
    </row>
    <row r="39853" spans="1:3" x14ac:dyDescent="0.25">
      <c r="A39853">
        <v>15949</v>
      </c>
      <c r="B39853" s="1">
        <f>DATE(2043,9,1) + TIME(0,0,0)</f>
        <v>52475</v>
      </c>
      <c r="C39853">
        <v>38.336978911999999</v>
      </c>
    </row>
    <row r="39854" spans="1:3" x14ac:dyDescent="0.25">
      <c r="A39854">
        <v>15979</v>
      </c>
      <c r="B39854" s="1">
        <f>DATE(2043,10,1) + TIME(0,0,0)</f>
        <v>52505</v>
      </c>
      <c r="C39854">
        <v>38.343994141000003</v>
      </c>
    </row>
    <row r="39855" spans="1:3" x14ac:dyDescent="0.25">
      <c r="A39855">
        <v>16010</v>
      </c>
      <c r="B39855" s="1">
        <f>DATE(2043,11,1) + TIME(0,0,0)</f>
        <v>52536</v>
      </c>
      <c r="C39855">
        <v>38.351234435999999</v>
      </c>
    </row>
    <row r="39856" spans="1:3" x14ac:dyDescent="0.25">
      <c r="A39856">
        <v>16040</v>
      </c>
      <c r="B39856" s="1">
        <f>DATE(2043,12,1) + TIME(0,0,0)</f>
        <v>52566</v>
      </c>
      <c r="C39856">
        <v>38.358226776000002</v>
      </c>
    </row>
    <row r="39857" spans="1:3" x14ac:dyDescent="0.25">
      <c r="A39857">
        <v>16071</v>
      </c>
      <c r="B39857" s="1">
        <f>DATE(2044,1,1) + TIME(0,0,0)</f>
        <v>52597</v>
      </c>
      <c r="C39857">
        <v>38.365440368999998</v>
      </c>
    </row>
    <row r="39858" spans="1:3" x14ac:dyDescent="0.25">
      <c r="A39858">
        <v>16102</v>
      </c>
      <c r="B39858" s="1">
        <f>DATE(2044,2,1) + TIME(0,0,0)</f>
        <v>52628</v>
      </c>
      <c r="C39858">
        <v>38.372646332000002</v>
      </c>
    </row>
    <row r="39859" spans="1:3" x14ac:dyDescent="0.25">
      <c r="A39859">
        <v>16131</v>
      </c>
      <c r="B39859" s="1">
        <f>DATE(2044,3,1) + TIME(0,0,0)</f>
        <v>52657</v>
      </c>
      <c r="C39859">
        <v>38.379371642999999</v>
      </c>
    </row>
    <row r="39860" spans="1:3" x14ac:dyDescent="0.25">
      <c r="A39860">
        <v>16162</v>
      </c>
      <c r="B39860" s="1">
        <f>DATE(2044,4,1) + TIME(0,0,0)</f>
        <v>52688</v>
      </c>
      <c r="C39860">
        <v>38.386550903</v>
      </c>
    </row>
    <row r="39861" spans="1:3" x14ac:dyDescent="0.25">
      <c r="A39861">
        <v>16192</v>
      </c>
      <c r="B39861" s="1">
        <f>DATE(2044,5,1) + TIME(0,0,0)</f>
        <v>52718</v>
      </c>
      <c r="C39861">
        <v>38.393489838000001</v>
      </c>
    </row>
    <row r="39862" spans="1:3" x14ac:dyDescent="0.25">
      <c r="A39862">
        <v>16223</v>
      </c>
      <c r="B39862" s="1">
        <f>DATE(2044,6,1) + TIME(0,0,0)</f>
        <v>52749</v>
      </c>
      <c r="C39862">
        <v>38.400646209999998</v>
      </c>
    </row>
    <row r="39863" spans="1:3" x14ac:dyDescent="0.25">
      <c r="A39863">
        <v>16253</v>
      </c>
      <c r="B39863" s="1">
        <f>DATE(2044,7,1) + TIME(0,0,0)</f>
        <v>52779</v>
      </c>
      <c r="C39863">
        <v>38.407562255999999</v>
      </c>
    </row>
    <row r="39864" spans="1:3" x14ac:dyDescent="0.25">
      <c r="A39864">
        <v>16284</v>
      </c>
      <c r="B39864" s="1">
        <f>DATE(2044,8,1) + TIME(0,0,0)</f>
        <v>52810</v>
      </c>
      <c r="C39864">
        <v>38.414695739999999</v>
      </c>
    </row>
    <row r="39865" spans="1:3" x14ac:dyDescent="0.25">
      <c r="A39865">
        <v>16315</v>
      </c>
      <c r="B39865" s="1">
        <f>DATE(2044,9,1) + TIME(0,0,0)</f>
        <v>52841</v>
      </c>
      <c r="C39865">
        <v>38.421821594000001</v>
      </c>
    </row>
    <row r="39866" spans="1:3" x14ac:dyDescent="0.25">
      <c r="A39866">
        <v>16345</v>
      </c>
      <c r="B39866" s="1">
        <f>DATE(2044,10,1) + TIME(0,0,0)</f>
        <v>52871</v>
      </c>
      <c r="C39866">
        <v>38.428703308000003</v>
      </c>
    </row>
    <row r="39867" spans="1:3" x14ac:dyDescent="0.25">
      <c r="A39867">
        <v>16376</v>
      </c>
      <c r="B39867" s="1">
        <f>DATE(2044,11,1) + TIME(0,0,0)</f>
        <v>52902</v>
      </c>
      <c r="C39867">
        <v>38.435802459999998</v>
      </c>
    </row>
    <row r="39868" spans="1:3" x14ac:dyDescent="0.25">
      <c r="A39868">
        <v>16406</v>
      </c>
      <c r="B39868" s="1">
        <f>DATE(2044,12,1) + TIME(0,0,0)</f>
        <v>52932</v>
      </c>
      <c r="C39868">
        <v>38.442661285</v>
      </c>
    </row>
    <row r="39869" spans="1:3" x14ac:dyDescent="0.25">
      <c r="A39869">
        <v>16437</v>
      </c>
      <c r="B39869" s="1">
        <f>DATE(2045,1,1) + TIME(0,0,0)</f>
        <v>52963</v>
      </c>
      <c r="C39869">
        <v>38.449741363999998</v>
      </c>
    </row>
    <row r="39870" spans="1:3" x14ac:dyDescent="0.25">
      <c r="A39870">
        <v>16468</v>
      </c>
      <c r="B39870" s="1">
        <f>DATE(2045,2,1) + TIME(0,0,0)</f>
        <v>52994</v>
      </c>
      <c r="C39870">
        <v>38.456806182999998</v>
      </c>
    </row>
    <row r="39871" spans="1:3" x14ac:dyDescent="0.25">
      <c r="A39871">
        <v>16496</v>
      </c>
      <c r="B39871" s="1">
        <f>DATE(2045,3,1) + TIME(0,0,0)</f>
        <v>53022</v>
      </c>
      <c r="C39871">
        <v>38.463180542000003</v>
      </c>
    </row>
    <row r="39872" spans="1:3" x14ac:dyDescent="0.25">
      <c r="A39872">
        <v>16527</v>
      </c>
      <c r="B39872" s="1">
        <f>DATE(2045,4,1) + TIME(0,0,0)</f>
        <v>53053</v>
      </c>
      <c r="C39872">
        <v>38.470226287999999</v>
      </c>
    </row>
    <row r="39873" spans="1:3" x14ac:dyDescent="0.25">
      <c r="A39873">
        <v>16557</v>
      </c>
      <c r="B39873" s="1">
        <f>DATE(2045,5,1) + TIME(0,0,0)</f>
        <v>53083</v>
      </c>
      <c r="C39873">
        <v>38.477031707999998</v>
      </c>
    </row>
    <row r="39874" spans="1:3" x14ac:dyDescent="0.25">
      <c r="A39874">
        <v>16588</v>
      </c>
      <c r="B39874" s="1">
        <f>DATE(2045,6,1) + TIME(0,0,0)</f>
        <v>53114</v>
      </c>
      <c r="C39874">
        <v>38.484054565000001</v>
      </c>
    </row>
    <row r="39875" spans="1:3" x14ac:dyDescent="0.25">
      <c r="A39875">
        <v>16618</v>
      </c>
      <c r="B39875" s="1">
        <f>DATE(2045,7,1) + TIME(0,0,0)</f>
        <v>53144</v>
      </c>
      <c r="C39875">
        <v>38.490837096999996</v>
      </c>
    </row>
    <row r="39876" spans="1:3" x14ac:dyDescent="0.25">
      <c r="A39876">
        <v>16649</v>
      </c>
      <c r="B39876" s="1">
        <f>DATE(2045,8,1) + TIME(0,0,0)</f>
        <v>53175</v>
      </c>
      <c r="C39876">
        <v>38.497837066999999</v>
      </c>
    </row>
    <row r="39877" spans="1:3" x14ac:dyDescent="0.25">
      <c r="A39877">
        <v>16680</v>
      </c>
      <c r="B39877" s="1">
        <f>DATE(2045,9,1) + TIME(0,0,0)</f>
        <v>53206</v>
      </c>
      <c r="C39877">
        <v>38.504829407000003</v>
      </c>
    </row>
    <row r="39878" spans="1:3" x14ac:dyDescent="0.25">
      <c r="A39878">
        <v>16710</v>
      </c>
      <c r="B39878" s="1">
        <f>DATE(2045,10,1) + TIME(0,0,0)</f>
        <v>53236</v>
      </c>
      <c r="C39878">
        <v>38.511581421000002</v>
      </c>
    </row>
    <row r="39879" spans="1:3" x14ac:dyDescent="0.25">
      <c r="A39879">
        <v>16741</v>
      </c>
      <c r="B39879" s="1">
        <f>DATE(2045,11,1) + TIME(0,0,0)</f>
        <v>53267</v>
      </c>
      <c r="C39879">
        <v>38.518547058000003</v>
      </c>
    </row>
    <row r="39880" spans="1:3" x14ac:dyDescent="0.25">
      <c r="A39880">
        <v>16771</v>
      </c>
      <c r="B39880" s="1">
        <f>DATE(2045,12,1) + TIME(0,0,0)</f>
        <v>53297</v>
      </c>
      <c r="C39880">
        <v>38.525279998999999</v>
      </c>
    </row>
    <row r="39881" spans="1:3" x14ac:dyDescent="0.25">
      <c r="A39881">
        <v>16802</v>
      </c>
      <c r="B39881" s="1">
        <f>DATE(2046,1,1) + TIME(0,0,0)</f>
        <v>53328</v>
      </c>
      <c r="C39881">
        <v>38.532222748000002</v>
      </c>
    </row>
    <row r="39882" spans="1:3" x14ac:dyDescent="0.25">
      <c r="A39882">
        <v>16833</v>
      </c>
      <c r="B39882" s="1">
        <f>DATE(2046,2,1) + TIME(0,0,0)</f>
        <v>53359</v>
      </c>
      <c r="C39882">
        <v>38.539157867</v>
      </c>
    </row>
    <row r="39883" spans="1:3" x14ac:dyDescent="0.25">
      <c r="A39883">
        <v>16861</v>
      </c>
      <c r="B39883" s="1">
        <f>DATE(2046,3,1) + TIME(0,0,0)</f>
        <v>53387</v>
      </c>
      <c r="C39883">
        <v>38.545410156000003</v>
      </c>
    </row>
    <row r="39884" spans="1:3" x14ac:dyDescent="0.25">
      <c r="A39884">
        <v>16892</v>
      </c>
      <c r="B39884" s="1">
        <f>DATE(2046,4,1) + TIME(0,0,0)</f>
        <v>53418</v>
      </c>
      <c r="C39884">
        <v>38.552322388</v>
      </c>
    </row>
    <row r="39885" spans="1:3" x14ac:dyDescent="0.25">
      <c r="A39885">
        <v>16922</v>
      </c>
      <c r="B39885" s="1">
        <f>DATE(2046,5,1) + TIME(0,0,0)</f>
        <v>53448</v>
      </c>
      <c r="C39885">
        <v>38.559001922999997</v>
      </c>
    </row>
    <row r="39886" spans="1:3" x14ac:dyDescent="0.25">
      <c r="A39886">
        <v>16953</v>
      </c>
      <c r="B39886" s="1">
        <f>DATE(2046,6,1) + TIME(0,0,0)</f>
        <v>53479</v>
      </c>
      <c r="C39886">
        <v>38.565891266000001</v>
      </c>
    </row>
    <row r="39887" spans="1:3" x14ac:dyDescent="0.25">
      <c r="A39887">
        <v>16983</v>
      </c>
      <c r="B39887" s="1">
        <f>DATE(2046,7,1) + TIME(0,0,0)</f>
        <v>53509</v>
      </c>
      <c r="C39887">
        <v>38.572551726999997</v>
      </c>
    </row>
    <row r="39888" spans="1:3" x14ac:dyDescent="0.25">
      <c r="A39888">
        <v>17014</v>
      </c>
      <c r="B39888" s="1">
        <f>DATE(2046,8,1) + TIME(0,0,0)</f>
        <v>53540</v>
      </c>
      <c r="C39888">
        <v>38.579418181999998</v>
      </c>
    </row>
    <row r="39889" spans="1:3" x14ac:dyDescent="0.25">
      <c r="A39889">
        <v>17045</v>
      </c>
      <c r="B39889" s="1">
        <f>DATE(2046,9,1) + TIME(0,0,0)</f>
        <v>53571</v>
      </c>
      <c r="C39889">
        <v>38.586277008000003</v>
      </c>
    </row>
    <row r="39890" spans="1:3" x14ac:dyDescent="0.25">
      <c r="A39890">
        <v>17075</v>
      </c>
      <c r="B39890" s="1">
        <f>DATE(2046,10,1) + TIME(0,0,0)</f>
        <v>53601</v>
      </c>
      <c r="C39890">
        <v>38.592903137</v>
      </c>
    </row>
    <row r="39891" spans="1:3" x14ac:dyDescent="0.25">
      <c r="A39891">
        <v>17106</v>
      </c>
      <c r="B39891" s="1">
        <f>DATE(2046,11,1) + TIME(0,0,0)</f>
        <v>53632</v>
      </c>
      <c r="C39891">
        <v>38.599739075000002</v>
      </c>
    </row>
    <row r="39892" spans="1:3" x14ac:dyDescent="0.25">
      <c r="A39892">
        <v>17136</v>
      </c>
      <c r="B39892" s="1">
        <f>DATE(2046,12,1) + TIME(0,0,0)</f>
        <v>53662</v>
      </c>
      <c r="C39892">
        <v>38.606346129999999</v>
      </c>
    </row>
    <row r="39893" spans="1:3" x14ac:dyDescent="0.25">
      <c r="A39893">
        <v>17167</v>
      </c>
      <c r="B39893" s="1">
        <f>DATE(2047,1,1) + TIME(0,0,0)</f>
        <v>53693</v>
      </c>
      <c r="C39893">
        <v>38.613159179999997</v>
      </c>
    </row>
    <row r="39894" spans="1:3" x14ac:dyDescent="0.25">
      <c r="A39894">
        <v>17198</v>
      </c>
      <c r="B39894" s="1">
        <f>DATE(2047,2,1) + TIME(0,0,0)</f>
        <v>53724</v>
      </c>
      <c r="C39894">
        <v>38.619960785000004</v>
      </c>
    </row>
    <row r="39895" spans="1:3" x14ac:dyDescent="0.25">
      <c r="A39895">
        <v>17226</v>
      </c>
      <c r="B39895" s="1">
        <f>DATE(2047,3,1) + TIME(0,0,0)</f>
        <v>53752</v>
      </c>
      <c r="C39895">
        <v>38.626098632999998</v>
      </c>
    </row>
    <row r="39896" spans="1:3" x14ac:dyDescent="0.25">
      <c r="A39896">
        <v>17257</v>
      </c>
      <c r="B39896" s="1">
        <f>DATE(2047,4,1) + TIME(0,0,0)</f>
        <v>53783</v>
      </c>
      <c r="C39896">
        <v>38.632881165000001</v>
      </c>
    </row>
    <row r="39897" spans="1:3" x14ac:dyDescent="0.25">
      <c r="A39897">
        <v>17287</v>
      </c>
      <c r="B39897" s="1">
        <f>DATE(2047,5,1) + TIME(0,0,0)</f>
        <v>53813</v>
      </c>
      <c r="C39897">
        <v>38.639434813999998</v>
      </c>
    </row>
    <row r="39898" spans="1:3" x14ac:dyDescent="0.25">
      <c r="A39898">
        <v>17318</v>
      </c>
      <c r="B39898" s="1">
        <f>DATE(2047,6,1) + TIME(0,0,0)</f>
        <v>53844</v>
      </c>
      <c r="C39898">
        <v>38.646194457999997</v>
      </c>
    </row>
    <row r="39899" spans="1:3" x14ac:dyDescent="0.25">
      <c r="A39899">
        <v>17348</v>
      </c>
      <c r="B39899" s="1">
        <f>DATE(2047,7,1) + TIME(0,0,0)</f>
        <v>53874</v>
      </c>
      <c r="C39899">
        <v>38.652729033999996</v>
      </c>
    </row>
    <row r="39900" spans="1:3" x14ac:dyDescent="0.25">
      <c r="A39900">
        <v>17379</v>
      </c>
      <c r="B39900" s="1">
        <f>DATE(2047,8,1) + TIME(0,0,0)</f>
        <v>53905</v>
      </c>
      <c r="C39900">
        <v>38.659465789999999</v>
      </c>
    </row>
    <row r="39901" spans="1:3" x14ac:dyDescent="0.25">
      <c r="A39901">
        <v>17410</v>
      </c>
      <c r="B39901" s="1">
        <f>DATE(2047,9,1) + TIME(0,0,0)</f>
        <v>53936</v>
      </c>
      <c r="C39901">
        <v>38.666194916000002</v>
      </c>
    </row>
    <row r="39902" spans="1:3" x14ac:dyDescent="0.25">
      <c r="A39902">
        <v>17440</v>
      </c>
      <c r="B39902" s="1">
        <f>DATE(2047,10,1) + TIME(0,0,0)</f>
        <v>53966</v>
      </c>
      <c r="C39902">
        <v>38.672695160000004</v>
      </c>
    </row>
    <row r="39903" spans="1:3" x14ac:dyDescent="0.25">
      <c r="A39903">
        <v>17471</v>
      </c>
      <c r="B39903" s="1">
        <f>DATE(2047,11,1) + TIME(0,0,0)</f>
        <v>53997</v>
      </c>
      <c r="C39903">
        <v>38.679405211999999</v>
      </c>
    </row>
    <row r="39904" spans="1:3" x14ac:dyDescent="0.25">
      <c r="A39904">
        <v>17501</v>
      </c>
      <c r="B39904" s="1">
        <f>DATE(2047,12,1) + TIME(0,0,0)</f>
        <v>54027</v>
      </c>
      <c r="C39904">
        <v>38.685882567999997</v>
      </c>
    </row>
    <row r="39905" spans="1:3" x14ac:dyDescent="0.25">
      <c r="A39905">
        <v>17532</v>
      </c>
      <c r="B39905" s="1">
        <f>DATE(2048,1,1) + TIME(0,0,0)</f>
        <v>54058</v>
      </c>
      <c r="C39905">
        <v>38.692569732999999</v>
      </c>
    </row>
    <row r="39906" spans="1:3" x14ac:dyDescent="0.25">
      <c r="A39906">
        <v>17563</v>
      </c>
      <c r="B39906" s="1">
        <f>DATE(2048,2,1) + TIME(0,0,0)</f>
        <v>54089</v>
      </c>
      <c r="C39906">
        <v>38.699245453000003</v>
      </c>
    </row>
    <row r="39907" spans="1:3" x14ac:dyDescent="0.25">
      <c r="A39907">
        <v>17592</v>
      </c>
      <c r="B39907" s="1">
        <f>DATE(2048,3,1) + TIME(0,0,0)</f>
        <v>54118</v>
      </c>
      <c r="C39907">
        <v>38.705478667999998</v>
      </c>
    </row>
    <row r="39908" spans="1:3" x14ac:dyDescent="0.25">
      <c r="A39908">
        <v>17623</v>
      </c>
      <c r="B39908" s="1">
        <f>DATE(2048,4,1) + TIME(0,0,0)</f>
        <v>54149</v>
      </c>
      <c r="C39908">
        <v>38.712131499999998</v>
      </c>
    </row>
    <row r="39909" spans="1:3" x14ac:dyDescent="0.25">
      <c r="A39909">
        <v>17653</v>
      </c>
      <c r="B39909" s="1">
        <f>DATE(2048,5,1) + TIME(0,0,0)</f>
        <v>54179</v>
      </c>
      <c r="C39909">
        <v>38.718563080000003</v>
      </c>
    </row>
    <row r="39910" spans="1:3" x14ac:dyDescent="0.25">
      <c r="A39910">
        <v>17684</v>
      </c>
      <c r="B39910" s="1">
        <f>DATE(2048,6,1) + TIME(0,0,0)</f>
        <v>54210</v>
      </c>
      <c r="C39910">
        <v>38.725193023999999</v>
      </c>
    </row>
    <row r="39911" spans="1:3" x14ac:dyDescent="0.25">
      <c r="A39911">
        <v>17714</v>
      </c>
      <c r="B39911" s="1">
        <f>DATE(2048,7,1) + TIME(0,0,0)</f>
        <v>54240</v>
      </c>
      <c r="C39911">
        <v>38.731601714999996</v>
      </c>
    </row>
    <row r="39912" spans="1:3" x14ac:dyDescent="0.25">
      <c r="A39912">
        <v>17745</v>
      </c>
      <c r="B39912" s="1">
        <f>DATE(2048,8,1) + TIME(0,0,0)</f>
        <v>54271</v>
      </c>
      <c r="C39912">
        <v>38.738212584999999</v>
      </c>
    </row>
    <row r="39913" spans="1:3" x14ac:dyDescent="0.25">
      <c r="A39913">
        <v>17776</v>
      </c>
      <c r="B39913" s="1">
        <f>DATE(2048,9,1) + TIME(0,0,0)</f>
        <v>54302</v>
      </c>
      <c r="C39913">
        <v>38.744812011999997</v>
      </c>
    </row>
    <row r="39914" spans="1:3" x14ac:dyDescent="0.25">
      <c r="A39914">
        <v>17806</v>
      </c>
      <c r="B39914" s="1">
        <f>DATE(2048,10,1) + TIME(0,0,0)</f>
        <v>54332</v>
      </c>
      <c r="C39914">
        <v>38.751190186000002</v>
      </c>
    </row>
    <row r="39915" spans="1:3" x14ac:dyDescent="0.25">
      <c r="A39915">
        <v>17837</v>
      </c>
      <c r="B39915" s="1">
        <f>DATE(2048,11,1) + TIME(0,0,0)</f>
        <v>54363</v>
      </c>
      <c r="C39915">
        <v>38.757770538000003</v>
      </c>
    </row>
    <row r="39916" spans="1:3" x14ac:dyDescent="0.25">
      <c r="A39916">
        <v>17867</v>
      </c>
      <c r="B39916" s="1">
        <f>DATE(2048,12,1) + TIME(0,0,0)</f>
        <v>54393</v>
      </c>
      <c r="C39916">
        <v>38.764125823999997</v>
      </c>
    </row>
    <row r="39917" spans="1:3" x14ac:dyDescent="0.25">
      <c r="A39917">
        <v>17898</v>
      </c>
      <c r="B39917" s="1">
        <f>DATE(2049,1,1) + TIME(0,0,0)</f>
        <v>54424</v>
      </c>
      <c r="C39917">
        <v>38.770683288999997</v>
      </c>
    </row>
    <row r="39918" spans="1:3" x14ac:dyDescent="0.25">
      <c r="A39918">
        <v>17929</v>
      </c>
      <c r="B39918" s="1">
        <f>DATE(2049,2,1) + TIME(0,0,0)</f>
        <v>54455</v>
      </c>
      <c r="C39918">
        <v>38.777229308999999</v>
      </c>
    </row>
    <row r="39919" spans="1:3" x14ac:dyDescent="0.25">
      <c r="A39919">
        <v>17957</v>
      </c>
      <c r="B39919" s="1">
        <f>DATE(2049,3,1) + TIME(0,0,0)</f>
        <v>54483</v>
      </c>
      <c r="C39919">
        <v>38.783134459999999</v>
      </c>
    </row>
    <row r="39920" spans="1:3" x14ac:dyDescent="0.25">
      <c r="A39920">
        <v>17988</v>
      </c>
      <c r="B39920" s="1">
        <f>DATE(2049,4,1) + TIME(0,0,0)</f>
        <v>54514</v>
      </c>
      <c r="C39920">
        <v>38.789657593000001</v>
      </c>
    </row>
    <row r="39921" spans="1:3" x14ac:dyDescent="0.25">
      <c r="A39921">
        <v>18018</v>
      </c>
      <c r="B39921" s="1">
        <f>DATE(2049,5,1) + TIME(0,0,0)</f>
        <v>54544</v>
      </c>
      <c r="C39921">
        <v>38.795963286999999</v>
      </c>
    </row>
    <row r="39922" spans="1:3" x14ac:dyDescent="0.25">
      <c r="A39922">
        <v>18049</v>
      </c>
      <c r="B39922" s="1">
        <f>DATE(2049,6,1) + TIME(0,0,0)</f>
        <v>54575</v>
      </c>
      <c r="C39922">
        <v>38.802467346</v>
      </c>
    </row>
    <row r="39923" spans="1:3" x14ac:dyDescent="0.25">
      <c r="A39923">
        <v>18079</v>
      </c>
      <c r="B39923" s="1">
        <f>DATE(2049,7,1) + TIME(0,0,0)</f>
        <v>54605</v>
      </c>
      <c r="C39923">
        <v>38.808753967000001</v>
      </c>
    </row>
    <row r="39924" spans="1:3" x14ac:dyDescent="0.25">
      <c r="A39924">
        <v>18110</v>
      </c>
      <c r="B39924" s="1">
        <f>DATE(2049,8,1) + TIME(0,0,0)</f>
        <v>54636</v>
      </c>
      <c r="C39924">
        <v>38.815238952999998</v>
      </c>
    </row>
    <row r="39925" spans="1:3" x14ac:dyDescent="0.25">
      <c r="A39925">
        <v>18141</v>
      </c>
      <c r="B39925" s="1">
        <f>DATE(2049,9,1) + TIME(0,0,0)</f>
        <v>54667</v>
      </c>
      <c r="C39925">
        <v>38.821708678999997</v>
      </c>
    </row>
    <row r="39926" spans="1:3" x14ac:dyDescent="0.25">
      <c r="A39926">
        <v>18171</v>
      </c>
      <c r="B39926" s="1">
        <f>DATE(2049,10,1) + TIME(0,0,0)</f>
        <v>54697</v>
      </c>
      <c r="C39926">
        <v>38.827964782999999</v>
      </c>
    </row>
    <row r="39927" spans="1:3" x14ac:dyDescent="0.25">
      <c r="A39927">
        <v>18202</v>
      </c>
      <c r="B39927" s="1">
        <f>DATE(2049,11,1) + TIME(0,0,0)</f>
        <v>54728</v>
      </c>
      <c r="C39927">
        <v>38.834415436</v>
      </c>
    </row>
    <row r="39928" spans="1:3" x14ac:dyDescent="0.25">
      <c r="A39928">
        <v>18232</v>
      </c>
      <c r="B39928" s="1">
        <f>DATE(2049,12,1) + TIME(0,0,0)</f>
        <v>54758</v>
      </c>
      <c r="C39928">
        <v>38.840648651000002</v>
      </c>
    </row>
    <row r="39929" spans="1:3" x14ac:dyDescent="0.25">
      <c r="A39929">
        <v>18263</v>
      </c>
      <c r="B39929" s="1">
        <f>DATE(2050,1,1) + TIME(0,0,0)</f>
        <v>54789</v>
      </c>
      <c r="C39929">
        <v>38.847080231</v>
      </c>
    </row>
    <row r="39931" spans="1:3" x14ac:dyDescent="0.25">
      <c r="A39931" t="s">
        <v>69</v>
      </c>
    </row>
    <row r="39933" spans="1:3" x14ac:dyDescent="0.25">
      <c r="A39933" t="s">
        <v>1</v>
      </c>
      <c r="B39933" t="s">
        <v>2</v>
      </c>
      <c r="C39933" t="s">
        <v>3</v>
      </c>
    </row>
    <row r="39934" spans="1:3" x14ac:dyDescent="0.25">
      <c r="A39934">
        <v>0</v>
      </c>
      <c r="B39934" s="1">
        <f>DATE(2000,1,1) + TIME(0,0,0)</f>
        <v>36526</v>
      </c>
      <c r="C39934">
        <v>0</v>
      </c>
    </row>
    <row r="39935" spans="1:3" x14ac:dyDescent="0.25">
      <c r="A39935">
        <v>31</v>
      </c>
      <c r="B39935" s="1">
        <f>DATE(2000,2,1) + TIME(0,0,0)</f>
        <v>36557</v>
      </c>
      <c r="C39935">
        <v>5.7221670151000001</v>
      </c>
    </row>
    <row r="39936" spans="1:3" x14ac:dyDescent="0.25">
      <c r="A39936">
        <v>60</v>
      </c>
      <c r="B39936" s="1">
        <f>DATE(2000,3,1) + TIME(0,0,0)</f>
        <v>36586</v>
      </c>
      <c r="C39936">
        <v>11.394454956000001</v>
      </c>
    </row>
    <row r="39937" spans="1:3" x14ac:dyDescent="0.25">
      <c r="A39937">
        <v>91</v>
      </c>
      <c r="B39937" s="1">
        <f>DATE(2000,4,1) + TIME(0,0,0)</f>
        <v>36617</v>
      </c>
      <c r="C39937">
        <v>15.980678557999999</v>
      </c>
    </row>
    <row r="39938" spans="1:3" x14ac:dyDescent="0.25">
      <c r="A39938">
        <v>121</v>
      </c>
      <c r="B39938" s="1">
        <f>DATE(2000,5,1) + TIME(0,0,0)</f>
        <v>36647</v>
      </c>
      <c r="C39938">
        <v>18.823759078999998</v>
      </c>
    </row>
    <row r="39939" spans="1:3" x14ac:dyDescent="0.25">
      <c r="A39939">
        <v>152</v>
      </c>
      <c r="B39939" s="1">
        <f>DATE(2000,6,1) + TIME(0,0,0)</f>
        <v>36678</v>
      </c>
      <c r="C39939">
        <v>20.952650070000001</v>
      </c>
    </row>
    <row r="39940" spans="1:3" x14ac:dyDescent="0.25">
      <c r="A39940">
        <v>182</v>
      </c>
      <c r="B39940" s="1">
        <f>DATE(2000,7,1) + TIME(0,0,0)</f>
        <v>36708</v>
      </c>
      <c r="C39940">
        <v>22.693861007999999</v>
      </c>
    </row>
    <row r="39941" spans="1:3" x14ac:dyDescent="0.25">
      <c r="A39941">
        <v>213</v>
      </c>
      <c r="B39941" s="1">
        <f>DATE(2000,8,1) + TIME(0,0,0)</f>
        <v>36739</v>
      </c>
      <c r="C39941">
        <v>24.156160355000001</v>
      </c>
    </row>
    <row r="39942" spans="1:3" x14ac:dyDescent="0.25">
      <c r="A39942">
        <v>244</v>
      </c>
      <c r="B39942" s="1">
        <f>DATE(2000,9,1) + TIME(0,0,0)</f>
        <v>36770</v>
      </c>
      <c r="C39942">
        <v>25.39777565</v>
      </c>
    </row>
    <row r="39943" spans="1:3" x14ac:dyDescent="0.25">
      <c r="A39943">
        <v>274</v>
      </c>
      <c r="B39943" s="1">
        <f>DATE(2000,10,1) + TIME(0,0,0)</f>
        <v>36800</v>
      </c>
      <c r="C39943">
        <v>26.424766541</v>
      </c>
    </row>
    <row r="39944" spans="1:3" x14ac:dyDescent="0.25">
      <c r="A39944">
        <v>305</v>
      </c>
      <c r="B39944" s="1">
        <f>DATE(2000,11,1) + TIME(0,0,0)</f>
        <v>36831</v>
      </c>
      <c r="C39944">
        <v>27.306083679</v>
      </c>
    </row>
    <row r="39945" spans="1:3" x14ac:dyDescent="0.25">
      <c r="A39945">
        <v>335</v>
      </c>
      <c r="B39945" s="1">
        <f>DATE(2000,12,1) + TIME(0,0,0)</f>
        <v>36861</v>
      </c>
      <c r="C39945">
        <v>28.016727448000001</v>
      </c>
    </row>
    <row r="39946" spans="1:3" x14ac:dyDescent="0.25">
      <c r="A39946">
        <v>366</v>
      </c>
      <c r="B39946" s="1">
        <f>DATE(2001,1,1) + TIME(0,0,0)</f>
        <v>36892</v>
      </c>
      <c r="C39946">
        <v>28.642515182</v>
      </c>
    </row>
    <row r="39947" spans="1:3" x14ac:dyDescent="0.25">
      <c r="A39947">
        <v>397</v>
      </c>
      <c r="B39947" s="1">
        <f>DATE(2001,2,1) + TIME(0,0,0)</f>
        <v>36923</v>
      </c>
      <c r="C39947">
        <v>29.185447693</v>
      </c>
    </row>
    <row r="39948" spans="1:3" x14ac:dyDescent="0.25">
      <c r="A39948">
        <v>425</v>
      </c>
      <c r="B39948" s="1">
        <f>DATE(2001,3,1) + TIME(0,0,0)</f>
        <v>36951</v>
      </c>
      <c r="C39948">
        <v>29.622772217000001</v>
      </c>
    </row>
    <row r="39949" spans="1:3" x14ac:dyDescent="0.25">
      <c r="A39949">
        <v>456</v>
      </c>
      <c r="B39949" s="1">
        <f>DATE(2001,4,1) + TIME(0,0,0)</f>
        <v>36982</v>
      </c>
      <c r="C39949">
        <v>30.061178207000001</v>
      </c>
    </row>
    <row r="39950" spans="1:3" x14ac:dyDescent="0.25">
      <c r="A39950">
        <v>486</v>
      </c>
      <c r="B39950" s="1">
        <f>DATE(2001,5,1) + TIME(0,0,0)</f>
        <v>37012</v>
      </c>
      <c r="C39950">
        <v>30.446989059</v>
      </c>
    </row>
    <row r="39951" spans="1:3" x14ac:dyDescent="0.25">
      <c r="A39951">
        <v>517</v>
      </c>
      <c r="B39951" s="1">
        <f>DATE(2001,6,1) + TIME(0,0,0)</f>
        <v>37043</v>
      </c>
      <c r="C39951">
        <v>30.813026428000001</v>
      </c>
    </row>
    <row r="39952" spans="1:3" x14ac:dyDescent="0.25">
      <c r="A39952">
        <v>547</v>
      </c>
      <c r="B39952" s="1">
        <f>DATE(2001,7,1) + TIME(0,0,0)</f>
        <v>37073</v>
      </c>
      <c r="C39952">
        <v>31.141609192000001</v>
      </c>
    </row>
    <row r="39953" spans="1:3" x14ac:dyDescent="0.25">
      <c r="A39953">
        <v>578</v>
      </c>
      <c r="B39953" s="1">
        <f>DATE(2001,8,1) + TIME(0,0,0)</f>
        <v>37104</v>
      </c>
      <c r="C39953">
        <v>31.459676742999999</v>
      </c>
    </row>
    <row r="39954" spans="1:3" x14ac:dyDescent="0.25">
      <c r="A39954">
        <v>609</v>
      </c>
      <c r="B39954" s="1">
        <f>DATE(2001,9,1) + TIME(0,0,0)</f>
        <v>37135</v>
      </c>
      <c r="C39954">
        <v>31.756599426000001</v>
      </c>
    </row>
    <row r="39955" spans="1:3" x14ac:dyDescent="0.25">
      <c r="A39955">
        <v>639</v>
      </c>
      <c r="B39955" s="1">
        <f>DATE(2001,10,1) + TIME(0,0,0)</f>
        <v>37165</v>
      </c>
      <c r="C39955">
        <v>32.023815155000001</v>
      </c>
    </row>
    <row r="39956" spans="1:3" x14ac:dyDescent="0.25">
      <c r="A39956">
        <v>670</v>
      </c>
      <c r="B39956" s="1">
        <f>DATE(2001,11,1) + TIME(0,0,0)</f>
        <v>37196</v>
      </c>
      <c r="C39956">
        <v>32.279418945000003</v>
      </c>
    </row>
    <row r="39957" spans="1:3" x14ac:dyDescent="0.25">
      <c r="A39957">
        <v>700</v>
      </c>
      <c r="B39957" s="1">
        <f>DATE(2001,12,1) + TIME(0,0,0)</f>
        <v>37226</v>
      </c>
      <c r="C39957">
        <v>32.510620117000002</v>
      </c>
    </row>
    <row r="39958" spans="1:3" x14ac:dyDescent="0.25">
      <c r="A39958">
        <v>731</v>
      </c>
      <c r="B39958" s="1">
        <f>DATE(2002,1,1) + TIME(0,0,0)</f>
        <v>37257</v>
      </c>
      <c r="C39958">
        <v>32.736141205000003</v>
      </c>
    </row>
    <row r="39959" spans="1:3" x14ac:dyDescent="0.25">
      <c r="A39959">
        <v>762</v>
      </c>
      <c r="B39959" s="1">
        <f>DATE(2002,2,1) + TIME(0,0,0)</f>
        <v>37288</v>
      </c>
      <c r="C39959">
        <v>32.950107574</v>
      </c>
    </row>
    <row r="39960" spans="1:3" x14ac:dyDescent="0.25">
      <c r="A39960">
        <v>790</v>
      </c>
      <c r="B39960" s="1">
        <f>DATE(2002,3,1) + TIME(0,0,0)</f>
        <v>37316</v>
      </c>
      <c r="C39960">
        <v>33.134559631000002</v>
      </c>
    </row>
    <row r="39961" spans="1:3" x14ac:dyDescent="0.25">
      <c r="A39961">
        <v>821</v>
      </c>
      <c r="B39961" s="1">
        <f>DATE(2002,4,1) + TIME(0,0,0)</f>
        <v>37347</v>
      </c>
      <c r="C39961">
        <v>33.329925537000001</v>
      </c>
    </row>
    <row r="39962" spans="1:3" x14ac:dyDescent="0.25">
      <c r="A39962">
        <v>851</v>
      </c>
      <c r="B39962" s="1">
        <f>DATE(2002,5,1) + TIME(0,0,0)</f>
        <v>37377</v>
      </c>
      <c r="C39962">
        <v>33.511104584000002</v>
      </c>
    </row>
    <row r="39963" spans="1:3" x14ac:dyDescent="0.25">
      <c r="A39963">
        <v>882</v>
      </c>
      <c r="B39963" s="1">
        <f>DATE(2002,6,1) + TIME(0,0,0)</f>
        <v>37408</v>
      </c>
      <c r="C39963">
        <v>33.691177367999998</v>
      </c>
    </row>
    <row r="39964" spans="1:3" x14ac:dyDescent="0.25">
      <c r="A39964">
        <v>912</v>
      </c>
      <c r="B39964" s="1">
        <f>DATE(2002,7,1) + TIME(0,0,0)</f>
        <v>37438</v>
      </c>
      <c r="C39964">
        <v>33.859298705999997</v>
      </c>
    </row>
    <row r="39965" spans="1:3" x14ac:dyDescent="0.25">
      <c r="A39965">
        <v>943</v>
      </c>
      <c r="B39965" s="1">
        <f>DATE(2002,8,1) + TIME(0,0,0)</f>
        <v>37469</v>
      </c>
      <c r="C39965">
        <v>34.027282714999998</v>
      </c>
    </row>
    <row r="39966" spans="1:3" x14ac:dyDescent="0.25">
      <c r="A39966">
        <v>974</v>
      </c>
      <c r="B39966" s="1">
        <f>DATE(2002,9,1) + TIME(0,0,0)</f>
        <v>37500</v>
      </c>
      <c r="C39966">
        <v>34.189865112</v>
      </c>
    </row>
    <row r="39967" spans="1:3" x14ac:dyDescent="0.25">
      <c r="A39967">
        <v>1004</v>
      </c>
      <c r="B39967" s="1">
        <f>DATE(2002,10,1) + TIME(0,0,0)</f>
        <v>37530</v>
      </c>
      <c r="C39967">
        <v>34.342395781999997</v>
      </c>
    </row>
    <row r="39968" spans="1:3" x14ac:dyDescent="0.25">
      <c r="A39968">
        <v>1035</v>
      </c>
      <c r="B39968" s="1">
        <f>DATE(2002,11,1) + TIME(0,0,0)</f>
        <v>37561</v>
      </c>
      <c r="C39968">
        <v>34.495338439999998</v>
      </c>
    </row>
    <row r="39969" spans="1:3" x14ac:dyDescent="0.25">
      <c r="A39969">
        <v>1065</v>
      </c>
      <c r="B39969" s="1">
        <f>DATE(2002,12,1) + TIME(0,0,0)</f>
        <v>37591</v>
      </c>
      <c r="C39969">
        <v>34.639156342</v>
      </c>
    </row>
    <row r="39970" spans="1:3" x14ac:dyDescent="0.25">
      <c r="A39970">
        <v>1096</v>
      </c>
      <c r="B39970" s="1">
        <f>DATE(2003,1,1) + TIME(0,0,0)</f>
        <v>37622</v>
      </c>
      <c r="C39970">
        <v>34.783828735</v>
      </c>
    </row>
    <row r="39971" spans="1:3" x14ac:dyDescent="0.25">
      <c r="A39971">
        <v>1127</v>
      </c>
      <c r="B39971" s="1">
        <f>DATE(2003,2,1) + TIME(0,0,0)</f>
        <v>37653</v>
      </c>
      <c r="C39971">
        <v>34.924880981000001</v>
      </c>
    </row>
    <row r="39972" spans="1:3" x14ac:dyDescent="0.25">
      <c r="A39972">
        <v>1155</v>
      </c>
      <c r="B39972" s="1">
        <f>DATE(2003,3,1) + TIME(0,0,0)</f>
        <v>37681</v>
      </c>
      <c r="C39972">
        <v>35.049495696999998</v>
      </c>
    </row>
    <row r="39973" spans="1:3" x14ac:dyDescent="0.25">
      <c r="A39973">
        <v>1186</v>
      </c>
      <c r="B39973" s="1">
        <f>DATE(2003,4,1) + TIME(0,0,0)</f>
        <v>37712</v>
      </c>
      <c r="C39973">
        <v>35.184680939000003</v>
      </c>
    </row>
    <row r="39974" spans="1:3" x14ac:dyDescent="0.25">
      <c r="A39974">
        <v>1216</v>
      </c>
      <c r="B39974" s="1">
        <f>DATE(2003,5,1) + TIME(0,0,0)</f>
        <v>37742</v>
      </c>
      <c r="C39974">
        <v>35.312988281000003</v>
      </c>
    </row>
    <row r="39975" spans="1:3" x14ac:dyDescent="0.25">
      <c r="A39975">
        <v>1247</v>
      </c>
      <c r="B39975" s="1">
        <f>DATE(2003,6,1) + TIME(0,0,0)</f>
        <v>37773</v>
      </c>
      <c r="C39975">
        <v>35.443210602000001</v>
      </c>
    </row>
    <row r="39976" spans="1:3" x14ac:dyDescent="0.25">
      <c r="A39976">
        <v>1277</v>
      </c>
      <c r="B39976" s="1">
        <f>DATE(2003,7,1) + TIME(0,0,0)</f>
        <v>37803</v>
      </c>
      <c r="C39976">
        <v>35.567134856999999</v>
      </c>
    </row>
    <row r="39977" spans="1:3" x14ac:dyDescent="0.25">
      <c r="A39977">
        <v>1308</v>
      </c>
      <c r="B39977" s="1">
        <f>DATE(2003,8,1) + TIME(0,0,0)</f>
        <v>37834</v>
      </c>
      <c r="C39977">
        <v>35.693199157999999</v>
      </c>
    </row>
    <row r="39978" spans="1:3" x14ac:dyDescent="0.25">
      <c r="A39978">
        <v>1339</v>
      </c>
      <c r="B39978" s="1">
        <f>DATE(2003,9,1) + TIME(0,0,0)</f>
        <v>37865</v>
      </c>
      <c r="C39978">
        <v>35.817378998000002</v>
      </c>
    </row>
    <row r="39979" spans="1:3" x14ac:dyDescent="0.25">
      <c r="A39979">
        <v>1369</v>
      </c>
      <c r="B39979" s="1">
        <f>DATE(2003,10,1) + TIME(0,0,0)</f>
        <v>37895</v>
      </c>
      <c r="C39979">
        <v>35.935886383000003</v>
      </c>
    </row>
    <row r="39980" spans="1:3" x14ac:dyDescent="0.25">
      <c r="A39980">
        <v>1400</v>
      </c>
      <c r="B39980" s="1">
        <f>DATE(2003,11,1) + TIME(0,0,0)</f>
        <v>37926</v>
      </c>
      <c r="C39980">
        <v>36.056732177999997</v>
      </c>
    </row>
    <row r="39981" spans="1:3" x14ac:dyDescent="0.25">
      <c r="A39981">
        <v>1430</v>
      </c>
      <c r="B39981" s="1">
        <f>DATE(2003,12,1) + TIME(0,0,0)</f>
        <v>37956</v>
      </c>
      <c r="C39981">
        <v>36.172225951999998</v>
      </c>
    </row>
    <row r="39982" spans="1:3" x14ac:dyDescent="0.25">
      <c r="A39982">
        <v>1461</v>
      </c>
      <c r="B39982" s="1">
        <f>DATE(2004,1,1) + TIME(0,0,0)</f>
        <v>37987</v>
      </c>
      <c r="C39982">
        <v>36.290164947999997</v>
      </c>
    </row>
    <row r="39983" spans="1:3" x14ac:dyDescent="0.25">
      <c r="A39983">
        <v>1492</v>
      </c>
      <c r="B39983" s="1">
        <f>DATE(2004,2,1) + TIME(0,0,0)</f>
        <v>38018</v>
      </c>
      <c r="C39983">
        <v>36.406761168999999</v>
      </c>
    </row>
    <row r="39984" spans="1:3" x14ac:dyDescent="0.25">
      <c r="A39984">
        <v>1521</v>
      </c>
      <c r="B39984" s="1">
        <f>DATE(2004,3,1) + TIME(0,0,0)</f>
        <v>38047</v>
      </c>
      <c r="C39984">
        <v>36.514675140000001</v>
      </c>
    </row>
    <row r="39985" spans="1:3" x14ac:dyDescent="0.25">
      <c r="A39985">
        <v>1552</v>
      </c>
      <c r="B39985" s="1">
        <f>DATE(2004,4,1) + TIME(0,0,0)</f>
        <v>38078</v>
      </c>
      <c r="C39985">
        <v>36.628860474</v>
      </c>
    </row>
    <row r="39986" spans="1:3" x14ac:dyDescent="0.25">
      <c r="A39986">
        <v>1582</v>
      </c>
      <c r="B39986" s="1">
        <f>DATE(2004,5,1) + TIME(0,0,0)</f>
        <v>38108</v>
      </c>
      <c r="C39986">
        <v>36.738277435000001</v>
      </c>
    </row>
    <row r="39987" spans="1:3" x14ac:dyDescent="0.25">
      <c r="A39987">
        <v>1613</v>
      </c>
      <c r="B39987" s="1">
        <f>DATE(2004,6,1) + TIME(0,0,0)</f>
        <v>38139</v>
      </c>
      <c r="C39987">
        <v>36.850261688000003</v>
      </c>
    </row>
    <row r="39988" spans="1:3" x14ac:dyDescent="0.25">
      <c r="A39988">
        <v>1643</v>
      </c>
      <c r="B39988" s="1">
        <f>DATE(2004,7,1) + TIME(0,0,0)</f>
        <v>38169</v>
      </c>
      <c r="C39988">
        <v>36.95772934</v>
      </c>
    </row>
    <row r="39989" spans="1:3" x14ac:dyDescent="0.25">
      <c r="A39989">
        <v>1674</v>
      </c>
      <c r="B39989" s="1">
        <f>DATE(2004,8,1) + TIME(0,0,0)</f>
        <v>38200</v>
      </c>
      <c r="C39989">
        <v>37.067802428999997</v>
      </c>
    </row>
    <row r="39990" spans="1:3" x14ac:dyDescent="0.25">
      <c r="A39990">
        <v>1705</v>
      </c>
      <c r="B39990" s="1">
        <f>DATE(2004,9,1) + TIME(0,0,0)</f>
        <v>38231</v>
      </c>
      <c r="C39990">
        <v>37.176856995000001</v>
      </c>
    </row>
    <row r="39991" spans="1:3" x14ac:dyDescent="0.25">
      <c r="A39991">
        <v>1735</v>
      </c>
      <c r="B39991" s="1">
        <f>DATE(2004,10,1) + TIME(0,0,0)</f>
        <v>38261</v>
      </c>
      <c r="C39991">
        <v>37.281410217000001</v>
      </c>
    </row>
    <row r="39992" spans="1:3" x14ac:dyDescent="0.25">
      <c r="A39992">
        <v>1766</v>
      </c>
      <c r="B39992" s="1">
        <f>DATE(2004,11,1) + TIME(0,0,0)</f>
        <v>38292</v>
      </c>
      <c r="C39992">
        <v>37.388328551999997</v>
      </c>
    </row>
    <row r="39993" spans="1:3" x14ac:dyDescent="0.25">
      <c r="A39993">
        <v>1796</v>
      </c>
      <c r="B39993" s="1">
        <f>DATE(2004,12,1) + TIME(0,0,0)</f>
        <v>38322</v>
      </c>
      <c r="C39993">
        <v>37.490718842</v>
      </c>
    </row>
    <row r="39994" spans="1:3" x14ac:dyDescent="0.25">
      <c r="A39994">
        <v>1827</v>
      </c>
      <c r="B39994" s="1">
        <f>DATE(2005,1,1) + TIME(0,0,0)</f>
        <v>38353</v>
      </c>
      <c r="C39994">
        <v>37.595405579000001</v>
      </c>
    </row>
    <row r="39995" spans="1:3" x14ac:dyDescent="0.25">
      <c r="A39995">
        <v>1858</v>
      </c>
      <c r="B39995" s="1">
        <f>DATE(2005,2,1) + TIME(0,0,0)</f>
        <v>38384</v>
      </c>
      <c r="C39995">
        <v>37.698970795000001</v>
      </c>
    </row>
    <row r="39996" spans="1:3" x14ac:dyDescent="0.25">
      <c r="A39996">
        <v>1886</v>
      </c>
      <c r="B39996" s="1">
        <f>DATE(2005,3,1) + TIME(0,0,0)</f>
        <v>38412</v>
      </c>
      <c r="C39996">
        <v>37.791561127000001</v>
      </c>
    </row>
    <row r="39997" spans="1:3" x14ac:dyDescent="0.25">
      <c r="A39997">
        <v>1917</v>
      </c>
      <c r="B39997" s="1">
        <f>DATE(2005,4,1) + TIME(0,0,0)</f>
        <v>38443</v>
      </c>
      <c r="C39997">
        <v>37.893016815000003</v>
      </c>
    </row>
    <row r="39998" spans="1:3" x14ac:dyDescent="0.25">
      <c r="A39998">
        <v>1947</v>
      </c>
      <c r="B39998" s="1">
        <f>DATE(2005,5,1) + TIME(0,0,0)</f>
        <v>38473</v>
      </c>
      <c r="C39998">
        <v>37.990146637000002</v>
      </c>
    </row>
    <row r="39999" spans="1:3" x14ac:dyDescent="0.25">
      <c r="A39999">
        <v>1978</v>
      </c>
      <c r="B39999" s="1">
        <f>DATE(2005,6,1) + TIME(0,0,0)</f>
        <v>38504</v>
      </c>
      <c r="C39999">
        <v>38.089443207000002</v>
      </c>
    </row>
    <row r="40000" spans="1:3" x14ac:dyDescent="0.25">
      <c r="A40000">
        <v>2008</v>
      </c>
      <c r="B40000" s="1">
        <f>DATE(2005,7,1) + TIME(0,0,0)</f>
        <v>38534</v>
      </c>
      <c r="C40000">
        <v>38.184516907000003</v>
      </c>
    </row>
    <row r="40001" spans="1:3" x14ac:dyDescent="0.25">
      <c r="A40001">
        <v>2039</v>
      </c>
      <c r="B40001" s="1">
        <f>DATE(2005,8,1) + TIME(0,0,0)</f>
        <v>38565</v>
      </c>
      <c r="C40001">
        <v>38.281707763999997</v>
      </c>
    </row>
    <row r="40002" spans="1:3" x14ac:dyDescent="0.25">
      <c r="A40002">
        <v>2070</v>
      </c>
      <c r="B40002" s="1">
        <f>DATE(2005,9,1) + TIME(0,0,0)</f>
        <v>38596</v>
      </c>
      <c r="C40002">
        <v>38.377841949</v>
      </c>
    </row>
    <row r="40003" spans="1:3" x14ac:dyDescent="0.25">
      <c r="A40003">
        <v>2100</v>
      </c>
      <c r="B40003" s="1">
        <f>DATE(2005,10,1) + TIME(0,0,0)</f>
        <v>38626</v>
      </c>
      <c r="C40003">
        <v>38.469863891999999</v>
      </c>
    </row>
    <row r="40004" spans="1:3" x14ac:dyDescent="0.25">
      <c r="A40004">
        <v>2131</v>
      </c>
      <c r="B40004" s="1">
        <f>DATE(2005,11,1) + TIME(0,0,0)</f>
        <v>38657</v>
      </c>
      <c r="C40004">
        <v>38.563934326000002</v>
      </c>
    </row>
    <row r="40005" spans="1:3" x14ac:dyDescent="0.25">
      <c r="A40005">
        <v>2161</v>
      </c>
      <c r="B40005" s="1">
        <f>DATE(2005,12,1) + TIME(0,0,0)</f>
        <v>38687</v>
      </c>
      <c r="C40005">
        <v>38.653999329000001</v>
      </c>
    </row>
    <row r="40006" spans="1:3" x14ac:dyDescent="0.25">
      <c r="A40006">
        <v>2192</v>
      </c>
      <c r="B40006" s="1">
        <f>DATE(2006,1,1) + TIME(0,0,0)</f>
        <v>38718</v>
      </c>
      <c r="C40006">
        <v>38.746070862000003</v>
      </c>
    </row>
    <row r="40007" spans="1:3" x14ac:dyDescent="0.25">
      <c r="A40007">
        <v>2223</v>
      </c>
      <c r="B40007" s="1">
        <f>DATE(2006,2,1) + TIME(0,0,0)</f>
        <v>38749</v>
      </c>
      <c r="C40007">
        <v>38.837146758999999</v>
      </c>
    </row>
    <row r="40008" spans="1:3" x14ac:dyDescent="0.25">
      <c r="A40008">
        <v>2251</v>
      </c>
      <c r="B40008" s="1">
        <f>DATE(2006,3,1) + TIME(0,0,0)</f>
        <v>38777</v>
      </c>
      <c r="C40008">
        <v>38.918571471999996</v>
      </c>
    </row>
    <row r="40009" spans="1:3" x14ac:dyDescent="0.25">
      <c r="A40009">
        <v>2282</v>
      </c>
      <c r="B40009" s="1">
        <f>DATE(2006,4,1) + TIME(0,0,0)</f>
        <v>38808</v>
      </c>
      <c r="C40009">
        <v>39.007816314999999</v>
      </c>
    </row>
    <row r="40010" spans="1:3" x14ac:dyDescent="0.25">
      <c r="A40010">
        <v>2312</v>
      </c>
      <c r="B40010" s="1">
        <f>DATE(2006,5,1) + TIME(0,0,0)</f>
        <v>38838</v>
      </c>
      <c r="C40010">
        <v>39.093276977999999</v>
      </c>
    </row>
    <row r="40011" spans="1:3" x14ac:dyDescent="0.25">
      <c r="A40011">
        <v>2343</v>
      </c>
      <c r="B40011" s="1">
        <f>DATE(2006,6,1) + TIME(0,0,0)</f>
        <v>38869</v>
      </c>
      <c r="C40011">
        <v>39.180641174000002</v>
      </c>
    </row>
    <row r="40012" spans="1:3" x14ac:dyDescent="0.25">
      <c r="A40012">
        <v>2373</v>
      </c>
      <c r="B40012" s="1">
        <f>DATE(2006,7,1) + TIME(0,0,0)</f>
        <v>38899</v>
      </c>
      <c r="C40012">
        <v>39.264488219999997</v>
      </c>
    </row>
    <row r="40013" spans="1:3" x14ac:dyDescent="0.25">
      <c r="A40013">
        <v>2404</v>
      </c>
      <c r="B40013" s="1">
        <f>DATE(2006,8,1) + TIME(0,0,0)</f>
        <v>38930</v>
      </c>
      <c r="C40013">
        <v>39.350273131999998</v>
      </c>
    </row>
    <row r="40014" spans="1:3" x14ac:dyDescent="0.25">
      <c r="A40014">
        <v>2435</v>
      </c>
      <c r="B40014" s="1">
        <f>DATE(2006,9,1) + TIME(0,0,0)</f>
        <v>38961</v>
      </c>
      <c r="C40014">
        <v>39.435184479</v>
      </c>
    </row>
    <row r="40015" spans="1:3" x14ac:dyDescent="0.25">
      <c r="A40015">
        <v>2465</v>
      </c>
      <c r="B40015" s="1">
        <f>DATE(2006,10,1) + TIME(0,0,0)</f>
        <v>38991</v>
      </c>
      <c r="C40015">
        <v>39.516525268999999</v>
      </c>
    </row>
    <row r="40016" spans="1:3" x14ac:dyDescent="0.25">
      <c r="A40016">
        <v>2496</v>
      </c>
      <c r="B40016" s="1">
        <f>DATE(2006,11,1) + TIME(0,0,0)</f>
        <v>39022</v>
      </c>
      <c r="C40016">
        <v>39.599716186999999</v>
      </c>
    </row>
    <row r="40017" spans="1:3" x14ac:dyDescent="0.25">
      <c r="A40017">
        <v>2526</v>
      </c>
      <c r="B40017" s="1">
        <f>DATE(2006,12,1) + TIME(0,0,0)</f>
        <v>39052</v>
      </c>
      <c r="C40017">
        <v>39.679405211999999</v>
      </c>
    </row>
    <row r="40018" spans="1:3" x14ac:dyDescent="0.25">
      <c r="A40018">
        <v>2557</v>
      </c>
      <c r="B40018" s="1">
        <f>DATE(2007,1,1) + TIME(0,0,0)</f>
        <v>39083</v>
      </c>
      <c r="C40018">
        <v>39.760902405000003</v>
      </c>
    </row>
    <row r="40019" spans="1:3" x14ac:dyDescent="0.25">
      <c r="A40019">
        <v>2588</v>
      </c>
      <c r="B40019" s="1">
        <f>DATE(2007,2,1) + TIME(0,0,0)</f>
        <v>39114</v>
      </c>
      <c r="C40019">
        <v>39.841552733999997</v>
      </c>
    </row>
    <row r="40020" spans="1:3" x14ac:dyDescent="0.25">
      <c r="A40020">
        <v>2616</v>
      </c>
      <c r="B40020" s="1">
        <f>DATE(2007,3,1) + TIME(0,0,0)</f>
        <v>39142</v>
      </c>
      <c r="C40020">
        <v>39.913677216000004</v>
      </c>
    </row>
    <row r="40021" spans="1:3" x14ac:dyDescent="0.25">
      <c r="A40021">
        <v>2647</v>
      </c>
      <c r="B40021" s="1">
        <f>DATE(2007,4,1) + TIME(0,0,0)</f>
        <v>39173</v>
      </c>
      <c r="C40021">
        <v>39.992736815999997</v>
      </c>
    </row>
    <row r="40022" spans="1:3" x14ac:dyDescent="0.25">
      <c r="A40022">
        <v>2677</v>
      </c>
      <c r="B40022" s="1">
        <f>DATE(2007,5,1) + TIME(0,0,0)</f>
        <v>39203</v>
      </c>
      <c r="C40022">
        <v>40.068508147999999</v>
      </c>
    </row>
    <row r="40023" spans="1:3" x14ac:dyDescent="0.25">
      <c r="A40023">
        <v>2708</v>
      </c>
      <c r="B40023" s="1">
        <f>DATE(2007,6,1) + TIME(0,0,0)</f>
        <v>39234</v>
      </c>
      <c r="C40023">
        <v>40.146045684999997</v>
      </c>
    </row>
    <row r="40024" spans="1:3" x14ac:dyDescent="0.25">
      <c r="A40024">
        <v>2738</v>
      </c>
      <c r="B40024" s="1">
        <f>DATE(2007,7,1) + TIME(0,0,0)</f>
        <v>39264</v>
      </c>
      <c r="C40024">
        <v>40.220371245999999</v>
      </c>
    </row>
    <row r="40025" spans="1:3" x14ac:dyDescent="0.25">
      <c r="A40025">
        <v>2769</v>
      </c>
      <c r="B40025" s="1">
        <f>DATE(2007,8,1) + TIME(0,0,0)</f>
        <v>39295</v>
      </c>
      <c r="C40025">
        <v>40.296451568999998</v>
      </c>
    </row>
    <row r="40026" spans="1:3" x14ac:dyDescent="0.25">
      <c r="A40026">
        <v>2800</v>
      </c>
      <c r="B40026" s="1">
        <f>DATE(2007,9,1) + TIME(0,0,0)</f>
        <v>39326</v>
      </c>
      <c r="C40026">
        <v>40.371799469000003</v>
      </c>
    </row>
    <row r="40027" spans="1:3" x14ac:dyDescent="0.25">
      <c r="A40027">
        <v>2830</v>
      </c>
      <c r="B40027" s="1">
        <f>DATE(2007,10,1) + TIME(0,0,0)</f>
        <v>39356</v>
      </c>
      <c r="C40027">
        <v>40.444011688000003</v>
      </c>
    </row>
    <row r="40028" spans="1:3" x14ac:dyDescent="0.25">
      <c r="A40028">
        <v>2861</v>
      </c>
      <c r="B40028" s="1">
        <f>DATE(2007,11,1) + TIME(0,0,0)</f>
        <v>39387</v>
      </c>
      <c r="C40028">
        <v>40.517910004000001</v>
      </c>
    </row>
    <row r="40029" spans="1:3" x14ac:dyDescent="0.25">
      <c r="A40029">
        <v>2891</v>
      </c>
      <c r="B40029" s="1">
        <f>DATE(2007,12,1) + TIME(0,0,0)</f>
        <v>39417</v>
      </c>
      <c r="C40029">
        <v>40.588729858000001</v>
      </c>
    </row>
    <row r="40030" spans="1:3" x14ac:dyDescent="0.25">
      <c r="A40030">
        <v>2922</v>
      </c>
      <c r="B40030" s="1">
        <f>DATE(2008,1,1) + TIME(0,0,0)</f>
        <v>39448</v>
      </c>
      <c r="C40030">
        <v>40.661201476999999</v>
      </c>
    </row>
    <row r="40031" spans="1:3" x14ac:dyDescent="0.25">
      <c r="A40031">
        <v>2953</v>
      </c>
      <c r="B40031" s="1">
        <f>DATE(2008,2,1) + TIME(0,0,0)</f>
        <v>39479</v>
      </c>
      <c r="C40031">
        <v>40.732952118</v>
      </c>
    </row>
    <row r="40032" spans="1:3" x14ac:dyDescent="0.25">
      <c r="A40032">
        <v>2982</v>
      </c>
      <c r="B40032" s="1">
        <f>DATE(2008,3,1) + TIME(0,0,0)</f>
        <v>39508</v>
      </c>
      <c r="C40032">
        <v>40.799438477000002</v>
      </c>
    </row>
    <row r="40033" spans="1:3" x14ac:dyDescent="0.25">
      <c r="A40033">
        <v>3013</v>
      </c>
      <c r="B40033" s="1">
        <f>DATE(2008,4,1) + TIME(0,0,0)</f>
        <v>39539</v>
      </c>
      <c r="C40033">
        <v>40.869838715</v>
      </c>
    </row>
    <row r="40034" spans="1:3" x14ac:dyDescent="0.25">
      <c r="A40034">
        <v>3043</v>
      </c>
      <c r="B40034" s="1">
        <f>DATE(2008,5,1) + TIME(0,0,0)</f>
        <v>39569</v>
      </c>
      <c r="C40034">
        <v>40.937309265000003</v>
      </c>
    </row>
    <row r="40035" spans="1:3" x14ac:dyDescent="0.25">
      <c r="A40035">
        <v>3074</v>
      </c>
      <c r="B40035" s="1">
        <f>DATE(2008,6,1) + TIME(0,0,0)</f>
        <v>39600</v>
      </c>
      <c r="C40035">
        <v>41.006336212000001</v>
      </c>
    </row>
    <row r="40036" spans="1:3" x14ac:dyDescent="0.25">
      <c r="A40036">
        <v>3104</v>
      </c>
      <c r="B40036" s="1">
        <f>DATE(2008,7,1) + TIME(0,0,0)</f>
        <v>39630</v>
      </c>
      <c r="C40036">
        <v>41.072463988999999</v>
      </c>
    </row>
    <row r="40037" spans="1:3" x14ac:dyDescent="0.25">
      <c r="A40037">
        <v>3135</v>
      </c>
      <c r="B40037" s="1">
        <f>DATE(2008,8,1) + TIME(0,0,0)</f>
        <v>39661</v>
      </c>
      <c r="C40037">
        <v>41.140106201000002</v>
      </c>
    </row>
    <row r="40038" spans="1:3" x14ac:dyDescent="0.25">
      <c r="A40038">
        <v>3166</v>
      </c>
      <c r="B40038" s="1">
        <f>DATE(2008,9,1) + TIME(0,0,0)</f>
        <v>39692</v>
      </c>
      <c r="C40038">
        <v>41.207054137999997</v>
      </c>
    </row>
    <row r="40039" spans="1:3" x14ac:dyDescent="0.25">
      <c r="A40039">
        <v>3196</v>
      </c>
      <c r="B40039" s="1">
        <f>DATE(2008,10,1) + TIME(0,0,0)</f>
        <v>39722</v>
      </c>
      <c r="C40039">
        <v>41.27117157</v>
      </c>
    </row>
    <row r="40040" spans="1:3" x14ac:dyDescent="0.25">
      <c r="A40040">
        <v>3227</v>
      </c>
      <c r="B40040" s="1">
        <f>DATE(2008,11,1) + TIME(0,0,0)</f>
        <v>39753</v>
      </c>
      <c r="C40040">
        <v>41.336738586000003</v>
      </c>
    </row>
    <row r="40041" spans="1:3" x14ac:dyDescent="0.25">
      <c r="A40041">
        <v>3257</v>
      </c>
      <c r="B40041" s="1">
        <f>DATE(2008,12,1) + TIME(0,0,0)</f>
        <v>39783</v>
      </c>
      <c r="C40041">
        <v>41.399532317999999</v>
      </c>
    </row>
    <row r="40042" spans="1:3" x14ac:dyDescent="0.25">
      <c r="A40042">
        <v>3288</v>
      </c>
      <c r="B40042" s="1">
        <f>DATE(2009,1,1) + TIME(0,0,0)</f>
        <v>39814</v>
      </c>
      <c r="C40042">
        <v>41.463745117000002</v>
      </c>
    </row>
    <row r="40043" spans="1:3" x14ac:dyDescent="0.25">
      <c r="A40043">
        <v>3319</v>
      </c>
      <c r="B40043" s="1">
        <f>DATE(2009,2,1) + TIME(0,0,0)</f>
        <v>39845</v>
      </c>
      <c r="C40043">
        <v>41.527294159</v>
      </c>
    </row>
    <row r="40044" spans="1:3" x14ac:dyDescent="0.25">
      <c r="A40044">
        <v>3347</v>
      </c>
      <c r="B40044" s="1">
        <f>DATE(2009,3,1) + TIME(0,0,0)</f>
        <v>39873</v>
      </c>
      <c r="C40044">
        <v>41.584125518999997</v>
      </c>
    </row>
    <row r="40045" spans="1:3" x14ac:dyDescent="0.25">
      <c r="A40045">
        <v>3378</v>
      </c>
      <c r="B40045" s="1">
        <f>DATE(2009,4,1) + TIME(0,0,0)</f>
        <v>39904</v>
      </c>
      <c r="C40045">
        <v>41.646469115999999</v>
      </c>
    </row>
    <row r="40046" spans="1:3" x14ac:dyDescent="0.25">
      <c r="A40046">
        <v>3408</v>
      </c>
      <c r="B40046" s="1">
        <f>DATE(2009,5,1) + TIME(0,0,0)</f>
        <v>39934</v>
      </c>
      <c r="C40046">
        <v>41.706176757999998</v>
      </c>
    </row>
    <row r="40047" spans="1:3" x14ac:dyDescent="0.25">
      <c r="A40047">
        <v>3439</v>
      </c>
      <c r="B40047" s="1">
        <f>DATE(2009,6,1) + TIME(0,0,0)</f>
        <v>39965</v>
      </c>
      <c r="C40047">
        <v>41.767250060999999</v>
      </c>
    </row>
    <row r="40048" spans="1:3" x14ac:dyDescent="0.25">
      <c r="A40048">
        <v>3469</v>
      </c>
      <c r="B40048" s="1">
        <f>DATE(2009,7,1) + TIME(0,0,0)</f>
        <v>39995</v>
      </c>
      <c r="C40048">
        <v>41.825759888</v>
      </c>
    </row>
    <row r="40049" spans="1:3" x14ac:dyDescent="0.25">
      <c r="A40049">
        <v>3500</v>
      </c>
      <c r="B40049" s="1">
        <f>DATE(2009,8,1) + TIME(0,0,0)</f>
        <v>40026</v>
      </c>
      <c r="C40049">
        <v>41.885677338000001</v>
      </c>
    </row>
    <row r="40050" spans="1:3" x14ac:dyDescent="0.25">
      <c r="A40050">
        <v>3531</v>
      </c>
      <c r="B40050" s="1">
        <f>DATE(2009,9,1) + TIME(0,0,0)</f>
        <v>40057</v>
      </c>
      <c r="C40050">
        <v>41.944969176999997</v>
      </c>
    </row>
    <row r="40051" spans="1:3" x14ac:dyDescent="0.25">
      <c r="A40051">
        <v>3561</v>
      </c>
      <c r="B40051" s="1">
        <f>DATE(2009,10,1) + TIME(0,0,0)</f>
        <v>40087</v>
      </c>
      <c r="C40051">
        <v>42.001838683999999</v>
      </c>
    </row>
    <row r="40052" spans="1:3" x14ac:dyDescent="0.25">
      <c r="A40052">
        <v>3592</v>
      </c>
      <c r="B40052" s="1">
        <f>DATE(2009,11,1) + TIME(0,0,0)</f>
        <v>40118</v>
      </c>
      <c r="C40052">
        <v>42.059989928999997</v>
      </c>
    </row>
    <row r="40053" spans="1:3" x14ac:dyDescent="0.25">
      <c r="A40053">
        <v>3622</v>
      </c>
      <c r="B40053" s="1">
        <f>DATE(2009,12,1) + TIME(0,0,0)</f>
        <v>40148</v>
      </c>
      <c r="C40053">
        <v>42.115760803000001</v>
      </c>
    </row>
    <row r="40054" spans="1:3" x14ac:dyDescent="0.25">
      <c r="A40054">
        <v>3653</v>
      </c>
      <c r="B40054" s="1">
        <f>DATE(2010,1,1) + TIME(0,0,0)</f>
        <v>40179</v>
      </c>
      <c r="C40054">
        <v>42.172790526999997</v>
      </c>
    </row>
    <row r="40055" spans="1:3" x14ac:dyDescent="0.25">
      <c r="A40055">
        <v>3684</v>
      </c>
      <c r="B40055" s="1">
        <f>DATE(2010,2,1) + TIME(0,0,0)</f>
        <v>40210</v>
      </c>
      <c r="C40055">
        <v>42.229301452999998</v>
      </c>
    </row>
    <row r="40056" spans="1:3" x14ac:dyDescent="0.25">
      <c r="A40056">
        <v>3712</v>
      </c>
      <c r="B40056" s="1">
        <f>DATE(2010,3,1) + TIME(0,0,0)</f>
        <v>40238</v>
      </c>
      <c r="C40056">
        <v>42.279827118</v>
      </c>
    </row>
    <row r="40057" spans="1:3" x14ac:dyDescent="0.25">
      <c r="A40057">
        <v>3743</v>
      </c>
      <c r="B40057" s="1">
        <f>DATE(2010,4,1) + TIME(0,0,0)</f>
        <v>40269</v>
      </c>
      <c r="C40057">
        <v>42.335258484000001</v>
      </c>
    </row>
    <row r="40058" spans="1:3" x14ac:dyDescent="0.25">
      <c r="A40058">
        <v>3773</v>
      </c>
      <c r="B40058" s="1">
        <f>DATE(2010,5,1) + TIME(0,0,0)</f>
        <v>40299</v>
      </c>
      <c r="C40058">
        <v>42.388393401999998</v>
      </c>
    </row>
    <row r="40059" spans="1:3" x14ac:dyDescent="0.25">
      <c r="A40059">
        <v>3804</v>
      </c>
      <c r="B40059" s="1">
        <f>DATE(2010,6,1) + TIME(0,0,0)</f>
        <v>40330</v>
      </c>
      <c r="C40059">
        <v>42.442779541</v>
      </c>
    </row>
    <row r="40060" spans="1:3" x14ac:dyDescent="0.25">
      <c r="A40060">
        <v>3834</v>
      </c>
      <c r="B40060" s="1">
        <f>DATE(2010,7,1) + TIME(0,0,0)</f>
        <v>40360</v>
      </c>
      <c r="C40060">
        <v>42.494922637999998</v>
      </c>
    </row>
    <row r="40061" spans="1:3" x14ac:dyDescent="0.25">
      <c r="A40061">
        <v>3865</v>
      </c>
      <c r="B40061" s="1">
        <f>DATE(2010,8,1) + TIME(0,0,0)</f>
        <v>40391</v>
      </c>
      <c r="C40061">
        <v>42.548316956000001</v>
      </c>
    </row>
    <row r="40062" spans="1:3" x14ac:dyDescent="0.25">
      <c r="A40062">
        <v>3896</v>
      </c>
      <c r="B40062" s="1">
        <f>DATE(2010,9,1) + TIME(0,0,0)</f>
        <v>40422</v>
      </c>
      <c r="C40062">
        <v>42.601230620999999</v>
      </c>
    </row>
    <row r="40063" spans="1:3" x14ac:dyDescent="0.25">
      <c r="A40063">
        <v>3926</v>
      </c>
      <c r="B40063" s="1">
        <f>DATE(2010,10,1) + TIME(0,0,0)</f>
        <v>40452</v>
      </c>
      <c r="C40063">
        <v>42.651996613000001</v>
      </c>
    </row>
    <row r="40064" spans="1:3" x14ac:dyDescent="0.25">
      <c r="A40064">
        <v>3957</v>
      </c>
      <c r="B40064" s="1">
        <f>DATE(2010,11,1) + TIME(0,0,0)</f>
        <v>40483</v>
      </c>
      <c r="C40064">
        <v>42.704006194999998</v>
      </c>
    </row>
    <row r="40065" spans="1:3" x14ac:dyDescent="0.25">
      <c r="A40065">
        <v>3987</v>
      </c>
      <c r="B40065" s="1">
        <f>DATE(2010,12,1) + TIME(0,0,0)</f>
        <v>40513</v>
      </c>
      <c r="C40065">
        <v>42.753925322999997</v>
      </c>
    </row>
    <row r="40066" spans="1:3" x14ac:dyDescent="0.25">
      <c r="A40066">
        <v>4018</v>
      </c>
      <c r="B40066" s="1">
        <f>DATE(2011,1,1) + TIME(0,0,0)</f>
        <v>40544</v>
      </c>
      <c r="C40066">
        <v>42.805099487</v>
      </c>
    </row>
    <row r="40067" spans="1:3" x14ac:dyDescent="0.25">
      <c r="A40067">
        <v>4049</v>
      </c>
      <c r="B40067" s="1">
        <f>DATE(2011,2,1) + TIME(0,0,0)</f>
        <v>40575</v>
      </c>
      <c r="C40067">
        <v>42.855873107999997</v>
      </c>
    </row>
    <row r="40068" spans="1:3" x14ac:dyDescent="0.25">
      <c r="A40068">
        <v>4077</v>
      </c>
      <c r="B40068" s="1">
        <f>DATE(2011,3,1) + TIME(0,0,0)</f>
        <v>40603</v>
      </c>
      <c r="C40068">
        <v>42.901393890000001</v>
      </c>
    </row>
    <row r="40069" spans="1:3" x14ac:dyDescent="0.25">
      <c r="A40069">
        <v>4108</v>
      </c>
      <c r="B40069" s="1">
        <f>DATE(2011,4,1) + TIME(0,0,0)</f>
        <v>40634</v>
      </c>
      <c r="C40069">
        <v>42.951412200999997</v>
      </c>
    </row>
    <row r="40070" spans="1:3" x14ac:dyDescent="0.25">
      <c r="A40070">
        <v>4138</v>
      </c>
      <c r="B40070" s="1">
        <f>DATE(2011,5,1) + TIME(0,0,0)</f>
        <v>40664</v>
      </c>
      <c r="C40070">
        <v>42.999450684000003</v>
      </c>
    </row>
    <row r="40071" spans="1:3" x14ac:dyDescent="0.25">
      <c r="A40071">
        <v>4169</v>
      </c>
      <c r="B40071" s="1">
        <f>DATE(2011,6,1) + TIME(0,0,0)</f>
        <v>40695</v>
      </c>
      <c r="C40071">
        <v>43.048706054999997</v>
      </c>
    </row>
    <row r="40072" spans="1:3" x14ac:dyDescent="0.25">
      <c r="A40072">
        <v>4199</v>
      </c>
      <c r="B40072" s="1">
        <f>DATE(2011,7,1) + TIME(0,0,0)</f>
        <v>40725</v>
      </c>
      <c r="C40072">
        <v>43.096008300999998</v>
      </c>
    </row>
    <row r="40073" spans="1:3" x14ac:dyDescent="0.25">
      <c r="A40073">
        <v>4230</v>
      </c>
      <c r="B40073" s="1">
        <f>DATE(2011,8,1) + TIME(0,0,0)</f>
        <v>40756</v>
      </c>
      <c r="C40073">
        <v>43.144508362000003</v>
      </c>
    </row>
    <row r="40074" spans="1:3" x14ac:dyDescent="0.25">
      <c r="A40074">
        <v>4261</v>
      </c>
      <c r="B40074" s="1">
        <f>DATE(2011,9,1) + TIME(0,0,0)</f>
        <v>40787</v>
      </c>
      <c r="C40074">
        <v>43.192623138000002</v>
      </c>
    </row>
    <row r="40075" spans="1:3" x14ac:dyDescent="0.25">
      <c r="A40075">
        <v>4291</v>
      </c>
      <c r="B40075" s="1">
        <f>DATE(2011,10,1) + TIME(0,0,0)</f>
        <v>40817</v>
      </c>
      <c r="C40075">
        <v>43.238826752000001</v>
      </c>
    </row>
    <row r="40076" spans="1:3" x14ac:dyDescent="0.25">
      <c r="A40076">
        <v>4322</v>
      </c>
      <c r="B40076" s="1">
        <f>DATE(2011,11,1) + TIME(0,0,0)</f>
        <v>40848</v>
      </c>
      <c r="C40076">
        <v>43.286190032999997</v>
      </c>
    </row>
    <row r="40077" spans="1:3" x14ac:dyDescent="0.25">
      <c r="A40077">
        <v>4352</v>
      </c>
      <c r="B40077" s="1">
        <f>DATE(2011,12,1) + TIME(0,0,0)</f>
        <v>40878</v>
      </c>
      <c r="C40077">
        <v>43.331665039000001</v>
      </c>
    </row>
    <row r="40078" spans="1:3" x14ac:dyDescent="0.25">
      <c r="A40078">
        <v>4383</v>
      </c>
      <c r="B40078" s="1">
        <f>DATE(2012,1,1) + TIME(0,0,0)</f>
        <v>40909</v>
      </c>
      <c r="C40078">
        <v>43.378284454000003</v>
      </c>
    </row>
    <row r="40079" spans="1:3" x14ac:dyDescent="0.25">
      <c r="A40079">
        <v>4414</v>
      </c>
      <c r="B40079" s="1">
        <f>DATE(2012,2,1) + TIME(0,0,0)</f>
        <v>40940</v>
      </c>
      <c r="C40079">
        <v>43.424537659000002</v>
      </c>
    </row>
    <row r="40080" spans="1:3" x14ac:dyDescent="0.25">
      <c r="A40080">
        <v>4443</v>
      </c>
      <c r="B40080" s="1">
        <f>DATE(2012,3,1) + TIME(0,0,0)</f>
        <v>40969</v>
      </c>
      <c r="C40080">
        <v>43.467502594000003</v>
      </c>
    </row>
    <row r="40081" spans="1:3" x14ac:dyDescent="0.25">
      <c r="A40081">
        <v>4474</v>
      </c>
      <c r="B40081" s="1">
        <f>DATE(2012,4,1) + TIME(0,0,0)</f>
        <v>41000</v>
      </c>
      <c r="C40081">
        <v>43.513111115000001</v>
      </c>
    </row>
    <row r="40082" spans="1:3" x14ac:dyDescent="0.25">
      <c r="A40082">
        <v>4504</v>
      </c>
      <c r="B40082" s="1">
        <f>DATE(2012,5,1) + TIME(0,0,0)</f>
        <v>41030</v>
      </c>
      <c r="C40082">
        <v>43.556949615000001</v>
      </c>
    </row>
    <row r="40083" spans="1:3" x14ac:dyDescent="0.25">
      <c r="A40083">
        <v>4535</v>
      </c>
      <c r="B40083" s="1">
        <f>DATE(2012,6,1) + TIME(0,0,0)</f>
        <v>41061</v>
      </c>
      <c r="C40083">
        <v>43.601924896</v>
      </c>
    </row>
    <row r="40084" spans="1:3" x14ac:dyDescent="0.25">
      <c r="A40084">
        <v>4565</v>
      </c>
      <c r="B40084" s="1">
        <f>DATE(2012,7,1) + TIME(0,0,0)</f>
        <v>41091</v>
      </c>
      <c r="C40084">
        <v>43.645141602000002</v>
      </c>
    </row>
    <row r="40085" spans="1:3" x14ac:dyDescent="0.25">
      <c r="A40085">
        <v>4596</v>
      </c>
      <c r="B40085" s="1">
        <f>DATE(2012,8,1) + TIME(0,0,0)</f>
        <v>41122</v>
      </c>
      <c r="C40085">
        <v>43.689476012999997</v>
      </c>
    </row>
    <row r="40086" spans="1:3" x14ac:dyDescent="0.25">
      <c r="A40086">
        <v>4627</v>
      </c>
      <c r="B40086" s="1">
        <f>DATE(2012,9,1) + TIME(0,0,0)</f>
        <v>41153</v>
      </c>
      <c r="C40086">
        <v>43.733486176</v>
      </c>
    </row>
    <row r="40087" spans="1:3" x14ac:dyDescent="0.25">
      <c r="A40087">
        <v>4657</v>
      </c>
      <c r="B40087" s="1">
        <f>DATE(2012,10,1) + TIME(0,0,0)</f>
        <v>41183</v>
      </c>
      <c r="C40087">
        <v>43.775768280000001</v>
      </c>
    </row>
    <row r="40088" spans="1:3" x14ac:dyDescent="0.25">
      <c r="A40088">
        <v>4688</v>
      </c>
      <c r="B40088" s="1">
        <f>DATE(2012,11,1) + TIME(0,0,0)</f>
        <v>41214</v>
      </c>
      <c r="C40088">
        <v>43.819145202999998</v>
      </c>
    </row>
    <row r="40089" spans="1:3" x14ac:dyDescent="0.25">
      <c r="A40089">
        <v>4718</v>
      </c>
      <c r="B40089" s="1">
        <f>DATE(2012,12,1) + TIME(0,0,0)</f>
        <v>41244</v>
      </c>
      <c r="C40089">
        <v>43.860824585000003</v>
      </c>
    </row>
    <row r="40090" spans="1:3" x14ac:dyDescent="0.25">
      <c r="A40090">
        <v>4749</v>
      </c>
      <c r="B40090" s="1">
        <f>DATE(2013,1,1) + TIME(0,0,0)</f>
        <v>41275</v>
      </c>
      <c r="C40090">
        <v>43.903583527000002</v>
      </c>
    </row>
    <row r="40091" spans="1:3" x14ac:dyDescent="0.25">
      <c r="A40091">
        <v>4780</v>
      </c>
      <c r="B40091" s="1">
        <f>DATE(2013,2,1) + TIME(0,0,0)</f>
        <v>41306</v>
      </c>
      <c r="C40091">
        <v>43.946033477999997</v>
      </c>
    </row>
    <row r="40092" spans="1:3" x14ac:dyDescent="0.25">
      <c r="A40092">
        <v>4808</v>
      </c>
      <c r="B40092" s="1">
        <f>DATE(2013,3,1) + TIME(0,0,0)</f>
        <v>41334</v>
      </c>
      <c r="C40092">
        <v>43.984115600999999</v>
      </c>
    </row>
    <row r="40093" spans="1:3" x14ac:dyDescent="0.25">
      <c r="A40093">
        <v>4839</v>
      </c>
      <c r="B40093" s="1">
        <f>DATE(2013,4,1) + TIME(0,0,0)</f>
        <v>41365</v>
      </c>
      <c r="C40093">
        <v>44.025985718000001</v>
      </c>
    </row>
    <row r="40094" spans="1:3" x14ac:dyDescent="0.25">
      <c r="A40094">
        <v>4869</v>
      </c>
      <c r="B40094" s="1">
        <f>DATE(2013,5,1) + TIME(0,0,0)</f>
        <v>41395</v>
      </c>
      <c r="C40094">
        <v>44.066219330000003</v>
      </c>
    </row>
    <row r="40095" spans="1:3" x14ac:dyDescent="0.25">
      <c r="A40095">
        <v>4900</v>
      </c>
      <c r="B40095" s="1">
        <f>DATE(2013,6,1) + TIME(0,0,0)</f>
        <v>41426</v>
      </c>
      <c r="C40095">
        <v>44.107501984000002</v>
      </c>
    </row>
    <row r="40096" spans="1:3" x14ac:dyDescent="0.25">
      <c r="A40096">
        <v>4930</v>
      </c>
      <c r="B40096" s="1">
        <f>DATE(2013,7,1) + TIME(0,0,0)</f>
        <v>41456</v>
      </c>
      <c r="C40096">
        <v>44.147171020999998</v>
      </c>
    </row>
    <row r="40097" spans="1:3" x14ac:dyDescent="0.25">
      <c r="A40097">
        <v>4961</v>
      </c>
      <c r="B40097" s="1">
        <f>DATE(2013,8,1) + TIME(0,0,0)</f>
        <v>41487</v>
      </c>
      <c r="C40097">
        <v>44.187870025999999</v>
      </c>
    </row>
    <row r="40098" spans="1:3" x14ac:dyDescent="0.25">
      <c r="A40098">
        <v>4992</v>
      </c>
      <c r="B40098" s="1">
        <f>DATE(2013,9,1) + TIME(0,0,0)</f>
        <v>41518</v>
      </c>
      <c r="C40098">
        <v>44.228279114000003</v>
      </c>
    </row>
    <row r="40099" spans="1:3" x14ac:dyDescent="0.25">
      <c r="A40099">
        <v>5022</v>
      </c>
      <c r="B40099" s="1">
        <f>DATE(2013,10,1) + TIME(0,0,0)</f>
        <v>41548</v>
      </c>
      <c r="C40099">
        <v>44.267116547000001</v>
      </c>
    </row>
    <row r="40100" spans="1:3" x14ac:dyDescent="0.25">
      <c r="A40100">
        <v>5053</v>
      </c>
      <c r="B40100" s="1">
        <f>DATE(2013,11,1) + TIME(0,0,0)</f>
        <v>41579</v>
      </c>
      <c r="C40100">
        <v>44.306972504000001</v>
      </c>
    </row>
    <row r="40101" spans="1:3" x14ac:dyDescent="0.25">
      <c r="A40101">
        <v>5083</v>
      </c>
      <c r="B40101" s="1">
        <f>DATE(2013,12,1) + TIME(0,0,0)</f>
        <v>41609</v>
      </c>
      <c r="C40101">
        <v>44.345287323000001</v>
      </c>
    </row>
    <row r="40102" spans="1:3" x14ac:dyDescent="0.25">
      <c r="A40102">
        <v>5114</v>
      </c>
      <c r="B40102" s="1">
        <f>DATE(2014,1,1) + TIME(0,0,0)</f>
        <v>41640</v>
      </c>
      <c r="C40102">
        <v>44.384613037000001</v>
      </c>
    </row>
    <row r="40103" spans="1:3" x14ac:dyDescent="0.25">
      <c r="A40103">
        <v>5145</v>
      </c>
      <c r="B40103" s="1">
        <f>DATE(2014,2,1) + TIME(0,0,0)</f>
        <v>41671</v>
      </c>
      <c r="C40103">
        <v>44.423671722000002</v>
      </c>
    </row>
    <row r="40104" spans="1:3" x14ac:dyDescent="0.25">
      <c r="A40104">
        <v>5173</v>
      </c>
      <c r="B40104" s="1">
        <f>DATE(2014,3,1) + TIME(0,0,0)</f>
        <v>41699</v>
      </c>
      <c r="C40104">
        <v>44.458732605000002</v>
      </c>
    </row>
    <row r="40105" spans="1:3" x14ac:dyDescent="0.25">
      <c r="A40105">
        <v>5204</v>
      </c>
      <c r="B40105" s="1">
        <f>DATE(2014,4,1) + TIME(0,0,0)</f>
        <v>41730</v>
      </c>
      <c r="C40105">
        <v>44.497341155999997</v>
      </c>
    </row>
    <row r="40106" spans="1:3" x14ac:dyDescent="0.25">
      <c r="A40106">
        <v>5234</v>
      </c>
      <c r="B40106" s="1">
        <f>DATE(2014,5,1) + TIME(0,0,0)</f>
        <v>41760</v>
      </c>
      <c r="C40106">
        <v>44.534496306999998</v>
      </c>
    </row>
    <row r="40107" spans="1:3" x14ac:dyDescent="0.25">
      <c r="A40107">
        <v>5265</v>
      </c>
      <c r="B40107" s="1">
        <f>DATE(2014,6,1) + TIME(0,0,0)</f>
        <v>41791</v>
      </c>
      <c r="C40107">
        <v>44.572673797999997</v>
      </c>
    </row>
    <row r="40108" spans="1:3" x14ac:dyDescent="0.25">
      <c r="A40108">
        <v>5295</v>
      </c>
      <c r="B40108" s="1">
        <f>DATE(2014,7,1) + TIME(0,0,0)</f>
        <v>41821</v>
      </c>
      <c r="C40108">
        <v>44.609367370999998</v>
      </c>
    </row>
    <row r="40109" spans="1:3" x14ac:dyDescent="0.25">
      <c r="A40109">
        <v>5326</v>
      </c>
      <c r="B40109" s="1">
        <f>DATE(2014,8,1) + TIME(0,0,0)</f>
        <v>41852</v>
      </c>
      <c r="C40109">
        <v>44.647045134999999</v>
      </c>
    </row>
    <row r="40110" spans="1:3" x14ac:dyDescent="0.25">
      <c r="A40110">
        <v>5357</v>
      </c>
      <c r="B40110" s="1">
        <f>DATE(2014,9,1) + TIME(0,0,0)</f>
        <v>41883</v>
      </c>
      <c r="C40110">
        <v>44.684490203999999</v>
      </c>
    </row>
    <row r="40111" spans="1:3" x14ac:dyDescent="0.25">
      <c r="A40111">
        <v>5387</v>
      </c>
      <c r="B40111" s="1">
        <f>DATE(2014,10,1) + TIME(0,0,0)</f>
        <v>41913</v>
      </c>
      <c r="C40111">
        <v>44.720512390000003</v>
      </c>
    </row>
    <row r="40112" spans="1:3" x14ac:dyDescent="0.25">
      <c r="A40112">
        <v>5418</v>
      </c>
      <c r="B40112" s="1">
        <f>DATE(2014,11,1) + TIME(0,0,0)</f>
        <v>41944</v>
      </c>
      <c r="C40112">
        <v>44.757514954000001</v>
      </c>
    </row>
    <row r="40113" spans="1:3" x14ac:dyDescent="0.25">
      <c r="A40113">
        <v>5448</v>
      </c>
      <c r="B40113" s="1">
        <f>DATE(2014,12,1) + TIME(0,0,0)</f>
        <v>41974</v>
      </c>
      <c r="C40113">
        <v>44.793117522999999</v>
      </c>
    </row>
    <row r="40114" spans="1:3" x14ac:dyDescent="0.25">
      <c r="A40114">
        <v>5479</v>
      </c>
      <c r="B40114" s="1">
        <f>DATE(2015,1,1) + TIME(0,0,0)</f>
        <v>42005</v>
      </c>
      <c r="C40114">
        <v>44.829696654999999</v>
      </c>
    </row>
    <row r="40115" spans="1:3" x14ac:dyDescent="0.25">
      <c r="A40115">
        <v>5510</v>
      </c>
      <c r="B40115" s="1">
        <f>DATE(2015,2,1) + TIME(0,0,0)</f>
        <v>42036</v>
      </c>
      <c r="C40115">
        <v>44.866065978999998</v>
      </c>
    </row>
    <row r="40116" spans="1:3" x14ac:dyDescent="0.25">
      <c r="A40116">
        <v>5538</v>
      </c>
      <c r="B40116" s="1">
        <f>DATE(2015,3,1) + TIME(0,0,0)</f>
        <v>42064</v>
      </c>
      <c r="C40116">
        <v>44.898735045999999</v>
      </c>
    </row>
    <row r="40117" spans="1:3" x14ac:dyDescent="0.25">
      <c r="A40117">
        <v>5569</v>
      </c>
      <c r="B40117" s="1">
        <f>DATE(2015,4,1) + TIME(0,0,0)</f>
        <v>42095</v>
      </c>
      <c r="C40117">
        <v>44.934730530000003</v>
      </c>
    </row>
    <row r="40118" spans="1:3" x14ac:dyDescent="0.25">
      <c r="A40118">
        <v>5599</v>
      </c>
      <c r="B40118" s="1">
        <f>DATE(2015,5,1) + TIME(0,0,0)</f>
        <v>42125</v>
      </c>
      <c r="C40118">
        <v>44.969387054000002</v>
      </c>
    </row>
    <row r="40119" spans="1:3" x14ac:dyDescent="0.25">
      <c r="A40119">
        <v>5630</v>
      </c>
      <c r="B40119" s="1">
        <f>DATE(2015,6,1) + TIME(0,0,0)</f>
        <v>42156</v>
      </c>
      <c r="C40119">
        <v>45.005016327</v>
      </c>
    </row>
    <row r="40120" spans="1:3" x14ac:dyDescent="0.25">
      <c r="A40120">
        <v>5660</v>
      </c>
      <c r="B40120" s="1">
        <f>DATE(2015,7,1) + TIME(0,0,0)</f>
        <v>42186</v>
      </c>
      <c r="C40120">
        <v>45.039283752000003</v>
      </c>
    </row>
    <row r="40121" spans="1:3" x14ac:dyDescent="0.25">
      <c r="A40121">
        <v>5691</v>
      </c>
      <c r="B40121" s="1">
        <f>DATE(2015,8,1) + TIME(0,0,0)</f>
        <v>42217</v>
      </c>
      <c r="C40121">
        <v>45.074485779</v>
      </c>
    </row>
    <row r="40122" spans="1:3" x14ac:dyDescent="0.25">
      <c r="A40122">
        <v>5722</v>
      </c>
      <c r="B40122" s="1">
        <f>DATE(2015,9,1) + TIME(0,0,0)</f>
        <v>42248</v>
      </c>
      <c r="C40122">
        <v>45.109489441000001</v>
      </c>
    </row>
    <row r="40123" spans="1:3" x14ac:dyDescent="0.25">
      <c r="A40123">
        <v>5752</v>
      </c>
      <c r="B40123" s="1">
        <f>DATE(2015,10,1) + TIME(0,0,0)</f>
        <v>42278</v>
      </c>
      <c r="C40123">
        <v>45.143157959</v>
      </c>
    </row>
    <row r="40124" spans="1:3" x14ac:dyDescent="0.25">
      <c r="A40124">
        <v>5783</v>
      </c>
      <c r="B40124" s="1">
        <f>DATE(2015,11,1) + TIME(0,0,0)</f>
        <v>42309</v>
      </c>
      <c r="C40124">
        <v>45.177749634000001</v>
      </c>
    </row>
    <row r="40125" spans="1:3" x14ac:dyDescent="0.25">
      <c r="A40125">
        <v>5813</v>
      </c>
      <c r="B40125" s="1">
        <f>DATE(2015,12,1) + TIME(0,0,0)</f>
        <v>42339</v>
      </c>
      <c r="C40125">
        <v>45.211036682</v>
      </c>
    </row>
    <row r="40126" spans="1:3" x14ac:dyDescent="0.25">
      <c r="A40126">
        <v>5844</v>
      </c>
      <c r="B40126" s="1">
        <f>DATE(2016,1,1) + TIME(0,0,0)</f>
        <v>42370</v>
      </c>
      <c r="C40126">
        <v>45.245265961000001</v>
      </c>
    </row>
    <row r="40127" spans="1:3" x14ac:dyDescent="0.25">
      <c r="A40127">
        <v>5875</v>
      </c>
      <c r="B40127" s="1">
        <f>DATE(2016,2,1) + TIME(0,0,0)</f>
        <v>42401</v>
      </c>
      <c r="C40127">
        <v>45.279315947999997</v>
      </c>
    </row>
    <row r="40128" spans="1:3" x14ac:dyDescent="0.25">
      <c r="A40128">
        <v>5904</v>
      </c>
      <c r="B40128" s="1">
        <f>DATE(2016,3,1) + TIME(0,0,0)</f>
        <v>42430</v>
      </c>
      <c r="C40128">
        <v>45.311004638999997</v>
      </c>
    </row>
    <row r="40129" spans="1:3" x14ac:dyDescent="0.25">
      <c r="A40129">
        <v>5935</v>
      </c>
      <c r="B40129" s="1">
        <f>DATE(2016,4,1) + TIME(0,0,0)</f>
        <v>42461</v>
      </c>
      <c r="C40129">
        <v>45.344703674000002</v>
      </c>
    </row>
    <row r="40130" spans="1:3" x14ac:dyDescent="0.25">
      <c r="A40130">
        <v>5965</v>
      </c>
      <c r="B40130" s="1">
        <f>DATE(2016,5,1) + TIME(0,0,0)</f>
        <v>42491</v>
      </c>
      <c r="C40130">
        <v>45.377117157000001</v>
      </c>
    </row>
    <row r="40131" spans="1:3" x14ac:dyDescent="0.25">
      <c r="A40131">
        <v>5996</v>
      </c>
      <c r="B40131" s="1">
        <f>DATE(2016,6,1) + TIME(0,0,0)</f>
        <v>42522</v>
      </c>
      <c r="C40131">
        <v>45.410449982000003</v>
      </c>
    </row>
    <row r="40132" spans="1:3" x14ac:dyDescent="0.25">
      <c r="A40132">
        <v>6026</v>
      </c>
      <c r="B40132" s="1">
        <f>DATE(2016,7,1) + TIME(0,0,0)</f>
        <v>42552</v>
      </c>
      <c r="C40132">
        <v>45.442546843999999</v>
      </c>
    </row>
    <row r="40133" spans="1:3" x14ac:dyDescent="0.25">
      <c r="A40133">
        <v>6057</v>
      </c>
      <c r="B40133" s="1">
        <f>DATE(2016,8,1) + TIME(0,0,0)</f>
        <v>42583</v>
      </c>
      <c r="C40133">
        <v>45.475536345999998</v>
      </c>
    </row>
    <row r="40134" spans="1:3" x14ac:dyDescent="0.25">
      <c r="A40134">
        <v>6088</v>
      </c>
      <c r="B40134" s="1">
        <f>DATE(2016,9,1) + TIME(0,0,0)</f>
        <v>42614</v>
      </c>
      <c r="C40134">
        <v>45.508358002000001</v>
      </c>
    </row>
    <row r="40135" spans="1:3" x14ac:dyDescent="0.25">
      <c r="A40135">
        <v>6118</v>
      </c>
      <c r="B40135" s="1">
        <f>DATE(2016,10,1) + TIME(0,0,0)</f>
        <v>42644</v>
      </c>
      <c r="C40135">
        <v>45.539951324</v>
      </c>
    </row>
    <row r="40136" spans="1:3" x14ac:dyDescent="0.25">
      <c r="A40136">
        <v>6149</v>
      </c>
      <c r="B40136" s="1">
        <f>DATE(2016,11,1) + TIME(0,0,0)</f>
        <v>42675</v>
      </c>
      <c r="C40136">
        <v>45.572429657000001</v>
      </c>
    </row>
    <row r="40137" spans="1:3" x14ac:dyDescent="0.25">
      <c r="A40137">
        <v>6179</v>
      </c>
      <c r="B40137" s="1">
        <f>DATE(2016,12,1) + TIME(0,0,0)</f>
        <v>42705</v>
      </c>
      <c r="C40137">
        <v>45.603698729999998</v>
      </c>
    </row>
    <row r="40138" spans="1:3" x14ac:dyDescent="0.25">
      <c r="A40138">
        <v>6210</v>
      </c>
      <c r="B40138" s="1">
        <f>DATE(2017,1,1) + TIME(0,0,0)</f>
        <v>42736</v>
      </c>
      <c r="C40138">
        <v>45.635837555000002</v>
      </c>
    </row>
    <row r="40139" spans="1:3" x14ac:dyDescent="0.25">
      <c r="A40139">
        <v>6241</v>
      </c>
      <c r="B40139" s="1">
        <f>DATE(2017,2,1) + TIME(0,0,0)</f>
        <v>42767</v>
      </c>
      <c r="C40139">
        <v>45.667808532999999</v>
      </c>
    </row>
    <row r="40140" spans="1:3" x14ac:dyDescent="0.25">
      <c r="A40140">
        <v>6269</v>
      </c>
      <c r="B40140" s="1">
        <f>DATE(2017,3,1) + TIME(0,0,0)</f>
        <v>42795</v>
      </c>
      <c r="C40140">
        <v>45.696537018000001</v>
      </c>
    </row>
    <row r="40141" spans="1:3" x14ac:dyDescent="0.25">
      <c r="A40141">
        <v>6300</v>
      </c>
      <c r="B40141" s="1">
        <f>DATE(2017,4,1) + TIME(0,0,0)</f>
        <v>42826</v>
      </c>
      <c r="C40141">
        <v>45.728183745999999</v>
      </c>
    </row>
    <row r="40142" spans="1:3" x14ac:dyDescent="0.25">
      <c r="A40142">
        <v>6330</v>
      </c>
      <c r="B40142" s="1">
        <f>DATE(2017,5,1) + TIME(0,0,0)</f>
        <v>42856</v>
      </c>
      <c r="C40142">
        <v>45.758651733000001</v>
      </c>
    </row>
    <row r="40143" spans="1:3" x14ac:dyDescent="0.25">
      <c r="A40143">
        <v>6361</v>
      </c>
      <c r="B40143" s="1">
        <f>DATE(2017,6,1) + TIME(0,0,0)</f>
        <v>42887</v>
      </c>
      <c r="C40143">
        <v>45.789970398000001</v>
      </c>
    </row>
    <row r="40144" spans="1:3" x14ac:dyDescent="0.25">
      <c r="A40144">
        <v>6391</v>
      </c>
      <c r="B40144" s="1">
        <f>DATE(2017,7,1) + TIME(0,0,0)</f>
        <v>42917</v>
      </c>
      <c r="C40144">
        <v>45.820117949999997</v>
      </c>
    </row>
    <row r="40145" spans="1:3" x14ac:dyDescent="0.25">
      <c r="A40145">
        <v>6422</v>
      </c>
      <c r="B40145" s="1">
        <f>DATE(2017,8,1) + TIME(0,0,0)</f>
        <v>42948</v>
      </c>
      <c r="C40145">
        <v>45.851104736000003</v>
      </c>
    </row>
    <row r="40146" spans="1:3" x14ac:dyDescent="0.25">
      <c r="A40146">
        <v>6453</v>
      </c>
      <c r="B40146" s="1">
        <f>DATE(2017,9,1) + TIME(0,0,0)</f>
        <v>42979</v>
      </c>
      <c r="C40146">
        <v>45.881927490000002</v>
      </c>
    </row>
    <row r="40147" spans="1:3" x14ac:dyDescent="0.25">
      <c r="A40147">
        <v>6483</v>
      </c>
      <c r="B40147" s="1">
        <f>DATE(2017,10,1) + TIME(0,0,0)</f>
        <v>43009</v>
      </c>
      <c r="C40147">
        <v>45.911605835000003</v>
      </c>
    </row>
    <row r="40148" spans="1:3" x14ac:dyDescent="0.25">
      <c r="A40148">
        <v>6514</v>
      </c>
      <c r="B40148" s="1">
        <f>DATE(2017,11,1) + TIME(0,0,0)</f>
        <v>43040</v>
      </c>
      <c r="C40148">
        <v>45.942111969000003</v>
      </c>
    </row>
    <row r="40149" spans="1:3" x14ac:dyDescent="0.25">
      <c r="A40149">
        <v>6544</v>
      </c>
      <c r="B40149" s="1">
        <f>DATE(2017,12,1) + TIME(0,0,0)</f>
        <v>43070</v>
      </c>
      <c r="C40149">
        <v>45.971488952999998</v>
      </c>
    </row>
    <row r="40150" spans="1:3" x14ac:dyDescent="0.25">
      <c r="A40150">
        <v>6575</v>
      </c>
      <c r="B40150" s="1">
        <f>DATE(2018,1,1) + TIME(0,0,0)</f>
        <v>43101</v>
      </c>
      <c r="C40150">
        <v>46.001689911</v>
      </c>
    </row>
    <row r="40151" spans="1:3" x14ac:dyDescent="0.25">
      <c r="A40151">
        <v>6606</v>
      </c>
      <c r="B40151" s="1">
        <f>DATE(2018,2,1) + TIME(0,0,0)</f>
        <v>43132</v>
      </c>
      <c r="C40151">
        <v>46.031738281000003</v>
      </c>
    </row>
    <row r="40152" spans="1:3" x14ac:dyDescent="0.25">
      <c r="A40152">
        <v>6634</v>
      </c>
      <c r="B40152" s="1">
        <f>DATE(2018,3,1) + TIME(0,0,0)</f>
        <v>43160</v>
      </c>
      <c r="C40152">
        <v>46.058746337999999</v>
      </c>
    </row>
    <row r="40153" spans="1:3" x14ac:dyDescent="0.25">
      <c r="A40153">
        <v>6665</v>
      </c>
      <c r="B40153" s="1">
        <f>DATE(2018,4,1) + TIME(0,0,0)</f>
        <v>43191</v>
      </c>
      <c r="C40153">
        <v>46.088493346999996</v>
      </c>
    </row>
    <row r="40154" spans="1:3" x14ac:dyDescent="0.25">
      <c r="A40154">
        <v>6695</v>
      </c>
      <c r="B40154" s="1">
        <f>DATE(2018,5,1) + TIME(0,0,0)</f>
        <v>43221</v>
      </c>
      <c r="C40154">
        <v>46.117126464999998</v>
      </c>
    </row>
    <row r="40155" spans="1:3" x14ac:dyDescent="0.25">
      <c r="A40155">
        <v>6726</v>
      </c>
      <c r="B40155" s="1">
        <f>DATE(2018,6,1) + TIME(0,0,0)</f>
        <v>43252</v>
      </c>
      <c r="C40155">
        <v>46.146560669000003</v>
      </c>
    </row>
    <row r="40156" spans="1:3" x14ac:dyDescent="0.25">
      <c r="A40156">
        <v>6756</v>
      </c>
      <c r="B40156" s="1">
        <f>DATE(2018,7,1) + TIME(0,0,0)</f>
        <v>43282</v>
      </c>
      <c r="C40156">
        <v>46.174907683999997</v>
      </c>
    </row>
    <row r="40157" spans="1:3" x14ac:dyDescent="0.25">
      <c r="A40157">
        <v>6787</v>
      </c>
      <c r="B40157" s="1">
        <f>DATE(2018,8,1) + TIME(0,0,0)</f>
        <v>43313</v>
      </c>
      <c r="C40157">
        <v>46.204055785999998</v>
      </c>
    </row>
    <row r="40158" spans="1:3" x14ac:dyDescent="0.25">
      <c r="A40158">
        <v>6818</v>
      </c>
      <c r="B40158" s="1">
        <f>DATE(2018,9,1) + TIME(0,0,0)</f>
        <v>43344</v>
      </c>
      <c r="C40158">
        <v>46.233062744000001</v>
      </c>
    </row>
    <row r="40159" spans="1:3" x14ac:dyDescent="0.25">
      <c r="A40159">
        <v>6848</v>
      </c>
      <c r="B40159" s="1">
        <f>DATE(2018,10,1) + TIME(0,0,0)</f>
        <v>43374</v>
      </c>
      <c r="C40159">
        <v>46.260993958</v>
      </c>
    </row>
    <row r="40160" spans="1:3" x14ac:dyDescent="0.25">
      <c r="A40160">
        <v>6879</v>
      </c>
      <c r="B40160" s="1">
        <f>DATE(2018,11,1) + TIME(0,0,0)</f>
        <v>43405</v>
      </c>
      <c r="C40160">
        <v>46.289718628000003</v>
      </c>
    </row>
    <row r="40161" spans="1:3" x14ac:dyDescent="0.25">
      <c r="A40161">
        <v>6909</v>
      </c>
      <c r="B40161" s="1">
        <f>DATE(2018,12,1) + TIME(0,0,0)</f>
        <v>43435</v>
      </c>
      <c r="C40161">
        <v>46.317386626999998</v>
      </c>
    </row>
    <row r="40162" spans="1:3" x14ac:dyDescent="0.25">
      <c r="A40162">
        <v>6940</v>
      </c>
      <c r="B40162" s="1">
        <f>DATE(2019,1,1) + TIME(0,0,0)</f>
        <v>43466</v>
      </c>
      <c r="C40162">
        <v>46.345836638999998</v>
      </c>
    </row>
    <row r="40163" spans="1:3" x14ac:dyDescent="0.25">
      <c r="A40163">
        <v>6971</v>
      </c>
      <c r="B40163" s="1">
        <f>DATE(2019,2,1) + TIME(0,0,0)</f>
        <v>43497</v>
      </c>
      <c r="C40163">
        <v>46.374153137</v>
      </c>
    </row>
    <row r="40164" spans="1:3" x14ac:dyDescent="0.25">
      <c r="A40164">
        <v>6999</v>
      </c>
      <c r="B40164" s="1">
        <f>DATE(2019,3,1) + TIME(0,0,0)</f>
        <v>43525</v>
      </c>
      <c r="C40164">
        <v>46.399612427000001</v>
      </c>
    </row>
    <row r="40165" spans="1:3" x14ac:dyDescent="0.25">
      <c r="A40165">
        <v>7030</v>
      </c>
      <c r="B40165" s="1">
        <f>DATE(2019,4,1) + TIME(0,0,0)</f>
        <v>43556</v>
      </c>
      <c r="C40165">
        <v>46.427669524999999</v>
      </c>
    </row>
    <row r="40166" spans="1:3" x14ac:dyDescent="0.25">
      <c r="A40166">
        <v>7060</v>
      </c>
      <c r="B40166" s="1">
        <f>DATE(2019,5,1) + TIME(0,0,0)</f>
        <v>43586</v>
      </c>
      <c r="C40166">
        <v>46.454704284999998</v>
      </c>
    </row>
    <row r="40167" spans="1:3" x14ac:dyDescent="0.25">
      <c r="A40167">
        <v>7091</v>
      </c>
      <c r="B40167" s="1">
        <f>DATE(2019,6,1) + TIME(0,0,0)</f>
        <v>43617</v>
      </c>
      <c r="C40167">
        <v>46.482509612999998</v>
      </c>
    </row>
    <row r="40168" spans="1:3" x14ac:dyDescent="0.25">
      <c r="A40168">
        <v>7121</v>
      </c>
      <c r="B40168" s="1">
        <f>DATE(2019,7,1) + TIME(0,0,0)</f>
        <v>43647</v>
      </c>
      <c r="C40168">
        <v>46.509300232000001</v>
      </c>
    </row>
    <row r="40169" spans="1:3" x14ac:dyDescent="0.25">
      <c r="A40169">
        <v>7152</v>
      </c>
      <c r="B40169" s="1">
        <f>DATE(2019,8,1) + TIME(0,0,0)</f>
        <v>43678</v>
      </c>
      <c r="C40169">
        <v>46.536857605000002</v>
      </c>
    </row>
    <row r="40170" spans="1:3" x14ac:dyDescent="0.25">
      <c r="A40170">
        <v>7183</v>
      </c>
      <c r="B40170" s="1">
        <f>DATE(2019,9,1) + TIME(0,0,0)</f>
        <v>43709</v>
      </c>
      <c r="C40170">
        <v>46.564289092999999</v>
      </c>
    </row>
    <row r="40171" spans="1:3" x14ac:dyDescent="0.25">
      <c r="A40171">
        <v>7213</v>
      </c>
      <c r="B40171" s="1">
        <f>DATE(2019,10,1) + TIME(0,0,0)</f>
        <v>43739</v>
      </c>
      <c r="C40171">
        <v>46.590713501000003</v>
      </c>
    </row>
    <row r="40172" spans="1:3" x14ac:dyDescent="0.25">
      <c r="A40172">
        <v>7244</v>
      </c>
      <c r="B40172" s="1">
        <f>DATE(2019,11,1) + TIME(0,0,0)</f>
        <v>43770</v>
      </c>
      <c r="C40172">
        <v>46.617889404000003</v>
      </c>
    </row>
    <row r="40173" spans="1:3" x14ac:dyDescent="0.25">
      <c r="A40173">
        <v>7274</v>
      </c>
      <c r="B40173" s="1">
        <f>DATE(2019,12,1) + TIME(0,0,0)</f>
        <v>43800</v>
      </c>
      <c r="C40173">
        <v>46.644065857000001</v>
      </c>
    </row>
    <row r="40174" spans="1:3" x14ac:dyDescent="0.25">
      <c r="A40174">
        <v>7305</v>
      </c>
      <c r="B40174" s="1">
        <f>DATE(2020,1,1) + TIME(0,0,0)</f>
        <v>43831</v>
      </c>
      <c r="C40174">
        <v>46.670989990000002</v>
      </c>
    </row>
    <row r="40175" spans="1:3" x14ac:dyDescent="0.25">
      <c r="A40175">
        <v>7336</v>
      </c>
      <c r="B40175" s="1">
        <f>DATE(2020,2,1) + TIME(0,0,0)</f>
        <v>43862</v>
      </c>
      <c r="C40175">
        <v>46.697792053000001</v>
      </c>
    </row>
    <row r="40176" spans="1:3" x14ac:dyDescent="0.25">
      <c r="A40176">
        <v>7365</v>
      </c>
      <c r="B40176" s="1">
        <f>DATE(2020,3,1) + TIME(0,0,0)</f>
        <v>43891</v>
      </c>
      <c r="C40176">
        <v>46.722755432</v>
      </c>
    </row>
    <row r="40177" spans="1:3" x14ac:dyDescent="0.25">
      <c r="A40177">
        <v>7396</v>
      </c>
      <c r="B40177" s="1">
        <f>DATE(2020,4,1) + TIME(0,0,0)</f>
        <v>43922</v>
      </c>
      <c r="C40177">
        <v>46.749320984000001</v>
      </c>
    </row>
    <row r="40178" spans="1:3" x14ac:dyDescent="0.25">
      <c r="A40178">
        <v>7426</v>
      </c>
      <c r="B40178" s="1">
        <f>DATE(2020,5,1) + TIME(0,0,0)</f>
        <v>43952</v>
      </c>
      <c r="C40178">
        <v>46.774917602999999</v>
      </c>
    </row>
    <row r="40179" spans="1:3" x14ac:dyDescent="0.25">
      <c r="A40179">
        <v>7457</v>
      </c>
      <c r="B40179" s="1">
        <f>DATE(2020,6,1) + TIME(0,0,0)</f>
        <v>43983</v>
      </c>
      <c r="C40179">
        <v>46.801250457999998</v>
      </c>
    </row>
    <row r="40180" spans="1:3" x14ac:dyDescent="0.25">
      <c r="A40180">
        <v>7487</v>
      </c>
      <c r="B40180" s="1">
        <f>DATE(2020,7,1) + TIME(0,0,0)</f>
        <v>44013</v>
      </c>
      <c r="C40180">
        <v>46.826625823999997</v>
      </c>
    </row>
    <row r="40181" spans="1:3" x14ac:dyDescent="0.25">
      <c r="A40181">
        <v>7518</v>
      </c>
      <c r="B40181" s="1">
        <f>DATE(2020,8,1) + TIME(0,0,0)</f>
        <v>44044</v>
      </c>
      <c r="C40181">
        <v>46.852729797000002</v>
      </c>
    </row>
    <row r="40182" spans="1:3" x14ac:dyDescent="0.25">
      <c r="A40182">
        <v>7549</v>
      </c>
      <c r="B40182" s="1">
        <f>DATE(2020,9,1) + TIME(0,0,0)</f>
        <v>44075</v>
      </c>
      <c r="C40182">
        <v>46.878723145000002</v>
      </c>
    </row>
    <row r="40183" spans="1:3" x14ac:dyDescent="0.25">
      <c r="A40183">
        <v>7579</v>
      </c>
      <c r="B40183" s="1">
        <f>DATE(2020,10,1) + TIME(0,0,0)</f>
        <v>44105</v>
      </c>
      <c r="C40183">
        <v>46.903766632</v>
      </c>
    </row>
    <row r="40184" spans="1:3" x14ac:dyDescent="0.25">
      <c r="A40184">
        <v>7610</v>
      </c>
      <c r="B40184" s="1">
        <f>DATE(2020,11,1) + TIME(0,0,0)</f>
        <v>44136</v>
      </c>
      <c r="C40184">
        <v>46.929534912000001</v>
      </c>
    </row>
    <row r="40185" spans="1:3" x14ac:dyDescent="0.25">
      <c r="A40185">
        <v>7640</v>
      </c>
      <c r="B40185" s="1">
        <f>DATE(2020,12,1) + TIME(0,0,0)</f>
        <v>44166</v>
      </c>
      <c r="C40185">
        <v>46.954364777000002</v>
      </c>
    </row>
    <row r="40186" spans="1:3" x14ac:dyDescent="0.25">
      <c r="A40186">
        <v>7671</v>
      </c>
      <c r="B40186" s="1">
        <f>DATE(2021,1,1) + TIME(0,0,0)</f>
        <v>44197</v>
      </c>
      <c r="C40186">
        <v>46.979911803999997</v>
      </c>
    </row>
    <row r="40187" spans="1:3" x14ac:dyDescent="0.25">
      <c r="A40187">
        <v>7702</v>
      </c>
      <c r="B40187" s="1">
        <f>DATE(2021,2,1) + TIME(0,0,0)</f>
        <v>44228</v>
      </c>
      <c r="C40187">
        <v>47.005348206000001</v>
      </c>
    </row>
    <row r="40188" spans="1:3" x14ac:dyDescent="0.25">
      <c r="A40188">
        <v>7730</v>
      </c>
      <c r="B40188" s="1">
        <f>DATE(2021,3,1) + TIME(0,0,0)</f>
        <v>44256</v>
      </c>
      <c r="C40188">
        <v>47.028228759999998</v>
      </c>
    </row>
    <row r="40189" spans="1:3" x14ac:dyDescent="0.25">
      <c r="A40189">
        <v>7761</v>
      </c>
      <c r="B40189" s="1">
        <f>DATE(2021,4,1) + TIME(0,0,0)</f>
        <v>44287</v>
      </c>
      <c r="C40189">
        <v>47.053459167</v>
      </c>
    </row>
    <row r="40190" spans="1:3" x14ac:dyDescent="0.25">
      <c r="A40190">
        <v>7791</v>
      </c>
      <c r="B40190" s="1">
        <f>DATE(2021,5,1) + TIME(0,0,0)</f>
        <v>44317</v>
      </c>
      <c r="C40190">
        <v>47.077770233000003</v>
      </c>
    </row>
    <row r="40191" spans="1:3" x14ac:dyDescent="0.25">
      <c r="A40191">
        <v>7822</v>
      </c>
      <c r="B40191" s="1">
        <f>DATE(2021,6,1) + TIME(0,0,0)</f>
        <v>44348</v>
      </c>
      <c r="C40191">
        <v>47.102787018000001</v>
      </c>
    </row>
    <row r="40192" spans="1:3" x14ac:dyDescent="0.25">
      <c r="A40192">
        <v>7852</v>
      </c>
      <c r="B40192" s="1">
        <f>DATE(2021,7,1) + TIME(0,0,0)</f>
        <v>44378</v>
      </c>
      <c r="C40192">
        <v>47.126895904999998</v>
      </c>
    </row>
    <row r="40193" spans="1:3" x14ac:dyDescent="0.25">
      <c r="A40193">
        <v>7883</v>
      </c>
      <c r="B40193" s="1">
        <f>DATE(2021,8,1) + TIME(0,0,0)</f>
        <v>44409</v>
      </c>
      <c r="C40193">
        <v>47.151702880999999</v>
      </c>
    </row>
    <row r="40194" spans="1:3" x14ac:dyDescent="0.25">
      <c r="A40194">
        <v>7914</v>
      </c>
      <c r="B40194" s="1">
        <f>DATE(2021,9,1) + TIME(0,0,0)</f>
        <v>44440</v>
      </c>
      <c r="C40194">
        <v>47.17640686</v>
      </c>
    </row>
    <row r="40195" spans="1:3" x14ac:dyDescent="0.25">
      <c r="A40195">
        <v>7944</v>
      </c>
      <c r="B40195" s="1">
        <f>DATE(2021,10,1) + TIME(0,0,0)</f>
        <v>44470</v>
      </c>
      <c r="C40195">
        <v>47.200214385999999</v>
      </c>
    </row>
    <row r="40196" spans="1:3" x14ac:dyDescent="0.25">
      <c r="A40196">
        <v>7975</v>
      </c>
      <c r="B40196" s="1">
        <f>DATE(2021,11,1) + TIME(0,0,0)</f>
        <v>44501</v>
      </c>
      <c r="C40196">
        <v>47.224712371999999</v>
      </c>
    </row>
    <row r="40197" spans="1:3" x14ac:dyDescent="0.25">
      <c r="A40197">
        <v>8005</v>
      </c>
      <c r="B40197" s="1">
        <f>DATE(2021,12,1) + TIME(0,0,0)</f>
        <v>44531</v>
      </c>
      <c r="C40197">
        <v>47.248321533000002</v>
      </c>
    </row>
    <row r="40198" spans="1:3" x14ac:dyDescent="0.25">
      <c r="A40198">
        <v>8036</v>
      </c>
      <c r="B40198" s="1">
        <f>DATE(2022,1,1) + TIME(0,0,0)</f>
        <v>44562</v>
      </c>
      <c r="C40198">
        <v>47.272617339999996</v>
      </c>
    </row>
    <row r="40199" spans="1:3" x14ac:dyDescent="0.25">
      <c r="A40199">
        <v>8067</v>
      </c>
      <c r="B40199" s="1">
        <f>DATE(2022,2,1) + TIME(0,0,0)</f>
        <v>44593</v>
      </c>
      <c r="C40199">
        <v>47.296813964999998</v>
      </c>
    </row>
    <row r="40200" spans="1:3" x14ac:dyDescent="0.25">
      <c r="A40200">
        <v>8095</v>
      </c>
      <c r="B40200" s="1">
        <f>DATE(2022,3,1) + TIME(0,0,0)</f>
        <v>44621</v>
      </c>
      <c r="C40200">
        <v>47.318580627000003</v>
      </c>
    </row>
    <row r="40201" spans="1:3" x14ac:dyDescent="0.25">
      <c r="A40201">
        <v>8126</v>
      </c>
      <c r="B40201" s="1">
        <f>DATE(2022,4,1) + TIME(0,0,0)</f>
        <v>44652</v>
      </c>
      <c r="C40201">
        <v>47.342586517000001</v>
      </c>
    </row>
    <row r="40202" spans="1:3" x14ac:dyDescent="0.25">
      <c r="A40202">
        <v>8156</v>
      </c>
      <c r="B40202" s="1">
        <f>DATE(2022,5,1) + TIME(0,0,0)</f>
        <v>44682</v>
      </c>
      <c r="C40202">
        <v>47.365718842</v>
      </c>
    </row>
    <row r="40203" spans="1:3" x14ac:dyDescent="0.25">
      <c r="A40203">
        <v>8187</v>
      </c>
      <c r="B40203" s="1">
        <f>DATE(2022,6,1) + TIME(0,0,0)</f>
        <v>44713</v>
      </c>
      <c r="C40203">
        <v>47.389526367000002</v>
      </c>
    </row>
    <row r="40204" spans="1:3" x14ac:dyDescent="0.25">
      <c r="A40204">
        <v>8217</v>
      </c>
      <c r="B40204" s="1">
        <f>DATE(2022,7,1) + TIME(0,0,0)</f>
        <v>44743</v>
      </c>
      <c r="C40204">
        <v>47.412471771</v>
      </c>
    </row>
    <row r="40205" spans="1:3" x14ac:dyDescent="0.25">
      <c r="A40205">
        <v>8248</v>
      </c>
      <c r="B40205" s="1">
        <f>DATE(2022,8,1) + TIME(0,0,0)</f>
        <v>44774</v>
      </c>
      <c r="C40205">
        <v>47.436088562000002</v>
      </c>
    </row>
    <row r="40206" spans="1:3" x14ac:dyDescent="0.25">
      <c r="A40206">
        <v>8279</v>
      </c>
      <c r="B40206" s="1">
        <f>DATE(2022,9,1) + TIME(0,0,0)</f>
        <v>44805</v>
      </c>
      <c r="C40206">
        <v>47.459606170999997</v>
      </c>
    </row>
    <row r="40207" spans="1:3" x14ac:dyDescent="0.25">
      <c r="A40207">
        <v>8309</v>
      </c>
      <c r="B40207" s="1">
        <f>DATE(2022,10,1) + TIME(0,0,0)</f>
        <v>44835</v>
      </c>
      <c r="C40207">
        <v>47.482276917</v>
      </c>
    </row>
    <row r="40208" spans="1:3" x14ac:dyDescent="0.25">
      <c r="A40208">
        <v>8340</v>
      </c>
      <c r="B40208" s="1">
        <f>DATE(2022,11,1) + TIME(0,0,0)</f>
        <v>44866</v>
      </c>
      <c r="C40208">
        <v>47.505607605000002</v>
      </c>
    </row>
    <row r="40209" spans="1:3" x14ac:dyDescent="0.25">
      <c r="A40209">
        <v>8370</v>
      </c>
      <c r="B40209" s="1">
        <f>DATE(2022,12,1) + TIME(0,0,0)</f>
        <v>44896</v>
      </c>
      <c r="C40209">
        <v>47.528095245000003</v>
      </c>
    </row>
    <row r="40210" spans="1:3" x14ac:dyDescent="0.25">
      <c r="A40210">
        <v>8401</v>
      </c>
      <c r="B40210" s="1">
        <f>DATE(2023,1,1) + TIME(0,0,0)</f>
        <v>44927</v>
      </c>
      <c r="C40210">
        <v>47.551239013999997</v>
      </c>
    </row>
    <row r="40211" spans="1:3" x14ac:dyDescent="0.25">
      <c r="A40211">
        <v>8432</v>
      </c>
      <c r="B40211" s="1">
        <f>DATE(2023,2,1) + TIME(0,0,0)</f>
        <v>44958</v>
      </c>
      <c r="C40211">
        <v>47.574291229000004</v>
      </c>
    </row>
    <row r="40212" spans="1:3" x14ac:dyDescent="0.25">
      <c r="A40212">
        <v>8460</v>
      </c>
      <c r="B40212" s="1">
        <f>DATE(2023,3,1) + TIME(0,0,0)</f>
        <v>44986</v>
      </c>
      <c r="C40212">
        <v>47.595031738000003</v>
      </c>
    </row>
    <row r="40213" spans="1:3" x14ac:dyDescent="0.25">
      <c r="A40213">
        <v>8491</v>
      </c>
      <c r="B40213" s="1">
        <f>DATE(2023,4,1) + TIME(0,0,0)</f>
        <v>45017</v>
      </c>
      <c r="C40213">
        <v>47.617900847999998</v>
      </c>
    </row>
    <row r="40214" spans="1:3" x14ac:dyDescent="0.25">
      <c r="A40214">
        <v>8521</v>
      </c>
      <c r="B40214" s="1">
        <f>DATE(2023,5,1) + TIME(0,0,0)</f>
        <v>45047</v>
      </c>
      <c r="C40214">
        <v>47.639942169000001</v>
      </c>
    </row>
    <row r="40215" spans="1:3" x14ac:dyDescent="0.25">
      <c r="A40215">
        <v>8552</v>
      </c>
      <c r="B40215" s="1">
        <f>DATE(2023,6,1) + TIME(0,0,0)</f>
        <v>45078</v>
      </c>
      <c r="C40215">
        <v>47.662628173999998</v>
      </c>
    </row>
    <row r="40216" spans="1:3" x14ac:dyDescent="0.25">
      <c r="A40216">
        <v>8582</v>
      </c>
      <c r="B40216" s="1">
        <f>DATE(2023,7,1) + TIME(0,0,0)</f>
        <v>45108</v>
      </c>
      <c r="C40216">
        <v>47.684497833000002</v>
      </c>
    </row>
    <row r="40217" spans="1:3" x14ac:dyDescent="0.25">
      <c r="A40217">
        <v>8613</v>
      </c>
      <c r="B40217" s="1">
        <f>DATE(2023,8,1) + TIME(0,0,0)</f>
        <v>45139</v>
      </c>
      <c r="C40217">
        <v>47.707004546999997</v>
      </c>
    </row>
    <row r="40218" spans="1:3" x14ac:dyDescent="0.25">
      <c r="A40218">
        <v>8644</v>
      </c>
      <c r="B40218" s="1">
        <f>DATE(2023,9,1) + TIME(0,0,0)</f>
        <v>45170</v>
      </c>
      <c r="C40218">
        <v>47.729419708000002</v>
      </c>
    </row>
    <row r="40219" spans="1:3" x14ac:dyDescent="0.25">
      <c r="A40219">
        <v>8674</v>
      </c>
      <c r="B40219" s="1">
        <f>DATE(2023,10,1) + TIME(0,0,0)</f>
        <v>45200</v>
      </c>
      <c r="C40219">
        <v>47.751029967999997</v>
      </c>
    </row>
    <row r="40220" spans="1:3" x14ac:dyDescent="0.25">
      <c r="A40220">
        <v>8705</v>
      </c>
      <c r="B40220" s="1">
        <f>DATE(2023,11,1) + TIME(0,0,0)</f>
        <v>45231</v>
      </c>
      <c r="C40220">
        <v>47.773269653</v>
      </c>
    </row>
    <row r="40221" spans="1:3" x14ac:dyDescent="0.25">
      <c r="A40221">
        <v>8735</v>
      </c>
      <c r="B40221" s="1">
        <f>DATE(2023,12,1) + TIME(0,0,0)</f>
        <v>45261</v>
      </c>
      <c r="C40221">
        <v>47.794712066999999</v>
      </c>
    </row>
    <row r="40222" spans="1:3" x14ac:dyDescent="0.25">
      <c r="A40222">
        <v>8766</v>
      </c>
      <c r="B40222" s="1">
        <f>DATE(2024,1,1) + TIME(0,0,0)</f>
        <v>45292</v>
      </c>
      <c r="C40222">
        <v>47.816776275999999</v>
      </c>
    </row>
    <row r="40223" spans="1:3" x14ac:dyDescent="0.25">
      <c r="A40223">
        <v>8797</v>
      </c>
      <c r="B40223" s="1">
        <f>DATE(2024,2,1) + TIME(0,0,0)</f>
        <v>45323</v>
      </c>
      <c r="C40223">
        <v>47.838756560999997</v>
      </c>
    </row>
    <row r="40224" spans="1:3" x14ac:dyDescent="0.25">
      <c r="A40224">
        <v>8826</v>
      </c>
      <c r="B40224" s="1">
        <f>DATE(2024,3,1) + TIME(0,0,0)</f>
        <v>45352</v>
      </c>
      <c r="C40224">
        <v>47.859241486000002</v>
      </c>
    </row>
    <row r="40225" spans="1:3" x14ac:dyDescent="0.25">
      <c r="A40225">
        <v>8857</v>
      </c>
      <c r="B40225" s="1">
        <f>DATE(2024,4,1) + TIME(0,0,0)</f>
        <v>45383</v>
      </c>
      <c r="C40225">
        <v>47.881053925000003</v>
      </c>
    </row>
    <row r="40226" spans="1:3" x14ac:dyDescent="0.25">
      <c r="A40226">
        <v>8887</v>
      </c>
      <c r="B40226" s="1">
        <f>DATE(2024,5,1) + TIME(0,0,0)</f>
        <v>45413</v>
      </c>
      <c r="C40226">
        <v>47.902084350999999</v>
      </c>
    </row>
    <row r="40227" spans="1:3" x14ac:dyDescent="0.25">
      <c r="A40227">
        <v>8918</v>
      </c>
      <c r="B40227" s="1">
        <f>DATE(2024,6,1) + TIME(0,0,0)</f>
        <v>45444</v>
      </c>
      <c r="C40227">
        <v>47.923728943</v>
      </c>
    </row>
    <row r="40228" spans="1:3" x14ac:dyDescent="0.25">
      <c r="A40228">
        <v>8948</v>
      </c>
      <c r="B40228" s="1">
        <f>DATE(2024,7,1) + TIME(0,0,0)</f>
        <v>45474</v>
      </c>
      <c r="C40228">
        <v>47.944595337000003</v>
      </c>
    </row>
    <row r="40229" spans="1:3" x14ac:dyDescent="0.25">
      <c r="A40229">
        <v>8979</v>
      </c>
      <c r="B40229" s="1">
        <f>DATE(2024,8,1) + TIME(0,0,0)</f>
        <v>45505</v>
      </c>
      <c r="C40229">
        <v>47.966072083</v>
      </c>
    </row>
    <row r="40230" spans="1:3" x14ac:dyDescent="0.25">
      <c r="A40230">
        <v>9010</v>
      </c>
      <c r="B40230" s="1">
        <f>DATE(2024,9,1) + TIME(0,0,0)</f>
        <v>45536</v>
      </c>
      <c r="C40230">
        <v>47.987464905000003</v>
      </c>
    </row>
    <row r="40231" spans="1:3" x14ac:dyDescent="0.25">
      <c r="A40231">
        <v>9040</v>
      </c>
      <c r="B40231" s="1">
        <f>DATE(2024,10,1) + TIME(0,0,0)</f>
        <v>45566</v>
      </c>
      <c r="C40231">
        <v>48.008087158000002</v>
      </c>
    </row>
    <row r="40232" spans="1:3" x14ac:dyDescent="0.25">
      <c r="A40232">
        <v>9071</v>
      </c>
      <c r="B40232" s="1">
        <f>DATE(2024,11,1) + TIME(0,0,0)</f>
        <v>45597</v>
      </c>
      <c r="C40232">
        <v>48.029315947999997</v>
      </c>
    </row>
    <row r="40233" spans="1:3" x14ac:dyDescent="0.25">
      <c r="A40233">
        <v>9101</v>
      </c>
      <c r="B40233" s="1">
        <f>DATE(2024,12,1) + TIME(0,0,0)</f>
        <v>45627</v>
      </c>
      <c r="C40233">
        <v>48.049777984999999</v>
      </c>
    </row>
    <row r="40234" spans="1:3" x14ac:dyDescent="0.25">
      <c r="A40234">
        <v>9132</v>
      </c>
      <c r="B40234" s="1">
        <f>DATE(2025,1,1) + TIME(0,0,0)</f>
        <v>45658</v>
      </c>
      <c r="C40234">
        <v>48.070846558</v>
      </c>
    </row>
    <row r="40235" spans="1:3" x14ac:dyDescent="0.25">
      <c r="A40235">
        <v>9163</v>
      </c>
      <c r="B40235" s="1">
        <f>DATE(2025,2,1) + TIME(0,0,0)</f>
        <v>45689</v>
      </c>
      <c r="C40235">
        <v>48.091835021999998</v>
      </c>
    </row>
    <row r="40236" spans="1:3" x14ac:dyDescent="0.25">
      <c r="A40236">
        <v>9191</v>
      </c>
      <c r="B40236" s="1">
        <f>DATE(2025,3,1) + TIME(0,0,0)</f>
        <v>45717</v>
      </c>
      <c r="C40236">
        <v>48.110721587999997</v>
      </c>
    </row>
    <row r="40237" spans="1:3" x14ac:dyDescent="0.25">
      <c r="A40237">
        <v>9222</v>
      </c>
      <c r="B40237" s="1">
        <f>DATE(2025,4,1) + TIME(0,0,0)</f>
        <v>45748</v>
      </c>
      <c r="C40237">
        <v>48.131557465</v>
      </c>
    </row>
    <row r="40238" spans="1:3" x14ac:dyDescent="0.25">
      <c r="A40238">
        <v>9252</v>
      </c>
      <c r="B40238" s="1">
        <f>DATE(2025,5,1) + TIME(0,0,0)</f>
        <v>45778</v>
      </c>
      <c r="C40238">
        <v>48.151649474999999</v>
      </c>
    </row>
    <row r="40239" spans="1:3" x14ac:dyDescent="0.25">
      <c r="A40239">
        <v>9283</v>
      </c>
      <c r="B40239" s="1">
        <f>DATE(2025,6,1) + TIME(0,0,0)</f>
        <v>45809</v>
      </c>
      <c r="C40239">
        <v>48.172332763999997</v>
      </c>
    </row>
    <row r="40240" spans="1:3" x14ac:dyDescent="0.25">
      <c r="A40240">
        <v>9313</v>
      </c>
      <c r="B40240" s="1">
        <f>DATE(2025,7,1) + TIME(0,0,0)</f>
        <v>45839</v>
      </c>
      <c r="C40240">
        <v>48.192276001000003</v>
      </c>
    </row>
    <row r="40241" spans="1:3" x14ac:dyDescent="0.25">
      <c r="A40241">
        <v>9344</v>
      </c>
      <c r="B40241" s="1">
        <f>DATE(2025,8,1) + TIME(0,0,0)</f>
        <v>45870</v>
      </c>
      <c r="C40241">
        <v>48.212814330999997</v>
      </c>
    </row>
    <row r="40242" spans="1:3" x14ac:dyDescent="0.25">
      <c r="A40242">
        <v>9375</v>
      </c>
      <c r="B40242" s="1">
        <f>DATE(2025,9,1) + TIME(0,0,0)</f>
        <v>45901</v>
      </c>
      <c r="C40242">
        <v>48.233272552000003</v>
      </c>
    </row>
    <row r="40243" spans="1:3" x14ac:dyDescent="0.25">
      <c r="A40243">
        <v>9405</v>
      </c>
      <c r="B40243" s="1">
        <f>DATE(2025,10,1) + TIME(0,0,0)</f>
        <v>45931</v>
      </c>
      <c r="C40243">
        <v>48.253005981000001</v>
      </c>
    </row>
    <row r="40244" spans="1:3" x14ac:dyDescent="0.25">
      <c r="A40244">
        <v>9436</v>
      </c>
      <c r="B40244" s="1">
        <f>DATE(2025,11,1) + TIME(0,0,0)</f>
        <v>45962</v>
      </c>
      <c r="C40244">
        <v>48.273319244</v>
      </c>
    </row>
    <row r="40245" spans="1:3" x14ac:dyDescent="0.25">
      <c r="A40245">
        <v>9466</v>
      </c>
      <c r="B40245" s="1">
        <f>DATE(2025,12,1) + TIME(0,0,0)</f>
        <v>45992</v>
      </c>
      <c r="C40245">
        <v>48.292907714999998</v>
      </c>
    </row>
    <row r="40246" spans="1:3" x14ac:dyDescent="0.25">
      <c r="A40246">
        <v>9497</v>
      </c>
      <c r="B40246" s="1">
        <f>DATE(2026,1,1) + TIME(0,0,0)</f>
        <v>46023</v>
      </c>
      <c r="C40246">
        <v>48.313079834</v>
      </c>
    </row>
    <row r="40247" spans="1:3" x14ac:dyDescent="0.25">
      <c r="A40247">
        <v>9528</v>
      </c>
      <c r="B40247" s="1">
        <f>DATE(2026,2,1) + TIME(0,0,0)</f>
        <v>46054</v>
      </c>
      <c r="C40247">
        <v>48.333179473999998</v>
      </c>
    </row>
    <row r="40248" spans="1:3" x14ac:dyDescent="0.25">
      <c r="A40248">
        <v>9556</v>
      </c>
      <c r="B40248" s="1">
        <f>DATE(2026,3,1) + TIME(0,0,0)</f>
        <v>46082</v>
      </c>
      <c r="C40248">
        <v>48.351272582999997</v>
      </c>
    </row>
    <row r="40249" spans="1:3" x14ac:dyDescent="0.25">
      <c r="A40249">
        <v>9587</v>
      </c>
      <c r="B40249" s="1">
        <f>DATE(2026,4,1) + TIME(0,0,0)</f>
        <v>46113</v>
      </c>
      <c r="C40249">
        <v>48.371231078999998</v>
      </c>
    </row>
    <row r="40250" spans="1:3" x14ac:dyDescent="0.25">
      <c r="A40250">
        <v>9617</v>
      </c>
      <c r="B40250" s="1">
        <f>DATE(2026,5,1) + TIME(0,0,0)</f>
        <v>46143</v>
      </c>
      <c r="C40250">
        <v>48.390483856000003</v>
      </c>
    </row>
    <row r="40251" spans="1:3" x14ac:dyDescent="0.25">
      <c r="A40251">
        <v>9648</v>
      </c>
      <c r="B40251" s="1">
        <f>DATE(2026,6,1) + TIME(0,0,0)</f>
        <v>46174</v>
      </c>
      <c r="C40251">
        <v>48.410305022999999</v>
      </c>
    </row>
    <row r="40252" spans="1:3" x14ac:dyDescent="0.25">
      <c r="A40252">
        <v>9678</v>
      </c>
      <c r="B40252" s="1">
        <f>DATE(2026,7,1) + TIME(0,0,0)</f>
        <v>46204</v>
      </c>
      <c r="C40252">
        <v>48.429420471</v>
      </c>
    </row>
    <row r="40253" spans="1:3" x14ac:dyDescent="0.25">
      <c r="A40253">
        <v>9709</v>
      </c>
      <c r="B40253" s="1">
        <f>DATE(2026,8,1) + TIME(0,0,0)</f>
        <v>46235</v>
      </c>
      <c r="C40253">
        <v>48.449104308999999</v>
      </c>
    </row>
    <row r="40254" spans="1:3" x14ac:dyDescent="0.25">
      <c r="A40254">
        <v>9740</v>
      </c>
      <c r="B40254" s="1">
        <f>DATE(2026,9,1) + TIME(0,0,0)</f>
        <v>46266</v>
      </c>
      <c r="C40254">
        <v>48.468719481999997</v>
      </c>
    </row>
    <row r="40255" spans="1:3" x14ac:dyDescent="0.25">
      <c r="A40255">
        <v>9770</v>
      </c>
      <c r="B40255" s="1">
        <f>DATE(2026,10,1) + TIME(0,0,0)</f>
        <v>46296</v>
      </c>
      <c r="C40255">
        <v>48.487632751</v>
      </c>
    </row>
    <row r="40256" spans="1:3" x14ac:dyDescent="0.25">
      <c r="A40256">
        <v>9801</v>
      </c>
      <c r="B40256" s="1">
        <f>DATE(2026,11,1) + TIME(0,0,0)</f>
        <v>46327</v>
      </c>
      <c r="C40256">
        <v>48.507110595999997</v>
      </c>
    </row>
    <row r="40257" spans="1:3" x14ac:dyDescent="0.25">
      <c r="A40257">
        <v>9831</v>
      </c>
      <c r="B40257" s="1">
        <f>DATE(2026,12,1) + TIME(0,0,0)</f>
        <v>46357</v>
      </c>
      <c r="C40257">
        <v>48.525894164999997</v>
      </c>
    </row>
    <row r="40258" spans="1:3" x14ac:dyDescent="0.25">
      <c r="A40258">
        <v>9862</v>
      </c>
      <c r="B40258" s="1">
        <f>DATE(2027,1,1) + TIME(0,0,0)</f>
        <v>46388</v>
      </c>
      <c r="C40258">
        <v>48.545238495</v>
      </c>
    </row>
    <row r="40259" spans="1:3" x14ac:dyDescent="0.25">
      <c r="A40259">
        <v>9893</v>
      </c>
      <c r="B40259" s="1">
        <f>DATE(2027,2,1) + TIME(0,0,0)</f>
        <v>46419</v>
      </c>
      <c r="C40259">
        <v>48.564510345000002</v>
      </c>
    </row>
    <row r="40260" spans="1:3" x14ac:dyDescent="0.25">
      <c r="A40260">
        <v>9921</v>
      </c>
      <c r="B40260" s="1">
        <f>DATE(2027,3,1) + TIME(0,0,0)</f>
        <v>46447</v>
      </c>
      <c r="C40260">
        <v>48.581859588999997</v>
      </c>
    </row>
    <row r="40261" spans="1:3" x14ac:dyDescent="0.25">
      <c r="A40261">
        <v>9952</v>
      </c>
      <c r="B40261" s="1">
        <f>DATE(2027,4,1) + TIME(0,0,0)</f>
        <v>46478</v>
      </c>
      <c r="C40261">
        <v>48.601001740000001</v>
      </c>
    </row>
    <row r="40262" spans="1:3" x14ac:dyDescent="0.25">
      <c r="A40262">
        <v>9982</v>
      </c>
      <c r="B40262" s="1">
        <f>DATE(2027,5,1) + TIME(0,0,0)</f>
        <v>46508</v>
      </c>
      <c r="C40262">
        <v>48.619457245</v>
      </c>
    </row>
    <row r="40263" spans="1:3" x14ac:dyDescent="0.25">
      <c r="A40263">
        <v>10013</v>
      </c>
      <c r="B40263" s="1">
        <f>DATE(2027,6,1) + TIME(0,0,0)</f>
        <v>46539</v>
      </c>
      <c r="C40263">
        <v>48.638458252</v>
      </c>
    </row>
    <row r="40264" spans="1:3" x14ac:dyDescent="0.25">
      <c r="A40264">
        <v>10043</v>
      </c>
      <c r="B40264" s="1">
        <f>DATE(2027,7,1) + TIME(0,0,0)</f>
        <v>46569</v>
      </c>
      <c r="C40264">
        <v>48.656776428000001</v>
      </c>
    </row>
    <row r="40265" spans="1:3" x14ac:dyDescent="0.25">
      <c r="A40265">
        <v>10074</v>
      </c>
      <c r="B40265" s="1">
        <f>DATE(2027,8,1) + TIME(0,0,0)</f>
        <v>46600</v>
      </c>
      <c r="C40265">
        <v>48.675628662000001</v>
      </c>
    </row>
    <row r="40266" spans="1:3" x14ac:dyDescent="0.25">
      <c r="A40266">
        <v>10105</v>
      </c>
      <c r="B40266" s="1">
        <f>DATE(2027,9,1) + TIME(0,0,0)</f>
        <v>46631</v>
      </c>
      <c r="C40266">
        <v>48.694408416999998</v>
      </c>
    </row>
    <row r="40267" spans="1:3" x14ac:dyDescent="0.25">
      <c r="A40267">
        <v>10135</v>
      </c>
      <c r="B40267" s="1">
        <f>DATE(2027,10,1) + TIME(0,0,0)</f>
        <v>46661</v>
      </c>
      <c r="C40267">
        <v>48.712509154999999</v>
      </c>
    </row>
    <row r="40268" spans="1:3" x14ac:dyDescent="0.25">
      <c r="A40268">
        <v>10166</v>
      </c>
      <c r="B40268" s="1">
        <f>DATE(2027,11,1) + TIME(0,0,0)</f>
        <v>46692</v>
      </c>
      <c r="C40268">
        <v>48.731143951</v>
      </c>
    </row>
    <row r="40269" spans="1:3" x14ac:dyDescent="0.25">
      <c r="A40269">
        <v>10196</v>
      </c>
      <c r="B40269" s="1">
        <f>DATE(2027,12,1) + TIME(0,0,0)</f>
        <v>46722</v>
      </c>
      <c r="C40269">
        <v>48.749111176</v>
      </c>
    </row>
    <row r="40270" spans="1:3" x14ac:dyDescent="0.25">
      <c r="A40270">
        <v>10227</v>
      </c>
      <c r="B40270" s="1">
        <f>DATE(2028,1,1) + TIME(0,0,0)</f>
        <v>46753</v>
      </c>
      <c r="C40270">
        <v>48.767608643000003</v>
      </c>
    </row>
    <row r="40271" spans="1:3" x14ac:dyDescent="0.25">
      <c r="A40271">
        <v>10258</v>
      </c>
      <c r="B40271" s="1">
        <f>DATE(2028,2,1) + TIME(0,0,0)</f>
        <v>46784</v>
      </c>
      <c r="C40271">
        <v>48.786037444999998</v>
      </c>
    </row>
    <row r="40272" spans="1:3" x14ac:dyDescent="0.25">
      <c r="A40272">
        <v>10287</v>
      </c>
      <c r="B40272" s="1">
        <f>DATE(2028,3,1) + TIME(0,0,0)</f>
        <v>46813</v>
      </c>
      <c r="C40272">
        <v>48.803215027</v>
      </c>
    </row>
    <row r="40273" spans="1:3" x14ac:dyDescent="0.25">
      <c r="A40273">
        <v>10318</v>
      </c>
      <c r="B40273" s="1">
        <f>DATE(2028,4,1) + TIME(0,0,0)</f>
        <v>46844</v>
      </c>
      <c r="C40273">
        <v>48.821510314999998</v>
      </c>
    </row>
    <row r="40274" spans="1:3" x14ac:dyDescent="0.25">
      <c r="A40274">
        <v>10348</v>
      </c>
      <c r="B40274" s="1">
        <f>DATE(2028,5,1) + TIME(0,0,0)</f>
        <v>46874</v>
      </c>
      <c r="C40274">
        <v>48.839149474999999</v>
      </c>
    </row>
    <row r="40275" spans="1:3" x14ac:dyDescent="0.25">
      <c r="A40275">
        <v>10379</v>
      </c>
      <c r="B40275" s="1">
        <f>DATE(2028,6,1) + TIME(0,0,0)</f>
        <v>46905</v>
      </c>
      <c r="C40275">
        <v>48.857315063000001</v>
      </c>
    </row>
    <row r="40276" spans="1:3" x14ac:dyDescent="0.25">
      <c r="A40276">
        <v>10409</v>
      </c>
      <c r="B40276" s="1">
        <f>DATE(2028,7,1) + TIME(0,0,0)</f>
        <v>46935</v>
      </c>
      <c r="C40276">
        <v>48.874828338999997</v>
      </c>
    </row>
    <row r="40277" spans="1:3" x14ac:dyDescent="0.25">
      <c r="A40277">
        <v>10440</v>
      </c>
      <c r="B40277" s="1">
        <f>DATE(2028,8,1) + TIME(0,0,0)</f>
        <v>46966</v>
      </c>
      <c r="C40277">
        <v>48.892860413000001</v>
      </c>
    </row>
    <row r="40278" spans="1:3" x14ac:dyDescent="0.25">
      <c r="A40278">
        <v>10471</v>
      </c>
      <c r="B40278" s="1">
        <f>DATE(2028,9,1) + TIME(0,0,0)</f>
        <v>46997</v>
      </c>
      <c r="C40278">
        <v>48.910827636999997</v>
      </c>
    </row>
    <row r="40279" spans="1:3" x14ac:dyDescent="0.25">
      <c r="A40279">
        <v>10501</v>
      </c>
      <c r="B40279" s="1">
        <f>DATE(2028,10,1) + TIME(0,0,0)</f>
        <v>47027</v>
      </c>
      <c r="C40279">
        <v>48.928153991999999</v>
      </c>
    </row>
    <row r="40280" spans="1:3" x14ac:dyDescent="0.25">
      <c r="A40280">
        <v>10532</v>
      </c>
      <c r="B40280" s="1">
        <f>DATE(2028,11,1) + TIME(0,0,0)</f>
        <v>47058</v>
      </c>
      <c r="C40280">
        <v>48.945995330999999</v>
      </c>
    </row>
    <row r="40281" spans="1:3" x14ac:dyDescent="0.25">
      <c r="A40281">
        <v>10562</v>
      </c>
      <c r="B40281" s="1">
        <f>DATE(2028,12,1) + TIME(0,0,0)</f>
        <v>47088</v>
      </c>
      <c r="C40281">
        <v>48.963195800999998</v>
      </c>
    </row>
    <row r="40282" spans="1:3" x14ac:dyDescent="0.25">
      <c r="A40282">
        <v>10593</v>
      </c>
      <c r="B40282" s="1">
        <f>DATE(2029,1,1) + TIME(0,0,0)</f>
        <v>47119</v>
      </c>
      <c r="C40282">
        <v>48.980903625000003</v>
      </c>
    </row>
    <row r="40283" spans="1:3" x14ac:dyDescent="0.25">
      <c r="A40283">
        <v>10624</v>
      </c>
      <c r="B40283" s="1">
        <f>DATE(2029,2,1) + TIME(0,0,0)</f>
        <v>47150</v>
      </c>
      <c r="C40283">
        <v>48.998542786000002</v>
      </c>
    </row>
    <row r="40284" spans="1:3" x14ac:dyDescent="0.25">
      <c r="A40284">
        <v>10652</v>
      </c>
      <c r="B40284" s="1">
        <f>DATE(2029,3,1) + TIME(0,0,0)</f>
        <v>47178</v>
      </c>
      <c r="C40284">
        <v>49.014415741000001</v>
      </c>
    </row>
    <row r="40285" spans="1:3" x14ac:dyDescent="0.25">
      <c r="A40285">
        <v>10683</v>
      </c>
      <c r="B40285" s="1">
        <f>DATE(2029,4,1) + TIME(0,0,0)</f>
        <v>47209</v>
      </c>
      <c r="C40285">
        <v>49.031929015999999</v>
      </c>
    </row>
    <row r="40286" spans="1:3" x14ac:dyDescent="0.25">
      <c r="A40286">
        <v>10713</v>
      </c>
      <c r="B40286" s="1">
        <f>DATE(2029,5,1) + TIME(0,0,0)</f>
        <v>47239</v>
      </c>
      <c r="C40286">
        <v>49.048816680999998</v>
      </c>
    </row>
    <row r="40287" spans="1:3" x14ac:dyDescent="0.25">
      <c r="A40287">
        <v>10744</v>
      </c>
      <c r="B40287" s="1">
        <f>DATE(2029,6,1) + TIME(0,0,0)</f>
        <v>47270</v>
      </c>
      <c r="C40287">
        <v>49.066200256000002</v>
      </c>
    </row>
    <row r="40288" spans="1:3" x14ac:dyDescent="0.25">
      <c r="A40288">
        <v>10774</v>
      </c>
      <c r="B40288" s="1">
        <f>DATE(2029,7,1) + TIME(0,0,0)</f>
        <v>47300</v>
      </c>
      <c r="C40288">
        <v>49.082965850999997</v>
      </c>
    </row>
    <row r="40289" spans="1:3" x14ac:dyDescent="0.25">
      <c r="A40289">
        <v>10805</v>
      </c>
      <c r="B40289" s="1">
        <f>DATE(2029,8,1) + TIME(0,0,0)</f>
        <v>47331</v>
      </c>
      <c r="C40289">
        <v>49.100231170999997</v>
      </c>
    </row>
    <row r="40290" spans="1:3" x14ac:dyDescent="0.25">
      <c r="A40290">
        <v>10836</v>
      </c>
      <c r="B40290" s="1">
        <f>DATE(2029,9,1) + TIME(0,0,0)</f>
        <v>47362</v>
      </c>
      <c r="C40290">
        <v>49.117431641000003</v>
      </c>
    </row>
    <row r="40291" spans="1:3" x14ac:dyDescent="0.25">
      <c r="A40291">
        <v>10866</v>
      </c>
      <c r="B40291" s="1">
        <f>DATE(2029,10,1) + TIME(0,0,0)</f>
        <v>47392</v>
      </c>
      <c r="C40291">
        <v>49.134017944</v>
      </c>
    </row>
    <row r="40292" spans="1:3" x14ac:dyDescent="0.25">
      <c r="A40292">
        <v>10897</v>
      </c>
      <c r="B40292" s="1">
        <f>DATE(2029,11,1) + TIME(0,0,0)</f>
        <v>47423</v>
      </c>
      <c r="C40292">
        <v>49.151100159000002</v>
      </c>
    </row>
    <row r="40293" spans="1:3" x14ac:dyDescent="0.25">
      <c r="A40293">
        <v>10927</v>
      </c>
      <c r="B40293" s="1">
        <f>DATE(2029,12,1) + TIME(0,0,0)</f>
        <v>47453</v>
      </c>
      <c r="C40293">
        <v>49.167568207000002</v>
      </c>
    </row>
    <row r="40294" spans="1:3" x14ac:dyDescent="0.25">
      <c r="A40294">
        <v>10958</v>
      </c>
      <c r="B40294" s="1">
        <f>DATE(2030,1,1) + TIME(0,0,0)</f>
        <v>47484</v>
      </c>
      <c r="C40294">
        <v>49.184528350999997</v>
      </c>
    </row>
    <row r="40295" spans="1:3" x14ac:dyDescent="0.25">
      <c r="A40295">
        <v>10989</v>
      </c>
      <c r="B40295" s="1">
        <f>DATE(2030,2,1) + TIME(0,0,0)</f>
        <v>47515</v>
      </c>
      <c r="C40295">
        <v>49.201431274000001</v>
      </c>
    </row>
    <row r="40296" spans="1:3" x14ac:dyDescent="0.25">
      <c r="A40296">
        <v>11017</v>
      </c>
      <c r="B40296" s="1">
        <f>DATE(2030,3,1) + TIME(0,0,0)</f>
        <v>47543</v>
      </c>
      <c r="C40296">
        <v>49.216640472000002</v>
      </c>
    </row>
    <row r="40297" spans="1:3" x14ac:dyDescent="0.25">
      <c r="A40297">
        <v>11048</v>
      </c>
      <c r="B40297" s="1">
        <f>DATE(2030,4,1) + TIME(0,0,0)</f>
        <v>47574</v>
      </c>
      <c r="C40297">
        <v>49.233425140000001</v>
      </c>
    </row>
    <row r="40298" spans="1:3" x14ac:dyDescent="0.25">
      <c r="A40298">
        <v>11078</v>
      </c>
      <c r="B40298" s="1">
        <f>DATE(2030,5,1) + TIME(0,0,0)</f>
        <v>47604</v>
      </c>
      <c r="C40298">
        <v>49.249614716000004</v>
      </c>
    </row>
    <row r="40299" spans="1:3" x14ac:dyDescent="0.25">
      <c r="A40299">
        <v>11109</v>
      </c>
      <c r="B40299" s="1">
        <f>DATE(2030,6,1) + TIME(0,0,0)</f>
        <v>47635</v>
      </c>
      <c r="C40299">
        <v>49.266281128000003</v>
      </c>
    </row>
    <row r="40300" spans="1:3" x14ac:dyDescent="0.25">
      <c r="A40300">
        <v>11139</v>
      </c>
      <c r="B40300" s="1">
        <f>DATE(2030,7,1) + TIME(0,0,0)</f>
        <v>47665</v>
      </c>
      <c r="C40300">
        <v>49.282356262</v>
      </c>
    </row>
    <row r="40301" spans="1:3" x14ac:dyDescent="0.25">
      <c r="A40301">
        <v>11170</v>
      </c>
      <c r="B40301" s="1">
        <f>DATE(2030,8,1) + TIME(0,0,0)</f>
        <v>47696</v>
      </c>
      <c r="C40301">
        <v>49.298908234000002</v>
      </c>
    </row>
    <row r="40302" spans="1:3" x14ac:dyDescent="0.25">
      <c r="A40302">
        <v>11201</v>
      </c>
      <c r="B40302" s="1">
        <f>DATE(2030,9,1) + TIME(0,0,0)</f>
        <v>47727</v>
      </c>
      <c r="C40302">
        <v>49.315402984999999</v>
      </c>
    </row>
    <row r="40303" spans="1:3" x14ac:dyDescent="0.25">
      <c r="A40303">
        <v>11231</v>
      </c>
      <c r="B40303" s="1">
        <f>DATE(2030,10,1) + TIME(0,0,0)</f>
        <v>47757</v>
      </c>
      <c r="C40303">
        <v>49.331314087000003</v>
      </c>
    </row>
    <row r="40304" spans="1:3" x14ac:dyDescent="0.25">
      <c r="A40304">
        <v>11262</v>
      </c>
      <c r="B40304" s="1">
        <f>DATE(2030,11,1) + TIME(0,0,0)</f>
        <v>47788</v>
      </c>
      <c r="C40304">
        <v>49.347694396999998</v>
      </c>
    </row>
    <row r="40305" spans="1:3" x14ac:dyDescent="0.25">
      <c r="A40305">
        <v>11292</v>
      </c>
      <c r="B40305" s="1">
        <f>DATE(2030,12,1) + TIME(0,0,0)</f>
        <v>47818</v>
      </c>
      <c r="C40305">
        <v>49.363494873</v>
      </c>
    </row>
    <row r="40306" spans="1:3" x14ac:dyDescent="0.25">
      <c r="A40306">
        <v>11323</v>
      </c>
      <c r="B40306" s="1">
        <f>DATE(2031,1,1) + TIME(0,0,0)</f>
        <v>47849</v>
      </c>
      <c r="C40306">
        <v>49.379768372000001</v>
      </c>
    </row>
    <row r="40307" spans="1:3" x14ac:dyDescent="0.25">
      <c r="A40307">
        <v>11354</v>
      </c>
      <c r="B40307" s="1">
        <f>DATE(2031,2,1) + TIME(0,0,0)</f>
        <v>47880</v>
      </c>
      <c r="C40307">
        <v>49.395984650000003</v>
      </c>
    </row>
    <row r="40308" spans="1:3" x14ac:dyDescent="0.25">
      <c r="A40308">
        <v>11382</v>
      </c>
      <c r="B40308" s="1">
        <f>DATE(2031,3,1) + TIME(0,0,0)</f>
        <v>47908</v>
      </c>
      <c r="C40308">
        <v>49.410583496000001</v>
      </c>
    </row>
    <row r="40309" spans="1:3" x14ac:dyDescent="0.25">
      <c r="A40309">
        <v>11413</v>
      </c>
      <c r="B40309" s="1">
        <f>DATE(2031,4,1) + TIME(0,0,0)</f>
        <v>47939</v>
      </c>
      <c r="C40309">
        <v>49.426692963000001</v>
      </c>
    </row>
    <row r="40310" spans="1:3" x14ac:dyDescent="0.25">
      <c r="A40310">
        <v>11443</v>
      </c>
      <c r="B40310" s="1">
        <f>DATE(2031,5,1) + TIME(0,0,0)</f>
        <v>47969</v>
      </c>
      <c r="C40310">
        <v>49.442234038999999</v>
      </c>
    </row>
    <row r="40311" spans="1:3" x14ac:dyDescent="0.25">
      <c r="A40311">
        <v>11474</v>
      </c>
      <c r="B40311" s="1">
        <f>DATE(2031,6,1) + TIME(0,0,0)</f>
        <v>48000</v>
      </c>
      <c r="C40311">
        <v>49.458236694</v>
      </c>
    </row>
    <row r="40312" spans="1:3" x14ac:dyDescent="0.25">
      <c r="A40312">
        <v>11504</v>
      </c>
      <c r="B40312" s="1">
        <f>DATE(2031,7,1) + TIME(0,0,0)</f>
        <v>48030</v>
      </c>
      <c r="C40312">
        <v>49.473674774000003</v>
      </c>
    </row>
    <row r="40313" spans="1:3" x14ac:dyDescent="0.25">
      <c r="A40313">
        <v>11535</v>
      </c>
      <c r="B40313" s="1">
        <f>DATE(2031,8,1) + TIME(0,0,0)</f>
        <v>48061</v>
      </c>
      <c r="C40313">
        <v>49.489574431999998</v>
      </c>
    </row>
    <row r="40314" spans="1:3" x14ac:dyDescent="0.25">
      <c r="A40314">
        <v>11566</v>
      </c>
      <c r="B40314" s="1">
        <f>DATE(2031,9,1) + TIME(0,0,0)</f>
        <v>48092</v>
      </c>
      <c r="C40314">
        <v>49.505420684999997</v>
      </c>
    </row>
    <row r="40315" spans="1:3" x14ac:dyDescent="0.25">
      <c r="A40315">
        <v>11596</v>
      </c>
      <c r="B40315" s="1">
        <f>DATE(2031,10,1) + TIME(0,0,0)</f>
        <v>48122</v>
      </c>
      <c r="C40315">
        <v>49.520706177000001</v>
      </c>
    </row>
    <row r="40316" spans="1:3" x14ac:dyDescent="0.25">
      <c r="A40316">
        <v>11627</v>
      </c>
      <c r="B40316" s="1">
        <f>DATE(2031,11,1) + TIME(0,0,0)</f>
        <v>48153</v>
      </c>
      <c r="C40316">
        <v>49.536449431999998</v>
      </c>
    </row>
    <row r="40317" spans="1:3" x14ac:dyDescent="0.25">
      <c r="A40317">
        <v>11657</v>
      </c>
      <c r="B40317" s="1">
        <f>DATE(2031,12,1) + TIME(0,0,0)</f>
        <v>48183</v>
      </c>
      <c r="C40317">
        <v>49.551631927000003</v>
      </c>
    </row>
    <row r="40318" spans="1:3" x14ac:dyDescent="0.25">
      <c r="A40318">
        <v>11688</v>
      </c>
      <c r="B40318" s="1">
        <f>DATE(2032,1,1) + TIME(0,0,0)</f>
        <v>48214</v>
      </c>
      <c r="C40318">
        <v>49.567272185999997</v>
      </c>
    </row>
    <row r="40319" spans="1:3" x14ac:dyDescent="0.25">
      <c r="A40319">
        <v>11719</v>
      </c>
      <c r="B40319" s="1">
        <f>DATE(2032,2,1) + TIME(0,0,0)</f>
        <v>48245</v>
      </c>
      <c r="C40319">
        <v>49.582862853999998</v>
      </c>
    </row>
    <row r="40320" spans="1:3" x14ac:dyDescent="0.25">
      <c r="A40320">
        <v>11748</v>
      </c>
      <c r="B40320" s="1">
        <f>DATE(2032,3,1) + TIME(0,0,0)</f>
        <v>48274</v>
      </c>
      <c r="C40320">
        <v>49.597396850999999</v>
      </c>
    </row>
    <row r="40321" spans="1:3" x14ac:dyDescent="0.25">
      <c r="A40321">
        <v>11779</v>
      </c>
      <c r="B40321" s="1">
        <f>DATE(2032,4,1) + TIME(0,0,0)</f>
        <v>48305</v>
      </c>
      <c r="C40321">
        <v>49.612884520999998</v>
      </c>
    </row>
    <row r="40322" spans="1:3" x14ac:dyDescent="0.25">
      <c r="A40322">
        <v>11809</v>
      </c>
      <c r="B40322" s="1">
        <f>DATE(2032,5,1) + TIME(0,0,0)</f>
        <v>48335</v>
      </c>
      <c r="C40322">
        <v>49.627826691000003</v>
      </c>
    </row>
    <row r="40323" spans="1:3" x14ac:dyDescent="0.25">
      <c r="A40323">
        <v>11840</v>
      </c>
      <c r="B40323" s="1">
        <f>DATE(2032,6,1) + TIME(0,0,0)</f>
        <v>48366</v>
      </c>
      <c r="C40323">
        <v>49.643211364999999</v>
      </c>
    </row>
    <row r="40324" spans="1:3" x14ac:dyDescent="0.25">
      <c r="A40324">
        <v>11870</v>
      </c>
      <c r="B40324" s="1">
        <f>DATE(2032,7,1) + TIME(0,0,0)</f>
        <v>48396</v>
      </c>
      <c r="C40324">
        <v>49.658054352000001</v>
      </c>
    </row>
    <row r="40325" spans="1:3" x14ac:dyDescent="0.25">
      <c r="A40325">
        <v>11901</v>
      </c>
      <c r="B40325" s="1">
        <f>DATE(2032,8,1) + TIME(0,0,0)</f>
        <v>48427</v>
      </c>
      <c r="C40325">
        <v>49.673339843999997</v>
      </c>
    </row>
    <row r="40326" spans="1:3" x14ac:dyDescent="0.25">
      <c r="A40326">
        <v>11932</v>
      </c>
      <c r="B40326" s="1">
        <f>DATE(2032,9,1) + TIME(0,0,0)</f>
        <v>48458</v>
      </c>
      <c r="C40326">
        <v>49.688575745000001</v>
      </c>
    </row>
    <row r="40327" spans="1:3" x14ac:dyDescent="0.25">
      <c r="A40327">
        <v>11962</v>
      </c>
      <c r="B40327" s="1">
        <f>DATE(2032,10,1) + TIME(0,0,0)</f>
        <v>48488</v>
      </c>
      <c r="C40327">
        <v>49.703273772999999</v>
      </c>
    </row>
    <row r="40328" spans="1:3" x14ac:dyDescent="0.25">
      <c r="A40328">
        <v>11993</v>
      </c>
      <c r="B40328" s="1">
        <f>DATE(2032,11,1) + TIME(0,0,0)</f>
        <v>48519</v>
      </c>
      <c r="C40328">
        <v>49.718406676999997</v>
      </c>
    </row>
    <row r="40329" spans="1:3" x14ac:dyDescent="0.25">
      <c r="A40329">
        <v>12023</v>
      </c>
      <c r="B40329" s="1">
        <f>DATE(2032,12,1) + TIME(0,0,0)</f>
        <v>48549</v>
      </c>
      <c r="C40329">
        <v>49.733005523999999</v>
      </c>
    </row>
    <row r="40330" spans="1:3" x14ac:dyDescent="0.25">
      <c r="A40330">
        <v>12054</v>
      </c>
      <c r="B40330" s="1">
        <f>DATE(2033,1,1) + TIME(0,0,0)</f>
        <v>48580</v>
      </c>
      <c r="C40330">
        <v>49.748039245999998</v>
      </c>
    </row>
    <row r="40331" spans="1:3" x14ac:dyDescent="0.25">
      <c r="A40331">
        <v>12085</v>
      </c>
      <c r="B40331" s="1">
        <f>DATE(2033,2,1) + TIME(0,0,0)</f>
        <v>48611</v>
      </c>
      <c r="C40331">
        <v>49.763023376</v>
      </c>
    </row>
    <row r="40332" spans="1:3" x14ac:dyDescent="0.25">
      <c r="A40332">
        <v>12113</v>
      </c>
      <c r="B40332" s="1">
        <f>DATE(2033,3,1) + TIME(0,0,0)</f>
        <v>48639</v>
      </c>
      <c r="C40332">
        <v>49.776508331000002</v>
      </c>
    </row>
    <row r="40333" spans="1:3" x14ac:dyDescent="0.25">
      <c r="A40333">
        <v>12144</v>
      </c>
      <c r="B40333" s="1">
        <f>DATE(2033,4,1) + TIME(0,0,0)</f>
        <v>48670</v>
      </c>
      <c r="C40333">
        <v>49.791385650999999</v>
      </c>
    </row>
    <row r="40334" spans="1:3" x14ac:dyDescent="0.25">
      <c r="A40334">
        <v>12174</v>
      </c>
      <c r="B40334" s="1">
        <f>DATE(2033,5,1) + TIME(0,0,0)</f>
        <v>48700</v>
      </c>
      <c r="C40334">
        <v>49.805732726999999</v>
      </c>
    </row>
    <row r="40335" spans="1:3" x14ac:dyDescent="0.25">
      <c r="A40335">
        <v>12205</v>
      </c>
      <c r="B40335" s="1">
        <f>DATE(2033,6,1) + TIME(0,0,0)</f>
        <v>48731</v>
      </c>
      <c r="C40335">
        <v>49.820507050000003</v>
      </c>
    </row>
    <row r="40336" spans="1:3" x14ac:dyDescent="0.25">
      <c r="A40336">
        <v>12235</v>
      </c>
      <c r="B40336" s="1">
        <f>DATE(2033,7,1) + TIME(0,0,0)</f>
        <v>48761</v>
      </c>
      <c r="C40336">
        <v>49.834754943999997</v>
      </c>
    </row>
    <row r="40337" spans="1:3" x14ac:dyDescent="0.25">
      <c r="A40337">
        <v>12266</v>
      </c>
      <c r="B40337" s="1">
        <f>DATE(2033,8,1) + TIME(0,0,0)</f>
        <v>48792</v>
      </c>
      <c r="C40337">
        <v>49.849426270000002</v>
      </c>
    </row>
    <row r="40338" spans="1:3" x14ac:dyDescent="0.25">
      <c r="A40338">
        <v>12297</v>
      </c>
      <c r="B40338" s="1">
        <f>DATE(2033,9,1) + TIME(0,0,0)</f>
        <v>48823</v>
      </c>
      <c r="C40338">
        <v>49.864048003999997</v>
      </c>
    </row>
    <row r="40339" spans="1:3" x14ac:dyDescent="0.25">
      <c r="A40339">
        <v>12327</v>
      </c>
      <c r="B40339" s="1">
        <f>DATE(2033,10,1) + TIME(0,0,0)</f>
        <v>48853</v>
      </c>
      <c r="C40339">
        <v>49.878147124999998</v>
      </c>
    </row>
    <row r="40340" spans="1:3" x14ac:dyDescent="0.25">
      <c r="A40340">
        <v>12358</v>
      </c>
      <c r="B40340" s="1">
        <f>DATE(2033,11,1) + TIME(0,0,0)</f>
        <v>48884</v>
      </c>
      <c r="C40340">
        <v>49.892665862999998</v>
      </c>
    </row>
    <row r="40341" spans="1:3" x14ac:dyDescent="0.25">
      <c r="A40341">
        <v>12388</v>
      </c>
      <c r="B40341" s="1">
        <f>DATE(2033,12,1) + TIME(0,0,0)</f>
        <v>48914</v>
      </c>
      <c r="C40341">
        <v>49.906669616999999</v>
      </c>
    </row>
    <row r="40342" spans="1:3" x14ac:dyDescent="0.25">
      <c r="A40342">
        <v>12419</v>
      </c>
      <c r="B40342" s="1">
        <f>DATE(2034,1,1) + TIME(0,0,0)</f>
        <v>48945</v>
      </c>
      <c r="C40342">
        <v>49.921089172000002</v>
      </c>
    </row>
    <row r="40343" spans="1:3" x14ac:dyDescent="0.25">
      <c r="A40343">
        <v>12450</v>
      </c>
      <c r="B40343" s="1">
        <f>DATE(2034,2,1) + TIME(0,0,0)</f>
        <v>48976</v>
      </c>
      <c r="C40343">
        <v>49.935459137000002</v>
      </c>
    </row>
    <row r="40344" spans="1:3" x14ac:dyDescent="0.25">
      <c r="A40344">
        <v>12478</v>
      </c>
      <c r="B40344" s="1">
        <f>DATE(2034,3,1) + TIME(0,0,0)</f>
        <v>49004</v>
      </c>
      <c r="C40344">
        <v>49.948398589999996</v>
      </c>
    </row>
    <row r="40345" spans="1:3" x14ac:dyDescent="0.25">
      <c r="A40345">
        <v>12509</v>
      </c>
      <c r="B40345" s="1">
        <f>DATE(2034,4,1) + TIME(0,0,0)</f>
        <v>49035</v>
      </c>
      <c r="C40345">
        <v>49.962673187</v>
      </c>
    </row>
    <row r="40346" spans="1:3" x14ac:dyDescent="0.25">
      <c r="A40346">
        <v>12539</v>
      </c>
      <c r="B40346" s="1">
        <f>DATE(2034,5,1) + TIME(0,0,0)</f>
        <v>49065</v>
      </c>
      <c r="C40346">
        <v>49.976444244</v>
      </c>
    </row>
    <row r="40347" spans="1:3" x14ac:dyDescent="0.25">
      <c r="A40347">
        <v>12570</v>
      </c>
      <c r="B40347" s="1">
        <f>DATE(2034,6,1) + TIME(0,0,0)</f>
        <v>49096</v>
      </c>
      <c r="C40347">
        <v>49.990627289000003</v>
      </c>
    </row>
    <row r="40348" spans="1:3" x14ac:dyDescent="0.25">
      <c r="A40348">
        <v>12600</v>
      </c>
      <c r="B40348" s="1">
        <f>DATE(2034,7,1) + TIME(0,0,0)</f>
        <v>49126</v>
      </c>
      <c r="C40348">
        <v>50.004306792999998</v>
      </c>
    </row>
    <row r="40349" spans="1:3" x14ac:dyDescent="0.25">
      <c r="A40349">
        <v>12631</v>
      </c>
      <c r="B40349" s="1">
        <f>DATE(2034,8,1) + TIME(0,0,0)</f>
        <v>49157</v>
      </c>
      <c r="C40349">
        <v>50.018394469999997</v>
      </c>
    </row>
    <row r="40350" spans="1:3" x14ac:dyDescent="0.25">
      <c r="A40350">
        <v>12662</v>
      </c>
      <c r="B40350" s="1">
        <f>DATE(2034,9,1) + TIME(0,0,0)</f>
        <v>49188</v>
      </c>
      <c r="C40350">
        <v>50.032436371000003</v>
      </c>
    </row>
    <row r="40351" spans="1:3" x14ac:dyDescent="0.25">
      <c r="A40351">
        <v>12692</v>
      </c>
      <c r="B40351" s="1">
        <f>DATE(2034,10,1) + TIME(0,0,0)</f>
        <v>49218</v>
      </c>
      <c r="C40351">
        <v>50.045978546000001</v>
      </c>
    </row>
    <row r="40352" spans="1:3" x14ac:dyDescent="0.25">
      <c r="A40352">
        <v>12723</v>
      </c>
      <c r="B40352" s="1">
        <f>DATE(2034,11,1) + TIME(0,0,0)</f>
        <v>49249</v>
      </c>
      <c r="C40352">
        <v>50.059928894000002</v>
      </c>
    </row>
    <row r="40353" spans="1:3" x14ac:dyDescent="0.25">
      <c r="A40353">
        <v>12753</v>
      </c>
      <c r="B40353" s="1">
        <f>DATE(2034,12,1) + TIME(0,0,0)</f>
        <v>49279</v>
      </c>
      <c r="C40353">
        <v>50.073383331000002</v>
      </c>
    </row>
    <row r="40354" spans="1:3" x14ac:dyDescent="0.25">
      <c r="A40354">
        <v>12784</v>
      </c>
      <c r="B40354" s="1">
        <f>DATE(2035,1,1) + TIME(0,0,0)</f>
        <v>49310</v>
      </c>
      <c r="C40354">
        <v>50.087242126</v>
      </c>
    </row>
    <row r="40355" spans="1:3" x14ac:dyDescent="0.25">
      <c r="A40355">
        <v>12815</v>
      </c>
      <c r="B40355" s="1">
        <f>DATE(2035,2,1) + TIME(0,0,0)</f>
        <v>49341</v>
      </c>
      <c r="C40355">
        <v>50.101055144999997</v>
      </c>
    </row>
    <row r="40356" spans="1:3" x14ac:dyDescent="0.25">
      <c r="A40356">
        <v>12843</v>
      </c>
      <c r="B40356" s="1">
        <f>DATE(2035,3,1) + TIME(0,0,0)</f>
        <v>49369</v>
      </c>
      <c r="C40356">
        <v>50.113494873</v>
      </c>
    </row>
    <row r="40357" spans="1:3" x14ac:dyDescent="0.25">
      <c r="A40357">
        <v>12874</v>
      </c>
      <c r="B40357" s="1">
        <f>DATE(2035,4,1) + TIME(0,0,0)</f>
        <v>49400</v>
      </c>
      <c r="C40357">
        <v>50.127223968999999</v>
      </c>
    </row>
    <row r="40358" spans="1:3" x14ac:dyDescent="0.25">
      <c r="A40358">
        <v>12904</v>
      </c>
      <c r="B40358" s="1">
        <f>DATE(2035,5,1) + TIME(0,0,0)</f>
        <v>49430</v>
      </c>
      <c r="C40358">
        <v>50.140464782999999</v>
      </c>
    </row>
    <row r="40359" spans="1:3" x14ac:dyDescent="0.25">
      <c r="A40359">
        <v>12935</v>
      </c>
      <c r="B40359" s="1">
        <f>DATE(2035,6,1) + TIME(0,0,0)</f>
        <v>49461</v>
      </c>
      <c r="C40359">
        <v>50.154106140000003</v>
      </c>
    </row>
    <row r="40360" spans="1:3" x14ac:dyDescent="0.25">
      <c r="A40360">
        <v>12965</v>
      </c>
      <c r="B40360" s="1">
        <f>DATE(2035,7,1) + TIME(0,0,0)</f>
        <v>49491</v>
      </c>
      <c r="C40360">
        <v>50.167266845999997</v>
      </c>
    </row>
    <row r="40361" spans="1:3" x14ac:dyDescent="0.25">
      <c r="A40361">
        <v>12996</v>
      </c>
      <c r="B40361" s="1">
        <f>DATE(2035,8,1) + TIME(0,0,0)</f>
        <v>49522</v>
      </c>
      <c r="C40361">
        <v>50.180820464999996</v>
      </c>
    </row>
    <row r="40362" spans="1:3" x14ac:dyDescent="0.25">
      <c r="A40362">
        <v>13027</v>
      </c>
      <c r="B40362" s="1">
        <f>DATE(2035,9,1) + TIME(0,0,0)</f>
        <v>49553</v>
      </c>
      <c r="C40362">
        <v>50.194332123000002</v>
      </c>
    </row>
    <row r="40363" spans="1:3" x14ac:dyDescent="0.25">
      <c r="A40363">
        <v>13057</v>
      </c>
      <c r="B40363" s="1">
        <f>DATE(2035,10,1) + TIME(0,0,0)</f>
        <v>49583</v>
      </c>
      <c r="C40363">
        <v>50.207366942999997</v>
      </c>
    </row>
    <row r="40364" spans="1:3" x14ac:dyDescent="0.25">
      <c r="A40364">
        <v>13088</v>
      </c>
      <c r="B40364" s="1">
        <f>DATE(2035,11,1) + TIME(0,0,0)</f>
        <v>49614</v>
      </c>
      <c r="C40364">
        <v>50.220794677999997</v>
      </c>
    </row>
    <row r="40365" spans="1:3" x14ac:dyDescent="0.25">
      <c r="A40365">
        <v>13118</v>
      </c>
      <c r="B40365" s="1">
        <f>DATE(2035,12,1) + TIME(0,0,0)</f>
        <v>49644</v>
      </c>
      <c r="C40365">
        <v>50.233753204000003</v>
      </c>
    </row>
    <row r="40366" spans="1:3" x14ac:dyDescent="0.25">
      <c r="A40366">
        <v>13149</v>
      </c>
      <c r="B40366" s="1">
        <f>DATE(2036,1,1) + TIME(0,0,0)</f>
        <v>49675</v>
      </c>
      <c r="C40366">
        <v>50.247097015000001</v>
      </c>
    </row>
    <row r="40367" spans="1:3" x14ac:dyDescent="0.25">
      <c r="A40367">
        <v>13180</v>
      </c>
      <c r="B40367" s="1">
        <f>DATE(2036,2,1) + TIME(0,0,0)</f>
        <v>49706</v>
      </c>
      <c r="C40367">
        <v>50.260398864999999</v>
      </c>
    </row>
    <row r="40368" spans="1:3" x14ac:dyDescent="0.25">
      <c r="A40368">
        <v>13209</v>
      </c>
      <c r="B40368" s="1">
        <f>DATE(2036,3,1) + TIME(0,0,0)</f>
        <v>49735</v>
      </c>
      <c r="C40368">
        <v>50.272808075</v>
      </c>
    </row>
    <row r="40369" spans="1:3" x14ac:dyDescent="0.25">
      <c r="A40369">
        <v>13240</v>
      </c>
      <c r="B40369" s="1">
        <f>DATE(2036,4,1) + TIME(0,0,0)</f>
        <v>49766</v>
      </c>
      <c r="C40369">
        <v>50.286029816000003</v>
      </c>
    </row>
    <row r="40370" spans="1:3" x14ac:dyDescent="0.25">
      <c r="A40370">
        <v>13270</v>
      </c>
      <c r="B40370" s="1">
        <f>DATE(2036,5,1) + TIME(0,0,0)</f>
        <v>49796</v>
      </c>
      <c r="C40370">
        <v>50.298789978000002</v>
      </c>
    </row>
    <row r="40371" spans="1:3" x14ac:dyDescent="0.25">
      <c r="A40371">
        <v>13301</v>
      </c>
      <c r="B40371" s="1">
        <f>DATE(2036,6,1) + TIME(0,0,0)</f>
        <v>49827</v>
      </c>
      <c r="C40371">
        <v>50.311931610000002</v>
      </c>
    </row>
    <row r="40372" spans="1:3" x14ac:dyDescent="0.25">
      <c r="A40372">
        <v>13331</v>
      </c>
      <c r="B40372" s="1">
        <f>DATE(2036,7,1) + TIME(0,0,0)</f>
        <v>49857</v>
      </c>
      <c r="C40372">
        <v>50.324615479000002</v>
      </c>
    </row>
    <row r="40373" spans="1:3" x14ac:dyDescent="0.25">
      <c r="A40373">
        <v>13362</v>
      </c>
      <c r="B40373" s="1">
        <f>DATE(2036,8,1) + TIME(0,0,0)</f>
        <v>49888</v>
      </c>
      <c r="C40373">
        <v>50.337680816999999</v>
      </c>
    </row>
    <row r="40374" spans="1:3" x14ac:dyDescent="0.25">
      <c r="A40374">
        <v>13393</v>
      </c>
      <c r="B40374" s="1">
        <f>DATE(2036,9,1) + TIME(0,0,0)</f>
        <v>49919</v>
      </c>
      <c r="C40374">
        <v>50.350704192999999</v>
      </c>
    </row>
    <row r="40375" spans="1:3" x14ac:dyDescent="0.25">
      <c r="A40375">
        <v>13423</v>
      </c>
      <c r="B40375" s="1">
        <f>DATE(2036,10,1) + TIME(0,0,0)</f>
        <v>49949</v>
      </c>
      <c r="C40375">
        <v>50.363269805999998</v>
      </c>
    </row>
    <row r="40376" spans="1:3" x14ac:dyDescent="0.25">
      <c r="A40376">
        <v>13454</v>
      </c>
      <c r="B40376" s="1">
        <f>DATE(2036,11,1) + TIME(0,0,0)</f>
        <v>49980</v>
      </c>
      <c r="C40376">
        <v>50.376216888000002</v>
      </c>
    </row>
    <row r="40377" spans="1:3" x14ac:dyDescent="0.25">
      <c r="A40377">
        <v>13484</v>
      </c>
      <c r="B40377" s="1">
        <f>DATE(2036,12,1) + TIME(0,0,0)</f>
        <v>50010</v>
      </c>
      <c r="C40377">
        <v>50.388710021999998</v>
      </c>
    </row>
    <row r="40378" spans="1:3" x14ac:dyDescent="0.25">
      <c r="A40378">
        <v>13515</v>
      </c>
      <c r="B40378" s="1">
        <f>DATE(2037,1,1) + TIME(0,0,0)</f>
        <v>50041</v>
      </c>
      <c r="C40378">
        <v>50.401580811000002</v>
      </c>
    </row>
    <row r="40379" spans="1:3" x14ac:dyDescent="0.25">
      <c r="A40379">
        <v>13546</v>
      </c>
      <c r="B40379" s="1">
        <f>DATE(2037,2,1) + TIME(0,0,0)</f>
        <v>50072</v>
      </c>
      <c r="C40379">
        <v>50.414413451999998</v>
      </c>
    </row>
    <row r="40380" spans="1:3" x14ac:dyDescent="0.25">
      <c r="A40380">
        <v>13574</v>
      </c>
      <c r="B40380" s="1">
        <f>DATE(2037,3,1) + TIME(0,0,0)</f>
        <v>50100</v>
      </c>
      <c r="C40380">
        <v>50.425971984999997</v>
      </c>
    </row>
    <row r="40381" spans="1:3" x14ac:dyDescent="0.25">
      <c r="A40381">
        <v>13605</v>
      </c>
      <c r="B40381" s="1">
        <f>DATE(2037,4,1) + TIME(0,0,0)</f>
        <v>50131</v>
      </c>
      <c r="C40381">
        <v>50.438732147000003</v>
      </c>
    </row>
    <row r="40382" spans="1:3" x14ac:dyDescent="0.25">
      <c r="A40382">
        <v>13635</v>
      </c>
      <c r="B40382" s="1">
        <f>DATE(2037,5,1) + TIME(0,0,0)</f>
        <v>50161</v>
      </c>
      <c r="C40382">
        <v>50.451042174999998</v>
      </c>
    </row>
    <row r="40383" spans="1:3" x14ac:dyDescent="0.25">
      <c r="A40383">
        <v>13666</v>
      </c>
      <c r="B40383" s="1">
        <f>DATE(2037,6,1) + TIME(0,0,0)</f>
        <v>50192</v>
      </c>
      <c r="C40383">
        <v>50.463726043999998</v>
      </c>
    </row>
    <row r="40384" spans="1:3" x14ac:dyDescent="0.25">
      <c r="A40384">
        <v>13696</v>
      </c>
      <c r="B40384" s="1">
        <f>DATE(2037,7,1) + TIME(0,0,0)</f>
        <v>50222</v>
      </c>
      <c r="C40384">
        <v>50.475967406999999</v>
      </c>
    </row>
    <row r="40385" spans="1:3" x14ac:dyDescent="0.25">
      <c r="A40385">
        <v>13727</v>
      </c>
      <c r="B40385" s="1">
        <f>DATE(2037,8,1) + TIME(0,0,0)</f>
        <v>50253</v>
      </c>
      <c r="C40385">
        <v>50.488578795999999</v>
      </c>
    </row>
    <row r="40386" spans="1:3" x14ac:dyDescent="0.25">
      <c r="A40386">
        <v>13758</v>
      </c>
      <c r="B40386" s="1">
        <f>DATE(2037,9,1) + TIME(0,0,0)</f>
        <v>50284</v>
      </c>
      <c r="C40386">
        <v>50.501152038999997</v>
      </c>
    </row>
    <row r="40387" spans="1:3" x14ac:dyDescent="0.25">
      <c r="A40387">
        <v>13788</v>
      </c>
      <c r="B40387" s="1">
        <f>DATE(2037,10,1) + TIME(0,0,0)</f>
        <v>50314</v>
      </c>
      <c r="C40387">
        <v>50.513286591000004</v>
      </c>
    </row>
    <row r="40388" spans="1:3" x14ac:dyDescent="0.25">
      <c r="A40388">
        <v>13819</v>
      </c>
      <c r="B40388" s="1">
        <f>DATE(2037,11,1) + TIME(0,0,0)</f>
        <v>50345</v>
      </c>
      <c r="C40388">
        <v>50.525787354000002</v>
      </c>
    </row>
    <row r="40389" spans="1:3" x14ac:dyDescent="0.25">
      <c r="A40389">
        <v>13849</v>
      </c>
      <c r="B40389" s="1">
        <f>DATE(2037,12,1) + TIME(0,0,0)</f>
        <v>50375</v>
      </c>
      <c r="C40389">
        <v>50.537849426000001</v>
      </c>
    </row>
    <row r="40390" spans="1:3" x14ac:dyDescent="0.25">
      <c r="A40390">
        <v>13880</v>
      </c>
      <c r="B40390" s="1">
        <f>DATE(2038,1,1) + TIME(0,0,0)</f>
        <v>50406</v>
      </c>
      <c r="C40390">
        <v>50.550277710000003</v>
      </c>
    </row>
    <row r="40391" spans="1:3" x14ac:dyDescent="0.25">
      <c r="A40391">
        <v>13911</v>
      </c>
      <c r="B40391" s="1">
        <f>DATE(2038,2,1) + TIME(0,0,0)</f>
        <v>50437</v>
      </c>
      <c r="C40391">
        <v>50.562671661000003</v>
      </c>
    </row>
    <row r="40392" spans="1:3" x14ac:dyDescent="0.25">
      <c r="A40392">
        <v>13939</v>
      </c>
      <c r="B40392" s="1">
        <f>DATE(2038,3,1) + TIME(0,0,0)</f>
        <v>50465</v>
      </c>
      <c r="C40392">
        <v>50.573833466000004</v>
      </c>
    </row>
    <row r="40393" spans="1:3" x14ac:dyDescent="0.25">
      <c r="A40393">
        <v>13970</v>
      </c>
      <c r="B40393" s="1">
        <f>DATE(2038,4,1) + TIME(0,0,0)</f>
        <v>50496</v>
      </c>
      <c r="C40393">
        <v>50.586158752000003</v>
      </c>
    </row>
    <row r="40394" spans="1:3" x14ac:dyDescent="0.25">
      <c r="A40394">
        <v>14000</v>
      </c>
      <c r="B40394" s="1">
        <f>DATE(2038,5,1) + TIME(0,0,0)</f>
        <v>50526</v>
      </c>
      <c r="C40394">
        <v>50.598049164000003</v>
      </c>
    </row>
    <row r="40395" spans="1:3" x14ac:dyDescent="0.25">
      <c r="A40395">
        <v>14031</v>
      </c>
      <c r="B40395" s="1">
        <f>DATE(2038,6,1) + TIME(0,0,0)</f>
        <v>50557</v>
      </c>
      <c r="C40395">
        <v>50.610301970999998</v>
      </c>
    </row>
    <row r="40396" spans="1:3" x14ac:dyDescent="0.25">
      <c r="A40396">
        <v>14061</v>
      </c>
      <c r="B40396" s="1">
        <f>DATE(2038,7,1) + TIME(0,0,0)</f>
        <v>50587</v>
      </c>
      <c r="C40396">
        <v>50.622123717999997</v>
      </c>
    </row>
    <row r="40397" spans="1:3" x14ac:dyDescent="0.25">
      <c r="A40397">
        <v>14092</v>
      </c>
      <c r="B40397" s="1">
        <f>DATE(2038,8,1) + TIME(0,0,0)</f>
        <v>50618</v>
      </c>
      <c r="C40397">
        <v>50.634304047000001</v>
      </c>
    </row>
    <row r="40398" spans="1:3" x14ac:dyDescent="0.25">
      <c r="A40398">
        <v>14123</v>
      </c>
      <c r="B40398" s="1">
        <f>DATE(2038,9,1) + TIME(0,0,0)</f>
        <v>50649</v>
      </c>
      <c r="C40398">
        <v>50.646450043000002</v>
      </c>
    </row>
    <row r="40399" spans="1:3" x14ac:dyDescent="0.25">
      <c r="A40399">
        <v>14153</v>
      </c>
      <c r="B40399" s="1">
        <f>DATE(2038,10,1) + TIME(0,0,0)</f>
        <v>50679</v>
      </c>
      <c r="C40399">
        <v>50.658168793000002</v>
      </c>
    </row>
    <row r="40400" spans="1:3" x14ac:dyDescent="0.25">
      <c r="A40400">
        <v>14184</v>
      </c>
      <c r="B40400" s="1">
        <f>DATE(2038,11,1) + TIME(0,0,0)</f>
        <v>50710</v>
      </c>
      <c r="C40400">
        <v>50.670246124000002</v>
      </c>
    </row>
    <row r="40401" spans="1:3" x14ac:dyDescent="0.25">
      <c r="A40401">
        <v>14214</v>
      </c>
      <c r="B40401" s="1">
        <f>DATE(2038,12,1) + TIME(0,0,0)</f>
        <v>50740</v>
      </c>
      <c r="C40401">
        <v>50.681900024000001</v>
      </c>
    </row>
    <row r="40402" spans="1:3" x14ac:dyDescent="0.25">
      <c r="A40402">
        <v>14245</v>
      </c>
      <c r="B40402" s="1">
        <f>DATE(2039,1,1) + TIME(0,0,0)</f>
        <v>50771</v>
      </c>
      <c r="C40402">
        <v>50.693904877000001</v>
      </c>
    </row>
    <row r="40403" spans="1:3" x14ac:dyDescent="0.25">
      <c r="A40403">
        <v>14276</v>
      </c>
      <c r="B40403" s="1">
        <f>DATE(2039,2,1) + TIME(0,0,0)</f>
        <v>50802</v>
      </c>
      <c r="C40403">
        <v>50.705879211000003</v>
      </c>
    </row>
    <row r="40404" spans="1:3" x14ac:dyDescent="0.25">
      <c r="A40404">
        <v>14304</v>
      </c>
      <c r="B40404" s="1">
        <f>DATE(2039,3,1) + TIME(0,0,0)</f>
        <v>50830</v>
      </c>
      <c r="C40404">
        <v>50.716659546000002</v>
      </c>
    </row>
    <row r="40405" spans="1:3" x14ac:dyDescent="0.25">
      <c r="A40405">
        <v>14335</v>
      </c>
      <c r="B40405" s="1">
        <f>DATE(2039,4,1) + TIME(0,0,0)</f>
        <v>50861</v>
      </c>
      <c r="C40405">
        <v>50.728565216</v>
      </c>
    </row>
    <row r="40406" spans="1:3" x14ac:dyDescent="0.25">
      <c r="A40406">
        <v>14365</v>
      </c>
      <c r="B40406" s="1">
        <f>DATE(2039,5,1) + TIME(0,0,0)</f>
        <v>50891</v>
      </c>
      <c r="C40406">
        <v>50.740055083999998</v>
      </c>
    </row>
    <row r="40407" spans="1:3" x14ac:dyDescent="0.25">
      <c r="A40407">
        <v>14396</v>
      </c>
      <c r="B40407" s="1">
        <f>DATE(2039,6,1) + TIME(0,0,0)</f>
        <v>50922</v>
      </c>
      <c r="C40407">
        <v>50.751892089999998</v>
      </c>
    </row>
    <row r="40408" spans="1:3" x14ac:dyDescent="0.25">
      <c r="A40408">
        <v>14426</v>
      </c>
      <c r="B40408" s="1">
        <f>DATE(2039,7,1) + TIME(0,0,0)</f>
        <v>50952</v>
      </c>
      <c r="C40408">
        <v>50.763313293000003</v>
      </c>
    </row>
    <row r="40409" spans="1:3" x14ac:dyDescent="0.25">
      <c r="A40409">
        <v>14457</v>
      </c>
      <c r="B40409" s="1">
        <f>DATE(2039,8,1) + TIME(0,0,0)</f>
        <v>50983</v>
      </c>
      <c r="C40409">
        <v>50.775085449000002</v>
      </c>
    </row>
    <row r="40410" spans="1:3" x14ac:dyDescent="0.25">
      <c r="A40410">
        <v>14488</v>
      </c>
      <c r="B40410" s="1">
        <f>DATE(2039,9,1) + TIME(0,0,0)</f>
        <v>51014</v>
      </c>
      <c r="C40410">
        <v>50.786823273000003</v>
      </c>
    </row>
    <row r="40411" spans="1:3" x14ac:dyDescent="0.25">
      <c r="A40411">
        <v>14518</v>
      </c>
      <c r="B40411" s="1">
        <f>DATE(2039,10,1) + TIME(0,0,0)</f>
        <v>51044</v>
      </c>
      <c r="C40411">
        <v>50.798149109000001</v>
      </c>
    </row>
    <row r="40412" spans="1:3" x14ac:dyDescent="0.25">
      <c r="A40412">
        <v>14549</v>
      </c>
      <c r="B40412" s="1">
        <f>DATE(2039,11,1) + TIME(0,0,0)</f>
        <v>51075</v>
      </c>
      <c r="C40412">
        <v>50.809818268000001</v>
      </c>
    </row>
    <row r="40413" spans="1:3" x14ac:dyDescent="0.25">
      <c r="A40413">
        <v>14579</v>
      </c>
      <c r="B40413" s="1">
        <f>DATE(2039,12,1) + TIME(0,0,0)</f>
        <v>51105</v>
      </c>
      <c r="C40413">
        <v>50.821079253999997</v>
      </c>
    </row>
    <row r="40414" spans="1:3" x14ac:dyDescent="0.25">
      <c r="A40414">
        <v>14610</v>
      </c>
      <c r="B40414" s="1">
        <f>DATE(2040,1,1) + TIME(0,0,0)</f>
        <v>51136</v>
      </c>
      <c r="C40414">
        <v>50.832683563000003</v>
      </c>
    </row>
    <row r="40415" spans="1:3" x14ac:dyDescent="0.25">
      <c r="A40415">
        <v>14641</v>
      </c>
      <c r="B40415" s="1">
        <f>DATE(2040,2,1) + TIME(0,0,0)</f>
        <v>51167</v>
      </c>
      <c r="C40415">
        <v>50.844253539999997</v>
      </c>
    </row>
    <row r="40416" spans="1:3" x14ac:dyDescent="0.25">
      <c r="A40416">
        <v>14670</v>
      </c>
      <c r="B40416" s="1">
        <f>DATE(2040,3,1) + TIME(0,0,0)</f>
        <v>51196</v>
      </c>
      <c r="C40416">
        <v>50.855045318999998</v>
      </c>
    </row>
    <row r="40417" spans="1:3" x14ac:dyDescent="0.25">
      <c r="A40417">
        <v>14701</v>
      </c>
      <c r="B40417" s="1">
        <f>DATE(2040,4,1) + TIME(0,0,0)</f>
        <v>51227</v>
      </c>
      <c r="C40417">
        <v>50.866550445999998</v>
      </c>
    </row>
    <row r="40418" spans="1:3" x14ac:dyDescent="0.25">
      <c r="A40418">
        <v>14731</v>
      </c>
      <c r="B40418" s="1">
        <f>DATE(2040,5,1) + TIME(0,0,0)</f>
        <v>51257</v>
      </c>
      <c r="C40418">
        <v>50.877647400000001</v>
      </c>
    </row>
    <row r="40419" spans="1:3" x14ac:dyDescent="0.25">
      <c r="A40419">
        <v>14762</v>
      </c>
      <c r="B40419" s="1">
        <f>DATE(2040,6,1) + TIME(0,0,0)</f>
        <v>51288</v>
      </c>
      <c r="C40419">
        <v>50.889083862</v>
      </c>
    </row>
    <row r="40420" spans="1:3" x14ac:dyDescent="0.25">
      <c r="A40420">
        <v>14792</v>
      </c>
      <c r="B40420" s="1">
        <f>DATE(2040,7,1) + TIME(0,0,0)</f>
        <v>51318</v>
      </c>
      <c r="C40420">
        <v>50.900119781000001</v>
      </c>
    </row>
    <row r="40421" spans="1:3" x14ac:dyDescent="0.25">
      <c r="A40421">
        <v>14823</v>
      </c>
      <c r="B40421" s="1">
        <f>DATE(2040,8,1) + TIME(0,0,0)</f>
        <v>51349</v>
      </c>
      <c r="C40421">
        <v>50.911491394000002</v>
      </c>
    </row>
    <row r="40422" spans="1:3" x14ac:dyDescent="0.25">
      <c r="A40422">
        <v>14854</v>
      </c>
      <c r="B40422" s="1">
        <f>DATE(2040,9,1) + TIME(0,0,0)</f>
        <v>51380</v>
      </c>
      <c r="C40422">
        <v>50.922828674000002</v>
      </c>
    </row>
    <row r="40423" spans="1:3" x14ac:dyDescent="0.25">
      <c r="A40423">
        <v>14884</v>
      </c>
      <c r="B40423" s="1">
        <f>DATE(2040,10,1) + TIME(0,0,0)</f>
        <v>51410</v>
      </c>
      <c r="C40423">
        <v>50.933765411000003</v>
      </c>
    </row>
    <row r="40424" spans="1:3" x14ac:dyDescent="0.25">
      <c r="A40424">
        <v>14915</v>
      </c>
      <c r="B40424" s="1">
        <f>DATE(2040,11,1) + TIME(0,0,0)</f>
        <v>51441</v>
      </c>
      <c r="C40424">
        <v>50.945037841999998</v>
      </c>
    </row>
    <row r="40425" spans="1:3" x14ac:dyDescent="0.25">
      <c r="A40425">
        <v>14945</v>
      </c>
      <c r="B40425" s="1">
        <f>DATE(2040,12,1) + TIME(0,0,0)</f>
        <v>51471</v>
      </c>
      <c r="C40425">
        <v>50.955917358000001</v>
      </c>
    </row>
    <row r="40426" spans="1:3" x14ac:dyDescent="0.25">
      <c r="A40426">
        <v>14976</v>
      </c>
      <c r="B40426" s="1">
        <f>DATE(2041,1,1) + TIME(0,0,0)</f>
        <v>51502</v>
      </c>
      <c r="C40426">
        <v>50.967128754000001</v>
      </c>
    </row>
    <row r="40427" spans="1:3" x14ac:dyDescent="0.25">
      <c r="A40427">
        <v>15007</v>
      </c>
      <c r="B40427" s="1">
        <f>DATE(2041,2,1) + TIME(0,0,0)</f>
        <v>51533</v>
      </c>
      <c r="C40427">
        <v>50.978305816999999</v>
      </c>
    </row>
    <row r="40428" spans="1:3" x14ac:dyDescent="0.25">
      <c r="A40428">
        <v>15035</v>
      </c>
      <c r="B40428" s="1">
        <f>DATE(2041,3,1) + TIME(0,0,0)</f>
        <v>51561</v>
      </c>
      <c r="C40428">
        <v>50.988372802999997</v>
      </c>
    </row>
    <row r="40429" spans="1:3" x14ac:dyDescent="0.25">
      <c r="A40429">
        <v>15066</v>
      </c>
      <c r="B40429" s="1">
        <f>DATE(2041,4,1) + TIME(0,0,0)</f>
        <v>51592</v>
      </c>
      <c r="C40429">
        <v>50.999488831000001</v>
      </c>
    </row>
    <row r="40430" spans="1:3" x14ac:dyDescent="0.25">
      <c r="A40430">
        <v>15096</v>
      </c>
      <c r="B40430" s="1">
        <f>DATE(2041,5,1) + TIME(0,0,0)</f>
        <v>51622</v>
      </c>
      <c r="C40430">
        <v>51.010219573999997</v>
      </c>
    </row>
    <row r="40431" spans="1:3" x14ac:dyDescent="0.25">
      <c r="A40431">
        <v>15127</v>
      </c>
      <c r="B40431" s="1">
        <f>DATE(2041,6,1) + TIME(0,0,0)</f>
        <v>51653</v>
      </c>
      <c r="C40431">
        <v>51.021274566999999</v>
      </c>
    </row>
    <row r="40432" spans="1:3" x14ac:dyDescent="0.25">
      <c r="A40432">
        <v>15157</v>
      </c>
      <c r="B40432" s="1">
        <f>DATE(2041,7,1) + TIME(0,0,0)</f>
        <v>51683</v>
      </c>
      <c r="C40432">
        <v>51.03194809</v>
      </c>
    </row>
    <row r="40433" spans="1:3" x14ac:dyDescent="0.25">
      <c r="A40433">
        <v>15188</v>
      </c>
      <c r="B40433" s="1">
        <f>DATE(2041,8,1) + TIME(0,0,0)</f>
        <v>51714</v>
      </c>
      <c r="C40433">
        <v>51.042942046999997</v>
      </c>
    </row>
    <row r="40434" spans="1:3" x14ac:dyDescent="0.25">
      <c r="A40434">
        <v>15219</v>
      </c>
      <c r="B40434" s="1">
        <f>DATE(2041,9,1) + TIME(0,0,0)</f>
        <v>51745</v>
      </c>
      <c r="C40434">
        <v>51.053909302000001</v>
      </c>
    </row>
    <row r="40435" spans="1:3" x14ac:dyDescent="0.25">
      <c r="A40435">
        <v>15249</v>
      </c>
      <c r="B40435" s="1">
        <f>DATE(2041,10,1) + TIME(0,0,0)</f>
        <v>51775</v>
      </c>
      <c r="C40435">
        <v>51.064495086999997</v>
      </c>
    </row>
    <row r="40436" spans="1:3" x14ac:dyDescent="0.25">
      <c r="A40436">
        <v>15280</v>
      </c>
      <c r="B40436" s="1">
        <f>DATE(2041,11,1) + TIME(0,0,0)</f>
        <v>51806</v>
      </c>
      <c r="C40436">
        <v>51.075405121000003</v>
      </c>
    </row>
    <row r="40437" spans="1:3" x14ac:dyDescent="0.25">
      <c r="A40437">
        <v>15310</v>
      </c>
      <c r="B40437" s="1">
        <f>DATE(2041,12,1) + TIME(0,0,0)</f>
        <v>51836</v>
      </c>
      <c r="C40437">
        <v>51.085933685000001</v>
      </c>
    </row>
    <row r="40438" spans="1:3" x14ac:dyDescent="0.25">
      <c r="A40438">
        <v>15341</v>
      </c>
      <c r="B40438" s="1">
        <f>DATE(2042,1,1) + TIME(0,0,0)</f>
        <v>51867</v>
      </c>
      <c r="C40438">
        <v>51.096782683999997</v>
      </c>
    </row>
    <row r="40439" spans="1:3" x14ac:dyDescent="0.25">
      <c r="A40439">
        <v>15372</v>
      </c>
      <c r="B40439" s="1">
        <f>DATE(2042,2,1) + TIME(0,0,0)</f>
        <v>51898</v>
      </c>
      <c r="C40439">
        <v>51.107604979999998</v>
      </c>
    </row>
    <row r="40440" spans="1:3" x14ac:dyDescent="0.25">
      <c r="A40440">
        <v>15400</v>
      </c>
      <c r="B40440" s="1">
        <f>DATE(2042,3,1) + TIME(0,0,0)</f>
        <v>51926</v>
      </c>
      <c r="C40440">
        <v>51.117355347</v>
      </c>
    </row>
    <row r="40441" spans="1:3" x14ac:dyDescent="0.25">
      <c r="A40441">
        <v>15431</v>
      </c>
      <c r="B40441" s="1">
        <f>DATE(2042,4,1) + TIME(0,0,0)</f>
        <v>51957</v>
      </c>
      <c r="C40441">
        <v>51.128120422000002</v>
      </c>
    </row>
    <row r="40442" spans="1:3" x14ac:dyDescent="0.25">
      <c r="A40442">
        <v>15461</v>
      </c>
      <c r="B40442" s="1">
        <f>DATE(2042,5,1) + TIME(0,0,0)</f>
        <v>51987</v>
      </c>
      <c r="C40442">
        <v>51.138515472000002</v>
      </c>
    </row>
    <row r="40443" spans="1:3" x14ac:dyDescent="0.25">
      <c r="A40443">
        <v>15492</v>
      </c>
      <c r="B40443" s="1">
        <f>DATE(2042,6,1) + TIME(0,0,0)</f>
        <v>52018</v>
      </c>
      <c r="C40443">
        <v>51.149227142000001</v>
      </c>
    </row>
    <row r="40444" spans="1:3" x14ac:dyDescent="0.25">
      <c r="A40444">
        <v>15522</v>
      </c>
      <c r="B40444" s="1">
        <f>DATE(2042,7,1) + TIME(0,0,0)</f>
        <v>52048</v>
      </c>
      <c r="C40444">
        <v>51.159564971999998</v>
      </c>
    </row>
    <row r="40445" spans="1:3" x14ac:dyDescent="0.25">
      <c r="A40445">
        <v>15553</v>
      </c>
      <c r="B40445" s="1">
        <f>DATE(2042,8,1) + TIME(0,0,0)</f>
        <v>52079</v>
      </c>
      <c r="C40445">
        <v>51.170223235999998</v>
      </c>
    </row>
    <row r="40446" spans="1:3" x14ac:dyDescent="0.25">
      <c r="A40446">
        <v>15584</v>
      </c>
      <c r="B40446" s="1">
        <f>DATE(2042,9,1) + TIME(0,0,0)</f>
        <v>52110</v>
      </c>
      <c r="C40446">
        <v>51.180850982999999</v>
      </c>
    </row>
    <row r="40447" spans="1:3" x14ac:dyDescent="0.25">
      <c r="A40447">
        <v>15614</v>
      </c>
      <c r="B40447" s="1">
        <f>DATE(2042,10,1) + TIME(0,0,0)</f>
        <v>52140</v>
      </c>
      <c r="C40447">
        <v>51.191112517999997</v>
      </c>
    </row>
    <row r="40448" spans="1:3" x14ac:dyDescent="0.25">
      <c r="A40448">
        <v>15645</v>
      </c>
      <c r="B40448" s="1">
        <f>DATE(2042,11,1) + TIME(0,0,0)</f>
        <v>52171</v>
      </c>
      <c r="C40448">
        <v>51.201686858999999</v>
      </c>
    </row>
    <row r="40449" spans="1:3" x14ac:dyDescent="0.25">
      <c r="A40449">
        <v>15675</v>
      </c>
      <c r="B40449" s="1">
        <f>DATE(2042,12,1) + TIME(0,0,0)</f>
        <v>52201</v>
      </c>
      <c r="C40449">
        <v>51.211894989000001</v>
      </c>
    </row>
    <row r="40450" spans="1:3" x14ac:dyDescent="0.25">
      <c r="A40450">
        <v>15706</v>
      </c>
      <c r="B40450" s="1">
        <f>DATE(2043,1,1) + TIME(0,0,0)</f>
        <v>52232</v>
      </c>
      <c r="C40450">
        <v>51.222419739000003</v>
      </c>
    </row>
    <row r="40451" spans="1:3" x14ac:dyDescent="0.25">
      <c r="A40451">
        <v>15737</v>
      </c>
      <c r="B40451" s="1">
        <f>DATE(2043,2,1) + TIME(0,0,0)</f>
        <v>52263</v>
      </c>
      <c r="C40451">
        <v>51.232913971000002</v>
      </c>
    </row>
    <row r="40452" spans="1:3" x14ac:dyDescent="0.25">
      <c r="A40452">
        <v>15765</v>
      </c>
      <c r="B40452" s="1">
        <f>DATE(2043,3,1) + TIME(0,0,0)</f>
        <v>52291</v>
      </c>
      <c r="C40452">
        <v>51.242370604999998</v>
      </c>
    </row>
    <row r="40453" spans="1:3" x14ac:dyDescent="0.25">
      <c r="A40453">
        <v>15796</v>
      </c>
      <c r="B40453" s="1">
        <f>DATE(2043,4,1) + TIME(0,0,0)</f>
        <v>52322</v>
      </c>
      <c r="C40453">
        <v>51.252815247000001</v>
      </c>
    </row>
    <row r="40454" spans="1:3" x14ac:dyDescent="0.25">
      <c r="A40454">
        <v>15826</v>
      </c>
      <c r="B40454" s="1">
        <f>DATE(2043,5,1) + TIME(0,0,0)</f>
        <v>52352</v>
      </c>
      <c r="C40454">
        <v>51.262897490999997</v>
      </c>
    </row>
    <row r="40455" spans="1:3" x14ac:dyDescent="0.25">
      <c r="A40455">
        <v>15857</v>
      </c>
      <c r="B40455" s="1">
        <f>DATE(2043,6,1) + TIME(0,0,0)</f>
        <v>52383</v>
      </c>
      <c r="C40455">
        <v>51.273288727000001</v>
      </c>
    </row>
    <row r="40456" spans="1:3" x14ac:dyDescent="0.25">
      <c r="A40456">
        <v>15887</v>
      </c>
      <c r="B40456" s="1">
        <f>DATE(2043,7,1) + TIME(0,0,0)</f>
        <v>52413</v>
      </c>
      <c r="C40456">
        <v>51.283321381</v>
      </c>
    </row>
    <row r="40457" spans="1:3" x14ac:dyDescent="0.25">
      <c r="A40457">
        <v>15918</v>
      </c>
      <c r="B40457" s="1">
        <f>DATE(2043,8,1) + TIME(0,0,0)</f>
        <v>52444</v>
      </c>
      <c r="C40457">
        <v>51.293663025000001</v>
      </c>
    </row>
    <row r="40458" spans="1:3" x14ac:dyDescent="0.25">
      <c r="A40458">
        <v>15949</v>
      </c>
      <c r="B40458" s="1">
        <f>DATE(2043,9,1) + TIME(0,0,0)</f>
        <v>52475</v>
      </c>
      <c r="C40458">
        <v>51.303977965999998</v>
      </c>
    </row>
    <row r="40459" spans="1:3" x14ac:dyDescent="0.25">
      <c r="A40459">
        <v>15979</v>
      </c>
      <c r="B40459" s="1">
        <f>DATE(2043,10,1) + TIME(0,0,0)</f>
        <v>52505</v>
      </c>
      <c r="C40459">
        <v>51.313934326000002</v>
      </c>
    </row>
    <row r="40460" spans="1:3" x14ac:dyDescent="0.25">
      <c r="A40460">
        <v>16010</v>
      </c>
      <c r="B40460" s="1">
        <f>DATE(2043,11,1) + TIME(0,0,0)</f>
        <v>52536</v>
      </c>
      <c r="C40460">
        <v>51.324199677000003</v>
      </c>
    </row>
    <row r="40461" spans="1:3" x14ac:dyDescent="0.25">
      <c r="A40461">
        <v>16040</v>
      </c>
      <c r="B40461" s="1">
        <f>DATE(2043,12,1) + TIME(0,0,0)</f>
        <v>52566</v>
      </c>
      <c r="C40461">
        <v>51.334110260000003</v>
      </c>
    </row>
    <row r="40462" spans="1:3" x14ac:dyDescent="0.25">
      <c r="A40462">
        <v>16071</v>
      </c>
      <c r="B40462" s="1">
        <f>DATE(2044,1,1) + TIME(0,0,0)</f>
        <v>52597</v>
      </c>
      <c r="C40462">
        <v>51.344326019</v>
      </c>
    </row>
    <row r="40463" spans="1:3" x14ac:dyDescent="0.25">
      <c r="A40463">
        <v>16102</v>
      </c>
      <c r="B40463" s="1">
        <f>DATE(2044,2,1) + TIME(0,0,0)</f>
        <v>52628</v>
      </c>
      <c r="C40463">
        <v>51.354515075999998</v>
      </c>
    </row>
    <row r="40464" spans="1:3" x14ac:dyDescent="0.25">
      <c r="A40464">
        <v>16131</v>
      </c>
      <c r="B40464" s="1">
        <f>DATE(2044,3,1) + TIME(0,0,0)</f>
        <v>52657</v>
      </c>
      <c r="C40464">
        <v>51.364025116000001</v>
      </c>
    </row>
    <row r="40465" spans="1:3" x14ac:dyDescent="0.25">
      <c r="A40465">
        <v>16162</v>
      </c>
      <c r="B40465" s="1">
        <f>DATE(2044,4,1) + TIME(0,0,0)</f>
        <v>52688</v>
      </c>
      <c r="C40465">
        <v>51.374164581000002</v>
      </c>
    </row>
    <row r="40466" spans="1:3" x14ac:dyDescent="0.25">
      <c r="A40466">
        <v>16192</v>
      </c>
      <c r="B40466" s="1">
        <f>DATE(2044,5,1) + TIME(0,0,0)</f>
        <v>52718</v>
      </c>
      <c r="C40466">
        <v>51.383953093999999</v>
      </c>
    </row>
    <row r="40467" spans="1:3" x14ac:dyDescent="0.25">
      <c r="A40467">
        <v>16223</v>
      </c>
      <c r="B40467" s="1">
        <f>DATE(2044,6,1) + TIME(0,0,0)</f>
        <v>52749</v>
      </c>
      <c r="C40467">
        <v>51.394046783</v>
      </c>
    </row>
    <row r="40468" spans="1:3" x14ac:dyDescent="0.25">
      <c r="A40468">
        <v>16253</v>
      </c>
      <c r="B40468" s="1">
        <f>DATE(2044,7,1) + TIME(0,0,0)</f>
        <v>52779</v>
      </c>
      <c r="C40468">
        <v>51.403789519999997</v>
      </c>
    </row>
    <row r="40469" spans="1:3" x14ac:dyDescent="0.25">
      <c r="A40469">
        <v>16284</v>
      </c>
      <c r="B40469" s="1">
        <f>DATE(2044,8,1) + TIME(0,0,0)</f>
        <v>52810</v>
      </c>
      <c r="C40469">
        <v>51.413833617999998</v>
      </c>
    </row>
    <row r="40470" spans="1:3" x14ac:dyDescent="0.25">
      <c r="A40470">
        <v>16315</v>
      </c>
      <c r="B40470" s="1">
        <f>DATE(2044,9,1) + TIME(0,0,0)</f>
        <v>52841</v>
      </c>
      <c r="C40470">
        <v>51.423851012999997</v>
      </c>
    </row>
    <row r="40471" spans="1:3" x14ac:dyDescent="0.25">
      <c r="A40471">
        <v>16345</v>
      </c>
      <c r="B40471" s="1">
        <f>DATE(2044,10,1) + TIME(0,0,0)</f>
        <v>52871</v>
      </c>
      <c r="C40471">
        <v>51.433525084999999</v>
      </c>
    </row>
    <row r="40472" spans="1:3" x14ac:dyDescent="0.25">
      <c r="A40472">
        <v>16376</v>
      </c>
      <c r="B40472" s="1">
        <f>DATE(2044,11,1) + TIME(0,0,0)</f>
        <v>52902</v>
      </c>
      <c r="C40472">
        <v>51.443496703999998</v>
      </c>
    </row>
    <row r="40473" spans="1:3" x14ac:dyDescent="0.25">
      <c r="A40473">
        <v>16406</v>
      </c>
      <c r="B40473" s="1">
        <f>DATE(2044,12,1) + TIME(0,0,0)</f>
        <v>52932</v>
      </c>
      <c r="C40473">
        <v>51.453121185000001</v>
      </c>
    </row>
    <row r="40474" spans="1:3" x14ac:dyDescent="0.25">
      <c r="A40474">
        <v>16437</v>
      </c>
      <c r="B40474" s="1">
        <f>DATE(2045,1,1) + TIME(0,0,0)</f>
        <v>52963</v>
      </c>
      <c r="C40474">
        <v>51.463047027999998</v>
      </c>
    </row>
    <row r="40475" spans="1:3" x14ac:dyDescent="0.25">
      <c r="A40475">
        <v>16468</v>
      </c>
      <c r="B40475" s="1">
        <f>DATE(2045,2,1) + TIME(0,0,0)</f>
        <v>52994</v>
      </c>
      <c r="C40475">
        <v>51.472946167000003</v>
      </c>
    </row>
    <row r="40476" spans="1:3" x14ac:dyDescent="0.25">
      <c r="A40476">
        <v>16496</v>
      </c>
      <c r="B40476" s="1">
        <f>DATE(2045,3,1) + TIME(0,0,0)</f>
        <v>53022</v>
      </c>
      <c r="C40476">
        <v>51.481868744000003</v>
      </c>
    </row>
    <row r="40477" spans="1:3" x14ac:dyDescent="0.25">
      <c r="A40477">
        <v>16527</v>
      </c>
      <c r="B40477" s="1">
        <f>DATE(2045,4,1) + TIME(0,0,0)</f>
        <v>53053</v>
      </c>
      <c r="C40477">
        <v>51.491725922000001</v>
      </c>
    </row>
    <row r="40478" spans="1:3" x14ac:dyDescent="0.25">
      <c r="A40478">
        <v>16557</v>
      </c>
      <c r="B40478" s="1">
        <f>DATE(2045,5,1) + TIME(0,0,0)</f>
        <v>53083</v>
      </c>
      <c r="C40478">
        <v>51.501239777000002</v>
      </c>
    </row>
    <row r="40479" spans="1:3" x14ac:dyDescent="0.25">
      <c r="A40479">
        <v>16588</v>
      </c>
      <c r="B40479" s="1">
        <f>DATE(2045,6,1) + TIME(0,0,0)</f>
        <v>53114</v>
      </c>
      <c r="C40479">
        <v>51.511047363000003</v>
      </c>
    </row>
    <row r="40480" spans="1:3" x14ac:dyDescent="0.25">
      <c r="A40480">
        <v>16618</v>
      </c>
      <c r="B40480" s="1">
        <f>DATE(2045,7,1) + TIME(0,0,0)</f>
        <v>53144</v>
      </c>
      <c r="C40480">
        <v>51.520519256999997</v>
      </c>
    </row>
    <row r="40481" spans="1:3" x14ac:dyDescent="0.25">
      <c r="A40481">
        <v>16649</v>
      </c>
      <c r="B40481" s="1">
        <f>DATE(2045,8,1) + TIME(0,0,0)</f>
        <v>53175</v>
      </c>
      <c r="C40481">
        <v>51.530281066999997</v>
      </c>
    </row>
    <row r="40482" spans="1:3" x14ac:dyDescent="0.25">
      <c r="A40482">
        <v>16680</v>
      </c>
      <c r="B40482" s="1">
        <f>DATE(2045,9,1) + TIME(0,0,0)</f>
        <v>53206</v>
      </c>
      <c r="C40482">
        <v>51.540023804</v>
      </c>
    </row>
    <row r="40483" spans="1:3" x14ac:dyDescent="0.25">
      <c r="A40483">
        <v>16710</v>
      </c>
      <c r="B40483" s="1">
        <f>DATE(2045,10,1) + TIME(0,0,0)</f>
        <v>53236</v>
      </c>
      <c r="C40483">
        <v>51.549427031999997</v>
      </c>
    </row>
    <row r="40484" spans="1:3" x14ac:dyDescent="0.25">
      <c r="A40484">
        <v>16741</v>
      </c>
      <c r="B40484" s="1">
        <f>DATE(2045,11,1) + TIME(0,0,0)</f>
        <v>53267</v>
      </c>
      <c r="C40484">
        <v>51.559123993</v>
      </c>
    </row>
    <row r="40485" spans="1:3" x14ac:dyDescent="0.25">
      <c r="A40485">
        <v>16771</v>
      </c>
      <c r="B40485" s="1">
        <f>DATE(2045,12,1) + TIME(0,0,0)</f>
        <v>53297</v>
      </c>
      <c r="C40485">
        <v>51.568481445000003</v>
      </c>
    </row>
    <row r="40486" spans="1:3" x14ac:dyDescent="0.25">
      <c r="A40486">
        <v>16802</v>
      </c>
      <c r="B40486" s="1">
        <f>DATE(2046,1,1) + TIME(0,0,0)</f>
        <v>53328</v>
      </c>
      <c r="C40486">
        <v>51.578132629000002</v>
      </c>
    </row>
    <row r="40487" spans="1:3" x14ac:dyDescent="0.25">
      <c r="A40487">
        <v>16833</v>
      </c>
      <c r="B40487" s="1">
        <f>DATE(2046,2,1) + TIME(0,0,0)</f>
        <v>53359</v>
      </c>
      <c r="C40487">
        <v>51.587760924999998</v>
      </c>
    </row>
    <row r="40488" spans="1:3" x14ac:dyDescent="0.25">
      <c r="A40488">
        <v>16861</v>
      </c>
      <c r="B40488" s="1">
        <f>DATE(2046,3,1) + TIME(0,0,0)</f>
        <v>53387</v>
      </c>
      <c r="C40488">
        <v>51.596439361999998</v>
      </c>
    </row>
    <row r="40489" spans="1:3" x14ac:dyDescent="0.25">
      <c r="A40489">
        <v>16892</v>
      </c>
      <c r="B40489" s="1">
        <f>DATE(2046,4,1) + TIME(0,0,0)</f>
        <v>53418</v>
      </c>
      <c r="C40489">
        <v>51.606025696000003</v>
      </c>
    </row>
    <row r="40490" spans="1:3" x14ac:dyDescent="0.25">
      <c r="A40490">
        <v>16922</v>
      </c>
      <c r="B40490" s="1">
        <f>DATE(2046,5,1) + TIME(0,0,0)</f>
        <v>53448</v>
      </c>
      <c r="C40490">
        <v>51.615280151</v>
      </c>
    </row>
    <row r="40491" spans="1:3" x14ac:dyDescent="0.25">
      <c r="A40491">
        <v>16953</v>
      </c>
      <c r="B40491" s="1">
        <f>DATE(2046,6,1) + TIME(0,0,0)</f>
        <v>53479</v>
      </c>
      <c r="C40491">
        <v>51.624820708999998</v>
      </c>
    </row>
    <row r="40492" spans="1:3" x14ac:dyDescent="0.25">
      <c r="A40492">
        <v>16983</v>
      </c>
      <c r="B40492" s="1">
        <f>DATE(2046,7,1) + TIME(0,0,0)</f>
        <v>53509</v>
      </c>
      <c r="C40492">
        <v>51.634033203000001</v>
      </c>
    </row>
    <row r="40493" spans="1:3" x14ac:dyDescent="0.25">
      <c r="A40493">
        <v>17014</v>
      </c>
      <c r="B40493" s="1">
        <f>DATE(2046,8,1) + TIME(0,0,0)</f>
        <v>53540</v>
      </c>
      <c r="C40493">
        <v>51.643531799000002</v>
      </c>
    </row>
    <row r="40494" spans="1:3" x14ac:dyDescent="0.25">
      <c r="A40494">
        <v>17045</v>
      </c>
      <c r="B40494" s="1">
        <f>DATE(2046,9,1) + TIME(0,0,0)</f>
        <v>53571</v>
      </c>
      <c r="C40494">
        <v>51.653007506999998</v>
      </c>
    </row>
    <row r="40495" spans="1:3" x14ac:dyDescent="0.25">
      <c r="A40495">
        <v>17075</v>
      </c>
      <c r="B40495" s="1">
        <f>DATE(2046,10,1) + TIME(0,0,0)</f>
        <v>53601</v>
      </c>
      <c r="C40495">
        <v>51.662158966</v>
      </c>
    </row>
    <row r="40496" spans="1:3" x14ac:dyDescent="0.25">
      <c r="A40496">
        <v>17106</v>
      </c>
      <c r="B40496" s="1">
        <f>DATE(2046,11,1) + TIME(0,0,0)</f>
        <v>53632</v>
      </c>
      <c r="C40496">
        <v>51.671592711999999</v>
      </c>
    </row>
    <row r="40497" spans="1:3" x14ac:dyDescent="0.25">
      <c r="A40497">
        <v>17136</v>
      </c>
      <c r="B40497" s="1">
        <f>DATE(2046,12,1) + TIME(0,0,0)</f>
        <v>53662</v>
      </c>
      <c r="C40497">
        <v>51.680702209000003</v>
      </c>
    </row>
    <row r="40498" spans="1:3" x14ac:dyDescent="0.25">
      <c r="A40498">
        <v>17167</v>
      </c>
      <c r="B40498" s="1">
        <f>DATE(2047,1,1) + TIME(0,0,0)</f>
        <v>53693</v>
      </c>
      <c r="C40498">
        <v>51.690093994000001</v>
      </c>
    </row>
    <row r="40499" spans="1:3" x14ac:dyDescent="0.25">
      <c r="A40499">
        <v>17198</v>
      </c>
      <c r="B40499" s="1">
        <f>DATE(2047,2,1) + TIME(0,0,0)</f>
        <v>53724</v>
      </c>
      <c r="C40499">
        <v>51.699462891000003</v>
      </c>
    </row>
    <row r="40500" spans="1:3" x14ac:dyDescent="0.25">
      <c r="A40500">
        <v>17226</v>
      </c>
      <c r="B40500" s="1">
        <f>DATE(2047,3,1) + TIME(0,0,0)</f>
        <v>53752</v>
      </c>
      <c r="C40500">
        <v>51.707908629999999</v>
      </c>
    </row>
    <row r="40501" spans="1:3" x14ac:dyDescent="0.25">
      <c r="A40501">
        <v>17257</v>
      </c>
      <c r="B40501" s="1">
        <f>DATE(2047,4,1) + TIME(0,0,0)</f>
        <v>53783</v>
      </c>
      <c r="C40501">
        <v>51.717235565000003</v>
      </c>
    </row>
    <row r="40502" spans="1:3" x14ac:dyDescent="0.25">
      <c r="A40502">
        <v>17287</v>
      </c>
      <c r="B40502" s="1">
        <f>DATE(2047,5,1) + TIME(0,0,0)</f>
        <v>53813</v>
      </c>
      <c r="C40502">
        <v>51.72624588</v>
      </c>
    </row>
    <row r="40503" spans="1:3" x14ac:dyDescent="0.25">
      <c r="A40503">
        <v>17318</v>
      </c>
      <c r="B40503" s="1">
        <f>DATE(2047,6,1) + TIME(0,0,0)</f>
        <v>53844</v>
      </c>
      <c r="C40503">
        <v>51.735530853</v>
      </c>
    </row>
    <row r="40504" spans="1:3" x14ac:dyDescent="0.25">
      <c r="A40504">
        <v>17348</v>
      </c>
      <c r="B40504" s="1">
        <f>DATE(2047,7,1) + TIME(0,0,0)</f>
        <v>53874</v>
      </c>
      <c r="C40504">
        <v>51.744499206999997</v>
      </c>
    </row>
    <row r="40505" spans="1:3" x14ac:dyDescent="0.25">
      <c r="A40505">
        <v>17379</v>
      </c>
      <c r="B40505" s="1">
        <f>DATE(2047,8,1) + TIME(0,0,0)</f>
        <v>53905</v>
      </c>
      <c r="C40505">
        <v>51.753746032999999</v>
      </c>
    </row>
    <row r="40506" spans="1:3" x14ac:dyDescent="0.25">
      <c r="A40506">
        <v>17410</v>
      </c>
      <c r="B40506" s="1">
        <f>DATE(2047,9,1) + TIME(0,0,0)</f>
        <v>53936</v>
      </c>
      <c r="C40506">
        <v>51.762969970999997</v>
      </c>
    </row>
    <row r="40507" spans="1:3" x14ac:dyDescent="0.25">
      <c r="A40507">
        <v>17440</v>
      </c>
      <c r="B40507" s="1">
        <f>DATE(2047,10,1) + TIME(0,0,0)</f>
        <v>53966</v>
      </c>
      <c r="C40507">
        <v>51.771873474000003</v>
      </c>
    </row>
    <row r="40508" spans="1:3" x14ac:dyDescent="0.25">
      <c r="A40508">
        <v>17471</v>
      </c>
      <c r="B40508" s="1">
        <f>DATE(2047,11,1) + TIME(0,0,0)</f>
        <v>53997</v>
      </c>
      <c r="C40508">
        <v>51.781051636000001</v>
      </c>
    </row>
    <row r="40509" spans="1:3" x14ac:dyDescent="0.25">
      <c r="A40509">
        <v>17501</v>
      </c>
      <c r="B40509" s="1">
        <f>DATE(2047,12,1) + TIME(0,0,0)</f>
        <v>54027</v>
      </c>
      <c r="C40509">
        <v>51.789913177000003</v>
      </c>
    </row>
    <row r="40510" spans="1:3" x14ac:dyDescent="0.25">
      <c r="A40510">
        <v>17532</v>
      </c>
      <c r="B40510" s="1">
        <f>DATE(2048,1,1) + TIME(0,0,0)</f>
        <v>54058</v>
      </c>
      <c r="C40510">
        <v>51.799049377000003</v>
      </c>
    </row>
    <row r="40511" spans="1:3" x14ac:dyDescent="0.25">
      <c r="A40511">
        <v>17563</v>
      </c>
      <c r="B40511" s="1">
        <f>DATE(2048,2,1) + TIME(0,0,0)</f>
        <v>54089</v>
      </c>
      <c r="C40511">
        <v>51.808162689</v>
      </c>
    </row>
    <row r="40512" spans="1:3" x14ac:dyDescent="0.25">
      <c r="A40512">
        <v>17592</v>
      </c>
      <c r="B40512" s="1">
        <f>DATE(2048,3,1) + TIME(0,0,0)</f>
        <v>54118</v>
      </c>
      <c r="C40512">
        <v>51.816669464</v>
      </c>
    </row>
    <row r="40513" spans="1:3" x14ac:dyDescent="0.25">
      <c r="A40513">
        <v>17623</v>
      </c>
      <c r="B40513" s="1">
        <f>DATE(2048,4,1) + TIME(0,0,0)</f>
        <v>54149</v>
      </c>
      <c r="C40513">
        <v>51.825744628999999</v>
      </c>
    </row>
    <row r="40514" spans="1:3" x14ac:dyDescent="0.25">
      <c r="A40514">
        <v>17653</v>
      </c>
      <c r="B40514" s="1">
        <f>DATE(2048,5,1) + TIME(0,0,0)</f>
        <v>54179</v>
      </c>
      <c r="C40514">
        <v>51.834503173999998</v>
      </c>
    </row>
    <row r="40515" spans="1:3" x14ac:dyDescent="0.25">
      <c r="A40515">
        <v>17684</v>
      </c>
      <c r="B40515" s="1">
        <f>DATE(2048,6,1) + TIME(0,0,0)</f>
        <v>54210</v>
      </c>
      <c r="C40515">
        <v>51.843536377</v>
      </c>
    </row>
    <row r="40516" spans="1:3" x14ac:dyDescent="0.25">
      <c r="A40516">
        <v>17714</v>
      </c>
      <c r="B40516" s="1">
        <f>DATE(2048,7,1) + TIME(0,0,0)</f>
        <v>54240</v>
      </c>
      <c r="C40516">
        <v>51.852256775000001</v>
      </c>
    </row>
    <row r="40517" spans="1:3" x14ac:dyDescent="0.25">
      <c r="A40517">
        <v>17745</v>
      </c>
      <c r="B40517" s="1">
        <f>DATE(2048,8,1) + TIME(0,0,0)</f>
        <v>54271</v>
      </c>
      <c r="C40517">
        <v>51.861248015999998</v>
      </c>
    </row>
    <row r="40518" spans="1:3" x14ac:dyDescent="0.25">
      <c r="A40518">
        <v>17776</v>
      </c>
      <c r="B40518" s="1">
        <f>DATE(2048,9,1) + TIME(0,0,0)</f>
        <v>54302</v>
      </c>
      <c r="C40518">
        <v>51.870220183999997</v>
      </c>
    </row>
    <row r="40519" spans="1:3" x14ac:dyDescent="0.25">
      <c r="A40519">
        <v>17806</v>
      </c>
      <c r="B40519" s="1">
        <f>DATE(2048,10,1) + TIME(0,0,0)</f>
        <v>54332</v>
      </c>
      <c r="C40519">
        <v>51.878883362000003</v>
      </c>
    </row>
    <row r="40520" spans="1:3" x14ac:dyDescent="0.25">
      <c r="A40520">
        <v>17837</v>
      </c>
      <c r="B40520" s="1">
        <f>DATE(2048,11,1) + TIME(0,0,0)</f>
        <v>54363</v>
      </c>
      <c r="C40520">
        <v>51.887813567999999</v>
      </c>
    </row>
    <row r="40521" spans="1:3" x14ac:dyDescent="0.25">
      <c r="A40521">
        <v>17867</v>
      </c>
      <c r="B40521" s="1">
        <f>DATE(2048,12,1) + TIME(0,0,0)</f>
        <v>54393</v>
      </c>
      <c r="C40521">
        <v>51.896438599</v>
      </c>
    </row>
    <row r="40522" spans="1:3" x14ac:dyDescent="0.25">
      <c r="A40522">
        <v>17898</v>
      </c>
      <c r="B40522" s="1">
        <f>DATE(2049,1,1) + TIME(0,0,0)</f>
        <v>54424</v>
      </c>
      <c r="C40522">
        <v>51.905330657999997</v>
      </c>
    </row>
    <row r="40523" spans="1:3" x14ac:dyDescent="0.25">
      <c r="A40523">
        <v>17929</v>
      </c>
      <c r="B40523" s="1">
        <f>DATE(2049,2,1) + TIME(0,0,0)</f>
        <v>54455</v>
      </c>
      <c r="C40523">
        <v>51.914203643999997</v>
      </c>
    </row>
    <row r="40524" spans="1:3" x14ac:dyDescent="0.25">
      <c r="A40524">
        <v>17957</v>
      </c>
      <c r="B40524" s="1">
        <f>DATE(2049,3,1) + TIME(0,0,0)</f>
        <v>54483</v>
      </c>
      <c r="C40524">
        <v>51.922199249000002</v>
      </c>
    </row>
    <row r="40525" spans="1:3" x14ac:dyDescent="0.25">
      <c r="A40525">
        <v>17988</v>
      </c>
      <c r="B40525" s="1">
        <f>DATE(2049,4,1) + TIME(0,0,0)</f>
        <v>54514</v>
      </c>
      <c r="C40525">
        <v>51.931034087999997</v>
      </c>
    </row>
    <row r="40526" spans="1:3" x14ac:dyDescent="0.25">
      <c r="A40526">
        <v>18018</v>
      </c>
      <c r="B40526" s="1">
        <f>DATE(2049,5,1) + TIME(0,0,0)</f>
        <v>54544</v>
      </c>
      <c r="C40526">
        <v>51.939563751000001</v>
      </c>
    </row>
    <row r="40527" spans="1:3" x14ac:dyDescent="0.25">
      <c r="A40527">
        <v>18049</v>
      </c>
      <c r="B40527" s="1">
        <f>DATE(2049,6,1) + TIME(0,0,0)</f>
        <v>54575</v>
      </c>
      <c r="C40527">
        <v>51.948360442999999</v>
      </c>
    </row>
    <row r="40528" spans="1:3" x14ac:dyDescent="0.25">
      <c r="A40528">
        <v>18079</v>
      </c>
      <c r="B40528" s="1">
        <f>DATE(2049,7,1) + TIME(0,0,0)</f>
        <v>54605</v>
      </c>
      <c r="C40528">
        <v>51.956855773999997</v>
      </c>
    </row>
    <row r="40529" spans="1:3" x14ac:dyDescent="0.25">
      <c r="A40529">
        <v>18110</v>
      </c>
      <c r="B40529" s="1">
        <f>DATE(2049,8,1) + TIME(0,0,0)</f>
        <v>54636</v>
      </c>
      <c r="C40529">
        <v>51.965610503999997</v>
      </c>
    </row>
    <row r="40530" spans="1:3" x14ac:dyDescent="0.25">
      <c r="A40530">
        <v>18141</v>
      </c>
      <c r="B40530" s="1">
        <f>DATE(2049,9,1) + TIME(0,0,0)</f>
        <v>54667</v>
      </c>
      <c r="C40530">
        <v>51.974349975999999</v>
      </c>
    </row>
    <row r="40531" spans="1:3" x14ac:dyDescent="0.25">
      <c r="A40531">
        <v>18171</v>
      </c>
      <c r="B40531" s="1">
        <f>DATE(2049,10,1) + TIME(0,0,0)</f>
        <v>54697</v>
      </c>
      <c r="C40531">
        <v>51.982788085999999</v>
      </c>
    </row>
    <row r="40532" spans="1:3" x14ac:dyDescent="0.25">
      <c r="A40532">
        <v>18202</v>
      </c>
      <c r="B40532" s="1">
        <f>DATE(2049,11,1) + TIME(0,0,0)</f>
        <v>54728</v>
      </c>
      <c r="C40532">
        <v>51.991485595999997</v>
      </c>
    </row>
    <row r="40533" spans="1:3" x14ac:dyDescent="0.25">
      <c r="A40533">
        <v>18232</v>
      </c>
      <c r="B40533" s="1">
        <f>DATE(2049,12,1) + TIME(0,0,0)</f>
        <v>54758</v>
      </c>
      <c r="C40533">
        <v>51.999885558999999</v>
      </c>
    </row>
    <row r="40534" spans="1:3" x14ac:dyDescent="0.25">
      <c r="A40534">
        <v>18263</v>
      </c>
      <c r="B40534" s="1">
        <f>DATE(2050,1,1) + TIME(0,0,0)</f>
        <v>54789</v>
      </c>
      <c r="C40534">
        <v>52.008548736999998</v>
      </c>
    </row>
    <row r="40536" spans="1:3" x14ac:dyDescent="0.25">
      <c r="A40536" t="s">
        <v>70</v>
      </c>
    </row>
    <row r="40538" spans="1:3" x14ac:dyDescent="0.25">
      <c r="A40538" t="s">
        <v>1</v>
      </c>
      <c r="B40538" t="s">
        <v>2</v>
      </c>
      <c r="C40538" t="s">
        <v>3</v>
      </c>
    </row>
    <row r="40539" spans="1:3" x14ac:dyDescent="0.25">
      <c r="A40539">
        <v>0</v>
      </c>
      <c r="B40539" s="1">
        <f>DATE(2000,1,1) + TIME(0,0,0)</f>
        <v>36526</v>
      </c>
      <c r="C40539">
        <v>0</v>
      </c>
    </row>
    <row r="40540" spans="1:3" x14ac:dyDescent="0.25">
      <c r="A40540">
        <v>31</v>
      </c>
      <c r="B40540" s="1">
        <f>DATE(2000,2,1) + TIME(0,0,0)</f>
        <v>36557</v>
      </c>
      <c r="C40540">
        <v>5.4880232811000003</v>
      </c>
    </row>
    <row r="40541" spans="1:3" x14ac:dyDescent="0.25">
      <c r="A40541">
        <v>60</v>
      </c>
      <c r="B40541" s="1">
        <f>DATE(2000,3,1) + TIME(0,0,0)</f>
        <v>36586</v>
      </c>
      <c r="C40541">
        <v>10.237533569</v>
      </c>
    </row>
    <row r="40542" spans="1:3" x14ac:dyDescent="0.25">
      <c r="A40542">
        <v>91</v>
      </c>
      <c r="B40542" s="1">
        <f>DATE(2000,4,1) + TIME(0,0,0)</f>
        <v>36617</v>
      </c>
      <c r="C40542">
        <v>14.418560982000001</v>
      </c>
    </row>
    <row r="40543" spans="1:3" x14ac:dyDescent="0.25">
      <c r="A40543">
        <v>121</v>
      </c>
      <c r="B40543" s="1">
        <f>DATE(2000,5,1) + TIME(0,0,0)</f>
        <v>36647</v>
      </c>
      <c r="C40543">
        <v>17.726991652999999</v>
      </c>
    </row>
    <row r="40544" spans="1:3" x14ac:dyDescent="0.25">
      <c r="A40544">
        <v>152</v>
      </c>
      <c r="B40544" s="1">
        <f>DATE(2000,6,1) + TIME(0,0,0)</f>
        <v>36678</v>
      </c>
      <c r="C40544">
        <v>20.053865432999999</v>
      </c>
    </row>
    <row r="40545" spans="1:3" x14ac:dyDescent="0.25">
      <c r="A40545">
        <v>182</v>
      </c>
      <c r="B40545" s="1">
        <f>DATE(2000,7,1) + TIME(0,0,0)</f>
        <v>36708</v>
      </c>
      <c r="C40545">
        <v>21.931558609</v>
      </c>
    </row>
    <row r="40546" spans="1:3" x14ac:dyDescent="0.25">
      <c r="A40546">
        <v>213</v>
      </c>
      <c r="B40546" s="1">
        <f>DATE(2000,8,1) + TIME(0,0,0)</f>
        <v>36739</v>
      </c>
      <c r="C40546">
        <v>23.546701430999999</v>
      </c>
    </row>
    <row r="40547" spans="1:3" x14ac:dyDescent="0.25">
      <c r="A40547">
        <v>244</v>
      </c>
      <c r="B40547" s="1">
        <f>DATE(2000,9,1) + TIME(0,0,0)</f>
        <v>36770</v>
      </c>
      <c r="C40547">
        <v>24.891344069999999</v>
      </c>
    </row>
    <row r="40548" spans="1:3" x14ac:dyDescent="0.25">
      <c r="A40548">
        <v>274</v>
      </c>
      <c r="B40548" s="1">
        <f>DATE(2000,10,1) + TIME(0,0,0)</f>
        <v>36800</v>
      </c>
      <c r="C40548">
        <v>25.975452423</v>
      </c>
    </row>
    <row r="40549" spans="1:3" x14ac:dyDescent="0.25">
      <c r="A40549">
        <v>305</v>
      </c>
      <c r="B40549" s="1">
        <f>DATE(2000,11,1) + TIME(0,0,0)</f>
        <v>36831</v>
      </c>
      <c r="C40549">
        <v>26.974458693999999</v>
      </c>
    </row>
    <row r="40550" spans="1:3" x14ac:dyDescent="0.25">
      <c r="A40550">
        <v>335</v>
      </c>
      <c r="B40550" s="1">
        <f>DATE(2000,12,1) + TIME(0,0,0)</f>
        <v>36861</v>
      </c>
      <c r="C40550">
        <v>27.876201630000001</v>
      </c>
    </row>
    <row r="40551" spans="1:3" x14ac:dyDescent="0.25">
      <c r="A40551">
        <v>366</v>
      </c>
      <c r="B40551" s="1">
        <f>DATE(2001,1,1) + TIME(0,0,0)</f>
        <v>36892</v>
      </c>
      <c r="C40551">
        <v>28.720462799</v>
      </c>
    </row>
    <row r="40552" spans="1:3" x14ac:dyDescent="0.25">
      <c r="A40552">
        <v>397</v>
      </c>
      <c r="B40552" s="1">
        <f>DATE(2001,2,1) + TIME(0,0,0)</f>
        <v>36923</v>
      </c>
      <c r="C40552">
        <v>29.485935211000001</v>
      </c>
    </row>
    <row r="40553" spans="1:3" x14ac:dyDescent="0.25">
      <c r="A40553">
        <v>425</v>
      </c>
      <c r="B40553" s="1">
        <f>DATE(2001,3,1) + TIME(0,0,0)</f>
        <v>36951</v>
      </c>
      <c r="C40553">
        <v>30.098701476999999</v>
      </c>
    </row>
    <row r="40554" spans="1:3" x14ac:dyDescent="0.25">
      <c r="A40554">
        <v>456</v>
      </c>
      <c r="B40554" s="1">
        <f>DATE(2001,4,1) + TIME(0,0,0)</f>
        <v>36982</v>
      </c>
      <c r="C40554">
        <v>30.683101654000001</v>
      </c>
    </row>
    <row r="40555" spans="1:3" x14ac:dyDescent="0.25">
      <c r="A40555">
        <v>486</v>
      </c>
      <c r="B40555" s="1">
        <f>DATE(2001,5,1) + TIME(0,0,0)</f>
        <v>37012</v>
      </c>
      <c r="C40555">
        <v>31.178762436</v>
      </c>
    </row>
    <row r="40556" spans="1:3" x14ac:dyDescent="0.25">
      <c r="A40556">
        <v>517</v>
      </c>
      <c r="B40556" s="1">
        <f>DATE(2001,6,1) + TIME(0,0,0)</f>
        <v>37043</v>
      </c>
      <c r="C40556">
        <v>31.631904601999999</v>
      </c>
    </row>
    <row r="40557" spans="1:3" x14ac:dyDescent="0.25">
      <c r="A40557">
        <v>547</v>
      </c>
      <c r="B40557" s="1">
        <f>DATE(2001,7,1) + TIME(0,0,0)</f>
        <v>37073</v>
      </c>
      <c r="C40557">
        <v>32.014987945999998</v>
      </c>
    </row>
    <row r="40558" spans="1:3" x14ac:dyDescent="0.25">
      <c r="A40558">
        <v>578</v>
      </c>
      <c r="B40558" s="1">
        <f>DATE(2001,8,1) + TIME(0,0,0)</f>
        <v>37104</v>
      </c>
      <c r="C40558">
        <v>32.355548859000002</v>
      </c>
    </row>
    <row r="40559" spans="1:3" x14ac:dyDescent="0.25">
      <c r="A40559">
        <v>609</v>
      </c>
      <c r="B40559" s="1">
        <f>DATE(2001,9,1) + TIME(0,0,0)</f>
        <v>37135</v>
      </c>
      <c r="C40559">
        <v>32.644184113000001</v>
      </c>
    </row>
    <row r="40560" spans="1:3" x14ac:dyDescent="0.25">
      <c r="A40560">
        <v>639</v>
      </c>
      <c r="B40560" s="1">
        <f>DATE(2001,10,1) + TIME(0,0,0)</f>
        <v>37165</v>
      </c>
      <c r="C40560">
        <v>32.882595062</v>
      </c>
    </row>
    <row r="40561" spans="1:3" x14ac:dyDescent="0.25">
      <c r="A40561">
        <v>670</v>
      </c>
      <c r="B40561" s="1">
        <f>DATE(2001,11,1) + TIME(0,0,0)</f>
        <v>37196</v>
      </c>
      <c r="C40561">
        <v>33.097625731999997</v>
      </c>
    </row>
    <row r="40562" spans="1:3" x14ac:dyDescent="0.25">
      <c r="A40562">
        <v>700</v>
      </c>
      <c r="B40562" s="1">
        <f>DATE(2001,12,1) + TIME(0,0,0)</f>
        <v>37226</v>
      </c>
      <c r="C40562">
        <v>33.282627106</v>
      </c>
    </row>
    <row r="40563" spans="1:3" x14ac:dyDescent="0.25">
      <c r="A40563">
        <v>731</v>
      </c>
      <c r="B40563" s="1">
        <f>DATE(2002,1,1) + TIME(0,0,0)</f>
        <v>37257</v>
      </c>
      <c r="C40563">
        <v>33.452339172000002</v>
      </c>
    </row>
    <row r="40564" spans="1:3" x14ac:dyDescent="0.25">
      <c r="A40564">
        <v>762</v>
      </c>
      <c r="B40564" s="1">
        <f>DATE(2002,2,1) + TIME(0,0,0)</f>
        <v>37288</v>
      </c>
      <c r="C40564">
        <v>33.601890564000001</v>
      </c>
    </row>
    <row r="40565" spans="1:3" x14ac:dyDescent="0.25">
      <c r="A40565">
        <v>790</v>
      </c>
      <c r="B40565" s="1">
        <f>DATE(2002,3,1) + TIME(0,0,0)</f>
        <v>37316</v>
      </c>
      <c r="C40565">
        <v>33.722190857000001</v>
      </c>
    </row>
    <row r="40566" spans="1:3" x14ac:dyDescent="0.25">
      <c r="A40566">
        <v>821</v>
      </c>
      <c r="B40566" s="1">
        <f>DATE(2002,4,1) + TIME(0,0,0)</f>
        <v>37347</v>
      </c>
      <c r="C40566">
        <v>33.841892242</v>
      </c>
    </row>
    <row r="40567" spans="1:3" x14ac:dyDescent="0.25">
      <c r="A40567">
        <v>851</v>
      </c>
      <c r="B40567" s="1">
        <f>DATE(2002,5,1) + TIME(0,0,0)</f>
        <v>37377</v>
      </c>
      <c r="C40567">
        <v>33.945762633999998</v>
      </c>
    </row>
    <row r="40568" spans="1:3" x14ac:dyDescent="0.25">
      <c r="A40568">
        <v>882</v>
      </c>
      <c r="B40568" s="1">
        <f>DATE(2002,6,1) + TIME(0,0,0)</f>
        <v>37408</v>
      </c>
      <c r="C40568">
        <v>34.042209624999998</v>
      </c>
    </row>
    <row r="40569" spans="1:3" x14ac:dyDescent="0.25">
      <c r="A40569">
        <v>912</v>
      </c>
      <c r="B40569" s="1">
        <f>DATE(2002,7,1) + TIME(0,0,0)</f>
        <v>37438</v>
      </c>
      <c r="C40569">
        <v>34.126869202000002</v>
      </c>
    </row>
    <row r="40570" spans="1:3" x14ac:dyDescent="0.25">
      <c r="A40570">
        <v>943</v>
      </c>
      <c r="B40570" s="1">
        <f>DATE(2002,8,1) + TIME(0,0,0)</f>
        <v>37469</v>
      </c>
      <c r="C40570">
        <v>34.207088470000002</v>
      </c>
    </row>
    <row r="40571" spans="1:3" x14ac:dyDescent="0.25">
      <c r="A40571">
        <v>974</v>
      </c>
      <c r="B40571" s="1">
        <f>DATE(2002,9,1) + TIME(0,0,0)</f>
        <v>37500</v>
      </c>
      <c r="C40571">
        <v>34.280811309999997</v>
      </c>
    </row>
    <row r="40572" spans="1:3" x14ac:dyDescent="0.25">
      <c r="A40572">
        <v>1004</v>
      </c>
      <c r="B40572" s="1">
        <f>DATE(2002,10,1) + TIME(0,0,0)</f>
        <v>37530</v>
      </c>
      <c r="C40572">
        <v>34.346939087000003</v>
      </c>
    </row>
    <row r="40573" spans="1:3" x14ac:dyDescent="0.25">
      <c r="A40573">
        <v>1035</v>
      </c>
      <c r="B40573" s="1">
        <f>DATE(2002,11,1) + TIME(0,0,0)</f>
        <v>37561</v>
      </c>
      <c r="C40573">
        <v>34.411201476999999</v>
      </c>
    </row>
    <row r="40574" spans="1:3" x14ac:dyDescent="0.25">
      <c r="A40574">
        <v>1065</v>
      </c>
      <c r="B40574" s="1">
        <f>DATE(2002,12,1) + TIME(0,0,0)</f>
        <v>37591</v>
      </c>
      <c r="C40574">
        <v>34.469097136999999</v>
      </c>
    </row>
    <row r="40575" spans="1:3" x14ac:dyDescent="0.25">
      <c r="A40575">
        <v>1096</v>
      </c>
      <c r="B40575" s="1">
        <f>DATE(2003,1,1) + TIME(0,0,0)</f>
        <v>37622</v>
      </c>
      <c r="C40575">
        <v>34.524692535</v>
      </c>
    </row>
    <row r="40576" spans="1:3" x14ac:dyDescent="0.25">
      <c r="A40576">
        <v>1127</v>
      </c>
      <c r="B40576" s="1">
        <f>DATE(2003,2,1) + TIME(0,0,0)</f>
        <v>37653</v>
      </c>
      <c r="C40576">
        <v>34.576461792000003</v>
      </c>
    </row>
    <row r="40577" spans="1:3" x14ac:dyDescent="0.25">
      <c r="A40577">
        <v>1155</v>
      </c>
      <c r="B40577" s="1">
        <f>DATE(2003,3,1) + TIME(0,0,0)</f>
        <v>37681</v>
      </c>
      <c r="C40577">
        <v>34.62077713</v>
      </c>
    </row>
    <row r="40578" spans="1:3" x14ac:dyDescent="0.25">
      <c r="A40578">
        <v>1186</v>
      </c>
      <c r="B40578" s="1">
        <f>DATE(2003,4,1) + TIME(0,0,0)</f>
        <v>37712</v>
      </c>
      <c r="C40578">
        <v>34.667240143000001</v>
      </c>
    </row>
    <row r="40579" spans="1:3" x14ac:dyDescent="0.25">
      <c r="A40579">
        <v>1216</v>
      </c>
      <c r="B40579" s="1">
        <f>DATE(2003,5,1) + TIME(0,0,0)</f>
        <v>37742</v>
      </c>
      <c r="C40579">
        <v>34.709926605</v>
      </c>
    </row>
    <row r="40580" spans="1:3" x14ac:dyDescent="0.25">
      <c r="A40580">
        <v>1247</v>
      </c>
      <c r="B40580" s="1">
        <f>DATE(2003,6,1) + TIME(0,0,0)</f>
        <v>37773</v>
      </c>
      <c r="C40580">
        <v>34.752090453999998</v>
      </c>
    </row>
    <row r="40581" spans="1:3" x14ac:dyDescent="0.25">
      <c r="A40581">
        <v>1277</v>
      </c>
      <c r="B40581" s="1">
        <f>DATE(2003,7,1) + TIME(0,0,0)</f>
        <v>37803</v>
      </c>
      <c r="C40581">
        <v>34.791160583</v>
      </c>
    </row>
    <row r="40582" spans="1:3" x14ac:dyDescent="0.25">
      <c r="A40582">
        <v>1308</v>
      </c>
      <c r="B40582" s="1">
        <f>DATE(2003,8,1) + TIME(0,0,0)</f>
        <v>37834</v>
      </c>
      <c r="C40582">
        <v>34.829887390000003</v>
      </c>
    </row>
    <row r="40583" spans="1:3" x14ac:dyDescent="0.25">
      <c r="A40583">
        <v>1339</v>
      </c>
      <c r="B40583" s="1">
        <f>DATE(2003,9,1) + TIME(0,0,0)</f>
        <v>37865</v>
      </c>
      <c r="C40583">
        <v>34.867069244</v>
      </c>
    </row>
    <row r="40584" spans="1:3" x14ac:dyDescent="0.25">
      <c r="A40584">
        <v>1369</v>
      </c>
      <c r="B40584" s="1">
        <f>DATE(2003,10,1) + TIME(0,0,0)</f>
        <v>37895</v>
      </c>
      <c r="C40584">
        <v>34.901706695999998</v>
      </c>
    </row>
    <row r="40585" spans="1:3" x14ac:dyDescent="0.25">
      <c r="A40585">
        <v>1400</v>
      </c>
      <c r="B40585" s="1">
        <f>DATE(2003,11,1) + TIME(0,0,0)</f>
        <v>37926</v>
      </c>
      <c r="C40585">
        <v>34.936203003000003</v>
      </c>
    </row>
    <row r="40586" spans="1:3" x14ac:dyDescent="0.25">
      <c r="A40586">
        <v>1430</v>
      </c>
      <c r="B40586" s="1">
        <f>DATE(2003,12,1) + TIME(0,0,0)</f>
        <v>37956</v>
      </c>
      <c r="C40586">
        <v>34.968421935999999</v>
      </c>
    </row>
    <row r="40587" spans="1:3" x14ac:dyDescent="0.25">
      <c r="A40587">
        <v>1461</v>
      </c>
      <c r="B40587" s="1">
        <f>DATE(2004,1,1) + TIME(0,0,0)</f>
        <v>37987</v>
      </c>
      <c r="C40587">
        <v>35.000602721999996</v>
      </c>
    </row>
    <row r="40588" spans="1:3" x14ac:dyDescent="0.25">
      <c r="A40588">
        <v>1492</v>
      </c>
      <c r="B40588" s="1">
        <f>DATE(2004,2,1) + TIME(0,0,0)</f>
        <v>38018</v>
      </c>
      <c r="C40588">
        <v>35.031669616999999</v>
      </c>
    </row>
    <row r="40589" spans="1:3" x14ac:dyDescent="0.25">
      <c r="A40589">
        <v>1521</v>
      </c>
      <c r="B40589" s="1">
        <f>DATE(2004,3,1) + TIME(0,0,0)</f>
        <v>38047</v>
      </c>
      <c r="C40589">
        <v>35.059749603</v>
      </c>
    </row>
    <row r="40590" spans="1:3" x14ac:dyDescent="0.25">
      <c r="A40590">
        <v>1552</v>
      </c>
      <c r="B40590" s="1">
        <f>DATE(2004,4,1) + TIME(0,0,0)</f>
        <v>38078</v>
      </c>
      <c r="C40590">
        <v>35.088867188000002</v>
      </c>
    </row>
    <row r="40591" spans="1:3" x14ac:dyDescent="0.25">
      <c r="A40591">
        <v>1582</v>
      </c>
      <c r="B40591" s="1">
        <f>DATE(2004,5,1) + TIME(0,0,0)</f>
        <v>38108</v>
      </c>
      <c r="C40591">
        <v>35.116252899000003</v>
      </c>
    </row>
    <row r="40592" spans="1:3" x14ac:dyDescent="0.25">
      <c r="A40592">
        <v>1613</v>
      </c>
      <c r="B40592" s="1">
        <f>DATE(2004,6,1) + TIME(0,0,0)</f>
        <v>38139</v>
      </c>
      <c r="C40592">
        <v>35.143806458</v>
      </c>
    </row>
    <row r="40593" spans="1:3" x14ac:dyDescent="0.25">
      <c r="A40593">
        <v>1643</v>
      </c>
      <c r="B40593" s="1">
        <f>DATE(2004,7,1) + TIME(0,0,0)</f>
        <v>38169</v>
      </c>
      <c r="C40593">
        <v>35.169811248999999</v>
      </c>
    </row>
    <row r="40594" spans="1:3" x14ac:dyDescent="0.25">
      <c r="A40594">
        <v>1674</v>
      </c>
      <c r="B40594" s="1">
        <f>DATE(2004,8,1) + TIME(0,0,0)</f>
        <v>38200</v>
      </c>
      <c r="C40594">
        <v>35.196067810000002</v>
      </c>
    </row>
    <row r="40595" spans="1:3" x14ac:dyDescent="0.25">
      <c r="A40595">
        <v>1705</v>
      </c>
      <c r="B40595" s="1">
        <f>DATE(2004,9,1) + TIME(0,0,0)</f>
        <v>38231</v>
      </c>
      <c r="C40595">
        <v>35.221755981000001</v>
      </c>
    </row>
    <row r="40596" spans="1:3" x14ac:dyDescent="0.25">
      <c r="A40596">
        <v>1735</v>
      </c>
      <c r="B40596" s="1">
        <f>DATE(2004,10,1) + TIME(0,0,0)</f>
        <v>38261</v>
      </c>
      <c r="C40596">
        <v>35.246158600000001</v>
      </c>
    </row>
    <row r="40597" spans="1:3" x14ac:dyDescent="0.25">
      <c r="A40597">
        <v>1766</v>
      </c>
      <c r="B40597" s="1">
        <f>DATE(2004,11,1) + TIME(0,0,0)</f>
        <v>38292</v>
      </c>
      <c r="C40597">
        <v>35.270965576000002</v>
      </c>
    </row>
    <row r="40598" spans="1:3" x14ac:dyDescent="0.25">
      <c r="A40598">
        <v>1796</v>
      </c>
      <c r="B40598" s="1">
        <f>DATE(2004,12,1) + TIME(0,0,0)</f>
        <v>38322</v>
      </c>
      <c r="C40598">
        <v>35.294624329000001</v>
      </c>
    </row>
    <row r="40599" spans="1:3" x14ac:dyDescent="0.25">
      <c r="A40599">
        <v>1827</v>
      </c>
      <c r="B40599" s="1">
        <f>DATE(2005,1,1) + TIME(0,0,0)</f>
        <v>38353</v>
      </c>
      <c r="C40599">
        <v>35.318737030000001</v>
      </c>
    </row>
    <row r="40600" spans="1:3" x14ac:dyDescent="0.25">
      <c r="A40600">
        <v>1858</v>
      </c>
      <c r="B40600" s="1">
        <f>DATE(2005,2,1) + TIME(0,0,0)</f>
        <v>38384</v>
      </c>
      <c r="C40600">
        <v>35.342540741000001</v>
      </c>
    </row>
    <row r="40601" spans="1:3" x14ac:dyDescent="0.25">
      <c r="A40601">
        <v>1886</v>
      </c>
      <c r="B40601" s="1">
        <f>DATE(2005,3,1) + TIME(0,0,0)</f>
        <v>38412</v>
      </c>
      <c r="C40601">
        <v>35.363792418999999</v>
      </c>
    </row>
    <row r="40602" spans="1:3" x14ac:dyDescent="0.25">
      <c r="A40602">
        <v>1917</v>
      </c>
      <c r="B40602" s="1">
        <f>DATE(2005,4,1) + TIME(0,0,0)</f>
        <v>38443</v>
      </c>
      <c r="C40602">
        <v>35.387069701999998</v>
      </c>
    </row>
    <row r="40603" spans="1:3" x14ac:dyDescent="0.25">
      <c r="A40603">
        <v>1947</v>
      </c>
      <c r="B40603" s="1">
        <f>DATE(2005,5,1) + TIME(0,0,0)</f>
        <v>38473</v>
      </c>
      <c r="C40603">
        <v>35.409366607999999</v>
      </c>
    </row>
    <row r="40604" spans="1:3" x14ac:dyDescent="0.25">
      <c r="A40604">
        <v>1978</v>
      </c>
      <c r="B40604" s="1">
        <f>DATE(2005,6,1) + TIME(0,0,0)</f>
        <v>38504</v>
      </c>
      <c r="C40604">
        <v>35.432186127000001</v>
      </c>
    </row>
    <row r="40605" spans="1:3" x14ac:dyDescent="0.25">
      <c r="A40605">
        <v>2008</v>
      </c>
      <c r="B40605" s="1">
        <f>DATE(2005,7,1) + TIME(0,0,0)</f>
        <v>38534</v>
      </c>
      <c r="C40605">
        <v>35.454074859999999</v>
      </c>
    </row>
    <row r="40606" spans="1:3" x14ac:dyDescent="0.25">
      <c r="A40606">
        <v>2039</v>
      </c>
      <c r="B40606" s="1">
        <f>DATE(2005,8,1) + TIME(0,0,0)</f>
        <v>38565</v>
      </c>
      <c r="C40606">
        <v>35.476467133</v>
      </c>
    </row>
    <row r="40607" spans="1:3" x14ac:dyDescent="0.25">
      <c r="A40607">
        <v>2070</v>
      </c>
      <c r="B40607" s="1">
        <f>DATE(2005,9,1) + TIME(0,0,0)</f>
        <v>38596</v>
      </c>
      <c r="C40607">
        <v>35.498661040999998</v>
      </c>
    </row>
    <row r="40608" spans="1:3" x14ac:dyDescent="0.25">
      <c r="A40608">
        <v>2100</v>
      </c>
      <c r="B40608" s="1">
        <f>DATE(2005,10,1) + TIME(0,0,0)</f>
        <v>38626</v>
      </c>
      <c r="C40608">
        <v>35.519958496000001</v>
      </c>
    </row>
    <row r="40609" spans="1:3" x14ac:dyDescent="0.25">
      <c r="A40609">
        <v>2131</v>
      </c>
      <c r="B40609" s="1">
        <f>DATE(2005,11,1) + TIME(0,0,0)</f>
        <v>38657</v>
      </c>
      <c r="C40609">
        <v>35.541790009000003</v>
      </c>
    </row>
    <row r="40610" spans="1:3" x14ac:dyDescent="0.25">
      <c r="A40610">
        <v>2161</v>
      </c>
      <c r="B40610" s="1">
        <f>DATE(2005,12,1) + TIME(0,0,0)</f>
        <v>38687</v>
      </c>
      <c r="C40610">
        <v>35.562770843999999</v>
      </c>
    </row>
    <row r="40611" spans="1:3" x14ac:dyDescent="0.25">
      <c r="A40611">
        <v>2192</v>
      </c>
      <c r="B40611" s="1">
        <f>DATE(2006,1,1) + TIME(0,0,0)</f>
        <v>38718</v>
      </c>
      <c r="C40611">
        <v>35.584312439000001</v>
      </c>
    </row>
    <row r="40612" spans="1:3" x14ac:dyDescent="0.25">
      <c r="A40612">
        <v>2223</v>
      </c>
      <c r="B40612" s="1">
        <f>DATE(2006,2,1) + TIME(0,0,0)</f>
        <v>38749</v>
      </c>
      <c r="C40612">
        <v>35.605716704999999</v>
      </c>
    </row>
    <row r="40613" spans="1:3" x14ac:dyDescent="0.25">
      <c r="A40613">
        <v>2251</v>
      </c>
      <c r="B40613" s="1">
        <f>DATE(2006,3,1) + TIME(0,0,0)</f>
        <v>38777</v>
      </c>
      <c r="C40613">
        <v>35.624931334999999</v>
      </c>
    </row>
    <row r="40614" spans="1:3" x14ac:dyDescent="0.25">
      <c r="A40614">
        <v>2282</v>
      </c>
      <c r="B40614" s="1">
        <f>DATE(2006,4,1) + TIME(0,0,0)</f>
        <v>38808</v>
      </c>
      <c r="C40614">
        <v>35.646076202000003</v>
      </c>
    </row>
    <row r="40615" spans="1:3" x14ac:dyDescent="0.25">
      <c r="A40615">
        <v>2312</v>
      </c>
      <c r="B40615" s="1">
        <f>DATE(2006,5,1) + TIME(0,0,0)</f>
        <v>38838</v>
      </c>
      <c r="C40615">
        <v>35.666393280000001</v>
      </c>
    </row>
    <row r="40616" spans="1:3" x14ac:dyDescent="0.25">
      <c r="A40616">
        <v>2343</v>
      </c>
      <c r="B40616" s="1">
        <f>DATE(2006,6,1) + TIME(0,0,0)</f>
        <v>38869</v>
      </c>
      <c r="C40616">
        <v>35.687267302999999</v>
      </c>
    </row>
    <row r="40617" spans="1:3" x14ac:dyDescent="0.25">
      <c r="A40617">
        <v>2373</v>
      </c>
      <c r="B40617" s="1">
        <f>DATE(2006,7,1) + TIME(0,0,0)</f>
        <v>38899</v>
      </c>
      <c r="C40617">
        <v>35.707340240000001</v>
      </c>
    </row>
    <row r="40618" spans="1:3" x14ac:dyDescent="0.25">
      <c r="A40618">
        <v>2404</v>
      </c>
      <c r="B40618" s="1">
        <f>DATE(2006,8,1) + TIME(0,0,0)</f>
        <v>38930</v>
      </c>
      <c r="C40618">
        <v>35.727973937999998</v>
      </c>
    </row>
    <row r="40619" spans="1:3" x14ac:dyDescent="0.25">
      <c r="A40619">
        <v>2435</v>
      </c>
      <c r="B40619" s="1">
        <f>DATE(2006,9,1) + TIME(0,0,0)</f>
        <v>38961</v>
      </c>
      <c r="C40619">
        <v>35.748481750000003</v>
      </c>
    </row>
    <row r="40620" spans="1:3" x14ac:dyDescent="0.25">
      <c r="A40620">
        <v>2465</v>
      </c>
      <c r="B40620" s="1">
        <f>DATE(2006,10,1) + TIME(0,0,0)</f>
        <v>38991</v>
      </c>
      <c r="C40620">
        <v>35.768215179000002</v>
      </c>
    </row>
    <row r="40621" spans="1:3" x14ac:dyDescent="0.25">
      <c r="A40621">
        <v>2496</v>
      </c>
      <c r="B40621" s="1">
        <f>DATE(2006,11,1) + TIME(0,0,0)</f>
        <v>39022</v>
      </c>
      <c r="C40621">
        <v>35.788486481</v>
      </c>
    </row>
    <row r="40622" spans="1:3" x14ac:dyDescent="0.25">
      <c r="A40622">
        <v>2526</v>
      </c>
      <c r="B40622" s="1">
        <f>DATE(2006,12,1) + TIME(0,0,0)</f>
        <v>39052</v>
      </c>
      <c r="C40622">
        <v>35.808002471999998</v>
      </c>
    </row>
    <row r="40623" spans="1:3" x14ac:dyDescent="0.25">
      <c r="A40623">
        <v>2557</v>
      </c>
      <c r="B40623" s="1">
        <f>DATE(2007,1,1) + TIME(0,0,0)</f>
        <v>39083</v>
      </c>
      <c r="C40623">
        <v>35.828052520999996</v>
      </c>
    </row>
    <row r="40624" spans="1:3" x14ac:dyDescent="0.25">
      <c r="A40624">
        <v>2588</v>
      </c>
      <c r="B40624" s="1">
        <f>DATE(2007,2,1) + TIME(0,0,0)</f>
        <v>39114</v>
      </c>
      <c r="C40624">
        <v>35.848007201999998</v>
      </c>
    </row>
    <row r="40625" spans="1:3" x14ac:dyDescent="0.25">
      <c r="A40625">
        <v>2616</v>
      </c>
      <c r="B40625" s="1">
        <f>DATE(2007,3,1) + TIME(0,0,0)</f>
        <v>39142</v>
      </c>
      <c r="C40625">
        <v>35.865936279000003</v>
      </c>
    </row>
    <row r="40626" spans="1:3" x14ac:dyDescent="0.25">
      <c r="A40626">
        <v>2647</v>
      </c>
      <c r="B40626" s="1">
        <f>DATE(2007,4,1) + TIME(0,0,0)</f>
        <v>39173</v>
      </c>
      <c r="C40626">
        <v>35.885692595999998</v>
      </c>
    </row>
    <row r="40627" spans="1:3" x14ac:dyDescent="0.25">
      <c r="A40627">
        <v>2677</v>
      </c>
      <c r="B40627" s="1">
        <f>DATE(2007,5,1) + TIME(0,0,0)</f>
        <v>39203</v>
      </c>
      <c r="C40627">
        <v>35.904724121000001</v>
      </c>
    </row>
    <row r="40628" spans="1:3" x14ac:dyDescent="0.25">
      <c r="A40628">
        <v>2708</v>
      </c>
      <c r="B40628" s="1">
        <f>DATE(2007,6,1) + TIME(0,0,0)</f>
        <v>39234</v>
      </c>
      <c r="C40628">
        <v>35.924293517999999</v>
      </c>
    </row>
    <row r="40629" spans="1:3" x14ac:dyDescent="0.25">
      <c r="A40629">
        <v>2738</v>
      </c>
      <c r="B40629" s="1">
        <f>DATE(2007,7,1) + TIME(0,0,0)</f>
        <v>39264</v>
      </c>
      <c r="C40629">
        <v>35.943145752</v>
      </c>
    </row>
    <row r="40630" spans="1:3" x14ac:dyDescent="0.25">
      <c r="A40630">
        <v>2769</v>
      </c>
      <c r="B40630" s="1">
        <f>DATE(2007,8,1) + TIME(0,0,0)</f>
        <v>39295</v>
      </c>
      <c r="C40630">
        <v>35.962532043000003</v>
      </c>
    </row>
    <row r="40631" spans="1:3" x14ac:dyDescent="0.25">
      <c r="A40631">
        <v>2800</v>
      </c>
      <c r="B40631" s="1">
        <f>DATE(2007,9,1) + TIME(0,0,0)</f>
        <v>39326</v>
      </c>
      <c r="C40631">
        <v>35.981822968000003</v>
      </c>
    </row>
    <row r="40632" spans="1:3" x14ac:dyDescent="0.25">
      <c r="A40632">
        <v>2830</v>
      </c>
      <c r="B40632" s="1">
        <f>DATE(2007,10,1) + TIME(0,0,0)</f>
        <v>39356</v>
      </c>
      <c r="C40632">
        <v>36.000404357999997</v>
      </c>
    </row>
    <row r="40633" spans="1:3" x14ac:dyDescent="0.25">
      <c r="A40633">
        <v>2861</v>
      </c>
      <c r="B40633" s="1">
        <f>DATE(2007,11,1) + TIME(0,0,0)</f>
        <v>39387</v>
      </c>
      <c r="C40633">
        <v>36.019515990999999</v>
      </c>
    </row>
    <row r="40634" spans="1:3" x14ac:dyDescent="0.25">
      <c r="A40634">
        <v>2891</v>
      </c>
      <c r="B40634" s="1">
        <f>DATE(2007,12,1) + TIME(0,0,0)</f>
        <v>39417</v>
      </c>
      <c r="C40634">
        <v>36.037921906000001</v>
      </c>
    </row>
    <row r="40635" spans="1:3" x14ac:dyDescent="0.25">
      <c r="A40635">
        <v>2922</v>
      </c>
      <c r="B40635" s="1">
        <f>DATE(2008,1,1) + TIME(0,0,0)</f>
        <v>39448</v>
      </c>
      <c r="C40635">
        <v>36.056858063</v>
      </c>
    </row>
    <row r="40636" spans="1:3" x14ac:dyDescent="0.25">
      <c r="A40636">
        <v>2953</v>
      </c>
      <c r="B40636" s="1">
        <f>DATE(2008,2,1) + TIME(0,0,0)</f>
        <v>39479</v>
      </c>
      <c r="C40636">
        <v>36.075706482000001</v>
      </c>
    </row>
    <row r="40637" spans="1:3" x14ac:dyDescent="0.25">
      <c r="A40637">
        <v>2982</v>
      </c>
      <c r="B40637" s="1">
        <f>DATE(2008,3,1) + TIME(0,0,0)</f>
        <v>39508</v>
      </c>
      <c r="C40637">
        <v>36.093261718999997</v>
      </c>
    </row>
    <row r="40638" spans="1:3" x14ac:dyDescent="0.25">
      <c r="A40638">
        <v>3013</v>
      </c>
      <c r="B40638" s="1">
        <f>DATE(2008,4,1) + TIME(0,0,0)</f>
        <v>39539</v>
      </c>
      <c r="C40638">
        <v>36.111949920999997</v>
      </c>
    </row>
    <row r="40639" spans="1:3" x14ac:dyDescent="0.25">
      <c r="A40639">
        <v>3043</v>
      </c>
      <c r="B40639" s="1">
        <f>DATE(2008,5,1) + TIME(0,0,0)</f>
        <v>39569</v>
      </c>
      <c r="C40639">
        <v>36.129955291999998</v>
      </c>
    </row>
    <row r="40640" spans="1:3" x14ac:dyDescent="0.25">
      <c r="A40640">
        <v>3074</v>
      </c>
      <c r="B40640" s="1">
        <f>DATE(2008,6,1) + TIME(0,0,0)</f>
        <v>39600</v>
      </c>
      <c r="C40640">
        <v>36.148487091</v>
      </c>
    </row>
    <row r="40641" spans="1:3" x14ac:dyDescent="0.25">
      <c r="A40641">
        <v>3104</v>
      </c>
      <c r="B40641" s="1">
        <f>DATE(2008,7,1) + TIME(0,0,0)</f>
        <v>39630</v>
      </c>
      <c r="C40641">
        <v>36.166343689000001</v>
      </c>
    </row>
    <row r="40642" spans="1:3" x14ac:dyDescent="0.25">
      <c r="A40642">
        <v>3135</v>
      </c>
      <c r="B40642" s="1">
        <f>DATE(2008,8,1) + TIME(0,0,0)</f>
        <v>39661</v>
      </c>
      <c r="C40642">
        <v>36.184722899999997</v>
      </c>
    </row>
    <row r="40643" spans="1:3" x14ac:dyDescent="0.25">
      <c r="A40643">
        <v>3166</v>
      </c>
      <c r="B40643" s="1">
        <f>DATE(2008,9,1) + TIME(0,0,0)</f>
        <v>39692</v>
      </c>
      <c r="C40643">
        <v>36.203025818</v>
      </c>
    </row>
    <row r="40644" spans="1:3" x14ac:dyDescent="0.25">
      <c r="A40644">
        <v>3196</v>
      </c>
      <c r="B40644" s="1">
        <f>DATE(2008,10,1) + TIME(0,0,0)</f>
        <v>39722</v>
      </c>
      <c r="C40644">
        <v>36.220668793000002</v>
      </c>
    </row>
    <row r="40645" spans="1:3" x14ac:dyDescent="0.25">
      <c r="A40645">
        <v>3227</v>
      </c>
      <c r="B40645" s="1">
        <f>DATE(2008,11,1) + TIME(0,0,0)</f>
        <v>39753</v>
      </c>
      <c r="C40645">
        <v>36.238830565999997</v>
      </c>
    </row>
    <row r="40646" spans="1:3" x14ac:dyDescent="0.25">
      <c r="A40646">
        <v>3257</v>
      </c>
      <c r="B40646" s="1">
        <f>DATE(2008,12,1) + TIME(0,0,0)</f>
        <v>39783</v>
      </c>
      <c r="C40646">
        <v>36.256340027</v>
      </c>
    </row>
    <row r="40647" spans="1:3" x14ac:dyDescent="0.25">
      <c r="A40647">
        <v>3288</v>
      </c>
      <c r="B40647" s="1">
        <f>DATE(2009,1,1) + TIME(0,0,0)</f>
        <v>39814</v>
      </c>
      <c r="C40647">
        <v>36.274364470999998</v>
      </c>
    </row>
    <row r="40648" spans="1:3" x14ac:dyDescent="0.25">
      <c r="A40648">
        <v>3319</v>
      </c>
      <c r="B40648" s="1">
        <f>DATE(2009,2,1) + TIME(0,0,0)</f>
        <v>39845</v>
      </c>
      <c r="C40648">
        <v>36.292320251</v>
      </c>
    </row>
    <row r="40649" spans="1:3" x14ac:dyDescent="0.25">
      <c r="A40649">
        <v>3347</v>
      </c>
      <c r="B40649" s="1">
        <f>DATE(2009,3,1) + TIME(0,0,0)</f>
        <v>39873</v>
      </c>
      <c r="C40649">
        <v>36.308479308999999</v>
      </c>
    </row>
    <row r="40650" spans="1:3" x14ac:dyDescent="0.25">
      <c r="A40650">
        <v>3378</v>
      </c>
      <c r="B40650" s="1">
        <f>DATE(2009,4,1) + TIME(0,0,0)</f>
        <v>39904</v>
      </c>
      <c r="C40650">
        <v>36.326309203999998</v>
      </c>
    </row>
    <row r="40651" spans="1:3" x14ac:dyDescent="0.25">
      <c r="A40651">
        <v>3408</v>
      </c>
      <c r="B40651" s="1">
        <f>DATE(2009,5,1) + TIME(0,0,0)</f>
        <v>39934</v>
      </c>
      <c r="C40651">
        <v>36.343502045000001</v>
      </c>
    </row>
    <row r="40652" spans="1:3" x14ac:dyDescent="0.25">
      <c r="A40652">
        <v>3439</v>
      </c>
      <c r="B40652" s="1">
        <f>DATE(2009,6,1) + TIME(0,0,0)</f>
        <v>39965</v>
      </c>
      <c r="C40652">
        <v>36.361206054999997</v>
      </c>
    </row>
    <row r="40653" spans="1:3" x14ac:dyDescent="0.25">
      <c r="A40653">
        <v>3469</v>
      </c>
      <c r="B40653" s="1">
        <f>DATE(2009,7,1) + TIME(0,0,0)</f>
        <v>39995</v>
      </c>
      <c r="C40653">
        <v>36.37828064</v>
      </c>
    </row>
    <row r="40654" spans="1:3" x14ac:dyDescent="0.25">
      <c r="A40654">
        <v>3500</v>
      </c>
      <c r="B40654" s="1">
        <f>DATE(2009,8,1) + TIME(0,0,0)</f>
        <v>40026</v>
      </c>
      <c r="C40654">
        <v>36.395862579000003</v>
      </c>
    </row>
    <row r="40655" spans="1:3" x14ac:dyDescent="0.25">
      <c r="A40655">
        <v>3531</v>
      </c>
      <c r="B40655" s="1">
        <f>DATE(2009,9,1) + TIME(0,0,0)</f>
        <v>40057</v>
      </c>
      <c r="C40655">
        <v>36.413383484000001</v>
      </c>
    </row>
    <row r="40656" spans="1:3" x14ac:dyDescent="0.25">
      <c r="A40656">
        <v>3561</v>
      </c>
      <c r="B40656" s="1">
        <f>DATE(2009,10,1) + TIME(0,0,0)</f>
        <v>40087</v>
      </c>
      <c r="C40656">
        <v>36.430282593000001</v>
      </c>
    </row>
    <row r="40657" spans="1:3" x14ac:dyDescent="0.25">
      <c r="A40657">
        <v>3592</v>
      </c>
      <c r="B40657" s="1">
        <f>DATE(2009,11,1) + TIME(0,0,0)</f>
        <v>40118</v>
      </c>
      <c r="C40657">
        <v>36.447689056000002</v>
      </c>
    </row>
    <row r="40658" spans="1:3" x14ac:dyDescent="0.25">
      <c r="A40658">
        <v>3622</v>
      </c>
      <c r="B40658" s="1">
        <f>DATE(2009,12,1) + TIME(0,0,0)</f>
        <v>40148</v>
      </c>
      <c r="C40658">
        <v>36.464477539000001</v>
      </c>
    </row>
    <row r="40659" spans="1:3" x14ac:dyDescent="0.25">
      <c r="A40659">
        <v>3653</v>
      </c>
      <c r="B40659" s="1">
        <f>DATE(2010,1,1) + TIME(0,0,0)</f>
        <v>40179</v>
      </c>
      <c r="C40659">
        <v>36.481769561999997</v>
      </c>
    </row>
    <row r="40660" spans="1:3" x14ac:dyDescent="0.25">
      <c r="A40660">
        <v>3684</v>
      </c>
      <c r="B40660" s="1">
        <f>DATE(2010,2,1) + TIME(0,0,0)</f>
        <v>40210</v>
      </c>
      <c r="C40660">
        <v>36.499004364000001</v>
      </c>
    </row>
    <row r="40661" spans="1:3" x14ac:dyDescent="0.25">
      <c r="A40661">
        <v>3712</v>
      </c>
      <c r="B40661" s="1">
        <f>DATE(2010,3,1) + TIME(0,0,0)</f>
        <v>40238</v>
      </c>
      <c r="C40661">
        <v>36.514526367000002</v>
      </c>
    </row>
    <row r="40662" spans="1:3" x14ac:dyDescent="0.25">
      <c r="A40662">
        <v>3743</v>
      </c>
      <c r="B40662" s="1">
        <f>DATE(2010,4,1) + TIME(0,0,0)</f>
        <v>40269</v>
      </c>
      <c r="C40662">
        <v>36.531658172999997</v>
      </c>
    </row>
    <row r="40663" spans="1:3" x14ac:dyDescent="0.25">
      <c r="A40663">
        <v>3773</v>
      </c>
      <c r="B40663" s="1">
        <f>DATE(2010,5,1) + TIME(0,0,0)</f>
        <v>40299</v>
      </c>
      <c r="C40663">
        <v>36.548183440999999</v>
      </c>
    </row>
    <row r="40664" spans="1:3" x14ac:dyDescent="0.25">
      <c r="A40664">
        <v>3804</v>
      </c>
      <c r="B40664" s="1">
        <f>DATE(2010,6,1) + TIME(0,0,0)</f>
        <v>40330</v>
      </c>
      <c r="C40664">
        <v>36.565208435000002</v>
      </c>
    </row>
    <row r="40665" spans="1:3" x14ac:dyDescent="0.25">
      <c r="A40665">
        <v>3834</v>
      </c>
      <c r="B40665" s="1">
        <f>DATE(2010,7,1) + TIME(0,0,0)</f>
        <v>40360</v>
      </c>
      <c r="C40665">
        <v>36.581634520999998</v>
      </c>
    </row>
    <row r="40666" spans="1:3" x14ac:dyDescent="0.25">
      <c r="A40666">
        <v>3865</v>
      </c>
      <c r="B40666" s="1">
        <f>DATE(2010,8,1) + TIME(0,0,0)</f>
        <v>40391</v>
      </c>
      <c r="C40666">
        <v>36.598556518999999</v>
      </c>
    </row>
    <row r="40667" spans="1:3" x14ac:dyDescent="0.25">
      <c r="A40667">
        <v>3896</v>
      </c>
      <c r="B40667" s="1">
        <f>DATE(2010,9,1) + TIME(0,0,0)</f>
        <v>40422</v>
      </c>
      <c r="C40667">
        <v>36.615428925000003</v>
      </c>
    </row>
    <row r="40668" spans="1:3" x14ac:dyDescent="0.25">
      <c r="A40668">
        <v>3926</v>
      </c>
      <c r="B40668" s="1">
        <f>DATE(2010,10,1) + TIME(0,0,0)</f>
        <v>40452</v>
      </c>
      <c r="C40668">
        <v>36.631706238</v>
      </c>
    </row>
    <row r="40669" spans="1:3" x14ac:dyDescent="0.25">
      <c r="A40669">
        <v>3957</v>
      </c>
      <c r="B40669" s="1">
        <f>DATE(2010,11,1) + TIME(0,0,0)</f>
        <v>40483</v>
      </c>
      <c r="C40669">
        <v>36.648479461999997</v>
      </c>
    </row>
    <row r="40670" spans="1:3" x14ac:dyDescent="0.25">
      <c r="A40670">
        <v>3987</v>
      </c>
      <c r="B40670" s="1">
        <f>DATE(2010,12,1) + TIME(0,0,0)</f>
        <v>40513</v>
      </c>
      <c r="C40670">
        <v>36.664661406999997</v>
      </c>
    </row>
    <row r="40671" spans="1:3" x14ac:dyDescent="0.25">
      <c r="A40671">
        <v>4018</v>
      </c>
      <c r="B40671" s="1">
        <f>DATE(2011,1,1) + TIME(0,0,0)</f>
        <v>40544</v>
      </c>
      <c r="C40671">
        <v>36.681335449000002</v>
      </c>
    </row>
    <row r="40672" spans="1:3" x14ac:dyDescent="0.25">
      <c r="A40672">
        <v>4049</v>
      </c>
      <c r="B40672" s="1">
        <f>DATE(2011,2,1) + TIME(0,0,0)</f>
        <v>40575</v>
      </c>
      <c r="C40672">
        <v>36.697959900000001</v>
      </c>
    </row>
    <row r="40673" spans="1:3" x14ac:dyDescent="0.25">
      <c r="A40673">
        <v>4077</v>
      </c>
      <c r="B40673" s="1">
        <f>DATE(2011,3,1) + TIME(0,0,0)</f>
        <v>40603</v>
      </c>
      <c r="C40673">
        <v>36.712936401</v>
      </c>
    </row>
    <row r="40674" spans="1:3" x14ac:dyDescent="0.25">
      <c r="A40674">
        <v>4108</v>
      </c>
      <c r="B40674" s="1">
        <f>DATE(2011,4,1) + TIME(0,0,0)</f>
        <v>40634</v>
      </c>
      <c r="C40674">
        <v>36.729473114000001</v>
      </c>
    </row>
    <row r="40675" spans="1:3" x14ac:dyDescent="0.25">
      <c r="A40675">
        <v>4138</v>
      </c>
      <c r="B40675" s="1">
        <f>DATE(2011,5,1) + TIME(0,0,0)</f>
        <v>40664</v>
      </c>
      <c r="C40675">
        <v>36.745433806999998</v>
      </c>
    </row>
    <row r="40676" spans="1:3" x14ac:dyDescent="0.25">
      <c r="A40676">
        <v>4169</v>
      </c>
      <c r="B40676" s="1">
        <f>DATE(2011,6,1) + TIME(0,0,0)</f>
        <v>40695</v>
      </c>
      <c r="C40676">
        <v>36.761882782000001</v>
      </c>
    </row>
    <row r="40677" spans="1:3" x14ac:dyDescent="0.25">
      <c r="A40677">
        <v>4199</v>
      </c>
      <c r="B40677" s="1">
        <f>DATE(2011,7,1) + TIME(0,0,0)</f>
        <v>40725</v>
      </c>
      <c r="C40677">
        <v>36.777751922999997</v>
      </c>
    </row>
    <row r="40678" spans="1:3" x14ac:dyDescent="0.25">
      <c r="A40678">
        <v>4230</v>
      </c>
      <c r="B40678" s="1">
        <f>DATE(2011,8,1) + TIME(0,0,0)</f>
        <v>40756</v>
      </c>
      <c r="C40678">
        <v>36.794101714999996</v>
      </c>
    </row>
    <row r="40679" spans="1:3" x14ac:dyDescent="0.25">
      <c r="A40679">
        <v>4261</v>
      </c>
      <c r="B40679" s="1">
        <f>DATE(2011,9,1) + TIME(0,0,0)</f>
        <v>40787</v>
      </c>
      <c r="C40679">
        <v>36.810409546000002</v>
      </c>
    </row>
    <row r="40680" spans="1:3" x14ac:dyDescent="0.25">
      <c r="A40680">
        <v>4291</v>
      </c>
      <c r="B40680" s="1">
        <f>DATE(2011,10,1) + TIME(0,0,0)</f>
        <v>40817</v>
      </c>
      <c r="C40680">
        <v>36.826148987000003</v>
      </c>
    </row>
    <row r="40681" spans="1:3" x14ac:dyDescent="0.25">
      <c r="A40681">
        <v>4322</v>
      </c>
      <c r="B40681" s="1">
        <f>DATE(2011,11,1) + TIME(0,0,0)</f>
        <v>40848</v>
      </c>
      <c r="C40681">
        <v>36.842369079999997</v>
      </c>
    </row>
    <row r="40682" spans="1:3" x14ac:dyDescent="0.25">
      <c r="A40682">
        <v>4352</v>
      </c>
      <c r="B40682" s="1">
        <f>DATE(2011,12,1) + TIME(0,0,0)</f>
        <v>40878</v>
      </c>
      <c r="C40682">
        <v>36.858024596999996</v>
      </c>
    </row>
    <row r="40683" spans="1:3" x14ac:dyDescent="0.25">
      <c r="A40683">
        <v>4383</v>
      </c>
      <c r="B40683" s="1">
        <f>DATE(2012,1,1) + TIME(0,0,0)</f>
        <v>40909</v>
      </c>
      <c r="C40683">
        <v>36.874153137</v>
      </c>
    </row>
    <row r="40684" spans="1:3" x14ac:dyDescent="0.25">
      <c r="A40684">
        <v>4414</v>
      </c>
      <c r="B40684" s="1">
        <f>DATE(2012,2,1) + TIME(0,0,0)</f>
        <v>40940</v>
      </c>
      <c r="C40684">
        <v>36.890239716000004</v>
      </c>
    </row>
    <row r="40685" spans="1:3" x14ac:dyDescent="0.25">
      <c r="A40685">
        <v>4443</v>
      </c>
      <c r="B40685" s="1">
        <f>DATE(2012,3,1) + TIME(0,0,0)</f>
        <v>40969</v>
      </c>
      <c r="C40685">
        <v>36.905246734999999</v>
      </c>
    </row>
    <row r="40686" spans="1:3" x14ac:dyDescent="0.25">
      <c r="A40686">
        <v>4474</v>
      </c>
      <c r="B40686" s="1">
        <f>DATE(2012,4,1) + TIME(0,0,0)</f>
        <v>41000</v>
      </c>
      <c r="C40686">
        <v>36.921245575</v>
      </c>
    </row>
    <row r="40687" spans="1:3" x14ac:dyDescent="0.25">
      <c r="A40687">
        <v>4504</v>
      </c>
      <c r="B40687" s="1">
        <f>DATE(2012,5,1) + TIME(0,0,0)</f>
        <v>41030</v>
      </c>
      <c r="C40687">
        <v>36.936687468999999</v>
      </c>
    </row>
    <row r="40688" spans="1:3" x14ac:dyDescent="0.25">
      <c r="A40688">
        <v>4535</v>
      </c>
      <c r="B40688" s="1">
        <f>DATE(2012,6,1) + TIME(0,0,0)</f>
        <v>41061</v>
      </c>
      <c r="C40688">
        <v>36.952598571999999</v>
      </c>
    </row>
    <row r="40689" spans="1:3" x14ac:dyDescent="0.25">
      <c r="A40689">
        <v>4565</v>
      </c>
      <c r="B40689" s="1">
        <f>DATE(2012,7,1) + TIME(0,0,0)</f>
        <v>41091</v>
      </c>
      <c r="C40689">
        <v>36.967952728</v>
      </c>
    </row>
    <row r="40690" spans="1:3" x14ac:dyDescent="0.25">
      <c r="A40690">
        <v>4596</v>
      </c>
      <c r="B40690" s="1">
        <f>DATE(2012,8,1) + TIME(0,0,0)</f>
        <v>41122</v>
      </c>
      <c r="C40690">
        <v>36.983776093000003</v>
      </c>
    </row>
    <row r="40691" spans="1:3" x14ac:dyDescent="0.25">
      <c r="A40691">
        <v>4627</v>
      </c>
      <c r="B40691" s="1">
        <f>DATE(2012,9,1) + TIME(0,0,0)</f>
        <v>41153</v>
      </c>
      <c r="C40691">
        <v>36.999557494999998</v>
      </c>
    </row>
    <row r="40692" spans="1:3" x14ac:dyDescent="0.25">
      <c r="A40692">
        <v>4657</v>
      </c>
      <c r="B40692" s="1">
        <f>DATE(2012,10,1) + TIME(0,0,0)</f>
        <v>41183</v>
      </c>
      <c r="C40692">
        <v>37.014785766999999</v>
      </c>
    </row>
    <row r="40693" spans="1:3" x14ac:dyDescent="0.25">
      <c r="A40693">
        <v>4688</v>
      </c>
      <c r="B40693" s="1">
        <f>DATE(2012,11,1) + TIME(0,0,0)</f>
        <v>41214</v>
      </c>
      <c r="C40693">
        <v>37.030479431000003</v>
      </c>
    </row>
    <row r="40694" spans="1:3" x14ac:dyDescent="0.25">
      <c r="A40694">
        <v>4718</v>
      </c>
      <c r="B40694" s="1">
        <f>DATE(2012,12,1) + TIME(0,0,0)</f>
        <v>41244</v>
      </c>
      <c r="C40694">
        <v>37.045627594000003</v>
      </c>
    </row>
    <row r="40695" spans="1:3" x14ac:dyDescent="0.25">
      <c r="A40695">
        <v>4749</v>
      </c>
      <c r="B40695" s="1">
        <f>DATE(2013,1,1) + TIME(0,0,0)</f>
        <v>41275</v>
      </c>
      <c r="C40695">
        <v>37.061237335000001</v>
      </c>
    </row>
    <row r="40696" spans="1:3" x14ac:dyDescent="0.25">
      <c r="A40696">
        <v>4780</v>
      </c>
      <c r="B40696" s="1">
        <f>DATE(2013,2,1) + TIME(0,0,0)</f>
        <v>41306</v>
      </c>
      <c r="C40696">
        <v>37.0768013</v>
      </c>
    </row>
    <row r="40697" spans="1:3" x14ac:dyDescent="0.25">
      <c r="A40697">
        <v>4808</v>
      </c>
      <c r="B40697" s="1">
        <f>DATE(2013,3,1) + TIME(0,0,0)</f>
        <v>41334</v>
      </c>
      <c r="C40697">
        <v>37.090824126999998</v>
      </c>
    </row>
    <row r="40698" spans="1:3" x14ac:dyDescent="0.25">
      <c r="A40698">
        <v>4839</v>
      </c>
      <c r="B40698" s="1">
        <f>DATE(2013,4,1) + TIME(0,0,0)</f>
        <v>41365</v>
      </c>
      <c r="C40698">
        <v>37.106307983000001</v>
      </c>
    </row>
    <row r="40699" spans="1:3" x14ac:dyDescent="0.25">
      <c r="A40699">
        <v>4869</v>
      </c>
      <c r="B40699" s="1">
        <f>DATE(2013,5,1) + TIME(0,0,0)</f>
        <v>41395</v>
      </c>
      <c r="C40699">
        <v>37.121253967000001</v>
      </c>
    </row>
    <row r="40700" spans="1:3" x14ac:dyDescent="0.25">
      <c r="A40700">
        <v>4900</v>
      </c>
      <c r="B40700" s="1">
        <f>DATE(2013,6,1) + TIME(0,0,0)</f>
        <v>41426</v>
      </c>
      <c r="C40700">
        <v>37.136650084999999</v>
      </c>
    </row>
    <row r="40701" spans="1:3" x14ac:dyDescent="0.25">
      <c r="A40701">
        <v>4930</v>
      </c>
      <c r="B40701" s="1">
        <f>DATE(2013,7,1) + TIME(0,0,0)</f>
        <v>41456</v>
      </c>
      <c r="C40701">
        <v>37.151515961000001</v>
      </c>
    </row>
    <row r="40702" spans="1:3" x14ac:dyDescent="0.25">
      <c r="A40702">
        <v>4961</v>
      </c>
      <c r="B40702" s="1">
        <f>DATE(2013,8,1) + TIME(0,0,0)</f>
        <v>41487</v>
      </c>
      <c r="C40702">
        <v>37.166831969999997</v>
      </c>
    </row>
    <row r="40703" spans="1:3" x14ac:dyDescent="0.25">
      <c r="A40703">
        <v>4992</v>
      </c>
      <c r="B40703" s="1">
        <f>DATE(2013,9,1) + TIME(0,0,0)</f>
        <v>41518</v>
      </c>
      <c r="C40703">
        <v>37.182106017999999</v>
      </c>
    </row>
    <row r="40704" spans="1:3" x14ac:dyDescent="0.25">
      <c r="A40704">
        <v>5022</v>
      </c>
      <c r="B40704" s="1">
        <f>DATE(2013,10,1) + TIME(0,0,0)</f>
        <v>41548</v>
      </c>
      <c r="C40704">
        <v>37.196849823000001</v>
      </c>
    </row>
    <row r="40705" spans="1:3" x14ac:dyDescent="0.25">
      <c r="A40705">
        <v>5053</v>
      </c>
      <c r="B40705" s="1">
        <f>DATE(2013,11,1) + TIME(0,0,0)</f>
        <v>41579</v>
      </c>
      <c r="C40705">
        <v>37.212039947999997</v>
      </c>
    </row>
    <row r="40706" spans="1:3" x14ac:dyDescent="0.25">
      <c r="A40706">
        <v>5083</v>
      </c>
      <c r="B40706" s="1">
        <f>DATE(2013,12,1) + TIME(0,0,0)</f>
        <v>41609</v>
      </c>
      <c r="C40706">
        <v>37.226703643999997</v>
      </c>
    </row>
    <row r="40707" spans="1:3" x14ac:dyDescent="0.25">
      <c r="A40707">
        <v>5114</v>
      </c>
      <c r="B40707" s="1">
        <f>DATE(2014,1,1) + TIME(0,0,0)</f>
        <v>41640</v>
      </c>
      <c r="C40707">
        <v>37.241813659999998</v>
      </c>
    </row>
    <row r="40708" spans="1:3" x14ac:dyDescent="0.25">
      <c r="A40708">
        <v>5145</v>
      </c>
      <c r="B40708" s="1">
        <f>DATE(2014,2,1) + TIME(0,0,0)</f>
        <v>41671</v>
      </c>
      <c r="C40708">
        <v>37.256881714000002</v>
      </c>
    </row>
    <row r="40709" spans="1:3" x14ac:dyDescent="0.25">
      <c r="A40709">
        <v>5173</v>
      </c>
      <c r="B40709" s="1">
        <f>DATE(2014,3,1) + TIME(0,0,0)</f>
        <v>41699</v>
      </c>
      <c r="C40709">
        <v>37.270458220999998</v>
      </c>
    </row>
    <row r="40710" spans="1:3" x14ac:dyDescent="0.25">
      <c r="A40710">
        <v>5204</v>
      </c>
      <c r="B40710" s="1">
        <f>DATE(2014,4,1) + TIME(0,0,0)</f>
        <v>41730</v>
      </c>
      <c r="C40710">
        <v>37.285446167000003</v>
      </c>
    </row>
    <row r="40711" spans="1:3" x14ac:dyDescent="0.25">
      <c r="A40711">
        <v>5234</v>
      </c>
      <c r="B40711" s="1">
        <f>DATE(2014,5,1) + TIME(0,0,0)</f>
        <v>41760</v>
      </c>
      <c r="C40711">
        <v>37.299915314000003</v>
      </c>
    </row>
    <row r="40712" spans="1:3" x14ac:dyDescent="0.25">
      <c r="A40712">
        <v>5265</v>
      </c>
      <c r="B40712" s="1">
        <f>DATE(2014,6,1) + TIME(0,0,0)</f>
        <v>41791</v>
      </c>
      <c r="C40712">
        <v>37.314823150999999</v>
      </c>
    </row>
    <row r="40713" spans="1:3" x14ac:dyDescent="0.25">
      <c r="A40713">
        <v>5295</v>
      </c>
      <c r="B40713" s="1">
        <f>DATE(2014,7,1) + TIME(0,0,0)</f>
        <v>41821</v>
      </c>
      <c r="C40713">
        <v>37.329212189000003</v>
      </c>
    </row>
    <row r="40714" spans="1:3" x14ac:dyDescent="0.25">
      <c r="A40714">
        <v>5326</v>
      </c>
      <c r="B40714" s="1">
        <f>DATE(2014,8,1) + TIME(0,0,0)</f>
        <v>41852</v>
      </c>
      <c r="C40714">
        <v>37.344039917000003</v>
      </c>
    </row>
    <row r="40715" spans="1:3" x14ac:dyDescent="0.25">
      <c r="A40715">
        <v>5357</v>
      </c>
      <c r="B40715" s="1">
        <f>DATE(2014,9,1) + TIME(0,0,0)</f>
        <v>41883</v>
      </c>
      <c r="C40715">
        <v>37.358829497999999</v>
      </c>
    </row>
    <row r="40716" spans="1:3" x14ac:dyDescent="0.25">
      <c r="A40716">
        <v>5387</v>
      </c>
      <c r="B40716" s="1">
        <f>DATE(2014,10,1) + TIME(0,0,0)</f>
        <v>41913</v>
      </c>
      <c r="C40716">
        <v>37.373100280999999</v>
      </c>
    </row>
    <row r="40717" spans="1:3" x14ac:dyDescent="0.25">
      <c r="A40717">
        <v>5418</v>
      </c>
      <c r="B40717" s="1">
        <f>DATE(2014,11,1) + TIME(0,0,0)</f>
        <v>41944</v>
      </c>
      <c r="C40717">
        <v>37.387805939000003</v>
      </c>
    </row>
    <row r="40718" spans="1:3" x14ac:dyDescent="0.25">
      <c r="A40718">
        <v>5448</v>
      </c>
      <c r="B40718" s="1">
        <f>DATE(2014,12,1) + TIME(0,0,0)</f>
        <v>41974</v>
      </c>
      <c r="C40718">
        <v>37.402000426999997</v>
      </c>
    </row>
    <row r="40719" spans="1:3" x14ac:dyDescent="0.25">
      <c r="A40719">
        <v>5479</v>
      </c>
      <c r="B40719" s="1">
        <f>DATE(2015,1,1) + TIME(0,0,0)</f>
        <v>42005</v>
      </c>
      <c r="C40719">
        <v>37.416629790999998</v>
      </c>
    </row>
    <row r="40720" spans="1:3" x14ac:dyDescent="0.25">
      <c r="A40720">
        <v>5510</v>
      </c>
      <c r="B40720" s="1">
        <f>DATE(2015,2,1) + TIME(0,0,0)</f>
        <v>42036</v>
      </c>
      <c r="C40720">
        <v>37.431217193999998</v>
      </c>
    </row>
    <row r="40721" spans="1:3" x14ac:dyDescent="0.25">
      <c r="A40721">
        <v>5538</v>
      </c>
      <c r="B40721" s="1">
        <f>DATE(2015,3,1) + TIME(0,0,0)</f>
        <v>42064</v>
      </c>
      <c r="C40721">
        <v>37.444358825999998</v>
      </c>
    </row>
    <row r="40722" spans="1:3" x14ac:dyDescent="0.25">
      <c r="A40722">
        <v>5569</v>
      </c>
      <c r="B40722" s="1">
        <f>DATE(2015,4,1) + TIME(0,0,0)</f>
        <v>42095</v>
      </c>
      <c r="C40722">
        <v>37.458869933999999</v>
      </c>
    </row>
    <row r="40723" spans="1:3" x14ac:dyDescent="0.25">
      <c r="A40723">
        <v>5599</v>
      </c>
      <c r="B40723" s="1">
        <f>DATE(2015,5,1) + TIME(0,0,0)</f>
        <v>42125</v>
      </c>
      <c r="C40723">
        <v>37.472873688</v>
      </c>
    </row>
    <row r="40724" spans="1:3" x14ac:dyDescent="0.25">
      <c r="A40724">
        <v>5630</v>
      </c>
      <c r="B40724" s="1">
        <f>DATE(2015,6,1) + TIME(0,0,0)</f>
        <v>42156</v>
      </c>
      <c r="C40724">
        <v>37.487304688000002</v>
      </c>
    </row>
    <row r="40725" spans="1:3" x14ac:dyDescent="0.25">
      <c r="A40725">
        <v>5660</v>
      </c>
      <c r="B40725" s="1">
        <f>DATE(2015,7,1) + TIME(0,0,0)</f>
        <v>42186</v>
      </c>
      <c r="C40725">
        <v>37.501235962000003</v>
      </c>
    </row>
    <row r="40726" spans="1:3" x14ac:dyDescent="0.25">
      <c r="A40726">
        <v>5691</v>
      </c>
      <c r="B40726" s="1">
        <f>DATE(2015,8,1) + TIME(0,0,0)</f>
        <v>42217</v>
      </c>
      <c r="C40726">
        <v>37.515590668000002</v>
      </c>
    </row>
    <row r="40727" spans="1:3" x14ac:dyDescent="0.25">
      <c r="A40727">
        <v>5722</v>
      </c>
      <c r="B40727" s="1">
        <f>DATE(2015,9,1) + TIME(0,0,0)</f>
        <v>42248</v>
      </c>
      <c r="C40727">
        <v>37.529903412000003</v>
      </c>
    </row>
    <row r="40728" spans="1:3" x14ac:dyDescent="0.25">
      <c r="A40728">
        <v>5752</v>
      </c>
      <c r="B40728" s="1">
        <f>DATE(2015,10,1) + TIME(0,0,0)</f>
        <v>42278</v>
      </c>
      <c r="C40728">
        <v>37.543720245000003</v>
      </c>
    </row>
    <row r="40729" spans="1:3" x14ac:dyDescent="0.25">
      <c r="A40729">
        <v>5783</v>
      </c>
      <c r="B40729" s="1">
        <f>DATE(2015,11,1) + TIME(0,0,0)</f>
        <v>42309</v>
      </c>
      <c r="C40729">
        <v>37.557960510000001</v>
      </c>
    </row>
    <row r="40730" spans="1:3" x14ac:dyDescent="0.25">
      <c r="A40730">
        <v>5813</v>
      </c>
      <c r="B40730" s="1">
        <f>DATE(2015,12,1) + TIME(0,0,0)</f>
        <v>42339</v>
      </c>
      <c r="C40730">
        <v>37.571704865000001</v>
      </c>
    </row>
    <row r="40731" spans="1:3" x14ac:dyDescent="0.25">
      <c r="A40731">
        <v>5844</v>
      </c>
      <c r="B40731" s="1">
        <f>DATE(2016,1,1) + TIME(0,0,0)</f>
        <v>42370</v>
      </c>
      <c r="C40731">
        <v>37.585865020999996</v>
      </c>
    </row>
    <row r="40732" spans="1:3" x14ac:dyDescent="0.25">
      <c r="A40732">
        <v>5875</v>
      </c>
      <c r="B40732" s="1">
        <f>DATE(2016,2,1) + TIME(0,0,0)</f>
        <v>42401</v>
      </c>
      <c r="C40732">
        <v>37.599990845000001</v>
      </c>
    </row>
    <row r="40733" spans="1:3" x14ac:dyDescent="0.25">
      <c r="A40733">
        <v>5904</v>
      </c>
      <c r="B40733" s="1">
        <f>DATE(2016,3,1) + TIME(0,0,0)</f>
        <v>42430</v>
      </c>
      <c r="C40733">
        <v>37.613170623999999</v>
      </c>
    </row>
    <row r="40734" spans="1:3" x14ac:dyDescent="0.25">
      <c r="A40734">
        <v>5935</v>
      </c>
      <c r="B40734" s="1">
        <f>DATE(2016,4,1) + TIME(0,0,0)</f>
        <v>42461</v>
      </c>
      <c r="C40734">
        <v>37.627220154</v>
      </c>
    </row>
    <row r="40735" spans="1:3" x14ac:dyDescent="0.25">
      <c r="A40735">
        <v>5965</v>
      </c>
      <c r="B40735" s="1">
        <f>DATE(2016,5,1) + TIME(0,0,0)</f>
        <v>42491</v>
      </c>
      <c r="C40735">
        <v>37.640785217000001</v>
      </c>
    </row>
    <row r="40736" spans="1:3" x14ac:dyDescent="0.25">
      <c r="A40736">
        <v>5996</v>
      </c>
      <c r="B40736" s="1">
        <f>DATE(2016,6,1) + TIME(0,0,0)</f>
        <v>42522</v>
      </c>
      <c r="C40736">
        <v>37.654762267999999</v>
      </c>
    </row>
    <row r="40737" spans="1:3" x14ac:dyDescent="0.25">
      <c r="A40737">
        <v>6026</v>
      </c>
      <c r="B40737" s="1">
        <f>DATE(2016,7,1) + TIME(0,0,0)</f>
        <v>42552</v>
      </c>
      <c r="C40737">
        <v>37.668254851999997</v>
      </c>
    </row>
    <row r="40738" spans="1:3" x14ac:dyDescent="0.25">
      <c r="A40738">
        <v>6057</v>
      </c>
      <c r="B40738" s="1">
        <f>DATE(2016,8,1) + TIME(0,0,0)</f>
        <v>42583</v>
      </c>
      <c r="C40738">
        <v>37.682163238999998</v>
      </c>
    </row>
    <row r="40739" spans="1:3" x14ac:dyDescent="0.25">
      <c r="A40739">
        <v>6088</v>
      </c>
      <c r="B40739" s="1">
        <f>DATE(2016,9,1) + TIME(0,0,0)</f>
        <v>42614</v>
      </c>
      <c r="C40739">
        <v>37.696037292</v>
      </c>
    </row>
    <row r="40740" spans="1:3" x14ac:dyDescent="0.25">
      <c r="A40740">
        <v>6118</v>
      </c>
      <c r="B40740" s="1">
        <f>DATE(2016,10,1) + TIME(0,0,0)</f>
        <v>42644</v>
      </c>
      <c r="C40740">
        <v>37.709426880000002</v>
      </c>
    </row>
    <row r="40741" spans="1:3" x14ac:dyDescent="0.25">
      <c r="A40741">
        <v>6149</v>
      </c>
      <c r="B40741" s="1">
        <f>DATE(2016,11,1) + TIME(0,0,0)</f>
        <v>42675</v>
      </c>
      <c r="C40741">
        <v>37.723232269</v>
      </c>
    </row>
    <row r="40742" spans="1:3" x14ac:dyDescent="0.25">
      <c r="A40742">
        <v>6179</v>
      </c>
      <c r="B40742" s="1">
        <f>DATE(2016,12,1) + TIME(0,0,0)</f>
        <v>42705</v>
      </c>
      <c r="C40742">
        <v>37.736560822000001</v>
      </c>
    </row>
    <row r="40743" spans="1:3" x14ac:dyDescent="0.25">
      <c r="A40743">
        <v>6210</v>
      </c>
      <c r="B40743" s="1">
        <f>DATE(2017,1,1) + TIME(0,0,0)</f>
        <v>42736</v>
      </c>
      <c r="C40743">
        <v>37.750301360999998</v>
      </c>
    </row>
    <row r="40744" spans="1:3" x14ac:dyDescent="0.25">
      <c r="A40744">
        <v>6241</v>
      </c>
      <c r="B40744" s="1">
        <f>DATE(2017,2,1) + TIME(0,0,0)</f>
        <v>42767</v>
      </c>
      <c r="C40744">
        <v>37.764011383000003</v>
      </c>
    </row>
    <row r="40745" spans="1:3" x14ac:dyDescent="0.25">
      <c r="A40745">
        <v>6269</v>
      </c>
      <c r="B40745" s="1">
        <f>DATE(2017,3,1) + TIME(0,0,0)</f>
        <v>42795</v>
      </c>
      <c r="C40745">
        <v>37.776367188000002</v>
      </c>
    </row>
    <row r="40746" spans="1:3" x14ac:dyDescent="0.25">
      <c r="A40746">
        <v>6300</v>
      </c>
      <c r="B40746" s="1">
        <f>DATE(2017,4,1) + TIME(0,0,0)</f>
        <v>42826</v>
      </c>
      <c r="C40746">
        <v>37.790019989000001</v>
      </c>
    </row>
    <row r="40747" spans="1:3" x14ac:dyDescent="0.25">
      <c r="A40747">
        <v>6330</v>
      </c>
      <c r="B40747" s="1">
        <f>DATE(2017,5,1) + TIME(0,0,0)</f>
        <v>42856</v>
      </c>
      <c r="C40747">
        <v>37.803203582999998</v>
      </c>
    </row>
    <row r="40748" spans="1:3" x14ac:dyDescent="0.25">
      <c r="A40748">
        <v>6361</v>
      </c>
      <c r="B40748" s="1">
        <f>DATE(2017,6,1) + TIME(0,0,0)</f>
        <v>42887</v>
      </c>
      <c r="C40748">
        <v>37.816802979000002</v>
      </c>
    </row>
    <row r="40749" spans="1:3" x14ac:dyDescent="0.25">
      <c r="A40749">
        <v>6391</v>
      </c>
      <c r="B40749" s="1">
        <f>DATE(2017,7,1) + TIME(0,0,0)</f>
        <v>42917</v>
      </c>
      <c r="C40749">
        <v>37.829933167</v>
      </c>
    </row>
    <row r="40750" spans="1:3" x14ac:dyDescent="0.25">
      <c r="A40750">
        <v>6422</v>
      </c>
      <c r="B40750" s="1">
        <f>DATE(2017,8,1) + TIME(0,0,0)</f>
        <v>42948</v>
      </c>
      <c r="C40750">
        <v>37.843479156000001</v>
      </c>
    </row>
    <row r="40751" spans="1:3" x14ac:dyDescent="0.25">
      <c r="A40751">
        <v>6453</v>
      </c>
      <c r="B40751" s="1">
        <f>DATE(2017,9,1) + TIME(0,0,0)</f>
        <v>42979</v>
      </c>
      <c r="C40751">
        <v>37.856998443999998</v>
      </c>
    </row>
    <row r="40752" spans="1:3" x14ac:dyDescent="0.25">
      <c r="A40752">
        <v>6483</v>
      </c>
      <c r="B40752" s="1">
        <f>DATE(2017,10,1) + TIME(0,0,0)</f>
        <v>43009</v>
      </c>
      <c r="C40752">
        <v>37.870063782000003</v>
      </c>
    </row>
    <row r="40753" spans="1:3" x14ac:dyDescent="0.25">
      <c r="A40753">
        <v>6514</v>
      </c>
      <c r="B40753" s="1">
        <f>DATE(2017,11,1) + TIME(0,0,0)</f>
        <v>43040</v>
      </c>
      <c r="C40753">
        <v>37.883537292</v>
      </c>
    </row>
    <row r="40754" spans="1:3" x14ac:dyDescent="0.25">
      <c r="A40754">
        <v>6544</v>
      </c>
      <c r="B40754" s="1">
        <f>DATE(2017,12,1) + TIME(0,0,0)</f>
        <v>43070</v>
      </c>
      <c r="C40754">
        <v>37.896556854000004</v>
      </c>
    </row>
    <row r="40755" spans="1:3" x14ac:dyDescent="0.25">
      <c r="A40755">
        <v>6575</v>
      </c>
      <c r="B40755" s="1">
        <f>DATE(2018,1,1) + TIME(0,0,0)</f>
        <v>43101</v>
      </c>
      <c r="C40755">
        <v>37.909992217999999</v>
      </c>
    </row>
    <row r="40756" spans="1:3" x14ac:dyDescent="0.25">
      <c r="A40756">
        <v>6606</v>
      </c>
      <c r="B40756" s="1">
        <f>DATE(2018,2,1) + TIME(0,0,0)</f>
        <v>43132</v>
      </c>
      <c r="C40756">
        <v>37.923404693999998</v>
      </c>
    </row>
    <row r="40757" spans="1:3" x14ac:dyDescent="0.25">
      <c r="A40757">
        <v>6634</v>
      </c>
      <c r="B40757" s="1">
        <f>DATE(2018,3,1) + TIME(0,0,0)</f>
        <v>43160</v>
      </c>
      <c r="C40757">
        <v>37.935504913000003</v>
      </c>
    </row>
    <row r="40758" spans="1:3" x14ac:dyDescent="0.25">
      <c r="A40758">
        <v>6665</v>
      </c>
      <c r="B40758" s="1">
        <f>DATE(2018,4,1) + TIME(0,0,0)</f>
        <v>43191</v>
      </c>
      <c r="C40758">
        <v>37.948879241999997</v>
      </c>
    </row>
    <row r="40759" spans="1:3" x14ac:dyDescent="0.25">
      <c r="A40759">
        <v>6695</v>
      </c>
      <c r="B40759" s="1">
        <f>DATE(2018,5,1) + TIME(0,0,0)</f>
        <v>43221</v>
      </c>
      <c r="C40759">
        <v>37.961803435999997</v>
      </c>
    </row>
    <row r="40760" spans="1:3" x14ac:dyDescent="0.25">
      <c r="A40760">
        <v>6726</v>
      </c>
      <c r="B40760" s="1">
        <f>DATE(2018,6,1) + TIME(0,0,0)</f>
        <v>43252</v>
      </c>
      <c r="C40760">
        <v>37.975143433</v>
      </c>
    </row>
    <row r="40761" spans="1:3" x14ac:dyDescent="0.25">
      <c r="A40761">
        <v>6756</v>
      </c>
      <c r="B40761" s="1">
        <f>DATE(2018,7,1) + TIME(0,0,0)</f>
        <v>43282</v>
      </c>
      <c r="C40761">
        <v>37.988029480000002</v>
      </c>
    </row>
    <row r="40762" spans="1:3" x14ac:dyDescent="0.25">
      <c r="A40762">
        <v>6787</v>
      </c>
      <c r="B40762" s="1">
        <f>DATE(2018,8,1) + TIME(0,0,0)</f>
        <v>43313</v>
      </c>
      <c r="C40762">
        <v>38.001331329000003</v>
      </c>
    </row>
    <row r="40763" spans="1:3" x14ac:dyDescent="0.25">
      <c r="A40763">
        <v>6818</v>
      </c>
      <c r="B40763" s="1">
        <f>DATE(2018,9,1) + TIME(0,0,0)</f>
        <v>43344</v>
      </c>
      <c r="C40763">
        <v>38.014617919999999</v>
      </c>
    </row>
    <row r="40764" spans="1:3" x14ac:dyDescent="0.25">
      <c r="A40764">
        <v>6848</v>
      </c>
      <c r="B40764" s="1">
        <f>DATE(2018,10,1) + TIME(0,0,0)</f>
        <v>43374</v>
      </c>
      <c r="C40764">
        <v>38.027458191000001</v>
      </c>
    </row>
    <row r="40765" spans="1:3" x14ac:dyDescent="0.25">
      <c r="A40765">
        <v>6879</v>
      </c>
      <c r="B40765" s="1">
        <f>DATE(2018,11,1) + TIME(0,0,0)</f>
        <v>43405</v>
      </c>
      <c r="C40765">
        <v>38.040710449000002</v>
      </c>
    </row>
    <row r="40766" spans="1:3" x14ac:dyDescent="0.25">
      <c r="A40766">
        <v>6909</v>
      </c>
      <c r="B40766" s="1">
        <f>DATE(2018,12,1) + TIME(0,0,0)</f>
        <v>43435</v>
      </c>
      <c r="C40766">
        <v>38.053520202999998</v>
      </c>
    </row>
    <row r="40767" spans="1:3" x14ac:dyDescent="0.25">
      <c r="A40767">
        <v>6940</v>
      </c>
      <c r="B40767" s="1">
        <f>DATE(2019,1,1) + TIME(0,0,0)</f>
        <v>43466</v>
      </c>
      <c r="C40767">
        <v>38.066741942999997</v>
      </c>
    </row>
    <row r="40768" spans="1:3" x14ac:dyDescent="0.25">
      <c r="A40768">
        <v>6971</v>
      </c>
      <c r="B40768" s="1">
        <f>DATE(2019,2,1) + TIME(0,0,0)</f>
        <v>43497</v>
      </c>
      <c r="C40768">
        <v>38.079948424999998</v>
      </c>
    </row>
    <row r="40769" spans="1:3" x14ac:dyDescent="0.25">
      <c r="A40769">
        <v>6999</v>
      </c>
      <c r="B40769" s="1">
        <f>DATE(2019,3,1) + TIME(0,0,0)</f>
        <v>43525</v>
      </c>
      <c r="C40769">
        <v>38.091861725000001</v>
      </c>
    </row>
    <row r="40770" spans="1:3" x14ac:dyDescent="0.25">
      <c r="A40770">
        <v>7030</v>
      </c>
      <c r="B40770" s="1">
        <f>DATE(2019,4,1) + TIME(0,0,0)</f>
        <v>43556</v>
      </c>
      <c r="C40770">
        <v>38.105037689</v>
      </c>
    </row>
    <row r="40771" spans="1:3" x14ac:dyDescent="0.25">
      <c r="A40771">
        <v>7060</v>
      </c>
      <c r="B40771" s="1">
        <f>DATE(2019,5,1) + TIME(0,0,0)</f>
        <v>43586</v>
      </c>
      <c r="C40771">
        <v>38.117774963000002</v>
      </c>
    </row>
    <row r="40772" spans="1:3" x14ac:dyDescent="0.25">
      <c r="A40772">
        <v>7091</v>
      </c>
      <c r="B40772" s="1">
        <f>DATE(2019,6,1) + TIME(0,0,0)</f>
        <v>43617</v>
      </c>
      <c r="C40772">
        <v>38.130916595000002</v>
      </c>
    </row>
    <row r="40773" spans="1:3" x14ac:dyDescent="0.25">
      <c r="A40773">
        <v>7121</v>
      </c>
      <c r="B40773" s="1">
        <f>DATE(2019,7,1) + TIME(0,0,0)</f>
        <v>43647</v>
      </c>
      <c r="C40773">
        <v>38.143619536999999</v>
      </c>
    </row>
    <row r="40774" spans="1:3" x14ac:dyDescent="0.25">
      <c r="A40774">
        <v>7152</v>
      </c>
      <c r="B40774" s="1">
        <f>DATE(2019,8,1) + TIME(0,0,0)</f>
        <v>43678</v>
      </c>
      <c r="C40774">
        <v>38.156730652</v>
      </c>
    </row>
    <row r="40775" spans="1:3" x14ac:dyDescent="0.25">
      <c r="A40775">
        <v>7183</v>
      </c>
      <c r="B40775" s="1">
        <f>DATE(2019,9,1) + TIME(0,0,0)</f>
        <v>43709</v>
      </c>
      <c r="C40775">
        <v>38.169822693</v>
      </c>
    </row>
    <row r="40776" spans="1:3" x14ac:dyDescent="0.25">
      <c r="A40776">
        <v>7213</v>
      </c>
      <c r="B40776" s="1">
        <f>DATE(2019,10,1) + TIME(0,0,0)</f>
        <v>43739</v>
      </c>
      <c r="C40776">
        <v>38.182479858000001</v>
      </c>
    </row>
    <row r="40777" spans="1:3" x14ac:dyDescent="0.25">
      <c r="A40777">
        <v>7244</v>
      </c>
      <c r="B40777" s="1">
        <f>DATE(2019,11,1) + TIME(0,0,0)</f>
        <v>43770</v>
      </c>
      <c r="C40777">
        <v>38.195537567000002</v>
      </c>
    </row>
    <row r="40778" spans="1:3" x14ac:dyDescent="0.25">
      <c r="A40778">
        <v>7274</v>
      </c>
      <c r="B40778" s="1">
        <f>DATE(2019,12,1) + TIME(0,0,0)</f>
        <v>43800</v>
      </c>
      <c r="C40778">
        <v>38.208156586000001</v>
      </c>
    </row>
    <row r="40779" spans="1:3" x14ac:dyDescent="0.25">
      <c r="A40779">
        <v>7305</v>
      </c>
      <c r="B40779" s="1">
        <f>DATE(2020,1,1) + TIME(0,0,0)</f>
        <v>43831</v>
      </c>
      <c r="C40779">
        <v>38.221179962000001</v>
      </c>
    </row>
    <row r="40780" spans="1:3" x14ac:dyDescent="0.25">
      <c r="A40780">
        <v>7336</v>
      </c>
      <c r="B40780" s="1">
        <f>DATE(2020,2,1) + TIME(0,0,0)</f>
        <v>43862</v>
      </c>
      <c r="C40780">
        <v>38.234180449999997</v>
      </c>
    </row>
    <row r="40781" spans="1:3" x14ac:dyDescent="0.25">
      <c r="A40781">
        <v>7365</v>
      </c>
      <c r="B40781" s="1">
        <f>DATE(2020,3,1) + TIME(0,0,0)</f>
        <v>43891</v>
      </c>
      <c r="C40781">
        <v>38.246326447000001</v>
      </c>
    </row>
    <row r="40782" spans="1:3" x14ac:dyDescent="0.25">
      <c r="A40782">
        <v>7396</v>
      </c>
      <c r="B40782" s="1">
        <f>DATE(2020,4,1) + TIME(0,0,0)</f>
        <v>43922</v>
      </c>
      <c r="C40782">
        <v>38.259292602999999</v>
      </c>
    </row>
    <row r="40783" spans="1:3" x14ac:dyDescent="0.25">
      <c r="A40783">
        <v>7426</v>
      </c>
      <c r="B40783" s="1">
        <f>DATE(2020,5,1) + TIME(0,0,0)</f>
        <v>43952</v>
      </c>
      <c r="C40783">
        <v>38.271820067999997</v>
      </c>
    </row>
    <row r="40784" spans="1:3" x14ac:dyDescent="0.25">
      <c r="A40784">
        <v>7457</v>
      </c>
      <c r="B40784" s="1">
        <f>DATE(2020,6,1) + TIME(0,0,0)</f>
        <v>43983</v>
      </c>
      <c r="C40784">
        <v>38.284748077000003</v>
      </c>
    </row>
    <row r="40785" spans="1:3" x14ac:dyDescent="0.25">
      <c r="A40785">
        <v>7487</v>
      </c>
      <c r="B40785" s="1">
        <f>DATE(2020,7,1) + TIME(0,0,0)</f>
        <v>44013</v>
      </c>
      <c r="C40785">
        <v>38.297237396</v>
      </c>
    </row>
    <row r="40786" spans="1:3" x14ac:dyDescent="0.25">
      <c r="A40786">
        <v>7518</v>
      </c>
      <c r="B40786" s="1">
        <f>DATE(2020,8,1) + TIME(0,0,0)</f>
        <v>44044</v>
      </c>
      <c r="C40786">
        <v>38.310123443999998</v>
      </c>
    </row>
    <row r="40787" spans="1:3" x14ac:dyDescent="0.25">
      <c r="A40787">
        <v>7549</v>
      </c>
      <c r="B40787" s="1">
        <f>DATE(2020,9,1) + TIME(0,0,0)</f>
        <v>44075</v>
      </c>
      <c r="C40787">
        <v>38.322986602999997</v>
      </c>
    </row>
    <row r="40788" spans="1:3" x14ac:dyDescent="0.25">
      <c r="A40788">
        <v>7579</v>
      </c>
      <c r="B40788" s="1">
        <f>DATE(2020,10,1) + TIME(0,0,0)</f>
        <v>44105</v>
      </c>
      <c r="C40788">
        <v>38.335414886000002</v>
      </c>
    </row>
    <row r="40789" spans="1:3" x14ac:dyDescent="0.25">
      <c r="A40789">
        <v>7610</v>
      </c>
      <c r="B40789" s="1">
        <f>DATE(2020,11,1) + TIME(0,0,0)</f>
        <v>44136</v>
      </c>
      <c r="C40789">
        <v>38.348239898999999</v>
      </c>
    </row>
    <row r="40790" spans="1:3" x14ac:dyDescent="0.25">
      <c r="A40790">
        <v>7640</v>
      </c>
      <c r="B40790" s="1">
        <f>DATE(2020,12,1) + TIME(0,0,0)</f>
        <v>44166</v>
      </c>
      <c r="C40790">
        <v>38.360626220999997</v>
      </c>
    </row>
    <row r="40791" spans="1:3" x14ac:dyDescent="0.25">
      <c r="A40791">
        <v>7671</v>
      </c>
      <c r="B40791" s="1">
        <f>DATE(2021,1,1) + TIME(0,0,0)</f>
        <v>44197</v>
      </c>
      <c r="C40791">
        <v>38.373405456999997</v>
      </c>
    </row>
    <row r="40792" spans="1:3" x14ac:dyDescent="0.25">
      <c r="A40792">
        <v>7702</v>
      </c>
      <c r="B40792" s="1">
        <f>DATE(2021,2,1) + TIME(0,0,0)</f>
        <v>44228</v>
      </c>
      <c r="C40792">
        <v>38.386161803999997</v>
      </c>
    </row>
    <row r="40793" spans="1:3" x14ac:dyDescent="0.25">
      <c r="A40793">
        <v>7730</v>
      </c>
      <c r="B40793" s="1">
        <f>DATE(2021,3,1) + TIME(0,0,0)</f>
        <v>44256</v>
      </c>
      <c r="C40793">
        <v>38.397666931000003</v>
      </c>
    </row>
    <row r="40794" spans="1:3" x14ac:dyDescent="0.25">
      <c r="A40794">
        <v>7761</v>
      </c>
      <c r="B40794" s="1">
        <f>DATE(2021,4,1) + TIME(0,0,0)</f>
        <v>44287</v>
      </c>
      <c r="C40794">
        <v>38.410388947000001</v>
      </c>
    </row>
    <row r="40795" spans="1:3" x14ac:dyDescent="0.25">
      <c r="A40795">
        <v>7791</v>
      </c>
      <c r="B40795" s="1">
        <f>DATE(2021,5,1) + TIME(0,0,0)</f>
        <v>44317</v>
      </c>
      <c r="C40795">
        <v>38.422683716000002</v>
      </c>
    </row>
    <row r="40796" spans="1:3" x14ac:dyDescent="0.25">
      <c r="A40796">
        <v>7822</v>
      </c>
      <c r="B40796" s="1">
        <f>DATE(2021,6,1) + TIME(0,0,0)</f>
        <v>44348</v>
      </c>
      <c r="C40796">
        <v>38.435367583999998</v>
      </c>
    </row>
    <row r="40797" spans="1:3" x14ac:dyDescent="0.25">
      <c r="A40797">
        <v>7852</v>
      </c>
      <c r="B40797" s="1">
        <f>DATE(2021,7,1) + TIME(0,0,0)</f>
        <v>44378</v>
      </c>
      <c r="C40797">
        <v>38.447624206999997</v>
      </c>
    </row>
    <row r="40798" spans="1:3" x14ac:dyDescent="0.25">
      <c r="A40798">
        <v>7883</v>
      </c>
      <c r="B40798" s="1">
        <f>DATE(2021,8,1) + TIME(0,0,0)</f>
        <v>44409</v>
      </c>
      <c r="C40798">
        <v>38.460273743000002</v>
      </c>
    </row>
    <row r="40799" spans="1:3" x14ac:dyDescent="0.25">
      <c r="A40799">
        <v>7914</v>
      </c>
      <c r="B40799" s="1">
        <f>DATE(2021,9,1) + TIME(0,0,0)</f>
        <v>44440</v>
      </c>
      <c r="C40799">
        <v>38.472900391000003</v>
      </c>
    </row>
    <row r="40800" spans="1:3" x14ac:dyDescent="0.25">
      <c r="A40800">
        <v>7944</v>
      </c>
      <c r="B40800" s="1">
        <f>DATE(2021,10,1) + TIME(0,0,0)</f>
        <v>44470</v>
      </c>
      <c r="C40800">
        <v>38.485099792</v>
      </c>
    </row>
    <row r="40801" spans="1:3" x14ac:dyDescent="0.25">
      <c r="A40801">
        <v>7975</v>
      </c>
      <c r="B40801" s="1">
        <f>DATE(2021,11,1) + TIME(0,0,0)</f>
        <v>44501</v>
      </c>
      <c r="C40801">
        <v>38.497684479</v>
      </c>
    </row>
    <row r="40802" spans="1:3" x14ac:dyDescent="0.25">
      <c r="A40802">
        <v>8005</v>
      </c>
      <c r="B40802" s="1">
        <f>DATE(2021,12,1) + TIME(0,0,0)</f>
        <v>44531</v>
      </c>
      <c r="C40802">
        <v>38.509841919000003</v>
      </c>
    </row>
    <row r="40803" spans="1:3" x14ac:dyDescent="0.25">
      <c r="A40803">
        <v>8036</v>
      </c>
      <c r="B40803" s="1">
        <f>DATE(2022,1,1) + TIME(0,0,0)</f>
        <v>44562</v>
      </c>
      <c r="C40803">
        <v>38.522380828999999</v>
      </c>
    </row>
    <row r="40804" spans="1:3" x14ac:dyDescent="0.25">
      <c r="A40804">
        <v>8067</v>
      </c>
      <c r="B40804" s="1">
        <f>DATE(2022,2,1) + TIME(0,0,0)</f>
        <v>44593</v>
      </c>
      <c r="C40804">
        <v>38.534900665000002</v>
      </c>
    </row>
    <row r="40805" spans="1:3" x14ac:dyDescent="0.25">
      <c r="A40805">
        <v>8095</v>
      </c>
      <c r="B40805" s="1">
        <f>DATE(2022,3,1) + TIME(0,0,0)</f>
        <v>44621</v>
      </c>
      <c r="C40805">
        <v>38.546184539999999</v>
      </c>
    </row>
    <row r="40806" spans="1:3" x14ac:dyDescent="0.25">
      <c r="A40806">
        <v>8126</v>
      </c>
      <c r="B40806" s="1">
        <f>DATE(2022,4,1) + TIME(0,0,0)</f>
        <v>44652</v>
      </c>
      <c r="C40806">
        <v>38.558658600000001</v>
      </c>
    </row>
    <row r="40807" spans="1:3" x14ac:dyDescent="0.25">
      <c r="A40807">
        <v>8156</v>
      </c>
      <c r="B40807" s="1">
        <f>DATE(2022,5,1) + TIME(0,0,0)</f>
        <v>44682</v>
      </c>
      <c r="C40807">
        <v>38.570709229000002</v>
      </c>
    </row>
    <row r="40808" spans="1:3" x14ac:dyDescent="0.25">
      <c r="A40808">
        <v>8187</v>
      </c>
      <c r="B40808" s="1">
        <f>DATE(2022,6,1) + TIME(0,0,0)</f>
        <v>44713</v>
      </c>
      <c r="C40808">
        <v>38.583133697999997</v>
      </c>
    </row>
    <row r="40809" spans="1:3" x14ac:dyDescent="0.25">
      <c r="A40809">
        <v>8217</v>
      </c>
      <c r="B40809" s="1">
        <f>DATE(2022,7,1) + TIME(0,0,0)</f>
        <v>44743</v>
      </c>
      <c r="C40809">
        <v>38.595138550000001</v>
      </c>
    </row>
    <row r="40810" spans="1:3" x14ac:dyDescent="0.25">
      <c r="A40810">
        <v>8248</v>
      </c>
      <c r="B40810" s="1">
        <f>DATE(2022,8,1) + TIME(0,0,0)</f>
        <v>44774</v>
      </c>
      <c r="C40810">
        <v>38.607521057</v>
      </c>
    </row>
    <row r="40811" spans="1:3" x14ac:dyDescent="0.25">
      <c r="A40811">
        <v>8279</v>
      </c>
      <c r="B40811" s="1">
        <f>DATE(2022,9,1) + TIME(0,0,0)</f>
        <v>44805</v>
      </c>
      <c r="C40811">
        <v>38.619876861999998</v>
      </c>
    </row>
    <row r="40812" spans="1:3" x14ac:dyDescent="0.25">
      <c r="A40812">
        <v>8309</v>
      </c>
      <c r="B40812" s="1">
        <f>DATE(2022,10,1) + TIME(0,0,0)</f>
        <v>44835</v>
      </c>
      <c r="C40812">
        <v>38.631809234999999</v>
      </c>
    </row>
    <row r="40813" spans="1:3" x14ac:dyDescent="0.25">
      <c r="A40813">
        <v>8340</v>
      </c>
      <c r="B40813" s="1">
        <f>DATE(2022,11,1) + TIME(0,0,0)</f>
        <v>44866</v>
      </c>
      <c r="C40813">
        <v>38.644119263</v>
      </c>
    </row>
    <row r="40814" spans="1:3" x14ac:dyDescent="0.25">
      <c r="A40814">
        <v>8370</v>
      </c>
      <c r="B40814" s="1">
        <f>DATE(2022,12,1) + TIME(0,0,0)</f>
        <v>44896</v>
      </c>
      <c r="C40814">
        <v>38.656009674000003</v>
      </c>
    </row>
    <row r="40815" spans="1:3" x14ac:dyDescent="0.25">
      <c r="A40815">
        <v>8401</v>
      </c>
      <c r="B40815" s="1">
        <f>DATE(2023,1,1) + TIME(0,0,0)</f>
        <v>44927</v>
      </c>
      <c r="C40815">
        <v>38.668270110999998</v>
      </c>
    </row>
    <row r="40816" spans="1:3" x14ac:dyDescent="0.25">
      <c r="A40816">
        <v>8432</v>
      </c>
      <c r="B40816" s="1">
        <f>DATE(2023,2,1) + TIME(0,0,0)</f>
        <v>44958</v>
      </c>
      <c r="C40816">
        <v>38.680507660000004</v>
      </c>
    </row>
    <row r="40817" spans="1:3" x14ac:dyDescent="0.25">
      <c r="A40817">
        <v>8460</v>
      </c>
      <c r="B40817" s="1">
        <f>DATE(2023,3,1) + TIME(0,0,0)</f>
        <v>44986</v>
      </c>
      <c r="C40817">
        <v>38.691543578999998</v>
      </c>
    </row>
    <row r="40818" spans="1:3" x14ac:dyDescent="0.25">
      <c r="A40818">
        <v>8491</v>
      </c>
      <c r="B40818" s="1">
        <f>DATE(2023,4,1) + TIME(0,0,0)</f>
        <v>45017</v>
      </c>
      <c r="C40818">
        <v>38.703735352000002</v>
      </c>
    </row>
    <row r="40819" spans="1:3" x14ac:dyDescent="0.25">
      <c r="A40819">
        <v>8521</v>
      </c>
      <c r="B40819" s="1">
        <f>DATE(2023,5,1) + TIME(0,0,0)</f>
        <v>45047</v>
      </c>
      <c r="C40819">
        <v>38.715511321999998</v>
      </c>
    </row>
    <row r="40820" spans="1:3" x14ac:dyDescent="0.25">
      <c r="A40820">
        <v>8552</v>
      </c>
      <c r="B40820" s="1">
        <f>DATE(2023,6,1) + TIME(0,0,0)</f>
        <v>45078</v>
      </c>
      <c r="C40820">
        <v>38.727653502999999</v>
      </c>
    </row>
    <row r="40821" spans="1:3" x14ac:dyDescent="0.25">
      <c r="A40821">
        <v>8582</v>
      </c>
      <c r="B40821" s="1">
        <f>DATE(2023,7,1) + TIME(0,0,0)</f>
        <v>45108</v>
      </c>
      <c r="C40821">
        <v>38.739387512</v>
      </c>
    </row>
    <row r="40822" spans="1:3" x14ac:dyDescent="0.25">
      <c r="A40822">
        <v>8613</v>
      </c>
      <c r="B40822" s="1">
        <f>DATE(2023,8,1) + TIME(0,0,0)</f>
        <v>45139</v>
      </c>
      <c r="C40822">
        <v>38.751483917000002</v>
      </c>
    </row>
    <row r="40823" spans="1:3" x14ac:dyDescent="0.25">
      <c r="A40823">
        <v>8644</v>
      </c>
      <c r="B40823" s="1">
        <f>DATE(2023,9,1) + TIME(0,0,0)</f>
        <v>45170</v>
      </c>
      <c r="C40823">
        <v>38.763557433999999</v>
      </c>
    </row>
    <row r="40824" spans="1:3" x14ac:dyDescent="0.25">
      <c r="A40824">
        <v>8674</v>
      </c>
      <c r="B40824" s="1">
        <f>DATE(2023,10,1) + TIME(0,0,0)</f>
        <v>45200</v>
      </c>
      <c r="C40824">
        <v>38.775222778</v>
      </c>
    </row>
    <row r="40825" spans="1:3" x14ac:dyDescent="0.25">
      <c r="A40825">
        <v>8705</v>
      </c>
      <c r="B40825" s="1">
        <f>DATE(2023,11,1) + TIME(0,0,0)</f>
        <v>45231</v>
      </c>
      <c r="C40825">
        <v>38.787250518999997</v>
      </c>
    </row>
    <row r="40826" spans="1:3" x14ac:dyDescent="0.25">
      <c r="A40826">
        <v>8735</v>
      </c>
      <c r="B40826" s="1">
        <f>DATE(2023,12,1) + TIME(0,0,0)</f>
        <v>45261</v>
      </c>
      <c r="C40826">
        <v>38.798866271999998</v>
      </c>
    </row>
    <row r="40827" spans="1:3" x14ac:dyDescent="0.25">
      <c r="A40827">
        <v>8766</v>
      </c>
      <c r="B40827" s="1">
        <f>DATE(2024,1,1) + TIME(0,0,0)</f>
        <v>45292</v>
      </c>
      <c r="C40827">
        <v>38.810848235999998</v>
      </c>
    </row>
    <row r="40828" spans="1:3" x14ac:dyDescent="0.25">
      <c r="A40828">
        <v>8797</v>
      </c>
      <c r="B40828" s="1">
        <f>DATE(2024,2,1) + TIME(0,0,0)</f>
        <v>45323</v>
      </c>
      <c r="C40828">
        <v>38.822807312000002</v>
      </c>
    </row>
    <row r="40829" spans="1:3" x14ac:dyDescent="0.25">
      <c r="A40829">
        <v>8826</v>
      </c>
      <c r="B40829" s="1">
        <f>DATE(2024,3,1) + TIME(0,0,0)</f>
        <v>45352</v>
      </c>
      <c r="C40829">
        <v>38.833972930999998</v>
      </c>
    </row>
    <row r="40830" spans="1:3" x14ac:dyDescent="0.25">
      <c r="A40830">
        <v>8857</v>
      </c>
      <c r="B40830" s="1">
        <f>DATE(2024,4,1) + TIME(0,0,0)</f>
        <v>45383</v>
      </c>
      <c r="C40830">
        <v>38.845886229999998</v>
      </c>
    </row>
    <row r="40831" spans="1:3" x14ac:dyDescent="0.25">
      <c r="A40831">
        <v>8887</v>
      </c>
      <c r="B40831" s="1">
        <f>DATE(2024,5,1) + TIME(0,0,0)</f>
        <v>45413</v>
      </c>
      <c r="C40831">
        <v>38.857391356999997</v>
      </c>
    </row>
    <row r="40832" spans="1:3" x14ac:dyDescent="0.25">
      <c r="A40832">
        <v>8918</v>
      </c>
      <c r="B40832" s="1">
        <f>DATE(2024,6,1) + TIME(0,0,0)</f>
        <v>45444</v>
      </c>
      <c r="C40832">
        <v>38.869258881</v>
      </c>
    </row>
    <row r="40833" spans="1:3" x14ac:dyDescent="0.25">
      <c r="A40833">
        <v>8948</v>
      </c>
      <c r="B40833" s="1">
        <f>DATE(2024,7,1) + TIME(0,0,0)</f>
        <v>45474</v>
      </c>
      <c r="C40833">
        <v>38.880722046000002</v>
      </c>
    </row>
    <row r="40834" spans="1:3" x14ac:dyDescent="0.25">
      <c r="A40834">
        <v>8979</v>
      </c>
      <c r="B40834" s="1">
        <f>DATE(2024,8,1) + TIME(0,0,0)</f>
        <v>45505</v>
      </c>
      <c r="C40834">
        <v>38.892543793000002</v>
      </c>
    </row>
    <row r="40835" spans="1:3" x14ac:dyDescent="0.25">
      <c r="A40835">
        <v>9010</v>
      </c>
      <c r="B40835" s="1">
        <f>DATE(2024,9,1) + TIME(0,0,0)</f>
        <v>45536</v>
      </c>
      <c r="C40835">
        <v>38.904342651</v>
      </c>
    </row>
    <row r="40836" spans="1:3" x14ac:dyDescent="0.25">
      <c r="A40836">
        <v>9040</v>
      </c>
      <c r="B40836" s="1">
        <f>DATE(2024,10,1) + TIME(0,0,0)</f>
        <v>45566</v>
      </c>
      <c r="C40836">
        <v>38.915740966999998</v>
      </c>
    </row>
    <row r="40837" spans="1:3" x14ac:dyDescent="0.25">
      <c r="A40837">
        <v>9071</v>
      </c>
      <c r="B40837" s="1">
        <f>DATE(2024,11,1) + TIME(0,0,0)</f>
        <v>45597</v>
      </c>
      <c r="C40837">
        <v>38.927494049000003</v>
      </c>
    </row>
    <row r="40838" spans="1:3" x14ac:dyDescent="0.25">
      <c r="A40838">
        <v>9101</v>
      </c>
      <c r="B40838" s="1">
        <f>DATE(2024,12,1) + TIME(0,0,0)</f>
        <v>45627</v>
      </c>
      <c r="C40838">
        <v>38.938846587999997</v>
      </c>
    </row>
    <row r="40839" spans="1:3" x14ac:dyDescent="0.25">
      <c r="A40839">
        <v>9132</v>
      </c>
      <c r="B40839" s="1">
        <f>DATE(2025,1,1) + TIME(0,0,0)</f>
        <v>45658</v>
      </c>
      <c r="C40839">
        <v>38.950557709000002</v>
      </c>
    </row>
    <row r="40840" spans="1:3" x14ac:dyDescent="0.25">
      <c r="A40840">
        <v>9163</v>
      </c>
      <c r="B40840" s="1">
        <f>DATE(2025,2,1) + TIME(0,0,0)</f>
        <v>45689</v>
      </c>
      <c r="C40840">
        <v>38.962242126</v>
      </c>
    </row>
    <row r="40841" spans="1:3" x14ac:dyDescent="0.25">
      <c r="A40841">
        <v>9191</v>
      </c>
      <c r="B40841" s="1">
        <f>DATE(2025,3,1) + TIME(0,0,0)</f>
        <v>45717</v>
      </c>
      <c r="C40841">
        <v>38.972778320000003</v>
      </c>
    </row>
    <row r="40842" spans="1:3" x14ac:dyDescent="0.25">
      <c r="A40842">
        <v>9222</v>
      </c>
      <c r="B40842" s="1">
        <f>DATE(2025,4,1) + TIME(0,0,0)</f>
        <v>45748</v>
      </c>
      <c r="C40842">
        <v>38.984420776</v>
      </c>
    </row>
    <row r="40843" spans="1:3" x14ac:dyDescent="0.25">
      <c r="A40843">
        <v>9252</v>
      </c>
      <c r="B40843" s="1">
        <f>DATE(2025,5,1) + TIME(0,0,0)</f>
        <v>45778</v>
      </c>
      <c r="C40843">
        <v>38.995666503999999</v>
      </c>
    </row>
    <row r="40844" spans="1:3" x14ac:dyDescent="0.25">
      <c r="A40844">
        <v>9283</v>
      </c>
      <c r="B40844" s="1">
        <f>DATE(2025,6,1) + TIME(0,0,0)</f>
        <v>45809</v>
      </c>
      <c r="C40844">
        <v>39.007263184000003</v>
      </c>
    </row>
    <row r="40845" spans="1:3" x14ac:dyDescent="0.25">
      <c r="A40845">
        <v>9313</v>
      </c>
      <c r="B40845" s="1">
        <f>DATE(2025,7,1) + TIME(0,0,0)</f>
        <v>45839</v>
      </c>
      <c r="C40845">
        <v>39.018466949</v>
      </c>
    </row>
    <row r="40846" spans="1:3" x14ac:dyDescent="0.25">
      <c r="A40846">
        <v>9344</v>
      </c>
      <c r="B40846" s="1">
        <f>DATE(2025,8,1) + TIME(0,0,0)</f>
        <v>45870</v>
      </c>
      <c r="C40846">
        <v>39.030021667</v>
      </c>
    </row>
    <row r="40847" spans="1:3" x14ac:dyDescent="0.25">
      <c r="A40847">
        <v>9375</v>
      </c>
      <c r="B40847" s="1">
        <f>DATE(2025,9,1) + TIME(0,0,0)</f>
        <v>45901</v>
      </c>
      <c r="C40847">
        <v>39.041553497000002</v>
      </c>
    </row>
    <row r="40848" spans="1:3" x14ac:dyDescent="0.25">
      <c r="A40848">
        <v>9405</v>
      </c>
      <c r="B40848" s="1">
        <f>DATE(2025,10,1) + TIME(0,0,0)</f>
        <v>45931</v>
      </c>
      <c r="C40848">
        <v>39.052692413000003</v>
      </c>
    </row>
    <row r="40849" spans="1:3" x14ac:dyDescent="0.25">
      <c r="A40849">
        <v>9436</v>
      </c>
      <c r="B40849" s="1">
        <f>DATE(2025,11,1) + TIME(0,0,0)</f>
        <v>45962</v>
      </c>
      <c r="C40849">
        <v>39.064178466999998</v>
      </c>
    </row>
    <row r="40850" spans="1:3" x14ac:dyDescent="0.25">
      <c r="A40850">
        <v>9466</v>
      </c>
      <c r="B40850" s="1">
        <f>DATE(2025,12,1) + TIME(0,0,0)</f>
        <v>45992</v>
      </c>
      <c r="C40850">
        <v>39.075275421000001</v>
      </c>
    </row>
    <row r="40851" spans="1:3" x14ac:dyDescent="0.25">
      <c r="A40851">
        <v>9497</v>
      </c>
      <c r="B40851" s="1">
        <f>DATE(2026,1,1) + TIME(0,0,0)</f>
        <v>46023</v>
      </c>
      <c r="C40851">
        <v>39.086719512999998</v>
      </c>
    </row>
    <row r="40852" spans="1:3" x14ac:dyDescent="0.25">
      <c r="A40852">
        <v>9528</v>
      </c>
      <c r="B40852" s="1">
        <f>DATE(2026,2,1) + TIME(0,0,0)</f>
        <v>46054</v>
      </c>
      <c r="C40852">
        <v>39.098140717</v>
      </c>
    </row>
    <row r="40853" spans="1:3" x14ac:dyDescent="0.25">
      <c r="A40853">
        <v>9556</v>
      </c>
      <c r="B40853" s="1">
        <f>DATE(2026,3,1) + TIME(0,0,0)</f>
        <v>46082</v>
      </c>
      <c r="C40853">
        <v>39.108440399000003</v>
      </c>
    </row>
    <row r="40854" spans="1:3" x14ac:dyDescent="0.25">
      <c r="A40854">
        <v>9587</v>
      </c>
      <c r="B40854" s="1">
        <f>DATE(2026,4,1) + TIME(0,0,0)</f>
        <v>46113</v>
      </c>
      <c r="C40854">
        <v>39.119819640999999</v>
      </c>
    </row>
    <row r="40855" spans="1:3" x14ac:dyDescent="0.25">
      <c r="A40855">
        <v>9617</v>
      </c>
      <c r="B40855" s="1">
        <f>DATE(2026,5,1) + TIME(0,0,0)</f>
        <v>46143</v>
      </c>
      <c r="C40855">
        <v>39.130809784</v>
      </c>
    </row>
    <row r="40856" spans="1:3" x14ac:dyDescent="0.25">
      <c r="A40856">
        <v>9648</v>
      </c>
      <c r="B40856" s="1">
        <f>DATE(2026,6,1) + TIME(0,0,0)</f>
        <v>46174</v>
      </c>
      <c r="C40856">
        <v>39.142147064</v>
      </c>
    </row>
    <row r="40857" spans="1:3" x14ac:dyDescent="0.25">
      <c r="A40857">
        <v>9678</v>
      </c>
      <c r="B40857" s="1">
        <f>DATE(2026,7,1) + TIME(0,0,0)</f>
        <v>46204</v>
      </c>
      <c r="C40857">
        <v>39.153095245000003</v>
      </c>
    </row>
    <row r="40858" spans="1:3" x14ac:dyDescent="0.25">
      <c r="A40858">
        <v>9709</v>
      </c>
      <c r="B40858" s="1">
        <f>DATE(2026,8,1) + TIME(0,0,0)</f>
        <v>46235</v>
      </c>
      <c r="C40858">
        <v>39.164386749000002</v>
      </c>
    </row>
    <row r="40859" spans="1:3" x14ac:dyDescent="0.25">
      <c r="A40859">
        <v>9740</v>
      </c>
      <c r="B40859" s="1">
        <f>DATE(2026,9,1) + TIME(0,0,0)</f>
        <v>46266</v>
      </c>
      <c r="C40859">
        <v>39.175659179999997</v>
      </c>
    </row>
    <row r="40860" spans="1:3" x14ac:dyDescent="0.25">
      <c r="A40860">
        <v>9770</v>
      </c>
      <c r="B40860" s="1">
        <f>DATE(2026,10,1) + TIME(0,0,0)</f>
        <v>46296</v>
      </c>
      <c r="C40860">
        <v>39.186546325999998</v>
      </c>
    </row>
    <row r="40861" spans="1:3" x14ac:dyDescent="0.25">
      <c r="A40861">
        <v>9801</v>
      </c>
      <c r="B40861" s="1">
        <f>DATE(2026,11,1) + TIME(0,0,0)</f>
        <v>46327</v>
      </c>
      <c r="C40861">
        <v>39.197772980000003</v>
      </c>
    </row>
    <row r="40862" spans="1:3" x14ac:dyDescent="0.25">
      <c r="A40862">
        <v>9831</v>
      </c>
      <c r="B40862" s="1">
        <f>DATE(2026,12,1) + TIME(0,0,0)</f>
        <v>46357</v>
      </c>
      <c r="C40862">
        <v>39.208614349000001</v>
      </c>
    </row>
    <row r="40863" spans="1:3" x14ac:dyDescent="0.25">
      <c r="A40863">
        <v>9862</v>
      </c>
      <c r="B40863" s="1">
        <f>DATE(2027,1,1) + TIME(0,0,0)</f>
        <v>46388</v>
      </c>
      <c r="C40863">
        <v>39.219799041999998</v>
      </c>
    </row>
    <row r="40864" spans="1:3" x14ac:dyDescent="0.25">
      <c r="A40864">
        <v>9893</v>
      </c>
      <c r="B40864" s="1">
        <f>DATE(2027,2,1) + TIME(0,0,0)</f>
        <v>46419</v>
      </c>
      <c r="C40864">
        <v>39.230960846000002</v>
      </c>
    </row>
    <row r="40865" spans="1:3" x14ac:dyDescent="0.25">
      <c r="A40865">
        <v>9921</v>
      </c>
      <c r="B40865" s="1">
        <f>DATE(2027,3,1) + TIME(0,0,0)</f>
        <v>46447</v>
      </c>
      <c r="C40865">
        <v>39.241027832</v>
      </c>
    </row>
    <row r="40866" spans="1:3" x14ac:dyDescent="0.25">
      <c r="A40866">
        <v>9952</v>
      </c>
      <c r="B40866" s="1">
        <f>DATE(2027,4,1) + TIME(0,0,0)</f>
        <v>46478</v>
      </c>
      <c r="C40866">
        <v>39.252147675000003</v>
      </c>
    </row>
    <row r="40867" spans="1:3" x14ac:dyDescent="0.25">
      <c r="A40867">
        <v>9982</v>
      </c>
      <c r="B40867" s="1">
        <f>DATE(2027,5,1) + TIME(0,0,0)</f>
        <v>46508</v>
      </c>
      <c r="C40867">
        <v>39.262886047000002</v>
      </c>
    </row>
    <row r="40868" spans="1:3" x14ac:dyDescent="0.25">
      <c r="A40868">
        <v>10013</v>
      </c>
      <c r="B40868" s="1">
        <f>DATE(2027,6,1) + TIME(0,0,0)</f>
        <v>46539</v>
      </c>
      <c r="C40868">
        <v>39.273963928000001</v>
      </c>
    </row>
    <row r="40869" spans="1:3" x14ac:dyDescent="0.25">
      <c r="A40869">
        <v>10043</v>
      </c>
      <c r="B40869" s="1">
        <f>DATE(2027,7,1) + TIME(0,0,0)</f>
        <v>46569</v>
      </c>
      <c r="C40869">
        <v>39.284664153999998</v>
      </c>
    </row>
    <row r="40870" spans="1:3" x14ac:dyDescent="0.25">
      <c r="A40870">
        <v>10074</v>
      </c>
      <c r="B40870" s="1">
        <f>DATE(2027,8,1) + TIME(0,0,0)</f>
        <v>46600</v>
      </c>
      <c r="C40870">
        <v>39.295700072999999</v>
      </c>
    </row>
    <row r="40871" spans="1:3" x14ac:dyDescent="0.25">
      <c r="A40871">
        <v>10105</v>
      </c>
      <c r="B40871" s="1">
        <f>DATE(2027,9,1) + TIME(0,0,0)</f>
        <v>46631</v>
      </c>
      <c r="C40871">
        <v>39.306713104000004</v>
      </c>
    </row>
    <row r="40872" spans="1:3" x14ac:dyDescent="0.25">
      <c r="A40872">
        <v>10135</v>
      </c>
      <c r="B40872" s="1">
        <f>DATE(2027,10,1) + TIME(0,0,0)</f>
        <v>46661</v>
      </c>
      <c r="C40872">
        <v>39.31734848</v>
      </c>
    </row>
    <row r="40873" spans="1:3" x14ac:dyDescent="0.25">
      <c r="A40873">
        <v>10166</v>
      </c>
      <c r="B40873" s="1">
        <f>DATE(2027,11,1) + TIME(0,0,0)</f>
        <v>46692</v>
      </c>
      <c r="C40873">
        <v>39.328319550000003</v>
      </c>
    </row>
    <row r="40874" spans="1:3" x14ac:dyDescent="0.25">
      <c r="A40874">
        <v>10196</v>
      </c>
      <c r="B40874" s="1">
        <f>DATE(2027,12,1) + TIME(0,0,0)</f>
        <v>46722</v>
      </c>
      <c r="C40874">
        <v>39.338916779000002</v>
      </c>
    </row>
    <row r="40875" spans="1:3" x14ac:dyDescent="0.25">
      <c r="A40875">
        <v>10227</v>
      </c>
      <c r="B40875" s="1">
        <f>DATE(2028,1,1) + TIME(0,0,0)</f>
        <v>46753</v>
      </c>
      <c r="C40875">
        <v>39.349845885999997</v>
      </c>
    </row>
    <row r="40876" spans="1:3" x14ac:dyDescent="0.25">
      <c r="A40876">
        <v>10258</v>
      </c>
      <c r="B40876" s="1">
        <f>DATE(2028,2,1) + TIME(0,0,0)</f>
        <v>46784</v>
      </c>
      <c r="C40876">
        <v>39.360752106</v>
      </c>
    </row>
    <row r="40877" spans="1:3" x14ac:dyDescent="0.25">
      <c r="A40877">
        <v>10287</v>
      </c>
      <c r="B40877" s="1">
        <f>DATE(2028,3,1) + TIME(0,0,0)</f>
        <v>46813</v>
      </c>
      <c r="C40877">
        <v>39.370933532999999</v>
      </c>
    </row>
    <row r="40878" spans="1:3" x14ac:dyDescent="0.25">
      <c r="A40878">
        <v>10318</v>
      </c>
      <c r="B40878" s="1">
        <f>DATE(2028,4,1) + TIME(0,0,0)</f>
        <v>46844</v>
      </c>
      <c r="C40878">
        <v>39.381797790999997</v>
      </c>
    </row>
    <row r="40879" spans="1:3" x14ac:dyDescent="0.25">
      <c r="A40879">
        <v>10348</v>
      </c>
      <c r="B40879" s="1">
        <f>DATE(2028,5,1) + TIME(0,0,0)</f>
        <v>46874</v>
      </c>
      <c r="C40879">
        <v>39.392292023000003</v>
      </c>
    </row>
    <row r="40880" spans="1:3" x14ac:dyDescent="0.25">
      <c r="A40880">
        <v>10379</v>
      </c>
      <c r="B40880" s="1">
        <f>DATE(2028,6,1) + TIME(0,0,0)</f>
        <v>46905</v>
      </c>
      <c r="C40880">
        <v>39.403110503999997</v>
      </c>
    </row>
    <row r="40881" spans="1:3" x14ac:dyDescent="0.25">
      <c r="A40881">
        <v>10409</v>
      </c>
      <c r="B40881" s="1">
        <f>DATE(2028,7,1) + TIME(0,0,0)</f>
        <v>46935</v>
      </c>
      <c r="C40881">
        <v>39.413562775000003</v>
      </c>
    </row>
    <row r="40882" spans="1:3" x14ac:dyDescent="0.25">
      <c r="A40882">
        <v>10440</v>
      </c>
      <c r="B40882" s="1">
        <f>DATE(2028,8,1) + TIME(0,0,0)</f>
        <v>46966</v>
      </c>
      <c r="C40882">
        <v>39.424343108999999</v>
      </c>
    </row>
    <row r="40883" spans="1:3" x14ac:dyDescent="0.25">
      <c r="A40883">
        <v>10471</v>
      </c>
      <c r="B40883" s="1">
        <f>DATE(2028,9,1) + TIME(0,0,0)</f>
        <v>46997</v>
      </c>
      <c r="C40883">
        <v>39.435100554999998</v>
      </c>
    </row>
    <row r="40884" spans="1:3" x14ac:dyDescent="0.25">
      <c r="A40884">
        <v>10501</v>
      </c>
      <c r="B40884" s="1">
        <f>DATE(2028,10,1) + TIME(0,0,0)</f>
        <v>47027</v>
      </c>
      <c r="C40884">
        <v>39.445491791000002</v>
      </c>
    </row>
    <row r="40885" spans="1:3" x14ac:dyDescent="0.25">
      <c r="A40885">
        <v>10532</v>
      </c>
      <c r="B40885" s="1">
        <f>DATE(2028,11,1) + TIME(0,0,0)</f>
        <v>47058</v>
      </c>
      <c r="C40885">
        <v>39.456207274999997</v>
      </c>
    </row>
    <row r="40886" spans="1:3" x14ac:dyDescent="0.25">
      <c r="A40886">
        <v>10562</v>
      </c>
      <c r="B40886" s="1">
        <f>DATE(2028,12,1) + TIME(0,0,0)</f>
        <v>47088</v>
      </c>
      <c r="C40886">
        <v>39.466556549000003</v>
      </c>
    </row>
    <row r="40887" spans="1:3" x14ac:dyDescent="0.25">
      <c r="A40887">
        <v>10593</v>
      </c>
      <c r="B40887" s="1">
        <f>DATE(2029,1,1) + TIME(0,0,0)</f>
        <v>47119</v>
      </c>
      <c r="C40887">
        <v>39.477230071999998</v>
      </c>
    </row>
    <row r="40888" spans="1:3" x14ac:dyDescent="0.25">
      <c r="A40888">
        <v>10624</v>
      </c>
      <c r="B40888" s="1">
        <f>DATE(2029,2,1) + TIME(0,0,0)</f>
        <v>47150</v>
      </c>
      <c r="C40888">
        <v>39.487884520999998</v>
      </c>
    </row>
    <row r="40889" spans="1:3" x14ac:dyDescent="0.25">
      <c r="A40889">
        <v>10652</v>
      </c>
      <c r="B40889" s="1">
        <f>DATE(2029,3,1) + TIME(0,0,0)</f>
        <v>47178</v>
      </c>
      <c r="C40889">
        <v>39.497489928999997</v>
      </c>
    </row>
    <row r="40890" spans="1:3" x14ac:dyDescent="0.25">
      <c r="A40890">
        <v>10683</v>
      </c>
      <c r="B40890" s="1">
        <f>DATE(2029,4,1) + TIME(0,0,0)</f>
        <v>47209</v>
      </c>
      <c r="C40890">
        <v>39.508102417000003</v>
      </c>
    </row>
    <row r="40891" spans="1:3" x14ac:dyDescent="0.25">
      <c r="A40891">
        <v>10713</v>
      </c>
      <c r="B40891" s="1">
        <f>DATE(2029,5,1) + TIME(0,0,0)</f>
        <v>47239</v>
      </c>
      <c r="C40891">
        <v>39.518356322999999</v>
      </c>
    </row>
    <row r="40892" spans="1:3" x14ac:dyDescent="0.25">
      <c r="A40892">
        <v>10744</v>
      </c>
      <c r="B40892" s="1">
        <f>DATE(2029,6,1) + TIME(0,0,0)</f>
        <v>47270</v>
      </c>
      <c r="C40892">
        <v>39.528930664000001</v>
      </c>
    </row>
    <row r="40893" spans="1:3" x14ac:dyDescent="0.25">
      <c r="A40893">
        <v>10774</v>
      </c>
      <c r="B40893" s="1">
        <f>DATE(2029,7,1) + TIME(0,0,0)</f>
        <v>47300</v>
      </c>
      <c r="C40893">
        <v>39.539142609000002</v>
      </c>
    </row>
    <row r="40894" spans="1:3" x14ac:dyDescent="0.25">
      <c r="A40894">
        <v>10805</v>
      </c>
      <c r="B40894" s="1">
        <f>DATE(2029,8,1) + TIME(0,0,0)</f>
        <v>47331</v>
      </c>
      <c r="C40894">
        <v>39.549678802000003</v>
      </c>
    </row>
    <row r="40895" spans="1:3" x14ac:dyDescent="0.25">
      <c r="A40895">
        <v>10836</v>
      </c>
      <c r="B40895" s="1">
        <f>DATE(2029,9,1) + TIME(0,0,0)</f>
        <v>47362</v>
      </c>
      <c r="C40895">
        <v>39.560192108000003</v>
      </c>
    </row>
    <row r="40896" spans="1:3" x14ac:dyDescent="0.25">
      <c r="A40896">
        <v>10866</v>
      </c>
      <c r="B40896" s="1">
        <f>DATE(2029,10,1) + TIME(0,0,0)</f>
        <v>47392</v>
      </c>
      <c r="C40896">
        <v>39.570346831999998</v>
      </c>
    </row>
    <row r="40897" spans="1:3" x14ac:dyDescent="0.25">
      <c r="A40897">
        <v>10897</v>
      </c>
      <c r="B40897" s="1">
        <f>DATE(2029,11,1) + TIME(0,0,0)</f>
        <v>47423</v>
      </c>
      <c r="C40897">
        <v>39.580821991000001</v>
      </c>
    </row>
    <row r="40898" spans="1:3" x14ac:dyDescent="0.25">
      <c r="A40898">
        <v>10927</v>
      </c>
      <c r="B40898" s="1">
        <f>DATE(2029,12,1) + TIME(0,0,0)</f>
        <v>47453</v>
      </c>
      <c r="C40898">
        <v>39.590942382999998</v>
      </c>
    </row>
    <row r="40899" spans="1:3" x14ac:dyDescent="0.25">
      <c r="A40899">
        <v>10958</v>
      </c>
      <c r="B40899" s="1">
        <f>DATE(2030,1,1) + TIME(0,0,0)</f>
        <v>47484</v>
      </c>
      <c r="C40899">
        <v>39.601375580000003</v>
      </c>
    </row>
    <row r="40900" spans="1:3" x14ac:dyDescent="0.25">
      <c r="A40900">
        <v>10989</v>
      </c>
      <c r="B40900" s="1">
        <f>DATE(2030,2,1) + TIME(0,0,0)</f>
        <v>47515</v>
      </c>
      <c r="C40900">
        <v>39.611789702999999</v>
      </c>
    </row>
    <row r="40901" spans="1:3" x14ac:dyDescent="0.25">
      <c r="A40901">
        <v>11017</v>
      </c>
      <c r="B40901" s="1">
        <f>DATE(2030,3,1) + TIME(0,0,0)</f>
        <v>47543</v>
      </c>
      <c r="C40901">
        <v>39.621181487999998</v>
      </c>
    </row>
    <row r="40902" spans="1:3" x14ac:dyDescent="0.25">
      <c r="A40902">
        <v>11048</v>
      </c>
      <c r="B40902" s="1">
        <f>DATE(2030,4,1) + TIME(0,0,0)</f>
        <v>47574</v>
      </c>
      <c r="C40902">
        <v>39.631557465</v>
      </c>
    </row>
    <row r="40903" spans="1:3" x14ac:dyDescent="0.25">
      <c r="A40903">
        <v>11078</v>
      </c>
      <c r="B40903" s="1">
        <f>DATE(2030,5,1) + TIME(0,0,0)</f>
        <v>47604</v>
      </c>
      <c r="C40903">
        <v>39.641582489000001</v>
      </c>
    </row>
    <row r="40904" spans="1:3" x14ac:dyDescent="0.25">
      <c r="A40904">
        <v>11109</v>
      </c>
      <c r="B40904" s="1">
        <f>DATE(2030,6,1) + TIME(0,0,0)</f>
        <v>47635</v>
      </c>
      <c r="C40904">
        <v>39.651920318999998</v>
      </c>
    </row>
    <row r="40905" spans="1:3" x14ac:dyDescent="0.25">
      <c r="A40905">
        <v>11139</v>
      </c>
      <c r="B40905" s="1">
        <f>DATE(2030,7,1) + TIME(0,0,0)</f>
        <v>47665</v>
      </c>
      <c r="C40905">
        <v>39.661903381000002</v>
      </c>
    </row>
    <row r="40906" spans="1:3" x14ac:dyDescent="0.25">
      <c r="A40906">
        <v>11170</v>
      </c>
      <c r="B40906" s="1">
        <f>DATE(2030,8,1) + TIME(0,0,0)</f>
        <v>47696</v>
      </c>
      <c r="C40906">
        <v>39.672203064000001</v>
      </c>
    </row>
    <row r="40907" spans="1:3" x14ac:dyDescent="0.25">
      <c r="A40907">
        <v>11201</v>
      </c>
      <c r="B40907" s="1">
        <f>DATE(2030,9,1) + TIME(0,0,0)</f>
        <v>47727</v>
      </c>
      <c r="C40907">
        <v>39.682483673</v>
      </c>
    </row>
    <row r="40908" spans="1:3" x14ac:dyDescent="0.25">
      <c r="A40908">
        <v>11231</v>
      </c>
      <c r="B40908" s="1">
        <f>DATE(2030,10,1) + TIME(0,0,0)</f>
        <v>47757</v>
      </c>
      <c r="C40908">
        <v>39.692409515000001</v>
      </c>
    </row>
    <row r="40909" spans="1:3" x14ac:dyDescent="0.25">
      <c r="A40909">
        <v>11262</v>
      </c>
      <c r="B40909" s="1">
        <f>DATE(2030,11,1) + TIME(0,0,0)</f>
        <v>47788</v>
      </c>
      <c r="C40909">
        <v>39.702651977999999</v>
      </c>
    </row>
    <row r="40910" spans="1:3" x14ac:dyDescent="0.25">
      <c r="A40910">
        <v>11292</v>
      </c>
      <c r="B40910" s="1">
        <f>DATE(2030,12,1) + TIME(0,0,0)</f>
        <v>47818</v>
      </c>
      <c r="C40910">
        <v>39.712539673000002</v>
      </c>
    </row>
    <row r="40911" spans="1:3" x14ac:dyDescent="0.25">
      <c r="A40911">
        <v>11323</v>
      </c>
      <c r="B40911" s="1">
        <f>DATE(2031,1,1) + TIME(0,0,0)</f>
        <v>47849</v>
      </c>
      <c r="C40911">
        <v>39.722743987999998</v>
      </c>
    </row>
    <row r="40912" spans="1:3" x14ac:dyDescent="0.25">
      <c r="A40912">
        <v>11354</v>
      </c>
      <c r="B40912" s="1">
        <f>DATE(2031,2,1) + TIME(0,0,0)</f>
        <v>47880</v>
      </c>
      <c r="C40912">
        <v>39.732921599999997</v>
      </c>
    </row>
    <row r="40913" spans="1:3" x14ac:dyDescent="0.25">
      <c r="A40913">
        <v>11382</v>
      </c>
      <c r="B40913" s="1">
        <f>DATE(2031,3,1) + TIME(0,0,0)</f>
        <v>47908</v>
      </c>
      <c r="C40913">
        <v>39.742103577000002</v>
      </c>
    </row>
    <row r="40914" spans="1:3" x14ac:dyDescent="0.25">
      <c r="A40914">
        <v>11413</v>
      </c>
      <c r="B40914" s="1">
        <f>DATE(2031,4,1) + TIME(0,0,0)</f>
        <v>47939</v>
      </c>
      <c r="C40914">
        <v>39.752246857000003</v>
      </c>
    </row>
    <row r="40915" spans="1:3" x14ac:dyDescent="0.25">
      <c r="A40915">
        <v>11443</v>
      </c>
      <c r="B40915" s="1">
        <f>DATE(2031,5,1) + TIME(0,0,0)</f>
        <v>47969</v>
      </c>
      <c r="C40915">
        <v>39.762042999000002</v>
      </c>
    </row>
    <row r="40916" spans="1:3" x14ac:dyDescent="0.25">
      <c r="A40916">
        <v>11474</v>
      </c>
      <c r="B40916" s="1">
        <f>DATE(2031,6,1) + TIME(0,0,0)</f>
        <v>48000</v>
      </c>
      <c r="C40916">
        <v>39.772148131999998</v>
      </c>
    </row>
    <row r="40917" spans="1:3" x14ac:dyDescent="0.25">
      <c r="A40917">
        <v>11504</v>
      </c>
      <c r="B40917" s="1">
        <f>DATE(2031,7,1) + TIME(0,0,0)</f>
        <v>48030</v>
      </c>
      <c r="C40917">
        <v>39.781909943000002</v>
      </c>
    </row>
    <row r="40918" spans="1:3" x14ac:dyDescent="0.25">
      <c r="A40918">
        <v>11535</v>
      </c>
      <c r="B40918" s="1">
        <f>DATE(2031,8,1) + TIME(0,0,0)</f>
        <v>48061</v>
      </c>
      <c r="C40918">
        <v>39.791976929</v>
      </c>
    </row>
    <row r="40919" spans="1:3" x14ac:dyDescent="0.25">
      <c r="A40919">
        <v>11566</v>
      </c>
      <c r="B40919" s="1">
        <f>DATE(2031,9,1) + TIME(0,0,0)</f>
        <v>48092</v>
      </c>
      <c r="C40919">
        <v>39.802021027000002</v>
      </c>
    </row>
    <row r="40920" spans="1:3" x14ac:dyDescent="0.25">
      <c r="A40920">
        <v>11596</v>
      </c>
      <c r="B40920" s="1">
        <f>DATE(2031,10,1) + TIME(0,0,0)</f>
        <v>48122</v>
      </c>
      <c r="C40920">
        <v>39.811725615999997</v>
      </c>
    </row>
    <row r="40921" spans="1:3" x14ac:dyDescent="0.25">
      <c r="A40921">
        <v>11627</v>
      </c>
      <c r="B40921" s="1">
        <f>DATE(2031,11,1) + TIME(0,0,0)</f>
        <v>48153</v>
      </c>
      <c r="C40921">
        <v>39.821735382</v>
      </c>
    </row>
    <row r="40922" spans="1:3" x14ac:dyDescent="0.25">
      <c r="A40922">
        <v>11657</v>
      </c>
      <c r="B40922" s="1">
        <f>DATE(2031,12,1) + TIME(0,0,0)</f>
        <v>48183</v>
      </c>
      <c r="C40922">
        <v>39.831401825</v>
      </c>
    </row>
    <row r="40923" spans="1:3" x14ac:dyDescent="0.25">
      <c r="A40923">
        <v>11688</v>
      </c>
      <c r="B40923" s="1">
        <f>DATE(2032,1,1) + TIME(0,0,0)</f>
        <v>48214</v>
      </c>
      <c r="C40923">
        <v>39.841373443999998</v>
      </c>
    </row>
    <row r="40924" spans="1:3" x14ac:dyDescent="0.25">
      <c r="A40924">
        <v>11719</v>
      </c>
      <c r="B40924" s="1">
        <f>DATE(2032,2,1) + TIME(0,0,0)</f>
        <v>48245</v>
      </c>
      <c r="C40924">
        <v>39.851322174000003</v>
      </c>
    </row>
    <row r="40925" spans="1:3" x14ac:dyDescent="0.25">
      <c r="A40925">
        <v>11748</v>
      </c>
      <c r="B40925" s="1">
        <f>DATE(2032,3,1) + TIME(0,0,0)</f>
        <v>48274</v>
      </c>
      <c r="C40925">
        <v>39.860614777000002</v>
      </c>
    </row>
    <row r="40926" spans="1:3" x14ac:dyDescent="0.25">
      <c r="A40926">
        <v>11779</v>
      </c>
      <c r="B40926" s="1">
        <f>DATE(2032,4,1) + TIME(0,0,0)</f>
        <v>48305</v>
      </c>
      <c r="C40926">
        <v>39.870525360000002</v>
      </c>
    </row>
    <row r="40927" spans="1:3" x14ac:dyDescent="0.25">
      <c r="A40927">
        <v>11809</v>
      </c>
      <c r="B40927" s="1">
        <f>DATE(2032,5,1) + TIME(0,0,0)</f>
        <v>48335</v>
      </c>
      <c r="C40927">
        <v>39.880100249999998</v>
      </c>
    </row>
    <row r="40928" spans="1:3" x14ac:dyDescent="0.25">
      <c r="A40928">
        <v>11840</v>
      </c>
      <c r="B40928" s="1">
        <f>DATE(2032,6,1) + TIME(0,0,0)</f>
        <v>48366</v>
      </c>
      <c r="C40928">
        <v>39.889972686999997</v>
      </c>
    </row>
    <row r="40929" spans="1:3" x14ac:dyDescent="0.25">
      <c r="A40929">
        <v>11870</v>
      </c>
      <c r="B40929" s="1">
        <f>DATE(2032,7,1) + TIME(0,0,0)</f>
        <v>48396</v>
      </c>
      <c r="C40929">
        <v>39.899509430000002</v>
      </c>
    </row>
    <row r="40930" spans="1:3" x14ac:dyDescent="0.25">
      <c r="A40930">
        <v>11901</v>
      </c>
      <c r="B40930" s="1">
        <f>DATE(2032,8,1) + TIME(0,0,0)</f>
        <v>48427</v>
      </c>
      <c r="C40930">
        <v>39.909343718999999</v>
      </c>
    </row>
    <row r="40931" spans="1:3" x14ac:dyDescent="0.25">
      <c r="A40931">
        <v>11932</v>
      </c>
      <c r="B40931" s="1">
        <f>DATE(2032,9,1) + TIME(0,0,0)</f>
        <v>48458</v>
      </c>
      <c r="C40931">
        <v>39.919155121000003</v>
      </c>
    </row>
    <row r="40932" spans="1:3" x14ac:dyDescent="0.25">
      <c r="A40932">
        <v>11962</v>
      </c>
      <c r="B40932" s="1">
        <f>DATE(2032,10,1) + TIME(0,0,0)</f>
        <v>48488</v>
      </c>
      <c r="C40932">
        <v>39.928630828999999</v>
      </c>
    </row>
    <row r="40933" spans="1:3" x14ac:dyDescent="0.25">
      <c r="A40933">
        <v>11993</v>
      </c>
      <c r="B40933" s="1">
        <f>DATE(2032,11,1) + TIME(0,0,0)</f>
        <v>48519</v>
      </c>
      <c r="C40933">
        <v>39.938404083000002</v>
      </c>
    </row>
    <row r="40934" spans="1:3" x14ac:dyDescent="0.25">
      <c r="A40934">
        <v>12023</v>
      </c>
      <c r="B40934" s="1">
        <f>DATE(2032,12,1) + TIME(0,0,0)</f>
        <v>48549</v>
      </c>
      <c r="C40934">
        <v>39.947845459</v>
      </c>
    </row>
    <row r="40935" spans="1:3" x14ac:dyDescent="0.25">
      <c r="A40935">
        <v>12054</v>
      </c>
      <c r="B40935" s="1">
        <f>DATE(2033,1,1) + TIME(0,0,0)</f>
        <v>48580</v>
      </c>
      <c r="C40935">
        <v>39.957576752000001</v>
      </c>
    </row>
    <row r="40936" spans="1:3" x14ac:dyDescent="0.25">
      <c r="A40936">
        <v>12085</v>
      </c>
      <c r="B40936" s="1">
        <f>DATE(2033,2,1) + TIME(0,0,0)</f>
        <v>48611</v>
      </c>
      <c r="C40936">
        <v>39.967292786000002</v>
      </c>
    </row>
    <row r="40937" spans="1:3" x14ac:dyDescent="0.25">
      <c r="A40937">
        <v>12113</v>
      </c>
      <c r="B40937" s="1">
        <f>DATE(2033,3,1) + TIME(0,0,0)</f>
        <v>48639</v>
      </c>
      <c r="C40937">
        <v>39.976047516000001</v>
      </c>
    </row>
    <row r="40938" spans="1:3" x14ac:dyDescent="0.25">
      <c r="A40938">
        <v>12144</v>
      </c>
      <c r="B40938" s="1">
        <f>DATE(2033,4,1) + TIME(0,0,0)</f>
        <v>48670</v>
      </c>
      <c r="C40938">
        <v>39.985725403000004</v>
      </c>
    </row>
    <row r="40939" spans="1:3" x14ac:dyDescent="0.25">
      <c r="A40939">
        <v>12174</v>
      </c>
      <c r="B40939" s="1">
        <f>DATE(2033,5,1) + TIME(0,0,0)</f>
        <v>48700</v>
      </c>
      <c r="C40939">
        <v>39.995067595999998</v>
      </c>
    </row>
    <row r="40940" spans="1:3" x14ac:dyDescent="0.25">
      <c r="A40940">
        <v>12205</v>
      </c>
      <c r="B40940" s="1">
        <f>DATE(2033,6,1) + TIME(0,0,0)</f>
        <v>48731</v>
      </c>
      <c r="C40940">
        <v>40.004707336000003</v>
      </c>
    </row>
    <row r="40941" spans="1:3" x14ac:dyDescent="0.25">
      <c r="A40941">
        <v>12235</v>
      </c>
      <c r="B40941" s="1">
        <f>DATE(2033,7,1) + TIME(0,0,0)</f>
        <v>48761</v>
      </c>
      <c r="C40941">
        <v>40.014011383000003</v>
      </c>
    </row>
    <row r="40942" spans="1:3" x14ac:dyDescent="0.25">
      <c r="A40942">
        <v>12266</v>
      </c>
      <c r="B40942" s="1">
        <f>DATE(2033,8,1) + TIME(0,0,0)</f>
        <v>48792</v>
      </c>
      <c r="C40942">
        <v>40.023612976000003</v>
      </c>
    </row>
    <row r="40943" spans="1:3" x14ac:dyDescent="0.25">
      <c r="A40943">
        <v>12297</v>
      </c>
      <c r="B40943" s="1">
        <f>DATE(2033,9,1) + TIME(0,0,0)</f>
        <v>48823</v>
      </c>
      <c r="C40943">
        <v>40.033187865999999</v>
      </c>
    </row>
    <row r="40944" spans="1:3" x14ac:dyDescent="0.25">
      <c r="A40944">
        <v>12327</v>
      </c>
      <c r="B40944" s="1">
        <f>DATE(2033,10,1) + TIME(0,0,0)</f>
        <v>48853</v>
      </c>
      <c r="C40944">
        <v>40.042438507</v>
      </c>
    </row>
    <row r="40945" spans="1:3" x14ac:dyDescent="0.25">
      <c r="A40945">
        <v>12358</v>
      </c>
      <c r="B40945" s="1">
        <f>DATE(2033,11,1) + TIME(0,0,0)</f>
        <v>48884</v>
      </c>
      <c r="C40945">
        <v>40.051979064999998</v>
      </c>
    </row>
    <row r="40946" spans="1:3" x14ac:dyDescent="0.25">
      <c r="A40946">
        <v>12388</v>
      </c>
      <c r="B40946" s="1">
        <f>DATE(2033,12,1) + TIME(0,0,0)</f>
        <v>48914</v>
      </c>
      <c r="C40946">
        <v>40.061191559000001</v>
      </c>
    </row>
    <row r="40947" spans="1:3" x14ac:dyDescent="0.25">
      <c r="A40947">
        <v>12419</v>
      </c>
      <c r="B40947" s="1">
        <f>DATE(2034,1,1) + TIME(0,0,0)</f>
        <v>48945</v>
      </c>
      <c r="C40947">
        <v>40.070693970000001</v>
      </c>
    </row>
    <row r="40948" spans="1:3" x14ac:dyDescent="0.25">
      <c r="A40948">
        <v>12450</v>
      </c>
      <c r="B40948" s="1">
        <f>DATE(2034,2,1) + TIME(0,0,0)</f>
        <v>48976</v>
      </c>
      <c r="C40948">
        <v>40.080177307</v>
      </c>
    </row>
    <row r="40949" spans="1:3" x14ac:dyDescent="0.25">
      <c r="A40949">
        <v>12478</v>
      </c>
      <c r="B40949" s="1">
        <f>DATE(2034,3,1) + TIME(0,0,0)</f>
        <v>49004</v>
      </c>
      <c r="C40949">
        <v>40.088726043999998</v>
      </c>
    </row>
    <row r="40950" spans="1:3" x14ac:dyDescent="0.25">
      <c r="A40950">
        <v>12509</v>
      </c>
      <c r="B40950" s="1">
        <f>DATE(2034,4,1) + TIME(0,0,0)</f>
        <v>49035</v>
      </c>
      <c r="C40950">
        <v>40.098171233999999</v>
      </c>
    </row>
    <row r="40951" spans="1:3" x14ac:dyDescent="0.25">
      <c r="A40951">
        <v>12539</v>
      </c>
      <c r="B40951" s="1">
        <f>DATE(2034,5,1) + TIME(0,0,0)</f>
        <v>49065</v>
      </c>
      <c r="C40951">
        <v>40.107292174999998</v>
      </c>
    </row>
    <row r="40952" spans="1:3" x14ac:dyDescent="0.25">
      <c r="A40952">
        <v>12570</v>
      </c>
      <c r="B40952" s="1">
        <f>DATE(2034,6,1) + TIME(0,0,0)</f>
        <v>49096</v>
      </c>
      <c r="C40952">
        <v>40.116703033</v>
      </c>
    </row>
    <row r="40953" spans="1:3" x14ac:dyDescent="0.25">
      <c r="A40953">
        <v>12600</v>
      </c>
      <c r="B40953" s="1">
        <f>DATE(2034,7,1) + TIME(0,0,0)</f>
        <v>49126</v>
      </c>
      <c r="C40953">
        <v>40.125789642000001</v>
      </c>
    </row>
    <row r="40954" spans="1:3" x14ac:dyDescent="0.25">
      <c r="A40954">
        <v>12631</v>
      </c>
      <c r="B40954" s="1">
        <f>DATE(2034,8,1) + TIME(0,0,0)</f>
        <v>49157</v>
      </c>
      <c r="C40954">
        <v>40.135158539000003</v>
      </c>
    </row>
    <row r="40955" spans="1:3" x14ac:dyDescent="0.25">
      <c r="A40955">
        <v>12662</v>
      </c>
      <c r="B40955" s="1">
        <f>DATE(2034,9,1) + TIME(0,0,0)</f>
        <v>49188</v>
      </c>
      <c r="C40955">
        <v>40.144512177000003</v>
      </c>
    </row>
    <row r="40956" spans="1:3" x14ac:dyDescent="0.25">
      <c r="A40956">
        <v>12692</v>
      </c>
      <c r="B40956" s="1">
        <f>DATE(2034,10,1) + TIME(0,0,0)</f>
        <v>49218</v>
      </c>
      <c r="C40956">
        <v>40.153545379999997</v>
      </c>
    </row>
    <row r="40957" spans="1:3" x14ac:dyDescent="0.25">
      <c r="A40957">
        <v>12723</v>
      </c>
      <c r="B40957" s="1">
        <f>DATE(2034,11,1) + TIME(0,0,0)</f>
        <v>49249</v>
      </c>
      <c r="C40957">
        <v>40.162860870000003</v>
      </c>
    </row>
    <row r="40958" spans="1:3" x14ac:dyDescent="0.25">
      <c r="A40958">
        <v>12753</v>
      </c>
      <c r="B40958" s="1">
        <f>DATE(2034,12,1) + TIME(0,0,0)</f>
        <v>49279</v>
      </c>
      <c r="C40958">
        <v>40.171855927000003</v>
      </c>
    </row>
    <row r="40959" spans="1:3" x14ac:dyDescent="0.25">
      <c r="A40959">
        <v>12784</v>
      </c>
      <c r="B40959" s="1">
        <f>DATE(2035,1,1) + TIME(0,0,0)</f>
        <v>49310</v>
      </c>
      <c r="C40959">
        <v>40.181137085000003</v>
      </c>
    </row>
    <row r="40960" spans="1:3" x14ac:dyDescent="0.25">
      <c r="A40960">
        <v>12815</v>
      </c>
      <c r="B40960" s="1">
        <f>DATE(2035,2,1) + TIME(0,0,0)</f>
        <v>49341</v>
      </c>
      <c r="C40960">
        <v>40.190395355</v>
      </c>
    </row>
    <row r="40961" spans="1:3" x14ac:dyDescent="0.25">
      <c r="A40961">
        <v>12843</v>
      </c>
      <c r="B40961" s="1">
        <f>DATE(2035,3,1) + TIME(0,0,0)</f>
        <v>49369</v>
      </c>
      <c r="C40961">
        <v>40.198745727999999</v>
      </c>
    </row>
    <row r="40962" spans="1:3" x14ac:dyDescent="0.25">
      <c r="A40962">
        <v>12874</v>
      </c>
      <c r="B40962" s="1">
        <f>DATE(2035,4,1) + TIME(0,0,0)</f>
        <v>49400</v>
      </c>
      <c r="C40962">
        <v>40.20797348</v>
      </c>
    </row>
    <row r="40963" spans="1:3" x14ac:dyDescent="0.25">
      <c r="A40963">
        <v>12904</v>
      </c>
      <c r="B40963" s="1">
        <f>DATE(2035,5,1) + TIME(0,0,0)</f>
        <v>49430</v>
      </c>
      <c r="C40963">
        <v>40.216884612999998</v>
      </c>
    </row>
    <row r="40964" spans="1:3" x14ac:dyDescent="0.25">
      <c r="A40964">
        <v>12935</v>
      </c>
      <c r="B40964" s="1">
        <f>DATE(2035,6,1) + TIME(0,0,0)</f>
        <v>49461</v>
      </c>
      <c r="C40964">
        <v>40.226074218999997</v>
      </c>
    </row>
    <row r="40965" spans="1:3" x14ac:dyDescent="0.25">
      <c r="A40965">
        <v>12965</v>
      </c>
      <c r="B40965" s="1">
        <f>DATE(2035,7,1) + TIME(0,0,0)</f>
        <v>49491</v>
      </c>
      <c r="C40965">
        <v>40.234951019</v>
      </c>
    </row>
    <row r="40966" spans="1:3" x14ac:dyDescent="0.25">
      <c r="A40966">
        <v>12996</v>
      </c>
      <c r="B40966" s="1">
        <f>DATE(2035,8,1) + TIME(0,0,0)</f>
        <v>49522</v>
      </c>
      <c r="C40966">
        <v>40.244106293000002</v>
      </c>
    </row>
    <row r="40967" spans="1:3" x14ac:dyDescent="0.25">
      <c r="A40967">
        <v>13027</v>
      </c>
      <c r="B40967" s="1">
        <f>DATE(2035,9,1) + TIME(0,0,0)</f>
        <v>49553</v>
      </c>
      <c r="C40967">
        <v>40.253242493000002</v>
      </c>
    </row>
    <row r="40968" spans="1:3" x14ac:dyDescent="0.25">
      <c r="A40968">
        <v>13057</v>
      </c>
      <c r="B40968" s="1">
        <f>DATE(2035,10,1) + TIME(0,0,0)</f>
        <v>49583</v>
      </c>
      <c r="C40968">
        <v>40.262069701999998</v>
      </c>
    </row>
    <row r="40969" spans="1:3" x14ac:dyDescent="0.25">
      <c r="A40969">
        <v>13088</v>
      </c>
      <c r="B40969" s="1">
        <f>DATE(2035,11,1) + TIME(0,0,0)</f>
        <v>49614</v>
      </c>
      <c r="C40969">
        <v>40.27117157</v>
      </c>
    </row>
    <row r="40970" spans="1:3" x14ac:dyDescent="0.25">
      <c r="A40970">
        <v>13118</v>
      </c>
      <c r="B40970" s="1">
        <f>DATE(2035,12,1) + TIME(0,0,0)</f>
        <v>49644</v>
      </c>
      <c r="C40970">
        <v>40.279960631999998</v>
      </c>
    </row>
    <row r="40971" spans="1:3" x14ac:dyDescent="0.25">
      <c r="A40971">
        <v>13149</v>
      </c>
      <c r="B40971" s="1">
        <f>DATE(2036,1,1) + TIME(0,0,0)</f>
        <v>49675</v>
      </c>
      <c r="C40971">
        <v>40.289028168000002</v>
      </c>
    </row>
    <row r="40972" spans="1:3" x14ac:dyDescent="0.25">
      <c r="A40972">
        <v>13180</v>
      </c>
      <c r="B40972" s="1">
        <f>DATE(2036,2,1) + TIME(0,0,0)</f>
        <v>49706</v>
      </c>
      <c r="C40972">
        <v>40.298076629999997</v>
      </c>
    </row>
    <row r="40973" spans="1:3" x14ac:dyDescent="0.25">
      <c r="A40973">
        <v>13209</v>
      </c>
      <c r="B40973" s="1">
        <f>DATE(2036,3,1) + TIME(0,0,0)</f>
        <v>49735</v>
      </c>
      <c r="C40973">
        <v>40.306526183999999</v>
      </c>
    </row>
    <row r="40974" spans="1:3" x14ac:dyDescent="0.25">
      <c r="A40974">
        <v>13240</v>
      </c>
      <c r="B40974" s="1">
        <f>DATE(2036,4,1) + TIME(0,0,0)</f>
        <v>49766</v>
      </c>
      <c r="C40974">
        <v>40.315544127999999</v>
      </c>
    </row>
    <row r="40975" spans="1:3" x14ac:dyDescent="0.25">
      <c r="A40975">
        <v>13270</v>
      </c>
      <c r="B40975" s="1">
        <f>DATE(2036,5,1) + TIME(0,0,0)</f>
        <v>49796</v>
      </c>
      <c r="C40975">
        <v>40.324249268000003</v>
      </c>
    </row>
    <row r="40976" spans="1:3" x14ac:dyDescent="0.25">
      <c r="A40976">
        <v>13301</v>
      </c>
      <c r="B40976" s="1">
        <f>DATE(2036,6,1) + TIME(0,0,0)</f>
        <v>49827</v>
      </c>
      <c r="C40976">
        <v>40.333232879999997</v>
      </c>
    </row>
    <row r="40977" spans="1:3" x14ac:dyDescent="0.25">
      <c r="A40977">
        <v>13331</v>
      </c>
      <c r="B40977" s="1">
        <f>DATE(2036,7,1) + TIME(0,0,0)</f>
        <v>49857</v>
      </c>
      <c r="C40977">
        <v>40.341907501000001</v>
      </c>
    </row>
    <row r="40978" spans="1:3" x14ac:dyDescent="0.25">
      <c r="A40978">
        <v>13362</v>
      </c>
      <c r="B40978" s="1">
        <f>DATE(2036,8,1) + TIME(0,0,0)</f>
        <v>49888</v>
      </c>
      <c r="C40978">
        <v>40.350852965999998</v>
      </c>
    </row>
    <row r="40979" spans="1:3" x14ac:dyDescent="0.25">
      <c r="A40979">
        <v>13393</v>
      </c>
      <c r="B40979" s="1">
        <f>DATE(2036,9,1) + TIME(0,0,0)</f>
        <v>49919</v>
      </c>
      <c r="C40979">
        <v>40.359783172999997</v>
      </c>
    </row>
    <row r="40980" spans="1:3" x14ac:dyDescent="0.25">
      <c r="A40980">
        <v>13423</v>
      </c>
      <c r="B40980" s="1">
        <f>DATE(2036,10,1) + TIME(0,0,0)</f>
        <v>49949</v>
      </c>
      <c r="C40980">
        <v>40.368408203000001</v>
      </c>
    </row>
    <row r="40981" spans="1:3" x14ac:dyDescent="0.25">
      <c r="A40981">
        <v>13454</v>
      </c>
      <c r="B40981" s="1">
        <f>DATE(2036,11,1) + TIME(0,0,0)</f>
        <v>49980</v>
      </c>
      <c r="C40981">
        <v>40.377300261999999</v>
      </c>
    </row>
    <row r="40982" spans="1:3" x14ac:dyDescent="0.25">
      <c r="A40982">
        <v>13484</v>
      </c>
      <c r="B40982" s="1">
        <f>DATE(2036,12,1) + TIME(0,0,0)</f>
        <v>50010</v>
      </c>
      <c r="C40982">
        <v>40.385894774999997</v>
      </c>
    </row>
    <row r="40983" spans="1:3" x14ac:dyDescent="0.25">
      <c r="A40983">
        <v>13515</v>
      </c>
      <c r="B40983" s="1">
        <f>DATE(2037,1,1) + TIME(0,0,0)</f>
        <v>50041</v>
      </c>
      <c r="C40983">
        <v>40.394756317000002</v>
      </c>
    </row>
    <row r="40984" spans="1:3" x14ac:dyDescent="0.25">
      <c r="A40984">
        <v>13546</v>
      </c>
      <c r="B40984" s="1">
        <f>DATE(2037,2,1) + TIME(0,0,0)</f>
        <v>50072</v>
      </c>
      <c r="C40984">
        <v>40.403598785</v>
      </c>
    </row>
    <row r="40985" spans="1:3" x14ac:dyDescent="0.25">
      <c r="A40985">
        <v>13574</v>
      </c>
      <c r="B40985" s="1">
        <f>DATE(2037,3,1) + TIME(0,0,0)</f>
        <v>50100</v>
      </c>
      <c r="C40985">
        <v>40.411571502999998</v>
      </c>
    </row>
    <row r="40986" spans="1:3" x14ac:dyDescent="0.25">
      <c r="A40986">
        <v>13605</v>
      </c>
      <c r="B40986" s="1">
        <f>DATE(2037,4,1) + TIME(0,0,0)</f>
        <v>50131</v>
      </c>
      <c r="C40986">
        <v>40.420383452999999</v>
      </c>
    </row>
    <row r="40987" spans="1:3" x14ac:dyDescent="0.25">
      <c r="A40987">
        <v>13635</v>
      </c>
      <c r="B40987" s="1">
        <f>DATE(2037,5,1) + TIME(0,0,0)</f>
        <v>50161</v>
      </c>
      <c r="C40987">
        <v>40.428894043</v>
      </c>
    </row>
    <row r="40988" spans="1:3" x14ac:dyDescent="0.25">
      <c r="A40988">
        <v>13666</v>
      </c>
      <c r="B40988" s="1">
        <f>DATE(2037,6,1) + TIME(0,0,0)</f>
        <v>50192</v>
      </c>
      <c r="C40988">
        <v>40.437671661000003</v>
      </c>
    </row>
    <row r="40989" spans="1:3" x14ac:dyDescent="0.25">
      <c r="A40989">
        <v>13696</v>
      </c>
      <c r="B40989" s="1">
        <f>DATE(2037,7,1) + TIME(0,0,0)</f>
        <v>50222</v>
      </c>
      <c r="C40989">
        <v>40.446147918999998</v>
      </c>
    </row>
    <row r="40990" spans="1:3" x14ac:dyDescent="0.25">
      <c r="A40990">
        <v>13727</v>
      </c>
      <c r="B40990" s="1">
        <f>DATE(2037,8,1) + TIME(0,0,0)</f>
        <v>50253</v>
      </c>
      <c r="C40990">
        <v>40.454891205000003</v>
      </c>
    </row>
    <row r="40991" spans="1:3" x14ac:dyDescent="0.25">
      <c r="A40991">
        <v>13758</v>
      </c>
      <c r="B40991" s="1">
        <f>DATE(2037,9,1) + TIME(0,0,0)</f>
        <v>50284</v>
      </c>
      <c r="C40991">
        <v>40.463619231999999</v>
      </c>
    </row>
    <row r="40992" spans="1:3" x14ac:dyDescent="0.25">
      <c r="A40992">
        <v>13788</v>
      </c>
      <c r="B40992" s="1">
        <f>DATE(2037,10,1) + TIME(0,0,0)</f>
        <v>50314</v>
      </c>
      <c r="C40992">
        <v>40.472049712999997</v>
      </c>
    </row>
    <row r="40993" spans="1:3" x14ac:dyDescent="0.25">
      <c r="A40993">
        <v>13819</v>
      </c>
      <c r="B40993" s="1">
        <f>DATE(2037,11,1) + TIME(0,0,0)</f>
        <v>50345</v>
      </c>
      <c r="C40993">
        <v>40.480743408000002</v>
      </c>
    </row>
    <row r="40994" spans="1:3" x14ac:dyDescent="0.25">
      <c r="A40994">
        <v>13849</v>
      </c>
      <c r="B40994" s="1">
        <f>DATE(2037,12,1) + TIME(0,0,0)</f>
        <v>50375</v>
      </c>
      <c r="C40994">
        <v>40.489139557000001</v>
      </c>
    </row>
    <row r="40995" spans="1:3" x14ac:dyDescent="0.25">
      <c r="A40995">
        <v>13880</v>
      </c>
      <c r="B40995" s="1">
        <f>DATE(2038,1,1) + TIME(0,0,0)</f>
        <v>50406</v>
      </c>
      <c r="C40995">
        <v>40.497798920000001</v>
      </c>
    </row>
    <row r="40996" spans="1:3" x14ac:dyDescent="0.25">
      <c r="A40996">
        <v>13911</v>
      </c>
      <c r="B40996" s="1">
        <f>DATE(2038,2,1) + TIME(0,0,0)</f>
        <v>50437</v>
      </c>
      <c r="C40996">
        <v>40.506443023999999</v>
      </c>
    </row>
    <row r="40997" spans="1:3" x14ac:dyDescent="0.25">
      <c r="A40997">
        <v>13939</v>
      </c>
      <c r="B40997" s="1">
        <f>DATE(2038,3,1) + TIME(0,0,0)</f>
        <v>50465</v>
      </c>
      <c r="C40997">
        <v>40.514236449999999</v>
      </c>
    </row>
    <row r="40998" spans="1:3" x14ac:dyDescent="0.25">
      <c r="A40998">
        <v>13970</v>
      </c>
      <c r="B40998" s="1">
        <f>DATE(2038,4,1) + TIME(0,0,0)</f>
        <v>50496</v>
      </c>
      <c r="C40998">
        <v>40.522846221999998</v>
      </c>
    </row>
    <row r="40999" spans="1:3" x14ac:dyDescent="0.25">
      <c r="A40999">
        <v>14000</v>
      </c>
      <c r="B40999" s="1">
        <f>DATE(2038,5,1) + TIME(0,0,0)</f>
        <v>50526</v>
      </c>
      <c r="C40999">
        <v>40.531162262000002</v>
      </c>
    </row>
    <row r="41000" spans="1:3" x14ac:dyDescent="0.25">
      <c r="A41000">
        <v>14031</v>
      </c>
      <c r="B41000" s="1">
        <f>DATE(2038,6,1) + TIME(0,0,0)</f>
        <v>50557</v>
      </c>
      <c r="C41000">
        <v>40.539741515999999</v>
      </c>
    </row>
    <row r="41001" spans="1:3" x14ac:dyDescent="0.25">
      <c r="A41001">
        <v>14061</v>
      </c>
      <c r="B41001" s="1">
        <f>DATE(2038,7,1) + TIME(0,0,0)</f>
        <v>50587</v>
      </c>
      <c r="C41001">
        <v>40.548027038999997</v>
      </c>
    </row>
    <row r="41002" spans="1:3" x14ac:dyDescent="0.25">
      <c r="A41002">
        <v>14092</v>
      </c>
      <c r="B41002" s="1">
        <f>DATE(2038,8,1) + TIME(0,0,0)</f>
        <v>50618</v>
      </c>
      <c r="C41002">
        <v>40.556571959999999</v>
      </c>
    </row>
    <row r="41003" spans="1:3" x14ac:dyDescent="0.25">
      <c r="A41003">
        <v>14123</v>
      </c>
      <c r="B41003" s="1">
        <f>DATE(2038,9,1) + TIME(0,0,0)</f>
        <v>50649</v>
      </c>
      <c r="C41003">
        <v>40.565101624</v>
      </c>
    </row>
    <row r="41004" spans="1:3" x14ac:dyDescent="0.25">
      <c r="A41004">
        <v>14153</v>
      </c>
      <c r="B41004" s="1">
        <f>DATE(2038,10,1) + TIME(0,0,0)</f>
        <v>50679</v>
      </c>
      <c r="C41004">
        <v>40.573337555000002</v>
      </c>
    </row>
    <row r="41005" spans="1:3" x14ac:dyDescent="0.25">
      <c r="A41005">
        <v>14184</v>
      </c>
      <c r="B41005" s="1">
        <f>DATE(2038,11,1) + TIME(0,0,0)</f>
        <v>50710</v>
      </c>
      <c r="C41005">
        <v>40.581832886000001</v>
      </c>
    </row>
    <row r="41006" spans="1:3" x14ac:dyDescent="0.25">
      <c r="A41006">
        <v>14214</v>
      </c>
      <c r="B41006" s="1">
        <f>DATE(2038,12,1) + TIME(0,0,0)</f>
        <v>50740</v>
      </c>
      <c r="C41006">
        <v>40.590042113999999</v>
      </c>
    </row>
    <row r="41007" spans="1:3" x14ac:dyDescent="0.25">
      <c r="A41007">
        <v>14245</v>
      </c>
      <c r="B41007" s="1">
        <f>DATE(2039,1,1) + TIME(0,0,0)</f>
        <v>50771</v>
      </c>
      <c r="C41007">
        <v>40.598503113</v>
      </c>
    </row>
    <row r="41008" spans="1:3" x14ac:dyDescent="0.25">
      <c r="A41008">
        <v>14276</v>
      </c>
      <c r="B41008" s="1">
        <f>DATE(2039,2,1) + TIME(0,0,0)</f>
        <v>50802</v>
      </c>
      <c r="C41008">
        <v>40.606948852999999</v>
      </c>
    </row>
    <row r="41009" spans="1:3" x14ac:dyDescent="0.25">
      <c r="A41009">
        <v>14304</v>
      </c>
      <c r="B41009" s="1">
        <f>DATE(2039,3,1) + TIME(0,0,0)</f>
        <v>50830</v>
      </c>
      <c r="C41009">
        <v>40.614562988000003</v>
      </c>
    </row>
    <row r="41010" spans="1:3" x14ac:dyDescent="0.25">
      <c r="A41010">
        <v>14335</v>
      </c>
      <c r="B41010" s="1">
        <f>DATE(2039,4,1) + TIME(0,0,0)</f>
        <v>50861</v>
      </c>
      <c r="C41010">
        <v>40.622978209999999</v>
      </c>
    </row>
    <row r="41011" spans="1:3" x14ac:dyDescent="0.25">
      <c r="A41011">
        <v>14365</v>
      </c>
      <c r="B41011" s="1">
        <f>DATE(2039,5,1) + TIME(0,0,0)</f>
        <v>50891</v>
      </c>
      <c r="C41011">
        <v>40.631103516000003</v>
      </c>
    </row>
    <row r="41012" spans="1:3" x14ac:dyDescent="0.25">
      <c r="A41012">
        <v>14396</v>
      </c>
      <c r="B41012" s="1">
        <f>DATE(2039,6,1) + TIME(0,0,0)</f>
        <v>50922</v>
      </c>
      <c r="C41012">
        <v>40.639484406000001</v>
      </c>
    </row>
    <row r="41013" spans="1:3" x14ac:dyDescent="0.25">
      <c r="A41013">
        <v>14426</v>
      </c>
      <c r="B41013" s="1">
        <f>DATE(2039,7,1) + TIME(0,0,0)</f>
        <v>50952</v>
      </c>
      <c r="C41013">
        <v>40.647579192999999</v>
      </c>
    </row>
    <row r="41014" spans="1:3" x14ac:dyDescent="0.25">
      <c r="A41014">
        <v>14457</v>
      </c>
      <c r="B41014" s="1">
        <f>DATE(2039,8,1) + TIME(0,0,0)</f>
        <v>50983</v>
      </c>
      <c r="C41014">
        <v>40.655921935999999</v>
      </c>
    </row>
    <row r="41015" spans="1:3" x14ac:dyDescent="0.25">
      <c r="A41015">
        <v>14488</v>
      </c>
      <c r="B41015" s="1">
        <f>DATE(2039,9,1) + TIME(0,0,0)</f>
        <v>51014</v>
      </c>
      <c r="C41015">
        <v>40.664249419999997</v>
      </c>
    </row>
    <row r="41016" spans="1:3" x14ac:dyDescent="0.25">
      <c r="A41016">
        <v>14518</v>
      </c>
      <c r="B41016" s="1">
        <f>DATE(2039,10,1) + TIME(0,0,0)</f>
        <v>51044</v>
      </c>
      <c r="C41016">
        <v>40.672290801999999</v>
      </c>
    </row>
    <row r="41017" spans="1:3" x14ac:dyDescent="0.25">
      <c r="A41017">
        <v>14549</v>
      </c>
      <c r="B41017" s="1">
        <f>DATE(2039,11,1) + TIME(0,0,0)</f>
        <v>51075</v>
      </c>
      <c r="C41017">
        <v>40.680583953999999</v>
      </c>
    </row>
    <row r="41018" spans="1:3" x14ac:dyDescent="0.25">
      <c r="A41018">
        <v>14579</v>
      </c>
      <c r="B41018" s="1">
        <f>DATE(2039,12,1) + TIME(0,0,0)</f>
        <v>51105</v>
      </c>
      <c r="C41018">
        <v>40.688591002999999</v>
      </c>
    </row>
    <row r="41019" spans="1:3" x14ac:dyDescent="0.25">
      <c r="A41019">
        <v>14610</v>
      </c>
      <c r="B41019" s="1">
        <f>DATE(2040,1,1) + TIME(0,0,0)</f>
        <v>51136</v>
      </c>
      <c r="C41019">
        <v>40.696849823000001</v>
      </c>
    </row>
    <row r="41020" spans="1:3" x14ac:dyDescent="0.25">
      <c r="A41020">
        <v>14641</v>
      </c>
      <c r="B41020" s="1">
        <f>DATE(2040,2,1) + TIME(0,0,0)</f>
        <v>51167</v>
      </c>
      <c r="C41020">
        <v>40.705089569000002</v>
      </c>
    </row>
    <row r="41021" spans="1:3" x14ac:dyDescent="0.25">
      <c r="A41021">
        <v>14670</v>
      </c>
      <c r="B41021" s="1">
        <f>DATE(2040,3,1) + TIME(0,0,0)</f>
        <v>51196</v>
      </c>
      <c r="C41021">
        <v>40.712779998999999</v>
      </c>
    </row>
    <row r="41022" spans="1:3" x14ac:dyDescent="0.25">
      <c r="A41022">
        <v>14701</v>
      </c>
      <c r="B41022" s="1">
        <f>DATE(2040,4,1) + TIME(0,0,0)</f>
        <v>51227</v>
      </c>
      <c r="C41022">
        <v>40.720985413000001</v>
      </c>
    </row>
    <row r="41023" spans="1:3" x14ac:dyDescent="0.25">
      <c r="A41023">
        <v>14731</v>
      </c>
      <c r="B41023" s="1">
        <f>DATE(2040,5,1) + TIME(0,0,0)</f>
        <v>51257</v>
      </c>
      <c r="C41023">
        <v>40.728912354000002</v>
      </c>
    </row>
    <row r="41024" spans="1:3" x14ac:dyDescent="0.25">
      <c r="A41024">
        <v>14762</v>
      </c>
      <c r="B41024" s="1">
        <f>DATE(2040,6,1) + TIME(0,0,0)</f>
        <v>51288</v>
      </c>
      <c r="C41024">
        <v>40.737083435000002</v>
      </c>
    </row>
    <row r="41025" spans="1:3" x14ac:dyDescent="0.25">
      <c r="A41025">
        <v>14792</v>
      </c>
      <c r="B41025" s="1">
        <f>DATE(2040,7,1) + TIME(0,0,0)</f>
        <v>51318</v>
      </c>
      <c r="C41025">
        <v>40.744976043999998</v>
      </c>
    </row>
    <row r="41026" spans="1:3" x14ac:dyDescent="0.25">
      <c r="A41026">
        <v>14823</v>
      </c>
      <c r="B41026" s="1">
        <f>DATE(2040,8,1) + TIME(0,0,0)</f>
        <v>51349</v>
      </c>
      <c r="C41026">
        <v>40.753112793</v>
      </c>
    </row>
    <row r="41027" spans="1:3" x14ac:dyDescent="0.25">
      <c r="A41027">
        <v>14854</v>
      </c>
      <c r="B41027" s="1">
        <f>DATE(2040,9,1) + TIME(0,0,0)</f>
        <v>51380</v>
      </c>
      <c r="C41027">
        <v>40.761234283</v>
      </c>
    </row>
    <row r="41028" spans="1:3" x14ac:dyDescent="0.25">
      <c r="A41028">
        <v>14884</v>
      </c>
      <c r="B41028" s="1">
        <f>DATE(2040,10,1) + TIME(0,0,0)</f>
        <v>51410</v>
      </c>
      <c r="C41028">
        <v>40.769077301000003</v>
      </c>
    </row>
    <row r="41029" spans="1:3" x14ac:dyDescent="0.25">
      <c r="A41029">
        <v>14915</v>
      </c>
      <c r="B41029" s="1">
        <f>DATE(2040,11,1) + TIME(0,0,0)</f>
        <v>51441</v>
      </c>
      <c r="C41029">
        <v>40.777164458999998</v>
      </c>
    </row>
    <row r="41030" spans="1:3" x14ac:dyDescent="0.25">
      <c r="A41030">
        <v>14945</v>
      </c>
      <c r="B41030" s="1">
        <f>DATE(2040,12,1) + TIME(0,0,0)</f>
        <v>51471</v>
      </c>
      <c r="C41030">
        <v>40.784976958999998</v>
      </c>
    </row>
    <row r="41031" spans="1:3" x14ac:dyDescent="0.25">
      <c r="A41031">
        <v>14976</v>
      </c>
      <c r="B41031" s="1">
        <f>DATE(2041,1,1) + TIME(0,0,0)</f>
        <v>51502</v>
      </c>
      <c r="C41031">
        <v>40.793029785000002</v>
      </c>
    </row>
    <row r="41032" spans="1:3" x14ac:dyDescent="0.25">
      <c r="A41032">
        <v>15007</v>
      </c>
      <c r="B41032" s="1">
        <f>DATE(2041,2,1) + TIME(0,0,0)</f>
        <v>51533</v>
      </c>
      <c r="C41032">
        <v>40.801067351999997</v>
      </c>
    </row>
    <row r="41033" spans="1:3" x14ac:dyDescent="0.25">
      <c r="A41033">
        <v>15035</v>
      </c>
      <c r="B41033" s="1">
        <f>DATE(2041,3,1) + TIME(0,0,0)</f>
        <v>51561</v>
      </c>
      <c r="C41033">
        <v>40.808315276999998</v>
      </c>
    </row>
    <row r="41034" spans="1:3" x14ac:dyDescent="0.25">
      <c r="A41034">
        <v>15066</v>
      </c>
      <c r="B41034" s="1">
        <f>DATE(2041,4,1) + TIME(0,0,0)</f>
        <v>51592</v>
      </c>
      <c r="C41034">
        <v>40.816322327000002</v>
      </c>
    </row>
    <row r="41035" spans="1:3" x14ac:dyDescent="0.25">
      <c r="A41035">
        <v>15096</v>
      </c>
      <c r="B41035" s="1">
        <f>DATE(2041,5,1) + TIME(0,0,0)</f>
        <v>51622</v>
      </c>
      <c r="C41035">
        <v>40.824050903</v>
      </c>
    </row>
    <row r="41036" spans="1:3" x14ac:dyDescent="0.25">
      <c r="A41036">
        <v>15127</v>
      </c>
      <c r="B41036" s="1">
        <f>DATE(2041,6,1) + TIME(0,0,0)</f>
        <v>51653</v>
      </c>
      <c r="C41036">
        <v>40.832027435000001</v>
      </c>
    </row>
    <row r="41037" spans="1:3" x14ac:dyDescent="0.25">
      <c r="A41037">
        <v>15157</v>
      </c>
      <c r="B41037" s="1">
        <f>DATE(2041,7,1) + TIME(0,0,0)</f>
        <v>51683</v>
      </c>
      <c r="C41037">
        <v>40.839729308999999</v>
      </c>
    </row>
    <row r="41038" spans="1:3" x14ac:dyDescent="0.25">
      <c r="A41038">
        <v>15188</v>
      </c>
      <c r="B41038" s="1">
        <f>DATE(2041,8,1) + TIME(0,0,0)</f>
        <v>51714</v>
      </c>
      <c r="C41038">
        <v>40.847671509000001</v>
      </c>
    </row>
    <row r="41039" spans="1:3" x14ac:dyDescent="0.25">
      <c r="A41039">
        <v>15219</v>
      </c>
      <c r="B41039" s="1">
        <f>DATE(2041,9,1) + TIME(0,0,0)</f>
        <v>51745</v>
      </c>
      <c r="C41039">
        <v>40.855594635000003</v>
      </c>
    </row>
    <row r="41040" spans="1:3" x14ac:dyDescent="0.25">
      <c r="A41040">
        <v>15249</v>
      </c>
      <c r="B41040" s="1">
        <f>DATE(2041,10,1) + TIME(0,0,0)</f>
        <v>51775</v>
      </c>
      <c r="C41040">
        <v>40.863250731999997</v>
      </c>
    </row>
    <row r="41041" spans="1:3" x14ac:dyDescent="0.25">
      <c r="A41041">
        <v>15280</v>
      </c>
      <c r="B41041" s="1">
        <f>DATE(2041,11,1) + TIME(0,0,0)</f>
        <v>51806</v>
      </c>
      <c r="C41041">
        <v>40.871143341</v>
      </c>
    </row>
    <row r="41042" spans="1:3" x14ac:dyDescent="0.25">
      <c r="A41042">
        <v>15310</v>
      </c>
      <c r="B41042" s="1">
        <f>DATE(2041,12,1) + TIME(0,0,0)</f>
        <v>51836</v>
      </c>
      <c r="C41042">
        <v>40.878768921000002</v>
      </c>
    </row>
    <row r="41043" spans="1:3" x14ac:dyDescent="0.25">
      <c r="A41043">
        <v>15341</v>
      </c>
      <c r="B41043" s="1">
        <f>DATE(2042,1,1) + TIME(0,0,0)</f>
        <v>51867</v>
      </c>
      <c r="C41043">
        <v>40.886631012000002</v>
      </c>
    </row>
    <row r="41044" spans="1:3" x14ac:dyDescent="0.25">
      <c r="A41044">
        <v>15372</v>
      </c>
      <c r="B41044" s="1">
        <f>DATE(2042,2,1) + TIME(0,0,0)</f>
        <v>51898</v>
      </c>
      <c r="C41044">
        <v>40.894477844000001</v>
      </c>
    </row>
    <row r="41045" spans="1:3" x14ac:dyDescent="0.25">
      <c r="A41045">
        <v>15400</v>
      </c>
      <c r="B41045" s="1">
        <f>DATE(2042,3,1) + TIME(0,0,0)</f>
        <v>51926</v>
      </c>
      <c r="C41045">
        <v>40.901550293</v>
      </c>
    </row>
    <row r="41046" spans="1:3" x14ac:dyDescent="0.25">
      <c r="A41046">
        <v>15431</v>
      </c>
      <c r="B41046" s="1">
        <f>DATE(2042,4,1) + TIME(0,0,0)</f>
        <v>51957</v>
      </c>
      <c r="C41046">
        <v>40.909366607999999</v>
      </c>
    </row>
    <row r="41047" spans="1:3" x14ac:dyDescent="0.25">
      <c r="A41047">
        <v>15461</v>
      </c>
      <c r="B41047" s="1">
        <f>DATE(2042,5,1) + TIME(0,0,0)</f>
        <v>51987</v>
      </c>
      <c r="C41047">
        <v>40.916915893999999</v>
      </c>
    </row>
    <row r="41048" spans="1:3" x14ac:dyDescent="0.25">
      <c r="A41048">
        <v>15492</v>
      </c>
      <c r="B41048" s="1">
        <f>DATE(2042,6,1) + TIME(0,0,0)</f>
        <v>52018</v>
      </c>
      <c r="C41048">
        <v>40.924701691000003</v>
      </c>
    </row>
    <row r="41049" spans="1:3" x14ac:dyDescent="0.25">
      <c r="A41049">
        <v>15522</v>
      </c>
      <c r="B41049" s="1">
        <f>DATE(2042,7,1) + TIME(0,0,0)</f>
        <v>52048</v>
      </c>
      <c r="C41049">
        <v>40.932220459</v>
      </c>
    </row>
    <row r="41050" spans="1:3" x14ac:dyDescent="0.25">
      <c r="A41050">
        <v>15553</v>
      </c>
      <c r="B41050" s="1">
        <f>DATE(2042,8,1) + TIME(0,0,0)</f>
        <v>52079</v>
      </c>
      <c r="C41050">
        <v>40.939975738999998</v>
      </c>
    </row>
    <row r="41051" spans="1:3" x14ac:dyDescent="0.25">
      <c r="A41051">
        <v>15584</v>
      </c>
      <c r="B41051" s="1">
        <f>DATE(2042,9,1) + TIME(0,0,0)</f>
        <v>52110</v>
      </c>
      <c r="C41051">
        <v>40.947711945000002</v>
      </c>
    </row>
    <row r="41052" spans="1:3" x14ac:dyDescent="0.25">
      <c r="A41052">
        <v>15614</v>
      </c>
      <c r="B41052" s="1">
        <f>DATE(2042,10,1) + TIME(0,0,0)</f>
        <v>52140</v>
      </c>
      <c r="C41052">
        <v>40.955188751000001</v>
      </c>
    </row>
    <row r="41053" spans="1:3" x14ac:dyDescent="0.25">
      <c r="A41053">
        <v>15645</v>
      </c>
      <c r="B41053" s="1">
        <f>DATE(2042,11,1) + TIME(0,0,0)</f>
        <v>52171</v>
      </c>
      <c r="C41053">
        <v>40.962894439999999</v>
      </c>
    </row>
    <row r="41054" spans="1:3" x14ac:dyDescent="0.25">
      <c r="A41054">
        <v>15675</v>
      </c>
      <c r="B41054" s="1">
        <f>DATE(2042,12,1) + TIME(0,0,0)</f>
        <v>52201</v>
      </c>
      <c r="C41054">
        <v>40.970340729</v>
      </c>
    </row>
    <row r="41055" spans="1:3" x14ac:dyDescent="0.25">
      <c r="A41055">
        <v>15706</v>
      </c>
      <c r="B41055" s="1">
        <f>DATE(2043,1,1) + TIME(0,0,0)</f>
        <v>52232</v>
      </c>
      <c r="C41055">
        <v>40.978019713999998</v>
      </c>
    </row>
    <row r="41056" spans="1:3" x14ac:dyDescent="0.25">
      <c r="A41056">
        <v>15737</v>
      </c>
      <c r="B41056" s="1">
        <f>DATE(2043,2,1) + TIME(0,0,0)</f>
        <v>52263</v>
      </c>
      <c r="C41056">
        <v>40.985683440999999</v>
      </c>
    </row>
    <row r="41057" spans="1:3" x14ac:dyDescent="0.25">
      <c r="A41057">
        <v>15765</v>
      </c>
      <c r="B41057" s="1">
        <f>DATE(2043,3,1) + TIME(0,0,0)</f>
        <v>52291</v>
      </c>
      <c r="C41057">
        <v>40.992591857999997</v>
      </c>
    </row>
    <row r="41058" spans="1:3" x14ac:dyDescent="0.25">
      <c r="A41058">
        <v>15796</v>
      </c>
      <c r="B41058" s="1">
        <f>DATE(2043,4,1) + TIME(0,0,0)</f>
        <v>52322</v>
      </c>
      <c r="C41058">
        <v>41.000225067000002</v>
      </c>
    </row>
    <row r="41059" spans="1:3" x14ac:dyDescent="0.25">
      <c r="A41059">
        <v>15826</v>
      </c>
      <c r="B41059" s="1">
        <f>DATE(2043,5,1) + TIME(0,0,0)</f>
        <v>52352</v>
      </c>
      <c r="C41059">
        <v>41.007598877</v>
      </c>
    </row>
    <row r="41060" spans="1:3" x14ac:dyDescent="0.25">
      <c r="A41060">
        <v>15857</v>
      </c>
      <c r="B41060" s="1">
        <f>DATE(2043,6,1) + TIME(0,0,0)</f>
        <v>52383</v>
      </c>
      <c r="C41060">
        <v>41.015201568999998</v>
      </c>
    </row>
    <row r="41061" spans="1:3" x14ac:dyDescent="0.25">
      <c r="A41061">
        <v>15887</v>
      </c>
      <c r="B41061" s="1">
        <f>DATE(2043,7,1) + TIME(0,0,0)</f>
        <v>52413</v>
      </c>
      <c r="C41061">
        <v>41.022544861</v>
      </c>
    </row>
    <row r="41062" spans="1:3" x14ac:dyDescent="0.25">
      <c r="A41062">
        <v>15918</v>
      </c>
      <c r="B41062" s="1">
        <f>DATE(2043,8,1) + TIME(0,0,0)</f>
        <v>52444</v>
      </c>
      <c r="C41062">
        <v>41.030120850000003</v>
      </c>
    </row>
    <row r="41063" spans="1:3" x14ac:dyDescent="0.25">
      <c r="A41063">
        <v>15949</v>
      </c>
      <c r="B41063" s="1">
        <f>DATE(2043,9,1) + TIME(0,0,0)</f>
        <v>52475</v>
      </c>
      <c r="C41063">
        <v>41.037681579999997</v>
      </c>
    </row>
    <row r="41064" spans="1:3" x14ac:dyDescent="0.25">
      <c r="A41064">
        <v>15979</v>
      </c>
      <c r="B41064" s="1">
        <f>DATE(2043,10,1) + TIME(0,0,0)</f>
        <v>52505</v>
      </c>
      <c r="C41064">
        <v>41.044982910000002</v>
      </c>
    </row>
    <row r="41065" spans="1:3" x14ac:dyDescent="0.25">
      <c r="A41065">
        <v>16010</v>
      </c>
      <c r="B41065" s="1">
        <f>DATE(2043,11,1) + TIME(0,0,0)</f>
        <v>52536</v>
      </c>
      <c r="C41065">
        <v>41.052513122999997</v>
      </c>
    </row>
    <row r="41066" spans="1:3" x14ac:dyDescent="0.25">
      <c r="A41066">
        <v>16040</v>
      </c>
      <c r="B41066" s="1">
        <f>DATE(2043,12,1) + TIME(0,0,0)</f>
        <v>52566</v>
      </c>
      <c r="C41066">
        <v>41.059783936000002</v>
      </c>
    </row>
    <row r="41067" spans="1:3" x14ac:dyDescent="0.25">
      <c r="A41067">
        <v>16071</v>
      </c>
      <c r="B41067" s="1">
        <f>DATE(2044,1,1) + TIME(0,0,0)</f>
        <v>52597</v>
      </c>
      <c r="C41067">
        <v>41.067287444999998</v>
      </c>
    </row>
    <row r="41068" spans="1:3" x14ac:dyDescent="0.25">
      <c r="A41068">
        <v>16102</v>
      </c>
      <c r="B41068" s="1">
        <f>DATE(2044,2,1) + TIME(0,0,0)</f>
        <v>52628</v>
      </c>
      <c r="C41068">
        <v>41.074771880999997</v>
      </c>
    </row>
    <row r="41069" spans="1:3" x14ac:dyDescent="0.25">
      <c r="A41069">
        <v>16131</v>
      </c>
      <c r="B41069" s="1">
        <f>DATE(2044,3,1) + TIME(0,0,0)</f>
        <v>52657</v>
      </c>
      <c r="C41069">
        <v>41.081764221</v>
      </c>
    </row>
    <row r="41070" spans="1:3" x14ac:dyDescent="0.25">
      <c r="A41070">
        <v>16162</v>
      </c>
      <c r="B41070" s="1">
        <f>DATE(2044,4,1) + TIME(0,0,0)</f>
        <v>52688</v>
      </c>
      <c r="C41070">
        <v>41.089221954000003</v>
      </c>
    </row>
    <row r="41071" spans="1:3" x14ac:dyDescent="0.25">
      <c r="A41071">
        <v>16192</v>
      </c>
      <c r="B41071" s="1">
        <f>DATE(2044,5,1) + TIME(0,0,0)</f>
        <v>52718</v>
      </c>
      <c r="C41071">
        <v>41.096424102999997</v>
      </c>
    </row>
    <row r="41072" spans="1:3" x14ac:dyDescent="0.25">
      <c r="A41072">
        <v>16223</v>
      </c>
      <c r="B41072" s="1">
        <f>DATE(2044,6,1) + TIME(0,0,0)</f>
        <v>52749</v>
      </c>
      <c r="C41072">
        <v>41.103851317999997</v>
      </c>
    </row>
    <row r="41073" spans="1:3" x14ac:dyDescent="0.25">
      <c r="A41073">
        <v>16253</v>
      </c>
      <c r="B41073" s="1">
        <f>DATE(2044,7,1) + TIME(0,0,0)</f>
        <v>52779</v>
      </c>
      <c r="C41073">
        <v>41.111026764000002</v>
      </c>
    </row>
    <row r="41074" spans="1:3" x14ac:dyDescent="0.25">
      <c r="A41074">
        <v>16284</v>
      </c>
      <c r="B41074" s="1">
        <f>DATE(2044,8,1) + TIME(0,0,0)</f>
        <v>52810</v>
      </c>
      <c r="C41074">
        <v>41.118427277000002</v>
      </c>
    </row>
    <row r="41075" spans="1:3" x14ac:dyDescent="0.25">
      <c r="A41075">
        <v>16315</v>
      </c>
      <c r="B41075" s="1">
        <f>DATE(2044,9,1) + TIME(0,0,0)</f>
        <v>52841</v>
      </c>
      <c r="C41075">
        <v>41.125812531000001</v>
      </c>
    </row>
    <row r="41076" spans="1:3" x14ac:dyDescent="0.25">
      <c r="A41076">
        <v>16345</v>
      </c>
      <c r="B41076" s="1">
        <f>DATE(2044,10,1) + TIME(0,0,0)</f>
        <v>52871</v>
      </c>
      <c r="C41076">
        <v>41.132946013999998</v>
      </c>
    </row>
    <row r="41077" spans="1:3" x14ac:dyDescent="0.25">
      <c r="A41077">
        <v>16376</v>
      </c>
      <c r="B41077" s="1">
        <f>DATE(2044,11,1) + TIME(0,0,0)</f>
        <v>52902</v>
      </c>
      <c r="C41077">
        <v>41.140304565000001</v>
      </c>
    </row>
    <row r="41078" spans="1:3" x14ac:dyDescent="0.25">
      <c r="A41078">
        <v>16406</v>
      </c>
      <c r="B41078" s="1">
        <f>DATE(2044,12,1) + TIME(0,0,0)</f>
        <v>52932</v>
      </c>
      <c r="C41078">
        <v>41.147407532000003</v>
      </c>
    </row>
    <row r="41079" spans="1:3" x14ac:dyDescent="0.25">
      <c r="A41079">
        <v>16437</v>
      </c>
      <c r="B41079" s="1">
        <f>DATE(2045,1,1) + TIME(0,0,0)</f>
        <v>52963</v>
      </c>
      <c r="C41079">
        <v>41.154735565000003</v>
      </c>
    </row>
    <row r="41080" spans="1:3" x14ac:dyDescent="0.25">
      <c r="A41080">
        <v>16468</v>
      </c>
      <c r="B41080" s="1">
        <f>DATE(2045,2,1) + TIME(0,0,0)</f>
        <v>52994</v>
      </c>
      <c r="C41080">
        <v>41.162048339999998</v>
      </c>
    </row>
    <row r="41081" spans="1:3" x14ac:dyDescent="0.25">
      <c r="A41081">
        <v>16496</v>
      </c>
      <c r="B41081" s="1">
        <f>DATE(2045,3,1) + TIME(0,0,0)</f>
        <v>53022</v>
      </c>
      <c r="C41081">
        <v>41.168643951</v>
      </c>
    </row>
    <row r="41082" spans="1:3" x14ac:dyDescent="0.25">
      <c r="A41082">
        <v>16527</v>
      </c>
      <c r="B41082" s="1">
        <f>DATE(2045,4,1) + TIME(0,0,0)</f>
        <v>53053</v>
      </c>
      <c r="C41082">
        <v>41.175926208</v>
      </c>
    </row>
    <row r="41083" spans="1:3" x14ac:dyDescent="0.25">
      <c r="A41083">
        <v>16557</v>
      </c>
      <c r="B41083" s="1">
        <f>DATE(2045,5,1) + TIME(0,0,0)</f>
        <v>53083</v>
      </c>
      <c r="C41083">
        <v>41.182964325</v>
      </c>
    </row>
    <row r="41084" spans="1:3" x14ac:dyDescent="0.25">
      <c r="A41084">
        <v>16588</v>
      </c>
      <c r="B41084" s="1">
        <f>DATE(2045,6,1) + TIME(0,0,0)</f>
        <v>53114</v>
      </c>
      <c r="C41084">
        <v>41.190219878999997</v>
      </c>
    </row>
    <row r="41085" spans="1:3" x14ac:dyDescent="0.25">
      <c r="A41085">
        <v>16618</v>
      </c>
      <c r="B41085" s="1">
        <f>DATE(2045,7,1) + TIME(0,0,0)</f>
        <v>53144</v>
      </c>
      <c r="C41085">
        <v>41.197231293000002</v>
      </c>
    </row>
    <row r="41086" spans="1:3" x14ac:dyDescent="0.25">
      <c r="A41086">
        <v>16649</v>
      </c>
      <c r="B41086" s="1">
        <f>DATE(2045,8,1) + TIME(0,0,0)</f>
        <v>53175</v>
      </c>
      <c r="C41086">
        <v>41.204460144000002</v>
      </c>
    </row>
    <row r="41087" spans="1:3" x14ac:dyDescent="0.25">
      <c r="A41087">
        <v>16680</v>
      </c>
      <c r="B41087" s="1">
        <f>DATE(2045,9,1) + TIME(0,0,0)</f>
        <v>53206</v>
      </c>
      <c r="C41087">
        <v>41.211673736999998</v>
      </c>
    </row>
    <row r="41088" spans="1:3" x14ac:dyDescent="0.25">
      <c r="A41088">
        <v>16710</v>
      </c>
      <c r="B41088" s="1">
        <f>DATE(2045,10,1) + TIME(0,0,0)</f>
        <v>53236</v>
      </c>
      <c r="C41088">
        <v>41.218639373999999</v>
      </c>
    </row>
    <row r="41089" spans="1:3" x14ac:dyDescent="0.25">
      <c r="A41089">
        <v>16741</v>
      </c>
      <c r="B41089" s="1">
        <f>DATE(2045,11,1) + TIME(0,0,0)</f>
        <v>53267</v>
      </c>
      <c r="C41089">
        <v>41.225826263000002</v>
      </c>
    </row>
    <row r="41090" spans="1:3" x14ac:dyDescent="0.25">
      <c r="A41090">
        <v>16771</v>
      </c>
      <c r="B41090" s="1">
        <f>DATE(2045,12,1) + TIME(0,0,0)</f>
        <v>53297</v>
      </c>
      <c r="C41090">
        <v>41.232765198000003</v>
      </c>
    </row>
    <row r="41091" spans="1:3" x14ac:dyDescent="0.25">
      <c r="A41091">
        <v>16802</v>
      </c>
      <c r="B41091" s="1">
        <f>DATE(2046,1,1) + TIME(0,0,0)</f>
        <v>53328</v>
      </c>
      <c r="C41091">
        <v>41.239925384999999</v>
      </c>
    </row>
    <row r="41092" spans="1:3" x14ac:dyDescent="0.25">
      <c r="A41092">
        <v>16833</v>
      </c>
      <c r="B41092" s="1">
        <f>DATE(2046,2,1) + TIME(0,0,0)</f>
        <v>53359</v>
      </c>
      <c r="C41092">
        <v>41.247066498000002</v>
      </c>
    </row>
    <row r="41093" spans="1:3" x14ac:dyDescent="0.25">
      <c r="A41093">
        <v>16861</v>
      </c>
      <c r="B41093" s="1">
        <f>DATE(2046,3,1) + TIME(0,0,0)</f>
        <v>53387</v>
      </c>
      <c r="C41093">
        <v>41.253505707000002</v>
      </c>
    </row>
    <row r="41094" spans="1:3" x14ac:dyDescent="0.25">
      <c r="A41094">
        <v>16892</v>
      </c>
      <c r="B41094" s="1">
        <f>DATE(2046,4,1) + TIME(0,0,0)</f>
        <v>53418</v>
      </c>
      <c r="C41094">
        <v>41.260623932000001</v>
      </c>
    </row>
    <row r="41095" spans="1:3" x14ac:dyDescent="0.25">
      <c r="A41095">
        <v>16922</v>
      </c>
      <c r="B41095" s="1">
        <f>DATE(2046,5,1) + TIME(0,0,0)</f>
        <v>53448</v>
      </c>
      <c r="C41095">
        <v>41.267498015999998</v>
      </c>
    </row>
    <row r="41096" spans="1:3" x14ac:dyDescent="0.25">
      <c r="A41096">
        <v>16953</v>
      </c>
      <c r="B41096" s="1">
        <f>DATE(2046,6,1) + TIME(0,0,0)</f>
        <v>53479</v>
      </c>
      <c r="C41096">
        <v>41.274585723999998</v>
      </c>
    </row>
    <row r="41097" spans="1:3" x14ac:dyDescent="0.25">
      <c r="A41097">
        <v>16983</v>
      </c>
      <c r="B41097" s="1">
        <f>DATE(2046,7,1) + TIME(0,0,0)</f>
        <v>53509</v>
      </c>
      <c r="C41097">
        <v>41.281433104999998</v>
      </c>
    </row>
    <row r="41098" spans="1:3" x14ac:dyDescent="0.25">
      <c r="A41098">
        <v>17014</v>
      </c>
      <c r="B41098" s="1">
        <f>DATE(2046,8,1) + TIME(0,0,0)</f>
        <v>53540</v>
      </c>
      <c r="C41098">
        <v>41.288494110000002</v>
      </c>
    </row>
    <row r="41099" spans="1:3" x14ac:dyDescent="0.25">
      <c r="A41099">
        <v>17045</v>
      </c>
      <c r="B41099" s="1">
        <f>DATE(2046,9,1) + TIME(0,0,0)</f>
        <v>53571</v>
      </c>
      <c r="C41099">
        <v>41.295543670999997</v>
      </c>
    </row>
    <row r="41100" spans="1:3" x14ac:dyDescent="0.25">
      <c r="A41100">
        <v>17075</v>
      </c>
      <c r="B41100" s="1">
        <f>DATE(2046,10,1) + TIME(0,0,0)</f>
        <v>53601</v>
      </c>
      <c r="C41100">
        <v>41.302352904999999</v>
      </c>
    </row>
    <row r="41101" spans="1:3" x14ac:dyDescent="0.25">
      <c r="A41101">
        <v>17106</v>
      </c>
      <c r="B41101" s="1">
        <f>DATE(2046,11,1) + TIME(0,0,0)</f>
        <v>53632</v>
      </c>
      <c r="C41101">
        <v>41.309371947999999</v>
      </c>
    </row>
    <row r="41102" spans="1:3" x14ac:dyDescent="0.25">
      <c r="A41102">
        <v>17136</v>
      </c>
      <c r="B41102" s="1">
        <f>DATE(2046,12,1) + TIME(0,0,0)</f>
        <v>53662</v>
      </c>
      <c r="C41102">
        <v>41.316154480000002</v>
      </c>
    </row>
    <row r="41103" spans="1:3" x14ac:dyDescent="0.25">
      <c r="A41103">
        <v>17167</v>
      </c>
      <c r="B41103" s="1">
        <f>DATE(2047,1,1) + TIME(0,0,0)</f>
        <v>53693</v>
      </c>
      <c r="C41103">
        <v>41.323146819999998</v>
      </c>
    </row>
    <row r="41104" spans="1:3" x14ac:dyDescent="0.25">
      <c r="A41104">
        <v>17198</v>
      </c>
      <c r="B41104" s="1">
        <f>DATE(2047,2,1) + TIME(0,0,0)</f>
        <v>53724</v>
      </c>
      <c r="C41104">
        <v>41.330127716</v>
      </c>
    </row>
    <row r="41105" spans="1:3" x14ac:dyDescent="0.25">
      <c r="A41105">
        <v>17226</v>
      </c>
      <c r="B41105" s="1">
        <f>DATE(2047,3,1) + TIME(0,0,0)</f>
        <v>53752</v>
      </c>
      <c r="C41105">
        <v>41.336421967</v>
      </c>
    </row>
    <row r="41106" spans="1:3" x14ac:dyDescent="0.25">
      <c r="A41106">
        <v>17257</v>
      </c>
      <c r="B41106" s="1">
        <f>DATE(2047,4,1) + TIME(0,0,0)</f>
        <v>53783</v>
      </c>
      <c r="C41106">
        <v>41.343376159999998</v>
      </c>
    </row>
    <row r="41107" spans="1:3" x14ac:dyDescent="0.25">
      <c r="A41107">
        <v>17287</v>
      </c>
      <c r="B41107" s="1">
        <f>DATE(2047,5,1) + TIME(0,0,0)</f>
        <v>53813</v>
      </c>
      <c r="C41107">
        <v>41.350093842</v>
      </c>
    </row>
    <row r="41108" spans="1:3" x14ac:dyDescent="0.25">
      <c r="A41108">
        <v>17318</v>
      </c>
      <c r="B41108" s="1">
        <f>DATE(2047,6,1) + TIME(0,0,0)</f>
        <v>53844</v>
      </c>
      <c r="C41108">
        <v>41.357021332000002</v>
      </c>
    </row>
    <row r="41109" spans="1:3" x14ac:dyDescent="0.25">
      <c r="A41109">
        <v>17348</v>
      </c>
      <c r="B41109" s="1">
        <f>DATE(2047,7,1) + TIME(0,0,0)</f>
        <v>53874</v>
      </c>
      <c r="C41109">
        <v>41.363712311</v>
      </c>
    </row>
    <row r="41110" spans="1:3" x14ac:dyDescent="0.25">
      <c r="A41110">
        <v>17379</v>
      </c>
      <c r="B41110" s="1">
        <f>DATE(2047,8,1) + TIME(0,0,0)</f>
        <v>53905</v>
      </c>
      <c r="C41110">
        <v>41.370613098</v>
      </c>
    </row>
    <row r="41111" spans="1:3" x14ac:dyDescent="0.25">
      <c r="A41111">
        <v>17410</v>
      </c>
      <c r="B41111" s="1">
        <f>DATE(2047,9,1) + TIME(0,0,0)</f>
        <v>53936</v>
      </c>
      <c r="C41111">
        <v>41.377502440999997</v>
      </c>
    </row>
    <row r="41112" spans="1:3" x14ac:dyDescent="0.25">
      <c r="A41112">
        <v>17440</v>
      </c>
      <c r="B41112" s="1">
        <f>DATE(2047,10,1) + TIME(0,0,0)</f>
        <v>53966</v>
      </c>
      <c r="C41112">
        <v>41.384151459000002</v>
      </c>
    </row>
    <row r="41113" spans="1:3" x14ac:dyDescent="0.25">
      <c r="A41113">
        <v>17471</v>
      </c>
      <c r="B41113" s="1">
        <f>DATE(2047,11,1) + TIME(0,0,0)</f>
        <v>53997</v>
      </c>
      <c r="C41113">
        <v>41.391014099000003</v>
      </c>
    </row>
    <row r="41114" spans="1:3" x14ac:dyDescent="0.25">
      <c r="A41114">
        <v>17501</v>
      </c>
      <c r="B41114" s="1">
        <f>DATE(2047,12,1) + TIME(0,0,0)</f>
        <v>54027</v>
      </c>
      <c r="C41114">
        <v>41.397640228</v>
      </c>
    </row>
    <row r="41115" spans="1:3" x14ac:dyDescent="0.25">
      <c r="A41115">
        <v>17532</v>
      </c>
      <c r="B41115" s="1">
        <f>DATE(2048,1,1) + TIME(0,0,0)</f>
        <v>54058</v>
      </c>
      <c r="C41115">
        <v>41.404472351000003</v>
      </c>
    </row>
    <row r="41116" spans="1:3" x14ac:dyDescent="0.25">
      <c r="A41116">
        <v>17563</v>
      </c>
      <c r="B41116" s="1">
        <f>DATE(2048,2,1) + TIME(0,0,0)</f>
        <v>54089</v>
      </c>
      <c r="C41116">
        <v>41.411293030000003</v>
      </c>
    </row>
    <row r="41117" spans="1:3" x14ac:dyDescent="0.25">
      <c r="A41117">
        <v>17592</v>
      </c>
      <c r="B41117" s="1">
        <f>DATE(2048,3,1) + TIME(0,0,0)</f>
        <v>54118</v>
      </c>
      <c r="C41117">
        <v>41.417659759999999</v>
      </c>
    </row>
    <row r="41118" spans="1:3" x14ac:dyDescent="0.25">
      <c r="A41118">
        <v>17623</v>
      </c>
      <c r="B41118" s="1">
        <f>DATE(2048,4,1) + TIME(0,0,0)</f>
        <v>54149</v>
      </c>
      <c r="C41118">
        <v>41.424453735</v>
      </c>
    </row>
    <row r="41119" spans="1:3" x14ac:dyDescent="0.25">
      <c r="A41119">
        <v>17653</v>
      </c>
      <c r="B41119" s="1">
        <f>DATE(2048,5,1) + TIME(0,0,0)</f>
        <v>54179</v>
      </c>
      <c r="C41119">
        <v>41.431015015</v>
      </c>
    </row>
    <row r="41120" spans="1:3" x14ac:dyDescent="0.25">
      <c r="A41120">
        <v>17684</v>
      </c>
      <c r="B41120" s="1">
        <f>DATE(2048,6,1) + TIME(0,0,0)</f>
        <v>54210</v>
      </c>
      <c r="C41120">
        <v>41.437782288000001</v>
      </c>
    </row>
    <row r="41121" spans="1:3" x14ac:dyDescent="0.25">
      <c r="A41121">
        <v>17714</v>
      </c>
      <c r="B41121" s="1">
        <f>DATE(2048,7,1) + TIME(0,0,0)</f>
        <v>54240</v>
      </c>
      <c r="C41121">
        <v>41.444320679</v>
      </c>
    </row>
    <row r="41122" spans="1:3" x14ac:dyDescent="0.25">
      <c r="A41122">
        <v>17745</v>
      </c>
      <c r="B41122" s="1">
        <f>DATE(2048,8,1) + TIME(0,0,0)</f>
        <v>54271</v>
      </c>
      <c r="C41122">
        <v>41.451061248999999</v>
      </c>
    </row>
    <row r="41123" spans="1:3" x14ac:dyDescent="0.25">
      <c r="A41123">
        <v>17776</v>
      </c>
      <c r="B41123" s="1">
        <f>DATE(2048,9,1) + TIME(0,0,0)</f>
        <v>54302</v>
      </c>
      <c r="C41123">
        <v>41.457790375000002</v>
      </c>
    </row>
    <row r="41124" spans="1:3" x14ac:dyDescent="0.25">
      <c r="A41124">
        <v>17806</v>
      </c>
      <c r="B41124" s="1">
        <f>DATE(2048,10,1) + TIME(0,0,0)</f>
        <v>54332</v>
      </c>
      <c r="C41124">
        <v>41.464286803999997</v>
      </c>
    </row>
    <row r="41125" spans="1:3" x14ac:dyDescent="0.25">
      <c r="A41125">
        <v>17837</v>
      </c>
      <c r="B41125" s="1">
        <f>DATE(2048,11,1) + TIME(0,0,0)</f>
        <v>54363</v>
      </c>
      <c r="C41125">
        <v>41.470989226999997</v>
      </c>
    </row>
    <row r="41126" spans="1:3" x14ac:dyDescent="0.25">
      <c r="A41126">
        <v>17867</v>
      </c>
      <c r="B41126" s="1">
        <f>DATE(2048,12,1) + TIME(0,0,0)</f>
        <v>54393</v>
      </c>
      <c r="C41126">
        <v>41.477466583000002</v>
      </c>
    </row>
    <row r="41127" spans="1:3" x14ac:dyDescent="0.25">
      <c r="A41127">
        <v>17898</v>
      </c>
      <c r="B41127" s="1">
        <f>DATE(2049,1,1) + TIME(0,0,0)</f>
        <v>54424</v>
      </c>
      <c r="C41127">
        <v>41.484142302999999</v>
      </c>
    </row>
    <row r="41128" spans="1:3" x14ac:dyDescent="0.25">
      <c r="A41128">
        <v>17929</v>
      </c>
      <c r="B41128" s="1">
        <f>DATE(2049,2,1) + TIME(0,0,0)</f>
        <v>54455</v>
      </c>
      <c r="C41128">
        <v>41.490806579999997</v>
      </c>
    </row>
    <row r="41129" spans="1:3" x14ac:dyDescent="0.25">
      <c r="A41129">
        <v>17957</v>
      </c>
      <c r="B41129" s="1">
        <f>DATE(2049,3,1) + TIME(0,0,0)</f>
        <v>54483</v>
      </c>
      <c r="C41129">
        <v>41.496814727999997</v>
      </c>
    </row>
    <row r="41130" spans="1:3" x14ac:dyDescent="0.25">
      <c r="A41130">
        <v>17988</v>
      </c>
      <c r="B41130" s="1">
        <f>DATE(2049,4,1) + TIME(0,0,0)</f>
        <v>54514</v>
      </c>
      <c r="C41130">
        <v>41.503456116000002</v>
      </c>
    </row>
    <row r="41131" spans="1:3" x14ac:dyDescent="0.25">
      <c r="A41131">
        <v>18018</v>
      </c>
      <c r="B41131" s="1">
        <f>DATE(2049,5,1) + TIME(0,0,0)</f>
        <v>54544</v>
      </c>
      <c r="C41131">
        <v>41.509868621999999</v>
      </c>
    </row>
    <row r="41132" spans="1:3" x14ac:dyDescent="0.25">
      <c r="A41132">
        <v>18049</v>
      </c>
      <c r="B41132" s="1">
        <f>DATE(2049,6,1) + TIME(0,0,0)</f>
        <v>54575</v>
      </c>
      <c r="C41132">
        <v>41.516483307000001</v>
      </c>
    </row>
    <row r="41133" spans="1:3" x14ac:dyDescent="0.25">
      <c r="A41133">
        <v>18079</v>
      </c>
      <c r="B41133" s="1">
        <f>DATE(2049,7,1) + TIME(0,0,0)</f>
        <v>54605</v>
      </c>
      <c r="C41133">
        <v>41.522876740000001</v>
      </c>
    </row>
    <row r="41134" spans="1:3" x14ac:dyDescent="0.25">
      <c r="A41134">
        <v>18110</v>
      </c>
      <c r="B41134" s="1">
        <f>DATE(2049,8,1) + TIME(0,0,0)</f>
        <v>54636</v>
      </c>
      <c r="C41134">
        <v>41.529468536000003</v>
      </c>
    </row>
    <row r="41135" spans="1:3" x14ac:dyDescent="0.25">
      <c r="A41135">
        <v>18141</v>
      </c>
      <c r="B41135" s="1">
        <f>DATE(2049,9,1) + TIME(0,0,0)</f>
        <v>54667</v>
      </c>
      <c r="C41135">
        <v>41.536045074</v>
      </c>
    </row>
    <row r="41136" spans="1:3" x14ac:dyDescent="0.25">
      <c r="A41136">
        <v>18171</v>
      </c>
      <c r="B41136" s="1">
        <f>DATE(2049,10,1) + TIME(0,0,0)</f>
        <v>54697</v>
      </c>
      <c r="C41136">
        <v>41.542400360000002</v>
      </c>
    </row>
    <row r="41137" spans="1:3" x14ac:dyDescent="0.25">
      <c r="A41137">
        <v>18202</v>
      </c>
      <c r="B41137" s="1">
        <f>DATE(2049,11,1) + TIME(0,0,0)</f>
        <v>54728</v>
      </c>
      <c r="C41137">
        <v>41.548957825000002</v>
      </c>
    </row>
    <row r="41138" spans="1:3" x14ac:dyDescent="0.25">
      <c r="A41138">
        <v>18232</v>
      </c>
      <c r="B41138" s="1">
        <f>DATE(2049,12,1) + TIME(0,0,0)</f>
        <v>54758</v>
      </c>
      <c r="C41138">
        <v>41.555286406999997</v>
      </c>
    </row>
    <row r="41139" spans="1:3" x14ac:dyDescent="0.25">
      <c r="A41139">
        <v>18263</v>
      </c>
      <c r="B41139" s="1">
        <f>DATE(2050,1,1) + TIME(0,0,0)</f>
        <v>54789</v>
      </c>
      <c r="C41139">
        <v>41.561817169000001</v>
      </c>
    </row>
    <row r="41141" spans="1:3" x14ac:dyDescent="0.25">
      <c r="A41141" t="s">
        <v>71</v>
      </c>
    </row>
    <row r="41143" spans="1:3" x14ac:dyDescent="0.25">
      <c r="A41143" t="s">
        <v>1</v>
      </c>
      <c r="B41143" t="s">
        <v>2</v>
      </c>
      <c r="C41143" t="s">
        <v>3</v>
      </c>
    </row>
    <row r="41144" spans="1:3" x14ac:dyDescent="0.25">
      <c r="A41144">
        <v>0</v>
      </c>
      <c r="B41144" s="1">
        <f>DATE(2000,1,1) + TIME(0,0,0)</f>
        <v>36526</v>
      </c>
      <c r="C41144">
        <v>0</v>
      </c>
    </row>
    <row r="41145" spans="1:3" x14ac:dyDescent="0.25">
      <c r="A41145">
        <v>31</v>
      </c>
      <c r="B41145" s="1">
        <f>DATE(2000,2,1) + TIME(0,0,0)</f>
        <v>36557</v>
      </c>
      <c r="C41145">
        <v>4.5340309142999997</v>
      </c>
    </row>
    <row r="41146" spans="1:3" x14ac:dyDescent="0.25">
      <c r="A41146">
        <v>60</v>
      </c>
      <c r="B41146" s="1">
        <f>DATE(2000,3,1) + TIME(0,0,0)</f>
        <v>36586</v>
      </c>
      <c r="C41146">
        <v>8.4703140259000005</v>
      </c>
    </row>
    <row r="41147" spans="1:3" x14ac:dyDescent="0.25">
      <c r="A41147">
        <v>91</v>
      </c>
      <c r="B41147" s="1">
        <f>DATE(2000,4,1) + TIME(0,0,0)</f>
        <v>36617</v>
      </c>
      <c r="C41147">
        <v>12.038967133</v>
      </c>
    </row>
    <row r="41148" spans="1:3" x14ac:dyDescent="0.25">
      <c r="A41148">
        <v>121</v>
      </c>
      <c r="B41148" s="1">
        <f>DATE(2000,5,1) + TIME(0,0,0)</f>
        <v>36647</v>
      </c>
      <c r="C41148">
        <v>15.223973274</v>
      </c>
    </row>
    <row r="41149" spans="1:3" x14ac:dyDescent="0.25">
      <c r="A41149">
        <v>152</v>
      </c>
      <c r="B41149" s="1">
        <f>DATE(2000,6,1) + TIME(0,0,0)</f>
        <v>36678</v>
      </c>
      <c r="C41149">
        <v>17.622188567999999</v>
      </c>
    </row>
    <row r="41150" spans="1:3" x14ac:dyDescent="0.25">
      <c r="A41150">
        <v>182</v>
      </c>
      <c r="B41150" s="1">
        <f>DATE(2000,7,1) + TIME(0,0,0)</f>
        <v>36708</v>
      </c>
      <c r="C41150">
        <v>19.287719726999999</v>
      </c>
    </row>
    <row r="41151" spans="1:3" x14ac:dyDescent="0.25">
      <c r="A41151">
        <v>213</v>
      </c>
      <c r="B41151" s="1">
        <f>DATE(2000,8,1) + TIME(0,0,0)</f>
        <v>36739</v>
      </c>
      <c r="C41151">
        <v>20.657682419</v>
      </c>
    </row>
    <row r="41152" spans="1:3" x14ac:dyDescent="0.25">
      <c r="A41152">
        <v>244</v>
      </c>
      <c r="B41152" s="1">
        <f>DATE(2000,9,1) + TIME(0,0,0)</f>
        <v>36770</v>
      </c>
      <c r="C41152">
        <v>21.786363602000002</v>
      </c>
    </row>
    <row r="41153" spans="1:3" x14ac:dyDescent="0.25">
      <c r="A41153">
        <v>274</v>
      </c>
      <c r="B41153" s="1">
        <f>DATE(2000,10,1) + TIME(0,0,0)</f>
        <v>36800</v>
      </c>
      <c r="C41153">
        <v>22.681436539</v>
      </c>
    </row>
    <row r="41154" spans="1:3" x14ac:dyDescent="0.25">
      <c r="A41154">
        <v>305</v>
      </c>
      <c r="B41154" s="1">
        <f>DATE(2000,11,1) + TIME(0,0,0)</f>
        <v>36831</v>
      </c>
      <c r="C41154">
        <v>23.434391022</v>
      </c>
    </row>
    <row r="41155" spans="1:3" x14ac:dyDescent="0.25">
      <c r="A41155">
        <v>335</v>
      </c>
      <c r="B41155" s="1">
        <f>DATE(2000,12,1) + TIME(0,0,0)</f>
        <v>36861</v>
      </c>
      <c r="C41155">
        <v>24.020105361999999</v>
      </c>
    </row>
    <row r="41156" spans="1:3" x14ac:dyDescent="0.25">
      <c r="A41156">
        <v>366</v>
      </c>
      <c r="B41156" s="1">
        <f>DATE(2001,1,1) + TIME(0,0,0)</f>
        <v>36892</v>
      </c>
      <c r="C41156">
        <v>24.516288757000002</v>
      </c>
    </row>
    <row r="41157" spans="1:3" x14ac:dyDescent="0.25">
      <c r="A41157">
        <v>397</v>
      </c>
      <c r="B41157" s="1">
        <f>DATE(2001,2,1) + TIME(0,0,0)</f>
        <v>36923</v>
      </c>
      <c r="C41157">
        <v>24.923261642</v>
      </c>
    </row>
    <row r="41158" spans="1:3" x14ac:dyDescent="0.25">
      <c r="A41158">
        <v>425</v>
      </c>
      <c r="B41158" s="1">
        <f>DATE(2001,3,1) + TIME(0,0,0)</f>
        <v>36951</v>
      </c>
      <c r="C41158">
        <v>25.229295731000001</v>
      </c>
    </row>
    <row r="41159" spans="1:3" x14ac:dyDescent="0.25">
      <c r="A41159">
        <v>456</v>
      </c>
      <c r="B41159" s="1">
        <f>DATE(2001,4,1) + TIME(0,0,0)</f>
        <v>36982</v>
      </c>
      <c r="C41159">
        <v>25.516536713000001</v>
      </c>
    </row>
    <row r="41160" spans="1:3" x14ac:dyDescent="0.25">
      <c r="A41160">
        <v>486</v>
      </c>
      <c r="B41160" s="1">
        <f>DATE(2001,5,1) + TIME(0,0,0)</f>
        <v>37012</v>
      </c>
      <c r="C41160">
        <v>25.758264541999999</v>
      </c>
    </row>
    <row r="41161" spans="1:3" x14ac:dyDescent="0.25">
      <c r="A41161">
        <v>517</v>
      </c>
      <c r="B41161" s="1">
        <f>DATE(2001,6,1) + TIME(0,0,0)</f>
        <v>37043</v>
      </c>
      <c r="C41161">
        <v>25.985376358</v>
      </c>
    </row>
    <row r="41162" spans="1:3" x14ac:dyDescent="0.25">
      <c r="A41162">
        <v>547</v>
      </c>
      <c r="B41162" s="1">
        <f>DATE(2001,7,1) + TIME(0,0,0)</f>
        <v>37073</v>
      </c>
      <c r="C41162">
        <v>26.189512253</v>
      </c>
    </row>
    <row r="41163" spans="1:3" x14ac:dyDescent="0.25">
      <c r="A41163">
        <v>578</v>
      </c>
      <c r="B41163" s="1">
        <f>DATE(2001,8,1) + TIME(0,0,0)</f>
        <v>37104</v>
      </c>
      <c r="C41163">
        <v>26.387214661000002</v>
      </c>
    </row>
    <row r="41164" spans="1:3" x14ac:dyDescent="0.25">
      <c r="A41164">
        <v>609</v>
      </c>
      <c r="B41164" s="1">
        <f>DATE(2001,9,1) + TIME(0,0,0)</f>
        <v>37135</v>
      </c>
      <c r="C41164">
        <v>26.573261260999999</v>
      </c>
    </row>
    <row r="41165" spans="1:3" x14ac:dyDescent="0.25">
      <c r="A41165">
        <v>639</v>
      </c>
      <c r="B41165" s="1">
        <f>DATE(2001,10,1) + TIME(0,0,0)</f>
        <v>37165</v>
      </c>
      <c r="C41165">
        <v>26.741222382</v>
      </c>
    </row>
    <row r="41166" spans="1:3" x14ac:dyDescent="0.25">
      <c r="A41166">
        <v>670</v>
      </c>
      <c r="B41166" s="1">
        <f>DATE(2001,11,1) + TIME(0,0,0)</f>
        <v>37196</v>
      </c>
      <c r="C41166">
        <v>26.902769089</v>
      </c>
    </row>
    <row r="41167" spans="1:3" x14ac:dyDescent="0.25">
      <c r="A41167">
        <v>700</v>
      </c>
      <c r="B41167" s="1">
        <f>DATE(2001,12,1) + TIME(0,0,0)</f>
        <v>37226</v>
      </c>
      <c r="C41167">
        <v>27.048555373999999</v>
      </c>
    </row>
    <row r="41168" spans="1:3" x14ac:dyDescent="0.25">
      <c r="A41168">
        <v>731</v>
      </c>
      <c r="B41168" s="1">
        <f>DATE(2002,1,1) + TIME(0,0,0)</f>
        <v>37257</v>
      </c>
      <c r="C41168">
        <v>27.189495087000001</v>
      </c>
    </row>
    <row r="41169" spans="1:3" x14ac:dyDescent="0.25">
      <c r="A41169">
        <v>762</v>
      </c>
      <c r="B41169" s="1">
        <f>DATE(2002,2,1) + TIME(0,0,0)</f>
        <v>37288</v>
      </c>
      <c r="C41169">
        <v>27.321784973</v>
      </c>
    </row>
    <row r="41170" spans="1:3" x14ac:dyDescent="0.25">
      <c r="A41170">
        <v>790</v>
      </c>
      <c r="B41170" s="1">
        <f>DATE(2002,3,1) + TIME(0,0,0)</f>
        <v>37316</v>
      </c>
      <c r="C41170">
        <v>27.434768677000001</v>
      </c>
    </row>
    <row r="41171" spans="1:3" x14ac:dyDescent="0.25">
      <c r="A41171">
        <v>821</v>
      </c>
      <c r="B41171" s="1">
        <f>DATE(2002,4,1) + TIME(0,0,0)</f>
        <v>37347</v>
      </c>
      <c r="C41171">
        <v>27.553462981999999</v>
      </c>
    </row>
    <row r="41172" spans="1:3" x14ac:dyDescent="0.25">
      <c r="A41172">
        <v>851</v>
      </c>
      <c r="B41172" s="1">
        <f>DATE(2002,5,1) + TIME(0,0,0)</f>
        <v>37377</v>
      </c>
      <c r="C41172">
        <v>27.662462233999999</v>
      </c>
    </row>
    <row r="41173" spans="1:3" x14ac:dyDescent="0.25">
      <c r="A41173">
        <v>882</v>
      </c>
      <c r="B41173" s="1">
        <f>DATE(2002,6,1) + TIME(0,0,0)</f>
        <v>37408</v>
      </c>
      <c r="C41173">
        <v>27.76956749</v>
      </c>
    </row>
    <row r="41174" spans="1:3" x14ac:dyDescent="0.25">
      <c r="A41174">
        <v>912</v>
      </c>
      <c r="B41174" s="1">
        <f>DATE(2002,7,1) + TIME(0,0,0)</f>
        <v>37438</v>
      </c>
      <c r="C41174">
        <v>27.868398666000001</v>
      </c>
    </row>
    <row r="41175" spans="1:3" x14ac:dyDescent="0.25">
      <c r="A41175">
        <v>943</v>
      </c>
      <c r="B41175" s="1">
        <f>DATE(2002,8,1) + TIME(0,0,0)</f>
        <v>37469</v>
      </c>
      <c r="C41175">
        <v>27.966419219999999</v>
      </c>
    </row>
    <row r="41176" spans="1:3" x14ac:dyDescent="0.25">
      <c r="A41176">
        <v>974</v>
      </c>
      <c r="B41176" s="1">
        <f>DATE(2002,9,1) + TIME(0,0,0)</f>
        <v>37500</v>
      </c>
      <c r="C41176">
        <v>28.060714722</v>
      </c>
    </row>
    <row r="41177" spans="1:3" x14ac:dyDescent="0.25">
      <c r="A41177">
        <v>1004</v>
      </c>
      <c r="B41177" s="1">
        <f>DATE(2002,10,1) + TIME(0,0,0)</f>
        <v>37530</v>
      </c>
      <c r="C41177">
        <v>28.148914337000001</v>
      </c>
    </row>
    <row r="41178" spans="1:3" x14ac:dyDescent="0.25">
      <c r="A41178">
        <v>1035</v>
      </c>
      <c r="B41178" s="1">
        <f>DATE(2002,11,1) + TIME(0,0,0)</f>
        <v>37561</v>
      </c>
      <c r="C41178">
        <v>28.237400054999998</v>
      </c>
    </row>
    <row r="41179" spans="1:3" x14ac:dyDescent="0.25">
      <c r="A41179">
        <v>1065</v>
      </c>
      <c r="B41179" s="1">
        <f>DATE(2002,12,1) + TIME(0,0,0)</f>
        <v>37591</v>
      </c>
      <c r="C41179">
        <v>28.321006775000001</v>
      </c>
    </row>
    <row r="41180" spans="1:3" x14ac:dyDescent="0.25">
      <c r="A41180">
        <v>1096</v>
      </c>
      <c r="B41180" s="1">
        <f>DATE(2003,1,1) + TIME(0,0,0)</f>
        <v>37622</v>
      </c>
      <c r="C41180">
        <v>28.405544281000001</v>
      </c>
    </row>
    <row r="41181" spans="1:3" x14ac:dyDescent="0.25">
      <c r="A41181">
        <v>1127</v>
      </c>
      <c r="B41181" s="1">
        <f>DATE(2003,2,1) + TIME(0,0,0)</f>
        <v>37653</v>
      </c>
      <c r="C41181">
        <v>28.488126755</v>
      </c>
    </row>
    <row r="41182" spans="1:3" x14ac:dyDescent="0.25">
      <c r="A41182">
        <v>1155</v>
      </c>
      <c r="B41182" s="1">
        <f>DATE(2003,3,1) + TIME(0,0,0)</f>
        <v>37681</v>
      </c>
      <c r="C41182">
        <v>28.561206817999999</v>
      </c>
    </row>
    <row r="41183" spans="1:3" x14ac:dyDescent="0.25">
      <c r="A41183">
        <v>1186</v>
      </c>
      <c r="B41183" s="1">
        <f>DATE(2003,4,1) + TIME(0,0,0)</f>
        <v>37712</v>
      </c>
      <c r="C41183">
        <v>28.640634537</v>
      </c>
    </row>
    <row r="41184" spans="1:3" x14ac:dyDescent="0.25">
      <c r="A41184">
        <v>1216</v>
      </c>
      <c r="B41184" s="1">
        <f>DATE(2003,5,1) + TIME(0,0,0)</f>
        <v>37742</v>
      </c>
      <c r="C41184">
        <v>28.716146469000002</v>
      </c>
    </row>
    <row r="41185" spans="1:3" x14ac:dyDescent="0.25">
      <c r="A41185">
        <v>1247</v>
      </c>
      <c r="B41185" s="1">
        <f>DATE(2003,6,1) + TIME(0,0,0)</f>
        <v>37773</v>
      </c>
      <c r="C41185">
        <v>28.792911530000001</v>
      </c>
    </row>
    <row r="41186" spans="1:3" x14ac:dyDescent="0.25">
      <c r="A41186">
        <v>1277</v>
      </c>
      <c r="B41186" s="1">
        <f>DATE(2003,7,1) + TIME(0,0,0)</f>
        <v>37803</v>
      </c>
      <c r="C41186">
        <v>28.866092682000001</v>
      </c>
    </row>
    <row r="41187" spans="1:3" x14ac:dyDescent="0.25">
      <c r="A41187">
        <v>1308</v>
      </c>
      <c r="B41187" s="1">
        <f>DATE(2003,8,1) + TIME(0,0,0)</f>
        <v>37834</v>
      </c>
      <c r="C41187">
        <v>28.940694809</v>
      </c>
    </row>
    <row r="41188" spans="1:3" x14ac:dyDescent="0.25">
      <c r="A41188">
        <v>1339</v>
      </c>
      <c r="B41188" s="1">
        <f>DATE(2003,9,1) + TIME(0,0,0)</f>
        <v>37865</v>
      </c>
      <c r="C41188">
        <v>29.014383316</v>
      </c>
    </row>
    <row r="41189" spans="1:3" x14ac:dyDescent="0.25">
      <c r="A41189">
        <v>1369</v>
      </c>
      <c r="B41189" s="1">
        <f>DATE(2003,10,1) + TIME(0,0,0)</f>
        <v>37895</v>
      </c>
      <c r="C41189">
        <v>29.084901810000002</v>
      </c>
    </row>
    <row r="41190" spans="1:3" x14ac:dyDescent="0.25">
      <c r="A41190">
        <v>1400</v>
      </c>
      <c r="B41190" s="1">
        <f>DATE(2003,11,1) + TIME(0,0,0)</f>
        <v>37926</v>
      </c>
      <c r="C41190">
        <v>29.157007217</v>
      </c>
    </row>
    <row r="41191" spans="1:3" x14ac:dyDescent="0.25">
      <c r="A41191">
        <v>1430</v>
      </c>
      <c r="B41191" s="1">
        <f>DATE(2003,12,1) + TIME(0,0,0)</f>
        <v>37956</v>
      </c>
      <c r="C41191">
        <v>29.226091385</v>
      </c>
    </row>
    <row r="41192" spans="1:3" x14ac:dyDescent="0.25">
      <c r="A41192">
        <v>1461</v>
      </c>
      <c r="B41192" s="1">
        <f>DATE(2004,1,1) + TIME(0,0,0)</f>
        <v>37987</v>
      </c>
      <c r="C41192">
        <v>29.296802521</v>
      </c>
    </row>
    <row r="41193" spans="1:3" x14ac:dyDescent="0.25">
      <c r="A41193">
        <v>1492</v>
      </c>
      <c r="B41193" s="1">
        <f>DATE(2004,2,1) + TIME(0,0,0)</f>
        <v>38018</v>
      </c>
      <c r="C41193">
        <v>29.366888046</v>
      </c>
    </row>
    <row r="41194" spans="1:3" x14ac:dyDescent="0.25">
      <c r="A41194">
        <v>1521</v>
      </c>
      <c r="B41194" s="1">
        <f>DATE(2004,3,1) + TIME(0,0,0)</f>
        <v>38047</v>
      </c>
      <c r="C41194">
        <v>29.432022095000001</v>
      </c>
    </row>
    <row r="41195" spans="1:3" x14ac:dyDescent="0.25">
      <c r="A41195">
        <v>1552</v>
      </c>
      <c r="B41195" s="1">
        <f>DATE(2004,4,1) + TIME(0,0,0)</f>
        <v>38078</v>
      </c>
      <c r="C41195">
        <v>29.50113678</v>
      </c>
    </row>
    <row r="41196" spans="1:3" x14ac:dyDescent="0.25">
      <c r="A41196">
        <v>1582</v>
      </c>
      <c r="B41196" s="1">
        <f>DATE(2004,5,1) + TIME(0,0,0)</f>
        <v>38108</v>
      </c>
      <c r="C41196">
        <v>29.567504883000002</v>
      </c>
    </row>
    <row r="41197" spans="1:3" x14ac:dyDescent="0.25">
      <c r="A41197">
        <v>1613</v>
      </c>
      <c r="B41197" s="1">
        <f>DATE(2004,6,1) + TIME(0,0,0)</f>
        <v>38139</v>
      </c>
      <c r="C41197">
        <v>29.635559082</v>
      </c>
    </row>
    <row r="41198" spans="1:3" x14ac:dyDescent="0.25">
      <c r="A41198">
        <v>1643</v>
      </c>
      <c r="B41198" s="1">
        <f>DATE(2004,7,1) + TIME(0,0,0)</f>
        <v>38169</v>
      </c>
      <c r="C41198">
        <v>29.700910568000001</v>
      </c>
    </row>
    <row r="41199" spans="1:3" x14ac:dyDescent="0.25">
      <c r="A41199">
        <v>1674</v>
      </c>
      <c r="B41199" s="1">
        <f>DATE(2004,8,1) + TIME(0,0,0)</f>
        <v>38200</v>
      </c>
      <c r="C41199">
        <v>29.767938613999998</v>
      </c>
    </row>
    <row r="41200" spans="1:3" x14ac:dyDescent="0.25">
      <c r="A41200">
        <v>1705</v>
      </c>
      <c r="B41200" s="1">
        <f>DATE(2004,9,1) + TIME(0,0,0)</f>
        <v>38231</v>
      </c>
      <c r="C41200">
        <v>29.834474564000001</v>
      </c>
    </row>
    <row r="41201" spans="1:3" x14ac:dyDescent="0.25">
      <c r="A41201">
        <v>1735</v>
      </c>
      <c r="B41201" s="1">
        <f>DATE(2004,10,1) + TIME(0,0,0)</f>
        <v>38261</v>
      </c>
      <c r="C41201">
        <v>29.898412703999998</v>
      </c>
    </row>
    <row r="41202" spans="1:3" x14ac:dyDescent="0.25">
      <c r="A41202">
        <v>1766</v>
      </c>
      <c r="B41202" s="1">
        <f>DATE(2004,11,1) + TIME(0,0,0)</f>
        <v>38292</v>
      </c>
      <c r="C41202">
        <v>29.964040755999999</v>
      </c>
    </row>
    <row r="41203" spans="1:3" x14ac:dyDescent="0.25">
      <c r="A41203">
        <v>1796</v>
      </c>
      <c r="B41203" s="1">
        <f>DATE(2004,12,1) + TIME(0,0,0)</f>
        <v>38322</v>
      </c>
      <c r="C41203">
        <v>30.027135849</v>
      </c>
    </row>
    <row r="41204" spans="1:3" x14ac:dyDescent="0.25">
      <c r="A41204">
        <v>1827</v>
      </c>
      <c r="B41204" s="1">
        <f>DATE(2005,1,1) + TIME(0,0,0)</f>
        <v>38353</v>
      </c>
      <c r="C41204">
        <v>30.091917037999998</v>
      </c>
    </row>
    <row r="41205" spans="1:3" x14ac:dyDescent="0.25">
      <c r="A41205">
        <v>1858</v>
      </c>
      <c r="B41205" s="1">
        <f>DATE(2005,2,1) + TIME(0,0,0)</f>
        <v>38384</v>
      </c>
      <c r="C41205">
        <v>30.156297683999998</v>
      </c>
    </row>
    <row r="41206" spans="1:3" x14ac:dyDescent="0.25">
      <c r="A41206">
        <v>1886</v>
      </c>
      <c r="B41206" s="1">
        <f>DATE(2005,3,1) + TIME(0,0,0)</f>
        <v>38412</v>
      </c>
      <c r="C41206">
        <v>30.214113234999999</v>
      </c>
    </row>
    <row r="41207" spans="1:3" x14ac:dyDescent="0.25">
      <c r="A41207">
        <v>1917</v>
      </c>
      <c r="B41207" s="1">
        <f>DATE(2005,4,1) + TIME(0,0,0)</f>
        <v>38443</v>
      </c>
      <c r="C41207">
        <v>30.277748108000001</v>
      </c>
    </row>
    <row r="41208" spans="1:3" x14ac:dyDescent="0.25">
      <c r="A41208">
        <v>1947</v>
      </c>
      <c r="B41208" s="1">
        <f>DATE(2005,5,1) + TIME(0,0,0)</f>
        <v>38473</v>
      </c>
      <c r="C41208">
        <v>30.338975906000002</v>
      </c>
    </row>
    <row r="41209" spans="1:3" x14ac:dyDescent="0.25">
      <c r="A41209">
        <v>1978</v>
      </c>
      <c r="B41209" s="1">
        <f>DATE(2005,6,1) + TIME(0,0,0)</f>
        <v>38504</v>
      </c>
      <c r="C41209">
        <v>30.401878357000001</v>
      </c>
    </row>
    <row r="41210" spans="1:3" x14ac:dyDescent="0.25">
      <c r="A41210">
        <v>2008</v>
      </c>
      <c r="B41210" s="1">
        <f>DATE(2005,7,1) + TIME(0,0,0)</f>
        <v>38534</v>
      </c>
      <c r="C41210">
        <v>30.462408065999998</v>
      </c>
    </row>
    <row r="41211" spans="1:3" x14ac:dyDescent="0.25">
      <c r="A41211">
        <v>2039</v>
      </c>
      <c r="B41211" s="1">
        <f>DATE(2005,8,1) + TIME(0,0,0)</f>
        <v>38565</v>
      </c>
      <c r="C41211">
        <v>30.524602890000001</v>
      </c>
    </row>
    <row r="41212" spans="1:3" x14ac:dyDescent="0.25">
      <c r="A41212">
        <v>2070</v>
      </c>
      <c r="B41212" s="1">
        <f>DATE(2005,9,1) + TIME(0,0,0)</f>
        <v>38596</v>
      </c>
      <c r="C41212">
        <v>30.586448668999999</v>
      </c>
    </row>
    <row r="41213" spans="1:3" x14ac:dyDescent="0.25">
      <c r="A41213">
        <v>2100</v>
      </c>
      <c r="B41213" s="1">
        <f>DATE(2005,10,1) + TIME(0,0,0)</f>
        <v>38626</v>
      </c>
      <c r="C41213">
        <v>30.645969391000001</v>
      </c>
    </row>
    <row r="41214" spans="1:3" x14ac:dyDescent="0.25">
      <c r="A41214">
        <v>2131</v>
      </c>
      <c r="B41214" s="1">
        <f>DATE(2005,11,1) + TIME(0,0,0)</f>
        <v>38657</v>
      </c>
      <c r="C41214">
        <v>30.707147597999999</v>
      </c>
    </row>
    <row r="41215" spans="1:3" x14ac:dyDescent="0.25">
      <c r="A41215">
        <v>2161</v>
      </c>
      <c r="B41215" s="1">
        <f>DATE(2005,12,1) + TIME(0,0,0)</f>
        <v>38687</v>
      </c>
      <c r="C41215">
        <v>30.766042709000001</v>
      </c>
    </row>
    <row r="41216" spans="1:3" x14ac:dyDescent="0.25">
      <c r="A41216">
        <v>2192</v>
      </c>
      <c r="B41216" s="1">
        <f>DATE(2006,1,1) + TIME(0,0,0)</f>
        <v>38718</v>
      </c>
      <c r="C41216">
        <v>30.826601027999999</v>
      </c>
    </row>
    <row r="41217" spans="1:3" x14ac:dyDescent="0.25">
      <c r="A41217">
        <v>2223</v>
      </c>
      <c r="B41217" s="1">
        <f>DATE(2006,2,1) + TIME(0,0,0)</f>
        <v>38749</v>
      </c>
      <c r="C41217">
        <v>30.886835097999999</v>
      </c>
    </row>
    <row r="41218" spans="1:3" x14ac:dyDescent="0.25">
      <c r="A41218">
        <v>2251</v>
      </c>
      <c r="B41218" s="1">
        <f>DATE(2006,3,1) + TIME(0,0,0)</f>
        <v>38777</v>
      </c>
      <c r="C41218">
        <v>30.940979003999999</v>
      </c>
    </row>
    <row r="41219" spans="1:3" x14ac:dyDescent="0.25">
      <c r="A41219">
        <v>2282</v>
      </c>
      <c r="B41219" s="1">
        <f>DATE(2006,4,1) + TIME(0,0,0)</f>
        <v>38808</v>
      </c>
      <c r="C41219">
        <v>31.00062561</v>
      </c>
    </row>
    <row r="41220" spans="1:3" x14ac:dyDescent="0.25">
      <c r="A41220">
        <v>2312</v>
      </c>
      <c r="B41220" s="1">
        <f>DATE(2006,5,1) + TIME(0,0,0)</f>
        <v>38838</v>
      </c>
      <c r="C41220">
        <v>31.058061599999998</v>
      </c>
    </row>
    <row r="41221" spans="1:3" x14ac:dyDescent="0.25">
      <c r="A41221">
        <v>2343</v>
      </c>
      <c r="B41221" s="1">
        <f>DATE(2006,6,1) + TIME(0,0,0)</f>
        <v>38869</v>
      </c>
      <c r="C41221">
        <v>31.117113112999998</v>
      </c>
    </row>
    <row r="41222" spans="1:3" x14ac:dyDescent="0.25">
      <c r="A41222">
        <v>2373</v>
      </c>
      <c r="B41222" s="1">
        <f>DATE(2006,7,1) + TIME(0,0,0)</f>
        <v>38899</v>
      </c>
      <c r="C41222">
        <v>31.173971175999998</v>
      </c>
    </row>
    <row r="41223" spans="1:3" x14ac:dyDescent="0.25">
      <c r="A41223">
        <v>2404</v>
      </c>
      <c r="B41223" s="1">
        <f>DATE(2006,8,1) + TIME(0,0,0)</f>
        <v>38930</v>
      </c>
      <c r="C41223">
        <v>31.232429503999999</v>
      </c>
    </row>
    <row r="41224" spans="1:3" x14ac:dyDescent="0.25">
      <c r="A41224">
        <v>2435</v>
      </c>
      <c r="B41224" s="1">
        <f>DATE(2006,9,1) + TIME(0,0,0)</f>
        <v>38961</v>
      </c>
      <c r="C41224">
        <v>31.290584564</v>
      </c>
    </row>
    <row r="41225" spans="1:3" x14ac:dyDescent="0.25">
      <c r="A41225">
        <v>2465</v>
      </c>
      <c r="B41225" s="1">
        <f>DATE(2006,10,1) + TIME(0,0,0)</f>
        <v>38991</v>
      </c>
      <c r="C41225">
        <v>31.346578598000001</v>
      </c>
    </row>
    <row r="41226" spans="1:3" x14ac:dyDescent="0.25">
      <c r="A41226">
        <v>2496</v>
      </c>
      <c r="B41226" s="1">
        <f>DATE(2006,11,1) + TIME(0,0,0)</f>
        <v>39022</v>
      </c>
      <c r="C41226">
        <v>31.404136657999999</v>
      </c>
    </row>
    <row r="41227" spans="1:3" x14ac:dyDescent="0.25">
      <c r="A41227">
        <v>2526</v>
      </c>
      <c r="B41227" s="1">
        <f>DATE(2006,12,1) + TIME(0,0,0)</f>
        <v>39052</v>
      </c>
      <c r="C41227">
        <v>31.459548949999999</v>
      </c>
    </row>
    <row r="41228" spans="1:3" x14ac:dyDescent="0.25">
      <c r="A41228">
        <v>2557</v>
      </c>
      <c r="B41228" s="1">
        <f>DATE(2007,1,1) + TIME(0,0,0)</f>
        <v>39083</v>
      </c>
      <c r="C41228">
        <v>31.516506195000002</v>
      </c>
    </row>
    <row r="41229" spans="1:3" x14ac:dyDescent="0.25">
      <c r="A41229">
        <v>2588</v>
      </c>
      <c r="B41229" s="1">
        <f>DATE(2007,2,1) + TIME(0,0,0)</f>
        <v>39114</v>
      </c>
      <c r="C41229">
        <v>31.573162078999999</v>
      </c>
    </row>
    <row r="41230" spans="1:3" x14ac:dyDescent="0.25">
      <c r="A41230">
        <v>2616</v>
      </c>
      <c r="B41230" s="1">
        <f>DATE(2007,3,1) + TIME(0,0,0)</f>
        <v>39142</v>
      </c>
      <c r="C41230">
        <v>31.624071121</v>
      </c>
    </row>
    <row r="41231" spans="1:3" x14ac:dyDescent="0.25">
      <c r="A41231">
        <v>2647</v>
      </c>
      <c r="B41231" s="1">
        <f>DATE(2007,4,1) + TIME(0,0,0)</f>
        <v>39173</v>
      </c>
      <c r="C41231">
        <v>31.680130004999999</v>
      </c>
    </row>
    <row r="41232" spans="1:3" x14ac:dyDescent="0.25">
      <c r="A41232">
        <v>2677</v>
      </c>
      <c r="B41232" s="1">
        <f>DATE(2007,5,1) + TIME(0,0,0)</f>
        <v>39203</v>
      </c>
      <c r="C41232">
        <v>31.734088898</v>
      </c>
    </row>
    <row r="41233" spans="1:3" x14ac:dyDescent="0.25">
      <c r="A41233">
        <v>2708</v>
      </c>
      <c r="B41233" s="1">
        <f>DATE(2007,6,1) + TIME(0,0,0)</f>
        <v>39234</v>
      </c>
      <c r="C41233">
        <v>31.789546967</v>
      </c>
    </row>
    <row r="41234" spans="1:3" x14ac:dyDescent="0.25">
      <c r="A41234">
        <v>2738</v>
      </c>
      <c r="B41234" s="1">
        <f>DATE(2007,7,1) + TIME(0,0,0)</f>
        <v>39264</v>
      </c>
      <c r="C41234">
        <v>31.842937468999999</v>
      </c>
    </row>
    <row r="41235" spans="1:3" x14ac:dyDescent="0.25">
      <c r="A41235">
        <v>2769</v>
      </c>
      <c r="B41235" s="1">
        <f>DATE(2007,8,1) + TIME(0,0,0)</f>
        <v>39295</v>
      </c>
      <c r="C41235">
        <v>31.897821426</v>
      </c>
    </row>
    <row r="41236" spans="1:3" x14ac:dyDescent="0.25">
      <c r="A41236">
        <v>2800</v>
      </c>
      <c r="B41236" s="1">
        <f>DATE(2007,9,1) + TIME(0,0,0)</f>
        <v>39326</v>
      </c>
      <c r="C41236">
        <v>31.952425002999998</v>
      </c>
    </row>
    <row r="41237" spans="1:3" x14ac:dyDescent="0.25">
      <c r="A41237">
        <v>2830</v>
      </c>
      <c r="B41237" s="1">
        <f>DATE(2007,10,1) + TIME(0,0,0)</f>
        <v>39356</v>
      </c>
      <c r="C41237">
        <v>32.005020141999999</v>
      </c>
    </row>
    <row r="41238" spans="1:3" x14ac:dyDescent="0.25">
      <c r="A41238">
        <v>2861</v>
      </c>
      <c r="B41238" s="1">
        <f>DATE(2007,11,1) + TIME(0,0,0)</f>
        <v>39387</v>
      </c>
      <c r="C41238">
        <v>32.059101105000003</v>
      </c>
    </row>
    <row r="41239" spans="1:3" x14ac:dyDescent="0.25">
      <c r="A41239">
        <v>2891</v>
      </c>
      <c r="B41239" s="1">
        <f>DATE(2007,12,1) + TIME(0,0,0)</f>
        <v>39417</v>
      </c>
      <c r="C41239">
        <v>32.111148833999998</v>
      </c>
    </row>
    <row r="41240" spans="1:3" x14ac:dyDescent="0.25">
      <c r="A41240">
        <v>2922</v>
      </c>
      <c r="B41240" s="1">
        <f>DATE(2008,1,1) + TIME(0,0,0)</f>
        <v>39448</v>
      </c>
      <c r="C41240">
        <v>32.164669037000003</v>
      </c>
    </row>
    <row r="41241" spans="1:3" x14ac:dyDescent="0.25">
      <c r="A41241">
        <v>2953</v>
      </c>
      <c r="B41241" s="1">
        <f>DATE(2008,2,1) + TIME(0,0,0)</f>
        <v>39479</v>
      </c>
      <c r="C41241">
        <v>32.217914581000002</v>
      </c>
    </row>
    <row r="41242" spans="1:3" x14ac:dyDescent="0.25">
      <c r="A41242">
        <v>2982</v>
      </c>
      <c r="B41242" s="1">
        <f>DATE(2008,3,1) + TIME(0,0,0)</f>
        <v>39508</v>
      </c>
      <c r="C41242">
        <v>32.267478943</v>
      </c>
    </row>
    <row r="41243" spans="1:3" x14ac:dyDescent="0.25">
      <c r="A41243">
        <v>3013</v>
      </c>
      <c r="B41243" s="1">
        <f>DATE(2008,4,1) + TIME(0,0,0)</f>
        <v>39539</v>
      </c>
      <c r="C41243">
        <v>32.320190429999997</v>
      </c>
    </row>
    <row r="41244" spans="1:3" x14ac:dyDescent="0.25">
      <c r="A41244">
        <v>3043</v>
      </c>
      <c r="B41244" s="1">
        <f>DATE(2008,5,1) + TIME(0,0,0)</f>
        <v>39569</v>
      </c>
      <c r="C41244">
        <v>32.370948792</v>
      </c>
    </row>
    <row r="41245" spans="1:3" x14ac:dyDescent="0.25">
      <c r="A41245">
        <v>3074</v>
      </c>
      <c r="B41245" s="1">
        <f>DATE(2008,6,1) + TIME(0,0,0)</f>
        <v>39600</v>
      </c>
      <c r="C41245">
        <v>32.423126220999997</v>
      </c>
    </row>
    <row r="41246" spans="1:3" x14ac:dyDescent="0.25">
      <c r="A41246">
        <v>3104</v>
      </c>
      <c r="B41246" s="1">
        <f>DATE(2008,7,1) + TIME(0,0,0)</f>
        <v>39630</v>
      </c>
      <c r="C41246">
        <v>32.473361969000003</v>
      </c>
    </row>
    <row r="41247" spans="1:3" x14ac:dyDescent="0.25">
      <c r="A41247">
        <v>3135</v>
      </c>
      <c r="B41247" s="1">
        <f>DATE(2008,8,1) + TIME(0,0,0)</f>
        <v>39661</v>
      </c>
      <c r="C41247">
        <v>32.525001525999997</v>
      </c>
    </row>
    <row r="41248" spans="1:3" x14ac:dyDescent="0.25">
      <c r="A41248">
        <v>3166</v>
      </c>
      <c r="B41248" s="1">
        <f>DATE(2008,9,1) + TIME(0,0,0)</f>
        <v>39692</v>
      </c>
      <c r="C41248">
        <v>32.576366425000003</v>
      </c>
    </row>
    <row r="41249" spans="1:3" x14ac:dyDescent="0.25">
      <c r="A41249">
        <v>3196</v>
      </c>
      <c r="B41249" s="1">
        <f>DATE(2008,10,1) + TIME(0,0,0)</f>
        <v>39722</v>
      </c>
      <c r="C41249">
        <v>32.625816344999997</v>
      </c>
    </row>
    <row r="41250" spans="1:3" x14ac:dyDescent="0.25">
      <c r="A41250">
        <v>3227</v>
      </c>
      <c r="B41250" s="1">
        <f>DATE(2008,11,1) + TIME(0,0,0)</f>
        <v>39753</v>
      </c>
      <c r="C41250">
        <v>32.676643372000001</v>
      </c>
    </row>
    <row r="41251" spans="1:3" x14ac:dyDescent="0.25">
      <c r="A41251">
        <v>3257</v>
      </c>
      <c r="B41251" s="1">
        <f>DATE(2008,12,1) + TIME(0,0,0)</f>
        <v>39783</v>
      </c>
      <c r="C41251">
        <v>32.725570679</v>
      </c>
    </row>
    <row r="41252" spans="1:3" x14ac:dyDescent="0.25">
      <c r="A41252">
        <v>3288</v>
      </c>
      <c r="B41252" s="1">
        <f>DATE(2009,1,1) + TIME(0,0,0)</f>
        <v>39814</v>
      </c>
      <c r="C41252">
        <v>32.775856017999999</v>
      </c>
    </row>
    <row r="41253" spans="1:3" x14ac:dyDescent="0.25">
      <c r="A41253">
        <v>3319</v>
      </c>
      <c r="B41253" s="1">
        <f>DATE(2009,2,1) + TIME(0,0,0)</f>
        <v>39845</v>
      </c>
      <c r="C41253">
        <v>32.825866699000002</v>
      </c>
    </row>
    <row r="41254" spans="1:3" x14ac:dyDescent="0.25">
      <c r="A41254">
        <v>3347</v>
      </c>
      <c r="B41254" s="1">
        <f>DATE(2009,3,1) + TIME(0,0,0)</f>
        <v>39873</v>
      </c>
      <c r="C41254">
        <v>32.870792389000002</v>
      </c>
    </row>
    <row r="41255" spans="1:3" x14ac:dyDescent="0.25">
      <c r="A41255">
        <v>3378</v>
      </c>
      <c r="B41255" s="1">
        <f>DATE(2009,4,1) + TIME(0,0,0)</f>
        <v>39904</v>
      </c>
      <c r="C41255">
        <v>32.920269011999999</v>
      </c>
    </row>
    <row r="41256" spans="1:3" x14ac:dyDescent="0.25">
      <c r="A41256">
        <v>3408</v>
      </c>
      <c r="B41256" s="1">
        <f>DATE(2009,5,1) + TIME(0,0,0)</f>
        <v>39934</v>
      </c>
      <c r="C41256">
        <v>32.967880248999997</v>
      </c>
    </row>
    <row r="41257" spans="1:3" x14ac:dyDescent="0.25">
      <c r="A41257">
        <v>3439</v>
      </c>
      <c r="B41257" s="1">
        <f>DATE(2009,6,1) + TIME(0,0,0)</f>
        <v>39965</v>
      </c>
      <c r="C41257">
        <v>33.016807556000003</v>
      </c>
    </row>
    <row r="41258" spans="1:3" x14ac:dyDescent="0.25">
      <c r="A41258">
        <v>3469</v>
      </c>
      <c r="B41258" s="1">
        <f>DATE(2009,7,1) + TIME(0,0,0)</f>
        <v>39995</v>
      </c>
      <c r="C41258">
        <v>33.063888550000001</v>
      </c>
    </row>
    <row r="41259" spans="1:3" x14ac:dyDescent="0.25">
      <c r="A41259">
        <v>3500</v>
      </c>
      <c r="B41259" s="1">
        <f>DATE(2009,8,1) + TIME(0,0,0)</f>
        <v>40026</v>
      </c>
      <c r="C41259">
        <v>33.112270355</v>
      </c>
    </row>
    <row r="41260" spans="1:3" x14ac:dyDescent="0.25">
      <c r="A41260">
        <v>3531</v>
      </c>
      <c r="B41260" s="1">
        <f>DATE(2009,9,1) + TIME(0,0,0)</f>
        <v>40057</v>
      </c>
      <c r="C41260">
        <v>33.160381317000002</v>
      </c>
    </row>
    <row r="41261" spans="1:3" x14ac:dyDescent="0.25">
      <c r="A41261">
        <v>3561</v>
      </c>
      <c r="B41261" s="1">
        <f>DATE(2009,10,1) + TIME(0,0,0)</f>
        <v>40087</v>
      </c>
      <c r="C41261">
        <v>33.206687926999997</v>
      </c>
    </row>
    <row r="41262" spans="1:3" x14ac:dyDescent="0.25">
      <c r="A41262">
        <v>3592</v>
      </c>
      <c r="B41262" s="1">
        <f>DATE(2009,11,1) + TIME(0,0,0)</f>
        <v>40118</v>
      </c>
      <c r="C41262">
        <v>33.254280090000002</v>
      </c>
    </row>
    <row r="41263" spans="1:3" x14ac:dyDescent="0.25">
      <c r="A41263">
        <v>3622</v>
      </c>
      <c r="B41263" s="1">
        <f>DATE(2009,12,1) + TIME(0,0,0)</f>
        <v>40148</v>
      </c>
      <c r="C41263">
        <v>33.30008316</v>
      </c>
    </row>
    <row r="41264" spans="1:3" x14ac:dyDescent="0.25">
      <c r="A41264">
        <v>3653</v>
      </c>
      <c r="B41264" s="1">
        <f>DATE(2010,1,1) + TIME(0,0,0)</f>
        <v>40179</v>
      </c>
      <c r="C41264">
        <v>33.347167968999997</v>
      </c>
    </row>
    <row r="41265" spans="1:3" x14ac:dyDescent="0.25">
      <c r="A41265">
        <v>3684</v>
      </c>
      <c r="B41265" s="1">
        <f>DATE(2010,2,1) + TIME(0,0,0)</f>
        <v>40210</v>
      </c>
      <c r="C41265">
        <v>33.394004821999999</v>
      </c>
    </row>
    <row r="41266" spans="1:3" x14ac:dyDescent="0.25">
      <c r="A41266">
        <v>3712</v>
      </c>
      <c r="B41266" s="1">
        <f>DATE(2010,3,1) + TIME(0,0,0)</f>
        <v>40238</v>
      </c>
      <c r="C41266">
        <v>33.436046599999997</v>
      </c>
    </row>
    <row r="41267" spans="1:3" x14ac:dyDescent="0.25">
      <c r="A41267">
        <v>3743</v>
      </c>
      <c r="B41267" s="1">
        <f>DATE(2010,4,1) + TIME(0,0,0)</f>
        <v>40269</v>
      </c>
      <c r="C41267">
        <v>33.482402802000003</v>
      </c>
    </row>
    <row r="41268" spans="1:3" x14ac:dyDescent="0.25">
      <c r="A41268">
        <v>3773</v>
      </c>
      <c r="B41268" s="1">
        <f>DATE(2010,5,1) + TIME(0,0,0)</f>
        <v>40299</v>
      </c>
      <c r="C41268">
        <v>33.526782990000001</v>
      </c>
    </row>
    <row r="41269" spans="1:3" x14ac:dyDescent="0.25">
      <c r="A41269">
        <v>3804</v>
      </c>
      <c r="B41269" s="1">
        <f>DATE(2010,6,1) + TIME(0,0,0)</f>
        <v>40330</v>
      </c>
      <c r="C41269">
        <v>33.572616576999998</v>
      </c>
    </row>
    <row r="41270" spans="1:3" x14ac:dyDescent="0.25">
      <c r="A41270">
        <v>3834</v>
      </c>
      <c r="B41270" s="1">
        <f>DATE(2010,7,1) + TIME(0,0,0)</f>
        <v>40360</v>
      </c>
      <c r="C41270">
        <v>33.616722107000001</v>
      </c>
    </row>
    <row r="41271" spans="1:3" x14ac:dyDescent="0.25">
      <c r="A41271">
        <v>3865</v>
      </c>
      <c r="B41271" s="1">
        <f>DATE(2010,8,1) + TIME(0,0,0)</f>
        <v>40391</v>
      </c>
      <c r="C41271">
        <v>33.662033080999997</v>
      </c>
    </row>
    <row r="41272" spans="1:3" x14ac:dyDescent="0.25">
      <c r="A41272">
        <v>3896</v>
      </c>
      <c r="B41272" s="1">
        <f>DATE(2010,9,1) + TIME(0,0,0)</f>
        <v>40422</v>
      </c>
      <c r="C41272">
        <v>33.707084655999999</v>
      </c>
    </row>
    <row r="41273" spans="1:3" x14ac:dyDescent="0.25">
      <c r="A41273">
        <v>3926</v>
      </c>
      <c r="B41273" s="1">
        <f>DATE(2010,10,1) + TIME(0,0,0)</f>
        <v>40452</v>
      </c>
      <c r="C41273">
        <v>33.750442505000002</v>
      </c>
    </row>
    <row r="41274" spans="1:3" x14ac:dyDescent="0.25">
      <c r="A41274">
        <v>3957</v>
      </c>
      <c r="B41274" s="1">
        <f>DATE(2010,11,1) + TIME(0,0,0)</f>
        <v>40483</v>
      </c>
      <c r="C41274">
        <v>33.794998169000003</v>
      </c>
    </row>
    <row r="41275" spans="1:3" x14ac:dyDescent="0.25">
      <c r="A41275">
        <v>3987</v>
      </c>
      <c r="B41275" s="1">
        <f>DATE(2010,12,1) + TIME(0,0,0)</f>
        <v>40513</v>
      </c>
      <c r="C41275">
        <v>33.837875365999999</v>
      </c>
    </row>
    <row r="41276" spans="1:3" x14ac:dyDescent="0.25">
      <c r="A41276">
        <v>4018</v>
      </c>
      <c r="B41276" s="1">
        <f>DATE(2011,1,1) + TIME(0,0,0)</f>
        <v>40544</v>
      </c>
      <c r="C41276">
        <v>33.881938933999997</v>
      </c>
    </row>
    <row r="41277" spans="1:3" x14ac:dyDescent="0.25">
      <c r="A41277">
        <v>4049</v>
      </c>
      <c r="B41277" s="1">
        <f>DATE(2011,2,1) + TIME(0,0,0)</f>
        <v>40575</v>
      </c>
      <c r="C41277">
        <v>33.925750731999997</v>
      </c>
    </row>
    <row r="41278" spans="1:3" x14ac:dyDescent="0.25">
      <c r="A41278">
        <v>4077</v>
      </c>
      <c r="B41278" s="1">
        <f>DATE(2011,3,1) + TIME(0,0,0)</f>
        <v>40603</v>
      </c>
      <c r="C41278">
        <v>33.965114593999999</v>
      </c>
    </row>
    <row r="41279" spans="1:3" x14ac:dyDescent="0.25">
      <c r="A41279">
        <v>4108</v>
      </c>
      <c r="B41279" s="1">
        <f>DATE(2011,4,1) + TIME(0,0,0)</f>
        <v>40634</v>
      </c>
      <c r="C41279">
        <v>34.008445739999999</v>
      </c>
    </row>
    <row r="41280" spans="1:3" x14ac:dyDescent="0.25">
      <c r="A41280">
        <v>4138</v>
      </c>
      <c r="B41280" s="1">
        <f>DATE(2011,5,1) + TIME(0,0,0)</f>
        <v>40664</v>
      </c>
      <c r="C41280">
        <v>34.050148010000001</v>
      </c>
    </row>
    <row r="41281" spans="1:3" x14ac:dyDescent="0.25">
      <c r="A41281">
        <v>4169</v>
      </c>
      <c r="B41281" s="1">
        <f>DATE(2011,6,1) + TIME(0,0,0)</f>
        <v>40695</v>
      </c>
      <c r="C41281">
        <v>34.092983246000003</v>
      </c>
    </row>
    <row r="41282" spans="1:3" x14ac:dyDescent="0.25">
      <c r="A41282">
        <v>4199</v>
      </c>
      <c r="B41282" s="1">
        <f>DATE(2011,7,1) + TIME(0,0,0)</f>
        <v>40725</v>
      </c>
      <c r="C41282">
        <v>34.134204865000001</v>
      </c>
    </row>
    <row r="41283" spans="1:3" x14ac:dyDescent="0.25">
      <c r="A41283">
        <v>4230</v>
      </c>
      <c r="B41283" s="1">
        <f>DATE(2011,8,1) + TIME(0,0,0)</f>
        <v>40756</v>
      </c>
      <c r="C41283">
        <v>34.176540375000002</v>
      </c>
    </row>
    <row r="41284" spans="1:3" x14ac:dyDescent="0.25">
      <c r="A41284">
        <v>4261</v>
      </c>
      <c r="B41284" s="1">
        <f>DATE(2011,9,1) + TIME(0,0,0)</f>
        <v>40787</v>
      </c>
      <c r="C41284">
        <v>34.218616486000002</v>
      </c>
    </row>
    <row r="41285" spans="1:3" x14ac:dyDescent="0.25">
      <c r="A41285">
        <v>4291</v>
      </c>
      <c r="B41285" s="1">
        <f>DATE(2011,10,1) + TIME(0,0,0)</f>
        <v>40817</v>
      </c>
      <c r="C41285">
        <v>34.259105681999998</v>
      </c>
    </row>
    <row r="41286" spans="1:3" x14ac:dyDescent="0.25">
      <c r="A41286">
        <v>4322</v>
      </c>
      <c r="B41286" s="1">
        <f>DATE(2011,11,1) + TIME(0,0,0)</f>
        <v>40848</v>
      </c>
      <c r="C41286">
        <v>34.300682068</v>
      </c>
    </row>
    <row r="41287" spans="1:3" x14ac:dyDescent="0.25">
      <c r="A41287">
        <v>4352</v>
      </c>
      <c r="B41287" s="1">
        <f>DATE(2011,12,1) + TIME(0,0,0)</f>
        <v>40878</v>
      </c>
      <c r="C41287">
        <v>34.340690613</v>
      </c>
    </row>
    <row r="41288" spans="1:3" x14ac:dyDescent="0.25">
      <c r="A41288">
        <v>4383</v>
      </c>
      <c r="B41288" s="1">
        <f>DATE(2012,1,1) + TIME(0,0,0)</f>
        <v>40909</v>
      </c>
      <c r="C41288">
        <v>34.381748199</v>
      </c>
    </row>
    <row r="41289" spans="1:3" x14ac:dyDescent="0.25">
      <c r="A41289">
        <v>4414</v>
      </c>
      <c r="B41289" s="1">
        <f>DATE(2012,2,1) + TIME(0,0,0)</f>
        <v>40940</v>
      </c>
      <c r="C41289">
        <v>34.422672272</v>
      </c>
    </row>
    <row r="41290" spans="1:3" x14ac:dyDescent="0.25">
      <c r="A41290">
        <v>4443</v>
      </c>
      <c r="B41290" s="1">
        <f>DATE(2012,3,1) + TIME(0,0,0)</f>
        <v>40969</v>
      </c>
      <c r="C41290">
        <v>34.460800171000002</v>
      </c>
    </row>
    <row r="41291" spans="1:3" x14ac:dyDescent="0.25">
      <c r="A41291">
        <v>4474</v>
      </c>
      <c r="B41291" s="1">
        <f>DATE(2012,4,1) + TIME(0,0,0)</f>
        <v>41000</v>
      </c>
      <c r="C41291">
        <v>34.501224518000001</v>
      </c>
    </row>
    <row r="41292" spans="1:3" x14ac:dyDescent="0.25">
      <c r="A41292">
        <v>4504</v>
      </c>
      <c r="B41292" s="1">
        <f>DATE(2012,5,1) + TIME(0,0,0)</f>
        <v>41030</v>
      </c>
      <c r="C41292">
        <v>34.540119171000001</v>
      </c>
    </row>
    <row r="41293" spans="1:3" x14ac:dyDescent="0.25">
      <c r="A41293">
        <v>4535</v>
      </c>
      <c r="B41293" s="1">
        <f>DATE(2012,6,1) + TIME(0,0,0)</f>
        <v>41061</v>
      </c>
      <c r="C41293">
        <v>34.580089569000002</v>
      </c>
    </row>
    <row r="41294" spans="1:3" x14ac:dyDescent="0.25">
      <c r="A41294">
        <v>4565</v>
      </c>
      <c r="B41294" s="1">
        <f>DATE(2012,7,1) + TIME(0,0,0)</f>
        <v>41091</v>
      </c>
      <c r="C41294">
        <v>34.618545531999999</v>
      </c>
    </row>
    <row r="41295" spans="1:3" x14ac:dyDescent="0.25">
      <c r="A41295">
        <v>4596</v>
      </c>
      <c r="B41295" s="1">
        <f>DATE(2012,8,1) + TIME(0,0,0)</f>
        <v>41122</v>
      </c>
      <c r="C41295">
        <v>34.658050537000001</v>
      </c>
    </row>
    <row r="41296" spans="1:3" x14ac:dyDescent="0.25">
      <c r="A41296">
        <v>4627</v>
      </c>
      <c r="B41296" s="1">
        <f>DATE(2012,9,1) + TIME(0,0,0)</f>
        <v>41153</v>
      </c>
      <c r="C41296">
        <v>34.697326660000002</v>
      </c>
    </row>
    <row r="41297" spans="1:3" x14ac:dyDescent="0.25">
      <c r="A41297">
        <v>4657</v>
      </c>
      <c r="B41297" s="1">
        <f>DATE(2012,10,1) + TIME(0,0,0)</f>
        <v>41183</v>
      </c>
      <c r="C41297">
        <v>34.735122681</v>
      </c>
    </row>
    <row r="41298" spans="1:3" x14ac:dyDescent="0.25">
      <c r="A41298">
        <v>4688</v>
      </c>
      <c r="B41298" s="1">
        <f>DATE(2012,11,1) + TIME(0,0,0)</f>
        <v>41214</v>
      </c>
      <c r="C41298">
        <v>34.773971558</v>
      </c>
    </row>
    <row r="41299" spans="1:3" x14ac:dyDescent="0.25">
      <c r="A41299">
        <v>4718</v>
      </c>
      <c r="B41299" s="1">
        <f>DATE(2012,12,1) + TIME(0,0,0)</f>
        <v>41244</v>
      </c>
      <c r="C41299">
        <v>34.811367035000004</v>
      </c>
    </row>
    <row r="41300" spans="1:3" x14ac:dyDescent="0.25">
      <c r="A41300">
        <v>4749</v>
      </c>
      <c r="B41300" s="1">
        <f>DATE(2013,1,1) + TIME(0,0,0)</f>
        <v>41275</v>
      </c>
      <c r="C41300">
        <v>34.849815368999998</v>
      </c>
    </row>
    <row r="41301" spans="1:3" x14ac:dyDescent="0.25">
      <c r="A41301">
        <v>4780</v>
      </c>
      <c r="B41301" s="1">
        <f>DATE(2013,2,1) + TIME(0,0,0)</f>
        <v>41306</v>
      </c>
      <c r="C41301">
        <v>34.888061522999998</v>
      </c>
    </row>
    <row r="41302" spans="1:3" x14ac:dyDescent="0.25">
      <c r="A41302">
        <v>4808</v>
      </c>
      <c r="B41302" s="1">
        <f>DATE(2013,3,1) + TIME(0,0,0)</f>
        <v>41334</v>
      </c>
      <c r="C41302">
        <v>34.922412872000002</v>
      </c>
    </row>
    <row r="41303" spans="1:3" x14ac:dyDescent="0.25">
      <c r="A41303">
        <v>4839</v>
      </c>
      <c r="B41303" s="1">
        <f>DATE(2013,4,1) + TIME(0,0,0)</f>
        <v>41365</v>
      </c>
      <c r="C41303">
        <v>34.960281371999997</v>
      </c>
    </row>
    <row r="41304" spans="1:3" x14ac:dyDescent="0.25">
      <c r="A41304">
        <v>4869</v>
      </c>
      <c r="B41304" s="1">
        <f>DATE(2013,5,1) + TIME(0,0,0)</f>
        <v>41395</v>
      </c>
      <c r="C41304">
        <v>34.996738434000001</v>
      </c>
    </row>
    <row r="41305" spans="1:3" x14ac:dyDescent="0.25">
      <c r="A41305">
        <v>4900</v>
      </c>
      <c r="B41305" s="1">
        <f>DATE(2013,6,1) + TIME(0,0,0)</f>
        <v>41426</v>
      </c>
      <c r="C41305">
        <v>35.034233092999997</v>
      </c>
    </row>
    <row r="41306" spans="1:3" x14ac:dyDescent="0.25">
      <c r="A41306">
        <v>4930</v>
      </c>
      <c r="B41306" s="1">
        <f>DATE(2013,7,1) + TIME(0,0,0)</f>
        <v>41456</v>
      </c>
      <c r="C41306">
        <v>35.0703125</v>
      </c>
    </row>
    <row r="41307" spans="1:3" x14ac:dyDescent="0.25">
      <c r="A41307">
        <v>4961</v>
      </c>
      <c r="B41307" s="1">
        <f>DATE(2013,8,1) + TIME(0,0,0)</f>
        <v>41487</v>
      </c>
      <c r="C41307">
        <v>35.107433319000002</v>
      </c>
    </row>
    <row r="41308" spans="1:3" x14ac:dyDescent="0.25">
      <c r="A41308">
        <v>4992</v>
      </c>
      <c r="B41308" s="1">
        <f>DATE(2013,9,1) + TIME(0,0,0)</f>
        <v>41518</v>
      </c>
      <c r="C41308">
        <v>35.144241332999997</v>
      </c>
    </row>
    <row r="41309" spans="1:3" x14ac:dyDescent="0.25">
      <c r="A41309">
        <v>5022</v>
      </c>
      <c r="B41309" s="1">
        <f>DATE(2013,10,1) + TIME(0,0,0)</f>
        <v>41548</v>
      </c>
      <c r="C41309">
        <v>35.179798126000001</v>
      </c>
    </row>
    <row r="41310" spans="1:3" x14ac:dyDescent="0.25">
      <c r="A41310">
        <v>5053</v>
      </c>
      <c r="B41310" s="1">
        <f>DATE(2013,11,1) + TIME(0,0,0)</f>
        <v>41579</v>
      </c>
      <c r="C41310">
        <v>35.216354369999998</v>
      </c>
    </row>
    <row r="41311" spans="1:3" x14ac:dyDescent="0.25">
      <c r="A41311">
        <v>5083</v>
      </c>
      <c r="B41311" s="1">
        <f>DATE(2013,12,1) + TIME(0,0,0)</f>
        <v>41609</v>
      </c>
      <c r="C41311">
        <v>35.251564025999997</v>
      </c>
    </row>
    <row r="41312" spans="1:3" x14ac:dyDescent="0.25">
      <c r="A41312">
        <v>5114</v>
      </c>
      <c r="B41312" s="1">
        <f>DATE(2014,1,1) + TIME(0,0,0)</f>
        <v>41640</v>
      </c>
      <c r="C41312">
        <v>35.287773131999998</v>
      </c>
    </row>
    <row r="41313" spans="1:3" x14ac:dyDescent="0.25">
      <c r="A41313">
        <v>5145</v>
      </c>
      <c r="B41313" s="1">
        <f>DATE(2014,2,1) + TIME(0,0,0)</f>
        <v>41671</v>
      </c>
      <c r="C41313">
        <v>35.323802948000001</v>
      </c>
    </row>
    <row r="41314" spans="1:3" x14ac:dyDescent="0.25">
      <c r="A41314">
        <v>5173</v>
      </c>
      <c r="B41314" s="1">
        <f>DATE(2014,3,1) + TIME(0,0,0)</f>
        <v>41699</v>
      </c>
      <c r="C41314">
        <v>35.356197356999999</v>
      </c>
    </row>
    <row r="41315" spans="1:3" x14ac:dyDescent="0.25">
      <c r="A41315">
        <v>5204</v>
      </c>
      <c r="B41315" s="1">
        <f>DATE(2014,4,1) + TIME(0,0,0)</f>
        <v>41730</v>
      </c>
      <c r="C41315">
        <v>35.391895294000001</v>
      </c>
    </row>
    <row r="41316" spans="1:3" x14ac:dyDescent="0.25">
      <c r="A41316">
        <v>5234</v>
      </c>
      <c r="B41316" s="1">
        <f>DATE(2014,5,1) + TIME(0,0,0)</f>
        <v>41760</v>
      </c>
      <c r="C41316">
        <v>35.426280974999997</v>
      </c>
    </row>
    <row r="41317" spans="1:3" x14ac:dyDescent="0.25">
      <c r="A41317">
        <v>5265</v>
      </c>
      <c r="B41317" s="1">
        <f>DATE(2014,6,1) + TIME(0,0,0)</f>
        <v>41791</v>
      </c>
      <c r="C41317">
        <v>35.461647034000002</v>
      </c>
    </row>
    <row r="41318" spans="1:3" x14ac:dyDescent="0.25">
      <c r="A41318">
        <v>5295</v>
      </c>
      <c r="B41318" s="1">
        <f>DATE(2014,7,1) + TIME(0,0,0)</f>
        <v>41821</v>
      </c>
      <c r="C41318">
        <v>35.495708466000004</v>
      </c>
    </row>
    <row r="41319" spans="1:3" x14ac:dyDescent="0.25">
      <c r="A41319">
        <v>5326</v>
      </c>
      <c r="B41319" s="1">
        <f>DATE(2014,8,1) + TIME(0,0,0)</f>
        <v>41852</v>
      </c>
      <c r="C41319">
        <v>35.530742644999997</v>
      </c>
    </row>
    <row r="41320" spans="1:3" x14ac:dyDescent="0.25">
      <c r="A41320">
        <v>5357</v>
      </c>
      <c r="B41320" s="1">
        <f>DATE(2014,9,1) + TIME(0,0,0)</f>
        <v>41883</v>
      </c>
      <c r="C41320">
        <v>35.565612793</v>
      </c>
    </row>
    <row r="41321" spans="1:3" x14ac:dyDescent="0.25">
      <c r="A41321">
        <v>5387</v>
      </c>
      <c r="B41321" s="1">
        <f>DATE(2014,10,1) + TIME(0,0,0)</f>
        <v>41913</v>
      </c>
      <c r="C41321">
        <v>35.599201202000003</v>
      </c>
    </row>
    <row r="41322" spans="1:3" x14ac:dyDescent="0.25">
      <c r="A41322">
        <v>5418</v>
      </c>
      <c r="B41322" s="1">
        <f>DATE(2014,11,1) + TIME(0,0,0)</f>
        <v>41944</v>
      </c>
      <c r="C41322">
        <v>35.633747100999997</v>
      </c>
    </row>
    <row r="41323" spans="1:3" x14ac:dyDescent="0.25">
      <c r="A41323">
        <v>5448</v>
      </c>
      <c r="B41323" s="1">
        <f>DATE(2014,12,1) + TIME(0,0,0)</f>
        <v>41974</v>
      </c>
      <c r="C41323">
        <v>35.667022705000001</v>
      </c>
    </row>
    <row r="41324" spans="1:3" x14ac:dyDescent="0.25">
      <c r="A41324">
        <v>5479</v>
      </c>
      <c r="B41324" s="1">
        <f>DATE(2015,1,1) + TIME(0,0,0)</f>
        <v>42005</v>
      </c>
      <c r="C41324">
        <v>35.701240540000001</v>
      </c>
    </row>
    <row r="41325" spans="1:3" x14ac:dyDescent="0.25">
      <c r="A41325">
        <v>5510</v>
      </c>
      <c r="B41325" s="1">
        <f>DATE(2015,2,1) + TIME(0,0,0)</f>
        <v>42036</v>
      </c>
      <c r="C41325">
        <v>35.735294342000003</v>
      </c>
    </row>
    <row r="41326" spans="1:3" x14ac:dyDescent="0.25">
      <c r="A41326">
        <v>5538</v>
      </c>
      <c r="B41326" s="1">
        <f>DATE(2015,3,1) + TIME(0,0,0)</f>
        <v>42064</v>
      </c>
      <c r="C41326">
        <v>35.765918732000003</v>
      </c>
    </row>
    <row r="41327" spans="1:3" x14ac:dyDescent="0.25">
      <c r="A41327">
        <v>5569</v>
      </c>
      <c r="B41327" s="1">
        <f>DATE(2015,4,1) + TIME(0,0,0)</f>
        <v>42095</v>
      </c>
      <c r="C41327">
        <v>35.799663543999998</v>
      </c>
    </row>
    <row r="41328" spans="1:3" x14ac:dyDescent="0.25">
      <c r="A41328">
        <v>5599</v>
      </c>
      <c r="B41328" s="1">
        <f>DATE(2015,5,1) + TIME(0,0,0)</f>
        <v>42125</v>
      </c>
      <c r="C41328">
        <v>35.832172393999997</v>
      </c>
    </row>
    <row r="41329" spans="1:3" x14ac:dyDescent="0.25">
      <c r="A41329">
        <v>5630</v>
      </c>
      <c r="B41329" s="1">
        <f>DATE(2015,6,1) + TIME(0,0,0)</f>
        <v>42156</v>
      </c>
      <c r="C41329">
        <v>35.865608215000002</v>
      </c>
    </row>
    <row r="41330" spans="1:3" x14ac:dyDescent="0.25">
      <c r="A41330">
        <v>5660</v>
      </c>
      <c r="B41330" s="1">
        <f>DATE(2015,7,1) + TIME(0,0,0)</f>
        <v>42186</v>
      </c>
      <c r="C41330">
        <v>35.897823334000002</v>
      </c>
    </row>
    <row r="41331" spans="1:3" x14ac:dyDescent="0.25">
      <c r="A41331">
        <v>5691</v>
      </c>
      <c r="B41331" s="1">
        <f>DATE(2015,8,1) + TIME(0,0,0)</f>
        <v>42217</v>
      </c>
      <c r="C41331">
        <v>35.930957794000001</v>
      </c>
    </row>
    <row r="41332" spans="1:3" x14ac:dyDescent="0.25">
      <c r="A41332">
        <v>5722</v>
      </c>
      <c r="B41332" s="1">
        <f>DATE(2015,9,1) + TIME(0,0,0)</f>
        <v>42248</v>
      </c>
      <c r="C41332">
        <v>35.963943481000001</v>
      </c>
    </row>
    <row r="41333" spans="1:3" x14ac:dyDescent="0.25">
      <c r="A41333">
        <v>5752</v>
      </c>
      <c r="B41333" s="1">
        <f>DATE(2015,10,1) + TIME(0,0,0)</f>
        <v>42278</v>
      </c>
      <c r="C41333">
        <v>35.995723724000001</v>
      </c>
    </row>
    <row r="41334" spans="1:3" x14ac:dyDescent="0.25">
      <c r="A41334">
        <v>5783</v>
      </c>
      <c r="B41334" s="1">
        <f>DATE(2015,11,1) + TIME(0,0,0)</f>
        <v>42309</v>
      </c>
      <c r="C41334">
        <v>36.028415680000002</v>
      </c>
    </row>
    <row r="41335" spans="1:3" x14ac:dyDescent="0.25">
      <c r="A41335">
        <v>5813</v>
      </c>
      <c r="B41335" s="1">
        <f>DATE(2015,12,1) + TIME(0,0,0)</f>
        <v>42339</v>
      </c>
      <c r="C41335">
        <v>36.05991745</v>
      </c>
    </row>
    <row r="41336" spans="1:3" x14ac:dyDescent="0.25">
      <c r="A41336">
        <v>5844</v>
      </c>
      <c r="B41336" s="1">
        <f>DATE(2016,1,1) + TIME(0,0,0)</f>
        <v>42370</v>
      </c>
      <c r="C41336">
        <v>36.092319488999998</v>
      </c>
    </row>
    <row r="41337" spans="1:3" x14ac:dyDescent="0.25">
      <c r="A41337">
        <v>5875</v>
      </c>
      <c r="B41337" s="1">
        <f>DATE(2016,2,1) + TIME(0,0,0)</f>
        <v>42401</v>
      </c>
      <c r="C41337">
        <v>36.124584198000001</v>
      </c>
    </row>
    <row r="41338" spans="1:3" x14ac:dyDescent="0.25">
      <c r="A41338">
        <v>5904</v>
      </c>
      <c r="B41338" s="1">
        <f>DATE(2016,3,1) + TIME(0,0,0)</f>
        <v>42430</v>
      </c>
      <c r="C41338">
        <v>36.154640198000003</v>
      </c>
    </row>
    <row r="41339" spans="1:3" x14ac:dyDescent="0.25">
      <c r="A41339">
        <v>5935</v>
      </c>
      <c r="B41339" s="1">
        <f>DATE(2016,4,1) + TIME(0,0,0)</f>
        <v>42461</v>
      </c>
      <c r="C41339">
        <v>36.186630248999997</v>
      </c>
    </row>
    <row r="41340" spans="1:3" x14ac:dyDescent="0.25">
      <c r="A41340">
        <v>5965</v>
      </c>
      <c r="B41340" s="1">
        <f>DATE(2016,5,1) + TIME(0,0,0)</f>
        <v>42491</v>
      </c>
      <c r="C41340">
        <v>36.217456818000002</v>
      </c>
    </row>
    <row r="41341" spans="1:3" x14ac:dyDescent="0.25">
      <c r="A41341">
        <v>5996</v>
      </c>
      <c r="B41341" s="1">
        <f>DATE(2016,6,1) + TIME(0,0,0)</f>
        <v>42522</v>
      </c>
      <c r="C41341">
        <v>36.249176024999997</v>
      </c>
    </row>
    <row r="41342" spans="1:3" x14ac:dyDescent="0.25">
      <c r="A41342">
        <v>6026</v>
      </c>
      <c r="B41342" s="1">
        <f>DATE(2016,7,1) + TIME(0,0,0)</f>
        <v>42552</v>
      </c>
      <c r="C41342">
        <v>36.279747008999998</v>
      </c>
    </row>
    <row r="41343" spans="1:3" x14ac:dyDescent="0.25">
      <c r="A41343">
        <v>6057</v>
      </c>
      <c r="B41343" s="1">
        <f>DATE(2016,8,1) + TIME(0,0,0)</f>
        <v>42583</v>
      </c>
      <c r="C41343">
        <v>36.311195374</v>
      </c>
    </row>
    <row r="41344" spans="1:3" x14ac:dyDescent="0.25">
      <c r="A41344">
        <v>6088</v>
      </c>
      <c r="B41344" s="1">
        <f>DATE(2016,9,1) + TIME(0,0,0)</f>
        <v>42614</v>
      </c>
      <c r="C41344">
        <v>36.342514037999997</v>
      </c>
    </row>
    <row r="41345" spans="1:3" x14ac:dyDescent="0.25">
      <c r="A41345">
        <v>6118</v>
      </c>
      <c r="B41345" s="1">
        <f>DATE(2016,10,1) + TIME(0,0,0)</f>
        <v>42644</v>
      </c>
      <c r="C41345">
        <v>36.372688293000003</v>
      </c>
    </row>
    <row r="41346" spans="1:3" x14ac:dyDescent="0.25">
      <c r="A41346">
        <v>6149</v>
      </c>
      <c r="B41346" s="1">
        <f>DATE(2016,11,1) + TIME(0,0,0)</f>
        <v>42675</v>
      </c>
      <c r="C41346">
        <v>36.403747559000003</v>
      </c>
    </row>
    <row r="41347" spans="1:3" x14ac:dyDescent="0.25">
      <c r="A41347">
        <v>6179</v>
      </c>
      <c r="B41347" s="1">
        <f>DATE(2016,12,1) + TIME(0,0,0)</f>
        <v>42705</v>
      </c>
      <c r="C41347">
        <v>36.433670044000003</v>
      </c>
    </row>
    <row r="41348" spans="1:3" x14ac:dyDescent="0.25">
      <c r="A41348">
        <v>6210</v>
      </c>
      <c r="B41348" s="1">
        <f>DATE(2017,1,1) + TIME(0,0,0)</f>
        <v>42736</v>
      </c>
      <c r="C41348">
        <v>36.464466094999999</v>
      </c>
    </row>
    <row r="41349" spans="1:3" x14ac:dyDescent="0.25">
      <c r="A41349">
        <v>6241</v>
      </c>
      <c r="B41349" s="1">
        <f>DATE(2017,2,1) + TIME(0,0,0)</f>
        <v>42767</v>
      </c>
      <c r="C41349">
        <v>36.495128631999997</v>
      </c>
    </row>
    <row r="41350" spans="1:3" x14ac:dyDescent="0.25">
      <c r="A41350">
        <v>6269</v>
      </c>
      <c r="B41350" s="1">
        <f>DATE(2017,3,1) + TIME(0,0,0)</f>
        <v>42795</v>
      </c>
      <c r="C41350">
        <v>36.522785186999997</v>
      </c>
    </row>
    <row r="41351" spans="1:3" x14ac:dyDescent="0.25">
      <c r="A41351">
        <v>6300</v>
      </c>
      <c r="B41351" s="1">
        <f>DATE(2017,4,1) + TIME(0,0,0)</f>
        <v>42826</v>
      </c>
      <c r="C41351">
        <v>36.553153991999999</v>
      </c>
    </row>
    <row r="41352" spans="1:3" x14ac:dyDescent="0.25">
      <c r="A41352">
        <v>6330</v>
      </c>
      <c r="B41352" s="1">
        <f>DATE(2017,5,1) + TIME(0,0,0)</f>
        <v>42856</v>
      </c>
      <c r="C41352">
        <v>36.582603454999997</v>
      </c>
    </row>
    <row r="41353" spans="1:3" x14ac:dyDescent="0.25">
      <c r="A41353">
        <v>6361</v>
      </c>
      <c r="B41353" s="1">
        <f>DATE(2017,6,1) + TIME(0,0,0)</f>
        <v>42887</v>
      </c>
      <c r="C41353">
        <v>36.612789153999998</v>
      </c>
    </row>
    <row r="41354" spans="1:3" x14ac:dyDescent="0.25">
      <c r="A41354">
        <v>6391</v>
      </c>
      <c r="B41354" s="1">
        <f>DATE(2017,7,1) + TIME(0,0,0)</f>
        <v>42917</v>
      </c>
      <c r="C41354">
        <v>36.641807556000003</v>
      </c>
    </row>
    <row r="41355" spans="1:3" x14ac:dyDescent="0.25">
      <c r="A41355">
        <v>6422</v>
      </c>
      <c r="B41355" s="1">
        <f>DATE(2017,8,1) + TIME(0,0,0)</f>
        <v>42948</v>
      </c>
      <c r="C41355">
        <v>36.671695708999998</v>
      </c>
    </row>
    <row r="41356" spans="1:3" x14ac:dyDescent="0.25">
      <c r="A41356">
        <v>6453</v>
      </c>
      <c r="B41356" s="1">
        <f>DATE(2017,9,1) + TIME(0,0,0)</f>
        <v>42979</v>
      </c>
      <c r="C41356">
        <v>36.701469420999999</v>
      </c>
    </row>
    <row r="41357" spans="1:3" x14ac:dyDescent="0.25">
      <c r="A41357">
        <v>6483</v>
      </c>
      <c r="B41357" s="1">
        <f>DATE(2017,10,1) + TIME(0,0,0)</f>
        <v>43009</v>
      </c>
      <c r="C41357">
        <v>36.730171204000001</v>
      </c>
    </row>
    <row r="41358" spans="1:3" x14ac:dyDescent="0.25">
      <c r="A41358">
        <v>6514</v>
      </c>
      <c r="B41358" s="1">
        <f>DATE(2017,11,1) + TIME(0,0,0)</f>
        <v>43040</v>
      </c>
      <c r="C41358">
        <v>36.759708404999998</v>
      </c>
    </row>
    <row r="41359" spans="1:3" x14ac:dyDescent="0.25">
      <c r="A41359">
        <v>6544</v>
      </c>
      <c r="B41359" s="1">
        <f>DATE(2017,12,1) + TIME(0,0,0)</f>
        <v>43070</v>
      </c>
      <c r="C41359">
        <v>36.788173676</v>
      </c>
    </row>
    <row r="41360" spans="1:3" x14ac:dyDescent="0.25">
      <c r="A41360">
        <v>6575</v>
      </c>
      <c r="B41360" s="1">
        <f>DATE(2018,1,1) + TIME(0,0,0)</f>
        <v>43101</v>
      </c>
      <c r="C41360">
        <v>36.817501067999999</v>
      </c>
    </row>
    <row r="41361" spans="1:3" x14ac:dyDescent="0.25">
      <c r="A41361">
        <v>6606</v>
      </c>
      <c r="B41361" s="1">
        <f>DATE(2018,2,1) + TIME(0,0,0)</f>
        <v>43132</v>
      </c>
      <c r="C41361">
        <v>36.846706390000001</v>
      </c>
    </row>
    <row r="41362" spans="1:3" x14ac:dyDescent="0.25">
      <c r="A41362">
        <v>6634</v>
      </c>
      <c r="B41362" s="1">
        <f>DATE(2018,3,1) + TIME(0,0,0)</f>
        <v>43160</v>
      </c>
      <c r="C41362">
        <v>36.873001099</v>
      </c>
    </row>
    <row r="41363" spans="1:3" x14ac:dyDescent="0.25">
      <c r="A41363">
        <v>6665</v>
      </c>
      <c r="B41363" s="1">
        <f>DATE(2018,4,1) + TIME(0,0,0)</f>
        <v>43191</v>
      </c>
      <c r="C41363">
        <v>36.901996613000001</v>
      </c>
    </row>
    <row r="41364" spans="1:3" x14ac:dyDescent="0.25">
      <c r="A41364">
        <v>6695</v>
      </c>
      <c r="B41364" s="1">
        <f>DATE(2018,5,1) + TIME(0,0,0)</f>
        <v>43221</v>
      </c>
      <c r="C41364">
        <v>36.929946899000001</v>
      </c>
    </row>
    <row r="41365" spans="1:3" x14ac:dyDescent="0.25">
      <c r="A41365">
        <v>6726</v>
      </c>
      <c r="B41365" s="1">
        <f>DATE(2018,6,1) + TIME(0,0,0)</f>
        <v>43252</v>
      </c>
      <c r="C41365">
        <v>36.958713531000001</v>
      </c>
    </row>
    <row r="41366" spans="1:3" x14ac:dyDescent="0.25">
      <c r="A41366">
        <v>6756</v>
      </c>
      <c r="B41366" s="1">
        <f>DATE(2018,7,1) + TIME(0,0,0)</f>
        <v>43282</v>
      </c>
      <c r="C41366">
        <v>36.986454010000003</v>
      </c>
    </row>
    <row r="41367" spans="1:3" x14ac:dyDescent="0.25">
      <c r="A41367">
        <v>6787</v>
      </c>
      <c r="B41367" s="1">
        <f>DATE(2018,8,1) + TIME(0,0,0)</f>
        <v>43313</v>
      </c>
      <c r="C41367">
        <v>37.015026093000003</v>
      </c>
    </row>
    <row r="41368" spans="1:3" x14ac:dyDescent="0.25">
      <c r="A41368">
        <v>6818</v>
      </c>
      <c r="B41368" s="1">
        <f>DATE(2018,9,1) + TIME(0,0,0)</f>
        <v>43344</v>
      </c>
      <c r="C41368">
        <v>37.043491363999998</v>
      </c>
    </row>
    <row r="41369" spans="1:3" x14ac:dyDescent="0.25">
      <c r="A41369">
        <v>6848</v>
      </c>
      <c r="B41369" s="1">
        <f>DATE(2018,10,1) + TIME(0,0,0)</f>
        <v>43374</v>
      </c>
      <c r="C41369">
        <v>37.070949554000002</v>
      </c>
    </row>
    <row r="41370" spans="1:3" x14ac:dyDescent="0.25">
      <c r="A41370">
        <v>6879</v>
      </c>
      <c r="B41370" s="1">
        <f>DATE(2018,11,1) + TIME(0,0,0)</f>
        <v>43405</v>
      </c>
      <c r="C41370">
        <v>37.099205017000003</v>
      </c>
    </row>
    <row r="41371" spans="1:3" x14ac:dyDescent="0.25">
      <c r="A41371">
        <v>6909</v>
      </c>
      <c r="B41371" s="1">
        <f>DATE(2018,12,1) + TIME(0,0,0)</f>
        <v>43435</v>
      </c>
      <c r="C41371">
        <v>37.126434326000002</v>
      </c>
    </row>
    <row r="41372" spans="1:3" x14ac:dyDescent="0.25">
      <c r="A41372">
        <v>6940</v>
      </c>
      <c r="B41372" s="1">
        <f>DATE(2019,1,1) + TIME(0,0,0)</f>
        <v>43466</v>
      </c>
      <c r="C41372">
        <v>37.154457092000001</v>
      </c>
    </row>
    <row r="41373" spans="1:3" x14ac:dyDescent="0.25">
      <c r="A41373">
        <v>6971</v>
      </c>
      <c r="B41373" s="1">
        <f>DATE(2019,2,1) + TIME(0,0,0)</f>
        <v>43497</v>
      </c>
      <c r="C41373">
        <v>37.182392120000003</v>
      </c>
    </row>
    <row r="41374" spans="1:3" x14ac:dyDescent="0.25">
      <c r="A41374">
        <v>6999</v>
      </c>
      <c r="B41374" s="1">
        <f>DATE(2019,3,1) + TIME(0,0,0)</f>
        <v>43525</v>
      </c>
      <c r="C41374">
        <v>37.207530974999997</v>
      </c>
    </row>
    <row r="41375" spans="1:3" x14ac:dyDescent="0.25">
      <c r="A41375">
        <v>7030</v>
      </c>
      <c r="B41375" s="1">
        <f>DATE(2019,4,1) + TIME(0,0,0)</f>
        <v>43556</v>
      </c>
      <c r="C41375">
        <v>37.235263824</v>
      </c>
    </row>
    <row r="41376" spans="1:3" x14ac:dyDescent="0.25">
      <c r="A41376">
        <v>7060</v>
      </c>
      <c r="B41376" s="1">
        <f>DATE(2019,5,1) + TIME(0,0,0)</f>
        <v>43586</v>
      </c>
      <c r="C41376">
        <v>37.261985779</v>
      </c>
    </row>
    <row r="41377" spans="1:3" x14ac:dyDescent="0.25">
      <c r="A41377">
        <v>7091</v>
      </c>
      <c r="B41377" s="1">
        <f>DATE(2019,6,1) + TIME(0,0,0)</f>
        <v>43617</v>
      </c>
      <c r="C41377">
        <v>37.289489746000001</v>
      </c>
    </row>
    <row r="41378" spans="1:3" x14ac:dyDescent="0.25">
      <c r="A41378">
        <v>7121</v>
      </c>
      <c r="B41378" s="1">
        <f>DATE(2019,7,1) + TIME(0,0,0)</f>
        <v>43647</v>
      </c>
      <c r="C41378">
        <v>37.316020966000004</v>
      </c>
    </row>
    <row r="41379" spans="1:3" x14ac:dyDescent="0.25">
      <c r="A41379">
        <v>7152</v>
      </c>
      <c r="B41379" s="1">
        <f>DATE(2019,8,1) + TIME(0,0,0)</f>
        <v>43678</v>
      </c>
      <c r="C41379">
        <v>37.343338013</v>
      </c>
    </row>
    <row r="41380" spans="1:3" x14ac:dyDescent="0.25">
      <c r="A41380">
        <v>7183</v>
      </c>
      <c r="B41380" s="1">
        <f>DATE(2019,9,1) + TIME(0,0,0)</f>
        <v>43709</v>
      </c>
      <c r="C41380">
        <v>37.370555877999998</v>
      </c>
    </row>
    <row r="41381" spans="1:3" x14ac:dyDescent="0.25">
      <c r="A41381">
        <v>7213</v>
      </c>
      <c r="B41381" s="1">
        <f>DATE(2019,10,1) + TIME(0,0,0)</f>
        <v>43739</v>
      </c>
      <c r="C41381">
        <v>37.396793365000001</v>
      </c>
    </row>
    <row r="41382" spans="1:3" x14ac:dyDescent="0.25">
      <c r="A41382">
        <v>7244</v>
      </c>
      <c r="B41382" s="1">
        <f>DATE(2019,11,1) + TIME(0,0,0)</f>
        <v>43770</v>
      </c>
      <c r="C41382">
        <v>37.423816680999998</v>
      </c>
    </row>
    <row r="41383" spans="1:3" x14ac:dyDescent="0.25">
      <c r="A41383">
        <v>7274</v>
      </c>
      <c r="B41383" s="1">
        <f>DATE(2019,12,1) + TIME(0,0,0)</f>
        <v>43800</v>
      </c>
      <c r="C41383">
        <v>37.449851989999999</v>
      </c>
    </row>
    <row r="41384" spans="1:3" x14ac:dyDescent="0.25">
      <c r="A41384">
        <v>7305</v>
      </c>
      <c r="B41384" s="1">
        <f>DATE(2020,1,1) + TIME(0,0,0)</f>
        <v>43831</v>
      </c>
      <c r="C41384">
        <v>37.476692200000002</v>
      </c>
    </row>
    <row r="41385" spans="1:3" x14ac:dyDescent="0.25">
      <c r="A41385">
        <v>7336</v>
      </c>
      <c r="B41385" s="1">
        <f>DATE(2020,2,1) + TIME(0,0,0)</f>
        <v>43862</v>
      </c>
      <c r="C41385">
        <v>37.503360747999999</v>
      </c>
    </row>
    <row r="41386" spans="1:3" x14ac:dyDescent="0.25">
      <c r="A41386">
        <v>7365</v>
      </c>
      <c r="B41386" s="1">
        <f>DATE(2020,3,1) + TIME(0,0,0)</f>
        <v>43891</v>
      </c>
      <c r="C41386">
        <v>37.528354645</v>
      </c>
    </row>
    <row r="41387" spans="1:3" x14ac:dyDescent="0.25">
      <c r="A41387">
        <v>7396</v>
      </c>
      <c r="B41387" s="1">
        <f>DATE(2020,4,1) + TIME(0,0,0)</f>
        <v>43922</v>
      </c>
      <c r="C41387">
        <v>37.554706572999997</v>
      </c>
    </row>
    <row r="41388" spans="1:3" x14ac:dyDescent="0.25">
      <c r="A41388">
        <v>7426</v>
      </c>
      <c r="B41388" s="1">
        <f>DATE(2020,5,1) + TIME(0,0,0)</f>
        <v>43952</v>
      </c>
      <c r="C41388">
        <v>37.580608368</v>
      </c>
    </row>
    <row r="41389" spans="1:3" x14ac:dyDescent="0.25">
      <c r="A41389">
        <v>7457</v>
      </c>
      <c r="B41389" s="1">
        <f>DATE(2020,6,1) + TIME(0,0,0)</f>
        <v>43983</v>
      </c>
      <c r="C41389">
        <v>37.606803894000002</v>
      </c>
    </row>
    <row r="41390" spans="1:3" x14ac:dyDescent="0.25">
      <c r="A41390">
        <v>7487</v>
      </c>
      <c r="B41390" s="1">
        <f>DATE(2020,7,1) + TIME(0,0,0)</f>
        <v>44013</v>
      </c>
      <c r="C41390">
        <v>37.632133484000001</v>
      </c>
    </row>
    <row r="41391" spans="1:3" x14ac:dyDescent="0.25">
      <c r="A41391">
        <v>7518</v>
      </c>
      <c r="B41391" s="1">
        <f>DATE(2020,8,1) + TIME(0,0,0)</f>
        <v>44044</v>
      </c>
      <c r="C41391">
        <v>37.658226012999997</v>
      </c>
    </row>
    <row r="41392" spans="1:3" x14ac:dyDescent="0.25">
      <c r="A41392">
        <v>7549</v>
      </c>
      <c r="B41392" s="1">
        <f>DATE(2020,9,1) + TIME(0,0,0)</f>
        <v>44075</v>
      </c>
      <c r="C41392">
        <v>37.684284210000001</v>
      </c>
    </row>
    <row r="41393" spans="1:3" x14ac:dyDescent="0.25">
      <c r="A41393">
        <v>7579</v>
      </c>
      <c r="B41393" s="1">
        <f>DATE(2020,10,1) + TIME(0,0,0)</f>
        <v>44105</v>
      </c>
      <c r="C41393">
        <v>37.709327698000003</v>
      </c>
    </row>
    <row r="41394" spans="1:3" x14ac:dyDescent="0.25">
      <c r="A41394">
        <v>7610</v>
      </c>
      <c r="B41394" s="1">
        <f>DATE(2020,11,1) + TIME(0,0,0)</f>
        <v>44136</v>
      </c>
      <c r="C41394">
        <v>37.735290526999997</v>
      </c>
    </row>
    <row r="41395" spans="1:3" x14ac:dyDescent="0.25">
      <c r="A41395">
        <v>7640</v>
      </c>
      <c r="B41395" s="1">
        <f>DATE(2020,12,1) + TIME(0,0,0)</f>
        <v>44166</v>
      </c>
      <c r="C41395">
        <v>37.759998322000001</v>
      </c>
    </row>
    <row r="41396" spans="1:3" x14ac:dyDescent="0.25">
      <c r="A41396">
        <v>7671</v>
      </c>
      <c r="B41396" s="1">
        <f>DATE(2021,1,1) + TIME(0,0,0)</f>
        <v>44197</v>
      </c>
      <c r="C41396">
        <v>37.786079407000003</v>
      </c>
    </row>
    <row r="41397" spans="1:3" x14ac:dyDescent="0.25">
      <c r="A41397">
        <v>7702</v>
      </c>
      <c r="B41397" s="1">
        <f>DATE(2021,2,1) + TIME(0,0,0)</f>
        <v>44228</v>
      </c>
      <c r="C41397">
        <v>37.811481475999997</v>
      </c>
    </row>
    <row r="41398" spans="1:3" x14ac:dyDescent="0.25">
      <c r="A41398">
        <v>7730</v>
      </c>
      <c r="B41398" s="1">
        <f>DATE(2021,3,1) + TIME(0,0,0)</f>
        <v>44256</v>
      </c>
      <c r="C41398">
        <v>37.834400176999999</v>
      </c>
    </row>
    <row r="41399" spans="1:3" x14ac:dyDescent="0.25">
      <c r="A41399">
        <v>7761</v>
      </c>
      <c r="B41399" s="1">
        <f>DATE(2021,4,1) + TIME(0,0,0)</f>
        <v>44287</v>
      </c>
      <c r="C41399">
        <v>37.859729766999997</v>
      </c>
    </row>
    <row r="41400" spans="1:3" x14ac:dyDescent="0.25">
      <c r="A41400">
        <v>7791</v>
      </c>
      <c r="B41400" s="1">
        <f>DATE(2021,5,1) + TIME(0,0,0)</f>
        <v>44317</v>
      </c>
      <c r="C41400">
        <v>37.884185791</v>
      </c>
    </row>
    <row r="41401" spans="1:3" x14ac:dyDescent="0.25">
      <c r="A41401">
        <v>7822</v>
      </c>
      <c r="B41401" s="1">
        <f>DATE(2021,6,1) + TIME(0,0,0)</f>
        <v>44348</v>
      </c>
      <c r="C41401">
        <v>37.909358978</v>
      </c>
    </row>
    <row r="41402" spans="1:3" x14ac:dyDescent="0.25">
      <c r="A41402">
        <v>7852</v>
      </c>
      <c r="B41402" s="1">
        <f>DATE(2021,7,1) + TIME(0,0,0)</f>
        <v>44378</v>
      </c>
      <c r="C41402">
        <v>37.933658600000001</v>
      </c>
    </row>
    <row r="41403" spans="1:3" x14ac:dyDescent="0.25">
      <c r="A41403">
        <v>7883</v>
      </c>
      <c r="B41403" s="1">
        <f>DATE(2021,8,1) + TIME(0,0,0)</f>
        <v>44409</v>
      </c>
      <c r="C41403">
        <v>37.958629608000003</v>
      </c>
    </row>
    <row r="41404" spans="1:3" x14ac:dyDescent="0.25">
      <c r="A41404">
        <v>7914</v>
      </c>
      <c r="B41404" s="1">
        <f>DATE(2021,9,1) + TIME(0,0,0)</f>
        <v>44440</v>
      </c>
      <c r="C41404">
        <v>37.983604431000003</v>
      </c>
    </row>
    <row r="41405" spans="1:3" x14ac:dyDescent="0.25">
      <c r="A41405">
        <v>7944</v>
      </c>
      <c r="B41405" s="1">
        <f>DATE(2021,10,1) + TIME(0,0,0)</f>
        <v>44470</v>
      </c>
      <c r="C41405">
        <v>38.007507324000002</v>
      </c>
    </row>
    <row r="41406" spans="1:3" x14ac:dyDescent="0.25">
      <c r="A41406">
        <v>7975</v>
      </c>
      <c r="B41406" s="1">
        <f>DATE(2021,11,1) + TIME(0,0,0)</f>
        <v>44501</v>
      </c>
      <c r="C41406">
        <v>38.032463073999999</v>
      </c>
    </row>
    <row r="41407" spans="1:3" x14ac:dyDescent="0.25">
      <c r="A41407">
        <v>8005</v>
      </c>
      <c r="B41407" s="1">
        <f>DATE(2021,12,1) + TIME(0,0,0)</f>
        <v>44531</v>
      </c>
      <c r="C41407">
        <v>38.056209564</v>
      </c>
    </row>
    <row r="41408" spans="1:3" x14ac:dyDescent="0.25">
      <c r="A41408">
        <v>8036</v>
      </c>
      <c r="B41408" s="1">
        <f>DATE(2022,1,1) + TIME(0,0,0)</f>
        <v>44562</v>
      </c>
      <c r="C41408">
        <v>38.080711364999999</v>
      </c>
    </row>
    <row r="41409" spans="1:3" x14ac:dyDescent="0.25">
      <c r="A41409">
        <v>8067</v>
      </c>
      <c r="B41409" s="1">
        <f>DATE(2022,2,1) + TIME(0,0,0)</f>
        <v>44593</v>
      </c>
      <c r="C41409">
        <v>38.105129241999997</v>
      </c>
    </row>
    <row r="41410" spans="1:3" x14ac:dyDescent="0.25">
      <c r="A41410">
        <v>8095</v>
      </c>
      <c r="B41410" s="1">
        <f>DATE(2022,3,1) + TIME(0,0,0)</f>
        <v>44621</v>
      </c>
      <c r="C41410">
        <v>38.127155303999999</v>
      </c>
    </row>
    <row r="41411" spans="1:3" x14ac:dyDescent="0.25">
      <c r="A41411">
        <v>8126</v>
      </c>
      <c r="B41411" s="1">
        <f>DATE(2022,4,1) + TIME(0,0,0)</f>
        <v>44652</v>
      </c>
      <c r="C41411">
        <v>38.151386260999999</v>
      </c>
    </row>
    <row r="41412" spans="1:3" x14ac:dyDescent="0.25">
      <c r="A41412">
        <v>8156</v>
      </c>
      <c r="B41412" s="1">
        <f>DATE(2022,5,1) + TIME(0,0,0)</f>
        <v>44682</v>
      </c>
      <c r="C41412">
        <v>38.174888611</v>
      </c>
    </row>
    <row r="41413" spans="1:3" x14ac:dyDescent="0.25">
      <c r="A41413">
        <v>8187</v>
      </c>
      <c r="B41413" s="1">
        <f>DATE(2022,6,1) + TIME(0,0,0)</f>
        <v>44713</v>
      </c>
      <c r="C41413">
        <v>38.198818207000002</v>
      </c>
    </row>
    <row r="41414" spans="1:3" x14ac:dyDescent="0.25">
      <c r="A41414">
        <v>8217</v>
      </c>
      <c r="B41414" s="1">
        <f>DATE(2022,7,1) + TIME(0,0,0)</f>
        <v>44743</v>
      </c>
      <c r="C41414">
        <v>38.222396850999999</v>
      </c>
    </row>
    <row r="41415" spans="1:3" x14ac:dyDescent="0.25">
      <c r="A41415">
        <v>8248</v>
      </c>
      <c r="B41415" s="1">
        <f>DATE(2022,8,1) + TIME(0,0,0)</f>
        <v>44774</v>
      </c>
      <c r="C41415">
        <v>38.246234893999997</v>
      </c>
    </row>
    <row r="41416" spans="1:3" x14ac:dyDescent="0.25">
      <c r="A41416">
        <v>8279</v>
      </c>
      <c r="B41416" s="1">
        <f>DATE(2022,9,1) + TIME(0,0,0)</f>
        <v>44805</v>
      </c>
      <c r="C41416">
        <v>38.269996642999999</v>
      </c>
    </row>
    <row r="41417" spans="1:3" x14ac:dyDescent="0.25">
      <c r="A41417">
        <v>8309</v>
      </c>
      <c r="B41417" s="1">
        <f>DATE(2022,10,1) + TIME(0,0,0)</f>
        <v>44835</v>
      </c>
      <c r="C41417">
        <v>38.292942046999997</v>
      </c>
    </row>
    <row r="41418" spans="1:3" x14ac:dyDescent="0.25">
      <c r="A41418">
        <v>8340</v>
      </c>
      <c r="B41418" s="1">
        <f>DATE(2022,11,1) + TIME(0,0,0)</f>
        <v>44866</v>
      </c>
      <c r="C41418">
        <v>38.316600800000003</v>
      </c>
    </row>
    <row r="41419" spans="1:3" x14ac:dyDescent="0.25">
      <c r="A41419">
        <v>8370</v>
      </c>
      <c r="B41419" s="1">
        <f>DATE(2022,12,1) + TIME(0,0,0)</f>
        <v>44896</v>
      </c>
      <c r="C41419">
        <v>38.339397429999998</v>
      </c>
    </row>
    <row r="41420" spans="1:3" x14ac:dyDescent="0.25">
      <c r="A41420">
        <v>8401</v>
      </c>
      <c r="B41420" s="1">
        <f>DATE(2023,1,1) + TIME(0,0,0)</f>
        <v>44927</v>
      </c>
      <c r="C41420">
        <v>38.362918854</v>
      </c>
    </row>
    <row r="41421" spans="1:3" x14ac:dyDescent="0.25">
      <c r="A41421">
        <v>8432</v>
      </c>
      <c r="B41421" s="1">
        <f>DATE(2023,2,1) + TIME(0,0,0)</f>
        <v>44958</v>
      </c>
      <c r="C41421">
        <v>38.386260986000003</v>
      </c>
    </row>
    <row r="41422" spans="1:3" x14ac:dyDescent="0.25">
      <c r="A41422">
        <v>8460</v>
      </c>
      <c r="B41422" s="1">
        <f>DATE(2023,3,1) + TIME(0,0,0)</f>
        <v>44986</v>
      </c>
      <c r="C41422">
        <v>38.407428740999997</v>
      </c>
    </row>
    <row r="41423" spans="1:3" x14ac:dyDescent="0.25">
      <c r="A41423">
        <v>8491</v>
      </c>
      <c r="B41423" s="1">
        <f>DATE(2023,4,1) + TIME(0,0,0)</f>
        <v>45017</v>
      </c>
      <c r="C41423">
        <v>38.430473327999998</v>
      </c>
    </row>
    <row r="41424" spans="1:3" x14ac:dyDescent="0.25">
      <c r="A41424">
        <v>8521</v>
      </c>
      <c r="B41424" s="1">
        <f>DATE(2023,5,1) + TIME(0,0,0)</f>
        <v>45047</v>
      </c>
      <c r="C41424">
        <v>38.453243256</v>
      </c>
    </row>
    <row r="41425" spans="1:3" x14ac:dyDescent="0.25">
      <c r="A41425">
        <v>8552</v>
      </c>
      <c r="B41425" s="1">
        <f>DATE(2023,6,1) + TIME(0,0,0)</f>
        <v>45078</v>
      </c>
      <c r="C41425">
        <v>38.476253509999999</v>
      </c>
    </row>
    <row r="41426" spans="1:3" x14ac:dyDescent="0.25">
      <c r="A41426">
        <v>8582</v>
      </c>
      <c r="B41426" s="1">
        <f>DATE(2023,7,1) + TIME(0,0,0)</f>
        <v>45108</v>
      </c>
      <c r="C41426">
        <v>38.498378754000001</v>
      </c>
    </row>
    <row r="41427" spans="1:3" x14ac:dyDescent="0.25">
      <c r="A41427">
        <v>8613</v>
      </c>
      <c r="B41427" s="1">
        <f>DATE(2023,8,1) + TIME(0,0,0)</f>
        <v>45139</v>
      </c>
      <c r="C41427">
        <v>38.521213531000001</v>
      </c>
    </row>
    <row r="41428" spans="1:3" x14ac:dyDescent="0.25">
      <c r="A41428">
        <v>8644</v>
      </c>
      <c r="B41428" s="1">
        <f>DATE(2023,9,1) + TIME(0,0,0)</f>
        <v>45170</v>
      </c>
      <c r="C41428">
        <v>38.544006348000003</v>
      </c>
    </row>
    <row r="41429" spans="1:3" x14ac:dyDescent="0.25">
      <c r="A41429">
        <v>8674</v>
      </c>
      <c r="B41429" s="1">
        <f>DATE(2023,10,1) + TIME(0,0,0)</f>
        <v>45200</v>
      </c>
      <c r="C41429">
        <v>38.565940857000001</v>
      </c>
    </row>
    <row r="41430" spans="1:3" x14ac:dyDescent="0.25">
      <c r="A41430">
        <v>8705</v>
      </c>
      <c r="B41430" s="1">
        <f>DATE(2023,11,1) + TIME(0,0,0)</f>
        <v>45231</v>
      </c>
      <c r="C41430">
        <v>38.588626861999998</v>
      </c>
    </row>
    <row r="41431" spans="1:3" x14ac:dyDescent="0.25">
      <c r="A41431">
        <v>8735</v>
      </c>
      <c r="B41431" s="1">
        <f>DATE(2023,12,1) + TIME(0,0,0)</f>
        <v>45261</v>
      </c>
      <c r="C41431">
        <v>38.610321044999999</v>
      </c>
    </row>
    <row r="41432" spans="1:3" x14ac:dyDescent="0.25">
      <c r="A41432">
        <v>8766</v>
      </c>
      <c r="B41432" s="1">
        <f>DATE(2024,1,1) + TIME(0,0,0)</f>
        <v>45292</v>
      </c>
      <c r="C41432">
        <v>38.632999419999997</v>
      </c>
    </row>
    <row r="41433" spans="1:3" x14ac:dyDescent="0.25">
      <c r="A41433">
        <v>8797</v>
      </c>
      <c r="B41433" s="1">
        <f>DATE(2024,2,1) + TIME(0,0,0)</f>
        <v>45323</v>
      </c>
      <c r="C41433">
        <v>38.655235290999997</v>
      </c>
    </row>
    <row r="41434" spans="1:3" x14ac:dyDescent="0.25">
      <c r="A41434">
        <v>8826</v>
      </c>
      <c r="B41434" s="1">
        <f>DATE(2024,3,1) + TIME(0,0,0)</f>
        <v>45352</v>
      </c>
      <c r="C41434">
        <v>38.67609787</v>
      </c>
    </row>
    <row r="41435" spans="1:3" x14ac:dyDescent="0.25">
      <c r="A41435">
        <v>8857</v>
      </c>
      <c r="B41435" s="1">
        <f>DATE(2024,4,1) + TIME(0,0,0)</f>
        <v>45383</v>
      </c>
      <c r="C41435">
        <v>38.69827652</v>
      </c>
    </row>
    <row r="41436" spans="1:3" x14ac:dyDescent="0.25">
      <c r="A41436">
        <v>8887</v>
      </c>
      <c r="B41436" s="1">
        <f>DATE(2024,5,1) + TIME(0,0,0)</f>
        <v>45413</v>
      </c>
      <c r="C41436">
        <v>38.719688415999997</v>
      </c>
    </row>
    <row r="41437" spans="1:3" x14ac:dyDescent="0.25">
      <c r="A41437">
        <v>8918</v>
      </c>
      <c r="B41437" s="1">
        <f>DATE(2024,6,1) + TIME(0,0,0)</f>
        <v>45444</v>
      </c>
      <c r="C41437">
        <v>38.741699218999997</v>
      </c>
    </row>
    <row r="41438" spans="1:3" x14ac:dyDescent="0.25">
      <c r="A41438">
        <v>8948</v>
      </c>
      <c r="B41438" s="1">
        <f>DATE(2024,7,1) + TIME(0,0,0)</f>
        <v>45474</v>
      </c>
      <c r="C41438">
        <v>38.763000488000003</v>
      </c>
    </row>
    <row r="41439" spans="1:3" x14ac:dyDescent="0.25">
      <c r="A41439">
        <v>8979</v>
      </c>
      <c r="B41439" s="1">
        <f>DATE(2024,8,1) + TIME(0,0,0)</f>
        <v>45505</v>
      </c>
      <c r="C41439">
        <v>38.784786224000001</v>
      </c>
    </row>
    <row r="41440" spans="1:3" x14ac:dyDescent="0.25">
      <c r="A41440">
        <v>9010</v>
      </c>
      <c r="B41440" s="1">
        <f>DATE(2024,9,1) + TIME(0,0,0)</f>
        <v>45536</v>
      </c>
      <c r="C41440">
        <v>38.806762695000003</v>
      </c>
    </row>
    <row r="41441" spans="1:3" x14ac:dyDescent="0.25">
      <c r="A41441">
        <v>9040</v>
      </c>
      <c r="B41441" s="1">
        <f>DATE(2024,10,1) + TIME(0,0,0)</f>
        <v>45566</v>
      </c>
      <c r="C41441">
        <v>38.827705383000001</v>
      </c>
    </row>
    <row r="41442" spans="1:3" x14ac:dyDescent="0.25">
      <c r="A41442">
        <v>9071</v>
      </c>
      <c r="B41442" s="1">
        <f>DATE(2024,11,1) + TIME(0,0,0)</f>
        <v>45597</v>
      </c>
      <c r="C41442">
        <v>38.849330901999998</v>
      </c>
    </row>
    <row r="41443" spans="1:3" x14ac:dyDescent="0.25">
      <c r="A41443">
        <v>9101</v>
      </c>
      <c r="B41443" s="1">
        <f>DATE(2024,12,1) + TIME(0,0,0)</f>
        <v>45627</v>
      </c>
      <c r="C41443">
        <v>38.870162964000002</v>
      </c>
    </row>
    <row r="41444" spans="1:3" x14ac:dyDescent="0.25">
      <c r="A41444">
        <v>9132</v>
      </c>
      <c r="B41444" s="1">
        <f>DATE(2025,1,1) + TIME(0,0,0)</f>
        <v>45658</v>
      </c>
      <c r="C41444">
        <v>38.891632080000001</v>
      </c>
    </row>
    <row r="41445" spans="1:3" x14ac:dyDescent="0.25">
      <c r="A41445">
        <v>9163</v>
      </c>
      <c r="B41445" s="1">
        <f>DATE(2025,2,1) + TIME(0,0,0)</f>
        <v>45689</v>
      </c>
      <c r="C41445">
        <v>38.913009643999999</v>
      </c>
    </row>
    <row r="41446" spans="1:3" x14ac:dyDescent="0.25">
      <c r="A41446">
        <v>9191</v>
      </c>
      <c r="B41446" s="1">
        <f>DATE(2025,3,1) + TIME(0,0,0)</f>
        <v>45717</v>
      </c>
      <c r="C41446">
        <v>38.932281494000001</v>
      </c>
    </row>
    <row r="41447" spans="1:3" x14ac:dyDescent="0.25">
      <c r="A41447">
        <v>9222</v>
      </c>
      <c r="B41447" s="1">
        <f>DATE(2025,4,1) + TIME(0,0,0)</f>
        <v>45748</v>
      </c>
      <c r="C41447">
        <v>38.953483581999997</v>
      </c>
    </row>
    <row r="41448" spans="1:3" x14ac:dyDescent="0.25">
      <c r="A41448">
        <v>9252</v>
      </c>
      <c r="B41448" s="1">
        <f>DATE(2025,5,1) + TIME(0,0,0)</f>
        <v>45778</v>
      </c>
      <c r="C41448">
        <v>38.974029541</v>
      </c>
    </row>
    <row r="41449" spans="1:3" x14ac:dyDescent="0.25">
      <c r="A41449">
        <v>9283</v>
      </c>
      <c r="B41449" s="1">
        <f>DATE(2025,6,1) + TIME(0,0,0)</f>
        <v>45809</v>
      </c>
      <c r="C41449">
        <v>38.995059967000003</v>
      </c>
    </row>
    <row r="41450" spans="1:3" x14ac:dyDescent="0.25">
      <c r="A41450">
        <v>9313</v>
      </c>
      <c r="B41450" s="1">
        <f>DATE(2025,7,1) + TIME(0,0,0)</f>
        <v>45839</v>
      </c>
      <c r="C41450">
        <v>39.015457153</v>
      </c>
    </row>
    <row r="41451" spans="1:3" x14ac:dyDescent="0.25">
      <c r="A41451">
        <v>9344</v>
      </c>
      <c r="B41451" s="1">
        <f>DATE(2025,8,1) + TIME(0,0,0)</f>
        <v>45870</v>
      </c>
      <c r="C41451">
        <v>39.036350249999998</v>
      </c>
    </row>
    <row r="41452" spans="1:3" x14ac:dyDescent="0.25">
      <c r="A41452">
        <v>9375</v>
      </c>
      <c r="B41452" s="1">
        <f>DATE(2025,9,1) + TIME(0,0,0)</f>
        <v>45901</v>
      </c>
      <c r="C41452">
        <v>39.057220459</v>
      </c>
    </row>
    <row r="41453" spans="1:3" x14ac:dyDescent="0.25">
      <c r="A41453">
        <v>9405</v>
      </c>
      <c r="B41453" s="1">
        <f>DATE(2025,10,1) + TIME(0,0,0)</f>
        <v>45931</v>
      </c>
      <c r="C41453">
        <v>39.077289581000002</v>
      </c>
    </row>
    <row r="41454" spans="1:3" x14ac:dyDescent="0.25">
      <c r="A41454">
        <v>9436</v>
      </c>
      <c r="B41454" s="1">
        <f>DATE(2025,11,1) + TIME(0,0,0)</f>
        <v>45962</v>
      </c>
      <c r="C41454">
        <v>39.098037720000001</v>
      </c>
    </row>
    <row r="41455" spans="1:3" x14ac:dyDescent="0.25">
      <c r="A41455">
        <v>9466</v>
      </c>
      <c r="B41455" s="1">
        <f>DATE(2025,12,1) + TIME(0,0,0)</f>
        <v>45992</v>
      </c>
      <c r="C41455">
        <v>39.117980957</v>
      </c>
    </row>
    <row r="41456" spans="1:3" x14ac:dyDescent="0.25">
      <c r="A41456">
        <v>9497</v>
      </c>
      <c r="B41456" s="1">
        <f>DATE(2026,1,1) + TIME(0,0,0)</f>
        <v>46023</v>
      </c>
      <c r="C41456">
        <v>39.138515472000002</v>
      </c>
    </row>
    <row r="41457" spans="1:3" x14ac:dyDescent="0.25">
      <c r="A41457">
        <v>9528</v>
      </c>
      <c r="B41457" s="1">
        <f>DATE(2026,2,1) + TIME(0,0,0)</f>
        <v>46054</v>
      </c>
      <c r="C41457">
        <v>39.159000397</v>
      </c>
    </row>
    <row r="41458" spans="1:3" x14ac:dyDescent="0.25">
      <c r="A41458">
        <v>9556</v>
      </c>
      <c r="B41458" s="1">
        <f>DATE(2026,3,1) + TIME(0,0,0)</f>
        <v>46082</v>
      </c>
      <c r="C41458">
        <v>39.17742157</v>
      </c>
    </row>
    <row r="41459" spans="1:3" x14ac:dyDescent="0.25">
      <c r="A41459">
        <v>9587</v>
      </c>
      <c r="B41459" s="1">
        <f>DATE(2026,4,1) + TIME(0,0,0)</f>
        <v>46113</v>
      </c>
      <c r="C41459">
        <v>39.197757721000002</v>
      </c>
    </row>
    <row r="41460" spans="1:3" x14ac:dyDescent="0.25">
      <c r="A41460">
        <v>9617</v>
      </c>
      <c r="B41460" s="1">
        <f>DATE(2026,5,1) + TIME(0,0,0)</f>
        <v>46143</v>
      </c>
      <c r="C41460">
        <v>39.217369079999997</v>
      </c>
    </row>
    <row r="41461" spans="1:3" x14ac:dyDescent="0.25">
      <c r="A41461">
        <v>9648</v>
      </c>
      <c r="B41461" s="1">
        <f>DATE(2026,6,1) + TIME(0,0,0)</f>
        <v>46174</v>
      </c>
      <c r="C41461">
        <v>39.237567902000002</v>
      </c>
    </row>
    <row r="41462" spans="1:3" x14ac:dyDescent="0.25">
      <c r="A41462">
        <v>9678</v>
      </c>
      <c r="B41462" s="1">
        <f>DATE(2026,7,1) + TIME(0,0,0)</f>
        <v>46204</v>
      </c>
      <c r="C41462">
        <v>39.257057189999998</v>
      </c>
    </row>
    <row r="41463" spans="1:3" x14ac:dyDescent="0.25">
      <c r="A41463">
        <v>9709</v>
      </c>
      <c r="B41463" s="1">
        <f>DATE(2026,8,1) + TIME(0,0,0)</f>
        <v>46235</v>
      </c>
      <c r="C41463">
        <v>39.277133941999999</v>
      </c>
    </row>
    <row r="41464" spans="1:3" x14ac:dyDescent="0.25">
      <c r="A41464">
        <v>9740</v>
      </c>
      <c r="B41464" s="1">
        <f>DATE(2026,9,1) + TIME(0,0,0)</f>
        <v>46266</v>
      </c>
      <c r="C41464">
        <v>39.297149658000002</v>
      </c>
    </row>
    <row r="41465" spans="1:3" x14ac:dyDescent="0.25">
      <c r="A41465">
        <v>9770</v>
      </c>
      <c r="B41465" s="1">
        <f>DATE(2026,10,1) + TIME(0,0,0)</f>
        <v>46296</v>
      </c>
      <c r="C41465">
        <v>39.316459655999999</v>
      </c>
    </row>
    <row r="41466" spans="1:3" x14ac:dyDescent="0.25">
      <c r="A41466">
        <v>9801</v>
      </c>
      <c r="B41466" s="1">
        <f>DATE(2026,11,1) + TIME(0,0,0)</f>
        <v>46327</v>
      </c>
      <c r="C41466">
        <v>39.336349487</v>
      </c>
    </row>
    <row r="41467" spans="1:3" x14ac:dyDescent="0.25">
      <c r="A41467">
        <v>9831</v>
      </c>
      <c r="B41467" s="1">
        <f>DATE(2026,12,1) + TIME(0,0,0)</f>
        <v>46357</v>
      </c>
      <c r="C41467">
        <v>39.355537415000001</v>
      </c>
    </row>
    <row r="41468" spans="1:3" x14ac:dyDescent="0.25">
      <c r="A41468">
        <v>9862</v>
      </c>
      <c r="B41468" s="1">
        <f>DATE(2027,1,1) + TIME(0,0,0)</f>
        <v>46388</v>
      </c>
      <c r="C41468">
        <v>39.375305175999998</v>
      </c>
    </row>
    <row r="41469" spans="1:3" x14ac:dyDescent="0.25">
      <c r="A41469">
        <v>9893</v>
      </c>
      <c r="B41469" s="1">
        <f>DATE(2027,2,1) + TIME(0,0,0)</f>
        <v>46419</v>
      </c>
      <c r="C41469">
        <v>39.395004272000001</v>
      </c>
    </row>
    <row r="41470" spans="1:3" x14ac:dyDescent="0.25">
      <c r="A41470">
        <v>9921</v>
      </c>
      <c r="B41470" s="1">
        <f>DATE(2027,3,1) + TIME(0,0,0)</f>
        <v>46447</v>
      </c>
      <c r="C41470">
        <v>39.412746429000002</v>
      </c>
    </row>
    <row r="41471" spans="1:3" x14ac:dyDescent="0.25">
      <c r="A41471">
        <v>9952</v>
      </c>
      <c r="B41471" s="1">
        <f>DATE(2027,4,1) + TIME(0,0,0)</f>
        <v>46478</v>
      </c>
      <c r="C41471">
        <v>39.432323455999999</v>
      </c>
    </row>
    <row r="41472" spans="1:3" x14ac:dyDescent="0.25">
      <c r="A41472">
        <v>9982</v>
      </c>
      <c r="B41472" s="1">
        <f>DATE(2027,5,1) + TIME(0,0,0)</f>
        <v>46508</v>
      </c>
      <c r="C41472">
        <v>39.451210021999998</v>
      </c>
    </row>
    <row r="41473" spans="1:3" x14ac:dyDescent="0.25">
      <c r="A41473">
        <v>10013</v>
      </c>
      <c r="B41473" s="1">
        <f>DATE(2027,6,1) + TIME(0,0,0)</f>
        <v>46539</v>
      </c>
      <c r="C41473">
        <v>39.470664978000002</v>
      </c>
    </row>
    <row r="41474" spans="1:3" x14ac:dyDescent="0.25">
      <c r="A41474">
        <v>10043</v>
      </c>
      <c r="B41474" s="1">
        <f>DATE(2027,7,1) + TIME(0,0,0)</f>
        <v>46569</v>
      </c>
      <c r="C41474">
        <v>39.489429473999998</v>
      </c>
    </row>
    <row r="41475" spans="1:3" x14ac:dyDescent="0.25">
      <c r="A41475">
        <v>10074</v>
      </c>
      <c r="B41475" s="1">
        <f>DATE(2027,8,1) + TIME(0,0,0)</f>
        <v>46600</v>
      </c>
      <c r="C41475">
        <v>39.508758544999999</v>
      </c>
    </row>
    <row r="41476" spans="1:3" x14ac:dyDescent="0.25">
      <c r="A41476">
        <v>10105</v>
      </c>
      <c r="B41476" s="1">
        <f>DATE(2027,9,1) + TIME(0,0,0)</f>
        <v>46631</v>
      </c>
      <c r="C41476">
        <v>39.528022765999999</v>
      </c>
    </row>
    <row r="41477" spans="1:3" x14ac:dyDescent="0.25">
      <c r="A41477">
        <v>10135</v>
      </c>
      <c r="B41477" s="1">
        <f>DATE(2027,10,1) + TIME(0,0,0)</f>
        <v>46661</v>
      </c>
      <c r="C41477">
        <v>39.546607971</v>
      </c>
    </row>
    <row r="41478" spans="1:3" x14ac:dyDescent="0.25">
      <c r="A41478">
        <v>10166</v>
      </c>
      <c r="B41478" s="1">
        <f>DATE(2027,11,1) + TIME(0,0,0)</f>
        <v>46692</v>
      </c>
      <c r="C41478">
        <v>39.565746306999998</v>
      </c>
    </row>
    <row r="41479" spans="1:3" x14ac:dyDescent="0.25">
      <c r="A41479">
        <v>10196</v>
      </c>
      <c r="B41479" s="1">
        <f>DATE(2027,12,1) + TIME(0,0,0)</f>
        <v>46722</v>
      </c>
      <c r="C41479">
        <v>39.584209442000002</v>
      </c>
    </row>
    <row r="41480" spans="1:3" x14ac:dyDescent="0.25">
      <c r="A41480">
        <v>10227</v>
      </c>
      <c r="B41480" s="1">
        <f>DATE(2028,1,1) + TIME(0,0,0)</f>
        <v>46753</v>
      </c>
      <c r="C41480">
        <v>39.603225707999997</v>
      </c>
    </row>
    <row r="41481" spans="1:3" x14ac:dyDescent="0.25">
      <c r="A41481">
        <v>10258</v>
      </c>
      <c r="B41481" s="1">
        <f>DATE(2028,2,1) + TIME(0,0,0)</f>
        <v>46784</v>
      </c>
      <c r="C41481">
        <v>39.622177123999997</v>
      </c>
    </row>
    <row r="41482" spans="1:3" x14ac:dyDescent="0.25">
      <c r="A41482">
        <v>10287</v>
      </c>
      <c r="B41482" s="1">
        <f>DATE(2028,3,1) + TIME(0,0,0)</f>
        <v>46813</v>
      </c>
      <c r="C41482">
        <v>39.639850615999997</v>
      </c>
    </row>
    <row r="41483" spans="1:3" x14ac:dyDescent="0.25">
      <c r="A41483">
        <v>10318</v>
      </c>
      <c r="B41483" s="1">
        <f>DATE(2028,4,1) + TIME(0,0,0)</f>
        <v>46844</v>
      </c>
      <c r="C41483">
        <v>39.658679962000001</v>
      </c>
    </row>
    <row r="41484" spans="1:3" x14ac:dyDescent="0.25">
      <c r="A41484">
        <v>10348</v>
      </c>
      <c r="B41484" s="1">
        <f>DATE(2028,5,1) + TIME(0,0,0)</f>
        <v>46874</v>
      </c>
      <c r="C41484">
        <v>39.676841736</v>
      </c>
    </row>
    <row r="41485" spans="1:3" x14ac:dyDescent="0.25">
      <c r="A41485">
        <v>10379</v>
      </c>
      <c r="B41485" s="1">
        <f>DATE(2028,6,1) + TIME(0,0,0)</f>
        <v>46905</v>
      </c>
      <c r="C41485">
        <v>39.695552825999997</v>
      </c>
    </row>
    <row r="41486" spans="1:3" x14ac:dyDescent="0.25">
      <c r="A41486">
        <v>10409</v>
      </c>
      <c r="B41486" s="1">
        <f>DATE(2028,7,1) + TIME(0,0,0)</f>
        <v>46935</v>
      </c>
      <c r="C41486">
        <v>39.713596344000003</v>
      </c>
    </row>
    <row r="41487" spans="1:3" x14ac:dyDescent="0.25">
      <c r="A41487">
        <v>10440</v>
      </c>
      <c r="B41487" s="1">
        <f>DATE(2028,8,1) + TIME(0,0,0)</f>
        <v>46966</v>
      </c>
      <c r="C41487">
        <v>39.732181549000003</v>
      </c>
    </row>
    <row r="41488" spans="1:3" x14ac:dyDescent="0.25">
      <c r="A41488">
        <v>10471</v>
      </c>
      <c r="B41488" s="1">
        <f>DATE(2028,9,1) + TIME(0,0,0)</f>
        <v>46997</v>
      </c>
      <c r="C41488">
        <v>39.750709534000002</v>
      </c>
    </row>
    <row r="41489" spans="1:3" x14ac:dyDescent="0.25">
      <c r="A41489">
        <v>10501</v>
      </c>
      <c r="B41489" s="1">
        <f>DATE(2028,10,1) + TIME(0,0,0)</f>
        <v>47027</v>
      </c>
      <c r="C41489">
        <v>39.768577575999998</v>
      </c>
    </row>
    <row r="41490" spans="1:3" x14ac:dyDescent="0.25">
      <c r="A41490">
        <v>10532</v>
      </c>
      <c r="B41490" s="1">
        <f>DATE(2028,11,1) + TIME(0,0,0)</f>
        <v>47058</v>
      </c>
      <c r="C41490">
        <v>39.786983489999997</v>
      </c>
    </row>
    <row r="41491" spans="1:3" x14ac:dyDescent="0.25">
      <c r="A41491">
        <v>10562</v>
      </c>
      <c r="B41491" s="1">
        <f>DATE(2028,12,1) + TIME(0,0,0)</f>
        <v>47088</v>
      </c>
      <c r="C41491">
        <v>39.804737091</v>
      </c>
    </row>
    <row r="41492" spans="1:3" x14ac:dyDescent="0.25">
      <c r="A41492">
        <v>10593</v>
      </c>
      <c r="B41492" s="1">
        <f>DATE(2029,1,1) + TIME(0,0,0)</f>
        <v>47119</v>
      </c>
      <c r="C41492">
        <v>39.823020935000002</v>
      </c>
    </row>
    <row r="41493" spans="1:3" x14ac:dyDescent="0.25">
      <c r="A41493">
        <v>10624</v>
      </c>
      <c r="B41493" s="1">
        <f>DATE(2029,2,1) + TIME(0,0,0)</f>
        <v>47150</v>
      </c>
      <c r="C41493">
        <v>39.841247559000003</v>
      </c>
    </row>
    <row r="41494" spans="1:3" x14ac:dyDescent="0.25">
      <c r="A41494">
        <v>10652</v>
      </c>
      <c r="B41494" s="1">
        <f>DATE(2029,3,1) + TIME(0,0,0)</f>
        <v>47178</v>
      </c>
      <c r="C41494">
        <v>39.857658385999997</v>
      </c>
    </row>
    <row r="41495" spans="1:3" x14ac:dyDescent="0.25">
      <c r="A41495">
        <v>10683</v>
      </c>
      <c r="B41495" s="1">
        <f>DATE(2029,4,1) + TIME(0,0,0)</f>
        <v>47209</v>
      </c>
      <c r="C41495">
        <v>39.875770568999997</v>
      </c>
    </row>
    <row r="41496" spans="1:3" x14ac:dyDescent="0.25">
      <c r="A41496">
        <v>10713</v>
      </c>
      <c r="B41496" s="1">
        <f>DATE(2029,5,1) + TIME(0,0,0)</f>
        <v>47239</v>
      </c>
      <c r="C41496">
        <v>39.893241881999998</v>
      </c>
    </row>
    <row r="41497" spans="1:3" x14ac:dyDescent="0.25">
      <c r="A41497">
        <v>10744</v>
      </c>
      <c r="B41497" s="1">
        <f>DATE(2029,6,1) + TIME(0,0,0)</f>
        <v>47270</v>
      </c>
      <c r="C41497">
        <v>39.911235808999997</v>
      </c>
    </row>
    <row r="41498" spans="1:3" x14ac:dyDescent="0.25">
      <c r="A41498">
        <v>10774</v>
      </c>
      <c r="B41498" s="1">
        <f>DATE(2029,7,1) + TIME(0,0,0)</f>
        <v>47300</v>
      </c>
      <c r="C41498">
        <v>39.928596497000001</v>
      </c>
    </row>
    <row r="41499" spans="1:3" x14ac:dyDescent="0.25">
      <c r="A41499">
        <v>10805</v>
      </c>
      <c r="B41499" s="1">
        <f>DATE(2029,8,1) + TIME(0,0,0)</f>
        <v>47331</v>
      </c>
      <c r="C41499">
        <v>39.946475982999999</v>
      </c>
    </row>
    <row r="41500" spans="1:3" x14ac:dyDescent="0.25">
      <c r="A41500">
        <v>10836</v>
      </c>
      <c r="B41500" s="1">
        <f>DATE(2029,9,1) + TIME(0,0,0)</f>
        <v>47362</v>
      </c>
      <c r="C41500">
        <v>39.964298247999999</v>
      </c>
    </row>
    <row r="41501" spans="1:3" x14ac:dyDescent="0.25">
      <c r="A41501">
        <v>10866</v>
      </c>
      <c r="B41501" s="1">
        <f>DATE(2029,10,1) + TIME(0,0,0)</f>
        <v>47392</v>
      </c>
      <c r="C41501">
        <v>39.981491089000002</v>
      </c>
    </row>
    <row r="41502" spans="1:3" x14ac:dyDescent="0.25">
      <c r="A41502">
        <v>10897</v>
      </c>
      <c r="B41502" s="1">
        <f>DATE(2029,11,1) + TIME(0,0,0)</f>
        <v>47423</v>
      </c>
      <c r="C41502">
        <v>39.999198913999997</v>
      </c>
    </row>
    <row r="41503" spans="1:3" x14ac:dyDescent="0.25">
      <c r="A41503">
        <v>10927</v>
      </c>
      <c r="B41503" s="1">
        <f>DATE(2029,12,1) + TIME(0,0,0)</f>
        <v>47453</v>
      </c>
      <c r="C41503">
        <v>40.016281128000003</v>
      </c>
    </row>
    <row r="41504" spans="1:3" x14ac:dyDescent="0.25">
      <c r="A41504">
        <v>10958</v>
      </c>
      <c r="B41504" s="1">
        <f>DATE(2030,1,1) + TIME(0,0,0)</f>
        <v>47484</v>
      </c>
      <c r="C41504">
        <v>40.033878326</v>
      </c>
    </row>
    <row r="41505" spans="1:3" x14ac:dyDescent="0.25">
      <c r="A41505">
        <v>10989</v>
      </c>
      <c r="B41505" s="1">
        <f>DATE(2030,2,1) + TIME(0,0,0)</f>
        <v>47515</v>
      </c>
      <c r="C41505">
        <v>40.051414489999999</v>
      </c>
    </row>
    <row r="41506" spans="1:3" x14ac:dyDescent="0.25">
      <c r="A41506">
        <v>11017</v>
      </c>
      <c r="B41506" s="1">
        <f>DATE(2030,3,1) + TIME(0,0,0)</f>
        <v>47543</v>
      </c>
      <c r="C41506">
        <v>40.067207336000003</v>
      </c>
    </row>
    <row r="41507" spans="1:3" x14ac:dyDescent="0.25">
      <c r="A41507">
        <v>11048</v>
      </c>
      <c r="B41507" s="1">
        <f>DATE(2030,4,1) + TIME(0,0,0)</f>
        <v>47574</v>
      </c>
      <c r="C41507">
        <v>40.084636688000003</v>
      </c>
    </row>
    <row r="41508" spans="1:3" x14ac:dyDescent="0.25">
      <c r="A41508">
        <v>11078</v>
      </c>
      <c r="B41508" s="1">
        <f>DATE(2030,5,1) + TIME(0,0,0)</f>
        <v>47604</v>
      </c>
      <c r="C41508">
        <v>40.101448058999999</v>
      </c>
    </row>
    <row r="41509" spans="1:3" x14ac:dyDescent="0.25">
      <c r="A41509">
        <v>11109</v>
      </c>
      <c r="B41509" s="1">
        <f>DATE(2030,6,1) + TIME(0,0,0)</f>
        <v>47635</v>
      </c>
      <c r="C41509">
        <v>40.118766784999998</v>
      </c>
    </row>
    <row r="41510" spans="1:3" x14ac:dyDescent="0.25">
      <c r="A41510">
        <v>11139</v>
      </c>
      <c r="B41510" s="1">
        <f>DATE(2030,7,1) + TIME(0,0,0)</f>
        <v>47665</v>
      </c>
      <c r="C41510">
        <v>40.135471344000003</v>
      </c>
    </row>
    <row r="41511" spans="1:3" x14ac:dyDescent="0.25">
      <c r="A41511">
        <v>11170</v>
      </c>
      <c r="B41511" s="1">
        <f>DATE(2030,8,1) + TIME(0,0,0)</f>
        <v>47696</v>
      </c>
      <c r="C41511">
        <v>40.152679442999997</v>
      </c>
    </row>
    <row r="41512" spans="1:3" x14ac:dyDescent="0.25">
      <c r="A41512">
        <v>11201</v>
      </c>
      <c r="B41512" s="1">
        <f>DATE(2030,9,1) + TIME(0,0,0)</f>
        <v>47727</v>
      </c>
      <c r="C41512">
        <v>40.169826508</v>
      </c>
    </row>
    <row r="41513" spans="1:3" x14ac:dyDescent="0.25">
      <c r="A41513">
        <v>11231</v>
      </c>
      <c r="B41513" s="1">
        <f>DATE(2030,10,1) + TIME(0,0,0)</f>
        <v>47757</v>
      </c>
      <c r="C41513">
        <v>40.186370850000003</v>
      </c>
    </row>
    <row r="41514" spans="1:3" x14ac:dyDescent="0.25">
      <c r="A41514">
        <v>11262</v>
      </c>
      <c r="B41514" s="1">
        <f>DATE(2030,11,1) + TIME(0,0,0)</f>
        <v>47788</v>
      </c>
      <c r="C41514">
        <v>40.203407288000001</v>
      </c>
    </row>
    <row r="41515" spans="1:3" x14ac:dyDescent="0.25">
      <c r="A41515">
        <v>11292</v>
      </c>
      <c r="B41515" s="1">
        <f>DATE(2030,12,1) + TIME(0,0,0)</f>
        <v>47818</v>
      </c>
      <c r="C41515">
        <v>40.219841002999999</v>
      </c>
    </row>
    <row r="41516" spans="1:3" x14ac:dyDescent="0.25">
      <c r="A41516">
        <v>11323</v>
      </c>
      <c r="B41516" s="1">
        <f>DATE(2031,1,1) + TIME(0,0,0)</f>
        <v>47849</v>
      </c>
      <c r="C41516">
        <v>40.236766815000003</v>
      </c>
    </row>
    <row r="41517" spans="1:3" x14ac:dyDescent="0.25">
      <c r="A41517">
        <v>11354</v>
      </c>
      <c r="B41517" s="1">
        <f>DATE(2031,2,1) + TIME(0,0,0)</f>
        <v>47880</v>
      </c>
      <c r="C41517">
        <v>40.253635406000001</v>
      </c>
    </row>
    <row r="41518" spans="1:3" x14ac:dyDescent="0.25">
      <c r="A41518">
        <v>11382</v>
      </c>
      <c r="B41518" s="1">
        <f>DATE(2031,3,1) + TIME(0,0,0)</f>
        <v>47908</v>
      </c>
      <c r="C41518">
        <v>40.268825530999997</v>
      </c>
    </row>
    <row r="41519" spans="1:3" x14ac:dyDescent="0.25">
      <c r="A41519">
        <v>11413</v>
      </c>
      <c r="B41519" s="1">
        <f>DATE(2031,4,1) + TIME(0,0,0)</f>
        <v>47939</v>
      </c>
      <c r="C41519">
        <v>40.285591125000003</v>
      </c>
    </row>
    <row r="41520" spans="1:3" x14ac:dyDescent="0.25">
      <c r="A41520">
        <v>11443</v>
      </c>
      <c r="B41520" s="1">
        <f>DATE(2031,5,1) + TIME(0,0,0)</f>
        <v>47969</v>
      </c>
      <c r="C41520">
        <v>40.301761626999998</v>
      </c>
    </row>
    <row r="41521" spans="1:3" x14ac:dyDescent="0.25">
      <c r="A41521">
        <v>11474</v>
      </c>
      <c r="B41521" s="1">
        <f>DATE(2031,6,1) + TIME(0,0,0)</f>
        <v>48000</v>
      </c>
      <c r="C41521">
        <v>40.318420410000002</v>
      </c>
    </row>
    <row r="41522" spans="1:3" x14ac:dyDescent="0.25">
      <c r="A41522">
        <v>11504</v>
      </c>
      <c r="B41522" s="1">
        <f>DATE(2031,7,1) + TIME(0,0,0)</f>
        <v>48030</v>
      </c>
      <c r="C41522">
        <v>40.334495543999999</v>
      </c>
    </row>
    <row r="41523" spans="1:3" x14ac:dyDescent="0.25">
      <c r="A41523">
        <v>11535</v>
      </c>
      <c r="B41523" s="1">
        <f>DATE(2031,8,1) + TIME(0,0,0)</f>
        <v>48061</v>
      </c>
      <c r="C41523">
        <v>40.351051331000001</v>
      </c>
    </row>
    <row r="41524" spans="1:3" x14ac:dyDescent="0.25">
      <c r="A41524">
        <v>11566</v>
      </c>
      <c r="B41524" s="1">
        <f>DATE(2031,9,1) + TIME(0,0,0)</f>
        <v>48092</v>
      </c>
      <c r="C41524">
        <v>40.367561340000002</v>
      </c>
    </row>
    <row r="41525" spans="1:3" x14ac:dyDescent="0.25">
      <c r="A41525">
        <v>11596</v>
      </c>
      <c r="B41525" s="1">
        <f>DATE(2031,10,1) + TIME(0,0,0)</f>
        <v>48122</v>
      </c>
      <c r="C41525">
        <v>40.383487701</v>
      </c>
    </row>
    <row r="41526" spans="1:3" x14ac:dyDescent="0.25">
      <c r="A41526">
        <v>11627</v>
      </c>
      <c r="B41526" s="1">
        <f>DATE(2031,11,1) + TIME(0,0,0)</f>
        <v>48153</v>
      </c>
      <c r="C41526">
        <v>40.399898528999998</v>
      </c>
    </row>
    <row r="41527" spans="1:3" x14ac:dyDescent="0.25">
      <c r="A41527">
        <v>11657</v>
      </c>
      <c r="B41527" s="1">
        <f>DATE(2031,12,1) + TIME(0,0,0)</f>
        <v>48183</v>
      </c>
      <c r="C41527">
        <v>40.415733336999999</v>
      </c>
    </row>
    <row r="41528" spans="1:3" x14ac:dyDescent="0.25">
      <c r="A41528">
        <v>11688</v>
      </c>
      <c r="B41528" s="1">
        <f>DATE(2032,1,1) + TIME(0,0,0)</f>
        <v>48214</v>
      </c>
      <c r="C41528">
        <v>40.432048797999997</v>
      </c>
    </row>
    <row r="41529" spans="1:3" x14ac:dyDescent="0.25">
      <c r="A41529">
        <v>11719</v>
      </c>
      <c r="B41529" s="1">
        <f>DATE(2032,2,1) + TIME(0,0,0)</f>
        <v>48245</v>
      </c>
      <c r="C41529">
        <v>40.448314666999998</v>
      </c>
    </row>
    <row r="41530" spans="1:3" x14ac:dyDescent="0.25">
      <c r="A41530">
        <v>11748</v>
      </c>
      <c r="B41530" s="1">
        <f>DATE(2032,3,1) + TIME(0,0,0)</f>
        <v>48274</v>
      </c>
      <c r="C41530">
        <v>40.463485718000001</v>
      </c>
    </row>
    <row r="41531" spans="1:3" x14ac:dyDescent="0.25">
      <c r="A41531">
        <v>11779</v>
      </c>
      <c r="B41531" s="1">
        <f>DATE(2032,4,1) + TIME(0,0,0)</f>
        <v>48305</v>
      </c>
      <c r="C41531">
        <v>40.479656218999999</v>
      </c>
    </row>
    <row r="41532" spans="1:3" x14ac:dyDescent="0.25">
      <c r="A41532">
        <v>11809</v>
      </c>
      <c r="B41532" s="1">
        <f>DATE(2032,5,1) + TIME(0,0,0)</f>
        <v>48335</v>
      </c>
      <c r="C41532">
        <v>40.495262146000002</v>
      </c>
    </row>
    <row r="41533" spans="1:3" x14ac:dyDescent="0.25">
      <c r="A41533">
        <v>11840</v>
      </c>
      <c r="B41533" s="1">
        <f>DATE(2032,6,1) + TIME(0,0,0)</f>
        <v>48366</v>
      </c>
      <c r="C41533">
        <v>40.511337279999999</v>
      </c>
    </row>
    <row r="41534" spans="1:3" x14ac:dyDescent="0.25">
      <c r="A41534">
        <v>11870</v>
      </c>
      <c r="B41534" s="1">
        <f>DATE(2032,7,1) + TIME(0,0,0)</f>
        <v>48396</v>
      </c>
      <c r="C41534">
        <v>40.526844025000003</v>
      </c>
    </row>
    <row r="41535" spans="1:3" x14ac:dyDescent="0.25">
      <c r="A41535">
        <v>11901</v>
      </c>
      <c r="B41535" s="1">
        <f>DATE(2032,8,1) + TIME(0,0,0)</f>
        <v>48427</v>
      </c>
      <c r="C41535">
        <v>40.542823792</v>
      </c>
    </row>
    <row r="41536" spans="1:3" x14ac:dyDescent="0.25">
      <c r="A41536">
        <v>11932</v>
      </c>
      <c r="B41536" s="1">
        <f>DATE(2032,9,1) + TIME(0,0,0)</f>
        <v>48458</v>
      </c>
      <c r="C41536">
        <v>40.558750152999998</v>
      </c>
    </row>
    <row r="41537" spans="1:3" x14ac:dyDescent="0.25">
      <c r="A41537">
        <v>11962</v>
      </c>
      <c r="B41537" s="1">
        <f>DATE(2032,10,1) + TIME(0,0,0)</f>
        <v>48488</v>
      </c>
      <c r="C41537">
        <v>40.574115753000001</v>
      </c>
    </row>
    <row r="41538" spans="1:3" x14ac:dyDescent="0.25">
      <c r="A41538">
        <v>11993</v>
      </c>
      <c r="B41538" s="1">
        <f>DATE(2032,11,1) + TIME(0,0,0)</f>
        <v>48519</v>
      </c>
      <c r="C41538">
        <v>40.589942932</v>
      </c>
    </row>
    <row r="41539" spans="1:3" x14ac:dyDescent="0.25">
      <c r="A41539">
        <v>12023</v>
      </c>
      <c r="B41539" s="1">
        <f>DATE(2032,12,1) + TIME(0,0,0)</f>
        <v>48549</v>
      </c>
      <c r="C41539">
        <v>40.605213165000002</v>
      </c>
    </row>
    <row r="41540" spans="1:3" x14ac:dyDescent="0.25">
      <c r="A41540">
        <v>12054</v>
      </c>
      <c r="B41540" s="1">
        <f>DATE(2033,1,1) + TIME(0,0,0)</f>
        <v>48580</v>
      </c>
      <c r="C41540">
        <v>40.620944977000001</v>
      </c>
    </row>
    <row r="41541" spans="1:3" x14ac:dyDescent="0.25">
      <c r="A41541">
        <v>12085</v>
      </c>
      <c r="B41541" s="1">
        <f>DATE(2033,2,1) + TIME(0,0,0)</f>
        <v>48611</v>
      </c>
      <c r="C41541">
        <v>40.636627197000003</v>
      </c>
    </row>
    <row r="41542" spans="1:3" x14ac:dyDescent="0.25">
      <c r="A41542">
        <v>12113</v>
      </c>
      <c r="B41542" s="1">
        <f>DATE(2033,3,1) + TIME(0,0,0)</f>
        <v>48639</v>
      </c>
      <c r="C41542">
        <v>40.650745391999997</v>
      </c>
    </row>
    <row r="41543" spans="1:3" x14ac:dyDescent="0.25">
      <c r="A41543">
        <v>12144</v>
      </c>
      <c r="B41543" s="1">
        <f>DATE(2033,4,1) + TIME(0,0,0)</f>
        <v>48670</v>
      </c>
      <c r="C41543">
        <v>40.666332245</v>
      </c>
    </row>
    <row r="41544" spans="1:3" x14ac:dyDescent="0.25">
      <c r="A41544">
        <v>12174</v>
      </c>
      <c r="B41544" s="1">
        <f>DATE(2033,5,1) + TIME(0,0,0)</f>
        <v>48700</v>
      </c>
      <c r="C41544">
        <v>40.681369781000001</v>
      </c>
    </row>
    <row r="41545" spans="1:3" x14ac:dyDescent="0.25">
      <c r="A41545">
        <v>12205</v>
      </c>
      <c r="B41545" s="1">
        <f>DATE(2033,6,1) + TIME(0,0,0)</f>
        <v>48731</v>
      </c>
      <c r="C41545">
        <v>40.696861267000003</v>
      </c>
    </row>
    <row r="41546" spans="1:3" x14ac:dyDescent="0.25">
      <c r="A41546">
        <v>12235</v>
      </c>
      <c r="B41546" s="1">
        <f>DATE(2033,7,1) + TIME(0,0,0)</f>
        <v>48761</v>
      </c>
      <c r="C41546">
        <v>40.711803435999997</v>
      </c>
    </row>
    <row r="41547" spans="1:3" x14ac:dyDescent="0.25">
      <c r="A41547">
        <v>12266</v>
      </c>
      <c r="B41547" s="1">
        <f>DATE(2033,8,1) + TIME(0,0,0)</f>
        <v>48792</v>
      </c>
      <c r="C41547">
        <v>40.727195739999999</v>
      </c>
    </row>
    <row r="41548" spans="1:3" x14ac:dyDescent="0.25">
      <c r="A41548">
        <v>12297</v>
      </c>
      <c r="B41548" s="1">
        <f>DATE(2033,9,1) + TIME(0,0,0)</f>
        <v>48823</v>
      </c>
      <c r="C41548">
        <v>40.742542266999997</v>
      </c>
    </row>
    <row r="41549" spans="1:3" x14ac:dyDescent="0.25">
      <c r="A41549">
        <v>12327</v>
      </c>
      <c r="B41549" s="1">
        <f>DATE(2033,10,1) + TIME(0,0,0)</f>
        <v>48853</v>
      </c>
      <c r="C41549">
        <v>40.757343292000002</v>
      </c>
    </row>
    <row r="41550" spans="1:3" x14ac:dyDescent="0.25">
      <c r="A41550">
        <v>12358</v>
      </c>
      <c r="B41550" s="1">
        <f>DATE(2033,11,1) + TIME(0,0,0)</f>
        <v>48884</v>
      </c>
      <c r="C41550">
        <v>40.772594452</v>
      </c>
    </row>
    <row r="41551" spans="1:3" x14ac:dyDescent="0.25">
      <c r="A41551">
        <v>12388</v>
      </c>
      <c r="B41551" s="1">
        <f>DATE(2033,12,1) + TIME(0,0,0)</f>
        <v>48914</v>
      </c>
      <c r="C41551">
        <v>40.787303925000003</v>
      </c>
    </row>
    <row r="41552" spans="1:3" x14ac:dyDescent="0.25">
      <c r="A41552">
        <v>12419</v>
      </c>
      <c r="B41552" s="1">
        <f>DATE(2034,1,1) + TIME(0,0,0)</f>
        <v>48945</v>
      </c>
      <c r="C41552">
        <v>40.802455901999998</v>
      </c>
    </row>
    <row r="41553" spans="1:3" x14ac:dyDescent="0.25">
      <c r="A41553">
        <v>12450</v>
      </c>
      <c r="B41553" s="1">
        <f>DATE(2034,2,1) + TIME(0,0,0)</f>
        <v>48976</v>
      </c>
      <c r="C41553">
        <v>40.817558288999997</v>
      </c>
    </row>
    <row r="41554" spans="1:3" x14ac:dyDescent="0.25">
      <c r="A41554">
        <v>12478</v>
      </c>
      <c r="B41554" s="1">
        <f>DATE(2034,3,1) + TIME(0,0,0)</f>
        <v>49004</v>
      </c>
      <c r="C41554">
        <v>40.831161498999997</v>
      </c>
    </row>
    <row r="41555" spans="1:3" x14ac:dyDescent="0.25">
      <c r="A41555">
        <v>12509</v>
      </c>
      <c r="B41555" s="1">
        <f>DATE(2034,4,1) + TIME(0,0,0)</f>
        <v>49035</v>
      </c>
      <c r="C41555">
        <v>40.846172332999998</v>
      </c>
    </row>
    <row r="41556" spans="1:3" x14ac:dyDescent="0.25">
      <c r="A41556">
        <v>12539</v>
      </c>
      <c r="B41556" s="1">
        <f>DATE(2034,5,1) + TIME(0,0,0)</f>
        <v>49065</v>
      </c>
      <c r="C41556">
        <v>40.860652924</v>
      </c>
    </row>
    <row r="41557" spans="1:3" x14ac:dyDescent="0.25">
      <c r="A41557">
        <v>12570</v>
      </c>
      <c r="B41557" s="1">
        <f>DATE(2034,6,1) + TIME(0,0,0)</f>
        <v>49096</v>
      </c>
      <c r="C41557">
        <v>40.875572204999997</v>
      </c>
    </row>
    <row r="41558" spans="1:3" x14ac:dyDescent="0.25">
      <c r="A41558">
        <v>12600</v>
      </c>
      <c r="B41558" s="1">
        <f>DATE(2034,7,1) + TIME(0,0,0)</f>
        <v>49126</v>
      </c>
      <c r="C41558">
        <v>40.889961243000002</v>
      </c>
    </row>
    <row r="41559" spans="1:3" x14ac:dyDescent="0.25">
      <c r="A41559">
        <v>12631</v>
      </c>
      <c r="B41559" s="1">
        <f>DATE(2034,8,1) + TIME(0,0,0)</f>
        <v>49157</v>
      </c>
      <c r="C41559">
        <v>40.904785156000003</v>
      </c>
    </row>
    <row r="41560" spans="1:3" x14ac:dyDescent="0.25">
      <c r="A41560">
        <v>12662</v>
      </c>
      <c r="B41560" s="1">
        <f>DATE(2034,9,1) + TIME(0,0,0)</f>
        <v>49188</v>
      </c>
      <c r="C41560">
        <v>40.919559479</v>
      </c>
    </row>
    <row r="41561" spans="1:3" x14ac:dyDescent="0.25">
      <c r="A41561">
        <v>12692</v>
      </c>
      <c r="B41561" s="1">
        <f>DATE(2034,10,1) + TIME(0,0,0)</f>
        <v>49218</v>
      </c>
      <c r="C41561">
        <v>40.933811188</v>
      </c>
    </row>
    <row r="41562" spans="1:3" x14ac:dyDescent="0.25">
      <c r="A41562">
        <v>12723</v>
      </c>
      <c r="B41562" s="1">
        <f>DATE(2034,11,1) + TIME(0,0,0)</f>
        <v>49249</v>
      </c>
      <c r="C41562">
        <v>40.948490143000001</v>
      </c>
    </row>
    <row r="41563" spans="1:3" x14ac:dyDescent="0.25">
      <c r="A41563">
        <v>12753</v>
      </c>
      <c r="B41563" s="1">
        <f>DATE(2034,12,1) + TIME(0,0,0)</f>
        <v>49279</v>
      </c>
      <c r="C41563">
        <v>40.962646483999997</v>
      </c>
    </row>
    <row r="41564" spans="1:3" x14ac:dyDescent="0.25">
      <c r="A41564">
        <v>12784</v>
      </c>
      <c r="B41564" s="1">
        <f>DATE(2035,1,1) + TIME(0,0,0)</f>
        <v>49310</v>
      </c>
      <c r="C41564">
        <v>40.977226256999998</v>
      </c>
    </row>
    <row r="41565" spans="1:3" x14ac:dyDescent="0.25">
      <c r="A41565">
        <v>12815</v>
      </c>
      <c r="B41565" s="1">
        <f>DATE(2035,2,1) + TIME(0,0,0)</f>
        <v>49341</v>
      </c>
      <c r="C41565">
        <v>40.991760253999999</v>
      </c>
    </row>
    <row r="41566" spans="1:3" x14ac:dyDescent="0.25">
      <c r="A41566">
        <v>12843</v>
      </c>
      <c r="B41566" s="1">
        <f>DATE(2035,3,1) + TIME(0,0,0)</f>
        <v>49369</v>
      </c>
      <c r="C41566">
        <v>41.004844665999997</v>
      </c>
    </row>
    <row r="41567" spans="1:3" x14ac:dyDescent="0.25">
      <c r="A41567">
        <v>12874</v>
      </c>
      <c r="B41567" s="1">
        <f>DATE(2035,4,1) + TIME(0,0,0)</f>
        <v>49400</v>
      </c>
      <c r="C41567">
        <v>41.019283295000001</v>
      </c>
    </row>
    <row r="41568" spans="1:3" x14ac:dyDescent="0.25">
      <c r="A41568">
        <v>12904</v>
      </c>
      <c r="B41568" s="1">
        <f>DATE(2035,5,1) + TIME(0,0,0)</f>
        <v>49430</v>
      </c>
      <c r="C41568">
        <v>41.033214569000002</v>
      </c>
    </row>
    <row r="41569" spans="1:3" x14ac:dyDescent="0.25">
      <c r="A41569">
        <v>12935</v>
      </c>
      <c r="B41569" s="1">
        <f>DATE(2035,6,1) + TIME(0,0,0)</f>
        <v>49461</v>
      </c>
      <c r="C41569">
        <v>41.047557830999999</v>
      </c>
    </row>
    <row r="41570" spans="1:3" x14ac:dyDescent="0.25">
      <c r="A41570">
        <v>12965</v>
      </c>
      <c r="B41570" s="1">
        <f>DATE(2035,7,1) + TIME(0,0,0)</f>
        <v>49491</v>
      </c>
      <c r="C41570">
        <v>41.061397552000003</v>
      </c>
    </row>
    <row r="41571" spans="1:3" x14ac:dyDescent="0.25">
      <c r="A41571">
        <v>12996</v>
      </c>
      <c r="B41571" s="1">
        <f>DATE(2035,8,1) + TIME(0,0,0)</f>
        <v>49522</v>
      </c>
      <c r="C41571">
        <v>41.075653076000002</v>
      </c>
    </row>
    <row r="41572" spans="1:3" x14ac:dyDescent="0.25">
      <c r="A41572">
        <v>13027</v>
      </c>
      <c r="B41572" s="1">
        <f>DATE(2035,9,1) + TIME(0,0,0)</f>
        <v>49553</v>
      </c>
      <c r="C41572">
        <v>41.089862822999997</v>
      </c>
    </row>
    <row r="41573" spans="1:3" x14ac:dyDescent="0.25">
      <c r="A41573">
        <v>13057</v>
      </c>
      <c r="B41573" s="1">
        <f>DATE(2035,10,1) + TIME(0,0,0)</f>
        <v>49583</v>
      </c>
      <c r="C41573">
        <v>41.103569030999999</v>
      </c>
    </row>
    <row r="41574" spans="1:3" x14ac:dyDescent="0.25">
      <c r="A41574">
        <v>13088</v>
      </c>
      <c r="B41574" s="1">
        <f>DATE(2035,11,1) + TIME(0,0,0)</f>
        <v>49614</v>
      </c>
      <c r="C41574">
        <v>41.117687224999997</v>
      </c>
    </row>
    <row r="41575" spans="1:3" x14ac:dyDescent="0.25">
      <c r="A41575">
        <v>13118</v>
      </c>
      <c r="B41575" s="1">
        <f>DATE(2035,12,1) + TIME(0,0,0)</f>
        <v>49644</v>
      </c>
      <c r="C41575">
        <v>41.131309508999998</v>
      </c>
    </row>
    <row r="41576" spans="1:3" x14ac:dyDescent="0.25">
      <c r="A41576">
        <v>13149</v>
      </c>
      <c r="B41576" s="1">
        <f>DATE(2036,1,1) + TIME(0,0,0)</f>
        <v>49675</v>
      </c>
      <c r="C41576">
        <v>41.145336151000002</v>
      </c>
    </row>
    <row r="41577" spans="1:3" x14ac:dyDescent="0.25">
      <c r="A41577">
        <v>13180</v>
      </c>
      <c r="B41577" s="1">
        <f>DATE(2036,2,1) + TIME(0,0,0)</f>
        <v>49706</v>
      </c>
      <c r="C41577">
        <v>41.159320831000002</v>
      </c>
    </row>
    <row r="41578" spans="1:3" x14ac:dyDescent="0.25">
      <c r="A41578">
        <v>13209</v>
      </c>
      <c r="B41578" s="1">
        <f>DATE(2036,3,1) + TIME(0,0,0)</f>
        <v>49735</v>
      </c>
      <c r="C41578">
        <v>41.172363281000003</v>
      </c>
    </row>
    <row r="41579" spans="1:3" x14ac:dyDescent="0.25">
      <c r="A41579">
        <v>13240</v>
      </c>
      <c r="B41579" s="1">
        <f>DATE(2036,4,1) + TIME(0,0,0)</f>
        <v>49766</v>
      </c>
      <c r="C41579">
        <v>41.186264037999997</v>
      </c>
    </row>
    <row r="41580" spans="1:3" x14ac:dyDescent="0.25">
      <c r="A41580">
        <v>13270</v>
      </c>
      <c r="B41580" s="1">
        <f>DATE(2036,5,1) + TIME(0,0,0)</f>
        <v>49796</v>
      </c>
      <c r="C41580">
        <v>41.199672698999997</v>
      </c>
    </row>
    <row r="41581" spans="1:3" x14ac:dyDescent="0.25">
      <c r="A41581">
        <v>13301</v>
      </c>
      <c r="B41581" s="1">
        <f>DATE(2036,6,1) + TIME(0,0,0)</f>
        <v>49827</v>
      </c>
      <c r="C41581">
        <v>41.213485718000001</v>
      </c>
    </row>
    <row r="41582" spans="1:3" x14ac:dyDescent="0.25">
      <c r="A41582">
        <v>13331</v>
      </c>
      <c r="B41582" s="1">
        <f>DATE(2036,7,1) + TIME(0,0,0)</f>
        <v>49857</v>
      </c>
      <c r="C41582">
        <v>41.226810454999999</v>
      </c>
    </row>
    <row r="41583" spans="1:3" x14ac:dyDescent="0.25">
      <c r="A41583">
        <v>13362</v>
      </c>
      <c r="B41583" s="1">
        <f>DATE(2036,8,1) + TIME(0,0,0)</f>
        <v>49888</v>
      </c>
      <c r="C41583">
        <v>41.240535735999998</v>
      </c>
    </row>
    <row r="41584" spans="1:3" x14ac:dyDescent="0.25">
      <c r="A41584">
        <v>13393</v>
      </c>
      <c r="B41584" s="1">
        <f>DATE(2036,9,1) + TIME(0,0,0)</f>
        <v>49919</v>
      </c>
      <c r="C41584">
        <v>41.254219055</v>
      </c>
    </row>
    <row r="41585" spans="1:3" x14ac:dyDescent="0.25">
      <c r="A41585">
        <v>13423</v>
      </c>
      <c r="B41585" s="1">
        <f>DATE(2036,10,1) + TIME(0,0,0)</f>
        <v>49949</v>
      </c>
      <c r="C41585">
        <v>41.267421722000002</v>
      </c>
    </row>
    <row r="41586" spans="1:3" x14ac:dyDescent="0.25">
      <c r="A41586">
        <v>13454</v>
      </c>
      <c r="B41586" s="1">
        <f>DATE(2036,11,1) + TIME(0,0,0)</f>
        <v>49980</v>
      </c>
      <c r="C41586">
        <v>41.281021117999998</v>
      </c>
    </row>
    <row r="41587" spans="1:3" x14ac:dyDescent="0.25">
      <c r="A41587">
        <v>13484</v>
      </c>
      <c r="B41587" s="1">
        <f>DATE(2036,12,1) + TIME(0,0,0)</f>
        <v>50010</v>
      </c>
      <c r="C41587">
        <v>41.294143677000001</v>
      </c>
    </row>
    <row r="41588" spans="1:3" x14ac:dyDescent="0.25">
      <c r="A41588">
        <v>13515</v>
      </c>
      <c r="B41588" s="1">
        <f>DATE(2037,1,1) + TIME(0,0,0)</f>
        <v>50041</v>
      </c>
      <c r="C41588">
        <v>41.307659149000003</v>
      </c>
    </row>
    <row r="41589" spans="1:3" x14ac:dyDescent="0.25">
      <c r="A41589">
        <v>13546</v>
      </c>
      <c r="B41589" s="1">
        <f>DATE(2037,2,1) + TIME(0,0,0)</f>
        <v>50072</v>
      </c>
      <c r="C41589">
        <v>41.321132660000004</v>
      </c>
    </row>
    <row r="41590" spans="1:3" x14ac:dyDescent="0.25">
      <c r="A41590">
        <v>13574</v>
      </c>
      <c r="B41590" s="1">
        <f>DATE(2037,3,1) + TIME(0,0,0)</f>
        <v>50100</v>
      </c>
      <c r="C41590">
        <v>41.333267212000003</v>
      </c>
    </row>
    <row r="41591" spans="1:3" x14ac:dyDescent="0.25">
      <c r="A41591">
        <v>13605</v>
      </c>
      <c r="B41591" s="1">
        <f>DATE(2037,4,1) + TIME(0,0,0)</f>
        <v>50131</v>
      </c>
      <c r="C41591">
        <v>41.346660614000001</v>
      </c>
    </row>
    <row r="41592" spans="1:3" x14ac:dyDescent="0.25">
      <c r="A41592">
        <v>13635</v>
      </c>
      <c r="B41592" s="1">
        <f>DATE(2037,5,1) + TIME(0,0,0)</f>
        <v>50161</v>
      </c>
      <c r="C41592">
        <v>41.359580993999998</v>
      </c>
    </row>
    <row r="41593" spans="1:3" x14ac:dyDescent="0.25">
      <c r="A41593">
        <v>13666</v>
      </c>
      <c r="B41593" s="1">
        <f>DATE(2037,6,1) + TIME(0,0,0)</f>
        <v>50192</v>
      </c>
      <c r="C41593">
        <v>41.372890472000002</v>
      </c>
    </row>
    <row r="41594" spans="1:3" x14ac:dyDescent="0.25">
      <c r="A41594">
        <v>13696</v>
      </c>
      <c r="B41594" s="1">
        <f>DATE(2037,7,1) + TIME(0,0,0)</f>
        <v>50222</v>
      </c>
      <c r="C41594">
        <v>41.385734558000003</v>
      </c>
    </row>
    <row r="41595" spans="1:3" x14ac:dyDescent="0.25">
      <c r="A41595">
        <v>13727</v>
      </c>
      <c r="B41595" s="1">
        <f>DATE(2037,8,1) + TIME(0,0,0)</f>
        <v>50253</v>
      </c>
      <c r="C41595">
        <v>41.398963928000001</v>
      </c>
    </row>
    <row r="41596" spans="1:3" x14ac:dyDescent="0.25">
      <c r="A41596">
        <v>13758</v>
      </c>
      <c r="B41596" s="1">
        <f>DATE(2037,9,1) + TIME(0,0,0)</f>
        <v>50284</v>
      </c>
      <c r="C41596">
        <v>41.412151336999997</v>
      </c>
    </row>
    <row r="41597" spans="1:3" x14ac:dyDescent="0.25">
      <c r="A41597">
        <v>13788</v>
      </c>
      <c r="B41597" s="1">
        <f>DATE(2037,10,1) + TIME(0,0,0)</f>
        <v>50314</v>
      </c>
      <c r="C41597">
        <v>41.424873351999999</v>
      </c>
    </row>
    <row r="41598" spans="1:3" x14ac:dyDescent="0.25">
      <c r="A41598">
        <v>13819</v>
      </c>
      <c r="B41598" s="1">
        <f>DATE(2037,11,1) + TIME(0,0,0)</f>
        <v>50345</v>
      </c>
      <c r="C41598">
        <v>41.437976837000001</v>
      </c>
    </row>
    <row r="41599" spans="1:3" x14ac:dyDescent="0.25">
      <c r="A41599">
        <v>13849</v>
      </c>
      <c r="B41599" s="1">
        <f>DATE(2037,12,1) + TIME(0,0,0)</f>
        <v>50375</v>
      </c>
      <c r="C41599">
        <v>41.450622559000003</v>
      </c>
    </row>
    <row r="41600" spans="1:3" x14ac:dyDescent="0.25">
      <c r="A41600">
        <v>13880</v>
      </c>
      <c r="B41600" s="1">
        <f>DATE(2038,1,1) + TIME(0,0,0)</f>
        <v>50406</v>
      </c>
      <c r="C41600">
        <v>41.463645935000002</v>
      </c>
    </row>
    <row r="41601" spans="1:3" x14ac:dyDescent="0.25">
      <c r="A41601">
        <v>13911</v>
      </c>
      <c r="B41601" s="1">
        <f>DATE(2038,2,1) + TIME(0,0,0)</f>
        <v>50437</v>
      </c>
      <c r="C41601">
        <v>41.476631165000001</v>
      </c>
    </row>
    <row r="41602" spans="1:3" x14ac:dyDescent="0.25">
      <c r="A41602">
        <v>13939</v>
      </c>
      <c r="B41602" s="1">
        <f>DATE(2038,3,1) + TIME(0,0,0)</f>
        <v>50465</v>
      </c>
      <c r="C41602">
        <v>41.488327026</v>
      </c>
    </row>
    <row r="41603" spans="1:3" x14ac:dyDescent="0.25">
      <c r="A41603">
        <v>13970</v>
      </c>
      <c r="B41603" s="1">
        <f>DATE(2038,4,1) + TIME(0,0,0)</f>
        <v>50496</v>
      </c>
      <c r="C41603">
        <v>41.501235962000003</v>
      </c>
    </row>
    <row r="41604" spans="1:3" x14ac:dyDescent="0.25">
      <c r="A41604">
        <v>14000</v>
      </c>
      <c r="B41604" s="1">
        <f>DATE(2038,5,1) + TIME(0,0,0)</f>
        <v>50526</v>
      </c>
      <c r="C41604">
        <v>41.513690947999997</v>
      </c>
    </row>
    <row r="41605" spans="1:3" x14ac:dyDescent="0.25">
      <c r="A41605">
        <v>14031</v>
      </c>
      <c r="B41605" s="1">
        <f>DATE(2038,6,1) + TIME(0,0,0)</f>
        <v>50557</v>
      </c>
      <c r="C41605">
        <v>41.526519774999997</v>
      </c>
    </row>
    <row r="41606" spans="1:3" x14ac:dyDescent="0.25">
      <c r="A41606">
        <v>14061</v>
      </c>
      <c r="B41606" s="1">
        <f>DATE(2038,7,1) + TIME(0,0,0)</f>
        <v>50587</v>
      </c>
      <c r="C41606">
        <v>41.538898467999999</v>
      </c>
    </row>
    <row r="41607" spans="1:3" x14ac:dyDescent="0.25">
      <c r="A41607">
        <v>14092</v>
      </c>
      <c r="B41607" s="1">
        <f>DATE(2038,8,1) + TIME(0,0,0)</f>
        <v>50618</v>
      </c>
      <c r="C41607">
        <v>41.551654816000003</v>
      </c>
    </row>
    <row r="41608" spans="1:3" x14ac:dyDescent="0.25">
      <c r="A41608">
        <v>14123</v>
      </c>
      <c r="B41608" s="1">
        <f>DATE(2038,9,1) + TIME(0,0,0)</f>
        <v>50649</v>
      </c>
      <c r="C41608">
        <v>41.564369202000002</v>
      </c>
    </row>
    <row r="41609" spans="1:3" x14ac:dyDescent="0.25">
      <c r="A41609">
        <v>14153</v>
      </c>
      <c r="B41609" s="1">
        <f>DATE(2038,10,1) + TIME(0,0,0)</f>
        <v>50679</v>
      </c>
      <c r="C41609">
        <v>41.576637267999999</v>
      </c>
    </row>
    <row r="41610" spans="1:3" x14ac:dyDescent="0.25">
      <c r="A41610">
        <v>14184</v>
      </c>
      <c r="B41610" s="1">
        <f>DATE(2038,11,1) + TIME(0,0,0)</f>
        <v>50710</v>
      </c>
      <c r="C41610">
        <v>41.589275360000002</v>
      </c>
    </row>
    <row r="41611" spans="1:3" x14ac:dyDescent="0.25">
      <c r="A41611">
        <v>14214</v>
      </c>
      <c r="B41611" s="1">
        <f>DATE(2038,12,1) + TIME(0,0,0)</f>
        <v>50740</v>
      </c>
      <c r="C41611">
        <v>41.601470947000003</v>
      </c>
    </row>
    <row r="41612" spans="1:3" x14ac:dyDescent="0.25">
      <c r="A41612">
        <v>14245</v>
      </c>
      <c r="B41612" s="1">
        <f>DATE(2039,1,1) + TIME(0,0,0)</f>
        <v>50771</v>
      </c>
      <c r="C41612">
        <v>41.614036560000002</v>
      </c>
    </row>
    <row r="41613" spans="1:3" x14ac:dyDescent="0.25">
      <c r="A41613">
        <v>14276</v>
      </c>
      <c r="B41613" s="1">
        <f>DATE(2039,2,1) + TIME(0,0,0)</f>
        <v>50802</v>
      </c>
      <c r="C41613">
        <v>41.626560210999997</v>
      </c>
    </row>
    <row r="41614" spans="1:3" x14ac:dyDescent="0.25">
      <c r="A41614">
        <v>14304</v>
      </c>
      <c r="B41614" s="1">
        <f>DATE(2039,3,1) + TIME(0,0,0)</f>
        <v>50830</v>
      </c>
      <c r="C41614">
        <v>41.637840271000002</v>
      </c>
    </row>
    <row r="41615" spans="1:3" x14ac:dyDescent="0.25">
      <c r="A41615">
        <v>14335</v>
      </c>
      <c r="B41615" s="1">
        <f>DATE(2039,4,1) + TIME(0,0,0)</f>
        <v>50861</v>
      </c>
      <c r="C41615">
        <v>41.650295258</v>
      </c>
    </row>
    <row r="41616" spans="1:3" x14ac:dyDescent="0.25">
      <c r="A41616">
        <v>14365</v>
      </c>
      <c r="B41616" s="1">
        <f>DATE(2039,5,1) + TIME(0,0,0)</f>
        <v>50891</v>
      </c>
      <c r="C41616">
        <v>41.662311553999999</v>
      </c>
    </row>
    <row r="41617" spans="1:3" x14ac:dyDescent="0.25">
      <c r="A41617">
        <v>14396</v>
      </c>
      <c r="B41617" s="1">
        <f>DATE(2039,6,1) + TIME(0,0,0)</f>
        <v>50922</v>
      </c>
      <c r="C41617">
        <v>41.674690247000001</v>
      </c>
    </row>
    <row r="41618" spans="1:3" x14ac:dyDescent="0.25">
      <c r="A41618">
        <v>14426</v>
      </c>
      <c r="B41618" s="1">
        <f>DATE(2039,7,1) + TIME(0,0,0)</f>
        <v>50952</v>
      </c>
      <c r="C41618">
        <v>41.686634064000003</v>
      </c>
    </row>
    <row r="41619" spans="1:3" x14ac:dyDescent="0.25">
      <c r="A41619">
        <v>14457</v>
      </c>
      <c r="B41619" s="1">
        <f>DATE(2039,8,1) + TIME(0,0,0)</f>
        <v>50983</v>
      </c>
      <c r="C41619">
        <v>41.698940276999998</v>
      </c>
    </row>
    <row r="41620" spans="1:3" x14ac:dyDescent="0.25">
      <c r="A41620">
        <v>14488</v>
      </c>
      <c r="B41620" s="1">
        <f>DATE(2039,9,1) + TIME(0,0,0)</f>
        <v>51014</v>
      </c>
      <c r="C41620">
        <v>41.711208343999999</v>
      </c>
    </row>
    <row r="41621" spans="1:3" x14ac:dyDescent="0.25">
      <c r="A41621">
        <v>14518</v>
      </c>
      <c r="B41621" s="1">
        <f>DATE(2039,10,1) + TIME(0,0,0)</f>
        <v>51044</v>
      </c>
      <c r="C41621">
        <v>41.723045349000003</v>
      </c>
    </row>
    <row r="41622" spans="1:3" x14ac:dyDescent="0.25">
      <c r="A41622">
        <v>14549</v>
      </c>
      <c r="B41622" s="1">
        <f>DATE(2039,11,1) + TIME(0,0,0)</f>
        <v>51075</v>
      </c>
      <c r="C41622">
        <v>41.735244751000003</v>
      </c>
    </row>
    <row r="41623" spans="1:3" x14ac:dyDescent="0.25">
      <c r="A41623">
        <v>14579</v>
      </c>
      <c r="B41623" s="1">
        <f>DATE(2039,12,1) + TIME(0,0,0)</f>
        <v>51105</v>
      </c>
      <c r="C41623">
        <v>41.747013092000003</v>
      </c>
    </row>
    <row r="41624" spans="1:3" x14ac:dyDescent="0.25">
      <c r="A41624">
        <v>14610</v>
      </c>
      <c r="B41624" s="1">
        <f>DATE(2040,1,1) + TIME(0,0,0)</f>
        <v>51136</v>
      </c>
      <c r="C41624">
        <v>41.7591362</v>
      </c>
    </row>
    <row r="41625" spans="1:3" x14ac:dyDescent="0.25">
      <c r="A41625">
        <v>14641</v>
      </c>
      <c r="B41625" s="1">
        <f>DATE(2040,2,1) + TIME(0,0,0)</f>
        <v>51167</v>
      </c>
      <c r="C41625">
        <v>41.771224975999999</v>
      </c>
    </row>
    <row r="41626" spans="1:3" x14ac:dyDescent="0.25">
      <c r="A41626">
        <v>14670</v>
      </c>
      <c r="B41626" s="1">
        <f>DATE(2040,3,1) + TIME(0,0,0)</f>
        <v>51196</v>
      </c>
      <c r="C41626">
        <v>41.782501220999997</v>
      </c>
    </row>
    <row r="41627" spans="1:3" x14ac:dyDescent="0.25">
      <c r="A41627">
        <v>14701</v>
      </c>
      <c r="B41627" s="1">
        <f>DATE(2040,4,1) + TIME(0,0,0)</f>
        <v>51227</v>
      </c>
      <c r="C41627">
        <v>41.794517517000003</v>
      </c>
    </row>
    <row r="41628" spans="1:3" x14ac:dyDescent="0.25">
      <c r="A41628">
        <v>14731</v>
      </c>
      <c r="B41628" s="1">
        <f>DATE(2040,5,1) + TIME(0,0,0)</f>
        <v>51257</v>
      </c>
      <c r="C41628">
        <v>41.806114196999999</v>
      </c>
    </row>
    <row r="41629" spans="1:3" x14ac:dyDescent="0.25">
      <c r="A41629">
        <v>14762</v>
      </c>
      <c r="B41629" s="1">
        <f>DATE(2040,6,1) + TIME(0,0,0)</f>
        <v>51288</v>
      </c>
      <c r="C41629">
        <v>41.818061829000001</v>
      </c>
    </row>
    <row r="41630" spans="1:3" x14ac:dyDescent="0.25">
      <c r="A41630">
        <v>14792</v>
      </c>
      <c r="B41630" s="1">
        <f>DATE(2040,7,1) + TIME(0,0,0)</f>
        <v>51318</v>
      </c>
      <c r="C41630">
        <v>41.829589843999997</v>
      </c>
    </row>
    <row r="41631" spans="1:3" x14ac:dyDescent="0.25">
      <c r="A41631">
        <v>14823</v>
      </c>
      <c r="B41631" s="1">
        <f>DATE(2040,8,1) + TIME(0,0,0)</f>
        <v>51349</v>
      </c>
      <c r="C41631">
        <v>41.841468810999999</v>
      </c>
    </row>
    <row r="41632" spans="1:3" x14ac:dyDescent="0.25">
      <c r="A41632">
        <v>14854</v>
      </c>
      <c r="B41632" s="1">
        <f>DATE(2040,9,1) + TIME(0,0,0)</f>
        <v>51380</v>
      </c>
      <c r="C41632">
        <v>41.853313446000001</v>
      </c>
    </row>
    <row r="41633" spans="1:3" x14ac:dyDescent="0.25">
      <c r="A41633">
        <v>14884</v>
      </c>
      <c r="B41633" s="1">
        <f>DATE(2040,10,1) + TIME(0,0,0)</f>
        <v>51410</v>
      </c>
      <c r="C41633">
        <v>41.864738463999998</v>
      </c>
    </row>
    <row r="41634" spans="1:3" x14ac:dyDescent="0.25">
      <c r="A41634">
        <v>14915</v>
      </c>
      <c r="B41634" s="1">
        <f>DATE(2040,11,1) + TIME(0,0,0)</f>
        <v>51441</v>
      </c>
      <c r="C41634">
        <v>41.876514434999997</v>
      </c>
    </row>
    <row r="41635" spans="1:3" x14ac:dyDescent="0.25">
      <c r="A41635">
        <v>14945</v>
      </c>
      <c r="B41635" s="1">
        <f>DATE(2040,12,1) + TIME(0,0,0)</f>
        <v>51471</v>
      </c>
      <c r="C41635">
        <v>41.887874603</v>
      </c>
    </row>
    <row r="41636" spans="1:3" x14ac:dyDescent="0.25">
      <c r="A41636">
        <v>14976</v>
      </c>
      <c r="B41636" s="1">
        <f>DATE(2041,1,1) + TIME(0,0,0)</f>
        <v>51502</v>
      </c>
      <c r="C41636">
        <v>41.899581908999998</v>
      </c>
    </row>
    <row r="41637" spans="1:3" x14ac:dyDescent="0.25">
      <c r="A41637">
        <v>15007</v>
      </c>
      <c r="B41637" s="1">
        <f>DATE(2041,2,1) + TIME(0,0,0)</f>
        <v>51533</v>
      </c>
      <c r="C41637">
        <v>41.911254882999998</v>
      </c>
    </row>
    <row r="41638" spans="1:3" x14ac:dyDescent="0.25">
      <c r="A41638">
        <v>15035</v>
      </c>
      <c r="B41638" s="1">
        <f>DATE(2041,3,1) + TIME(0,0,0)</f>
        <v>51561</v>
      </c>
      <c r="C41638">
        <v>41.921768188000001</v>
      </c>
    </row>
    <row r="41639" spans="1:3" x14ac:dyDescent="0.25">
      <c r="A41639">
        <v>15066</v>
      </c>
      <c r="B41639" s="1">
        <f>DATE(2041,4,1) + TIME(0,0,0)</f>
        <v>51592</v>
      </c>
      <c r="C41639">
        <v>41.933372497999997</v>
      </c>
    </row>
    <row r="41640" spans="1:3" x14ac:dyDescent="0.25">
      <c r="A41640">
        <v>15096</v>
      </c>
      <c r="B41640" s="1">
        <f>DATE(2041,5,1) + TIME(0,0,0)</f>
        <v>51622</v>
      </c>
      <c r="C41640">
        <v>41.944572448999999</v>
      </c>
    </row>
    <row r="41641" spans="1:3" x14ac:dyDescent="0.25">
      <c r="A41641">
        <v>15127</v>
      </c>
      <c r="B41641" s="1">
        <f>DATE(2041,6,1) + TIME(0,0,0)</f>
        <v>51653</v>
      </c>
      <c r="C41641">
        <v>41.956115723000003</v>
      </c>
    </row>
    <row r="41642" spans="1:3" x14ac:dyDescent="0.25">
      <c r="A41642">
        <v>15157</v>
      </c>
      <c r="B41642" s="1">
        <f>DATE(2041,7,1) + TIME(0,0,0)</f>
        <v>51683</v>
      </c>
      <c r="C41642">
        <v>41.967254638999997</v>
      </c>
    </row>
    <row r="41643" spans="1:3" x14ac:dyDescent="0.25">
      <c r="A41643">
        <v>15188</v>
      </c>
      <c r="B41643" s="1">
        <f>DATE(2041,8,1) + TIME(0,0,0)</f>
        <v>51714</v>
      </c>
      <c r="C41643">
        <v>41.978729248</v>
      </c>
    </row>
    <row r="41644" spans="1:3" x14ac:dyDescent="0.25">
      <c r="A41644">
        <v>15219</v>
      </c>
      <c r="B41644" s="1">
        <f>DATE(2041,9,1) + TIME(0,0,0)</f>
        <v>51745</v>
      </c>
      <c r="C41644">
        <v>41.990173339999998</v>
      </c>
    </row>
    <row r="41645" spans="1:3" x14ac:dyDescent="0.25">
      <c r="A41645">
        <v>15249</v>
      </c>
      <c r="B41645" s="1">
        <f>DATE(2041,10,1) + TIME(0,0,0)</f>
        <v>51775</v>
      </c>
      <c r="C41645">
        <v>42.001220703000001</v>
      </c>
    </row>
    <row r="41646" spans="1:3" x14ac:dyDescent="0.25">
      <c r="A41646">
        <v>15280</v>
      </c>
      <c r="B41646" s="1">
        <f>DATE(2041,11,1) + TIME(0,0,0)</f>
        <v>51806</v>
      </c>
      <c r="C41646">
        <v>42.012603759999998</v>
      </c>
    </row>
    <row r="41647" spans="1:3" x14ac:dyDescent="0.25">
      <c r="A41647">
        <v>15310</v>
      </c>
      <c r="B41647" s="1">
        <f>DATE(2041,12,1) + TIME(0,0,0)</f>
        <v>51836</v>
      </c>
      <c r="C41647">
        <v>42.023593902999998</v>
      </c>
    </row>
    <row r="41648" spans="1:3" x14ac:dyDescent="0.25">
      <c r="A41648">
        <v>15341</v>
      </c>
      <c r="B41648" s="1">
        <f>DATE(2042,1,1) + TIME(0,0,0)</f>
        <v>51867</v>
      </c>
      <c r="C41648">
        <v>42.034919739000003</v>
      </c>
    </row>
    <row r="41649" spans="1:3" x14ac:dyDescent="0.25">
      <c r="A41649">
        <v>15372</v>
      </c>
      <c r="B41649" s="1">
        <f>DATE(2042,2,1) + TIME(0,0,0)</f>
        <v>51898</v>
      </c>
      <c r="C41649">
        <v>42.046215056999998</v>
      </c>
    </row>
    <row r="41650" spans="1:3" x14ac:dyDescent="0.25">
      <c r="A41650">
        <v>15400</v>
      </c>
      <c r="B41650" s="1">
        <f>DATE(2042,3,1) + TIME(0,0,0)</f>
        <v>51926</v>
      </c>
      <c r="C41650">
        <v>42.056392670000001</v>
      </c>
    </row>
    <row r="41651" spans="1:3" x14ac:dyDescent="0.25">
      <c r="A41651">
        <v>15431</v>
      </c>
      <c r="B41651" s="1">
        <f>DATE(2042,4,1) + TIME(0,0,0)</f>
        <v>51957</v>
      </c>
      <c r="C41651">
        <v>42.067630768000001</v>
      </c>
    </row>
    <row r="41652" spans="1:3" x14ac:dyDescent="0.25">
      <c r="A41652">
        <v>15461</v>
      </c>
      <c r="B41652" s="1">
        <f>DATE(2042,5,1) + TIME(0,0,0)</f>
        <v>51987</v>
      </c>
      <c r="C41652">
        <v>42.078479766999997</v>
      </c>
    </row>
    <row r="41653" spans="1:3" x14ac:dyDescent="0.25">
      <c r="A41653">
        <v>15492</v>
      </c>
      <c r="B41653" s="1">
        <f>DATE(2042,6,1) + TIME(0,0,0)</f>
        <v>52018</v>
      </c>
      <c r="C41653">
        <v>42.089656830000003</v>
      </c>
    </row>
    <row r="41654" spans="1:3" x14ac:dyDescent="0.25">
      <c r="A41654">
        <v>15522</v>
      </c>
      <c r="B41654" s="1">
        <f>DATE(2042,7,1) + TIME(0,0,0)</f>
        <v>52048</v>
      </c>
      <c r="C41654">
        <v>42.100448608000001</v>
      </c>
    </row>
    <row r="41655" spans="1:3" x14ac:dyDescent="0.25">
      <c r="A41655">
        <v>15553</v>
      </c>
      <c r="B41655" s="1">
        <f>DATE(2042,8,1) + TIME(0,0,0)</f>
        <v>52079</v>
      </c>
      <c r="C41655">
        <v>42.111572266000003</v>
      </c>
    </row>
    <row r="41656" spans="1:3" x14ac:dyDescent="0.25">
      <c r="A41656">
        <v>15584</v>
      </c>
      <c r="B41656" s="1">
        <f>DATE(2042,9,1) + TIME(0,0,0)</f>
        <v>52110</v>
      </c>
      <c r="C41656">
        <v>42.122665404999999</v>
      </c>
    </row>
    <row r="41657" spans="1:3" x14ac:dyDescent="0.25">
      <c r="A41657">
        <v>15614</v>
      </c>
      <c r="B41657" s="1">
        <f>DATE(2042,10,1) + TIME(0,0,0)</f>
        <v>52140</v>
      </c>
      <c r="C41657">
        <v>42.133380889999998</v>
      </c>
    </row>
    <row r="41658" spans="1:3" x14ac:dyDescent="0.25">
      <c r="A41658">
        <v>15645</v>
      </c>
      <c r="B41658" s="1">
        <f>DATE(2042,11,1) + TIME(0,0,0)</f>
        <v>52171</v>
      </c>
      <c r="C41658">
        <v>42.144424438000001</v>
      </c>
    </row>
    <row r="41659" spans="1:3" x14ac:dyDescent="0.25">
      <c r="A41659">
        <v>15675</v>
      </c>
      <c r="B41659" s="1">
        <f>DATE(2042,12,1) + TIME(0,0,0)</f>
        <v>52201</v>
      </c>
      <c r="C41659">
        <v>42.155090332</v>
      </c>
    </row>
    <row r="41660" spans="1:3" x14ac:dyDescent="0.25">
      <c r="A41660">
        <v>15706</v>
      </c>
      <c r="B41660" s="1">
        <f>DATE(2043,1,1) + TIME(0,0,0)</f>
        <v>52232</v>
      </c>
      <c r="C41660">
        <v>42.166084290000001</v>
      </c>
    </row>
    <row r="41661" spans="1:3" x14ac:dyDescent="0.25">
      <c r="A41661">
        <v>15737</v>
      </c>
      <c r="B41661" s="1">
        <f>DATE(2043,2,1) + TIME(0,0,0)</f>
        <v>52263</v>
      </c>
      <c r="C41661">
        <v>42.177055359000001</v>
      </c>
    </row>
    <row r="41662" spans="1:3" x14ac:dyDescent="0.25">
      <c r="A41662">
        <v>15765</v>
      </c>
      <c r="B41662" s="1">
        <f>DATE(2043,3,1) + TIME(0,0,0)</f>
        <v>52291</v>
      </c>
      <c r="C41662">
        <v>42.186946869000003</v>
      </c>
    </row>
    <row r="41663" spans="1:3" x14ac:dyDescent="0.25">
      <c r="A41663">
        <v>15796</v>
      </c>
      <c r="B41663" s="1">
        <f>DATE(2043,4,1) + TIME(0,0,0)</f>
        <v>52322</v>
      </c>
      <c r="C41663">
        <v>42.197872162000003</v>
      </c>
    </row>
    <row r="41664" spans="1:3" x14ac:dyDescent="0.25">
      <c r="A41664">
        <v>15826</v>
      </c>
      <c r="B41664" s="1">
        <f>DATE(2043,5,1) + TIME(0,0,0)</f>
        <v>52352</v>
      </c>
      <c r="C41664">
        <v>42.208423615000001</v>
      </c>
    </row>
    <row r="41665" spans="1:3" x14ac:dyDescent="0.25">
      <c r="A41665">
        <v>15857</v>
      </c>
      <c r="B41665" s="1">
        <f>DATE(2043,6,1) + TIME(0,0,0)</f>
        <v>52383</v>
      </c>
      <c r="C41665">
        <v>42.219303130999997</v>
      </c>
    </row>
    <row r="41666" spans="1:3" x14ac:dyDescent="0.25">
      <c r="A41666">
        <v>15887</v>
      </c>
      <c r="B41666" s="1">
        <f>DATE(2043,7,1) + TIME(0,0,0)</f>
        <v>52413</v>
      </c>
      <c r="C41666">
        <v>42.229812621999997</v>
      </c>
    </row>
    <row r="41667" spans="1:3" x14ac:dyDescent="0.25">
      <c r="A41667">
        <v>15918</v>
      </c>
      <c r="B41667" s="1">
        <f>DATE(2043,8,1) + TIME(0,0,0)</f>
        <v>52444</v>
      </c>
      <c r="C41667">
        <v>42.240646362</v>
      </c>
    </row>
    <row r="41668" spans="1:3" x14ac:dyDescent="0.25">
      <c r="A41668">
        <v>15949</v>
      </c>
      <c r="B41668" s="1">
        <f>DATE(2043,9,1) + TIME(0,0,0)</f>
        <v>52475</v>
      </c>
      <c r="C41668">
        <v>42.251461028999998</v>
      </c>
    </row>
    <row r="41669" spans="1:3" x14ac:dyDescent="0.25">
      <c r="A41669">
        <v>15979</v>
      </c>
      <c r="B41669" s="1">
        <f>DATE(2043,10,1) + TIME(0,0,0)</f>
        <v>52505</v>
      </c>
      <c r="C41669">
        <v>42.261901854999998</v>
      </c>
    </row>
    <row r="41670" spans="1:3" x14ac:dyDescent="0.25">
      <c r="A41670">
        <v>16010</v>
      </c>
      <c r="B41670" s="1">
        <f>DATE(2043,11,1) + TIME(0,0,0)</f>
        <v>52536</v>
      </c>
      <c r="C41670">
        <v>42.272670746000003</v>
      </c>
    </row>
    <row r="41671" spans="1:3" x14ac:dyDescent="0.25">
      <c r="A41671">
        <v>16040</v>
      </c>
      <c r="B41671" s="1">
        <f>DATE(2043,12,1) + TIME(0,0,0)</f>
        <v>52566</v>
      </c>
      <c r="C41671">
        <v>42.283073424999998</v>
      </c>
    </row>
    <row r="41672" spans="1:3" x14ac:dyDescent="0.25">
      <c r="A41672">
        <v>16071</v>
      </c>
      <c r="B41672" s="1">
        <f>DATE(2044,1,1) + TIME(0,0,0)</f>
        <v>52597</v>
      </c>
      <c r="C41672">
        <v>42.293800353999998</v>
      </c>
    </row>
    <row r="41673" spans="1:3" x14ac:dyDescent="0.25">
      <c r="A41673">
        <v>16102</v>
      </c>
      <c r="B41673" s="1">
        <f>DATE(2044,2,1) + TIME(0,0,0)</f>
        <v>52628</v>
      </c>
      <c r="C41673">
        <v>42.304500580000003</v>
      </c>
    </row>
    <row r="41674" spans="1:3" x14ac:dyDescent="0.25">
      <c r="A41674">
        <v>16131</v>
      </c>
      <c r="B41674" s="1">
        <f>DATE(2044,3,1) + TIME(0,0,0)</f>
        <v>52657</v>
      </c>
      <c r="C41674">
        <v>42.314495086999997</v>
      </c>
    </row>
    <row r="41675" spans="1:3" x14ac:dyDescent="0.25">
      <c r="A41675">
        <v>16162</v>
      </c>
      <c r="B41675" s="1">
        <f>DATE(2044,4,1) + TIME(0,0,0)</f>
        <v>52688</v>
      </c>
      <c r="C41675">
        <v>42.325157165999997</v>
      </c>
    </row>
    <row r="41676" spans="1:3" x14ac:dyDescent="0.25">
      <c r="A41676">
        <v>16192</v>
      </c>
      <c r="B41676" s="1">
        <f>DATE(2044,5,1) + TIME(0,0,0)</f>
        <v>52718</v>
      </c>
      <c r="C41676">
        <v>42.335456848</v>
      </c>
    </row>
    <row r="41677" spans="1:3" x14ac:dyDescent="0.25">
      <c r="A41677">
        <v>16223</v>
      </c>
      <c r="B41677" s="1">
        <f>DATE(2044,6,1) + TIME(0,0,0)</f>
        <v>52749</v>
      </c>
      <c r="C41677">
        <v>42.346073150999999</v>
      </c>
    </row>
    <row r="41678" spans="1:3" x14ac:dyDescent="0.25">
      <c r="A41678">
        <v>16253</v>
      </c>
      <c r="B41678" s="1">
        <f>DATE(2044,7,1) + TIME(0,0,0)</f>
        <v>52779</v>
      </c>
      <c r="C41678">
        <v>42.356330872000001</v>
      </c>
    </row>
    <row r="41679" spans="1:3" x14ac:dyDescent="0.25">
      <c r="A41679">
        <v>16284</v>
      </c>
      <c r="B41679" s="1">
        <f>DATE(2044,8,1) + TIME(0,0,0)</f>
        <v>52810</v>
      </c>
      <c r="C41679">
        <v>42.366909026999998</v>
      </c>
    </row>
    <row r="41680" spans="1:3" x14ac:dyDescent="0.25">
      <c r="A41680">
        <v>16315</v>
      </c>
      <c r="B41680" s="1">
        <f>DATE(2044,9,1) + TIME(0,0,0)</f>
        <v>52841</v>
      </c>
      <c r="C41680">
        <v>42.377464293999999</v>
      </c>
    </row>
    <row r="41681" spans="1:3" x14ac:dyDescent="0.25">
      <c r="A41681">
        <v>16345</v>
      </c>
      <c r="B41681" s="1">
        <f>DATE(2044,10,1) + TIME(0,0,0)</f>
        <v>52871</v>
      </c>
      <c r="C41681">
        <v>42.38766098</v>
      </c>
    </row>
    <row r="41682" spans="1:3" x14ac:dyDescent="0.25">
      <c r="A41682">
        <v>16376</v>
      </c>
      <c r="B41682" s="1">
        <f>DATE(2044,11,1) + TIME(0,0,0)</f>
        <v>52902</v>
      </c>
      <c r="C41682">
        <v>42.398178100999999</v>
      </c>
    </row>
    <row r="41683" spans="1:3" x14ac:dyDescent="0.25">
      <c r="A41683">
        <v>16406</v>
      </c>
      <c r="B41683" s="1">
        <f>DATE(2044,12,1) + TIME(0,0,0)</f>
        <v>52932</v>
      </c>
      <c r="C41683">
        <v>42.408332825000002</v>
      </c>
    </row>
    <row r="41684" spans="1:3" x14ac:dyDescent="0.25">
      <c r="A41684">
        <v>16437</v>
      </c>
      <c r="B41684" s="1">
        <f>DATE(2045,1,1) + TIME(0,0,0)</f>
        <v>52963</v>
      </c>
      <c r="C41684">
        <v>42.418807983000001</v>
      </c>
    </row>
    <row r="41685" spans="1:3" x14ac:dyDescent="0.25">
      <c r="A41685">
        <v>16468</v>
      </c>
      <c r="B41685" s="1">
        <f>DATE(2045,2,1) + TIME(0,0,0)</f>
        <v>52994</v>
      </c>
      <c r="C41685">
        <v>42.429260253999999</v>
      </c>
    </row>
    <row r="41686" spans="1:3" x14ac:dyDescent="0.25">
      <c r="A41686">
        <v>16496</v>
      </c>
      <c r="B41686" s="1">
        <f>DATE(2045,3,1) + TIME(0,0,0)</f>
        <v>53022</v>
      </c>
      <c r="C41686">
        <v>42.438686371000003</v>
      </c>
    </row>
    <row r="41687" spans="1:3" x14ac:dyDescent="0.25">
      <c r="A41687">
        <v>16527</v>
      </c>
      <c r="B41687" s="1">
        <f>DATE(2045,4,1) + TIME(0,0,0)</f>
        <v>53053</v>
      </c>
      <c r="C41687">
        <v>42.449100494</v>
      </c>
    </row>
    <row r="41688" spans="1:3" x14ac:dyDescent="0.25">
      <c r="A41688">
        <v>16557</v>
      </c>
      <c r="B41688" s="1">
        <f>DATE(2045,5,1) + TIME(0,0,0)</f>
        <v>53083</v>
      </c>
      <c r="C41688">
        <v>42.459159851000003</v>
      </c>
    </row>
    <row r="41689" spans="1:3" x14ac:dyDescent="0.25">
      <c r="A41689">
        <v>16588</v>
      </c>
      <c r="B41689" s="1">
        <f>DATE(2045,6,1) + TIME(0,0,0)</f>
        <v>53114</v>
      </c>
      <c r="C41689">
        <v>42.469532012999998</v>
      </c>
    </row>
    <row r="41690" spans="1:3" x14ac:dyDescent="0.25">
      <c r="A41690">
        <v>16618</v>
      </c>
      <c r="B41690" s="1">
        <f>DATE(2045,7,1) + TIME(0,0,0)</f>
        <v>53144</v>
      </c>
      <c r="C41690">
        <v>42.479553223000003</v>
      </c>
    </row>
    <row r="41691" spans="1:3" x14ac:dyDescent="0.25">
      <c r="A41691">
        <v>16649</v>
      </c>
      <c r="B41691" s="1">
        <f>DATE(2045,8,1) + TIME(0,0,0)</f>
        <v>53175</v>
      </c>
      <c r="C41691">
        <v>42.489887238000001</v>
      </c>
    </row>
    <row r="41692" spans="1:3" x14ac:dyDescent="0.25">
      <c r="A41692">
        <v>16680</v>
      </c>
      <c r="B41692" s="1">
        <f>DATE(2045,9,1) + TIME(0,0,0)</f>
        <v>53206</v>
      </c>
      <c r="C41692">
        <v>42.500198363999999</v>
      </c>
    </row>
    <row r="41693" spans="1:3" x14ac:dyDescent="0.25">
      <c r="A41693">
        <v>16710</v>
      </c>
      <c r="B41693" s="1">
        <f>DATE(2045,10,1) + TIME(0,0,0)</f>
        <v>53236</v>
      </c>
      <c r="C41693">
        <v>42.510162354000002</v>
      </c>
    </row>
    <row r="41694" spans="1:3" x14ac:dyDescent="0.25">
      <c r="A41694">
        <v>16741</v>
      </c>
      <c r="B41694" s="1">
        <f>DATE(2045,11,1) + TIME(0,0,0)</f>
        <v>53267</v>
      </c>
      <c r="C41694">
        <v>42.520435333000002</v>
      </c>
    </row>
    <row r="41695" spans="1:3" x14ac:dyDescent="0.25">
      <c r="A41695">
        <v>16771</v>
      </c>
      <c r="B41695" s="1">
        <f>DATE(2045,12,1) + TIME(0,0,0)</f>
        <v>53297</v>
      </c>
      <c r="C41695">
        <v>42.530357361</v>
      </c>
    </row>
    <row r="41696" spans="1:3" x14ac:dyDescent="0.25">
      <c r="A41696">
        <v>16802</v>
      </c>
      <c r="B41696" s="1">
        <f>DATE(2046,1,1) + TIME(0,0,0)</f>
        <v>53328</v>
      </c>
      <c r="C41696">
        <v>42.540592193999998</v>
      </c>
    </row>
    <row r="41697" spans="1:3" x14ac:dyDescent="0.25">
      <c r="A41697">
        <v>16833</v>
      </c>
      <c r="B41697" s="1">
        <f>DATE(2046,2,1) + TIME(0,0,0)</f>
        <v>53359</v>
      </c>
      <c r="C41697">
        <v>42.550807953000003</v>
      </c>
    </row>
    <row r="41698" spans="1:3" x14ac:dyDescent="0.25">
      <c r="A41698">
        <v>16861</v>
      </c>
      <c r="B41698" s="1">
        <f>DATE(2046,3,1) + TIME(0,0,0)</f>
        <v>53387</v>
      </c>
      <c r="C41698">
        <v>42.560016632</v>
      </c>
    </row>
    <row r="41699" spans="1:3" x14ac:dyDescent="0.25">
      <c r="A41699">
        <v>16892</v>
      </c>
      <c r="B41699" s="1">
        <f>DATE(2046,4,1) + TIME(0,0,0)</f>
        <v>53418</v>
      </c>
      <c r="C41699">
        <v>42.570190429999997</v>
      </c>
    </row>
    <row r="41700" spans="1:3" x14ac:dyDescent="0.25">
      <c r="A41700">
        <v>16922</v>
      </c>
      <c r="B41700" s="1">
        <f>DATE(2046,5,1) + TIME(0,0,0)</f>
        <v>53448</v>
      </c>
      <c r="C41700">
        <v>42.580020904999998</v>
      </c>
    </row>
    <row r="41701" spans="1:3" x14ac:dyDescent="0.25">
      <c r="A41701">
        <v>16953</v>
      </c>
      <c r="B41701" s="1">
        <f>DATE(2046,6,1) + TIME(0,0,0)</f>
        <v>53479</v>
      </c>
      <c r="C41701">
        <v>42.590156555</v>
      </c>
    </row>
    <row r="41702" spans="1:3" x14ac:dyDescent="0.25">
      <c r="A41702">
        <v>16983</v>
      </c>
      <c r="B41702" s="1">
        <f>DATE(2046,7,1) + TIME(0,0,0)</f>
        <v>53509</v>
      </c>
      <c r="C41702">
        <v>42.599948883000003</v>
      </c>
    </row>
    <row r="41703" spans="1:3" x14ac:dyDescent="0.25">
      <c r="A41703">
        <v>17014</v>
      </c>
      <c r="B41703" s="1">
        <f>DATE(2046,8,1) + TIME(0,0,0)</f>
        <v>53540</v>
      </c>
      <c r="C41703">
        <v>42.610046386999997</v>
      </c>
    </row>
    <row r="41704" spans="1:3" x14ac:dyDescent="0.25">
      <c r="A41704">
        <v>17045</v>
      </c>
      <c r="B41704" s="1">
        <f>DATE(2046,9,1) + TIME(0,0,0)</f>
        <v>53571</v>
      </c>
      <c r="C41704">
        <v>42.620124816999997</v>
      </c>
    </row>
    <row r="41705" spans="1:3" x14ac:dyDescent="0.25">
      <c r="A41705">
        <v>17075</v>
      </c>
      <c r="B41705" s="1">
        <f>DATE(2046,10,1) + TIME(0,0,0)</f>
        <v>53601</v>
      </c>
      <c r="C41705">
        <v>42.629859924000002</v>
      </c>
    </row>
    <row r="41706" spans="1:3" x14ac:dyDescent="0.25">
      <c r="A41706">
        <v>17106</v>
      </c>
      <c r="B41706" s="1">
        <f>DATE(2046,11,1) + TIME(0,0,0)</f>
        <v>53632</v>
      </c>
      <c r="C41706">
        <v>42.639896393000001</v>
      </c>
    </row>
    <row r="41707" spans="1:3" x14ac:dyDescent="0.25">
      <c r="A41707">
        <v>17136</v>
      </c>
      <c r="B41707" s="1">
        <f>DATE(2046,12,1) + TIME(0,0,0)</f>
        <v>53662</v>
      </c>
      <c r="C41707">
        <v>42.649593353</v>
      </c>
    </row>
    <row r="41708" spans="1:3" x14ac:dyDescent="0.25">
      <c r="A41708">
        <v>17167</v>
      </c>
      <c r="B41708" s="1">
        <f>DATE(2047,1,1) + TIME(0,0,0)</f>
        <v>53693</v>
      </c>
      <c r="C41708">
        <v>42.659595490000001</v>
      </c>
    </row>
    <row r="41709" spans="1:3" x14ac:dyDescent="0.25">
      <c r="A41709">
        <v>17198</v>
      </c>
      <c r="B41709" s="1">
        <f>DATE(2047,2,1) + TIME(0,0,0)</f>
        <v>53724</v>
      </c>
      <c r="C41709">
        <v>42.669578551999997</v>
      </c>
    </row>
    <row r="41710" spans="1:3" x14ac:dyDescent="0.25">
      <c r="A41710">
        <v>17226</v>
      </c>
      <c r="B41710" s="1">
        <f>DATE(2047,3,1) + TIME(0,0,0)</f>
        <v>53752</v>
      </c>
      <c r="C41710">
        <v>42.678573608000001</v>
      </c>
    </row>
    <row r="41711" spans="1:3" x14ac:dyDescent="0.25">
      <c r="A41711">
        <v>17257</v>
      </c>
      <c r="B41711" s="1">
        <f>DATE(2047,4,1) + TIME(0,0,0)</f>
        <v>53783</v>
      </c>
      <c r="C41711">
        <v>42.688518524000003</v>
      </c>
    </row>
    <row r="41712" spans="1:3" x14ac:dyDescent="0.25">
      <c r="A41712">
        <v>17287</v>
      </c>
      <c r="B41712" s="1">
        <f>DATE(2047,5,1) + TIME(0,0,0)</f>
        <v>53813</v>
      </c>
      <c r="C41712">
        <v>42.698123932000001</v>
      </c>
    </row>
    <row r="41713" spans="1:3" x14ac:dyDescent="0.25">
      <c r="A41713">
        <v>17318</v>
      </c>
      <c r="B41713" s="1">
        <f>DATE(2047,6,1) + TIME(0,0,0)</f>
        <v>53844</v>
      </c>
      <c r="C41713">
        <v>42.708030700999998</v>
      </c>
    </row>
    <row r="41714" spans="1:3" x14ac:dyDescent="0.25">
      <c r="A41714">
        <v>17348</v>
      </c>
      <c r="B41714" s="1">
        <f>DATE(2047,7,1) + TIME(0,0,0)</f>
        <v>53874</v>
      </c>
      <c r="C41714">
        <v>42.717597961000003</v>
      </c>
    </row>
    <row r="41715" spans="1:3" x14ac:dyDescent="0.25">
      <c r="A41715">
        <v>17379</v>
      </c>
      <c r="B41715" s="1">
        <f>DATE(2047,8,1) + TIME(0,0,0)</f>
        <v>53905</v>
      </c>
      <c r="C41715">
        <v>42.727462768999999</v>
      </c>
    </row>
    <row r="41716" spans="1:3" x14ac:dyDescent="0.25">
      <c r="A41716">
        <v>17410</v>
      </c>
      <c r="B41716" s="1">
        <f>DATE(2047,9,1) + TIME(0,0,0)</f>
        <v>53936</v>
      </c>
      <c r="C41716">
        <v>42.737312316999997</v>
      </c>
    </row>
    <row r="41717" spans="1:3" x14ac:dyDescent="0.25">
      <c r="A41717">
        <v>17440</v>
      </c>
      <c r="B41717" s="1">
        <f>DATE(2047,10,1) + TIME(0,0,0)</f>
        <v>53966</v>
      </c>
      <c r="C41717">
        <v>42.746822356999999</v>
      </c>
    </row>
    <row r="41718" spans="1:3" x14ac:dyDescent="0.25">
      <c r="A41718">
        <v>17471</v>
      </c>
      <c r="B41718" s="1">
        <f>DATE(2047,11,1) + TIME(0,0,0)</f>
        <v>53997</v>
      </c>
      <c r="C41718">
        <v>42.756629943999997</v>
      </c>
    </row>
    <row r="41719" spans="1:3" x14ac:dyDescent="0.25">
      <c r="A41719">
        <v>17501</v>
      </c>
      <c r="B41719" s="1">
        <f>DATE(2047,12,1) + TIME(0,0,0)</f>
        <v>54027</v>
      </c>
      <c r="C41719">
        <v>42.766101837000001</v>
      </c>
    </row>
    <row r="41720" spans="1:3" x14ac:dyDescent="0.25">
      <c r="A41720">
        <v>17532</v>
      </c>
      <c r="B41720" s="1">
        <f>DATE(2048,1,1) + TIME(0,0,0)</f>
        <v>54058</v>
      </c>
      <c r="C41720">
        <v>42.775871277</v>
      </c>
    </row>
    <row r="41721" spans="1:3" x14ac:dyDescent="0.25">
      <c r="A41721">
        <v>17563</v>
      </c>
      <c r="B41721" s="1">
        <f>DATE(2048,2,1) + TIME(0,0,0)</f>
        <v>54089</v>
      </c>
      <c r="C41721">
        <v>42.785617827999999</v>
      </c>
    </row>
    <row r="41722" spans="1:3" x14ac:dyDescent="0.25">
      <c r="A41722">
        <v>17592</v>
      </c>
      <c r="B41722" s="1">
        <f>DATE(2048,3,1) + TIME(0,0,0)</f>
        <v>54118</v>
      </c>
      <c r="C41722">
        <v>42.794719696000001</v>
      </c>
    </row>
    <row r="41723" spans="1:3" x14ac:dyDescent="0.25">
      <c r="A41723">
        <v>17623</v>
      </c>
      <c r="B41723" s="1">
        <f>DATE(2048,4,1) + TIME(0,0,0)</f>
        <v>54149</v>
      </c>
      <c r="C41723">
        <v>42.804431915000002</v>
      </c>
    </row>
    <row r="41724" spans="1:3" x14ac:dyDescent="0.25">
      <c r="A41724">
        <v>17653</v>
      </c>
      <c r="B41724" s="1">
        <f>DATE(2048,5,1) + TIME(0,0,0)</f>
        <v>54179</v>
      </c>
      <c r="C41724">
        <v>42.813808440999999</v>
      </c>
    </row>
    <row r="41725" spans="1:3" x14ac:dyDescent="0.25">
      <c r="A41725">
        <v>17684</v>
      </c>
      <c r="B41725" s="1">
        <f>DATE(2048,6,1) + TIME(0,0,0)</f>
        <v>54210</v>
      </c>
      <c r="C41725">
        <v>42.823482513000002</v>
      </c>
    </row>
    <row r="41726" spans="1:3" x14ac:dyDescent="0.25">
      <c r="A41726">
        <v>17714</v>
      </c>
      <c r="B41726" s="1">
        <f>DATE(2048,7,1) + TIME(0,0,0)</f>
        <v>54240</v>
      </c>
      <c r="C41726">
        <v>42.832820892000001</v>
      </c>
    </row>
    <row r="41727" spans="1:3" x14ac:dyDescent="0.25">
      <c r="A41727">
        <v>17745</v>
      </c>
      <c r="B41727" s="1">
        <f>DATE(2048,8,1) + TIME(0,0,0)</f>
        <v>54271</v>
      </c>
      <c r="C41727">
        <v>42.842456818000002</v>
      </c>
    </row>
    <row r="41728" spans="1:3" x14ac:dyDescent="0.25">
      <c r="A41728">
        <v>17776</v>
      </c>
      <c r="B41728" s="1">
        <f>DATE(2048,9,1) + TIME(0,0,0)</f>
        <v>54302</v>
      </c>
      <c r="C41728">
        <v>42.852069855000003</v>
      </c>
    </row>
    <row r="41729" spans="1:3" x14ac:dyDescent="0.25">
      <c r="A41729">
        <v>17806</v>
      </c>
      <c r="B41729" s="1">
        <f>DATE(2048,10,1) + TIME(0,0,0)</f>
        <v>54332</v>
      </c>
      <c r="C41729">
        <v>42.861354828000003</v>
      </c>
    </row>
    <row r="41730" spans="1:3" x14ac:dyDescent="0.25">
      <c r="A41730">
        <v>17837</v>
      </c>
      <c r="B41730" s="1">
        <f>DATE(2048,11,1) + TIME(0,0,0)</f>
        <v>54363</v>
      </c>
      <c r="C41730">
        <v>42.870929717999999</v>
      </c>
    </row>
    <row r="41731" spans="1:3" x14ac:dyDescent="0.25">
      <c r="A41731">
        <v>17867</v>
      </c>
      <c r="B41731" s="1">
        <f>DATE(2048,12,1) + TIME(0,0,0)</f>
        <v>54393</v>
      </c>
      <c r="C41731">
        <v>42.880176544000001</v>
      </c>
    </row>
    <row r="41732" spans="1:3" x14ac:dyDescent="0.25">
      <c r="A41732">
        <v>17898</v>
      </c>
      <c r="B41732" s="1">
        <f>DATE(2049,1,1) + TIME(0,0,0)</f>
        <v>54424</v>
      </c>
      <c r="C41732">
        <v>42.889713286999999</v>
      </c>
    </row>
    <row r="41733" spans="1:3" x14ac:dyDescent="0.25">
      <c r="A41733">
        <v>17929</v>
      </c>
      <c r="B41733" s="1">
        <f>DATE(2049,2,1) + TIME(0,0,0)</f>
        <v>54455</v>
      </c>
      <c r="C41733">
        <v>42.899230957</v>
      </c>
    </row>
    <row r="41734" spans="1:3" x14ac:dyDescent="0.25">
      <c r="A41734">
        <v>17957</v>
      </c>
      <c r="B41734" s="1">
        <f>DATE(2049,3,1) + TIME(0,0,0)</f>
        <v>54483</v>
      </c>
      <c r="C41734">
        <v>42.907814025999997</v>
      </c>
    </row>
    <row r="41735" spans="1:3" x14ac:dyDescent="0.25">
      <c r="A41735">
        <v>17988</v>
      </c>
      <c r="B41735" s="1">
        <f>DATE(2049,4,1) + TIME(0,0,0)</f>
        <v>54514</v>
      </c>
      <c r="C41735">
        <v>42.917293549</v>
      </c>
    </row>
    <row r="41736" spans="1:3" x14ac:dyDescent="0.25">
      <c r="A41736">
        <v>18018</v>
      </c>
      <c r="B41736" s="1">
        <f>DATE(2049,5,1) + TIME(0,0,0)</f>
        <v>54544</v>
      </c>
      <c r="C41736">
        <v>42.926452636999997</v>
      </c>
    </row>
    <row r="41737" spans="1:3" x14ac:dyDescent="0.25">
      <c r="A41737">
        <v>18049</v>
      </c>
      <c r="B41737" s="1">
        <f>DATE(2049,6,1) + TIME(0,0,0)</f>
        <v>54575</v>
      </c>
      <c r="C41737">
        <v>42.935897826999998</v>
      </c>
    </row>
    <row r="41738" spans="1:3" x14ac:dyDescent="0.25">
      <c r="A41738">
        <v>18079</v>
      </c>
      <c r="B41738" s="1">
        <f>DATE(2049,7,1) + TIME(0,0,0)</f>
        <v>54605</v>
      </c>
      <c r="C41738">
        <v>42.945018767999997</v>
      </c>
    </row>
    <row r="41739" spans="1:3" x14ac:dyDescent="0.25">
      <c r="A41739">
        <v>18110</v>
      </c>
      <c r="B41739" s="1">
        <f>DATE(2049,8,1) + TIME(0,0,0)</f>
        <v>54636</v>
      </c>
      <c r="C41739">
        <v>42.954425811999997</v>
      </c>
    </row>
    <row r="41740" spans="1:3" x14ac:dyDescent="0.25">
      <c r="A41740">
        <v>18141</v>
      </c>
      <c r="B41740" s="1">
        <f>DATE(2049,9,1) + TIME(0,0,0)</f>
        <v>54667</v>
      </c>
      <c r="C41740">
        <v>42.963813782000003</v>
      </c>
    </row>
    <row r="41741" spans="1:3" x14ac:dyDescent="0.25">
      <c r="A41741">
        <v>18171</v>
      </c>
      <c r="B41741" s="1">
        <f>DATE(2049,10,1) + TIME(0,0,0)</f>
        <v>54697</v>
      </c>
      <c r="C41741">
        <v>42.972881317000002</v>
      </c>
    </row>
    <row r="41742" spans="1:3" x14ac:dyDescent="0.25">
      <c r="A41742">
        <v>18202</v>
      </c>
      <c r="B41742" s="1">
        <f>DATE(2049,11,1) + TIME(0,0,0)</f>
        <v>54728</v>
      </c>
      <c r="C41742">
        <v>42.982234955000003</v>
      </c>
    </row>
    <row r="41743" spans="1:3" x14ac:dyDescent="0.25">
      <c r="A41743">
        <v>18232</v>
      </c>
      <c r="B41743" s="1">
        <f>DATE(2049,12,1) + TIME(0,0,0)</f>
        <v>54758</v>
      </c>
      <c r="C41743">
        <v>42.991264342999997</v>
      </c>
    </row>
    <row r="41744" spans="1:3" x14ac:dyDescent="0.25">
      <c r="A41744">
        <v>18263</v>
      </c>
      <c r="B41744" s="1">
        <f>DATE(2050,1,1) + TIME(0,0,0)</f>
        <v>54789</v>
      </c>
      <c r="C41744">
        <v>43.000579834</v>
      </c>
    </row>
    <row r="41746" spans="1:3" x14ac:dyDescent="0.25">
      <c r="A41746" t="s">
        <v>72</v>
      </c>
    </row>
    <row r="41748" spans="1:3" x14ac:dyDescent="0.25">
      <c r="A41748" t="s">
        <v>1</v>
      </c>
      <c r="B41748" t="s">
        <v>2</v>
      </c>
      <c r="C41748" t="s">
        <v>3</v>
      </c>
    </row>
    <row r="41749" spans="1:3" x14ac:dyDescent="0.25">
      <c r="A41749">
        <v>0</v>
      </c>
      <c r="B41749" s="1">
        <f>DATE(2000,1,1) + TIME(0,0,0)</f>
        <v>36526</v>
      </c>
      <c r="C41749">
        <v>0</v>
      </c>
    </row>
    <row r="41750" spans="1:3" x14ac:dyDescent="0.25">
      <c r="A41750">
        <v>31</v>
      </c>
      <c r="B41750" s="1">
        <f>DATE(2000,2,1) + TIME(0,0,0)</f>
        <v>36557</v>
      </c>
      <c r="C41750">
        <v>4.5956525803000003</v>
      </c>
    </row>
    <row r="41751" spans="1:3" x14ac:dyDescent="0.25">
      <c r="A41751">
        <v>60</v>
      </c>
      <c r="B41751" s="1">
        <f>DATE(2000,3,1) + TIME(0,0,0)</f>
        <v>36586</v>
      </c>
      <c r="C41751">
        <v>8.7107648848999997</v>
      </c>
    </row>
    <row r="41752" spans="1:3" x14ac:dyDescent="0.25">
      <c r="A41752">
        <v>91</v>
      </c>
      <c r="B41752" s="1">
        <f>DATE(2000,4,1) + TIME(0,0,0)</f>
        <v>36617</v>
      </c>
      <c r="C41752">
        <v>11.574094772</v>
      </c>
    </row>
    <row r="41753" spans="1:3" x14ac:dyDescent="0.25">
      <c r="A41753">
        <v>121</v>
      </c>
      <c r="B41753" s="1">
        <f>DATE(2000,5,1) + TIME(0,0,0)</f>
        <v>36647</v>
      </c>
      <c r="C41753">
        <v>13.55158329</v>
      </c>
    </row>
    <row r="41754" spans="1:3" x14ac:dyDescent="0.25">
      <c r="A41754">
        <v>152</v>
      </c>
      <c r="B41754" s="1">
        <f>DATE(2000,6,1) + TIME(0,0,0)</f>
        <v>36678</v>
      </c>
      <c r="C41754">
        <v>15.138391495</v>
      </c>
    </row>
    <row r="41755" spans="1:3" x14ac:dyDescent="0.25">
      <c r="A41755">
        <v>182</v>
      </c>
      <c r="B41755" s="1">
        <f>DATE(2000,7,1) + TIME(0,0,0)</f>
        <v>36708</v>
      </c>
      <c r="C41755">
        <v>16.380554198999999</v>
      </c>
    </row>
    <row r="41756" spans="1:3" x14ac:dyDescent="0.25">
      <c r="A41756">
        <v>213</v>
      </c>
      <c r="B41756" s="1">
        <f>DATE(2000,8,1) + TIME(0,0,0)</f>
        <v>36739</v>
      </c>
      <c r="C41756">
        <v>17.39793396</v>
      </c>
    </row>
    <row r="41757" spans="1:3" x14ac:dyDescent="0.25">
      <c r="A41757">
        <v>244</v>
      </c>
      <c r="B41757" s="1">
        <f>DATE(2000,9,1) + TIME(0,0,0)</f>
        <v>36770</v>
      </c>
      <c r="C41757">
        <v>18.232416152999999</v>
      </c>
    </row>
    <row r="41758" spans="1:3" x14ac:dyDescent="0.25">
      <c r="A41758">
        <v>274</v>
      </c>
      <c r="B41758" s="1">
        <f>DATE(2000,10,1) + TIME(0,0,0)</f>
        <v>36800</v>
      </c>
      <c r="C41758">
        <v>18.935613631999999</v>
      </c>
    </row>
    <row r="41759" spans="1:3" x14ac:dyDescent="0.25">
      <c r="A41759">
        <v>305</v>
      </c>
      <c r="B41759" s="1">
        <f>DATE(2000,11,1) + TIME(0,0,0)</f>
        <v>36831</v>
      </c>
      <c r="C41759">
        <v>19.582593918000001</v>
      </c>
    </row>
    <row r="41760" spans="1:3" x14ac:dyDescent="0.25">
      <c r="A41760">
        <v>335</v>
      </c>
      <c r="B41760" s="1">
        <f>DATE(2000,12,1) + TIME(0,0,0)</f>
        <v>36861</v>
      </c>
      <c r="C41760">
        <v>20.139673233</v>
      </c>
    </row>
    <row r="41761" spans="1:3" x14ac:dyDescent="0.25">
      <c r="A41761">
        <v>366</v>
      </c>
      <c r="B41761" s="1">
        <f>DATE(2001,1,1) + TIME(0,0,0)</f>
        <v>36892</v>
      </c>
      <c r="C41761">
        <v>20.652797699000001</v>
      </c>
    </row>
    <row r="41762" spans="1:3" x14ac:dyDescent="0.25">
      <c r="A41762">
        <v>397</v>
      </c>
      <c r="B41762" s="1">
        <f>DATE(2001,2,1) + TIME(0,0,0)</f>
        <v>36923</v>
      </c>
      <c r="C41762">
        <v>21.097455977999999</v>
      </c>
    </row>
    <row r="41763" spans="1:3" x14ac:dyDescent="0.25">
      <c r="A41763">
        <v>425</v>
      </c>
      <c r="B41763" s="1">
        <f>DATE(2001,3,1) + TIME(0,0,0)</f>
        <v>36951</v>
      </c>
      <c r="C41763">
        <v>21.444759369</v>
      </c>
    </row>
    <row r="41764" spans="1:3" x14ac:dyDescent="0.25">
      <c r="A41764">
        <v>456</v>
      </c>
      <c r="B41764" s="1">
        <f>DATE(2001,4,1) + TIME(0,0,0)</f>
        <v>36982</v>
      </c>
      <c r="C41764">
        <v>21.778745651000001</v>
      </c>
    </row>
    <row r="41765" spans="1:3" x14ac:dyDescent="0.25">
      <c r="A41765">
        <v>486</v>
      </c>
      <c r="B41765" s="1">
        <f>DATE(2001,5,1) + TIME(0,0,0)</f>
        <v>37012</v>
      </c>
      <c r="C41765">
        <v>22.063419342</v>
      </c>
    </row>
    <row r="41766" spans="1:3" x14ac:dyDescent="0.25">
      <c r="A41766">
        <v>517</v>
      </c>
      <c r="B41766" s="1">
        <f>DATE(2001,6,1) + TIME(0,0,0)</f>
        <v>37043</v>
      </c>
      <c r="C41766">
        <v>22.329717636000002</v>
      </c>
    </row>
    <row r="41767" spans="1:3" x14ac:dyDescent="0.25">
      <c r="A41767">
        <v>547</v>
      </c>
      <c r="B41767" s="1">
        <f>DATE(2001,7,1) + TIME(0,0,0)</f>
        <v>37073</v>
      </c>
      <c r="C41767">
        <v>22.559783935999999</v>
      </c>
    </row>
    <row r="41768" spans="1:3" x14ac:dyDescent="0.25">
      <c r="A41768">
        <v>578</v>
      </c>
      <c r="B41768" s="1">
        <f>DATE(2001,8,1) + TIME(0,0,0)</f>
        <v>37104</v>
      </c>
      <c r="C41768">
        <v>22.763835907000001</v>
      </c>
    </row>
    <row r="41769" spans="1:3" x14ac:dyDescent="0.25">
      <c r="A41769">
        <v>609</v>
      </c>
      <c r="B41769" s="1">
        <f>DATE(2001,9,1) + TIME(0,0,0)</f>
        <v>37135</v>
      </c>
      <c r="C41769">
        <v>22.935012817</v>
      </c>
    </row>
    <row r="41770" spans="1:3" x14ac:dyDescent="0.25">
      <c r="A41770">
        <v>639</v>
      </c>
      <c r="B41770" s="1">
        <f>DATE(2001,10,1) + TIME(0,0,0)</f>
        <v>37165</v>
      </c>
      <c r="C41770">
        <v>23.073257446</v>
      </c>
    </row>
    <row r="41771" spans="1:3" x14ac:dyDescent="0.25">
      <c r="A41771">
        <v>670</v>
      </c>
      <c r="B41771" s="1">
        <f>DATE(2001,11,1) + TIME(0,0,0)</f>
        <v>37196</v>
      </c>
      <c r="C41771">
        <v>23.195562363000001</v>
      </c>
    </row>
    <row r="41772" spans="1:3" x14ac:dyDescent="0.25">
      <c r="A41772">
        <v>700</v>
      </c>
      <c r="B41772" s="1">
        <f>DATE(2001,12,1) + TIME(0,0,0)</f>
        <v>37226</v>
      </c>
      <c r="C41772">
        <v>23.300491333</v>
      </c>
    </row>
    <row r="41773" spans="1:3" x14ac:dyDescent="0.25">
      <c r="A41773">
        <v>731</v>
      </c>
      <c r="B41773" s="1">
        <f>DATE(2002,1,1) + TIME(0,0,0)</f>
        <v>37257</v>
      </c>
      <c r="C41773">
        <v>23.396366119</v>
      </c>
    </row>
    <row r="41774" spans="1:3" x14ac:dyDescent="0.25">
      <c r="A41774">
        <v>762</v>
      </c>
      <c r="B41774" s="1">
        <f>DATE(2002,2,1) + TIME(0,0,0)</f>
        <v>37288</v>
      </c>
      <c r="C41774">
        <v>23.48000145</v>
      </c>
    </row>
    <row r="41775" spans="1:3" x14ac:dyDescent="0.25">
      <c r="A41775">
        <v>790</v>
      </c>
      <c r="B41775" s="1">
        <f>DATE(2002,3,1) + TIME(0,0,0)</f>
        <v>37316</v>
      </c>
      <c r="C41775">
        <v>23.546951293999999</v>
      </c>
    </row>
    <row r="41776" spans="1:3" x14ac:dyDescent="0.25">
      <c r="A41776">
        <v>821</v>
      </c>
      <c r="B41776" s="1">
        <f>DATE(2002,4,1) + TIME(0,0,0)</f>
        <v>37347</v>
      </c>
      <c r="C41776">
        <v>23.611747741999999</v>
      </c>
    </row>
    <row r="41777" spans="1:3" x14ac:dyDescent="0.25">
      <c r="A41777">
        <v>851</v>
      </c>
      <c r="B41777" s="1">
        <f>DATE(2002,5,1) + TIME(0,0,0)</f>
        <v>37377</v>
      </c>
      <c r="C41777">
        <v>23.665990828999998</v>
      </c>
    </row>
    <row r="41778" spans="1:3" x14ac:dyDescent="0.25">
      <c r="A41778">
        <v>882</v>
      </c>
      <c r="B41778" s="1">
        <f>DATE(2002,6,1) + TIME(0,0,0)</f>
        <v>37408</v>
      </c>
      <c r="C41778">
        <v>23.713678359999999</v>
      </c>
    </row>
    <row r="41779" spans="1:3" x14ac:dyDescent="0.25">
      <c r="A41779">
        <v>912</v>
      </c>
      <c r="B41779" s="1">
        <f>DATE(2002,7,1) + TIME(0,0,0)</f>
        <v>37438</v>
      </c>
      <c r="C41779">
        <v>23.752767562999999</v>
      </c>
    </row>
    <row r="41780" spans="1:3" x14ac:dyDescent="0.25">
      <c r="A41780">
        <v>943</v>
      </c>
      <c r="B41780" s="1">
        <f>DATE(2002,8,1) + TIME(0,0,0)</f>
        <v>37469</v>
      </c>
      <c r="C41780">
        <v>23.787521362</v>
      </c>
    </row>
    <row r="41781" spans="1:3" x14ac:dyDescent="0.25">
      <c r="A41781">
        <v>974</v>
      </c>
      <c r="B41781" s="1">
        <f>DATE(2002,9,1) + TIME(0,0,0)</f>
        <v>37500</v>
      </c>
      <c r="C41781">
        <v>23.817350388000001</v>
      </c>
    </row>
    <row r="41782" spans="1:3" x14ac:dyDescent="0.25">
      <c r="A41782">
        <v>1004</v>
      </c>
      <c r="B41782" s="1">
        <f>DATE(2002,10,1) + TIME(0,0,0)</f>
        <v>37530</v>
      </c>
      <c r="C41782">
        <v>23.841634750000001</v>
      </c>
    </row>
    <row r="41783" spans="1:3" x14ac:dyDescent="0.25">
      <c r="A41783">
        <v>1035</v>
      </c>
      <c r="B41783" s="1">
        <f>DATE(2002,11,1) + TIME(0,0,0)</f>
        <v>37561</v>
      </c>
      <c r="C41783">
        <v>23.863742827999999</v>
      </c>
    </row>
    <row r="41784" spans="1:3" x14ac:dyDescent="0.25">
      <c r="A41784">
        <v>1065</v>
      </c>
      <c r="B41784" s="1">
        <f>DATE(2002,12,1) + TIME(0,0,0)</f>
        <v>37591</v>
      </c>
      <c r="C41784">
        <v>23.883207321</v>
      </c>
    </row>
    <row r="41785" spans="1:3" x14ac:dyDescent="0.25">
      <c r="A41785">
        <v>1096</v>
      </c>
      <c r="B41785" s="1">
        <f>DATE(2003,1,1) + TIME(0,0,0)</f>
        <v>37622</v>
      </c>
      <c r="C41785">
        <v>23.901470184000001</v>
      </c>
    </row>
    <row r="41786" spans="1:3" x14ac:dyDescent="0.25">
      <c r="A41786">
        <v>1127</v>
      </c>
      <c r="B41786" s="1">
        <f>DATE(2003,2,1) + TIME(0,0,0)</f>
        <v>37653</v>
      </c>
      <c r="C41786">
        <v>23.917928696000001</v>
      </c>
    </row>
    <row r="41787" spans="1:3" x14ac:dyDescent="0.25">
      <c r="A41787">
        <v>1155</v>
      </c>
      <c r="B41787" s="1">
        <f>DATE(2003,3,1) + TIME(0,0,0)</f>
        <v>37681</v>
      </c>
      <c r="C41787">
        <v>23.931356430000001</v>
      </c>
    </row>
    <row r="41788" spans="1:3" x14ac:dyDescent="0.25">
      <c r="A41788">
        <v>1186</v>
      </c>
      <c r="B41788" s="1">
        <f>DATE(2003,4,1) + TIME(0,0,0)</f>
        <v>37712</v>
      </c>
      <c r="C41788">
        <v>23.944761276000001</v>
      </c>
    </row>
    <row r="41789" spans="1:3" x14ac:dyDescent="0.25">
      <c r="A41789">
        <v>1216</v>
      </c>
      <c r="B41789" s="1">
        <f>DATE(2003,5,1) + TIME(0,0,0)</f>
        <v>37742</v>
      </c>
      <c r="C41789">
        <v>23.956398010000001</v>
      </c>
    </row>
    <row r="41790" spans="1:3" x14ac:dyDescent="0.25">
      <c r="A41790">
        <v>1247</v>
      </c>
      <c r="B41790" s="1">
        <f>DATE(2003,6,1) + TIME(0,0,0)</f>
        <v>37773</v>
      </c>
      <c r="C41790">
        <v>23.967153548999999</v>
      </c>
    </row>
    <row r="41791" spans="1:3" x14ac:dyDescent="0.25">
      <c r="A41791">
        <v>1277</v>
      </c>
      <c r="B41791" s="1">
        <f>DATE(2003,7,1) + TIME(0,0,0)</f>
        <v>37803</v>
      </c>
      <c r="C41791">
        <v>23.976409912000001</v>
      </c>
    </row>
    <row r="41792" spans="1:3" x14ac:dyDescent="0.25">
      <c r="A41792">
        <v>1308</v>
      </c>
      <c r="B41792" s="1">
        <f>DATE(2003,8,1) + TIME(0,0,0)</f>
        <v>37834</v>
      </c>
      <c r="C41792">
        <v>23.984872817999999</v>
      </c>
    </row>
    <row r="41793" spans="1:3" x14ac:dyDescent="0.25">
      <c r="A41793">
        <v>1339</v>
      </c>
      <c r="B41793" s="1">
        <f>DATE(2003,9,1) + TIME(0,0,0)</f>
        <v>37865</v>
      </c>
      <c r="C41793">
        <v>23.992197037</v>
      </c>
    </row>
    <row r="41794" spans="1:3" x14ac:dyDescent="0.25">
      <c r="A41794">
        <v>1369</v>
      </c>
      <c r="B41794" s="1">
        <f>DATE(2003,10,1) + TIME(0,0,0)</f>
        <v>37895</v>
      </c>
      <c r="C41794">
        <v>23.998334884999998</v>
      </c>
    </row>
    <row r="41795" spans="1:3" x14ac:dyDescent="0.25">
      <c r="A41795">
        <v>1400</v>
      </c>
      <c r="B41795" s="1">
        <f>DATE(2003,11,1) + TIME(0,0,0)</f>
        <v>37926</v>
      </c>
      <c r="C41795">
        <v>24.003887176999999</v>
      </c>
    </row>
    <row r="41796" spans="1:3" x14ac:dyDescent="0.25">
      <c r="A41796">
        <v>1430</v>
      </c>
      <c r="B41796" s="1">
        <f>DATE(2003,12,1) + TIME(0,0,0)</f>
        <v>37956</v>
      </c>
      <c r="C41796">
        <v>24.008607863999998</v>
      </c>
    </row>
    <row r="41797" spans="1:3" x14ac:dyDescent="0.25">
      <c r="A41797">
        <v>1461</v>
      </c>
      <c r="B41797" s="1">
        <f>DATE(2004,1,1) + TIME(0,0,0)</f>
        <v>37987</v>
      </c>
      <c r="C41797">
        <v>24.012910843</v>
      </c>
    </row>
    <row r="41798" spans="1:3" x14ac:dyDescent="0.25">
      <c r="A41798">
        <v>1492</v>
      </c>
      <c r="B41798" s="1">
        <f>DATE(2004,2,1) + TIME(0,0,0)</f>
        <v>38018</v>
      </c>
      <c r="C41798">
        <v>24.016708374</v>
      </c>
    </row>
    <row r="41799" spans="1:3" x14ac:dyDescent="0.25">
      <c r="A41799">
        <v>1521</v>
      </c>
      <c r="B41799" s="1">
        <f>DATE(2004,3,1) + TIME(0,0,0)</f>
        <v>38047</v>
      </c>
      <c r="C41799">
        <v>24.019870758</v>
      </c>
    </row>
    <row r="41800" spans="1:3" x14ac:dyDescent="0.25">
      <c r="A41800">
        <v>1552</v>
      </c>
      <c r="B41800" s="1">
        <f>DATE(2004,4,1) + TIME(0,0,0)</f>
        <v>38078</v>
      </c>
      <c r="C41800">
        <v>24.022888183999999</v>
      </c>
    </row>
    <row r="41801" spans="1:3" x14ac:dyDescent="0.25">
      <c r="A41801">
        <v>1582</v>
      </c>
      <c r="B41801" s="1">
        <f>DATE(2004,5,1) + TIME(0,0,0)</f>
        <v>38108</v>
      </c>
      <c r="C41801">
        <v>24.025487900000002</v>
      </c>
    </row>
    <row r="41802" spans="1:3" x14ac:dyDescent="0.25">
      <c r="A41802">
        <v>1613</v>
      </c>
      <c r="B41802" s="1">
        <f>DATE(2004,6,1) + TIME(0,0,0)</f>
        <v>38139</v>
      </c>
      <c r="C41802">
        <v>24.02788353</v>
      </c>
    </row>
    <row r="41803" spans="1:3" x14ac:dyDescent="0.25">
      <c r="A41803">
        <v>1643</v>
      </c>
      <c r="B41803" s="1">
        <f>DATE(2004,7,1) + TIME(0,0,0)</f>
        <v>38169</v>
      </c>
      <c r="C41803">
        <v>24.029954910000001</v>
      </c>
    </row>
    <row r="41804" spans="1:3" x14ac:dyDescent="0.25">
      <c r="A41804">
        <v>1674</v>
      </c>
      <c r="B41804" s="1">
        <f>DATE(2004,8,1) + TIME(0,0,0)</f>
        <v>38200</v>
      </c>
      <c r="C41804">
        <v>24.031871796000001</v>
      </c>
    </row>
    <row r="41805" spans="1:3" x14ac:dyDescent="0.25">
      <c r="A41805">
        <v>1705</v>
      </c>
      <c r="B41805" s="1">
        <f>DATE(2004,9,1) + TIME(0,0,0)</f>
        <v>38231</v>
      </c>
      <c r="C41805">
        <v>24.033599853999998</v>
      </c>
    </row>
    <row r="41806" spans="1:3" x14ac:dyDescent="0.25">
      <c r="A41806">
        <v>1735</v>
      </c>
      <c r="B41806" s="1">
        <f>DATE(2004,10,1) + TIME(0,0,0)</f>
        <v>38261</v>
      </c>
      <c r="C41806">
        <v>24.035114287999999</v>
      </c>
    </row>
    <row r="41807" spans="1:3" x14ac:dyDescent="0.25">
      <c r="A41807">
        <v>1766</v>
      </c>
      <c r="B41807" s="1">
        <f>DATE(2004,11,1) + TIME(0,0,0)</f>
        <v>38292</v>
      </c>
      <c r="C41807">
        <v>24.036535263000001</v>
      </c>
    </row>
    <row r="41808" spans="1:3" x14ac:dyDescent="0.25">
      <c r="A41808">
        <v>1796</v>
      </c>
      <c r="B41808" s="1">
        <f>DATE(2004,12,1) + TIME(0,0,0)</f>
        <v>38322</v>
      </c>
      <c r="C41808">
        <v>24.037788390999999</v>
      </c>
    </row>
    <row r="41809" spans="1:3" x14ac:dyDescent="0.25">
      <c r="A41809">
        <v>1827</v>
      </c>
      <c r="B41809" s="1">
        <f>DATE(2005,1,1) + TIME(0,0,0)</f>
        <v>38353</v>
      </c>
      <c r="C41809">
        <v>24.038972855000001</v>
      </c>
    </row>
    <row r="41810" spans="1:3" x14ac:dyDescent="0.25">
      <c r="A41810">
        <v>1858</v>
      </c>
      <c r="B41810" s="1">
        <f>DATE(2005,2,1) + TIME(0,0,0)</f>
        <v>38384</v>
      </c>
      <c r="C41810">
        <v>24.040052414000002</v>
      </c>
    </row>
    <row r="41811" spans="1:3" x14ac:dyDescent="0.25">
      <c r="A41811">
        <v>1886</v>
      </c>
      <c r="B41811" s="1">
        <f>DATE(2005,3,1) + TIME(0,0,0)</f>
        <v>38412</v>
      </c>
      <c r="C41811">
        <v>24.040945053000002</v>
      </c>
    </row>
    <row r="41812" spans="1:3" x14ac:dyDescent="0.25">
      <c r="A41812">
        <v>1917</v>
      </c>
      <c r="B41812" s="1">
        <f>DATE(2005,4,1) + TIME(0,0,0)</f>
        <v>38443</v>
      </c>
      <c r="C41812">
        <v>24.041856765999999</v>
      </c>
    </row>
    <row r="41813" spans="1:3" x14ac:dyDescent="0.25">
      <c r="A41813">
        <v>1947</v>
      </c>
      <c r="B41813" s="1">
        <f>DATE(2005,5,1) + TIME(0,0,0)</f>
        <v>38473</v>
      </c>
      <c r="C41813">
        <v>24.042669296</v>
      </c>
    </row>
    <row r="41814" spans="1:3" x14ac:dyDescent="0.25">
      <c r="A41814">
        <v>1978</v>
      </c>
      <c r="B41814" s="1">
        <f>DATE(2005,6,1) + TIME(0,0,0)</f>
        <v>38504</v>
      </c>
      <c r="C41814">
        <v>24.043437957999998</v>
      </c>
    </row>
    <row r="41815" spans="1:3" x14ac:dyDescent="0.25">
      <c r="A41815">
        <v>2008</v>
      </c>
      <c r="B41815" s="1">
        <f>DATE(2005,7,1) + TIME(0,0,0)</f>
        <v>38534</v>
      </c>
      <c r="C41815">
        <v>24.044120789000001</v>
      </c>
    </row>
    <row r="41816" spans="1:3" x14ac:dyDescent="0.25">
      <c r="A41816">
        <v>2039</v>
      </c>
      <c r="B41816" s="1">
        <f>DATE(2005,8,1) + TIME(0,0,0)</f>
        <v>38565</v>
      </c>
      <c r="C41816">
        <v>24.044763565</v>
      </c>
    </row>
    <row r="41817" spans="1:3" x14ac:dyDescent="0.25">
      <c r="A41817">
        <v>2070</v>
      </c>
      <c r="B41817" s="1">
        <f>DATE(2005,9,1) + TIME(0,0,0)</f>
        <v>38596</v>
      </c>
      <c r="C41817">
        <v>24.045351027999999</v>
      </c>
    </row>
    <row r="41818" spans="1:3" x14ac:dyDescent="0.25">
      <c r="A41818">
        <v>2100</v>
      </c>
      <c r="B41818" s="1">
        <f>DATE(2005,10,1) + TIME(0,0,0)</f>
        <v>38626</v>
      </c>
      <c r="C41818">
        <v>24.045866013000001</v>
      </c>
    </row>
    <row r="41819" spans="1:3" x14ac:dyDescent="0.25">
      <c r="A41819">
        <v>2131</v>
      </c>
      <c r="B41819" s="1">
        <f>DATE(2005,11,1) + TIME(0,0,0)</f>
        <v>38657</v>
      </c>
      <c r="C41819">
        <v>24.046348571999999</v>
      </c>
    </row>
    <row r="41820" spans="1:3" x14ac:dyDescent="0.25">
      <c r="A41820">
        <v>2161</v>
      </c>
      <c r="B41820" s="1">
        <f>DATE(2005,12,1) + TIME(0,0,0)</f>
        <v>38687</v>
      </c>
      <c r="C41820">
        <v>24.046772003000001</v>
      </c>
    </row>
    <row r="41821" spans="1:3" x14ac:dyDescent="0.25">
      <c r="A41821">
        <v>2192</v>
      </c>
      <c r="B41821" s="1">
        <f>DATE(2006,1,1) + TIME(0,0,0)</f>
        <v>38718</v>
      </c>
      <c r="C41821">
        <v>24.047163009999998</v>
      </c>
    </row>
    <row r="41822" spans="1:3" x14ac:dyDescent="0.25">
      <c r="A41822">
        <v>2223</v>
      </c>
      <c r="B41822" s="1">
        <f>DATE(2006,2,1) + TIME(0,0,0)</f>
        <v>38749</v>
      </c>
      <c r="C41822">
        <v>24.047513962</v>
      </c>
    </row>
    <row r="41823" spans="1:3" x14ac:dyDescent="0.25">
      <c r="A41823">
        <v>2251</v>
      </c>
      <c r="B41823" s="1">
        <f>DATE(2006,3,1) + TIME(0,0,0)</f>
        <v>38777</v>
      </c>
      <c r="C41823">
        <v>24.047796249000001</v>
      </c>
    </row>
    <row r="41824" spans="1:3" x14ac:dyDescent="0.25">
      <c r="A41824">
        <v>2282</v>
      </c>
      <c r="B41824" s="1">
        <f>DATE(2006,4,1) + TIME(0,0,0)</f>
        <v>38808</v>
      </c>
      <c r="C41824">
        <v>24.048074721999999</v>
      </c>
    </row>
    <row r="41825" spans="1:3" x14ac:dyDescent="0.25">
      <c r="A41825">
        <v>2312</v>
      </c>
      <c r="B41825" s="1">
        <f>DATE(2006,5,1) + TIME(0,0,0)</f>
        <v>38838</v>
      </c>
      <c r="C41825">
        <v>24.048311234</v>
      </c>
    </row>
    <row r="41826" spans="1:3" x14ac:dyDescent="0.25">
      <c r="A41826">
        <v>2343</v>
      </c>
      <c r="B41826" s="1">
        <f>DATE(2006,6,1) + TIME(0,0,0)</f>
        <v>38869</v>
      </c>
      <c r="C41826">
        <v>24.048526764000002</v>
      </c>
    </row>
    <row r="41827" spans="1:3" x14ac:dyDescent="0.25">
      <c r="A41827">
        <v>2373</v>
      </c>
      <c r="B41827" s="1">
        <f>DATE(2006,7,1) + TIME(0,0,0)</f>
        <v>38899</v>
      </c>
      <c r="C41827">
        <v>24.048706055</v>
      </c>
    </row>
    <row r="41828" spans="1:3" x14ac:dyDescent="0.25">
      <c r="A41828">
        <v>2404</v>
      </c>
      <c r="B41828" s="1">
        <f>DATE(2006,8,1) + TIME(0,0,0)</f>
        <v>38930</v>
      </c>
      <c r="C41828">
        <v>24.048864365</v>
      </c>
    </row>
    <row r="41829" spans="1:3" x14ac:dyDescent="0.25">
      <c r="A41829">
        <v>2435</v>
      </c>
      <c r="B41829" s="1">
        <f>DATE(2006,9,1) + TIME(0,0,0)</f>
        <v>38961</v>
      </c>
      <c r="C41829">
        <v>24.048999786</v>
      </c>
    </row>
    <row r="41830" spans="1:3" x14ac:dyDescent="0.25">
      <c r="A41830">
        <v>2465</v>
      </c>
      <c r="B41830" s="1">
        <f>DATE(2006,10,1) + TIME(0,0,0)</f>
        <v>38991</v>
      </c>
      <c r="C41830">
        <v>24.049108505</v>
      </c>
    </row>
    <row r="41831" spans="1:3" x14ac:dyDescent="0.25">
      <c r="A41831">
        <v>2496</v>
      </c>
      <c r="B41831" s="1">
        <f>DATE(2006,11,1) + TIME(0,0,0)</f>
        <v>39022</v>
      </c>
      <c r="C41831">
        <v>24.049200058</v>
      </c>
    </row>
    <row r="41832" spans="1:3" x14ac:dyDescent="0.25">
      <c r="A41832">
        <v>2526</v>
      </c>
      <c r="B41832" s="1">
        <f>DATE(2006,12,1) + TIME(0,0,0)</f>
        <v>39052</v>
      </c>
      <c r="C41832">
        <v>24.049272537</v>
      </c>
    </row>
    <row r="41833" spans="1:3" x14ac:dyDescent="0.25">
      <c r="A41833">
        <v>2557</v>
      </c>
      <c r="B41833" s="1">
        <f>DATE(2007,1,1) + TIME(0,0,0)</f>
        <v>39083</v>
      </c>
      <c r="C41833">
        <v>24.049331665</v>
      </c>
    </row>
    <row r="41834" spans="1:3" x14ac:dyDescent="0.25">
      <c r="A41834">
        <v>2588</v>
      </c>
      <c r="B41834" s="1">
        <f>DATE(2007,2,1) + TIME(0,0,0)</f>
        <v>39114</v>
      </c>
      <c r="C41834">
        <v>24.049377441000001</v>
      </c>
    </row>
    <row r="41835" spans="1:3" x14ac:dyDescent="0.25">
      <c r="A41835">
        <v>2616</v>
      </c>
      <c r="B41835" s="1">
        <f>DATE(2007,3,1) + TIME(0,0,0)</f>
        <v>39142</v>
      </c>
      <c r="C41835">
        <v>24.049406051999998</v>
      </c>
    </row>
    <row r="41836" spans="1:3" x14ac:dyDescent="0.25">
      <c r="A41836">
        <v>2647</v>
      </c>
      <c r="B41836" s="1">
        <f>DATE(2007,4,1) + TIME(0,0,0)</f>
        <v>39173</v>
      </c>
      <c r="C41836">
        <v>24.049430847</v>
      </c>
    </row>
    <row r="41837" spans="1:3" x14ac:dyDescent="0.25">
      <c r="A41837">
        <v>2677</v>
      </c>
      <c r="B41837" s="1">
        <f>DATE(2007,5,1) + TIME(0,0,0)</f>
        <v>39203</v>
      </c>
      <c r="C41837">
        <v>24.049444199</v>
      </c>
    </row>
    <row r="41838" spans="1:3" x14ac:dyDescent="0.25">
      <c r="A41838">
        <v>2708</v>
      </c>
      <c r="B41838" s="1">
        <f>DATE(2007,6,1) + TIME(0,0,0)</f>
        <v>39234</v>
      </c>
      <c r="C41838">
        <v>24.049453735</v>
      </c>
    </row>
    <row r="41839" spans="1:3" x14ac:dyDescent="0.25">
      <c r="A41839">
        <v>2738</v>
      </c>
      <c r="B41839" s="1">
        <f>DATE(2007,7,1) + TIME(0,0,0)</f>
        <v>39264</v>
      </c>
      <c r="C41839">
        <v>24.04945755</v>
      </c>
    </row>
    <row r="41840" spans="1:3" x14ac:dyDescent="0.25">
      <c r="A41840">
        <v>2769</v>
      </c>
      <c r="B41840" s="1">
        <f>DATE(2007,8,1) + TIME(0,0,0)</f>
        <v>39295</v>
      </c>
      <c r="C41840">
        <v>24.04945755</v>
      </c>
    </row>
    <row r="41841" spans="1:3" x14ac:dyDescent="0.25">
      <c r="A41841">
        <v>2800</v>
      </c>
      <c r="B41841" s="1">
        <f>DATE(2007,9,1) + TIME(0,0,0)</f>
        <v>39326</v>
      </c>
      <c r="C41841">
        <v>24.04945755</v>
      </c>
    </row>
    <row r="41842" spans="1:3" x14ac:dyDescent="0.25">
      <c r="A41842">
        <v>2830</v>
      </c>
      <c r="B41842" s="1">
        <f>DATE(2007,10,1) + TIME(0,0,0)</f>
        <v>39356</v>
      </c>
      <c r="C41842">
        <v>24.04945755</v>
      </c>
    </row>
    <row r="41843" spans="1:3" x14ac:dyDescent="0.25">
      <c r="A41843">
        <v>2861</v>
      </c>
      <c r="B41843" s="1">
        <f>DATE(2007,11,1) + TIME(0,0,0)</f>
        <v>39387</v>
      </c>
      <c r="C41843">
        <v>24.04945755</v>
      </c>
    </row>
    <row r="41844" spans="1:3" x14ac:dyDescent="0.25">
      <c r="A41844">
        <v>2891</v>
      </c>
      <c r="B41844" s="1">
        <f>DATE(2007,12,1) + TIME(0,0,0)</f>
        <v>39417</v>
      </c>
      <c r="C41844">
        <v>24.04945755</v>
      </c>
    </row>
    <row r="41845" spans="1:3" x14ac:dyDescent="0.25">
      <c r="A41845">
        <v>2922</v>
      </c>
      <c r="B41845" s="1">
        <f>DATE(2008,1,1) + TIME(0,0,0)</f>
        <v>39448</v>
      </c>
      <c r="C41845">
        <v>24.04945755</v>
      </c>
    </row>
    <row r="41846" spans="1:3" x14ac:dyDescent="0.25">
      <c r="A41846">
        <v>2953</v>
      </c>
      <c r="B41846" s="1">
        <f>DATE(2008,2,1) + TIME(0,0,0)</f>
        <v>39479</v>
      </c>
      <c r="C41846">
        <v>24.04945755</v>
      </c>
    </row>
    <row r="41847" spans="1:3" x14ac:dyDescent="0.25">
      <c r="A41847">
        <v>2982</v>
      </c>
      <c r="B41847" s="1">
        <f>DATE(2008,3,1) + TIME(0,0,0)</f>
        <v>39508</v>
      </c>
      <c r="C41847">
        <v>24.04945755</v>
      </c>
    </row>
    <row r="41848" spans="1:3" x14ac:dyDescent="0.25">
      <c r="A41848">
        <v>3013</v>
      </c>
      <c r="B41848" s="1">
        <f>DATE(2008,4,1) + TIME(0,0,0)</f>
        <v>39539</v>
      </c>
      <c r="C41848">
        <v>24.04945755</v>
      </c>
    </row>
    <row r="41849" spans="1:3" x14ac:dyDescent="0.25">
      <c r="A41849">
        <v>3043</v>
      </c>
      <c r="B41849" s="1">
        <f>DATE(2008,5,1) + TIME(0,0,0)</f>
        <v>39569</v>
      </c>
      <c r="C41849">
        <v>24.04945755</v>
      </c>
    </row>
    <row r="41850" spans="1:3" x14ac:dyDescent="0.25">
      <c r="A41850">
        <v>3074</v>
      </c>
      <c r="B41850" s="1">
        <f>DATE(2008,6,1) + TIME(0,0,0)</f>
        <v>39600</v>
      </c>
      <c r="C41850">
        <v>24.04945755</v>
      </c>
    </row>
    <row r="41851" spans="1:3" x14ac:dyDescent="0.25">
      <c r="A41851">
        <v>3104</v>
      </c>
      <c r="B41851" s="1">
        <f>DATE(2008,7,1) + TIME(0,0,0)</f>
        <v>39630</v>
      </c>
      <c r="C41851">
        <v>24.04945755</v>
      </c>
    </row>
    <row r="41852" spans="1:3" x14ac:dyDescent="0.25">
      <c r="A41852">
        <v>3135</v>
      </c>
      <c r="B41852" s="1">
        <f>DATE(2008,8,1) + TIME(0,0,0)</f>
        <v>39661</v>
      </c>
      <c r="C41852">
        <v>24.04945755</v>
      </c>
    </row>
    <row r="41853" spans="1:3" x14ac:dyDescent="0.25">
      <c r="A41853">
        <v>3166</v>
      </c>
      <c r="B41853" s="1">
        <f>DATE(2008,9,1) + TIME(0,0,0)</f>
        <v>39692</v>
      </c>
      <c r="C41853">
        <v>24.04945755</v>
      </c>
    </row>
    <row r="41854" spans="1:3" x14ac:dyDescent="0.25">
      <c r="A41854">
        <v>3196</v>
      </c>
      <c r="B41854" s="1">
        <f>DATE(2008,10,1) + TIME(0,0,0)</f>
        <v>39722</v>
      </c>
      <c r="C41854">
        <v>24.04945755</v>
      </c>
    </row>
    <row r="41855" spans="1:3" x14ac:dyDescent="0.25">
      <c r="A41855">
        <v>3227</v>
      </c>
      <c r="B41855" s="1">
        <f>DATE(2008,11,1) + TIME(0,0,0)</f>
        <v>39753</v>
      </c>
      <c r="C41855">
        <v>24.04945755</v>
      </c>
    </row>
    <row r="41856" spans="1:3" x14ac:dyDescent="0.25">
      <c r="A41856">
        <v>3257</v>
      </c>
      <c r="B41856" s="1">
        <f>DATE(2008,12,1) + TIME(0,0,0)</f>
        <v>39783</v>
      </c>
      <c r="C41856">
        <v>24.04945755</v>
      </c>
    </row>
    <row r="41857" spans="1:3" x14ac:dyDescent="0.25">
      <c r="A41857">
        <v>3288</v>
      </c>
      <c r="B41857" s="1">
        <f>DATE(2009,1,1) + TIME(0,0,0)</f>
        <v>39814</v>
      </c>
      <c r="C41857">
        <v>24.04945755</v>
      </c>
    </row>
    <row r="41858" spans="1:3" x14ac:dyDescent="0.25">
      <c r="A41858">
        <v>3319</v>
      </c>
      <c r="B41858" s="1">
        <f>DATE(2009,2,1) + TIME(0,0,0)</f>
        <v>39845</v>
      </c>
      <c r="C41858">
        <v>24.04945755</v>
      </c>
    </row>
    <row r="41859" spans="1:3" x14ac:dyDescent="0.25">
      <c r="A41859">
        <v>3347</v>
      </c>
      <c r="B41859" s="1">
        <f>DATE(2009,3,1) + TIME(0,0,0)</f>
        <v>39873</v>
      </c>
      <c r="C41859">
        <v>24.04945755</v>
      </c>
    </row>
    <row r="41860" spans="1:3" x14ac:dyDescent="0.25">
      <c r="A41860">
        <v>3378</v>
      </c>
      <c r="B41860" s="1">
        <f>DATE(2009,4,1) + TIME(0,0,0)</f>
        <v>39904</v>
      </c>
      <c r="C41860">
        <v>24.04945755</v>
      </c>
    </row>
    <row r="41861" spans="1:3" x14ac:dyDescent="0.25">
      <c r="A41861">
        <v>3408</v>
      </c>
      <c r="B41861" s="1">
        <f>DATE(2009,5,1) + TIME(0,0,0)</f>
        <v>39934</v>
      </c>
      <c r="C41861">
        <v>24.04945755</v>
      </c>
    </row>
    <row r="41862" spans="1:3" x14ac:dyDescent="0.25">
      <c r="A41862">
        <v>3439</v>
      </c>
      <c r="B41862" s="1">
        <f>DATE(2009,6,1) + TIME(0,0,0)</f>
        <v>39965</v>
      </c>
      <c r="C41862">
        <v>24.04945755</v>
      </c>
    </row>
    <row r="41863" spans="1:3" x14ac:dyDescent="0.25">
      <c r="A41863">
        <v>3469</v>
      </c>
      <c r="B41863" s="1">
        <f>DATE(2009,7,1) + TIME(0,0,0)</f>
        <v>39995</v>
      </c>
      <c r="C41863">
        <v>24.04945755</v>
      </c>
    </row>
    <row r="41864" spans="1:3" x14ac:dyDescent="0.25">
      <c r="A41864">
        <v>3500</v>
      </c>
      <c r="B41864" s="1">
        <f>DATE(2009,8,1) + TIME(0,0,0)</f>
        <v>40026</v>
      </c>
      <c r="C41864">
        <v>24.04945755</v>
      </c>
    </row>
    <row r="41865" spans="1:3" x14ac:dyDescent="0.25">
      <c r="A41865">
        <v>3531</v>
      </c>
      <c r="B41865" s="1">
        <f>DATE(2009,9,1) + TIME(0,0,0)</f>
        <v>40057</v>
      </c>
      <c r="C41865">
        <v>24.04945755</v>
      </c>
    </row>
    <row r="41866" spans="1:3" x14ac:dyDescent="0.25">
      <c r="A41866">
        <v>3561</v>
      </c>
      <c r="B41866" s="1">
        <f>DATE(2009,10,1) + TIME(0,0,0)</f>
        <v>40087</v>
      </c>
      <c r="C41866">
        <v>24.04945755</v>
      </c>
    </row>
    <row r="41867" spans="1:3" x14ac:dyDescent="0.25">
      <c r="A41867">
        <v>3592</v>
      </c>
      <c r="B41867" s="1">
        <f>DATE(2009,11,1) + TIME(0,0,0)</f>
        <v>40118</v>
      </c>
      <c r="C41867">
        <v>24.04945755</v>
      </c>
    </row>
    <row r="41868" spans="1:3" x14ac:dyDescent="0.25">
      <c r="A41868">
        <v>3622</v>
      </c>
      <c r="B41868" s="1">
        <f>DATE(2009,12,1) + TIME(0,0,0)</f>
        <v>40148</v>
      </c>
      <c r="C41868">
        <v>24.04945755</v>
      </c>
    </row>
    <row r="41869" spans="1:3" x14ac:dyDescent="0.25">
      <c r="A41869">
        <v>3653</v>
      </c>
      <c r="B41869" s="1">
        <f>DATE(2010,1,1) + TIME(0,0,0)</f>
        <v>40179</v>
      </c>
      <c r="C41869">
        <v>24.04945755</v>
      </c>
    </row>
    <row r="41870" spans="1:3" x14ac:dyDescent="0.25">
      <c r="A41870">
        <v>3684</v>
      </c>
      <c r="B41870" s="1">
        <f>DATE(2010,2,1) + TIME(0,0,0)</f>
        <v>40210</v>
      </c>
      <c r="C41870">
        <v>24.04945755</v>
      </c>
    </row>
    <row r="41871" spans="1:3" x14ac:dyDescent="0.25">
      <c r="A41871">
        <v>3712</v>
      </c>
      <c r="B41871" s="1">
        <f>DATE(2010,3,1) + TIME(0,0,0)</f>
        <v>40238</v>
      </c>
      <c r="C41871">
        <v>24.04945755</v>
      </c>
    </row>
    <row r="41872" spans="1:3" x14ac:dyDescent="0.25">
      <c r="A41872">
        <v>3743</v>
      </c>
      <c r="B41872" s="1">
        <f>DATE(2010,4,1) + TIME(0,0,0)</f>
        <v>40269</v>
      </c>
      <c r="C41872">
        <v>24.04945755</v>
      </c>
    </row>
    <row r="41873" spans="1:3" x14ac:dyDescent="0.25">
      <c r="A41873">
        <v>3773</v>
      </c>
      <c r="B41873" s="1">
        <f>DATE(2010,5,1) + TIME(0,0,0)</f>
        <v>40299</v>
      </c>
      <c r="C41873">
        <v>24.04945755</v>
      </c>
    </row>
    <row r="41874" spans="1:3" x14ac:dyDescent="0.25">
      <c r="A41874">
        <v>3804</v>
      </c>
      <c r="B41874" s="1">
        <f>DATE(2010,6,1) + TIME(0,0,0)</f>
        <v>40330</v>
      </c>
      <c r="C41874">
        <v>24.04945755</v>
      </c>
    </row>
    <row r="41875" spans="1:3" x14ac:dyDescent="0.25">
      <c r="A41875">
        <v>3834</v>
      </c>
      <c r="B41875" s="1">
        <f>DATE(2010,7,1) + TIME(0,0,0)</f>
        <v>40360</v>
      </c>
      <c r="C41875">
        <v>24.04945755</v>
      </c>
    </row>
    <row r="41876" spans="1:3" x14ac:dyDescent="0.25">
      <c r="A41876">
        <v>3865</v>
      </c>
      <c r="B41876" s="1">
        <f>DATE(2010,8,1) + TIME(0,0,0)</f>
        <v>40391</v>
      </c>
      <c r="C41876">
        <v>24.04945755</v>
      </c>
    </row>
    <row r="41877" spans="1:3" x14ac:dyDescent="0.25">
      <c r="A41877">
        <v>3896</v>
      </c>
      <c r="B41877" s="1">
        <f>DATE(2010,9,1) + TIME(0,0,0)</f>
        <v>40422</v>
      </c>
      <c r="C41877">
        <v>24.04945755</v>
      </c>
    </row>
    <row r="41878" spans="1:3" x14ac:dyDescent="0.25">
      <c r="A41878">
        <v>3926</v>
      </c>
      <c r="B41878" s="1">
        <f>DATE(2010,10,1) + TIME(0,0,0)</f>
        <v>40452</v>
      </c>
      <c r="C41878">
        <v>24.04945755</v>
      </c>
    </row>
    <row r="41879" spans="1:3" x14ac:dyDescent="0.25">
      <c r="A41879">
        <v>3957</v>
      </c>
      <c r="B41879" s="1">
        <f>DATE(2010,11,1) + TIME(0,0,0)</f>
        <v>40483</v>
      </c>
      <c r="C41879">
        <v>24.04945755</v>
      </c>
    </row>
    <row r="41880" spans="1:3" x14ac:dyDescent="0.25">
      <c r="A41880">
        <v>3987</v>
      </c>
      <c r="B41880" s="1">
        <f>DATE(2010,12,1) + TIME(0,0,0)</f>
        <v>40513</v>
      </c>
      <c r="C41880">
        <v>24.04945755</v>
      </c>
    </row>
    <row r="41881" spans="1:3" x14ac:dyDescent="0.25">
      <c r="A41881">
        <v>4018</v>
      </c>
      <c r="B41881" s="1">
        <f>DATE(2011,1,1) + TIME(0,0,0)</f>
        <v>40544</v>
      </c>
      <c r="C41881">
        <v>24.04945755</v>
      </c>
    </row>
    <row r="41882" spans="1:3" x14ac:dyDescent="0.25">
      <c r="A41882">
        <v>4049</v>
      </c>
      <c r="B41882" s="1">
        <f>DATE(2011,2,1) + TIME(0,0,0)</f>
        <v>40575</v>
      </c>
      <c r="C41882">
        <v>24.04945755</v>
      </c>
    </row>
    <row r="41883" spans="1:3" x14ac:dyDescent="0.25">
      <c r="A41883">
        <v>4077</v>
      </c>
      <c r="B41883" s="1">
        <f>DATE(2011,3,1) + TIME(0,0,0)</f>
        <v>40603</v>
      </c>
      <c r="C41883">
        <v>24.04945755</v>
      </c>
    </row>
    <row r="41884" spans="1:3" x14ac:dyDescent="0.25">
      <c r="A41884">
        <v>4108</v>
      </c>
      <c r="B41884" s="1">
        <f>DATE(2011,4,1) + TIME(0,0,0)</f>
        <v>40634</v>
      </c>
      <c r="C41884">
        <v>24.04945755</v>
      </c>
    </row>
    <row r="41885" spans="1:3" x14ac:dyDescent="0.25">
      <c r="A41885">
        <v>4138</v>
      </c>
      <c r="B41885" s="1">
        <f>DATE(2011,5,1) + TIME(0,0,0)</f>
        <v>40664</v>
      </c>
      <c r="C41885">
        <v>24.04945755</v>
      </c>
    </row>
    <row r="41886" spans="1:3" x14ac:dyDescent="0.25">
      <c r="A41886">
        <v>4169</v>
      </c>
      <c r="B41886" s="1">
        <f>DATE(2011,6,1) + TIME(0,0,0)</f>
        <v>40695</v>
      </c>
      <c r="C41886">
        <v>24.04945755</v>
      </c>
    </row>
    <row r="41887" spans="1:3" x14ac:dyDescent="0.25">
      <c r="A41887">
        <v>4199</v>
      </c>
      <c r="B41887" s="1">
        <f>DATE(2011,7,1) + TIME(0,0,0)</f>
        <v>40725</v>
      </c>
      <c r="C41887">
        <v>24.04945755</v>
      </c>
    </row>
    <row r="41888" spans="1:3" x14ac:dyDescent="0.25">
      <c r="A41888">
        <v>4230</v>
      </c>
      <c r="B41888" s="1">
        <f>DATE(2011,8,1) + TIME(0,0,0)</f>
        <v>40756</v>
      </c>
      <c r="C41888">
        <v>24.04945755</v>
      </c>
    </row>
    <row r="41889" spans="1:3" x14ac:dyDescent="0.25">
      <c r="A41889">
        <v>4261</v>
      </c>
      <c r="B41889" s="1">
        <f>DATE(2011,9,1) + TIME(0,0,0)</f>
        <v>40787</v>
      </c>
      <c r="C41889">
        <v>24.04945755</v>
      </c>
    </row>
    <row r="41890" spans="1:3" x14ac:dyDescent="0.25">
      <c r="A41890">
        <v>4291</v>
      </c>
      <c r="B41890" s="1">
        <f>DATE(2011,10,1) + TIME(0,0,0)</f>
        <v>40817</v>
      </c>
      <c r="C41890">
        <v>24.04945755</v>
      </c>
    </row>
    <row r="41891" spans="1:3" x14ac:dyDescent="0.25">
      <c r="A41891">
        <v>4322</v>
      </c>
      <c r="B41891" s="1">
        <f>DATE(2011,11,1) + TIME(0,0,0)</f>
        <v>40848</v>
      </c>
      <c r="C41891">
        <v>24.04945755</v>
      </c>
    </row>
    <row r="41892" spans="1:3" x14ac:dyDescent="0.25">
      <c r="A41892">
        <v>4352</v>
      </c>
      <c r="B41892" s="1">
        <f>DATE(2011,12,1) + TIME(0,0,0)</f>
        <v>40878</v>
      </c>
      <c r="C41892">
        <v>24.04945755</v>
      </c>
    </row>
    <row r="41893" spans="1:3" x14ac:dyDescent="0.25">
      <c r="A41893">
        <v>4383</v>
      </c>
      <c r="B41893" s="1">
        <f>DATE(2012,1,1) + TIME(0,0,0)</f>
        <v>40909</v>
      </c>
      <c r="C41893">
        <v>24.04945755</v>
      </c>
    </row>
    <row r="41894" spans="1:3" x14ac:dyDescent="0.25">
      <c r="A41894">
        <v>4414</v>
      </c>
      <c r="B41894" s="1">
        <f>DATE(2012,2,1) + TIME(0,0,0)</f>
        <v>40940</v>
      </c>
      <c r="C41894">
        <v>24.04945755</v>
      </c>
    </row>
    <row r="41895" spans="1:3" x14ac:dyDescent="0.25">
      <c r="A41895">
        <v>4443</v>
      </c>
      <c r="B41895" s="1">
        <f>DATE(2012,3,1) + TIME(0,0,0)</f>
        <v>40969</v>
      </c>
      <c r="C41895">
        <v>24.04945755</v>
      </c>
    </row>
    <row r="41896" spans="1:3" x14ac:dyDescent="0.25">
      <c r="A41896">
        <v>4474</v>
      </c>
      <c r="B41896" s="1">
        <f>DATE(2012,4,1) + TIME(0,0,0)</f>
        <v>41000</v>
      </c>
      <c r="C41896">
        <v>24.04945755</v>
      </c>
    </row>
    <row r="41897" spans="1:3" x14ac:dyDescent="0.25">
      <c r="A41897">
        <v>4504</v>
      </c>
      <c r="B41897" s="1">
        <f>DATE(2012,5,1) + TIME(0,0,0)</f>
        <v>41030</v>
      </c>
      <c r="C41897">
        <v>24.04945755</v>
      </c>
    </row>
    <row r="41898" spans="1:3" x14ac:dyDescent="0.25">
      <c r="A41898">
        <v>4535</v>
      </c>
      <c r="B41898" s="1">
        <f>DATE(2012,6,1) + TIME(0,0,0)</f>
        <v>41061</v>
      </c>
      <c r="C41898">
        <v>24.04945755</v>
      </c>
    </row>
    <row r="41899" spans="1:3" x14ac:dyDescent="0.25">
      <c r="A41899">
        <v>4565</v>
      </c>
      <c r="B41899" s="1">
        <f>DATE(2012,7,1) + TIME(0,0,0)</f>
        <v>41091</v>
      </c>
      <c r="C41899">
        <v>24.04945755</v>
      </c>
    </row>
    <row r="41900" spans="1:3" x14ac:dyDescent="0.25">
      <c r="A41900">
        <v>4596</v>
      </c>
      <c r="B41900" s="1">
        <f>DATE(2012,8,1) + TIME(0,0,0)</f>
        <v>41122</v>
      </c>
      <c r="C41900">
        <v>24.04945755</v>
      </c>
    </row>
    <row r="41901" spans="1:3" x14ac:dyDescent="0.25">
      <c r="A41901">
        <v>4627</v>
      </c>
      <c r="B41901" s="1">
        <f>DATE(2012,9,1) + TIME(0,0,0)</f>
        <v>41153</v>
      </c>
      <c r="C41901">
        <v>24.04945755</v>
      </c>
    </row>
    <row r="41902" spans="1:3" x14ac:dyDescent="0.25">
      <c r="A41902">
        <v>4657</v>
      </c>
      <c r="B41902" s="1">
        <f>DATE(2012,10,1) + TIME(0,0,0)</f>
        <v>41183</v>
      </c>
      <c r="C41902">
        <v>24.04945755</v>
      </c>
    </row>
    <row r="41903" spans="1:3" x14ac:dyDescent="0.25">
      <c r="A41903">
        <v>4688</v>
      </c>
      <c r="B41903" s="1">
        <f>DATE(2012,11,1) + TIME(0,0,0)</f>
        <v>41214</v>
      </c>
      <c r="C41903">
        <v>24.04945755</v>
      </c>
    </row>
    <row r="41904" spans="1:3" x14ac:dyDescent="0.25">
      <c r="A41904">
        <v>4718</v>
      </c>
      <c r="B41904" s="1">
        <f>DATE(2012,12,1) + TIME(0,0,0)</f>
        <v>41244</v>
      </c>
      <c r="C41904">
        <v>24.04945755</v>
      </c>
    </row>
    <row r="41905" spans="1:3" x14ac:dyDescent="0.25">
      <c r="A41905">
        <v>4749</v>
      </c>
      <c r="B41905" s="1">
        <f>DATE(2013,1,1) + TIME(0,0,0)</f>
        <v>41275</v>
      </c>
      <c r="C41905">
        <v>24.04945755</v>
      </c>
    </row>
    <row r="41906" spans="1:3" x14ac:dyDescent="0.25">
      <c r="A41906">
        <v>4780</v>
      </c>
      <c r="B41906" s="1">
        <f>DATE(2013,2,1) + TIME(0,0,0)</f>
        <v>41306</v>
      </c>
      <c r="C41906">
        <v>24.04945755</v>
      </c>
    </row>
    <row r="41907" spans="1:3" x14ac:dyDescent="0.25">
      <c r="A41907">
        <v>4808</v>
      </c>
      <c r="B41907" s="1">
        <f>DATE(2013,3,1) + TIME(0,0,0)</f>
        <v>41334</v>
      </c>
      <c r="C41907">
        <v>24.04945755</v>
      </c>
    </row>
    <row r="41908" spans="1:3" x14ac:dyDescent="0.25">
      <c r="A41908">
        <v>4839</v>
      </c>
      <c r="B41908" s="1">
        <f>DATE(2013,4,1) + TIME(0,0,0)</f>
        <v>41365</v>
      </c>
      <c r="C41908">
        <v>24.04945755</v>
      </c>
    </row>
    <row r="41909" spans="1:3" x14ac:dyDescent="0.25">
      <c r="A41909">
        <v>4869</v>
      </c>
      <c r="B41909" s="1">
        <f>DATE(2013,5,1) + TIME(0,0,0)</f>
        <v>41395</v>
      </c>
      <c r="C41909">
        <v>24.04945755</v>
      </c>
    </row>
    <row r="41910" spans="1:3" x14ac:dyDescent="0.25">
      <c r="A41910">
        <v>4900</v>
      </c>
      <c r="B41910" s="1">
        <f>DATE(2013,6,1) + TIME(0,0,0)</f>
        <v>41426</v>
      </c>
      <c r="C41910">
        <v>24.04945755</v>
      </c>
    </row>
    <row r="41911" spans="1:3" x14ac:dyDescent="0.25">
      <c r="A41911">
        <v>4930</v>
      </c>
      <c r="B41911" s="1">
        <f>DATE(2013,7,1) + TIME(0,0,0)</f>
        <v>41456</v>
      </c>
      <c r="C41911">
        <v>24.04945755</v>
      </c>
    </row>
    <row r="41912" spans="1:3" x14ac:dyDescent="0.25">
      <c r="A41912">
        <v>4961</v>
      </c>
      <c r="B41912" s="1">
        <f>DATE(2013,8,1) + TIME(0,0,0)</f>
        <v>41487</v>
      </c>
      <c r="C41912">
        <v>24.04945755</v>
      </c>
    </row>
    <row r="41913" spans="1:3" x14ac:dyDescent="0.25">
      <c r="A41913">
        <v>4992</v>
      </c>
      <c r="B41913" s="1">
        <f>DATE(2013,9,1) + TIME(0,0,0)</f>
        <v>41518</v>
      </c>
      <c r="C41913">
        <v>24.04945755</v>
      </c>
    </row>
    <row r="41914" spans="1:3" x14ac:dyDescent="0.25">
      <c r="A41914">
        <v>5022</v>
      </c>
      <c r="B41914" s="1">
        <f>DATE(2013,10,1) + TIME(0,0,0)</f>
        <v>41548</v>
      </c>
      <c r="C41914">
        <v>24.04945755</v>
      </c>
    </row>
    <row r="41915" spans="1:3" x14ac:dyDescent="0.25">
      <c r="A41915">
        <v>5053</v>
      </c>
      <c r="B41915" s="1">
        <f>DATE(2013,11,1) + TIME(0,0,0)</f>
        <v>41579</v>
      </c>
      <c r="C41915">
        <v>24.04945755</v>
      </c>
    </row>
    <row r="41916" spans="1:3" x14ac:dyDescent="0.25">
      <c r="A41916">
        <v>5083</v>
      </c>
      <c r="B41916" s="1">
        <f>DATE(2013,12,1) + TIME(0,0,0)</f>
        <v>41609</v>
      </c>
      <c r="C41916">
        <v>24.04945755</v>
      </c>
    </row>
    <row r="41917" spans="1:3" x14ac:dyDescent="0.25">
      <c r="A41917">
        <v>5114</v>
      </c>
      <c r="B41917" s="1">
        <f>DATE(2014,1,1) + TIME(0,0,0)</f>
        <v>41640</v>
      </c>
      <c r="C41917">
        <v>24.04945755</v>
      </c>
    </row>
    <row r="41918" spans="1:3" x14ac:dyDescent="0.25">
      <c r="A41918">
        <v>5145</v>
      </c>
      <c r="B41918" s="1">
        <f>DATE(2014,2,1) + TIME(0,0,0)</f>
        <v>41671</v>
      </c>
      <c r="C41918">
        <v>24.04945755</v>
      </c>
    </row>
    <row r="41919" spans="1:3" x14ac:dyDescent="0.25">
      <c r="A41919">
        <v>5173</v>
      </c>
      <c r="B41919" s="1">
        <f>DATE(2014,3,1) + TIME(0,0,0)</f>
        <v>41699</v>
      </c>
      <c r="C41919">
        <v>24.04945755</v>
      </c>
    </row>
    <row r="41920" spans="1:3" x14ac:dyDescent="0.25">
      <c r="A41920">
        <v>5204</v>
      </c>
      <c r="B41920" s="1">
        <f>DATE(2014,4,1) + TIME(0,0,0)</f>
        <v>41730</v>
      </c>
      <c r="C41920">
        <v>24.04945755</v>
      </c>
    </row>
    <row r="41921" spans="1:3" x14ac:dyDescent="0.25">
      <c r="A41921">
        <v>5234</v>
      </c>
      <c r="B41921" s="1">
        <f>DATE(2014,5,1) + TIME(0,0,0)</f>
        <v>41760</v>
      </c>
      <c r="C41921">
        <v>24.04945755</v>
      </c>
    </row>
    <row r="41922" spans="1:3" x14ac:dyDescent="0.25">
      <c r="A41922">
        <v>5265</v>
      </c>
      <c r="B41922" s="1">
        <f>DATE(2014,6,1) + TIME(0,0,0)</f>
        <v>41791</v>
      </c>
      <c r="C41922">
        <v>24.04945755</v>
      </c>
    </row>
    <row r="41923" spans="1:3" x14ac:dyDescent="0.25">
      <c r="A41923">
        <v>5295</v>
      </c>
      <c r="B41923" s="1">
        <f>DATE(2014,7,1) + TIME(0,0,0)</f>
        <v>41821</v>
      </c>
      <c r="C41923">
        <v>24.04945755</v>
      </c>
    </row>
    <row r="41924" spans="1:3" x14ac:dyDescent="0.25">
      <c r="A41924">
        <v>5326</v>
      </c>
      <c r="B41924" s="1">
        <f>DATE(2014,8,1) + TIME(0,0,0)</f>
        <v>41852</v>
      </c>
      <c r="C41924">
        <v>24.04945755</v>
      </c>
    </row>
    <row r="41925" spans="1:3" x14ac:dyDescent="0.25">
      <c r="A41925">
        <v>5357</v>
      </c>
      <c r="B41925" s="1">
        <f>DATE(2014,9,1) + TIME(0,0,0)</f>
        <v>41883</v>
      </c>
      <c r="C41925">
        <v>24.04945755</v>
      </c>
    </row>
    <row r="41926" spans="1:3" x14ac:dyDescent="0.25">
      <c r="A41926">
        <v>5387</v>
      </c>
      <c r="B41926" s="1">
        <f>DATE(2014,10,1) + TIME(0,0,0)</f>
        <v>41913</v>
      </c>
      <c r="C41926">
        <v>24.04945755</v>
      </c>
    </row>
    <row r="41927" spans="1:3" x14ac:dyDescent="0.25">
      <c r="A41927">
        <v>5418</v>
      </c>
      <c r="B41927" s="1">
        <f>DATE(2014,11,1) + TIME(0,0,0)</f>
        <v>41944</v>
      </c>
      <c r="C41927">
        <v>24.04945755</v>
      </c>
    </row>
    <row r="41928" spans="1:3" x14ac:dyDescent="0.25">
      <c r="A41928">
        <v>5448</v>
      </c>
      <c r="B41928" s="1">
        <f>DATE(2014,12,1) + TIME(0,0,0)</f>
        <v>41974</v>
      </c>
      <c r="C41928">
        <v>24.04945755</v>
      </c>
    </row>
    <row r="41929" spans="1:3" x14ac:dyDescent="0.25">
      <c r="A41929">
        <v>5479</v>
      </c>
      <c r="B41929" s="1">
        <f>DATE(2015,1,1) + TIME(0,0,0)</f>
        <v>42005</v>
      </c>
      <c r="C41929">
        <v>24.04945755</v>
      </c>
    </row>
    <row r="41930" spans="1:3" x14ac:dyDescent="0.25">
      <c r="A41930">
        <v>5510</v>
      </c>
      <c r="B41930" s="1">
        <f>DATE(2015,2,1) + TIME(0,0,0)</f>
        <v>42036</v>
      </c>
      <c r="C41930">
        <v>24.04945755</v>
      </c>
    </row>
    <row r="41931" spans="1:3" x14ac:dyDescent="0.25">
      <c r="A41931">
        <v>5538</v>
      </c>
      <c r="B41931" s="1">
        <f>DATE(2015,3,1) + TIME(0,0,0)</f>
        <v>42064</v>
      </c>
      <c r="C41931">
        <v>24.04945755</v>
      </c>
    </row>
    <row r="41932" spans="1:3" x14ac:dyDescent="0.25">
      <c r="A41932">
        <v>5569</v>
      </c>
      <c r="B41932" s="1">
        <f>DATE(2015,4,1) + TIME(0,0,0)</f>
        <v>42095</v>
      </c>
      <c r="C41932">
        <v>24.04945755</v>
      </c>
    </row>
    <row r="41933" spans="1:3" x14ac:dyDescent="0.25">
      <c r="A41933">
        <v>5599</v>
      </c>
      <c r="B41933" s="1">
        <f>DATE(2015,5,1) + TIME(0,0,0)</f>
        <v>42125</v>
      </c>
      <c r="C41933">
        <v>24.04945755</v>
      </c>
    </row>
    <row r="41934" spans="1:3" x14ac:dyDescent="0.25">
      <c r="A41934">
        <v>5630</v>
      </c>
      <c r="B41934" s="1">
        <f>DATE(2015,6,1) + TIME(0,0,0)</f>
        <v>42156</v>
      </c>
      <c r="C41934">
        <v>24.04945755</v>
      </c>
    </row>
    <row r="41935" spans="1:3" x14ac:dyDescent="0.25">
      <c r="A41935">
        <v>5660</v>
      </c>
      <c r="B41935" s="1">
        <f>DATE(2015,7,1) + TIME(0,0,0)</f>
        <v>42186</v>
      </c>
      <c r="C41935">
        <v>24.04945755</v>
      </c>
    </row>
    <row r="41936" spans="1:3" x14ac:dyDescent="0.25">
      <c r="A41936">
        <v>5691</v>
      </c>
      <c r="B41936" s="1">
        <f>DATE(2015,8,1) + TIME(0,0,0)</f>
        <v>42217</v>
      </c>
      <c r="C41936">
        <v>24.04945755</v>
      </c>
    </row>
    <row r="41937" spans="1:3" x14ac:dyDescent="0.25">
      <c r="A41937">
        <v>5722</v>
      </c>
      <c r="B41937" s="1">
        <f>DATE(2015,9,1) + TIME(0,0,0)</f>
        <v>42248</v>
      </c>
      <c r="C41937">
        <v>24.04945755</v>
      </c>
    </row>
    <row r="41938" spans="1:3" x14ac:dyDescent="0.25">
      <c r="A41938">
        <v>5752</v>
      </c>
      <c r="B41938" s="1">
        <f>DATE(2015,10,1) + TIME(0,0,0)</f>
        <v>42278</v>
      </c>
      <c r="C41938">
        <v>24.04945755</v>
      </c>
    </row>
    <row r="41939" spans="1:3" x14ac:dyDescent="0.25">
      <c r="A41939">
        <v>5783</v>
      </c>
      <c r="B41939" s="1">
        <f>DATE(2015,11,1) + TIME(0,0,0)</f>
        <v>42309</v>
      </c>
      <c r="C41939">
        <v>24.04945755</v>
      </c>
    </row>
    <row r="41940" spans="1:3" x14ac:dyDescent="0.25">
      <c r="A41940">
        <v>5813</v>
      </c>
      <c r="B41940" s="1">
        <f>DATE(2015,12,1) + TIME(0,0,0)</f>
        <v>42339</v>
      </c>
      <c r="C41940">
        <v>24.04945755</v>
      </c>
    </row>
    <row r="41941" spans="1:3" x14ac:dyDescent="0.25">
      <c r="A41941">
        <v>5844</v>
      </c>
      <c r="B41941" s="1">
        <f>DATE(2016,1,1) + TIME(0,0,0)</f>
        <v>42370</v>
      </c>
      <c r="C41941">
        <v>24.04945755</v>
      </c>
    </row>
    <row r="41942" spans="1:3" x14ac:dyDescent="0.25">
      <c r="A41942">
        <v>5875</v>
      </c>
      <c r="B41942" s="1">
        <f>DATE(2016,2,1) + TIME(0,0,0)</f>
        <v>42401</v>
      </c>
      <c r="C41942">
        <v>24.04945755</v>
      </c>
    </row>
    <row r="41943" spans="1:3" x14ac:dyDescent="0.25">
      <c r="A41943">
        <v>5904</v>
      </c>
      <c r="B41943" s="1">
        <f>DATE(2016,3,1) + TIME(0,0,0)</f>
        <v>42430</v>
      </c>
      <c r="C41943">
        <v>24.04945755</v>
      </c>
    </row>
    <row r="41944" spans="1:3" x14ac:dyDescent="0.25">
      <c r="A41944">
        <v>5935</v>
      </c>
      <c r="B41944" s="1">
        <f>DATE(2016,4,1) + TIME(0,0,0)</f>
        <v>42461</v>
      </c>
      <c r="C41944">
        <v>24.04945755</v>
      </c>
    </row>
    <row r="41945" spans="1:3" x14ac:dyDescent="0.25">
      <c r="A41945">
        <v>5965</v>
      </c>
      <c r="B41945" s="1">
        <f>DATE(2016,5,1) + TIME(0,0,0)</f>
        <v>42491</v>
      </c>
      <c r="C41945">
        <v>24.04945755</v>
      </c>
    </row>
    <row r="41946" spans="1:3" x14ac:dyDescent="0.25">
      <c r="A41946">
        <v>5996</v>
      </c>
      <c r="B41946" s="1">
        <f>DATE(2016,6,1) + TIME(0,0,0)</f>
        <v>42522</v>
      </c>
      <c r="C41946">
        <v>24.04945755</v>
      </c>
    </row>
    <row r="41947" spans="1:3" x14ac:dyDescent="0.25">
      <c r="A41947">
        <v>6026</v>
      </c>
      <c r="B41947" s="1">
        <f>DATE(2016,7,1) + TIME(0,0,0)</f>
        <v>42552</v>
      </c>
      <c r="C41947">
        <v>24.04945755</v>
      </c>
    </row>
    <row r="41948" spans="1:3" x14ac:dyDescent="0.25">
      <c r="A41948">
        <v>6057</v>
      </c>
      <c r="B41948" s="1">
        <f>DATE(2016,8,1) + TIME(0,0,0)</f>
        <v>42583</v>
      </c>
      <c r="C41948">
        <v>24.04945755</v>
      </c>
    </row>
    <row r="41949" spans="1:3" x14ac:dyDescent="0.25">
      <c r="A41949">
        <v>6088</v>
      </c>
      <c r="B41949" s="1">
        <f>DATE(2016,9,1) + TIME(0,0,0)</f>
        <v>42614</v>
      </c>
      <c r="C41949">
        <v>24.04945755</v>
      </c>
    </row>
    <row r="41950" spans="1:3" x14ac:dyDescent="0.25">
      <c r="A41950">
        <v>6118</v>
      </c>
      <c r="B41950" s="1">
        <f>DATE(2016,10,1) + TIME(0,0,0)</f>
        <v>42644</v>
      </c>
      <c r="C41950">
        <v>24.04945755</v>
      </c>
    </row>
    <row r="41951" spans="1:3" x14ac:dyDescent="0.25">
      <c r="A41951">
        <v>6149</v>
      </c>
      <c r="B41951" s="1">
        <f>DATE(2016,11,1) + TIME(0,0,0)</f>
        <v>42675</v>
      </c>
      <c r="C41951">
        <v>24.04945755</v>
      </c>
    </row>
    <row r="41952" spans="1:3" x14ac:dyDescent="0.25">
      <c r="A41952">
        <v>6179</v>
      </c>
      <c r="B41952" s="1">
        <f>DATE(2016,12,1) + TIME(0,0,0)</f>
        <v>42705</v>
      </c>
      <c r="C41952">
        <v>24.04945755</v>
      </c>
    </row>
    <row r="41953" spans="1:3" x14ac:dyDescent="0.25">
      <c r="A41953">
        <v>6210</v>
      </c>
      <c r="B41953" s="1">
        <f>DATE(2017,1,1) + TIME(0,0,0)</f>
        <v>42736</v>
      </c>
      <c r="C41953">
        <v>24.04945755</v>
      </c>
    </row>
    <row r="41954" spans="1:3" x14ac:dyDescent="0.25">
      <c r="A41954">
        <v>6241</v>
      </c>
      <c r="B41954" s="1">
        <f>DATE(2017,2,1) + TIME(0,0,0)</f>
        <v>42767</v>
      </c>
      <c r="C41954">
        <v>24.04945755</v>
      </c>
    </row>
    <row r="41955" spans="1:3" x14ac:dyDescent="0.25">
      <c r="A41955">
        <v>6269</v>
      </c>
      <c r="B41955" s="1">
        <f>DATE(2017,3,1) + TIME(0,0,0)</f>
        <v>42795</v>
      </c>
      <c r="C41955">
        <v>24.04945755</v>
      </c>
    </row>
    <row r="41956" spans="1:3" x14ac:dyDescent="0.25">
      <c r="A41956">
        <v>6300</v>
      </c>
      <c r="B41956" s="1">
        <f>DATE(2017,4,1) + TIME(0,0,0)</f>
        <v>42826</v>
      </c>
      <c r="C41956">
        <v>24.04945755</v>
      </c>
    </row>
    <row r="41957" spans="1:3" x14ac:dyDescent="0.25">
      <c r="A41957">
        <v>6330</v>
      </c>
      <c r="B41957" s="1">
        <f>DATE(2017,5,1) + TIME(0,0,0)</f>
        <v>42856</v>
      </c>
      <c r="C41957">
        <v>24.04945755</v>
      </c>
    </row>
    <row r="41958" spans="1:3" x14ac:dyDescent="0.25">
      <c r="A41958">
        <v>6361</v>
      </c>
      <c r="B41958" s="1">
        <f>DATE(2017,6,1) + TIME(0,0,0)</f>
        <v>42887</v>
      </c>
      <c r="C41958">
        <v>24.04945755</v>
      </c>
    </row>
    <row r="41959" spans="1:3" x14ac:dyDescent="0.25">
      <c r="A41959">
        <v>6391</v>
      </c>
      <c r="B41959" s="1">
        <f>DATE(2017,7,1) + TIME(0,0,0)</f>
        <v>42917</v>
      </c>
      <c r="C41959">
        <v>24.04945755</v>
      </c>
    </row>
    <row r="41960" spans="1:3" x14ac:dyDescent="0.25">
      <c r="A41960">
        <v>6422</v>
      </c>
      <c r="B41960" s="1">
        <f>DATE(2017,8,1) + TIME(0,0,0)</f>
        <v>42948</v>
      </c>
      <c r="C41960">
        <v>24.04945755</v>
      </c>
    </row>
    <row r="41961" spans="1:3" x14ac:dyDescent="0.25">
      <c r="A41961">
        <v>6453</v>
      </c>
      <c r="B41961" s="1">
        <f>DATE(2017,9,1) + TIME(0,0,0)</f>
        <v>42979</v>
      </c>
      <c r="C41961">
        <v>24.04945755</v>
      </c>
    </row>
    <row r="41962" spans="1:3" x14ac:dyDescent="0.25">
      <c r="A41962">
        <v>6483</v>
      </c>
      <c r="B41962" s="1">
        <f>DATE(2017,10,1) + TIME(0,0,0)</f>
        <v>43009</v>
      </c>
      <c r="C41962">
        <v>24.04945755</v>
      </c>
    </row>
    <row r="41963" spans="1:3" x14ac:dyDescent="0.25">
      <c r="A41963">
        <v>6514</v>
      </c>
      <c r="B41963" s="1">
        <f>DATE(2017,11,1) + TIME(0,0,0)</f>
        <v>43040</v>
      </c>
      <c r="C41963">
        <v>24.04945755</v>
      </c>
    </row>
    <row r="41964" spans="1:3" x14ac:dyDescent="0.25">
      <c r="A41964">
        <v>6544</v>
      </c>
      <c r="B41964" s="1">
        <f>DATE(2017,12,1) + TIME(0,0,0)</f>
        <v>43070</v>
      </c>
      <c r="C41964">
        <v>24.04945755</v>
      </c>
    </row>
    <row r="41965" spans="1:3" x14ac:dyDescent="0.25">
      <c r="A41965">
        <v>6575</v>
      </c>
      <c r="B41965" s="1">
        <f>DATE(2018,1,1) + TIME(0,0,0)</f>
        <v>43101</v>
      </c>
      <c r="C41965">
        <v>24.04945755</v>
      </c>
    </row>
    <row r="41966" spans="1:3" x14ac:dyDescent="0.25">
      <c r="A41966">
        <v>6606</v>
      </c>
      <c r="B41966" s="1">
        <f>DATE(2018,2,1) + TIME(0,0,0)</f>
        <v>43132</v>
      </c>
      <c r="C41966">
        <v>24.04945755</v>
      </c>
    </row>
    <row r="41967" spans="1:3" x14ac:dyDescent="0.25">
      <c r="A41967">
        <v>6634</v>
      </c>
      <c r="B41967" s="1">
        <f>DATE(2018,3,1) + TIME(0,0,0)</f>
        <v>43160</v>
      </c>
      <c r="C41967">
        <v>24.04945755</v>
      </c>
    </row>
    <row r="41968" spans="1:3" x14ac:dyDescent="0.25">
      <c r="A41968">
        <v>6665</v>
      </c>
      <c r="B41968" s="1">
        <f>DATE(2018,4,1) + TIME(0,0,0)</f>
        <v>43191</v>
      </c>
      <c r="C41968">
        <v>24.04945755</v>
      </c>
    </row>
    <row r="41969" spans="1:3" x14ac:dyDescent="0.25">
      <c r="A41969">
        <v>6695</v>
      </c>
      <c r="B41969" s="1">
        <f>DATE(2018,5,1) + TIME(0,0,0)</f>
        <v>43221</v>
      </c>
      <c r="C41969">
        <v>24.04945755</v>
      </c>
    </row>
    <row r="41970" spans="1:3" x14ac:dyDescent="0.25">
      <c r="A41970">
        <v>6726</v>
      </c>
      <c r="B41970" s="1">
        <f>DATE(2018,6,1) + TIME(0,0,0)</f>
        <v>43252</v>
      </c>
      <c r="C41970">
        <v>24.04945755</v>
      </c>
    </row>
    <row r="41971" spans="1:3" x14ac:dyDescent="0.25">
      <c r="A41971">
        <v>6756</v>
      </c>
      <c r="B41971" s="1">
        <f>DATE(2018,7,1) + TIME(0,0,0)</f>
        <v>43282</v>
      </c>
      <c r="C41971">
        <v>24.04945755</v>
      </c>
    </row>
    <row r="41972" spans="1:3" x14ac:dyDescent="0.25">
      <c r="A41972">
        <v>6787</v>
      </c>
      <c r="B41972" s="1">
        <f>DATE(2018,8,1) + TIME(0,0,0)</f>
        <v>43313</v>
      </c>
      <c r="C41972">
        <v>24.04945755</v>
      </c>
    </row>
    <row r="41973" spans="1:3" x14ac:dyDescent="0.25">
      <c r="A41973">
        <v>6818</v>
      </c>
      <c r="B41973" s="1">
        <f>DATE(2018,9,1) + TIME(0,0,0)</f>
        <v>43344</v>
      </c>
      <c r="C41973">
        <v>24.04945755</v>
      </c>
    </row>
    <row r="41974" spans="1:3" x14ac:dyDescent="0.25">
      <c r="A41974">
        <v>6848</v>
      </c>
      <c r="B41974" s="1">
        <f>DATE(2018,10,1) + TIME(0,0,0)</f>
        <v>43374</v>
      </c>
      <c r="C41974">
        <v>24.04945755</v>
      </c>
    </row>
    <row r="41975" spans="1:3" x14ac:dyDescent="0.25">
      <c r="A41975">
        <v>6879</v>
      </c>
      <c r="B41975" s="1">
        <f>DATE(2018,11,1) + TIME(0,0,0)</f>
        <v>43405</v>
      </c>
      <c r="C41975">
        <v>24.04945755</v>
      </c>
    </row>
    <row r="41976" spans="1:3" x14ac:dyDescent="0.25">
      <c r="A41976">
        <v>6909</v>
      </c>
      <c r="B41976" s="1">
        <f>DATE(2018,12,1) + TIME(0,0,0)</f>
        <v>43435</v>
      </c>
      <c r="C41976">
        <v>24.04945755</v>
      </c>
    </row>
    <row r="41977" spans="1:3" x14ac:dyDescent="0.25">
      <c r="A41977">
        <v>6940</v>
      </c>
      <c r="B41977" s="1">
        <f>DATE(2019,1,1) + TIME(0,0,0)</f>
        <v>43466</v>
      </c>
      <c r="C41977">
        <v>24.04945755</v>
      </c>
    </row>
    <row r="41978" spans="1:3" x14ac:dyDescent="0.25">
      <c r="A41978">
        <v>6971</v>
      </c>
      <c r="B41978" s="1">
        <f>DATE(2019,2,1) + TIME(0,0,0)</f>
        <v>43497</v>
      </c>
      <c r="C41978">
        <v>24.04945755</v>
      </c>
    </row>
    <row r="41979" spans="1:3" x14ac:dyDescent="0.25">
      <c r="A41979">
        <v>6999</v>
      </c>
      <c r="B41979" s="1">
        <f>DATE(2019,3,1) + TIME(0,0,0)</f>
        <v>43525</v>
      </c>
      <c r="C41979">
        <v>24.04945755</v>
      </c>
    </row>
    <row r="41980" spans="1:3" x14ac:dyDescent="0.25">
      <c r="A41980">
        <v>7030</v>
      </c>
      <c r="B41980" s="1">
        <f>DATE(2019,4,1) + TIME(0,0,0)</f>
        <v>43556</v>
      </c>
      <c r="C41980">
        <v>24.04945755</v>
      </c>
    </row>
    <row r="41981" spans="1:3" x14ac:dyDescent="0.25">
      <c r="A41981">
        <v>7060</v>
      </c>
      <c r="B41981" s="1">
        <f>DATE(2019,5,1) + TIME(0,0,0)</f>
        <v>43586</v>
      </c>
      <c r="C41981">
        <v>24.04945755</v>
      </c>
    </row>
    <row r="41982" spans="1:3" x14ac:dyDescent="0.25">
      <c r="A41982">
        <v>7091</v>
      </c>
      <c r="B41982" s="1">
        <f>DATE(2019,6,1) + TIME(0,0,0)</f>
        <v>43617</v>
      </c>
      <c r="C41982">
        <v>24.04945755</v>
      </c>
    </row>
    <row r="41983" spans="1:3" x14ac:dyDescent="0.25">
      <c r="A41983">
        <v>7121</v>
      </c>
      <c r="B41983" s="1">
        <f>DATE(2019,7,1) + TIME(0,0,0)</f>
        <v>43647</v>
      </c>
      <c r="C41983">
        <v>24.04945755</v>
      </c>
    </row>
    <row r="41984" spans="1:3" x14ac:dyDescent="0.25">
      <c r="A41984">
        <v>7152</v>
      </c>
      <c r="B41984" s="1">
        <f>DATE(2019,8,1) + TIME(0,0,0)</f>
        <v>43678</v>
      </c>
      <c r="C41984">
        <v>24.04945755</v>
      </c>
    </row>
    <row r="41985" spans="1:3" x14ac:dyDescent="0.25">
      <c r="A41985">
        <v>7183</v>
      </c>
      <c r="B41985" s="1">
        <f>DATE(2019,9,1) + TIME(0,0,0)</f>
        <v>43709</v>
      </c>
      <c r="C41985">
        <v>24.04945755</v>
      </c>
    </row>
    <row r="41986" spans="1:3" x14ac:dyDescent="0.25">
      <c r="A41986">
        <v>7213</v>
      </c>
      <c r="B41986" s="1">
        <f>DATE(2019,10,1) + TIME(0,0,0)</f>
        <v>43739</v>
      </c>
      <c r="C41986">
        <v>24.04945755</v>
      </c>
    </row>
    <row r="41987" spans="1:3" x14ac:dyDescent="0.25">
      <c r="A41987">
        <v>7244</v>
      </c>
      <c r="B41987" s="1">
        <f>DATE(2019,11,1) + TIME(0,0,0)</f>
        <v>43770</v>
      </c>
      <c r="C41987">
        <v>24.04945755</v>
      </c>
    </row>
    <row r="41988" spans="1:3" x14ac:dyDescent="0.25">
      <c r="A41988">
        <v>7274</v>
      </c>
      <c r="B41988" s="1">
        <f>DATE(2019,12,1) + TIME(0,0,0)</f>
        <v>43800</v>
      </c>
      <c r="C41988">
        <v>24.04945755</v>
      </c>
    </row>
    <row r="41989" spans="1:3" x14ac:dyDescent="0.25">
      <c r="A41989">
        <v>7305</v>
      </c>
      <c r="B41989" s="1">
        <f>DATE(2020,1,1) + TIME(0,0,0)</f>
        <v>43831</v>
      </c>
      <c r="C41989">
        <v>24.04945755</v>
      </c>
    </row>
    <row r="41990" spans="1:3" x14ac:dyDescent="0.25">
      <c r="A41990">
        <v>7336</v>
      </c>
      <c r="B41990" s="1">
        <f>DATE(2020,2,1) + TIME(0,0,0)</f>
        <v>43862</v>
      </c>
      <c r="C41990">
        <v>24.04945755</v>
      </c>
    </row>
    <row r="41991" spans="1:3" x14ac:dyDescent="0.25">
      <c r="A41991">
        <v>7365</v>
      </c>
      <c r="B41991" s="1">
        <f>DATE(2020,3,1) + TIME(0,0,0)</f>
        <v>43891</v>
      </c>
      <c r="C41991">
        <v>24.04945755</v>
      </c>
    </row>
    <row r="41992" spans="1:3" x14ac:dyDescent="0.25">
      <c r="A41992">
        <v>7396</v>
      </c>
      <c r="B41992" s="1">
        <f>DATE(2020,4,1) + TIME(0,0,0)</f>
        <v>43922</v>
      </c>
      <c r="C41992">
        <v>24.04945755</v>
      </c>
    </row>
    <row r="41993" spans="1:3" x14ac:dyDescent="0.25">
      <c r="A41993">
        <v>7426</v>
      </c>
      <c r="B41993" s="1">
        <f>DATE(2020,5,1) + TIME(0,0,0)</f>
        <v>43952</v>
      </c>
      <c r="C41993">
        <v>24.04945755</v>
      </c>
    </row>
    <row r="41994" spans="1:3" x14ac:dyDescent="0.25">
      <c r="A41994">
        <v>7457</v>
      </c>
      <c r="B41994" s="1">
        <f>DATE(2020,6,1) + TIME(0,0,0)</f>
        <v>43983</v>
      </c>
      <c r="C41994">
        <v>24.04945755</v>
      </c>
    </row>
    <row r="41995" spans="1:3" x14ac:dyDescent="0.25">
      <c r="A41995">
        <v>7487</v>
      </c>
      <c r="B41995" s="1">
        <f>DATE(2020,7,1) + TIME(0,0,0)</f>
        <v>44013</v>
      </c>
      <c r="C41995">
        <v>24.04945755</v>
      </c>
    </row>
    <row r="41996" spans="1:3" x14ac:dyDescent="0.25">
      <c r="A41996">
        <v>7518</v>
      </c>
      <c r="B41996" s="1">
        <f>DATE(2020,8,1) + TIME(0,0,0)</f>
        <v>44044</v>
      </c>
      <c r="C41996">
        <v>24.04945755</v>
      </c>
    </row>
    <row r="41997" spans="1:3" x14ac:dyDescent="0.25">
      <c r="A41997">
        <v>7549</v>
      </c>
      <c r="B41997" s="1">
        <f>DATE(2020,9,1) + TIME(0,0,0)</f>
        <v>44075</v>
      </c>
      <c r="C41997">
        <v>24.04945755</v>
      </c>
    </row>
    <row r="41998" spans="1:3" x14ac:dyDescent="0.25">
      <c r="A41998">
        <v>7579</v>
      </c>
      <c r="B41998" s="1">
        <f>DATE(2020,10,1) + TIME(0,0,0)</f>
        <v>44105</v>
      </c>
      <c r="C41998">
        <v>24.04945755</v>
      </c>
    </row>
    <row r="41999" spans="1:3" x14ac:dyDescent="0.25">
      <c r="A41999">
        <v>7610</v>
      </c>
      <c r="B41999" s="1">
        <f>DATE(2020,11,1) + TIME(0,0,0)</f>
        <v>44136</v>
      </c>
      <c r="C41999">
        <v>24.04945755</v>
      </c>
    </row>
    <row r="42000" spans="1:3" x14ac:dyDescent="0.25">
      <c r="A42000">
        <v>7640</v>
      </c>
      <c r="B42000" s="1">
        <f>DATE(2020,12,1) + TIME(0,0,0)</f>
        <v>44166</v>
      </c>
      <c r="C42000">
        <v>24.04945755</v>
      </c>
    </row>
    <row r="42001" spans="1:3" x14ac:dyDescent="0.25">
      <c r="A42001">
        <v>7671</v>
      </c>
      <c r="B42001" s="1">
        <f>DATE(2021,1,1) + TIME(0,0,0)</f>
        <v>44197</v>
      </c>
      <c r="C42001">
        <v>24.04945755</v>
      </c>
    </row>
    <row r="42002" spans="1:3" x14ac:dyDescent="0.25">
      <c r="A42002">
        <v>7702</v>
      </c>
      <c r="B42002" s="1">
        <f>DATE(2021,2,1) + TIME(0,0,0)</f>
        <v>44228</v>
      </c>
      <c r="C42002">
        <v>24.04945755</v>
      </c>
    </row>
    <row r="42003" spans="1:3" x14ac:dyDescent="0.25">
      <c r="A42003">
        <v>7730</v>
      </c>
      <c r="B42003" s="1">
        <f>DATE(2021,3,1) + TIME(0,0,0)</f>
        <v>44256</v>
      </c>
      <c r="C42003">
        <v>24.04945755</v>
      </c>
    </row>
    <row r="42004" spans="1:3" x14ac:dyDescent="0.25">
      <c r="A42004">
        <v>7761</v>
      </c>
      <c r="B42004" s="1">
        <f>DATE(2021,4,1) + TIME(0,0,0)</f>
        <v>44287</v>
      </c>
      <c r="C42004">
        <v>24.04945755</v>
      </c>
    </row>
    <row r="42005" spans="1:3" x14ac:dyDescent="0.25">
      <c r="A42005">
        <v>7791</v>
      </c>
      <c r="B42005" s="1">
        <f>DATE(2021,5,1) + TIME(0,0,0)</f>
        <v>44317</v>
      </c>
      <c r="C42005">
        <v>24.04945755</v>
      </c>
    </row>
    <row r="42006" spans="1:3" x14ac:dyDescent="0.25">
      <c r="A42006">
        <v>7822</v>
      </c>
      <c r="B42006" s="1">
        <f>DATE(2021,6,1) + TIME(0,0,0)</f>
        <v>44348</v>
      </c>
      <c r="C42006">
        <v>24.04945755</v>
      </c>
    </row>
    <row r="42007" spans="1:3" x14ac:dyDescent="0.25">
      <c r="A42007">
        <v>7852</v>
      </c>
      <c r="B42007" s="1">
        <f>DATE(2021,7,1) + TIME(0,0,0)</f>
        <v>44378</v>
      </c>
      <c r="C42007">
        <v>24.04945755</v>
      </c>
    </row>
    <row r="42008" spans="1:3" x14ac:dyDescent="0.25">
      <c r="A42008">
        <v>7883</v>
      </c>
      <c r="B42008" s="1">
        <f>DATE(2021,8,1) + TIME(0,0,0)</f>
        <v>44409</v>
      </c>
      <c r="C42008">
        <v>24.04945755</v>
      </c>
    </row>
    <row r="42009" spans="1:3" x14ac:dyDescent="0.25">
      <c r="A42009">
        <v>7914</v>
      </c>
      <c r="B42009" s="1">
        <f>DATE(2021,9,1) + TIME(0,0,0)</f>
        <v>44440</v>
      </c>
      <c r="C42009">
        <v>24.04945755</v>
      </c>
    </row>
    <row r="42010" spans="1:3" x14ac:dyDescent="0.25">
      <c r="A42010">
        <v>7944</v>
      </c>
      <c r="B42010" s="1">
        <f>DATE(2021,10,1) + TIME(0,0,0)</f>
        <v>44470</v>
      </c>
      <c r="C42010">
        <v>24.04945755</v>
      </c>
    </row>
    <row r="42011" spans="1:3" x14ac:dyDescent="0.25">
      <c r="A42011">
        <v>7975</v>
      </c>
      <c r="B42011" s="1">
        <f>DATE(2021,11,1) + TIME(0,0,0)</f>
        <v>44501</v>
      </c>
      <c r="C42011">
        <v>24.04945755</v>
      </c>
    </row>
    <row r="42012" spans="1:3" x14ac:dyDescent="0.25">
      <c r="A42012">
        <v>8005</v>
      </c>
      <c r="B42012" s="1">
        <f>DATE(2021,12,1) + TIME(0,0,0)</f>
        <v>44531</v>
      </c>
      <c r="C42012">
        <v>24.04945755</v>
      </c>
    </row>
    <row r="42013" spans="1:3" x14ac:dyDescent="0.25">
      <c r="A42013">
        <v>8036</v>
      </c>
      <c r="B42013" s="1">
        <f>DATE(2022,1,1) + TIME(0,0,0)</f>
        <v>44562</v>
      </c>
      <c r="C42013">
        <v>24.04945755</v>
      </c>
    </row>
    <row r="42014" spans="1:3" x14ac:dyDescent="0.25">
      <c r="A42014">
        <v>8067</v>
      </c>
      <c r="B42014" s="1">
        <f>DATE(2022,2,1) + TIME(0,0,0)</f>
        <v>44593</v>
      </c>
      <c r="C42014">
        <v>24.04945755</v>
      </c>
    </row>
    <row r="42015" spans="1:3" x14ac:dyDescent="0.25">
      <c r="A42015">
        <v>8095</v>
      </c>
      <c r="B42015" s="1">
        <f>DATE(2022,3,1) + TIME(0,0,0)</f>
        <v>44621</v>
      </c>
      <c r="C42015">
        <v>24.04945755</v>
      </c>
    </row>
    <row r="42016" spans="1:3" x14ac:dyDescent="0.25">
      <c r="A42016">
        <v>8126</v>
      </c>
      <c r="B42016" s="1">
        <f>DATE(2022,4,1) + TIME(0,0,0)</f>
        <v>44652</v>
      </c>
      <c r="C42016">
        <v>24.04945755</v>
      </c>
    </row>
    <row r="42017" spans="1:3" x14ac:dyDescent="0.25">
      <c r="A42017">
        <v>8156</v>
      </c>
      <c r="B42017" s="1">
        <f>DATE(2022,5,1) + TIME(0,0,0)</f>
        <v>44682</v>
      </c>
      <c r="C42017">
        <v>24.04945755</v>
      </c>
    </row>
    <row r="42018" spans="1:3" x14ac:dyDescent="0.25">
      <c r="A42018">
        <v>8187</v>
      </c>
      <c r="B42018" s="1">
        <f>DATE(2022,6,1) + TIME(0,0,0)</f>
        <v>44713</v>
      </c>
      <c r="C42018">
        <v>24.04945755</v>
      </c>
    </row>
    <row r="42019" spans="1:3" x14ac:dyDescent="0.25">
      <c r="A42019">
        <v>8217</v>
      </c>
      <c r="B42019" s="1">
        <f>DATE(2022,7,1) + TIME(0,0,0)</f>
        <v>44743</v>
      </c>
      <c r="C42019">
        <v>24.04945755</v>
      </c>
    </row>
    <row r="42020" spans="1:3" x14ac:dyDescent="0.25">
      <c r="A42020">
        <v>8248</v>
      </c>
      <c r="B42020" s="1">
        <f>DATE(2022,8,1) + TIME(0,0,0)</f>
        <v>44774</v>
      </c>
      <c r="C42020">
        <v>24.04945755</v>
      </c>
    </row>
    <row r="42021" spans="1:3" x14ac:dyDescent="0.25">
      <c r="A42021">
        <v>8279</v>
      </c>
      <c r="B42021" s="1">
        <f>DATE(2022,9,1) + TIME(0,0,0)</f>
        <v>44805</v>
      </c>
      <c r="C42021">
        <v>24.04945755</v>
      </c>
    </row>
    <row r="42022" spans="1:3" x14ac:dyDescent="0.25">
      <c r="A42022">
        <v>8309</v>
      </c>
      <c r="B42022" s="1">
        <f>DATE(2022,10,1) + TIME(0,0,0)</f>
        <v>44835</v>
      </c>
      <c r="C42022">
        <v>24.04945755</v>
      </c>
    </row>
    <row r="42023" spans="1:3" x14ac:dyDescent="0.25">
      <c r="A42023">
        <v>8340</v>
      </c>
      <c r="B42023" s="1">
        <f>DATE(2022,11,1) + TIME(0,0,0)</f>
        <v>44866</v>
      </c>
      <c r="C42023">
        <v>24.04945755</v>
      </c>
    </row>
    <row r="42024" spans="1:3" x14ac:dyDescent="0.25">
      <c r="A42024">
        <v>8370</v>
      </c>
      <c r="B42024" s="1">
        <f>DATE(2022,12,1) + TIME(0,0,0)</f>
        <v>44896</v>
      </c>
      <c r="C42024">
        <v>24.04945755</v>
      </c>
    </row>
    <row r="42025" spans="1:3" x14ac:dyDescent="0.25">
      <c r="A42025">
        <v>8401</v>
      </c>
      <c r="B42025" s="1">
        <f>DATE(2023,1,1) + TIME(0,0,0)</f>
        <v>44927</v>
      </c>
      <c r="C42025">
        <v>24.04945755</v>
      </c>
    </row>
    <row r="42026" spans="1:3" x14ac:dyDescent="0.25">
      <c r="A42026">
        <v>8432</v>
      </c>
      <c r="B42026" s="1">
        <f>DATE(2023,2,1) + TIME(0,0,0)</f>
        <v>44958</v>
      </c>
      <c r="C42026">
        <v>24.04945755</v>
      </c>
    </row>
    <row r="42027" spans="1:3" x14ac:dyDescent="0.25">
      <c r="A42027">
        <v>8460</v>
      </c>
      <c r="B42027" s="1">
        <f>DATE(2023,3,1) + TIME(0,0,0)</f>
        <v>44986</v>
      </c>
      <c r="C42027">
        <v>24.04945755</v>
      </c>
    </row>
    <row r="42028" spans="1:3" x14ac:dyDescent="0.25">
      <c r="A42028">
        <v>8491</v>
      </c>
      <c r="B42028" s="1">
        <f>DATE(2023,4,1) + TIME(0,0,0)</f>
        <v>45017</v>
      </c>
      <c r="C42028">
        <v>24.04945755</v>
      </c>
    </row>
    <row r="42029" spans="1:3" x14ac:dyDescent="0.25">
      <c r="A42029">
        <v>8521</v>
      </c>
      <c r="B42029" s="1">
        <f>DATE(2023,5,1) + TIME(0,0,0)</f>
        <v>45047</v>
      </c>
      <c r="C42029">
        <v>24.04945755</v>
      </c>
    </row>
    <row r="42030" spans="1:3" x14ac:dyDescent="0.25">
      <c r="A42030">
        <v>8552</v>
      </c>
      <c r="B42030" s="1">
        <f>DATE(2023,6,1) + TIME(0,0,0)</f>
        <v>45078</v>
      </c>
      <c r="C42030">
        <v>24.04945755</v>
      </c>
    </row>
    <row r="42031" spans="1:3" x14ac:dyDescent="0.25">
      <c r="A42031">
        <v>8582</v>
      </c>
      <c r="B42031" s="1">
        <f>DATE(2023,7,1) + TIME(0,0,0)</f>
        <v>45108</v>
      </c>
      <c r="C42031">
        <v>24.04945755</v>
      </c>
    </row>
    <row r="42032" spans="1:3" x14ac:dyDescent="0.25">
      <c r="A42032">
        <v>8613</v>
      </c>
      <c r="B42032" s="1">
        <f>DATE(2023,8,1) + TIME(0,0,0)</f>
        <v>45139</v>
      </c>
      <c r="C42032">
        <v>24.04945755</v>
      </c>
    </row>
    <row r="42033" spans="1:3" x14ac:dyDescent="0.25">
      <c r="A42033">
        <v>8644</v>
      </c>
      <c r="B42033" s="1">
        <f>DATE(2023,9,1) + TIME(0,0,0)</f>
        <v>45170</v>
      </c>
      <c r="C42033">
        <v>24.04945755</v>
      </c>
    </row>
    <row r="42034" spans="1:3" x14ac:dyDescent="0.25">
      <c r="A42034">
        <v>8674</v>
      </c>
      <c r="B42034" s="1">
        <f>DATE(2023,10,1) + TIME(0,0,0)</f>
        <v>45200</v>
      </c>
      <c r="C42034">
        <v>24.04945755</v>
      </c>
    </row>
    <row r="42035" spans="1:3" x14ac:dyDescent="0.25">
      <c r="A42035">
        <v>8705</v>
      </c>
      <c r="B42035" s="1">
        <f>DATE(2023,11,1) + TIME(0,0,0)</f>
        <v>45231</v>
      </c>
      <c r="C42035">
        <v>24.04945755</v>
      </c>
    </row>
    <row r="42036" spans="1:3" x14ac:dyDescent="0.25">
      <c r="A42036">
        <v>8735</v>
      </c>
      <c r="B42036" s="1">
        <f>DATE(2023,12,1) + TIME(0,0,0)</f>
        <v>45261</v>
      </c>
      <c r="C42036">
        <v>24.04945755</v>
      </c>
    </row>
    <row r="42037" spans="1:3" x14ac:dyDescent="0.25">
      <c r="A42037">
        <v>8766</v>
      </c>
      <c r="B42037" s="1">
        <f>DATE(2024,1,1) + TIME(0,0,0)</f>
        <v>45292</v>
      </c>
      <c r="C42037">
        <v>24.04945755</v>
      </c>
    </row>
    <row r="42038" spans="1:3" x14ac:dyDescent="0.25">
      <c r="A42038">
        <v>8797</v>
      </c>
      <c r="B42038" s="1">
        <f>DATE(2024,2,1) + TIME(0,0,0)</f>
        <v>45323</v>
      </c>
      <c r="C42038">
        <v>24.04945755</v>
      </c>
    </row>
    <row r="42039" spans="1:3" x14ac:dyDescent="0.25">
      <c r="A42039">
        <v>8826</v>
      </c>
      <c r="B42039" s="1">
        <f>DATE(2024,3,1) + TIME(0,0,0)</f>
        <v>45352</v>
      </c>
      <c r="C42039">
        <v>24.04945755</v>
      </c>
    </row>
    <row r="42040" spans="1:3" x14ac:dyDescent="0.25">
      <c r="A42040">
        <v>8857</v>
      </c>
      <c r="B42040" s="1">
        <f>DATE(2024,4,1) + TIME(0,0,0)</f>
        <v>45383</v>
      </c>
      <c r="C42040">
        <v>24.04945755</v>
      </c>
    </row>
    <row r="42041" spans="1:3" x14ac:dyDescent="0.25">
      <c r="A42041">
        <v>8887</v>
      </c>
      <c r="B42041" s="1">
        <f>DATE(2024,5,1) + TIME(0,0,0)</f>
        <v>45413</v>
      </c>
      <c r="C42041">
        <v>24.04945755</v>
      </c>
    </row>
    <row r="42042" spans="1:3" x14ac:dyDescent="0.25">
      <c r="A42042">
        <v>8918</v>
      </c>
      <c r="B42042" s="1">
        <f>DATE(2024,6,1) + TIME(0,0,0)</f>
        <v>45444</v>
      </c>
      <c r="C42042">
        <v>24.04945755</v>
      </c>
    </row>
    <row r="42043" spans="1:3" x14ac:dyDescent="0.25">
      <c r="A42043">
        <v>8948</v>
      </c>
      <c r="B42043" s="1">
        <f>DATE(2024,7,1) + TIME(0,0,0)</f>
        <v>45474</v>
      </c>
      <c r="C42043">
        <v>24.04945755</v>
      </c>
    </row>
    <row r="42044" spans="1:3" x14ac:dyDescent="0.25">
      <c r="A42044">
        <v>8979</v>
      </c>
      <c r="B42044" s="1">
        <f>DATE(2024,8,1) + TIME(0,0,0)</f>
        <v>45505</v>
      </c>
      <c r="C42044">
        <v>24.04945755</v>
      </c>
    </row>
    <row r="42045" spans="1:3" x14ac:dyDescent="0.25">
      <c r="A42045">
        <v>9010</v>
      </c>
      <c r="B42045" s="1">
        <f>DATE(2024,9,1) + TIME(0,0,0)</f>
        <v>45536</v>
      </c>
      <c r="C42045">
        <v>24.04945755</v>
      </c>
    </row>
    <row r="42046" spans="1:3" x14ac:dyDescent="0.25">
      <c r="A42046">
        <v>9040</v>
      </c>
      <c r="B42046" s="1">
        <f>DATE(2024,10,1) + TIME(0,0,0)</f>
        <v>45566</v>
      </c>
      <c r="C42046">
        <v>24.04945755</v>
      </c>
    </row>
    <row r="42047" spans="1:3" x14ac:dyDescent="0.25">
      <c r="A42047">
        <v>9071</v>
      </c>
      <c r="B42047" s="1">
        <f>DATE(2024,11,1) + TIME(0,0,0)</f>
        <v>45597</v>
      </c>
      <c r="C42047">
        <v>24.04945755</v>
      </c>
    </row>
    <row r="42048" spans="1:3" x14ac:dyDescent="0.25">
      <c r="A42048">
        <v>9101</v>
      </c>
      <c r="B42048" s="1">
        <f>DATE(2024,12,1) + TIME(0,0,0)</f>
        <v>45627</v>
      </c>
      <c r="C42048">
        <v>24.04945755</v>
      </c>
    </row>
    <row r="42049" spans="1:3" x14ac:dyDescent="0.25">
      <c r="A42049">
        <v>9132</v>
      </c>
      <c r="B42049" s="1">
        <f>DATE(2025,1,1) + TIME(0,0,0)</f>
        <v>45658</v>
      </c>
      <c r="C42049">
        <v>24.04945755</v>
      </c>
    </row>
    <row r="42050" spans="1:3" x14ac:dyDescent="0.25">
      <c r="A42050">
        <v>9163</v>
      </c>
      <c r="B42050" s="1">
        <f>DATE(2025,2,1) + TIME(0,0,0)</f>
        <v>45689</v>
      </c>
      <c r="C42050">
        <v>24.04945755</v>
      </c>
    </row>
    <row r="42051" spans="1:3" x14ac:dyDescent="0.25">
      <c r="A42051">
        <v>9191</v>
      </c>
      <c r="B42051" s="1">
        <f>DATE(2025,3,1) + TIME(0,0,0)</f>
        <v>45717</v>
      </c>
      <c r="C42051">
        <v>24.04945755</v>
      </c>
    </row>
    <row r="42052" spans="1:3" x14ac:dyDescent="0.25">
      <c r="A42052">
        <v>9222</v>
      </c>
      <c r="B42052" s="1">
        <f>DATE(2025,4,1) + TIME(0,0,0)</f>
        <v>45748</v>
      </c>
      <c r="C42052">
        <v>24.04945755</v>
      </c>
    </row>
    <row r="42053" spans="1:3" x14ac:dyDescent="0.25">
      <c r="A42053">
        <v>9252</v>
      </c>
      <c r="B42053" s="1">
        <f>DATE(2025,5,1) + TIME(0,0,0)</f>
        <v>45778</v>
      </c>
      <c r="C42053">
        <v>24.04945755</v>
      </c>
    </row>
    <row r="42054" spans="1:3" x14ac:dyDescent="0.25">
      <c r="A42054">
        <v>9283</v>
      </c>
      <c r="B42054" s="1">
        <f>DATE(2025,6,1) + TIME(0,0,0)</f>
        <v>45809</v>
      </c>
      <c r="C42054">
        <v>24.04945755</v>
      </c>
    </row>
    <row r="42055" spans="1:3" x14ac:dyDescent="0.25">
      <c r="A42055">
        <v>9313</v>
      </c>
      <c r="B42055" s="1">
        <f>DATE(2025,7,1) + TIME(0,0,0)</f>
        <v>45839</v>
      </c>
      <c r="C42055">
        <v>24.04945755</v>
      </c>
    </row>
    <row r="42056" spans="1:3" x14ac:dyDescent="0.25">
      <c r="A42056">
        <v>9344</v>
      </c>
      <c r="B42056" s="1">
        <f>DATE(2025,8,1) + TIME(0,0,0)</f>
        <v>45870</v>
      </c>
      <c r="C42056">
        <v>24.04945755</v>
      </c>
    </row>
    <row r="42057" spans="1:3" x14ac:dyDescent="0.25">
      <c r="A42057">
        <v>9375</v>
      </c>
      <c r="B42057" s="1">
        <f>DATE(2025,9,1) + TIME(0,0,0)</f>
        <v>45901</v>
      </c>
      <c r="C42057">
        <v>24.04945755</v>
      </c>
    </row>
    <row r="42058" spans="1:3" x14ac:dyDescent="0.25">
      <c r="A42058">
        <v>9405</v>
      </c>
      <c r="B42058" s="1">
        <f>DATE(2025,10,1) + TIME(0,0,0)</f>
        <v>45931</v>
      </c>
      <c r="C42058">
        <v>24.04945755</v>
      </c>
    </row>
    <row r="42059" spans="1:3" x14ac:dyDescent="0.25">
      <c r="A42059">
        <v>9436</v>
      </c>
      <c r="B42059" s="1">
        <f>DATE(2025,11,1) + TIME(0,0,0)</f>
        <v>45962</v>
      </c>
      <c r="C42059">
        <v>24.04945755</v>
      </c>
    </row>
    <row r="42060" spans="1:3" x14ac:dyDescent="0.25">
      <c r="A42060">
        <v>9466</v>
      </c>
      <c r="B42060" s="1">
        <f>DATE(2025,12,1) + TIME(0,0,0)</f>
        <v>45992</v>
      </c>
      <c r="C42060">
        <v>24.04945755</v>
      </c>
    </row>
    <row r="42061" spans="1:3" x14ac:dyDescent="0.25">
      <c r="A42061">
        <v>9497</v>
      </c>
      <c r="B42061" s="1">
        <f>DATE(2026,1,1) + TIME(0,0,0)</f>
        <v>46023</v>
      </c>
      <c r="C42061">
        <v>24.04945755</v>
      </c>
    </row>
    <row r="42062" spans="1:3" x14ac:dyDescent="0.25">
      <c r="A42062">
        <v>9528</v>
      </c>
      <c r="B42062" s="1">
        <f>DATE(2026,2,1) + TIME(0,0,0)</f>
        <v>46054</v>
      </c>
      <c r="C42062">
        <v>24.04945755</v>
      </c>
    </row>
    <row r="42063" spans="1:3" x14ac:dyDescent="0.25">
      <c r="A42063">
        <v>9556</v>
      </c>
      <c r="B42063" s="1">
        <f>DATE(2026,3,1) + TIME(0,0,0)</f>
        <v>46082</v>
      </c>
      <c r="C42063">
        <v>24.04945755</v>
      </c>
    </row>
    <row r="42064" spans="1:3" x14ac:dyDescent="0.25">
      <c r="A42064">
        <v>9587</v>
      </c>
      <c r="B42064" s="1">
        <f>DATE(2026,4,1) + TIME(0,0,0)</f>
        <v>46113</v>
      </c>
      <c r="C42064">
        <v>24.04945755</v>
      </c>
    </row>
    <row r="42065" spans="1:3" x14ac:dyDescent="0.25">
      <c r="A42065">
        <v>9617</v>
      </c>
      <c r="B42065" s="1">
        <f>DATE(2026,5,1) + TIME(0,0,0)</f>
        <v>46143</v>
      </c>
      <c r="C42065">
        <v>24.04945755</v>
      </c>
    </row>
    <row r="42066" spans="1:3" x14ac:dyDescent="0.25">
      <c r="A42066">
        <v>9648</v>
      </c>
      <c r="B42066" s="1">
        <f>DATE(2026,6,1) + TIME(0,0,0)</f>
        <v>46174</v>
      </c>
      <c r="C42066">
        <v>24.04945755</v>
      </c>
    </row>
    <row r="42067" spans="1:3" x14ac:dyDescent="0.25">
      <c r="A42067">
        <v>9678</v>
      </c>
      <c r="B42067" s="1">
        <f>DATE(2026,7,1) + TIME(0,0,0)</f>
        <v>46204</v>
      </c>
      <c r="C42067">
        <v>24.04945755</v>
      </c>
    </row>
    <row r="42068" spans="1:3" x14ac:dyDescent="0.25">
      <c r="A42068">
        <v>9709</v>
      </c>
      <c r="B42068" s="1">
        <f>DATE(2026,8,1) + TIME(0,0,0)</f>
        <v>46235</v>
      </c>
      <c r="C42068">
        <v>24.04945755</v>
      </c>
    </row>
    <row r="42069" spans="1:3" x14ac:dyDescent="0.25">
      <c r="A42069">
        <v>9740</v>
      </c>
      <c r="B42069" s="1">
        <f>DATE(2026,9,1) + TIME(0,0,0)</f>
        <v>46266</v>
      </c>
      <c r="C42069">
        <v>24.04945755</v>
      </c>
    </row>
    <row r="42070" spans="1:3" x14ac:dyDescent="0.25">
      <c r="A42070">
        <v>9770</v>
      </c>
      <c r="B42070" s="1">
        <f>DATE(2026,10,1) + TIME(0,0,0)</f>
        <v>46296</v>
      </c>
      <c r="C42070">
        <v>24.04945755</v>
      </c>
    </row>
    <row r="42071" spans="1:3" x14ac:dyDescent="0.25">
      <c r="A42071">
        <v>9801</v>
      </c>
      <c r="B42071" s="1">
        <f>DATE(2026,11,1) + TIME(0,0,0)</f>
        <v>46327</v>
      </c>
      <c r="C42071">
        <v>24.04945755</v>
      </c>
    </row>
    <row r="42072" spans="1:3" x14ac:dyDescent="0.25">
      <c r="A42072">
        <v>9831</v>
      </c>
      <c r="B42072" s="1">
        <f>DATE(2026,12,1) + TIME(0,0,0)</f>
        <v>46357</v>
      </c>
      <c r="C42072">
        <v>24.04945755</v>
      </c>
    </row>
    <row r="42073" spans="1:3" x14ac:dyDescent="0.25">
      <c r="A42073">
        <v>9862</v>
      </c>
      <c r="B42073" s="1">
        <f>DATE(2027,1,1) + TIME(0,0,0)</f>
        <v>46388</v>
      </c>
      <c r="C42073">
        <v>24.04945755</v>
      </c>
    </row>
    <row r="42074" spans="1:3" x14ac:dyDescent="0.25">
      <c r="A42074">
        <v>9893</v>
      </c>
      <c r="B42074" s="1">
        <f>DATE(2027,2,1) + TIME(0,0,0)</f>
        <v>46419</v>
      </c>
      <c r="C42074">
        <v>24.04945755</v>
      </c>
    </row>
    <row r="42075" spans="1:3" x14ac:dyDescent="0.25">
      <c r="A42075">
        <v>9921</v>
      </c>
      <c r="B42075" s="1">
        <f>DATE(2027,3,1) + TIME(0,0,0)</f>
        <v>46447</v>
      </c>
      <c r="C42075">
        <v>24.04945755</v>
      </c>
    </row>
    <row r="42076" spans="1:3" x14ac:dyDescent="0.25">
      <c r="A42076">
        <v>9952</v>
      </c>
      <c r="B42076" s="1">
        <f>DATE(2027,4,1) + TIME(0,0,0)</f>
        <v>46478</v>
      </c>
      <c r="C42076">
        <v>24.04945755</v>
      </c>
    </row>
    <row r="42077" spans="1:3" x14ac:dyDescent="0.25">
      <c r="A42077">
        <v>9982</v>
      </c>
      <c r="B42077" s="1">
        <f>DATE(2027,5,1) + TIME(0,0,0)</f>
        <v>46508</v>
      </c>
      <c r="C42077">
        <v>24.04945755</v>
      </c>
    </row>
    <row r="42078" spans="1:3" x14ac:dyDescent="0.25">
      <c r="A42078">
        <v>10013</v>
      </c>
      <c r="B42078" s="1">
        <f>DATE(2027,6,1) + TIME(0,0,0)</f>
        <v>46539</v>
      </c>
      <c r="C42078">
        <v>24.04945755</v>
      </c>
    </row>
    <row r="42079" spans="1:3" x14ac:dyDescent="0.25">
      <c r="A42079">
        <v>10043</v>
      </c>
      <c r="B42079" s="1">
        <f>DATE(2027,7,1) + TIME(0,0,0)</f>
        <v>46569</v>
      </c>
      <c r="C42079">
        <v>24.04945755</v>
      </c>
    </row>
    <row r="42080" spans="1:3" x14ac:dyDescent="0.25">
      <c r="A42080">
        <v>10074</v>
      </c>
      <c r="B42080" s="1">
        <f>DATE(2027,8,1) + TIME(0,0,0)</f>
        <v>46600</v>
      </c>
      <c r="C42080">
        <v>24.04945755</v>
      </c>
    </row>
    <row r="42081" spans="1:3" x14ac:dyDescent="0.25">
      <c r="A42081">
        <v>10105</v>
      </c>
      <c r="B42081" s="1">
        <f>DATE(2027,9,1) + TIME(0,0,0)</f>
        <v>46631</v>
      </c>
      <c r="C42081">
        <v>24.04945755</v>
      </c>
    </row>
    <row r="42082" spans="1:3" x14ac:dyDescent="0.25">
      <c r="A42082">
        <v>10135</v>
      </c>
      <c r="B42082" s="1">
        <f>DATE(2027,10,1) + TIME(0,0,0)</f>
        <v>46661</v>
      </c>
      <c r="C42082">
        <v>24.04945755</v>
      </c>
    </row>
    <row r="42083" spans="1:3" x14ac:dyDescent="0.25">
      <c r="A42083">
        <v>10166</v>
      </c>
      <c r="B42083" s="1">
        <f>DATE(2027,11,1) + TIME(0,0,0)</f>
        <v>46692</v>
      </c>
      <c r="C42083">
        <v>24.04945755</v>
      </c>
    </row>
    <row r="42084" spans="1:3" x14ac:dyDescent="0.25">
      <c r="A42084">
        <v>10196</v>
      </c>
      <c r="B42084" s="1">
        <f>DATE(2027,12,1) + TIME(0,0,0)</f>
        <v>46722</v>
      </c>
      <c r="C42084">
        <v>24.04945755</v>
      </c>
    </row>
    <row r="42085" spans="1:3" x14ac:dyDescent="0.25">
      <c r="A42085">
        <v>10227</v>
      </c>
      <c r="B42085" s="1">
        <f>DATE(2028,1,1) + TIME(0,0,0)</f>
        <v>46753</v>
      </c>
      <c r="C42085">
        <v>24.04945755</v>
      </c>
    </row>
    <row r="42086" spans="1:3" x14ac:dyDescent="0.25">
      <c r="A42086">
        <v>10258</v>
      </c>
      <c r="B42086" s="1">
        <f>DATE(2028,2,1) + TIME(0,0,0)</f>
        <v>46784</v>
      </c>
      <c r="C42086">
        <v>24.04945755</v>
      </c>
    </row>
    <row r="42087" spans="1:3" x14ac:dyDescent="0.25">
      <c r="A42087">
        <v>10287</v>
      </c>
      <c r="B42087" s="1">
        <f>DATE(2028,3,1) + TIME(0,0,0)</f>
        <v>46813</v>
      </c>
      <c r="C42087">
        <v>24.04945755</v>
      </c>
    </row>
    <row r="42088" spans="1:3" x14ac:dyDescent="0.25">
      <c r="A42088">
        <v>10318</v>
      </c>
      <c r="B42088" s="1">
        <f>DATE(2028,4,1) + TIME(0,0,0)</f>
        <v>46844</v>
      </c>
      <c r="C42088">
        <v>24.04945755</v>
      </c>
    </row>
    <row r="42089" spans="1:3" x14ac:dyDescent="0.25">
      <c r="A42089">
        <v>10348</v>
      </c>
      <c r="B42089" s="1">
        <f>DATE(2028,5,1) + TIME(0,0,0)</f>
        <v>46874</v>
      </c>
      <c r="C42089">
        <v>24.04945755</v>
      </c>
    </row>
    <row r="42090" spans="1:3" x14ac:dyDescent="0.25">
      <c r="A42090">
        <v>10379</v>
      </c>
      <c r="B42090" s="1">
        <f>DATE(2028,6,1) + TIME(0,0,0)</f>
        <v>46905</v>
      </c>
      <c r="C42090">
        <v>24.04945755</v>
      </c>
    </row>
    <row r="42091" spans="1:3" x14ac:dyDescent="0.25">
      <c r="A42091">
        <v>10409</v>
      </c>
      <c r="B42091" s="1">
        <f>DATE(2028,7,1) + TIME(0,0,0)</f>
        <v>46935</v>
      </c>
      <c r="C42091">
        <v>24.04945755</v>
      </c>
    </row>
    <row r="42092" spans="1:3" x14ac:dyDescent="0.25">
      <c r="A42092">
        <v>10440</v>
      </c>
      <c r="B42092" s="1">
        <f>DATE(2028,8,1) + TIME(0,0,0)</f>
        <v>46966</v>
      </c>
      <c r="C42092">
        <v>24.04945755</v>
      </c>
    </row>
    <row r="42093" spans="1:3" x14ac:dyDescent="0.25">
      <c r="A42093">
        <v>10471</v>
      </c>
      <c r="B42093" s="1">
        <f>DATE(2028,9,1) + TIME(0,0,0)</f>
        <v>46997</v>
      </c>
      <c r="C42093">
        <v>24.04945755</v>
      </c>
    </row>
    <row r="42094" spans="1:3" x14ac:dyDescent="0.25">
      <c r="A42094">
        <v>10501</v>
      </c>
      <c r="B42094" s="1">
        <f>DATE(2028,10,1) + TIME(0,0,0)</f>
        <v>47027</v>
      </c>
      <c r="C42094">
        <v>24.04945755</v>
      </c>
    </row>
    <row r="42095" spans="1:3" x14ac:dyDescent="0.25">
      <c r="A42095">
        <v>10532</v>
      </c>
      <c r="B42095" s="1">
        <f>DATE(2028,11,1) + TIME(0,0,0)</f>
        <v>47058</v>
      </c>
      <c r="C42095">
        <v>24.04945755</v>
      </c>
    </row>
    <row r="42096" spans="1:3" x14ac:dyDescent="0.25">
      <c r="A42096">
        <v>10562</v>
      </c>
      <c r="B42096" s="1">
        <f>DATE(2028,12,1) + TIME(0,0,0)</f>
        <v>47088</v>
      </c>
      <c r="C42096">
        <v>24.04945755</v>
      </c>
    </row>
    <row r="42097" spans="1:3" x14ac:dyDescent="0.25">
      <c r="A42097">
        <v>10593</v>
      </c>
      <c r="B42097" s="1">
        <f>DATE(2029,1,1) + TIME(0,0,0)</f>
        <v>47119</v>
      </c>
      <c r="C42097">
        <v>24.04945755</v>
      </c>
    </row>
    <row r="42098" spans="1:3" x14ac:dyDescent="0.25">
      <c r="A42098">
        <v>10624</v>
      </c>
      <c r="B42098" s="1">
        <f>DATE(2029,2,1) + TIME(0,0,0)</f>
        <v>47150</v>
      </c>
      <c r="C42098">
        <v>24.04945755</v>
      </c>
    </row>
    <row r="42099" spans="1:3" x14ac:dyDescent="0.25">
      <c r="A42099">
        <v>10652</v>
      </c>
      <c r="B42099" s="1">
        <f>DATE(2029,3,1) + TIME(0,0,0)</f>
        <v>47178</v>
      </c>
      <c r="C42099">
        <v>24.04945755</v>
      </c>
    </row>
    <row r="42100" spans="1:3" x14ac:dyDescent="0.25">
      <c r="A42100">
        <v>10683</v>
      </c>
      <c r="B42100" s="1">
        <f>DATE(2029,4,1) + TIME(0,0,0)</f>
        <v>47209</v>
      </c>
      <c r="C42100">
        <v>24.04945755</v>
      </c>
    </row>
    <row r="42101" spans="1:3" x14ac:dyDescent="0.25">
      <c r="A42101">
        <v>10713</v>
      </c>
      <c r="B42101" s="1">
        <f>DATE(2029,5,1) + TIME(0,0,0)</f>
        <v>47239</v>
      </c>
      <c r="C42101">
        <v>24.04945755</v>
      </c>
    </row>
    <row r="42102" spans="1:3" x14ac:dyDescent="0.25">
      <c r="A42102">
        <v>10744</v>
      </c>
      <c r="B42102" s="1">
        <f>DATE(2029,6,1) + TIME(0,0,0)</f>
        <v>47270</v>
      </c>
      <c r="C42102">
        <v>24.04945755</v>
      </c>
    </row>
    <row r="42103" spans="1:3" x14ac:dyDescent="0.25">
      <c r="A42103">
        <v>10774</v>
      </c>
      <c r="B42103" s="1">
        <f>DATE(2029,7,1) + TIME(0,0,0)</f>
        <v>47300</v>
      </c>
      <c r="C42103">
        <v>24.04945755</v>
      </c>
    </row>
    <row r="42104" spans="1:3" x14ac:dyDescent="0.25">
      <c r="A42104">
        <v>10805</v>
      </c>
      <c r="B42104" s="1">
        <f>DATE(2029,8,1) + TIME(0,0,0)</f>
        <v>47331</v>
      </c>
      <c r="C42104">
        <v>24.04945755</v>
      </c>
    </row>
    <row r="42105" spans="1:3" x14ac:dyDescent="0.25">
      <c r="A42105">
        <v>10836</v>
      </c>
      <c r="B42105" s="1">
        <f>DATE(2029,9,1) + TIME(0,0,0)</f>
        <v>47362</v>
      </c>
      <c r="C42105">
        <v>24.04945755</v>
      </c>
    </row>
    <row r="42106" spans="1:3" x14ac:dyDescent="0.25">
      <c r="A42106">
        <v>10866</v>
      </c>
      <c r="B42106" s="1">
        <f>DATE(2029,10,1) + TIME(0,0,0)</f>
        <v>47392</v>
      </c>
      <c r="C42106">
        <v>24.04945755</v>
      </c>
    </row>
    <row r="42107" spans="1:3" x14ac:dyDescent="0.25">
      <c r="A42107">
        <v>10897</v>
      </c>
      <c r="B42107" s="1">
        <f>DATE(2029,11,1) + TIME(0,0,0)</f>
        <v>47423</v>
      </c>
      <c r="C42107">
        <v>24.04945755</v>
      </c>
    </row>
    <row r="42108" spans="1:3" x14ac:dyDescent="0.25">
      <c r="A42108">
        <v>10927</v>
      </c>
      <c r="B42108" s="1">
        <f>DATE(2029,12,1) + TIME(0,0,0)</f>
        <v>47453</v>
      </c>
      <c r="C42108">
        <v>24.04945755</v>
      </c>
    </row>
    <row r="42109" spans="1:3" x14ac:dyDescent="0.25">
      <c r="A42109">
        <v>10958</v>
      </c>
      <c r="B42109" s="1">
        <f>DATE(2030,1,1) + TIME(0,0,0)</f>
        <v>47484</v>
      </c>
      <c r="C42109">
        <v>24.04945755</v>
      </c>
    </row>
    <row r="42110" spans="1:3" x14ac:dyDescent="0.25">
      <c r="A42110">
        <v>10989</v>
      </c>
      <c r="B42110" s="1">
        <f>DATE(2030,2,1) + TIME(0,0,0)</f>
        <v>47515</v>
      </c>
      <c r="C42110">
        <v>24.04945755</v>
      </c>
    </row>
    <row r="42111" spans="1:3" x14ac:dyDescent="0.25">
      <c r="A42111">
        <v>11017</v>
      </c>
      <c r="B42111" s="1">
        <f>DATE(2030,3,1) + TIME(0,0,0)</f>
        <v>47543</v>
      </c>
      <c r="C42111">
        <v>24.04945755</v>
      </c>
    </row>
    <row r="42112" spans="1:3" x14ac:dyDescent="0.25">
      <c r="A42112">
        <v>11048</v>
      </c>
      <c r="B42112" s="1">
        <f>DATE(2030,4,1) + TIME(0,0,0)</f>
        <v>47574</v>
      </c>
      <c r="C42112">
        <v>24.04945755</v>
      </c>
    </row>
    <row r="42113" spans="1:3" x14ac:dyDescent="0.25">
      <c r="A42113">
        <v>11078</v>
      </c>
      <c r="B42113" s="1">
        <f>DATE(2030,5,1) + TIME(0,0,0)</f>
        <v>47604</v>
      </c>
      <c r="C42113">
        <v>24.04945755</v>
      </c>
    </row>
    <row r="42114" spans="1:3" x14ac:dyDescent="0.25">
      <c r="A42114">
        <v>11109</v>
      </c>
      <c r="B42114" s="1">
        <f>DATE(2030,6,1) + TIME(0,0,0)</f>
        <v>47635</v>
      </c>
      <c r="C42114">
        <v>24.04945755</v>
      </c>
    </row>
    <row r="42115" spans="1:3" x14ac:dyDescent="0.25">
      <c r="A42115">
        <v>11139</v>
      </c>
      <c r="B42115" s="1">
        <f>DATE(2030,7,1) + TIME(0,0,0)</f>
        <v>47665</v>
      </c>
      <c r="C42115">
        <v>24.04945755</v>
      </c>
    </row>
    <row r="42116" spans="1:3" x14ac:dyDescent="0.25">
      <c r="A42116">
        <v>11170</v>
      </c>
      <c r="B42116" s="1">
        <f>DATE(2030,8,1) + TIME(0,0,0)</f>
        <v>47696</v>
      </c>
      <c r="C42116">
        <v>24.04945755</v>
      </c>
    </row>
    <row r="42117" spans="1:3" x14ac:dyDescent="0.25">
      <c r="A42117">
        <v>11201</v>
      </c>
      <c r="B42117" s="1">
        <f>DATE(2030,9,1) + TIME(0,0,0)</f>
        <v>47727</v>
      </c>
      <c r="C42117">
        <v>24.04945755</v>
      </c>
    </row>
    <row r="42118" spans="1:3" x14ac:dyDescent="0.25">
      <c r="A42118">
        <v>11231</v>
      </c>
      <c r="B42118" s="1">
        <f>DATE(2030,10,1) + TIME(0,0,0)</f>
        <v>47757</v>
      </c>
      <c r="C42118">
        <v>24.04945755</v>
      </c>
    </row>
    <row r="42119" spans="1:3" x14ac:dyDescent="0.25">
      <c r="A42119">
        <v>11262</v>
      </c>
      <c r="B42119" s="1">
        <f>DATE(2030,11,1) + TIME(0,0,0)</f>
        <v>47788</v>
      </c>
      <c r="C42119">
        <v>24.04945755</v>
      </c>
    </row>
    <row r="42120" spans="1:3" x14ac:dyDescent="0.25">
      <c r="A42120">
        <v>11292</v>
      </c>
      <c r="B42120" s="1">
        <f>DATE(2030,12,1) + TIME(0,0,0)</f>
        <v>47818</v>
      </c>
      <c r="C42120">
        <v>24.04945755</v>
      </c>
    </row>
    <row r="42121" spans="1:3" x14ac:dyDescent="0.25">
      <c r="A42121">
        <v>11323</v>
      </c>
      <c r="B42121" s="1">
        <f>DATE(2031,1,1) + TIME(0,0,0)</f>
        <v>47849</v>
      </c>
      <c r="C42121">
        <v>24.04945755</v>
      </c>
    </row>
    <row r="42122" spans="1:3" x14ac:dyDescent="0.25">
      <c r="A42122">
        <v>11354</v>
      </c>
      <c r="B42122" s="1">
        <f>DATE(2031,2,1) + TIME(0,0,0)</f>
        <v>47880</v>
      </c>
      <c r="C42122">
        <v>24.04945755</v>
      </c>
    </row>
    <row r="42123" spans="1:3" x14ac:dyDescent="0.25">
      <c r="A42123">
        <v>11382</v>
      </c>
      <c r="B42123" s="1">
        <f>DATE(2031,3,1) + TIME(0,0,0)</f>
        <v>47908</v>
      </c>
      <c r="C42123">
        <v>24.04945755</v>
      </c>
    </row>
    <row r="42124" spans="1:3" x14ac:dyDescent="0.25">
      <c r="A42124">
        <v>11413</v>
      </c>
      <c r="B42124" s="1">
        <f>DATE(2031,4,1) + TIME(0,0,0)</f>
        <v>47939</v>
      </c>
      <c r="C42124">
        <v>24.04945755</v>
      </c>
    </row>
    <row r="42125" spans="1:3" x14ac:dyDescent="0.25">
      <c r="A42125">
        <v>11443</v>
      </c>
      <c r="B42125" s="1">
        <f>DATE(2031,5,1) + TIME(0,0,0)</f>
        <v>47969</v>
      </c>
      <c r="C42125">
        <v>24.04945755</v>
      </c>
    </row>
    <row r="42126" spans="1:3" x14ac:dyDescent="0.25">
      <c r="A42126">
        <v>11474</v>
      </c>
      <c r="B42126" s="1">
        <f>DATE(2031,6,1) + TIME(0,0,0)</f>
        <v>48000</v>
      </c>
      <c r="C42126">
        <v>24.04945755</v>
      </c>
    </row>
    <row r="42127" spans="1:3" x14ac:dyDescent="0.25">
      <c r="A42127">
        <v>11504</v>
      </c>
      <c r="B42127" s="1">
        <f>DATE(2031,7,1) + TIME(0,0,0)</f>
        <v>48030</v>
      </c>
      <c r="C42127">
        <v>24.04945755</v>
      </c>
    </row>
    <row r="42128" spans="1:3" x14ac:dyDescent="0.25">
      <c r="A42128">
        <v>11535</v>
      </c>
      <c r="B42128" s="1">
        <f>DATE(2031,8,1) + TIME(0,0,0)</f>
        <v>48061</v>
      </c>
      <c r="C42128">
        <v>24.04945755</v>
      </c>
    </row>
    <row r="42129" spans="1:3" x14ac:dyDescent="0.25">
      <c r="A42129">
        <v>11566</v>
      </c>
      <c r="B42129" s="1">
        <f>DATE(2031,9,1) + TIME(0,0,0)</f>
        <v>48092</v>
      </c>
      <c r="C42129">
        <v>24.04945755</v>
      </c>
    </row>
    <row r="42130" spans="1:3" x14ac:dyDescent="0.25">
      <c r="A42130">
        <v>11596</v>
      </c>
      <c r="B42130" s="1">
        <f>DATE(2031,10,1) + TIME(0,0,0)</f>
        <v>48122</v>
      </c>
      <c r="C42130">
        <v>24.04945755</v>
      </c>
    </row>
    <row r="42131" spans="1:3" x14ac:dyDescent="0.25">
      <c r="A42131">
        <v>11627</v>
      </c>
      <c r="B42131" s="1">
        <f>DATE(2031,11,1) + TIME(0,0,0)</f>
        <v>48153</v>
      </c>
      <c r="C42131">
        <v>24.04945755</v>
      </c>
    </row>
    <row r="42132" spans="1:3" x14ac:dyDescent="0.25">
      <c r="A42132">
        <v>11657</v>
      </c>
      <c r="B42132" s="1">
        <f>DATE(2031,12,1) + TIME(0,0,0)</f>
        <v>48183</v>
      </c>
      <c r="C42132">
        <v>24.04945755</v>
      </c>
    </row>
    <row r="42133" spans="1:3" x14ac:dyDescent="0.25">
      <c r="A42133">
        <v>11688</v>
      </c>
      <c r="B42133" s="1">
        <f>DATE(2032,1,1) + TIME(0,0,0)</f>
        <v>48214</v>
      </c>
      <c r="C42133">
        <v>24.04945755</v>
      </c>
    </row>
    <row r="42134" spans="1:3" x14ac:dyDescent="0.25">
      <c r="A42134">
        <v>11719</v>
      </c>
      <c r="B42134" s="1">
        <f>DATE(2032,2,1) + TIME(0,0,0)</f>
        <v>48245</v>
      </c>
      <c r="C42134">
        <v>24.04945755</v>
      </c>
    </row>
    <row r="42135" spans="1:3" x14ac:dyDescent="0.25">
      <c r="A42135">
        <v>11748</v>
      </c>
      <c r="B42135" s="1">
        <f>DATE(2032,3,1) + TIME(0,0,0)</f>
        <v>48274</v>
      </c>
      <c r="C42135">
        <v>24.04945755</v>
      </c>
    </row>
    <row r="42136" spans="1:3" x14ac:dyDescent="0.25">
      <c r="A42136">
        <v>11779</v>
      </c>
      <c r="B42136" s="1">
        <f>DATE(2032,4,1) + TIME(0,0,0)</f>
        <v>48305</v>
      </c>
      <c r="C42136">
        <v>24.04945755</v>
      </c>
    </row>
    <row r="42137" spans="1:3" x14ac:dyDescent="0.25">
      <c r="A42137">
        <v>11809</v>
      </c>
      <c r="B42137" s="1">
        <f>DATE(2032,5,1) + TIME(0,0,0)</f>
        <v>48335</v>
      </c>
      <c r="C42137">
        <v>24.04945755</v>
      </c>
    </row>
    <row r="42138" spans="1:3" x14ac:dyDescent="0.25">
      <c r="A42138">
        <v>11840</v>
      </c>
      <c r="B42138" s="1">
        <f>DATE(2032,6,1) + TIME(0,0,0)</f>
        <v>48366</v>
      </c>
      <c r="C42138">
        <v>24.04945755</v>
      </c>
    </row>
    <row r="42139" spans="1:3" x14ac:dyDescent="0.25">
      <c r="A42139">
        <v>11870</v>
      </c>
      <c r="B42139" s="1">
        <f>DATE(2032,7,1) + TIME(0,0,0)</f>
        <v>48396</v>
      </c>
      <c r="C42139">
        <v>24.04945755</v>
      </c>
    </row>
    <row r="42140" spans="1:3" x14ac:dyDescent="0.25">
      <c r="A42140">
        <v>11901</v>
      </c>
      <c r="B42140" s="1">
        <f>DATE(2032,8,1) + TIME(0,0,0)</f>
        <v>48427</v>
      </c>
      <c r="C42140">
        <v>24.04945755</v>
      </c>
    </row>
    <row r="42141" spans="1:3" x14ac:dyDescent="0.25">
      <c r="A42141">
        <v>11932</v>
      </c>
      <c r="B42141" s="1">
        <f>DATE(2032,9,1) + TIME(0,0,0)</f>
        <v>48458</v>
      </c>
      <c r="C42141">
        <v>24.04945755</v>
      </c>
    </row>
    <row r="42142" spans="1:3" x14ac:dyDescent="0.25">
      <c r="A42142">
        <v>11962</v>
      </c>
      <c r="B42142" s="1">
        <f>DATE(2032,10,1) + TIME(0,0,0)</f>
        <v>48488</v>
      </c>
      <c r="C42142">
        <v>24.04945755</v>
      </c>
    </row>
    <row r="42143" spans="1:3" x14ac:dyDescent="0.25">
      <c r="A42143">
        <v>11993</v>
      </c>
      <c r="B42143" s="1">
        <f>DATE(2032,11,1) + TIME(0,0,0)</f>
        <v>48519</v>
      </c>
      <c r="C42143">
        <v>24.04945755</v>
      </c>
    </row>
    <row r="42144" spans="1:3" x14ac:dyDescent="0.25">
      <c r="A42144">
        <v>12023</v>
      </c>
      <c r="B42144" s="1">
        <f>DATE(2032,12,1) + TIME(0,0,0)</f>
        <v>48549</v>
      </c>
      <c r="C42144">
        <v>24.04945755</v>
      </c>
    </row>
    <row r="42145" spans="1:3" x14ac:dyDescent="0.25">
      <c r="A42145">
        <v>12054</v>
      </c>
      <c r="B42145" s="1">
        <f>DATE(2033,1,1) + TIME(0,0,0)</f>
        <v>48580</v>
      </c>
      <c r="C42145">
        <v>24.04945755</v>
      </c>
    </row>
    <row r="42146" spans="1:3" x14ac:dyDescent="0.25">
      <c r="A42146">
        <v>12085</v>
      </c>
      <c r="B42146" s="1">
        <f>DATE(2033,2,1) + TIME(0,0,0)</f>
        <v>48611</v>
      </c>
      <c r="C42146">
        <v>24.04945755</v>
      </c>
    </row>
    <row r="42147" spans="1:3" x14ac:dyDescent="0.25">
      <c r="A42147">
        <v>12113</v>
      </c>
      <c r="B42147" s="1">
        <f>DATE(2033,3,1) + TIME(0,0,0)</f>
        <v>48639</v>
      </c>
      <c r="C42147">
        <v>24.04945755</v>
      </c>
    </row>
    <row r="42148" spans="1:3" x14ac:dyDescent="0.25">
      <c r="A42148">
        <v>12144</v>
      </c>
      <c r="B42148" s="1">
        <f>DATE(2033,4,1) + TIME(0,0,0)</f>
        <v>48670</v>
      </c>
      <c r="C42148">
        <v>24.04945755</v>
      </c>
    </row>
    <row r="42149" spans="1:3" x14ac:dyDescent="0.25">
      <c r="A42149">
        <v>12174</v>
      </c>
      <c r="B42149" s="1">
        <f>DATE(2033,5,1) + TIME(0,0,0)</f>
        <v>48700</v>
      </c>
      <c r="C42149">
        <v>24.04945755</v>
      </c>
    </row>
    <row r="42150" spans="1:3" x14ac:dyDescent="0.25">
      <c r="A42150">
        <v>12205</v>
      </c>
      <c r="B42150" s="1">
        <f>DATE(2033,6,1) + TIME(0,0,0)</f>
        <v>48731</v>
      </c>
      <c r="C42150">
        <v>24.04945755</v>
      </c>
    </row>
    <row r="42151" spans="1:3" x14ac:dyDescent="0.25">
      <c r="A42151">
        <v>12235</v>
      </c>
      <c r="B42151" s="1">
        <f>DATE(2033,7,1) + TIME(0,0,0)</f>
        <v>48761</v>
      </c>
      <c r="C42151">
        <v>24.04945755</v>
      </c>
    </row>
    <row r="42152" spans="1:3" x14ac:dyDescent="0.25">
      <c r="A42152">
        <v>12266</v>
      </c>
      <c r="B42152" s="1">
        <f>DATE(2033,8,1) + TIME(0,0,0)</f>
        <v>48792</v>
      </c>
      <c r="C42152">
        <v>24.04945755</v>
      </c>
    </row>
    <row r="42153" spans="1:3" x14ac:dyDescent="0.25">
      <c r="A42153">
        <v>12297</v>
      </c>
      <c r="B42153" s="1">
        <f>DATE(2033,9,1) + TIME(0,0,0)</f>
        <v>48823</v>
      </c>
      <c r="C42153">
        <v>24.04945755</v>
      </c>
    </row>
    <row r="42154" spans="1:3" x14ac:dyDescent="0.25">
      <c r="A42154">
        <v>12327</v>
      </c>
      <c r="B42154" s="1">
        <f>DATE(2033,10,1) + TIME(0,0,0)</f>
        <v>48853</v>
      </c>
      <c r="C42154">
        <v>24.04945755</v>
      </c>
    </row>
    <row r="42155" spans="1:3" x14ac:dyDescent="0.25">
      <c r="A42155">
        <v>12358</v>
      </c>
      <c r="B42155" s="1">
        <f>DATE(2033,11,1) + TIME(0,0,0)</f>
        <v>48884</v>
      </c>
      <c r="C42155">
        <v>24.04945755</v>
      </c>
    </row>
    <row r="42156" spans="1:3" x14ac:dyDescent="0.25">
      <c r="A42156">
        <v>12388</v>
      </c>
      <c r="B42156" s="1">
        <f>DATE(2033,12,1) + TIME(0,0,0)</f>
        <v>48914</v>
      </c>
      <c r="C42156">
        <v>24.04945755</v>
      </c>
    </row>
    <row r="42157" spans="1:3" x14ac:dyDescent="0.25">
      <c r="A42157">
        <v>12419</v>
      </c>
      <c r="B42157" s="1">
        <f>DATE(2034,1,1) + TIME(0,0,0)</f>
        <v>48945</v>
      </c>
      <c r="C42157">
        <v>24.04945755</v>
      </c>
    </row>
    <row r="42158" spans="1:3" x14ac:dyDescent="0.25">
      <c r="A42158">
        <v>12450</v>
      </c>
      <c r="B42158" s="1">
        <f>DATE(2034,2,1) + TIME(0,0,0)</f>
        <v>48976</v>
      </c>
      <c r="C42158">
        <v>24.04945755</v>
      </c>
    </row>
    <row r="42159" spans="1:3" x14ac:dyDescent="0.25">
      <c r="A42159">
        <v>12478</v>
      </c>
      <c r="B42159" s="1">
        <f>DATE(2034,3,1) + TIME(0,0,0)</f>
        <v>49004</v>
      </c>
      <c r="C42159">
        <v>24.04945755</v>
      </c>
    </row>
    <row r="42160" spans="1:3" x14ac:dyDescent="0.25">
      <c r="A42160">
        <v>12509</v>
      </c>
      <c r="B42160" s="1">
        <f>DATE(2034,4,1) + TIME(0,0,0)</f>
        <v>49035</v>
      </c>
      <c r="C42160">
        <v>24.04945755</v>
      </c>
    </row>
    <row r="42161" spans="1:3" x14ac:dyDescent="0.25">
      <c r="A42161">
        <v>12539</v>
      </c>
      <c r="B42161" s="1">
        <f>DATE(2034,5,1) + TIME(0,0,0)</f>
        <v>49065</v>
      </c>
      <c r="C42161">
        <v>24.04945755</v>
      </c>
    </row>
    <row r="42162" spans="1:3" x14ac:dyDescent="0.25">
      <c r="A42162">
        <v>12570</v>
      </c>
      <c r="B42162" s="1">
        <f>DATE(2034,6,1) + TIME(0,0,0)</f>
        <v>49096</v>
      </c>
      <c r="C42162">
        <v>24.04945755</v>
      </c>
    </row>
    <row r="42163" spans="1:3" x14ac:dyDescent="0.25">
      <c r="A42163">
        <v>12600</v>
      </c>
      <c r="B42163" s="1">
        <f>DATE(2034,7,1) + TIME(0,0,0)</f>
        <v>49126</v>
      </c>
      <c r="C42163">
        <v>24.04945755</v>
      </c>
    </row>
    <row r="42164" spans="1:3" x14ac:dyDescent="0.25">
      <c r="A42164">
        <v>12631</v>
      </c>
      <c r="B42164" s="1">
        <f>DATE(2034,8,1) + TIME(0,0,0)</f>
        <v>49157</v>
      </c>
      <c r="C42164">
        <v>24.04945755</v>
      </c>
    </row>
    <row r="42165" spans="1:3" x14ac:dyDescent="0.25">
      <c r="A42165">
        <v>12662</v>
      </c>
      <c r="B42165" s="1">
        <f>DATE(2034,9,1) + TIME(0,0,0)</f>
        <v>49188</v>
      </c>
      <c r="C42165">
        <v>24.04945755</v>
      </c>
    </row>
    <row r="42166" spans="1:3" x14ac:dyDescent="0.25">
      <c r="A42166">
        <v>12692</v>
      </c>
      <c r="B42166" s="1">
        <f>DATE(2034,10,1) + TIME(0,0,0)</f>
        <v>49218</v>
      </c>
      <c r="C42166">
        <v>24.04945755</v>
      </c>
    </row>
    <row r="42167" spans="1:3" x14ac:dyDescent="0.25">
      <c r="A42167">
        <v>12723</v>
      </c>
      <c r="B42167" s="1">
        <f>DATE(2034,11,1) + TIME(0,0,0)</f>
        <v>49249</v>
      </c>
      <c r="C42167">
        <v>24.04945755</v>
      </c>
    </row>
    <row r="42168" spans="1:3" x14ac:dyDescent="0.25">
      <c r="A42168">
        <v>12753</v>
      </c>
      <c r="B42168" s="1">
        <f>DATE(2034,12,1) + TIME(0,0,0)</f>
        <v>49279</v>
      </c>
      <c r="C42168">
        <v>24.04945755</v>
      </c>
    </row>
    <row r="42169" spans="1:3" x14ac:dyDescent="0.25">
      <c r="A42169">
        <v>12784</v>
      </c>
      <c r="B42169" s="1">
        <f>DATE(2035,1,1) + TIME(0,0,0)</f>
        <v>49310</v>
      </c>
      <c r="C42169">
        <v>24.04945755</v>
      </c>
    </row>
    <row r="42170" spans="1:3" x14ac:dyDescent="0.25">
      <c r="A42170">
        <v>12815</v>
      </c>
      <c r="B42170" s="1">
        <f>DATE(2035,2,1) + TIME(0,0,0)</f>
        <v>49341</v>
      </c>
      <c r="C42170">
        <v>24.04945755</v>
      </c>
    </row>
    <row r="42171" spans="1:3" x14ac:dyDescent="0.25">
      <c r="A42171">
        <v>12843</v>
      </c>
      <c r="B42171" s="1">
        <f>DATE(2035,3,1) + TIME(0,0,0)</f>
        <v>49369</v>
      </c>
      <c r="C42171">
        <v>24.04945755</v>
      </c>
    </row>
    <row r="42172" spans="1:3" x14ac:dyDescent="0.25">
      <c r="A42172">
        <v>12874</v>
      </c>
      <c r="B42172" s="1">
        <f>DATE(2035,4,1) + TIME(0,0,0)</f>
        <v>49400</v>
      </c>
      <c r="C42172">
        <v>24.04945755</v>
      </c>
    </row>
    <row r="42173" spans="1:3" x14ac:dyDescent="0.25">
      <c r="A42173">
        <v>12904</v>
      </c>
      <c r="B42173" s="1">
        <f>DATE(2035,5,1) + TIME(0,0,0)</f>
        <v>49430</v>
      </c>
      <c r="C42173">
        <v>24.04945755</v>
      </c>
    </row>
    <row r="42174" spans="1:3" x14ac:dyDescent="0.25">
      <c r="A42174">
        <v>12935</v>
      </c>
      <c r="B42174" s="1">
        <f>DATE(2035,6,1) + TIME(0,0,0)</f>
        <v>49461</v>
      </c>
      <c r="C42174">
        <v>24.04945755</v>
      </c>
    </row>
    <row r="42175" spans="1:3" x14ac:dyDescent="0.25">
      <c r="A42175">
        <v>12965</v>
      </c>
      <c r="B42175" s="1">
        <f>DATE(2035,7,1) + TIME(0,0,0)</f>
        <v>49491</v>
      </c>
      <c r="C42175">
        <v>24.04945755</v>
      </c>
    </row>
    <row r="42176" spans="1:3" x14ac:dyDescent="0.25">
      <c r="A42176">
        <v>12996</v>
      </c>
      <c r="B42176" s="1">
        <f>DATE(2035,8,1) + TIME(0,0,0)</f>
        <v>49522</v>
      </c>
      <c r="C42176">
        <v>24.04945755</v>
      </c>
    </row>
    <row r="42177" spans="1:3" x14ac:dyDescent="0.25">
      <c r="A42177">
        <v>13027</v>
      </c>
      <c r="B42177" s="1">
        <f>DATE(2035,9,1) + TIME(0,0,0)</f>
        <v>49553</v>
      </c>
      <c r="C42177">
        <v>24.04945755</v>
      </c>
    </row>
    <row r="42178" spans="1:3" x14ac:dyDescent="0.25">
      <c r="A42178">
        <v>13057</v>
      </c>
      <c r="B42178" s="1">
        <f>DATE(2035,10,1) + TIME(0,0,0)</f>
        <v>49583</v>
      </c>
      <c r="C42178">
        <v>24.04945755</v>
      </c>
    </row>
    <row r="42179" spans="1:3" x14ac:dyDescent="0.25">
      <c r="A42179">
        <v>13088</v>
      </c>
      <c r="B42179" s="1">
        <f>DATE(2035,11,1) + TIME(0,0,0)</f>
        <v>49614</v>
      </c>
      <c r="C42179">
        <v>24.04945755</v>
      </c>
    </row>
    <row r="42180" spans="1:3" x14ac:dyDescent="0.25">
      <c r="A42180">
        <v>13118</v>
      </c>
      <c r="B42180" s="1">
        <f>DATE(2035,12,1) + TIME(0,0,0)</f>
        <v>49644</v>
      </c>
      <c r="C42180">
        <v>24.04945755</v>
      </c>
    </row>
    <row r="42181" spans="1:3" x14ac:dyDescent="0.25">
      <c r="A42181">
        <v>13149</v>
      </c>
      <c r="B42181" s="1">
        <f>DATE(2036,1,1) + TIME(0,0,0)</f>
        <v>49675</v>
      </c>
      <c r="C42181">
        <v>24.04945755</v>
      </c>
    </row>
    <row r="42182" spans="1:3" x14ac:dyDescent="0.25">
      <c r="A42182">
        <v>13180</v>
      </c>
      <c r="B42182" s="1">
        <f>DATE(2036,2,1) + TIME(0,0,0)</f>
        <v>49706</v>
      </c>
      <c r="C42182">
        <v>24.04945755</v>
      </c>
    </row>
    <row r="42183" spans="1:3" x14ac:dyDescent="0.25">
      <c r="A42183">
        <v>13209</v>
      </c>
      <c r="B42183" s="1">
        <f>DATE(2036,3,1) + TIME(0,0,0)</f>
        <v>49735</v>
      </c>
      <c r="C42183">
        <v>24.04945755</v>
      </c>
    </row>
    <row r="42184" spans="1:3" x14ac:dyDescent="0.25">
      <c r="A42184">
        <v>13240</v>
      </c>
      <c r="B42184" s="1">
        <f>DATE(2036,4,1) + TIME(0,0,0)</f>
        <v>49766</v>
      </c>
      <c r="C42184">
        <v>24.04945755</v>
      </c>
    </row>
    <row r="42185" spans="1:3" x14ac:dyDescent="0.25">
      <c r="A42185">
        <v>13270</v>
      </c>
      <c r="B42185" s="1">
        <f>DATE(2036,5,1) + TIME(0,0,0)</f>
        <v>49796</v>
      </c>
      <c r="C42185">
        <v>24.04945755</v>
      </c>
    </row>
    <row r="42186" spans="1:3" x14ac:dyDescent="0.25">
      <c r="A42186">
        <v>13301</v>
      </c>
      <c r="B42186" s="1">
        <f>DATE(2036,6,1) + TIME(0,0,0)</f>
        <v>49827</v>
      </c>
      <c r="C42186">
        <v>24.04945755</v>
      </c>
    </row>
    <row r="42187" spans="1:3" x14ac:dyDescent="0.25">
      <c r="A42187">
        <v>13331</v>
      </c>
      <c r="B42187" s="1">
        <f>DATE(2036,7,1) + TIME(0,0,0)</f>
        <v>49857</v>
      </c>
      <c r="C42187">
        <v>24.04945755</v>
      </c>
    </row>
    <row r="42188" spans="1:3" x14ac:dyDescent="0.25">
      <c r="A42188">
        <v>13362</v>
      </c>
      <c r="B42188" s="1">
        <f>DATE(2036,8,1) + TIME(0,0,0)</f>
        <v>49888</v>
      </c>
      <c r="C42188">
        <v>24.04945755</v>
      </c>
    </row>
    <row r="42189" spans="1:3" x14ac:dyDescent="0.25">
      <c r="A42189">
        <v>13393</v>
      </c>
      <c r="B42189" s="1">
        <f>DATE(2036,9,1) + TIME(0,0,0)</f>
        <v>49919</v>
      </c>
      <c r="C42189">
        <v>24.04945755</v>
      </c>
    </row>
    <row r="42190" spans="1:3" x14ac:dyDescent="0.25">
      <c r="A42190">
        <v>13423</v>
      </c>
      <c r="B42190" s="1">
        <f>DATE(2036,10,1) + TIME(0,0,0)</f>
        <v>49949</v>
      </c>
      <c r="C42190">
        <v>24.04945755</v>
      </c>
    </row>
    <row r="42191" spans="1:3" x14ac:dyDescent="0.25">
      <c r="A42191">
        <v>13454</v>
      </c>
      <c r="B42191" s="1">
        <f>DATE(2036,11,1) + TIME(0,0,0)</f>
        <v>49980</v>
      </c>
      <c r="C42191">
        <v>24.04945755</v>
      </c>
    </row>
    <row r="42192" spans="1:3" x14ac:dyDescent="0.25">
      <c r="A42192">
        <v>13484</v>
      </c>
      <c r="B42192" s="1">
        <f>DATE(2036,12,1) + TIME(0,0,0)</f>
        <v>50010</v>
      </c>
      <c r="C42192">
        <v>24.04945755</v>
      </c>
    </row>
    <row r="42193" spans="1:3" x14ac:dyDescent="0.25">
      <c r="A42193">
        <v>13515</v>
      </c>
      <c r="B42193" s="1">
        <f>DATE(2037,1,1) + TIME(0,0,0)</f>
        <v>50041</v>
      </c>
      <c r="C42193">
        <v>24.04945755</v>
      </c>
    </row>
    <row r="42194" spans="1:3" x14ac:dyDescent="0.25">
      <c r="A42194">
        <v>13546</v>
      </c>
      <c r="B42194" s="1">
        <f>DATE(2037,2,1) + TIME(0,0,0)</f>
        <v>50072</v>
      </c>
      <c r="C42194">
        <v>24.04945755</v>
      </c>
    </row>
    <row r="42195" spans="1:3" x14ac:dyDescent="0.25">
      <c r="A42195">
        <v>13574</v>
      </c>
      <c r="B42195" s="1">
        <f>DATE(2037,3,1) + TIME(0,0,0)</f>
        <v>50100</v>
      </c>
      <c r="C42195">
        <v>24.04945755</v>
      </c>
    </row>
    <row r="42196" spans="1:3" x14ac:dyDescent="0.25">
      <c r="A42196">
        <v>13605</v>
      </c>
      <c r="B42196" s="1">
        <f>DATE(2037,4,1) + TIME(0,0,0)</f>
        <v>50131</v>
      </c>
      <c r="C42196">
        <v>24.04945755</v>
      </c>
    </row>
    <row r="42197" spans="1:3" x14ac:dyDescent="0.25">
      <c r="A42197">
        <v>13635</v>
      </c>
      <c r="B42197" s="1">
        <f>DATE(2037,5,1) + TIME(0,0,0)</f>
        <v>50161</v>
      </c>
      <c r="C42197">
        <v>24.04945755</v>
      </c>
    </row>
    <row r="42198" spans="1:3" x14ac:dyDescent="0.25">
      <c r="A42198">
        <v>13666</v>
      </c>
      <c r="B42198" s="1">
        <f>DATE(2037,6,1) + TIME(0,0,0)</f>
        <v>50192</v>
      </c>
      <c r="C42198">
        <v>24.04945755</v>
      </c>
    </row>
    <row r="42199" spans="1:3" x14ac:dyDescent="0.25">
      <c r="A42199">
        <v>13696</v>
      </c>
      <c r="B42199" s="1">
        <f>DATE(2037,7,1) + TIME(0,0,0)</f>
        <v>50222</v>
      </c>
      <c r="C42199">
        <v>24.04945755</v>
      </c>
    </row>
    <row r="42200" spans="1:3" x14ac:dyDescent="0.25">
      <c r="A42200">
        <v>13727</v>
      </c>
      <c r="B42200" s="1">
        <f>DATE(2037,8,1) + TIME(0,0,0)</f>
        <v>50253</v>
      </c>
      <c r="C42200">
        <v>24.04945755</v>
      </c>
    </row>
    <row r="42201" spans="1:3" x14ac:dyDescent="0.25">
      <c r="A42201">
        <v>13758</v>
      </c>
      <c r="B42201" s="1">
        <f>DATE(2037,9,1) + TIME(0,0,0)</f>
        <v>50284</v>
      </c>
      <c r="C42201">
        <v>24.04945755</v>
      </c>
    </row>
    <row r="42202" spans="1:3" x14ac:dyDescent="0.25">
      <c r="A42202">
        <v>13788</v>
      </c>
      <c r="B42202" s="1">
        <f>DATE(2037,10,1) + TIME(0,0,0)</f>
        <v>50314</v>
      </c>
      <c r="C42202">
        <v>24.04945755</v>
      </c>
    </row>
    <row r="42203" spans="1:3" x14ac:dyDescent="0.25">
      <c r="A42203">
        <v>13819</v>
      </c>
      <c r="B42203" s="1">
        <f>DATE(2037,11,1) + TIME(0,0,0)</f>
        <v>50345</v>
      </c>
      <c r="C42203">
        <v>24.04945755</v>
      </c>
    </row>
    <row r="42204" spans="1:3" x14ac:dyDescent="0.25">
      <c r="A42204">
        <v>13849</v>
      </c>
      <c r="B42204" s="1">
        <f>DATE(2037,12,1) + TIME(0,0,0)</f>
        <v>50375</v>
      </c>
      <c r="C42204">
        <v>24.04945755</v>
      </c>
    </row>
    <row r="42205" spans="1:3" x14ac:dyDescent="0.25">
      <c r="A42205">
        <v>13880</v>
      </c>
      <c r="B42205" s="1">
        <f>DATE(2038,1,1) + TIME(0,0,0)</f>
        <v>50406</v>
      </c>
      <c r="C42205">
        <v>24.04945755</v>
      </c>
    </row>
    <row r="42206" spans="1:3" x14ac:dyDescent="0.25">
      <c r="A42206">
        <v>13911</v>
      </c>
      <c r="B42206" s="1">
        <f>DATE(2038,2,1) + TIME(0,0,0)</f>
        <v>50437</v>
      </c>
      <c r="C42206">
        <v>24.04945755</v>
      </c>
    </row>
    <row r="42207" spans="1:3" x14ac:dyDescent="0.25">
      <c r="A42207">
        <v>13939</v>
      </c>
      <c r="B42207" s="1">
        <f>DATE(2038,3,1) + TIME(0,0,0)</f>
        <v>50465</v>
      </c>
      <c r="C42207">
        <v>24.04945755</v>
      </c>
    </row>
    <row r="42208" spans="1:3" x14ac:dyDescent="0.25">
      <c r="A42208">
        <v>13970</v>
      </c>
      <c r="B42208" s="1">
        <f>DATE(2038,4,1) + TIME(0,0,0)</f>
        <v>50496</v>
      </c>
      <c r="C42208">
        <v>24.04945755</v>
      </c>
    </row>
    <row r="42209" spans="1:3" x14ac:dyDescent="0.25">
      <c r="A42209">
        <v>14000</v>
      </c>
      <c r="B42209" s="1">
        <f>DATE(2038,5,1) + TIME(0,0,0)</f>
        <v>50526</v>
      </c>
      <c r="C42209">
        <v>24.04945755</v>
      </c>
    </row>
    <row r="42210" spans="1:3" x14ac:dyDescent="0.25">
      <c r="A42210">
        <v>14031</v>
      </c>
      <c r="B42210" s="1">
        <f>DATE(2038,6,1) + TIME(0,0,0)</f>
        <v>50557</v>
      </c>
      <c r="C42210">
        <v>24.04945755</v>
      </c>
    </row>
    <row r="42211" spans="1:3" x14ac:dyDescent="0.25">
      <c r="A42211">
        <v>14061</v>
      </c>
      <c r="B42211" s="1">
        <f>DATE(2038,7,1) + TIME(0,0,0)</f>
        <v>50587</v>
      </c>
      <c r="C42211">
        <v>24.04945755</v>
      </c>
    </row>
    <row r="42212" spans="1:3" x14ac:dyDescent="0.25">
      <c r="A42212">
        <v>14092</v>
      </c>
      <c r="B42212" s="1">
        <f>DATE(2038,8,1) + TIME(0,0,0)</f>
        <v>50618</v>
      </c>
      <c r="C42212">
        <v>24.04945755</v>
      </c>
    </row>
    <row r="42213" spans="1:3" x14ac:dyDescent="0.25">
      <c r="A42213">
        <v>14123</v>
      </c>
      <c r="B42213" s="1">
        <f>DATE(2038,9,1) + TIME(0,0,0)</f>
        <v>50649</v>
      </c>
      <c r="C42213">
        <v>24.04945755</v>
      </c>
    </row>
    <row r="42214" spans="1:3" x14ac:dyDescent="0.25">
      <c r="A42214">
        <v>14153</v>
      </c>
      <c r="B42214" s="1">
        <f>DATE(2038,10,1) + TIME(0,0,0)</f>
        <v>50679</v>
      </c>
      <c r="C42214">
        <v>24.04945755</v>
      </c>
    </row>
    <row r="42215" spans="1:3" x14ac:dyDescent="0.25">
      <c r="A42215">
        <v>14184</v>
      </c>
      <c r="B42215" s="1">
        <f>DATE(2038,11,1) + TIME(0,0,0)</f>
        <v>50710</v>
      </c>
      <c r="C42215">
        <v>24.04945755</v>
      </c>
    </row>
    <row r="42216" spans="1:3" x14ac:dyDescent="0.25">
      <c r="A42216">
        <v>14214</v>
      </c>
      <c r="B42216" s="1">
        <f>DATE(2038,12,1) + TIME(0,0,0)</f>
        <v>50740</v>
      </c>
      <c r="C42216">
        <v>24.04945755</v>
      </c>
    </row>
    <row r="42217" spans="1:3" x14ac:dyDescent="0.25">
      <c r="A42217">
        <v>14245</v>
      </c>
      <c r="B42217" s="1">
        <f>DATE(2039,1,1) + TIME(0,0,0)</f>
        <v>50771</v>
      </c>
      <c r="C42217">
        <v>24.04945755</v>
      </c>
    </row>
    <row r="42218" spans="1:3" x14ac:dyDescent="0.25">
      <c r="A42218">
        <v>14276</v>
      </c>
      <c r="B42218" s="1">
        <f>DATE(2039,2,1) + TIME(0,0,0)</f>
        <v>50802</v>
      </c>
      <c r="C42218">
        <v>24.04945755</v>
      </c>
    </row>
    <row r="42219" spans="1:3" x14ac:dyDescent="0.25">
      <c r="A42219">
        <v>14304</v>
      </c>
      <c r="B42219" s="1">
        <f>DATE(2039,3,1) + TIME(0,0,0)</f>
        <v>50830</v>
      </c>
      <c r="C42219">
        <v>24.04945755</v>
      </c>
    </row>
    <row r="42220" spans="1:3" x14ac:dyDescent="0.25">
      <c r="A42220">
        <v>14335</v>
      </c>
      <c r="B42220" s="1">
        <f>DATE(2039,4,1) + TIME(0,0,0)</f>
        <v>50861</v>
      </c>
      <c r="C42220">
        <v>24.04945755</v>
      </c>
    </row>
    <row r="42221" spans="1:3" x14ac:dyDescent="0.25">
      <c r="A42221">
        <v>14365</v>
      </c>
      <c r="B42221" s="1">
        <f>DATE(2039,5,1) + TIME(0,0,0)</f>
        <v>50891</v>
      </c>
      <c r="C42221">
        <v>24.04945755</v>
      </c>
    </row>
    <row r="42222" spans="1:3" x14ac:dyDescent="0.25">
      <c r="A42222">
        <v>14396</v>
      </c>
      <c r="B42222" s="1">
        <f>DATE(2039,6,1) + TIME(0,0,0)</f>
        <v>50922</v>
      </c>
      <c r="C42222">
        <v>24.04945755</v>
      </c>
    </row>
    <row r="42223" spans="1:3" x14ac:dyDescent="0.25">
      <c r="A42223">
        <v>14426</v>
      </c>
      <c r="B42223" s="1">
        <f>DATE(2039,7,1) + TIME(0,0,0)</f>
        <v>50952</v>
      </c>
      <c r="C42223">
        <v>24.04945755</v>
      </c>
    </row>
    <row r="42224" spans="1:3" x14ac:dyDescent="0.25">
      <c r="A42224">
        <v>14457</v>
      </c>
      <c r="B42224" s="1">
        <f>DATE(2039,8,1) + TIME(0,0,0)</f>
        <v>50983</v>
      </c>
      <c r="C42224">
        <v>24.04945755</v>
      </c>
    </row>
    <row r="42225" spans="1:3" x14ac:dyDescent="0.25">
      <c r="A42225">
        <v>14488</v>
      </c>
      <c r="B42225" s="1">
        <f>DATE(2039,9,1) + TIME(0,0,0)</f>
        <v>51014</v>
      </c>
      <c r="C42225">
        <v>24.04945755</v>
      </c>
    </row>
    <row r="42226" spans="1:3" x14ac:dyDescent="0.25">
      <c r="A42226">
        <v>14518</v>
      </c>
      <c r="B42226" s="1">
        <f>DATE(2039,10,1) + TIME(0,0,0)</f>
        <v>51044</v>
      </c>
      <c r="C42226">
        <v>24.04945755</v>
      </c>
    </row>
    <row r="42227" spans="1:3" x14ac:dyDescent="0.25">
      <c r="A42227">
        <v>14549</v>
      </c>
      <c r="B42227" s="1">
        <f>DATE(2039,11,1) + TIME(0,0,0)</f>
        <v>51075</v>
      </c>
      <c r="C42227">
        <v>24.04945755</v>
      </c>
    </row>
    <row r="42228" spans="1:3" x14ac:dyDescent="0.25">
      <c r="A42228">
        <v>14579</v>
      </c>
      <c r="B42228" s="1">
        <f>DATE(2039,12,1) + TIME(0,0,0)</f>
        <v>51105</v>
      </c>
      <c r="C42228">
        <v>24.04945755</v>
      </c>
    </row>
    <row r="42229" spans="1:3" x14ac:dyDescent="0.25">
      <c r="A42229">
        <v>14610</v>
      </c>
      <c r="B42229" s="1">
        <f>DATE(2040,1,1) + TIME(0,0,0)</f>
        <v>51136</v>
      </c>
      <c r="C42229">
        <v>24.04945755</v>
      </c>
    </row>
    <row r="42230" spans="1:3" x14ac:dyDescent="0.25">
      <c r="A42230">
        <v>14641</v>
      </c>
      <c r="B42230" s="1">
        <f>DATE(2040,2,1) + TIME(0,0,0)</f>
        <v>51167</v>
      </c>
      <c r="C42230">
        <v>24.04945755</v>
      </c>
    </row>
    <row r="42231" spans="1:3" x14ac:dyDescent="0.25">
      <c r="A42231">
        <v>14670</v>
      </c>
      <c r="B42231" s="1">
        <f>DATE(2040,3,1) + TIME(0,0,0)</f>
        <v>51196</v>
      </c>
      <c r="C42231">
        <v>24.04945755</v>
      </c>
    </row>
    <row r="42232" spans="1:3" x14ac:dyDescent="0.25">
      <c r="A42232">
        <v>14701</v>
      </c>
      <c r="B42232" s="1">
        <f>DATE(2040,4,1) + TIME(0,0,0)</f>
        <v>51227</v>
      </c>
      <c r="C42232">
        <v>24.04945755</v>
      </c>
    </row>
    <row r="42233" spans="1:3" x14ac:dyDescent="0.25">
      <c r="A42233">
        <v>14731</v>
      </c>
      <c r="B42233" s="1">
        <f>DATE(2040,5,1) + TIME(0,0,0)</f>
        <v>51257</v>
      </c>
      <c r="C42233">
        <v>24.04945755</v>
      </c>
    </row>
    <row r="42234" spans="1:3" x14ac:dyDescent="0.25">
      <c r="A42234">
        <v>14762</v>
      </c>
      <c r="B42234" s="1">
        <f>DATE(2040,6,1) + TIME(0,0,0)</f>
        <v>51288</v>
      </c>
      <c r="C42234">
        <v>24.04945755</v>
      </c>
    </row>
    <row r="42235" spans="1:3" x14ac:dyDescent="0.25">
      <c r="A42235">
        <v>14792</v>
      </c>
      <c r="B42235" s="1">
        <f>DATE(2040,7,1) + TIME(0,0,0)</f>
        <v>51318</v>
      </c>
      <c r="C42235">
        <v>24.04945755</v>
      </c>
    </row>
    <row r="42236" spans="1:3" x14ac:dyDescent="0.25">
      <c r="A42236">
        <v>14823</v>
      </c>
      <c r="B42236" s="1">
        <f>DATE(2040,8,1) + TIME(0,0,0)</f>
        <v>51349</v>
      </c>
      <c r="C42236">
        <v>24.04945755</v>
      </c>
    </row>
    <row r="42237" spans="1:3" x14ac:dyDescent="0.25">
      <c r="A42237">
        <v>14854</v>
      </c>
      <c r="B42237" s="1">
        <f>DATE(2040,9,1) + TIME(0,0,0)</f>
        <v>51380</v>
      </c>
      <c r="C42237">
        <v>24.04945755</v>
      </c>
    </row>
    <row r="42238" spans="1:3" x14ac:dyDescent="0.25">
      <c r="A42238">
        <v>14884</v>
      </c>
      <c r="B42238" s="1">
        <f>DATE(2040,10,1) + TIME(0,0,0)</f>
        <v>51410</v>
      </c>
      <c r="C42238">
        <v>24.04945755</v>
      </c>
    </row>
    <row r="42239" spans="1:3" x14ac:dyDescent="0.25">
      <c r="A42239">
        <v>14915</v>
      </c>
      <c r="B42239" s="1">
        <f>DATE(2040,11,1) + TIME(0,0,0)</f>
        <v>51441</v>
      </c>
      <c r="C42239">
        <v>24.04945755</v>
      </c>
    </row>
    <row r="42240" spans="1:3" x14ac:dyDescent="0.25">
      <c r="A42240">
        <v>14945</v>
      </c>
      <c r="B42240" s="1">
        <f>DATE(2040,12,1) + TIME(0,0,0)</f>
        <v>51471</v>
      </c>
      <c r="C42240">
        <v>24.04945755</v>
      </c>
    </row>
    <row r="42241" spans="1:3" x14ac:dyDescent="0.25">
      <c r="A42241">
        <v>14976</v>
      </c>
      <c r="B42241" s="1">
        <f>DATE(2041,1,1) + TIME(0,0,0)</f>
        <v>51502</v>
      </c>
      <c r="C42241">
        <v>24.04945755</v>
      </c>
    </row>
    <row r="42242" spans="1:3" x14ac:dyDescent="0.25">
      <c r="A42242">
        <v>15007</v>
      </c>
      <c r="B42242" s="1">
        <f>DATE(2041,2,1) + TIME(0,0,0)</f>
        <v>51533</v>
      </c>
      <c r="C42242">
        <v>24.04945755</v>
      </c>
    </row>
    <row r="42243" spans="1:3" x14ac:dyDescent="0.25">
      <c r="A42243">
        <v>15035</v>
      </c>
      <c r="B42243" s="1">
        <f>DATE(2041,3,1) + TIME(0,0,0)</f>
        <v>51561</v>
      </c>
      <c r="C42243">
        <v>24.04945755</v>
      </c>
    </row>
    <row r="42244" spans="1:3" x14ac:dyDescent="0.25">
      <c r="A42244">
        <v>15066</v>
      </c>
      <c r="B42244" s="1">
        <f>DATE(2041,4,1) + TIME(0,0,0)</f>
        <v>51592</v>
      </c>
      <c r="C42244">
        <v>24.04945755</v>
      </c>
    </row>
    <row r="42245" spans="1:3" x14ac:dyDescent="0.25">
      <c r="A42245">
        <v>15096</v>
      </c>
      <c r="B42245" s="1">
        <f>DATE(2041,5,1) + TIME(0,0,0)</f>
        <v>51622</v>
      </c>
      <c r="C42245">
        <v>24.04945755</v>
      </c>
    </row>
    <row r="42246" spans="1:3" x14ac:dyDescent="0.25">
      <c r="A42246">
        <v>15127</v>
      </c>
      <c r="B42246" s="1">
        <f>DATE(2041,6,1) + TIME(0,0,0)</f>
        <v>51653</v>
      </c>
      <c r="C42246">
        <v>24.04945755</v>
      </c>
    </row>
    <row r="42247" spans="1:3" x14ac:dyDescent="0.25">
      <c r="A42247">
        <v>15157</v>
      </c>
      <c r="B42247" s="1">
        <f>DATE(2041,7,1) + TIME(0,0,0)</f>
        <v>51683</v>
      </c>
      <c r="C42247">
        <v>24.04945755</v>
      </c>
    </row>
    <row r="42248" spans="1:3" x14ac:dyDescent="0.25">
      <c r="A42248">
        <v>15188</v>
      </c>
      <c r="B42248" s="1">
        <f>DATE(2041,8,1) + TIME(0,0,0)</f>
        <v>51714</v>
      </c>
      <c r="C42248">
        <v>24.04945755</v>
      </c>
    </row>
    <row r="42249" spans="1:3" x14ac:dyDescent="0.25">
      <c r="A42249">
        <v>15219</v>
      </c>
      <c r="B42249" s="1">
        <f>DATE(2041,9,1) + TIME(0,0,0)</f>
        <v>51745</v>
      </c>
      <c r="C42249">
        <v>24.04945755</v>
      </c>
    </row>
    <row r="42250" spans="1:3" x14ac:dyDescent="0.25">
      <c r="A42250">
        <v>15249</v>
      </c>
      <c r="B42250" s="1">
        <f>DATE(2041,10,1) + TIME(0,0,0)</f>
        <v>51775</v>
      </c>
      <c r="C42250">
        <v>24.04945755</v>
      </c>
    </row>
    <row r="42251" spans="1:3" x14ac:dyDescent="0.25">
      <c r="A42251">
        <v>15280</v>
      </c>
      <c r="B42251" s="1">
        <f>DATE(2041,11,1) + TIME(0,0,0)</f>
        <v>51806</v>
      </c>
      <c r="C42251">
        <v>24.04945755</v>
      </c>
    </row>
    <row r="42252" spans="1:3" x14ac:dyDescent="0.25">
      <c r="A42252">
        <v>15310</v>
      </c>
      <c r="B42252" s="1">
        <f>DATE(2041,12,1) + TIME(0,0,0)</f>
        <v>51836</v>
      </c>
      <c r="C42252">
        <v>24.04945755</v>
      </c>
    </row>
    <row r="42253" spans="1:3" x14ac:dyDescent="0.25">
      <c r="A42253">
        <v>15341</v>
      </c>
      <c r="B42253" s="1">
        <f>DATE(2042,1,1) + TIME(0,0,0)</f>
        <v>51867</v>
      </c>
      <c r="C42253">
        <v>24.04945755</v>
      </c>
    </row>
    <row r="42254" spans="1:3" x14ac:dyDescent="0.25">
      <c r="A42254">
        <v>15372</v>
      </c>
      <c r="B42254" s="1">
        <f>DATE(2042,2,1) + TIME(0,0,0)</f>
        <v>51898</v>
      </c>
      <c r="C42254">
        <v>24.04945755</v>
      </c>
    </row>
    <row r="42255" spans="1:3" x14ac:dyDescent="0.25">
      <c r="A42255">
        <v>15400</v>
      </c>
      <c r="B42255" s="1">
        <f>DATE(2042,3,1) + TIME(0,0,0)</f>
        <v>51926</v>
      </c>
      <c r="C42255">
        <v>24.04945755</v>
      </c>
    </row>
    <row r="42256" spans="1:3" x14ac:dyDescent="0.25">
      <c r="A42256">
        <v>15431</v>
      </c>
      <c r="B42256" s="1">
        <f>DATE(2042,4,1) + TIME(0,0,0)</f>
        <v>51957</v>
      </c>
      <c r="C42256">
        <v>24.04945755</v>
      </c>
    </row>
    <row r="42257" spans="1:3" x14ac:dyDescent="0.25">
      <c r="A42257">
        <v>15461</v>
      </c>
      <c r="B42257" s="1">
        <f>DATE(2042,5,1) + TIME(0,0,0)</f>
        <v>51987</v>
      </c>
      <c r="C42257">
        <v>24.04945755</v>
      </c>
    </row>
    <row r="42258" spans="1:3" x14ac:dyDescent="0.25">
      <c r="A42258">
        <v>15492</v>
      </c>
      <c r="B42258" s="1">
        <f>DATE(2042,6,1) + TIME(0,0,0)</f>
        <v>52018</v>
      </c>
      <c r="C42258">
        <v>24.04945755</v>
      </c>
    </row>
    <row r="42259" spans="1:3" x14ac:dyDescent="0.25">
      <c r="A42259">
        <v>15522</v>
      </c>
      <c r="B42259" s="1">
        <f>DATE(2042,7,1) + TIME(0,0,0)</f>
        <v>52048</v>
      </c>
      <c r="C42259">
        <v>24.04945755</v>
      </c>
    </row>
    <row r="42260" spans="1:3" x14ac:dyDescent="0.25">
      <c r="A42260">
        <v>15553</v>
      </c>
      <c r="B42260" s="1">
        <f>DATE(2042,8,1) + TIME(0,0,0)</f>
        <v>52079</v>
      </c>
      <c r="C42260">
        <v>24.04945755</v>
      </c>
    </row>
    <row r="42261" spans="1:3" x14ac:dyDescent="0.25">
      <c r="A42261">
        <v>15584</v>
      </c>
      <c r="B42261" s="1">
        <f>DATE(2042,9,1) + TIME(0,0,0)</f>
        <v>52110</v>
      </c>
      <c r="C42261">
        <v>24.04945755</v>
      </c>
    </row>
    <row r="42262" spans="1:3" x14ac:dyDescent="0.25">
      <c r="A42262">
        <v>15614</v>
      </c>
      <c r="B42262" s="1">
        <f>DATE(2042,10,1) + TIME(0,0,0)</f>
        <v>52140</v>
      </c>
      <c r="C42262">
        <v>24.04945755</v>
      </c>
    </row>
    <row r="42263" spans="1:3" x14ac:dyDescent="0.25">
      <c r="A42263">
        <v>15645</v>
      </c>
      <c r="B42263" s="1">
        <f>DATE(2042,11,1) + TIME(0,0,0)</f>
        <v>52171</v>
      </c>
      <c r="C42263">
        <v>24.04945755</v>
      </c>
    </row>
    <row r="42264" spans="1:3" x14ac:dyDescent="0.25">
      <c r="A42264">
        <v>15675</v>
      </c>
      <c r="B42264" s="1">
        <f>DATE(2042,12,1) + TIME(0,0,0)</f>
        <v>52201</v>
      </c>
      <c r="C42264">
        <v>24.04945755</v>
      </c>
    </row>
    <row r="42265" spans="1:3" x14ac:dyDescent="0.25">
      <c r="A42265">
        <v>15706</v>
      </c>
      <c r="B42265" s="1">
        <f>DATE(2043,1,1) + TIME(0,0,0)</f>
        <v>52232</v>
      </c>
      <c r="C42265">
        <v>24.04945755</v>
      </c>
    </row>
    <row r="42266" spans="1:3" x14ac:dyDescent="0.25">
      <c r="A42266">
        <v>15737</v>
      </c>
      <c r="B42266" s="1">
        <f>DATE(2043,2,1) + TIME(0,0,0)</f>
        <v>52263</v>
      </c>
      <c r="C42266">
        <v>24.04945755</v>
      </c>
    </row>
    <row r="42267" spans="1:3" x14ac:dyDescent="0.25">
      <c r="A42267">
        <v>15765</v>
      </c>
      <c r="B42267" s="1">
        <f>DATE(2043,3,1) + TIME(0,0,0)</f>
        <v>52291</v>
      </c>
      <c r="C42267">
        <v>24.04945755</v>
      </c>
    </row>
    <row r="42268" spans="1:3" x14ac:dyDescent="0.25">
      <c r="A42268">
        <v>15796</v>
      </c>
      <c r="B42268" s="1">
        <f>DATE(2043,4,1) + TIME(0,0,0)</f>
        <v>52322</v>
      </c>
      <c r="C42268">
        <v>24.04945755</v>
      </c>
    </row>
    <row r="42269" spans="1:3" x14ac:dyDescent="0.25">
      <c r="A42269">
        <v>15826</v>
      </c>
      <c r="B42269" s="1">
        <f>DATE(2043,5,1) + TIME(0,0,0)</f>
        <v>52352</v>
      </c>
      <c r="C42269">
        <v>24.04945755</v>
      </c>
    </row>
    <row r="42270" spans="1:3" x14ac:dyDescent="0.25">
      <c r="A42270">
        <v>15857</v>
      </c>
      <c r="B42270" s="1">
        <f>DATE(2043,6,1) + TIME(0,0,0)</f>
        <v>52383</v>
      </c>
      <c r="C42270">
        <v>24.04945755</v>
      </c>
    </row>
    <row r="42271" spans="1:3" x14ac:dyDescent="0.25">
      <c r="A42271">
        <v>15887</v>
      </c>
      <c r="B42271" s="1">
        <f>DATE(2043,7,1) + TIME(0,0,0)</f>
        <v>52413</v>
      </c>
      <c r="C42271">
        <v>24.04945755</v>
      </c>
    </row>
    <row r="42272" spans="1:3" x14ac:dyDescent="0.25">
      <c r="A42272">
        <v>15918</v>
      </c>
      <c r="B42272" s="1">
        <f>DATE(2043,8,1) + TIME(0,0,0)</f>
        <v>52444</v>
      </c>
      <c r="C42272">
        <v>24.04945755</v>
      </c>
    </row>
    <row r="42273" spans="1:3" x14ac:dyDescent="0.25">
      <c r="A42273">
        <v>15949</v>
      </c>
      <c r="B42273" s="1">
        <f>DATE(2043,9,1) + TIME(0,0,0)</f>
        <v>52475</v>
      </c>
      <c r="C42273">
        <v>24.04945755</v>
      </c>
    </row>
    <row r="42274" spans="1:3" x14ac:dyDescent="0.25">
      <c r="A42274">
        <v>15979</v>
      </c>
      <c r="B42274" s="1">
        <f>DATE(2043,10,1) + TIME(0,0,0)</f>
        <v>52505</v>
      </c>
      <c r="C42274">
        <v>24.04945755</v>
      </c>
    </row>
    <row r="42275" spans="1:3" x14ac:dyDescent="0.25">
      <c r="A42275">
        <v>16010</v>
      </c>
      <c r="B42275" s="1">
        <f>DATE(2043,11,1) + TIME(0,0,0)</f>
        <v>52536</v>
      </c>
      <c r="C42275">
        <v>24.04945755</v>
      </c>
    </row>
    <row r="42276" spans="1:3" x14ac:dyDescent="0.25">
      <c r="A42276">
        <v>16040</v>
      </c>
      <c r="B42276" s="1">
        <f>DATE(2043,12,1) + TIME(0,0,0)</f>
        <v>52566</v>
      </c>
      <c r="C42276">
        <v>24.04945755</v>
      </c>
    </row>
    <row r="42277" spans="1:3" x14ac:dyDescent="0.25">
      <c r="A42277">
        <v>16071</v>
      </c>
      <c r="B42277" s="1">
        <f>DATE(2044,1,1) + TIME(0,0,0)</f>
        <v>52597</v>
      </c>
      <c r="C42277">
        <v>24.04945755</v>
      </c>
    </row>
    <row r="42278" spans="1:3" x14ac:dyDescent="0.25">
      <c r="A42278">
        <v>16102</v>
      </c>
      <c r="B42278" s="1">
        <f>DATE(2044,2,1) + TIME(0,0,0)</f>
        <v>52628</v>
      </c>
      <c r="C42278">
        <v>24.04945755</v>
      </c>
    </row>
    <row r="42279" spans="1:3" x14ac:dyDescent="0.25">
      <c r="A42279">
        <v>16131</v>
      </c>
      <c r="B42279" s="1">
        <f>DATE(2044,3,1) + TIME(0,0,0)</f>
        <v>52657</v>
      </c>
      <c r="C42279">
        <v>24.04945755</v>
      </c>
    </row>
    <row r="42280" spans="1:3" x14ac:dyDescent="0.25">
      <c r="A42280">
        <v>16162</v>
      </c>
      <c r="B42280" s="1">
        <f>DATE(2044,4,1) + TIME(0,0,0)</f>
        <v>52688</v>
      </c>
      <c r="C42280">
        <v>24.04945755</v>
      </c>
    </row>
    <row r="42281" spans="1:3" x14ac:dyDescent="0.25">
      <c r="A42281">
        <v>16192</v>
      </c>
      <c r="B42281" s="1">
        <f>DATE(2044,5,1) + TIME(0,0,0)</f>
        <v>52718</v>
      </c>
      <c r="C42281">
        <v>24.04945755</v>
      </c>
    </row>
    <row r="42282" spans="1:3" x14ac:dyDescent="0.25">
      <c r="A42282">
        <v>16223</v>
      </c>
      <c r="B42282" s="1">
        <f>DATE(2044,6,1) + TIME(0,0,0)</f>
        <v>52749</v>
      </c>
      <c r="C42282">
        <v>24.04945755</v>
      </c>
    </row>
    <row r="42283" spans="1:3" x14ac:dyDescent="0.25">
      <c r="A42283">
        <v>16253</v>
      </c>
      <c r="B42283" s="1">
        <f>DATE(2044,7,1) + TIME(0,0,0)</f>
        <v>52779</v>
      </c>
      <c r="C42283">
        <v>24.04945755</v>
      </c>
    </row>
    <row r="42284" spans="1:3" x14ac:dyDescent="0.25">
      <c r="A42284">
        <v>16284</v>
      </c>
      <c r="B42284" s="1">
        <f>DATE(2044,8,1) + TIME(0,0,0)</f>
        <v>52810</v>
      </c>
      <c r="C42284">
        <v>24.04945755</v>
      </c>
    </row>
    <row r="42285" spans="1:3" x14ac:dyDescent="0.25">
      <c r="A42285">
        <v>16315</v>
      </c>
      <c r="B42285" s="1">
        <f>DATE(2044,9,1) + TIME(0,0,0)</f>
        <v>52841</v>
      </c>
      <c r="C42285">
        <v>24.04945755</v>
      </c>
    </row>
    <row r="42286" spans="1:3" x14ac:dyDescent="0.25">
      <c r="A42286">
        <v>16345</v>
      </c>
      <c r="B42286" s="1">
        <f>DATE(2044,10,1) + TIME(0,0,0)</f>
        <v>52871</v>
      </c>
      <c r="C42286">
        <v>24.04945755</v>
      </c>
    </row>
    <row r="42287" spans="1:3" x14ac:dyDescent="0.25">
      <c r="A42287">
        <v>16376</v>
      </c>
      <c r="B42287" s="1">
        <f>DATE(2044,11,1) + TIME(0,0,0)</f>
        <v>52902</v>
      </c>
      <c r="C42287">
        <v>24.04945755</v>
      </c>
    </row>
    <row r="42288" spans="1:3" x14ac:dyDescent="0.25">
      <c r="A42288">
        <v>16406</v>
      </c>
      <c r="B42288" s="1">
        <f>DATE(2044,12,1) + TIME(0,0,0)</f>
        <v>52932</v>
      </c>
      <c r="C42288">
        <v>24.04945755</v>
      </c>
    </row>
    <row r="42289" spans="1:3" x14ac:dyDescent="0.25">
      <c r="A42289">
        <v>16437</v>
      </c>
      <c r="B42289" s="1">
        <f>DATE(2045,1,1) + TIME(0,0,0)</f>
        <v>52963</v>
      </c>
      <c r="C42289">
        <v>24.04945755</v>
      </c>
    </row>
    <row r="42290" spans="1:3" x14ac:dyDescent="0.25">
      <c r="A42290">
        <v>16468</v>
      </c>
      <c r="B42290" s="1">
        <f>DATE(2045,2,1) + TIME(0,0,0)</f>
        <v>52994</v>
      </c>
      <c r="C42290">
        <v>24.04945755</v>
      </c>
    </row>
    <row r="42291" spans="1:3" x14ac:dyDescent="0.25">
      <c r="A42291">
        <v>16496</v>
      </c>
      <c r="B42291" s="1">
        <f>DATE(2045,3,1) + TIME(0,0,0)</f>
        <v>53022</v>
      </c>
      <c r="C42291">
        <v>24.04945755</v>
      </c>
    </row>
    <row r="42292" spans="1:3" x14ac:dyDescent="0.25">
      <c r="A42292">
        <v>16527</v>
      </c>
      <c r="B42292" s="1">
        <f>DATE(2045,4,1) + TIME(0,0,0)</f>
        <v>53053</v>
      </c>
      <c r="C42292">
        <v>24.04945755</v>
      </c>
    </row>
    <row r="42293" spans="1:3" x14ac:dyDescent="0.25">
      <c r="A42293">
        <v>16557</v>
      </c>
      <c r="B42293" s="1">
        <f>DATE(2045,5,1) + TIME(0,0,0)</f>
        <v>53083</v>
      </c>
      <c r="C42293">
        <v>24.04945755</v>
      </c>
    </row>
    <row r="42294" spans="1:3" x14ac:dyDescent="0.25">
      <c r="A42294">
        <v>16588</v>
      </c>
      <c r="B42294" s="1">
        <f>DATE(2045,6,1) + TIME(0,0,0)</f>
        <v>53114</v>
      </c>
      <c r="C42294">
        <v>24.04945755</v>
      </c>
    </row>
    <row r="42295" spans="1:3" x14ac:dyDescent="0.25">
      <c r="A42295">
        <v>16618</v>
      </c>
      <c r="B42295" s="1">
        <f>DATE(2045,7,1) + TIME(0,0,0)</f>
        <v>53144</v>
      </c>
      <c r="C42295">
        <v>24.04945755</v>
      </c>
    </row>
    <row r="42296" spans="1:3" x14ac:dyDescent="0.25">
      <c r="A42296">
        <v>16649</v>
      </c>
      <c r="B42296" s="1">
        <f>DATE(2045,8,1) + TIME(0,0,0)</f>
        <v>53175</v>
      </c>
      <c r="C42296">
        <v>24.04945755</v>
      </c>
    </row>
    <row r="42297" spans="1:3" x14ac:dyDescent="0.25">
      <c r="A42297">
        <v>16680</v>
      </c>
      <c r="B42297" s="1">
        <f>DATE(2045,9,1) + TIME(0,0,0)</f>
        <v>53206</v>
      </c>
      <c r="C42297">
        <v>24.04945755</v>
      </c>
    </row>
    <row r="42298" spans="1:3" x14ac:dyDescent="0.25">
      <c r="A42298">
        <v>16710</v>
      </c>
      <c r="B42298" s="1">
        <f>DATE(2045,10,1) + TIME(0,0,0)</f>
        <v>53236</v>
      </c>
      <c r="C42298">
        <v>24.04945755</v>
      </c>
    </row>
    <row r="42299" spans="1:3" x14ac:dyDescent="0.25">
      <c r="A42299">
        <v>16741</v>
      </c>
      <c r="B42299" s="1">
        <f>DATE(2045,11,1) + TIME(0,0,0)</f>
        <v>53267</v>
      </c>
      <c r="C42299">
        <v>24.04945755</v>
      </c>
    </row>
    <row r="42300" spans="1:3" x14ac:dyDescent="0.25">
      <c r="A42300">
        <v>16771</v>
      </c>
      <c r="B42300" s="1">
        <f>DATE(2045,12,1) + TIME(0,0,0)</f>
        <v>53297</v>
      </c>
      <c r="C42300">
        <v>24.04945755</v>
      </c>
    </row>
    <row r="42301" spans="1:3" x14ac:dyDescent="0.25">
      <c r="A42301">
        <v>16802</v>
      </c>
      <c r="B42301" s="1">
        <f>DATE(2046,1,1) + TIME(0,0,0)</f>
        <v>53328</v>
      </c>
      <c r="C42301">
        <v>24.04945755</v>
      </c>
    </row>
    <row r="42302" spans="1:3" x14ac:dyDescent="0.25">
      <c r="A42302">
        <v>16833</v>
      </c>
      <c r="B42302" s="1">
        <f>DATE(2046,2,1) + TIME(0,0,0)</f>
        <v>53359</v>
      </c>
      <c r="C42302">
        <v>24.04945755</v>
      </c>
    </row>
    <row r="42303" spans="1:3" x14ac:dyDescent="0.25">
      <c r="A42303">
        <v>16861</v>
      </c>
      <c r="B42303" s="1">
        <f>DATE(2046,3,1) + TIME(0,0,0)</f>
        <v>53387</v>
      </c>
      <c r="C42303">
        <v>24.04945755</v>
      </c>
    </row>
    <row r="42304" spans="1:3" x14ac:dyDescent="0.25">
      <c r="A42304">
        <v>16892</v>
      </c>
      <c r="B42304" s="1">
        <f>DATE(2046,4,1) + TIME(0,0,0)</f>
        <v>53418</v>
      </c>
      <c r="C42304">
        <v>24.04945755</v>
      </c>
    </row>
    <row r="42305" spans="1:3" x14ac:dyDescent="0.25">
      <c r="A42305">
        <v>16922</v>
      </c>
      <c r="B42305" s="1">
        <f>DATE(2046,5,1) + TIME(0,0,0)</f>
        <v>53448</v>
      </c>
      <c r="C42305">
        <v>24.04945755</v>
      </c>
    </row>
    <row r="42306" spans="1:3" x14ac:dyDescent="0.25">
      <c r="A42306">
        <v>16953</v>
      </c>
      <c r="B42306" s="1">
        <f>DATE(2046,6,1) + TIME(0,0,0)</f>
        <v>53479</v>
      </c>
      <c r="C42306">
        <v>24.04945755</v>
      </c>
    </row>
    <row r="42307" spans="1:3" x14ac:dyDescent="0.25">
      <c r="A42307">
        <v>16983</v>
      </c>
      <c r="B42307" s="1">
        <f>DATE(2046,7,1) + TIME(0,0,0)</f>
        <v>53509</v>
      </c>
      <c r="C42307">
        <v>24.04945755</v>
      </c>
    </row>
    <row r="42308" spans="1:3" x14ac:dyDescent="0.25">
      <c r="A42308">
        <v>17014</v>
      </c>
      <c r="B42308" s="1">
        <f>DATE(2046,8,1) + TIME(0,0,0)</f>
        <v>53540</v>
      </c>
      <c r="C42308">
        <v>24.04945755</v>
      </c>
    </row>
    <row r="42309" spans="1:3" x14ac:dyDescent="0.25">
      <c r="A42309">
        <v>17045</v>
      </c>
      <c r="B42309" s="1">
        <f>DATE(2046,9,1) + TIME(0,0,0)</f>
        <v>53571</v>
      </c>
      <c r="C42309">
        <v>24.04945755</v>
      </c>
    </row>
    <row r="42310" spans="1:3" x14ac:dyDescent="0.25">
      <c r="A42310">
        <v>17075</v>
      </c>
      <c r="B42310" s="1">
        <f>DATE(2046,10,1) + TIME(0,0,0)</f>
        <v>53601</v>
      </c>
      <c r="C42310">
        <v>24.04945755</v>
      </c>
    </row>
    <row r="42311" spans="1:3" x14ac:dyDescent="0.25">
      <c r="A42311">
        <v>17106</v>
      </c>
      <c r="B42311" s="1">
        <f>DATE(2046,11,1) + TIME(0,0,0)</f>
        <v>53632</v>
      </c>
      <c r="C42311">
        <v>24.04945755</v>
      </c>
    </row>
    <row r="42312" spans="1:3" x14ac:dyDescent="0.25">
      <c r="A42312">
        <v>17136</v>
      </c>
      <c r="B42312" s="1">
        <f>DATE(2046,12,1) + TIME(0,0,0)</f>
        <v>53662</v>
      </c>
      <c r="C42312">
        <v>24.04945755</v>
      </c>
    </row>
    <row r="42313" spans="1:3" x14ac:dyDescent="0.25">
      <c r="A42313">
        <v>17167</v>
      </c>
      <c r="B42313" s="1">
        <f>DATE(2047,1,1) + TIME(0,0,0)</f>
        <v>53693</v>
      </c>
      <c r="C42313">
        <v>24.04945755</v>
      </c>
    </row>
    <row r="42314" spans="1:3" x14ac:dyDescent="0.25">
      <c r="A42314">
        <v>17198</v>
      </c>
      <c r="B42314" s="1">
        <f>DATE(2047,2,1) + TIME(0,0,0)</f>
        <v>53724</v>
      </c>
      <c r="C42314">
        <v>24.04945755</v>
      </c>
    </row>
    <row r="42315" spans="1:3" x14ac:dyDescent="0.25">
      <c r="A42315">
        <v>17226</v>
      </c>
      <c r="B42315" s="1">
        <f>DATE(2047,3,1) + TIME(0,0,0)</f>
        <v>53752</v>
      </c>
      <c r="C42315">
        <v>24.04945755</v>
      </c>
    </row>
    <row r="42316" spans="1:3" x14ac:dyDescent="0.25">
      <c r="A42316">
        <v>17257</v>
      </c>
      <c r="B42316" s="1">
        <f>DATE(2047,4,1) + TIME(0,0,0)</f>
        <v>53783</v>
      </c>
      <c r="C42316">
        <v>24.04945755</v>
      </c>
    </row>
    <row r="42317" spans="1:3" x14ac:dyDescent="0.25">
      <c r="A42317">
        <v>17287</v>
      </c>
      <c r="B42317" s="1">
        <f>DATE(2047,5,1) + TIME(0,0,0)</f>
        <v>53813</v>
      </c>
      <c r="C42317">
        <v>24.04945755</v>
      </c>
    </row>
    <row r="42318" spans="1:3" x14ac:dyDescent="0.25">
      <c r="A42318">
        <v>17318</v>
      </c>
      <c r="B42318" s="1">
        <f>DATE(2047,6,1) + TIME(0,0,0)</f>
        <v>53844</v>
      </c>
      <c r="C42318">
        <v>24.04945755</v>
      </c>
    </row>
    <row r="42319" spans="1:3" x14ac:dyDescent="0.25">
      <c r="A42319">
        <v>17348</v>
      </c>
      <c r="B42319" s="1">
        <f>DATE(2047,7,1) + TIME(0,0,0)</f>
        <v>53874</v>
      </c>
      <c r="C42319">
        <v>24.04945755</v>
      </c>
    </row>
    <row r="42320" spans="1:3" x14ac:dyDescent="0.25">
      <c r="A42320">
        <v>17379</v>
      </c>
      <c r="B42320" s="1">
        <f>DATE(2047,8,1) + TIME(0,0,0)</f>
        <v>53905</v>
      </c>
      <c r="C42320">
        <v>24.04945755</v>
      </c>
    </row>
    <row r="42321" spans="1:3" x14ac:dyDescent="0.25">
      <c r="A42321">
        <v>17410</v>
      </c>
      <c r="B42321" s="1">
        <f>DATE(2047,9,1) + TIME(0,0,0)</f>
        <v>53936</v>
      </c>
      <c r="C42321">
        <v>24.04945755</v>
      </c>
    </row>
    <row r="42322" spans="1:3" x14ac:dyDescent="0.25">
      <c r="A42322">
        <v>17440</v>
      </c>
      <c r="B42322" s="1">
        <f>DATE(2047,10,1) + TIME(0,0,0)</f>
        <v>53966</v>
      </c>
      <c r="C42322">
        <v>24.04945755</v>
      </c>
    </row>
    <row r="42323" spans="1:3" x14ac:dyDescent="0.25">
      <c r="A42323">
        <v>17471</v>
      </c>
      <c r="B42323" s="1">
        <f>DATE(2047,11,1) + TIME(0,0,0)</f>
        <v>53997</v>
      </c>
      <c r="C42323">
        <v>24.04945755</v>
      </c>
    </row>
    <row r="42324" spans="1:3" x14ac:dyDescent="0.25">
      <c r="A42324">
        <v>17501</v>
      </c>
      <c r="B42324" s="1">
        <f>DATE(2047,12,1) + TIME(0,0,0)</f>
        <v>54027</v>
      </c>
      <c r="C42324">
        <v>24.04945755</v>
      </c>
    </row>
    <row r="42325" spans="1:3" x14ac:dyDescent="0.25">
      <c r="A42325">
        <v>17532</v>
      </c>
      <c r="B42325" s="1">
        <f>DATE(2048,1,1) + TIME(0,0,0)</f>
        <v>54058</v>
      </c>
      <c r="C42325">
        <v>24.04945755</v>
      </c>
    </row>
    <row r="42326" spans="1:3" x14ac:dyDescent="0.25">
      <c r="A42326">
        <v>17563</v>
      </c>
      <c r="B42326" s="1">
        <f>DATE(2048,2,1) + TIME(0,0,0)</f>
        <v>54089</v>
      </c>
      <c r="C42326">
        <v>24.04945755</v>
      </c>
    </row>
    <row r="42327" spans="1:3" x14ac:dyDescent="0.25">
      <c r="A42327">
        <v>17592</v>
      </c>
      <c r="B42327" s="1">
        <f>DATE(2048,3,1) + TIME(0,0,0)</f>
        <v>54118</v>
      </c>
      <c r="C42327">
        <v>24.04945755</v>
      </c>
    </row>
    <row r="42328" spans="1:3" x14ac:dyDescent="0.25">
      <c r="A42328">
        <v>17623</v>
      </c>
      <c r="B42328" s="1">
        <f>DATE(2048,4,1) + TIME(0,0,0)</f>
        <v>54149</v>
      </c>
      <c r="C42328">
        <v>24.04945755</v>
      </c>
    </row>
    <row r="42329" spans="1:3" x14ac:dyDescent="0.25">
      <c r="A42329">
        <v>17653</v>
      </c>
      <c r="B42329" s="1">
        <f>DATE(2048,5,1) + TIME(0,0,0)</f>
        <v>54179</v>
      </c>
      <c r="C42329">
        <v>24.04945755</v>
      </c>
    </row>
    <row r="42330" spans="1:3" x14ac:dyDescent="0.25">
      <c r="A42330">
        <v>17684</v>
      </c>
      <c r="B42330" s="1">
        <f>DATE(2048,6,1) + TIME(0,0,0)</f>
        <v>54210</v>
      </c>
      <c r="C42330">
        <v>24.04945755</v>
      </c>
    </row>
    <row r="42331" spans="1:3" x14ac:dyDescent="0.25">
      <c r="A42331">
        <v>17714</v>
      </c>
      <c r="B42331" s="1">
        <f>DATE(2048,7,1) + TIME(0,0,0)</f>
        <v>54240</v>
      </c>
      <c r="C42331">
        <v>24.04945755</v>
      </c>
    </row>
    <row r="42332" spans="1:3" x14ac:dyDescent="0.25">
      <c r="A42332">
        <v>17745</v>
      </c>
      <c r="B42332" s="1">
        <f>DATE(2048,8,1) + TIME(0,0,0)</f>
        <v>54271</v>
      </c>
      <c r="C42332">
        <v>24.04945755</v>
      </c>
    </row>
    <row r="42333" spans="1:3" x14ac:dyDescent="0.25">
      <c r="A42333">
        <v>17776</v>
      </c>
      <c r="B42333" s="1">
        <f>DATE(2048,9,1) + TIME(0,0,0)</f>
        <v>54302</v>
      </c>
      <c r="C42333">
        <v>24.04945755</v>
      </c>
    </row>
    <row r="42334" spans="1:3" x14ac:dyDescent="0.25">
      <c r="A42334">
        <v>17806</v>
      </c>
      <c r="B42334" s="1">
        <f>DATE(2048,10,1) + TIME(0,0,0)</f>
        <v>54332</v>
      </c>
      <c r="C42334">
        <v>24.04945755</v>
      </c>
    </row>
    <row r="42335" spans="1:3" x14ac:dyDescent="0.25">
      <c r="A42335">
        <v>17837</v>
      </c>
      <c r="B42335" s="1">
        <f>DATE(2048,11,1) + TIME(0,0,0)</f>
        <v>54363</v>
      </c>
      <c r="C42335">
        <v>24.04945755</v>
      </c>
    </row>
    <row r="42336" spans="1:3" x14ac:dyDescent="0.25">
      <c r="A42336">
        <v>17867</v>
      </c>
      <c r="B42336" s="1">
        <f>DATE(2048,12,1) + TIME(0,0,0)</f>
        <v>54393</v>
      </c>
      <c r="C42336">
        <v>24.04945755</v>
      </c>
    </row>
    <row r="42337" spans="1:3" x14ac:dyDescent="0.25">
      <c r="A42337">
        <v>17898</v>
      </c>
      <c r="B42337" s="1">
        <f>DATE(2049,1,1) + TIME(0,0,0)</f>
        <v>54424</v>
      </c>
      <c r="C42337">
        <v>24.04945755</v>
      </c>
    </row>
    <row r="42338" spans="1:3" x14ac:dyDescent="0.25">
      <c r="A42338">
        <v>17929</v>
      </c>
      <c r="B42338" s="1">
        <f>DATE(2049,2,1) + TIME(0,0,0)</f>
        <v>54455</v>
      </c>
      <c r="C42338">
        <v>24.04945755</v>
      </c>
    </row>
    <row r="42339" spans="1:3" x14ac:dyDescent="0.25">
      <c r="A42339">
        <v>17957</v>
      </c>
      <c r="B42339" s="1">
        <f>DATE(2049,3,1) + TIME(0,0,0)</f>
        <v>54483</v>
      </c>
      <c r="C42339">
        <v>24.04945755</v>
      </c>
    </row>
    <row r="42340" spans="1:3" x14ac:dyDescent="0.25">
      <c r="A42340">
        <v>17988</v>
      </c>
      <c r="B42340" s="1">
        <f>DATE(2049,4,1) + TIME(0,0,0)</f>
        <v>54514</v>
      </c>
      <c r="C42340">
        <v>24.04945755</v>
      </c>
    </row>
    <row r="42341" spans="1:3" x14ac:dyDescent="0.25">
      <c r="A42341">
        <v>18018</v>
      </c>
      <c r="B42341" s="1">
        <f>DATE(2049,5,1) + TIME(0,0,0)</f>
        <v>54544</v>
      </c>
      <c r="C42341">
        <v>24.04945755</v>
      </c>
    </row>
    <row r="42342" spans="1:3" x14ac:dyDescent="0.25">
      <c r="A42342">
        <v>18049</v>
      </c>
      <c r="B42342" s="1">
        <f>DATE(2049,6,1) + TIME(0,0,0)</f>
        <v>54575</v>
      </c>
      <c r="C42342">
        <v>24.04945755</v>
      </c>
    </row>
    <row r="42343" spans="1:3" x14ac:dyDescent="0.25">
      <c r="A42343">
        <v>18079</v>
      </c>
      <c r="B42343" s="1">
        <f>DATE(2049,7,1) + TIME(0,0,0)</f>
        <v>54605</v>
      </c>
      <c r="C42343">
        <v>24.04945755</v>
      </c>
    </row>
    <row r="42344" spans="1:3" x14ac:dyDescent="0.25">
      <c r="A42344">
        <v>18110</v>
      </c>
      <c r="B42344" s="1">
        <f>DATE(2049,8,1) + TIME(0,0,0)</f>
        <v>54636</v>
      </c>
      <c r="C42344">
        <v>24.04945755</v>
      </c>
    </row>
    <row r="42345" spans="1:3" x14ac:dyDescent="0.25">
      <c r="A42345">
        <v>18141</v>
      </c>
      <c r="B42345" s="1">
        <f>DATE(2049,9,1) + TIME(0,0,0)</f>
        <v>54667</v>
      </c>
      <c r="C42345">
        <v>24.04945755</v>
      </c>
    </row>
    <row r="42346" spans="1:3" x14ac:dyDescent="0.25">
      <c r="A42346">
        <v>18171</v>
      </c>
      <c r="B42346" s="1">
        <f>DATE(2049,10,1) + TIME(0,0,0)</f>
        <v>54697</v>
      </c>
      <c r="C42346">
        <v>24.04945755</v>
      </c>
    </row>
    <row r="42347" spans="1:3" x14ac:dyDescent="0.25">
      <c r="A42347">
        <v>18202</v>
      </c>
      <c r="B42347" s="1">
        <f>DATE(2049,11,1) + TIME(0,0,0)</f>
        <v>54728</v>
      </c>
      <c r="C42347">
        <v>24.04945755</v>
      </c>
    </row>
    <row r="42348" spans="1:3" x14ac:dyDescent="0.25">
      <c r="A42348">
        <v>18232</v>
      </c>
      <c r="B42348" s="1">
        <f>DATE(2049,12,1) + TIME(0,0,0)</f>
        <v>54758</v>
      </c>
      <c r="C42348">
        <v>24.04945755</v>
      </c>
    </row>
    <row r="42349" spans="1:3" x14ac:dyDescent="0.25">
      <c r="A42349">
        <v>18263</v>
      </c>
      <c r="B42349" s="1">
        <f>DATE(2050,1,1) + TIME(0,0,0)</f>
        <v>54789</v>
      </c>
      <c r="C42349">
        <v>24.04945755</v>
      </c>
    </row>
    <row r="42351" spans="1:3" x14ac:dyDescent="0.25">
      <c r="A42351" t="s">
        <v>73</v>
      </c>
    </row>
    <row r="42353" spans="1:3" x14ac:dyDescent="0.25">
      <c r="A42353" t="s">
        <v>1</v>
      </c>
      <c r="B42353" t="s">
        <v>2</v>
      </c>
      <c r="C42353" t="s">
        <v>3</v>
      </c>
    </row>
    <row r="42354" spans="1:3" x14ac:dyDescent="0.25">
      <c r="A42354">
        <v>0</v>
      </c>
      <c r="B42354" s="1">
        <f>DATE(2000,1,1) + TIME(0,0,0)</f>
        <v>36526</v>
      </c>
      <c r="C42354">
        <v>0</v>
      </c>
    </row>
    <row r="42355" spans="1:3" x14ac:dyDescent="0.25">
      <c r="A42355">
        <v>31</v>
      </c>
      <c r="B42355" s="1">
        <f>DATE(2000,2,1) + TIME(0,0,0)</f>
        <v>36557</v>
      </c>
      <c r="C42355">
        <v>3.5165653229</v>
      </c>
    </row>
    <row r="42356" spans="1:3" x14ac:dyDescent="0.25">
      <c r="A42356">
        <v>60</v>
      </c>
      <c r="B42356" s="1">
        <f>DATE(2000,3,1) + TIME(0,0,0)</f>
        <v>36586</v>
      </c>
      <c r="C42356">
        <v>7.180709362</v>
      </c>
    </row>
    <row r="42357" spans="1:3" x14ac:dyDescent="0.25">
      <c r="A42357">
        <v>91</v>
      </c>
      <c r="B42357" s="1">
        <f>DATE(2000,4,1) + TIME(0,0,0)</f>
        <v>36617</v>
      </c>
      <c r="C42357">
        <v>10.002408981</v>
      </c>
    </row>
    <row r="42358" spans="1:3" x14ac:dyDescent="0.25">
      <c r="A42358">
        <v>121</v>
      </c>
      <c r="B42358" s="1">
        <f>DATE(2000,5,1) + TIME(0,0,0)</f>
        <v>36647</v>
      </c>
      <c r="C42358">
        <v>11.239097595</v>
      </c>
    </row>
    <row r="42359" spans="1:3" x14ac:dyDescent="0.25">
      <c r="A42359">
        <v>152</v>
      </c>
      <c r="B42359" s="1">
        <f>DATE(2000,6,1) + TIME(0,0,0)</f>
        <v>36678</v>
      </c>
      <c r="C42359">
        <v>11.982949257</v>
      </c>
    </row>
    <row r="42360" spans="1:3" x14ac:dyDescent="0.25">
      <c r="A42360">
        <v>182</v>
      </c>
      <c r="B42360" s="1">
        <f>DATE(2000,7,1) + TIME(0,0,0)</f>
        <v>36708</v>
      </c>
      <c r="C42360">
        <v>12.526337624</v>
      </c>
    </row>
    <row r="42361" spans="1:3" x14ac:dyDescent="0.25">
      <c r="A42361">
        <v>213</v>
      </c>
      <c r="B42361" s="1">
        <f>DATE(2000,8,1) + TIME(0,0,0)</f>
        <v>36739</v>
      </c>
      <c r="C42361">
        <v>12.991748810000001</v>
      </c>
    </row>
    <row r="42362" spans="1:3" x14ac:dyDescent="0.25">
      <c r="A42362">
        <v>244</v>
      </c>
      <c r="B42362" s="1">
        <f>DATE(2000,9,1) + TIME(0,0,0)</f>
        <v>36770</v>
      </c>
      <c r="C42362">
        <v>13.413442612000001</v>
      </c>
    </row>
    <row r="42363" spans="1:3" x14ac:dyDescent="0.25">
      <c r="A42363">
        <v>274</v>
      </c>
      <c r="B42363" s="1">
        <f>DATE(2000,10,1) + TIME(0,0,0)</f>
        <v>36800</v>
      </c>
      <c r="C42363">
        <v>13.799554825</v>
      </c>
    </row>
    <row r="42364" spans="1:3" x14ac:dyDescent="0.25">
      <c r="A42364">
        <v>305</v>
      </c>
      <c r="B42364" s="1">
        <f>DATE(2000,11,1) + TIME(0,0,0)</f>
        <v>36831</v>
      </c>
      <c r="C42364">
        <v>14.191519737</v>
      </c>
    </row>
    <row r="42365" spans="1:3" x14ac:dyDescent="0.25">
      <c r="A42365">
        <v>335</v>
      </c>
      <c r="B42365" s="1">
        <f>DATE(2000,12,1) + TIME(0,0,0)</f>
        <v>36861</v>
      </c>
      <c r="C42365">
        <v>14.572484016000001</v>
      </c>
    </row>
    <row r="42366" spans="1:3" x14ac:dyDescent="0.25">
      <c r="A42366">
        <v>366</v>
      </c>
      <c r="B42366" s="1">
        <f>DATE(2001,1,1) + TIME(0,0,0)</f>
        <v>36892</v>
      </c>
      <c r="C42366">
        <v>14.937188148000001</v>
      </c>
    </row>
    <row r="42367" spans="1:3" x14ac:dyDescent="0.25">
      <c r="A42367">
        <v>397</v>
      </c>
      <c r="B42367" s="1">
        <f>DATE(2001,2,1) + TIME(0,0,0)</f>
        <v>36923</v>
      </c>
      <c r="C42367">
        <v>15.264599799999999</v>
      </c>
    </row>
    <row r="42368" spans="1:3" x14ac:dyDescent="0.25">
      <c r="A42368">
        <v>425</v>
      </c>
      <c r="B42368" s="1">
        <f>DATE(2001,3,1) + TIME(0,0,0)</f>
        <v>36951</v>
      </c>
      <c r="C42368">
        <v>15.531828880000001</v>
      </c>
    </row>
    <row r="42369" spans="1:3" x14ac:dyDescent="0.25">
      <c r="A42369">
        <v>456</v>
      </c>
      <c r="B42369" s="1">
        <f>DATE(2001,4,1) + TIME(0,0,0)</f>
        <v>36982</v>
      </c>
      <c r="C42369">
        <v>15.798722267</v>
      </c>
    </row>
    <row r="42370" spans="1:3" x14ac:dyDescent="0.25">
      <c r="A42370">
        <v>486</v>
      </c>
      <c r="B42370" s="1">
        <f>DATE(2001,5,1) + TIME(0,0,0)</f>
        <v>37012</v>
      </c>
      <c r="C42370">
        <v>16.033990859999999</v>
      </c>
    </row>
    <row r="42371" spans="1:3" x14ac:dyDescent="0.25">
      <c r="A42371">
        <v>517</v>
      </c>
      <c r="B42371" s="1">
        <f>DATE(2001,6,1) + TIME(0,0,0)</f>
        <v>37043</v>
      </c>
      <c r="C42371">
        <v>16.255752563000001</v>
      </c>
    </row>
    <row r="42372" spans="1:3" x14ac:dyDescent="0.25">
      <c r="A42372">
        <v>547</v>
      </c>
      <c r="B42372" s="1">
        <f>DATE(2001,7,1) + TIME(0,0,0)</f>
        <v>37073</v>
      </c>
      <c r="C42372">
        <v>16.450216293</v>
      </c>
    </row>
    <row r="42373" spans="1:3" x14ac:dyDescent="0.25">
      <c r="A42373">
        <v>578</v>
      </c>
      <c r="B42373" s="1">
        <f>DATE(2001,8,1) + TIME(0,0,0)</f>
        <v>37104</v>
      </c>
      <c r="C42373">
        <v>16.633377074999999</v>
      </c>
    </row>
    <row r="42374" spans="1:3" x14ac:dyDescent="0.25">
      <c r="A42374">
        <v>609</v>
      </c>
      <c r="B42374" s="1">
        <f>DATE(2001,9,1) + TIME(0,0,0)</f>
        <v>37135</v>
      </c>
      <c r="C42374">
        <v>16.801130295</v>
      </c>
    </row>
    <row r="42375" spans="1:3" x14ac:dyDescent="0.25">
      <c r="A42375">
        <v>639</v>
      </c>
      <c r="B42375" s="1">
        <f>DATE(2001,10,1) + TIME(0,0,0)</f>
        <v>37165</v>
      </c>
      <c r="C42375">
        <v>16.950603484999998</v>
      </c>
    </row>
    <row r="42376" spans="1:3" x14ac:dyDescent="0.25">
      <c r="A42376">
        <v>670</v>
      </c>
      <c r="B42376" s="1">
        <f>DATE(2001,11,1) + TIME(0,0,0)</f>
        <v>37196</v>
      </c>
      <c r="C42376">
        <v>17.093263625999999</v>
      </c>
    </row>
    <row r="42377" spans="1:3" x14ac:dyDescent="0.25">
      <c r="A42377">
        <v>700</v>
      </c>
      <c r="B42377" s="1">
        <f>DATE(2001,12,1) + TIME(0,0,0)</f>
        <v>37226</v>
      </c>
      <c r="C42377">
        <v>17.220949173000001</v>
      </c>
    </row>
    <row r="42378" spans="1:3" x14ac:dyDescent="0.25">
      <c r="A42378">
        <v>731</v>
      </c>
      <c r="B42378" s="1">
        <f>DATE(2002,1,1) + TIME(0,0,0)</f>
        <v>37257</v>
      </c>
      <c r="C42378">
        <v>17.342971802000001</v>
      </c>
    </row>
    <row r="42379" spans="1:3" x14ac:dyDescent="0.25">
      <c r="A42379">
        <v>762</v>
      </c>
      <c r="B42379" s="1">
        <f>DATE(2002,2,1) + TIME(0,0,0)</f>
        <v>37288</v>
      </c>
      <c r="C42379">
        <v>17.454948425000001</v>
      </c>
    </row>
    <row r="42380" spans="1:3" x14ac:dyDescent="0.25">
      <c r="A42380">
        <v>790</v>
      </c>
      <c r="B42380" s="1">
        <f>DATE(2002,3,1) + TIME(0,0,0)</f>
        <v>37316</v>
      </c>
      <c r="C42380">
        <v>17.547328949000001</v>
      </c>
    </row>
    <row r="42381" spans="1:3" x14ac:dyDescent="0.25">
      <c r="A42381">
        <v>821</v>
      </c>
      <c r="B42381" s="1">
        <f>DATE(2002,4,1) + TIME(0,0,0)</f>
        <v>37347</v>
      </c>
      <c r="C42381">
        <v>17.639701843000001</v>
      </c>
    </row>
    <row r="42382" spans="1:3" x14ac:dyDescent="0.25">
      <c r="A42382">
        <v>851</v>
      </c>
      <c r="B42382" s="1">
        <f>DATE(2002,5,1) + TIME(0,0,0)</f>
        <v>37377</v>
      </c>
      <c r="C42382">
        <v>17.719104767000001</v>
      </c>
    </row>
    <row r="42383" spans="1:3" x14ac:dyDescent="0.25">
      <c r="A42383">
        <v>882</v>
      </c>
      <c r="B42383" s="1">
        <f>DATE(2002,6,1) + TIME(0,0,0)</f>
        <v>37408</v>
      </c>
      <c r="C42383">
        <v>17.791446686</v>
      </c>
    </row>
    <row r="42384" spans="1:3" x14ac:dyDescent="0.25">
      <c r="A42384">
        <v>912</v>
      </c>
      <c r="B42384" s="1">
        <f>DATE(2002,7,1) + TIME(0,0,0)</f>
        <v>37438</v>
      </c>
      <c r="C42384">
        <v>17.853034973</v>
      </c>
    </row>
    <row r="42385" spans="1:3" x14ac:dyDescent="0.25">
      <c r="A42385">
        <v>943</v>
      </c>
      <c r="B42385" s="1">
        <f>DATE(2002,8,1) + TIME(0,0,0)</f>
        <v>37469</v>
      </c>
      <c r="C42385">
        <v>17.909183502000001</v>
      </c>
    </row>
    <row r="42386" spans="1:3" x14ac:dyDescent="0.25">
      <c r="A42386">
        <v>974</v>
      </c>
      <c r="B42386" s="1">
        <f>DATE(2002,9,1) + TIME(0,0,0)</f>
        <v>37500</v>
      </c>
      <c r="C42386">
        <v>17.959461212000001</v>
      </c>
    </row>
    <row r="42387" spans="1:3" x14ac:dyDescent="0.25">
      <c r="A42387">
        <v>1004</v>
      </c>
      <c r="B42387" s="1">
        <f>DATE(2002,10,1) + TIME(0,0,0)</f>
        <v>37530</v>
      </c>
      <c r="C42387">
        <v>18.00394249</v>
      </c>
    </row>
    <row r="42388" spans="1:3" x14ac:dyDescent="0.25">
      <c r="A42388">
        <v>1035</v>
      </c>
      <c r="B42388" s="1">
        <f>DATE(2002,11,1) + TIME(0,0,0)</f>
        <v>37561</v>
      </c>
      <c r="C42388">
        <v>18.046985626000001</v>
      </c>
    </row>
    <row r="42389" spans="1:3" x14ac:dyDescent="0.25">
      <c r="A42389">
        <v>1065</v>
      </c>
      <c r="B42389" s="1">
        <f>DATE(2002,12,1) + TIME(0,0,0)</f>
        <v>37591</v>
      </c>
      <c r="C42389">
        <v>18.085313797000001</v>
      </c>
    </row>
    <row r="42390" spans="1:3" x14ac:dyDescent="0.25">
      <c r="A42390">
        <v>1096</v>
      </c>
      <c r="B42390" s="1">
        <f>DATE(2003,1,1) + TIME(0,0,0)</f>
        <v>37622</v>
      </c>
      <c r="C42390">
        <v>18.121541977</v>
      </c>
    </row>
    <row r="42391" spans="1:3" x14ac:dyDescent="0.25">
      <c r="A42391">
        <v>1127</v>
      </c>
      <c r="B42391" s="1">
        <f>DATE(2003,2,1) + TIME(0,0,0)</f>
        <v>37653</v>
      </c>
      <c r="C42391">
        <v>18.154663085999999</v>
      </c>
    </row>
    <row r="42392" spans="1:3" x14ac:dyDescent="0.25">
      <c r="A42392">
        <v>1155</v>
      </c>
      <c r="B42392" s="1">
        <f>DATE(2003,3,1) + TIME(0,0,0)</f>
        <v>37681</v>
      </c>
      <c r="C42392">
        <v>18.182252884</v>
      </c>
    </row>
    <row r="42393" spans="1:3" x14ac:dyDescent="0.25">
      <c r="A42393">
        <v>1186</v>
      </c>
      <c r="B42393" s="1">
        <f>DATE(2003,4,1) + TIME(0,0,0)</f>
        <v>37712</v>
      </c>
      <c r="C42393">
        <v>18.210454940999998</v>
      </c>
    </row>
    <row r="42394" spans="1:3" x14ac:dyDescent="0.25">
      <c r="A42394">
        <v>1216</v>
      </c>
      <c r="B42394" s="1">
        <f>DATE(2003,5,1) + TIME(0,0,0)</f>
        <v>37742</v>
      </c>
      <c r="C42394">
        <v>18.235534668</v>
      </c>
    </row>
    <row r="42395" spans="1:3" x14ac:dyDescent="0.25">
      <c r="A42395">
        <v>1247</v>
      </c>
      <c r="B42395" s="1">
        <f>DATE(2003,6,1) + TIME(0,0,0)</f>
        <v>37773</v>
      </c>
      <c r="C42395">
        <v>18.259277344000001</v>
      </c>
    </row>
    <row r="42396" spans="1:3" x14ac:dyDescent="0.25">
      <c r="A42396">
        <v>1277</v>
      </c>
      <c r="B42396" s="1">
        <f>DATE(2003,7,1) + TIME(0,0,0)</f>
        <v>37803</v>
      </c>
      <c r="C42396">
        <v>18.280242919999999</v>
      </c>
    </row>
    <row r="42397" spans="1:3" x14ac:dyDescent="0.25">
      <c r="A42397">
        <v>1308</v>
      </c>
      <c r="B42397" s="1">
        <f>DATE(2003,8,1) + TIME(0,0,0)</f>
        <v>37834</v>
      </c>
      <c r="C42397">
        <v>18.299921036000001</v>
      </c>
    </row>
    <row r="42398" spans="1:3" x14ac:dyDescent="0.25">
      <c r="A42398">
        <v>1339</v>
      </c>
      <c r="B42398" s="1">
        <f>DATE(2003,9,1) + TIME(0,0,0)</f>
        <v>37865</v>
      </c>
      <c r="C42398">
        <v>18.317687987999999</v>
      </c>
    </row>
    <row r="42399" spans="1:3" x14ac:dyDescent="0.25">
      <c r="A42399">
        <v>1369</v>
      </c>
      <c r="B42399" s="1">
        <f>DATE(2003,10,1) + TIME(0,0,0)</f>
        <v>37895</v>
      </c>
      <c r="C42399">
        <v>18.332801819</v>
      </c>
    </row>
    <row r="42400" spans="1:3" x14ac:dyDescent="0.25">
      <c r="A42400">
        <v>1400</v>
      </c>
      <c r="B42400" s="1">
        <f>DATE(2003,11,1) + TIME(0,0,0)</f>
        <v>37926</v>
      </c>
      <c r="C42400">
        <v>18.346422194999999</v>
      </c>
    </row>
    <row r="42401" spans="1:3" x14ac:dyDescent="0.25">
      <c r="A42401">
        <v>1430</v>
      </c>
      <c r="B42401" s="1">
        <f>DATE(2003,12,1) + TIME(0,0,0)</f>
        <v>37956</v>
      </c>
      <c r="C42401">
        <v>18.358047485</v>
      </c>
    </row>
    <row r="42402" spans="1:3" x14ac:dyDescent="0.25">
      <c r="A42402">
        <v>1461</v>
      </c>
      <c r="B42402" s="1">
        <f>DATE(2004,1,1) + TIME(0,0,0)</f>
        <v>37987</v>
      </c>
      <c r="C42402">
        <v>18.368640899999999</v>
      </c>
    </row>
    <row r="42403" spans="1:3" x14ac:dyDescent="0.25">
      <c r="A42403">
        <v>1492</v>
      </c>
      <c r="B42403" s="1">
        <f>DATE(2004,2,1) + TIME(0,0,0)</f>
        <v>38018</v>
      </c>
      <c r="C42403">
        <v>18.377929687999998</v>
      </c>
    </row>
    <row r="42404" spans="1:3" x14ac:dyDescent="0.25">
      <c r="A42404">
        <v>1521</v>
      </c>
      <c r="B42404" s="1">
        <f>DATE(2004,3,1) + TIME(0,0,0)</f>
        <v>38047</v>
      </c>
      <c r="C42404">
        <v>18.38574028</v>
      </c>
    </row>
    <row r="42405" spans="1:3" x14ac:dyDescent="0.25">
      <c r="A42405">
        <v>1552</v>
      </c>
      <c r="B42405" s="1">
        <f>DATE(2004,4,1) + TIME(0,0,0)</f>
        <v>38078</v>
      </c>
      <c r="C42405">
        <v>18.393514632999999</v>
      </c>
    </row>
    <row r="42406" spans="1:3" x14ac:dyDescent="0.25">
      <c r="A42406">
        <v>1582</v>
      </c>
      <c r="B42406" s="1">
        <f>DATE(2004,5,1) + TIME(0,0,0)</f>
        <v>38108</v>
      </c>
      <c r="C42406">
        <v>18.400619506999998</v>
      </c>
    </row>
    <row r="42407" spans="1:3" x14ac:dyDescent="0.25">
      <c r="A42407">
        <v>1613</v>
      </c>
      <c r="B42407" s="1">
        <f>DATE(2004,6,1) + TIME(0,0,0)</f>
        <v>38139</v>
      </c>
      <c r="C42407">
        <v>18.407585143999999</v>
      </c>
    </row>
    <row r="42408" spans="1:3" x14ac:dyDescent="0.25">
      <c r="A42408">
        <v>1643</v>
      </c>
      <c r="B42408" s="1">
        <f>DATE(2004,7,1) + TIME(0,0,0)</f>
        <v>38169</v>
      </c>
      <c r="C42408">
        <v>18.413986206000001</v>
      </c>
    </row>
    <row r="42409" spans="1:3" x14ac:dyDescent="0.25">
      <c r="A42409">
        <v>1674</v>
      </c>
      <c r="B42409" s="1">
        <f>DATE(2004,8,1) + TIME(0,0,0)</f>
        <v>38200</v>
      </c>
      <c r="C42409">
        <v>18.420257568</v>
      </c>
    </row>
    <row r="42410" spans="1:3" x14ac:dyDescent="0.25">
      <c r="A42410">
        <v>1705</v>
      </c>
      <c r="B42410" s="1">
        <f>DATE(2004,9,1) + TIME(0,0,0)</f>
        <v>38231</v>
      </c>
      <c r="C42410">
        <v>18.426197051999999</v>
      </c>
    </row>
    <row r="42411" spans="1:3" x14ac:dyDescent="0.25">
      <c r="A42411">
        <v>1735</v>
      </c>
      <c r="B42411" s="1">
        <f>DATE(2004,10,1) + TIME(0,0,0)</f>
        <v>38261</v>
      </c>
      <c r="C42411">
        <v>18.431640625</v>
      </c>
    </row>
    <row r="42412" spans="1:3" x14ac:dyDescent="0.25">
      <c r="A42412">
        <v>1766</v>
      </c>
      <c r="B42412" s="1">
        <f>DATE(2004,11,1) + TIME(0,0,0)</f>
        <v>38292</v>
      </c>
      <c r="C42412">
        <v>18.436971664000001</v>
      </c>
    </row>
    <row r="42413" spans="1:3" x14ac:dyDescent="0.25">
      <c r="A42413">
        <v>1796</v>
      </c>
      <c r="B42413" s="1">
        <f>DATE(2004,12,1) + TIME(0,0,0)</f>
        <v>38322</v>
      </c>
      <c r="C42413">
        <v>18.441858291999999</v>
      </c>
    </row>
    <row r="42414" spans="1:3" x14ac:dyDescent="0.25">
      <c r="A42414">
        <v>1827</v>
      </c>
      <c r="B42414" s="1">
        <f>DATE(2005,1,1) + TIME(0,0,0)</f>
        <v>38353</v>
      </c>
      <c r="C42414">
        <v>18.446641922000001</v>
      </c>
    </row>
    <row r="42415" spans="1:3" x14ac:dyDescent="0.25">
      <c r="A42415">
        <v>1858</v>
      </c>
      <c r="B42415" s="1">
        <f>DATE(2005,2,1) + TIME(0,0,0)</f>
        <v>38384</v>
      </c>
      <c r="C42415">
        <v>18.451173782000001</v>
      </c>
    </row>
    <row r="42416" spans="1:3" x14ac:dyDescent="0.25">
      <c r="A42416">
        <v>1886</v>
      </c>
      <c r="B42416" s="1">
        <f>DATE(2005,3,1) + TIME(0,0,0)</f>
        <v>38412</v>
      </c>
      <c r="C42416">
        <v>18.455059051999999</v>
      </c>
    </row>
    <row r="42417" spans="1:3" x14ac:dyDescent="0.25">
      <c r="A42417">
        <v>1917</v>
      </c>
      <c r="B42417" s="1">
        <f>DATE(2005,4,1) + TIME(0,0,0)</f>
        <v>38443</v>
      </c>
      <c r="C42417">
        <v>18.459144592000001</v>
      </c>
    </row>
    <row r="42418" spans="1:3" x14ac:dyDescent="0.25">
      <c r="A42418">
        <v>1947</v>
      </c>
      <c r="B42418" s="1">
        <f>DATE(2005,5,1) + TIME(0,0,0)</f>
        <v>38473</v>
      </c>
      <c r="C42418">
        <v>18.462896347000001</v>
      </c>
    </row>
    <row r="42419" spans="1:3" x14ac:dyDescent="0.25">
      <c r="A42419">
        <v>1978</v>
      </c>
      <c r="B42419" s="1">
        <f>DATE(2005,6,1) + TIME(0,0,0)</f>
        <v>38504</v>
      </c>
      <c r="C42419">
        <v>18.466573714999999</v>
      </c>
    </row>
    <row r="42420" spans="1:3" x14ac:dyDescent="0.25">
      <c r="A42420">
        <v>2008</v>
      </c>
      <c r="B42420" s="1">
        <f>DATE(2005,7,1) + TIME(0,0,0)</f>
        <v>38534</v>
      </c>
      <c r="C42420">
        <v>18.469951630000001</v>
      </c>
    </row>
    <row r="42421" spans="1:3" x14ac:dyDescent="0.25">
      <c r="A42421">
        <v>2039</v>
      </c>
      <c r="B42421" s="1">
        <f>DATE(2005,8,1) + TIME(0,0,0)</f>
        <v>38565</v>
      </c>
      <c r="C42421">
        <v>18.473243712999999</v>
      </c>
    </row>
    <row r="42422" spans="1:3" x14ac:dyDescent="0.25">
      <c r="A42422">
        <v>2070</v>
      </c>
      <c r="B42422" s="1">
        <f>DATE(2005,9,1) + TIME(0,0,0)</f>
        <v>38596</v>
      </c>
      <c r="C42422">
        <v>18.476322174</v>
      </c>
    </row>
    <row r="42423" spans="1:3" x14ac:dyDescent="0.25">
      <c r="A42423">
        <v>2100</v>
      </c>
      <c r="B42423" s="1">
        <f>DATE(2005,10,1) + TIME(0,0,0)</f>
        <v>38626</v>
      </c>
      <c r="C42423">
        <v>18.479097366000001</v>
      </c>
    </row>
    <row r="42424" spans="1:3" x14ac:dyDescent="0.25">
      <c r="A42424">
        <v>2131</v>
      </c>
      <c r="B42424" s="1">
        <f>DATE(2005,11,1) + TIME(0,0,0)</f>
        <v>38657</v>
      </c>
      <c r="C42424">
        <v>18.481765747000001</v>
      </c>
    </row>
    <row r="42425" spans="1:3" x14ac:dyDescent="0.25">
      <c r="A42425">
        <v>2161</v>
      </c>
      <c r="B42425" s="1">
        <f>DATE(2005,12,1) + TIME(0,0,0)</f>
        <v>38687</v>
      </c>
      <c r="C42425">
        <v>18.484165191999999</v>
      </c>
    </row>
    <row r="42426" spans="1:3" x14ac:dyDescent="0.25">
      <c r="A42426">
        <v>2192</v>
      </c>
      <c r="B42426" s="1">
        <f>DATE(2006,1,1) + TIME(0,0,0)</f>
        <v>38718</v>
      </c>
      <c r="C42426">
        <v>18.486473083</v>
      </c>
    </row>
    <row r="42427" spans="1:3" x14ac:dyDescent="0.25">
      <c r="A42427">
        <v>2223</v>
      </c>
      <c r="B42427" s="1">
        <f>DATE(2006,2,1) + TIME(0,0,0)</f>
        <v>38749</v>
      </c>
      <c r="C42427">
        <v>18.488616943</v>
      </c>
    </row>
    <row r="42428" spans="1:3" x14ac:dyDescent="0.25">
      <c r="A42428">
        <v>2251</v>
      </c>
      <c r="B42428" s="1">
        <f>DATE(2006,3,1) + TIME(0,0,0)</f>
        <v>38777</v>
      </c>
      <c r="C42428">
        <v>18.490427016999998</v>
      </c>
    </row>
    <row r="42429" spans="1:3" x14ac:dyDescent="0.25">
      <c r="A42429">
        <v>2282</v>
      </c>
      <c r="B42429" s="1">
        <f>DATE(2006,4,1) + TIME(0,0,0)</f>
        <v>38808</v>
      </c>
      <c r="C42429">
        <v>18.492298126000001</v>
      </c>
    </row>
    <row r="42430" spans="1:3" x14ac:dyDescent="0.25">
      <c r="A42430">
        <v>2312</v>
      </c>
      <c r="B42430" s="1">
        <f>DATE(2006,5,1) + TIME(0,0,0)</f>
        <v>38838</v>
      </c>
      <c r="C42430">
        <v>18.49398613</v>
      </c>
    </row>
    <row r="42431" spans="1:3" x14ac:dyDescent="0.25">
      <c r="A42431">
        <v>2343</v>
      </c>
      <c r="B42431" s="1">
        <f>DATE(2006,6,1) + TIME(0,0,0)</f>
        <v>38869</v>
      </c>
      <c r="C42431">
        <v>18.495616912999999</v>
      </c>
    </row>
    <row r="42432" spans="1:3" x14ac:dyDescent="0.25">
      <c r="A42432">
        <v>2373</v>
      </c>
      <c r="B42432" s="1">
        <f>DATE(2006,7,1) + TIME(0,0,0)</f>
        <v>38899</v>
      </c>
      <c r="C42432">
        <v>18.497091293</v>
      </c>
    </row>
    <row r="42433" spans="1:3" x14ac:dyDescent="0.25">
      <c r="A42433">
        <v>2404</v>
      </c>
      <c r="B42433" s="1">
        <f>DATE(2006,8,1) + TIME(0,0,0)</f>
        <v>38930</v>
      </c>
      <c r="C42433">
        <v>18.498514175</v>
      </c>
    </row>
    <row r="42434" spans="1:3" x14ac:dyDescent="0.25">
      <c r="A42434">
        <v>2435</v>
      </c>
      <c r="B42434" s="1">
        <f>DATE(2006,9,1) + TIME(0,0,0)</f>
        <v>38961</v>
      </c>
      <c r="C42434">
        <v>18.499845505</v>
      </c>
    </row>
    <row r="42435" spans="1:3" x14ac:dyDescent="0.25">
      <c r="A42435">
        <v>2465</v>
      </c>
      <c r="B42435" s="1">
        <f>DATE(2006,10,1) + TIME(0,0,0)</f>
        <v>38991</v>
      </c>
      <c r="C42435">
        <v>18.501049041999998</v>
      </c>
    </row>
    <row r="42436" spans="1:3" x14ac:dyDescent="0.25">
      <c r="A42436">
        <v>2496</v>
      </c>
      <c r="B42436" s="1">
        <f>DATE(2006,11,1) + TIME(0,0,0)</f>
        <v>39022</v>
      </c>
      <c r="C42436">
        <v>18.502212524000001</v>
      </c>
    </row>
    <row r="42437" spans="1:3" x14ac:dyDescent="0.25">
      <c r="A42437">
        <v>2526</v>
      </c>
      <c r="B42437" s="1">
        <f>DATE(2006,12,1) + TIME(0,0,0)</f>
        <v>39052</v>
      </c>
      <c r="C42437">
        <v>18.503265380999999</v>
      </c>
    </row>
    <row r="42438" spans="1:3" x14ac:dyDescent="0.25">
      <c r="A42438">
        <v>2557</v>
      </c>
      <c r="B42438" s="1">
        <f>DATE(2007,1,1) + TIME(0,0,0)</f>
        <v>39083</v>
      </c>
      <c r="C42438">
        <v>18.504281998</v>
      </c>
    </row>
    <row r="42439" spans="1:3" x14ac:dyDescent="0.25">
      <c r="A42439">
        <v>2588</v>
      </c>
      <c r="B42439" s="1">
        <f>DATE(2007,2,1) + TIME(0,0,0)</f>
        <v>39114</v>
      </c>
      <c r="C42439">
        <v>18.505231856999998</v>
      </c>
    </row>
    <row r="42440" spans="1:3" x14ac:dyDescent="0.25">
      <c r="A42440">
        <v>2616</v>
      </c>
      <c r="B42440" s="1">
        <f>DATE(2007,3,1) + TIME(0,0,0)</f>
        <v>39142</v>
      </c>
      <c r="C42440">
        <v>18.506034850999999</v>
      </c>
    </row>
    <row r="42441" spans="1:3" x14ac:dyDescent="0.25">
      <c r="A42441">
        <v>2647</v>
      </c>
      <c r="B42441" s="1">
        <f>DATE(2007,4,1) + TIME(0,0,0)</f>
        <v>39173</v>
      </c>
      <c r="C42441">
        <v>18.506864547999999</v>
      </c>
    </row>
    <row r="42442" spans="1:3" x14ac:dyDescent="0.25">
      <c r="A42442">
        <v>2677</v>
      </c>
      <c r="B42442" s="1">
        <f>DATE(2007,5,1) + TIME(0,0,0)</f>
        <v>39203</v>
      </c>
      <c r="C42442">
        <v>18.507616042999999</v>
      </c>
    </row>
    <row r="42443" spans="1:3" x14ac:dyDescent="0.25">
      <c r="A42443">
        <v>2708</v>
      </c>
      <c r="B42443" s="1">
        <f>DATE(2007,6,1) + TIME(0,0,0)</f>
        <v>39234</v>
      </c>
      <c r="C42443">
        <v>18.508337020999999</v>
      </c>
    </row>
    <row r="42444" spans="1:3" x14ac:dyDescent="0.25">
      <c r="A42444">
        <v>2738</v>
      </c>
      <c r="B42444" s="1">
        <f>DATE(2007,7,1) + TIME(0,0,0)</f>
        <v>39264</v>
      </c>
      <c r="C42444">
        <v>18.508987427000001</v>
      </c>
    </row>
    <row r="42445" spans="1:3" x14ac:dyDescent="0.25">
      <c r="A42445">
        <v>2769</v>
      </c>
      <c r="B42445" s="1">
        <f>DATE(2007,8,1) + TIME(0,0,0)</f>
        <v>39295</v>
      </c>
      <c r="C42445">
        <v>18.50961113</v>
      </c>
    </row>
    <row r="42446" spans="1:3" x14ac:dyDescent="0.25">
      <c r="A42446">
        <v>2800</v>
      </c>
      <c r="B42446" s="1">
        <f>DATE(2007,9,1) + TIME(0,0,0)</f>
        <v>39326</v>
      </c>
      <c r="C42446">
        <v>18.510189056000002</v>
      </c>
    </row>
    <row r="42447" spans="1:3" x14ac:dyDescent="0.25">
      <c r="A42447">
        <v>2830</v>
      </c>
      <c r="B42447" s="1">
        <f>DATE(2007,10,1) + TIME(0,0,0)</f>
        <v>39356</v>
      </c>
      <c r="C42447">
        <v>18.510705947999998</v>
      </c>
    </row>
    <row r="42448" spans="1:3" x14ac:dyDescent="0.25">
      <c r="A42448">
        <v>2861</v>
      </c>
      <c r="B42448" s="1">
        <f>DATE(2007,11,1) + TIME(0,0,0)</f>
        <v>39387</v>
      </c>
      <c r="C42448">
        <v>18.511199950999998</v>
      </c>
    </row>
    <row r="42449" spans="1:3" x14ac:dyDescent="0.25">
      <c r="A42449">
        <v>2891</v>
      </c>
      <c r="B42449" s="1">
        <f>DATE(2007,12,1) + TIME(0,0,0)</f>
        <v>39417</v>
      </c>
      <c r="C42449">
        <v>18.511642456000001</v>
      </c>
    </row>
    <row r="42450" spans="1:3" x14ac:dyDescent="0.25">
      <c r="A42450">
        <v>2922</v>
      </c>
      <c r="B42450" s="1">
        <f>DATE(2008,1,1) + TIME(0,0,0)</f>
        <v>39448</v>
      </c>
      <c r="C42450">
        <v>18.512062072999999</v>
      </c>
    </row>
    <row r="42451" spans="1:3" x14ac:dyDescent="0.25">
      <c r="A42451">
        <v>2953</v>
      </c>
      <c r="B42451" s="1">
        <f>DATE(2008,2,1) + TIME(0,0,0)</f>
        <v>39479</v>
      </c>
      <c r="C42451">
        <v>18.512445450000001</v>
      </c>
    </row>
    <row r="42452" spans="1:3" x14ac:dyDescent="0.25">
      <c r="A42452">
        <v>2982</v>
      </c>
      <c r="B42452" s="1">
        <f>DATE(2008,3,1) + TIME(0,0,0)</f>
        <v>39508</v>
      </c>
      <c r="C42452">
        <v>18.512775421000001</v>
      </c>
    </row>
    <row r="42453" spans="1:3" x14ac:dyDescent="0.25">
      <c r="A42453">
        <v>3013</v>
      </c>
      <c r="B42453" s="1">
        <f>DATE(2008,4,1) + TIME(0,0,0)</f>
        <v>39539</v>
      </c>
      <c r="C42453">
        <v>18.513097763000001</v>
      </c>
    </row>
    <row r="42454" spans="1:3" x14ac:dyDescent="0.25">
      <c r="A42454">
        <v>3043</v>
      </c>
      <c r="B42454" s="1">
        <f>DATE(2008,5,1) + TIME(0,0,0)</f>
        <v>39569</v>
      </c>
      <c r="C42454">
        <v>18.513381958</v>
      </c>
    </row>
    <row r="42455" spans="1:3" x14ac:dyDescent="0.25">
      <c r="A42455">
        <v>3074</v>
      </c>
      <c r="B42455" s="1">
        <f>DATE(2008,6,1) + TIME(0,0,0)</f>
        <v>39600</v>
      </c>
      <c r="C42455">
        <v>18.513647078999998</v>
      </c>
    </row>
    <row r="42456" spans="1:3" x14ac:dyDescent="0.25">
      <c r="A42456">
        <v>3104</v>
      </c>
      <c r="B42456" s="1">
        <f>DATE(2008,7,1) + TIME(0,0,0)</f>
        <v>39630</v>
      </c>
      <c r="C42456">
        <v>18.513879776</v>
      </c>
    </row>
    <row r="42457" spans="1:3" x14ac:dyDescent="0.25">
      <c r="A42457">
        <v>3135</v>
      </c>
      <c r="B42457" s="1">
        <f>DATE(2008,8,1) + TIME(0,0,0)</f>
        <v>39661</v>
      </c>
      <c r="C42457">
        <v>18.514095306000002</v>
      </c>
    </row>
    <row r="42458" spans="1:3" x14ac:dyDescent="0.25">
      <c r="A42458">
        <v>3166</v>
      </c>
      <c r="B42458" s="1">
        <f>DATE(2008,9,1) + TIME(0,0,0)</f>
        <v>39692</v>
      </c>
      <c r="C42458">
        <v>18.514289856000001</v>
      </c>
    </row>
    <row r="42459" spans="1:3" x14ac:dyDescent="0.25">
      <c r="A42459">
        <v>3196</v>
      </c>
      <c r="B42459" s="1">
        <f>DATE(2008,10,1) + TIME(0,0,0)</f>
        <v>39722</v>
      </c>
      <c r="C42459">
        <v>18.514455795</v>
      </c>
    </row>
    <row r="42460" spans="1:3" x14ac:dyDescent="0.25">
      <c r="A42460">
        <v>3227</v>
      </c>
      <c r="B42460" s="1">
        <f>DATE(2008,11,1) + TIME(0,0,0)</f>
        <v>39753</v>
      </c>
      <c r="C42460">
        <v>18.514608382999999</v>
      </c>
    </row>
    <row r="42461" spans="1:3" x14ac:dyDescent="0.25">
      <c r="A42461">
        <v>3257</v>
      </c>
      <c r="B42461" s="1">
        <f>DATE(2008,12,1) + TIME(0,0,0)</f>
        <v>39783</v>
      </c>
      <c r="C42461">
        <v>18.514738083000001</v>
      </c>
    </row>
    <row r="42462" spans="1:3" x14ac:dyDescent="0.25">
      <c r="A42462">
        <v>3288</v>
      </c>
      <c r="B42462" s="1">
        <f>DATE(2009,1,1) + TIME(0,0,0)</f>
        <v>39814</v>
      </c>
      <c r="C42462">
        <v>18.514856339000001</v>
      </c>
    </row>
    <row r="42463" spans="1:3" x14ac:dyDescent="0.25">
      <c r="A42463">
        <v>3319</v>
      </c>
      <c r="B42463" s="1">
        <f>DATE(2009,2,1) + TIME(0,0,0)</f>
        <v>39845</v>
      </c>
      <c r="C42463">
        <v>18.514957427999999</v>
      </c>
    </row>
    <row r="42464" spans="1:3" x14ac:dyDescent="0.25">
      <c r="A42464">
        <v>3347</v>
      </c>
      <c r="B42464" s="1">
        <f>DATE(2009,3,1) + TIME(0,0,0)</f>
        <v>39873</v>
      </c>
      <c r="C42464">
        <v>18.515037537000001</v>
      </c>
    </row>
    <row r="42465" spans="1:3" x14ac:dyDescent="0.25">
      <c r="A42465">
        <v>3378</v>
      </c>
      <c r="B42465" s="1">
        <f>DATE(2009,4,1) + TIME(0,0,0)</f>
        <v>39904</v>
      </c>
      <c r="C42465">
        <v>18.515113831000001</v>
      </c>
    </row>
    <row r="42466" spans="1:3" x14ac:dyDescent="0.25">
      <c r="A42466">
        <v>3408</v>
      </c>
      <c r="B42466" s="1">
        <f>DATE(2009,5,1) + TIME(0,0,0)</f>
        <v>39934</v>
      </c>
      <c r="C42466">
        <v>18.515174865999999</v>
      </c>
    </row>
    <row r="42467" spans="1:3" x14ac:dyDescent="0.25">
      <c r="A42467">
        <v>3439</v>
      </c>
      <c r="B42467" s="1">
        <f>DATE(2009,6,1) + TIME(0,0,0)</f>
        <v>39965</v>
      </c>
      <c r="C42467">
        <v>18.515228271000002</v>
      </c>
    </row>
    <row r="42468" spans="1:3" x14ac:dyDescent="0.25">
      <c r="A42468">
        <v>3469</v>
      </c>
      <c r="B42468" s="1">
        <f>DATE(2009,7,1) + TIME(0,0,0)</f>
        <v>39995</v>
      </c>
      <c r="C42468">
        <v>18.515270232999999</v>
      </c>
    </row>
    <row r="42469" spans="1:3" x14ac:dyDescent="0.25">
      <c r="A42469">
        <v>3500</v>
      </c>
      <c r="B42469" s="1">
        <f>DATE(2009,8,1) + TIME(0,0,0)</f>
        <v>40026</v>
      </c>
      <c r="C42469">
        <v>18.515304565000001</v>
      </c>
    </row>
    <row r="42470" spans="1:3" x14ac:dyDescent="0.25">
      <c r="A42470">
        <v>3531</v>
      </c>
      <c r="B42470" s="1">
        <f>DATE(2009,9,1) + TIME(0,0,0)</f>
        <v>40057</v>
      </c>
      <c r="C42470">
        <v>18.515333175999999</v>
      </c>
    </row>
    <row r="42471" spans="1:3" x14ac:dyDescent="0.25">
      <c r="A42471">
        <v>3561</v>
      </c>
      <c r="B42471" s="1">
        <f>DATE(2009,10,1) + TIME(0,0,0)</f>
        <v>40087</v>
      </c>
      <c r="C42471">
        <v>18.515354156000001</v>
      </c>
    </row>
    <row r="42472" spans="1:3" x14ac:dyDescent="0.25">
      <c r="A42472">
        <v>3592</v>
      </c>
      <c r="B42472" s="1">
        <f>DATE(2009,11,1) + TIME(0,0,0)</f>
        <v>40118</v>
      </c>
      <c r="C42472">
        <v>18.515371323</v>
      </c>
    </row>
    <row r="42473" spans="1:3" x14ac:dyDescent="0.25">
      <c r="A42473">
        <v>3622</v>
      </c>
      <c r="B42473" s="1">
        <f>DATE(2009,12,1) + TIME(0,0,0)</f>
        <v>40148</v>
      </c>
      <c r="C42473">
        <v>18.515384674</v>
      </c>
    </row>
    <row r="42474" spans="1:3" x14ac:dyDescent="0.25">
      <c r="A42474">
        <v>3653</v>
      </c>
      <c r="B42474" s="1">
        <f>DATE(2010,1,1) + TIME(0,0,0)</f>
        <v>40179</v>
      </c>
      <c r="C42474">
        <v>18.515396118000002</v>
      </c>
    </row>
    <row r="42475" spans="1:3" x14ac:dyDescent="0.25">
      <c r="A42475">
        <v>3684</v>
      </c>
      <c r="B42475" s="1">
        <f>DATE(2010,2,1) + TIME(0,0,0)</f>
        <v>40210</v>
      </c>
      <c r="C42475">
        <v>18.515403748000001</v>
      </c>
    </row>
    <row r="42476" spans="1:3" x14ac:dyDescent="0.25">
      <c r="A42476">
        <v>3712</v>
      </c>
      <c r="B42476" s="1">
        <f>DATE(2010,3,1) + TIME(0,0,0)</f>
        <v>40238</v>
      </c>
      <c r="C42476">
        <v>18.515411377</v>
      </c>
    </row>
    <row r="42477" spans="1:3" x14ac:dyDescent="0.25">
      <c r="A42477">
        <v>3743</v>
      </c>
      <c r="B42477" s="1">
        <f>DATE(2010,4,1) + TIME(0,0,0)</f>
        <v>40269</v>
      </c>
      <c r="C42477">
        <v>18.515417099</v>
      </c>
    </row>
    <row r="42478" spans="1:3" x14ac:dyDescent="0.25">
      <c r="A42478">
        <v>3773</v>
      </c>
      <c r="B42478" s="1">
        <f>DATE(2010,5,1) + TIME(0,0,0)</f>
        <v>40299</v>
      </c>
      <c r="C42478">
        <v>18.515422821000001</v>
      </c>
    </row>
    <row r="42479" spans="1:3" x14ac:dyDescent="0.25">
      <c r="A42479">
        <v>3804</v>
      </c>
      <c r="B42479" s="1">
        <f>DATE(2010,6,1) + TIME(0,0,0)</f>
        <v>40330</v>
      </c>
      <c r="C42479">
        <v>18.515426636000001</v>
      </c>
    </row>
    <row r="42480" spans="1:3" x14ac:dyDescent="0.25">
      <c r="A42480">
        <v>3834</v>
      </c>
      <c r="B42480" s="1">
        <f>DATE(2010,7,1) + TIME(0,0,0)</f>
        <v>40360</v>
      </c>
      <c r="C42480">
        <v>18.51543045</v>
      </c>
    </row>
    <row r="42481" spans="1:3" x14ac:dyDescent="0.25">
      <c r="A42481">
        <v>3865</v>
      </c>
      <c r="B42481" s="1">
        <f>DATE(2010,8,1) + TIME(0,0,0)</f>
        <v>40391</v>
      </c>
      <c r="C42481">
        <v>18.515432358000002</v>
      </c>
    </row>
    <row r="42482" spans="1:3" x14ac:dyDescent="0.25">
      <c r="A42482">
        <v>3896</v>
      </c>
      <c r="B42482" s="1">
        <f>DATE(2010,9,1) + TIME(0,0,0)</f>
        <v>40422</v>
      </c>
      <c r="C42482">
        <v>18.515434265</v>
      </c>
    </row>
    <row r="42483" spans="1:3" x14ac:dyDescent="0.25">
      <c r="A42483">
        <v>3926</v>
      </c>
      <c r="B42483" s="1">
        <f>DATE(2010,10,1) + TIME(0,0,0)</f>
        <v>40452</v>
      </c>
      <c r="C42483">
        <v>18.515436172000001</v>
      </c>
    </row>
    <row r="42484" spans="1:3" x14ac:dyDescent="0.25">
      <c r="A42484">
        <v>3957</v>
      </c>
      <c r="B42484" s="1">
        <f>DATE(2010,11,1) + TIME(0,0,0)</f>
        <v>40483</v>
      </c>
      <c r="C42484">
        <v>18.515436172000001</v>
      </c>
    </row>
    <row r="42485" spans="1:3" x14ac:dyDescent="0.25">
      <c r="A42485">
        <v>3987</v>
      </c>
      <c r="B42485" s="1">
        <f>DATE(2010,12,1) + TIME(0,0,0)</f>
        <v>40513</v>
      </c>
      <c r="C42485">
        <v>18.515436172000001</v>
      </c>
    </row>
    <row r="42486" spans="1:3" x14ac:dyDescent="0.25">
      <c r="A42486">
        <v>4018</v>
      </c>
      <c r="B42486" s="1">
        <f>DATE(2011,1,1) + TIME(0,0,0)</f>
        <v>40544</v>
      </c>
      <c r="C42486">
        <v>18.515436172000001</v>
      </c>
    </row>
    <row r="42487" spans="1:3" x14ac:dyDescent="0.25">
      <c r="A42487">
        <v>4049</v>
      </c>
      <c r="B42487" s="1">
        <f>DATE(2011,2,1) + TIME(0,0,0)</f>
        <v>40575</v>
      </c>
      <c r="C42487">
        <v>18.515436172000001</v>
      </c>
    </row>
    <row r="42488" spans="1:3" x14ac:dyDescent="0.25">
      <c r="A42488">
        <v>4077</v>
      </c>
      <c r="B42488" s="1">
        <f>DATE(2011,3,1) + TIME(0,0,0)</f>
        <v>40603</v>
      </c>
      <c r="C42488">
        <v>18.515436172000001</v>
      </c>
    </row>
    <row r="42489" spans="1:3" x14ac:dyDescent="0.25">
      <c r="A42489">
        <v>4108</v>
      </c>
      <c r="B42489" s="1">
        <f>DATE(2011,4,1) + TIME(0,0,0)</f>
        <v>40634</v>
      </c>
      <c r="C42489">
        <v>18.515436172000001</v>
      </c>
    </row>
    <row r="42490" spans="1:3" x14ac:dyDescent="0.25">
      <c r="A42490">
        <v>4138</v>
      </c>
      <c r="B42490" s="1">
        <f>DATE(2011,5,1) + TIME(0,0,0)</f>
        <v>40664</v>
      </c>
      <c r="C42490">
        <v>18.515436172000001</v>
      </c>
    </row>
    <row r="42491" spans="1:3" x14ac:dyDescent="0.25">
      <c r="A42491">
        <v>4169</v>
      </c>
      <c r="B42491" s="1">
        <f>DATE(2011,6,1) + TIME(0,0,0)</f>
        <v>40695</v>
      </c>
      <c r="C42491">
        <v>18.515436172000001</v>
      </c>
    </row>
    <row r="42492" spans="1:3" x14ac:dyDescent="0.25">
      <c r="A42492">
        <v>4199</v>
      </c>
      <c r="B42492" s="1">
        <f>DATE(2011,7,1) + TIME(0,0,0)</f>
        <v>40725</v>
      </c>
      <c r="C42492">
        <v>18.515436172000001</v>
      </c>
    </row>
    <row r="42493" spans="1:3" x14ac:dyDescent="0.25">
      <c r="A42493">
        <v>4230</v>
      </c>
      <c r="B42493" s="1">
        <f>DATE(2011,8,1) + TIME(0,0,0)</f>
        <v>40756</v>
      </c>
      <c r="C42493">
        <v>18.515436172000001</v>
      </c>
    </row>
    <row r="42494" spans="1:3" x14ac:dyDescent="0.25">
      <c r="A42494">
        <v>4261</v>
      </c>
      <c r="B42494" s="1">
        <f>DATE(2011,9,1) + TIME(0,0,0)</f>
        <v>40787</v>
      </c>
      <c r="C42494">
        <v>18.515436172000001</v>
      </c>
    </row>
    <row r="42495" spans="1:3" x14ac:dyDescent="0.25">
      <c r="A42495">
        <v>4291</v>
      </c>
      <c r="B42495" s="1">
        <f>DATE(2011,10,1) + TIME(0,0,0)</f>
        <v>40817</v>
      </c>
      <c r="C42495">
        <v>18.515436172000001</v>
      </c>
    </row>
    <row r="42496" spans="1:3" x14ac:dyDescent="0.25">
      <c r="A42496">
        <v>4322</v>
      </c>
      <c r="B42496" s="1">
        <f>DATE(2011,11,1) + TIME(0,0,0)</f>
        <v>40848</v>
      </c>
      <c r="C42496">
        <v>18.515436172000001</v>
      </c>
    </row>
    <row r="42497" spans="1:3" x14ac:dyDescent="0.25">
      <c r="A42497">
        <v>4352</v>
      </c>
      <c r="B42497" s="1">
        <f>DATE(2011,12,1) + TIME(0,0,0)</f>
        <v>40878</v>
      </c>
      <c r="C42497">
        <v>18.515436172000001</v>
      </c>
    </row>
    <row r="42498" spans="1:3" x14ac:dyDescent="0.25">
      <c r="A42498">
        <v>4383</v>
      </c>
      <c r="B42498" s="1">
        <f>DATE(2012,1,1) + TIME(0,0,0)</f>
        <v>40909</v>
      </c>
      <c r="C42498">
        <v>18.515436172000001</v>
      </c>
    </row>
    <row r="42499" spans="1:3" x14ac:dyDescent="0.25">
      <c r="A42499">
        <v>4414</v>
      </c>
      <c r="B42499" s="1">
        <f>DATE(2012,2,1) + TIME(0,0,0)</f>
        <v>40940</v>
      </c>
      <c r="C42499">
        <v>18.515436172000001</v>
      </c>
    </row>
    <row r="42500" spans="1:3" x14ac:dyDescent="0.25">
      <c r="A42500">
        <v>4443</v>
      </c>
      <c r="B42500" s="1">
        <f>DATE(2012,3,1) + TIME(0,0,0)</f>
        <v>40969</v>
      </c>
      <c r="C42500">
        <v>18.515436172000001</v>
      </c>
    </row>
    <row r="42501" spans="1:3" x14ac:dyDescent="0.25">
      <c r="A42501">
        <v>4474</v>
      </c>
      <c r="B42501" s="1">
        <f>DATE(2012,4,1) + TIME(0,0,0)</f>
        <v>41000</v>
      </c>
      <c r="C42501">
        <v>18.515436172000001</v>
      </c>
    </row>
    <row r="42502" spans="1:3" x14ac:dyDescent="0.25">
      <c r="A42502">
        <v>4504</v>
      </c>
      <c r="B42502" s="1">
        <f>DATE(2012,5,1) + TIME(0,0,0)</f>
        <v>41030</v>
      </c>
      <c r="C42502">
        <v>18.515436172000001</v>
      </c>
    </row>
    <row r="42503" spans="1:3" x14ac:dyDescent="0.25">
      <c r="A42503">
        <v>4535</v>
      </c>
      <c r="B42503" s="1">
        <f>DATE(2012,6,1) + TIME(0,0,0)</f>
        <v>41061</v>
      </c>
      <c r="C42503">
        <v>18.515436172000001</v>
      </c>
    </row>
    <row r="42504" spans="1:3" x14ac:dyDescent="0.25">
      <c r="A42504">
        <v>4565</v>
      </c>
      <c r="B42504" s="1">
        <f>DATE(2012,7,1) + TIME(0,0,0)</f>
        <v>41091</v>
      </c>
      <c r="C42504">
        <v>18.515436172000001</v>
      </c>
    </row>
    <row r="42505" spans="1:3" x14ac:dyDescent="0.25">
      <c r="A42505">
        <v>4596</v>
      </c>
      <c r="B42505" s="1">
        <f>DATE(2012,8,1) + TIME(0,0,0)</f>
        <v>41122</v>
      </c>
      <c r="C42505">
        <v>18.515436172000001</v>
      </c>
    </row>
    <row r="42506" spans="1:3" x14ac:dyDescent="0.25">
      <c r="A42506">
        <v>4627</v>
      </c>
      <c r="B42506" s="1">
        <f>DATE(2012,9,1) + TIME(0,0,0)</f>
        <v>41153</v>
      </c>
      <c r="C42506">
        <v>18.515436172000001</v>
      </c>
    </row>
    <row r="42507" spans="1:3" x14ac:dyDescent="0.25">
      <c r="A42507">
        <v>4657</v>
      </c>
      <c r="B42507" s="1">
        <f>DATE(2012,10,1) + TIME(0,0,0)</f>
        <v>41183</v>
      </c>
      <c r="C42507">
        <v>18.515436172000001</v>
      </c>
    </row>
    <row r="42508" spans="1:3" x14ac:dyDescent="0.25">
      <c r="A42508">
        <v>4688</v>
      </c>
      <c r="B42508" s="1">
        <f>DATE(2012,11,1) + TIME(0,0,0)</f>
        <v>41214</v>
      </c>
      <c r="C42508">
        <v>18.515436172000001</v>
      </c>
    </row>
    <row r="42509" spans="1:3" x14ac:dyDescent="0.25">
      <c r="A42509">
        <v>4718</v>
      </c>
      <c r="B42509" s="1">
        <f>DATE(2012,12,1) + TIME(0,0,0)</f>
        <v>41244</v>
      </c>
      <c r="C42509">
        <v>18.515436172000001</v>
      </c>
    </row>
    <row r="42510" spans="1:3" x14ac:dyDescent="0.25">
      <c r="A42510">
        <v>4749</v>
      </c>
      <c r="B42510" s="1">
        <f>DATE(2013,1,1) + TIME(0,0,0)</f>
        <v>41275</v>
      </c>
      <c r="C42510">
        <v>18.515436172000001</v>
      </c>
    </row>
    <row r="42511" spans="1:3" x14ac:dyDescent="0.25">
      <c r="A42511">
        <v>4780</v>
      </c>
      <c r="B42511" s="1">
        <f>DATE(2013,2,1) + TIME(0,0,0)</f>
        <v>41306</v>
      </c>
      <c r="C42511">
        <v>18.515436172000001</v>
      </c>
    </row>
    <row r="42512" spans="1:3" x14ac:dyDescent="0.25">
      <c r="A42512">
        <v>4808</v>
      </c>
      <c r="B42512" s="1">
        <f>DATE(2013,3,1) + TIME(0,0,0)</f>
        <v>41334</v>
      </c>
      <c r="C42512">
        <v>18.515436172000001</v>
      </c>
    </row>
    <row r="42513" spans="1:3" x14ac:dyDescent="0.25">
      <c r="A42513">
        <v>4839</v>
      </c>
      <c r="B42513" s="1">
        <f>DATE(2013,4,1) + TIME(0,0,0)</f>
        <v>41365</v>
      </c>
      <c r="C42513">
        <v>18.515436172000001</v>
      </c>
    </row>
    <row r="42514" spans="1:3" x14ac:dyDescent="0.25">
      <c r="A42514">
        <v>4869</v>
      </c>
      <c r="B42514" s="1">
        <f>DATE(2013,5,1) + TIME(0,0,0)</f>
        <v>41395</v>
      </c>
      <c r="C42514">
        <v>18.515436172000001</v>
      </c>
    </row>
    <row r="42515" spans="1:3" x14ac:dyDescent="0.25">
      <c r="A42515">
        <v>4900</v>
      </c>
      <c r="B42515" s="1">
        <f>DATE(2013,6,1) + TIME(0,0,0)</f>
        <v>41426</v>
      </c>
      <c r="C42515">
        <v>18.515436172000001</v>
      </c>
    </row>
    <row r="42516" spans="1:3" x14ac:dyDescent="0.25">
      <c r="A42516">
        <v>4930</v>
      </c>
      <c r="B42516" s="1">
        <f>DATE(2013,7,1) + TIME(0,0,0)</f>
        <v>41456</v>
      </c>
      <c r="C42516">
        <v>18.515436172000001</v>
      </c>
    </row>
    <row r="42517" spans="1:3" x14ac:dyDescent="0.25">
      <c r="A42517">
        <v>4961</v>
      </c>
      <c r="B42517" s="1">
        <f>DATE(2013,8,1) + TIME(0,0,0)</f>
        <v>41487</v>
      </c>
      <c r="C42517">
        <v>18.515436172000001</v>
      </c>
    </row>
    <row r="42518" spans="1:3" x14ac:dyDescent="0.25">
      <c r="A42518">
        <v>4992</v>
      </c>
      <c r="B42518" s="1">
        <f>DATE(2013,9,1) + TIME(0,0,0)</f>
        <v>41518</v>
      </c>
      <c r="C42518">
        <v>18.515436172000001</v>
      </c>
    </row>
    <row r="42519" spans="1:3" x14ac:dyDescent="0.25">
      <c r="A42519">
        <v>5022</v>
      </c>
      <c r="B42519" s="1">
        <f>DATE(2013,10,1) + TIME(0,0,0)</f>
        <v>41548</v>
      </c>
      <c r="C42519">
        <v>18.515436172000001</v>
      </c>
    </row>
    <row r="42520" spans="1:3" x14ac:dyDescent="0.25">
      <c r="A42520">
        <v>5053</v>
      </c>
      <c r="B42520" s="1">
        <f>DATE(2013,11,1) + TIME(0,0,0)</f>
        <v>41579</v>
      </c>
      <c r="C42520">
        <v>18.515436172000001</v>
      </c>
    </row>
    <row r="42521" spans="1:3" x14ac:dyDescent="0.25">
      <c r="A42521">
        <v>5083</v>
      </c>
      <c r="B42521" s="1">
        <f>DATE(2013,12,1) + TIME(0,0,0)</f>
        <v>41609</v>
      </c>
      <c r="C42521">
        <v>18.515436172000001</v>
      </c>
    </row>
    <row r="42522" spans="1:3" x14ac:dyDescent="0.25">
      <c r="A42522">
        <v>5114</v>
      </c>
      <c r="B42522" s="1">
        <f>DATE(2014,1,1) + TIME(0,0,0)</f>
        <v>41640</v>
      </c>
      <c r="C42522">
        <v>18.515436172000001</v>
      </c>
    </row>
    <row r="42523" spans="1:3" x14ac:dyDescent="0.25">
      <c r="A42523">
        <v>5145</v>
      </c>
      <c r="B42523" s="1">
        <f>DATE(2014,2,1) + TIME(0,0,0)</f>
        <v>41671</v>
      </c>
      <c r="C42523">
        <v>18.515436172000001</v>
      </c>
    </row>
    <row r="42524" spans="1:3" x14ac:dyDescent="0.25">
      <c r="A42524">
        <v>5173</v>
      </c>
      <c r="B42524" s="1">
        <f>DATE(2014,3,1) + TIME(0,0,0)</f>
        <v>41699</v>
      </c>
      <c r="C42524">
        <v>18.515436172000001</v>
      </c>
    </row>
    <row r="42525" spans="1:3" x14ac:dyDescent="0.25">
      <c r="A42525">
        <v>5204</v>
      </c>
      <c r="B42525" s="1">
        <f>DATE(2014,4,1) + TIME(0,0,0)</f>
        <v>41730</v>
      </c>
      <c r="C42525">
        <v>18.515436172000001</v>
      </c>
    </row>
    <row r="42526" spans="1:3" x14ac:dyDescent="0.25">
      <c r="A42526">
        <v>5234</v>
      </c>
      <c r="B42526" s="1">
        <f>DATE(2014,5,1) + TIME(0,0,0)</f>
        <v>41760</v>
      </c>
      <c r="C42526">
        <v>18.515436172000001</v>
      </c>
    </row>
    <row r="42527" spans="1:3" x14ac:dyDescent="0.25">
      <c r="A42527">
        <v>5265</v>
      </c>
      <c r="B42527" s="1">
        <f>DATE(2014,6,1) + TIME(0,0,0)</f>
        <v>41791</v>
      </c>
      <c r="C42527">
        <v>18.515436172000001</v>
      </c>
    </row>
    <row r="42528" spans="1:3" x14ac:dyDescent="0.25">
      <c r="A42528">
        <v>5295</v>
      </c>
      <c r="B42528" s="1">
        <f>DATE(2014,7,1) + TIME(0,0,0)</f>
        <v>41821</v>
      </c>
      <c r="C42528">
        <v>18.515436172000001</v>
      </c>
    </row>
    <row r="42529" spans="1:3" x14ac:dyDescent="0.25">
      <c r="A42529">
        <v>5326</v>
      </c>
      <c r="B42529" s="1">
        <f>DATE(2014,8,1) + TIME(0,0,0)</f>
        <v>41852</v>
      </c>
      <c r="C42529">
        <v>18.515436172000001</v>
      </c>
    </row>
    <row r="42530" spans="1:3" x14ac:dyDescent="0.25">
      <c r="A42530">
        <v>5357</v>
      </c>
      <c r="B42530" s="1">
        <f>DATE(2014,9,1) + TIME(0,0,0)</f>
        <v>41883</v>
      </c>
      <c r="C42530">
        <v>18.515436172000001</v>
      </c>
    </row>
    <row r="42531" spans="1:3" x14ac:dyDescent="0.25">
      <c r="A42531">
        <v>5387</v>
      </c>
      <c r="B42531" s="1">
        <f>DATE(2014,10,1) + TIME(0,0,0)</f>
        <v>41913</v>
      </c>
      <c r="C42531">
        <v>18.515436172000001</v>
      </c>
    </row>
    <row r="42532" spans="1:3" x14ac:dyDescent="0.25">
      <c r="A42532">
        <v>5418</v>
      </c>
      <c r="B42532" s="1">
        <f>DATE(2014,11,1) + TIME(0,0,0)</f>
        <v>41944</v>
      </c>
      <c r="C42532">
        <v>18.515436172000001</v>
      </c>
    </row>
    <row r="42533" spans="1:3" x14ac:dyDescent="0.25">
      <c r="A42533">
        <v>5448</v>
      </c>
      <c r="B42533" s="1">
        <f>DATE(2014,12,1) + TIME(0,0,0)</f>
        <v>41974</v>
      </c>
      <c r="C42533">
        <v>18.515436172000001</v>
      </c>
    </row>
    <row r="42534" spans="1:3" x14ac:dyDescent="0.25">
      <c r="A42534">
        <v>5479</v>
      </c>
      <c r="B42534" s="1">
        <f>DATE(2015,1,1) + TIME(0,0,0)</f>
        <v>42005</v>
      </c>
      <c r="C42534">
        <v>18.515436172000001</v>
      </c>
    </row>
    <row r="42535" spans="1:3" x14ac:dyDescent="0.25">
      <c r="A42535">
        <v>5510</v>
      </c>
      <c r="B42535" s="1">
        <f>DATE(2015,2,1) + TIME(0,0,0)</f>
        <v>42036</v>
      </c>
      <c r="C42535">
        <v>18.515436172000001</v>
      </c>
    </row>
    <row r="42536" spans="1:3" x14ac:dyDescent="0.25">
      <c r="A42536">
        <v>5538</v>
      </c>
      <c r="B42536" s="1">
        <f>DATE(2015,3,1) + TIME(0,0,0)</f>
        <v>42064</v>
      </c>
      <c r="C42536">
        <v>18.515436172000001</v>
      </c>
    </row>
    <row r="42537" spans="1:3" x14ac:dyDescent="0.25">
      <c r="A42537">
        <v>5569</v>
      </c>
      <c r="B42537" s="1">
        <f>DATE(2015,4,1) + TIME(0,0,0)</f>
        <v>42095</v>
      </c>
      <c r="C42537">
        <v>18.515436172000001</v>
      </c>
    </row>
    <row r="42538" spans="1:3" x14ac:dyDescent="0.25">
      <c r="A42538">
        <v>5599</v>
      </c>
      <c r="B42538" s="1">
        <f>DATE(2015,5,1) + TIME(0,0,0)</f>
        <v>42125</v>
      </c>
      <c r="C42538">
        <v>18.515436172000001</v>
      </c>
    </row>
    <row r="42539" spans="1:3" x14ac:dyDescent="0.25">
      <c r="A42539">
        <v>5630</v>
      </c>
      <c r="B42539" s="1">
        <f>DATE(2015,6,1) + TIME(0,0,0)</f>
        <v>42156</v>
      </c>
      <c r="C42539">
        <v>18.515436172000001</v>
      </c>
    </row>
    <row r="42540" spans="1:3" x14ac:dyDescent="0.25">
      <c r="A42540">
        <v>5660</v>
      </c>
      <c r="B42540" s="1">
        <f>DATE(2015,7,1) + TIME(0,0,0)</f>
        <v>42186</v>
      </c>
      <c r="C42540">
        <v>18.515436172000001</v>
      </c>
    </row>
    <row r="42541" spans="1:3" x14ac:dyDescent="0.25">
      <c r="A42541">
        <v>5691</v>
      </c>
      <c r="B42541" s="1">
        <f>DATE(2015,8,1) + TIME(0,0,0)</f>
        <v>42217</v>
      </c>
      <c r="C42541">
        <v>18.515436172000001</v>
      </c>
    </row>
    <row r="42542" spans="1:3" x14ac:dyDescent="0.25">
      <c r="A42542">
        <v>5722</v>
      </c>
      <c r="B42542" s="1">
        <f>DATE(2015,9,1) + TIME(0,0,0)</f>
        <v>42248</v>
      </c>
      <c r="C42542">
        <v>18.515436172000001</v>
      </c>
    </row>
    <row r="42543" spans="1:3" x14ac:dyDescent="0.25">
      <c r="A42543">
        <v>5752</v>
      </c>
      <c r="B42543" s="1">
        <f>DATE(2015,10,1) + TIME(0,0,0)</f>
        <v>42278</v>
      </c>
      <c r="C42543">
        <v>18.515436172000001</v>
      </c>
    </row>
    <row r="42544" spans="1:3" x14ac:dyDescent="0.25">
      <c r="A42544">
        <v>5783</v>
      </c>
      <c r="B42544" s="1">
        <f>DATE(2015,11,1) + TIME(0,0,0)</f>
        <v>42309</v>
      </c>
      <c r="C42544">
        <v>18.515436172000001</v>
      </c>
    </row>
    <row r="42545" spans="1:3" x14ac:dyDescent="0.25">
      <c r="A42545">
        <v>5813</v>
      </c>
      <c r="B42545" s="1">
        <f>DATE(2015,12,1) + TIME(0,0,0)</f>
        <v>42339</v>
      </c>
      <c r="C42545">
        <v>18.515436172000001</v>
      </c>
    </row>
    <row r="42546" spans="1:3" x14ac:dyDescent="0.25">
      <c r="A42546">
        <v>5844</v>
      </c>
      <c r="B42546" s="1">
        <f>DATE(2016,1,1) + TIME(0,0,0)</f>
        <v>42370</v>
      </c>
      <c r="C42546">
        <v>18.515436172000001</v>
      </c>
    </row>
    <row r="42547" spans="1:3" x14ac:dyDescent="0.25">
      <c r="A42547">
        <v>5875</v>
      </c>
      <c r="B42547" s="1">
        <f>DATE(2016,2,1) + TIME(0,0,0)</f>
        <v>42401</v>
      </c>
      <c r="C42547">
        <v>18.515436172000001</v>
      </c>
    </row>
    <row r="42548" spans="1:3" x14ac:dyDescent="0.25">
      <c r="A42548">
        <v>5904</v>
      </c>
      <c r="B42548" s="1">
        <f>DATE(2016,3,1) + TIME(0,0,0)</f>
        <v>42430</v>
      </c>
      <c r="C42548">
        <v>18.515436172000001</v>
      </c>
    </row>
    <row r="42549" spans="1:3" x14ac:dyDescent="0.25">
      <c r="A42549">
        <v>5935</v>
      </c>
      <c r="B42549" s="1">
        <f>DATE(2016,4,1) + TIME(0,0,0)</f>
        <v>42461</v>
      </c>
      <c r="C42549">
        <v>18.515436172000001</v>
      </c>
    </row>
    <row r="42550" spans="1:3" x14ac:dyDescent="0.25">
      <c r="A42550">
        <v>5965</v>
      </c>
      <c r="B42550" s="1">
        <f>DATE(2016,5,1) + TIME(0,0,0)</f>
        <v>42491</v>
      </c>
      <c r="C42550">
        <v>18.515436172000001</v>
      </c>
    </row>
    <row r="42551" spans="1:3" x14ac:dyDescent="0.25">
      <c r="A42551">
        <v>5996</v>
      </c>
      <c r="B42551" s="1">
        <f>DATE(2016,6,1) + TIME(0,0,0)</f>
        <v>42522</v>
      </c>
      <c r="C42551">
        <v>18.515436172000001</v>
      </c>
    </row>
    <row r="42552" spans="1:3" x14ac:dyDescent="0.25">
      <c r="A42552">
        <v>6026</v>
      </c>
      <c r="B42552" s="1">
        <f>DATE(2016,7,1) + TIME(0,0,0)</f>
        <v>42552</v>
      </c>
      <c r="C42552">
        <v>18.515436172000001</v>
      </c>
    </row>
    <row r="42553" spans="1:3" x14ac:dyDescent="0.25">
      <c r="A42553">
        <v>6057</v>
      </c>
      <c r="B42553" s="1">
        <f>DATE(2016,8,1) + TIME(0,0,0)</f>
        <v>42583</v>
      </c>
      <c r="C42553">
        <v>18.515436172000001</v>
      </c>
    </row>
    <row r="42554" spans="1:3" x14ac:dyDescent="0.25">
      <c r="A42554">
        <v>6088</v>
      </c>
      <c r="B42554" s="1">
        <f>DATE(2016,9,1) + TIME(0,0,0)</f>
        <v>42614</v>
      </c>
      <c r="C42554">
        <v>18.515436172000001</v>
      </c>
    </row>
    <row r="42555" spans="1:3" x14ac:dyDescent="0.25">
      <c r="A42555">
        <v>6118</v>
      </c>
      <c r="B42555" s="1">
        <f>DATE(2016,10,1) + TIME(0,0,0)</f>
        <v>42644</v>
      </c>
      <c r="C42555">
        <v>18.515436172000001</v>
      </c>
    </row>
    <row r="42556" spans="1:3" x14ac:dyDescent="0.25">
      <c r="A42556">
        <v>6149</v>
      </c>
      <c r="B42556" s="1">
        <f>DATE(2016,11,1) + TIME(0,0,0)</f>
        <v>42675</v>
      </c>
      <c r="C42556">
        <v>18.515436172000001</v>
      </c>
    </row>
    <row r="42557" spans="1:3" x14ac:dyDescent="0.25">
      <c r="A42557">
        <v>6179</v>
      </c>
      <c r="B42557" s="1">
        <f>DATE(2016,12,1) + TIME(0,0,0)</f>
        <v>42705</v>
      </c>
      <c r="C42557">
        <v>18.515436172000001</v>
      </c>
    </row>
    <row r="42558" spans="1:3" x14ac:dyDescent="0.25">
      <c r="A42558">
        <v>6210</v>
      </c>
      <c r="B42558" s="1">
        <f>DATE(2017,1,1) + TIME(0,0,0)</f>
        <v>42736</v>
      </c>
      <c r="C42558">
        <v>18.515436172000001</v>
      </c>
    </row>
    <row r="42559" spans="1:3" x14ac:dyDescent="0.25">
      <c r="A42559">
        <v>6241</v>
      </c>
      <c r="B42559" s="1">
        <f>DATE(2017,2,1) + TIME(0,0,0)</f>
        <v>42767</v>
      </c>
      <c r="C42559">
        <v>18.515436172000001</v>
      </c>
    </row>
    <row r="42560" spans="1:3" x14ac:dyDescent="0.25">
      <c r="A42560">
        <v>6269</v>
      </c>
      <c r="B42560" s="1">
        <f>DATE(2017,3,1) + TIME(0,0,0)</f>
        <v>42795</v>
      </c>
      <c r="C42560">
        <v>18.515436172000001</v>
      </c>
    </row>
    <row r="42561" spans="1:3" x14ac:dyDescent="0.25">
      <c r="A42561">
        <v>6300</v>
      </c>
      <c r="B42561" s="1">
        <f>DATE(2017,4,1) + TIME(0,0,0)</f>
        <v>42826</v>
      </c>
      <c r="C42561">
        <v>18.515436172000001</v>
      </c>
    </row>
    <row r="42562" spans="1:3" x14ac:dyDescent="0.25">
      <c r="A42562">
        <v>6330</v>
      </c>
      <c r="B42562" s="1">
        <f>DATE(2017,5,1) + TIME(0,0,0)</f>
        <v>42856</v>
      </c>
      <c r="C42562">
        <v>18.515436172000001</v>
      </c>
    </row>
    <row r="42563" spans="1:3" x14ac:dyDescent="0.25">
      <c r="A42563">
        <v>6361</v>
      </c>
      <c r="B42563" s="1">
        <f>DATE(2017,6,1) + TIME(0,0,0)</f>
        <v>42887</v>
      </c>
      <c r="C42563">
        <v>18.515436172000001</v>
      </c>
    </row>
    <row r="42564" spans="1:3" x14ac:dyDescent="0.25">
      <c r="A42564">
        <v>6391</v>
      </c>
      <c r="B42564" s="1">
        <f>DATE(2017,7,1) + TIME(0,0,0)</f>
        <v>42917</v>
      </c>
      <c r="C42564">
        <v>18.515436172000001</v>
      </c>
    </row>
    <row r="42565" spans="1:3" x14ac:dyDescent="0.25">
      <c r="A42565">
        <v>6422</v>
      </c>
      <c r="B42565" s="1">
        <f>DATE(2017,8,1) + TIME(0,0,0)</f>
        <v>42948</v>
      </c>
      <c r="C42565">
        <v>18.515436172000001</v>
      </c>
    </row>
    <row r="42566" spans="1:3" x14ac:dyDescent="0.25">
      <c r="A42566">
        <v>6453</v>
      </c>
      <c r="B42566" s="1">
        <f>DATE(2017,9,1) + TIME(0,0,0)</f>
        <v>42979</v>
      </c>
      <c r="C42566">
        <v>18.515436172000001</v>
      </c>
    </row>
    <row r="42567" spans="1:3" x14ac:dyDescent="0.25">
      <c r="A42567">
        <v>6483</v>
      </c>
      <c r="B42567" s="1">
        <f>DATE(2017,10,1) + TIME(0,0,0)</f>
        <v>43009</v>
      </c>
      <c r="C42567">
        <v>18.515436172000001</v>
      </c>
    </row>
    <row r="42568" spans="1:3" x14ac:dyDescent="0.25">
      <c r="A42568">
        <v>6514</v>
      </c>
      <c r="B42568" s="1">
        <f>DATE(2017,11,1) + TIME(0,0,0)</f>
        <v>43040</v>
      </c>
      <c r="C42568">
        <v>18.515436172000001</v>
      </c>
    </row>
    <row r="42569" spans="1:3" x14ac:dyDescent="0.25">
      <c r="A42569">
        <v>6544</v>
      </c>
      <c r="B42569" s="1">
        <f>DATE(2017,12,1) + TIME(0,0,0)</f>
        <v>43070</v>
      </c>
      <c r="C42569">
        <v>18.515436172000001</v>
      </c>
    </row>
    <row r="42570" spans="1:3" x14ac:dyDescent="0.25">
      <c r="A42570">
        <v>6575</v>
      </c>
      <c r="B42570" s="1">
        <f>DATE(2018,1,1) + TIME(0,0,0)</f>
        <v>43101</v>
      </c>
      <c r="C42570">
        <v>18.515436172000001</v>
      </c>
    </row>
    <row r="42571" spans="1:3" x14ac:dyDescent="0.25">
      <c r="A42571">
        <v>6606</v>
      </c>
      <c r="B42571" s="1">
        <f>DATE(2018,2,1) + TIME(0,0,0)</f>
        <v>43132</v>
      </c>
      <c r="C42571">
        <v>18.515436172000001</v>
      </c>
    </row>
    <row r="42572" spans="1:3" x14ac:dyDescent="0.25">
      <c r="A42572">
        <v>6634</v>
      </c>
      <c r="B42572" s="1">
        <f>DATE(2018,3,1) + TIME(0,0,0)</f>
        <v>43160</v>
      </c>
      <c r="C42572">
        <v>18.515436172000001</v>
      </c>
    </row>
    <row r="42573" spans="1:3" x14ac:dyDescent="0.25">
      <c r="A42573">
        <v>6665</v>
      </c>
      <c r="B42573" s="1">
        <f>DATE(2018,4,1) + TIME(0,0,0)</f>
        <v>43191</v>
      </c>
      <c r="C42573">
        <v>18.515436172000001</v>
      </c>
    </row>
    <row r="42574" spans="1:3" x14ac:dyDescent="0.25">
      <c r="A42574">
        <v>6695</v>
      </c>
      <c r="B42574" s="1">
        <f>DATE(2018,5,1) + TIME(0,0,0)</f>
        <v>43221</v>
      </c>
      <c r="C42574">
        <v>18.515436172000001</v>
      </c>
    </row>
    <row r="42575" spans="1:3" x14ac:dyDescent="0.25">
      <c r="A42575">
        <v>6726</v>
      </c>
      <c r="B42575" s="1">
        <f>DATE(2018,6,1) + TIME(0,0,0)</f>
        <v>43252</v>
      </c>
      <c r="C42575">
        <v>18.515436172000001</v>
      </c>
    </row>
    <row r="42576" spans="1:3" x14ac:dyDescent="0.25">
      <c r="A42576">
        <v>6756</v>
      </c>
      <c r="B42576" s="1">
        <f>DATE(2018,7,1) + TIME(0,0,0)</f>
        <v>43282</v>
      </c>
      <c r="C42576">
        <v>18.515436172000001</v>
      </c>
    </row>
    <row r="42577" spans="1:3" x14ac:dyDescent="0.25">
      <c r="A42577">
        <v>6787</v>
      </c>
      <c r="B42577" s="1">
        <f>DATE(2018,8,1) + TIME(0,0,0)</f>
        <v>43313</v>
      </c>
      <c r="C42577">
        <v>18.515436172000001</v>
      </c>
    </row>
    <row r="42578" spans="1:3" x14ac:dyDescent="0.25">
      <c r="A42578">
        <v>6818</v>
      </c>
      <c r="B42578" s="1">
        <f>DATE(2018,9,1) + TIME(0,0,0)</f>
        <v>43344</v>
      </c>
      <c r="C42578">
        <v>18.515436172000001</v>
      </c>
    </row>
    <row r="42579" spans="1:3" x14ac:dyDescent="0.25">
      <c r="A42579">
        <v>6848</v>
      </c>
      <c r="B42579" s="1">
        <f>DATE(2018,10,1) + TIME(0,0,0)</f>
        <v>43374</v>
      </c>
      <c r="C42579">
        <v>18.515436172000001</v>
      </c>
    </row>
    <row r="42580" spans="1:3" x14ac:dyDescent="0.25">
      <c r="A42580">
        <v>6879</v>
      </c>
      <c r="B42580" s="1">
        <f>DATE(2018,11,1) + TIME(0,0,0)</f>
        <v>43405</v>
      </c>
      <c r="C42580">
        <v>18.515436172000001</v>
      </c>
    </row>
    <row r="42581" spans="1:3" x14ac:dyDescent="0.25">
      <c r="A42581">
        <v>6909</v>
      </c>
      <c r="B42581" s="1">
        <f>DATE(2018,12,1) + TIME(0,0,0)</f>
        <v>43435</v>
      </c>
      <c r="C42581">
        <v>18.515436172000001</v>
      </c>
    </row>
    <row r="42582" spans="1:3" x14ac:dyDescent="0.25">
      <c r="A42582">
        <v>6940</v>
      </c>
      <c r="B42582" s="1">
        <f>DATE(2019,1,1) + TIME(0,0,0)</f>
        <v>43466</v>
      </c>
      <c r="C42582">
        <v>18.515436172000001</v>
      </c>
    </row>
    <row r="42583" spans="1:3" x14ac:dyDescent="0.25">
      <c r="A42583">
        <v>6971</v>
      </c>
      <c r="B42583" s="1">
        <f>DATE(2019,2,1) + TIME(0,0,0)</f>
        <v>43497</v>
      </c>
      <c r="C42583">
        <v>18.515436172000001</v>
      </c>
    </row>
    <row r="42584" spans="1:3" x14ac:dyDescent="0.25">
      <c r="A42584">
        <v>6999</v>
      </c>
      <c r="B42584" s="1">
        <f>DATE(2019,3,1) + TIME(0,0,0)</f>
        <v>43525</v>
      </c>
      <c r="C42584">
        <v>18.515436172000001</v>
      </c>
    </row>
    <row r="42585" spans="1:3" x14ac:dyDescent="0.25">
      <c r="A42585">
        <v>7030</v>
      </c>
      <c r="B42585" s="1">
        <f>DATE(2019,4,1) + TIME(0,0,0)</f>
        <v>43556</v>
      </c>
      <c r="C42585">
        <v>18.515436172000001</v>
      </c>
    </row>
    <row r="42586" spans="1:3" x14ac:dyDescent="0.25">
      <c r="A42586">
        <v>7060</v>
      </c>
      <c r="B42586" s="1">
        <f>DATE(2019,5,1) + TIME(0,0,0)</f>
        <v>43586</v>
      </c>
      <c r="C42586">
        <v>18.515436172000001</v>
      </c>
    </row>
    <row r="42587" spans="1:3" x14ac:dyDescent="0.25">
      <c r="A42587">
        <v>7091</v>
      </c>
      <c r="B42587" s="1">
        <f>DATE(2019,6,1) + TIME(0,0,0)</f>
        <v>43617</v>
      </c>
      <c r="C42587">
        <v>18.515436172000001</v>
      </c>
    </row>
    <row r="42588" spans="1:3" x14ac:dyDescent="0.25">
      <c r="A42588">
        <v>7121</v>
      </c>
      <c r="B42588" s="1">
        <f>DATE(2019,7,1) + TIME(0,0,0)</f>
        <v>43647</v>
      </c>
      <c r="C42588">
        <v>18.515436172000001</v>
      </c>
    </row>
    <row r="42589" spans="1:3" x14ac:dyDescent="0.25">
      <c r="A42589">
        <v>7152</v>
      </c>
      <c r="B42589" s="1">
        <f>DATE(2019,8,1) + TIME(0,0,0)</f>
        <v>43678</v>
      </c>
      <c r="C42589">
        <v>18.515436172000001</v>
      </c>
    </row>
    <row r="42590" spans="1:3" x14ac:dyDescent="0.25">
      <c r="A42590">
        <v>7183</v>
      </c>
      <c r="B42590" s="1">
        <f>DATE(2019,9,1) + TIME(0,0,0)</f>
        <v>43709</v>
      </c>
      <c r="C42590">
        <v>18.515436172000001</v>
      </c>
    </row>
    <row r="42591" spans="1:3" x14ac:dyDescent="0.25">
      <c r="A42591">
        <v>7213</v>
      </c>
      <c r="B42591" s="1">
        <f>DATE(2019,10,1) + TIME(0,0,0)</f>
        <v>43739</v>
      </c>
      <c r="C42591">
        <v>18.515436172000001</v>
      </c>
    </row>
    <row r="42592" spans="1:3" x14ac:dyDescent="0.25">
      <c r="A42592">
        <v>7244</v>
      </c>
      <c r="B42592" s="1">
        <f>DATE(2019,11,1) + TIME(0,0,0)</f>
        <v>43770</v>
      </c>
      <c r="C42592">
        <v>18.515436172000001</v>
      </c>
    </row>
    <row r="42593" spans="1:3" x14ac:dyDescent="0.25">
      <c r="A42593">
        <v>7274</v>
      </c>
      <c r="B42593" s="1">
        <f>DATE(2019,12,1) + TIME(0,0,0)</f>
        <v>43800</v>
      </c>
      <c r="C42593">
        <v>18.515436172000001</v>
      </c>
    </row>
    <row r="42594" spans="1:3" x14ac:dyDescent="0.25">
      <c r="A42594">
        <v>7305</v>
      </c>
      <c r="B42594" s="1">
        <f>DATE(2020,1,1) + TIME(0,0,0)</f>
        <v>43831</v>
      </c>
      <c r="C42594">
        <v>18.515436172000001</v>
      </c>
    </row>
    <row r="42595" spans="1:3" x14ac:dyDescent="0.25">
      <c r="A42595">
        <v>7336</v>
      </c>
      <c r="B42595" s="1">
        <f>DATE(2020,2,1) + TIME(0,0,0)</f>
        <v>43862</v>
      </c>
      <c r="C42595">
        <v>18.515436172000001</v>
      </c>
    </row>
    <row r="42596" spans="1:3" x14ac:dyDescent="0.25">
      <c r="A42596">
        <v>7365</v>
      </c>
      <c r="B42596" s="1">
        <f>DATE(2020,3,1) + TIME(0,0,0)</f>
        <v>43891</v>
      </c>
      <c r="C42596">
        <v>18.515436172000001</v>
      </c>
    </row>
    <row r="42597" spans="1:3" x14ac:dyDescent="0.25">
      <c r="A42597">
        <v>7396</v>
      </c>
      <c r="B42597" s="1">
        <f>DATE(2020,4,1) + TIME(0,0,0)</f>
        <v>43922</v>
      </c>
      <c r="C42597">
        <v>18.515436172000001</v>
      </c>
    </row>
    <row r="42598" spans="1:3" x14ac:dyDescent="0.25">
      <c r="A42598">
        <v>7426</v>
      </c>
      <c r="B42598" s="1">
        <f>DATE(2020,5,1) + TIME(0,0,0)</f>
        <v>43952</v>
      </c>
      <c r="C42598">
        <v>18.515436172000001</v>
      </c>
    </row>
    <row r="42599" spans="1:3" x14ac:dyDescent="0.25">
      <c r="A42599">
        <v>7457</v>
      </c>
      <c r="B42599" s="1">
        <f>DATE(2020,6,1) + TIME(0,0,0)</f>
        <v>43983</v>
      </c>
      <c r="C42599">
        <v>18.515436172000001</v>
      </c>
    </row>
    <row r="42600" spans="1:3" x14ac:dyDescent="0.25">
      <c r="A42600">
        <v>7487</v>
      </c>
      <c r="B42600" s="1">
        <f>DATE(2020,7,1) + TIME(0,0,0)</f>
        <v>44013</v>
      </c>
      <c r="C42600">
        <v>18.515436172000001</v>
      </c>
    </row>
    <row r="42601" spans="1:3" x14ac:dyDescent="0.25">
      <c r="A42601">
        <v>7518</v>
      </c>
      <c r="B42601" s="1">
        <f>DATE(2020,8,1) + TIME(0,0,0)</f>
        <v>44044</v>
      </c>
      <c r="C42601">
        <v>18.515436172000001</v>
      </c>
    </row>
    <row r="42602" spans="1:3" x14ac:dyDescent="0.25">
      <c r="A42602">
        <v>7549</v>
      </c>
      <c r="B42602" s="1">
        <f>DATE(2020,9,1) + TIME(0,0,0)</f>
        <v>44075</v>
      </c>
      <c r="C42602">
        <v>18.515436172000001</v>
      </c>
    </row>
    <row r="42603" spans="1:3" x14ac:dyDescent="0.25">
      <c r="A42603">
        <v>7579</v>
      </c>
      <c r="B42603" s="1">
        <f>DATE(2020,10,1) + TIME(0,0,0)</f>
        <v>44105</v>
      </c>
      <c r="C42603">
        <v>18.515436172000001</v>
      </c>
    </row>
    <row r="42604" spans="1:3" x14ac:dyDescent="0.25">
      <c r="A42604">
        <v>7610</v>
      </c>
      <c r="B42604" s="1">
        <f>DATE(2020,11,1) + TIME(0,0,0)</f>
        <v>44136</v>
      </c>
      <c r="C42604">
        <v>18.515436172000001</v>
      </c>
    </row>
    <row r="42605" spans="1:3" x14ac:dyDescent="0.25">
      <c r="A42605">
        <v>7640</v>
      </c>
      <c r="B42605" s="1">
        <f>DATE(2020,12,1) + TIME(0,0,0)</f>
        <v>44166</v>
      </c>
      <c r="C42605">
        <v>18.515436172000001</v>
      </c>
    </row>
    <row r="42606" spans="1:3" x14ac:dyDescent="0.25">
      <c r="A42606">
        <v>7671</v>
      </c>
      <c r="B42606" s="1">
        <f>DATE(2021,1,1) + TIME(0,0,0)</f>
        <v>44197</v>
      </c>
      <c r="C42606">
        <v>18.515436172000001</v>
      </c>
    </row>
    <row r="42607" spans="1:3" x14ac:dyDescent="0.25">
      <c r="A42607">
        <v>7702</v>
      </c>
      <c r="B42607" s="1">
        <f>DATE(2021,2,1) + TIME(0,0,0)</f>
        <v>44228</v>
      </c>
      <c r="C42607">
        <v>18.515436172000001</v>
      </c>
    </row>
    <row r="42608" spans="1:3" x14ac:dyDescent="0.25">
      <c r="A42608">
        <v>7730</v>
      </c>
      <c r="B42608" s="1">
        <f>DATE(2021,3,1) + TIME(0,0,0)</f>
        <v>44256</v>
      </c>
      <c r="C42608">
        <v>18.515436172000001</v>
      </c>
    </row>
    <row r="42609" spans="1:3" x14ac:dyDescent="0.25">
      <c r="A42609">
        <v>7761</v>
      </c>
      <c r="B42609" s="1">
        <f>DATE(2021,4,1) + TIME(0,0,0)</f>
        <v>44287</v>
      </c>
      <c r="C42609">
        <v>18.515436172000001</v>
      </c>
    </row>
    <row r="42610" spans="1:3" x14ac:dyDescent="0.25">
      <c r="A42610">
        <v>7791</v>
      </c>
      <c r="B42610" s="1">
        <f>DATE(2021,5,1) + TIME(0,0,0)</f>
        <v>44317</v>
      </c>
      <c r="C42610">
        <v>18.515436172000001</v>
      </c>
    </row>
    <row r="42611" spans="1:3" x14ac:dyDescent="0.25">
      <c r="A42611">
        <v>7822</v>
      </c>
      <c r="B42611" s="1">
        <f>DATE(2021,6,1) + TIME(0,0,0)</f>
        <v>44348</v>
      </c>
      <c r="C42611">
        <v>18.515436172000001</v>
      </c>
    </row>
    <row r="42612" spans="1:3" x14ac:dyDescent="0.25">
      <c r="A42612">
        <v>7852</v>
      </c>
      <c r="B42612" s="1">
        <f>DATE(2021,7,1) + TIME(0,0,0)</f>
        <v>44378</v>
      </c>
      <c r="C42612">
        <v>18.515436172000001</v>
      </c>
    </row>
    <row r="42613" spans="1:3" x14ac:dyDescent="0.25">
      <c r="A42613">
        <v>7883</v>
      </c>
      <c r="B42613" s="1">
        <f>DATE(2021,8,1) + TIME(0,0,0)</f>
        <v>44409</v>
      </c>
      <c r="C42613">
        <v>18.515436172000001</v>
      </c>
    </row>
    <row r="42614" spans="1:3" x14ac:dyDescent="0.25">
      <c r="A42614">
        <v>7914</v>
      </c>
      <c r="B42614" s="1">
        <f>DATE(2021,9,1) + TIME(0,0,0)</f>
        <v>44440</v>
      </c>
      <c r="C42614">
        <v>18.515436172000001</v>
      </c>
    </row>
    <row r="42615" spans="1:3" x14ac:dyDescent="0.25">
      <c r="A42615">
        <v>7944</v>
      </c>
      <c r="B42615" s="1">
        <f>DATE(2021,10,1) + TIME(0,0,0)</f>
        <v>44470</v>
      </c>
      <c r="C42615">
        <v>18.515436172000001</v>
      </c>
    </row>
    <row r="42616" spans="1:3" x14ac:dyDescent="0.25">
      <c r="A42616">
        <v>7975</v>
      </c>
      <c r="B42616" s="1">
        <f>DATE(2021,11,1) + TIME(0,0,0)</f>
        <v>44501</v>
      </c>
      <c r="C42616">
        <v>18.515436172000001</v>
      </c>
    </row>
    <row r="42617" spans="1:3" x14ac:dyDescent="0.25">
      <c r="A42617">
        <v>8005</v>
      </c>
      <c r="B42617" s="1">
        <f>DATE(2021,12,1) + TIME(0,0,0)</f>
        <v>44531</v>
      </c>
      <c r="C42617">
        <v>18.515436172000001</v>
      </c>
    </row>
    <row r="42618" spans="1:3" x14ac:dyDescent="0.25">
      <c r="A42618">
        <v>8036</v>
      </c>
      <c r="B42618" s="1">
        <f>DATE(2022,1,1) + TIME(0,0,0)</f>
        <v>44562</v>
      </c>
      <c r="C42618">
        <v>18.515436172000001</v>
      </c>
    </row>
    <row r="42619" spans="1:3" x14ac:dyDescent="0.25">
      <c r="A42619">
        <v>8067</v>
      </c>
      <c r="B42619" s="1">
        <f>DATE(2022,2,1) + TIME(0,0,0)</f>
        <v>44593</v>
      </c>
      <c r="C42619">
        <v>18.515436172000001</v>
      </c>
    </row>
    <row r="42620" spans="1:3" x14ac:dyDescent="0.25">
      <c r="A42620">
        <v>8095</v>
      </c>
      <c r="B42620" s="1">
        <f>DATE(2022,3,1) + TIME(0,0,0)</f>
        <v>44621</v>
      </c>
      <c r="C42620">
        <v>18.515436172000001</v>
      </c>
    </row>
    <row r="42621" spans="1:3" x14ac:dyDescent="0.25">
      <c r="A42621">
        <v>8126</v>
      </c>
      <c r="B42621" s="1">
        <f>DATE(2022,4,1) + TIME(0,0,0)</f>
        <v>44652</v>
      </c>
      <c r="C42621">
        <v>18.515436172000001</v>
      </c>
    </row>
    <row r="42622" spans="1:3" x14ac:dyDescent="0.25">
      <c r="A42622">
        <v>8156</v>
      </c>
      <c r="B42622" s="1">
        <f>DATE(2022,5,1) + TIME(0,0,0)</f>
        <v>44682</v>
      </c>
      <c r="C42622">
        <v>18.515436172000001</v>
      </c>
    </row>
    <row r="42623" spans="1:3" x14ac:dyDescent="0.25">
      <c r="A42623">
        <v>8187</v>
      </c>
      <c r="B42623" s="1">
        <f>DATE(2022,6,1) + TIME(0,0,0)</f>
        <v>44713</v>
      </c>
      <c r="C42623">
        <v>18.515436172000001</v>
      </c>
    </row>
    <row r="42624" spans="1:3" x14ac:dyDescent="0.25">
      <c r="A42624">
        <v>8217</v>
      </c>
      <c r="B42624" s="1">
        <f>DATE(2022,7,1) + TIME(0,0,0)</f>
        <v>44743</v>
      </c>
      <c r="C42624">
        <v>18.515436172000001</v>
      </c>
    </row>
    <row r="42625" spans="1:3" x14ac:dyDescent="0.25">
      <c r="A42625">
        <v>8248</v>
      </c>
      <c r="B42625" s="1">
        <f>DATE(2022,8,1) + TIME(0,0,0)</f>
        <v>44774</v>
      </c>
      <c r="C42625">
        <v>18.515436172000001</v>
      </c>
    </row>
    <row r="42626" spans="1:3" x14ac:dyDescent="0.25">
      <c r="A42626">
        <v>8279</v>
      </c>
      <c r="B42626" s="1">
        <f>DATE(2022,9,1) + TIME(0,0,0)</f>
        <v>44805</v>
      </c>
      <c r="C42626">
        <v>18.515436172000001</v>
      </c>
    </row>
    <row r="42627" spans="1:3" x14ac:dyDescent="0.25">
      <c r="A42627">
        <v>8309</v>
      </c>
      <c r="B42627" s="1">
        <f>DATE(2022,10,1) + TIME(0,0,0)</f>
        <v>44835</v>
      </c>
      <c r="C42627">
        <v>18.515436172000001</v>
      </c>
    </row>
    <row r="42628" spans="1:3" x14ac:dyDescent="0.25">
      <c r="A42628">
        <v>8340</v>
      </c>
      <c r="B42628" s="1">
        <f>DATE(2022,11,1) + TIME(0,0,0)</f>
        <v>44866</v>
      </c>
      <c r="C42628">
        <v>18.515436172000001</v>
      </c>
    </row>
    <row r="42629" spans="1:3" x14ac:dyDescent="0.25">
      <c r="A42629">
        <v>8370</v>
      </c>
      <c r="B42629" s="1">
        <f>DATE(2022,12,1) + TIME(0,0,0)</f>
        <v>44896</v>
      </c>
      <c r="C42629">
        <v>18.515436172000001</v>
      </c>
    </row>
    <row r="42630" spans="1:3" x14ac:dyDescent="0.25">
      <c r="A42630">
        <v>8401</v>
      </c>
      <c r="B42630" s="1">
        <f>DATE(2023,1,1) + TIME(0,0,0)</f>
        <v>44927</v>
      </c>
      <c r="C42630">
        <v>18.515436172000001</v>
      </c>
    </row>
    <row r="42631" spans="1:3" x14ac:dyDescent="0.25">
      <c r="A42631">
        <v>8432</v>
      </c>
      <c r="B42631" s="1">
        <f>DATE(2023,2,1) + TIME(0,0,0)</f>
        <v>44958</v>
      </c>
      <c r="C42631">
        <v>18.515436172000001</v>
      </c>
    </row>
    <row r="42632" spans="1:3" x14ac:dyDescent="0.25">
      <c r="A42632">
        <v>8460</v>
      </c>
      <c r="B42632" s="1">
        <f>DATE(2023,3,1) + TIME(0,0,0)</f>
        <v>44986</v>
      </c>
      <c r="C42632">
        <v>18.515436172000001</v>
      </c>
    </row>
    <row r="42633" spans="1:3" x14ac:dyDescent="0.25">
      <c r="A42633">
        <v>8491</v>
      </c>
      <c r="B42633" s="1">
        <f>DATE(2023,4,1) + TIME(0,0,0)</f>
        <v>45017</v>
      </c>
      <c r="C42633">
        <v>18.515436172000001</v>
      </c>
    </row>
    <row r="42634" spans="1:3" x14ac:dyDescent="0.25">
      <c r="A42634">
        <v>8521</v>
      </c>
      <c r="B42634" s="1">
        <f>DATE(2023,5,1) + TIME(0,0,0)</f>
        <v>45047</v>
      </c>
      <c r="C42634">
        <v>18.515436172000001</v>
      </c>
    </row>
    <row r="42635" spans="1:3" x14ac:dyDescent="0.25">
      <c r="A42635">
        <v>8552</v>
      </c>
      <c r="B42635" s="1">
        <f>DATE(2023,6,1) + TIME(0,0,0)</f>
        <v>45078</v>
      </c>
      <c r="C42635">
        <v>18.515436172000001</v>
      </c>
    </row>
    <row r="42636" spans="1:3" x14ac:dyDescent="0.25">
      <c r="A42636">
        <v>8582</v>
      </c>
      <c r="B42636" s="1">
        <f>DATE(2023,7,1) + TIME(0,0,0)</f>
        <v>45108</v>
      </c>
      <c r="C42636">
        <v>18.515436172000001</v>
      </c>
    </row>
    <row r="42637" spans="1:3" x14ac:dyDescent="0.25">
      <c r="A42637">
        <v>8613</v>
      </c>
      <c r="B42637" s="1">
        <f>DATE(2023,8,1) + TIME(0,0,0)</f>
        <v>45139</v>
      </c>
      <c r="C42637">
        <v>18.515436172000001</v>
      </c>
    </row>
    <row r="42638" spans="1:3" x14ac:dyDescent="0.25">
      <c r="A42638">
        <v>8644</v>
      </c>
      <c r="B42638" s="1">
        <f>DATE(2023,9,1) + TIME(0,0,0)</f>
        <v>45170</v>
      </c>
      <c r="C42638">
        <v>18.515436172000001</v>
      </c>
    </row>
    <row r="42639" spans="1:3" x14ac:dyDescent="0.25">
      <c r="A42639">
        <v>8674</v>
      </c>
      <c r="B42639" s="1">
        <f>DATE(2023,10,1) + TIME(0,0,0)</f>
        <v>45200</v>
      </c>
      <c r="C42639">
        <v>18.515436172000001</v>
      </c>
    </row>
    <row r="42640" spans="1:3" x14ac:dyDescent="0.25">
      <c r="A42640">
        <v>8705</v>
      </c>
      <c r="B42640" s="1">
        <f>DATE(2023,11,1) + TIME(0,0,0)</f>
        <v>45231</v>
      </c>
      <c r="C42640">
        <v>18.515436172000001</v>
      </c>
    </row>
    <row r="42641" spans="1:3" x14ac:dyDescent="0.25">
      <c r="A42641">
        <v>8735</v>
      </c>
      <c r="B42641" s="1">
        <f>DATE(2023,12,1) + TIME(0,0,0)</f>
        <v>45261</v>
      </c>
      <c r="C42641">
        <v>18.515436172000001</v>
      </c>
    </row>
    <row r="42642" spans="1:3" x14ac:dyDescent="0.25">
      <c r="A42642">
        <v>8766</v>
      </c>
      <c r="B42642" s="1">
        <f>DATE(2024,1,1) + TIME(0,0,0)</f>
        <v>45292</v>
      </c>
      <c r="C42642">
        <v>18.515436172000001</v>
      </c>
    </row>
    <row r="42643" spans="1:3" x14ac:dyDescent="0.25">
      <c r="A42643">
        <v>8797</v>
      </c>
      <c r="B42643" s="1">
        <f>DATE(2024,2,1) + TIME(0,0,0)</f>
        <v>45323</v>
      </c>
      <c r="C42643">
        <v>18.515436172000001</v>
      </c>
    </row>
    <row r="42644" spans="1:3" x14ac:dyDescent="0.25">
      <c r="A42644">
        <v>8826</v>
      </c>
      <c r="B42644" s="1">
        <f>DATE(2024,3,1) + TIME(0,0,0)</f>
        <v>45352</v>
      </c>
      <c r="C42644">
        <v>18.515436172000001</v>
      </c>
    </row>
    <row r="42645" spans="1:3" x14ac:dyDescent="0.25">
      <c r="A42645">
        <v>8857</v>
      </c>
      <c r="B42645" s="1">
        <f>DATE(2024,4,1) + TIME(0,0,0)</f>
        <v>45383</v>
      </c>
      <c r="C42645">
        <v>18.515436172000001</v>
      </c>
    </row>
    <row r="42646" spans="1:3" x14ac:dyDescent="0.25">
      <c r="A42646">
        <v>8887</v>
      </c>
      <c r="B42646" s="1">
        <f>DATE(2024,5,1) + TIME(0,0,0)</f>
        <v>45413</v>
      </c>
      <c r="C42646">
        <v>18.515436172000001</v>
      </c>
    </row>
    <row r="42647" spans="1:3" x14ac:dyDescent="0.25">
      <c r="A42647">
        <v>8918</v>
      </c>
      <c r="B42647" s="1">
        <f>DATE(2024,6,1) + TIME(0,0,0)</f>
        <v>45444</v>
      </c>
      <c r="C42647">
        <v>18.515436172000001</v>
      </c>
    </row>
    <row r="42648" spans="1:3" x14ac:dyDescent="0.25">
      <c r="A42648">
        <v>8948</v>
      </c>
      <c r="B42648" s="1">
        <f>DATE(2024,7,1) + TIME(0,0,0)</f>
        <v>45474</v>
      </c>
      <c r="C42648">
        <v>18.515436172000001</v>
      </c>
    </row>
    <row r="42649" spans="1:3" x14ac:dyDescent="0.25">
      <c r="A42649">
        <v>8979</v>
      </c>
      <c r="B42649" s="1">
        <f>DATE(2024,8,1) + TIME(0,0,0)</f>
        <v>45505</v>
      </c>
      <c r="C42649">
        <v>18.515436172000001</v>
      </c>
    </row>
    <row r="42650" spans="1:3" x14ac:dyDescent="0.25">
      <c r="A42650">
        <v>9010</v>
      </c>
      <c r="B42650" s="1">
        <f>DATE(2024,9,1) + TIME(0,0,0)</f>
        <v>45536</v>
      </c>
      <c r="C42650">
        <v>18.515436172000001</v>
      </c>
    </row>
    <row r="42651" spans="1:3" x14ac:dyDescent="0.25">
      <c r="A42651">
        <v>9040</v>
      </c>
      <c r="B42651" s="1">
        <f>DATE(2024,10,1) + TIME(0,0,0)</f>
        <v>45566</v>
      </c>
      <c r="C42651">
        <v>18.515436172000001</v>
      </c>
    </row>
    <row r="42652" spans="1:3" x14ac:dyDescent="0.25">
      <c r="A42652">
        <v>9071</v>
      </c>
      <c r="B42652" s="1">
        <f>DATE(2024,11,1) + TIME(0,0,0)</f>
        <v>45597</v>
      </c>
      <c r="C42652">
        <v>18.515436172000001</v>
      </c>
    </row>
    <row r="42653" spans="1:3" x14ac:dyDescent="0.25">
      <c r="A42653">
        <v>9101</v>
      </c>
      <c r="B42653" s="1">
        <f>DATE(2024,12,1) + TIME(0,0,0)</f>
        <v>45627</v>
      </c>
      <c r="C42653">
        <v>18.515436172000001</v>
      </c>
    </row>
    <row r="42654" spans="1:3" x14ac:dyDescent="0.25">
      <c r="A42654">
        <v>9132</v>
      </c>
      <c r="B42654" s="1">
        <f>DATE(2025,1,1) + TIME(0,0,0)</f>
        <v>45658</v>
      </c>
      <c r="C42654">
        <v>18.515436172000001</v>
      </c>
    </row>
    <row r="42655" spans="1:3" x14ac:dyDescent="0.25">
      <c r="A42655">
        <v>9163</v>
      </c>
      <c r="B42655" s="1">
        <f>DATE(2025,2,1) + TIME(0,0,0)</f>
        <v>45689</v>
      </c>
      <c r="C42655">
        <v>18.515436172000001</v>
      </c>
    </row>
    <row r="42656" spans="1:3" x14ac:dyDescent="0.25">
      <c r="A42656">
        <v>9191</v>
      </c>
      <c r="B42656" s="1">
        <f>DATE(2025,3,1) + TIME(0,0,0)</f>
        <v>45717</v>
      </c>
      <c r="C42656">
        <v>18.515436172000001</v>
      </c>
    </row>
    <row r="42657" spans="1:3" x14ac:dyDescent="0.25">
      <c r="A42657">
        <v>9222</v>
      </c>
      <c r="B42657" s="1">
        <f>DATE(2025,4,1) + TIME(0,0,0)</f>
        <v>45748</v>
      </c>
      <c r="C42657">
        <v>18.515436172000001</v>
      </c>
    </row>
    <row r="42658" spans="1:3" x14ac:dyDescent="0.25">
      <c r="A42658">
        <v>9252</v>
      </c>
      <c r="B42658" s="1">
        <f>DATE(2025,5,1) + TIME(0,0,0)</f>
        <v>45778</v>
      </c>
      <c r="C42658">
        <v>18.515436172000001</v>
      </c>
    </row>
    <row r="42659" spans="1:3" x14ac:dyDescent="0.25">
      <c r="A42659">
        <v>9283</v>
      </c>
      <c r="B42659" s="1">
        <f>DATE(2025,6,1) + TIME(0,0,0)</f>
        <v>45809</v>
      </c>
      <c r="C42659">
        <v>18.515436172000001</v>
      </c>
    </row>
    <row r="42660" spans="1:3" x14ac:dyDescent="0.25">
      <c r="A42660">
        <v>9313</v>
      </c>
      <c r="B42660" s="1">
        <f>DATE(2025,7,1) + TIME(0,0,0)</f>
        <v>45839</v>
      </c>
      <c r="C42660">
        <v>18.515436172000001</v>
      </c>
    </row>
    <row r="42661" spans="1:3" x14ac:dyDescent="0.25">
      <c r="A42661">
        <v>9344</v>
      </c>
      <c r="B42661" s="1">
        <f>DATE(2025,8,1) + TIME(0,0,0)</f>
        <v>45870</v>
      </c>
      <c r="C42661">
        <v>18.515436172000001</v>
      </c>
    </row>
    <row r="42662" spans="1:3" x14ac:dyDescent="0.25">
      <c r="A42662">
        <v>9375</v>
      </c>
      <c r="B42662" s="1">
        <f>DATE(2025,9,1) + TIME(0,0,0)</f>
        <v>45901</v>
      </c>
      <c r="C42662">
        <v>18.515436172000001</v>
      </c>
    </row>
    <row r="42663" spans="1:3" x14ac:dyDescent="0.25">
      <c r="A42663">
        <v>9405</v>
      </c>
      <c r="B42663" s="1">
        <f>DATE(2025,10,1) + TIME(0,0,0)</f>
        <v>45931</v>
      </c>
      <c r="C42663">
        <v>18.515436172000001</v>
      </c>
    </row>
    <row r="42664" spans="1:3" x14ac:dyDescent="0.25">
      <c r="A42664">
        <v>9436</v>
      </c>
      <c r="B42664" s="1">
        <f>DATE(2025,11,1) + TIME(0,0,0)</f>
        <v>45962</v>
      </c>
      <c r="C42664">
        <v>18.515436172000001</v>
      </c>
    </row>
    <row r="42665" spans="1:3" x14ac:dyDescent="0.25">
      <c r="A42665">
        <v>9466</v>
      </c>
      <c r="B42665" s="1">
        <f>DATE(2025,12,1) + TIME(0,0,0)</f>
        <v>45992</v>
      </c>
      <c r="C42665">
        <v>18.515436172000001</v>
      </c>
    </row>
    <row r="42666" spans="1:3" x14ac:dyDescent="0.25">
      <c r="A42666">
        <v>9497</v>
      </c>
      <c r="B42666" s="1">
        <f>DATE(2026,1,1) + TIME(0,0,0)</f>
        <v>46023</v>
      </c>
      <c r="C42666">
        <v>18.515436172000001</v>
      </c>
    </row>
    <row r="42667" spans="1:3" x14ac:dyDescent="0.25">
      <c r="A42667">
        <v>9528</v>
      </c>
      <c r="B42667" s="1">
        <f>DATE(2026,2,1) + TIME(0,0,0)</f>
        <v>46054</v>
      </c>
      <c r="C42667">
        <v>18.515436172000001</v>
      </c>
    </row>
    <row r="42668" spans="1:3" x14ac:dyDescent="0.25">
      <c r="A42668">
        <v>9556</v>
      </c>
      <c r="B42668" s="1">
        <f>DATE(2026,3,1) + TIME(0,0,0)</f>
        <v>46082</v>
      </c>
      <c r="C42668">
        <v>18.515436172000001</v>
      </c>
    </row>
    <row r="42669" spans="1:3" x14ac:dyDescent="0.25">
      <c r="A42669">
        <v>9587</v>
      </c>
      <c r="B42669" s="1">
        <f>DATE(2026,4,1) + TIME(0,0,0)</f>
        <v>46113</v>
      </c>
      <c r="C42669">
        <v>18.515436172000001</v>
      </c>
    </row>
    <row r="42670" spans="1:3" x14ac:dyDescent="0.25">
      <c r="A42670">
        <v>9617</v>
      </c>
      <c r="B42670" s="1">
        <f>DATE(2026,5,1) + TIME(0,0,0)</f>
        <v>46143</v>
      </c>
      <c r="C42670">
        <v>18.515436172000001</v>
      </c>
    </row>
    <row r="42671" spans="1:3" x14ac:dyDescent="0.25">
      <c r="A42671">
        <v>9648</v>
      </c>
      <c r="B42671" s="1">
        <f>DATE(2026,6,1) + TIME(0,0,0)</f>
        <v>46174</v>
      </c>
      <c r="C42671">
        <v>18.515436172000001</v>
      </c>
    </row>
    <row r="42672" spans="1:3" x14ac:dyDescent="0.25">
      <c r="A42672">
        <v>9678</v>
      </c>
      <c r="B42672" s="1">
        <f>DATE(2026,7,1) + TIME(0,0,0)</f>
        <v>46204</v>
      </c>
      <c r="C42672">
        <v>18.515436172000001</v>
      </c>
    </row>
    <row r="42673" spans="1:3" x14ac:dyDescent="0.25">
      <c r="A42673">
        <v>9709</v>
      </c>
      <c r="B42673" s="1">
        <f>DATE(2026,8,1) + TIME(0,0,0)</f>
        <v>46235</v>
      </c>
      <c r="C42673">
        <v>18.515436172000001</v>
      </c>
    </row>
    <row r="42674" spans="1:3" x14ac:dyDescent="0.25">
      <c r="A42674">
        <v>9740</v>
      </c>
      <c r="B42674" s="1">
        <f>DATE(2026,9,1) + TIME(0,0,0)</f>
        <v>46266</v>
      </c>
      <c r="C42674">
        <v>18.515436172000001</v>
      </c>
    </row>
    <row r="42675" spans="1:3" x14ac:dyDescent="0.25">
      <c r="A42675">
        <v>9770</v>
      </c>
      <c r="B42675" s="1">
        <f>DATE(2026,10,1) + TIME(0,0,0)</f>
        <v>46296</v>
      </c>
      <c r="C42675">
        <v>18.515436172000001</v>
      </c>
    </row>
    <row r="42676" spans="1:3" x14ac:dyDescent="0.25">
      <c r="A42676">
        <v>9801</v>
      </c>
      <c r="B42676" s="1">
        <f>DATE(2026,11,1) + TIME(0,0,0)</f>
        <v>46327</v>
      </c>
      <c r="C42676">
        <v>18.515436172000001</v>
      </c>
    </row>
    <row r="42677" spans="1:3" x14ac:dyDescent="0.25">
      <c r="A42677">
        <v>9831</v>
      </c>
      <c r="B42677" s="1">
        <f>DATE(2026,12,1) + TIME(0,0,0)</f>
        <v>46357</v>
      </c>
      <c r="C42677">
        <v>18.515436172000001</v>
      </c>
    </row>
    <row r="42678" spans="1:3" x14ac:dyDescent="0.25">
      <c r="A42678">
        <v>9862</v>
      </c>
      <c r="B42678" s="1">
        <f>DATE(2027,1,1) + TIME(0,0,0)</f>
        <v>46388</v>
      </c>
      <c r="C42678">
        <v>18.515436172000001</v>
      </c>
    </row>
    <row r="42679" spans="1:3" x14ac:dyDescent="0.25">
      <c r="A42679">
        <v>9893</v>
      </c>
      <c r="B42679" s="1">
        <f>DATE(2027,2,1) + TIME(0,0,0)</f>
        <v>46419</v>
      </c>
      <c r="C42679">
        <v>18.515436172000001</v>
      </c>
    </row>
    <row r="42680" spans="1:3" x14ac:dyDescent="0.25">
      <c r="A42680">
        <v>9921</v>
      </c>
      <c r="B42680" s="1">
        <f>DATE(2027,3,1) + TIME(0,0,0)</f>
        <v>46447</v>
      </c>
      <c r="C42680">
        <v>18.515436172000001</v>
      </c>
    </row>
    <row r="42681" spans="1:3" x14ac:dyDescent="0.25">
      <c r="A42681">
        <v>9952</v>
      </c>
      <c r="B42681" s="1">
        <f>DATE(2027,4,1) + TIME(0,0,0)</f>
        <v>46478</v>
      </c>
      <c r="C42681">
        <v>18.515436172000001</v>
      </c>
    </row>
    <row r="42682" spans="1:3" x14ac:dyDescent="0.25">
      <c r="A42682">
        <v>9982</v>
      </c>
      <c r="B42682" s="1">
        <f>DATE(2027,5,1) + TIME(0,0,0)</f>
        <v>46508</v>
      </c>
      <c r="C42682">
        <v>18.515436172000001</v>
      </c>
    </row>
    <row r="42683" spans="1:3" x14ac:dyDescent="0.25">
      <c r="A42683">
        <v>10013</v>
      </c>
      <c r="B42683" s="1">
        <f>DATE(2027,6,1) + TIME(0,0,0)</f>
        <v>46539</v>
      </c>
      <c r="C42683">
        <v>18.515436172000001</v>
      </c>
    </row>
    <row r="42684" spans="1:3" x14ac:dyDescent="0.25">
      <c r="A42684">
        <v>10043</v>
      </c>
      <c r="B42684" s="1">
        <f>DATE(2027,7,1) + TIME(0,0,0)</f>
        <v>46569</v>
      </c>
      <c r="C42684">
        <v>18.515436172000001</v>
      </c>
    </row>
    <row r="42685" spans="1:3" x14ac:dyDescent="0.25">
      <c r="A42685">
        <v>10074</v>
      </c>
      <c r="B42685" s="1">
        <f>DATE(2027,8,1) + TIME(0,0,0)</f>
        <v>46600</v>
      </c>
      <c r="C42685">
        <v>18.515436172000001</v>
      </c>
    </row>
    <row r="42686" spans="1:3" x14ac:dyDescent="0.25">
      <c r="A42686">
        <v>10105</v>
      </c>
      <c r="B42686" s="1">
        <f>DATE(2027,9,1) + TIME(0,0,0)</f>
        <v>46631</v>
      </c>
      <c r="C42686">
        <v>18.515436172000001</v>
      </c>
    </row>
    <row r="42687" spans="1:3" x14ac:dyDescent="0.25">
      <c r="A42687">
        <v>10135</v>
      </c>
      <c r="B42687" s="1">
        <f>DATE(2027,10,1) + TIME(0,0,0)</f>
        <v>46661</v>
      </c>
      <c r="C42687">
        <v>18.515436172000001</v>
      </c>
    </row>
    <row r="42688" spans="1:3" x14ac:dyDescent="0.25">
      <c r="A42688">
        <v>10166</v>
      </c>
      <c r="B42688" s="1">
        <f>DATE(2027,11,1) + TIME(0,0,0)</f>
        <v>46692</v>
      </c>
      <c r="C42688">
        <v>18.515436172000001</v>
      </c>
    </row>
    <row r="42689" spans="1:3" x14ac:dyDescent="0.25">
      <c r="A42689">
        <v>10196</v>
      </c>
      <c r="B42689" s="1">
        <f>DATE(2027,12,1) + TIME(0,0,0)</f>
        <v>46722</v>
      </c>
      <c r="C42689">
        <v>18.515436172000001</v>
      </c>
    </row>
    <row r="42690" spans="1:3" x14ac:dyDescent="0.25">
      <c r="A42690">
        <v>10227</v>
      </c>
      <c r="B42690" s="1">
        <f>DATE(2028,1,1) + TIME(0,0,0)</f>
        <v>46753</v>
      </c>
      <c r="C42690">
        <v>18.515436172000001</v>
      </c>
    </row>
    <row r="42691" spans="1:3" x14ac:dyDescent="0.25">
      <c r="A42691">
        <v>10258</v>
      </c>
      <c r="B42691" s="1">
        <f>DATE(2028,2,1) + TIME(0,0,0)</f>
        <v>46784</v>
      </c>
      <c r="C42691">
        <v>18.515436172000001</v>
      </c>
    </row>
    <row r="42692" spans="1:3" x14ac:dyDescent="0.25">
      <c r="A42692">
        <v>10287</v>
      </c>
      <c r="B42692" s="1">
        <f>DATE(2028,3,1) + TIME(0,0,0)</f>
        <v>46813</v>
      </c>
      <c r="C42692">
        <v>18.515436172000001</v>
      </c>
    </row>
    <row r="42693" spans="1:3" x14ac:dyDescent="0.25">
      <c r="A42693">
        <v>10318</v>
      </c>
      <c r="B42693" s="1">
        <f>DATE(2028,4,1) + TIME(0,0,0)</f>
        <v>46844</v>
      </c>
      <c r="C42693">
        <v>18.515436172000001</v>
      </c>
    </row>
    <row r="42694" spans="1:3" x14ac:dyDescent="0.25">
      <c r="A42694">
        <v>10348</v>
      </c>
      <c r="B42694" s="1">
        <f>DATE(2028,5,1) + TIME(0,0,0)</f>
        <v>46874</v>
      </c>
      <c r="C42694">
        <v>18.515436172000001</v>
      </c>
    </row>
    <row r="42695" spans="1:3" x14ac:dyDescent="0.25">
      <c r="A42695">
        <v>10379</v>
      </c>
      <c r="B42695" s="1">
        <f>DATE(2028,6,1) + TIME(0,0,0)</f>
        <v>46905</v>
      </c>
      <c r="C42695">
        <v>18.515436172000001</v>
      </c>
    </row>
    <row r="42696" spans="1:3" x14ac:dyDescent="0.25">
      <c r="A42696">
        <v>10409</v>
      </c>
      <c r="B42696" s="1">
        <f>DATE(2028,7,1) + TIME(0,0,0)</f>
        <v>46935</v>
      </c>
      <c r="C42696">
        <v>18.515436172000001</v>
      </c>
    </row>
    <row r="42697" spans="1:3" x14ac:dyDescent="0.25">
      <c r="A42697">
        <v>10440</v>
      </c>
      <c r="B42697" s="1">
        <f>DATE(2028,8,1) + TIME(0,0,0)</f>
        <v>46966</v>
      </c>
      <c r="C42697">
        <v>18.515436172000001</v>
      </c>
    </row>
    <row r="42698" spans="1:3" x14ac:dyDescent="0.25">
      <c r="A42698">
        <v>10471</v>
      </c>
      <c r="B42698" s="1">
        <f>DATE(2028,9,1) + TIME(0,0,0)</f>
        <v>46997</v>
      </c>
      <c r="C42698">
        <v>18.515436172000001</v>
      </c>
    </row>
    <row r="42699" spans="1:3" x14ac:dyDescent="0.25">
      <c r="A42699">
        <v>10501</v>
      </c>
      <c r="B42699" s="1">
        <f>DATE(2028,10,1) + TIME(0,0,0)</f>
        <v>47027</v>
      </c>
      <c r="C42699">
        <v>18.515436172000001</v>
      </c>
    </row>
    <row r="42700" spans="1:3" x14ac:dyDescent="0.25">
      <c r="A42700">
        <v>10532</v>
      </c>
      <c r="B42700" s="1">
        <f>DATE(2028,11,1) + TIME(0,0,0)</f>
        <v>47058</v>
      </c>
      <c r="C42700">
        <v>18.515436172000001</v>
      </c>
    </row>
    <row r="42701" spans="1:3" x14ac:dyDescent="0.25">
      <c r="A42701">
        <v>10562</v>
      </c>
      <c r="B42701" s="1">
        <f>DATE(2028,12,1) + TIME(0,0,0)</f>
        <v>47088</v>
      </c>
      <c r="C42701">
        <v>18.515436172000001</v>
      </c>
    </row>
    <row r="42702" spans="1:3" x14ac:dyDescent="0.25">
      <c r="A42702">
        <v>10593</v>
      </c>
      <c r="B42702" s="1">
        <f>DATE(2029,1,1) + TIME(0,0,0)</f>
        <v>47119</v>
      </c>
      <c r="C42702">
        <v>18.515436172000001</v>
      </c>
    </row>
    <row r="42703" spans="1:3" x14ac:dyDescent="0.25">
      <c r="A42703">
        <v>10624</v>
      </c>
      <c r="B42703" s="1">
        <f>DATE(2029,2,1) + TIME(0,0,0)</f>
        <v>47150</v>
      </c>
      <c r="C42703">
        <v>18.515436172000001</v>
      </c>
    </row>
    <row r="42704" spans="1:3" x14ac:dyDescent="0.25">
      <c r="A42704">
        <v>10652</v>
      </c>
      <c r="B42704" s="1">
        <f>DATE(2029,3,1) + TIME(0,0,0)</f>
        <v>47178</v>
      </c>
      <c r="C42704">
        <v>18.515436172000001</v>
      </c>
    </row>
    <row r="42705" spans="1:3" x14ac:dyDescent="0.25">
      <c r="A42705">
        <v>10683</v>
      </c>
      <c r="B42705" s="1">
        <f>DATE(2029,4,1) + TIME(0,0,0)</f>
        <v>47209</v>
      </c>
      <c r="C42705">
        <v>18.515436172000001</v>
      </c>
    </row>
    <row r="42706" spans="1:3" x14ac:dyDescent="0.25">
      <c r="A42706">
        <v>10713</v>
      </c>
      <c r="B42706" s="1">
        <f>DATE(2029,5,1) + TIME(0,0,0)</f>
        <v>47239</v>
      </c>
      <c r="C42706">
        <v>18.515436172000001</v>
      </c>
    </row>
    <row r="42707" spans="1:3" x14ac:dyDescent="0.25">
      <c r="A42707">
        <v>10744</v>
      </c>
      <c r="B42707" s="1">
        <f>DATE(2029,6,1) + TIME(0,0,0)</f>
        <v>47270</v>
      </c>
      <c r="C42707">
        <v>18.515436172000001</v>
      </c>
    </row>
    <row r="42708" spans="1:3" x14ac:dyDescent="0.25">
      <c r="A42708">
        <v>10774</v>
      </c>
      <c r="B42708" s="1">
        <f>DATE(2029,7,1) + TIME(0,0,0)</f>
        <v>47300</v>
      </c>
      <c r="C42708">
        <v>18.515436172000001</v>
      </c>
    </row>
    <row r="42709" spans="1:3" x14ac:dyDescent="0.25">
      <c r="A42709">
        <v>10805</v>
      </c>
      <c r="B42709" s="1">
        <f>DATE(2029,8,1) + TIME(0,0,0)</f>
        <v>47331</v>
      </c>
      <c r="C42709">
        <v>18.515436172000001</v>
      </c>
    </row>
    <row r="42710" spans="1:3" x14ac:dyDescent="0.25">
      <c r="A42710">
        <v>10836</v>
      </c>
      <c r="B42710" s="1">
        <f>DATE(2029,9,1) + TIME(0,0,0)</f>
        <v>47362</v>
      </c>
      <c r="C42710">
        <v>18.515436172000001</v>
      </c>
    </row>
    <row r="42711" spans="1:3" x14ac:dyDescent="0.25">
      <c r="A42711">
        <v>10866</v>
      </c>
      <c r="B42711" s="1">
        <f>DATE(2029,10,1) + TIME(0,0,0)</f>
        <v>47392</v>
      </c>
      <c r="C42711">
        <v>18.515436172000001</v>
      </c>
    </row>
    <row r="42712" spans="1:3" x14ac:dyDescent="0.25">
      <c r="A42712">
        <v>10897</v>
      </c>
      <c r="B42712" s="1">
        <f>DATE(2029,11,1) + TIME(0,0,0)</f>
        <v>47423</v>
      </c>
      <c r="C42712">
        <v>18.515436172000001</v>
      </c>
    </row>
    <row r="42713" spans="1:3" x14ac:dyDescent="0.25">
      <c r="A42713">
        <v>10927</v>
      </c>
      <c r="B42713" s="1">
        <f>DATE(2029,12,1) + TIME(0,0,0)</f>
        <v>47453</v>
      </c>
      <c r="C42713">
        <v>18.515436172000001</v>
      </c>
    </row>
    <row r="42714" spans="1:3" x14ac:dyDescent="0.25">
      <c r="A42714">
        <v>10958</v>
      </c>
      <c r="B42714" s="1">
        <f>DATE(2030,1,1) + TIME(0,0,0)</f>
        <v>47484</v>
      </c>
      <c r="C42714">
        <v>18.515436172000001</v>
      </c>
    </row>
    <row r="42715" spans="1:3" x14ac:dyDescent="0.25">
      <c r="A42715">
        <v>10989</v>
      </c>
      <c r="B42715" s="1">
        <f>DATE(2030,2,1) + TIME(0,0,0)</f>
        <v>47515</v>
      </c>
      <c r="C42715">
        <v>18.515436172000001</v>
      </c>
    </row>
    <row r="42716" spans="1:3" x14ac:dyDescent="0.25">
      <c r="A42716">
        <v>11017</v>
      </c>
      <c r="B42716" s="1">
        <f>DATE(2030,3,1) + TIME(0,0,0)</f>
        <v>47543</v>
      </c>
      <c r="C42716">
        <v>18.515436172000001</v>
      </c>
    </row>
    <row r="42717" spans="1:3" x14ac:dyDescent="0.25">
      <c r="A42717">
        <v>11048</v>
      </c>
      <c r="B42717" s="1">
        <f>DATE(2030,4,1) + TIME(0,0,0)</f>
        <v>47574</v>
      </c>
      <c r="C42717">
        <v>18.515436172000001</v>
      </c>
    </row>
    <row r="42718" spans="1:3" x14ac:dyDescent="0.25">
      <c r="A42718">
        <v>11078</v>
      </c>
      <c r="B42718" s="1">
        <f>DATE(2030,5,1) + TIME(0,0,0)</f>
        <v>47604</v>
      </c>
      <c r="C42718">
        <v>18.515436172000001</v>
      </c>
    </row>
    <row r="42719" spans="1:3" x14ac:dyDescent="0.25">
      <c r="A42719">
        <v>11109</v>
      </c>
      <c r="B42719" s="1">
        <f>DATE(2030,6,1) + TIME(0,0,0)</f>
        <v>47635</v>
      </c>
      <c r="C42719">
        <v>18.515436172000001</v>
      </c>
    </row>
    <row r="42720" spans="1:3" x14ac:dyDescent="0.25">
      <c r="A42720">
        <v>11139</v>
      </c>
      <c r="B42720" s="1">
        <f>DATE(2030,7,1) + TIME(0,0,0)</f>
        <v>47665</v>
      </c>
      <c r="C42720">
        <v>18.515436172000001</v>
      </c>
    </row>
    <row r="42721" spans="1:3" x14ac:dyDescent="0.25">
      <c r="A42721">
        <v>11170</v>
      </c>
      <c r="B42721" s="1">
        <f>DATE(2030,8,1) + TIME(0,0,0)</f>
        <v>47696</v>
      </c>
      <c r="C42721">
        <v>18.515436172000001</v>
      </c>
    </row>
    <row r="42722" spans="1:3" x14ac:dyDescent="0.25">
      <c r="A42722">
        <v>11201</v>
      </c>
      <c r="B42722" s="1">
        <f>DATE(2030,9,1) + TIME(0,0,0)</f>
        <v>47727</v>
      </c>
      <c r="C42722">
        <v>18.515436172000001</v>
      </c>
    </row>
    <row r="42723" spans="1:3" x14ac:dyDescent="0.25">
      <c r="A42723">
        <v>11231</v>
      </c>
      <c r="B42723" s="1">
        <f>DATE(2030,10,1) + TIME(0,0,0)</f>
        <v>47757</v>
      </c>
      <c r="C42723">
        <v>18.515436172000001</v>
      </c>
    </row>
    <row r="42724" spans="1:3" x14ac:dyDescent="0.25">
      <c r="A42724">
        <v>11262</v>
      </c>
      <c r="B42724" s="1">
        <f>DATE(2030,11,1) + TIME(0,0,0)</f>
        <v>47788</v>
      </c>
      <c r="C42724">
        <v>18.515436172000001</v>
      </c>
    </row>
    <row r="42725" spans="1:3" x14ac:dyDescent="0.25">
      <c r="A42725">
        <v>11292</v>
      </c>
      <c r="B42725" s="1">
        <f>DATE(2030,12,1) + TIME(0,0,0)</f>
        <v>47818</v>
      </c>
      <c r="C42725">
        <v>18.515436172000001</v>
      </c>
    </row>
    <row r="42726" spans="1:3" x14ac:dyDescent="0.25">
      <c r="A42726">
        <v>11323</v>
      </c>
      <c r="B42726" s="1">
        <f>DATE(2031,1,1) + TIME(0,0,0)</f>
        <v>47849</v>
      </c>
      <c r="C42726">
        <v>18.515436172000001</v>
      </c>
    </row>
    <row r="42727" spans="1:3" x14ac:dyDescent="0.25">
      <c r="A42727">
        <v>11354</v>
      </c>
      <c r="B42727" s="1">
        <f>DATE(2031,2,1) + TIME(0,0,0)</f>
        <v>47880</v>
      </c>
      <c r="C42727">
        <v>18.515436172000001</v>
      </c>
    </row>
    <row r="42728" spans="1:3" x14ac:dyDescent="0.25">
      <c r="A42728">
        <v>11382</v>
      </c>
      <c r="B42728" s="1">
        <f>DATE(2031,3,1) + TIME(0,0,0)</f>
        <v>47908</v>
      </c>
      <c r="C42728">
        <v>18.515436172000001</v>
      </c>
    </row>
    <row r="42729" spans="1:3" x14ac:dyDescent="0.25">
      <c r="A42729">
        <v>11413</v>
      </c>
      <c r="B42729" s="1">
        <f>DATE(2031,4,1) + TIME(0,0,0)</f>
        <v>47939</v>
      </c>
      <c r="C42729">
        <v>18.515436172000001</v>
      </c>
    </row>
    <row r="42730" spans="1:3" x14ac:dyDescent="0.25">
      <c r="A42730">
        <v>11443</v>
      </c>
      <c r="B42730" s="1">
        <f>DATE(2031,5,1) + TIME(0,0,0)</f>
        <v>47969</v>
      </c>
      <c r="C42730">
        <v>18.515436172000001</v>
      </c>
    </row>
    <row r="42731" spans="1:3" x14ac:dyDescent="0.25">
      <c r="A42731">
        <v>11474</v>
      </c>
      <c r="B42731" s="1">
        <f>DATE(2031,6,1) + TIME(0,0,0)</f>
        <v>48000</v>
      </c>
      <c r="C42731">
        <v>18.515436172000001</v>
      </c>
    </row>
    <row r="42732" spans="1:3" x14ac:dyDescent="0.25">
      <c r="A42732">
        <v>11504</v>
      </c>
      <c r="B42732" s="1">
        <f>DATE(2031,7,1) + TIME(0,0,0)</f>
        <v>48030</v>
      </c>
      <c r="C42732">
        <v>18.515436172000001</v>
      </c>
    </row>
    <row r="42733" spans="1:3" x14ac:dyDescent="0.25">
      <c r="A42733">
        <v>11535</v>
      </c>
      <c r="B42733" s="1">
        <f>DATE(2031,8,1) + TIME(0,0,0)</f>
        <v>48061</v>
      </c>
      <c r="C42733">
        <v>18.515436172000001</v>
      </c>
    </row>
    <row r="42734" spans="1:3" x14ac:dyDescent="0.25">
      <c r="A42734">
        <v>11566</v>
      </c>
      <c r="B42734" s="1">
        <f>DATE(2031,9,1) + TIME(0,0,0)</f>
        <v>48092</v>
      </c>
      <c r="C42734">
        <v>18.515436172000001</v>
      </c>
    </row>
    <row r="42735" spans="1:3" x14ac:dyDescent="0.25">
      <c r="A42735">
        <v>11596</v>
      </c>
      <c r="B42735" s="1">
        <f>DATE(2031,10,1) + TIME(0,0,0)</f>
        <v>48122</v>
      </c>
      <c r="C42735">
        <v>18.515436172000001</v>
      </c>
    </row>
    <row r="42736" spans="1:3" x14ac:dyDescent="0.25">
      <c r="A42736">
        <v>11627</v>
      </c>
      <c r="B42736" s="1">
        <f>DATE(2031,11,1) + TIME(0,0,0)</f>
        <v>48153</v>
      </c>
      <c r="C42736">
        <v>18.515436172000001</v>
      </c>
    </row>
    <row r="42737" spans="1:3" x14ac:dyDescent="0.25">
      <c r="A42737">
        <v>11657</v>
      </c>
      <c r="B42737" s="1">
        <f>DATE(2031,12,1) + TIME(0,0,0)</f>
        <v>48183</v>
      </c>
      <c r="C42737">
        <v>18.515436172000001</v>
      </c>
    </row>
    <row r="42738" spans="1:3" x14ac:dyDescent="0.25">
      <c r="A42738">
        <v>11688</v>
      </c>
      <c r="B42738" s="1">
        <f>DATE(2032,1,1) + TIME(0,0,0)</f>
        <v>48214</v>
      </c>
      <c r="C42738">
        <v>18.515436172000001</v>
      </c>
    </row>
    <row r="42739" spans="1:3" x14ac:dyDescent="0.25">
      <c r="A42739">
        <v>11719</v>
      </c>
      <c r="B42739" s="1">
        <f>DATE(2032,2,1) + TIME(0,0,0)</f>
        <v>48245</v>
      </c>
      <c r="C42739">
        <v>18.515436172000001</v>
      </c>
    </row>
    <row r="42740" spans="1:3" x14ac:dyDescent="0.25">
      <c r="A42740">
        <v>11748</v>
      </c>
      <c r="B42740" s="1">
        <f>DATE(2032,3,1) + TIME(0,0,0)</f>
        <v>48274</v>
      </c>
      <c r="C42740">
        <v>18.515436172000001</v>
      </c>
    </row>
    <row r="42741" spans="1:3" x14ac:dyDescent="0.25">
      <c r="A42741">
        <v>11779</v>
      </c>
      <c r="B42741" s="1">
        <f>DATE(2032,4,1) + TIME(0,0,0)</f>
        <v>48305</v>
      </c>
      <c r="C42741">
        <v>18.515436172000001</v>
      </c>
    </row>
    <row r="42742" spans="1:3" x14ac:dyDescent="0.25">
      <c r="A42742">
        <v>11809</v>
      </c>
      <c r="B42742" s="1">
        <f>DATE(2032,5,1) + TIME(0,0,0)</f>
        <v>48335</v>
      </c>
      <c r="C42742">
        <v>18.515436172000001</v>
      </c>
    </row>
    <row r="42743" spans="1:3" x14ac:dyDescent="0.25">
      <c r="A42743">
        <v>11840</v>
      </c>
      <c r="B42743" s="1">
        <f>DATE(2032,6,1) + TIME(0,0,0)</f>
        <v>48366</v>
      </c>
      <c r="C42743">
        <v>18.515436172000001</v>
      </c>
    </row>
    <row r="42744" spans="1:3" x14ac:dyDescent="0.25">
      <c r="A42744">
        <v>11870</v>
      </c>
      <c r="B42744" s="1">
        <f>DATE(2032,7,1) + TIME(0,0,0)</f>
        <v>48396</v>
      </c>
      <c r="C42744">
        <v>18.515436172000001</v>
      </c>
    </row>
    <row r="42745" spans="1:3" x14ac:dyDescent="0.25">
      <c r="A42745">
        <v>11901</v>
      </c>
      <c r="B42745" s="1">
        <f>DATE(2032,8,1) + TIME(0,0,0)</f>
        <v>48427</v>
      </c>
      <c r="C42745">
        <v>18.515436172000001</v>
      </c>
    </row>
    <row r="42746" spans="1:3" x14ac:dyDescent="0.25">
      <c r="A42746">
        <v>11932</v>
      </c>
      <c r="B42746" s="1">
        <f>DATE(2032,9,1) + TIME(0,0,0)</f>
        <v>48458</v>
      </c>
      <c r="C42746">
        <v>18.515436172000001</v>
      </c>
    </row>
    <row r="42747" spans="1:3" x14ac:dyDescent="0.25">
      <c r="A42747">
        <v>11962</v>
      </c>
      <c r="B42747" s="1">
        <f>DATE(2032,10,1) + TIME(0,0,0)</f>
        <v>48488</v>
      </c>
      <c r="C42747">
        <v>18.515436172000001</v>
      </c>
    </row>
    <row r="42748" spans="1:3" x14ac:dyDescent="0.25">
      <c r="A42748">
        <v>11993</v>
      </c>
      <c r="B42748" s="1">
        <f>DATE(2032,11,1) + TIME(0,0,0)</f>
        <v>48519</v>
      </c>
      <c r="C42748">
        <v>18.515436172000001</v>
      </c>
    </row>
    <row r="42749" spans="1:3" x14ac:dyDescent="0.25">
      <c r="A42749">
        <v>12023</v>
      </c>
      <c r="B42749" s="1">
        <f>DATE(2032,12,1) + TIME(0,0,0)</f>
        <v>48549</v>
      </c>
      <c r="C42749">
        <v>18.515436172000001</v>
      </c>
    </row>
    <row r="42750" spans="1:3" x14ac:dyDescent="0.25">
      <c r="A42750">
        <v>12054</v>
      </c>
      <c r="B42750" s="1">
        <f>DATE(2033,1,1) + TIME(0,0,0)</f>
        <v>48580</v>
      </c>
      <c r="C42750">
        <v>18.515436172000001</v>
      </c>
    </row>
    <row r="42751" spans="1:3" x14ac:dyDescent="0.25">
      <c r="A42751">
        <v>12085</v>
      </c>
      <c r="B42751" s="1">
        <f>DATE(2033,2,1) + TIME(0,0,0)</f>
        <v>48611</v>
      </c>
      <c r="C42751">
        <v>18.515436172000001</v>
      </c>
    </row>
    <row r="42752" spans="1:3" x14ac:dyDescent="0.25">
      <c r="A42752">
        <v>12113</v>
      </c>
      <c r="B42752" s="1">
        <f>DATE(2033,3,1) + TIME(0,0,0)</f>
        <v>48639</v>
      </c>
      <c r="C42752">
        <v>18.515436172000001</v>
      </c>
    </row>
    <row r="42753" spans="1:3" x14ac:dyDescent="0.25">
      <c r="A42753">
        <v>12144</v>
      </c>
      <c r="B42753" s="1">
        <f>DATE(2033,4,1) + TIME(0,0,0)</f>
        <v>48670</v>
      </c>
      <c r="C42753">
        <v>18.515436172000001</v>
      </c>
    </row>
    <row r="42754" spans="1:3" x14ac:dyDescent="0.25">
      <c r="A42754">
        <v>12174</v>
      </c>
      <c r="B42754" s="1">
        <f>DATE(2033,5,1) + TIME(0,0,0)</f>
        <v>48700</v>
      </c>
      <c r="C42754">
        <v>18.515436172000001</v>
      </c>
    </row>
    <row r="42755" spans="1:3" x14ac:dyDescent="0.25">
      <c r="A42755">
        <v>12205</v>
      </c>
      <c r="B42755" s="1">
        <f>DATE(2033,6,1) + TIME(0,0,0)</f>
        <v>48731</v>
      </c>
      <c r="C42755">
        <v>18.515436172000001</v>
      </c>
    </row>
    <row r="42756" spans="1:3" x14ac:dyDescent="0.25">
      <c r="A42756">
        <v>12235</v>
      </c>
      <c r="B42756" s="1">
        <f>DATE(2033,7,1) + TIME(0,0,0)</f>
        <v>48761</v>
      </c>
      <c r="C42756">
        <v>18.515436172000001</v>
      </c>
    </row>
    <row r="42757" spans="1:3" x14ac:dyDescent="0.25">
      <c r="A42757">
        <v>12266</v>
      </c>
      <c r="B42757" s="1">
        <f>DATE(2033,8,1) + TIME(0,0,0)</f>
        <v>48792</v>
      </c>
      <c r="C42757">
        <v>18.515436172000001</v>
      </c>
    </row>
    <row r="42758" spans="1:3" x14ac:dyDescent="0.25">
      <c r="A42758">
        <v>12297</v>
      </c>
      <c r="B42758" s="1">
        <f>DATE(2033,9,1) + TIME(0,0,0)</f>
        <v>48823</v>
      </c>
      <c r="C42758">
        <v>18.515436172000001</v>
      </c>
    </row>
    <row r="42759" spans="1:3" x14ac:dyDescent="0.25">
      <c r="A42759">
        <v>12327</v>
      </c>
      <c r="B42759" s="1">
        <f>DATE(2033,10,1) + TIME(0,0,0)</f>
        <v>48853</v>
      </c>
      <c r="C42759">
        <v>18.515436172000001</v>
      </c>
    </row>
    <row r="42760" spans="1:3" x14ac:dyDescent="0.25">
      <c r="A42760">
        <v>12358</v>
      </c>
      <c r="B42760" s="1">
        <f>DATE(2033,11,1) + TIME(0,0,0)</f>
        <v>48884</v>
      </c>
      <c r="C42760">
        <v>18.515436172000001</v>
      </c>
    </row>
    <row r="42761" spans="1:3" x14ac:dyDescent="0.25">
      <c r="A42761">
        <v>12388</v>
      </c>
      <c r="B42761" s="1">
        <f>DATE(2033,12,1) + TIME(0,0,0)</f>
        <v>48914</v>
      </c>
      <c r="C42761">
        <v>18.515436172000001</v>
      </c>
    </row>
    <row r="42762" spans="1:3" x14ac:dyDescent="0.25">
      <c r="A42762">
        <v>12419</v>
      </c>
      <c r="B42762" s="1">
        <f>DATE(2034,1,1) + TIME(0,0,0)</f>
        <v>48945</v>
      </c>
      <c r="C42762">
        <v>18.515436172000001</v>
      </c>
    </row>
    <row r="42763" spans="1:3" x14ac:dyDescent="0.25">
      <c r="A42763">
        <v>12450</v>
      </c>
      <c r="B42763" s="1">
        <f>DATE(2034,2,1) + TIME(0,0,0)</f>
        <v>48976</v>
      </c>
      <c r="C42763">
        <v>18.515436172000001</v>
      </c>
    </row>
    <row r="42764" spans="1:3" x14ac:dyDescent="0.25">
      <c r="A42764">
        <v>12478</v>
      </c>
      <c r="B42764" s="1">
        <f>DATE(2034,3,1) + TIME(0,0,0)</f>
        <v>49004</v>
      </c>
      <c r="C42764">
        <v>18.515436172000001</v>
      </c>
    </row>
    <row r="42765" spans="1:3" x14ac:dyDescent="0.25">
      <c r="A42765">
        <v>12509</v>
      </c>
      <c r="B42765" s="1">
        <f>DATE(2034,4,1) + TIME(0,0,0)</f>
        <v>49035</v>
      </c>
      <c r="C42765">
        <v>18.515436172000001</v>
      </c>
    </row>
    <row r="42766" spans="1:3" x14ac:dyDescent="0.25">
      <c r="A42766">
        <v>12539</v>
      </c>
      <c r="B42766" s="1">
        <f>DATE(2034,5,1) + TIME(0,0,0)</f>
        <v>49065</v>
      </c>
      <c r="C42766">
        <v>18.515436172000001</v>
      </c>
    </row>
    <row r="42767" spans="1:3" x14ac:dyDescent="0.25">
      <c r="A42767">
        <v>12570</v>
      </c>
      <c r="B42767" s="1">
        <f>DATE(2034,6,1) + TIME(0,0,0)</f>
        <v>49096</v>
      </c>
      <c r="C42767">
        <v>18.515436172000001</v>
      </c>
    </row>
    <row r="42768" spans="1:3" x14ac:dyDescent="0.25">
      <c r="A42768">
        <v>12600</v>
      </c>
      <c r="B42768" s="1">
        <f>DATE(2034,7,1) + TIME(0,0,0)</f>
        <v>49126</v>
      </c>
      <c r="C42768">
        <v>18.515436172000001</v>
      </c>
    </row>
    <row r="42769" spans="1:3" x14ac:dyDescent="0.25">
      <c r="A42769">
        <v>12631</v>
      </c>
      <c r="B42769" s="1">
        <f>DATE(2034,8,1) + TIME(0,0,0)</f>
        <v>49157</v>
      </c>
      <c r="C42769">
        <v>18.515436172000001</v>
      </c>
    </row>
    <row r="42770" spans="1:3" x14ac:dyDescent="0.25">
      <c r="A42770">
        <v>12662</v>
      </c>
      <c r="B42770" s="1">
        <f>DATE(2034,9,1) + TIME(0,0,0)</f>
        <v>49188</v>
      </c>
      <c r="C42770">
        <v>18.515436172000001</v>
      </c>
    </row>
    <row r="42771" spans="1:3" x14ac:dyDescent="0.25">
      <c r="A42771">
        <v>12692</v>
      </c>
      <c r="B42771" s="1">
        <f>DATE(2034,10,1) + TIME(0,0,0)</f>
        <v>49218</v>
      </c>
      <c r="C42771">
        <v>18.515436172000001</v>
      </c>
    </row>
    <row r="42772" spans="1:3" x14ac:dyDescent="0.25">
      <c r="A42772">
        <v>12723</v>
      </c>
      <c r="B42772" s="1">
        <f>DATE(2034,11,1) + TIME(0,0,0)</f>
        <v>49249</v>
      </c>
      <c r="C42772">
        <v>18.515436172000001</v>
      </c>
    </row>
    <row r="42773" spans="1:3" x14ac:dyDescent="0.25">
      <c r="A42773">
        <v>12753</v>
      </c>
      <c r="B42773" s="1">
        <f>DATE(2034,12,1) + TIME(0,0,0)</f>
        <v>49279</v>
      </c>
      <c r="C42773">
        <v>18.515436172000001</v>
      </c>
    </row>
    <row r="42774" spans="1:3" x14ac:dyDescent="0.25">
      <c r="A42774">
        <v>12784</v>
      </c>
      <c r="B42774" s="1">
        <f>DATE(2035,1,1) + TIME(0,0,0)</f>
        <v>49310</v>
      </c>
      <c r="C42774">
        <v>18.515436172000001</v>
      </c>
    </row>
    <row r="42775" spans="1:3" x14ac:dyDescent="0.25">
      <c r="A42775">
        <v>12815</v>
      </c>
      <c r="B42775" s="1">
        <f>DATE(2035,2,1) + TIME(0,0,0)</f>
        <v>49341</v>
      </c>
      <c r="C42775">
        <v>18.515436172000001</v>
      </c>
    </row>
    <row r="42776" spans="1:3" x14ac:dyDescent="0.25">
      <c r="A42776">
        <v>12843</v>
      </c>
      <c r="B42776" s="1">
        <f>DATE(2035,3,1) + TIME(0,0,0)</f>
        <v>49369</v>
      </c>
      <c r="C42776">
        <v>18.515436172000001</v>
      </c>
    </row>
    <row r="42777" spans="1:3" x14ac:dyDescent="0.25">
      <c r="A42777">
        <v>12874</v>
      </c>
      <c r="B42777" s="1">
        <f>DATE(2035,4,1) + TIME(0,0,0)</f>
        <v>49400</v>
      </c>
      <c r="C42777">
        <v>18.515436172000001</v>
      </c>
    </row>
    <row r="42778" spans="1:3" x14ac:dyDescent="0.25">
      <c r="A42778">
        <v>12904</v>
      </c>
      <c r="B42778" s="1">
        <f>DATE(2035,5,1) + TIME(0,0,0)</f>
        <v>49430</v>
      </c>
      <c r="C42778">
        <v>18.515436172000001</v>
      </c>
    </row>
    <row r="42779" spans="1:3" x14ac:dyDescent="0.25">
      <c r="A42779">
        <v>12935</v>
      </c>
      <c r="B42779" s="1">
        <f>DATE(2035,6,1) + TIME(0,0,0)</f>
        <v>49461</v>
      </c>
      <c r="C42779">
        <v>18.515436172000001</v>
      </c>
    </row>
    <row r="42780" spans="1:3" x14ac:dyDescent="0.25">
      <c r="A42780">
        <v>12965</v>
      </c>
      <c r="B42780" s="1">
        <f>DATE(2035,7,1) + TIME(0,0,0)</f>
        <v>49491</v>
      </c>
      <c r="C42780">
        <v>18.515436172000001</v>
      </c>
    </row>
    <row r="42781" spans="1:3" x14ac:dyDescent="0.25">
      <c r="A42781">
        <v>12996</v>
      </c>
      <c r="B42781" s="1">
        <f>DATE(2035,8,1) + TIME(0,0,0)</f>
        <v>49522</v>
      </c>
      <c r="C42781">
        <v>18.515436172000001</v>
      </c>
    </row>
    <row r="42782" spans="1:3" x14ac:dyDescent="0.25">
      <c r="A42782">
        <v>13027</v>
      </c>
      <c r="B42782" s="1">
        <f>DATE(2035,9,1) + TIME(0,0,0)</f>
        <v>49553</v>
      </c>
      <c r="C42782">
        <v>18.515436172000001</v>
      </c>
    </row>
    <row r="42783" spans="1:3" x14ac:dyDescent="0.25">
      <c r="A42783">
        <v>13057</v>
      </c>
      <c r="B42783" s="1">
        <f>DATE(2035,10,1) + TIME(0,0,0)</f>
        <v>49583</v>
      </c>
      <c r="C42783">
        <v>18.515436172000001</v>
      </c>
    </row>
    <row r="42784" spans="1:3" x14ac:dyDescent="0.25">
      <c r="A42784">
        <v>13088</v>
      </c>
      <c r="B42784" s="1">
        <f>DATE(2035,11,1) + TIME(0,0,0)</f>
        <v>49614</v>
      </c>
      <c r="C42784">
        <v>18.515436172000001</v>
      </c>
    </row>
    <row r="42785" spans="1:3" x14ac:dyDescent="0.25">
      <c r="A42785">
        <v>13118</v>
      </c>
      <c r="B42785" s="1">
        <f>DATE(2035,12,1) + TIME(0,0,0)</f>
        <v>49644</v>
      </c>
      <c r="C42785">
        <v>18.515436172000001</v>
      </c>
    </row>
    <row r="42786" spans="1:3" x14ac:dyDescent="0.25">
      <c r="A42786">
        <v>13149</v>
      </c>
      <c r="B42786" s="1">
        <f>DATE(2036,1,1) + TIME(0,0,0)</f>
        <v>49675</v>
      </c>
      <c r="C42786">
        <v>18.515436172000001</v>
      </c>
    </row>
    <row r="42787" spans="1:3" x14ac:dyDescent="0.25">
      <c r="A42787">
        <v>13180</v>
      </c>
      <c r="B42787" s="1">
        <f>DATE(2036,2,1) + TIME(0,0,0)</f>
        <v>49706</v>
      </c>
      <c r="C42787">
        <v>18.515436172000001</v>
      </c>
    </row>
    <row r="42788" spans="1:3" x14ac:dyDescent="0.25">
      <c r="A42788">
        <v>13209</v>
      </c>
      <c r="B42788" s="1">
        <f>DATE(2036,3,1) + TIME(0,0,0)</f>
        <v>49735</v>
      </c>
      <c r="C42788">
        <v>18.515436172000001</v>
      </c>
    </row>
    <row r="42789" spans="1:3" x14ac:dyDescent="0.25">
      <c r="A42789">
        <v>13240</v>
      </c>
      <c r="B42789" s="1">
        <f>DATE(2036,4,1) + TIME(0,0,0)</f>
        <v>49766</v>
      </c>
      <c r="C42789">
        <v>18.515436172000001</v>
      </c>
    </row>
    <row r="42790" spans="1:3" x14ac:dyDescent="0.25">
      <c r="A42790">
        <v>13270</v>
      </c>
      <c r="B42790" s="1">
        <f>DATE(2036,5,1) + TIME(0,0,0)</f>
        <v>49796</v>
      </c>
      <c r="C42790">
        <v>18.515436172000001</v>
      </c>
    </row>
    <row r="42791" spans="1:3" x14ac:dyDescent="0.25">
      <c r="A42791">
        <v>13301</v>
      </c>
      <c r="B42791" s="1">
        <f>DATE(2036,6,1) + TIME(0,0,0)</f>
        <v>49827</v>
      </c>
      <c r="C42791">
        <v>18.515436172000001</v>
      </c>
    </row>
    <row r="42792" spans="1:3" x14ac:dyDescent="0.25">
      <c r="A42792">
        <v>13331</v>
      </c>
      <c r="B42792" s="1">
        <f>DATE(2036,7,1) + TIME(0,0,0)</f>
        <v>49857</v>
      </c>
      <c r="C42792">
        <v>18.515436172000001</v>
      </c>
    </row>
    <row r="42793" spans="1:3" x14ac:dyDescent="0.25">
      <c r="A42793">
        <v>13362</v>
      </c>
      <c r="B42793" s="1">
        <f>DATE(2036,8,1) + TIME(0,0,0)</f>
        <v>49888</v>
      </c>
      <c r="C42793">
        <v>18.515436172000001</v>
      </c>
    </row>
    <row r="42794" spans="1:3" x14ac:dyDescent="0.25">
      <c r="A42794">
        <v>13393</v>
      </c>
      <c r="B42794" s="1">
        <f>DATE(2036,9,1) + TIME(0,0,0)</f>
        <v>49919</v>
      </c>
      <c r="C42794">
        <v>18.515436172000001</v>
      </c>
    </row>
    <row r="42795" spans="1:3" x14ac:dyDescent="0.25">
      <c r="A42795">
        <v>13423</v>
      </c>
      <c r="B42795" s="1">
        <f>DATE(2036,10,1) + TIME(0,0,0)</f>
        <v>49949</v>
      </c>
      <c r="C42795">
        <v>18.515436172000001</v>
      </c>
    </row>
    <row r="42796" spans="1:3" x14ac:dyDescent="0.25">
      <c r="A42796">
        <v>13454</v>
      </c>
      <c r="B42796" s="1">
        <f>DATE(2036,11,1) + TIME(0,0,0)</f>
        <v>49980</v>
      </c>
      <c r="C42796">
        <v>18.515436172000001</v>
      </c>
    </row>
    <row r="42797" spans="1:3" x14ac:dyDescent="0.25">
      <c r="A42797">
        <v>13484</v>
      </c>
      <c r="B42797" s="1">
        <f>DATE(2036,12,1) + TIME(0,0,0)</f>
        <v>50010</v>
      </c>
      <c r="C42797">
        <v>18.515436172000001</v>
      </c>
    </row>
    <row r="42798" spans="1:3" x14ac:dyDescent="0.25">
      <c r="A42798">
        <v>13515</v>
      </c>
      <c r="B42798" s="1">
        <f>DATE(2037,1,1) + TIME(0,0,0)</f>
        <v>50041</v>
      </c>
      <c r="C42798">
        <v>18.515436172000001</v>
      </c>
    </row>
    <row r="42799" spans="1:3" x14ac:dyDescent="0.25">
      <c r="A42799">
        <v>13546</v>
      </c>
      <c r="B42799" s="1">
        <f>DATE(2037,2,1) + TIME(0,0,0)</f>
        <v>50072</v>
      </c>
      <c r="C42799">
        <v>18.515436172000001</v>
      </c>
    </row>
    <row r="42800" spans="1:3" x14ac:dyDescent="0.25">
      <c r="A42800">
        <v>13574</v>
      </c>
      <c r="B42800" s="1">
        <f>DATE(2037,3,1) + TIME(0,0,0)</f>
        <v>50100</v>
      </c>
      <c r="C42800">
        <v>18.515436172000001</v>
      </c>
    </row>
    <row r="42801" spans="1:3" x14ac:dyDescent="0.25">
      <c r="A42801">
        <v>13605</v>
      </c>
      <c r="B42801" s="1">
        <f>DATE(2037,4,1) + TIME(0,0,0)</f>
        <v>50131</v>
      </c>
      <c r="C42801">
        <v>18.515436172000001</v>
      </c>
    </row>
    <row r="42802" spans="1:3" x14ac:dyDescent="0.25">
      <c r="A42802">
        <v>13635</v>
      </c>
      <c r="B42802" s="1">
        <f>DATE(2037,5,1) + TIME(0,0,0)</f>
        <v>50161</v>
      </c>
      <c r="C42802">
        <v>18.515436172000001</v>
      </c>
    </row>
    <row r="42803" spans="1:3" x14ac:dyDescent="0.25">
      <c r="A42803">
        <v>13666</v>
      </c>
      <c r="B42803" s="1">
        <f>DATE(2037,6,1) + TIME(0,0,0)</f>
        <v>50192</v>
      </c>
      <c r="C42803">
        <v>18.515436172000001</v>
      </c>
    </row>
    <row r="42804" spans="1:3" x14ac:dyDescent="0.25">
      <c r="A42804">
        <v>13696</v>
      </c>
      <c r="B42804" s="1">
        <f>DATE(2037,7,1) + TIME(0,0,0)</f>
        <v>50222</v>
      </c>
      <c r="C42804">
        <v>18.515436172000001</v>
      </c>
    </row>
    <row r="42805" spans="1:3" x14ac:dyDescent="0.25">
      <c r="A42805">
        <v>13727</v>
      </c>
      <c r="B42805" s="1">
        <f>DATE(2037,8,1) + TIME(0,0,0)</f>
        <v>50253</v>
      </c>
      <c r="C42805">
        <v>18.515436172000001</v>
      </c>
    </row>
    <row r="42806" spans="1:3" x14ac:dyDescent="0.25">
      <c r="A42806">
        <v>13758</v>
      </c>
      <c r="B42806" s="1">
        <f>DATE(2037,9,1) + TIME(0,0,0)</f>
        <v>50284</v>
      </c>
      <c r="C42806">
        <v>18.515436172000001</v>
      </c>
    </row>
    <row r="42807" spans="1:3" x14ac:dyDescent="0.25">
      <c r="A42807">
        <v>13788</v>
      </c>
      <c r="B42807" s="1">
        <f>DATE(2037,10,1) + TIME(0,0,0)</f>
        <v>50314</v>
      </c>
      <c r="C42807">
        <v>18.515436172000001</v>
      </c>
    </row>
    <row r="42808" spans="1:3" x14ac:dyDescent="0.25">
      <c r="A42808">
        <v>13819</v>
      </c>
      <c r="B42808" s="1">
        <f>DATE(2037,11,1) + TIME(0,0,0)</f>
        <v>50345</v>
      </c>
      <c r="C42808">
        <v>18.515436172000001</v>
      </c>
    </row>
    <row r="42809" spans="1:3" x14ac:dyDescent="0.25">
      <c r="A42809">
        <v>13849</v>
      </c>
      <c r="B42809" s="1">
        <f>DATE(2037,12,1) + TIME(0,0,0)</f>
        <v>50375</v>
      </c>
      <c r="C42809">
        <v>18.515436172000001</v>
      </c>
    </row>
    <row r="42810" spans="1:3" x14ac:dyDescent="0.25">
      <c r="A42810">
        <v>13880</v>
      </c>
      <c r="B42810" s="1">
        <f>DATE(2038,1,1) + TIME(0,0,0)</f>
        <v>50406</v>
      </c>
      <c r="C42810">
        <v>18.515436172000001</v>
      </c>
    </row>
    <row r="42811" spans="1:3" x14ac:dyDescent="0.25">
      <c r="A42811">
        <v>13911</v>
      </c>
      <c r="B42811" s="1">
        <f>DATE(2038,2,1) + TIME(0,0,0)</f>
        <v>50437</v>
      </c>
      <c r="C42811">
        <v>18.515436172000001</v>
      </c>
    </row>
    <row r="42812" spans="1:3" x14ac:dyDescent="0.25">
      <c r="A42812">
        <v>13939</v>
      </c>
      <c r="B42812" s="1">
        <f>DATE(2038,3,1) + TIME(0,0,0)</f>
        <v>50465</v>
      </c>
      <c r="C42812">
        <v>18.515436172000001</v>
      </c>
    </row>
    <row r="42813" spans="1:3" x14ac:dyDescent="0.25">
      <c r="A42813">
        <v>13970</v>
      </c>
      <c r="B42813" s="1">
        <f>DATE(2038,4,1) + TIME(0,0,0)</f>
        <v>50496</v>
      </c>
      <c r="C42813">
        <v>18.515436172000001</v>
      </c>
    </row>
    <row r="42814" spans="1:3" x14ac:dyDescent="0.25">
      <c r="A42814">
        <v>14000</v>
      </c>
      <c r="B42814" s="1">
        <f>DATE(2038,5,1) + TIME(0,0,0)</f>
        <v>50526</v>
      </c>
      <c r="C42814">
        <v>18.515436172000001</v>
      </c>
    </row>
    <row r="42815" spans="1:3" x14ac:dyDescent="0.25">
      <c r="A42815">
        <v>14031</v>
      </c>
      <c r="B42815" s="1">
        <f>DATE(2038,6,1) + TIME(0,0,0)</f>
        <v>50557</v>
      </c>
      <c r="C42815">
        <v>18.515436172000001</v>
      </c>
    </row>
    <row r="42816" spans="1:3" x14ac:dyDescent="0.25">
      <c r="A42816">
        <v>14061</v>
      </c>
      <c r="B42816" s="1">
        <f>DATE(2038,7,1) + TIME(0,0,0)</f>
        <v>50587</v>
      </c>
      <c r="C42816">
        <v>18.515436172000001</v>
      </c>
    </row>
    <row r="42817" spans="1:3" x14ac:dyDescent="0.25">
      <c r="A42817">
        <v>14092</v>
      </c>
      <c r="B42817" s="1">
        <f>DATE(2038,8,1) + TIME(0,0,0)</f>
        <v>50618</v>
      </c>
      <c r="C42817">
        <v>18.515436172000001</v>
      </c>
    </row>
    <row r="42818" spans="1:3" x14ac:dyDescent="0.25">
      <c r="A42818">
        <v>14123</v>
      </c>
      <c r="B42818" s="1">
        <f>DATE(2038,9,1) + TIME(0,0,0)</f>
        <v>50649</v>
      </c>
      <c r="C42818">
        <v>18.515436172000001</v>
      </c>
    </row>
    <row r="42819" spans="1:3" x14ac:dyDescent="0.25">
      <c r="A42819">
        <v>14153</v>
      </c>
      <c r="B42819" s="1">
        <f>DATE(2038,10,1) + TIME(0,0,0)</f>
        <v>50679</v>
      </c>
      <c r="C42819">
        <v>18.515436172000001</v>
      </c>
    </row>
    <row r="42820" spans="1:3" x14ac:dyDescent="0.25">
      <c r="A42820">
        <v>14184</v>
      </c>
      <c r="B42820" s="1">
        <f>DATE(2038,11,1) + TIME(0,0,0)</f>
        <v>50710</v>
      </c>
      <c r="C42820">
        <v>18.515436172000001</v>
      </c>
    </row>
    <row r="42821" spans="1:3" x14ac:dyDescent="0.25">
      <c r="A42821">
        <v>14214</v>
      </c>
      <c r="B42821" s="1">
        <f>DATE(2038,12,1) + TIME(0,0,0)</f>
        <v>50740</v>
      </c>
      <c r="C42821">
        <v>18.515436172000001</v>
      </c>
    </row>
    <row r="42822" spans="1:3" x14ac:dyDescent="0.25">
      <c r="A42822">
        <v>14245</v>
      </c>
      <c r="B42822" s="1">
        <f>DATE(2039,1,1) + TIME(0,0,0)</f>
        <v>50771</v>
      </c>
      <c r="C42822">
        <v>18.515436172000001</v>
      </c>
    </row>
    <row r="42823" spans="1:3" x14ac:dyDescent="0.25">
      <c r="A42823">
        <v>14276</v>
      </c>
      <c r="B42823" s="1">
        <f>DATE(2039,2,1) + TIME(0,0,0)</f>
        <v>50802</v>
      </c>
      <c r="C42823">
        <v>18.515436172000001</v>
      </c>
    </row>
    <row r="42824" spans="1:3" x14ac:dyDescent="0.25">
      <c r="A42824">
        <v>14304</v>
      </c>
      <c r="B42824" s="1">
        <f>DATE(2039,3,1) + TIME(0,0,0)</f>
        <v>50830</v>
      </c>
      <c r="C42824">
        <v>18.515436172000001</v>
      </c>
    </row>
    <row r="42825" spans="1:3" x14ac:dyDescent="0.25">
      <c r="A42825">
        <v>14335</v>
      </c>
      <c r="B42825" s="1">
        <f>DATE(2039,4,1) + TIME(0,0,0)</f>
        <v>50861</v>
      </c>
      <c r="C42825">
        <v>18.515436172000001</v>
      </c>
    </row>
    <row r="42826" spans="1:3" x14ac:dyDescent="0.25">
      <c r="A42826">
        <v>14365</v>
      </c>
      <c r="B42826" s="1">
        <f>DATE(2039,5,1) + TIME(0,0,0)</f>
        <v>50891</v>
      </c>
      <c r="C42826">
        <v>18.515436172000001</v>
      </c>
    </row>
    <row r="42827" spans="1:3" x14ac:dyDescent="0.25">
      <c r="A42827">
        <v>14396</v>
      </c>
      <c r="B42827" s="1">
        <f>DATE(2039,6,1) + TIME(0,0,0)</f>
        <v>50922</v>
      </c>
      <c r="C42827">
        <v>18.515436172000001</v>
      </c>
    </row>
    <row r="42828" spans="1:3" x14ac:dyDescent="0.25">
      <c r="A42828">
        <v>14426</v>
      </c>
      <c r="B42828" s="1">
        <f>DATE(2039,7,1) + TIME(0,0,0)</f>
        <v>50952</v>
      </c>
      <c r="C42828">
        <v>18.515436172000001</v>
      </c>
    </row>
    <row r="42829" spans="1:3" x14ac:dyDescent="0.25">
      <c r="A42829">
        <v>14457</v>
      </c>
      <c r="B42829" s="1">
        <f>DATE(2039,8,1) + TIME(0,0,0)</f>
        <v>50983</v>
      </c>
      <c r="C42829">
        <v>18.515436172000001</v>
      </c>
    </row>
    <row r="42830" spans="1:3" x14ac:dyDescent="0.25">
      <c r="A42830">
        <v>14488</v>
      </c>
      <c r="B42830" s="1">
        <f>DATE(2039,9,1) + TIME(0,0,0)</f>
        <v>51014</v>
      </c>
      <c r="C42830">
        <v>18.515436172000001</v>
      </c>
    </row>
    <row r="42831" spans="1:3" x14ac:dyDescent="0.25">
      <c r="A42831">
        <v>14518</v>
      </c>
      <c r="B42831" s="1">
        <f>DATE(2039,10,1) + TIME(0,0,0)</f>
        <v>51044</v>
      </c>
      <c r="C42831">
        <v>18.515436172000001</v>
      </c>
    </row>
    <row r="42832" spans="1:3" x14ac:dyDescent="0.25">
      <c r="A42832">
        <v>14549</v>
      </c>
      <c r="B42832" s="1">
        <f>DATE(2039,11,1) + TIME(0,0,0)</f>
        <v>51075</v>
      </c>
      <c r="C42832">
        <v>18.515436172000001</v>
      </c>
    </row>
    <row r="42833" spans="1:3" x14ac:dyDescent="0.25">
      <c r="A42833">
        <v>14579</v>
      </c>
      <c r="B42833" s="1">
        <f>DATE(2039,12,1) + TIME(0,0,0)</f>
        <v>51105</v>
      </c>
      <c r="C42833">
        <v>18.515436172000001</v>
      </c>
    </row>
    <row r="42834" spans="1:3" x14ac:dyDescent="0.25">
      <c r="A42834">
        <v>14610</v>
      </c>
      <c r="B42834" s="1">
        <f>DATE(2040,1,1) + TIME(0,0,0)</f>
        <v>51136</v>
      </c>
      <c r="C42834">
        <v>18.515436172000001</v>
      </c>
    </row>
    <row r="42835" spans="1:3" x14ac:dyDescent="0.25">
      <c r="A42835">
        <v>14641</v>
      </c>
      <c r="B42835" s="1">
        <f>DATE(2040,2,1) + TIME(0,0,0)</f>
        <v>51167</v>
      </c>
      <c r="C42835">
        <v>18.515436172000001</v>
      </c>
    </row>
    <row r="42836" spans="1:3" x14ac:dyDescent="0.25">
      <c r="A42836">
        <v>14670</v>
      </c>
      <c r="B42836" s="1">
        <f>DATE(2040,3,1) + TIME(0,0,0)</f>
        <v>51196</v>
      </c>
      <c r="C42836">
        <v>18.515436172000001</v>
      </c>
    </row>
    <row r="42837" spans="1:3" x14ac:dyDescent="0.25">
      <c r="A42837">
        <v>14701</v>
      </c>
      <c r="B42837" s="1">
        <f>DATE(2040,4,1) + TIME(0,0,0)</f>
        <v>51227</v>
      </c>
      <c r="C42837">
        <v>18.515436172000001</v>
      </c>
    </row>
    <row r="42838" spans="1:3" x14ac:dyDescent="0.25">
      <c r="A42838">
        <v>14731</v>
      </c>
      <c r="B42838" s="1">
        <f>DATE(2040,5,1) + TIME(0,0,0)</f>
        <v>51257</v>
      </c>
      <c r="C42838">
        <v>18.515436172000001</v>
      </c>
    </row>
    <row r="42839" spans="1:3" x14ac:dyDescent="0.25">
      <c r="A42839">
        <v>14762</v>
      </c>
      <c r="B42839" s="1">
        <f>DATE(2040,6,1) + TIME(0,0,0)</f>
        <v>51288</v>
      </c>
      <c r="C42839">
        <v>18.515436172000001</v>
      </c>
    </row>
    <row r="42840" spans="1:3" x14ac:dyDescent="0.25">
      <c r="A42840">
        <v>14792</v>
      </c>
      <c r="B42840" s="1">
        <f>DATE(2040,7,1) + TIME(0,0,0)</f>
        <v>51318</v>
      </c>
      <c r="C42840">
        <v>18.515436172000001</v>
      </c>
    </row>
    <row r="42841" spans="1:3" x14ac:dyDescent="0.25">
      <c r="A42841">
        <v>14823</v>
      </c>
      <c r="B42841" s="1">
        <f>DATE(2040,8,1) + TIME(0,0,0)</f>
        <v>51349</v>
      </c>
      <c r="C42841">
        <v>18.515436172000001</v>
      </c>
    </row>
    <row r="42842" spans="1:3" x14ac:dyDescent="0.25">
      <c r="A42842">
        <v>14854</v>
      </c>
      <c r="B42842" s="1">
        <f>DATE(2040,9,1) + TIME(0,0,0)</f>
        <v>51380</v>
      </c>
      <c r="C42842">
        <v>18.515436172000001</v>
      </c>
    </row>
    <row r="42843" spans="1:3" x14ac:dyDescent="0.25">
      <c r="A42843">
        <v>14884</v>
      </c>
      <c r="B42843" s="1">
        <f>DATE(2040,10,1) + TIME(0,0,0)</f>
        <v>51410</v>
      </c>
      <c r="C42843">
        <v>18.515436172000001</v>
      </c>
    </row>
    <row r="42844" spans="1:3" x14ac:dyDescent="0.25">
      <c r="A42844">
        <v>14915</v>
      </c>
      <c r="B42844" s="1">
        <f>DATE(2040,11,1) + TIME(0,0,0)</f>
        <v>51441</v>
      </c>
      <c r="C42844">
        <v>18.515436172000001</v>
      </c>
    </row>
    <row r="42845" spans="1:3" x14ac:dyDescent="0.25">
      <c r="A42845">
        <v>14945</v>
      </c>
      <c r="B42845" s="1">
        <f>DATE(2040,12,1) + TIME(0,0,0)</f>
        <v>51471</v>
      </c>
      <c r="C42845">
        <v>18.515436172000001</v>
      </c>
    </row>
    <row r="42846" spans="1:3" x14ac:dyDescent="0.25">
      <c r="A42846">
        <v>14976</v>
      </c>
      <c r="B42846" s="1">
        <f>DATE(2041,1,1) + TIME(0,0,0)</f>
        <v>51502</v>
      </c>
      <c r="C42846">
        <v>18.515436172000001</v>
      </c>
    </row>
    <row r="42847" spans="1:3" x14ac:dyDescent="0.25">
      <c r="A42847">
        <v>15007</v>
      </c>
      <c r="B42847" s="1">
        <f>DATE(2041,2,1) + TIME(0,0,0)</f>
        <v>51533</v>
      </c>
      <c r="C42847">
        <v>18.515436172000001</v>
      </c>
    </row>
    <row r="42848" spans="1:3" x14ac:dyDescent="0.25">
      <c r="A42848">
        <v>15035</v>
      </c>
      <c r="B42848" s="1">
        <f>DATE(2041,3,1) + TIME(0,0,0)</f>
        <v>51561</v>
      </c>
      <c r="C42848">
        <v>18.515436172000001</v>
      </c>
    </row>
    <row r="42849" spans="1:3" x14ac:dyDescent="0.25">
      <c r="A42849">
        <v>15066</v>
      </c>
      <c r="B42849" s="1">
        <f>DATE(2041,4,1) + TIME(0,0,0)</f>
        <v>51592</v>
      </c>
      <c r="C42849">
        <v>18.515436172000001</v>
      </c>
    </row>
    <row r="42850" spans="1:3" x14ac:dyDescent="0.25">
      <c r="A42850">
        <v>15096</v>
      </c>
      <c r="B42850" s="1">
        <f>DATE(2041,5,1) + TIME(0,0,0)</f>
        <v>51622</v>
      </c>
      <c r="C42850">
        <v>18.515436172000001</v>
      </c>
    </row>
    <row r="42851" spans="1:3" x14ac:dyDescent="0.25">
      <c r="A42851">
        <v>15127</v>
      </c>
      <c r="B42851" s="1">
        <f>DATE(2041,6,1) + TIME(0,0,0)</f>
        <v>51653</v>
      </c>
      <c r="C42851">
        <v>18.515436172000001</v>
      </c>
    </row>
    <row r="42852" spans="1:3" x14ac:dyDescent="0.25">
      <c r="A42852">
        <v>15157</v>
      </c>
      <c r="B42852" s="1">
        <f>DATE(2041,7,1) + TIME(0,0,0)</f>
        <v>51683</v>
      </c>
      <c r="C42852">
        <v>18.515436172000001</v>
      </c>
    </row>
    <row r="42853" spans="1:3" x14ac:dyDescent="0.25">
      <c r="A42853">
        <v>15188</v>
      </c>
      <c r="B42853" s="1">
        <f>DATE(2041,8,1) + TIME(0,0,0)</f>
        <v>51714</v>
      </c>
      <c r="C42853">
        <v>18.515436172000001</v>
      </c>
    </row>
    <row r="42854" spans="1:3" x14ac:dyDescent="0.25">
      <c r="A42854">
        <v>15219</v>
      </c>
      <c r="B42854" s="1">
        <f>DATE(2041,9,1) + TIME(0,0,0)</f>
        <v>51745</v>
      </c>
      <c r="C42854">
        <v>18.515436172000001</v>
      </c>
    </row>
    <row r="42855" spans="1:3" x14ac:dyDescent="0.25">
      <c r="A42855">
        <v>15249</v>
      </c>
      <c r="B42855" s="1">
        <f>DATE(2041,10,1) + TIME(0,0,0)</f>
        <v>51775</v>
      </c>
      <c r="C42855">
        <v>18.515436172000001</v>
      </c>
    </row>
    <row r="42856" spans="1:3" x14ac:dyDescent="0.25">
      <c r="A42856">
        <v>15280</v>
      </c>
      <c r="B42856" s="1">
        <f>DATE(2041,11,1) + TIME(0,0,0)</f>
        <v>51806</v>
      </c>
      <c r="C42856">
        <v>18.515436172000001</v>
      </c>
    </row>
    <row r="42857" spans="1:3" x14ac:dyDescent="0.25">
      <c r="A42857">
        <v>15310</v>
      </c>
      <c r="B42857" s="1">
        <f>DATE(2041,12,1) + TIME(0,0,0)</f>
        <v>51836</v>
      </c>
      <c r="C42857">
        <v>18.515436172000001</v>
      </c>
    </row>
    <row r="42858" spans="1:3" x14ac:dyDescent="0.25">
      <c r="A42858">
        <v>15341</v>
      </c>
      <c r="B42858" s="1">
        <f>DATE(2042,1,1) + TIME(0,0,0)</f>
        <v>51867</v>
      </c>
      <c r="C42858">
        <v>18.515436172000001</v>
      </c>
    </row>
    <row r="42859" spans="1:3" x14ac:dyDescent="0.25">
      <c r="A42859">
        <v>15372</v>
      </c>
      <c r="B42859" s="1">
        <f>DATE(2042,2,1) + TIME(0,0,0)</f>
        <v>51898</v>
      </c>
      <c r="C42859">
        <v>18.515436172000001</v>
      </c>
    </row>
    <row r="42860" spans="1:3" x14ac:dyDescent="0.25">
      <c r="A42860">
        <v>15400</v>
      </c>
      <c r="B42860" s="1">
        <f>DATE(2042,3,1) + TIME(0,0,0)</f>
        <v>51926</v>
      </c>
      <c r="C42860">
        <v>18.515436172000001</v>
      </c>
    </row>
    <row r="42861" spans="1:3" x14ac:dyDescent="0.25">
      <c r="A42861">
        <v>15431</v>
      </c>
      <c r="B42861" s="1">
        <f>DATE(2042,4,1) + TIME(0,0,0)</f>
        <v>51957</v>
      </c>
      <c r="C42861">
        <v>18.515436172000001</v>
      </c>
    </row>
    <row r="42862" spans="1:3" x14ac:dyDescent="0.25">
      <c r="A42862">
        <v>15461</v>
      </c>
      <c r="B42862" s="1">
        <f>DATE(2042,5,1) + TIME(0,0,0)</f>
        <v>51987</v>
      </c>
      <c r="C42862">
        <v>18.515436172000001</v>
      </c>
    </row>
    <row r="42863" spans="1:3" x14ac:dyDescent="0.25">
      <c r="A42863">
        <v>15492</v>
      </c>
      <c r="B42863" s="1">
        <f>DATE(2042,6,1) + TIME(0,0,0)</f>
        <v>52018</v>
      </c>
      <c r="C42863">
        <v>18.515436172000001</v>
      </c>
    </row>
    <row r="42864" spans="1:3" x14ac:dyDescent="0.25">
      <c r="A42864">
        <v>15522</v>
      </c>
      <c r="B42864" s="1">
        <f>DATE(2042,7,1) + TIME(0,0,0)</f>
        <v>52048</v>
      </c>
      <c r="C42864">
        <v>18.515436172000001</v>
      </c>
    </row>
    <row r="42865" spans="1:3" x14ac:dyDescent="0.25">
      <c r="A42865">
        <v>15553</v>
      </c>
      <c r="B42865" s="1">
        <f>DATE(2042,8,1) + TIME(0,0,0)</f>
        <v>52079</v>
      </c>
      <c r="C42865">
        <v>18.515436172000001</v>
      </c>
    </row>
    <row r="42866" spans="1:3" x14ac:dyDescent="0.25">
      <c r="A42866">
        <v>15584</v>
      </c>
      <c r="B42866" s="1">
        <f>DATE(2042,9,1) + TIME(0,0,0)</f>
        <v>52110</v>
      </c>
      <c r="C42866">
        <v>18.515436172000001</v>
      </c>
    </row>
    <row r="42867" spans="1:3" x14ac:dyDescent="0.25">
      <c r="A42867">
        <v>15614</v>
      </c>
      <c r="B42867" s="1">
        <f>DATE(2042,10,1) + TIME(0,0,0)</f>
        <v>52140</v>
      </c>
      <c r="C42867">
        <v>18.515436172000001</v>
      </c>
    </row>
    <row r="42868" spans="1:3" x14ac:dyDescent="0.25">
      <c r="A42868">
        <v>15645</v>
      </c>
      <c r="B42868" s="1">
        <f>DATE(2042,11,1) + TIME(0,0,0)</f>
        <v>52171</v>
      </c>
      <c r="C42868">
        <v>18.515436172000001</v>
      </c>
    </row>
    <row r="42869" spans="1:3" x14ac:dyDescent="0.25">
      <c r="A42869">
        <v>15675</v>
      </c>
      <c r="B42869" s="1">
        <f>DATE(2042,12,1) + TIME(0,0,0)</f>
        <v>52201</v>
      </c>
      <c r="C42869">
        <v>18.515436172000001</v>
      </c>
    </row>
    <row r="42870" spans="1:3" x14ac:dyDescent="0.25">
      <c r="A42870">
        <v>15706</v>
      </c>
      <c r="B42870" s="1">
        <f>DATE(2043,1,1) + TIME(0,0,0)</f>
        <v>52232</v>
      </c>
      <c r="C42870">
        <v>18.515436172000001</v>
      </c>
    </row>
    <row r="42871" spans="1:3" x14ac:dyDescent="0.25">
      <c r="A42871">
        <v>15737</v>
      </c>
      <c r="B42871" s="1">
        <f>DATE(2043,2,1) + TIME(0,0,0)</f>
        <v>52263</v>
      </c>
      <c r="C42871">
        <v>18.515436172000001</v>
      </c>
    </row>
    <row r="42872" spans="1:3" x14ac:dyDescent="0.25">
      <c r="A42872">
        <v>15765</v>
      </c>
      <c r="B42872" s="1">
        <f>DATE(2043,3,1) + TIME(0,0,0)</f>
        <v>52291</v>
      </c>
      <c r="C42872">
        <v>18.515436172000001</v>
      </c>
    </row>
    <row r="42873" spans="1:3" x14ac:dyDescent="0.25">
      <c r="A42873">
        <v>15796</v>
      </c>
      <c r="B42873" s="1">
        <f>DATE(2043,4,1) + TIME(0,0,0)</f>
        <v>52322</v>
      </c>
      <c r="C42873">
        <v>18.515436172000001</v>
      </c>
    </row>
    <row r="42874" spans="1:3" x14ac:dyDescent="0.25">
      <c r="A42874">
        <v>15826</v>
      </c>
      <c r="B42874" s="1">
        <f>DATE(2043,5,1) + TIME(0,0,0)</f>
        <v>52352</v>
      </c>
      <c r="C42874">
        <v>18.515436172000001</v>
      </c>
    </row>
    <row r="42875" spans="1:3" x14ac:dyDescent="0.25">
      <c r="A42875">
        <v>15857</v>
      </c>
      <c r="B42875" s="1">
        <f>DATE(2043,6,1) + TIME(0,0,0)</f>
        <v>52383</v>
      </c>
      <c r="C42875">
        <v>18.515436172000001</v>
      </c>
    </row>
    <row r="42876" spans="1:3" x14ac:dyDescent="0.25">
      <c r="A42876">
        <v>15887</v>
      </c>
      <c r="B42876" s="1">
        <f>DATE(2043,7,1) + TIME(0,0,0)</f>
        <v>52413</v>
      </c>
      <c r="C42876">
        <v>18.515436172000001</v>
      </c>
    </row>
    <row r="42877" spans="1:3" x14ac:dyDescent="0.25">
      <c r="A42877">
        <v>15918</v>
      </c>
      <c r="B42877" s="1">
        <f>DATE(2043,8,1) + TIME(0,0,0)</f>
        <v>52444</v>
      </c>
      <c r="C42877">
        <v>18.515436172000001</v>
      </c>
    </row>
    <row r="42878" spans="1:3" x14ac:dyDescent="0.25">
      <c r="A42878">
        <v>15949</v>
      </c>
      <c r="B42878" s="1">
        <f>DATE(2043,9,1) + TIME(0,0,0)</f>
        <v>52475</v>
      </c>
      <c r="C42878">
        <v>18.515436172000001</v>
      </c>
    </row>
    <row r="42879" spans="1:3" x14ac:dyDescent="0.25">
      <c r="A42879">
        <v>15979</v>
      </c>
      <c r="B42879" s="1">
        <f>DATE(2043,10,1) + TIME(0,0,0)</f>
        <v>52505</v>
      </c>
      <c r="C42879">
        <v>18.515436172000001</v>
      </c>
    </row>
    <row r="42880" spans="1:3" x14ac:dyDescent="0.25">
      <c r="A42880">
        <v>16010</v>
      </c>
      <c r="B42880" s="1">
        <f>DATE(2043,11,1) + TIME(0,0,0)</f>
        <v>52536</v>
      </c>
      <c r="C42880">
        <v>18.515436172000001</v>
      </c>
    </row>
    <row r="42881" spans="1:3" x14ac:dyDescent="0.25">
      <c r="A42881">
        <v>16040</v>
      </c>
      <c r="B42881" s="1">
        <f>DATE(2043,12,1) + TIME(0,0,0)</f>
        <v>52566</v>
      </c>
      <c r="C42881">
        <v>18.515436172000001</v>
      </c>
    </row>
    <row r="42882" spans="1:3" x14ac:dyDescent="0.25">
      <c r="A42882">
        <v>16071</v>
      </c>
      <c r="B42882" s="1">
        <f>DATE(2044,1,1) + TIME(0,0,0)</f>
        <v>52597</v>
      </c>
      <c r="C42882">
        <v>18.515436172000001</v>
      </c>
    </row>
    <row r="42883" spans="1:3" x14ac:dyDescent="0.25">
      <c r="A42883">
        <v>16102</v>
      </c>
      <c r="B42883" s="1">
        <f>DATE(2044,2,1) + TIME(0,0,0)</f>
        <v>52628</v>
      </c>
      <c r="C42883">
        <v>18.515436172000001</v>
      </c>
    </row>
    <row r="42884" spans="1:3" x14ac:dyDescent="0.25">
      <c r="A42884">
        <v>16131</v>
      </c>
      <c r="B42884" s="1">
        <f>DATE(2044,3,1) + TIME(0,0,0)</f>
        <v>52657</v>
      </c>
      <c r="C42884">
        <v>18.515436172000001</v>
      </c>
    </row>
    <row r="42885" spans="1:3" x14ac:dyDescent="0.25">
      <c r="A42885">
        <v>16162</v>
      </c>
      <c r="B42885" s="1">
        <f>DATE(2044,4,1) + TIME(0,0,0)</f>
        <v>52688</v>
      </c>
      <c r="C42885">
        <v>18.515436172000001</v>
      </c>
    </row>
    <row r="42886" spans="1:3" x14ac:dyDescent="0.25">
      <c r="A42886">
        <v>16192</v>
      </c>
      <c r="B42886" s="1">
        <f>DATE(2044,5,1) + TIME(0,0,0)</f>
        <v>52718</v>
      </c>
      <c r="C42886">
        <v>18.515436172000001</v>
      </c>
    </row>
    <row r="42887" spans="1:3" x14ac:dyDescent="0.25">
      <c r="A42887">
        <v>16223</v>
      </c>
      <c r="B42887" s="1">
        <f>DATE(2044,6,1) + TIME(0,0,0)</f>
        <v>52749</v>
      </c>
      <c r="C42887">
        <v>18.515436172000001</v>
      </c>
    </row>
    <row r="42888" spans="1:3" x14ac:dyDescent="0.25">
      <c r="A42888">
        <v>16253</v>
      </c>
      <c r="B42888" s="1">
        <f>DATE(2044,7,1) + TIME(0,0,0)</f>
        <v>52779</v>
      </c>
      <c r="C42888">
        <v>18.515436172000001</v>
      </c>
    </row>
    <row r="42889" spans="1:3" x14ac:dyDescent="0.25">
      <c r="A42889">
        <v>16284</v>
      </c>
      <c r="B42889" s="1">
        <f>DATE(2044,8,1) + TIME(0,0,0)</f>
        <v>52810</v>
      </c>
      <c r="C42889">
        <v>18.515436172000001</v>
      </c>
    </row>
    <row r="42890" spans="1:3" x14ac:dyDescent="0.25">
      <c r="A42890">
        <v>16315</v>
      </c>
      <c r="B42890" s="1">
        <f>DATE(2044,9,1) + TIME(0,0,0)</f>
        <v>52841</v>
      </c>
      <c r="C42890">
        <v>18.515436172000001</v>
      </c>
    </row>
    <row r="42891" spans="1:3" x14ac:dyDescent="0.25">
      <c r="A42891">
        <v>16345</v>
      </c>
      <c r="B42891" s="1">
        <f>DATE(2044,10,1) + TIME(0,0,0)</f>
        <v>52871</v>
      </c>
      <c r="C42891">
        <v>18.515436172000001</v>
      </c>
    </row>
    <row r="42892" spans="1:3" x14ac:dyDescent="0.25">
      <c r="A42892">
        <v>16376</v>
      </c>
      <c r="B42892" s="1">
        <f>DATE(2044,11,1) + TIME(0,0,0)</f>
        <v>52902</v>
      </c>
      <c r="C42892">
        <v>18.515436172000001</v>
      </c>
    </row>
    <row r="42893" spans="1:3" x14ac:dyDescent="0.25">
      <c r="A42893">
        <v>16406</v>
      </c>
      <c r="B42893" s="1">
        <f>DATE(2044,12,1) + TIME(0,0,0)</f>
        <v>52932</v>
      </c>
      <c r="C42893">
        <v>18.515436172000001</v>
      </c>
    </row>
    <row r="42894" spans="1:3" x14ac:dyDescent="0.25">
      <c r="A42894">
        <v>16437</v>
      </c>
      <c r="B42894" s="1">
        <f>DATE(2045,1,1) + TIME(0,0,0)</f>
        <v>52963</v>
      </c>
      <c r="C42894">
        <v>18.515436172000001</v>
      </c>
    </row>
    <row r="42895" spans="1:3" x14ac:dyDescent="0.25">
      <c r="A42895">
        <v>16468</v>
      </c>
      <c r="B42895" s="1">
        <f>DATE(2045,2,1) + TIME(0,0,0)</f>
        <v>52994</v>
      </c>
      <c r="C42895">
        <v>18.515436172000001</v>
      </c>
    </row>
    <row r="42896" spans="1:3" x14ac:dyDescent="0.25">
      <c r="A42896">
        <v>16496</v>
      </c>
      <c r="B42896" s="1">
        <f>DATE(2045,3,1) + TIME(0,0,0)</f>
        <v>53022</v>
      </c>
      <c r="C42896">
        <v>18.515436172000001</v>
      </c>
    </row>
    <row r="42897" spans="1:3" x14ac:dyDescent="0.25">
      <c r="A42897">
        <v>16527</v>
      </c>
      <c r="B42897" s="1">
        <f>DATE(2045,4,1) + TIME(0,0,0)</f>
        <v>53053</v>
      </c>
      <c r="C42897">
        <v>18.515436172000001</v>
      </c>
    </row>
    <row r="42898" spans="1:3" x14ac:dyDescent="0.25">
      <c r="A42898">
        <v>16557</v>
      </c>
      <c r="B42898" s="1">
        <f>DATE(2045,5,1) + TIME(0,0,0)</f>
        <v>53083</v>
      </c>
      <c r="C42898">
        <v>18.515436172000001</v>
      </c>
    </row>
    <row r="42899" spans="1:3" x14ac:dyDescent="0.25">
      <c r="A42899">
        <v>16588</v>
      </c>
      <c r="B42899" s="1">
        <f>DATE(2045,6,1) + TIME(0,0,0)</f>
        <v>53114</v>
      </c>
      <c r="C42899">
        <v>18.515436172000001</v>
      </c>
    </row>
    <row r="42900" spans="1:3" x14ac:dyDescent="0.25">
      <c r="A42900">
        <v>16618</v>
      </c>
      <c r="B42900" s="1">
        <f>DATE(2045,7,1) + TIME(0,0,0)</f>
        <v>53144</v>
      </c>
      <c r="C42900">
        <v>18.515436172000001</v>
      </c>
    </row>
    <row r="42901" spans="1:3" x14ac:dyDescent="0.25">
      <c r="A42901">
        <v>16649</v>
      </c>
      <c r="B42901" s="1">
        <f>DATE(2045,8,1) + TIME(0,0,0)</f>
        <v>53175</v>
      </c>
      <c r="C42901">
        <v>18.515436172000001</v>
      </c>
    </row>
    <row r="42902" spans="1:3" x14ac:dyDescent="0.25">
      <c r="A42902">
        <v>16680</v>
      </c>
      <c r="B42902" s="1">
        <f>DATE(2045,9,1) + TIME(0,0,0)</f>
        <v>53206</v>
      </c>
      <c r="C42902">
        <v>18.515436172000001</v>
      </c>
    </row>
    <row r="42903" spans="1:3" x14ac:dyDescent="0.25">
      <c r="A42903">
        <v>16710</v>
      </c>
      <c r="B42903" s="1">
        <f>DATE(2045,10,1) + TIME(0,0,0)</f>
        <v>53236</v>
      </c>
      <c r="C42903">
        <v>18.515436172000001</v>
      </c>
    </row>
    <row r="42904" spans="1:3" x14ac:dyDescent="0.25">
      <c r="A42904">
        <v>16741</v>
      </c>
      <c r="B42904" s="1">
        <f>DATE(2045,11,1) + TIME(0,0,0)</f>
        <v>53267</v>
      </c>
      <c r="C42904">
        <v>18.515436172000001</v>
      </c>
    </row>
    <row r="42905" spans="1:3" x14ac:dyDescent="0.25">
      <c r="A42905">
        <v>16771</v>
      </c>
      <c r="B42905" s="1">
        <f>DATE(2045,12,1) + TIME(0,0,0)</f>
        <v>53297</v>
      </c>
      <c r="C42905">
        <v>18.515436172000001</v>
      </c>
    </row>
    <row r="42906" spans="1:3" x14ac:dyDescent="0.25">
      <c r="A42906">
        <v>16802</v>
      </c>
      <c r="B42906" s="1">
        <f>DATE(2046,1,1) + TIME(0,0,0)</f>
        <v>53328</v>
      </c>
      <c r="C42906">
        <v>18.515436172000001</v>
      </c>
    </row>
    <row r="42907" spans="1:3" x14ac:dyDescent="0.25">
      <c r="A42907">
        <v>16833</v>
      </c>
      <c r="B42907" s="1">
        <f>DATE(2046,2,1) + TIME(0,0,0)</f>
        <v>53359</v>
      </c>
      <c r="C42907">
        <v>18.515436172000001</v>
      </c>
    </row>
    <row r="42908" spans="1:3" x14ac:dyDescent="0.25">
      <c r="A42908">
        <v>16861</v>
      </c>
      <c r="B42908" s="1">
        <f>DATE(2046,3,1) + TIME(0,0,0)</f>
        <v>53387</v>
      </c>
      <c r="C42908">
        <v>18.515436172000001</v>
      </c>
    </row>
    <row r="42909" spans="1:3" x14ac:dyDescent="0.25">
      <c r="A42909">
        <v>16892</v>
      </c>
      <c r="B42909" s="1">
        <f>DATE(2046,4,1) + TIME(0,0,0)</f>
        <v>53418</v>
      </c>
      <c r="C42909">
        <v>18.515436172000001</v>
      </c>
    </row>
    <row r="42910" spans="1:3" x14ac:dyDescent="0.25">
      <c r="A42910">
        <v>16922</v>
      </c>
      <c r="B42910" s="1">
        <f>DATE(2046,5,1) + TIME(0,0,0)</f>
        <v>53448</v>
      </c>
      <c r="C42910">
        <v>18.515436172000001</v>
      </c>
    </row>
    <row r="42911" spans="1:3" x14ac:dyDescent="0.25">
      <c r="A42911">
        <v>16953</v>
      </c>
      <c r="B42911" s="1">
        <f>DATE(2046,6,1) + TIME(0,0,0)</f>
        <v>53479</v>
      </c>
      <c r="C42911">
        <v>18.515436172000001</v>
      </c>
    </row>
    <row r="42912" spans="1:3" x14ac:dyDescent="0.25">
      <c r="A42912">
        <v>16983</v>
      </c>
      <c r="B42912" s="1">
        <f>DATE(2046,7,1) + TIME(0,0,0)</f>
        <v>53509</v>
      </c>
      <c r="C42912">
        <v>18.515436172000001</v>
      </c>
    </row>
    <row r="42913" spans="1:3" x14ac:dyDescent="0.25">
      <c r="A42913">
        <v>17014</v>
      </c>
      <c r="B42913" s="1">
        <f>DATE(2046,8,1) + TIME(0,0,0)</f>
        <v>53540</v>
      </c>
      <c r="C42913">
        <v>18.515436172000001</v>
      </c>
    </row>
    <row r="42914" spans="1:3" x14ac:dyDescent="0.25">
      <c r="A42914">
        <v>17045</v>
      </c>
      <c r="B42914" s="1">
        <f>DATE(2046,9,1) + TIME(0,0,0)</f>
        <v>53571</v>
      </c>
      <c r="C42914">
        <v>18.515436172000001</v>
      </c>
    </row>
    <row r="42915" spans="1:3" x14ac:dyDescent="0.25">
      <c r="A42915">
        <v>17075</v>
      </c>
      <c r="B42915" s="1">
        <f>DATE(2046,10,1) + TIME(0,0,0)</f>
        <v>53601</v>
      </c>
      <c r="C42915">
        <v>18.515436172000001</v>
      </c>
    </row>
    <row r="42916" spans="1:3" x14ac:dyDescent="0.25">
      <c r="A42916">
        <v>17106</v>
      </c>
      <c r="B42916" s="1">
        <f>DATE(2046,11,1) + TIME(0,0,0)</f>
        <v>53632</v>
      </c>
      <c r="C42916">
        <v>18.515436172000001</v>
      </c>
    </row>
    <row r="42917" spans="1:3" x14ac:dyDescent="0.25">
      <c r="A42917">
        <v>17136</v>
      </c>
      <c r="B42917" s="1">
        <f>DATE(2046,12,1) + TIME(0,0,0)</f>
        <v>53662</v>
      </c>
      <c r="C42917">
        <v>18.515436172000001</v>
      </c>
    </row>
    <row r="42918" spans="1:3" x14ac:dyDescent="0.25">
      <c r="A42918">
        <v>17167</v>
      </c>
      <c r="B42918" s="1">
        <f>DATE(2047,1,1) + TIME(0,0,0)</f>
        <v>53693</v>
      </c>
      <c r="C42918">
        <v>18.515436172000001</v>
      </c>
    </row>
    <row r="42919" spans="1:3" x14ac:dyDescent="0.25">
      <c r="A42919">
        <v>17198</v>
      </c>
      <c r="B42919" s="1">
        <f>DATE(2047,2,1) + TIME(0,0,0)</f>
        <v>53724</v>
      </c>
      <c r="C42919">
        <v>18.515436172000001</v>
      </c>
    </row>
    <row r="42920" spans="1:3" x14ac:dyDescent="0.25">
      <c r="A42920">
        <v>17226</v>
      </c>
      <c r="B42920" s="1">
        <f>DATE(2047,3,1) + TIME(0,0,0)</f>
        <v>53752</v>
      </c>
      <c r="C42920">
        <v>18.515436172000001</v>
      </c>
    </row>
    <row r="42921" spans="1:3" x14ac:dyDescent="0.25">
      <c r="A42921">
        <v>17257</v>
      </c>
      <c r="B42921" s="1">
        <f>DATE(2047,4,1) + TIME(0,0,0)</f>
        <v>53783</v>
      </c>
      <c r="C42921">
        <v>18.515436172000001</v>
      </c>
    </row>
    <row r="42922" spans="1:3" x14ac:dyDescent="0.25">
      <c r="A42922">
        <v>17287</v>
      </c>
      <c r="B42922" s="1">
        <f>DATE(2047,5,1) + TIME(0,0,0)</f>
        <v>53813</v>
      </c>
      <c r="C42922">
        <v>18.515436172000001</v>
      </c>
    </row>
    <row r="42923" spans="1:3" x14ac:dyDescent="0.25">
      <c r="A42923">
        <v>17318</v>
      </c>
      <c r="B42923" s="1">
        <f>DATE(2047,6,1) + TIME(0,0,0)</f>
        <v>53844</v>
      </c>
      <c r="C42923">
        <v>18.515436172000001</v>
      </c>
    </row>
    <row r="42924" spans="1:3" x14ac:dyDescent="0.25">
      <c r="A42924">
        <v>17348</v>
      </c>
      <c r="B42924" s="1">
        <f>DATE(2047,7,1) + TIME(0,0,0)</f>
        <v>53874</v>
      </c>
      <c r="C42924">
        <v>18.515436172000001</v>
      </c>
    </row>
    <row r="42925" spans="1:3" x14ac:dyDescent="0.25">
      <c r="A42925">
        <v>17379</v>
      </c>
      <c r="B42925" s="1">
        <f>DATE(2047,8,1) + TIME(0,0,0)</f>
        <v>53905</v>
      </c>
      <c r="C42925">
        <v>18.515436172000001</v>
      </c>
    </row>
    <row r="42926" spans="1:3" x14ac:dyDescent="0.25">
      <c r="A42926">
        <v>17410</v>
      </c>
      <c r="B42926" s="1">
        <f>DATE(2047,9,1) + TIME(0,0,0)</f>
        <v>53936</v>
      </c>
      <c r="C42926">
        <v>18.515436172000001</v>
      </c>
    </row>
    <row r="42927" spans="1:3" x14ac:dyDescent="0.25">
      <c r="A42927">
        <v>17440</v>
      </c>
      <c r="B42927" s="1">
        <f>DATE(2047,10,1) + TIME(0,0,0)</f>
        <v>53966</v>
      </c>
      <c r="C42927">
        <v>18.515436172000001</v>
      </c>
    </row>
    <row r="42928" spans="1:3" x14ac:dyDescent="0.25">
      <c r="A42928">
        <v>17471</v>
      </c>
      <c r="B42928" s="1">
        <f>DATE(2047,11,1) + TIME(0,0,0)</f>
        <v>53997</v>
      </c>
      <c r="C42928">
        <v>18.515436172000001</v>
      </c>
    </row>
    <row r="42929" spans="1:3" x14ac:dyDescent="0.25">
      <c r="A42929">
        <v>17501</v>
      </c>
      <c r="B42929" s="1">
        <f>DATE(2047,12,1) + TIME(0,0,0)</f>
        <v>54027</v>
      </c>
      <c r="C42929">
        <v>18.515436172000001</v>
      </c>
    </row>
    <row r="42930" spans="1:3" x14ac:dyDescent="0.25">
      <c r="A42930">
        <v>17532</v>
      </c>
      <c r="B42930" s="1">
        <f>DATE(2048,1,1) + TIME(0,0,0)</f>
        <v>54058</v>
      </c>
      <c r="C42930">
        <v>18.515436172000001</v>
      </c>
    </row>
    <row r="42931" spans="1:3" x14ac:dyDescent="0.25">
      <c r="A42931">
        <v>17563</v>
      </c>
      <c r="B42931" s="1">
        <f>DATE(2048,2,1) + TIME(0,0,0)</f>
        <v>54089</v>
      </c>
      <c r="C42931">
        <v>18.515436172000001</v>
      </c>
    </row>
    <row r="42932" spans="1:3" x14ac:dyDescent="0.25">
      <c r="A42932">
        <v>17592</v>
      </c>
      <c r="B42932" s="1">
        <f>DATE(2048,3,1) + TIME(0,0,0)</f>
        <v>54118</v>
      </c>
      <c r="C42932">
        <v>18.515436172000001</v>
      </c>
    </row>
    <row r="42933" spans="1:3" x14ac:dyDescent="0.25">
      <c r="A42933">
        <v>17623</v>
      </c>
      <c r="B42933" s="1">
        <f>DATE(2048,4,1) + TIME(0,0,0)</f>
        <v>54149</v>
      </c>
      <c r="C42933">
        <v>18.515436172000001</v>
      </c>
    </row>
    <row r="42934" spans="1:3" x14ac:dyDescent="0.25">
      <c r="A42934">
        <v>17653</v>
      </c>
      <c r="B42934" s="1">
        <f>DATE(2048,5,1) + TIME(0,0,0)</f>
        <v>54179</v>
      </c>
      <c r="C42934">
        <v>18.515436172000001</v>
      </c>
    </row>
    <row r="42935" spans="1:3" x14ac:dyDescent="0.25">
      <c r="A42935">
        <v>17684</v>
      </c>
      <c r="B42935" s="1">
        <f>DATE(2048,6,1) + TIME(0,0,0)</f>
        <v>54210</v>
      </c>
      <c r="C42935">
        <v>18.515436172000001</v>
      </c>
    </row>
    <row r="42936" spans="1:3" x14ac:dyDescent="0.25">
      <c r="A42936">
        <v>17714</v>
      </c>
      <c r="B42936" s="1">
        <f>DATE(2048,7,1) + TIME(0,0,0)</f>
        <v>54240</v>
      </c>
      <c r="C42936">
        <v>18.515436172000001</v>
      </c>
    </row>
    <row r="42937" spans="1:3" x14ac:dyDescent="0.25">
      <c r="A42937">
        <v>17745</v>
      </c>
      <c r="B42937" s="1">
        <f>DATE(2048,8,1) + TIME(0,0,0)</f>
        <v>54271</v>
      </c>
      <c r="C42937">
        <v>18.515436172000001</v>
      </c>
    </row>
    <row r="42938" spans="1:3" x14ac:dyDescent="0.25">
      <c r="A42938">
        <v>17776</v>
      </c>
      <c r="B42938" s="1">
        <f>DATE(2048,9,1) + TIME(0,0,0)</f>
        <v>54302</v>
      </c>
      <c r="C42938">
        <v>18.515436172000001</v>
      </c>
    </row>
    <row r="42939" spans="1:3" x14ac:dyDescent="0.25">
      <c r="A42939">
        <v>17806</v>
      </c>
      <c r="B42939" s="1">
        <f>DATE(2048,10,1) + TIME(0,0,0)</f>
        <v>54332</v>
      </c>
      <c r="C42939">
        <v>18.515436172000001</v>
      </c>
    </row>
    <row r="42940" spans="1:3" x14ac:dyDescent="0.25">
      <c r="A42940">
        <v>17837</v>
      </c>
      <c r="B42940" s="1">
        <f>DATE(2048,11,1) + TIME(0,0,0)</f>
        <v>54363</v>
      </c>
      <c r="C42940">
        <v>18.515436172000001</v>
      </c>
    </row>
    <row r="42941" spans="1:3" x14ac:dyDescent="0.25">
      <c r="A42941">
        <v>17867</v>
      </c>
      <c r="B42941" s="1">
        <f>DATE(2048,12,1) + TIME(0,0,0)</f>
        <v>54393</v>
      </c>
      <c r="C42941">
        <v>18.515436172000001</v>
      </c>
    </row>
    <row r="42942" spans="1:3" x14ac:dyDescent="0.25">
      <c r="A42942">
        <v>17898</v>
      </c>
      <c r="B42942" s="1">
        <f>DATE(2049,1,1) + TIME(0,0,0)</f>
        <v>54424</v>
      </c>
      <c r="C42942">
        <v>18.515436172000001</v>
      </c>
    </row>
    <row r="42943" spans="1:3" x14ac:dyDescent="0.25">
      <c r="A42943">
        <v>17929</v>
      </c>
      <c r="B42943" s="1">
        <f>DATE(2049,2,1) + TIME(0,0,0)</f>
        <v>54455</v>
      </c>
      <c r="C42943">
        <v>18.515436172000001</v>
      </c>
    </row>
    <row r="42944" spans="1:3" x14ac:dyDescent="0.25">
      <c r="A42944">
        <v>17957</v>
      </c>
      <c r="B42944" s="1">
        <f>DATE(2049,3,1) + TIME(0,0,0)</f>
        <v>54483</v>
      </c>
      <c r="C42944">
        <v>18.515436172000001</v>
      </c>
    </row>
    <row r="42945" spans="1:3" x14ac:dyDescent="0.25">
      <c r="A42945">
        <v>17988</v>
      </c>
      <c r="B42945" s="1">
        <f>DATE(2049,4,1) + TIME(0,0,0)</f>
        <v>54514</v>
      </c>
      <c r="C42945">
        <v>18.515436172000001</v>
      </c>
    </row>
    <row r="42946" spans="1:3" x14ac:dyDescent="0.25">
      <c r="A42946">
        <v>18018</v>
      </c>
      <c r="B42946" s="1">
        <f>DATE(2049,5,1) + TIME(0,0,0)</f>
        <v>54544</v>
      </c>
      <c r="C42946">
        <v>18.515436172000001</v>
      </c>
    </row>
    <row r="42947" spans="1:3" x14ac:dyDescent="0.25">
      <c r="A42947">
        <v>18049</v>
      </c>
      <c r="B42947" s="1">
        <f>DATE(2049,6,1) + TIME(0,0,0)</f>
        <v>54575</v>
      </c>
      <c r="C42947">
        <v>18.515436172000001</v>
      </c>
    </row>
    <row r="42948" spans="1:3" x14ac:dyDescent="0.25">
      <c r="A42948">
        <v>18079</v>
      </c>
      <c r="B42948" s="1">
        <f>DATE(2049,7,1) + TIME(0,0,0)</f>
        <v>54605</v>
      </c>
      <c r="C42948">
        <v>18.515436172000001</v>
      </c>
    </row>
    <row r="42949" spans="1:3" x14ac:dyDescent="0.25">
      <c r="A42949">
        <v>18110</v>
      </c>
      <c r="B42949" s="1">
        <f>DATE(2049,8,1) + TIME(0,0,0)</f>
        <v>54636</v>
      </c>
      <c r="C42949">
        <v>18.515436172000001</v>
      </c>
    </row>
    <row r="42950" spans="1:3" x14ac:dyDescent="0.25">
      <c r="A42950">
        <v>18141</v>
      </c>
      <c r="B42950" s="1">
        <f>DATE(2049,9,1) + TIME(0,0,0)</f>
        <v>54667</v>
      </c>
      <c r="C42950">
        <v>18.515436172000001</v>
      </c>
    </row>
    <row r="42951" spans="1:3" x14ac:dyDescent="0.25">
      <c r="A42951">
        <v>18171</v>
      </c>
      <c r="B42951" s="1">
        <f>DATE(2049,10,1) + TIME(0,0,0)</f>
        <v>54697</v>
      </c>
      <c r="C42951">
        <v>18.515436172000001</v>
      </c>
    </row>
    <row r="42952" spans="1:3" x14ac:dyDescent="0.25">
      <c r="A42952">
        <v>18202</v>
      </c>
      <c r="B42952" s="1">
        <f>DATE(2049,11,1) + TIME(0,0,0)</f>
        <v>54728</v>
      </c>
      <c r="C42952">
        <v>18.515436172000001</v>
      </c>
    </row>
    <row r="42953" spans="1:3" x14ac:dyDescent="0.25">
      <c r="A42953">
        <v>18232</v>
      </c>
      <c r="B42953" s="1">
        <f>DATE(2049,12,1) + TIME(0,0,0)</f>
        <v>54758</v>
      </c>
      <c r="C42953">
        <v>18.515436172000001</v>
      </c>
    </row>
    <row r="42954" spans="1:3" x14ac:dyDescent="0.25">
      <c r="A42954">
        <v>18263</v>
      </c>
      <c r="B42954" s="1">
        <f>DATE(2050,1,1) + TIME(0,0,0)</f>
        <v>54789</v>
      </c>
      <c r="C42954">
        <v>18.515436172000001</v>
      </c>
    </row>
    <row r="42956" spans="1:3" x14ac:dyDescent="0.25">
      <c r="A42956" t="s">
        <v>74</v>
      </c>
    </row>
    <row r="42958" spans="1:3" x14ac:dyDescent="0.25">
      <c r="A42958" t="s">
        <v>1</v>
      </c>
      <c r="B42958" t="s">
        <v>2</v>
      </c>
      <c r="C42958" t="s">
        <v>3</v>
      </c>
    </row>
    <row r="42959" spans="1:3" x14ac:dyDescent="0.25">
      <c r="A42959">
        <v>0</v>
      </c>
      <c r="B42959" s="1">
        <f>DATE(2000,1,1) + TIME(0,0,0)</f>
        <v>36526</v>
      </c>
      <c r="C42959">
        <v>0</v>
      </c>
    </row>
    <row r="42960" spans="1:3" x14ac:dyDescent="0.25">
      <c r="A42960">
        <v>31</v>
      </c>
      <c r="B42960" s="1">
        <f>DATE(2000,2,1) + TIME(0,0,0)</f>
        <v>36557</v>
      </c>
      <c r="C42960">
        <v>3.365326643</v>
      </c>
    </row>
    <row r="42961" spans="1:3" x14ac:dyDescent="0.25">
      <c r="A42961">
        <v>60</v>
      </c>
      <c r="B42961" s="1">
        <f>DATE(2000,3,1) + TIME(0,0,0)</f>
        <v>36586</v>
      </c>
      <c r="C42961">
        <v>6.6202745437999999</v>
      </c>
    </row>
    <row r="42962" spans="1:3" x14ac:dyDescent="0.25">
      <c r="A42962">
        <v>91</v>
      </c>
      <c r="B42962" s="1">
        <f>DATE(2000,4,1) + TIME(0,0,0)</f>
        <v>36617</v>
      </c>
      <c r="C42962">
        <v>8.3189077377</v>
      </c>
    </row>
    <row r="42963" spans="1:3" x14ac:dyDescent="0.25">
      <c r="A42963">
        <v>121</v>
      </c>
      <c r="B42963" s="1">
        <f>DATE(2000,5,1) + TIME(0,0,0)</f>
        <v>36647</v>
      </c>
      <c r="C42963">
        <v>9.0907068252999998</v>
      </c>
    </row>
    <row r="42964" spans="1:3" x14ac:dyDescent="0.25">
      <c r="A42964">
        <v>152</v>
      </c>
      <c r="B42964" s="1">
        <f>DATE(2000,6,1) + TIME(0,0,0)</f>
        <v>36678</v>
      </c>
      <c r="C42964">
        <v>9.6837167740000005</v>
      </c>
    </row>
    <row r="42965" spans="1:3" x14ac:dyDescent="0.25">
      <c r="A42965">
        <v>182</v>
      </c>
      <c r="B42965" s="1">
        <f>DATE(2000,7,1) + TIME(0,0,0)</f>
        <v>36708</v>
      </c>
      <c r="C42965">
        <v>10.198892593</v>
      </c>
    </row>
    <row r="42966" spans="1:3" x14ac:dyDescent="0.25">
      <c r="A42966">
        <v>213</v>
      </c>
      <c r="B42966" s="1">
        <f>DATE(2000,8,1) + TIME(0,0,0)</f>
        <v>36739</v>
      </c>
      <c r="C42966">
        <v>10.583677292000001</v>
      </c>
    </row>
    <row r="42967" spans="1:3" x14ac:dyDescent="0.25">
      <c r="A42967">
        <v>244</v>
      </c>
      <c r="B42967" s="1">
        <f>DATE(2000,9,1) + TIME(0,0,0)</f>
        <v>36770</v>
      </c>
      <c r="C42967">
        <v>10.877072333999999</v>
      </c>
    </row>
    <row r="42968" spans="1:3" x14ac:dyDescent="0.25">
      <c r="A42968">
        <v>274</v>
      </c>
      <c r="B42968" s="1">
        <f>DATE(2000,10,1) + TIME(0,0,0)</f>
        <v>36800</v>
      </c>
      <c r="C42968">
        <v>11.101564407</v>
      </c>
    </row>
    <row r="42969" spans="1:3" x14ac:dyDescent="0.25">
      <c r="A42969">
        <v>305</v>
      </c>
      <c r="B42969" s="1">
        <f>DATE(2000,11,1) + TIME(0,0,0)</f>
        <v>36831</v>
      </c>
      <c r="C42969">
        <v>11.292043686</v>
      </c>
    </row>
    <row r="42970" spans="1:3" x14ac:dyDescent="0.25">
      <c r="A42970">
        <v>335</v>
      </c>
      <c r="B42970" s="1">
        <f>DATE(2000,12,1) + TIME(0,0,0)</f>
        <v>36861</v>
      </c>
      <c r="C42970">
        <v>11.447737694000001</v>
      </c>
    </row>
    <row r="42971" spans="1:3" x14ac:dyDescent="0.25">
      <c r="A42971">
        <v>366</v>
      </c>
      <c r="B42971" s="1">
        <f>DATE(2001,1,1) + TIME(0,0,0)</f>
        <v>36892</v>
      </c>
      <c r="C42971">
        <v>11.581637383</v>
      </c>
    </row>
    <row r="42972" spans="1:3" x14ac:dyDescent="0.25">
      <c r="A42972">
        <v>397</v>
      </c>
      <c r="B42972" s="1">
        <f>DATE(2001,2,1) + TIME(0,0,0)</f>
        <v>36923</v>
      </c>
      <c r="C42972">
        <v>11.694615364000001</v>
      </c>
    </row>
    <row r="42973" spans="1:3" x14ac:dyDescent="0.25">
      <c r="A42973">
        <v>425</v>
      </c>
      <c r="B42973" s="1">
        <f>DATE(2001,3,1) + TIME(0,0,0)</f>
        <v>36951</v>
      </c>
      <c r="C42973">
        <v>11.783392906</v>
      </c>
    </row>
    <row r="42974" spans="1:3" x14ac:dyDescent="0.25">
      <c r="A42974">
        <v>456</v>
      </c>
      <c r="B42974" s="1">
        <f>DATE(2001,4,1) + TIME(0,0,0)</f>
        <v>36982</v>
      </c>
      <c r="C42974">
        <v>11.867283820999999</v>
      </c>
    </row>
    <row r="42975" spans="1:3" x14ac:dyDescent="0.25">
      <c r="A42975">
        <v>486</v>
      </c>
      <c r="B42975" s="1">
        <f>DATE(2001,5,1) + TIME(0,0,0)</f>
        <v>37012</v>
      </c>
      <c r="C42975">
        <v>11.935554504000001</v>
      </c>
    </row>
    <row r="42976" spans="1:3" x14ac:dyDescent="0.25">
      <c r="A42976">
        <v>517</v>
      </c>
      <c r="B42976" s="1">
        <f>DATE(2001,6,1) + TIME(0,0,0)</f>
        <v>37043</v>
      </c>
      <c r="C42976">
        <v>11.997202873000001</v>
      </c>
    </row>
    <row r="42977" spans="1:3" x14ac:dyDescent="0.25">
      <c r="A42977">
        <v>547</v>
      </c>
      <c r="B42977" s="1">
        <f>DATE(2001,7,1) + TIME(0,0,0)</f>
        <v>37073</v>
      </c>
      <c r="C42977">
        <v>12.051435471</v>
      </c>
    </row>
    <row r="42978" spans="1:3" x14ac:dyDescent="0.25">
      <c r="A42978">
        <v>578</v>
      </c>
      <c r="B42978" s="1">
        <f>DATE(2001,8,1) + TIME(0,0,0)</f>
        <v>37104</v>
      </c>
      <c r="C42978">
        <v>12.101321220000001</v>
      </c>
    </row>
    <row r="42979" spans="1:3" x14ac:dyDescent="0.25">
      <c r="A42979">
        <v>609</v>
      </c>
      <c r="B42979" s="1">
        <f>DATE(2001,9,1) + TIME(0,0,0)</f>
        <v>37135</v>
      </c>
      <c r="C42979">
        <v>12.144896507</v>
      </c>
    </row>
    <row r="42980" spans="1:3" x14ac:dyDescent="0.25">
      <c r="A42980">
        <v>639</v>
      </c>
      <c r="B42980" s="1">
        <f>DATE(2001,10,1) + TIME(0,0,0)</f>
        <v>37165</v>
      </c>
      <c r="C42980">
        <v>12.181026459</v>
      </c>
    </row>
    <row r="42981" spans="1:3" x14ac:dyDescent="0.25">
      <c r="A42981">
        <v>670</v>
      </c>
      <c r="B42981" s="1">
        <f>DATE(2001,11,1) + TIME(0,0,0)</f>
        <v>37196</v>
      </c>
      <c r="C42981">
        <v>12.21343708</v>
      </c>
    </row>
    <row r="42982" spans="1:3" x14ac:dyDescent="0.25">
      <c r="A42982">
        <v>700</v>
      </c>
      <c r="B42982" s="1">
        <f>DATE(2001,12,1) + TIME(0,0,0)</f>
        <v>37226</v>
      </c>
      <c r="C42982">
        <v>12.242687224999999</v>
      </c>
    </row>
    <row r="42983" spans="1:3" x14ac:dyDescent="0.25">
      <c r="A42983">
        <v>731</v>
      </c>
      <c r="B42983" s="1">
        <f>DATE(2002,1,1) + TIME(0,0,0)</f>
        <v>37257</v>
      </c>
      <c r="C42983">
        <v>12.270664215</v>
      </c>
    </row>
    <row r="42984" spans="1:3" x14ac:dyDescent="0.25">
      <c r="A42984">
        <v>762</v>
      </c>
      <c r="B42984" s="1">
        <f>DATE(2002,2,1) + TIME(0,0,0)</f>
        <v>37288</v>
      </c>
      <c r="C42984">
        <v>12.295918465</v>
      </c>
    </row>
    <row r="42985" spans="1:3" x14ac:dyDescent="0.25">
      <c r="A42985">
        <v>790</v>
      </c>
      <c r="B42985" s="1">
        <f>DATE(2002,3,1) + TIME(0,0,0)</f>
        <v>37316</v>
      </c>
      <c r="C42985">
        <v>12.316130638000001</v>
      </c>
    </row>
    <row r="42986" spans="1:3" x14ac:dyDescent="0.25">
      <c r="A42986">
        <v>821</v>
      </c>
      <c r="B42986" s="1">
        <f>DATE(2002,4,1) + TIME(0,0,0)</f>
        <v>37347</v>
      </c>
      <c r="C42986">
        <v>12.336094856000001</v>
      </c>
    </row>
    <row r="42987" spans="1:3" x14ac:dyDescent="0.25">
      <c r="A42987">
        <v>851</v>
      </c>
      <c r="B42987" s="1">
        <f>DATE(2002,5,1) + TIME(0,0,0)</f>
        <v>37377</v>
      </c>
      <c r="C42987">
        <v>12.353388786</v>
      </c>
    </row>
    <row r="42988" spans="1:3" x14ac:dyDescent="0.25">
      <c r="A42988">
        <v>882</v>
      </c>
      <c r="B42988" s="1">
        <f>DATE(2002,6,1) + TIME(0,0,0)</f>
        <v>37408</v>
      </c>
      <c r="C42988">
        <v>12.3696661</v>
      </c>
    </row>
    <row r="42989" spans="1:3" x14ac:dyDescent="0.25">
      <c r="A42989">
        <v>912</v>
      </c>
      <c r="B42989" s="1">
        <f>DATE(2002,7,1) + TIME(0,0,0)</f>
        <v>37438</v>
      </c>
      <c r="C42989">
        <v>12.384250641</v>
      </c>
    </row>
    <row r="42990" spans="1:3" x14ac:dyDescent="0.25">
      <c r="A42990">
        <v>943</v>
      </c>
      <c r="B42990" s="1">
        <f>DATE(2002,8,1) + TIME(0,0,0)</f>
        <v>37469</v>
      </c>
      <c r="C42990">
        <v>12.398331642</v>
      </c>
    </row>
    <row r="42991" spans="1:3" x14ac:dyDescent="0.25">
      <c r="A42991">
        <v>974</v>
      </c>
      <c r="B42991" s="1">
        <f>DATE(2002,9,1) + TIME(0,0,0)</f>
        <v>37500</v>
      </c>
      <c r="C42991">
        <v>12.411437035000001</v>
      </c>
    </row>
    <row r="42992" spans="1:3" x14ac:dyDescent="0.25">
      <c r="A42992">
        <v>1004</v>
      </c>
      <c r="B42992" s="1">
        <f>DATE(2002,10,1) + TIME(0,0,0)</f>
        <v>37530</v>
      </c>
      <c r="C42992">
        <v>12.423133849999999</v>
      </c>
    </row>
    <row r="42993" spans="1:3" x14ac:dyDescent="0.25">
      <c r="A42993">
        <v>1035</v>
      </c>
      <c r="B42993" s="1">
        <f>DATE(2002,11,1) + TIME(0,0,0)</f>
        <v>37561</v>
      </c>
      <c r="C42993">
        <v>12.434431075999999</v>
      </c>
    </row>
    <row r="42994" spans="1:3" x14ac:dyDescent="0.25">
      <c r="A42994">
        <v>1065</v>
      </c>
      <c r="B42994" s="1">
        <f>DATE(2002,12,1) + TIME(0,0,0)</f>
        <v>37591</v>
      </c>
      <c r="C42994">
        <v>12.444710732000001</v>
      </c>
    </row>
    <row r="42995" spans="1:3" x14ac:dyDescent="0.25">
      <c r="A42995">
        <v>1096</v>
      </c>
      <c r="B42995" s="1">
        <f>DATE(2003,1,1) + TIME(0,0,0)</f>
        <v>37622</v>
      </c>
      <c r="C42995">
        <v>12.454723358000001</v>
      </c>
    </row>
    <row r="42996" spans="1:3" x14ac:dyDescent="0.25">
      <c r="A42996">
        <v>1127</v>
      </c>
      <c r="B42996" s="1">
        <f>DATE(2003,2,1) + TIME(0,0,0)</f>
        <v>37653</v>
      </c>
      <c r="C42996">
        <v>12.464162826999999</v>
      </c>
    </row>
    <row r="42997" spans="1:3" x14ac:dyDescent="0.25">
      <c r="A42997">
        <v>1155</v>
      </c>
      <c r="B42997" s="1">
        <f>DATE(2003,3,1) + TIME(0,0,0)</f>
        <v>37681</v>
      </c>
      <c r="C42997">
        <v>12.472229004000001</v>
      </c>
    </row>
    <row r="42998" spans="1:3" x14ac:dyDescent="0.25">
      <c r="A42998">
        <v>1186</v>
      </c>
      <c r="B42998" s="1">
        <f>DATE(2003,4,1) + TIME(0,0,0)</f>
        <v>37712</v>
      </c>
      <c r="C42998">
        <v>12.480687141000001</v>
      </c>
    </row>
    <row r="42999" spans="1:3" x14ac:dyDescent="0.25">
      <c r="A42999">
        <v>1216</v>
      </c>
      <c r="B42999" s="1">
        <f>DATE(2003,5,1) + TIME(0,0,0)</f>
        <v>37742</v>
      </c>
      <c r="C42999">
        <v>12.488417625</v>
      </c>
    </row>
    <row r="43000" spans="1:3" x14ac:dyDescent="0.25">
      <c r="A43000">
        <v>1247</v>
      </c>
      <c r="B43000" s="1">
        <f>DATE(2003,6,1) + TIME(0,0,0)</f>
        <v>37773</v>
      </c>
      <c r="C43000">
        <v>12.495967865000001</v>
      </c>
    </row>
    <row r="43001" spans="1:3" x14ac:dyDescent="0.25">
      <c r="A43001">
        <v>1277</v>
      </c>
      <c r="B43001" s="1">
        <f>DATE(2003,7,1) + TIME(0,0,0)</f>
        <v>37803</v>
      </c>
      <c r="C43001">
        <v>12.502886772</v>
      </c>
    </row>
    <row r="43002" spans="1:3" x14ac:dyDescent="0.25">
      <c r="A43002">
        <v>1308</v>
      </c>
      <c r="B43002" s="1">
        <f>DATE(2003,8,1) + TIME(0,0,0)</f>
        <v>37834</v>
      </c>
      <c r="C43002">
        <v>12.509672165</v>
      </c>
    </row>
    <row r="43003" spans="1:3" x14ac:dyDescent="0.25">
      <c r="A43003">
        <v>1339</v>
      </c>
      <c r="B43003" s="1">
        <f>DATE(2003,9,1) + TIME(0,0,0)</f>
        <v>37865</v>
      </c>
      <c r="C43003">
        <v>12.516126633000001</v>
      </c>
    </row>
    <row r="43004" spans="1:3" x14ac:dyDescent="0.25">
      <c r="A43004">
        <v>1369</v>
      </c>
      <c r="B43004" s="1">
        <f>DATE(2003,10,1) + TIME(0,0,0)</f>
        <v>37895</v>
      </c>
      <c r="C43004">
        <v>12.52208519</v>
      </c>
    </row>
    <row r="43005" spans="1:3" x14ac:dyDescent="0.25">
      <c r="A43005">
        <v>1400</v>
      </c>
      <c r="B43005" s="1">
        <f>DATE(2003,11,1) + TIME(0,0,0)</f>
        <v>37926</v>
      </c>
      <c r="C43005">
        <v>12.527953148</v>
      </c>
    </row>
    <row r="43006" spans="1:3" x14ac:dyDescent="0.25">
      <c r="A43006">
        <v>1430</v>
      </c>
      <c r="B43006" s="1">
        <f>DATE(2003,12,1) + TIME(0,0,0)</f>
        <v>37956</v>
      </c>
      <c r="C43006">
        <v>12.53335762</v>
      </c>
    </row>
    <row r="43007" spans="1:3" x14ac:dyDescent="0.25">
      <c r="A43007">
        <v>1461</v>
      </c>
      <c r="B43007" s="1">
        <f>DATE(2004,1,1) + TIME(0,0,0)</f>
        <v>37987</v>
      </c>
      <c r="C43007">
        <v>12.538679123</v>
      </c>
    </row>
    <row r="43008" spans="1:3" x14ac:dyDescent="0.25">
      <c r="A43008">
        <v>1492</v>
      </c>
      <c r="B43008" s="1">
        <f>DATE(2004,2,1) + TIME(0,0,0)</f>
        <v>38018</v>
      </c>
      <c r="C43008">
        <v>12.543754578</v>
      </c>
    </row>
    <row r="43009" spans="1:3" x14ac:dyDescent="0.25">
      <c r="A43009">
        <v>1521</v>
      </c>
      <c r="B43009" s="1">
        <f>DATE(2004,3,1) + TIME(0,0,0)</f>
        <v>38047</v>
      </c>
      <c r="C43009">
        <v>12.548303604000001</v>
      </c>
    </row>
    <row r="43010" spans="1:3" x14ac:dyDescent="0.25">
      <c r="A43010">
        <v>1552</v>
      </c>
      <c r="B43010" s="1">
        <f>DATE(2004,4,1) + TIME(0,0,0)</f>
        <v>38078</v>
      </c>
      <c r="C43010">
        <v>12.552989006000001</v>
      </c>
    </row>
    <row r="43011" spans="1:3" x14ac:dyDescent="0.25">
      <c r="A43011">
        <v>1582</v>
      </c>
      <c r="B43011" s="1">
        <f>DATE(2004,5,1) + TIME(0,0,0)</f>
        <v>38108</v>
      </c>
      <c r="C43011">
        <v>12.557371140000001</v>
      </c>
    </row>
    <row r="43012" spans="1:3" x14ac:dyDescent="0.25">
      <c r="A43012">
        <v>1613</v>
      </c>
      <c r="B43012" s="1">
        <f>DATE(2004,6,1) + TIME(0,0,0)</f>
        <v>38139</v>
      </c>
      <c r="C43012">
        <v>12.561758995</v>
      </c>
    </row>
    <row r="43013" spans="1:3" x14ac:dyDescent="0.25">
      <c r="A43013">
        <v>1643</v>
      </c>
      <c r="B43013" s="1">
        <f>DATE(2004,7,1) + TIME(0,0,0)</f>
        <v>38169</v>
      </c>
      <c r="C43013">
        <v>12.565880775</v>
      </c>
    </row>
    <row r="43014" spans="1:3" x14ac:dyDescent="0.25">
      <c r="A43014">
        <v>1674</v>
      </c>
      <c r="B43014" s="1">
        <f>DATE(2004,8,1) + TIME(0,0,0)</f>
        <v>38200</v>
      </c>
      <c r="C43014">
        <v>12.570019722</v>
      </c>
    </row>
    <row r="43015" spans="1:3" x14ac:dyDescent="0.25">
      <c r="A43015">
        <v>1705</v>
      </c>
      <c r="B43015" s="1">
        <f>DATE(2004,9,1) + TIME(0,0,0)</f>
        <v>38231</v>
      </c>
      <c r="C43015">
        <v>12.574043273999999</v>
      </c>
    </row>
    <row r="43016" spans="1:3" x14ac:dyDescent="0.25">
      <c r="A43016">
        <v>1735</v>
      </c>
      <c r="B43016" s="1">
        <f>DATE(2004,10,1) + TIME(0,0,0)</f>
        <v>38261</v>
      </c>
      <c r="C43016">
        <v>12.577833176</v>
      </c>
    </row>
    <row r="43017" spans="1:3" x14ac:dyDescent="0.25">
      <c r="A43017">
        <v>1766</v>
      </c>
      <c r="B43017" s="1">
        <f>DATE(2004,11,1) + TIME(0,0,0)</f>
        <v>38292</v>
      </c>
      <c r="C43017">
        <v>12.581646919000001</v>
      </c>
    </row>
    <row r="43018" spans="1:3" x14ac:dyDescent="0.25">
      <c r="A43018">
        <v>1796</v>
      </c>
      <c r="B43018" s="1">
        <f>DATE(2004,12,1) + TIME(0,0,0)</f>
        <v>38322</v>
      </c>
      <c r="C43018">
        <v>12.585243224999999</v>
      </c>
    </row>
    <row r="43019" spans="1:3" x14ac:dyDescent="0.25">
      <c r="A43019">
        <v>1827</v>
      </c>
      <c r="B43019" s="1">
        <f>DATE(2005,1,1) + TIME(0,0,0)</f>
        <v>38353</v>
      </c>
      <c r="C43019">
        <v>12.588867188</v>
      </c>
    </row>
    <row r="43020" spans="1:3" x14ac:dyDescent="0.25">
      <c r="A43020">
        <v>1858</v>
      </c>
      <c r="B43020" s="1">
        <f>DATE(2005,2,1) + TIME(0,0,0)</f>
        <v>38384</v>
      </c>
      <c r="C43020">
        <v>12.592404366</v>
      </c>
    </row>
    <row r="43021" spans="1:3" x14ac:dyDescent="0.25">
      <c r="A43021">
        <v>1886</v>
      </c>
      <c r="B43021" s="1">
        <f>DATE(2005,3,1) + TIME(0,0,0)</f>
        <v>38412</v>
      </c>
      <c r="C43021">
        <v>12.595529556000001</v>
      </c>
    </row>
    <row r="43022" spans="1:3" x14ac:dyDescent="0.25">
      <c r="A43022">
        <v>1917</v>
      </c>
      <c r="B43022" s="1">
        <f>DATE(2005,4,1) + TIME(0,0,0)</f>
        <v>38443</v>
      </c>
      <c r="C43022">
        <v>12.598916054</v>
      </c>
    </row>
    <row r="43023" spans="1:3" x14ac:dyDescent="0.25">
      <c r="A43023">
        <v>1947</v>
      </c>
      <c r="B43023" s="1">
        <f>DATE(2005,5,1) + TIME(0,0,0)</f>
        <v>38473</v>
      </c>
      <c r="C43023">
        <v>12.602126122</v>
      </c>
    </row>
    <row r="43024" spans="1:3" x14ac:dyDescent="0.25">
      <c r="A43024">
        <v>1978</v>
      </c>
      <c r="B43024" s="1">
        <f>DATE(2005,6,1) + TIME(0,0,0)</f>
        <v>38504</v>
      </c>
      <c r="C43024">
        <v>12.60537529</v>
      </c>
    </row>
    <row r="43025" spans="1:3" x14ac:dyDescent="0.25">
      <c r="A43025">
        <v>2008</v>
      </c>
      <c r="B43025" s="1">
        <f>DATE(2005,7,1) + TIME(0,0,0)</f>
        <v>38534</v>
      </c>
      <c r="C43025">
        <v>12.608460426000001</v>
      </c>
    </row>
    <row r="43026" spans="1:3" x14ac:dyDescent="0.25">
      <c r="A43026">
        <v>2039</v>
      </c>
      <c r="B43026" s="1">
        <f>DATE(2005,8,1) + TIME(0,0,0)</f>
        <v>38565</v>
      </c>
      <c r="C43026">
        <v>12.611588478</v>
      </c>
    </row>
    <row r="43027" spans="1:3" x14ac:dyDescent="0.25">
      <c r="A43027">
        <v>2070</v>
      </c>
      <c r="B43027" s="1">
        <f>DATE(2005,9,1) + TIME(0,0,0)</f>
        <v>38596</v>
      </c>
      <c r="C43027">
        <v>12.614659309</v>
      </c>
    </row>
    <row r="43028" spans="1:3" x14ac:dyDescent="0.25">
      <c r="A43028">
        <v>2100</v>
      </c>
      <c r="B43028" s="1">
        <f>DATE(2005,10,1) + TIME(0,0,0)</f>
        <v>38626</v>
      </c>
      <c r="C43028">
        <v>12.61757946</v>
      </c>
    </row>
    <row r="43029" spans="1:3" x14ac:dyDescent="0.25">
      <c r="A43029">
        <v>2131</v>
      </c>
      <c r="B43029" s="1">
        <f>DATE(2005,11,1) + TIME(0,0,0)</f>
        <v>38657</v>
      </c>
      <c r="C43029">
        <v>12.620545387</v>
      </c>
    </row>
    <row r="43030" spans="1:3" x14ac:dyDescent="0.25">
      <c r="A43030">
        <v>2161</v>
      </c>
      <c r="B43030" s="1">
        <f>DATE(2005,12,1) + TIME(0,0,0)</f>
        <v>38687</v>
      </c>
      <c r="C43030">
        <v>12.623368263</v>
      </c>
    </row>
    <row r="43031" spans="1:3" x14ac:dyDescent="0.25">
      <c r="A43031">
        <v>2192</v>
      </c>
      <c r="B43031" s="1">
        <f>DATE(2006,1,1) + TIME(0,0,0)</f>
        <v>38718</v>
      </c>
      <c r="C43031">
        <v>12.626237869000001</v>
      </c>
    </row>
    <row r="43032" spans="1:3" x14ac:dyDescent="0.25">
      <c r="A43032">
        <v>2223</v>
      </c>
      <c r="B43032" s="1">
        <f>DATE(2006,2,1) + TIME(0,0,0)</f>
        <v>38749</v>
      </c>
      <c r="C43032">
        <v>12.629060745</v>
      </c>
    </row>
    <row r="43033" spans="1:3" x14ac:dyDescent="0.25">
      <c r="A43033">
        <v>2251</v>
      </c>
      <c r="B43033" s="1">
        <f>DATE(2006,3,1) + TIME(0,0,0)</f>
        <v>38777</v>
      </c>
      <c r="C43033">
        <v>12.631572723</v>
      </c>
    </row>
    <row r="43034" spans="1:3" x14ac:dyDescent="0.25">
      <c r="A43034">
        <v>2282</v>
      </c>
      <c r="B43034" s="1">
        <f>DATE(2006,4,1) + TIME(0,0,0)</f>
        <v>38808</v>
      </c>
      <c r="C43034">
        <v>12.63431263</v>
      </c>
    </row>
    <row r="43035" spans="1:3" x14ac:dyDescent="0.25">
      <c r="A43035">
        <v>2312</v>
      </c>
      <c r="B43035" s="1">
        <f>DATE(2006,5,1) + TIME(0,0,0)</f>
        <v>38838</v>
      </c>
      <c r="C43035">
        <v>12.636924744</v>
      </c>
    </row>
    <row r="43036" spans="1:3" x14ac:dyDescent="0.25">
      <c r="A43036">
        <v>2343</v>
      </c>
      <c r="B43036" s="1">
        <f>DATE(2006,6,1) + TIME(0,0,0)</f>
        <v>38869</v>
      </c>
      <c r="C43036">
        <v>12.639586448999999</v>
      </c>
    </row>
    <row r="43037" spans="1:3" x14ac:dyDescent="0.25">
      <c r="A43037">
        <v>2373</v>
      </c>
      <c r="B43037" s="1">
        <f>DATE(2006,7,1) + TIME(0,0,0)</f>
        <v>38899</v>
      </c>
      <c r="C43037">
        <v>12.64212513</v>
      </c>
    </row>
    <row r="43038" spans="1:3" x14ac:dyDescent="0.25">
      <c r="A43038">
        <v>2404</v>
      </c>
      <c r="B43038" s="1">
        <f>DATE(2006,8,1) + TIME(0,0,0)</f>
        <v>38930</v>
      </c>
      <c r="C43038">
        <v>12.644712448</v>
      </c>
    </row>
    <row r="43039" spans="1:3" x14ac:dyDescent="0.25">
      <c r="A43039">
        <v>2435</v>
      </c>
      <c r="B43039" s="1">
        <f>DATE(2006,9,1) + TIME(0,0,0)</f>
        <v>38961</v>
      </c>
      <c r="C43039">
        <v>12.647266388</v>
      </c>
    </row>
    <row r="43040" spans="1:3" x14ac:dyDescent="0.25">
      <c r="A43040">
        <v>2465</v>
      </c>
      <c r="B43040" s="1">
        <f>DATE(2006,10,1) + TIME(0,0,0)</f>
        <v>38991</v>
      </c>
      <c r="C43040">
        <v>12.649704933000001</v>
      </c>
    </row>
    <row r="43041" spans="1:3" x14ac:dyDescent="0.25">
      <c r="A43041">
        <v>2496</v>
      </c>
      <c r="B43041" s="1">
        <f>DATE(2006,11,1) + TIME(0,0,0)</f>
        <v>39022</v>
      </c>
      <c r="C43041">
        <v>12.652194023</v>
      </c>
    </row>
    <row r="43042" spans="1:3" x14ac:dyDescent="0.25">
      <c r="A43042">
        <v>2526</v>
      </c>
      <c r="B43042" s="1">
        <f>DATE(2006,12,1) + TIME(0,0,0)</f>
        <v>39052</v>
      </c>
      <c r="C43042">
        <v>12.654573441</v>
      </c>
    </row>
    <row r="43043" spans="1:3" x14ac:dyDescent="0.25">
      <c r="A43043">
        <v>2557</v>
      </c>
      <c r="B43043" s="1">
        <f>DATE(2007,1,1) + TIME(0,0,0)</f>
        <v>39083</v>
      </c>
      <c r="C43043">
        <v>12.657003402999999</v>
      </c>
    </row>
    <row r="43044" spans="1:3" x14ac:dyDescent="0.25">
      <c r="A43044">
        <v>2588</v>
      </c>
      <c r="B43044" s="1">
        <f>DATE(2007,2,1) + TIME(0,0,0)</f>
        <v>39114</v>
      </c>
      <c r="C43044">
        <v>12.659404755000001</v>
      </c>
    </row>
    <row r="43045" spans="1:3" x14ac:dyDescent="0.25">
      <c r="A43045">
        <v>2616</v>
      </c>
      <c r="B43045" s="1">
        <f>DATE(2007,3,1) + TIME(0,0,0)</f>
        <v>39142</v>
      </c>
      <c r="C43045">
        <v>12.661551476</v>
      </c>
    </row>
    <row r="43046" spans="1:3" x14ac:dyDescent="0.25">
      <c r="A43046">
        <v>2647</v>
      </c>
      <c r="B43046" s="1">
        <f>DATE(2007,4,1) + TIME(0,0,0)</f>
        <v>39173</v>
      </c>
      <c r="C43046">
        <v>12.663902283000001</v>
      </c>
    </row>
    <row r="43047" spans="1:3" x14ac:dyDescent="0.25">
      <c r="A43047">
        <v>2677</v>
      </c>
      <c r="B43047" s="1">
        <f>DATE(2007,5,1) + TIME(0,0,0)</f>
        <v>39203</v>
      </c>
      <c r="C43047">
        <v>12.666154861000001</v>
      </c>
    </row>
    <row r="43048" spans="1:3" x14ac:dyDescent="0.25">
      <c r="A43048">
        <v>2708</v>
      </c>
      <c r="B43048" s="1">
        <f>DATE(2007,6,1) + TIME(0,0,0)</f>
        <v>39234</v>
      </c>
      <c r="C43048">
        <v>12.668457985</v>
      </c>
    </row>
    <row r="43049" spans="1:3" x14ac:dyDescent="0.25">
      <c r="A43049">
        <v>2738</v>
      </c>
      <c r="B43049" s="1">
        <f>DATE(2007,7,1) + TIME(0,0,0)</f>
        <v>39264</v>
      </c>
      <c r="C43049">
        <v>12.670665741000001</v>
      </c>
    </row>
    <row r="43050" spans="1:3" x14ac:dyDescent="0.25">
      <c r="A43050">
        <v>2769</v>
      </c>
      <c r="B43050" s="1">
        <f>DATE(2007,8,1) + TIME(0,0,0)</f>
        <v>39295</v>
      </c>
      <c r="C43050">
        <v>12.672925949</v>
      </c>
    </row>
    <row r="43051" spans="1:3" x14ac:dyDescent="0.25">
      <c r="A43051">
        <v>2800</v>
      </c>
      <c r="B43051" s="1">
        <f>DATE(2007,9,1) + TIME(0,0,0)</f>
        <v>39326</v>
      </c>
      <c r="C43051">
        <v>12.675165176</v>
      </c>
    </row>
    <row r="43052" spans="1:3" x14ac:dyDescent="0.25">
      <c r="A43052">
        <v>2830</v>
      </c>
      <c r="B43052" s="1">
        <f>DATE(2007,10,1) + TIME(0,0,0)</f>
        <v>39356</v>
      </c>
      <c r="C43052">
        <v>12.677312851</v>
      </c>
    </row>
    <row r="43053" spans="1:3" x14ac:dyDescent="0.25">
      <c r="A43053">
        <v>2861</v>
      </c>
      <c r="B43053" s="1">
        <f>DATE(2007,11,1) + TIME(0,0,0)</f>
        <v>39387</v>
      </c>
      <c r="C43053">
        <v>12.679513931000001</v>
      </c>
    </row>
    <row r="43054" spans="1:3" x14ac:dyDescent="0.25">
      <c r="A43054">
        <v>2891</v>
      </c>
      <c r="B43054" s="1">
        <f>DATE(2007,12,1) + TIME(0,0,0)</f>
        <v>39417</v>
      </c>
      <c r="C43054">
        <v>12.681627274</v>
      </c>
    </row>
    <row r="43055" spans="1:3" x14ac:dyDescent="0.25">
      <c r="A43055">
        <v>2922</v>
      </c>
      <c r="B43055" s="1">
        <f>DATE(2008,1,1) + TIME(0,0,0)</f>
        <v>39448</v>
      </c>
      <c r="C43055">
        <v>12.683793068</v>
      </c>
    </row>
    <row r="43056" spans="1:3" x14ac:dyDescent="0.25">
      <c r="A43056">
        <v>2953</v>
      </c>
      <c r="B43056" s="1">
        <f>DATE(2008,2,1) + TIME(0,0,0)</f>
        <v>39479</v>
      </c>
      <c r="C43056">
        <v>12.685943604</v>
      </c>
    </row>
    <row r="43057" spans="1:3" x14ac:dyDescent="0.25">
      <c r="A43057">
        <v>2982</v>
      </c>
      <c r="B43057" s="1">
        <f>DATE(2008,3,1) + TIME(0,0,0)</f>
        <v>39508</v>
      </c>
      <c r="C43057">
        <v>12.687940598000001</v>
      </c>
    </row>
    <row r="43058" spans="1:3" x14ac:dyDescent="0.25">
      <c r="A43058">
        <v>3013</v>
      </c>
      <c r="B43058" s="1">
        <f>DATE(2008,4,1) + TIME(0,0,0)</f>
        <v>39539</v>
      </c>
      <c r="C43058">
        <v>12.690061568999999</v>
      </c>
    </row>
    <row r="43059" spans="1:3" x14ac:dyDescent="0.25">
      <c r="A43059">
        <v>3043</v>
      </c>
      <c r="B43059" s="1">
        <f>DATE(2008,5,1) + TIME(0,0,0)</f>
        <v>39569</v>
      </c>
      <c r="C43059">
        <v>12.692100525000001</v>
      </c>
    </row>
    <row r="43060" spans="1:3" x14ac:dyDescent="0.25">
      <c r="A43060">
        <v>3074</v>
      </c>
      <c r="B43060" s="1">
        <f>DATE(2008,6,1) + TIME(0,0,0)</f>
        <v>39600</v>
      </c>
      <c r="C43060">
        <v>12.694194794</v>
      </c>
    </row>
    <row r="43061" spans="1:3" x14ac:dyDescent="0.25">
      <c r="A43061">
        <v>3104</v>
      </c>
      <c r="B43061" s="1">
        <f>DATE(2008,7,1) + TIME(0,0,0)</f>
        <v>39630</v>
      </c>
      <c r="C43061">
        <v>12.696209908</v>
      </c>
    </row>
    <row r="43062" spans="1:3" x14ac:dyDescent="0.25">
      <c r="A43062">
        <v>3135</v>
      </c>
      <c r="B43062" s="1">
        <f>DATE(2008,8,1) + TIME(0,0,0)</f>
        <v>39661</v>
      </c>
      <c r="C43062">
        <v>12.698280334</v>
      </c>
    </row>
    <row r="43063" spans="1:3" x14ac:dyDescent="0.25">
      <c r="A43063">
        <v>3166</v>
      </c>
      <c r="B43063" s="1">
        <f>DATE(2008,9,1) + TIME(0,0,0)</f>
        <v>39692</v>
      </c>
      <c r="C43063">
        <v>12.700339316999999</v>
      </c>
    </row>
    <row r="43064" spans="1:3" x14ac:dyDescent="0.25">
      <c r="A43064">
        <v>3196</v>
      </c>
      <c r="B43064" s="1">
        <f>DATE(2008,10,1) + TIME(0,0,0)</f>
        <v>39722</v>
      </c>
      <c r="C43064">
        <v>12.70232296</v>
      </c>
    </row>
    <row r="43065" spans="1:3" x14ac:dyDescent="0.25">
      <c r="A43065">
        <v>3227</v>
      </c>
      <c r="B43065" s="1">
        <f>DATE(2008,11,1) + TIME(0,0,0)</f>
        <v>39753</v>
      </c>
      <c r="C43065">
        <v>12.704362869000001</v>
      </c>
    </row>
    <row r="43066" spans="1:3" x14ac:dyDescent="0.25">
      <c r="A43066">
        <v>3257</v>
      </c>
      <c r="B43066" s="1">
        <f>DATE(2008,12,1) + TIME(0,0,0)</f>
        <v>39783</v>
      </c>
      <c r="C43066">
        <v>12.706329346</v>
      </c>
    </row>
    <row r="43067" spans="1:3" x14ac:dyDescent="0.25">
      <c r="A43067">
        <v>3288</v>
      </c>
      <c r="B43067" s="1">
        <f>DATE(2009,1,1) + TIME(0,0,0)</f>
        <v>39814</v>
      </c>
      <c r="C43067">
        <v>12.708352089</v>
      </c>
    </row>
    <row r="43068" spans="1:3" x14ac:dyDescent="0.25">
      <c r="A43068">
        <v>3319</v>
      </c>
      <c r="B43068" s="1">
        <f>DATE(2009,2,1) + TIME(0,0,0)</f>
        <v>39845</v>
      </c>
      <c r="C43068">
        <v>12.710365295000001</v>
      </c>
    </row>
    <row r="43069" spans="1:3" x14ac:dyDescent="0.25">
      <c r="A43069">
        <v>3347</v>
      </c>
      <c r="B43069" s="1">
        <f>DATE(2009,3,1) + TIME(0,0,0)</f>
        <v>39873</v>
      </c>
      <c r="C43069">
        <v>12.712174416</v>
      </c>
    </row>
    <row r="43070" spans="1:3" x14ac:dyDescent="0.25">
      <c r="A43070">
        <v>3378</v>
      </c>
      <c r="B43070" s="1">
        <f>DATE(2009,4,1) + TIME(0,0,0)</f>
        <v>39904</v>
      </c>
      <c r="C43070">
        <v>12.714168549</v>
      </c>
    </row>
    <row r="43071" spans="1:3" x14ac:dyDescent="0.25">
      <c r="A43071">
        <v>3408</v>
      </c>
      <c r="B43071" s="1">
        <f>DATE(2009,5,1) + TIME(0,0,0)</f>
        <v>39934</v>
      </c>
      <c r="C43071">
        <v>12.716088295</v>
      </c>
    </row>
    <row r="43072" spans="1:3" x14ac:dyDescent="0.25">
      <c r="A43072">
        <v>3439</v>
      </c>
      <c r="B43072" s="1">
        <f>DATE(2009,6,1) + TIME(0,0,0)</f>
        <v>39965</v>
      </c>
      <c r="C43072">
        <v>12.718063354</v>
      </c>
    </row>
    <row r="43073" spans="1:3" x14ac:dyDescent="0.25">
      <c r="A43073">
        <v>3469</v>
      </c>
      <c r="B43073" s="1">
        <f>DATE(2009,7,1) + TIME(0,0,0)</f>
        <v>39995</v>
      </c>
      <c r="C43073">
        <v>12.719966888</v>
      </c>
    </row>
    <row r="43074" spans="1:3" x14ac:dyDescent="0.25">
      <c r="A43074">
        <v>3500</v>
      </c>
      <c r="B43074" s="1">
        <f>DATE(2009,8,1) + TIME(0,0,0)</f>
        <v>40026</v>
      </c>
      <c r="C43074">
        <v>12.721926689</v>
      </c>
    </row>
    <row r="43075" spans="1:3" x14ac:dyDescent="0.25">
      <c r="A43075">
        <v>3531</v>
      </c>
      <c r="B43075" s="1">
        <f>DATE(2009,9,1) + TIME(0,0,0)</f>
        <v>40057</v>
      </c>
      <c r="C43075">
        <v>12.723878859999999</v>
      </c>
    </row>
    <row r="43076" spans="1:3" x14ac:dyDescent="0.25">
      <c r="A43076">
        <v>3561</v>
      </c>
      <c r="B43076" s="1">
        <f>DATE(2009,10,1) + TIME(0,0,0)</f>
        <v>40087</v>
      </c>
      <c r="C43076">
        <v>12.725763321000001</v>
      </c>
    </row>
    <row r="43077" spans="1:3" x14ac:dyDescent="0.25">
      <c r="A43077">
        <v>3592</v>
      </c>
      <c r="B43077" s="1">
        <f>DATE(2009,11,1) + TIME(0,0,0)</f>
        <v>40118</v>
      </c>
      <c r="C43077">
        <v>12.727705955999999</v>
      </c>
    </row>
    <row r="43078" spans="1:3" x14ac:dyDescent="0.25">
      <c r="A43078">
        <v>3622</v>
      </c>
      <c r="B43078" s="1">
        <f>DATE(2009,12,1) + TIME(0,0,0)</f>
        <v>40148</v>
      </c>
      <c r="C43078">
        <v>12.729581832999999</v>
      </c>
    </row>
    <row r="43079" spans="1:3" x14ac:dyDescent="0.25">
      <c r="A43079">
        <v>3653</v>
      </c>
      <c r="B43079" s="1">
        <f>DATE(2010,1,1) + TIME(0,0,0)</f>
        <v>40179</v>
      </c>
      <c r="C43079">
        <v>12.731517792</v>
      </c>
    </row>
    <row r="43080" spans="1:3" x14ac:dyDescent="0.25">
      <c r="A43080">
        <v>3684</v>
      </c>
      <c r="B43080" s="1">
        <f>DATE(2010,2,1) + TIME(0,0,0)</f>
        <v>40210</v>
      </c>
      <c r="C43080">
        <v>12.73345089</v>
      </c>
    </row>
    <row r="43081" spans="1:3" x14ac:dyDescent="0.25">
      <c r="A43081">
        <v>3712</v>
      </c>
      <c r="B43081" s="1">
        <f>DATE(2010,3,1) + TIME(0,0,0)</f>
        <v>40238</v>
      </c>
      <c r="C43081">
        <v>12.73519516</v>
      </c>
    </row>
    <row r="43082" spans="1:3" x14ac:dyDescent="0.25">
      <c r="A43082">
        <v>3743</v>
      </c>
      <c r="B43082" s="1">
        <f>DATE(2010,4,1) + TIME(0,0,0)</f>
        <v>40269</v>
      </c>
      <c r="C43082">
        <v>12.737125397</v>
      </c>
    </row>
    <row r="43083" spans="1:3" x14ac:dyDescent="0.25">
      <c r="A43083">
        <v>3773</v>
      </c>
      <c r="B43083" s="1">
        <f>DATE(2010,5,1) + TIME(0,0,0)</f>
        <v>40299</v>
      </c>
      <c r="C43083">
        <v>12.738991736999999</v>
      </c>
    </row>
    <row r="43084" spans="1:3" x14ac:dyDescent="0.25">
      <c r="A43084">
        <v>3804</v>
      </c>
      <c r="B43084" s="1">
        <f>DATE(2010,6,1) + TIME(0,0,0)</f>
        <v>40330</v>
      </c>
      <c r="C43084">
        <v>12.740921021</v>
      </c>
    </row>
    <row r="43085" spans="1:3" x14ac:dyDescent="0.25">
      <c r="A43085">
        <v>3834</v>
      </c>
      <c r="B43085" s="1">
        <f>DATE(2010,7,1) + TIME(0,0,0)</f>
        <v>40360</v>
      </c>
      <c r="C43085">
        <v>12.742788315</v>
      </c>
    </row>
    <row r="43086" spans="1:3" x14ac:dyDescent="0.25">
      <c r="A43086">
        <v>3865</v>
      </c>
      <c r="B43086" s="1">
        <f>DATE(2010,8,1) + TIME(0,0,0)</f>
        <v>40391</v>
      </c>
      <c r="C43086">
        <v>12.744719505000001</v>
      </c>
    </row>
    <row r="43087" spans="1:3" x14ac:dyDescent="0.25">
      <c r="A43087">
        <v>3896</v>
      </c>
      <c r="B43087" s="1">
        <f>DATE(2010,9,1) + TIME(0,0,0)</f>
        <v>40422</v>
      </c>
      <c r="C43087">
        <v>12.746650696</v>
      </c>
    </row>
    <row r="43088" spans="1:3" x14ac:dyDescent="0.25">
      <c r="A43088">
        <v>3926</v>
      </c>
      <c r="B43088" s="1">
        <f>DATE(2010,10,1) + TIME(0,0,0)</f>
        <v>40452</v>
      </c>
      <c r="C43088">
        <v>12.748521804999999</v>
      </c>
    </row>
    <row r="43089" spans="1:3" x14ac:dyDescent="0.25">
      <c r="A43089">
        <v>3957</v>
      </c>
      <c r="B43089" s="1">
        <f>DATE(2010,11,1) + TIME(0,0,0)</f>
        <v>40483</v>
      </c>
      <c r="C43089">
        <v>12.750456809999999</v>
      </c>
    </row>
    <row r="43090" spans="1:3" x14ac:dyDescent="0.25">
      <c r="A43090">
        <v>3987</v>
      </c>
      <c r="B43090" s="1">
        <f>DATE(2010,12,1) + TIME(0,0,0)</f>
        <v>40513</v>
      </c>
      <c r="C43090">
        <v>12.752331734</v>
      </c>
    </row>
    <row r="43091" spans="1:3" x14ac:dyDescent="0.25">
      <c r="A43091">
        <v>4018</v>
      </c>
      <c r="B43091" s="1">
        <f>DATE(2011,1,1) + TIME(0,0,0)</f>
        <v>40544</v>
      </c>
      <c r="C43091">
        <v>12.754272460999999</v>
      </c>
    </row>
    <row r="43092" spans="1:3" x14ac:dyDescent="0.25">
      <c r="A43092">
        <v>4049</v>
      </c>
      <c r="B43092" s="1">
        <f>DATE(2011,2,1) + TIME(0,0,0)</f>
        <v>40575</v>
      </c>
      <c r="C43092">
        <v>12.756215096</v>
      </c>
    </row>
    <row r="43093" spans="1:3" x14ac:dyDescent="0.25">
      <c r="A43093">
        <v>4077</v>
      </c>
      <c r="B43093" s="1">
        <f>DATE(2011,3,1) + TIME(0,0,0)</f>
        <v>40603</v>
      </c>
      <c r="C43093">
        <v>12.757971764000001</v>
      </c>
    </row>
    <row r="43094" spans="1:3" x14ac:dyDescent="0.25">
      <c r="A43094">
        <v>4108</v>
      </c>
      <c r="B43094" s="1">
        <f>DATE(2011,4,1) + TIME(0,0,0)</f>
        <v>40634</v>
      </c>
      <c r="C43094">
        <v>12.75992012</v>
      </c>
    </row>
    <row r="43095" spans="1:3" x14ac:dyDescent="0.25">
      <c r="A43095">
        <v>4138</v>
      </c>
      <c r="B43095" s="1">
        <f>DATE(2011,5,1) + TIME(0,0,0)</f>
        <v>40664</v>
      </c>
      <c r="C43095">
        <v>12.761808394999999</v>
      </c>
    </row>
    <row r="43096" spans="1:3" x14ac:dyDescent="0.25">
      <c r="A43096">
        <v>4169</v>
      </c>
      <c r="B43096" s="1">
        <f>DATE(2011,6,1) + TIME(0,0,0)</f>
        <v>40695</v>
      </c>
      <c r="C43096">
        <v>12.763763428000001</v>
      </c>
    </row>
    <row r="43097" spans="1:3" x14ac:dyDescent="0.25">
      <c r="A43097">
        <v>4199</v>
      </c>
      <c r="B43097" s="1">
        <f>DATE(2011,7,1) + TIME(0,0,0)</f>
        <v>40725</v>
      </c>
      <c r="C43097">
        <v>12.765657425000001</v>
      </c>
    </row>
    <row r="43098" spans="1:3" x14ac:dyDescent="0.25">
      <c r="A43098">
        <v>4230</v>
      </c>
      <c r="B43098" s="1">
        <f>DATE(2011,8,1) + TIME(0,0,0)</f>
        <v>40756</v>
      </c>
      <c r="C43098">
        <v>12.767618178999999</v>
      </c>
    </row>
    <row r="43099" spans="1:3" x14ac:dyDescent="0.25">
      <c r="A43099">
        <v>4261</v>
      </c>
      <c r="B43099" s="1">
        <f>DATE(2011,9,1) + TIME(0,0,0)</f>
        <v>40787</v>
      </c>
      <c r="C43099">
        <v>12.769582747999999</v>
      </c>
    </row>
    <row r="43100" spans="1:3" x14ac:dyDescent="0.25">
      <c r="A43100">
        <v>4291</v>
      </c>
      <c r="B43100" s="1">
        <f>DATE(2011,10,1) + TIME(0,0,0)</f>
        <v>40817</v>
      </c>
      <c r="C43100">
        <v>12.771487236</v>
      </c>
    </row>
    <row r="43101" spans="1:3" x14ac:dyDescent="0.25">
      <c r="A43101">
        <v>4322</v>
      </c>
      <c r="B43101" s="1">
        <f>DATE(2011,11,1) + TIME(0,0,0)</f>
        <v>40848</v>
      </c>
      <c r="C43101">
        <v>12.773459434999999</v>
      </c>
    </row>
    <row r="43102" spans="1:3" x14ac:dyDescent="0.25">
      <c r="A43102">
        <v>4352</v>
      </c>
      <c r="B43102" s="1">
        <f>DATE(2011,12,1) + TIME(0,0,0)</f>
        <v>40878</v>
      </c>
      <c r="C43102">
        <v>12.775370598</v>
      </c>
    </row>
    <row r="43103" spans="1:3" x14ac:dyDescent="0.25">
      <c r="A43103">
        <v>4383</v>
      </c>
      <c r="B43103" s="1">
        <f>DATE(2012,1,1) + TIME(0,0,0)</f>
        <v>40909</v>
      </c>
      <c r="C43103">
        <v>12.777349471999999</v>
      </c>
    </row>
    <row r="43104" spans="1:3" x14ac:dyDescent="0.25">
      <c r="A43104">
        <v>4414</v>
      </c>
      <c r="B43104" s="1">
        <f>DATE(2012,2,1) + TIME(0,0,0)</f>
        <v>40940</v>
      </c>
      <c r="C43104">
        <v>12.779332160999999</v>
      </c>
    </row>
    <row r="43105" spans="1:3" x14ac:dyDescent="0.25">
      <c r="A43105">
        <v>4443</v>
      </c>
      <c r="B43105" s="1">
        <f>DATE(2012,3,1) + TIME(0,0,0)</f>
        <v>40969</v>
      </c>
      <c r="C43105">
        <v>12.781189918999999</v>
      </c>
    </row>
    <row r="43106" spans="1:3" x14ac:dyDescent="0.25">
      <c r="A43106">
        <v>4474</v>
      </c>
      <c r="B43106" s="1">
        <f>DATE(2012,4,1) + TIME(0,0,0)</f>
        <v>41000</v>
      </c>
      <c r="C43106">
        <v>12.783180237</v>
      </c>
    </row>
    <row r="43107" spans="1:3" x14ac:dyDescent="0.25">
      <c r="A43107">
        <v>4504</v>
      </c>
      <c r="B43107" s="1">
        <f>DATE(2012,5,1) + TIME(0,0,0)</f>
        <v>41030</v>
      </c>
      <c r="C43107">
        <v>12.785109520000001</v>
      </c>
    </row>
    <row r="43108" spans="1:3" x14ac:dyDescent="0.25">
      <c r="A43108">
        <v>4535</v>
      </c>
      <c r="B43108" s="1">
        <f>DATE(2012,6,1) + TIME(0,0,0)</f>
        <v>41061</v>
      </c>
      <c r="C43108">
        <v>12.787107468</v>
      </c>
    </row>
    <row r="43109" spans="1:3" x14ac:dyDescent="0.25">
      <c r="A43109">
        <v>4565</v>
      </c>
      <c r="B43109" s="1">
        <f>DATE(2012,7,1) + TIME(0,0,0)</f>
        <v>41091</v>
      </c>
      <c r="C43109">
        <v>12.789043426999999</v>
      </c>
    </row>
    <row r="43110" spans="1:3" x14ac:dyDescent="0.25">
      <c r="A43110">
        <v>4596</v>
      </c>
      <c r="B43110" s="1">
        <f>DATE(2012,8,1) + TIME(0,0,0)</f>
        <v>41122</v>
      </c>
      <c r="C43110">
        <v>12.791049004</v>
      </c>
    </row>
    <row r="43111" spans="1:3" x14ac:dyDescent="0.25">
      <c r="A43111">
        <v>4627</v>
      </c>
      <c r="B43111" s="1">
        <f>DATE(2012,9,1) + TIME(0,0,0)</f>
        <v>41153</v>
      </c>
      <c r="C43111">
        <v>12.793057442</v>
      </c>
    </row>
    <row r="43112" spans="1:3" x14ac:dyDescent="0.25">
      <c r="A43112">
        <v>4657</v>
      </c>
      <c r="B43112" s="1">
        <f>DATE(2012,10,1) + TIME(0,0,0)</f>
        <v>41183</v>
      </c>
      <c r="C43112">
        <v>12.795004844999999</v>
      </c>
    </row>
    <row r="43113" spans="1:3" x14ac:dyDescent="0.25">
      <c r="A43113">
        <v>4688</v>
      </c>
      <c r="B43113" s="1">
        <f>DATE(2012,11,1) + TIME(0,0,0)</f>
        <v>41214</v>
      </c>
      <c r="C43113">
        <v>12.797020912000001</v>
      </c>
    </row>
    <row r="43114" spans="1:3" x14ac:dyDescent="0.25">
      <c r="A43114">
        <v>4718</v>
      </c>
      <c r="B43114" s="1">
        <f>DATE(2012,12,1) + TIME(0,0,0)</f>
        <v>41244</v>
      </c>
      <c r="C43114">
        <v>12.798974991</v>
      </c>
    </row>
    <row r="43115" spans="1:3" x14ac:dyDescent="0.25">
      <c r="A43115">
        <v>4749</v>
      </c>
      <c r="B43115" s="1">
        <f>DATE(2013,1,1) + TIME(0,0,0)</f>
        <v>41275</v>
      </c>
      <c r="C43115">
        <v>12.800998688</v>
      </c>
    </row>
    <row r="43116" spans="1:3" x14ac:dyDescent="0.25">
      <c r="A43116">
        <v>4780</v>
      </c>
      <c r="B43116" s="1">
        <f>DATE(2013,2,1) + TIME(0,0,0)</f>
        <v>41306</v>
      </c>
      <c r="C43116">
        <v>12.803025246000001</v>
      </c>
    </row>
    <row r="43117" spans="1:3" x14ac:dyDescent="0.25">
      <c r="A43117">
        <v>4808</v>
      </c>
      <c r="B43117" s="1">
        <f>DATE(2013,3,1) + TIME(0,0,0)</f>
        <v>41334</v>
      </c>
      <c r="C43117">
        <v>12.804859161</v>
      </c>
    </row>
    <row r="43118" spans="1:3" x14ac:dyDescent="0.25">
      <c r="A43118">
        <v>4839</v>
      </c>
      <c r="B43118" s="1">
        <f>DATE(2013,4,1) + TIME(0,0,0)</f>
        <v>41365</v>
      </c>
      <c r="C43118">
        <v>12.806892395</v>
      </c>
    </row>
    <row r="43119" spans="1:3" x14ac:dyDescent="0.25">
      <c r="A43119">
        <v>4869</v>
      </c>
      <c r="B43119" s="1">
        <f>DATE(2013,5,1) + TIME(0,0,0)</f>
        <v>41395</v>
      </c>
      <c r="C43119">
        <v>12.80886364</v>
      </c>
    </row>
    <row r="43120" spans="1:3" x14ac:dyDescent="0.25">
      <c r="A43120">
        <v>4900</v>
      </c>
      <c r="B43120" s="1">
        <f>DATE(2013,6,1) + TIME(0,0,0)</f>
        <v>41426</v>
      </c>
      <c r="C43120">
        <v>12.810904503</v>
      </c>
    </row>
    <row r="43121" spans="1:3" x14ac:dyDescent="0.25">
      <c r="A43121">
        <v>4930</v>
      </c>
      <c r="B43121" s="1">
        <f>DATE(2013,7,1) + TIME(0,0,0)</f>
        <v>41456</v>
      </c>
      <c r="C43121">
        <v>12.812882423</v>
      </c>
    </row>
    <row r="43122" spans="1:3" x14ac:dyDescent="0.25">
      <c r="A43122">
        <v>4961</v>
      </c>
      <c r="B43122" s="1">
        <f>DATE(2013,8,1) + TIME(0,0,0)</f>
        <v>41487</v>
      </c>
      <c r="C43122">
        <v>12.814929962000001</v>
      </c>
    </row>
    <row r="43123" spans="1:3" x14ac:dyDescent="0.25">
      <c r="A43123">
        <v>4992</v>
      </c>
      <c r="B43123" s="1">
        <f>DATE(2013,9,1) + TIME(0,0,0)</f>
        <v>41518</v>
      </c>
      <c r="C43123">
        <v>12.816980362000001</v>
      </c>
    </row>
    <row r="43124" spans="1:3" x14ac:dyDescent="0.25">
      <c r="A43124">
        <v>5022</v>
      </c>
      <c r="B43124" s="1">
        <f>DATE(2013,10,1) + TIME(0,0,0)</f>
        <v>41548</v>
      </c>
      <c r="C43124">
        <v>12.818967818999999</v>
      </c>
    </row>
    <row r="43125" spans="1:3" x14ac:dyDescent="0.25">
      <c r="A43125">
        <v>5053</v>
      </c>
      <c r="B43125" s="1">
        <f>DATE(2013,11,1) + TIME(0,0,0)</f>
        <v>41579</v>
      </c>
      <c r="C43125">
        <v>12.821025848</v>
      </c>
    </row>
    <row r="43126" spans="1:3" x14ac:dyDescent="0.25">
      <c r="A43126">
        <v>5083</v>
      </c>
      <c r="B43126" s="1">
        <f>DATE(2013,12,1) + TIME(0,0,0)</f>
        <v>41609</v>
      </c>
      <c r="C43126">
        <v>12.823019981</v>
      </c>
    </row>
    <row r="43127" spans="1:3" x14ac:dyDescent="0.25">
      <c r="A43127">
        <v>5114</v>
      </c>
      <c r="B43127" s="1">
        <f>DATE(2014,1,1) + TIME(0,0,0)</f>
        <v>41640</v>
      </c>
      <c r="C43127">
        <v>12.825083733</v>
      </c>
    </row>
    <row r="43128" spans="1:3" x14ac:dyDescent="0.25">
      <c r="A43128">
        <v>5145</v>
      </c>
      <c r="B43128" s="1">
        <f>DATE(2014,2,1) + TIME(0,0,0)</f>
        <v>41671</v>
      </c>
      <c r="C43128">
        <v>12.827151299000001</v>
      </c>
    </row>
    <row r="43129" spans="1:3" x14ac:dyDescent="0.25">
      <c r="A43129">
        <v>5173</v>
      </c>
      <c r="B43129" s="1">
        <f>DATE(2014,3,1) + TIME(0,0,0)</f>
        <v>41699</v>
      </c>
      <c r="C43129">
        <v>12.829021453999999</v>
      </c>
    </row>
    <row r="43130" spans="1:3" x14ac:dyDescent="0.25">
      <c r="A43130">
        <v>5204</v>
      </c>
      <c r="B43130" s="1">
        <f>DATE(2014,4,1) + TIME(0,0,0)</f>
        <v>41730</v>
      </c>
      <c r="C43130">
        <v>12.831094741999999</v>
      </c>
    </row>
    <row r="43131" spans="1:3" x14ac:dyDescent="0.25">
      <c r="A43131">
        <v>5234</v>
      </c>
      <c r="B43131" s="1">
        <f>DATE(2014,5,1) + TIME(0,0,0)</f>
        <v>41760</v>
      </c>
      <c r="C43131">
        <v>12.833104133999999</v>
      </c>
    </row>
    <row r="43132" spans="1:3" x14ac:dyDescent="0.25">
      <c r="A43132">
        <v>5265</v>
      </c>
      <c r="B43132" s="1">
        <f>DATE(2014,6,1) + TIME(0,0,0)</f>
        <v>41791</v>
      </c>
      <c r="C43132">
        <v>12.835183144</v>
      </c>
    </row>
    <row r="43133" spans="1:3" x14ac:dyDescent="0.25">
      <c r="A43133">
        <v>5295</v>
      </c>
      <c r="B43133" s="1">
        <f>DATE(2014,7,1) + TIME(0,0,0)</f>
        <v>41821</v>
      </c>
      <c r="C43133">
        <v>12.837198257000001</v>
      </c>
    </row>
    <row r="43134" spans="1:3" x14ac:dyDescent="0.25">
      <c r="A43134">
        <v>5326</v>
      </c>
      <c r="B43134" s="1">
        <f>DATE(2014,8,1) + TIME(0,0,0)</f>
        <v>41852</v>
      </c>
      <c r="C43134">
        <v>12.839283943</v>
      </c>
    </row>
    <row r="43135" spans="1:3" x14ac:dyDescent="0.25">
      <c r="A43135">
        <v>5357</v>
      </c>
      <c r="B43135" s="1">
        <f>DATE(2014,9,1) + TIME(0,0,0)</f>
        <v>41883</v>
      </c>
      <c r="C43135">
        <v>12.841375351</v>
      </c>
    </row>
    <row r="43136" spans="1:3" x14ac:dyDescent="0.25">
      <c r="A43136">
        <v>5387</v>
      </c>
      <c r="B43136" s="1">
        <f>DATE(2014,10,1) + TIME(0,0,0)</f>
        <v>41913</v>
      </c>
      <c r="C43136">
        <v>12.843403816</v>
      </c>
    </row>
    <row r="43137" spans="1:3" x14ac:dyDescent="0.25">
      <c r="A43137">
        <v>5418</v>
      </c>
      <c r="B43137" s="1">
        <f>DATE(2014,11,1) + TIME(0,0,0)</f>
        <v>41944</v>
      </c>
      <c r="C43137">
        <v>12.845507622</v>
      </c>
    </row>
    <row r="43138" spans="1:3" x14ac:dyDescent="0.25">
      <c r="A43138">
        <v>5448</v>
      </c>
      <c r="B43138" s="1">
        <f>DATE(2014,12,1) + TIME(0,0,0)</f>
        <v>41974</v>
      </c>
      <c r="C43138">
        <v>12.847553252999999</v>
      </c>
    </row>
    <row r="43139" spans="1:3" x14ac:dyDescent="0.25">
      <c r="A43139">
        <v>5479</v>
      </c>
      <c r="B43139" s="1">
        <f>DATE(2015,1,1) + TIME(0,0,0)</f>
        <v>42005</v>
      </c>
      <c r="C43139">
        <v>12.849677086</v>
      </c>
    </row>
    <row r="43140" spans="1:3" x14ac:dyDescent="0.25">
      <c r="A43140">
        <v>5510</v>
      </c>
      <c r="B43140" s="1">
        <f>DATE(2015,2,1) + TIME(0,0,0)</f>
        <v>42036</v>
      </c>
      <c r="C43140">
        <v>12.851815223999999</v>
      </c>
    </row>
    <row r="43141" spans="1:3" x14ac:dyDescent="0.25">
      <c r="A43141">
        <v>5538</v>
      </c>
      <c r="B43141" s="1">
        <f>DATE(2015,3,1) + TIME(0,0,0)</f>
        <v>42064</v>
      </c>
      <c r="C43141">
        <v>12.853759766</v>
      </c>
    </row>
    <row r="43142" spans="1:3" x14ac:dyDescent="0.25">
      <c r="A43142">
        <v>5569</v>
      </c>
      <c r="B43142" s="1">
        <f>DATE(2015,4,1) + TIME(0,0,0)</f>
        <v>42095</v>
      </c>
      <c r="C43142">
        <v>12.855930327999999</v>
      </c>
    </row>
    <row r="43143" spans="1:3" x14ac:dyDescent="0.25">
      <c r="A43143">
        <v>5599</v>
      </c>
      <c r="B43143" s="1">
        <f>DATE(2015,5,1) + TIME(0,0,0)</f>
        <v>42125</v>
      </c>
      <c r="C43143">
        <v>12.858049393</v>
      </c>
    </row>
    <row r="43144" spans="1:3" x14ac:dyDescent="0.25">
      <c r="A43144">
        <v>5630</v>
      </c>
      <c r="B43144" s="1">
        <f>DATE(2015,6,1) + TIME(0,0,0)</f>
        <v>42156</v>
      </c>
      <c r="C43144">
        <v>12.860260963</v>
      </c>
    </row>
    <row r="43145" spans="1:3" x14ac:dyDescent="0.25">
      <c r="A43145">
        <v>5660</v>
      </c>
      <c r="B43145" s="1">
        <f>DATE(2015,7,1) + TIME(0,0,0)</f>
        <v>42186</v>
      </c>
      <c r="C43145">
        <v>12.86242485</v>
      </c>
    </row>
    <row r="43146" spans="1:3" x14ac:dyDescent="0.25">
      <c r="A43146">
        <v>5691</v>
      </c>
      <c r="B43146" s="1">
        <f>DATE(2015,8,1) + TIME(0,0,0)</f>
        <v>42217</v>
      </c>
      <c r="C43146">
        <v>12.864686012</v>
      </c>
    </row>
    <row r="43147" spans="1:3" x14ac:dyDescent="0.25">
      <c r="A43147">
        <v>5722</v>
      </c>
      <c r="B43147" s="1">
        <f>DATE(2015,9,1) + TIME(0,0,0)</f>
        <v>42248</v>
      </c>
      <c r="C43147">
        <v>12.866975783999999</v>
      </c>
    </row>
    <row r="43148" spans="1:3" x14ac:dyDescent="0.25">
      <c r="A43148">
        <v>5752</v>
      </c>
      <c r="B43148" s="1">
        <f>DATE(2015,10,1) + TIME(0,0,0)</f>
        <v>42278</v>
      </c>
      <c r="C43148">
        <v>12.86921978</v>
      </c>
    </row>
    <row r="43149" spans="1:3" x14ac:dyDescent="0.25">
      <c r="A43149">
        <v>5783</v>
      </c>
      <c r="B43149" s="1">
        <f>DATE(2015,11,1) + TIME(0,0,0)</f>
        <v>42309</v>
      </c>
      <c r="C43149">
        <v>12.871569633</v>
      </c>
    </row>
    <row r="43150" spans="1:3" x14ac:dyDescent="0.25">
      <c r="A43150">
        <v>5813</v>
      </c>
      <c r="B43150" s="1">
        <f>DATE(2015,12,1) + TIME(0,0,0)</f>
        <v>42339</v>
      </c>
      <c r="C43150">
        <v>12.873873711</v>
      </c>
    </row>
    <row r="43151" spans="1:3" x14ac:dyDescent="0.25">
      <c r="A43151">
        <v>5844</v>
      </c>
      <c r="B43151" s="1">
        <f>DATE(2016,1,1) + TIME(0,0,0)</f>
        <v>42370</v>
      </c>
      <c r="C43151">
        <v>12.876288413999999</v>
      </c>
    </row>
    <row r="43152" spans="1:3" x14ac:dyDescent="0.25">
      <c r="A43152">
        <v>5875</v>
      </c>
      <c r="B43152" s="1">
        <f>DATE(2016,2,1) + TIME(0,0,0)</f>
        <v>42401</v>
      </c>
      <c r="C43152">
        <v>12.878736496</v>
      </c>
    </row>
    <row r="43153" spans="1:3" x14ac:dyDescent="0.25">
      <c r="A43153">
        <v>5904</v>
      </c>
      <c r="B43153" s="1">
        <f>DATE(2016,3,1) + TIME(0,0,0)</f>
        <v>42430</v>
      </c>
      <c r="C43153">
        <v>12.881058693</v>
      </c>
    </row>
    <row r="43154" spans="1:3" x14ac:dyDescent="0.25">
      <c r="A43154">
        <v>5935</v>
      </c>
      <c r="B43154" s="1">
        <f>DATE(2016,4,1) + TIME(0,0,0)</f>
        <v>42461</v>
      </c>
      <c r="C43154">
        <v>12.883575438999999</v>
      </c>
    </row>
    <row r="43155" spans="1:3" x14ac:dyDescent="0.25">
      <c r="A43155">
        <v>5965</v>
      </c>
      <c r="B43155" s="1">
        <f>DATE(2016,5,1) + TIME(0,0,0)</f>
        <v>42491</v>
      </c>
      <c r="C43155">
        <v>12.886043549</v>
      </c>
    </row>
    <row r="43156" spans="1:3" x14ac:dyDescent="0.25">
      <c r="A43156">
        <v>5996</v>
      </c>
      <c r="B43156" s="1">
        <f>DATE(2016,6,1) + TIME(0,0,0)</f>
        <v>42522</v>
      </c>
      <c r="C43156">
        <v>12.88862896</v>
      </c>
    </row>
    <row r="43157" spans="1:3" x14ac:dyDescent="0.25">
      <c r="A43157">
        <v>6026</v>
      </c>
      <c r="B43157" s="1">
        <f>DATE(2016,7,1) + TIME(0,0,0)</f>
        <v>42552</v>
      </c>
      <c r="C43157">
        <v>12.891162872000001</v>
      </c>
    </row>
    <row r="43158" spans="1:3" x14ac:dyDescent="0.25">
      <c r="A43158">
        <v>6057</v>
      </c>
      <c r="B43158" s="1">
        <f>DATE(2016,8,1) + TIME(0,0,0)</f>
        <v>42583</v>
      </c>
      <c r="C43158">
        <v>12.893815994000001</v>
      </c>
    </row>
    <row r="43159" spans="1:3" x14ac:dyDescent="0.25">
      <c r="A43159">
        <v>6088</v>
      </c>
      <c r="B43159" s="1">
        <f>DATE(2016,9,1) + TIME(0,0,0)</f>
        <v>42614</v>
      </c>
      <c r="C43159">
        <v>12.896500587</v>
      </c>
    </row>
    <row r="43160" spans="1:3" x14ac:dyDescent="0.25">
      <c r="A43160">
        <v>6118</v>
      </c>
      <c r="B43160" s="1">
        <f>DATE(2016,10,1) + TIME(0,0,0)</f>
        <v>42644</v>
      </c>
      <c r="C43160">
        <v>12.899129867999999</v>
      </c>
    </row>
    <row r="43161" spans="1:3" x14ac:dyDescent="0.25">
      <c r="A43161">
        <v>6149</v>
      </c>
      <c r="B43161" s="1">
        <f>DATE(2016,11,1) + TIME(0,0,0)</f>
        <v>42675</v>
      </c>
      <c r="C43161">
        <v>12.901877403</v>
      </c>
    </row>
    <row r="43162" spans="1:3" x14ac:dyDescent="0.25">
      <c r="A43162">
        <v>6179</v>
      </c>
      <c r="B43162" s="1">
        <f>DATE(2016,12,1) + TIME(0,0,0)</f>
        <v>42705</v>
      </c>
      <c r="C43162">
        <v>12.904563904</v>
      </c>
    </row>
    <row r="43163" spans="1:3" x14ac:dyDescent="0.25">
      <c r="A43163">
        <v>6210</v>
      </c>
      <c r="B43163" s="1">
        <f>DATE(2017,1,1) + TIME(0,0,0)</f>
        <v>42736</v>
      </c>
      <c r="C43163">
        <v>12.907369614</v>
      </c>
    </row>
    <row r="43164" spans="1:3" x14ac:dyDescent="0.25">
      <c r="A43164">
        <v>6241</v>
      </c>
      <c r="B43164" s="1">
        <f>DATE(2017,2,1) + TIME(0,0,0)</f>
        <v>42767</v>
      </c>
      <c r="C43164">
        <v>12.910202979999999</v>
      </c>
    </row>
    <row r="43165" spans="1:3" x14ac:dyDescent="0.25">
      <c r="A43165">
        <v>6269</v>
      </c>
      <c r="B43165" s="1">
        <f>DATE(2017,3,1) + TIME(0,0,0)</f>
        <v>42795</v>
      </c>
      <c r="C43165">
        <v>12.912784576</v>
      </c>
    </row>
    <row r="43166" spans="1:3" x14ac:dyDescent="0.25">
      <c r="A43166">
        <v>6300</v>
      </c>
      <c r="B43166" s="1">
        <f>DATE(2017,4,1) + TIME(0,0,0)</f>
        <v>42826</v>
      </c>
      <c r="C43166">
        <v>12.915668488</v>
      </c>
    </row>
    <row r="43167" spans="1:3" x14ac:dyDescent="0.25">
      <c r="A43167">
        <v>6330</v>
      </c>
      <c r="B43167" s="1">
        <f>DATE(2017,5,1) + TIME(0,0,0)</f>
        <v>42856</v>
      </c>
      <c r="C43167">
        <v>12.918480873</v>
      </c>
    </row>
    <row r="43168" spans="1:3" x14ac:dyDescent="0.25">
      <c r="A43168">
        <v>6361</v>
      </c>
      <c r="B43168" s="1">
        <f>DATE(2017,6,1) + TIME(0,0,0)</f>
        <v>42887</v>
      </c>
      <c r="C43168">
        <v>12.921411514000001</v>
      </c>
    </row>
    <row r="43169" spans="1:3" x14ac:dyDescent="0.25">
      <c r="A43169">
        <v>6391</v>
      </c>
      <c r="B43169" s="1">
        <f>DATE(2017,7,1) + TIME(0,0,0)</f>
        <v>42917</v>
      </c>
      <c r="C43169">
        <v>12.924266814999999</v>
      </c>
    </row>
    <row r="43170" spans="1:3" x14ac:dyDescent="0.25">
      <c r="A43170">
        <v>6422</v>
      </c>
      <c r="B43170" s="1">
        <f>DATE(2017,8,1) + TIME(0,0,0)</f>
        <v>42948</v>
      </c>
      <c r="C43170">
        <v>12.927239417999999</v>
      </c>
    </row>
    <row r="43171" spans="1:3" x14ac:dyDescent="0.25">
      <c r="A43171">
        <v>6453</v>
      </c>
      <c r="B43171" s="1">
        <f>DATE(2017,9,1) + TIME(0,0,0)</f>
        <v>42979</v>
      </c>
      <c r="C43171">
        <v>12.930230140999999</v>
      </c>
    </row>
    <row r="43172" spans="1:3" x14ac:dyDescent="0.25">
      <c r="A43172">
        <v>6483</v>
      </c>
      <c r="B43172" s="1">
        <f>DATE(2017,10,1) + TIME(0,0,0)</f>
        <v>43009</v>
      </c>
      <c r="C43172">
        <v>12.933142662</v>
      </c>
    </row>
    <row r="43173" spans="1:3" x14ac:dyDescent="0.25">
      <c r="A43173">
        <v>6514</v>
      </c>
      <c r="B43173" s="1">
        <f>DATE(2017,11,1) + TIME(0,0,0)</f>
        <v>43040</v>
      </c>
      <c r="C43173">
        <v>12.936168671000001</v>
      </c>
    </row>
    <row r="43174" spans="1:3" x14ac:dyDescent="0.25">
      <c r="A43174">
        <v>6544</v>
      </c>
      <c r="B43174" s="1">
        <f>DATE(2017,12,1) + TIME(0,0,0)</f>
        <v>43070</v>
      </c>
      <c r="C43174">
        <v>12.939112663</v>
      </c>
    </row>
    <row r="43175" spans="1:3" x14ac:dyDescent="0.25">
      <c r="A43175">
        <v>6575</v>
      </c>
      <c r="B43175" s="1">
        <f>DATE(2018,1,1) + TIME(0,0,0)</f>
        <v>43101</v>
      </c>
      <c r="C43175">
        <v>12.942169188999999</v>
      </c>
    </row>
    <row r="43176" spans="1:3" x14ac:dyDescent="0.25">
      <c r="A43176">
        <v>6606</v>
      </c>
      <c r="B43176" s="1">
        <f>DATE(2018,2,1) + TIME(0,0,0)</f>
        <v>43132</v>
      </c>
      <c r="C43176">
        <v>12.945240021</v>
      </c>
    </row>
    <row r="43177" spans="1:3" x14ac:dyDescent="0.25">
      <c r="A43177">
        <v>6634</v>
      </c>
      <c r="B43177" s="1">
        <f>DATE(2018,3,1) + TIME(0,0,0)</f>
        <v>43160</v>
      </c>
      <c r="C43177">
        <v>12.94802475</v>
      </c>
    </row>
    <row r="43178" spans="1:3" x14ac:dyDescent="0.25">
      <c r="A43178">
        <v>6665</v>
      </c>
      <c r="B43178" s="1">
        <f>DATE(2018,4,1) + TIME(0,0,0)</f>
        <v>43191</v>
      </c>
      <c r="C43178">
        <v>12.951119423</v>
      </c>
    </row>
    <row r="43179" spans="1:3" x14ac:dyDescent="0.25">
      <c r="A43179">
        <v>6695</v>
      </c>
      <c r="B43179" s="1">
        <f>DATE(2018,5,1) + TIME(0,0,0)</f>
        <v>43221</v>
      </c>
      <c r="C43179">
        <v>12.954124451</v>
      </c>
    </row>
    <row r="43180" spans="1:3" x14ac:dyDescent="0.25">
      <c r="A43180">
        <v>6726</v>
      </c>
      <c r="B43180" s="1">
        <f>DATE(2018,6,1) + TIME(0,0,0)</f>
        <v>43252</v>
      </c>
      <c r="C43180">
        <v>12.957240105</v>
      </c>
    </row>
    <row r="43181" spans="1:3" x14ac:dyDescent="0.25">
      <c r="A43181">
        <v>6756</v>
      </c>
      <c r="B43181" s="1">
        <f>DATE(2018,7,1) + TIME(0,0,0)</f>
        <v>43282</v>
      </c>
      <c r="C43181">
        <v>12.960264206</v>
      </c>
    </row>
    <row r="43182" spans="1:3" x14ac:dyDescent="0.25">
      <c r="A43182">
        <v>6787</v>
      </c>
      <c r="B43182" s="1">
        <f>DATE(2018,8,1) + TIME(0,0,0)</f>
        <v>43313</v>
      </c>
      <c r="C43182">
        <v>12.963398933000001</v>
      </c>
    </row>
    <row r="43183" spans="1:3" x14ac:dyDescent="0.25">
      <c r="A43183">
        <v>6818</v>
      </c>
      <c r="B43183" s="1">
        <f>DATE(2018,9,1) + TIME(0,0,0)</f>
        <v>43344</v>
      </c>
      <c r="C43183">
        <v>12.96654129</v>
      </c>
    </row>
    <row r="43184" spans="1:3" x14ac:dyDescent="0.25">
      <c r="A43184">
        <v>6848</v>
      </c>
      <c r="B43184" s="1">
        <f>DATE(2018,10,1) + TIME(0,0,0)</f>
        <v>43374</v>
      </c>
      <c r="C43184">
        <v>12.969591141</v>
      </c>
    </row>
    <row r="43185" spans="1:3" x14ac:dyDescent="0.25">
      <c r="A43185">
        <v>6879</v>
      </c>
      <c r="B43185" s="1">
        <f>DATE(2018,11,1) + TIME(0,0,0)</f>
        <v>43405</v>
      </c>
      <c r="C43185">
        <v>12.97274971</v>
      </c>
    </row>
    <row r="43186" spans="1:3" x14ac:dyDescent="0.25">
      <c r="A43186">
        <v>6909</v>
      </c>
      <c r="B43186" s="1">
        <f>DATE(2018,12,1) + TIME(0,0,0)</f>
        <v>43435</v>
      </c>
      <c r="C43186">
        <v>12.975813865999999</v>
      </c>
    </row>
    <row r="43187" spans="1:3" x14ac:dyDescent="0.25">
      <c r="A43187">
        <v>6940</v>
      </c>
      <c r="B43187" s="1">
        <f>DATE(2019,1,1) + TIME(0,0,0)</f>
        <v>43466</v>
      </c>
      <c r="C43187">
        <v>12.978987694000001</v>
      </c>
    </row>
    <row r="43188" spans="1:3" x14ac:dyDescent="0.25">
      <c r="A43188">
        <v>6971</v>
      </c>
      <c r="B43188" s="1">
        <f>DATE(2019,2,1) + TIME(0,0,0)</f>
        <v>43497</v>
      </c>
      <c r="C43188">
        <v>12.982169151000001</v>
      </c>
    </row>
    <row r="43189" spans="1:3" x14ac:dyDescent="0.25">
      <c r="A43189">
        <v>6999</v>
      </c>
      <c r="B43189" s="1">
        <f>DATE(2019,3,1) + TIME(0,0,0)</f>
        <v>43525</v>
      </c>
      <c r="C43189">
        <v>12.985048294</v>
      </c>
    </row>
    <row r="43190" spans="1:3" x14ac:dyDescent="0.25">
      <c r="A43190">
        <v>7030</v>
      </c>
      <c r="B43190" s="1">
        <f>DATE(2019,4,1) + TIME(0,0,0)</f>
        <v>43556</v>
      </c>
      <c r="C43190">
        <v>12.988243103</v>
      </c>
    </row>
    <row r="43191" spans="1:3" x14ac:dyDescent="0.25">
      <c r="A43191">
        <v>7060</v>
      </c>
      <c r="B43191" s="1">
        <f>DATE(2019,5,1) + TIME(0,0,0)</f>
        <v>43586</v>
      </c>
      <c r="C43191">
        <v>12.991341590999999</v>
      </c>
    </row>
    <row r="43192" spans="1:3" x14ac:dyDescent="0.25">
      <c r="A43192">
        <v>7091</v>
      </c>
      <c r="B43192" s="1">
        <f>DATE(2019,6,1) + TIME(0,0,0)</f>
        <v>43617</v>
      </c>
      <c r="C43192">
        <v>12.994551659000001</v>
      </c>
    </row>
    <row r="43193" spans="1:3" x14ac:dyDescent="0.25">
      <c r="A43193">
        <v>7121</v>
      </c>
      <c r="B43193" s="1">
        <f>DATE(2019,7,1) + TIME(0,0,0)</f>
        <v>43647</v>
      </c>
      <c r="C43193">
        <v>12.997663498</v>
      </c>
    </row>
    <row r="43194" spans="1:3" x14ac:dyDescent="0.25">
      <c r="A43194">
        <v>7152</v>
      </c>
      <c r="B43194" s="1">
        <f>DATE(2019,8,1) + TIME(0,0,0)</f>
        <v>43678</v>
      </c>
      <c r="C43194">
        <v>13.000886917000001</v>
      </c>
    </row>
    <row r="43195" spans="1:3" x14ac:dyDescent="0.25">
      <c r="A43195">
        <v>7183</v>
      </c>
      <c r="B43195" s="1">
        <f>DATE(2019,9,1) + TIME(0,0,0)</f>
        <v>43709</v>
      </c>
      <c r="C43195">
        <v>13.004117966000001</v>
      </c>
    </row>
    <row r="43196" spans="1:3" x14ac:dyDescent="0.25">
      <c r="A43196">
        <v>7213</v>
      </c>
      <c r="B43196" s="1">
        <f>DATE(2019,10,1) + TIME(0,0,0)</f>
        <v>43739</v>
      </c>
      <c r="C43196">
        <v>13.007251739999999</v>
      </c>
    </row>
    <row r="43197" spans="1:3" x14ac:dyDescent="0.25">
      <c r="A43197">
        <v>7244</v>
      </c>
      <c r="B43197" s="1">
        <f>DATE(2019,11,1) + TIME(0,0,0)</f>
        <v>43770</v>
      </c>
      <c r="C43197">
        <v>13.010497093</v>
      </c>
    </row>
    <row r="43198" spans="1:3" x14ac:dyDescent="0.25">
      <c r="A43198">
        <v>7274</v>
      </c>
      <c r="B43198" s="1">
        <f>DATE(2019,12,1) + TIME(0,0,0)</f>
        <v>43800</v>
      </c>
      <c r="C43198">
        <v>13.013644218</v>
      </c>
    </row>
    <row r="43199" spans="1:3" x14ac:dyDescent="0.25">
      <c r="A43199">
        <v>7305</v>
      </c>
      <c r="B43199" s="1">
        <f>DATE(2020,1,1) + TIME(0,0,0)</f>
        <v>43831</v>
      </c>
      <c r="C43199">
        <v>13.016904831</v>
      </c>
    </row>
    <row r="43200" spans="1:3" x14ac:dyDescent="0.25">
      <c r="A43200">
        <v>7336</v>
      </c>
      <c r="B43200" s="1">
        <f>DATE(2020,2,1) + TIME(0,0,0)</f>
        <v>43862</v>
      </c>
      <c r="C43200">
        <v>13.020172119</v>
      </c>
    </row>
    <row r="43201" spans="1:3" x14ac:dyDescent="0.25">
      <c r="A43201">
        <v>7365</v>
      </c>
      <c r="B43201" s="1">
        <f>DATE(2020,3,1) + TIME(0,0,0)</f>
        <v>43891</v>
      </c>
      <c r="C43201">
        <v>13.023235321</v>
      </c>
    </row>
    <row r="43202" spans="1:3" x14ac:dyDescent="0.25">
      <c r="A43202">
        <v>7396</v>
      </c>
      <c r="B43202" s="1">
        <f>DATE(2020,4,1) + TIME(0,0,0)</f>
        <v>43922</v>
      </c>
      <c r="C43202">
        <v>13.026515960999999</v>
      </c>
    </row>
    <row r="43203" spans="1:3" x14ac:dyDescent="0.25">
      <c r="A43203">
        <v>7426</v>
      </c>
      <c r="B43203" s="1">
        <f>DATE(2020,5,1) + TIME(0,0,0)</f>
        <v>43952</v>
      </c>
      <c r="C43203">
        <v>13.029699325999999</v>
      </c>
    </row>
    <row r="43204" spans="1:3" x14ac:dyDescent="0.25">
      <c r="A43204">
        <v>7457</v>
      </c>
      <c r="B43204" s="1">
        <f>DATE(2020,6,1) + TIME(0,0,0)</f>
        <v>43983</v>
      </c>
      <c r="C43204">
        <v>13.03299427</v>
      </c>
    </row>
    <row r="43205" spans="1:3" x14ac:dyDescent="0.25">
      <c r="A43205">
        <v>7487</v>
      </c>
      <c r="B43205" s="1">
        <f>DATE(2020,7,1) + TIME(0,0,0)</f>
        <v>44013</v>
      </c>
      <c r="C43205">
        <v>13.036190986999999</v>
      </c>
    </row>
    <row r="43206" spans="1:3" x14ac:dyDescent="0.25">
      <c r="A43206">
        <v>7518</v>
      </c>
      <c r="B43206" s="1">
        <f>DATE(2020,8,1) + TIME(0,0,0)</f>
        <v>44044</v>
      </c>
      <c r="C43206">
        <v>13.039500237</v>
      </c>
    </row>
    <row r="43207" spans="1:3" x14ac:dyDescent="0.25">
      <c r="A43207">
        <v>7549</v>
      </c>
      <c r="B43207" s="1">
        <f>DATE(2020,9,1) + TIME(0,0,0)</f>
        <v>44075</v>
      </c>
      <c r="C43207">
        <v>13.042816161999999</v>
      </c>
    </row>
    <row r="43208" spans="1:3" x14ac:dyDescent="0.25">
      <c r="A43208">
        <v>7579</v>
      </c>
      <c r="B43208" s="1">
        <f>DATE(2020,10,1) + TIME(0,0,0)</f>
        <v>44105</v>
      </c>
      <c r="C43208">
        <v>13.046030998000001</v>
      </c>
    </row>
    <row r="43209" spans="1:3" x14ac:dyDescent="0.25">
      <c r="A43209">
        <v>7610</v>
      </c>
      <c r="B43209" s="1">
        <f>DATE(2020,11,1) + TIME(0,0,0)</f>
        <v>44136</v>
      </c>
      <c r="C43209">
        <v>13.049360275</v>
      </c>
    </row>
    <row r="43210" spans="1:3" x14ac:dyDescent="0.25">
      <c r="A43210">
        <v>7640</v>
      </c>
      <c r="B43210" s="1">
        <f>DATE(2020,12,1) + TIME(0,0,0)</f>
        <v>44166</v>
      </c>
      <c r="C43210">
        <v>13.052586555</v>
      </c>
    </row>
    <row r="43211" spans="1:3" x14ac:dyDescent="0.25">
      <c r="A43211">
        <v>7671</v>
      </c>
      <c r="B43211" s="1">
        <f>DATE(2021,1,1) + TIME(0,0,0)</f>
        <v>44197</v>
      </c>
      <c r="C43211">
        <v>13.055927277</v>
      </c>
    </row>
    <row r="43212" spans="1:3" x14ac:dyDescent="0.25">
      <c r="A43212">
        <v>7702</v>
      </c>
      <c r="B43212" s="1">
        <f>DATE(2021,2,1) + TIME(0,0,0)</f>
        <v>44228</v>
      </c>
      <c r="C43212">
        <v>13.05927372</v>
      </c>
    </row>
    <row r="43213" spans="1:3" x14ac:dyDescent="0.25">
      <c r="A43213">
        <v>7730</v>
      </c>
      <c r="B43213" s="1">
        <f>DATE(2021,3,1) + TIME(0,0,0)</f>
        <v>44256</v>
      </c>
      <c r="C43213">
        <v>13.062299727999999</v>
      </c>
    </row>
    <row r="43214" spans="1:3" x14ac:dyDescent="0.25">
      <c r="A43214">
        <v>7761</v>
      </c>
      <c r="B43214" s="1">
        <f>DATE(2021,4,1) + TIME(0,0,0)</f>
        <v>44287</v>
      </c>
      <c r="C43214">
        <v>13.065655708</v>
      </c>
    </row>
    <row r="43215" spans="1:3" x14ac:dyDescent="0.25">
      <c r="A43215">
        <v>7791</v>
      </c>
      <c r="B43215" s="1">
        <f>DATE(2021,5,1) + TIME(0,0,0)</f>
        <v>44317</v>
      </c>
      <c r="C43215">
        <v>13.068907738</v>
      </c>
    </row>
    <row r="43216" spans="1:3" x14ac:dyDescent="0.25">
      <c r="A43216">
        <v>7822</v>
      </c>
      <c r="B43216" s="1">
        <f>DATE(2021,6,1) + TIME(0,0,0)</f>
        <v>44348</v>
      </c>
      <c r="C43216">
        <v>13.072273254000001</v>
      </c>
    </row>
    <row r="43217" spans="1:3" x14ac:dyDescent="0.25">
      <c r="A43217">
        <v>7852</v>
      </c>
      <c r="B43217" s="1">
        <f>DATE(2021,7,1) + TIME(0,0,0)</f>
        <v>44378</v>
      </c>
      <c r="C43217">
        <v>13.075532913</v>
      </c>
    </row>
    <row r="43218" spans="1:3" x14ac:dyDescent="0.25">
      <c r="A43218">
        <v>7883</v>
      </c>
      <c r="B43218" s="1">
        <f>DATE(2021,8,1) + TIME(0,0,0)</f>
        <v>44409</v>
      </c>
      <c r="C43218">
        <v>13.078906058999999</v>
      </c>
    </row>
    <row r="43219" spans="1:3" x14ac:dyDescent="0.25">
      <c r="A43219">
        <v>7914</v>
      </c>
      <c r="B43219" s="1">
        <f>DATE(2021,9,1) + TIME(0,0,0)</f>
        <v>44440</v>
      </c>
      <c r="C43219">
        <v>13.082282065999999</v>
      </c>
    </row>
    <row r="43220" spans="1:3" x14ac:dyDescent="0.25">
      <c r="A43220">
        <v>7944</v>
      </c>
      <c r="B43220" s="1">
        <f>DATE(2021,10,1) + TIME(0,0,0)</f>
        <v>44470</v>
      </c>
      <c r="C43220">
        <v>13.085552216</v>
      </c>
    </row>
    <row r="43221" spans="1:3" x14ac:dyDescent="0.25">
      <c r="A43221">
        <v>7975</v>
      </c>
      <c r="B43221" s="1">
        <f>DATE(2021,11,1) + TIME(0,0,0)</f>
        <v>44501</v>
      </c>
      <c r="C43221">
        <v>13.088933945000001</v>
      </c>
    </row>
    <row r="43222" spans="1:3" x14ac:dyDescent="0.25">
      <c r="A43222">
        <v>8005</v>
      </c>
      <c r="B43222" s="1">
        <f>DATE(2021,12,1) + TIME(0,0,0)</f>
        <v>44531</v>
      </c>
      <c r="C43222">
        <v>13.092209816</v>
      </c>
    </row>
    <row r="43223" spans="1:3" x14ac:dyDescent="0.25">
      <c r="A43223">
        <v>8036</v>
      </c>
      <c r="B43223" s="1">
        <f>DATE(2022,1,1) + TIME(0,0,0)</f>
        <v>44562</v>
      </c>
      <c r="C43223">
        <v>13.095596313</v>
      </c>
    </row>
    <row r="43224" spans="1:3" x14ac:dyDescent="0.25">
      <c r="A43224">
        <v>8067</v>
      </c>
      <c r="B43224" s="1">
        <f>DATE(2022,2,1) + TIME(0,0,0)</f>
        <v>44593</v>
      </c>
      <c r="C43224">
        <v>13.098983765</v>
      </c>
    </row>
    <row r="43225" spans="1:3" x14ac:dyDescent="0.25">
      <c r="A43225">
        <v>8095</v>
      </c>
      <c r="B43225" s="1">
        <f>DATE(2022,3,1) + TIME(0,0,0)</f>
        <v>44621</v>
      </c>
      <c r="C43225">
        <v>13.102046013000001</v>
      </c>
    </row>
    <row r="43226" spans="1:3" x14ac:dyDescent="0.25">
      <c r="A43226">
        <v>8126</v>
      </c>
      <c r="B43226" s="1">
        <f>DATE(2022,4,1) + TIME(0,0,0)</f>
        <v>44652</v>
      </c>
      <c r="C43226">
        <v>13.105436324999999</v>
      </c>
    </row>
    <row r="43227" spans="1:3" x14ac:dyDescent="0.25">
      <c r="A43227">
        <v>8156</v>
      </c>
      <c r="B43227" s="1">
        <f>DATE(2022,5,1) + TIME(0,0,0)</f>
        <v>44682</v>
      </c>
      <c r="C43227">
        <v>13.108718872000001</v>
      </c>
    </row>
    <row r="43228" spans="1:3" x14ac:dyDescent="0.25">
      <c r="A43228">
        <v>8187</v>
      </c>
      <c r="B43228" s="1">
        <f>DATE(2022,6,1) + TIME(0,0,0)</f>
        <v>44713</v>
      </c>
      <c r="C43228">
        <v>13.112111091999999</v>
      </c>
    </row>
    <row r="43229" spans="1:3" x14ac:dyDescent="0.25">
      <c r="A43229">
        <v>8217</v>
      </c>
      <c r="B43229" s="1">
        <f>DATE(2022,7,1) + TIME(0,0,0)</f>
        <v>44743</v>
      </c>
      <c r="C43229">
        <v>13.115394591999999</v>
      </c>
    </row>
    <row r="43230" spans="1:3" x14ac:dyDescent="0.25">
      <c r="A43230">
        <v>8248</v>
      </c>
      <c r="B43230" s="1">
        <f>DATE(2022,8,1) + TIME(0,0,0)</f>
        <v>44774</v>
      </c>
      <c r="C43230">
        <v>13.118786812</v>
      </c>
    </row>
    <row r="43231" spans="1:3" x14ac:dyDescent="0.25">
      <c r="A43231">
        <v>8279</v>
      </c>
      <c r="B43231" s="1">
        <f>DATE(2022,9,1) + TIME(0,0,0)</f>
        <v>44805</v>
      </c>
      <c r="C43231">
        <v>13.122179031</v>
      </c>
    </row>
    <row r="43232" spans="1:3" x14ac:dyDescent="0.25">
      <c r="A43232">
        <v>8309</v>
      </c>
      <c r="B43232" s="1">
        <f>DATE(2022,10,1) + TIME(0,0,0)</f>
        <v>44835</v>
      </c>
      <c r="C43232">
        <v>13.125461577999999</v>
      </c>
    </row>
    <row r="43233" spans="1:3" x14ac:dyDescent="0.25">
      <c r="A43233">
        <v>8340</v>
      </c>
      <c r="B43233" s="1">
        <f>DATE(2022,11,1) + TIME(0,0,0)</f>
        <v>44866</v>
      </c>
      <c r="C43233">
        <v>13.128851891</v>
      </c>
    </row>
    <row r="43234" spans="1:3" x14ac:dyDescent="0.25">
      <c r="A43234">
        <v>8370</v>
      </c>
      <c r="B43234" s="1">
        <f>DATE(2022,12,1) + TIME(0,0,0)</f>
        <v>44896</v>
      </c>
      <c r="C43234">
        <v>13.13213253</v>
      </c>
    </row>
    <row r="43235" spans="1:3" x14ac:dyDescent="0.25">
      <c r="A43235">
        <v>8401</v>
      </c>
      <c r="B43235" s="1">
        <f>DATE(2023,1,1) + TIME(0,0,0)</f>
        <v>44927</v>
      </c>
      <c r="C43235">
        <v>13.135520935000001</v>
      </c>
    </row>
    <row r="43236" spans="1:3" x14ac:dyDescent="0.25">
      <c r="A43236">
        <v>8432</v>
      </c>
      <c r="B43236" s="1">
        <f>DATE(2023,2,1) + TIME(0,0,0)</f>
        <v>44958</v>
      </c>
      <c r="C43236">
        <v>13.138907433</v>
      </c>
    </row>
    <row r="43237" spans="1:3" x14ac:dyDescent="0.25">
      <c r="A43237">
        <v>8460</v>
      </c>
      <c r="B43237" s="1">
        <f>DATE(2023,3,1) + TIME(0,0,0)</f>
        <v>44986</v>
      </c>
      <c r="C43237">
        <v>13.141965866</v>
      </c>
    </row>
    <row r="43238" spans="1:3" x14ac:dyDescent="0.25">
      <c r="A43238">
        <v>8491</v>
      </c>
      <c r="B43238" s="1">
        <f>DATE(2023,4,1) + TIME(0,0,0)</f>
        <v>45017</v>
      </c>
      <c r="C43238">
        <v>13.145348548999999</v>
      </c>
    </row>
    <row r="43239" spans="1:3" x14ac:dyDescent="0.25">
      <c r="A43239">
        <v>8521</v>
      </c>
      <c r="B43239" s="1">
        <f>DATE(2023,5,1) + TIME(0,0,0)</f>
        <v>45047</v>
      </c>
      <c r="C43239">
        <v>13.148620605</v>
      </c>
    </row>
    <row r="43240" spans="1:3" x14ac:dyDescent="0.25">
      <c r="A43240">
        <v>8552</v>
      </c>
      <c r="B43240" s="1">
        <f>DATE(2023,6,1) + TIME(0,0,0)</f>
        <v>45078</v>
      </c>
      <c r="C43240">
        <v>13.151999474</v>
      </c>
    </row>
    <row r="43241" spans="1:3" x14ac:dyDescent="0.25">
      <c r="A43241">
        <v>8582</v>
      </c>
      <c r="B43241" s="1">
        <f>DATE(2023,7,1) + TIME(0,0,0)</f>
        <v>45108</v>
      </c>
      <c r="C43241">
        <v>13.155265807999999</v>
      </c>
    </row>
    <row r="43242" spans="1:3" x14ac:dyDescent="0.25">
      <c r="A43242">
        <v>8613</v>
      </c>
      <c r="B43242" s="1">
        <f>DATE(2023,8,1) + TIME(0,0,0)</f>
        <v>45139</v>
      </c>
      <c r="C43242">
        <v>13.158638954000001</v>
      </c>
    </row>
    <row r="43243" spans="1:3" x14ac:dyDescent="0.25">
      <c r="A43243">
        <v>8644</v>
      </c>
      <c r="B43243" s="1">
        <f>DATE(2023,9,1) + TIME(0,0,0)</f>
        <v>45170</v>
      </c>
      <c r="C43243">
        <v>13.162009239</v>
      </c>
    </row>
    <row r="43244" spans="1:3" x14ac:dyDescent="0.25">
      <c r="A43244">
        <v>8674</v>
      </c>
      <c r="B43244" s="1">
        <f>DATE(2023,10,1) + TIME(0,0,0)</f>
        <v>45200</v>
      </c>
      <c r="C43244">
        <v>13.165267944</v>
      </c>
    </row>
    <row r="43245" spans="1:3" x14ac:dyDescent="0.25">
      <c r="A43245">
        <v>8705</v>
      </c>
      <c r="B43245" s="1">
        <f>DATE(2023,11,1) + TIME(0,0,0)</f>
        <v>45231</v>
      </c>
      <c r="C43245">
        <v>13.168631553999999</v>
      </c>
    </row>
    <row r="43246" spans="1:3" x14ac:dyDescent="0.25">
      <c r="A43246">
        <v>8735</v>
      </c>
      <c r="B43246" s="1">
        <f>DATE(2023,12,1) + TIME(0,0,0)</f>
        <v>45261</v>
      </c>
      <c r="C43246">
        <v>13.171883583</v>
      </c>
    </row>
    <row r="43247" spans="1:3" x14ac:dyDescent="0.25">
      <c r="A43247">
        <v>8766</v>
      </c>
      <c r="B43247" s="1">
        <f>DATE(2024,1,1) + TIME(0,0,0)</f>
        <v>45292</v>
      </c>
      <c r="C43247">
        <v>13.175240517000001</v>
      </c>
    </row>
    <row r="43248" spans="1:3" x14ac:dyDescent="0.25">
      <c r="A43248">
        <v>8797</v>
      </c>
      <c r="B43248" s="1">
        <f>DATE(2024,2,1) + TIME(0,0,0)</f>
        <v>45323</v>
      </c>
      <c r="C43248">
        <v>13.178593636</v>
      </c>
    </row>
    <row r="43249" spans="1:3" x14ac:dyDescent="0.25">
      <c r="A43249">
        <v>8826</v>
      </c>
      <c r="B43249" s="1">
        <f>DATE(2024,3,1) + TIME(0,0,0)</f>
        <v>45352</v>
      </c>
      <c r="C43249">
        <v>13.181726456</v>
      </c>
    </row>
    <row r="43250" spans="1:3" x14ac:dyDescent="0.25">
      <c r="A43250">
        <v>8857</v>
      </c>
      <c r="B43250" s="1">
        <f>DATE(2024,4,1) + TIME(0,0,0)</f>
        <v>45383</v>
      </c>
      <c r="C43250">
        <v>13.185070992</v>
      </c>
    </row>
    <row r="43251" spans="1:3" x14ac:dyDescent="0.25">
      <c r="A43251">
        <v>8887</v>
      </c>
      <c r="B43251" s="1">
        <f>DATE(2024,5,1) + TIME(0,0,0)</f>
        <v>45413</v>
      </c>
      <c r="C43251">
        <v>13.188304901</v>
      </c>
    </row>
    <row r="43252" spans="1:3" x14ac:dyDescent="0.25">
      <c r="A43252">
        <v>8918</v>
      </c>
      <c r="B43252" s="1">
        <f>DATE(2024,6,1) + TIME(0,0,0)</f>
        <v>45444</v>
      </c>
      <c r="C43252">
        <v>13.191640853999999</v>
      </c>
    </row>
    <row r="43253" spans="1:3" x14ac:dyDescent="0.25">
      <c r="A43253">
        <v>8948</v>
      </c>
      <c r="B43253" s="1">
        <f>DATE(2024,7,1) + TIME(0,0,0)</f>
        <v>45474</v>
      </c>
      <c r="C43253">
        <v>13.19486618</v>
      </c>
    </row>
    <row r="43254" spans="1:3" x14ac:dyDescent="0.25">
      <c r="A43254">
        <v>8979</v>
      </c>
      <c r="B43254" s="1">
        <f>DATE(2024,8,1) + TIME(0,0,0)</f>
        <v>45505</v>
      </c>
      <c r="C43254">
        <v>13.198193549999999</v>
      </c>
    </row>
    <row r="43255" spans="1:3" x14ac:dyDescent="0.25">
      <c r="A43255">
        <v>9010</v>
      </c>
      <c r="B43255" s="1">
        <f>DATE(2024,9,1) + TIME(0,0,0)</f>
        <v>45536</v>
      </c>
      <c r="C43255">
        <v>13.201517105000001</v>
      </c>
    </row>
    <row r="43256" spans="1:3" x14ac:dyDescent="0.25">
      <c r="A43256">
        <v>9040</v>
      </c>
      <c r="B43256" s="1">
        <f>DATE(2024,10,1) + TIME(0,0,0)</f>
        <v>45566</v>
      </c>
      <c r="C43256">
        <v>13.204728126999999</v>
      </c>
    </row>
    <row r="43257" spans="1:3" x14ac:dyDescent="0.25">
      <c r="A43257">
        <v>9071</v>
      </c>
      <c r="B43257" s="1">
        <f>DATE(2024,11,1) + TIME(0,0,0)</f>
        <v>45597</v>
      </c>
      <c r="C43257">
        <v>13.208042145</v>
      </c>
    </row>
    <row r="43258" spans="1:3" x14ac:dyDescent="0.25">
      <c r="A43258">
        <v>9101</v>
      </c>
      <c r="B43258" s="1">
        <f>DATE(2024,12,1) + TIME(0,0,0)</f>
        <v>45627</v>
      </c>
      <c r="C43258">
        <v>13.211244582999999</v>
      </c>
    </row>
    <row r="43259" spans="1:3" x14ac:dyDescent="0.25">
      <c r="A43259">
        <v>9132</v>
      </c>
      <c r="B43259" s="1">
        <f>DATE(2025,1,1) + TIME(0,0,0)</f>
        <v>45658</v>
      </c>
      <c r="C43259">
        <v>13.214549065</v>
      </c>
    </row>
    <row r="43260" spans="1:3" x14ac:dyDescent="0.25">
      <c r="A43260">
        <v>9163</v>
      </c>
      <c r="B43260" s="1">
        <f>DATE(2025,2,1) + TIME(0,0,0)</f>
        <v>45689</v>
      </c>
      <c r="C43260">
        <v>13.217848778</v>
      </c>
    </row>
    <row r="43261" spans="1:3" x14ac:dyDescent="0.25">
      <c r="A43261">
        <v>9191</v>
      </c>
      <c r="B43261" s="1">
        <f>DATE(2025,3,1) + TIME(0,0,0)</f>
        <v>45717</v>
      </c>
      <c r="C43261">
        <v>13.220825195</v>
      </c>
    </row>
    <row r="43262" spans="1:3" x14ac:dyDescent="0.25">
      <c r="A43262">
        <v>9222</v>
      </c>
      <c r="B43262" s="1">
        <f>DATE(2025,4,1) + TIME(0,0,0)</f>
        <v>45748</v>
      </c>
      <c r="C43262">
        <v>13.224116325000001</v>
      </c>
    </row>
    <row r="43263" spans="1:3" x14ac:dyDescent="0.25">
      <c r="A43263">
        <v>9252</v>
      </c>
      <c r="B43263" s="1">
        <f>DATE(2025,5,1) + TIME(0,0,0)</f>
        <v>45778</v>
      </c>
      <c r="C43263">
        <v>13.227295875999999</v>
      </c>
    </row>
    <row r="43264" spans="1:3" x14ac:dyDescent="0.25">
      <c r="A43264">
        <v>9283</v>
      </c>
      <c r="B43264" s="1">
        <f>DATE(2025,6,1) + TIME(0,0,0)</f>
        <v>45809</v>
      </c>
      <c r="C43264">
        <v>13.230577469</v>
      </c>
    </row>
    <row r="43265" spans="1:3" x14ac:dyDescent="0.25">
      <c r="A43265">
        <v>9313</v>
      </c>
      <c r="B43265" s="1">
        <f>DATE(2025,7,1) + TIME(0,0,0)</f>
        <v>45839</v>
      </c>
      <c r="C43265">
        <v>13.233748436000001</v>
      </c>
    </row>
    <row r="43266" spans="1:3" x14ac:dyDescent="0.25">
      <c r="A43266">
        <v>9344</v>
      </c>
      <c r="B43266" s="1">
        <f>DATE(2025,8,1) + TIME(0,0,0)</f>
        <v>45870</v>
      </c>
      <c r="C43266">
        <v>13.237019539</v>
      </c>
    </row>
    <row r="43267" spans="1:3" x14ac:dyDescent="0.25">
      <c r="A43267">
        <v>9375</v>
      </c>
      <c r="B43267" s="1">
        <f>DATE(2025,9,1) + TIME(0,0,0)</f>
        <v>45901</v>
      </c>
      <c r="C43267">
        <v>13.240286827</v>
      </c>
    </row>
    <row r="43268" spans="1:3" x14ac:dyDescent="0.25">
      <c r="A43268">
        <v>9405</v>
      </c>
      <c r="B43268" s="1">
        <f>DATE(2025,10,1) + TIME(0,0,0)</f>
        <v>45931</v>
      </c>
      <c r="C43268">
        <v>13.243444443</v>
      </c>
    </row>
    <row r="43269" spans="1:3" x14ac:dyDescent="0.25">
      <c r="A43269">
        <v>9436</v>
      </c>
      <c r="B43269" s="1">
        <f>DATE(2025,11,1) + TIME(0,0,0)</f>
        <v>45962</v>
      </c>
      <c r="C43269">
        <v>13.246702193999999</v>
      </c>
    </row>
    <row r="43270" spans="1:3" x14ac:dyDescent="0.25">
      <c r="A43270">
        <v>9466</v>
      </c>
      <c r="B43270" s="1">
        <f>DATE(2025,12,1) + TIME(0,0,0)</f>
        <v>45992</v>
      </c>
      <c r="C43270">
        <v>13.249851227000001</v>
      </c>
    </row>
    <row r="43271" spans="1:3" x14ac:dyDescent="0.25">
      <c r="A43271">
        <v>9497</v>
      </c>
      <c r="B43271" s="1">
        <f>DATE(2026,1,1) + TIME(0,0,0)</f>
        <v>46023</v>
      </c>
      <c r="C43271">
        <v>13.253100395000001</v>
      </c>
    </row>
    <row r="43272" spans="1:3" x14ac:dyDescent="0.25">
      <c r="A43272">
        <v>9528</v>
      </c>
      <c r="B43272" s="1">
        <f>DATE(2026,2,1) + TIME(0,0,0)</f>
        <v>46054</v>
      </c>
      <c r="C43272">
        <v>13.256345748999999</v>
      </c>
    </row>
    <row r="43273" spans="1:3" x14ac:dyDescent="0.25">
      <c r="A43273">
        <v>9556</v>
      </c>
      <c r="B43273" s="1">
        <f>DATE(2026,3,1) + TIME(0,0,0)</f>
        <v>46082</v>
      </c>
      <c r="C43273">
        <v>13.259272575000001</v>
      </c>
    </row>
    <row r="43274" spans="1:3" x14ac:dyDescent="0.25">
      <c r="A43274">
        <v>9587</v>
      </c>
      <c r="B43274" s="1">
        <f>DATE(2026,4,1) + TIME(0,0,0)</f>
        <v>46113</v>
      </c>
      <c r="C43274">
        <v>13.262509346</v>
      </c>
    </row>
    <row r="43275" spans="1:3" x14ac:dyDescent="0.25">
      <c r="A43275">
        <v>9617</v>
      </c>
      <c r="B43275" s="1">
        <f>DATE(2026,5,1) + TIME(0,0,0)</f>
        <v>46143</v>
      </c>
      <c r="C43275">
        <v>13.265638351</v>
      </c>
    </row>
    <row r="43276" spans="1:3" x14ac:dyDescent="0.25">
      <c r="A43276">
        <v>9648</v>
      </c>
      <c r="B43276" s="1">
        <f>DATE(2026,6,1) + TIME(0,0,0)</f>
        <v>46174</v>
      </c>
      <c r="C43276">
        <v>13.268867493</v>
      </c>
    </row>
    <row r="43277" spans="1:3" x14ac:dyDescent="0.25">
      <c r="A43277">
        <v>9678</v>
      </c>
      <c r="B43277" s="1">
        <f>DATE(2026,7,1) + TIME(0,0,0)</f>
        <v>46204</v>
      </c>
      <c r="C43277">
        <v>13.271987915</v>
      </c>
    </row>
    <row r="43278" spans="1:3" x14ac:dyDescent="0.25">
      <c r="A43278">
        <v>9709</v>
      </c>
      <c r="B43278" s="1">
        <f>DATE(2026,8,1) + TIME(0,0,0)</f>
        <v>46235</v>
      </c>
      <c r="C43278">
        <v>13.275209427</v>
      </c>
    </row>
    <row r="43279" spans="1:3" x14ac:dyDescent="0.25">
      <c r="A43279">
        <v>9740</v>
      </c>
      <c r="B43279" s="1">
        <f>DATE(2026,9,1) + TIME(0,0,0)</f>
        <v>46266</v>
      </c>
      <c r="C43279">
        <v>13.278427124</v>
      </c>
    </row>
    <row r="43280" spans="1:3" x14ac:dyDescent="0.25">
      <c r="A43280">
        <v>9770</v>
      </c>
      <c r="B43280" s="1">
        <f>DATE(2026,10,1) + TIME(0,0,0)</f>
        <v>46296</v>
      </c>
      <c r="C43280">
        <v>13.28153801</v>
      </c>
    </row>
    <row r="43281" spans="1:3" x14ac:dyDescent="0.25">
      <c r="A43281">
        <v>9801</v>
      </c>
      <c r="B43281" s="1">
        <f>DATE(2026,11,1) + TIME(0,0,0)</f>
        <v>46327</v>
      </c>
      <c r="C43281">
        <v>13.284748077</v>
      </c>
    </row>
    <row r="43282" spans="1:3" x14ac:dyDescent="0.25">
      <c r="A43282">
        <v>9831</v>
      </c>
      <c r="B43282" s="1">
        <f>DATE(2026,12,1) + TIME(0,0,0)</f>
        <v>46357</v>
      </c>
      <c r="C43282">
        <v>13.287852287</v>
      </c>
    </row>
    <row r="43283" spans="1:3" x14ac:dyDescent="0.25">
      <c r="A43283">
        <v>9862</v>
      </c>
      <c r="B43283" s="1">
        <f>DATE(2027,1,1) + TIME(0,0,0)</f>
        <v>46388</v>
      </c>
      <c r="C43283">
        <v>13.291056633</v>
      </c>
    </row>
    <row r="43284" spans="1:3" x14ac:dyDescent="0.25">
      <c r="A43284">
        <v>9893</v>
      </c>
      <c r="B43284" s="1">
        <f>DATE(2027,2,1) + TIME(0,0,0)</f>
        <v>46419</v>
      </c>
      <c r="C43284">
        <v>13.294258118</v>
      </c>
    </row>
    <row r="43285" spans="1:3" x14ac:dyDescent="0.25">
      <c r="A43285">
        <v>9921</v>
      </c>
      <c r="B43285" s="1">
        <f>DATE(2027,3,1) + TIME(0,0,0)</f>
        <v>46447</v>
      </c>
      <c r="C43285">
        <v>13.297146797</v>
      </c>
    </row>
    <row r="43286" spans="1:3" x14ac:dyDescent="0.25">
      <c r="A43286">
        <v>9952</v>
      </c>
      <c r="B43286" s="1">
        <f>DATE(2027,4,1) + TIME(0,0,0)</f>
        <v>46478</v>
      </c>
      <c r="C43286">
        <v>13.300342560000001</v>
      </c>
    </row>
    <row r="43287" spans="1:3" x14ac:dyDescent="0.25">
      <c r="A43287">
        <v>9982</v>
      </c>
      <c r="B43287" s="1">
        <f>DATE(2027,5,1) + TIME(0,0,0)</f>
        <v>46508</v>
      </c>
      <c r="C43287">
        <v>13.303433417999999</v>
      </c>
    </row>
    <row r="43288" spans="1:3" x14ac:dyDescent="0.25">
      <c r="A43288">
        <v>10013</v>
      </c>
      <c r="B43288" s="1">
        <f>DATE(2027,6,1) + TIME(0,0,0)</f>
        <v>46539</v>
      </c>
      <c r="C43288">
        <v>13.306623459000001</v>
      </c>
    </row>
    <row r="43289" spans="1:3" x14ac:dyDescent="0.25">
      <c r="A43289">
        <v>10043</v>
      </c>
      <c r="B43289" s="1">
        <f>DATE(2027,7,1) + TIME(0,0,0)</f>
        <v>46569</v>
      </c>
      <c r="C43289">
        <v>13.309709549000001</v>
      </c>
    </row>
    <row r="43290" spans="1:3" x14ac:dyDescent="0.25">
      <c r="A43290">
        <v>10074</v>
      </c>
      <c r="B43290" s="1">
        <f>DATE(2027,8,1) + TIME(0,0,0)</f>
        <v>46600</v>
      </c>
      <c r="C43290">
        <v>13.312895774999999</v>
      </c>
    </row>
    <row r="43291" spans="1:3" x14ac:dyDescent="0.25">
      <c r="A43291">
        <v>10105</v>
      </c>
      <c r="B43291" s="1">
        <f>DATE(2027,9,1) + TIME(0,0,0)</f>
        <v>46631</v>
      </c>
      <c r="C43291">
        <v>13.316079139999999</v>
      </c>
    </row>
    <row r="43292" spans="1:3" x14ac:dyDescent="0.25">
      <c r="A43292">
        <v>10135</v>
      </c>
      <c r="B43292" s="1">
        <f>DATE(2027,10,1) + TIME(0,0,0)</f>
        <v>46661</v>
      </c>
      <c r="C43292">
        <v>13.319159508</v>
      </c>
    </row>
    <row r="43293" spans="1:3" x14ac:dyDescent="0.25">
      <c r="A43293">
        <v>10166</v>
      </c>
      <c r="B43293" s="1">
        <f>DATE(2027,11,1) + TIME(0,0,0)</f>
        <v>46692</v>
      </c>
      <c r="C43293">
        <v>13.322339058000001</v>
      </c>
    </row>
    <row r="43294" spans="1:3" x14ac:dyDescent="0.25">
      <c r="A43294">
        <v>10196</v>
      </c>
      <c r="B43294" s="1">
        <f>DATE(2027,12,1) + TIME(0,0,0)</f>
        <v>46722</v>
      </c>
      <c r="C43294">
        <v>13.325415611</v>
      </c>
    </row>
    <row r="43295" spans="1:3" x14ac:dyDescent="0.25">
      <c r="A43295">
        <v>10227</v>
      </c>
      <c r="B43295" s="1">
        <f>DATE(2028,1,1) + TIME(0,0,0)</f>
        <v>46753</v>
      </c>
      <c r="C43295">
        <v>13.328593253999999</v>
      </c>
    </row>
    <row r="43296" spans="1:3" x14ac:dyDescent="0.25">
      <c r="A43296">
        <v>10258</v>
      </c>
      <c r="B43296" s="1">
        <f>DATE(2028,2,1) + TIME(0,0,0)</f>
        <v>46784</v>
      </c>
      <c r="C43296">
        <v>13.33176899</v>
      </c>
    </row>
    <row r="43297" spans="1:3" x14ac:dyDescent="0.25">
      <c r="A43297">
        <v>10287</v>
      </c>
      <c r="B43297" s="1">
        <f>DATE(2028,3,1) + TIME(0,0,0)</f>
        <v>46813</v>
      </c>
      <c r="C43297">
        <v>13.334738731</v>
      </c>
    </row>
    <row r="43298" spans="1:3" x14ac:dyDescent="0.25">
      <c r="A43298">
        <v>10318</v>
      </c>
      <c r="B43298" s="1">
        <f>DATE(2028,4,1) + TIME(0,0,0)</f>
        <v>46844</v>
      </c>
      <c r="C43298">
        <v>13.337912559999999</v>
      </c>
    </row>
    <row r="43299" spans="1:3" x14ac:dyDescent="0.25">
      <c r="A43299">
        <v>10348</v>
      </c>
      <c r="B43299" s="1">
        <f>DATE(2028,5,1) + TIME(0,0,0)</f>
        <v>46874</v>
      </c>
      <c r="C43299">
        <v>13.340982436999999</v>
      </c>
    </row>
    <row r="43300" spans="1:3" x14ac:dyDescent="0.25">
      <c r="A43300">
        <v>10379</v>
      </c>
      <c r="B43300" s="1">
        <f>DATE(2028,6,1) + TIME(0,0,0)</f>
        <v>46905</v>
      </c>
      <c r="C43300">
        <v>13.344154358000001</v>
      </c>
    </row>
    <row r="43301" spans="1:3" x14ac:dyDescent="0.25">
      <c r="A43301">
        <v>10409</v>
      </c>
      <c r="B43301" s="1">
        <f>DATE(2028,7,1) + TIME(0,0,0)</f>
        <v>46935</v>
      </c>
      <c r="C43301">
        <v>13.347224236000001</v>
      </c>
    </row>
    <row r="43302" spans="1:3" x14ac:dyDescent="0.25">
      <c r="A43302">
        <v>10440</v>
      </c>
      <c r="B43302" s="1">
        <f>DATE(2028,8,1) + TIME(0,0,0)</f>
        <v>46966</v>
      </c>
      <c r="C43302">
        <v>13.350395203</v>
      </c>
    </row>
    <row r="43303" spans="1:3" x14ac:dyDescent="0.25">
      <c r="A43303">
        <v>10471</v>
      </c>
      <c r="B43303" s="1">
        <f>DATE(2028,9,1) + TIME(0,0,0)</f>
        <v>46997</v>
      </c>
      <c r="C43303">
        <v>13.353565216</v>
      </c>
    </row>
    <row r="43304" spans="1:3" x14ac:dyDescent="0.25">
      <c r="A43304">
        <v>10501</v>
      </c>
      <c r="B43304" s="1">
        <f>DATE(2028,10,1) + TIME(0,0,0)</f>
        <v>47027</v>
      </c>
      <c r="C43304">
        <v>13.356633186</v>
      </c>
    </row>
    <row r="43305" spans="1:3" x14ac:dyDescent="0.25">
      <c r="A43305">
        <v>10532</v>
      </c>
      <c r="B43305" s="1">
        <f>DATE(2028,11,1) + TIME(0,0,0)</f>
        <v>47058</v>
      </c>
      <c r="C43305">
        <v>13.359804153000001</v>
      </c>
    </row>
    <row r="43306" spans="1:3" x14ac:dyDescent="0.25">
      <c r="A43306">
        <v>10562</v>
      </c>
      <c r="B43306" s="1">
        <f>DATE(2028,12,1) + TIME(0,0,0)</f>
        <v>47088</v>
      </c>
      <c r="C43306">
        <v>13.362872124000001</v>
      </c>
    </row>
    <row r="43307" spans="1:3" x14ac:dyDescent="0.25">
      <c r="A43307">
        <v>10593</v>
      </c>
      <c r="B43307" s="1">
        <f>DATE(2029,1,1) + TIME(0,0,0)</f>
        <v>47119</v>
      </c>
      <c r="C43307">
        <v>13.366042137000001</v>
      </c>
    </row>
    <row r="43308" spans="1:3" x14ac:dyDescent="0.25">
      <c r="A43308">
        <v>10624</v>
      </c>
      <c r="B43308" s="1">
        <f>DATE(2029,2,1) + TIME(0,0,0)</f>
        <v>47150</v>
      </c>
      <c r="C43308">
        <v>13.369213104</v>
      </c>
    </row>
    <row r="43309" spans="1:3" x14ac:dyDescent="0.25">
      <c r="A43309">
        <v>10652</v>
      </c>
      <c r="B43309" s="1">
        <f>DATE(2029,3,1) + TIME(0,0,0)</f>
        <v>47178</v>
      </c>
      <c r="C43309">
        <v>13.372077942000001</v>
      </c>
    </row>
    <row r="43310" spans="1:3" x14ac:dyDescent="0.25">
      <c r="A43310">
        <v>10683</v>
      </c>
      <c r="B43310" s="1">
        <f>DATE(2029,4,1) + TIME(0,0,0)</f>
        <v>47209</v>
      </c>
      <c r="C43310">
        <v>13.375249863000001</v>
      </c>
    </row>
    <row r="43311" spans="1:3" x14ac:dyDescent="0.25">
      <c r="A43311">
        <v>10713</v>
      </c>
      <c r="B43311" s="1">
        <f>DATE(2029,5,1) + TIME(0,0,0)</f>
        <v>47239</v>
      </c>
      <c r="C43311">
        <v>13.378320693999999</v>
      </c>
    </row>
    <row r="43312" spans="1:3" x14ac:dyDescent="0.25">
      <c r="A43312">
        <v>10744</v>
      </c>
      <c r="B43312" s="1">
        <f>DATE(2029,6,1) + TIME(0,0,0)</f>
        <v>47270</v>
      </c>
      <c r="C43312">
        <v>13.381493568</v>
      </c>
    </row>
    <row r="43313" spans="1:3" x14ac:dyDescent="0.25">
      <c r="A43313">
        <v>10774</v>
      </c>
      <c r="B43313" s="1">
        <f>DATE(2029,7,1) + TIME(0,0,0)</f>
        <v>47300</v>
      </c>
      <c r="C43313">
        <v>13.384566307</v>
      </c>
    </row>
    <row r="43314" spans="1:3" x14ac:dyDescent="0.25">
      <c r="A43314">
        <v>10805</v>
      </c>
      <c r="B43314" s="1">
        <f>DATE(2029,8,1) + TIME(0,0,0)</f>
        <v>47331</v>
      </c>
      <c r="C43314">
        <v>13.387741089</v>
      </c>
    </row>
    <row r="43315" spans="1:3" x14ac:dyDescent="0.25">
      <c r="A43315">
        <v>10836</v>
      </c>
      <c r="B43315" s="1">
        <f>DATE(2029,9,1) + TIME(0,0,0)</f>
        <v>47362</v>
      </c>
      <c r="C43315">
        <v>13.390917778</v>
      </c>
    </row>
    <row r="43316" spans="1:3" x14ac:dyDescent="0.25">
      <c r="A43316">
        <v>10866</v>
      </c>
      <c r="B43316" s="1">
        <f>DATE(2029,10,1) + TIME(0,0,0)</f>
        <v>47392</v>
      </c>
      <c r="C43316">
        <v>13.393993377999999</v>
      </c>
    </row>
    <row r="43317" spans="1:3" x14ac:dyDescent="0.25">
      <c r="A43317">
        <v>10897</v>
      </c>
      <c r="B43317" s="1">
        <f>DATE(2029,11,1) + TIME(0,0,0)</f>
        <v>47423</v>
      </c>
      <c r="C43317">
        <v>13.397172928</v>
      </c>
    </row>
    <row r="43318" spans="1:3" x14ac:dyDescent="0.25">
      <c r="A43318">
        <v>10927</v>
      </c>
      <c r="B43318" s="1">
        <f>DATE(2029,12,1) + TIME(0,0,0)</f>
        <v>47453</v>
      </c>
      <c r="C43318">
        <v>13.400251388999999</v>
      </c>
    </row>
    <row r="43319" spans="1:3" x14ac:dyDescent="0.25">
      <c r="A43319">
        <v>10958</v>
      </c>
      <c r="B43319" s="1">
        <f>DATE(2030,1,1) + TIME(0,0,0)</f>
        <v>47484</v>
      </c>
      <c r="C43319">
        <v>13.4034338</v>
      </c>
    </row>
    <row r="43320" spans="1:3" x14ac:dyDescent="0.25">
      <c r="A43320">
        <v>10989</v>
      </c>
      <c r="B43320" s="1">
        <f>DATE(2030,2,1) + TIME(0,0,0)</f>
        <v>47515</v>
      </c>
      <c r="C43320">
        <v>13.406618118000001</v>
      </c>
    </row>
    <row r="43321" spans="1:3" x14ac:dyDescent="0.25">
      <c r="A43321">
        <v>11017</v>
      </c>
      <c r="B43321" s="1">
        <f>DATE(2030,3,1) + TIME(0,0,0)</f>
        <v>47543</v>
      </c>
      <c r="C43321">
        <v>13.409495354000001</v>
      </c>
    </row>
    <row r="43322" spans="1:3" x14ac:dyDescent="0.25">
      <c r="A43322">
        <v>11048</v>
      </c>
      <c r="B43322" s="1">
        <f>DATE(2030,4,1) + TIME(0,0,0)</f>
        <v>47574</v>
      </c>
      <c r="C43322">
        <v>13.412683487000001</v>
      </c>
    </row>
    <row r="43323" spans="1:3" x14ac:dyDescent="0.25">
      <c r="A43323">
        <v>11078</v>
      </c>
      <c r="B43323" s="1">
        <f>DATE(2030,5,1) + TIME(0,0,0)</f>
        <v>47604</v>
      </c>
      <c r="C43323">
        <v>13.415769577000001</v>
      </c>
    </row>
    <row r="43324" spans="1:3" x14ac:dyDescent="0.25">
      <c r="A43324">
        <v>11109</v>
      </c>
      <c r="B43324" s="1">
        <f>DATE(2030,6,1) + TIME(0,0,0)</f>
        <v>47635</v>
      </c>
      <c r="C43324">
        <v>13.418961525</v>
      </c>
    </row>
    <row r="43325" spans="1:3" x14ac:dyDescent="0.25">
      <c r="A43325">
        <v>11139</v>
      </c>
      <c r="B43325" s="1">
        <f>DATE(2030,7,1) + TIME(0,0,0)</f>
        <v>47665</v>
      </c>
      <c r="C43325">
        <v>13.422052383</v>
      </c>
    </row>
    <row r="43326" spans="1:3" x14ac:dyDescent="0.25">
      <c r="A43326">
        <v>11170</v>
      </c>
      <c r="B43326" s="1">
        <f>DATE(2030,8,1) + TIME(0,0,0)</f>
        <v>47696</v>
      </c>
      <c r="C43326">
        <v>13.425248145999999</v>
      </c>
    </row>
    <row r="43327" spans="1:3" x14ac:dyDescent="0.25">
      <c r="A43327">
        <v>11201</v>
      </c>
      <c r="B43327" s="1">
        <f>DATE(2030,9,1) + TIME(0,0,0)</f>
        <v>47727</v>
      </c>
      <c r="C43327">
        <v>13.428445816</v>
      </c>
    </row>
    <row r="43328" spans="1:3" x14ac:dyDescent="0.25">
      <c r="A43328">
        <v>11231</v>
      </c>
      <c r="B43328" s="1">
        <f>DATE(2030,10,1) + TIME(0,0,0)</f>
        <v>47757</v>
      </c>
      <c r="C43328">
        <v>13.431542396999999</v>
      </c>
    </row>
    <row r="43329" spans="1:3" x14ac:dyDescent="0.25">
      <c r="A43329">
        <v>11262</v>
      </c>
      <c r="B43329" s="1">
        <f>DATE(2030,11,1) + TIME(0,0,0)</f>
        <v>47788</v>
      </c>
      <c r="C43329">
        <v>13.434744835</v>
      </c>
    </row>
    <row r="43330" spans="1:3" x14ac:dyDescent="0.25">
      <c r="A43330">
        <v>11292</v>
      </c>
      <c r="B43330" s="1">
        <f>DATE(2030,12,1) + TIME(0,0,0)</f>
        <v>47818</v>
      </c>
      <c r="C43330">
        <v>13.437846184</v>
      </c>
    </row>
    <row r="43331" spans="1:3" x14ac:dyDescent="0.25">
      <c r="A43331">
        <v>11323</v>
      </c>
      <c r="B43331" s="1">
        <f>DATE(2031,1,1) + TIME(0,0,0)</f>
        <v>47849</v>
      </c>
      <c r="C43331">
        <v>13.441052437</v>
      </c>
    </row>
    <row r="43332" spans="1:3" x14ac:dyDescent="0.25">
      <c r="A43332">
        <v>11354</v>
      </c>
      <c r="B43332" s="1">
        <f>DATE(2031,2,1) + TIME(0,0,0)</f>
        <v>47880</v>
      </c>
      <c r="C43332">
        <v>13.444261551</v>
      </c>
    </row>
    <row r="43333" spans="1:3" x14ac:dyDescent="0.25">
      <c r="A43333">
        <v>11382</v>
      </c>
      <c r="B43333" s="1">
        <f>DATE(2031,3,1) + TIME(0,0,0)</f>
        <v>47908</v>
      </c>
      <c r="C43333">
        <v>13.447161674</v>
      </c>
    </row>
    <row r="43334" spans="1:3" x14ac:dyDescent="0.25">
      <c r="A43334">
        <v>11413</v>
      </c>
      <c r="B43334" s="1">
        <f>DATE(2031,4,1) + TIME(0,0,0)</f>
        <v>47939</v>
      </c>
      <c r="C43334">
        <v>13.450375556999999</v>
      </c>
    </row>
    <row r="43335" spans="1:3" x14ac:dyDescent="0.25">
      <c r="A43335">
        <v>11443</v>
      </c>
      <c r="B43335" s="1">
        <f>DATE(2031,5,1) + TIME(0,0,0)</f>
        <v>47969</v>
      </c>
      <c r="C43335">
        <v>13.453486442999999</v>
      </c>
    </row>
    <row r="43336" spans="1:3" x14ac:dyDescent="0.25">
      <c r="A43336">
        <v>11474</v>
      </c>
      <c r="B43336" s="1">
        <f>DATE(2031,6,1) + TIME(0,0,0)</f>
        <v>48000</v>
      </c>
      <c r="C43336">
        <v>13.456704139999999</v>
      </c>
    </row>
    <row r="43337" spans="1:3" x14ac:dyDescent="0.25">
      <c r="A43337">
        <v>11504</v>
      </c>
      <c r="B43337" s="1">
        <f>DATE(2031,7,1) + TIME(0,0,0)</f>
        <v>48030</v>
      </c>
      <c r="C43337">
        <v>13.459819794</v>
      </c>
    </row>
    <row r="43338" spans="1:3" x14ac:dyDescent="0.25">
      <c r="A43338">
        <v>11535</v>
      </c>
      <c r="B43338" s="1">
        <f>DATE(2031,8,1) + TIME(0,0,0)</f>
        <v>48061</v>
      </c>
      <c r="C43338">
        <v>13.463041305999999</v>
      </c>
    </row>
    <row r="43339" spans="1:3" x14ac:dyDescent="0.25">
      <c r="A43339">
        <v>11566</v>
      </c>
      <c r="B43339" s="1">
        <f>DATE(2031,9,1) + TIME(0,0,0)</f>
        <v>48092</v>
      </c>
      <c r="C43339">
        <v>13.466264725</v>
      </c>
    </row>
    <row r="43340" spans="1:3" x14ac:dyDescent="0.25">
      <c r="A43340">
        <v>11596</v>
      </c>
      <c r="B43340" s="1">
        <f>DATE(2031,10,1) + TIME(0,0,0)</f>
        <v>48122</v>
      </c>
      <c r="C43340">
        <v>13.469386101</v>
      </c>
    </row>
    <row r="43341" spans="1:3" x14ac:dyDescent="0.25">
      <c r="A43341">
        <v>11627</v>
      </c>
      <c r="B43341" s="1">
        <f>DATE(2031,11,1) + TIME(0,0,0)</f>
        <v>48153</v>
      </c>
      <c r="C43341">
        <v>13.472613335</v>
      </c>
    </row>
    <row r="43342" spans="1:3" x14ac:dyDescent="0.25">
      <c r="A43342">
        <v>11657</v>
      </c>
      <c r="B43342" s="1">
        <f>DATE(2031,12,1) + TIME(0,0,0)</f>
        <v>48183</v>
      </c>
      <c r="C43342">
        <v>13.475739479</v>
      </c>
    </row>
    <row r="43343" spans="1:3" x14ac:dyDescent="0.25">
      <c r="A43343">
        <v>11688</v>
      </c>
      <c r="B43343" s="1">
        <f>DATE(2032,1,1) + TIME(0,0,0)</f>
        <v>48214</v>
      </c>
      <c r="C43343">
        <v>13.478970528</v>
      </c>
    </row>
    <row r="43344" spans="1:3" x14ac:dyDescent="0.25">
      <c r="A43344">
        <v>11719</v>
      </c>
      <c r="B43344" s="1">
        <f>DATE(2032,2,1) + TIME(0,0,0)</f>
        <v>48245</v>
      </c>
      <c r="C43344">
        <v>13.482204437</v>
      </c>
    </row>
    <row r="43345" spans="1:3" x14ac:dyDescent="0.25">
      <c r="A43345">
        <v>11748</v>
      </c>
      <c r="B43345" s="1">
        <f>DATE(2032,3,1) + TIME(0,0,0)</f>
        <v>48274</v>
      </c>
      <c r="C43345">
        <v>13.4852314</v>
      </c>
    </row>
    <row r="43346" spans="1:3" x14ac:dyDescent="0.25">
      <c r="A43346">
        <v>11779</v>
      </c>
      <c r="B43346" s="1">
        <f>DATE(2032,4,1) + TIME(0,0,0)</f>
        <v>48305</v>
      </c>
      <c r="C43346">
        <v>13.488469124</v>
      </c>
    </row>
    <row r="43347" spans="1:3" x14ac:dyDescent="0.25">
      <c r="A43347">
        <v>11809</v>
      </c>
      <c r="B43347" s="1">
        <f>DATE(2032,5,1) + TIME(0,0,0)</f>
        <v>48335</v>
      </c>
      <c r="C43347">
        <v>13.491603851000001</v>
      </c>
    </row>
    <row r="43348" spans="1:3" x14ac:dyDescent="0.25">
      <c r="A43348">
        <v>11840</v>
      </c>
      <c r="B43348" s="1">
        <f>DATE(2032,6,1) + TIME(0,0,0)</f>
        <v>48366</v>
      </c>
      <c r="C43348">
        <v>13.49484539</v>
      </c>
    </row>
    <row r="43349" spans="1:3" x14ac:dyDescent="0.25">
      <c r="A43349">
        <v>11870</v>
      </c>
      <c r="B43349" s="1">
        <f>DATE(2032,7,1) + TIME(0,0,0)</f>
        <v>48396</v>
      </c>
      <c r="C43349">
        <v>13.497983932</v>
      </c>
    </row>
    <row r="43350" spans="1:3" x14ac:dyDescent="0.25">
      <c r="A43350">
        <v>11901</v>
      </c>
      <c r="B43350" s="1">
        <f>DATE(2032,8,1) + TIME(0,0,0)</f>
        <v>48427</v>
      </c>
      <c r="C43350">
        <v>13.501228333</v>
      </c>
    </row>
    <row r="43351" spans="1:3" x14ac:dyDescent="0.25">
      <c r="A43351">
        <v>11932</v>
      </c>
      <c r="B43351" s="1">
        <f>DATE(2032,9,1) + TIME(0,0,0)</f>
        <v>48458</v>
      </c>
      <c r="C43351">
        <v>13.504475594000001</v>
      </c>
    </row>
    <row r="43352" spans="1:3" x14ac:dyDescent="0.25">
      <c r="A43352">
        <v>11962</v>
      </c>
      <c r="B43352" s="1">
        <f>DATE(2032,10,1) + TIME(0,0,0)</f>
        <v>48488</v>
      </c>
      <c r="C43352">
        <v>13.507619858</v>
      </c>
    </row>
    <row r="43353" spans="1:3" x14ac:dyDescent="0.25">
      <c r="A43353">
        <v>11993</v>
      </c>
      <c r="B43353" s="1">
        <f>DATE(2032,11,1) + TIME(0,0,0)</f>
        <v>48519</v>
      </c>
      <c r="C43353">
        <v>13.510869980000001</v>
      </c>
    </row>
    <row r="43354" spans="1:3" x14ac:dyDescent="0.25">
      <c r="A43354">
        <v>12023</v>
      </c>
      <c r="B43354" s="1">
        <f>DATE(2032,12,1) + TIME(0,0,0)</f>
        <v>48549</v>
      </c>
      <c r="C43354">
        <v>13.514017105000001</v>
      </c>
    </row>
    <row r="43355" spans="1:3" x14ac:dyDescent="0.25">
      <c r="A43355">
        <v>12054</v>
      </c>
      <c r="B43355" s="1">
        <f>DATE(2033,1,1) + TIME(0,0,0)</f>
        <v>48580</v>
      </c>
      <c r="C43355">
        <v>13.517271042000001</v>
      </c>
    </row>
    <row r="43356" spans="1:3" x14ac:dyDescent="0.25">
      <c r="A43356">
        <v>12085</v>
      </c>
      <c r="B43356" s="1">
        <f>DATE(2033,2,1) + TIME(0,0,0)</f>
        <v>48611</v>
      </c>
      <c r="C43356">
        <v>13.520526886000001</v>
      </c>
    </row>
    <row r="43357" spans="1:3" x14ac:dyDescent="0.25">
      <c r="A43357">
        <v>12113</v>
      </c>
      <c r="B43357" s="1">
        <f>DATE(2033,3,1) + TIME(0,0,0)</f>
        <v>48639</v>
      </c>
      <c r="C43357">
        <v>13.523468971</v>
      </c>
    </row>
    <row r="43358" spans="1:3" x14ac:dyDescent="0.25">
      <c r="A43358">
        <v>12144</v>
      </c>
      <c r="B43358" s="1">
        <f>DATE(2033,4,1) + TIME(0,0,0)</f>
        <v>48670</v>
      </c>
      <c r="C43358">
        <v>13.526727676</v>
      </c>
    </row>
    <row r="43359" spans="1:3" x14ac:dyDescent="0.25">
      <c r="A43359">
        <v>12174</v>
      </c>
      <c r="B43359" s="1">
        <f>DATE(2033,5,1) + TIME(0,0,0)</f>
        <v>48700</v>
      </c>
      <c r="C43359">
        <v>13.529883385</v>
      </c>
    </row>
    <row r="43360" spans="1:3" x14ac:dyDescent="0.25">
      <c r="A43360">
        <v>12205</v>
      </c>
      <c r="B43360" s="1">
        <f>DATE(2033,6,1) + TIME(0,0,0)</f>
        <v>48731</v>
      </c>
      <c r="C43360">
        <v>13.533144951000001</v>
      </c>
    </row>
    <row r="43361" spans="1:3" x14ac:dyDescent="0.25">
      <c r="A43361">
        <v>12235</v>
      </c>
      <c r="B43361" s="1">
        <f>DATE(2033,7,1) + TIME(0,0,0)</f>
        <v>48761</v>
      </c>
      <c r="C43361">
        <v>13.536303520000001</v>
      </c>
    </row>
    <row r="43362" spans="1:3" x14ac:dyDescent="0.25">
      <c r="A43362">
        <v>12266</v>
      </c>
      <c r="B43362" s="1">
        <f>DATE(2033,8,1) + TIME(0,0,0)</f>
        <v>48792</v>
      </c>
      <c r="C43362">
        <v>13.539567947</v>
      </c>
    </row>
    <row r="43363" spans="1:3" x14ac:dyDescent="0.25">
      <c r="A43363">
        <v>12297</v>
      </c>
      <c r="B43363" s="1">
        <f>DATE(2033,9,1) + TIME(0,0,0)</f>
        <v>48823</v>
      </c>
      <c r="C43363">
        <v>13.542834281999999</v>
      </c>
    </row>
    <row r="43364" spans="1:3" x14ac:dyDescent="0.25">
      <c r="A43364">
        <v>12327</v>
      </c>
      <c r="B43364" s="1">
        <f>DATE(2033,10,1) + TIME(0,0,0)</f>
        <v>48853</v>
      </c>
      <c r="C43364">
        <v>13.545996666000001</v>
      </c>
    </row>
    <row r="43365" spans="1:3" x14ac:dyDescent="0.25">
      <c r="A43365">
        <v>12358</v>
      </c>
      <c r="B43365" s="1">
        <f>DATE(2033,11,1) + TIME(0,0,0)</f>
        <v>48884</v>
      </c>
      <c r="C43365">
        <v>13.549265862</v>
      </c>
    </row>
    <row r="43366" spans="1:3" x14ac:dyDescent="0.25">
      <c r="A43366">
        <v>12388</v>
      </c>
      <c r="B43366" s="1">
        <f>DATE(2033,12,1) + TIME(0,0,0)</f>
        <v>48914</v>
      </c>
      <c r="C43366">
        <v>13.552430153</v>
      </c>
    </row>
    <row r="43367" spans="1:3" x14ac:dyDescent="0.25">
      <c r="A43367">
        <v>12419</v>
      </c>
      <c r="B43367" s="1">
        <f>DATE(2034,1,1) + TIME(0,0,0)</f>
        <v>48945</v>
      </c>
      <c r="C43367">
        <v>13.555702209</v>
      </c>
    </row>
    <row r="43368" spans="1:3" x14ac:dyDescent="0.25">
      <c r="A43368">
        <v>12450</v>
      </c>
      <c r="B43368" s="1">
        <f>DATE(2034,2,1) + TIME(0,0,0)</f>
        <v>48976</v>
      </c>
      <c r="C43368">
        <v>13.558975220000001</v>
      </c>
    </row>
    <row r="43369" spans="1:3" x14ac:dyDescent="0.25">
      <c r="A43369">
        <v>12478</v>
      </c>
      <c r="B43369" s="1">
        <f>DATE(2034,3,1) + TIME(0,0,0)</f>
        <v>49004</v>
      </c>
      <c r="C43369">
        <v>13.56193161</v>
      </c>
    </row>
    <row r="43370" spans="1:3" x14ac:dyDescent="0.25">
      <c r="A43370">
        <v>12509</v>
      </c>
      <c r="B43370" s="1">
        <f>DATE(2034,4,1) + TIME(0,0,0)</f>
        <v>49035</v>
      </c>
      <c r="C43370">
        <v>13.565207481</v>
      </c>
    </row>
    <row r="43371" spans="1:3" x14ac:dyDescent="0.25">
      <c r="A43371">
        <v>12539</v>
      </c>
      <c r="B43371" s="1">
        <f>DATE(2034,5,1) + TIME(0,0,0)</f>
        <v>49065</v>
      </c>
      <c r="C43371">
        <v>13.568377495</v>
      </c>
    </row>
    <row r="43372" spans="1:3" x14ac:dyDescent="0.25">
      <c r="A43372">
        <v>12570</v>
      </c>
      <c r="B43372" s="1">
        <f>DATE(2034,6,1) + TIME(0,0,0)</f>
        <v>49096</v>
      </c>
      <c r="C43372">
        <v>13.571655272999999</v>
      </c>
    </row>
    <row r="43373" spans="1:3" x14ac:dyDescent="0.25">
      <c r="A43373">
        <v>12600</v>
      </c>
      <c r="B43373" s="1">
        <f>DATE(2034,7,1) + TIME(0,0,0)</f>
        <v>49126</v>
      </c>
      <c r="C43373">
        <v>13.574827193999999</v>
      </c>
    </row>
    <row r="43374" spans="1:3" x14ac:dyDescent="0.25">
      <c r="A43374">
        <v>12631</v>
      </c>
      <c r="B43374" s="1">
        <f>DATE(2034,8,1) + TIME(0,0,0)</f>
        <v>49157</v>
      </c>
      <c r="C43374">
        <v>13.57810688</v>
      </c>
    </row>
    <row r="43375" spans="1:3" x14ac:dyDescent="0.25">
      <c r="A43375">
        <v>12662</v>
      </c>
      <c r="B43375" s="1">
        <f>DATE(2034,9,1) + TIME(0,0,0)</f>
        <v>49188</v>
      </c>
      <c r="C43375">
        <v>13.581386566000001</v>
      </c>
    </row>
    <row r="43376" spans="1:3" x14ac:dyDescent="0.25">
      <c r="A43376">
        <v>12692</v>
      </c>
      <c r="B43376" s="1">
        <f>DATE(2034,10,1) + TIME(0,0,0)</f>
        <v>49218</v>
      </c>
      <c r="C43376">
        <v>13.584561347999999</v>
      </c>
    </row>
    <row r="43377" spans="1:3" x14ac:dyDescent="0.25">
      <c r="A43377">
        <v>12723</v>
      </c>
      <c r="B43377" s="1">
        <f>DATE(2034,11,1) + TIME(0,0,0)</f>
        <v>49249</v>
      </c>
      <c r="C43377">
        <v>13.587843895000001</v>
      </c>
    </row>
    <row r="43378" spans="1:3" x14ac:dyDescent="0.25">
      <c r="A43378">
        <v>12753</v>
      </c>
      <c r="B43378" s="1">
        <f>DATE(2034,12,1) + TIME(0,0,0)</f>
        <v>49279</v>
      </c>
      <c r="C43378">
        <v>13.591020584000001</v>
      </c>
    </row>
    <row r="43379" spans="1:3" x14ac:dyDescent="0.25">
      <c r="A43379">
        <v>12784</v>
      </c>
      <c r="B43379" s="1">
        <f>DATE(2035,1,1) + TIME(0,0,0)</f>
        <v>49310</v>
      </c>
      <c r="C43379">
        <v>13.594304084999999</v>
      </c>
    </row>
    <row r="43380" spans="1:3" x14ac:dyDescent="0.25">
      <c r="A43380">
        <v>12815</v>
      </c>
      <c r="B43380" s="1">
        <f>DATE(2035,2,1) + TIME(0,0,0)</f>
        <v>49341</v>
      </c>
      <c r="C43380">
        <v>13.597587584999999</v>
      </c>
    </row>
    <row r="43381" spans="1:3" x14ac:dyDescent="0.25">
      <c r="A43381">
        <v>12843</v>
      </c>
      <c r="B43381" s="1">
        <f>DATE(2035,3,1) + TIME(0,0,0)</f>
        <v>49369</v>
      </c>
      <c r="C43381">
        <v>13.600554466</v>
      </c>
    </row>
    <row r="43382" spans="1:3" x14ac:dyDescent="0.25">
      <c r="A43382">
        <v>12874</v>
      </c>
      <c r="B43382" s="1">
        <f>DATE(2035,4,1) + TIME(0,0,0)</f>
        <v>49400</v>
      </c>
      <c r="C43382">
        <v>13.603839874</v>
      </c>
    </row>
    <row r="43383" spans="1:3" x14ac:dyDescent="0.25">
      <c r="A43383">
        <v>12904</v>
      </c>
      <c r="B43383" s="1">
        <f>DATE(2035,5,1) + TIME(0,0,0)</f>
        <v>49430</v>
      </c>
      <c r="C43383">
        <v>13.607020378</v>
      </c>
    </row>
    <row r="43384" spans="1:3" x14ac:dyDescent="0.25">
      <c r="A43384">
        <v>12935</v>
      </c>
      <c r="B43384" s="1">
        <f>DATE(2035,6,1) + TIME(0,0,0)</f>
        <v>49461</v>
      </c>
      <c r="C43384">
        <v>13.61030674</v>
      </c>
    </row>
    <row r="43385" spans="1:3" x14ac:dyDescent="0.25">
      <c r="A43385">
        <v>12965</v>
      </c>
      <c r="B43385" s="1">
        <f>DATE(2035,7,1) + TIME(0,0,0)</f>
        <v>49491</v>
      </c>
      <c r="C43385">
        <v>13.613487244</v>
      </c>
    </row>
    <row r="43386" spans="1:3" x14ac:dyDescent="0.25">
      <c r="A43386">
        <v>12996</v>
      </c>
      <c r="B43386" s="1">
        <f>DATE(2035,8,1) + TIME(0,0,0)</f>
        <v>49522</v>
      </c>
      <c r="C43386">
        <v>13.616775513</v>
      </c>
    </row>
    <row r="43387" spans="1:3" x14ac:dyDescent="0.25">
      <c r="A43387">
        <v>13027</v>
      </c>
      <c r="B43387" s="1">
        <f>DATE(2035,9,1) + TIME(0,0,0)</f>
        <v>49553</v>
      </c>
      <c r="C43387">
        <v>13.620062828</v>
      </c>
    </row>
    <row r="43388" spans="1:3" x14ac:dyDescent="0.25">
      <c r="A43388">
        <v>13057</v>
      </c>
      <c r="B43388" s="1">
        <f>DATE(2035,10,1) + TIME(0,0,0)</f>
        <v>49583</v>
      </c>
      <c r="C43388">
        <v>13.623245238999999</v>
      </c>
    </row>
    <row r="43389" spans="1:3" x14ac:dyDescent="0.25">
      <c r="A43389">
        <v>13088</v>
      </c>
      <c r="B43389" s="1">
        <f>DATE(2035,11,1) + TIME(0,0,0)</f>
        <v>49614</v>
      </c>
      <c r="C43389">
        <v>13.626534462</v>
      </c>
    </row>
    <row r="43390" spans="1:3" x14ac:dyDescent="0.25">
      <c r="A43390">
        <v>13118</v>
      </c>
      <c r="B43390" s="1">
        <f>DATE(2035,12,1) + TIME(0,0,0)</f>
        <v>49644</v>
      </c>
      <c r="C43390">
        <v>13.629716873</v>
      </c>
    </row>
    <row r="43391" spans="1:3" x14ac:dyDescent="0.25">
      <c r="A43391">
        <v>13149</v>
      </c>
      <c r="B43391" s="1">
        <f>DATE(2036,1,1) + TIME(0,0,0)</f>
        <v>49675</v>
      </c>
      <c r="C43391">
        <v>13.633006096000001</v>
      </c>
    </row>
    <row r="43392" spans="1:3" x14ac:dyDescent="0.25">
      <c r="A43392">
        <v>13180</v>
      </c>
      <c r="B43392" s="1">
        <f>DATE(2036,2,1) + TIME(0,0,0)</f>
        <v>49706</v>
      </c>
      <c r="C43392">
        <v>13.636296271999999</v>
      </c>
    </row>
    <row r="43393" spans="1:3" x14ac:dyDescent="0.25">
      <c r="A43393">
        <v>13209</v>
      </c>
      <c r="B43393" s="1">
        <f>DATE(2036,3,1) + TIME(0,0,0)</f>
        <v>49735</v>
      </c>
      <c r="C43393">
        <v>13.639373779</v>
      </c>
    </row>
    <row r="43394" spans="1:3" x14ac:dyDescent="0.25">
      <c r="A43394">
        <v>13240</v>
      </c>
      <c r="B43394" s="1">
        <f>DATE(2036,4,1) + TIME(0,0,0)</f>
        <v>49766</v>
      </c>
      <c r="C43394">
        <v>13.642663002000001</v>
      </c>
    </row>
    <row r="43395" spans="1:3" x14ac:dyDescent="0.25">
      <c r="A43395">
        <v>13270</v>
      </c>
      <c r="B43395" s="1">
        <f>DATE(2036,5,1) + TIME(0,0,0)</f>
        <v>49796</v>
      </c>
      <c r="C43395">
        <v>13.645847321</v>
      </c>
    </row>
    <row r="43396" spans="1:3" x14ac:dyDescent="0.25">
      <c r="A43396">
        <v>13301</v>
      </c>
      <c r="B43396" s="1">
        <f>DATE(2036,6,1) + TIME(0,0,0)</f>
        <v>49827</v>
      </c>
      <c r="C43396">
        <v>13.649137497</v>
      </c>
    </row>
    <row r="43397" spans="1:3" x14ac:dyDescent="0.25">
      <c r="A43397">
        <v>13331</v>
      </c>
      <c r="B43397" s="1">
        <f>DATE(2036,7,1) + TIME(0,0,0)</f>
        <v>49857</v>
      </c>
      <c r="C43397">
        <v>13.652320862</v>
      </c>
    </row>
    <row r="43398" spans="1:3" x14ac:dyDescent="0.25">
      <c r="A43398">
        <v>13362</v>
      </c>
      <c r="B43398" s="1">
        <f>DATE(2036,8,1) + TIME(0,0,0)</f>
        <v>49888</v>
      </c>
      <c r="C43398">
        <v>13.655611038</v>
      </c>
    </row>
    <row r="43399" spans="1:3" x14ac:dyDescent="0.25">
      <c r="A43399">
        <v>13393</v>
      </c>
      <c r="B43399" s="1">
        <f>DATE(2036,9,1) + TIME(0,0,0)</f>
        <v>49919</v>
      </c>
      <c r="C43399">
        <v>13.658901215</v>
      </c>
    </row>
    <row r="43400" spans="1:3" x14ac:dyDescent="0.25">
      <c r="A43400">
        <v>13423</v>
      </c>
      <c r="B43400" s="1">
        <f>DATE(2036,10,1) + TIME(0,0,0)</f>
        <v>49949</v>
      </c>
      <c r="C43400">
        <v>13.662084579</v>
      </c>
    </row>
    <row r="43401" spans="1:3" x14ac:dyDescent="0.25">
      <c r="A43401">
        <v>13454</v>
      </c>
      <c r="B43401" s="1">
        <f>DATE(2036,11,1) + TIME(0,0,0)</f>
        <v>49980</v>
      </c>
      <c r="C43401">
        <v>13.665374756</v>
      </c>
    </row>
    <row r="43402" spans="1:3" x14ac:dyDescent="0.25">
      <c r="A43402">
        <v>13484</v>
      </c>
      <c r="B43402" s="1">
        <f>DATE(2036,12,1) + TIME(0,0,0)</f>
        <v>50010</v>
      </c>
      <c r="C43402">
        <v>13.668558121</v>
      </c>
    </row>
    <row r="43403" spans="1:3" x14ac:dyDescent="0.25">
      <c r="A43403">
        <v>13515</v>
      </c>
      <c r="B43403" s="1">
        <f>DATE(2037,1,1) + TIME(0,0,0)</f>
        <v>50041</v>
      </c>
      <c r="C43403">
        <v>13.671847343</v>
      </c>
    </row>
    <row r="43404" spans="1:3" x14ac:dyDescent="0.25">
      <c r="A43404">
        <v>13546</v>
      </c>
      <c r="B43404" s="1">
        <f>DATE(2037,2,1) + TIME(0,0,0)</f>
        <v>50072</v>
      </c>
      <c r="C43404">
        <v>13.675136566000001</v>
      </c>
    </row>
    <row r="43405" spans="1:3" x14ac:dyDescent="0.25">
      <c r="A43405">
        <v>13574</v>
      </c>
      <c r="B43405" s="1">
        <f>DATE(2037,3,1) + TIME(0,0,0)</f>
        <v>50100</v>
      </c>
      <c r="C43405">
        <v>13.678107261999999</v>
      </c>
    </row>
    <row r="43406" spans="1:3" x14ac:dyDescent="0.25">
      <c r="A43406">
        <v>13605</v>
      </c>
      <c r="B43406" s="1">
        <f>DATE(2037,4,1) + TIME(0,0,0)</f>
        <v>50131</v>
      </c>
      <c r="C43406">
        <v>13.681395531</v>
      </c>
    </row>
    <row r="43407" spans="1:3" x14ac:dyDescent="0.25">
      <c r="A43407">
        <v>13635</v>
      </c>
      <c r="B43407" s="1">
        <f>DATE(2037,5,1) + TIME(0,0,0)</f>
        <v>50161</v>
      </c>
      <c r="C43407">
        <v>13.684576988</v>
      </c>
    </row>
    <row r="43408" spans="1:3" x14ac:dyDescent="0.25">
      <c r="A43408">
        <v>13666</v>
      </c>
      <c r="B43408" s="1">
        <f>DATE(2037,6,1) + TIME(0,0,0)</f>
        <v>50192</v>
      </c>
      <c r="C43408">
        <v>13.687864304</v>
      </c>
    </row>
    <row r="43409" spans="1:3" x14ac:dyDescent="0.25">
      <c r="A43409">
        <v>13696</v>
      </c>
      <c r="B43409" s="1">
        <f>DATE(2037,7,1) + TIME(0,0,0)</f>
        <v>50222</v>
      </c>
      <c r="C43409">
        <v>13.691045761</v>
      </c>
    </row>
    <row r="43410" spans="1:3" x14ac:dyDescent="0.25">
      <c r="A43410">
        <v>13727</v>
      </c>
      <c r="B43410" s="1">
        <f>DATE(2037,8,1) + TIME(0,0,0)</f>
        <v>50253</v>
      </c>
      <c r="C43410">
        <v>13.694332123000001</v>
      </c>
    </row>
    <row r="43411" spans="1:3" x14ac:dyDescent="0.25">
      <c r="A43411">
        <v>13758</v>
      </c>
      <c r="B43411" s="1">
        <f>DATE(2037,9,1) + TIME(0,0,0)</f>
        <v>50284</v>
      </c>
      <c r="C43411">
        <v>13.697618483999999</v>
      </c>
    </row>
    <row r="43412" spans="1:3" x14ac:dyDescent="0.25">
      <c r="A43412">
        <v>13788</v>
      </c>
      <c r="B43412" s="1">
        <f>DATE(2037,10,1) + TIME(0,0,0)</f>
        <v>50314</v>
      </c>
      <c r="C43412">
        <v>13.700798035</v>
      </c>
    </row>
    <row r="43413" spans="1:3" x14ac:dyDescent="0.25">
      <c r="A43413">
        <v>13819</v>
      </c>
      <c r="B43413" s="1">
        <f>DATE(2037,11,1) + TIME(0,0,0)</f>
        <v>50345</v>
      </c>
      <c r="C43413">
        <v>13.704082488999999</v>
      </c>
    </row>
    <row r="43414" spans="1:3" x14ac:dyDescent="0.25">
      <c r="A43414">
        <v>13849</v>
      </c>
      <c r="B43414" s="1">
        <f>DATE(2037,12,1) + TIME(0,0,0)</f>
        <v>50375</v>
      </c>
      <c r="C43414">
        <v>13.707261086000001</v>
      </c>
    </row>
    <row r="43415" spans="1:3" x14ac:dyDescent="0.25">
      <c r="A43415">
        <v>13880</v>
      </c>
      <c r="B43415" s="1">
        <f>DATE(2038,1,1) + TIME(0,0,0)</f>
        <v>50406</v>
      </c>
      <c r="C43415">
        <v>13.710544585999999</v>
      </c>
    </row>
    <row r="43416" spans="1:3" x14ac:dyDescent="0.25">
      <c r="A43416">
        <v>13911</v>
      </c>
      <c r="B43416" s="1">
        <f>DATE(2038,2,1) + TIME(0,0,0)</f>
        <v>50437</v>
      </c>
      <c r="C43416">
        <v>13.713827133000001</v>
      </c>
    </row>
    <row r="43417" spans="1:3" x14ac:dyDescent="0.25">
      <c r="A43417">
        <v>13939</v>
      </c>
      <c r="B43417" s="1">
        <f>DATE(2038,3,1) + TIME(0,0,0)</f>
        <v>50465</v>
      </c>
      <c r="C43417">
        <v>13.716792107</v>
      </c>
    </row>
    <row r="43418" spans="1:3" x14ac:dyDescent="0.25">
      <c r="A43418">
        <v>13970</v>
      </c>
      <c r="B43418" s="1">
        <f>DATE(2038,4,1) + TIME(0,0,0)</f>
        <v>50496</v>
      </c>
      <c r="C43418">
        <v>13.7200737</v>
      </c>
    </row>
    <row r="43419" spans="1:3" x14ac:dyDescent="0.25">
      <c r="A43419">
        <v>14000</v>
      </c>
      <c r="B43419" s="1">
        <f>DATE(2038,5,1) + TIME(0,0,0)</f>
        <v>50526</v>
      </c>
      <c r="C43419">
        <v>13.723248482000001</v>
      </c>
    </row>
    <row r="43420" spans="1:3" x14ac:dyDescent="0.25">
      <c r="A43420">
        <v>14031</v>
      </c>
      <c r="B43420" s="1">
        <f>DATE(2038,6,1) + TIME(0,0,0)</f>
        <v>50557</v>
      </c>
      <c r="C43420">
        <v>13.726528168</v>
      </c>
    </row>
    <row r="43421" spans="1:3" x14ac:dyDescent="0.25">
      <c r="A43421">
        <v>14061</v>
      </c>
      <c r="B43421" s="1">
        <f>DATE(2038,7,1) + TIME(0,0,0)</f>
        <v>50587</v>
      </c>
      <c r="C43421">
        <v>13.729701995999999</v>
      </c>
    </row>
    <row r="43422" spans="1:3" x14ac:dyDescent="0.25">
      <c r="A43422">
        <v>14092</v>
      </c>
      <c r="B43422" s="1">
        <f>DATE(2038,8,1) + TIME(0,0,0)</f>
        <v>50618</v>
      </c>
      <c r="C43422">
        <v>13.732979774</v>
      </c>
    </row>
    <row r="43423" spans="1:3" x14ac:dyDescent="0.25">
      <c r="A43423">
        <v>14123</v>
      </c>
      <c r="B43423" s="1">
        <f>DATE(2038,9,1) + TIME(0,0,0)</f>
        <v>50649</v>
      </c>
      <c r="C43423">
        <v>13.736257553</v>
      </c>
    </row>
    <row r="43424" spans="1:3" x14ac:dyDescent="0.25">
      <c r="A43424">
        <v>14153</v>
      </c>
      <c r="B43424" s="1">
        <f>DATE(2038,10,1) + TIME(0,0,0)</f>
        <v>50679</v>
      </c>
      <c r="C43424">
        <v>13.739428520000001</v>
      </c>
    </row>
    <row r="43425" spans="1:3" x14ac:dyDescent="0.25">
      <c r="A43425">
        <v>14184</v>
      </c>
      <c r="B43425" s="1">
        <f>DATE(2038,11,1) + TIME(0,0,0)</f>
        <v>50710</v>
      </c>
      <c r="C43425">
        <v>13.742704391</v>
      </c>
    </row>
    <row r="43426" spans="1:3" x14ac:dyDescent="0.25">
      <c r="A43426">
        <v>14214</v>
      </c>
      <c r="B43426" s="1">
        <f>DATE(2038,12,1) + TIME(0,0,0)</f>
        <v>50740</v>
      </c>
      <c r="C43426">
        <v>13.745873451</v>
      </c>
    </row>
    <row r="43427" spans="1:3" x14ac:dyDescent="0.25">
      <c r="A43427">
        <v>14245</v>
      </c>
      <c r="B43427" s="1">
        <f>DATE(2039,1,1) + TIME(0,0,0)</f>
        <v>50771</v>
      </c>
      <c r="C43427">
        <v>13.749147414999999</v>
      </c>
    </row>
    <row r="43428" spans="1:3" x14ac:dyDescent="0.25">
      <c r="A43428">
        <v>14276</v>
      </c>
      <c r="B43428" s="1">
        <f>DATE(2039,2,1) + TIME(0,0,0)</f>
        <v>50802</v>
      </c>
      <c r="C43428">
        <v>13.752420425</v>
      </c>
    </row>
    <row r="43429" spans="1:3" x14ac:dyDescent="0.25">
      <c r="A43429">
        <v>14304</v>
      </c>
      <c r="B43429" s="1">
        <f>DATE(2039,3,1) + TIME(0,0,0)</f>
        <v>50830</v>
      </c>
      <c r="C43429">
        <v>13.755375861999999</v>
      </c>
    </row>
    <row r="43430" spans="1:3" x14ac:dyDescent="0.25">
      <c r="A43430">
        <v>14335</v>
      </c>
      <c r="B43430" s="1">
        <f>DATE(2039,4,1) + TIME(0,0,0)</f>
        <v>50861</v>
      </c>
      <c r="C43430">
        <v>13.758646965000001</v>
      </c>
    </row>
    <row r="43431" spans="1:3" x14ac:dyDescent="0.25">
      <c r="A43431">
        <v>14365</v>
      </c>
      <c r="B43431" s="1">
        <f>DATE(2039,5,1) + TIME(0,0,0)</f>
        <v>50891</v>
      </c>
      <c r="C43431">
        <v>13.76181221</v>
      </c>
    </row>
    <row r="43432" spans="1:3" x14ac:dyDescent="0.25">
      <c r="A43432">
        <v>14396</v>
      </c>
      <c r="B43432" s="1">
        <f>DATE(2039,6,1) + TIME(0,0,0)</f>
        <v>50922</v>
      </c>
      <c r="C43432">
        <v>13.765081406</v>
      </c>
    </row>
    <row r="43433" spans="1:3" x14ac:dyDescent="0.25">
      <c r="A43433">
        <v>14426</v>
      </c>
      <c r="B43433" s="1">
        <f>DATE(2039,7,1) + TIME(0,0,0)</f>
        <v>50952</v>
      </c>
      <c r="C43433">
        <v>13.76824379</v>
      </c>
    </row>
    <row r="43434" spans="1:3" x14ac:dyDescent="0.25">
      <c r="A43434">
        <v>14457</v>
      </c>
      <c r="B43434" s="1">
        <f>DATE(2039,8,1) + TIME(0,0,0)</f>
        <v>50983</v>
      </c>
      <c r="C43434">
        <v>13.771511078</v>
      </c>
    </row>
    <row r="43435" spans="1:3" x14ac:dyDescent="0.25">
      <c r="A43435">
        <v>14488</v>
      </c>
      <c r="B43435" s="1">
        <f>DATE(2039,9,1) + TIME(0,0,0)</f>
        <v>51014</v>
      </c>
      <c r="C43435">
        <v>13.774777412000001</v>
      </c>
    </row>
    <row r="43436" spans="1:3" x14ac:dyDescent="0.25">
      <c r="A43436">
        <v>14518</v>
      </c>
      <c r="B43436" s="1">
        <f>DATE(2039,10,1) + TIME(0,0,0)</f>
        <v>51044</v>
      </c>
      <c r="C43436">
        <v>13.777936935</v>
      </c>
    </row>
    <row r="43437" spans="1:3" x14ac:dyDescent="0.25">
      <c r="A43437">
        <v>14549</v>
      </c>
      <c r="B43437" s="1">
        <f>DATE(2039,11,1) + TIME(0,0,0)</f>
        <v>51075</v>
      </c>
      <c r="C43437">
        <v>13.781200409</v>
      </c>
    </row>
    <row r="43438" spans="1:3" x14ac:dyDescent="0.25">
      <c r="A43438">
        <v>14579</v>
      </c>
      <c r="B43438" s="1">
        <f>DATE(2039,12,1) + TIME(0,0,0)</f>
        <v>51105</v>
      </c>
      <c r="C43438">
        <v>13.784358025</v>
      </c>
    </row>
    <row r="43439" spans="1:3" x14ac:dyDescent="0.25">
      <c r="A43439">
        <v>14610</v>
      </c>
      <c r="B43439" s="1">
        <f>DATE(2040,1,1) + TIME(0,0,0)</f>
        <v>51136</v>
      </c>
      <c r="C43439">
        <v>13.787620543999999</v>
      </c>
    </row>
    <row r="43440" spans="1:3" x14ac:dyDescent="0.25">
      <c r="A43440">
        <v>14641</v>
      </c>
      <c r="B43440" s="1">
        <f>DATE(2040,2,1) + TIME(0,0,0)</f>
        <v>51167</v>
      </c>
      <c r="C43440">
        <v>13.790881156999999</v>
      </c>
    </row>
    <row r="43441" spans="1:3" x14ac:dyDescent="0.25">
      <c r="A43441">
        <v>14670</v>
      </c>
      <c r="B43441" s="1">
        <f>DATE(2040,3,1) + TIME(0,0,0)</f>
        <v>51196</v>
      </c>
      <c r="C43441">
        <v>13.793930054</v>
      </c>
    </row>
    <row r="43442" spans="1:3" x14ac:dyDescent="0.25">
      <c r="A43442">
        <v>14701</v>
      </c>
      <c r="B43442" s="1">
        <f>DATE(2040,4,1) + TIME(0,0,0)</f>
        <v>51227</v>
      </c>
      <c r="C43442">
        <v>13.797188759000001</v>
      </c>
    </row>
    <row r="43443" spans="1:3" x14ac:dyDescent="0.25">
      <c r="A43443">
        <v>14731</v>
      </c>
      <c r="B43443" s="1">
        <f>DATE(2040,5,1) + TIME(0,0,0)</f>
        <v>51257</v>
      </c>
      <c r="C43443">
        <v>13.800341606</v>
      </c>
    </row>
    <row r="43444" spans="1:3" x14ac:dyDescent="0.25">
      <c r="A43444">
        <v>14762</v>
      </c>
      <c r="B43444" s="1">
        <f>DATE(2040,6,1) + TIME(0,0,0)</f>
        <v>51288</v>
      </c>
      <c r="C43444">
        <v>13.80359745</v>
      </c>
    </row>
    <row r="43445" spans="1:3" x14ac:dyDescent="0.25">
      <c r="A43445">
        <v>14792</v>
      </c>
      <c r="B43445" s="1">
        <f>DATE(2040,7,1) + TIME(0,0,0)</f>
        <v>51318</v>
      </c>
      <c r="C43445">
        <v>13.806747437</v>
      </c>
    </row>
    <row r="43446" spans="1:3" x14ac:dyDescent="0.25">
      <c r="A43446">
        <v>14823</v>
      </c>
      <c r="B43446" s="1">
        <f>DATE(2040,8,1) + TIME(0,0,0)</f>
        <v>51349</v>
      </c>
      <c r="C43446">
        <v>13.810001373</v>
      </c>
    </row>
    <row r="43447" spans="1:3" x14ac:dyDescent="0.25">
      <c r="A43447">
        <v>14854</v>
      </c>
      <c r="B43447" s="1">
        <f>DATE(2040,9,1) + TIME(0,0,0)</f>
        <v>51380</v>
      </c>
      <c r="C43447">
        <v>13.813254356</v>
      </c>
    </row>
    <row r="43448" spans="1:3" x14ac:dyDescent="0.25">
      <c r="A43448">
        <v>14884</v>
      </c>
      <c r="B43448" s="1">
        <f>DATE(2040,10,1) + TIME(0,0,0)</f>
        <v>51410</v>
      </c>
      <c r="C43448">
        <v>13.816401482</v>
      </c>
    </row>
    <row r="43449" spans="1:3" x14ac:dyDescent="0.25">
      <c r="A43449">
        <v>14915</v>
      </c>
      <c r="B43449" s="1">
        <f>DATE(2040,11,1) + TIME(0,0,0)</f>
        <v>51441</v>
      </c>
      <c r="C43449">
        <v>13.819651604000001</v>
      </c>
    </row>
    <row r="43450" spans="1:3" x14ac:dyDescent="0.25">
      <c r="A43450">
        <v>14945</v>
      </c>
      <c r="B43450" s="1">
        <f>DATE(2040,12,1) + TIME(0,0,0)</f>
        <v>51471</v>
      </c>
      <c r="C43450">
        <v>13.822795868</v>
      </c>
    </row>
    <row r="43451" spans="1:3" x14ac:dyDescent="0.25">
      <c r="A43451">
        <v>14976</v>
      </c>
      <c r="B43451" s="1">
        <f>DATE(2041,1,1) + TIME(0,0,0)</f>
        <v>51502</v>
      </c>
      <c r="C43451">
        <v>13.826044082999999</v>
      </c>
    </row>
    <row r="43452" spans="1:3" x14ac:dyDescent="0.25">
      <c r="A43452">
        <v>15007</v>
      </c>
      <c r="B43452" s="1">
        <f>DATE(2041,2,1) + TIME(0,0,0)</f>
        <v>51533</v>
      </c>
      <c r="C43452">
        <v>13.829291344</v>
      </c>
    </row>
    <row r="43453" spans="1:3" x14ac:dyDescent="0.25">
      <c r="A43453">
        <v>15035</v>
      </c>
      <c r="B43453" s="1">
        <f>DATE(2041,3,1) + TIME(0,0,0)</f>
        <v>51561</v>
      </c>
      <c r="C43453">
        <v>13.832222938999999</v>
      </c>
    </row>
    <row r="43454" spans="1:3" x14ac:dyDescent="0.25">
      <c r="A43454">
        <v>15066</v>
      </c>
      <c r="B43454" s="1">
        <f>DATE(2041,4,1) + TIME(0,0,0)</f>
        <v>51592</v>
      </c>
      <c r="C43454">
        <v>13.835467338999999</v>
      </c>
    </row>
    <row r="43455" spans="1:3" x14ac:dyDescent="0.25">
      <c r="A43455">
        <v>15096</v>
      </c>
      <c r="B43455" s="1">
        <f>DATE(2041,5,1) + TIME(0,0,0)</f>
        <v>51622</v>
      </c>
      <c r="C43455">
        <v>13.838605880999999</v>
      </c>
    </row>
    <row r="43456" spans="1:3" x14ac:dyDescent="0.25">
      <c r="A43456">
        <v>15127</v>
      </c>
      <c r="B43456" s="1">
        <f>DATE(2041,6,1) + TIME(0,0,0)</f>
        <v>51653</v>
      </c>
      <c r="C43456">
        <v>13.841848372999999</v>
      </c>
    </row>
    <row r="43457" spans="1:3" x14ac:dyDescent="0.25">
      <c r="A43457">
        <v>15157</v>
      </c>
      <c r="B43457" s="1">
        <f>DATE(2041,7,1) + TIME(0,0,0)</f>
        <v>51683</v>
      </c>
      <c r="C43457">
        <v>13.844985008</v>
      </c>
    </row>
    <row r="43458" spans="1:3" x14ac:dyDescent="0.25">
      <c r="A43458">
        <v>15188</v>
      </c>
      <c r="B43458" s="1">
        <f>DATE(2041,8,1) + TIME(0,0,0)</f>
        <v>51714</v>
      </c>
      <c r="C43458">
        <v>13.84822464</v>
      </c>
    </row>
    <row r="43459" spans="1:3" x14ac:dyDescent="0.25">
      <c r="A43459">
        <v>15219</v>
      </c>
      <c r="B43459" s="1">
        <f>DATE(2041,9,1) + TIME(0,0,0)</f>
        <v>51745</v>
      </c>
      <c r="C43459">
        <v>13.851463318</v>
      </c>
    </row>
    <row r="43460" spans="1:3" x14ac:dyDescent="0.25">
      <c r="A43460">
        <v>15249</v>
      </c>
      <c r="B43460" s="1">
        <f>DATE(2041,10,1) + TIME(0,0,0)</f>
        <v>51775</v>
      </c>
      <c r="C43460">
        <v>13.854596138</v>
      </c>
    </row>
    <row r="43461" spans="1:3" x14ac:dyDescent="0.25">
      <c r="A43461">
        <v>15280</v>
      </c>
      <c r="B43461" s="1">
        <f>DATE(2041,11,1) + TIME(0,0,0)</f>
        <v>51806</v>
      </c>
      <c r="C43461">
        <v>13.857831955</v>
      </c>
    </row>
    <row r="43462" spans="1:3" x14ac:dyDescent="0.25">
      <c r="A43462">
        <v>15310</v>
      </c>
      <c r="B43462" s="1">
        <f>DATE(2041,12,1) + TIME(0,0,0)</f>
        <v>51836</v>
      </c>
      <c r="C43462">
        <v>13.860961914000001</v>
      </c>
    </row>
    <row r="43463" spans="1:3" x14ac:dyDescent="0.25">
      <c r="A43463">
        <v>15341</v>
      </c>
      <c r="B43463" s="1">
        <f>DATE(2042,1,1) + TIME(0,0,0)</f>
        <v>51867</v>
      </c>
      <c r="C43463">
        <v>13.864195823999999</v>
      </c>
    </row>
    <row r="43464" spans="1:3" x14ac:dyDescent="0.25">
      <c r="A43464">
        <v>15372</v>
      </c>
      <c r="B43464" s="1">
        <f>DATE(2042,2,1) + TIME(0,0,0)</f>
        <v>51898</v>
      </c>
      <c r="C43464">
        <v>13.867427826</v>
      </c>
    </row>
    <row r="43465" spans="1:3" x14ac:dyDescent="0.25">
      <c r="A43465">
        <v>15400</v>
      </c>
      <c r="B43465" s="1">
        <f>DATE(2042,3,1) + TIME(0,0,0)</f>
        <v>51926</v>
      </c>
      <c r="C43465">
        <v>13.870346069</v>
      </c>
    </row>
    <row r="43466" spans="1:3" x14ac:dyDescent="0.25">
      <c r="A43466">
        <v>15431</v>
      </c>
      <c r="B43466" s="1">
        <f>DATE(2042,4,1) + TIME(0,0,0)</f>
        <v>51957</v>
      </c>
      <c r="C43466">
        <v>13.873576163999999</v>
      </c>
    </row>
    <row r="43467" spans="1:3" x14ac:dyDescent="0.25">
      <c r="A43467">
        <v>15461</v>
      </c>
      <c r="B43467" s="1">
        <f>DATE(2042,5,1) + TIME(0,0,0)</f>
        <v>51987</v>
      </c>
      <c r="C43467">
        <v>13.876700401000001</v>
      </c>
    </row>
    <row r="43468" spans="1:3" x14ac:dyDescent="0.25">
      <c r="A43468">
        <v>15492</v>
      </c>
      <c r="B43468" s="1">
        <f>DATE(2042,6,1) + TIME(0,0,0)</f>
        <v>52018</v>
      </c>
      <c r="C43468">
        <v>13.879927635</v>
      </c>
    </row>
    <row r="43469" spans="1:3" x14ac:dyDescent="0.25">
      <c r="A43469">
        <v>15522</v>
      </c>
      <c r="B43469" s="1">
        <f>DATE(2042,7,1) + TIME(0,0,0)</f>
        <v>52048</v>
      </c>
      <c r="C43469">
        <v>13.883049011000001</v>
      </c>
    </row>
    <row r="43470" spans="1:3" x14ac:dyDescent="0.25">
      <c r="A43470">
        <v>15553</v>
      </c>
      <c r="B43470" s="1">
        <f>DATE(2042,8,1) + TIME(0,0,0)</f>
        <v>52079</v>
      </c>
      <c r="C43470">
        <v>13.886273384000001</v>
      </c>
    </row>
    <row r="43471" spans="1:3" x14ac:dyDescent="0.25">
      <c r="A43471">
        <v>15584</v>
      </c>
      <c r="B43471" s="1">
        <f>DATE(2042,9,1) + TIME(0,0,0)</f>
        <v>52110</v>
      </c>
      <c r="C43471">
        <v>13.889496803</v>
      </c>
    </row>
    <row r="43472" spans="1:3" x14ac:dyDescent="0.25">
      <c r="A43472">
        <v>15614</v>
      </c>
      <c r="B43472" s="1">
        <f>DATE(2042,10,1) + TIME(0,0,0)</f>
        <v>52140</v>
      </c>
      <c r="C43472">
        <v>13.892615318000001</v>
      </c>
    </row>
    <row r="43473" spans="1:3" x14ac:dyDescent="0.25">
      <c r="A43473">
        <v>15645</v>
      </c>
      <c r="B43473" s="1">
        <f>DATE(2042,11,1) + TIME(0,0,0)</f>
        <v>52171</v>
      </c>
      <c r="C43473">
        <v>13.895835876</v>
      </c>
    </row>
    <row r="43474" spans="1:3" x14ac:dyDescent="0.25">
      <c r="A43474">
        <v>15675</v>
      </c>
      <c r="B43474" s="1">
        <f>DATE(2042,12,1) + TIME(0,0,0)</f>
        <v>52201</v>
      </c>
      <c r="C43474">
        <v>13.89895153</v>
      </c>
    </row>
    <row r="43475" spans="1:3" x14ac:dyDescent="0.25">
      <c r="A43475">
        <v>15706</v>
      </c>
      <c r="B43475" s="1">
        <f>DATE(2043,1,1) + TIME(0,0,0)</f>
        <v>52232</v>
      </c>
      <c r="C43475">
        <v>13.902170181000001</v>
      </c>
    </row>
    <row r="43476" spans="1:3" x14ac:dyDescent="0.25">
      <c r="A43476">
        <v>15737</v>
      </c>
      <c r="B43476" s="1">
        <f>DATE(2043,2,1) + TIME(0,0,0)</f>
        <v>52263</v>
      </c>
      <c r="C43476">
        <v>13.905386925</v>
      </c>
    </row>
    <row r="43477" spans="1:3" x14ac:dyDescent="0.25">
      <c r="A43477">
        <v>15765</v>
      </c>
      <c r="B43477" s="1">
        <f>DATE(2043,3,1) + TIME(0,0,0)</f>
        <v>52291</v>
      </c>
      <c r="C43477">
        <v>13.908290863</v>
      </c>
    </row>
    <row r="43478" spans="1:3" x14ac:dyDescent="0.25">
      <c r="A43478">
        <v>15796</v>
      </c>
      <c r="B43478" s="1">
        <f>DATE(2043,4,1) + TIME(0,0,0)</f>
        <v>52322</v>
      </c>
      <c r="C43478">
        <v>13.911505698999999</v>
      </c>
    </row>
    <row r="43479" spans="1:3" x14ac:dyDescent="0.25">
      <c r="A43479">
        <v>15826</v>
      </c>
      <c r="B43479" s="1">
        <f>DATE(2043,5,1) + TIME(0,0,0)</f>
        <v>52352</v>
      </c>
      <c r="C43479">
        <v>13.914614676999999</v>
      </c>
    </row>
    <row r="43480" spans="1:3" x14ac:dyDescent="0.25">
      <c r="A43480">
        <v>15857</v>
      </c>
      <c r="B43480" s="1">
        <f>DATE(2043,6,1) + TIME(0,0,0)</f>
        <v>52383</v>
      </c>
      <c r="C43480">
        <v>13.917826653000001</v>
      </c>
    </row>
    <row r="43481" spans="1:3" x14ac:dyDescent="0.25">
      <c r="A43481">
        <v>15887</v>
      </c>
      <c r="B43481" s="1">
        <f>DATE(2043,7,1) + TIME(0,0,0)</f>
        <v>52413</v>
      </c>
      <c r="C43481">
        <v>13.920933722999999</v>
      </c>
    </row>
    <row r="43482" spans="1:3" x14ac:dyDescent="0.25">
      <c r="A43482">
        <v>15918</v>
      </c>
      <c r="B43482" s="1">
        <f>DATE(2043,8,1) + TIME(0,0,0)</f>
        <v>52444</v>
      </c>
      <c r="C43482">
        <v>13.924141884000001</v>
      </c>
    </row>
    <row r="43483" spans="1:3" x14ac:dyDescent="0.25">
      <c r="A43483">
        <v>15949</v>
      </c>
      <c r="B43483" s="1">
        <f>DATE(2043,9,1) + TIME(0,0,0)</f>
        <v>52475</v>
      </c>
      <c r="C43483">
        <v>13.927350044000001</v>
      </c>
    </row>
    <row r="43484" spans="1:3" x14ac:dyDescent="0.25">
      <c r="A43484">
        <v>15979</v>
      </c>
      <c r="B43484" s="1">
        <f>DATE(2043,10,1) + TIME(0,0,0)</f>
        <v>52505</v>
      </c>
      <c r="C43484">
        <v>13.9304533</v>
      </c>
    </row>
    <row r="43485" spans="1:3" x14ac:dyDescent="0.25">
      <c r="A43485">
        <v>16010</v>
      </c>
      <c r="B43485" s="1">
        <f>DATE(2043,11,1) + TIME(0,0,0)</f>
        <v>52536</v>
      </c>
      <c r="C43485">
        <v>13.933657646</v>
      </c>
    </row>
    <row r="43486" spans="1:3" x14ac:dyDescent="0.25">
      <c r="A43486">
        <v>16040</v>
      </c>
      <c r="B43486" s="1">
        <f>DATE(2043,12,1) + TIME(0,0,0)</f>
        <v>52566</v>
      </c>
      <c r="C43486">
        <v>13.936758040999999</v>
      </c>
    </row>
    <row r="43487" spans="1:3" x14ac:dyDescent="0.25">
      <c r="A43487">
        <v>16071</v>
      </c>
      <c r="B43487" s="1">
        <f>DATE(2044,1,1) + TIME(0,0,0)</f>
        <v>52597</v>
      </c>
      <c r="C43487">
        <v>13.93996048</v>
      </c>
    </row>
    <row r="43488" spans="1:3" x14ac:dyDescent="0.25">
      <c r="A43488">
        <v>16102</v>
      </c>
      <c r="B43488" s="1">
        <f>DATE(2044,2,1) + TIME(0,0,0)</f>
        <v>52628</v>
      </c>
      <c r="C43488">
        <v>13.943161964</v>
      </c>
    </row>
    <row r="43489" spans="1:3" x14ac:dyDescent="0.25">
      <c r="A43489">
        <v>16131</v>
      </c>
      <c r="B43489" s="1">
        <f>DATE(2044,3,1) + TIME(0,0,0)</f>
        <v>52657</v>
      </c>
      <c r="C43489">
        <v>13.946154593999999</v>
      </c>
    </row>
    <row r="43490" spans="1:3" x14ac:dyDescent="0.25">
      <c r="A43490">
        <v>16162</v>
      </c>
      <c r="B43490" s="1">
        <f>DATE(2044,4,1) + TIME(0,0,0)</f>
        <v>52688</v>
      </c>
      <c r="C43490">
        <v>13.949353218000001</v>
      </c>
    </row>
    <row r="43491" spans="1:3" x14ac:dyDescent="0.25">
      <c r="A43491">
        <v>16192</v>
      </c>
      <c r="B43491" s="1">
        <f>DATE(2044,5,1) + TIME(0,0,0)</f>
        <v>52718</v>
      </c>
      <c r="C43491">
        <v>13.952446938</v>
      </c>
    </row>
    <row r="43492" spans="1:3" x14ac:dyDescent="0.25">
      <c r="A43492">
        <v>16223</v>
      </c>
      <c r="B43492" s="1">
        <f>DATE(2044,6,1) + TIME(0,0,0)</f>
        <v>52749</v>
      </c>
      <c r="C43492">
        <v>13.9556427</v>
      </c>
    </row>
    <row r="43493" spans="1:3" x14ac:dyDescent="0.25">
      <c r="A43493">
        <v>16253</v>
      </c>
      <c r="B43493" s="1">
        <f>DATE(2044,7,1) + TIME(0,0,0)</f>
        <v>52779</v>
      </c>
      <c r="C43493">
        <v>13.958733559000001</v>
      </c>
    </row>
    <row r="43494" spans="1:3" x14ac:dyDescent="0.25">
      <c r="A43494">
        <v>16284</v>
      </c>
      <c r="B43494" s="1">
        <f>DATE(2044,8,1) + TIME(0,0,0)</f>
        <v>52810</v>
      </c>
      <c r="C43494">
        <v>13.961926460000001</v>
      </c>
    </row>
    <row r="43495" spans="1:3" x14ac:dyDescent="0.25">
      <c r="A43495">
        <v>16315</v>
      </c>
      <c r="B43495" s="1">
        <f>DATE(2044,9,1) + TIME(0,0,0)</f>
        <v>52841</v>
      </c>
      <c r="C43495">
        <v>13.965118408</v>
      </c>
    </row>
    <row r="43496" spans="1:3" x14ac:dyDescent="0.25">
      <c r="A43496">
        <v>16345</v>
      </c>
      <c r="B43496" s="1">
        <f>DATE(2044,10,1) + TIME(0,0,0)</f>
        <v>52871</v>
      </c>
      <c r="C43496">
        <v>13.968205451999999</v>
      </c>
    </row>
    <row r="43497" spans="1:3" x14ac:dyDescent="0.25">
      <c r="A43497">
        <v>16376</v>
      </c>
      <c r="B43497" s="1">
        <f>DATE(2044,11,1) + TIME(0,0,0)</f>
        <v>52902</v>
      </c>
      <c r="C43497">
        <v>13.971393585</v>
      </c>
    </row>
    <row r="43498" spans="1:3" x14ac:dyDescent="0.25">
      <c r="A43498">
        <v>16406</v>
      </c>
      <c r="B43498" s="1">
        <f>DATE(2044,12,1) + TIME(0,0,0)</f>
        <v>52932</v>
      </c>
      <c r="C43498">
        <v>13.974477768</v>
      </c>
    </row>
    <row r="43499" spans="1:3" x14ac:dyDescent="0.25">
      <c r="A43499">
        <v>16437</v>
      </c>
      <c r="B43499" s="1">
        <f>DATE(2045,1,1) + TIME(0,0,0)</f>
        <v>52963</v>
      </c>
      <c r="C43499">
        <v>13.977663994</v>
      </c>
    </row>
    <row r="43500" spans="1:3" x14ac:dyDescent="0.25">
      <c r="A43500">
        <v>16468</v>
      </c>
      <c r="B43500" s="1">
        <f>DATE(2045,2,1) + TIME(0,0,0)</f>
        <v>52994</v>
      </c>
      <c r="C43500">
        <v>13.980848311999999</v>
      </c>
    </row>
    <row r="43501" spans="1:3" x14ac:dyDescent="0.25">
      <c r="A43501">
        <v>16496</v>
      </c>
      <c r="B43501" s="1">
        <f>DATE(2045,3,1) + TIME(0,0,0)</f>
        <v>53022</v>
      </c>
      <c r="C43501">
        <v>13.983723639999999</v>
      </c>
    </row>
    <row r="43502" spans="1:3" x14ac:dyDescent="0.25">
      <c r="A43502">
        <v>16527</v>
      </c>
      <c r="B43502" s="1">
        <f>DATE(2045,4,1) + TIME(0,0,0)</f>
        <v>53053</v>
      </c>
      <c r="C43502">
        <v>13.986905097999999</v>
      </c>
    </row>
    <row r="43503" spans="1:3" x14ac:dyDescent="0.25">
      <c r="A43503">
        <v>16557</v>
      </c>
      <c r="B43503" s="1">
        <f>DATE(2045,5,1) + TIME(0,0,0)</f>
        <v>53083</v>
      </c>
      <c r="C43503">
        <v>13.989982605</v>
      </c>
    </row>
    <row r="43504" spans="1:3" x14ac:dyDescent="0.25">
      <c r="A43504">
        <v>16588</v>
      </c>
      <c r="B43504" s="1">
        <f>DATE(2045,6,1) + TIME(0,0,0)</f>
        <v>53114</v>
      </c>
      <c r="C43504">
        <v>13.993161200999999</v>
      </c>
    </row>
    <row r="43505" spans="1:3" x14ac:dyDescent="0.25">
      <c r="A43505">
        <v>16618</v>
      </c>
      <c r="B43505" s="1">
        <f>DATE(2045,7,1) + TIME(0,0,0)</f>
        <v>53144</v>
      </c>
      <c r="C43505">
        <v>13.996235846999999</v>
      </c>
    </row>
    <row r="43506" spans="1:3" x14ac:dyDescent="0.25">
      <c r="A43506">
        <v>16649</v>
      </c>
      <c r="B43506" s="1">
        <f>DATE(2045,8,1) + TIME(0,0,0)</f>
        <v>53175</v>
      </c>
      <c r="C43506">
        <v>13.999411583000001</v>
      </c>
    </row>
    <row r="43507" spans="1:3" x14ac:dyDescent="0.25">
      <c r="A43507">
        <v>16680</v>
      </c>
      <c r="B43507" s="1">
        <f>DATE(2045,9,1) + TIME(0,0,0)</f>
        <v>53206</v>
      </c>
      <c r="C43507">
        <v>14.002585411</v>
      </c>
    </row>
    <row r="43508" spans="1:3" x14ac:dyDescent="0.25">
      <c r="A43508">
        <v>16710</v>
      </c>
      <c r="B43508" s="1">
        <f>DATE(2045,10,1) + TIME(0,0,0)</f>
        <v>53236</v>
      </c>
      <c r="C43508">
        <v>14.005656242000001</v>
      </c>
    </row>
    <row r="43509" spans="1:3" x14ac:dyDescent="0.25">
      <c r="A43509">
        <v>16741</v>
      </c>
      <c r="B43509" s="1">
        <f>DATE(2045,11,1) + TIME(0,0,0)</f>
        <v>53267</v>
      </c>
      <c r="C43509">
        <v>14.008827209</v>
      </c>
    </row>
    <row r="43510" spans="1:3" x14ac:dyDescent="0.25">
      <c r="A43510">
        <v>16771</v>
      </c>
      <c r="B43510" s="1">
        <f>DATE(2045,12,1) + TIME(0,0,0)</f>
        <v>53297</v>
      </c>
      <c r="C43510">
        <v>14.011894226000001</v>
      </c>
    </row>
    <row r="43511" spans="1:3" x14ac:dyDescent="0.25">
      <c r="A43511">
        <v>16802</v>
      </c>
      <c r="B43511" s="1">
        <f>DATE(2046,1,1) + TIME(0,0,0)</f>
        <v>53328</v>
      </c>
      <c r="C43511">
        <v>14.015063286</v>
      </c>
    </row>
    <row r="43512" spans="1:3" x14ac:dyDescent="0.25">
      <c r="A43512">
        <v>16833</v>
      </c>
      <c r="B43512" s="1">
        <f>DATE(2046,2,1) + TIME(0,0,0)</f>
        <v>53359</v>
      </c>
      <c r="C43512">
        <v>14.018229485000001</v>
      </c>
    </row>
    <row r="43513" spans="1:3" x14ac:dyDescent="0.25">
      <c r="A43513">
        <v>16861</v>
      </c>
      <c r="B43513" s="1">
        <f>DATE(2046,3,1) + TIME(0,0,0)</f>
        <v>53387</v>
      </c>
      <c r="C43513">
        <v>14.021088600000001</v>
      </c>
    </row>
    <row r="43514" spans="1:3" x14ac:dyDescent="0.25">
      <c r="A43514">
        <v>16892</v>
      </c>
      <c r="B43514" s="1">
        <f>DATE(2046,4,1) + TIME(0,0,0)</f>
        <v>53418</v>
      </c>
      <c r="C43514">
        <v>14.024251938000001</v>
      </c>
    </row>
    <row r="43515" spans="1:3" x14ac:dyDescent="0.25">
      <c r="A43515">
        <v>16922</v>
      </c>
      <c r="B43515" s="1">
        <f>DATE(2046,5,1) + TIME(0,0,0)</f>
        <v>53448</v>
      </c>
      <c r="C43515">
        <v>14.027312279</v>
      </c>
    </row>
    <row r="43516" spans="1:3" x14ac:dyDescent="0.25">
      <c r="A43516">
        <v>16953</v>
      </c>
      <c r="B43516" s="1">
        <f>DATE(2046,6,1) + TIME(0,0,0)</f>
        <v>53479</v>
      </c>
      <c r="C43516">
        <v>14.030473709000001</v>
      </c>
    </row>
    <row r="43517" spans="1:3" x14ac:dyDescent="0.25">
      <c r="A43517">
        <v>16983</v>
      </c>
      <c r="B43517" s="1">
        <f>DATE(2046,7,1) + TIME(0,0,0)</f>
        <v>53509</v>
      </c>
      <c r="C43517">
        <v>14.033530235000001</v>
      </c>
    </row>
    <row r="43518" spans="1:3" x14ac:dyDescent="0.25">
      <c r="A43518">
        <v>17014</v>
      </c>
      <c r="B43518" s="1">
        <f>DATE(2046,8,1) + TIME(0,0,0)</f>
        <v>53540</v>
      </c>
      <c r="C43518">
        <v>14.036687851</v>
      </c>
    </row>
    <row r="43519" spans="1:3" x14ac:dyDescent="0.25">
      <c r="A43519">
        <v>17045</v>
      </c>
      <c r="B43519" s="1">
        <f>DATE(2046,9,1) + TIME(0,0,0)</f>
        <v>53571</v>
      </c>
      <c r="C43519">
        <v>14.039844513</v>
      </c>
    </row>
    <row r="43520" spans="1:3" x14ac:dyDescent="0.25">
      <c r="A43520">
        <v>17075</v>
      </c>
      <c r="B43520" s="1">
        <f>DATE(2046,10,1) + TIME(0,0,0)</f>
        <v>53601</v>
      </c>
      <c r="C43520">
        <v>14.042897224000001</v>
      </c>
    </row>
    <row r="43521" spans="1:3" x14ac:dyDescent="0.25">
      <c r="A43521">
        <v>17106</v>
      </c>
      <c r="B43521" s="1">
        <f>DATE(2046,11,1) + TIME(0,0,0)</f>
        <v>53632</v>
      </c>
      <c r="C43521">
        <v>14.046050072</v>
      </c>
    </row>
    <row r="43522" spans="1:3" x14ac:dyDescent="0.25">
      <c r="A43522">
        <v>17136</v>
      </c>
      <c r="B43522" s="1">
        <f>DATE(2046,12,1) + TIME(0,0,0)</f>
        <v>53662</v>
      </c>
      <c r="C43522">
        <v>14.049099922</v>
      </c>
    </row>
    <row r="43523" spans="1:3" x14ac:dyDescent="0.25">
      <c r="A43523">
        <v>17167</v>
      </c>
      <c r="B43523" s="1">
        <f>DATE(2047,1,1) + TIME(0,0,0)</f>
        <v>53693</v>
      </c>
      <c r="C43523">
        <v>14.052248955</v>
      </c>
    </row>
    <row r="43524" spans="1:3" x14ac:dyDescent="0.25">
      <c r="A43524">
        <v>17198</v>
      </c>
      <c r="B43524" s="1">
        <f>DATE(2047,2,1) + TIME(0,0,0)</f>
        <v>53724</v>
      </c>
      <c r="C43524">
        <v>14.055397034</v>
      </c>
    </row>
    <row r="43525" spans="1:3" x14ac:dyDescent="0.25">
      <c r="A43525">
        <v>17226</v>
      </c>
      <c r="B43525" s="1">
        <f>DATE(2047,3,1) + TIME(0,0,0)</f>
        <v>53752</v>
      </c>
      <c r="C43525">
        <v>14.058239937</v>
      </c>
    </row>
    <row r="43526" spans="1:3" x14ac:dyDescent="0.25">
      <c r="A43526">
        <v>17257</v>
      </c>
      <c r="B43526" s="1">
        <f>DATE(2047,4,1) + TIME(0,0,0)</f>
        <v>53783</v>
      </c>
      <c r="C43526">
        <v>14.061384200999999</v>
      </c>
    </row>
    <row r="43527" spans="1:3" x14ac:dyDescent="0.25">
      <c r="A43527">
        <v>17287</v>
      </c>
      <c r="B43527" s="1">
        <f>DATE(2047,5,1) + TIME(0,0,0)</f>
        <v>53813</v>
      </c>
      <c r="C43527">
        <v>14.064426422</v>
      </c>
    </row>
    <row r="43528" spans="1:3" x14ac:dyDescent="0.25">
      <c r="A43528">
        <v>17318</v>
      </c>
      <c r="B43528" s="1">
        <f>DATE(2047,6,1) + TIME(0,0,0)</f>
        <v>53844</v>
      </c>
      <c r="C43528">
        <v>14.067568779</v>
      </c>
    </row>
    <row r="43529" spans="1:3" x14ac:dyDescent="0.25">
      <c r="A43529">
        <v>17348</v>
      </c>
      <c r="B43529" s="1">
        <f>DATE(2047,7,1) + TIME(0,0,0)</f>
        <v>53874</v>
      </c>
      <c r="C43529">
        <v>14.070607185</v>
      </c>
    </row>
    <row r="43530" spans="1:3" x14ac:dyDescent="0.25">
      <c r="A43530">
        <v>17379</v>
      </c>
      <c r="B43530" s="1">
        <f>DATE(2047,8,1) + TIME(0,0,0)</f>
        <v>53905</v>
      </c>
      <c r="C43530">
        <v>14.073745728</v>
      </c>
    </row>
    <row r="43531" spans="1:3" x14ac:dyDescent="0.25">
      <c r="A43531">
        <v>17410</v>
      </c>
      <c r="B43531" s="1">
        <f>DATE(2047,9,1) + TIME(0,0,0)</f>
        <v>53936</v>
      </c>
      <c r="C43531">
        <v>14.076883316</v>
      </c>
    </row>
    <row r="43532" spans="1:3" x14ac:dyDescent="0.25">
      <c r="A43532">
        <v>17440</v>
      </c>
      <c r="B43532" s="1">
        <f>DATE(2047,10,1) + TIME(0,0,0)</f>
        <v>53966</v>
      </c>
      <c r="C43532">
        <v>14.079916954</v>
      </c>
    </row>
    <row r="43533" spans="1:3" x14ac:dyDescent="0.25">
      <c r="A43533">
        <v>17471</v>
      </c>
      <c r="B43533" s="1">
        <f>DATE(2047,11,1) + TIME(0,0,0)</f>
        <v>53997</v>
      </c>
      <c r="C43533">
        <v>14.083050728</v>
      </c>
    </row>
    <row r="43534" spans="1:3" x14ac:dyDescent="0.25">
      <c r="A43534">
        <v>17501</v>
      </c>
      <c r="B43534" s="1">
        <f>DATE(2047,12,1) + TIME(0,0,0)</f>
        <v>54027</v>
      </c>
      <c r="C43534">
        <v>14.086082458</v>
      </c>
    </row>
    <row r="43535" spans="1:3" x14ac:dyDescent="0.25">
      <c r="A43535">
        <v>17532</v>
      </c>
      <c r="B43535" s="1">
        <f>DATE(2048,1,1) + TIME(0,0,0)</f>
        <v>54058</v>
      </c>
      <c r="C43535">
        <v>14.089212418000001</v>
      </c>
    </row>
    <row r="43536" spans="1:3" x14ac:dyDescent="0.25">
      <c r="A43536">
        <v>17563</v>
      </c>
      <c r="B43536" s="1">
        <f>DATE(2048,2,1) + TIME(0,0,0)</f>
        <v>54089</v>
      </c>
      <c r="C43536">
        <v>14.092341423000001</v>
      </c>
    </row>
    <row r="43537" spans="1:3" x14ac:dyDescent="0.25">
      <c r="A43537">
        <v>17592</v>
      </c>
      <c r="B43537" s="1">
        <f>DATE(2048,3,1) + TIME(0,0,0)</f>
        <v>54118</v>
      </c>
      <c r="C43537">
        <v>14.095266342</v>
      </c>
    </row>
    <row r="43538" spans="1:3" x14ac:dyDescent="0.25">
      <c r="A43538">
        <v>17623</v>
      </c>
      <c r="B43538" s="1">
        <f>DATE(2048,4,1) + TIME(0,0,0)</f>
        <v>54149</v>
      </c>
      <c r="C43538">
        <v>14.098392487</v>
      </c>
    </row>
    <row r="43539" spans="1:3" x14ac:dyDescent="0.25">
      <c r="A43539">
        <v>17653</v>
      </c>
      <c r="B43539" s="1">
        <f>DATE(2048,5,1) + TIME(0,0,0)</f>
        <v>54179</v>
      </c>
      <c r="C43539">
        <v>14.10141468</v>
      </c>
    </row>
    <row r="43540" spans="1:3" x14ac:dyDescent="0.25">
      <c r="A43540">
        <v>17684</v>
      </c>
      <c r="B43540" s="1">
        <f>DATE(2048,6,1) + TIME(0,0,0)</f>
        <v>54210</v>
      </c>
      <c r="C43540">
        <v>14.10453701</v>
      </c>
    </row>
    <row r="43541" spans="1:3" x14ac:dyDescent="0.25">
      <c r="A43541">
        <v>17714</v>
      </c>
      <c r="B43541" s="1">
        <f>DATE(2048,7,1) + TIME(0,0,0)</f>
        <v>54240</v>
      </c>
      <c r="C43541">
        <v>14.107557297</v>
      </c>
    </row>
    <row r="43542" spans="1:3" x14ac:dyDescent="0.25">
      <c r="A43542">
        <v>17745</v>
      </c>
      <c r="B43542" s="1">
        <f>DATE(2048,8,1) + TIME(0,0,0)</f>
        <v>54271</v>
      </c>
      <c r="C43542">
        <v>14.110675812</v>
      </c>
    </row>
    <row r="43543" spans="1:3" x14ac:dyDescent="0.25">
      <c r="A43543">
        <v>17776</v>
      </c>
      <c r="B43543" s="1">
        <f>DATE(2048,9,1) + TIME(0,0,0)</f>
        <v>54302</v>
      </c>
      <c r="C43543">
        <v>14.113793373</v>
      </c>
    </row>
    <row r="43544" spans="1:3" x14ac:dyDescent="0.25">
      <c r="A43544">
        <v>17806</v>
      </c>
      <c r="B43544" s="1">
        <f>DATE(2048,10,1) + TIME(0,0,0)</f>
        <v>54332</v>
      </c>
      <c r="C43544">
        <v>14.116807938000001</v>
      </c>
    </row>
    <row r="43545" spans="1:3" x14ac:dyDescent="0.25">
      <c r="A43545">
        <v>17837</v>
      </c>
      <c r="B43545" s="1">
        <f>DATE(2048,11,1) + TIME(0,0,0)</f>
        <v>54363</v>
      </c>
      <c r="C43545">
        <v>14.119921683999999</v>
      </c>
    </row>
    <row r="43546" spans="1:3" x14ac:dyDescent="0.25">
      <c r="A43546">
        <v>17867</v>
      </c>
      <c r="B43546" s="1">
        <f>DATE(2048,12,1) + TIME(0,0,0)</f>
        <v>54393</v>
      </c>
      <c r="C43546">
        <v>14.122933388</v>
      </c>
    </row>
    <row r="43547" spans="1:3" x14ac:dyDescent="0.25">
      <c r="A43547">
        <v>17898</v>
      </c>
      <c r="B43547" s="1">
        <f>DATE(2049,1,1) + TIME(0,0,0)</f>
        <v>54424</v>
      </c>
      <c r="C43547">
        <v>14.126043320000001</v>
      </c>
    </row>
    <row r="43548" spans="1:3" x14ac:dyDescent="0.25">
      <c r="A43548">
        <v>17929</v>
      </c>
      <c r="B43548" s="1">
        <f>DATE(2049,2,1) + TIME(0,0,0)</f>
        <v>54455</v>
      </c>
      <c r="C43548">
        <v>14.129152297999999</v>
      </c>
    </row>
    <row r="43549" spans="1:3" x14ac:dyDescent="0.25">
      <c r="A43549">
        <v>17957</v>
      </c>
      <c r="B43549" s="1">
        <f>DATE(2049,3,1) + TIME(0,0,0)</f>
        <v>54483</v>
      </c>
      <c r="C43549">
        <v>14.131958008</v>
      </c>
    </row>
    <row r="43550" spans="1:3" x14ac:dyDescent="0.25">
      <c r="A43550">
        <v>17988</v>
      </c>
      <c r="B43550" s="1">
        <f>DATE(2049,4,1) + TIME(0,0,0)</f>
        <v>54514</v>
      </c>
      <c r="C43550">
        <v>14.135063171000001</v>
      </c>
    </row>
    <row r="43551" spans="1:3" x14ac:dyDescent="0.25">
      <c r="A43551">
        <v>18018</v>
      </c>
      <c r="B43551" s="1">
        <f>DATE(2049,5,1) + TIME(0,0,0)</f>
        <v>54544</v>
      </c>
      <c r="C43551">
        <v>14.138066292</v>
      </c>
    </row>
    <row r="43552" spans="1:3" x14ac:dyDescent="0.25">
      <c r="A43552">
        <v>18049</v>
      </c>
      <c r="B43552" s="1">
        <f>DATE(2049,6,1) + TIME(0,0,0)</f>
        <v>54575</v>
      </c>
      <c r="C43552">
        <v>14.141168594</v>
      </c>
    </row>
    <row r="43553" spans="1:3" x14ac:dyDescent="0.25">
      <c r="A43553">
        <v>18079</v>
      </c>
      <c r="B43553" s="1">
        <f>DATE(2049,7,1) + TIME(0,0,0)</f>
        <v>54605</v>
      </c>
      <c r="C43553">
        <v>14.144168854</v>
      </c>
    </row>
    <row r="43554" spans="1:3" x14ac:dyDescent="0.25">
      <c r="A43554">
        <v>18110</v>
      </c>
      <c r="B43554" s="1">
        <f>DATE(2049,8,1) + TIME(0,0,0)</f>
        <v>54636</v>
      </c>
      <c r="C43554">
        <v>14.147266388</v>
      </c>
    </row>
    <row r="43555" spans="1:3" x14ac:dyDescent="0.25">
      <c r="A43555">
        <v>18141</v>
      </c>
      <c r="B43555" s="1">
        <f>DATE(2049,9,1) + TIME(0,0,0)</f>
        <v>54667</v>
      </c>
      <c r="C43555">
        <v>14.150362968</v>
      </c>
    </row>
    <row r="43556" spans="1:3" x14ac:dyDescent="0.25">
      <c r="A43556">
        <v>18171</v>
      </c>
      <c r="B43556" s="1">
        <f>DATE(2049,10,1) + TIME(0,0,0)</f>
        <v>54697</v>
      </c>
      <c r="C43556">
        <v>14.153358459</v>
      </c>
    </row>
    <row r="43557" spans="1:3" x14ac:dyDescent="0.25">
      <c r="A43557">
        <v>18202</v>
      </c>
      <c r="B43557" s="1">
        <f>DATE(2049,11,1) + TIME(0,0,0)</f>
        <v>54728</v>
      </c>
      <c r="C43557">
        <v>14.156451225</v>
      </c>
    </row>
    <row r="43558" spans="1:3" x14ac:dyDescent="0.25">
      <c r="A43558">
        <v>18232</v>
      </c>
      <c r="B43558" s="1">
        <f>DATE(2049,12,1) + TIME(0,0,0)</f>
        <v>54758</v>
      </c>
      <c r="C43558">
        <v>14.159442902</v>
      </c>
    </row>
    <row r="43559" spans="1:3" x14ac:dyDescent="0.25">
      <c r="A43559">
        <v>18263</v>
      </c>
      <c r="B43559" s="1">
        <f>DATE(2050,1,1) + TIME(0,0,0)</f>
        <v>54789</v>
      </c>
      <c r="C43559">
        <v>14.162531853000001</v>
      </c>
    </row>
    <row r="43561" spans="1:3" x14ac:dyDescent="0.25">
      <c r="A43561" t="s">
        <v>75</v>
      </c>
    </row>
    <row r="43563" spans="1:3" x14ac:dyDescent="0.25">
      <c r="A43563" t="s">
        <v>1</v>
      </c>
      <c r="B43563" t="s">
        <v>2</v>
      </c>
      <c r="C43563" t="s">
        <v>3</v>
      </c>
    </row>
    <row r="43564" spans="1:3" x14ac:dyDescent="0.25">
      <c r="A43564">
        <v>0</v>
      </c>
      <c r="B43564" s="1">
        <f>DATE(2000,1,1) + TIME(0,0,0)</f>
        <v>36526</v>
      </c>
      <c r="C43564">
        <v>0</v>
      </c>
    </row>
    <row r="43565" spans="1:3" x14ac:dyDescent="0.25">
      <c r="A43565">
        <v>31</v>
      </c>
      <c r="B43565" s="1">
        <f>DATE(2000,2,1) + TIME(0,0,0)</f>
        <v>36557</v>
      </c>
      <c r="C43565">
        <v>5.3701353073</v>
      </c>
    </row>
    <row r="43566" spans="1:3" x14ac:dyDescent="0.25">
      <c r="A43566">
        <v>60</v>
      </c>
      <c r="B43566" s="1">
        <f>DATE(2000,3,1) + TIME(0,0,0)</f>
        <v>36586</v>
      </c>
      <c r="C43566">
        <v>10.629851341</v>
      </c>
    </row>
    <row r="43567" spans="1:3" x14ac:dyDescent="0.25">
      <c r="A43567">
        <v>91</v>
      </c>
      <c r="B43567" s="1">
        <f>DATE(2000,4,1) + TIME(0,0,0)</f>
        <v>36617</v>
      </c>
      <c r="C43567">
        <v>15.423974991</v>
      </c>
    </row>
    <row r="43568" spans="1:3" x14ac:dyDescent="0.25">
      <c r="A43568">
        <v>121</v>
      </c>
      <c r="B43568" s="1">
        <f>DATE(2000,5,1) + TIME(0,0,0)</f>
        <v>36647</v>
      </c>
      <c r="C43568">
        <v>18.225698471000001</v>
      </c>
    </row>
    <row r="43569" spans="1:3" x14ac:dyDescent="0.25">
      <c r="A43569">
        <v>152</v>
      </c>
      <c r="B43569" s="1">
        <f>DATE(2000,6,1) + TIME(0,0,0)</f>
        <v>36678</v>
      </c>
      <c r="C43569">
        <v>20.068273544</v>
      </c>
    </row>
    <row r="43570" spans="1:3" x14ac:dyDescent="0.25">
      <c r="A43570">
        <v>182</v>
      </c>
      <c r="B43570" s="1">
        <f>DATE(2000,7,1) + TIME(0,0,0)</f>
        <v>36708</v>
      </c>
      <c r="C43570">
        <v>21.284746169999998</v>
      </c>
    </row>
    <row r="43571" spans="1:3" x14ac:dyDescent="0.25">
      <c r="A43571">
        <v>213</v>
      </c>
      <c r="B43571" s="1">
        <f>DATE(2000,8,1) + TIME(0,0,0)</f>
        <v>36739</v>
      </c>
      <c r="C43571">
        <v>22.195707321</v>
      </c>
    </row>
    <row r="43572" spans="1:3" x14ac:dyDescent="0.25">
      <c r="A43572">
        <v>244</v>
      </c>
      <c r="B43572" s="1">
        <f>DATE(2000,9,1) + TIME(0,0,0)</f>
        <v>36770</v>
      </c>
      <c r="C43572">
        <v>22.914773941</v>
      </c>
    </row>
    <row r="43573" spans="1:3" x14ac:dyDescent="0.25">
      <c r="A43573">
        <v>274</v>
      </c>
      <c r="B43573" s="1">
        <f>DATE(2000,10,1) + TIME(0,0,0)</f>
        <v>36800</v>
      </c>
      <c r="C43573">
        <v>23.502511978000001</v>
      </c>
    </row>
    <row r="43574" spans="1:3" x14ac:dyDescent="0.25">
      <c r="A43574">
        <v>305</v>
      </c>
      <c r="B43574" s="1">
        <f>DATE(2000,11,1) + TIME(0,0,0)</f>
        <v>36831</v>
      </c>
      <c r="C43574">
        <v>24.034393310999999</v>
      </c>
    </row>
    <row r="43575" spans="1:3" x14ac:dyDescent="0.25">
      <c r="A43575">
        <v>335</v>
      </c>
      <c r="B43575" s="1">
        <f>DATE(2000,12,1) + TIME(0,0,0)</f>
        <v>36861</v>
      </c>
      <c r="C43575">
        <v>24.496019362999998</v>
      </c>
    </row>
    <row r="43576" spans="1:3" x14ac:dyDescent="0.25">
      <c r="A43576">
        <v>366</v>
      </c>
      <c r="B43576" s="1">
        <f>DATE(2001,1,1) + TIME(0,0,0)</f>
        <v>36892</v>
      </c>
      <c r="C43576">
        <v>24.953056334999999</v>
      </c>
    </row>
    <row r="43577" spans="1:3" x14ac:dyDescent="0.25">
      <c r="A43577">
        <v>397</v>
      </c>
      <c r="B43577" s="1">
        <f>DATE(2001,2,1) + TIME(0,0,0)</f>
        <v>36923</v>
      </c>
      <c r="C43577">
        <v>25.404298782000001</v>
      </c>
    </row>
    <row r="43578" spans="1:3" x14ac:dyDescent="0.25">
      <c r="A43578">
        <v>425</v>
      </c>
      <c r="B43578" s="1">
        <f>DATE(2001,3,1) + TIME(0,0,0)</f>
        <v>36951</v>
      </c>
      <c r="C43578">
        <v>25.808431625000001</v>
      </c>
    </row>
    <row r="43579" spans="1:3" x14ac:dyDescent="0.25">
      <c r="A43579">
        <v>456</v>
      </c>
      <c r="B43579" s="1">
        <f>DATE(2001,4,1) + TIME(0,0,0)</f>
        <v>36982</v>
      </c>
      <c r="C43579">
        <v>26.252220154</v>
      </c>
    </row>
    <row r="43580" spans="1:3" x14ac:dyDescent="0.25">
      <c r="A43580">
        <v>486</v>
      </c>
      <c r="B43580" s="1">
        <f>DATE(2001,5,1) + TIME(0,0,0)</f>
        <v>37012</v>
      </c>
      <c r="C43580">
        <v>26.671878814999999</v>
      </c>
    </row>
    <row r="43581" spans="1:3" x14ac:dyDescent="0.25">
      <c r="A43581">
        <v>517</v>
      </c>
      <c r="B43581" s="1">
        <f>DATE(2001,6,1) + TIME(0,0,0)</f>
        <v>37043</v>
      </c>
      <c r="C43581">
        <v>27.085861206000001</v>
      </c>
    </row>
    <row r="43582" spans="1:3" x14ac:dyDescent="0.25">
      <c r="A43582">
        <v>547</v>
      </c>
      <c r="B43582" s="1">
        <f>DATE(2001,7,1) + TIME(0,0,0)</f>
        <v>37073</v>
      </c>
      <c r="C43582">
        <v>27.448034285999999</v>
      </c>
    </row>
    <row r="43583" spans="1:3" x14ac:dyDescent="0.25">
      <c r="A43583">
        <v>578</v>
      </c>
      <c r="B43583" s="1">
        <f>DATE(2001,8,1) + TIME(0,0,0)</f>
        <v>37104</v>
      </c>
      <c r="C43583">
        <v>27.779523849</v>
      </c>
    </row>
    <row r="43584" spans="1:3" x14ac:dyDescent="0.25">
      <c r="A43584">
        <v>609</v>
      </c>
      <c r="B43584" s="1">
        <f>DATE(2001,9,1) + TIME(0,0,0)</f>
        <v>37135</v>
      </c>
      <c r="C43584">
        <v>28.080635071</v>
      </c>
    </row>
    <row r="43585" spans="1:3" x14ac:dyDescent="0.25">
      <c r="A43585">
        <v>639</v>
      </c>
      <c r="B43585" s="1">
        <f>DATE(2001,10,1) + TIME(0,0,0)</f>
        <v>37165</v>
      </c>
      <c r="C43585">
        <v>28.352006912</v>
      </c>
    </row>
    <row r="43586" spans="1:3" x14ac:dyDescent="0.25">
      <c r="A43586">
        <v>670</v>
      </c>
      <c r="B43586" s="1">
        <f>DATE(2001,11,1) + TIME(0,0,0)</f>
        <v>37196</v>
      </c>
      <c r="C43586">
        <v>28.611244202000002</v>
      </c>
    </row>
    <row r="43587" spans="1:3" x14ac:dyDescent="0.25">
      <c r="A43587">
        <v>700</v>
      </c>
      <c r="B43587" s="1">
        <f>DATE(2001,12,1) + TIME(0,0,0)</f>
        <v>37226</v>
      </c>
      <c r="C43587">
        <v>28.841306685999999</v>
      </c>
    </row>
    <row r="43588" spans="1:3" x14ac:dyDescent="0.25">
      <c r="A43588">
        <v>731</v>
      </c>
      <c r="B43588" s="1">
        <f>DATE(2002,1,1) + TIME(0,0,0)</f>
        <v>37257</v>
      </c>
      <c r="C43588">
        <v>29.060874939000001</v>
      </c>
    </row>
    <row r="43589" spans="1:3" x14ac:dyDescent="0.25">
      <c r="A43589">
        <v>762</v>
      </c>
      <c r="B43589" s="1">
        <f>DATE(2002,2,1) + TIME(0,0,0)</f>
        <v>37288</v>
      </c>
      <c r="C43589">
        <v>29.263702392999999</v>
      </c>
    </row>
    <row r="43590" spans="1:3" x14ac:dyDescent="0.25">
      <c r="A43590">
        <v>790</v>
      </c>
      <c r="B43590" s="1">
        <f>DATE(2002,3,1) + TIME(0,0,0)</f>
        <v>37316</v>
      </c>
      <c r="C43590">
        <v>29.435045242000001</v>
      </c>
    </row>
    <row r="43591" spans="1:3" x14ac:dyDescent="0.25">
      <c r="A43591">
        <v>821</v>
      </c>
      <c r="B43591" s="1">
        <f>DATE(2002,4,1) + TIME(0,0,0)</f>
        <v>37347</v>
      </c>
      <c r="C43591">
        <v>29.615104675000001</v>
      </c>
    </row>
    <row r="43592" spans="1:3" x14ac:dyDescent="0.25">
      <c r="A43592">
        <v>851</v>
      </c>
      <c r="B43592" s="1">
        <f>DATE(2002,5,1) + TIME(0,0,0)</f>
        <v>37377</v>
      </c>
      <c r="C43592">
        <v>29.782396317</v>
      </c>
    </row>
    <row r="43593" spans="1:3" x14ac:dyDescent="0.25">
      <c r="A43593">
        <v>882</v>
      </c>
      <c r="B43593" s="1">
        <f>DATE(2002,6,1) + TIME(0,0,0)</f>
        <v>37408</v>
      </c>
      <c r="C43593">
        <v>29.949350357</v>
      </c>
    </row>
    <row r="43594" spans="1:3" x14ac:dyDescent="0.25">
      <c r="A43594">
        <v>912</v>
      </c>
      <c r="B43594" s="1">
        <f>DATE(2002,7,1) + TIME(0,0,0)</f>
        <v>37438</v>
      </c>
      <c r="C43594">
        <v>30.106227874999998</v>
      </c>
    </row>
    <row r="43595" spans="1:3" x14ac:dyDescent="0.25">
      <c r="A43595">
        <v>943</v>
      </c>
      <c r="B43595" s="1">
        <f>DATE(2002,8,1) + TIME(0,0,0)</f>
        <v>37469</v>
      </c>
      <c r="C43595">
        <v>30.264413833999999</v>
      </c>
    </row>
    <row r="43596" spans="1:3" x14ac:dyDescent="0.25">
      <c r="A43596">
        <v>974</v>
      </c>
      <c r="B43596" s="1">
        <f>DATE(2002,9,1) + TIME(0,0,0)</f>
        <v>37500</v>
      </c>
      <c r="C43596">
        <v>30.419267653999999</v>
      </c>
    </row>
    <row r="43597" spans="1:3" x14ac:dyDescent="0.25">
      <c r="A43597">
        <v>1004</v>
      </c>
      <c r="B43597" s="1">
        <f>DATE(2002,10,1) + TIME(0,0,0)</f>
        <v>37530</v>
      </c>
      <c r="C43597">
        <v>30.566431046000002</v>
      </c>
    </row>
    <row r="43598" spans="1:3" x14ac:dyDescent="0.25">
      <c r="A43598">
        <v>1035</v>
      </c>
      <c r="B43598" s="1">
        <f>DATE(2002,11,1) + TIME(0,0,0)</f>
        <v>37561</v>
      </c>
      <c r="C43598">
        <v>30.716079711999999</v>
      </c>
    </row>
    <row r="43599" spans="1:3" x14ac:dyDescent="0.25">
      <c r="A43599">
        <v>1065</v>
      </c>
      <c r="B43599" s="1">
        <f>DATE(2002,12,1) + TIME(0,0,0)</f>
        <v>37591</v>
      </c>
      <c r="C43599">
        <v>30.858831406</v>
      </c>
    </row>
    <row r="43600" spans="1:3" x14ac:dyDescent="0.25">
      <c r="A43600">
        <v>1096</v>
      </c>
      <c r="B43600" s="1">
        <f>DATE(2003,1,1) + TIME(0,0,0)</f>
        <v>37622</v>
      </c>
      <c r="C43600">
        <v>31.004430770999999</v>
      </c>
    </row>
    <row r="43601" spans="1:3" x14ac:dyDescent="0.25">
      <c r="A43601">
        <v>1127</v>
      </c>
      <c r="B43601" s="1">
        <f>DATE(2003,2,1) + TIME(0,0,0)</f>
        <v>37653</v>
      </c>
      <c r="C43601">
        <v>31.148254394999999</v>
      </c>
    </row>
    <row r="43602" spans="1:3" x14ac:dyDescent="0.25">
      <c r="A43602">
        <v>1155</v>
      </c>
      <c r="B43602" s="1">
        <f>DATE(2003,3,1) + TIME(0,0,0)</f>
        <v>37681</v>
      </c>
      <c r="C43602">
        <v>31.276725768999999</v>
      </c>
    </row>
    <row r="43603" spans="1:3" x14ac:dyDescent="0.25">
      <c r="A43603">
        <v>1186</v>
      </c>
      <c r="B43603" s="1">
        <f>DATE(2003,4,1) + TIME(0,0,0)</f>
        <v>37712</v>
      </c>
      <c r="C43603">
        <v>31.417419433999999</v>
      </c>
    </row>
    <row r="43604" spans="1:3" x14ac:dyDescent="0.25">
      <c r="A43604">
        <v>1216</v>
      </c>
      <c r="B43604" s="1">
        <f>DATE(2003,5,1) + TIME(0,0,0)</f>
        <v>37742</v>
      </c>
      <c r="C43604">
        <v>31.552017211999999</v>
      </c>
    </row>
    <row r="43605" spans="1:3" x14ac:dyDescent="0.25">
      <c r="A43605">
        <v>1247</v>
      </c>
      <c r="B43605" s="1">
        <f>DATE(2003,6,1) + TIME(0,0,0)</f>
        <v>37773</v>
      </c>
      <c r="C43605">
        <v>31.689460753999999</v>
      </c>
    </row>
    <row r="43606" spans="1:3" x14ac:dyDescent="0.25">
      <c r="A43606">
        <v>1277</v>
      </c>
      <c r="B43606" s="1">
        <f>DATE(2003,7,1) + TIME(0,0,0)</f>
        <v>37803</v>
      </c>
      <c r="C43606">
        <v>31.820894241000001</v>
      </c>
    </row>
    <row r="43607" spans="1:3" x14ac:dyDescent="0.25">
      <c r="A43607">
        <v>1308</v>
      </c>
      <c r="B43607" s="1">
        <f>DATE(2003,8,1) + TIME(0,0,0)</f>
        <v>37834</v>
      </c>
      <c r="C43607">
        <v>31.955034256000001</v>
      </c>
    </row>
    <row r="43608" spans="1:3" x14ac:dyDescent="0.25">
      <c r="A43608">
        <v>1339</v>
      </c>
      <c r="B43608" s="1">
        <f>DATE(2003,9,1) + TIME(0,0,0)</f>
        <v>37865</v>
      </c>
      <c r="C43608">
        <v>32.087368011000002</v>
      </c>
    </row>
    <row r="43609" spans="1:3" x14ac:dyDescent="0.25">
      <c r="A43609">
        <v>1369</v>
      </c>
      <c r="B43609" s="1">
        <f>DATE(2003,10,1) + TIME(0,0,0)</f>
        <v>37895</v>
      </c>
      <c r="C43609">
        <v>32.213584900000001</v>
      </c>
    </row>
    <row r="43610" spans="1:3" x14ac:dyDescent="0.25">
      <c r="A43610">
        <v>1400</v>
      </c>
      <c r="B43610" s="1">
        <f>DATE(2003,11,1) + TIME(0,0,0)</f>
        <v>37926</v>
      </c>
      <c r="C43610">
        <v>32.342029572000001</v>
      </c>
    </row>
    <row r="43611" spans="1:3" x14ac:dyDescent="0.25">
      <c r="A43611">
        <v>1430</v>
      </c>
      <c r="B43611" s="1">
        <f>DATE(2003,12,1) + TIME(0,0,0)</f>
        <v>37956</v>
      </c>
      <c r="C43611">
        <v>32.464351653999998</v>
      </c>
    </row>
    <row r="43612" spans="1:3" x14ac:dyDescent="0.25">
      <c r="A43612">
        <v>1461</v>
      </c>
      <c r="B43612" s="1">
        <f>DATE(2004,1,1) + TIME(0,0,0)</f>
        <v>37987</v>
      </c>
      <c r="C43612">
        <v>32.588588715</v>
      </c>
    </row>
    <row r="43613" spans="1:3" x14ac:dyDescent="0.25">
      <c r="A43613">
        <v>1492</v>
      </c>
      <c r="B43613" s="1">
        <f>DATE(2004,2,1) + TIME(0,0,0)</f>
        <v>38018</v>
      </c>
      <c r="C43613">
        <v>32.710391997999999</v>
      </c>
    </row>
    <row r="43614" spans="1:3" x14ac:dyDescent="0.25">
      <c r="A43614">
        <v>1521</v>
      </c>
      <c r="B43614" s="1">
        <f>DATE(2004,3,1) + TIME(0,0,0)</f>
        <v>38047</v>
      </c>
      <c r="C43614">
        <v>32.821662903000004</v>
      </c>
    </row>
    <row r="43615" spans="1:3" x14ac:dyDescent="0.25">
      <c r="A43615">
        <v>1552</v>
      </c>
      <c r="B43615" s="1">
        <f>DATE(2004,4,1) + TIME(0,0,0)</f>
        <v>38078</v>
      </c>
      <c r="C43615">
        <v>32.937377929999997</v>
      </c>
    </row>
    <row r="43616" spans="1:3" x14ac:dyDescent="0.25">
      <c r="A43616">
        <v>1582</v>
      </c>
      <c r="B43616" s="1">
        <f>DATE(2004,5,1) + TIME(0,0,0)</f>
        <v>38108</v>
      </c>
      <c r="C43616">
        <v>33.046020507999998</v>
      </c>
    </row>
    <row r="43617" spans="1:3" x14ac:dyDescent="0.25">
      <c r="A43617">
        <v>1613</v>
      </c>
      <c r="B43617" s="1">
        <f>DATE(2004,6,1) + TIME(0,0,0)</f>
        <v>38139</v>
      </c>
      <c r="C43617">
        <v>33.154922485</v>
      </c>
    </row>
    <row r="43618" spans="1:3" x14ac:dyDescent="0.25">
      <c r="A43618">
        <v>1643</v>
      </c>
      <c r="B43618" s="1">
        <f>DATE(2004,7,1) + TIME(0,0,0)</f>
        <v>38169</v>
      </c>
      <c r="C43618">
        <v>33.256881714000002</v>
      </c>
    </row>
    <row r="43619" spans="1:3" x14ac:dyDescent="0.25">
      <c r="A43619">
        <v>1674</v>
      </c>
      <c r="B43619" s="1">
        <f>DATE(2004,8,1) + TIME(0,0,0)</f>
        <v>38200</v>
      </c>
      <c r="C43619">
        <v>33.358642578000001</v>
      </c>
    </row>
    <row r="43620" spans="1:3" x14ac:dyDescent="0.25">
      <c r="A43620">
        <v>1705</v>
      </c>
      <c r="B43620" s="1">
        <f>DATE(2004,9,1) + TIME(0,0,0)</f>
        <v>38231</v>
      </c>
      <c r="C43620">
        <v>33.456970214999998</v>
      </c>
    </row>
    <row r="43621" spans="1:3" x14ac:dyDescent="0.25">
      <c r="A43621">
        <v>1735</v>
      </c>
      <c r="B43621" s="1">
        <f>DATE(2004,10,1) + TIME(0,0,0)</f>
        <v>38261</v>
      </c>
      <c r="C43621">
        <v>33.549270630000002</v>
      </c>
    </row>
    <row r="43622" spans="1:3" x14ac:dyDescent="0.25">
      <c r="A43622">
        <v>1766</v>
      </c>
      <c r="B43622" s="1">
        <f>DATE(2004,11,1) + TIME(0,0,0)</f>
        <v>38292</v>
      </c>
      <c r="C43622">
        <v>33.642089843999997</v>
      </c>
    </row>
    <row r="43623" spans="1:3" x14ac:dyDescent="0.25">
      <c r="A43623">
        <v>1796</v>
      </c>
      <c r="B43623" s="1">
        <f>DATE(2004,12,1) + TIME(0,0,0)</f>
        <v>38322</v>
      </c>
      <c r="C43623">
        <v>33.729755402000002</v>
      </c>
    </row>
    <row r="43624" spans="1:3" x14ac:dyDescent="0.25">
      <c r="A43624">
        <v>1827</v>
      </c>
      <c r="B43624" s="1">
        <f>DATE(2005,1,1) + TIME(0,0,0)</f>
        <v>38353</v>
      </c>
      <c r="C43624">
        <v>33.818389893000003</v>
      </c>
    </row>
    <row r="43625" spans="1:3" x14ac:dyDescent="0.25">
      <c r="A43625">
        <v>1858</v>
      </c>
      <c r="B43625" s="1">
        <f>DATE(2005,2,1) + TIME(0,0,0)</f>
        <v>38384</v>
      </c>
      <c r="C43625">
        <v>33.905277251999998</v>
      </c>
    </row>
    <row r="43626" spans="1:3" x14ac:dyDescent="0.25">
      <c r="A43626">
        <v>1886</v>
      </c>
      <c r="B43626" s="1">
        <f>DATE(2005,3,1) + TIME(0,0,0)</f>
        <v>38412</v>
      </c>
      <c r="C43626">
        <v>33.982395171999997</v>
      </c>
    </row>
    <row r="43627" spans="1:3" x14ac:dyDescent="0.25">
      <c r="A43627">
        <v>1917</v>
      </c>
      <c r="B43627" s="1">
        <f>DATE(2005,4,1) + TIME(0,0,0)</f>
        <v>38443</v>
      </c>
      <c r="C43627">
        <v>34.066429137999997</v>
      </c>
    </row>
    <row r="43628" spans="1:3" x14ac:dyDescent="0.25">
      <c r="A43628">
        <v>1947</v>
      </c>
      <c r="B43628" s="1">
        <f>DATE(2005,5,1) + TIME(0,0,0)</f>
        <v>38473</v>
      </c>
      <c r="C43628">
        <v>34.146484375</v>
      </c>
    </row>
    <row r="43629" spans="1:3" x14ac:dyDescent="0.25">
      <c r="A43629">
        <v>1978</v>
      </c>
      <c r="B43629" s="1">
        <f>DATE(2005,6,1) + TIME(0,0,0)</f>
        <v>38504</v>
      </c>
      <c r="C43629">
        <v>34.227958678999997</v>
      </c>
    </row>
    <row r="43630" spans="1:3" x14ac:dyDescent="0.25">
      <c r="A43630">
        <v>2008</v>
      </c>
      <c r="B43630" s="1">
        <f>DATE(2005,7,1) + TIME(0,0,0)</f>
        <v>38534</v>
      </c>
      <c r="C43630">
        <v>34.305625915999997</v>
      </c>
    </row>
    <row r="43631" spans="1:3" x14ac:dyDescent="0.25">
      <c r="A43631">
        <v>2039</v>
      </c>
      <c r="B43631" s="1">
        <f>DATE(2005,8,1) + TIME(0,0,0)</f>
        <v>38565</v>
      </c>
      <c r="C43631">
        <v>34.384693145999996</v>
      </c>
    </row>
    <row r="43632" spans="1:3" x14ac:dyDescent="0.25">
      <c r="A43632">
        <v>2070</v>
      </c>
      <c r="B43632" s="1">
        <f>DATE(2005,9,1) + TIME(0,0,0)</f>
        <v>38596</v>
      </c>
      <c r="C43632">
        <v>34.462596892999997</v>
      </c>
    </row>
    <row r="43633" spans="1:3" x14ac:dyDescent="0.25">
      <c r="A43633">
        <v>2100</v>
      </c>
      <c r="B43633" s="1">
        <f>DATE(2005,10,1) + TIME(0,0,0)</f>
        <v>38626</v>
      </c>
      <c r="C43633">
        <v>34.536853790000002</v>
      </c>
    </row>
    <row r="43634" spans="1:3" x14ac:dyDescent="0.25">
      <c r="A43634">
        <v>2131</v>
      </c>
      <c r="B43634" s="1">
        <f>DATE(2005,11,1) + TIME(0,0,0)</f>
        <v>38657</v>
      </c>
      <c r="C43634">
        <v>34.612491607999999</v>
      </c>
    </row>
    <row r="43635" spans="1:3" x14ac:dyDescent="0.25">
      <c r="A43635">
        <v>2161</v>
      </c>
      <c r="B43635" s="1">
        <f>DATE(2005,12,1) + TIME(0,0,0)</f>
        <v>38687</v>
      </c>
      <c r="C43635">
        <v>34.684608459000003</v>
      </c>
    </row>
    <row r="43636" spans="1:3" x14ac:dyDescent="0.25">
      <c r="A43636">
        <v>2192</v>
      </c>
      <c r="B43636" s="1">
        <f>DATE(2006,1,1) + TIME(0,0,0)</f>
        <v>38718</v>
      </c>
      <c r="C43636">
        <v>34.758052825999997</v>
      </c>
    </row>
    <row r="43637" spans="1:3" x14ac:dyDescent="0.25">
      <c r="A43637">
        <v>2223</v>
      </c>
      <c r="B43637" s="1">
        <f>DATE(2006,2,1) + TIME(0,0,0)</f>
        <v>38749</v>
      </c>
      <c r="C43637">
        <v>34.830429076999998</v>
      </c>
    </row>
    <row r="43638" spans="1:3" x14ac:dyDescent="0.25">
      <c r="A43638">
        <v>2251</v>
      </c>
      <c r="B43638" s="1">
        <f>DATE(2006,3,1) + TIME(0,0,0)</f>
        <v>38777</v>
      </c>
      <c r="C43638">
        <v>34.894893646</v>
      </c>
    </row>
    <row r="43639" spans="1:3" x14ac:dyDescent="0.25">
      <c r="A43639">
        <v>2282</v>
      </c>
      <c r="B43639" s="1">
        <f>DATE(2006,4,1) + TIME(0,0,0)</f>
        <v>38808</v>
      </c>
      <c r="C43639">
        <v>34.965290070000002</v>
      </c>
    </row>
    <row r="43640" spans="1:3" x14ac:dyDescent="0.25">
      <c r="A43640">
        <v>2312</v>
      </c>
      <c r="B43640" s="1">
        <f>DATE(2006,5,1) + TIME(0,0,0)</f>
        <v>38838</v>
      </c>
      <c r="C43640">
        <v>35.032478333</v>
      </c>
    </row>
    <row r="43641" spans="1:3" x14ac:dyDescent="0.25">
      <c r="A43641">
        <v>2343</v>
      </c>
      <c r="B43641" s="1">
        <f>DATE(2006,6,1) + TIME(0,0,0)</f>
        <v>38869</v>
      </c>
      <c r="C43641">
        <v>35.10093689</v>
      </c>
    </row>
    <row r="43642" spans="1:3" x14ac:dyDescent="0.25">
      <c r="A43642">
        <v>2373</v>
      </c>
      <c r="B43642" s="1">
        <f>DATE(2006,7,1) + TIME(0,0,0)</f>
        <v>38899</v>
      </c>
      <c r="C43642">
        <v>35.166294098000002</v>
      </c>
    </row>
    <row r="43643" spans="1:3" x14ac:dyDescent="0.25">
      <c r="A43643">
        <v>2404</v>
      </c>
      <c r="B43643" s="1">
        <f>DATE(2006,8,1) + TIME(0,0,0)</f>
        <v>38930</v>
      </c>
      <c r="C43643">
        <v>35.232913971000002</v>
      </c>
    </row>
    <row r="43644" spans="1:3" x14ac:dyDescent="0.25">
      <c r="A43644">
        <v>2435</v>
      </c>
      <c r="B43644" s="1">
        <f>DATE(2006,9,1) + TIME(0,0,0)</f>
        <v>38961</v>
      </c>
      <c r="C43644">
        <v>35.298622131000002</v>
      </c>
    </row>
    <row r="43645" spans="1:3" x14ac:dyDescent="0.25">
      <c r="A43645">
        <v>2465</v>
      </c>
      <c r="B43645" s="1">
        <f>DATE(2006,10,1) + TIME(0,0,0)</f>
        <v>38991</v>
      </c>
      <c r="C43645">
        <v>35.361366271999998</v>
      </c>
    </row>
    <row r="43646" spans="1:3" x14ac:dyDescent="0.25">
      <c r="A43646">
        <v>2496</v>
      </c>
      <c r="B43646" s="1">
        <f>DATE(2006,11,1) + TIME(0,0,0)</f>
        <v>39022</v>
      </c>
      <c r="C43646">
        <v>35.425354003999999</v>
      </c>
    </row>
    <row r="43647" spans="1:3" x14ac:dyDescent="0.25">
      <c r="A43647">
        <v>2526</v>
      </c>
      <c r="B43647" s="1">
        <f>DATE(2006,12,1) + TIME(0,0,0)</f>
        <v>39052</v>
      </c>
      <c r="C43647">
        <v>35.486488342000001</v>
      </c>
    </row>
    <row r="43648" spans="1:3" x14ac:dyDescent="0.25">
      <c r="A43648">
        <v>2557</v>
      </c>
      <c r="B43648" s="1">
        <f>DATE(2007,1,1) + TIME(0,0,0)</f>
        <v>39083</v>
      </c>
      <c r="C43648">
        <v>35.548877716</v>
      </c>
    </row>
    <row r="43649" spans="1:3" x14ac:dyDescent="0.25">
      <c r="A43649">
        <v>2588</v>
      </c>
      <c r="B43649" s="1">
        <f>DATE(2007,2,1) + TIME(0,0,0)</f>
        <v>39114</v>
      </c>
      <c r="C43649">
        <v>35.610488891999999</v>
      </c>
    </row>
    <row r="43650" spans="1:3" x14ac:dyDescent="0.25">
      <c r="A43650">
        <v>2616</v>
      </c>
      <c r="B43650" s="1">
        <f>DATE(2007,3,1) + TIME(0,0,0)</f>
        <v>39142</v>
      </c>
      <c r="C43650">
        <v>35.665489196999999</v>
      </c>
    </row>
    <row r="43651" spans="1:3" x14ac:dyDescent="0.25">
      <c r="A43651">
        <v>2647</v>
      </c>
      <c r="B43651" s="1">
        <f>DATE(2007,4,1) + TIME(0,0,0)</f>
        <v>39173</v>
      </c>
      <c r="C43651">
        <v>35.725685120000001</v>
      </c>
    </row>
    <row r="43652" spans="1:3" x14ac:dyDescent="0.25">
      <c r="A43652">
        <v>2677</v>
      </c>
      <c r="B43652" s="1">
        <f>DATE(2007,5,1) + TIME(0,0,0)</f>
        <v>39203</v>
      </c>
      <c r="C43652">
        <v>35.783260345000002</v>
      </c>
    </row>
    <row r="43653" spans="1:3" x14ac:dyDescent="0.25">
      <c r="A43653">
        <v>2708</v>
      </c>
      <c r="B43653" s="1">
        <f>DATE(2007,6,1) + TIME(0,0,0)</f>
        <v>39234</v>
      </c>
      <c r="C43653">
        <v>35.842071533000002</v>
      </c>
    </row>
    <row r="43654" spans="1:3" x14ac:dyDescent="0.25">
      <c r="A43654">
        <v>2738</v>
      </c>
      <c r="B43654" s="1">
        <f>DATE(2007,7,1) + TIME(0,0,0)</f>
        <v>39264</v>
      </c>
      <c r="C43654">
        <v>35.898357390999998</v>
      </c>
    </row>
    <row r="43655" spans="1:3" x14ac:dyDescent="0.25">
      <c r="A43655">
        <v>2769</v>
      </c>
      <c r="B43655" s="1">
        <f>DATE(2007,8,1) + TIME(0,0,0)</f>
        <v>39295</v>
      </c>
      <c r="C43655">
        <v>35.955986023000001</v>
      </c>
    </row>
    <row r="43656" spans="1:3" x14ac:dyDescent="0.25">
      <c r="A43656">
        <v>2800</v>
      </c>
      <c r="B43656" s="1">
        <f>DATE(2007,9,1) + TIME(0,0,0)</f>
        <v>39326</v>
      </c>
      <c r="C43656">
        <v>36.013019561999997</v>
      </c>
    </row>
    <row r="43657" spans="1:3" x14ac:dyDescent="0.25">
      <c r="A43657">
        <v>2830</v>
      </c>
      <c r="B43657" s="1">
        <f>DATE(2007,10,1) + TIME(0,0,0)</f>
        <v>39356</v>
      </c>
      <c r="C43657">
        <v>36.067615508999999</v>
      </c>
    </row>
    <row r="43658" spans="1:3" x14ac:dyDescent="0.25">
      <c r="A43658">
        <v>2861</v>
      </c>
      <c r="B43658" s="1">
        <f>DATE(2007,11,1) + TIME(0,0,0)</f>
        <v>39387</v>
      </c>
      <c r="C43658">
        <v>36.123420715000002</v>
      </c>
    </row>
    <row r="43659" spans="1:3" x14ac:dyDescent="0.25">
      <c r="A43659">
        <v>2891</v>
      </c>
      <c r="B43659" s="1">
        <f>DATE(2007,12,1) + TIME(0,0,0)</f>
        <v>39417</v>
      </c>
      <c r="C43659">
        <v>36.176856995000001</v>
      </c>
    </row>
    <row r="43660" spans="1:3" x14ac:dyDescent="0.25">
      <c r="A43660">
        <v>2922</v>
      </c>
      <c r="B43660" s="1">
        <f>DATE(2008,1,1) + TIME(0,0,0)</f>
        <v>39448</v>
      </c>
      <c r="C43660">
        <v>36.231498717999997</v>
      </c>
    </row>
    <row r="43661" spans="1:3" x14ac:dyDescent="0.25">
      <c r="A43661">
        <v>2953</v>
      </c>
      <c r="B43661" s="1">
        <f>DATE(2008,2,1) + TIME(0,0,0)</f>
        <v>39479</v>
      </c>
      <c r="C43661">
        <v>36.285564422999997</v>
      </c>
    </row>
    <row r="43662" spans="1:3" x14ac:dyDescent="0.25">
      <c r="A43662">
        <v>2982</v>
      </c>
      <c r="B43662" s="1">
        <f>DATE(2008,3,1) + TIME(0,0,0)</f>
        <v>39508</v>
      </c>
      <c r="C43662">
        <v>36.335632324000002</v>
      </c>
    </row>
    <row r="43663" spans="1:3" x14ac:dyDescent="0.25">
      <c r="A43663">
        <v>3013</v>
      </c>
      <c r="B43663" s="1">
        <f>DATE(2008,4,1) + TIME(0,0,0)</f>
        <v>39539</v>
      </c>
      <c r="C43663">
        <v>36.388656615999999</v>
      </c>
    </row>
    <row r="43664" spans="1:3" x14ac:dyDescent="0.25">
      <c r="A43664">
        <v>3043</v>
      </c>
      <c r="B43664" s="1">
        <f>DATE(2008,5,1) + TIME(0,0,0)</f>
        <v>39569</v>
      </c>
      <c r="C43664">
        <v>36.439430237000003</v>
      </c>
    </row>
    <row r="43665" spans="1:3" x14ac:dyDescent="0.25">
      <c r="A43665">
        <v>3074</v>
      </c>
      <c r="B43665" s="1">
        <f>DATE(2008,6,1) + TIME(0,0,0)</f>
        <v>39600</v>
      </c>
      <c r="C43665">
        <v>36.491409302000001</v>
      </c>
    </row>
    <row r="43666" spans="1:3" x14ac:dyDescent="0.25">
      <c r="A43666">
        <v>3104</v>
      </c>
      <c r="B43666" s="1">
        <f>DATE(2008,7,1) + TIME(0,0,0)</f>
        <v>39630</v>
      </c>
      <c r="C43666">
        <v>36.541179657000001</v>
      </c>
    </row>
    <row r="43667" spans="1:3" x14ac:dyDescent="0.25">
      <c r="A43667">
        <v>3135</v>
      </c>
      <c r="B43667" s="1">
        <f>DATE(2008,8,1) + TIME(0,0,0)</f>
        <v>39661</v>
      </c>
      <c r="C43667">
        <v>36.592144011999999</v>
      </c>
    </row>
    <row r="43668" spans="1:3" x14ac:dyDescent="0.25">
      <c r="A43668">
        <v>3166</v>
      </c>
      <c r="B43668" s="1">
        <f>DATE(2008,9,1) + TIME(0,0,0)</f>
        <v>39692</v>
      </c>
      <c r="C43668">
        <v>36.642578125</v>
      </c>
    </row>
    <row r="43669" spans="1:3" x14ac:dyDescent="0.25">
      <c r="A43669">
        <v>3196</v>
      </c>
      <c r="B43669" s="1">
        <f>DATE(2008,10,1) + TIME(0,0,0)</f>
        <v>39722</v>
      </c>
      <c r="C43669">
        <v>36.690952301000003</v>
      </c>
    </row>
    <row r="43670" spans="1:3" x14ac:dyDescent="0.25">
      <c r="A43670">
        <v>3227</v>
      </c>
      <c r="B43670" s="1">
        <f>DATE(2008,11,1) + TIME(0,0,0)</f>
        <v>39753</v>
      </c>
      <c r="C43670">
        <v>36.740432738999999</v>
      </c>
    </row>
    <row r="43671" spans="1:3" x14ac:dyDescent="0.25">
      <c r="A43671">
        <v>3257</v>
      </c>
      <c r="B43671" s="1">
        <f>DATE(2008,12,1) + TIME(0,0,0)</f>
        <v>39783</v>
      </c>
      <c r="C43671">
        <v>36.787899017000001</v>
      </c>
    </row>
    <row r="43672" spans="1:3" x14ac:dyDescent="0.25">
      <c r="A43672">
        <v>3288</v>
      </c>
      <c r="B43672" s="1">
        <f>DATE(2009,1,1) + TIME(0,0,0)</f>
        <v>39814</v>
      </c>
      <c r="C43672">
        <v>36.836456298999998</v>
      </c>
    </row>
    <row r="43673" spans="1:3" x14ac:dyDescent="0.25">
      <c r="A43673">
        <v>3319</v>
      </c>
      <c r="B43673" s="1">
        <f>DATE(2009,2,1) + TIME(0,0,0)</f>
        <v>39845</v>
      </c>
      <c r="C43673">
        <v>36.884590148999997</v>
      </c>
    </row>
    <row r="43674" spans="1:3" x14ac:dyDescent="0.25">
      <c r="A43674">
        <v>3347</v>
      </c>
      <c r="B43674" s="1">
        <f>DATE(2009,3,1) + TIME(0,0,0)</f>
        <v>39873</v>
      </c>
      <c r="C43674">
        <v>36.927650452000002</v>
      </c>
    </row>
    <row r="43675" spans="1:3" x14ac:dyDescent="0.25">
      <c r="A43675">
        <v>3378</v>
      </c>
      <c r="B43675" s="1">
        <f>DATE(2009,4,1) + TIME(0,0,0)</f>
        <v>39904</v>
      </c>
      <c r="C43675">
        <v>36.974918365000001</v>
      </c>
    </row>
    <row r="43676" spans="1:3" x14ac:dyDescent="0.25">
      <c r="A43676">
        <v>3408</v>
      </c>
      <c r="B43676" s="1">
        <f>DATE(2009,5,1) + TIME(0,0,0)</f>
        <v>39934</v>
      </c>
      <c r="C43676">
        <v>37.020256042</v>
      </c>
    </row>
    <row r="43677" spans="1:3" x14ac:dyDescent="0.25">
      <c r="A43677">
        <v>3439</v>
      </c>
      <c r="B43677" s="1">
        <f>DATE(2009,6,1) + TIME(0,0,0)</f>
        <v>39965</v>
      </c>
      <c r="C43677">
        <v>37.066684723000002</v>
      </c>
    </row>
    <row r="43678" spans="1:3" x14ac:dyDescent="0.25">
      <c r="A43678">
        <v>3469</v>
      </c>
      <c r="B43678" s="1">
        <f>DATE(2009,7,1) + TIME(0,0,0)</f>
        <v>39995</v>
      </c>
      <c r="C43678">
        <v>37.111221313000001</v>
      </c>
    </row>
    <row r="43679" spans="1:3" x14ac:dyDescent="0.25">
      <c r="A43679">
        <v>3500</v>
      </c>
      <c r="B43679" s="1">
        <f>DATE(2009,8,1) + TIME(0,0,0)</f>
        <v>40026</v>
      </c>
      <c r="C43679">
        <v>37.156841278000002</v>
      </c>
    </row>
    <row r="43680" spans="1:3" x14ac:dyDescent="0.25">
      <c r="A43680">
        <v>3531</v>
      </c>
      <c r="B43680" s="1">
        <f>DATE(2009,9,1) + TIME(0,0,0)</f>
        <v>40057</v>
      </c>
      <c r="C43680">
        <v>37.202064514</v>
      </c>
    </row>
    <row r="43681" spans="1:3" x14ac:dyDescent="0.25">
      <c r="A43681">
        <v>3561</v>
      </c>
      <c r="B43681" s="1">
        <f>DATE(2009,10,1) + TIME(0,0,0)</f>
        <v>40087</v>
      </c>
      <c r="C43681">
        <v>37.245452880999999</v>
      </c>
    </row>
    <row r="43682" spans="1:3" x14ac:dyDescent="0.25">
      <c r="A43682">
        <v>3592</v>
      </c>
      <c r="B43682" s="1">
        <f>DATE(2009,11,1) + TIME(0,0,0)</f>
        <v>40118</v>
      </c>
      <c r="C43682">
        <v>37.289909363</v>
      </c>
    </row>
    <row r="43683" spans="1:3" x14ac:dyDescent="0.25">
      <c r="A43683">
        <v>3622</v>
      </c>
      <c r="B43683" s="1">
        <f>DATE(2009,12,1) + TIME(0,0,0)</f>
        <v>40148</v>
      </c>
      <c r="C43683">
        <v>37.332569122000002</v>
      </c>
    </row>
    <row r="43684" spans="1:3" x14ac:dyDescent="0.25">
      <c r="A43684">
        <v>3653</v>
      </c>
      <c r="B43684" s="1">
        <f>DATE(2010,1,1) + TIME(0,0,0)</f>
        <v>40179</v>
      </c>
      <c r="C43684">
        <v>37.376281738000003</v>
      </c>
    </row>
    <row r="43685" spans="1:3" x14ac:dyDescent="0.25">
      <c r="A43685">
        <v>3684</v>
      </c>
      <c r="B43685" s="1">
        <f>DATE(2010,2,1) + TIME(0,0,0)</f>
        <v>40210</v>
      </c>
      <c r="C43685">
        <v>37.419631957999997</v>
      </c>
    </row>
    <row r="43686" spans="1:3" x14ac:dyDescent="0.25">
      <c r="A43686">
        <v>3712</v>
      </c>
      <c r="B43686" s="1">
        <f>DATE(2010,3,1) + TIME(0,0,0)</f>
        <v>40238</v>
      </c>
      <c r="C43686">
        <v>37.458480835000003</v>
      </c>
    </row>
    <row r="43687" spans="1:3" x14ac:dyDescent="0.25">
      <c r="A43687">
        <v>3743</v>
      </c>
      <c r="B43687" s="1">
        <f>DATE(2010,4,1) + TIME(0,0,0)</f>
        <v>40269</v>
      </c>
      <c r="C43687">
        <v>37.501152038999997</v>
      </c>
    </row>
    <row r="43688" spans="1:3" x14ac:dyDescent="0.25">
      <c r="A43688">
        <v>3773</v>
      </c>
      <c r="B43688" s="1">
        <f>DATE(2010,5,1) + TIME(0,0,0)</f>
        <v>40299</v>
      </c>
      <c r="C43688">
        <v>37.542121887</v>
      </c>
    </row>
    <row r="43689" spans="1:3" x14ac:dyDescent="0.25">
      <c r="A43689">
        <v>3804</v>
      </c>
      <c r="B43689" s="1">
        <f>DATE(2010,6,1) + TIME(0,0,0)</f>
        <v>40330</v>
      </c>
      <c r="C43689">
        <v>37.584129333</v>
      </c>
    </row>
    <row r="43690" spans="1:3" x14ac:dyDescent="0.25">
      <c r="A43690">
        <v>3834</v>
      </c>
      <c r="B43690" s="1">
        <f>DATE(2010,7,1) + TIME(0,0,0)</f>
        <v>40360</v>
      </c>
      <c r="C43690">
        <v>37.624469757</v>
      </c>
    </row>
    <row r="43691" spans="1:3" x14ac:dyDescent="0.25">
      <c r="A43691">
        <v>3865</v>
      </c>
      <c r="B43691" s="1">
        <f>DATE(2010,8,1) + TIME(0,0,0)</f>
        <v>40391</v>
      </c>
      <c r="C43691">
        <v>37.665832520000002</v>
      </c>
    </row>
    <row r="43692" spans="1:3" x14ac:dyDescent="0.25">
      <c r="A43692">
        <v>3896</v>
      </c>
      <c r="B43692" s="1">
        <f>DATE(2010,9,1) + TIME(0,0,0)</f>
        <v>40422</v>
      </c>
      <c r="C43692">
        <v>37.706874847000002</v>
      </c>
    </row>
    <row r="43693" spans="1:3" x14ac:dyDescent="0.25">
      <c r="A43693">
        <v>3926</v>
      </c>
      <c r="B43693" s="1">
        <f>DATE(2010,10,1) + TIME(0,0,0)</f>
        <v>40452</v>
      </c>
      <c r="C43693">
        <v>37.746299743999998</v>
      </c>
    </row>
    <row r="43694" spans="1:3" x14ac:dyDescent="0.25">
      <c r="A43694">
        <v>3957</v>
      </c>
      <c r="B43694" s="1">
        <f>DATE(2010,11,1) + TIME(0,0,0)</f>
        <v>40483</v>
      </c>
      <c r="C43694">
        <v>37.786731719999999</v>
      </c>
    </row>
    <row r="43695" spans="1:3" x14ac:dyDescent="0.25">
      <c r="A43695">
        <v>3987</v>
      </c>
      <c r="B43695" s="1">
        <f>DATE(2010,12,1) + TIME(0,0,0)</f>
        <v>40513</v>
      </c>
      <c r="C43695">
        <v>37.825569153000004</v>
      </c>
    </row>
    <row r="43696" spans="1:3" x14ac:dyDescent="0.25">
      <c r="A43696">
        <v>4018</v>
      </c>
      <c r="B43696" s="1">
        <f>DATE(2011,1,1) + TIME(0,0,0)</f>
        <v>40544</v>
      </c>
      <c r="C43696">
        <v>37.865402222</v>
      </c>
    </row>
    <row r="43697" spans="1:3" x14ac:dyDescent="0.25">
      <c r="A43697">
        <v>4049</v>
      </c>
      <c r="B43697" s="1">
        <f>DATE(2011,2,1) + TIME(0,0,0)</f>
        <v>40575</v>
      </c>
      <c r="C43697">
        <v>37.904945374</v>
      </c>
    </row>
    <row r="43698" spans="1:3" x14ac:dyDescent="0.25">
      <c r="A43698">
        <v>4077</v>
      </c>
      <c r="B43698" s="1">
        <f>DATE(2011,3,1) + TIME(0,0,0)</f>
        <v>40603</v>
      </c>
      <c r="C43698">
        <v>37.940410614000001</v>
      </c>
    </row>
    <row r="43699" spans="1:3" x14ac:dyDescent="0.25">
      <c r="A43699">
        <v>4108</v>
      </c>
      <c r="B43699" s="1">
        <f>DATE(2011,4,1) + TIME(0,0,0)</f>
        <v>40634</v>
      </c>
      <c r="C43699">
        <v>37.979396819999998</v>
      </c>
    </row>
    <row r="43700" spans="1:3" x14ac:dyDescent="0.25">
      <c r="A43700">
        <v>4138</v>
      </c>
      <c r="B43700" s="1">
        <f>DATE(2011,5,1) + TIME(0,0,0)</f>
        <v>40664</v>
      </c>
      <c r="C43700">
        <v>38.016857147000003</v>
      </c>
    </row>
    <row r="43701" spans="1:3" x14ac:dyDescent="0.25">
      <c r="A43701">
        <v>4169</v>
      </c>
      <c r="B43701" s="1">
        <f>DATE(2011,6,1) + TIME(0,0,0)</f>
        <v>40695</v>
      </c>
      <c r="C43701">
        <v>38.055290221999996</v>
      </c>
    </row>
    <row r="43702" spans="1:3" x14ac:dyDescent="0.25">
      <c r="A43702">
        <v>4199</v>
      </c>
      <c r="B43702" s="1">
        <f>DATE(2011,7,1) + TIME(0,0,0)</f>
        <v>40725</v>
      </c>
      <c r="C43702">
        <v>38.092224121000001</v>
      </c>
    </row>
    <row r="43703" spans="1:3" x14ac:dyDescent="0.25">
      <c r="A43703">
        <v>4230</v>
      </c>
      <c r="B43703" s="1">
        <f>DATE(2011,8,1) + TIME(0,0,0)</f>
        <v>40756</v>
      </c>
      <c r="C43703">
        <v>38.130119323999999</v>
      </c>
    </row>
    <row r="43704" spans="1:3" x14ac:dyDescent="0.25">
      <c r="A43704">
        <v>4261</v>
      </c>
      <c r="B43704" s="1">
        <f>DATE(2011,9,1) + TIME(0,0,0)</f>
        <v>40787</v>
      </c>
      <c r="C43704">
        <v>38.167751312</v>
      </c>
    </row>
    <row r="43705" spans="1:3" x14ac:dyDescent="0.25">
      <c r="A43705">
        <v>4291</v>
      </c>
      <c r="B43705" s="1">
        <f>DATE(2011,10,1) + TIME(0,0,0)</f>
        <v>40817</v>
      </c>
      <c r="C43705">
        <v>38.203914642000001</v>
      </c>
    </row>
    <row r="43706" spans="1:3" x14ac:dyDescent="0.25">
      <c r="A43706">
        <v>4322</v>
      </c>
      <c r="B43706" s="1">
        <f>DATE(2011,11,1) + TIME(0,0,0)</f>
        <v>40848</v>
      </c>
      <c r="C43706">
        <v>38.241027832</v>
      </c>
    </row>
    <row r="43707" spans="1:3" x14ac:dyDescent="0.25">
      <c r="A43707">
        <v>4352</v>
      </c>
      <c r="B43707" s="1">
        <f>DATE(2011,12,1) + TIME(0,0,0)</f>
        <v>40878</v>
      </c>
      <c r="C43707">
        <v>38.276702880999999</v>
      </c>
    </row>
    <row r="43708" spans="1:3" x14ac:dyDescent="0.25">
      <c r="A43708">
        <v>4383</v>
      </c>
      <c r="B43708" s="1">
        <f>DATE(2012,1,1) + TIME(0,0,0)</f>
        <v>40909</v>
      </c>
      <c r="C43708">
        <v>38.313320160000004</v>
      </c>
    </row>
    <row r="43709" spans="1:3" x14ac:dyDescent="0.25">
      <c r="A43709">
        <v>4414</v>
      </c>
      <c r="B43709" s="1">
        <f>DATE(2012,2,1) + TIME(0,0,0)</f>
        <v>40940</v>
      </c>
      <c r="C43709">
        <v>38.349708557</v>
      </c>
    </row>
    <row r="43710" spans="1:3" x14ac:dyDescent="0.25">
      <c r="A43710">
        <v>4443</v>
      </c>
      <c r="B43710" s="1">
        <f>DATE(2012,3,1) + TIME(0,0,0)</f>
        <v>40969</v>
      </c>
      <c r="C43710">
        <v>38.383541106999999</v>
      </c>
    </row>
    <row r="43711" spans="1:3" x14ac:dyDescent="0.25">
      <c r="A43711">
        <v>4474</v>
      </c>
      <c r="B43711" s="1">
        <f>DATE(2012,4,1) + TIME(0,0,0)</f>
        <v>41000</v>
      </c>
      <c r="C43711">
        <v>38.419483184999997</v>
      </c>
    </row>
    <row r="43712" spans="1:3" x14ac:dyDescent="0.25">
      <c r="A43712">
        <v>4504</v>
      </c>
      <c r="B43712" s="1">
        <f>DATE(2012,5,1) + TIME(0,0,0)</f>
        <v>41030</v>
      </c>
      <c r="C43712">
        <v>38.454040526999997</v>
      </c>
    </row>
    <row r="43713" spans="1:3" x14ac:dyDescent="0.25">
      <c r="A43713">
        <v>4535</v>
      </c>
      <c r="B43713" s="1">
        <f>DATE(2012,6,1) + TIME(0,0,0)</f>
        <v>41061</v>
      </c>
      <c r="C43713">
        <v>38.489524840999998</v>
      </c>
    </row>
    <row r="43714" spans="1:3" x14ac:dyDescent="0.25">
      <c r="A43714">
        <v>4565</v>
      </c>
      <c r="B43714" s="1">
        <f>DATE(2012,7,1) + TIME(0,0,0)</f>
        <v>41091</v>
      </c>
      <c r="C43714">
        <v>38.523654938</v>
      </c>
    </row>
    <row r="43715" spans="1:3" x14ac:dyDescent="0.25">
      <c r="A43715">
        <v>4596</v>
      </c>
      <c r="B43715" s="1">
        <f>DATE(2012,8,1) + TIME(0,0,0)</f>
        <v>41122</v>
      </c>
      <c r="C43715">
        <v>38.558704376000001</v>
      </c>
    </row>
    <row r="43716" spans="1:3" x14ac:dyDescent="0.25">
      <c r="A43716">
        <v>4627</v>
      </c>
      <c r="B43716" s="1">
        <f>DATE(2012,9,1) + TIME(0,0,0)</f>
        <v>41153</v>
      </c>
      <c r="C43716">
        <v>38.593536377</v>
      </c>
    </row>
    <row r="43717" spans="1:3" x14ac:dyDescent="0.25">
      <c r="A43717">
        <v>4657</v>
      </c>
      <c r="B43717" s="1">
        <f>DATE(2012,10,1) + TIME(0,0,0)</f>
        <v>41183</v>
      </c>
      <c r="C43717">
        <v>38.627037047999998</v>
      </c>
    </row>
    <row r="43718" spans="1:3" x14ac:dyDescent="0.25">
      <c r="A43718">
        <v>4688</v>
      </c>
      <c r="B43718" s="1">
        <f>DATE(2012,11,1) + TIME(0,0,0)</f>
        <v>41214</v>
      </c>
      <c r="C43718">
        <v>38.661441803000002</v>
      </c>
    </row>
    <row r="43719" spans="1:3" x14ac:dyDescent="0.25">
      <c r="A43719">
        <v>4718</v>
      </c>
      <c r="B43719" s="1">
        <f>DATE(2012,12,1) + TIME(0,0,0)</f>
        <v>41244</v>
      </c>
      <c r="C43719">
        <v>38.694534302000001</v>
      </c>
    </row>
    <row r="43720" spans="1:3" x14ac:dyDescent="0.25">
      <c r="A43720">
        <v>4749</v>
      </c>
      <c r="B43720" s="1">
        <f>DATE(2013,1,1) + TIME(0,0,0)</f>
        <v>41275</v>
      </c>
      <c r="C43720">
        <v>38.728523254000002</v>
      </c>
    </row>
    <row r="43721" spans="1:3" x14ac:dyDescent="0.25">
      <c r="A43721">
        <v>4780</v>
      </c>
      <c r="B43721" s="1">
        <f>DATE(2013,2,1) + TIME(0,0,0)</f>
        <v>41306</v>
      </c>
      <c r="C43721">
        <v>38.762302398999999</v>
      </c>
    </row>
    <row r="43722" spans="1:3" x14ac:dyDescent="0.25">
      <c r="A43722">
        <v>4808</v>
      </c>
      <c r="B43722" s="1">
        <f>DATE(2013,3,1) + TIME(0,0,0)</f>
        <v>41334</v>
      </c>
      <c r="C43722">
        <v>38.792633057000003</v>
      </c>
    </row>
    <row r="43723" spans="1:3" x14ac:dyDescent="0.25">
      <c r="A43723">
        <v>4839</v>
      </c>
      <c r="B43723" s="1">
        <f>DATE(2013,4,1) + TIME(0,0,0)</f>
        <v>41365</v>
      </c>
      <c r="C43723">
        <v>38.826019287000001</v>
      </c>
    </row>
    <row r="43724" spans="1:3" x14ac:dyDescent="0.25">
      <c r="A43724">
        <v>4869</v>
      </c>
      <c r="B43724" s="1">
        <f>DATE(2013,5,1) + TIME(0,0,0)</f>
        <v>41395</v>
      </c>
      <c r="C43724">
        <v>38.858139037999997</v>
      </c>
    </row>
    <row r="43725" spans="1:3" x14ac:dyDescent="0.25">
      <c r="A43725">
        <v>4900</v>
      </c>
      <c r="B43725" s="1">
        <f>DATE(2013,6,1) + TIME(0,0,0)</f>
        <v>41426</v>
      </c>
      <c r="C43725">
        <v>38.891128539999997</v>
      </c>
    </row>
    <row r="43726" spans="1:3" x14ac:dyDescent="0.25">
      <c r="A43726">
        <v>4930</v>
      </c>
      <c r="B43726" s="1">
        <f>DATE(2013,7,1) + TIME(0,0,0)</f>
        <v>41456</v>
      </c>
      <c r="C43726">
        <v>38.922863006999997</v>
      </c>
    </row>
    <row r="43727" spans="1:3" x14ac:dyDescent="0.25">
      <c r="A43727">
        <v>4961</v>
      </c>
      <c r="B43727" s="1">
        <f>DATE(2013,8,1) + TIME(0,0,0)</f>
        <v>41487</v>
      </c>
      <c r="C43727">
        <v>38.955459595000001</v>
      </c>
    </row>
    <row r="43728" spans="1:3" x14ac:dyDescent="0.25">
      <c r="A43728">
        <v>4992</v>
      </c>
      <c r="B43728" s="1">
        <f>DATE(2013,9,1) + TIME(0,0,0)</f>
        <v>41518</v>
      </c>
      <c r="C43728">
        <v>38.987865448000001</v>
      </c>
    </row>
    <row r="43729" spans="1:3" x14ac:dyDescent="0.25">
      <c r="A43729">
        <v>5022</v>
      </c>
      <c r="B43729" s="1">
        <f>DATE(2013,10,1) + TIME(0,0,0)</f>
        <v>41548</v>
      </c>
      <c r="C43729">
        <v>39.019039153999998</v>
      </c>
    </row>
    <row r="43730" spans="1:3" x14ac:dyDescent="0.25">
      <c r="A43730">
        <v>5053</v>
      </c>
      <c r="B43730" s="1">
        <f>DATE(2013,11,1) + TIME(0,0,0)</f>
        <v>41579</v>
      </c>
      <c r="C43730">
        <v>39.051063538000001</v>
      </c>
    </row>
    <row r="43731" spans="1:3" x14ac:dyDescent="0.25">
      <c r="A43731">
        <v>5083</v>
      </c>
      <c r="B43731" s="1">
        <f>DATE(2013,12,1) + TIME(0,0,0)</f>
        <v>41609</v>
      </c>
      <c r="C43731">
        <v>39.081882477000001</v>
      </c>
    </row>
    <row r="43732" spans="1:3" x14ac:dyDescent="0.25">
      <c r="A43732">
        <v>5114</v>
      </c>
      <c r="B43732" s="1">
        <f>DATE(2014,1,1) + TIME(0,0,0)</f>
        <v>41640</v>
      </c>
      <c r="C43732">
        <v>39.113544464</v>
      </c>
    </row>
    <row r="43733" spans="1:3" x14ac:dyDescent="0.25">
      <c r="A43733">
        <v>5145</v>
      </c>
      <c r="B43733" s="1">
        <f>DATE(2014,2,1) + TIME(0,0,0)</f>
        <v>41671</v>
      </c>
      <c r="C43733">
        <v>39.145030974999997</v>
      </c>
    </row>
    <row r="43734" spans="1:3" x14ac:dyDescent="0.25">
      <c r="A43734">
        <v>5173</v>
      </c>
      <c r="B43734" s="1">
        <f>DATE(2014,3,1) + TIME(0,0,0)</f>
        <v>41699</v>
      </c>
      <c r="C43734">
        <v>39.173313141000001</v>
      </c>
    </row>
    <row r="43735" spans="1:3" x14ac:dyDescent="0.25">
      <c r="A43735">
        <v>5204</v>
      </c>
      <c r="B43735" s="1">
        <f>DATE(2014,4,1) + TIME(0,0,0)</f>
        <v>41730</v>
      </c>
      <c r="C43735">
        <v>39.204479218000003</v>
      </c>
    </row>
    <row r="43736" spans="1:3" x14ac:dyDescent="0.25">
      <c r="A43736">
        <v>5234</v>
      </c>
      <c r="B43736" s="1">
        <f>DATE(2014,5,1) + TIME(0,0,0)</f>
        <v>41760</v>
      </c>
      <c r="C43736">
        <v>39.234485626000001</v>
      </c>
    </row>
    <row r="43737" spans="1:3" x14ac:dyDescent="0.25">
      <c r="A43737">
        <v>5265</v>
      </c>
      <c r="B43737" s="1">
        <f>DATE(2014,6,1) + TIME(0,0,0)</f>
        <v>41791</v>
      </c>
      <c r="C43737">
        <v>39.265335082999997</v>
      </c>
    </row>
    <row r="43738" spans="1:3" x14ac:dyDescent="0.25">
      <c r="A43738">
        <v>5295</v>
      </c>
      <c r="B43738" s="1">
        <f>DATE(2014,7,1) + TIME(0,0,0)</f>
        <v>41821</v>
      </c>
      <c r="C43738">
        <v>39.295001984000002</v>
      </c>
    </row>
    <row r="43739" spans="1:3" x14ac:dyDescent="0.25">
      <c r="A43739">
        <v>5326</v>
      </c>
      <c r="B43739" s="1">
        <f>DATE(2014,8,1) + TIME(0,0,0)</f>
        <v>41852</v>
      </c>
      <c r="C43739">
        <v>39.325485229000002</v>
      </c>
    </row>
    <row r="43740" spans="1:3" x14ac:dyDescent="0.25">
      <c r="A43740">
        <v>5357</v>
      </c>
      <c r="B43740" s="1">
        <f>DATE(2014,9,1) + TIME(0,0,0)</f>
        <v>41883</v>
      </c>
      <c r="C43740">
        <v>39.355792999000002</v>
      </c>
    </row>
    <row r="43741" spans="1:3" x14ac:dyDescent="0.25">
      <c r="A43741">
        <v>5387</v>
      </c>
      <c r="B43741" s="1">
        <f>DATE(2014,10,1) + TIME(0,0,0)</f>
        <v>41913</v>
      </c>
      <c r="C43741">
        <v>39.384960175000003</v>
      </c>
    </row>
    <row r="43742" spans="1:3" x14ac:dyDescent="0.25">
      <c r="A43742">
        <v>5418</v>
      </c>
      <c r="B43742" s="1">
        <f>DATE(2014,11,1) + TIME(0,0,0)</f>
        <v>41944</v>
      </c>
      <c r="C43742">
        <v>39.414955139</v>
      </c>
    </row>
    <row r="43743" spans="1:3" x14ac:dyDescent="0.25">
      <c r="A43743">
        <v>5448</v>
      </c>
      <c r="B43743" s="1">
        <f>DATE(2014,12,1) + TIME(0,0,0)</f>
        <v>41974</v>
      </c>
      <c r="C43743">
        <v>39.443840027</v>
      </c>
    </row>
    <row r="43744" spans="1:3" x14ac:dyDescent="0.25">
      <c r="A43744">
        <v>5479</v>
      </c>
      <c r="B43744" s="1">
        <f>DATE(2015,1,1) + TIME(0,0,0)</f>
        <v>42005</v>
      </c>
      <c r="C43744">
        <v>39.473526001000003</v>
      </c>
    </row>
    <row r="43745" spans="1:3" x14ac:dyDescent="0.25">
      <c r="A43745">
        <v>5510</v>
      </c>
      <c r="B43745" s="1">
        <f>DATE(2015,2,1) + TIME(0,0,0)</f>
        <v>42036</v>
      </c>
      <c r="C43745">
        <v>39.503032683999997</v>
      </c>
    </row>
    <row r="43746" spans="1:3" x14ac:dyDescent="0.25">
      <c r="A43746">
        <v>5538</v>
      </c>
      <c r="B43746" s="1">
        <f>DATE(2015,3,1) + TIME(0,0,0)</f>
        <v>42064</v>
      </c>
      <c r="C43746">
        <v>39.529537200999997</v>
      </c>
    </row>
    <row r="43747" spans="1:3" x14ac:dyDescent="0.25">
      <c r="A43747">
        <v>5569</v>
      </c>
      <c r="B43747" s="1">
        <f>DATE(2015,4,1) + TIME(0,0,0)</f>
        <v>42095</v>
      </c>
      <c r="C43747">
        <v>39.558761597</v>
      </c>
    </row>
    <row r="43748" spans="1:3" x14ac:dyDescent="0.25">
      <c r="A43748">
        <v>5599</v>
      </c>
      <c r="B43748" s="1">
        <f>DATE(2015,5,1) + TIME(0,0,0)</f>
        <v>42125</v>
      </c>
      <c r="C43748">
        <v>39.586929321</v>
      </c>
    </row>
    <row r="43749" spans="1:3" x14ac:dyDescent="0.25">
      <c r="A43749">
        <v>5630</v>
      </c>
      <c r="B43749" s="1">
        <f>DATE(2015,6,1) + TIME(0,0,0)</f>
        <v>42156</v>
      </c>
      <c r="C43749">
        <v>39.615917205999999</v>
      </c>
    </row>
    <row r="43750" spans="1:3" x14ac:dyDescent="0.25">
      <c r="A43750">
        <v>5660</v>
      </c>
      <c r="B43750" s="1">
        <f>DATE(2015,7,1) + TIME(0,0,0)</f>
        <v>42186</v>
      </c>
      <c r="C43750">
        <v>39.643829345999997</v>
      </c>
    </row>
    <row r="43751" spans="1:3" x14ac:dyDescent="0.25">
      <c r="A43751">
        <v>5691</v>
      </c>
      <c r="B43751" s="1">
        <f>DATE(2015,8,1) + TIME(0,0,0)</f>
        <v>42217</v>
      </c>
      <c r="C43751">
        <v>39.672534943000002</v>
      </c>
    </row>
    <row r="43752" spans="1:3" x14ac:dyDescent="0.25">
      <c r="A43752">
        <v>5722</v>
      </c>
      <c r="B43752" s="1">
        <f>DATE(2015,9,1) + TIME(0,0,0)</f>
        <v>42248</v>
      </c>
      <c r="C43752">
        <v>39.701103209999999</v>
      </c>
    </row>
    <row r="43753" spans="1:3" x14ac:dyDescent="0.25">
      <c r="A43753">
        <v>5752</v>
      </c>
      <c r="B43753" s="1">
        <f>DATE(2015,10,1) + TIME(0,0,0)</f>
        <v>42278</v>
      </c>
      <c r="C43753">
        <v>39.728618621999999</v>
      </c>
    </row>
    <row r="43754" spans="1:3" x14ac:dyDescent="0.25">
      <c r="A43754">
        <v>5783</v>
      </c>
      <c r="B43754" s="1">
        <f>DATE(2015,11,1) + TIME(0,0,0)</f>
        <v>42309</v>
      </c>
      <c r="C43754">
        <v>39.756935120000001</v>
      </c>
    </row>
    <row r="43755" spans="1:3" x14ac:dyDescent="0.25">
      <c r="A43755">
        <v>5813</v>
      </c>
      <c r="B43755" s="1">
        <f>DATE(2015,12,1) + TIME(0,0,0)</f>
        <v>42339</v>
      </c>
      <c r="C43755">
        <v>39.784217834000003</v>
      </c>
    </row>
    <row r="43756" spans="1:3" x14ac:dyDescent="0.25">
      <c r="A43756">
        <v>5844</v>
      </c>
      <c r="B43756" s="1">
        <f>DATE(2016,1,1) + TIME(0,0,0)</f>
        <v>42370</v>
      </c>
      <c r="C43756">
        <v>39.812282562</v>
      </c>
    </row>
    <row r="43757" spans="1:3" x14ac:dyDescent="0.25">
      <c r="A43757">
        <v>5875</v>
      </c>
      <c r="B43757" s="1">
        <f>DATE(2016,2,1) + TIME(0,0,0)</f>
        <v>42401</v>
      </c>
      <c r="C43757">
        <v>39.840194701999998</v>
      </c>
    </row>
    <row r="43758" spans="1:3" x14ac:dyDescent="0.25">
      <c r="A43758">
        <v>5904</v>
      </c>
      <c r="B43758" s="1">
        <f>DATE(2016,3,1) + TIME(0,0,0)</f>
        <v>42430</v>
      </c>
      <c r="C43758">
        <v>39.866172790999997</v>
      </c>
    </row>
    <row r="43759" spans="1:3" x14ac:dyDescent="0.25">
      <c r="A43759">
        <v>5935</v>
      </c>
      <c r="B43759" s="1">
        <f>DATE(2016,4,1) + TIME(0,0,0)</f>
        <v>42461</v>
      </c>
      <c r="C43759">
        <v>39.893821715999998</v>
      </c>
    </row>
    <row r="43760" spans="1:3" x14ac:dyDescent="0.25">
      <c r="A43760">
        <v>5965</v>
      </c>
      <c r="B43760" s="1">
        <f>DATE(2016,5,1) + TIME(0,0,0)</f>
        <v>42491</v>
      </c>
      <c r="C43760">
        <v>39.920459747000002</v>
      </c>
    </row>
    <row r="43761" spans="1:3" x14ac:dyDescent="0.25">
      <c r="A43761">
        <v>5996</v>
      </c>
      <c r="B43761" s="1">
        <f>DATE(2016,6,1) + TIME(0,0,0)</f>
        <v>42522</v>
      </c>
      <c r="C43761">
        <v>39.947860718000001</v>
      </c>
    </row>
    <row r="43762" spans="1:3" x14ac:dyDescent="0.25">
      <c r="A43762">
        <v>6026</v>
      </c>
      <c r="B43762" s="1">
        <f>DATE(2016,7,1) + TIME(0,0,0)</f>
        <v>42552</v>
      </c>
      <c r="C43762">
        <v>39.974231719999999</v>
      </c>
    </row>
    <row r="43763" spans="1:3" x14ac:dyDescent="0.25">
      <c r="A43763">
        <v>6057</v>
      </c>
      <c r="B43763" s="1">
        <f>DATE(2016,8,1) + TIME(0,0,0)</f>
        <v>42583</v>
      </c>
      <c r="C43763">
        <v>40.001342772999998</v>
      </c>
    </row>
    <row r="43764" spans="1:3" x14ac:dyDescent="0.25">
      <c r="A43764">
        <v>6088</v>
      </c>
      <c r="B43764" s="1">
        <f>DATE(2016,9,1) + TIME(0,0,0)</f>
        <v>42614</v>
      </c>
      <c r="C43764">
        <v>40.028316498000002</v>
      </c>
    </row>
    <row r="43765" spans="1:3" x14ac:dyDescent="0.25">
      <c r="A43765">
        <v>6118</v>
      </c>
      <c r="B43765" s="1">
        <f>DATE(2016,10,1) + TIME(0,0,0)</f>
        <v>42644</v>
      </c>
      <c r="C43765">
        <v>40.054306029999999</v>
      </c>
    </row>
    <row r="43766" spans="1:3" x14ac:dyDescent="0.25">
      <c r="A43766">
        <v>6149</v>
      </c>
      <c r="B43766" s="1">
        <f>DATE(2016,11,1) + TIME(0,0,0)</f>
        <v>42675</v>
      </c>
      <c r="C43766">
        <v>40.081043243000003</v>
      </c>
    </row>
    <row r="43767" spans="1:3" x14ac:dyDescent="0.25">
      <c r="A43767">
        <v>6179</v>
      </c>
      <c r="B43767" s="1">
        <f>DATE(2016,12,1) + TIME(0,0,0)</f>
        <v>42705</v>
      </c>
      <c r="C43767">
        <v>40.106796265</v>
      </c>
    </row>
    <row r="43768" spans="1:3" x14ac:dyDescent="0.25">
      <c r="A43768">
        <v>6210</v>
      </c>
      <c r="B43768" s="1">
        <f>DATE(2017,1,1) + TIME(0,0,0)</f>
        <v>42736</v>
      </c>
      <c r="C43768">
        <v>40.133285522000001</v>
      </c>
    </row>
    <row r="43769" spans="1:3" x14ac:dyDescent="0.25">
      <c r="A43769">
        <v>6241</v>
      </c>
      <c r="B43769" s="1">
        <f>DATE(2017,2,1) + TIME(0,0,0)</f>
        <v>42767</v>
      </c>
      <c r="C43769">
        <v>40.159641266000001</v>
      </c>
    </row>
    <row r="43770" spans="1:3" x14ac:dyDescent="0.25">
      <c r="A43770">
        <v>6269</v>
      </c>
      <c r="B43770" s="1">
        <f>DATE(2017,3,1) + TIME(0,0,0)</f>
        <v>42795</v>
      </c>
      <c r="C43770">
        <v>40.183326721</v>
      </c>
    </row>
    <row r="43771" spans="1:3" x14ac:dyDescent="0.25">
      <c r="A43771">
        <v>6300</v>
      </c>
      <c r="B43771" s="1">
        <f>DATE(2017,4,1) + TIME(0,0,0)</f>
        <v>42826</v>
      </c>
      <c r="C43771">
        <v>40.209423065000003</v>
      </c>
    </row>
    <row r="43772" spans="1:3" x14ac:dyDescent="0.25">
      <c r="A43772">
        <v>6330</v>
      </c>
      <c r="B43772" s="1">
        <f>DATE(2017,5,1) + TIME(0,0,0)</f>
        <v>42856</v>
      </c>
      <c r="C43772">
        <v>40.234561919999997</v>
      </c>
    </row>
    <row r="43773" spans="1:3" x14ac:dyDescent="0.25">
      <c r="A43773">
        <v>6361</v>
      </c>
      <c r="B43773" s="1">
        <f>DATE(2017,6,1) + TIME(0,0,0)</f>
        <v>42887</v>
      </c>
      <c r="C43773">
        <v>40.260421753000003</v>
      </c>
    </row>
    <row r="43774" spans="1:3" x14ac:dyDescent="0.25">
      <c r="A43774">
        <v>6391</v>
      </c>
      <c r="B43774" s="1">
        <f>DATE(2017,7,1) + TIME(0,0,0)</f>
        <v>42917</v>
      </c>
      <c r="C43774">
        <v>40.285331726000003</v>
      </c>
    </row>
    <row r="43775" spans="1:3" x14ac:dyDescent="0.25">
      <c r="A43775">
        <v>6422</v>
      </c>
      <c r="B43775" s="1">
        <f>DATE(2017,8,1) + TIME(0,0,0)</f>
        <v>42948</v>
      </c>
      <c r="C43775">
        <v>40.310955047999997</v>
      </c>
    </row>
    <row r="43776" spans="1:3" x14ac:dyDescent="0.25">
      <c r="A43776">
        <v>6453</v>
      </c>
      <c r="B43776" s="1">
        <f>DATE(2017,9,1) + TIME(0,0,0)</f>
        <v>42979</v>
      </c>
      <c r="C43776">
        <v>40.336463928000001</v>
      </c>
    </row>
    <row r="43777" spans="1:3" x14ac:dyDescent="0.25">
      <c r="A43777">
        <v>6483</v>
      </c>
      <c r="B43777" s="1">
        <f>DATE(2017,10,1) + TIME(0,0,0)</f>
        <v>43009</v>
      </c>
      <c r="C43777">
        <v>40.361038207999997</v>
      </c>
    </row>
    <row r="43778" spans="1:3" x14ac:dyDescent="0.25">
      <c r="A43778">
        <v>6514</v>
      </c>
      <c r="B43778" s="1">
        <f>DATE(2017,11,1) + TIME(0,0,0)</f>
        <v>43040</v>
      </c>
      <c r="C43778">
        <v>40.386325835999997</v>
      </c>
    </row>
    <row r="43779" spans="1:3" x14ac:dyDescent="0.25">
      <c r="A43779">
        <v>6544</v>
      </c>
      <c r="B43779" s="1">
        <f>DATE(2017,12,1) + TIME(0,0,0)</f>
        <v>43070</v>
      </c>
      <c r="C43779">
        <v>40.410686493</v>
      </c>
    </row>
    <row r="43780" spans="1:3" x14ac:dyDescent="0.25">
      <c r="A43780">
        <v>6575</v>
      </c>
      <c r="B43780" s="1">
        <f>DATE(2018,1,1) + TIME(0,0,0)</f>
        <v>43101</v>
      </c>
      <c r="C43780">
        <v>40.435756683000001</v>
      </c>
    </row>
    <row r="43781" spans="1:3" x14ac:dyDescent="0.25">
      <c r="A43781">
        <v>6606</v>
      </c>
      <c r="B43781" s="1">
        <f>DATE(2018,2,1) + TIME(0,0,0)</f>
        <v>43132</v>
      </c>
      <c r="C43781">
        <v>40.460716247999997</v>
      </c>
    </row>
    <row r="43782" spans="1:3" x14ac:dyDescent="0.25">
      <c r="A43782">
        <v>6634</v>
      </c>
      <c r="B43782" s="1">
        <f>DATE(2018,3,1) + TIME(0,0,0)</f>
        <v>43160</v>
      </c>
      <c r="C43782">
        <v>40.483169556</v>
      </c>
    </row>
    <row r="43783" spans="1:3" x14ac:dyDescent="0.25">
      <c r="A43783">
        <v>6665</v>
      </c>
      <c r="B43783" s="1">
        <f>DATE(2018,4,1) + TIME(0,0,0)</f>
        <v>43191</v>
      </c>
      <c r="C43783">
        <v>40.507923126000001</v>
      </c>
    </row>
    <row r="43784" spans="1:3" x14ac:dyDescent="0.25">
      <c r="A43784">
        <v>6695</v>
      </c>
      <c r="B43784" s="1">
        <f>DATE(2018,5,1) + TIME(0,0,0)</f>
        <v>43221</v>
      </c>
      <c r="C43784">
        <v>40.531784058</v>
      </c>
    </row>
    <row r="43785" spans="1:3" x14ac:dyDescent="0.25">
      <c r="A43785">
        <v>6726</v>
      </c>
      <c r="B43785" s="1">
        <f>DATE(2018,6,1) + TIME(0,0,0)</f>
        <v>43252</v>
      </c>
      <c r="C43785">
        <v>40.556335449000002</v>
      </c>
    </row>
    <row r="43786" spans="1:3" x14ac:dyDescent="0.25">
      <c r="A43786">
        <v>6756</v>
      </c>
      <c r="B43786" s="1">
        <f>DATE(2018,7,1) + TIME(0,0,0)</f>
        <v>43282</v>
      </c>
      <c r="C43786">
        <v>40.579998015999998</v>
      </c>
    </row>
    <row r="43787" spans="1:3" x14ac:dyDescent="0.25">
      <c r="A43787">
        <v>6787</v>
      </c>
      <c r="B43787" s="1">
        <f>DATE(2018,8,1) + TIME(0,0,0)</f>
        <v>43313</v>
      </c>
      <c r="C43787">
        <v>40.604347228999998</v>
      </c>
    </row>
    <row r="43788" spans="1:3" x14ac:dyDescent="0.25">
      <c r="A43788">
        <v>6818</v>
      </c>
      <c r="B43788" s="1">
        <f>DATE(2018,9,1) + TIME(0,0,0)</f>
        <v>43344</v>
      </c>
      <c r="C43788">
        <v>40.628597259999999</v>
      </c>
    </row>
    <row r="43789" spans="1:3" x14ac:dyDescent="0.25">
      <c r="A43789">
        <v>6848</v>
      </c>
      <c r="B43789" s="1">
        <f>DATE(2018,10,1) + TIME(0,0,0)</f>
        <v>43374</v>
      </c>
      <c r="C43789">
        <v>40.651966094999999</v>
      </c>
    </row>
    <row r="43790" spans="1:3" x14ac:dyDescent="0.25">
      <c r="A43790">
        <v>6879</v>
      </c>
      <c r="B43790" s="1">
        <f>DATE(2018,11,1) + TIME(0,0,0)</f>
        <v>43405</v>
      </c>
      <c r="C43790">
        <v>40.676013947000001</v>
      </c>
    </row>
    <row r="43791" spans="1:3" x14ac:dyDescent="0.25">
      <c r="A43791">
        <v>6909</v>
      </c>
      <c r="B43791" s="1">
        <f>DATE(2018,12,1) + TIME(0,0,0)</f>
        <v>43435</v>
      </c>
      <c r="C43791">
        <v>40.699195862000003</v>
      </c>
    </row>
    <row r="43792" spans="1:3" x14ac:dyDescent="0.25">
      <c r="A43792">
        <v>6940</v>
      </c>
      <c r="B43792" s="1">
        <f>DATE(2019,1,1) + TIME(0,0,0)</f>
        <v>43466</v>
      </c>
      <c r="C43792">
        <v>40.723045349000003</v>
      </c>
    </row>
    <row r="43793" spans="1:3" x14ac:dyDescent="0.25">
      <c r="A43793">
        <v>6971</v>
      </c>
      <c r="B43793" s="1">
        <f>DATE(2019,2,1) + TIME(0,0,0)</f>
        <v>43497</v>
      </c>
      <c r="C43793">
        <v>40.746803284000002</v>
      </c>
    </row>
    <row r="43794" spans="1:3" x14ac:dyDescent="0.25">
      <c r="A43794">
        <v>6999</v>
      </c>
      <c r="B43794" s="1">
        <f>DATE(2019,3,1) + TIME(0,0,0)</f>
        <v>43525</v>
      </c>
      <c r="C43794">
        <v>40.768173218000001</v>
      </c>
    </row>
    <row r="43795" spans="1:3" x14ac:dyDescent="0.25">
      <c r="A43795">
        <v>7030</v>
      </c>
      <c r="B43795" s="1">
        <f>DATE(2019,4,1) + TIME(0,0,0)</f>
        <v>43556</v>
      </c>
      <c r="C43795">
        <v>40.791740417</v>
      </c>
    </row>
    <row r="43796" spans="1:3" x14ac:dyDescent="0.25">
      <c r="A43796">
        <v>7060</v>
      </c>
      <c r="B43796" s="1">
        <f>DATE(2019,5,1) + TIME(0,0,0)</f>
        <v>43586</v>
      </c>
      <c r="C43796">
        <v>40.814453125</v>
      </c>
    </row>
    <row r="43797" spans="1:3" x14ac:dyDescent="0.25">
      <c r="A43797">
        <v>7091</v>
      </c>
      <c r="B43797" s="1">
        <f>DATE(2019,6,1) + TIME(0,0,0)</f>
        <v>43617</v>
      </c>
      <c r="C43797">
        <v>40.837833404999998</v>
      </c>
    </row>
    <row r="43798" spans="1:3" x14ac:dyDescent="0.25">
      <c r="A43798">
        <v>7121</v>
      </c>
      <c r="B43798" s="1">
        <f>DATE(2019,7,1) + TIME(0,0,0)</f>
        <v>43647</v>
      </c>
      <c r="C43798">
        <v>40.860366821</v>
      </c>
    </row>
    <row r="43799" spans="1:3" x14ac:dyDescent="0.25">
      <c r="A43799">
        <v>7152</v>
      </c>
      <c r="B43799" s="1">
        <f>DATE(2019,8,1) + TIME(0,0,0)</f>
        <v>43678</v>
      </c>
      <c r="C43799">
        <v>40.883556366000001</v>
      </c>
    </row>
    <row r="43800" spans="1:3" x14ac:dyDescent="0.25">
      <c r="A43800">
        <v>7183</v>
      </c>
      <c r="B43800" s="1">
        <f>DATE(2019,9,1) + TIME(0,0,0)</f>
        <v>43709</v>
      </c>
      <c r="C43800">
        <v>40.906658172999997</v>
      </c>
    </row>
    <row r="43801" spans="1:3" x14ac:dyDescent="0.25">
      <c r="A43801">
        <v>7213</v>
      </c>
      <c r="B43801" s="1">
        <f>DATE(2019,10,1) + TIME(0,0,0)</f>
        <v>43739</v>
      </c>
      <c r="C43801">
        <v>40.928920746000003</v>
      </c>
    </row>
    <row r="43802" spans="1:3" x14ac:dyDescent="0.25">
      <c r="A43802">
        <v>7244</v>
      </c>
      <c r="B43802" s="1">
        <f>DATE(2019,11,1) + TIME(0,0,0)</f>
        <v>43770</v>
      </c>
      <c r="C43802">
        <v>40.951839446999998</v>
      </c>
    </row>
    <row r="43803" spans="1:3" x14ac:dyDescent="0.25">
      <c r="A43803">
        <v>7274</v>
      </c>
      <c r="B43803" s="1">
        <f>DATE(2019,12,1) + TIME(0,0,0)</f>
        <v>43800</v>
      </c>
      <c r="C43803">
        <v>40.973926544000001</v>
      </c>
    </row>
    <row r="43804" spans="1:3" x14ac:dyDescent="0.25">
      <c r="A43804">
        <v>7305</v>
      </c>
      <c r="B43804" s="1">
        <f>DATE(2020,1,1) + TIME(0,0,0)</f>
        <v>43831</v>
      </c>
      <c r="C43804">
        <v>40.996665954999997</v>
      </c>
    </row>
    <row r="43805" spans="1:3" x14ac:dyDescent="0.25">
      <c r="A43805">
        <v>7336</v>
      </c>
      <c r="B43805" s="1">
        <f>DATE(2020,2,1) + TIME(0,0,0)</f>
        <v>43862</v>
      </c>
      <c r="C43805">
        <v>41.019309997999997</v>
      </c>
    </row>
    <row r="43806" spans="1:3" x14ac:dyDescent="0.25">
      <c r="A43806">
        <v>7365</v>
      </c>
      <c r="B43806" s="1">
        <f>DATE(2020,3,1) + TIME(0,0,0)</f>
        <v>43891</v>
      </c>
      <c r="C43806">
        <v>41.040416718000003</v>
      </c>
    </row>
    <row r="43807" spans="1:3" x14ac:dyDescent="0.25">
      <c r="A43807">
        <v>7396</v>
      </c>
      <c r="B43807" s="1">
        <f>DATE(2020,4,1) + TIME(0,0,0)</f>
        <v>43922</v>
      </c>
      <c r="C43807">
        <v>41.062892914000003</v>
      </c>
    </row>
    <row r="43808" spans="1:3" x14ac:dyDescent="0.25">
      <c r="A43808">
        <v>7426</v>
      </c>
      <c r="B43808" s="1">
        <f>DATE(2020,5,1) + TIME(0,0,0)</f>
        <v>43952</v>
      </c>
      <c r="C43808">
        <v>41.084556579999997</v>
      </c>
    </row>
    <row r="43809" spans="1:3" x14ac:dyDescent="0.25">
      <c r="A43809">
        <v>7457</v>
      </c>
      <c r="B43809" s="1">
        <f>DATE(2020,6,1) + TIME(0,0,0)</f>
        <v>43983</v>
      </c>
      <c r="C43809">
        <v>41.106857300000001</v>
      </c>
    </row>
    <row r="43810" spans="1:3" x14ac:dyDescent="0.25">
      <c r="A43810">
        <v>7487</v>
      </c>
      <c r="B43810" s="1">
        <f>DATE(2020,7,1) + TIME(0,0,0)</f>
        <v>44013</v>
      </c>
      <c r="C43810">
        <v>41.128360747999999</v>
      </c>
    </row>
    <row r="43811" spans="1:3" x14ac:dyDescent="0.25">
      <c r="A43811">
        <v>7518</v>
      </c>
      <c r="B43811" s="1">
        <f>DATE(2020,8,1) + TIME(0,0,0)</f>
        <v>44044</v>
      </c>
      <c r="C43811">
        <v>41.150489807</v>
      </c>
    </row>
    <row r="43812" spans="1:3" x14ac:dyDescent="0.25">
      <c r="A43812">
        <v>7549</v>
      </c>
      <c r="B43812" s="1">
        <f>DATE(2020,9,1) + TIME(0,0,0)</f>
        <v>44075</v>
      </c>
      <c r="C43812">
        <v>41.172538756999998</v>
      </c>
    </row>
    <row r="43813" spans="1:3" x14ac:dyDescent="0.25">
      <c r="A43813">
        <v>7579</v>
      </c>
      <c r="B43813" s="1">
        <f>DATE(2020,10,1) + TIME(0,0,0)</f>
        <v>44105</v>
      </c>
      <c r="C43813">
        <v>41.193790436</v>
      </c>
    </row>
    <row r="43814" spans="1:3" x14ac:dyDescent="0.25">
      <c r="A43814">
        <v>7610</v>
      </c>
      <c r="B43814" s="1">
        <f>DATE(2020,11,1) + TIME(0,0,0)</f>
        <v>44136</v>
      </c>
      <c r="C43814">
        <v>41.215663910000004</v>
      </c>
    </row>
    <row r="43815" spans="1:3" x14ac:dyDescent="0.25">
      <c r="A43815">
        <v>7640</v>
      </c>
      <c r="B43815" s="1">
        <f>DATE(2020,12,1) + TIME(0,0,0)</f>
        <v>44166</v>
      </c>
      <c r="C43815">
        <v>41.236755371000001</v>
      </c>
    </row>
    <row r="43816" spans="1:3" x14ac:dyDescent="0.25">
      <c r="A43816">
        <v>7671</v>
      </c>
      <c r="B43816" s="1">
        <f>DATE(2021,1,1) + TIME(0,0,0)</f>
        <v>44197</v>
      </c>
      <c r="C43816">
        <v>41.258464813000003</v>
      </c>
    </row>
    <row r="43817" spans="1:3" x14ac:dyDescent="0.25">
      <c r="A43817">
        <v>7702</v>
      </c>
      <c r="B43817" s="1">
        <f>DATE(2021,2,1) + TIME(0,0,0)</f>
        <v>44228</v>
      </c>
      <c r="C43817">
        <v>41.280086517000001</v>
      </c>
    </row>
    <row r="43818" spans="1:3" x14ac:dyDescent="0.25">
      <c r="A43818">
        <v>7730</v>
      </c>
      <c r="B43818" s="1">
        <f>DATE(2021,3,1) + TIME(0,0,0)</f>
        <v>44256</v>
      </c>
      <c r="C43818">
        <v>41.299549102999997</v>
      </c>
    </row>
    <row r="43819" spans="1:3" x14ac:dyDescent="0.25">
      <c r="A43819">
        <v>7761</v>
      </c>
      <c r="B43819" s="1">
        <f>DATE(2021,4,1) + TIME(0,0,0)</f>
        <v>44287</v>
      </c>
      <c r="C43819">
        <v>41.321014404000003</v>
      </c>
    </row>
    <row r="43820" spans="1:3" x14ac:dyDescent="0.25">
      <c r="A43820">
        <v>7791</v>
      </c>
      <c r="B43820" s="1">
        <f>DATE(2021,5,1) + TIME(0,0,0)</f>
        <v>44317</v>
      </c>
      <c r="C43820">
        <v>41.341709137000002</v>
      </c>
    </row>
    <row r="43821" spans="1:3" x14ac:dyDescent="0.25">
      <c r="A43821">
        <v>7822</v>
      </c>
      <c r="B43821" s="1">
        <f>DATE(2021,6,1) + TIME(0,0,0)</f>
        <v>44348</v>
      </c>
      <c r="C43821">
        <v>41.363010406000001</v>
      </c>
    </row>
    <row r="43822" spans="1:3" x14ac:dyDescent="0.25">
      <c r="A43822">
        <v>7852</v>
      </c>
      <c r="B43822" s="1">
        <f>DATE(2021,7,1) + TIME(0,0,0)</f>
        <v>44378</v>
      </c>
      <c r="C43822">
        <v>41.383541106999999</v>
      </c>
    </row>
    <row r="43823" spans="1:3" x14ac:dyDescent="0.25">
      <c r="A43823">
        <v>7883</v>
      </c>
      <c r="B43823" s="1">
        <f>DATE(2021,8,1) + TIME(0,0,0)</f>
        <v>44409</v>
      </c>
      <c r="C43823">
        <v>41.404674530000001</v>
      </c>
    </row>
    <row r="43824" spans="1:3" x14ac:dyDescent="0.25">
      <c r="A43824">
        <v>7914</v>
      </c>
      <c r="B43824" s="1">
        <f>DATE(2021,9,1) + TIME(0,0,0)</f>
        <v>44440</v>
      </c>
      <c r="C43824">
        <v>41.425720214999998</v>
      </c>
    </row>
    <row r="43825" spans="1:3" x14ac:dyDescent="0.25">
      <c r="A43825">
        <v>7944</v>
      </c>
      <c r="B43825" s="1">
        <f>DATE(2021,10,1) + TIME(0,0,0)</f>
        <v>44470</v>
      </c>
      <c r="C43825">
        <v>41.44601059</v>
      </c>
    </row>
    <row r="43826" spans="1:3" x14ac:dyDescent="0.25">
      <c r="A43826">
        <v>7975</v>
      </c>
      <c r="B43826" s="1">
        <f>DATE(2021,11,1) + TIME(0,0,0)</f>
        <v>44501</v>
      </c>
      <c r="C43826">
        <v>41.466892242</v>
      </c>
    </row>
    <row r="43827" spans="1:3" x14ac:dyDescent="0.25">
      <c r="A43827">
        <v>8005</v>
      </c>
      <c r="B43827" s="1">
        <f>DATE(2021,12,1) + TIME(0,0,0)</f>
        <v>44531</v>
      </c>
      <c r="C43827">
        <v>41.487026215</v>
      </c>
    </row>
    <row r="43828" spans="1:3" x14ac:dyDescent="0.25">
      <c r="A43828">
        <v>8036</v>
      </c>
      <c r="B43828" s="1">
        <f>DATE(2022,1,1) + TIME(0,0,0)</f>
        <v>44562</v>
      </c>
      <c r="C43828">
        <v>41.507751464999998</v>
      </c>
    </row>
    <row r="43829" spans="1:3" x14ac:dyDescent="0.25">
      <c r="A43829">
        <v>8067</v>
      </c>
      <c r="B43829" s="1">
        <f>DATE(2022,2,1) + TIME(0,0,0)</f>
        <v>44593</v>
      </c>
      <c r="C43829">
        <v>41.528396606000001</v>
      </c>
    </row>
    <row r="43830" spans="1:3" x14ac:dyDescent="0.25">
      <c r="A43830">
        <v>8095</v>
      </c>
      <c r="B43830" s="1">
        <f>DATE(2022,3,1) + TIME(0,0,0)</f>
        <v>44621</v>
      </c>
      <c r="C43830">
        <v>41.546974182</v>
      </c>
    </row>
    <row r="43831" spans="1:3" x14ac:dyDescent="0.25">
      <c r="A43831">
        <v>8126</v>
      </c>
      <c r="B43831" s="1">
        <f>DATE(2022,4,1) + TIME(0,0,0)</f>
        <v>44652</v>
      </c>
      <c r="C43831">
        <v>41.567470551</v>
      </c>
    </row>
    <row r="43832" spans="1:3" x14ac:dyDescent="0.25">
      <c r="A43832">
        <v>8156</v>
      </c>
      <c r="B43832" s="1">
        <f>DATE(2022,5,1) + TIME(0,0,0)</f>
        <v>44682</v>
      </c>
      <c r="C43832">
        <v>41.587230681999998</v>
      </c>
    </row>
    <row r="43833" spans="1:3" x14ac:dyDescent="0.25">
      <c r="A43833">
        <v>8187</v>
      </c>
      <c r="B43833" s="1">
        <f>DATE(2022,6,1) + TIME(0,0,0)</f>
        <v>44713</v>
      </c>
      <c r="C43833">
        <v>41.607578277999998</v>
      </c>
    </row>
    <row r="43834" spans="1:3" x14ac:dyDescent="0.25">
      <c r="A43834">
        <v>8217</v>
      </c>
      <c r="B43834" s="1">
        <f>DATE(2022,7,1) + TIME(0,0,0)</f>
        <v>44743</v>
      </c>
      <c r="C43834">
        <v>41.627193450999997</v>
      </c>
    </row>
    <row r="43835" spans="1:3" x14ac:dyDescent="0.25">
      <c r="A43835">
        <v>8248</v>
      </c>
      <c r="B43835" s="1">
        <f>DATE(2022,8,1) + TIME(0,0,0)</f>
        <v>44774</v>
      </c>
      <c r="C43835">
        <v>41.647392273000001</v>
      </c>
    </row>
    <row r="43836" spans="1:3" x14ac:dyDescent="0.25">
      <c r="A43836">
        <v>8279</v>
      </c>
      <c r="B43836" s="1">
        <f>DATE(2022,9,1) + TIME(0,0,0)</f>
        <v>44805</v>
      </c>
      <c r="C43836">
        <v>41.667514801000003</v>
      </c>
    </row>
    <row r="43837" spans="1:3" x14ac:dyDescent="0.25">
      <c r="A43837">
        <v>8309</v>
      </c>
      <c r="B43837" s="1">
        <f>DATE(2022,10,1) + TIME(0,0,0)</f>
        <v>44835</v>
      </c>
      <c r="C43837">
        <v>41.686920166</v>
      </c>
    </row>
    <row r="43838" spans="1:3" x14ac:dyDescent="0.25">
      <c r="A43838">
        <v>8340</v>
      </c>
      <c r="B43838" s="1">
        <f>DATE(2022,11,1) + TIME(0,0,0)</f>
        <v>44866</v>
      </c>
      <c r="C43838">
        <v>41.706897736000002</v>
      </c>
    </row>
    <row r="43839" spans="1:3" x14ac:dyDescent="0.25">
      <c r="A43839">
        <v>8370</v>
      </c>
      <c r="B43839" s="1">
        <f>DATE(2022,12,1) + TIME(0,0,0)</f>
        <v>44896</v>
      </c>
      <c r="C43839">
        <v>41.726165770999998</v>
      </c>
    </row>
    <row r="43840" spans="1:3" x14ac:dyDescent="0.25">
      <c r="A43840">
        <v>8401</v>
      </c>
      <c r="B43840" s="1">
        <f>DATE(2023,1,1) + TIME(0,0,0)</f>
        <v>44927</v>
      </c>
      <c r="C43840">
        <v>41.746006012000002</v>
      </c>
    </row>
    <row r="43841" spans="1:3" x14ac:dyDescent="0.25">
      <c r="A43841">
        <v>8432</v>
      </c>
      <c r="B43841" s="1">
        <f>DATE(2023,2,1) + TIME(0,0,0)</f>
        <v>44958</v>
      </c>
      <c r="C43841">
        <v>41.765777587999999</v>
      </c>
    </row>
    <row r="43842" spans="1:3" x14ac:dyDescent="0.25">
      <c r="A43842">
        <v>8460</v>
      </c>
      <c r="B43842" s="1">
        <f>DATE(2023,3,1) + TIME(0,0,0)</f>
        <v>44986</v>
      </c>
      <c r="C43842">
        <v>41.783576965000002</v>
      </c>
    </row>
    <row r="43843" spans="1:3" x14ac:dyDescent="0.25">
      <c r="A43843">
        <v>8491</v>
      </c>
      <c r="B43843" s="1">
        <f>DATE(2023,4,1) + TIME(0,0,0)</f>
        <v>45017</v>
      </c>
      <c r="C43843">
        <v>41.803215027</v>
      </c>
    </row>
    <row r="43844" spans="1:3" x14ac:dyDescent="0.25">
      <c r="A43844">
        <v>8521</v>
      </c>
      <c r="B43844" s="1">
        <f>DATE(2023,5,1) + TIME(0,0,0)</f>
        <v>45047</v>
      </c>
      <c r="C43844">
        <v>41.822158813000001</v>
      </c>
    </row>
    <row r="43845" spans="1:3" x14ac:dyDescent="0.25">
      <c r="A43845">
        <v>8552</v>
      </c>
      <c r="B43845" s="1">
        <f>DATE(2023,6,1) + TIME(0,0,0)</f>
        <v>45078</v>
      </c>
      <c r="C43845">
        <v>41.841670989999997</v>
      </c>
    </row>
    <row r="43846" spans="1:3" x14ac:dyDescent="0.25">
      <c r="A43846">
        <v>8582</v>
      </c>
      <c r="B43846" s="1">
        <f>DATE(2023,7,1) + TIME(0,0,0)</f>
        <v>45108</v>
      </c>
      <c r="C43846">
        <v>41.860492706000002</v>
      </c>
    </row>
    <row r="43847" spans="1:3" x14ac:dyDescent="0.25">
      <c r="A43847">
        <v>8613</v>
      </c>
      <c r="B43847" s="1">
        <f>DATE(2023,8,1) + TIME(0,0,0)</f>
        <v>45139</v>
      </c>
      <c r="C43847">
        <v>41.879875183000003</v>
      </c>
    </row>
    <row r="43848" spans="1:3" x14ac:dyDescent="0.25">
      <c r="A43848">
        <v>8644</v>
      </c>
      <c r="B43848" s="1">
        <f>DATE(2023,9,1) + TIME(0,0,0)</f>
        <v>45170</v>
      </c>
      <c r="C43848">
        <v>41.899196625000002</v>
      </c>
    </row>
    <row r="43849" spans="1:3" x14ac:dyDescent="0.25">
      <c r="A43849">
        <v>8674</v>
      </c>
      <c r="B43849" s="1">
        <f>DATE(2023,10,1) + TIME(0,0,0)</f>
        <v>45200</v>
      </c>
      <c r="C43849">
        <v>41.917831421000002</v>
      </c>
    </row>
    <row r="43850" spans="1:3" x14ac:dyDescent="0.25">
      <c r="A43850">
        <v>8705</v>
      </c>
      <c r="B43850" s="1">
        <f>DATE(2023,11,1) + TIME(0,0,0)</f>
        <v>45231</v>
      </c>
      <c r="C43850">
        <v>41.937026977999999</v>
      </c>
    </row>
    <row r="43851" spans="1:3" x14ac:dyDescent="0.25">
      <c r="A43851">
        <v>8735</v>
      </c>
      <c r="B43851" s="1">
        <f>DATE(2023,12,1) + TIME(0,0,0)</f>
        <v>45261</v>
      </c>
      <c r="C43851">
        <v>41.955547332999998</v>
      </c>
    </row>
    <row r="43852" spans="1:3" x14ac:dyDescent="0.25">
      <c r="A43852">
        <v>8766</v>
      </c>
      <c r="B43852" s="1">
        <f>DATE(2024,1,1) + TIME(0,0,0)</f>
        <v>45292</v>
      </c>
      <c r="C43852">
        <v>41.974617004000002</v>
      </c>
    </row>
    <row r="43853" spans="1:3" x14ac:dyDescent="0.25">
      <c r="A43853">
        <v>8797</v>
      </c>
      <c r="B43853" s="1">
        <f>DATE(2024,2,1) + TIME(0,0,0)</f>
        <v>45323</v>
      </c>
      <c r="C43853">
        <v>41.993625641000001</v>
      </c>
    </row>
    <row r="43854" spans="1:3" x14ac:dyDescent="0.25">
      <c r="A43854">
        <v>8826</v>
      </c>
      <c r="B43854" s="1">
        <f>DATE(2024,3,1) + TIME(0,0,0)</f>
        <v>45352</v>
      </c>
      <c r="C43854">
        <v>42.011352539000001</v>
      </c>
    </row>
    <row r="43855" spans="1:3" x14ac:dyDescent="0.25">
      <c r="A43855">
        <v>8857</v>
      </c>
      <c r="B43855" s="1">
        <f>DATE(2024,4,1) + TIME(0,0,0)</f>
        <v>45383</v>
      </c>
      <c r="C43855">
        <v>42.030239105</v>
      </c>
    </row>
    <row r="43856" spans="1:3" x14ac:dyDescent="0.25">
      <c r="A43856">
        <v>8887</v>
      </c>
      <c r="B43856" s="1">
        <f>DATE(2024,5,1) + TIME(0,0,0)</f>
        <v>45413</v>
      </c>
      <c r="C43856">
        <v>42.048458099000001</v>
      </c>
    </row>
    <row r="43857" spans="1:3" x14ac:dyDescent="0.25">
      <c r="A43857">
        <v>8918</v>
      </c>
      <c r="B43857" s="1">
        <f>DATE(2024,6,1) + TIME(0,0,0)</f>
        <v>45444</v>
      </c>
      <c r="C43857">
        <v>42.067222594999997</v>
      </c>
    </row>
    <row r="43858" spans="1:3" x14ac:dyDescent="0.25">
      <c r="A43858">
        <v>8948</v>
      </c>
      <c r="B43858" s="1">
        <f>DATE(2024,7,1) + TIME(0,0,0)</f>
        <v>45474</v>
      </c>
      <c r="C43858">
        <v>42.085323334000002</v>
      </c>
    </row>
    <row r="43859" spans="1:3" x14ac:dyDescent="0.25">
      <c r="A43859">
        <v>8979</v>
      </c>
      <c r="B43859" s="1">
        <f>DATE(2024,8,1) + TIME(0,0,0)</f>
        <v>45505</v>
      </c>
      <c r="C43859">
        <v>42.103969573999997</v>
      </c>
    </row>
    <row r="43860" spans="1:3" x14ac:dyDescent="0.25">
      <c r="A43860">
        <v>9010</v>
      </c>
      <c r="B43860" s="1">
        <f>DATE(2024,9,1) + TIME(0,0,0)</f>
        <v>45536</v>
      </c>
      <c r="C43860">
        <v>42.122550963999998</v>
      </c>
    </row>
    <row r="43861" spans="1:3" x14ac:dyDescent="0.25">
      <c r="A43861">
        <v>9040</v>
      </c>
      <c r="B43861" s="1">
        <f>DATE(2024,10,1) + TIME(0,0,0)</f>
        <v>45566</v>
      </c>
      <c r="C43861">
        <v>42.140480042</v>
      </c>
    </row>
    <row r="43862" spans="1:3" x14ac:dyDescent="0.25">
      <c r="A43862">
        <v>9071</v>
      </c>
      <c r="B43862" s="1">
        <f>DATE(2024,11,1) + TIME(0,0,0)</f>
        <v>45597</v>
      </c>
      <c r="C43862">
        <v>42.158943176000001</v>
      </c>
    </row>
    <row r="43863" spans="1:3" x14ac:dyDescent="0.25">
      <c r="A43863">
        <v>9101</v>
      </c>
      <c r="B43863" s="1">
        <f>DATE(2024,12,1) + TIME(0,0,0)</f>
        <v>45627</v>
      </c>
      <c r="C43863">
        <v>42.176757811999998</v>
      </c>
    </row>
    <row r="43864" spans="1:3" x14ac:dyDescent="0.25">
      <c r="A43864">
        <v>9132</v>
      </c>
      <c r="B43864" s="1">
        <f>DATE(2025,1,1) + TIME(0,0,0)</f>
        <v>45658</v>
      </c>
      <c r="C43864">
        <v>42.195106506000002</v>
      </c>
    </row>
    <row r="43865" spans="1:3" x14ac:dyDescent="0.25">
      <c r="A43865">
        <v>9163</v>
      </c>
      <c r="B43865" s="1">
        <f>DATE(2025,2,1) + TIME(0,0,0)</f>
        <v>45689</v>
      </c>
      <c r="C43865">
        <v>42.213397980000003</v>
      </c>
    </row>
    <row r="43866" spans="1:3" x14ac:dyDescent="0.25">
      <c r="A43866">
        <v>9191</v>
      </c>
      <c r="B43866" s="1">
        <f>DATE(2025,3,1) + TIME(0,0,0)</f>
        <v>45717</v>
      </c>
      <c r="C43866">
        <v>42.229869843000003</v>
      </c>
    </row>
    <row r="43867" spans="1:3" x14ac:dyDescent="0.25">
      <c r="A43867">
        <v>9222</v>
      </c>
      <c r="B43867" s="1">
        <f>DATE(2025,4,1) + TIME(0,0,0)</f>
        <v>45748</v>
      </c>
      <c r="C43867">
        <v>42.248050689999999</v>
      </c>
    </row>
    <row r="43868" spans="1:3" x14ac:dyDescent="0.25">
      <c r="A43868">
        <v>9252</v>
      </c>
      <c r="B43868" s="1">
        <f>DATE(2025,5,1) + TIME(0,0,0)</f>
        <v>45778</v>
      </c>
      <c r="C43868">
        <v>42.265594481999997</v>
      </c>
    </row>
    <row r="43869" spans="1:3" x14ac:dyDescent="0.25">
      <c r="A43869">
        <v>9283</v>
      </c>
      <c r="B43869" s="1">
        <f>DATE(2025,6,1) + TIME(0,0,0)</f>
        <v>45809</v>
      </c>
      <c r="C43869">
        <v>42.283668517999999</v>
      </c>
    </row>
    <row r="43870" spans="1:3" x14ac:dyDescent="0.25">
      <c r="A43870">
        <v>9313</v>
      </c>
      <c r="B43870" s="1">
        <f>DATE(2025,7,1) + TIME(0,0,0)</f>
        <v>45839</v>
      </c>
      <c r="C43870">
        <v>42.301109314000001</v>
      </c>
    </row>
    <row r="43871" spans="1:3" x14ac:dyDescent="0.25">
      <c r="A43871">
        <v>9344</v>
      </c>
      <c r="B43871" s="1">
        <f>DATE(2025,8,1) + TIME(0,0,0)</f>
        <v>45870</v>
      </c>
      <c r="C43871">
        <v>42.319076537999997</v>
      </c>
    </row>
    <row r="43872" spans="1:3" x14ac:dyDescent="0.25">
      <c r="A43872">
        <v>9375</v>
      </c>
      <c r="B43872" s="1">
        <f>DATE(2025,9,1) + TIME(0,0,0)</f>
        <v>45901</v>
      </c>
      <c r="C43872">
        <v>42.336994171000001</v>
      </c>
    </row>
    <row r="43873" spans="1:3" x14ac:dyDescent="0.25">
      <c r="A43873">
        <v>9405</v>
      </c>
      <c r="B43873" s="1">
        <f>DATE(2025,10,1) + TIME(0,0,0)</f>
        <v>45931</v>
      </c>
      <c r="C43873">
        <v>42.354278563999998</v>
      </c>
    </row>
    <row r="43874" spans="1:3" x14ac:dyDescent="0.25">
      <c r="A43874">
        <v>9436</v>
      </c>
      <c r="B43874" s="1">
        <f>DATE(2025,11,1) + TIME(0,0,0)</f>
        <v>45962</v>
      </c>
      <c r="C43874">
        <v>42.372093200999998</v>
      </c>
    </row>
    <row r="43875" spans="1:3" x14ac:dyDescent="0.25">
      <c r="A43875">
        <v>9466</v>
      </c>
      <c r="B43875" s="1">
        <f>DATE(2025,12,1) + TIME(0,0,0)</f>
        <v>45992</v>
      </c>
      <c r="C43875">
        <v>42.389278412000003</v>
      </c>
    </row>
    <row r="43876" spans="1:3" x14ac:dyDescent="0.25">
      <c r="A43876">
        <v>9497</v>
      </c>
      <c r="B43876" s="1">
        <f>DATE(2026,1,1) + TIME(0,0,0)</f>
        <v>46023</v>
      </c>
      <c r="C43876">
        <v>42.406990051000001</v>
      </c>
    </row>
    <row r="43877" spans="1:3" x14ac:dyDescent="0.25">
      <c r="A43877">
        <v>9528</v>
      </c>
      <c r="B43877" s="1">
        <f>DATE(2026,2,1) + TIME(0,0,0)</f>
        <v>46054</v>
      </c>
      <c r="C43877">
        <v>42.424648285000004</v>
      </c>
    </row>
    <row r="43878" spans="1:3" x14ac:dyDescent="0.25">
      <c r="A43878">
        <v>9556</v>
      </c>
      <c r="B43878" s="1">
        <f>DATE(2026,3,1) + TIME(0,0,0)</f>
        <v>46082</v>
      </c>
      <c r="C43878">
        <v>42.440551757999998</v>
      </c>
    </row>
    <row r="43879" spans="1:3" x14ac:dyDescent="0.25">
      <c r="A43879">
        <v>9587</v>
      </c>
      <c r="B43879" s="1">
        <f>DATE(2026,4,1) + TIME(0,0,0)</f>
        <v>46113</v>
      </c>
      <c r="C43879">
        <v>42.458114623999997</v>
      </c>
    </row>
    <row r="43880" spans="1:3" x14ac:dyDescent="0.25">
      <c r="A43880">
        <v>9617</v>
      </c>
      <c r="B43880" s="1">
        <f>DATE(2026,5,1) + TIME(0,0,0)</f>
        <v>46143</v>
      </c>
      <c r="C43880">
        <v>42.475059508999998</v>
      </c>
    </row>
    <row r="43881" spans="1:3" x14ac:dyDescent="0.25">
      <c r="A43881">
        <v>9648</v>
      </c>
      <c r="B43881" s="1">
        <f>DATE(2026,6,1) + TIME(0,0,0)</f>
        <v>46174</v>
      </c>
      <c r="C43881">
        <v>42.492523192999997</v>
      </c>
    </row>
    <row r="43882" spans="1:3" x14ac:dyDescent="0.25">
      <c r="A43882">
        <v>9678</v>
      </c>
      <c r="B43882" s="1">
        <f>DATE(2026,7,1) + TIME(0,0,0)</f>
        <v>46204</v>
      </c>
      <c r="C43882">
        <v>42.509372710999997</v>
      </c>
    </row>
    <row r="43883" spans="1:3" x14ac:dyDescent="0.25">
      <c r="A43883">
        <v>9709</v>
      </c>
      <c r="B43883" s="1">
        <f>DATE(2026,8,1) + TIME(0,0,0)</f>
        <v>46235</v>
      </c>
      <c r="C43883">
        <v>42.526737212999997</v>
      </c>
    </row>
    <row r="43884" spans="1:3" x14ac:dyDescent="0.25">
      <c r="A43884">
        <v>9740</v>
      </c>
      <c r="B43884" s="1">
        <f>DATE(2026,9,1) + TIME(0,0,0)</f>
        <v>46266</v>
      </c>
      <c r="C43884">
        <v>42.544055939000003</v>
      </c>
    </row>
    <row r="43885" spans="1:3" x14ac:dyDescent="0.25">
      <c r="A43885">
        <v>9770</v>
      </c>
      <c r="B43885" s="1">
        <f>DATE(2026,10,1) + TIME(0,0,0)</f>
        <v>46296</v>
      </c>
      <c r="C43885">
        <v>42.560764313</v>
      </c>
    </row>
    <row r="43886" spans="1:3" x14ac:dyDescent="0.25">
      <c r="A43886">
        <v>9801</v>
      </c>
      <c r="B43886" s="1">
        <f>DATE(2026,11,1) + TIME(0,0,0)</f>
        <v>46327</v>
      </c>
      <c r="C43886">
        <v>42.577983856000003</v>
      </c>
    </row>
    <row r="43887" spans="1:3" x14ac:dyDescent="0.25">
      <c r="A43887">
        <v>9831</v>
      </c>
      <c r="B43887" s="1">
        <f>DATE(2026,12,1) + TIME(0,0,0)</f>
        <v>46357</v>
      </c>
      <c r="C43887">
        <v>42.594600677000003</v>
      </c>
    </row>
    <row r="43888" spans="1:3" x14ac:dyDescent="0.25">
      <c r="A43888">
        <v>9862</v>
      </c>
      <c r="B43888" s="1">
        <f>DATE(2027,1,1) + TIME(0,0,0)</f>
        <v>46388</v>
      </c>
      <c r="C43888">
        <v>42.611724854000002</v>
      </c>
    </row>
    <row r="43889" spans="1:3" x14ac:dyDescent="0.25">
      <c r="A43889">
        <v>9893</v>
      </c>
      <c r="B43889" s="1">
        <f>DATE(2027,2,1) + TIME(0,0,0)</f>
        <v>46419</v>
      </c>
      <c r="C43889">
        <v>42.628799438000001</v>
      </c>
    </row>
    <row r="43890" spans="1:3" x14ac:dyDescent="0.25">
      <c r="A43890">
        <v>9921</v>
      </c>
      <c r="B43890" s="1">
        <f>DATE(2027,3,1) + TIME(0,0,0)</f>
        <v>46447</v>
      </c>
      <c r="C43890">
        <v>42.644180298000002</v>
      </c>
    </row>
    <row r="43891" spans="1:3" x14ac:dyDescent="0.25">
      <c r="A43891">
        <v>9952</v>
      </c>
      <c r="B43891" s="1">
        <f>DATE(2027,4,1) + TIME(0,0,0)</f>
        <v>46478</v>
      </c>
      <c r="C43891">
        <v>42.661159515000001</v>
      </c>
    </row>
    <row r="43892" spans="1:3" x14ac:dyDescent="0.25">
      <c r="A43892">
        <v>9982</v>
      </c>
      <c r="B43892" s="1">
        <f>DATE(2027,5,1) + TIME(0,0,0)</f>
        <v>46508</v>
      </c>
      <c r="C43892">
        <v>42.677551270000002</v>
      </c>
    </row>
    <row r="43893" spans="1:3" x14ac:dyDescent="0.25">
      <c r="A43893">
        <v>10013</v>
      </c>
      <c r="B43893" s="1">
        <f>DATE(2027,6,1) + TIME(0,0,0)</f>
        <v>46539</v>
      </c>
      <c r="C43893">
        <v>42.694438933999997</v>
      </c>
    </row>
    <row r="43894" spans="1:3" x14ac:dyDescent="0.25">
      <c r="A43894">
        <v>10043</v>
      </c>
      <c r="B43894" s="1">
        <f>DATE(2027,7,1) + TIME(0,0,0)</f>
        <v>46569</v>
      </c>
      <c r="C43894">
        <v>42.710735321000001</v>
      </c>
    </row>
    <row r="43895" spans="1:3" x14ac:dyDescent="0.25">
      <c r="A43895">
        <v>10074</v>
      </c>
      <c r="B43895" s="1">
        <f>DATE(2027,8,1) + TIME(0,0,0)</f>
        <v>46600</v>
      </c>
      <c r="C43895">
        <v>42.727527618000003</v>
      </c>
    </row>
    <row r="43896" spans="1:3" x14ac:dyDescent="0.25">
      <c r="A43896">
        <v>10105</v>
      </c>
      <c r="B43896" s="1">
        <f>DATE(2027,9,1) + TIME(0,0,0)</f>
        <v>46631</v>
      </c>
      <c r="C43896">
        <v>42.744274138999998</v>
      </c>
    </row>
    <row r="43897" spans="1:3" x14ac:dyDescent="0.25">
      <c r="A43897">
        <v>10135</v>
      </c>
      <c r="B43897" s="1">
        <f>DATE(2027,10,1) + TIME(0,0,0)</f>
        <v>46661</v>
      </c>
      <c r="C43897">
        <v>42.760433196999998</v>
      </c>
    </row>
    <row r="43898" spans="1:3" x14ac:dyDescent="0.25">
      <c r="A43898">
        <v>10166</v>
      </c>
      <c r="B43898" s="1">
        <f>DATE(2027,11,1) + TIME(0,0,0)</f>
        <v>46692</v>
      </c>
      <c r="C43898">
        <v>42.777084350999999</v>
      </c>
    </row>
    <row r="43899" spans="1:3" x14ac:dyDescent="0.25">
      <c r="A43899">
        <v>10196</v>
      </c>
      <c r="B43899" s="1">
        <f>DATE(2027,12,1) + TIME(0,0,0)</f>
        <v>46722</v>
      </c>
      <c r="C43899">
        <v>42.793155669999997</v>
      </c>
    </row>
    <row r="43900" spans="1:3" x14ac:dyDescent="0.25">
      <c r="A43900">
        <v>10227</v>
      </c>
      <c r="B43900" s="1">
        <f>DATE(2028,1,1) + TIME(0,0,0)</f>
        <v>46753</v>
      </c>
      <c r="C43900">
        <v>42.809711456000002</v>
      </c>
    </row>
    <row r="43901" spans="1:3" x14ac:dyDescent="0.25">
      <c r="A43901">
        <v>10258</v>
      </c>
      <c r="B43901" s="1">
        <f>DATE(2028,2,1) + TIME(0,0,0)</f>
        <v>46784</v>
      </c>
      <c r="C43901">
        <v>42.826221466</v>
      </c>
    </row>
    <row r="43902" spans="1:3" x14ac:dyDescent="0.25">
      <c r="A43902">
        <v>10287</v>
      </c>
      <c r="B43902" s="1">
        <f>DATE(2028,3,1) + TIME(0,0,0)</f>
        <v>46813</v>
      </c>
      <c r="C43902">
        <v>42.841621398999997</v>
      </c>
    </row>
    <row r="43903" spans="1:3" x14ac:dyDescent="0.25">
      <c r="A43903">
        <v>10318</v>
      </c>
      <c r="B43903" s="1">
        <f>DATE(2028,4,1) + TIME(0,0,0)</f>
        <v>46844</v>
      </c>
      <c r="C43903">
        <v>42.858036040999998</v>
      </c>
    </row>
    <row r="43904" spans="1:3" x14ac:dyDescent="0.25">
      <c r="A43904">
        <v>10348</v>
      </c>
      <c r="B43904" s="1">
        <f>DATE(2028,5,1) + TIME(0,0,0)</f>
        <v>46874</v>
      </c>
      <c r="C43904">
        <v>42.873878478999998</v>
      </c>
    </row>
    <row r="43905" spans="1:3" x14ac:dyDescent="0.25">
      <c r="A43905">
        <v>10379</v>
      </c>
      <c r="B43905" s="1">
        <f>DATE(2028,6,1) + TIME(0,0,0)</f>
        <v>46905</v>
      </c>
      <c r="C43905">
        <v>42.890201568999998</v>
      </c>
    </row>
    <row r="43906" spans="1:3" x14ac:dyDescent="0.25">
      <c r="A43906">
        <v>10409</v>
      </c>
      <c r="B43906" s="1">
        <f>DATE(2028,7,1) + TIME(0,0,0)</f>
        <v>46935</v>
      </c>
      <c r="C43906">
        <v>42.905952454000001</v>
      </c>
    </row>
    <row r="43907" spans="1:3" x14ac:dyDescent="0.25">
      <c r="A43907">
        <v>10440</v>
      </c>
      <c r="B43907" s="1">
        <f>DATE(2028,8,1) + TIME(0,0,0)</f>
        <v>46966</v>
      </c>
      <c r="C43907">
        <v>42.922180175999998</v>
      </c>
    </row>
    <row r="43908" spans="1:3" x14ac:dyDescent="0.25">
      <c r="A43908">
        <v>10471</v>
      </c>
      <c r="B43908" s="1">
        <f>DATE(2028,9,1) + TIME(0,0,0)</f>
        <v>46997</v>
      </c>
      <c r="C43908">
        <v>42.938362122000001</v>
      </c>
    </row>
    <row r="43909" spans="1:3" x14ac:dyDescent="0.25">
      <c r="A43909">
        <v>10501</v>
      </c>
      <c r="B43909" s="1">
        <f>DATE(2028,10,1) + TIME(0,0,0)</f>
        <v>47027</v>
      </c>
      <c r="C43909">
        <v>42.953979492000002</v>
      </c>
    </row>
    <row r="43910" spans="1:3" x14ac:dyDescent="0.25">
      <c r="A43910">
        <v>10532</v>
      </c>
      <c r="B43910" s="1">
        <f>DATE(2028,11,1) + TIME(0,0,0)</f>
        <v>47058</v>
      </c>
      <c r="C43910">
        <v>42.9700737</v>
      </c>
    </row>
    <row r="43911" spans="1:3" x14ac:dyDescent="0.25">
      <c r="A43911">
        <v>10562</v>
      </c>
      <c r="B43911" s="1">
        <f>DATE(2028,12,1) + TIME(0,0,0)</f>
        <v>47088</v>
      </c>
      <c r="C43911">
        <v>42.985599518000001</v>
      </c>
    </row>
    <row r="43912" spans="1:3" x14ac:dyDescent="0.25">
      <c r="A43912">
        <v>10593</v>
      </c>
      <c r="B43912" s="1">
        <f>DATE(2029,1,1) + TIME(0,0,0)</f>
        <v>47119</v>
      </c>
      <c r="C43912">
        <v>43.001602173000002</v>
      </c>
    </row>
    <row r="43913" spans="1:3" x14ac:dyDescent="0.25">
      <c r="A43913">
        <v>10624</v>
      </c>
      <c r="B43913" s="1">
        <f>DATE(2029,2,1) + TIME(0,0,0)</f>
        <v>47150</v>
      </c>
      <c r="C43913">
        <v>43.017559052000003</v>
      </c>
    </row>
    <row r="43914" spans="1:3" x14ac:dyDescent="0.25">
      <c r="A43914">
        <v>10652</v>
      </c>
      <c r="B43914" s="1">
        <f>DATE(2029,3,1) + TIME(0,0,0)</f>
        <v>47178</v>
      </c>
      <c r="C43914">
        <v>43.031932830999999</v>
      </c>
    </row>
    <row r="43915" spans="1:3" x14ac:dyDescent="0.25">
      <c r="A43915">
        <v>10683</v>
      </c>
      <c r="B43915" s="1">
        <f>DATE(2029,4,1) + TIME(0,0,0)</f>
        <v>47209</v>
      </c>
      <c r="C43915">
        <v>43.047801970999998</v>
      </c>
    </row>
    <row r="43916" spans="1:3" x14ac:dyDescent="0.25">
      <c r="A43916">
        <v>10713</v>
      </c>
      <c r="B43916" s="1">
        <f>DATE(2029,5,1) + TIME(0,0,0)</f>
        <v>47239</v>
      </c>
      <c r="C43916">
        <v>43.063117980999998</v>
      </c>
    </row>
    <row r="43917" spans="1:3" x14ac:dyDescent="0.25">
      <c r="A43917">
        <v>10744</v>
      </c>
      <c r="B43917" s="1">
        <f>DATE(2029,6,1) + TIME(0,0,0)</f>
        <v>47270</v>
      </c>
      <c r="C43917">
        <v>43.078899384000003</v>
      </c>
    </row>
    <row r="43918" spans="1:3" x14ac:dyDescent="0.25">
      <c r="A43918">
        <v>10774</v>
      </c>
      <c r="B43918" s="1">
        <f>DATE(2029,7,1) + TIME(0,0,0)</f>
        <v>47300</v>
      </c>
      <c r="C43918">
        <v>43.094131470000001</v>
      </c>
    </row>
    <row r="43919" spans="1:3" x14ac:dyDescent="0.25">
      <c r="A43919">
        <v>10805</v>
      </c>
      <c r="B43919" s="1">
        <f>DATE(2029,8,1) + TIME(0,0,0)</f>
        <v>47331</v>
      </c>
      <c r="C43919">
        <v>43.109828948999997</v>
      </c>
    </row>
    <row r="43920" spans="1:3" x14ac:dyDescent="0.25">
      <c r="A43920">
        <v>10836</v>
      </c>
      <c r="B43920" s="1">
        <f>DATE(2029,9,1) + TIME(0,0,0)</f>
        <v>47362</v>
      </c>
      <c r="C43920">
        <v>43.125484467</v>
      </c>
    </row>
    <row r="43921" spans="1:3" x14ac:dyDescent="0.25">
      <c r="A43921">
        <v>10866</v>
      </c>
      <c r="B43921" s="1">
        <f>DATE(2029,10,1) + TIME(0,0,0)</f>
        <v>47392</v>
      </c>
      <c r="C43921">
        <v>43.140594481999997</v>
      </c>
    </row>
    <row r="43922" spans="1:3" x14ac:dyDescent="0.25">
      <c r="A43922">
        <v>10897</v>
      </c>
      <c r="B43922" s="1">
        <f>DATE(2029,11,1) + TIME(0,0,0)</f>
        <v>47423</v>
      </c>
      <c r="C43922">
        <v>43.156166077000002</v>
      </c>
    </row>
    <row r="43923" spans="1:3" x14ac:dyDescent="0.25">
      <c r="A43923">
        <v>10927</v>
      </c>
      <c r="B43923" s="1">
        <f>DATE(2029,12,1) + TIME(0,0,0)</f>
        <v>47453</v>
      </c>
      <c r="C43923">
        <v>43.171195984000001</v>
      </c>
    </row>
    <row r="43924" spans="1:3" x14ac:dyDescent="0.25">
      <c r="A43924">
        <v>10958</v>
      </c>
      <c r="B43924" s="1">
        <f>DATE(2030,1,1) + TIME(0,0,0)</f>
        <v>47484</v>
      </c>
      <c r="C43924">
        <v>43.186687468999999</v>
      </c>
    </row>
    <row r="43925" spans="1:3" x14ac:dyDescent="0.25">
      <c r="A43925">
        <v>10989</v>
      </c>
      <c r="B43925" s="1">
        <f>DATE(2030,2,1) + TIME(0,0,0)</f>
        <v>47515</v>
      </c>
      <c r="C43925">
        <v>43.202133179</v>
      </c>
    </row>
    <row r="43926" spans="1:3" x14ac:dyDescent="0.25">
      <c r="A43926">
        <v>11017</v>
      </c>
      <c r="B43926" s="1">
        <f>DATE(2030,3,1) + TIME(0,0,0)</f>
        <v>47543</v>
      </c>
      <c r="C43926">
        <v>43.216053008999999</v>
      </c>
    </row>
    <row r="43927" spans="1:3" x14ac:dyDescent="0.25">
      <c r="A43927">
        <v>11048</v>
      </c>
      <c r="B43927" s="1">
        <f>DATE(2030,4,1) + TIME(0,0,0)</f>
        <v>47574</v>
      </c>
      <c r="C43927">
        <v>43.231422424000002</v>
      </c>
    </row>
    <row r="43928" spans="1:3" x14ac:dyDescent="0.25">
      <c r="A43928">
        <v>11078</v>
      </c>
      <c r="B43928" s="1">
        <f>DATE(2030,5,1) + TIME(0,0,0)</f>
        <v>47604</v>
      </c>
      <c r="C43928">
        <v>43.246257782000001</v>
      </c>
    </row>
    <row r="43929" spans="1:3" x14ac:dyDescent="0.25">
      <c r="A43929">
        <v>11109</v>
      </c>
      <c r="B43929" s="1">
        <f>DATE(2030,6,1) + TIME(0,0,0)</f>
        <v>47635</v>
      </c>
      <c r="C43929">
        <v>43.261550903</v>
      </c>
    </row>
    <row r="43930" spans="1:3" x14ac:dyDescent="0.25">
      <c r="A43930">
        <v>11139</v>
      </c>
      <c r="B43930" s="1">
        <f>DATE(2030,7,1) + TIME(0,0,0)</f>
        <v>47665</v>
      </c>
      <c r="C43930">
        <v>43.276309967000003</v>
      </c>
    </row>
    <row r="43931" spans="1:3" x14ac:dyDescent="0.25">
      <c r="A43931">
        <v>11170</v>
      </c>
      <c r="B43931" s="1">
        <f>DATE(2030,8,1) + TIME(0,0,0)</f>
        <v>47696</v>
      </c>
      <c r="C43931">
        <v>43.291522980000003</v>
      </c>
    </row>
    <row r="43932" spans="1:3" x14ac:dyDescent="0.25">
      <c r="A43932">
        <v>11201</v>
      </c>
      <c r="B43932" s="1">
        <f>DATE(2030,9,1) + TIME(0,0,0)</f>
        <v>47727</v>
      </c>
      <c r="C43932">
        <v>43.306694030999999</v>
      </c>
    </row>
    <row r="43933" spans="1:3" x14ac:dyDescent="0.25">
      <c r="A43933">
        <v>11231</v>
      </c>
      <c r="B43933" s="1">
        <f>DATE(2030,10,1) + TIME(0,0,0)</f>
        <v>47757</v>
      </c>
      <c r="C43933">
        <v>43.321338654000002</v>
      </c>
    </row>
    <row r="43934" spans="1:3" x14ac:dyDescent="0.25">
      <c r="A43934">
        <v>11262</v>
      </c>
      <c r="B43934" s="1">
        <f>DATE(2030,11,1) + TIME(0,0,0)</f>
        <v>47788</v>
      </c>
      <c r="C43934">
        <v>43.336433411000002</v>
      </c>
    </row>
    <row r="43935" spans="1:3" x14ac:dyDescent="0.25">
      <c r="A43935">
        <v>11292</v>
      </c>
      <c r="B43935" s="1">
        <f>DATE(2030,12,1) + TIME(0,0,0)</f>
        <v>47818</v>
      </c>
      <c r="C43935">
        <v>43.351001740000001</v>
      </c>
    </row>
    <row r="43936" spans="1:3" x14ac:dyDescent="0.25">
      <c r="A43936">
        <v>11323</v>
      </c>
      <c r="B43936" s="1">
        <f>DATE(2031,1,1) + TIME(0,0,0)</f>
        <v>47849</v>
      </c>
      <c r="C43936">
        <v>43.366016387999998</v>
      </c>
    </row>
    <row r="43937" spans="1:3" x14ac:dyDescent="0.25">
      <c r="A43937">
        <v>11354</v>
      </c>
      <c r="B43937" s="1">
        <f>DATE(2031,2,1) + TIME(0,0,0)</f>
        <v>47880</v>
      </c>
      <c r="C43937">
        <v>43.380992888999998</v>
      </c>
    </row>
    <row r="43938" spans="1:3" x14ac:dyDescent="0.25">
      <c r="A43938">
        <v>11382</v>
      </c>
      <c r="B43938" s="1">
        <f>DATE(2031,3,1) + TIME(0,0,0)</f>
        <v>47908</v>
      </c>
      <c r="C43938">
        <v>43.394489288000003</v>
      </c>
    </row>
    <row r="43939" spans="1:3" x14ac:dyDescent="0.25">
      <c r="A43939">
        <v>11413</v>
      </c>
      <c r="B43939" s="1">
        <f>DATE(2031,4,1) + TIME(0,0,0)</f>
        <v>47939</v>
      </c>
      <c r="C43939">
        <v>43.409393311000002</v>
      </c>
    </row>
    <row r="43940" spans="1:3" x14ac:dyDescent="0.25">
      <c r="A43940">
        <v>11443</v>
      </c>
      <c r="B43940" s="1">
        <f>DATE(2031,5,1) + TIME(0,0,0)</f>
        <v>47969</v>
      </c>
      <c r="C43940">
        <v>43.423778534</v>
      </c>
    </row>
    <row r="43941" spans="1:3" x14ac:dyDescent="0.25">
      <c r="A43941">
        <v>11474</v>
      </c>
      <c r="B43941" s="1">
        <f>DATE(2031,6,1) + TIME(0,0,0)</f>
        <v>48000</v>
      </c>
      <c r="C43941">
        <v>43.438610077</v>
      </c>
    </row>
    <row r="43942" spans="1:3" x14ac:dyDescent="0.25">
      <c r="A43942">
        <v>11504</v>
      </c>
      <c r="B43942" s="1">
        <f>DATE(2031,7,1) + TIME(0,0,0)</f>
        <v>48030</v>
      </c>
      <c r="C43942">
        <v>43.452926636000001</v>
      </c>
    </row>
    <row r="43943" spans="1:3" x14ac:dyDescent="0.25">
      <c r="A43943">
        <v>11535</v>
      </c>
      <c r="B43943" s="1">
        <f>DATE(2031,8,1) + TIME(0,0,0)</f>
        <v>48061</v>
      </c>
      <c r="C43943">
        <v>43.467681884999998</v>
      </c>
    </row>
    <row r="43944" spans="1:3" x14ac:dyDescent="0.25">
      <c r="A43944">
        <v>11566</v>
      </c>
      <c r="B43944" s="1">
        <f>DATE(2031,9,1) + TIME(0,0,0)</f>
        <v>48092</v>
      </c>
      <c r="C43944">
        <v>43.482402802000003</v>
      </c>
    </row>
    <row r="43945" spans="1:3" x14ac:dyDescent="0.25">
      <c r="A43945">
        <v>11596</v>
      </c>
      <c r="B43945" s="1">
        <f>DATE(2031,10,1) + TIME(0,0,0)</f>
        <v>48122</v>
      </c>
      <c r="C43945">
        <v>43.496612548999998</v>
      </c>
    </row>
    <row r="43946" spans="1:3" x14ac:dyDescent="0.25">
      <c r="A43946">
        <v>11627</v>
      </c>
      <c r="B43946" s="1">
        <f>DATE(2031,11,1) + TIME(0,0,0)</f>
        <v>48153</v>
      </c>
      <c r="C43946">
        <v>43.511260986000003</v>
      </c>
    </row>
    <row r="43947" spans="1:3" x14ac:dyDescent="0.25">
      <c r="A43947">
        <v>11657</v>
      </c>
      <c r="B43947" s="1">
        <f>DATE(2031,12,1) + TIME(0,0,0)</f>
        <v>48183</v>
      </c>
      <c r="C43947">
        <v>43.525402069000002</v>
      </c>
    </row>
    <row r="43948" spans="1:3" x14ac:dyDescent="0.25">
      <c r="A43948">
        <v>11688</v>
      </c>
      <c r="B43948" s="1">
        <f>DATE(2032,1,1) + TIME(0,0,0)</f>
        <v>48214</v>
      </c>
      <c r="C43948">
        <v>43.539981842000003</v>
      </c>
    </row>
    <row r="43949" spans="1:3" x14ac:dyDescent="0.25">
      <c r="A43949">
        <v>11719</v>
      </c>
      <c r="B43949" s="1">
        <f>DATE(2032,2,1) + TIME(0,0,0)</f>
        <v>48245</v>
      </c>
      <c r="C43949">
        <v>43.554523467999999</v>
      </c>
    </row>
    <row r="43950" spans="1:3" x14ac:dyDescent="0.25">
      <c r="A43950">
        <v>11748</v>
      </c>
      <c r="B43950" s="1">
        <f>DATE(2032,3,1) + TIME(0,0,0)</f>
        <v>48274</v>
      </c>
      <c r="C43950">
        <v>43.568096161</v>
      </c>
    </row>
    <row r="43951" spans="1:3" x14ac:dyDescent="0.25">
      <c r="A43951">
        <v>11779</v>
      </c>
      <c r="B43951" s="1">
        <f>DATE(2032,4,1) + TIME(0,0,0)</f>
        <v>48305</v>
      </c>
      <c r="C43951">
        <v>43.582572937000002</v>
      </c>
    </row>
    <row r="43952" spans="1:3" x14ac:dyDescent="0.25">
      <c r="A43952">
        <v>11809</v>
      </c>
      <c r="B43952" s="1">
        <f>DATE(2032,5,1) + TIME(0,0,0)</f>
        <v>48335</v>
      </c>
      <c r="C43952">
        <v>43.596546173</v>
      </c>
    </row>
    <row r="43953" spans="1:3" x14ac:dyDescent="0.25">
      <c r="A43953">
        <v>11840</v>
      </c>
      <c r="B43953" s="1">
        <f>DATE(2032,6,1) + TIME(0,0,0)</f>
        <v>48366</v>
      </c>
      <c r="C43953">
        <v>43.610954284999998</v>
      </c>
    </row>
    <row r="43954" spans="1:3" x14ac:dyDescent="0.25">
      <c r="A43954">
        <v>11870</v>
      </c>
      <c r="B43954" s="1">
        <f>DATE(2032,7,1) + TIME(0,0,0)</f>
        <v>48396</v>
      </c>
      <c r="C43954">
        <v>43.624862671000002</v>
      </c>
    </row>
    <row r="43955" spans="1:3" x14ac:dyDescent="0.25">
      <c r="A43955">
        <v>11901</v>
      </c>
      <c r="B43955" s="1">
        <f>DATE(2032,8,1) + TIME(0,0,0)</f>
        <v>48427</v>
      </c>
      <c r="C43955">
        <v>43.639202118</v>
      </c>
    </row>
    <row r="43956" spans="1:3" x14ac:dyDescent="0.25">
      <c r="A43956">
        <v>11932</v>
      </c>
      <c r="B43956" s="1">
        <f>DATE(2032,9,1) + TIME(0,0,0)</f>
        <v>48458</v>
      </c>
      <c r="C43956">
        <v>43.653507232999999</v>
      </c>
    </row>
    <row r="43957" spans="1:3" x14ac:dyDescent="0.25">
      <c r="A43957">
        <v>11962</v>
      </c>
      <c r="B43957" s="1">
        <f>DATE(2032,10,1) + TIME(0,0,0)</f>
        <v>48488</v>
      </c>
      <c r="C43957">
        <v>43.667320251</v>
      </c>
    </row>
    <row r="43958" spans="1:3" x14ac:dyDescent="0.25">
      <c r="A43958">
        <v>11993</v>
      </c>
      <c r="B43958" s="1">
        <f>DATE(2032,11,1) + TIME(0,0,0)</f>
        <v>48519</v>
      </c>
      <c r="C43958">
        <v>43.681556702000002</v>
      </c>
    </row>
    <row r="43959" spans="1:3" x14ac:dyDescent="0.25">
      <c r="A43959">
        <v>12023</v>
      </c>
      <c r="B43959" s="1">
        <f>DATE(2032,12,1) + TIME(0,0,0)</f>
        <v>48549</v>
      </c>
      <c r="C43959">
        <v>43.695304870999998</v>
      </c>
    </row>
    <row r="43960" spans="1:3" x14ac:dyDescent="0.25">
      <c r="A43960">
        <v>12054</v>
      </c>
      <c r="B43960" s="1">
        <f>DATE(2033,1,1) + TIME(0,0,0)</f>
        <v>48580</v>
      </c>
      <c r="C43960">
        <v>43.709476471000002</v>
      </c>
    </row>
    <row r="43961" spans="1:3" x14ac:dyDescent="0.25">
      <c r="A43961">
        <v>12085</v>
      </c>
      <c r="B43961" s="1">
        <f>DATE(2033,2,1) + TIME(0,0,0)</f>
        <v>48611</v>
      </c>
      <c r="C43961">
        <v>43.723617554</v>
      </c>
    </row>
    <row r="43962" spans="1:3" x14ac:dyDescent="0.25">
      <c r="A43962">
        <v>12113</v>
      </c>
      <c r="B43962" s="1">
        <f>DATE(2033,3,1) + TIME(0,0,0)</f>
        <v>48639</v>
      </c>
      <c r="C43962">
        <v>43.736358643000003</v>
      </c>
    </row>
    <row r="43963" spans="1:3" x14ac:dyDescent="0.25">
      <c r="A43963">
        <v>12144</v>
      </c>
      <c r="B43963" s="1">
        <f>DATE(2033,4,1) + TIME(0,0,0)</f>
        <v>48670</v>
      </c>
      <c r="C43963">
        <v>43.750434875000003</v>
      </c>
    </row>
    <row r="43964" spans="1:3" x14ac:dyDescent="0.25">
      <c r="A43964">
        <v>12174</v>
      </c>
      <c r="B43964" s="1">
        <f>DATE(2033,5,1) + TIME(0,0,0)</f>
        <v>48700</v>
      </c>
      <c r="C43964">
        <v>43.764026641999997</v>
      </c>
    </row>
    <row r="43965" spans="1:3" x14ac:dyDescent="0.25">
      <c r="A43965">
        <v>12205</v>
      </c>
      <c r="B43965" s="1">
        <f>DATE(2033,6,1) + TIME(0,0,0)</f>
        <v>48731</v>
      </c>
      <c r="C43965">
        <v>43.778038025000001</v>
      </c>
    </row>
    <row r="43966" spans="1:3" x14ac:dyDescent="0.25">
      <c r="A43966">
        <v>12235</v>
      </c>
      <c r="B43966" s="1">
        <f>DATE(2033,7,1) + TIME(0,0,0)</f>
        <v>48761</v>
      </c>
      <c r="C43966">
        <v>43.791564940999997</v>
      </c>
    </row>
    <row r="43967" spans="1:3" x14ac:dyDescent="0.25">
      <c r="A43967">
        <v>12266</v>
      </c>
      <c r="B43967" s="1">
        <f>DATE(2033,8,1) + TIME(0,0,0)</f>
        <v>48792</v>
      </c>
      <c r="C43967">
        <v>43.805515288999999</v>
      </c>
    </row>
    <row r="43968" spans="1:3" x14ac:dyDescent="0.25">
      <c r="A43968">
        <v>12297</v>
      </c>
      <c r="B43968" s="1">
        <f>DATE(2033,9,1) + TIME(0,0,0)</f>
        <v>48823</v>
      </c>
      <c r="C43968">
        <v>43.819427490000002</v>
      </c>
    </row>
    <row r="43969" spans="1:3" x14ac:dyDescent="0.25">
      <c r="A43969">
        <v>12327</v>
      </c>
      <c r="B43969" s="1">
        <f>DATE(2033,10,1) + TIME(0,0,0)</f>
        <v>48853</v>
      </c>
      <c r="C43969">
        <v>43.832862853999998</v>
      </c>
    </row>
    <row r="43970" spans="1:3" x14ac:dyDescent="0.25">
      <c r="A43970">
        <v>12358</v>
      </c>
      <c r="B43970" s="1">
        <f>DATE(2033,11,1) + TIME(0,0,0)</f>
        <v>48884</v>
      </c>
      <c r="C43970">
        <v>43.846717834000003</v>
      </c>
    </row>
    <row r="43971" spans="1:3" x14ac:dyDescent="0.25">
      <c r="A43971">
        <v>12388</v>
      </c>
      <c r="B43971" s="1">
        <f>DATE(2033,12,1) + TIME(0,0,0)</f>
        <v>48914</v>
      </c>
      <c r="C43971">
        <v>43.860092162999997</v>
      </c>
    </row>
    <row r="43972" spans="1:3" x14ac:dyDescent="0.25">
      <c r="A43972">
        <v>12419</v>
      </c>
      <c r="B43972" s="1">
        <f>DATE(2034,1,1) + TIME(0,0,0)</f>
        <v>48945</v>
      </c>
      <c r="C43972">
        <v>43.873878478999998</v>
      </c>
    </row>
    <row r="43973" spans="1:3" x14ac:dyDescent="0.25">
      <c r="A43973">
        <v>12450</v>
      </c>
      <c r="B43973" s="1">
        <f>DATE(2034,2,1) + TIME(0,0,0)</f>
        <v>48976</v>
      </c>
      <c r="C43973">
        <v>43.887638092000003</v>
      </c>
    </row>
    <row r="43974" spans="1:3" x14ac:dyDescent="0.25">
      <c r="A43974">
        <v>12478</v>
      </c>
      <c r="B43974" s="1">
        <f>DATE(2034,3,1) + TIME(0,0,0)</f>
        <v>49004</v>
      </c>
      <c r="C43974">
        <v>43.900035858000003</v>
      </c>
    </row>
    <row r="43975" spans="1:3" x14ac:dyDescent="0.25">
      <c r="A43975">
        <v>12509</v>
      </c>
      <c r="B43975" s="1">
        <f>DATE(2034,4,1) + TIME(0,0,0)</f>
        <v>49035</v>
      </c>
      <c r="C43975">
        <v>43.913730620999999</v>
      </c>
    </row>
    <row r="43976" spans="1:3" x14ac:dyDescent="0.25">
      <c r="A43976">
        <v>12539</v>
      </c>
      <c r="B43976" s="1">
        <f>DATE(2034,5,1) + TIME(0,0,0)</f>
        <v>49065</v>
      </c>
      <c r="C43976">
        <v>43.926956177000001</v>
      </c>
    </row>
    <row r="43977" spans="1:3" x14ac:dyDescent="0.25">
      <c r="A43977">
        <v>12570</v>
      </c>
      <c r="B43977" s="1">
        <f>DATE(2034,6,1) + TIME(0,0,0)</f>
        <v>49096</v>
      </c>
      <c r="C43977">
        <v>43.940589905000003</v>
      </c>
    </row>
    <row r="43978" spans="1:3" x14ac:dyDescent="0.25">
      <c r="A43978">
        <v>12600</v>
      </c>
      <c r="B43978" s="1">
        <f>DATE(2034,7,1) + TIME(0,0,0)</f>
        <v>49126</v>
      </c>
      <c r="C43978">
        <v>43.953754425</v>
      </c>
    </row>
    <row r="43979" spans="1:3" x14ac:dyDescent="0.25">
      <c r="A43979">
        <v>12631</v>
      </c>
      <c r="B43979" s="1">
        <f>DATE(2034,8,1) + TIME(0,0,0)</f>
        <v>49157</v>
      </c>
      <c r="C43979">
        <v>43.967330933</v>
      </c>
    </row>
    <row r="43980" spans="1:3" x14ac:dyDescent="0.25">
      <c r="A43980">
        <v>12662</v>
      </c>
      <c r="B43980" s="1">
        <f>DATE(2034,9,1) + TIME(0,0,0)</f>
        <v>49188</v>
      </c>
      <c r="C43980">
        <v>43.980873107999997</v>
      </c>
    </row>
    <row r="43981" spans="1:3" x14ac:dyDescent="0.25">
      <c r="A43981">
        <v>12692</v>
      </c>
      <c r="B43981" s="1">
        <f>DATE(2034,10,1) + TIME(0,0,0)</f>
        <v>49218</v>
      </c>
      <c r="C43981">
        <v>43.993946074999997</v>
      </c>
    </row>
    <row r="43982" spans="1:3" x14ac:dyDescent="0.25">
      <c r="A43982">
        <v>12723</v>
      </c>
      <c r="B43982" s="1">
        <f>DATE(2034,11,1) + TIME(0,0,0)</f>
        <v>49249</v>
      </c>
      <c r="C43982">
        <v>44.007427216000004</v>
      </c>
    </row>
    <row r="43983" spans="1:3" x14ac:dyDescent="0.25">
      <c r="A43983">
        <v>12753</v>
      </c>
      <c r="B43983" s="1">
        <f>DATE(2034,12,1) + TIME(0,0,0)</f>
        <v>49279</v>
      </c>
      <c r="C43983">
        <v>44.020446776999997</v>
      </c>
    </row>
    <row r="43984" spans="1:3" x14ac:dyDescent="0.25">
      <c r="A43984">
        <v>12784</v>
      </c>
      <c r="B43984" s="1">
        <f>DATE(2035,1,1) + TIME(0,0,0)</f>
        <v>49310</v>
      </c>
      <c r="C43984">
        <v>44.033866881999998</v>
      </c>
    </row>
    <row r="43985" spans="1:3" x14ac:dyDescent="0.25">
      <c r="A43985">
        <v>12815</v>
      </c>
      <c r="B43985" s="1">
        <f>DATE(2035,2,1) + TIME(0,0,0)</f>
        <v>49341</v>
      </c>
      <c r="C43985">
        <v>44.047256470000001</v>
      </c>
    </row>
    <row r="43986" spans="1:3" x14ac:dyDescent="0.25">
      <c r="A43986">
        <v>12843</v>
      </c>
      <c r="B43986" s="1">
        <f>DATE(2035,3,1) + TIME(0,0,0)</f>
        <v>49369</v>
      </c>
      <c r="C43986">
        <v>44.059326171999999</v>
      </c>
    </row>
    <row r="43987" spans="1:3" x14ac:dyDescent="0.25">
      <c r="A43987">
        <v>12874</v>
      </c>
      <c r="B43987" s="1">
        <f>DATE(2035,4,1) + TIME(0,0,0)</f>
        <v>49400</v>
      </c>
      <c r="C43987">
        <v>44.072654724000003</v>
      </c>
    </row>
    <row r="43988" spans="1:3" x14ac:dyDescent="0.25">
      <c r="A43988">
        <v>12904</v>
      </c>
      <c r="B43988" s="1">
        <f>DATE(2035,5,1) + TIME(0,0,0)</f>
        <v>49430</v>
      </c>
      <c r="C43988">
        <v>44.085529327000003</v>
      </c>
    </row>
    <row r="43989" spans="1:3" x14ac:dyDescent="0.25">
      <c r="A43989">
        <v>12935</v>
      </c>
      <c r="B43989" s="1">
        <f>DATE(2035,6,1) + TIME(0,0,0)</f>
        <v>49461</v>
      </c>
      <c r="C43989">
        <v>44.098800658999998</v>
      </c>
    </row>
    <row r="43990" spans="1:3" x14ac:dyDescent="0.25">
      <c r="A43990">
        <v>12965</v>
      </c>
      <c r="B43990" s="1">
        <f>DATE(2035,7,1) + TIME(0,0,0)</f>
        <v>49491</v>
      </c>
      <c r="C43990">
        <v>44.111614226999997</v>
      </c>
    </row>
    <row r="43991" spans="1:3" x14ac:dyDescent="0.25">
      <c r="A43991">
        <v>12996</v>
      </c>
      <c r="B43991" s="1">
        <f>DATE(2035,8,1) + TIME(0,0,0)</f>
        <v>49522</v>
      </c>
      <c r="C43991">
        <v>44.124824523999997</v>
      </c>
    </row>
    <row r="43992" spans="1:3" x14ac:dyDescent="0.25">
      <c r="A43992">
        <v>13027</v>
      </c>
      <c r="B43992" s="1">
        <f>DATE(2035,9,1) + TIME(0,0,0)</f>
        <v>49553</v>
      </c>
      <c r="C43992">
        <v>44.138000488000003</v>
      </c>
    </row>
    <row r="43993" spans="1:3" x14ac:dyDescent="0.25">
      <c r="A43993">
        <v>13057</v>
      </c>
      <c r="B43993" s="1">
        <f>DATE(2035,10,1) + TIME(0,0,0)</f>
        <v>49583</v>
      </c>
      <c r="C43993">
        <v>44.150726317999997</v>
      </c>
    </row>
    <row r="43994" spans="1:3" x14ac:dyDescent="0.25">
      <c r="A43994">
        <v>13088</v>
      </c>
      <c r="B43994" s="1">
        <f>DATE(2035,11,1) + TIME(0,0,0)</f>
        <v>49614</v>
      </c>
      <c r="C43994">
        <v>44.163845062</v>
      </c>
    </row>
    <row r="43995" spans="1:3" x14ac:dyDescent="0.25">
      <c r="A43995">
        <v>13118</v>
      </c>
      <c r="B43995" s="1">
        <f>DATE(2035,12,1) + TIME(0,0,0)</f>
        <v>49644</v>
      </c>
      <c r="C43995">
        <v>44.176513671999999</v>
      </c>
    </row>
    <row r="43996" spans="1:3" x14ac:dyDescent="0.25">
      <c r="A43996">
        <v>13149</v>
      </c>
      <c r="B43996" s="1">
        <f>DATE(2036,1,1) + TIME(0,0,0)</f>
        <v>49675</v>
      </c>
      <c r="C43996">
        <v>44.189571381</v>
      </c>
    </row>
    <row r="43997" spans="1:3" x14ac:dyDescent="0.25">
      <c r="A43997">
        <v>13180</v>
      </c>
      <c r="B43997" s="1">
        <f>DATE(2036,2,1) + TIME(0,0,0)</f>
        <v>49706</v>
      </c>
      <c r="C43997">
        <v>44.202602386000002</v>
      </c>
    </row>
    <row r="43998" spans="1:3" x14ac:dyDescent="0.25">
      <c r="A43998">
        <v>13209</v>
      </c>
      <c r="B43998" s="1">
        <f>DATE(2036,3,1) + TIME(0,0,0)</f>
        <v>49735</v>
      </c>
      <c r="C43998">
        <v>44.214763640999998</v>
      </c>
    </row>
    <row r="43999" spans="1:3" x14ac:dyDescent="0.25">
      <c r="A43999">
        <v>13240</v>
      </c>
      <c r="B43999" s="1">
        <f>DATE(2036,4,1) + TIME(0,0,0)</f>
        <v>49766</v>
      </c>
      <c r="C43999">
        <v>44.227737427000001</v>
      </c>
    </row>
    <row r="44000" spans="1:3" x14ac:dyDescent="0.25">
      <c r="A44000">
        <v>13270</v>
      </c>
      <c r="B44000" s="1">
        <f>DATE(2036,5,1) + TIME(0,0,0)</f>
        <v>49796</v>
      </c>
      <c r="C44000">
        <v>44.240261078000003</v>
      </c>
    </row>
    <row r="44001" spans="1:3" x14ac:dyDescent="0.25">
      <c r="A44001">
        <v>13301</v>
      </c>
      <c r="B44001" s="1">
        <f>DATE(2036,6,1) + TIME(0,0,0)</f>
        <v>49827</v>
      </c>
      <c r="C44001">
        <v>44.253173828000001</v>
      </c>
    </row>
    <row r="44002" spans="1:3" x14ac:dyDescent="0.25">
      <c r="A44002">
        <v>13331</v>
      </c>
      <c r="B44002" s="1">
        <f>DATE(2036,7,1) + TIME(0,0,0)</f>
        <v>49857</v>
      </c>
      <c r="C44002">
        <v>44.265644072999997</v>
      </c>
    </row>
    <row r="44003" spans="1:3" x14ac:dyDescent="0.25">
      <c r="A44003">
        <v>13362</v>
      </c>
      <c r="B44003" s="1">
        <f>DATE(2036,8,1) + TIME(0,0,0)</f>
        <v>49888</v>
      </c>
      <c r="C44003">
        <v>44.278499603</v>
      </c>
    </row>
    <row r="44004" spans="1:3" x14ac:dyDescent="0.25">
      <c r="A44004">
        <v>13393</v>
      </c>
      <c r="B44004" s="1">
        <f>DATE(2036,9,1) + TIME(0,0,0)</f>
        <v>49919</v>
      </c>
      <c r="C44004">
        <v>44.291324615000001</v>
      </c>
    </row>
    <row r="44005" spans="1:3" x14ac:dyDescent="0.25">
      <c r="A44005">
        <v>13423</v>
      </c>
      <c r="B44005" s="1">
        <f>DATE(2036,10,1) + TIME(0,0,0)</f>
        <v>49949</v>
      </c>
      <c r="C44005">
        <v>44.303707123000002</v>
      </c>
    </row>
    <row r="44006" spans="1:3" x14ac:dyDescent="0.25">
      <c r="A44006">
        <v>13454</v>
      </c>
      <c r="B44006" s="1">
        <f>DATE(2036,11,1) + TIME(0,0,0)</f>
        <v>49980</v>
      </c>
      <c r="C44006">
        <v>44.316478729000004</v>
      </c>
    </row>
    <row r="44007" spans="1:3" x14ac:dyDescent="0.25">
      <c r="A44007">
        <v>13484</v>
      </c>
      <c r="B44007" s="1">
        <f>DATE(2036,12,1) + TIME(0,0,0)</f>
        <v>50010</v>
      </c>
      <c r="C44007">
        <v>44.328807830999999</v>
      </c>
    </row>
    <row r="44008" spans="1:3" x14ac:dyDescent="0.25">
      <c r="A44008">
        <v>13515</v>
      </c>
      <c r="B44008" s="1">
        <f>DATE(2037,1,1) + TIME(0,0,0)</f>
        <v>50041</v>
      </c>
      <c r="C44008">
        <v>44.341518401999998</v>
      </c>
    </row>
    <row r="44009" spans="1:3" x14ac:dyDescent="0.25">
      <c r="A44009">
        <v>13546</v>
      </c>
      <c r="B44009" s="1">
        <f>DATE(2037,2,1) + TIME(0,0,0)</f>
        <v>50072</v>
      </c>
      <c r="C44009">
        <v>44.354202270999998</v>
      </c>
    </row>
    <row r="44010" spans="1:3" x14ac:dyDescent="0.25">
      <c r="A44010">
        <v>13574</v>
      </c>
      <c r="B44010" s="1">
        <f>DATE(2037,3,1) + TIME(0,0,0)</f>
        <v>50100</v>
      </c>
      <c r="C44010">
        <v>44.365634917999998</v>
      </c>
    </row>
    <row r="44011" spans="1:3" x14ac:dyDescent="0.25">
      <c r="A44011">
        <v>13605</v>
      </c>
      <c r="B44011" s="1">
        <f>DATE(2037,4,1) + TIME(0,0,0)</f>
        <v>50131</v>
      </c>
      <c r="C44011">
        <v>44.378265380999999</v>
      </c>
    </row>
    <row r="44012" spans="1:3" x14ac:dyDescent="0.25">
      <c r="A44012">
        <v>13635</v>
      </c>
      <c r="B44012" s="1">
        <f>DATE(2037,5,1) + TIME(0,0,0)</f>
        <v>50161</v>
      </c>
      <c r="C44012">
        <v>44.390460967999999</v>
      </c>
    </row>
    <row r="44013" spans="1:3" x14ac:dyDescent="0.25">
      <c r="A44013">
        <v>13666</v>
      </c>
      <c r="B44013" s="1">
        <f>DATE(2037,6,1) + TIME(0,0,0)</f>
        <v>50192</v>
      </c>
      <c r="C44013">
        <v>44.403034210000001</v>
      </c>
    </row>
    <row r="44014" spans="1:3" x14ac:dyDescent="0.25">
      <c r="A44014">
        <v>13696</v>
      </c>
      <c r="B44014" s="1">
        <f>DATE(2037,7,1) + TIME(0,0,0)</f>
        <v>50222</v>
      </c>
      <c r="C44014">
        <v>44.415172577</v>
      </c>
    </row>
    <row r="44015" spans="1:3" x14ac:dyDescent="0.25">
      <c r="A44015">
        <v>13727</v>
      </c>
      <c r="B44015" s="1">
        <f>DATE(2037,8,1) + TIME(0,0,0)</f>
        <v>50253</v>
      </c>
      <c r="C44015">
        <v>44.427688599</v>
      </c>
    </row>
    <row r="44016" spans="1:3" x14ac:dyDescent="0.25">
      <c r="A44016">
        <v>13758</v>
      </c>
      <c r="B44016" s="1">
        <f>DATE(2037,9,1) + TIME(0,0,0)</f>
        <v>50284</v>
      </c>
      <c r="C44016">
        <v>44.440174102999997</v>
      </c>
    </row>
    <row r="44017" spans="1:3" x14ac:dyDescent="0.25">
      <c r="A44017">
        <v>13788</v>
      </c>
      <c r="B44017" s="1">
        <f>DATE(2037,10,1) + TIME(0,0,0)</f>
        <v>50314</v>
      </c>
      <c r="C44017">
        <v>44.452232361</v>
      </c>
    </row>
    <row r="44018" spans="1:3" x14ac:dyDescent="0.25">
      <c r="A44018">
        <v>13819</v>
      </c>
      <c r="B44018" s="1">
        <f>DATE(2037,11,1) + TIME(0,0,0)</f>
        <v>50345</v>
      </c>
      <c r="C44018">
        <v>44.464664458999998</v>
      </c>
    </row>
    <row r="44019" spans="1:3" x14ac:dyDescent="0.25">
      <c r="A44019">
        <v>13849</v>
      </c>
      <c r="B44019" s="1">
        <f>DATE(2037,12,1) + TIME(0,0,0)</f>
        <v>50375</v>
      </c>
      <c r="C44019">
        <v>44.476665496999999</v>
      </c>
    </row>
    <row r="44020" spans="1:3" x14ac:dyDescent="0.25">
      <c r="A44020">
        <v>13880</v>
      </c>
      <c r="B44020" s="1">
        <f>DATE(2038,1,1) + TIME(0,0,0)</f>
        <v>50406</v>
      </c>
      <c r="C44020">
        <v>44.489040375000002</v>
      </c>
    </row>
    <row r="44021" spans="1:3" x14ac:dyDescent="0.25">
      <c r="A44021">
        <v>13911</v>
      </c>
      <c r="B44021" s="1">
        <f>DATE(2038,2,1) + TIME(0,0,0)</f>
        <v>50437</v>
      </c>
      <c r="C44021">
        <v>44.501388550000001</v>
      </c>
    </row>
    <row r="44022" spans="1:3" x14ac:dyDescent="0.25">
      <c r="A44022">
        <v>13939</v>
      </c>
      <c r="B44022" s="1">
        <f>DATE(2038,3,1) + TIME(0,0,0)</f>
        <v>50465</v>
      </c>
      <c r="C44022">
        <v>44.512516022</v>
      </c>
    </row>
    <row r="44023" spans="1:3" x14ac:dyDescent="0.25">
      <c r="A44023">
        <v>13970</v>
      </c>
      <c r="B44023" s="1">
        <f>DATE(2038,4,1) + TIME(0,0,0)</f>
        <v>50496</v>
      </c>
      <c r="C44023">
        <v>44.524810791</v>
      </c>
    </row>
    <row r="44024" spans="1:3" x14ac:dyDescent="0.25">
      <c r="A44024">
        <v>14000</v>
      </c>
      <c r="B44024" s="1">
        <f>DATE(2038,5,1) + TIME(0,0,0)</f>
        <v>50526</v>
      </c>
      <c r="C44024">
        <v>44.536678314</v>
      </c>
    </row>
    <row r="44025" spans="1:3" x14ac:dyDescent="0.25">
      <c r="A44025">
        <v>14031</v>
      </c>
      <c r="B44025" s="1">
        <f>DATE(2038,6,1) + TIME(0,0,0)</f>
        <v>50557</v>
      </c>
      <c r="C44025">
        <v>44.548919677999997</v>
      </c>
    </row>
    <row r="44026" spans="1:3" x14ac:dyDescent="0.25">
      <c r="A44026">
        <v>14061</v>
      </c>
      <c r="B44026" s="1">
        <f>DATE(2038,7,1) + TIME(0,0,0)</f>
        <v>50587</v>
      </c>
      <c r="C44026">
        <v>44.560737609999997</v>
      </c>
    </row>
    <row r="44027" spans="1:3" x14ac:dyDescent="0.25">
      <c r="A44027">
        <v>14092</v>
      </c>
      <c r="B44027" s="1">
        <f>DATE(2038,8,1) + TIME(0,0,0)</f>
        <v>50618</v>
      </c>
      <c r="C44027">
        <v>44.572921753000003</v>
      </c>
    </row>
    <row r="44028" spans="1:3" x14ac:dyDescent="0.25">
      <c r="A44028">
        <v>14123</v>
      </c>
      <c r="B44028" s="1">
        <f>DATE(2038,9,1) + TIME(0,0,0)</f>
        <v>50649</v>
      </c>
      <c r="C44028">
        <v>44.585079192999999</v>
      </c>
    </row>
    <row r="44029" spans="1:3" x14ac:dyDescent="0.25">
      <c r="A44029">
        <v>14153</v>
      </c>
      <c r="B44029" s="1">
        <f>DATE(2038,10,1) + TIME(0,0,0)</f>
        <v>50679</v>
      </c>
      <c r="C44029">
        <v>44.596820831000002</v>
      </c>
    </row>
    <row r="44030" spans="1:3" x14ac:dyDescent="0.25">
      <c r="A44030">
        <v>14184</v>
      </c>
      <c r="B44030" s="1">
        <f>DATE(2038,11,1) + TIME(0,0,0)</f>
        <v>50710</v>
      </c>
      <c r="C44030">
        <v>44.608924866000002</v>
      </c>
    </row>
    <row r="44031" spans="1:3" x14ac:dyDescent="0.25">
      <c r="A44031">
        <v>14214</v>
      </c>
      <c r="B44031" s="1">
        <f>DATE(2038,12,1) + TIME(0,0,0)</f>
        <v>50740</v>
      </c>
      <c r="C44031">
        <v>44.620613098</v>
      </c>
    </row>
    <row r="44032" spans="1:3" x14ac:dyDescent="0.25">
      <c r="A44032">
        <v>14245</v>
      </c>
      <c r="B44032" s="1">
        <f>DATE(2039,1,1) + TIME(0,0,0)</f>
        <v>50771</v>
      </c>
      <c r="C44032">
        <v>44.632663727000001</v>
      </c>
    </row>
    <row r="44033" spans="1:3" x14ac:dyDescent="0.25">
      <c r="A44033">
        <v>14276</v>
      </c>
      <c r="B44033" s="1">
        <f>DATE(2039,2,1) + TIME(0,0,0)</f>
        <v>50802</v>
      </c>
      <c r="C44033">
        <v>44.644683837999999</v>
      </c>
    </row>
    <row r="44034" spans="1:3" x14ac:dyDescent="0.25">
      <c r="A44034">
        <v>14304</v>
      </c>
      <c r="B44034" s="1">
        <f>DATE(2039,3,1) + TIME(0,0,0)</f>
        <v>50830</v>
      </c>
      <c r="C44034">
        <v>44.655521393000001</v>
      </c>
    </row>
    <row r="44035" spans="1:3" x14ac:dyDescent="0.25">
      <c r="A44035">
        <v>14335</v>
      </c>
      <c r="B44035" s="1">
        <f>DATE(2039,4,1) + TIME(0,0,0)</f>
        <v>50861</v>
      </c>
      <c r="C44035">
        <v>44.667488098</v>
      </c>
    </row>
    <row r="44036" spans="1:3" x14ac:dyDescent="0.25">
      <c r="A44036">
        <v>14365</v>
      </c>
      <c r="B44036" s="1">
        <f>DATE(2039,5,1) + TIME(0,0,0)</f>
        <v>50891</v>
      </c>
      <c r="C44036">
        <v>44.679046630999999</v>
      </c>
    </row>
    <row r="44037" spans="1:3" x14ac:dyDescent="0.25">
      <c r="A44037">
        <v>14396</v>
      </c>
      <c r="B44037" s="1">
        <f>DATE(2039,6,1) + TIME(0,0,0)</f>
        <v>50922</v>
      </c>
      <c r="C44037">
        <v>44.690963744999998</v>
      </c>
    </row>
    <row r="44038" spans="1:3" x14ac:dyDescent="0.25">
      <c r="A44038">
        <v>14426</v>
      </c>
      <c r="B44038" s="1">
        <f>DATE(2039,7,1) + TIME(0,0,0)</f>
        <v>50952</v>
      </c>
      <c r="C44038">
        <v>44.702468871999997</v>
      </c>
    </row>
    <row r="44039" spans="1:3" x14ac:dyDescent="0.25">
      <c r="A44039">
        <v>14457</v>
      </c>
      <c r="B44039" s="1">
        <f>DATE(2039,8,1) + TIME(0,0,0)</f>
        <v>50983</v>
      </c>
      <c r="C44039">
        <v>44.714332581000001</v>
      </c>
    </row>
    <row r="44040" spans="1:3" x14ac:dyDescent="0.25">
      <c r="A44040">
        <v>14488</v>
      </c>
      <c r="B44040" s="1">
        <f>DATE(2039,9,1) + TIME(0,0,0)</f>
        <v>51014</v>
      </c>
      <c r="C44040">
        <v>44.726169585999997</v>
      </c>
    </row>
    <row r="44041" spans="1:3" x14ac:dyDescent="0.25">
      <c r="A44041">
        <v>14518</v>
      </c>
      <c r="B44041" s="1">
        <f>DATE(2039,10,1) + TIME(0,0,0)</f>
        <v>51044</v>
      </c>
      <c r="C44041">
        <v>44.737602234000001</v>
      </c>
    </row>
    <row r="44042" spans="1:3" x14ac:dyDescent="0.25">
      <c r="A44042">
        <v>14549</v>
      </c>
      <c r="B44042" s="1">
        <f>DATE(2039,11,1) + TIME(0,0,0)</f>
        <v>51075</v>
      </c>
      <c r="C44042">
        <v>44.749385834000002</v>
      </c>
    </row>
    <row r="44043" spans="1:3" x14ac:dyDescent="0.25">
      <c r="A44043">
        <v>14579</v>
      </c>
      <c r="B44043" s="1">
        <f>DATE(2039,12,1) + TIME(0,0,0)</f>
        <v>51105</v>
      </c>
      <c r="C44043">
        <v>44.760765075999998</v>
      </c>
    </row>
    <row r="44044" spans="1:3" x14ac:dyDescent="0.25">
      <c r="A44044">
        <v>14610</v>
      </c>
      <c r="B44044" s="1">
        <f>DATE(2040,1,1) + TIME(0,0,0)</f>
        <v>51136</v>
      </c>
      <c r="C44044">
        <v>44.772499084000003</v>
      </c>
    </row>
    <row r="44045" spans="1:3" x14ac:dyDescent="0.25">
      <c r="A44045">
        <v>14641</v>
      </c>
      <c r="B44045" s="1">
        <f>DATE(2040,2,1) + TIME(0,0,0)</f>
        <v>51167</v>
      </c>
      <c r="C44045">
        <v>44.784206390000001</v>
      </c>
    </row>
    <row r="44046" spans="1:3" x14ac:dyDescent="0.25">
      <c r="A44046">
        <v>14670</v>
      </c>
      <c r="B44046" s="1">
        <f>DATE(2040,3,1) + TIME(0,0,0)</f>
        <v>51196</v>
      </c>
      <c r="C44046">
        <v>44.795135498</v>
      </c>
    </row>
    <row r="44047" spans="1:3" x14ac:dyDescent="0.25">
      <c r="A44047">
        <v>14701</v>
      </c>
      <c r="B44047" s="1">
        <f>DATE(2040,4,1) + TIME(0,0,0)</f>
        <v>51227</v>
      </c>
      <c r="C44047">
        <v>44.806793212999999</v>
      </c>
    </row>
    <row r="44048" spans="1:3" x14ac:dyDescent="0.25">
      <c r="A44048">
        <v>14731</v>
      </c>
      <c r="B44048" s="1">
        <f>DATE(2040,5,1) + TIME(0,0,0)</f>
        <v>51257</v>
      </c>
      <c r="C44048">
        <v>44.818050384999999</v>
      </c>
    </row>
    <row r="44049" spans="1:3" x14ac:dyDescent="0.25">
      <c r="A44049">
        <v>14762</v>
      </c>
      <c r="B44049" s="1">
        <f>DATE(2040,6,1) + TIME(0,0,0)</f>
        <v>51288</v>
      </c>
      <c r="C44049">
        <v>44.829658508000001</v>
      </c>
    </row>
    <row r="44050" spans="1:3" x14ac:dyDescent="0.25">
      <c r="A44050">
        <v>14792</v>
      </c>
      <c r="B44050" s="1">
        <f>DATE(2040,7,1) + TIME(0,0,0)</f>
        <v>51318</v>
      </c>
      <c r="C44050">
        <v>44.840866089000002</v>
      </c>
    </row>
    <row r="44051" spans="1:3" x14ac:dyDescent="0.25">
      <c r="A44051">
        <v>14823</v>
      </c>
      <c r="B44051" s="1">
        <f>DATE(2040,8,1) + TIME(0,0,0)</f>
        <v>51349</v>
      </c>
      <c r="C44051">
        <v>44.852420807000001</v>
      </c>
    </row>
    <row r="44052" spans="1:3" x14ac:dyDescent="0.25">
      <c r="A44052">
        <v>14854</v>
      </c>
      <c r="B44052" s="1">
        <f>DATE(2040,9,1) + TIME(0,0,0)</f>
        <v>51380</v>
      </c>
      <c r="C44052">
        <v>44.863952636999997</v>
      </c>
    </row>
    <row r="44053" spans="1:3" x14ac:dyDescent="0.25">
      <c r="A44053">
        <v>14884</v>
      </c>
      <c r="B44053" s="1">
        <f>DATE(2040,10,1) + TIME(0,0,0)</f>
        <v>51410</v>
      </c>
      <c r="C44053">
        <v>44.875087737999998</v>
      </c>
    </row>
    <row r="44054" spans="1:3" x14ac:dyDescent="0.25">
      <c r="A44054">
        <v>14915</v>
      </c>
      <c r="B44054" s="1">
        <f>DATE(2040,11,1) + TIME(0,0,0)</f>
        <v>51441</v>
      </c>
      <c r="C44054">
        <v>44.886566162000001</v>
      </c>
    </row>
    <row r="44055" spans="1:3" x14ac:dyDescent="0.25">
      <c r="A44055">
        <v>14945</v>
      </c>
      <c r="B44055" s="1">
        <f>DATE(2040,12,1) + TIME(0,0,0)</f>
        <v>51471</v>
      </c>
      <c r="C44055">
        <v>44.897651672000002</v>
      </c>
    </row>
    <row r="44056" spans="1:3" x14ac:dyDescent="0.25">
      <c r="A44056">
        <v>14976</v>
      </c>
      <c r="B44056" s="1">
        <f>DATE(2041,1,1) + TIME(0,0,0)</f>
        <v>51502</v>
      </c>
      <c r="C44056">
        <v>44.909080504999999</v>
      </c>
    </row>
    <row r="44057" spans="1:3" x14ac:dyDescent="0.25">
      <c r="A44057">
        <v>15007</v>
      </c>
      <c r="B44057" s="1">
        <f>DATE(2041,2,1) + TIME(0,0,0)</f>
        <v>51533</v>
      </c>
      <c r="C44057">
        <v>44.920486449999999</v>
      </c>
    </row>
    <row r="44058" spans="1:3" x14ac:dyDescent="0.25">
      <c r="A44058">
        <v>15035</v>
      </c>
      <c r="B44058" s="1">
        <f>DATE(2041,3,1) + TIME(0,0,0)</f>
        <v>51561</v>
      </c>
      <c r="C44058">
        <v>44.930767058999997</v>
      </c>
    </row>
    <row r="44059" spans="1:3" x14ac:dyDescent="0.25">
      <c r="A44059">
        <v>15066</v>
      </c>
      <c r="B44059" s="1">
        <f>DATE(2041,4,1) + TIME(0,0,0)</f>
        <v>51592</v>
      </c>
      <c r="C44059">
        <v>44.942123412999997</v>
      </c>
    </row>
    <row r="44060" spans="1:3" x14ac:dyDescent="0.25">
      <c r="A44060">
        <v>15096</v>
      </c>
      <c r="B44060" s="1">
        <f>DATE(2041,5,1) + TIME(0,0,0)</f>
        <v>51622</v>
      </c>
      <c r="C44060">
        <v>44.953090668000002</v>
      </c>
    </row>
    <row r="44061" spans="1:3" x14ac:dyDescent="0.25">
      <c r="A44061">
        <v>15127</v>
      </c>
      <c r="B44061" s="1">
        <f>DATE(2041,6,1) + TIME(0,0,0)</f>
        <v>51653</v>
      </c>
      <c r="C44061">
        <v>44.964397429999998</v>
      </c>
    </row>
    <row r="44062" spans="1:3" x14ac:dyDescent="0.25">
      <c r="A44062">
        <v>15157</v>
      </c>
      <c r="B44062" s="1">
        <f>DATE(2041,7,1) + TIME(0,0,0)</f>
        <v>51683</v>
      </c>
      <c r="C44062">
        <v>44.975315094000003</v>
      </c>
    </row>
    <row r="44063" spans="1:3" x14ac:dyDescent="0.25">
      <c r="A44063">
        <v>15188</v>
      </c>
      <c r="B44063" s="1">
        <f>DATE(2041,8,1) + TIME(0,0,0)</f>
        <v>51714</v>
      </c>
      <c r="C44063">
        <v>44.986576079999999</v>
      </c>
    </row>
    <row r="44064" spans="1:3" x14ac:dyDescent="0.25">
      <c r="A44064">
        <v>15219</v>
      </c>
      <c r="B44064" s="1">
        <f>DATE(2041,9,1) + TIME(0,0,0)</f>
        <v>51745</v>
      </c>
      <c r="C44064">
        <v>44.997806549000003</v>
      </c>
    </row>
    <row r="44065" spans="1:3" x14ac:dyDescent="0.25">
      <c r="A44065">
        <v>15249</v>
      </c>
      <c r="B44065" s="1">
        <f>DATE(2041,10,1) + TIME(0,0,0)</f>
        <v>51775</v>
      </c>
      <c r="C44065">
        <v>45.008655548</v>
      </c>
    </row>
    <row r="44066" spans="1:3" x14ac:dyDescent="0.25">
      <c r="A44066">
        <v>15280</v>
      </c>
      <c r="B44066" s="1">
        <f>DATE(2041,11,1) + TIME(0,0,0)</f>
        <v>51806</v>
      </c>
      <c r="C44066">
        <v>45.019840240000001</v>
      </c>
    </row>
    <row r="44067" spans="1:3" x14ac:dyDescent="0.25">
      <c r="A44067">
        <v>15310</v>
      </c>
      <c r="B44067" s="1">
        <f>DATE(2041,12,1) + TIME(0,0,0)</f>
        <v>51836</v>
      </c>
      <c r="C44067">
        <v>45.030643462999997</v>
      </c>
    </row>
    <row r="44068" spans="1:3" x14ac:dyDescent="0.25">
      <c r="A44068">
        <v>15341</v>
      </c>
      <c r="B44068" s="1">
        <f>DATE(2042,1,1) + TIME(0,0,0)</f>
        <v>51867</v>
      </c>
      <c r="C44068">
        <v>45.041778563999998</v>
      </c>
    </row>
    <row r="44069" spans="1:3" x14ac:dyDescent="0.25">
      <c r="A44069">
        <v>15372</v>
      </c>
      <c r="B44069" s="1">
        <f>DATE(2042,2,1) + TIME(0,0,0)</f>
        <v>51898</v>
      </c>
      <c r="C44069">
        <v>45.052890777999998</v>
      </c>
    </row>
    <row r="44070" spans="1:3" x14ac:dyDescent="0.25">
      <c r="A44070">
        <v>15400</v>
      </c>
      <c r="B44070" s="1">
        <f>DATE(2042,3,1) + TIME(0,0,0)</f>
        <v>51926</v>
      </c>
      <c r="C44070">
        <v>45.062908172999997</v>
      </c>
    </row>
    <row r="44071" spans="1:3" x14ac:dyDescent="0.25">
      <c r="A44071">
        <v>15431</v>
      </c>
      <c r="B44071" s="1">
        <f>DATE(2042,4,1) + TIME(0,0,0)</f>
        <v>51957</v>
      </c>
      <c r="C44071">
        <v>45.073974608999997</v>
      </c>
    </row>
    <row r="44072" spans="1:3" x14ac:dyDescent="0.25">
      <c r="A44072">
        <v>15461</v>
      </c>
      <c r="B44072" s="1">
        <f>DATE(2042,5,1) + TIME(0,0,0)</f>
        <v>51987</v>
      </c>
      <c r="C44072">
        <v>45.084663390999999</v>
      </c>
    </row>
    <row r="44073" spans="1:3" x14ac:dyDescent="0.25">
      <c r="A44073">
        <v>15492</v>
      </c>
      <c r="B44073" s="1">
        <f>DATE(2042,6,1) + TIME(0,0,0)</f>
        <v>52018</v>
      </c>
      <c r="C44073">
        <v>45.095680237000003</v>
      </c>
    </row>
    <row r="44074" spans="1:3" x14ac:dyDescent="0.25">
      <c r="A44074">
        <v>15522</v>
      </c>
      <c r="B44074" s="1">
        <f>DATE(2042,7,1) + TIME(0,0,0)</f>
        <v>52048</v>
      </c>
      <c r="C44074">
        <v>45.106323242000002</v>
      </c>
    </row>
    <row r="44075" spans="1:3" x14ac:dyDescent="0.25">
      <c r="A44075">
        <v>15553</v>
      </c>
      <c r="B44075" s="1">
        <f>DATE(2042,8,1) + TIME(0,0,0)</f>
        <v>52079</v>
      </c>
      <c r="C44075">
        <v>45.117294311999999</v>
      </c>
    </row>
    <row r="44076" spans="1:3" x14ac:dyDescent="0.25">
      <c r="A44076">
        <v>15584</v>
      </c>
      <c r="B44076" s="1">
        <f>DATE(2042,9,1) + TIME(0,0,0)</f>
        <v>52110</v>
      </c>
      <c r="C44076">
        <v>45.128242493000002</v>
      </c>
    </row>
    <row r="44077" spans="1:3" x14ac:dyDescent="0.25">
      <c r="A44077">
        <v>15614</v>
      </c>
      <c r="B44077" s="1">
        <f>DATE(2042,10,1) + TIME(0,0,0)</f>
        <v>52140</v>
      </c>
      <c r="C44077">
        <v>45.138813018999997</v>
      </c>
    </row>
    <row r="44078" spans="1:3" x14ac:dyDescent="0.25">
      <c r="A44078">
        <v>15645</v>
      </c>
      <c r="B44078" s="1">
        <f>DATE(2042,11,1) + TIME(0,0,0)</f>
        <v>52171</v>
      </c>
      <c r="C44078">
        <v>45.149715424</v>
      </c>
    </row>
    <row r="44079" spans="1:3" x14ac:dyDescent="0.25">
      <c r="A44079">
        <v>15675</v>
      </c>
      <c r="B44079" s="1">
        <f>DATE(2042,12,1) + TIME(0,0,0)</f>
        <v>52201</v>
      </c>
      <c r="C44079">
        <v>45.160243987999998</v>
      </c>
    </row>
    <row r="44080" spans="1:3" x14ac:dyDescent="0.25">
      <c r="A44080">
        <v>15706</v>
      </c>
      <c r="B44080" s="1">
        <f>DATE(2043,1,1) + TIME(0,0,0)</f>
        <v>52232</v>
      </c>
      <c r="C44080">
        <v>45.171100615999997</v>
      </c>
    </row>
    <row r="44081" spans="1:3" x14ac:dyDescent="0.25">
      <c r="A44081">
        <v>15737</v>
      </c>
      <c r="B44081" s="1">
        <f>DATE(2043,2,1) + TIME(0,0,0)</f>
        <v>52263</v>
      </c>
      <c r="C44081">
        <v>45.181930542000003</v>
      </c>
    </row>
    <row r="44082" spans="1:3" x14ac:dyDescent="0.25">
      <c r="A44082">
        <v>15765</v>
      </c>
      <c r="B44082" s="1">
        <f>DATE(2043,3,1) + TIME(0,0,0)</f>
        <v>52291</v>
      </c>
      <c r="C44082">
        <v>45.191696167000003</v>
      </c>
    </row>
    <row r="44083" spans="1:3" x14ac:dyDescent="0.25">
      <c r="A44083">
        <v>15796</v>
      </c>
      <c r="B44083" s="1">
        <f>DATE(2043,4,1) + TIME(0,0,0)</f>
        <v>52322</v>
      </c>
      <c r="C44083">
        <v>45.202484130999999</v>
      </c>
    </row>
    <row r="44084" spans="1:3" x14ac:dyDescent="0.25">
      <c r="A44084">
        <v>15826</v>
      </c>
      <c r="B44084" s="1">
        <f>DATE(2043,5,1) + TIME(0,0,0)</f>
        <v>52352</v>
      </c>
      <c r="C44084">
        <v>45.212902069000002</v>
      </c>
    </row>
    <row r="44085" spans="1:3" x14ac:dyDescent="0.25">
      <c r="A44085">
        <v>15857</v>
      </c>
      <c r="B44085" s="1">
        <f>DATE(2043,6,1) + TIME(0,0,0)</f>
        <v>52383</v>
      </c>
      <c r="C44085">
        <v>45.223644256999997</v>
      </c>
    </row>
    <row r="44086" spans="1:3" x14ac:dyDescent="0.25">
      <c r="A44086">
        <v>15887</v>
      </c>
      <c r="B44086" s="1">
        <f>DATE(2043,7,1) + TIME(0,0,0)</f>
        <v>52413</v>
      </c>
      <c r="C44086">
        <v>45.234016418000003</v>
      </c>
    </row>
    <row r="44087" spans="1:3" x14ac:dyDescent="0.25">
      <c r="A44087">
        <v>15918</v>
      </c>
      <c r="B44087" s="1">
        <f>DATE(2043,8,1) + TIME(0,0,0)</f>
        <v>52444</v>
      </c>
      <c r="C44087">
        <v>45.244712829999997</v>
      </c>
    </row>
    <row r="44088" spans="1:3" x14ac:dyDescent="0.25">
      <c r="A44088">
        <v>15949</v>
      </c>
      <c r="B44088" s="1">
        <f>DATE(2043,9,1) + TIME(0,0,0)</f>
        <v>52475</v>
      </c>
      <c r="C44088">
        <v>45.255386352999999</v>
      </c>
    </row>
    <row r="44089" spans="1:3" x14ac:dyDescent="0.25">
      <c r="A44089">
        <v>15979</v>
      </c>
      <c r="B44089" s="1">
        <f>DATE(2043,10,1) + TIME(0,0,0)</f>
        <v>52505</v>
      </c>
      <c r="C44089">
        <v>45.265697479000004</v>
      </c>
    </row>
    <row r="44090" spans="1:3" x14ac:dyDescent="0.25">
      <c r="A44090">
        <v>16010</v>
      </c>
      <c r="B44090" s="1">
        <f>DATE(2043,11,1) + TIME(0,0,0)</f>
        <v>52536</v>
      </c>
      <c r="C44090">
        <v>45.276325225999997</v>
      </c>
    </row>
    <row r="44091" spans="1:3" x14ac:dyDescent="0.25">
      <c r="A44091">
        <v>16040</v>
      </c>
      <c r="B44091" s="1">
        <f>DATE(2043,12,1) + TIME(0,0,0)</f>
        <v>52566</v>
      </c>
      <c r="C44091">
        <v>45.286590576000002</v>
      </c>
    </row>
    <row r="44092" spans="1:3" x14ac:dyDescent="0.25">
      <c r="A44092">
        <v>16071</v>
      </c>
      <c r="B44092" s="1">
        <f>DATE(2044,1,1) + TIME(0,0,0)</f>
        <v>52597</v>
      </c>
      <c r="C44092">
        <v>45.297176360999998</v>
      </c>
    </row>
    <row r="44093" spans="1:3" x14ac:dyDescent="0.25">
      <c r="A44093">
        <v>16102</v>
      </c>
      <c r="B44093" s="1">
        <f>DATE(2044,2,1) + TIME(0,0,0)</f>
        <v>52628</v>
      </c>
      <c r="C44093">
        <v>45.307739257999998</v>
      </c>
    </row>
    <row r="44094" spans="1:3" x14ac:dyDescent="0.25">
      <c r="A44094">
        <v>16131</v>
      </c>
      <c r="B44094" s="1">
        <f>DATE(2044,3,1) + TIME(0,0,0)</f>
        <v>52657</v>
      </c>
      <c r="C44094">
        <v>45.317600249999998</v>
      </c>
    </row>
    <row r="44095" spans="1:3" x14ac:dyDescent="0.25">
      <c r="A44095">
        <v>16162</v>
      </c>
      <c r="B44095" s="1">
        <f>DATE(2044,4,1) + TIME(0,0,0)</f>
        <v>52688</v>
      </c>
      <c r="C44095">
        <v>45.328121185000001</v>
      </c>
    </row>
    <row r="44096" spans="1:3" x14ac:dyDescent="0.25">
      <c r="A44096">
        <v>16192</v>
      </c>
      <c r="B44096" s="1">
        <f>DATE(2044,5,1) + TIME(0,0,0)</f>
        <v>52718</v>
      </c>
      <c r="C44096">
        <v>45.338279724000003</v>
      </c>
    </row>
    <row r="44097" spans="1:3" x14ac:dyDescent="0.25">
      <c r="A44097">
        <v>16223</v>
      </c>
      <c r="B44097" s="1">
        <f>DATE(2044,6,1) + TIME(0,0,0)</f>
        <v>52749</v>
      </c>
      <c r="C44097">
        <v>45.348758697999997</v>
      </c>
    </row>
    <row r="44098" spans="1:3" x14ac:dyDescent="0.25">
      <c r="A44098">
        <v>16253</v>
      </c>
      <c r="B44098" s="1">
        <f>DATE(2044,7,1) + TIME(0,0,0)</f>
        <v>52779</v>
      </c>
      <c r="C44098">
        <v>45.358875275000003</v>
      </c>
    </row>
    <row r="44099" spans="1:3" x14ac:dyDescent="0.25">
      <c r="A44099">
        <v>16284</v>
      </c>
      <c r="B44099" s="1">
        <f>DATE(2044,8,1) + TIME(0,0,0)</f>
        <v>52810</v>
      </c>
      <c r="C44099">
        <v>45.369308472</v>
      </c>
    </row>
    <row r="44100" spans="1:3" x14ac:dyDescent="0.25">
      <c r="A44100">
        <v>16315</v>
      </c>
      <c r="B44100" s="1">
        <f>DATE(2044,9,1) + TIME(0,0,0)</f>
        <v>52841</v>
      </c>
      <c r="C44100">
        <v>45.379718781000001</v>
      </c>
    </row>
    <row r="44101" spans="1:3" x14ac:dyDescent="0.25">
      <c r="A44101">
        <v>16345</v>
      </c>
      <c r="B44101" s="1">
        <f>DATE(2044,10,1) + TIME(0,0,0)</f>
        <v>52871</v>
      </c>
      <c r="C44101">
        <v>45.389774322999997</v>
      </c>
    </row>
    <row r="44102" spans="1:3" x14ac:dyDescent="0.25">
      <c r="A44102">
        <v>16376</v>
      </c>
      <c r="B44102" s="1">
        <f>DATE(2044,11,1) + TIME(0,0,0)</f>
        <v>52902</v>
      </c>
      <c r="C44102">
        <v>45.400142670000001</v>
      </c>
    </row>
    <row r="44103" spans="1:3" x14ac:dyDescent="0.25">
      <c r="A44103">
        <v>16406</v>
      </c>
      <c r="B44103" s="1">
        <f>DATE(2044,12,1) + TIME(0,0,0)</f>
        <v>52932</v>
      </c>
      <c r="C44103">
        <v>45.41015625</v>
      </c>
    </row>
    <row r="44104" spans="1:3" x14ac:dyDescent="0.25">
      <c r="A44104">
        <v>16437</v>
      </c>
      <c r="B44104" s="1">
        <f>DATE(2045,1,1) + TIME(0,0,0)</f>
        <v>52963</v>
      </c>
      <c r="C44104">
        <v>45.420482634999999</v>
      </c>
    </row>
    <row r="44105" spans="1:3" x14ac:dyDescent="0.25">
      <c r="A44105">
        <v>16468</v>
      </c>
      <c r="B44105" s="1">
        <f>DATE(2045,2,1) + TIME(0,0,0)</f>
        <v>52994</v>
      </c>
      <c r="C44105">
        <v>45.430786132999998</v>
      </c>
    </row>
    <row r="44106" spans="1:3" x14ac:dyDescent="0.25">
      <c r="A44106">
        <v>16496</v>
      </c>
      <c r="B44106" s="1">
        <f>DATE(2045,3,1) + TIME(0,0,0)</f>
        <v>53022</v>
      </c>
      <c r="C44106">
        <v>45.440074920999997</v>
      </c>
    </row>
    <row r="44107" spans="1:3" x14ac:dyDescent="0.25">
      <c r="A44107">
        <v>16527</v>
      </c>
      <c r="B44107" s="1">
        <f>DATE(2045,4,1) + TIME(0,0,0)</f>
        <v>53053</v>
      </c>
      <c r="C44107">
        <v>45.450332641999999</v>
      </c>
    </row>
    <row r="44108" spans="1:3" x14ac:dyDescent="0.25">
      <c r="A44108">
        <v>16557</v>
      </c>
      <c r="B44108" s="1">
        <f>DATE(2045,5,1) + TIME(0,0,0)</f>
        <v>53083</v>
      </c>
      <c r="C44108">
        <v>45.460243224999999</v>
      </c>
    </row>
    <row r="44109" spans="1:3" x14ac:dyDescent="0.25">
      <c r="A44109">
        <v>16588</v>
      </c>
      <c r="B44109" s="1">
        <f>DATE(2045,6,1) + TIME(0,0,0)</f>
        <v>53114</v>
      </c>
      <c r="C44109">
        <v>45.470458983999997</v>
      </c>
    </row>
    <row r="44110" spans="1:3" x14ac:dyDescent="0.25">
      <c r="A44110">
        <v>16618</v>
      </c>
      <c r="B44110" s="1">
        <f>DATE(2045,7,1) + TIME(0,0,0)</f>
        <v>53144</v>
      </c>
      <c r="C44110">
        <v>45.480323792</v>
      </c>
    </row>
    <row r="44111" spans="1:3" x14ac:dyDescent="0.25">
      <c r="A44111">
        <v>16649</v>
      </c>
      <c r="B44111" s="1">
        <f>DATE(2045,8,1) + TIME(0,0,0)</f>
        <v>53175</v>
      </c>
      <c r="C44111">
        <v>45.490493774000001</v>
      </c>
    </row>
    <row r="44112" spans="1:3" x14ac:dyDescent="0.25">
      <c r="A44112">
        <v>16680</v>
      </c>
      <c r="B44112" s="1">
        <f>DATE(2045,9,1) + TIME(0,0,0)</f>
        <v>53206</v>
      </c>
      <c r="C44112">
        <v>45.500644684000001</v>
      </c>
    </row>
    <row r="44113" spans="1:3" x14ac:dyDescent="0.25">
      <c r="A44113">
        <v>16710</v>
      </c>
      <c r="B44113" s="1">
        <f>DATE(2045,10,1) + TIME(0,0,0)</f>
        <v>53236</v>
      </c>
      <c r="C44113">
        <v>45.510448455999999</v>
      </c>
    </row>
    <row r="44114" spans="1:3" x14ac:dyDescent="0.25">
      <c r="A44114">
        <v>16741</v>
      </c>
      <c r="B44114" s="1">
        <f>DATE(2045,11,1) + TIME(0,0,0)</f>
        <v>53267</v>
      </c>
      <c r="C44114">
        <v>45.520553589000002</v>
      </c>
    </row>
    <row r="44115" spans="1:3" x14ac:dyDescent="0.25">
      <c r="A44115">
        <v>16771</v>
      </c>
      <c r="B44115" s="1">
        <f>DATE(2045,12,1) + TIME(0,0,0)</f>
        <v>53297</v>
      </c>
      <c r="C44115">
        <v>45.530315399000003</v>
      </c>
    </row>
    <row r="44116" spans="1:3" x14ac:dyDescent="0.25">
      <c r="A44116">
        <v>16802</v>
      </c>
      <c r="B44116" s="1">
        <f>DATE(2046,1,1) + TIME(0,0,0)</f>
        <v>53328</v>
      </c>
      <c r="C44116">
        <v>45.540378570999998</v>
      </c>
    </row>
    <row r="44117" spans="1:3" x14ac:dyDescent="0.25">
      <c r="A44117">
        <v>16833</v>
      </c>
      <c r="B44117" s="1">
        <f>DATE(2046,2,1) + TIME(0,0,0)</f>
        <v>53359</v>
      </c>
      <c r="C44117">
        <v>45.550418854</v>
      </c>
    </row>
    <row r="44118" spans="1:3" x14ac:dyDescent="0.25">
      <c r="A44118">
        <v>16861</v>
      </c>
      <c r="B44118" s="1">
        <f>DATE(2046,3,1) + TIME(0,0,0)</f>
        <v>53387</v>
      </c>
      <c r="C44118">
        <v>45.559471129999999</v>
      </c>
    </row>
    <row r="44119" spans="1:3" x14ac:dyDescent="0.25">
      <c r="A44119">
        <v>16892</v>
      </c>
      <c r="B44119" s="1">
        <f>DATE(2046,4,1) + TIME(0,0,0)</f>
        <v>53418</v>
      </c>
      <c r="C44119">
        <v>45.569473266999999</v>
      </c>
    </row>
    <row r="44120" spans="1:3" x14ac:dyDescent="0.25">
      <c r="A44120">
        <v>16922</v>
      </c>
      <c r="B44120" s="1">
        <f>DATE(2046,5,1) + TIME(0,0,0)</f>
        <v>53448</v>
      </c>
      <c r="C44120">
        <v>45.579132080000001</v>
      </c>
    </row>
    <row r="44121" spans="1:3" x14ac:dyDescent="0.25">
      <c r="A44121">
        <v>16953</v>
      </c>
      <c r="B44121" s="1">
        <f>DATE(2046,6,1) + TIME(0,0,0)</f>
        <v>53479</v>
      </c>
      <c r="C44121">
        <v>45.589092254999997</v>
      </c>
    </row>
    <row r="44122" spans="1:3" x14ac:dyDescent="0.25">
      <c r="A44122">
        <v>16983</v>
      </c>
      <c r="B44122" s="1">
        <f>DATE(2046,7,1) + TIME(0,0,0)</f>
        <v>53509</v>
      </c>
      <c r="C44122">
        <v>45.598709106000001</v>
      </c>
    </row>
    <row r="44123" spans="1:3" x14ac:dyDescent="0.25">
      <c r="A44123">
        <v>17014</v>
      </c>
      <c r="B44123" s="1">
        <f>DATE(2046,8,1) + TIME(0,0,0)</f>
        <v>53540</v>
      </c>
      <c r="C44123">
        <v>45.608627319</v>
      </c>
    </row>
    <row r="44124" spans="1:3" x14ac:dyDescent="0.25">
      <c r="A44124">
        <v>17045</v>
      </c>
      <c r="B44124" s="1">
        <f>DATE(2046,9,1) + TIME(0,0,0)</f>
        <v>53571</v>
      </c>
      <c r="C44124">
        <v>45.618526459000002</v>
      </c>
    </row>
    <row r="44125" spans="1:3" x14ac:dyDescent="0.25">
      <c r="A44125">
        <v>17075</v>
      </c>
      <c r="B44125" s="1">
        <f>DATE(2046,10,1) + TIME(0,0,0)</f>
        <v>53601</v>
      </c>
      <c r="C44125">
        <v>45.628082274999997</v>
      </c>
    </row>
    <row r="44126" spans="1:3" x14ac:dyDescent="0.25">
      <c r="A44126">
        <v>17106</v>
      </c>
      <c r="B44126" s="1">
        <f>DATE(2046,11,1) + TIME(0,0,0)</f>
        <v>53632</v>
      </c>
      <c r="C44126">
        <v>45.637939453000001</v>
      </c>
    </row>
    <row r="44127" spans="1:3" x14ac:dyDescent="0.25">
      <c r="A44127">
        <v>17136</v>
      </c>
      <c r="B44127" s="1">
        <f>DATE(2046,12,1) + TIME(0,0,0)</f>
        <v>53662</v>
      </c>
      <c r="C44127">
        <v>45.647457123000002</v>
      </c>
    </row>
    <row r="44128" spans="1:3" x14ac:dyDescent="0.25">
      <c r="A44128">
        <v>17167</v>
      </c>
      <c r="B44128" s="1">
        <f>DATE(2047,1,1) + TIME(0,0,0)</f>
        <v>53693</v>
      </c>
      <c r="C44128">
        <v>45.657272339000002</v>
      </c>
    </row>
    <row r="44129" spans="1:3" x14ac:dyDescent="0.25">
      <c r="A44129">
        <v>17198</v>
      </c>
      <c r="B44129" s="1">
        <f>DATE(2047,2,1) + TIME(0,0,0)</f>
        <v>53724</v>
      </c>
      <c r="C44129">
        <v>45.667064666999998</v>
      </c>
    </row>
    <row r="44130" spans="1:3" x14ac:dyDescent="0.25">
      <c r="A44130">
        <v>17226</v>
      </c>
      <c r="B44130" s="1">
        <f>DATE(2047,3,1) + TIME(0,0,0)</f>
        <v>53752</v>
      </c>
      <c r="C44130">
        <v>45.675895691000001</v>
      </c>
    </row>
    <row r="44131" spans="1:3" x14ac:dyDescent="0.25">
      <c r="A44131">
        <v>17257</v>
      </c>
      <c r="B44131" s="1">
        <f>DATE(2047,4,1) + TIME(0,0,0)</f>
        <v>53783</v>
      </c>
      <c r="C44131">
        <v>45.685649871999999</v>
      </c>
    </row>
    <row r="44132" spans="1:3" x14ac:dyDescent="0.25">
      <c r="A44132">
        <v>17287</v>
      </c>
      <c r="B44132" s="1">
        <f>DATE(2047,5,1) + TIME(0,0,0)</f>
        <v>53813</v>
      </c>
      <c r="C44132">
        <v>45.695072174000003</v>
      </c>
    </row>
    <row r="44133" spans="1:3" x14ac:dyDescent="0.25">
      <c r="A44133">
        <v>17318</v>
      </c>
      <c r="B44133" s="1">
        <f>DATE(2047,6,1) + TIME(0,0,0)</f>
        <v>53844</v>
      </c>
      <c r="C44133">
        <v>45.704784392999997</v>
      </c>
    </row>
    <row r="44134" spans="1:3" x14ac:dyDescent="0.25">
      <c r="A44134">
        <v>17348</v>
      </c>
      <c r="B44134" s="1">
        <f>DATE(2047,7,1) + TIME(0,0,0)</f>
        <v>53874</v>
      </c>
      <c r="C44134">
        <v>45.714168549</v>
      </c>
    </row>
    <row r="44135" spans="1:3" x14ac:dyDescent="0.25">
      <c r="A44135">
        <v>17379</v>
      </c>
      <c r="B44135" s="1">
        <f>DATE(2047,8,1) + TIME(0,0,0)</f>
        <v>53905</v>
      </c>
      <c r="C44135">
        <v>45.723842621000003</v>
      </c>
    </row>
    <row r="44136" spans="1:3" x14ac:dyDescent="0.25">
      <c r="A44136">
        <v>17410</v>
      </c>
      <c r="B44136" s="1">
        <f>DATE(2047,9,1) + TIME(0,0,0)</f>
        <v>53936</v>
      </c>
      <c r="C44136">
        <v>45.733493805000002</v>
      </c>
    </row>
    <row r="44137" spans="1:3" x14ac:dyDescent="0.25">
      <c r="A44137">
        <v>17440</v>
      </c>
      <c r="B44137" s="1">
        <f>DATE(2047,10,1) + TIME(0,0,0)</f>
        <v>53966</v>
      </c>
      <c r="C44137">
        <v>45.742820739999999</v>
      </c>
    </row>
    <row r="44138" spans="1:3" x14ac:dyDescent="0.25">
      <c r="A44138">
        <v>17471</v>
      </c>
      <c r="B44138" s="1">
        <f>DATE(2047,11,1) + TIME(0,0,0)</f>
        <v>53997</v>
      </c>
      <c r="C44138">
        <v>45.752433777</v>
      </c>
    </row>
    <row r="44139" spans="1:3" x14ac:dyDescent="0.25">
      <c r="A44139">
        <v>17501</v>
      </c>
      <c r="B44139" s="1">
        <f>DATE(2047,12,1) + TIME(0,0,0)</f>
        <v>54027</v>
      </c>
      <c r="C44139">
        <v>45.76171875</v>
      </c>
    </row>
    <row r="44140" spans="1:3" x14ac:dyDescent="0.25">
      <c r="A44140">
        <v>17532</v>
      </c>
      <c r="B44140" s="1">
        <f>DATE(2048,1,1) + TIME(0,0,0)</f>
        <v>54058</v>
      </c>
      <c r="C44140">
        <v>45.771293640000003</v>
      </c>
    </row>
    <row r="44141" spans="1:3" x14ac:dyDescent="0.25">
      <c r="A44141">
        <v>17563</v>
      </c>
      <c r="B44141" s="1">
        <f>DATE(2048,2,1) + TIME(0,0,0)</f>
        <v>54089</v>
      </c>
      <c r="C44141">
        <v>45.780845642000003</v>
      </c>
    </row>
    <row r="44142" spans="1:3" x14ac:dyDescent="0.25">
      <c r="A44142">
        <v>17592</v>
      </c>
      <c r="B44142" s="1">
        <f>DATE(2048,3,1) + TIME(0,0,0)</f>
        <v>54118</v>
      </c>
      <c r="C44142">
        <v>45.789768219000003</v>
      </c>
    </row>
    <row r="44143" spans="1:3" x14ac:dyDescent="0.25">
      <c r="A44143">
        <v>17623</v>
      </c>
      <c r="B44143" s="1">
        <f>DATE(2048,4,1) + TIME(0,0,0)</f>
        <v>54149</v>
      </c>
      <c r="C44143">
        <v>45.799282073999997</v>
      </c>
    </row>
    <row r="44144" spans="1:3" x14ac:dyDescent="0.25">
      <c r="A44144">
        <v>17653</v>
      </c>
      <c r="B44144" s="1">
        <f>DATE(2048,5,1) + TIME(0,0,0)</f>
        <v>54179</v>
      </c>
      <c r="C44144">
        <v>45.808471679999997</v>
      </c>
    </row>
    <row r="44145" spans="1:3" x14ac:dyDescent="0.25">
      <c r="A44145">
        <v>17684</v>
      </c>
      <c r="B44145" s="1">
        <f>DATE(2048,6,1) + TIME(0,0,0)</f>
        <v>54210</v>
      </c>
      <c r="C44145">
        <v>45.817951202000003</v>
      </c>
    </row>
    <row r="44146" spans="1:3" x14ac:dyDescent="0.25">
      <c r="A44146">
        <v>17714</v>
      </c>
      <c r="B44146" s="1">
        <f>DATE(2048,7,1) + TIME(0,0,0)</f>
        <v>54240</v>
      </c>
      <c r="C44146">
        <v>45.827102660999998</v>
      </c>
    </row>
    <row r="44147" spans="1:3" x14ac:dyDescent="0.25">
      <c r="A44147">
        <v>17745</v>
      </c>
      <c r="B44147" s="1">
        <f>DATE(2048,8,1) + TIME(0,0,0)</f>
        <v>54271</v>
      </c>
      <c r="C44147">
        <v>45.836540221999996</v>
      </c>
    </row>
    <row r="44148" spans="1:3" x14ac:dyDescent="0.25">
      <c r="A44148">
        <v>17776</v>
      </c>
      <c r="B44148" s="1">
        <f>DATE(2048,9,1) + TIME(0,0,0)</f>
        <v>54302</v>
      </c>
      <c r="C44148">
        <v>45.845958709999998</v>
      </c>
    </row>
    <row r="44149" spans="1:3" x14ac:dyDescent="0.25">
      <c r="A44149">
        <v>17806</v>
      </c>
      <c r="B44149" s="1">
        <f>DATE(2048,10,1) + TIME(0,0,0)</f>
        <v>54332</v>
      </c>
      <c r="C44149">
        <v>45.855052948000001</v>
      </c>
    </row>
    <row r="44150" spans="1:3" x14ac:dyDescent="0.25">
      <c r="A44150">
        <v>17837</v>
      </c>
      <c r="B44150" s="1">
        <f>DATE(2048,11,1) + TIME(0,0,0)</f>
        <v>54363</v>
      </c>
      <c r="C44150">
        <v>45.864433288999997</v>
      </c>
    </row>
    <row r="44151" spans="1:3" x14ac:dyDescent="0.25">
      <c r="A44151">
        <v>17867</v>
      </c>
      <c r="B44151" s="1">
        <f>DATE(2048,12,1) + TIME(0,0,0)</f>
        <v>54393</v>
      </c>
      <c r="C44151">
        <v>45.873489380000002</v>
      </c>
    </row>
    <row r="44152" spans="1:3" x14ac:dyDescent="0.25">
      <c r="A44152">
        <v>17898</v>
      </c>
      <c r="B44152" s="1">
        <f>DATE(2049,1,1) + TIME(0,0,0)</f>
        <v>54424</v>
      </c>
      <c r="C44152">
        <v>45.882827759000001</v>
      </c>
    </row>
    <row r="44153" spans="1:3" x14ac:dyDescent="0.25">
      <c r="A44153">
        <v>17929</v>
      </c>
      <c r="B44153" s="1">
        <f>DATE(2049,2,1) + TIME(0,0,0)</f>
        <v>54455</v>
      </c>
      <c r="C44153">
        <v>45.892147064</v>
      </c>
    </row>
    <row r="44154" spans="1:3" x14ac:dyDescent="0.25">
      <c r="A44154">
        <v>17957</v>
      </c>
      <c r="B44154" s="1">
        <f>DATE(2049,3,1) + TIME(0,0,0)</f>
        <v>54483</v>
      </c>
      <c r="C44154">
        <v>45.900547027999998</v>
      </c>
    </row>
    <row r="44155" spans="1:3" x14ac:dyDescent="0.25">
      <c r="A44155">
        <v>17988</v>
      </c>
      <c r="B44155" s="1">
        <f>DATE(2049,4,1) + TIME(0,0,0)</f>
        <v>54514</v>
      </c>
      <c r="C44155">
        <v>45.909828185999999</v>
      </c>
    </row>
    <row r="44156" spans="1:3" x14ac:dyDescent="0.25">
      <c r="A44156">
        <v>18018</v>
      </c>
      <c r="B44156" s="1">
        <f>DATE(2049,5,1) + TIME(0,0,0)</f>
        <v>54544</v>
      </c>
      <c r="C44156">
        <v>45.918788910000004</v>
      </c>
    </row>
    <row r="44157" spans="1:3" x14ac:dyDescent="0.25">
      <c r="A44157">
        <v>18049</v>
      </c>
      <c r="B44157" s="1">
        <f>DATE(2049,6,1) + TIME(0,0,0)</f>
        <v>54575</v>
      </c>
      <c r="C44157">
        <v>45.928028107000003</v>
      </c>
    </row>
    <row r="44158" spans="1:3" x14ac:dyDescent="0.25">
      <c r="A44158">
        <v>18079</v>
      </c>
      <c r="B44158" s="1">
        <f>DATE(2049,7,1) + TIME(0,0,0)</f>
        <v>54605</v>
      </c>
      <c r="C44158">
        <v>45.936946869000003</v>
      </c>
    </row>
    <row r="44159" spans="1:3" x14ac:dyDescent="0.25">
      <c r="A44159">
        <v>18110</v>
      </c>
      <c r="B44159" s="1">
        <f>DATE(2049,8,1) + TIME(0,0,0)</f>
        <v>54636</v>
      </c>
      <c r="C44159">
        <v>45.946147918999998</v>
      </c>
    </row>
    <row r="44160" spans="1:3" x14ac:dyDescent="0.25">
      <c r="A44160">
        <v>18141</v>
      </c>
      <c r="B44160" s="1">
        <f>DATE(2049,9,1) + TIME(0,0,0)</f>
        <v>54667</v>
      </c>
      <c r="C44160">
        <v>45.955326079999999</v>
      </c>
    </row>
    <row r="44161" spans="1:3" x14ac:dyDescent="0.25">
      <c r="A44161">
        <v>18171</v>
      </c>
      <c r="B44161" s="1">
        <f>DATE(2049,10,1) + TIME(0,0,0)</f>
        <v>54697</v>
      </c>
      <c r="C44161">
        <v>45.964187621999997</v>
      </c>
    </row>
    <row r="44162" spans="1:3" x14ac:dyDescent="0.25">
      <c r="A44162">
        <v>18202</v>
      </c>
      <c r="B44162" s="1">
        <f>DATE(2049,11,1) + TIME(0,0,0)</f>
        <v>54728</v>
      </c>
      <c r="C44162">
        <v>45.973323821999998</v>
      </c>
    </row>
    <row r="44163" spans="1:3" x14ac:dyDescent="0.25">
      <c r="A44163">
        <v>18232</v>
      </c>
      <c r="B44163" s="1">
        <f>DATE(2049,12,1) + TIME(0,0,0)</f>
        <v>54758</v>
      </c>
      <c r="C44163">
        <v>45.982147216999998</v>
      </c>
    </row>
    <row r="44164" spans="1:3" x14ac:dyDescent="0.25">
      <c r="A44164">
        <v>18263</v>
      </c>
      <c r="B44164" s="1">
        <f>DATE(2050,1,1) + TIME(0,0,0)</f>
        <v>54789</v>
      </c>
      <c r="C44164">
        <v>45.991249084000003</v>
      </c>
    </row>
    <row r="44166" spans="1:3" x14ac:dyDescent="0.25">
      <c r="A44166" t="s">
        <v>76</v>
      </c>
    </row>
    <row r="44168" spans="1:3" x14ac:dyDescent="0.25">
      <c r="A44168" t="s">
        <v>1</v>
      </c>
      <c r="B44168" t="s">
        <v>2</v>
      </c>
      <c r="C44168" t="s">
        <v>3</v>
      </c>
    </row>
    <row r="44169" spans="1:3" x14ac:dyDescent="0.25">
      <c r="A44169">
        <v>0</v>
      </c>
      <c r="B44169" s="1">
        <f>DATE(2000,1,1) + TIME(0,0,0)</f>
        <v>36526</v>
      </c>
      <c r="C44169">
        <v>0</v>
      </c>
    </row>
    <row r="44170" spans="1:3" x14ac:dyDescent="0.25">
      <c r="A44170">
        <v>31</v>
      </c>
      <c r="B44170" s="1">
        <f>DATE(2000,2,1) + TIME(0,0,0)</f>
        <v>36557</v>
      </c>
      <c r="C44170">
        <v>4.5615582465999998</v>
      </c>
    </row>
    <row r="44171" spans="1:3" x14ac:dyDescent="0.25">
      <c r="A44171">
        <v>60</v>
      </c>
      <c r="B44171" s="1">
        <f>DATE(2000,3,1) + TIME(0,0,0)</f>
        <v>36586</v>
      </c>
      <c r="C44171">
        <v>8.7003116608000006</v>
      </c>
    </row>
    <row r="44172" spans="1:3" x14ac:dyDescent="0.25">
      <c r="A44172">
        <v>91</v>
      </c>
      <c r="B44172" s="1">
        <f>DATE(2000,4,1) + TIME(0,0,0)</f>
        <v>36617</v>
      </c>
      <c r="C44172">
        <v>11.944481850000001</v>
      </c>
    </row>
    <row r="44173" spans="1:3" x14ac:dyDescent="0.25">
      <c r="A44173">
        <v>121</v>
      </c>
      <c r="B44173" s="1">
        <f>DATE(2000,5,1) + TIME(0,0,0)</f>
        <v>36647</v>
      </c>
      <c r="C44173">
        <v>13.491271973</v>
      </c>
    </row>
    <row r="44174" spans="1:3" x14ac:dyDescent="0.25">
      <c r="A44174">
        <v>152</v>
      </c>
      <c r="B44174" s="1">
        <f>DATE(2000,6,1) + TIME(0,0,0)</f>
        <v>36678</v>
      </c>
      <c r="C44174">
        <v>14.385194778000001</v>
      </c>
    </row>
    <row r="44175" spans="1:3" x14ac:dyDescent="0.25">
      <c r="A44175">
        <v>182</v>
      </c>
      <c r="B44175" s="1">
        <f>DATE(2000,7,1) + TIME(0,0,0)</f>
        <v>36708</v>
      </c>
      <c r="C44175">
        <v>14.905643463000001</v>
      </c>
    </row>
    <row r="44176" spans="1:3" x14ac:dyDescent="0.25">
      <c r="A44176">
        <v>213</v>
      </c>
      <c r="B44176" s="1">
        <f>DATE(2000,8,1) + TIME(0,0,0)</f>
        <v>36739</v>
      </c>
      <c r="C44176">
        <v>15.244233131</v>
      </c>
    </row>
    <row r="44177" spans="1:3" x14ac:dyDescent="0.25">
      <c r="A44177">
        <v>244</v>
      </c>
      <c r="B44177" s="1">
        <f>DATE(2000,9,1) + TIME(0,0,0)</f>
        <v>36770</v>
      </c>
      <c r="C44177">
        <v>15.481508255</v>
      </c>
    </row>
    <row r="44178" spans="1:3" x14ac:dyDescent="0.25">
      <c r="A44178">
        <v>274</v>
      </c>
      <c r="B44178" s="1">
        <f>DATE(2000,10,1) + TIME(0,0,0)</f>
        <v>36800</v>
      </c>
      <c r="C44178">
        <v>15.665841103</v>
      </c>
    </row>
    <row r="44179" spans="1:3" x14ac:dyDescent="0.25">
      <c r="A44179">
        <v>305</v>
      </c>
      <c r="B44179" s="1">
        <f>DATE(2000,11,1) + TIME(0,0,0)</f>
        <v>36831</v>
      </c>
      <c r="C44179">
        <v>15.82871151</v>
      </c>
    </row>
    <row r="44180" spans="1:3" x14ac:dyDescent="0.25">
      <c r="A44180">
        <v>335</v>
      </c>
      <c r="B44180" s="1">
        <f>DATE(2000,12,1) + TIME(0,0,0)</f>
        <v>36861</v>
      </c>
      <c r="C44180">
        <v>15.966596602999999</v>
      </c>
    </row>
    <row r="44181" spans="1:3" x14ac:dyDescent="0.25">
      <c r="A44181">
        <v>366</v>
      </c>
      <c r="B44181" s="1">
        <f>DATE(2001,1,1) + TIME(0,0,0)</f>
        <v>36892</v>
      </c>
      <c r="C44181">
        <v>16.099662780999999</v>
      </c>
    </row>
    <row r="44182" spans="1:3" x14ac:dyDescent="0.25">
      <c r="A44182">
        <v>397</v>
      </c>
      <c r="B44182" s="1">
        <f>DATE(2001,2,1) + TIME(0,0,0)</f>
        <v>36923</v>
      </c>
      <c r="C44182">
        <v>16.228834152000001</v>
      </c>
    </row>
    <row r="44183" spans="1:3" x14ac:dyDescent="0.25">
      <c r="A44183">
        <v>425</v>
      </c>
      <c r="B44183" s="1">
        <f>DATE(2001,3,1) + TIME(0,0,0)</f>
        <v>36951</v>
      </c>
      <c r="C44183">
        <v>16.344909668</v>
      </c>
    </row>
    <row r="44184" spans="1:3" x14ac:dyDescent="0.25">
      <c r="A44184">
        <v>456</v>
      </c>
      <c r="B44184" s="1">
        <f>DATE(2001,4,1) + TIME(0,0,0)</f>
        <v>36982</v>
      </c>
      <c r="C44184">
        <v>16.475891112999999</v>
      </c>
    </row>
    <row r="44185" spans="1:3" x14ac:dyDescent="0.25">
      <c r="A44185">
        <v>486</v>
      </c>
      <c r="B44185" s="1">
        <f>DATE(2001,5,1) + TIME(0,0,0)</f>
        <v>37012</v>
      </c>
      <c r="C44185">
        <v>16.607795715000002</v>
      </c>
    </row>
    <row r="44186" spans="1:3" x14ac:dyDescent="0.25">
      <c r="A44186">
        <v>517</v>
      </c>
      <c r="B44186" s="1">
        <f>DATE(2001,6,1) + TIME(0,0,0)</f>
        <v>37043</v>
      </c>
      <c r="C44186">
        <v>16.756034850999999</v>
      </c>
    </row>
    <row r="44187" spans="1:3" x14ac:dyDescent="0.25">
      <c r="A44187">
        <v>547</v>
      </c>
      <c r="B44187" s="1">
        <f>DATE(2001,7,1) + TIME(0,0,0)</f>
        <v>37073</v>
      </c>
      <c r="C44187">
        <v>16.934740067</v>
      </c>
    </row>
    <row r="44188" spans="1:3" x14ac:dyDescent="0.25">
      <c r="A44188">
        <v>578</v>
      </c>
      <c r="B44188" s="1">
        <f>DATE(2001,8,1) + TIME(0,0,0)</f>
        <v>37104</v>
      </c>
      <c r="C44188">
        <v>17.148145675999999</v>
      </c>
    </row>
    <row r="44189" spans="1:3" x14ac:dyDescent="0.25">
      <c r="A44189">
        <v>609</v>
      </c>
      <c r="B44189" s="1">
        <f>DATE(2001,9,1) + TIME(0,0,0)</f>
        <v>37135</v>
      </c>
      <c r="C44189">
        <v>17.383066177</v>
      </c>
    </row>
    <row r="44190" spans="1:3" x14ac:dyDescent="0.25">
      <c r="A44190">
        <v>639</v>
      </c>
      <c r="B44190" s="1">
        <f>DATE(2001,10,1) + TIME(0,0,0)</f>
        <v>37165</v>
      </c>
      <c r="C44190">
        <v>17.621849059999999</v>
      </c>
    </row>
    <row r="44191" spans="1:3" x14ac:dyDescent="0.25">
      <c r="A44191">
        <v>670</v>
      </c>
      <c r="B44191" s="1">
        <f>DATE(2001,11,1) + TIME(0,0,0)</f>
        <v>37196</v>
      </c>
      <c r="C44191">
        <v>17.865266800000001</v>
      </c>
    </row>
    <row r="44192" spans="1:3" x14ac:dyDescent="0.25">
      <c r="A44192">
        <v>700</v>
      </c>
      <c r="B44192" s="1">
        <f>DATE(2001,12,1) + TIME(0,0,0)</f>
        <v>37226</v>
      </c>
      <c r="C44192">
        <v>18.091957092000001</v>
      </c>
    </row>
    <row r="44193" spans="1:3" x14ac:dyDescent="0.25">
      <c r="A44193">
        <v>731</v>
      </c>
      <c r="B44193" s="1">
        <f>DATE(2002,1,1) + TIME(0,0,0)</f>
        <v>37257</v>
      </c>
      <c r="C44193">
        <v>18.310371399000001</v>
      </c>
    </row>
    <row r="44194" spans="1:3" x14ac:dyDescent="0.25">
      <c r="A44194">
        <v>762</v>
      </c>
      <c r="B44194" s="1">
        <f>DATE(2002,2,1) + TIME(0,0,0)</f>
        <v>37288</v>
      </c>
      <c r="C44194">
        <v>18.50718689</v>
      </c>
    </row>
    <row r="44195" spans="1:3" x14ac:dyDescent="0.25">
      <c r="A44195">
        <v>790</v>
      </c>
      <c r="B44195" s="1">
        <f>DATE(2002,3,1) + TIME(0,0,0)</f>
        <v>37316</v>
      </c>
      <c r="C44195">
        <v>18.666221619000002</v>
      </c>
    </row>
    <row r="44196" spans="1:3" x14ac:dyDescent="0.25">
      <c r="A44196">
        <v>821</v>
      </c>
      <c r="B44196" s="1">
        <f>DATE(2002,4,1) + TIME(0,0,0)</f>
        <v>37347</v>
      </c>
      <c r="C44196">
        <v>18.821453093999999</v>
      </c>
    </row>
    <row r="44197" spans="1:3" x14ac:dyDescent="0.25">
      <c r="A44197">
        <v>851</v>
      </c>
      <c r="B44197" s="1">
        <f>DATE(2002,5,1) + TIME(0,0,0)</f>
        <v>37377</v>
      </c>
      <c r="C44197">
        <v>18.952720641999999</v>
      </c>
    </row>
    <row r="44198" spans="1:3" x14ac:dyDescent="0.25">
      <c r="A44198">
        <v>882</v>
      </c>
      <c r="B44198" s="1">
        <f>DATE(2002,6,1) + TIME(0,0,0)</f>
        <v>37408</v>
      </c>
      <c r="C44198">
        <v>19.074647902999999</v>
      </c>
    </row>
    <row r="44199" spans="1:3" x14ac:dyDescent="0.25">
      <c r="A44199">
        <v>912</v>
      </c>
      <c r="B44199" s="1">
        <f>DATE(2002,7,1) + TIME(0,0,0)</f>
        <v>37438</v>
      </c>
      <c r="C44199">
        <v>19.180015564000001</v>
      </c>
    </row>
    <row r="44200" spans="1:3" x14ac:dyDescent="0.25">
      <c r="A44200">
        <v>943</v>
      </c>
      <c r="B44200" s="1">
        <f>DATE(2002,8,1) + TIME(0,0,0)</f>
        <v>37469</v>
      </c>
      <c r="C44200">
        <v>19.276504516999999</v>
      </c>
    </row>
    <row r="44201" spans="1:3" x14ac:dyDescent="0.25">
      <c r="A44201">
        <v>974</v>
      </c>
      <c r="B44201" s="1">
        <f>DATE(2002,9,1) + TIME(0,0,0)</f>
        <v>37500</v>
      </c>
      <c r="C44201">
        <v>19.362207413</v>
      </c>
    </row>
    <row r="44202" spans="1:3" x14ac:dyDescent="0.25">
      <c r="A44202">
        <v>1004</v>
      </c>
      <c r="B44202" s="1">
        <f>DATE(2002,10,1) + TIME(0,0,0)</f>
        <v>37530</v>
      </c>
      <c r="C44202">
        <v>19.436992645</v>
      </c>
    </row>
    <row r="44203" spans="1:3" x14ac:dyDescent="0.25">
      <c r="A44203">
        <v>1035</v>
      </c>
      <c r="B44203" s="1">
        <f>DATE(2002,11,1) + TIME(0,0,0)</f>
        <v>37561</v>
      </c>
      <c r="C44203">
        <v>19.506286621000001</v>
      </c>
    </row>
    <row r="44204" spans="1:3" x14ac:dyDescent="0.25">
      <c r="A44204">
        <v>1065</v>
      </c>
      <c r="B44204" s="1">
        <f>DATE(2002,12,1) + TIME(0,0,0)</f>
        <v>37591</v>
      </c>
      <c r="C44204">
        <v>19.566499709999999</v>
      </c>
    </row>
    <row r="44205" spans="1:3" x14ac:dyDescent="0.25">
      <c r="A44205">
        <v>1096</v>
      </c>
      <c r="B44205" s="1">
        <f>DATE(2003,1,1) + TIME(0,0,0)</f>
        <v>37622</v>
      </c>
      <c r="C44205">
        <v>19.622419356999998</v>
      </c>
    </row>
    <row r="44206" spans="1:3" x14ac:dyDescent="0.25">
      <c r="A44206">
        <v>1127</v>
      </c>
      <c r="B44206" s="1">
        <f>DATE(2003,2,1) + TIME(0,0,0)</f>
        <v>37653</v>
      </c>
      <c r="C44206">
        <v>19.672403335999999</v>
      </c>
    </row>
    <row r="44207" spans="1:3" x14ac:dyDescent="0.25">
      <c r="A44207">
        <v>1155</v>
      </c>
      <c r="B44207" s="1">
        <f>DATE(2003,3,1) + TIME(0,0,0)</f>
        <v>37681</v>
      </c>
      <c r="C44207">
        <v>19.712984084999999</v>
      </c>
    </row>
    <row r="44208" spans="1:3" x14ac:dyDescent="0.25">
      <c r="A44208">
        <v>1186</v>
      </c>
      <c r="B44208" s="1">
        <f>DATE(2003,4,1) + TIME(0,0,0)</f>
        <v>37712</v>
      </c>
      <c r="C44208">
        <v>19.753648758000001</v>
      </c>
    </row>
    <row r="44209" spans="1:3" x14ac:dyDescent="0.25">
      <c r="A44209">
        <v>1216</v>
      </c>
      <c r="B44209" s="1">
        <f>DATE(2003,5,1) + TIME(0,0,0)</f>
        <v>37742</v>
      </c>
      <c r="C44209">
        <v>19.789945602</v>
      </c>
    </row>
    <row r="44210" spans="1:3" x14ac:dyDescent="0.25">
      <c r="A44210">
        <v>1247</v>
      </c>
      <c r="B44210" s="1">
        <f>DATE(2003,6,1) + TIME(0,0,0)</f>
        <v>37773</v>
      </c>
      <c r="C44210">
        <v>19.8248806</v>
      </c>
    </row>
    <row r="44211" spans="1:3" x14ac:dyDescent="0.25">
      <c r="A44211">
        <v>1277</v>
      </c>
      <c r="B44211" s="1">
        <f>DATE(2003,7,1) + TIME(0,0,0)</f>
        <v>37803</v>
      </c>
      <c r="C44211">
        <v>19.855710983000002</v>
      </c>
    </row>
    <row r="44212" spans="1:3" x14ac:dyDescent="0.25">
      <c r="A44212">
        <v>1308</v>
      </c>
      <c r="B44212" s="1">
        <f>DATE(2003,8,1) + TIME(0,0,0)</f>
        <v>37834</v>
      </c>
      <c r="C44212">
        <v>19.884559630999998</v>
      </c>
    </row>
    <row r="44213" spans="1:3" x14ac:dyDescent="0.25">
      <c r="A44213">
        <v>1339</v>
      </c>
      <c r="B44213" s="1">
        <f>DATE(2003,9,1) + TIME(0,0,0)</f>
        <v>37865</v>
      </c>
      <c r="C44213">
        <v>19.910533905000001</v>
      </c>
    </row>
    <row r="44214" spans="1:3" x14ac:dyDescent="0.25">
      <c r="A44214">
        <v>1369</v>
      </c>
      <c r="B44214" s="1">
        <f>DATE(2003,10,1) + TIME(0,0,0)</f>
        <v>37895</v>
      </c>
      <c r="C44214">
        <v>19.933145523</v>
      </c>
    </row>
    <row r="44215" spans="1:3" x14ac:dyDescent="0.25">
      <c r="A44215">
        <v>1400</v>
      </c>
      <c r="B44215" s="1">
        <f>DATE(2003,11,1) + TIME(0,0,0)</f>
        <v>37926</v>
      </c>
      <c r="C44215">
        <v>19.954139709</v>
      </c>
    </row>
    <row r="44216" spans="1:3" x14ac:dyDescent="0.25">
      <c r="A44216">
        <v>1430</v>
      </c>
      <c r="B44216" s="1">
        <f>DATE(2003,12,1) + TIME(0,0,0)</f>
        <v>37956</v>
      </c>
      <c r="C44216">
        <v>19.972383498999999</v>
      </c>
    </row>
    <row r="44217" spans="1:3" x14ac:dyDescent="0.25">
      <c r="A44217">
        <v>1461</v>
      </c>
      <c r="B44217" s="1">
        <f>DATE(2004,1,1) + TIME(0,0,0)</f>
        <v>37987</v>
      </c>
      <c r="C44217">
        <v>19.989364624</v>
      </c>
    </row>
    <row r="44218" spans="1:3" x14ac:dyDescent="0.25">
      <c r="A44218">
        <v>1492</v>
      </c>
      <c r="B44218" s="1">
        <f>DATE(2004,2,1) + TIME(0,0,0)</f>
        <v>38018</v>
      </c>
      <c r="C44218">
        <v>20.004707335999999</v>
      </c>
    </row>
    <row r="44219" spans="1:3" x14ac:dyDescent="0.25">
      <c r="A44219">
        <v>1521</v>
      </c>
      <c r="B44219" s="1">
        <f>DATE(2004,3,1) + TIME(0,0,0)</f>
        <v>38047</v>
      </c>
      <c r="C44219">
        <v>20.017436980999999</v>
      </c>
    </row>
    <row r="44220" spans="1:3" x14ac:dyDescent="0.25">
      <c r="A44220">
        <v>1552</v>
      </c>
      <c r="B44220" s="1">
        <f>DATE(2004,4,1) + TIME(0,0,0)</f>
        <v>38078</v>
      </c>
      <c r="C44220">
        <v>20.029432297</v>
      </c>
    </row>
    <row r="44221" spans="1:3" x14ac:dyDescent="0.25">
      <c r="A44221">
        <v>1582</v>
      </c>
      <c r="B44221" s="1">
        <f>DATE(2004,5,1) + TIME(0,0,0)</f>
        <v>38108</v>
      </c>
      <c r="C44221">
        <v>20.039810181</v>
      </c>
    </row>
    <row r="44222" spans="1:3" x14ac:dyDescent="0.25">
      <c r="A44222">
        <v>1613</v>
      </c>
      <c r="B44222" s="1">
        <f>DATE(2004,6,1) + TIME(0,0,0)</f>
        <v>38139</v>
      </c>
      <c r="C44222">
        <v>20.049463272000001</v>
      </c>
    </row>
    <row r="44223" spans="1:3" x14ac:dyDescent="0.25">
      <c r="A44223">
        <v>1643</v>
      </c>
      <c r="B44223" s="1">
        <f>DATE(2004,7,1) + TIME(0,0,0)</f>
        <v>38169</v>
      </c>
      <c r="C44223">
        <v>20.057903289999999</v>
      </c>
    </row>
    <row r="44224" spans="1:3" x14ac:dyDescent="0.25">
      <c r="A44224">
        <v>1674</v>
      </c>
      <c r="B44224" s="1">
        <f>DATE(2004,8,1) + TIME(0,0,0)</f>
        <v>38200</v>
      </c>
      <c r="C44224">
        <v>20.065824508999999</v>
      </c>
    </row>
    <row r="44225" spans="1:3" x14ac:dyDescent="0.25">
      <c r="A44225">
        <v>1705</v>
      </c>
      <c r="B44225" s="1">
        <f>DATE(2004,9,1) + TIME(0,0,0)</f>
        <v>38231</v>
      </c>
      <c r="C44225">
        <v>20.073019028000001</v>
      </c>
    </row>
    <row r="44226" spans="1:3" x14ac:dyDescent="0.25">
      <c r="A44226">
        <v>1735</v>
      </c>
      <c r="B44226" s="1">
        <f>DATE(2004,10,1) + TIME(0,0,0)</f>
        <v>38261</v>
      </c>
      <c r="C44226">
        <v>20.079343796</v>
      </c>
    </row>
    <row r="44227" spans="1:3" x14ac:dyDescent="0.25">
      <c r="A44227">
        <v>1766</v>
      </c>
      <c r="B44227" s="1">
        <f>DATE(2004,11,1) + TIME(0,0,0)</f>
        <v>38292</v>
      </c>
      <c r="C44227">
        <v>20.085306167999999</v>
      </c>
    </row>
    <row r="44228" spans="1:3" x14ac:dyDescent="0.25">
      <c r="A44228">
        <v>1796</v>
      </c>
      <c r="B44228" s="1">
        <f>DATE(2004,12,1) + TIME(0,0,0)</f>
        <v>38322</v>
      </c>
      <c r="C44228">
        <v>20.090612410999999</v>
      </c>
    </row>
    <row r="44229" spans="1:3" x14ac:dyDescent="0.25">
      <c r="A44229">
        <v>1827</v>
      </c>
      <c r="B44229" s="1">
        <f>DATE(2005,1,1) + TIME(0,0,0)</f>
        <v>38353</v>
      </c>
      <c r="C44229">
        <v>20.095668793000002</v>
      </c>
    </row>
    <row r="44230" spans="1:3" x14ac:dyDescent="0.25">
      <c r="A44230">
        <v>1858</v>
      </c>
      <c r="B44230" s="1">
        <f>DATE(2005,2,1) + TIME(0,0,0)</f>
        <v>38384</v>
      </c>
      <c r="C44230">
        <v>20.100326538000001</v>
      </c>
    </row>
    <row r="44231" spans="1:3" x14ac:dyDescent="0.25">
      <c r="A44231">
        <v>1886</v>
      </c>
      <c r="B44231" s="1">
        <f>DATE(2005,3,1) + TIME(0,0,0)</f>
        <v>38412</v>
      </c>
      <c r="C44231">
        <v>20.104207992999999</v>
      </c>
    </row>
    <row r="44232" spans="1:3" x14ac:dyDescent="0.25">
      <c r="A44232">
        <v>1917</v>
      </c>
      <c r="B44232" s="1">
        <f>DATE(2005,4,1) + TIME(0,0,0)</f>
        <v>38443</v>
      </c>
      <c r="C44232">
        <v>20.108167647999998</v>
      </c>
    </row>
    <row r="44233" spans="1:3" x14ac:dyDescent="0.25">
      <c r="A44233">
        <v>1947</v>
      </c>
      <c r="B44233" s="1">
        <f>DATE(2005,5,1) + TIME(0,0,0)</f>
        <v>38473</v>
      </c>
      <c r="C44233">
        <v>20.111711501999999</v>
      </c>
    </row>
    <row r="44234" spans="1:3" x14ac:dyDescent="0.25">
      <c r="A44234">
        <v>1978</v>
      </c>
      <c r="B44234" s="1">
        <f>DATE(2005,6,1) + TIME(0,0,0)</f>
        <v>38504</v>
      </c>
      <c r="C44234">
        <v>20.115140915000001</v>
      </c>
    </row>
    <row r="44235" spans="1:3" x14ac:dyDescent="0.25">
      <c r="A44235">
        <v>2008</v>
      </c>
      <c r="B44235" s="1">
        <f>DATE(2005,7,1) + TIME(0,0,0)</f>
        <v>38534</v>
      </c>
      <c r="C44235">
        <v>20.118274689</v>
      </c>
    </row>
    <row r="44236" spans="1:3" x14ac:dyDescent="0.25">
      <c r="A44236">
        <v>2039</v>
      </c>
      <c r="B44236" s="1">
        <f>DATE(2005,8,1) + TIME(0,0,0)</f>
        <v>38565</v>
      </c>
      <c r="C44236">
        <v>20.121345519999998</v>
      </c>
    </row>
    <row r="44237" spans="1:3" x14ac:dyDescent="0.25">
      <c r="A44237">
        <v>2070</v>
      </c>
      <c r="B44237" s="1">
        <f>DATE(2005,9,1) + TIME(0,0,0)</f>
        <v>38596</v>
      </c>
      <c r="C44237">
        <v>20.124261856</v>
      </c>
    </row>
    <row r="44238" spans="1:3" x14ac:dyDescent="0.25">
      <c r="A44238">
        <v>2100</v>
      </c>
      <c r="B44238" s="1">
        <f>DATE(2005,10,1) + TIME(0,0,0)</f>
        <v>38626</v>
      </c>
      <c r="C44238">
        <v>20.126947402999999</v>
      </c>
    </row>
    <row r="44239" spans="1:3" x14ac:dyDescent="0.25">
      <c r="A44239">
        <v>2131</v>
      </c>
      <c r="B44239" s="1">
        <f>DATE(2005,11,1) + TIME(0,0,0)</f>
        <v>38657</v>
      </c>
      <c r="C44239">
        <v>20.129589080999999</v>
      </c>
    </row>
    <row r="44240" spans="1:3" x14ac:dyDescent="0.25">
      <c r="A44240">
        <v>2161</v>
      </c>
      <c r="B44240" s="1">
        <f>DATE(2005,12,1) + TIME(0,0,0)</f>
        <v>38687</v>
      </c>
      <c r="C44240">
        <v>20.132022857999999</v>
      </c>
    </row>
    <row r="44241" spans="1:3" x14ac:dyDescent="0.25">
      <c r="A44241">
        <v>2192</v>
      </c>
      <c r="B44241" s="1">
        <f>DATE(2006,1,1) + TIME(0,0,0)</f>
        <v>38718</v>
      </c>
      <c r="C44241">
        <v>20.134418488000001</v>
      </c>
    </row>
    <row r="44242" spans="1:3" x14ac:dyDescent="0.25">
      <c r="A44242">
        <v>2223</v>
      </c>
      <c r="B44242" s="1">
        <f>DATE(2006,2,1) + TIME(0,0,0)</f>
        <v>38749</v>
      </c>
      <c r="C44242">
        <v>20.136697769000001</v>
      </c>
    </row>
    <row r="44243" spans="1:3" x14ac:dyDescent="0.25">
      <c r="A44243">
        <v>2251</v>
      </c>
      <c r="B44243" s="1">
        <f>DATE(2006,3,1) + TIME(0,0,0)</f>
        <v>38777</v>
      </c>
      <c r="C44243">
        <v>20.138660431000002</v>
      </c>
    </row>
    <row r="44244" spans="1:3" x14ac:dyDescent="0.25">
      <c r="A44244">
        <v>2282</v>
      </c>
      <c r="B44244" s="1">
        <f>DATE(2006,4,1) + TIME(0,0,0)</f>
        <v>38808</v>
      </c>
      <c r="C44244">
        <v>20.140729904000001</v>
      </c>
    </row>
    <row r="44245" spans="1:3" x14ac:dyDescent="0.25">
      <c r="A44245">
        <v>2312</v>
      </c>
      <c r="B44245" s="1">
        <f>DATE(2006,5,1) + TIME(0,0,0)</f>
        <v>38838</v>
      </c>
      <c r="C44245">
        <v>20.142633438000001</v>
      </c>
    </row>
    <row r="44246" spans="1:3" x14ac:dyDescent="0.25">
      <c r="A44246">
        <v>2343</v>
      </c>
      <c r="B44246" s="1">
        <f>DATE(2006,6,1) + TIME(0,0,0)</f>
        <v>38869</v>
      </c>
      <c r="C44246">
        <v>20.144500732000001</v>
      </c>
    </row>
    <row r="44247" spans="1:3" x14ac:dyDescent="0.25">
      <c r="A44247">
        <v>2373</v>
      </c>
      <c r="B44247" s="1">
        <f>DATE(2006,7,1) + TIME(0,0,0)</f>
        <v>38899</v>
      </c>
      <c r="C44247">
        <v>20.146217346</v>
      </c>
    </row>
    <row r="44248" spans="1:3" x14ac:dyDescent="0.25">
      <c r="A44248">
        <v>2404</v>
      </c>
      <c r="B44248" s="1">
        <f>DATE(2006,8,1) + TIME(0,0,0)</f>
        <v>38930</v>
      </c>
      <c r="C44248">
        <v>20.147901534999999</v>
      </c>
    </row>
    <row r="44249" spans="1:3" x14ac:dyDescent="0.25">
      <c r="A44249">
        <v>2435</v>
      </c>
      <c r="B44249" s="1">
        <f>DATE(2006,9,1) + TIME(0,0,0)</f>
        <v>38961</v>
      </c>
      <c r="C44249">
        <v>20.149497986</v>
      </c>
    </row>
    <row r="44250" spans="1:3" x14ac:dyDescent="0.25">
      <c r="A44250">
        <v>2465</v>
      </c>
      <c r="B44250" s="1">
        <f>DATE(2006,10,1) + TIME(0,0,0)</f>
        <v>38991</v>
      </c>
      <c r="C44250">
        <v>20.150966644</v>
      </c>
    </row>
    <row r="44251" spans="1:3" x14ac:dyDescent="0.25">
      <c r="A44251">
        <v>2496</v>
      </c>
      <c r="B44251" s="1">
        <f>DATE(2006,11,1) + TIME(0,0,0)</f>
        <v>39022</v>
      </c>
      <c r="C44251">
        <v>20.152404785000002</v>
      </c>
    </row>
    <row r="44252" spans="1:3" x14ac:dyDescent="0.25">
      <c r="A44252">
        <v>2526</v>
      </c>
      <c r="B44252" s="1">
        <f>DATE(2006,12,1) + TIME(0,0,0)</f>
        <v>39052</v>
      </c>
      <c r="C44252">
        <v>20.153728484999998</v>
      </c>
    </row>
    <row r="44253" spans="1:3" x14ac:dyDescent="0.25">
      <c r="A44253">
        <v>2557</v>
      </c>
      <c r="B44253" s="1">
        <f>DATE(2007,1,1) + TIME(0,0,0)</f>
        <v>39083</v>
      </c>
      <c r="C44253">
        <v>20.155023575000001</v>
      </c>
    </row>
    <row r="44254" spans="1:3" x14ac:dyDescent="0.25">
      <c r="A44254">
        <v>2588</v>
      </c>
      <c r="B44254" s="1">
        <f>DATE(2007,2,1) + TIME(0,0,0)</f>
        <v>39114</v>
      </c>
      <c r="C44254">
        <v>20.156248092999999</v>
      </c>
    </row>
    <row r="44255" spans="1:3" x14ac:dyDescent="0.25">
      <c r="A44255">
        <v>2616</v>
      </c>
      <c r="B44255" s="1">
        <f>DATE(2007,3,1) + TIME(0,0,0)</f>
        <v>39142</v>
      </c>
      <c r="C44255">
        <v>20.157291411999999</v>
      </c>
    </row>
    <row r="44256" spans="1:3" x14ac:dyDescent="0.25">
      <c r="A44256">
        <v>2647</v>
      </c>
      <c r="B44256" s="1">
        <f>DATE(2007,4,1) + TIME(0,0,0)</f>
        <v>39173</v>
      </c>
      <c r="C44256">
        <v>20.158380508</v>
      </c>
    </row>
    <row r="44257" spans="1:3" x14ac:dyDescent="0.25">
      <c r="A44257">
        <v>2677</v>
      </c>
      <c r="B44257" s="1">
        <f>DATE(2007,5,1) + TIME(0,0,0)</f>
        <v>39203</v>
      </c>
      <c r="C44257">
        <v>20.159364700000001</v>
      </c>
    </row>
    <row r="44258" spans="1:3" x14ac:dyDescent="0.25">
      <c r="A44258">
        <v>2708</v>
      </c>
      <c r="B44258" s="1">
        <f>DATE(2007,6,1) + TIME(0,0,0)</f>
        <v>39234</v>
      </c>
      <c r="C44258">
        <v>20.160310745</v>
      </c>
    </row>
    <row r="44259" spans="1:3" x14ac:dyDescent="0.25">
      <c r="A44259">
        <v>2738</v>
      </c>
      <c r="B44259" s="1">
        <f>DATE(2007,7,1) + TIME(0,0,0)</f>
        <v>39264</v>
      </c>
      <c r="C44259">
        <v>20.161159515000001</v>
      </c>
    </row>
    <row r="44260" spans="1:3" x14ac:dyDescent="0.25">
      <c r="A44260">
        <v>2769</v>
      </c>
      <c r="B44260" s="1">
        <f>DATE(2007,8,1) + TIME(0,0,0)</f>
        <v>39295</v>
      </c>
      <c r="C44260">
        <v>20.161972045999999</v>
      </c>
    </row>
    <row r="44261" spans="1:3" x14ac:dyDescent="0.25">
      <c r="A44261">
        <v>2800</v>
      </c>
      <c r="B44261" s="1">
        <f>DATE(2007,9,1) + TIME(0,0,0)</f>
        <v>39326</v>
      </c>
      <c r="C44261">
        <v>20.162721634</v>
      </c>
    </row>
    <row r="44262" spans="1:3" x14ac:dyDescent="0.25">
      <c r="A44262">
        <v>2830</v>
      </c>
      <c r="B44262" s="1">
        <f>DATE(2007,10,1) + TIME(0,0,0)</f>
        <v>39356</v>
      </c>
      <c r="C44262">
        <v>20.163391112999999</v>
      </c>
    </row>
    <row r="44263" spans="1:3" x14ac:dyDescent="0.25">
      <c r="A44263">
        <v>2861</v>
      </c>
      <c r="B44263" s="1">
        <f>DATE(2007,11,1) + TIME(0,0,0)</f>
        <v>39387</v>
      </c>
      <c r="C44263">
        <v>20.164028168000002</v>
      </c>
    </row>
    <row r="44264" spans="1:3" x14ac:dyDescent="0.25">
      <c r="A44264">
        <v>2891</v>
      </c>
      <c r="B44264" s="1">
        <f>DATE(2007,12,1) + TIME(0,0,0)</f>
        <v>39417</v>
      </c>
      <c r="C44264">
        <v>20.164596558</v>
      </c>
    </row>
    <row r="44265" spans="1:3" x14ac:dyDescent="0.25">
      <c r="A44265">
        <v>2922</v>
      </c>
      <c r="B44265" s="1">
        <f>DATE(2008,1,1) + TIME(0,0,0)</f>
        <v>39448</v>
      </c>
      <c r="C44265">
        <v>20.165138245000001</v>
      </c>
    </row>
    <row r="44266" spans="1:3" x14ac:dyDescent="0.25">
      <c r="A44266">
        <v>2953</v>
      </c>
      <c r="B44266" s="1">
        <f>DATE(2008,2,1) + TIME(0,0,0)</f>
        <v>39479</v>
      </c>
      <c r="C44266">
        <v>20.165636063000001</v>
      </c>
    </row>
    <row r="44267" spans="1:3" x14ac:dyDescent="0.25">
      <c r="A44267">
        <v>2982</v>
      </c>
      <c r="B44267" s="1">
        <f>DATE(2008,3,1) + TIME(0,0,0)</f>
        <v>39508</v>
      </c>
      <c r="C44267">
        <v>20.166065216</v>
      </c>
    </row>
    <row r="44268" spans="1:3" x14ac:dyDescent="0.25">
      <c r="A44268">
        <v>3013</v>
      </c>
      <c r="B44268" s="1">
        <f>DATE(2008,4,1) + TIME(0,0,0)</f>
        <v>39539</v>
      </c>
      <c r="C44268">
        <v>20.166490554999999</v>
      </c>
    </row>
    <row r="44269" spans="1:3" x14ac:dyDescent="0.25">
      <c r="A44269">
        <v>3043</v>
      </c>
      <c r="B44269" s="1">
        <f>DATE(2008,5,1) + TIME(0,0,0)</f>
        <v>39569</v>
      </c>
      <c r="C44269">
        <v>20.166870116999998</v>
      </c>
    </row>
    <row r="44270" spans="1:3" x14ac:dyDescent="0.25">
      <c r="A44270">
        <v>3074</v>
      </c>
      <c r="B44270" s="1">
        <f>DATE(2008,6,1) + TIME(0,0,0)</f>
        <v>39600</v>
      </c>
      <c r="C44270">
        <v>20.167230606</v>
      </c>
    </row>
    <row r="44271" spans="1:3" x14ac:dyDescent="0.25">
      <c r="A44271">
        <v>3104</v>
      </c>
      <c r="B44271" s="1">
        <f>DATE(2008,7,1) + TIME(0,0,0)</f>
        <v>39630</v>
      </c>
      <c r="C44271">
        <v>20.167552948000001</v>
      </c>
    </row>
    <row r="44272" spans="1:3" x14ac:dyDescent="0.25">
      <c r="A44272">
        <v>3135</v>
      </c>
      <c r="B44272" s="1">
        <f>DATE(2008,8,1) + TIME(0,0,0)</f>
        <v>39661</v>
      </c>
      <c r="C44272">
        <v>20.167860031</v>
      </c>
    </row>
    <row r="44273" spans="1:3" x14ac:dyDescent="0.25">
      <c r="A44273">
        <v>3166</v>
      </c>
      <c r="B44273" s="1">
        <f>DATE(2008,9,1) + TIME(0,0,0)</f>
        <v>39692</v>
      </c>
      <c r="C44273">
        <v>20.168138504000002</v>
      </c>
    </row>
    <row r="44274" spans="1:3" x14ac:dyDescent="0.25">
      <c r="A44274">
        <v>3196</v>
      </c>
      <c r="B44274" s="1">
        <f>DATE(2008,10,1) + TIME(0,0,0)</f>
        <v>39722</v>
      </c>
      <c r="C44274">
        <v>20.168386459000001</v>
      </c>
    </row>
    <row r="44275" spans="1:3" x14ac:dyDescent="0.25">
      <c r="A44275">
        <v>3227</v>
      </c>
      <c r="B44275" s="1">
        <f>DATE(2008,11,1) + TIME(0,0,0)</f>
        <v>39753</v>
      </c>
      <c r="C44275">
        <v>20.168621063</v>
      </c>
    </row>
    <row r="44276" spans="1:3" x14ac:dyDescent="0.25">
      <c r="A44276">
        <v>3257</v>
      </c>
      <c r="B44276" s="1">
        <f>DATE(2008,12,1) + TIME(0,0,0)</f>
        <v>39783</v>
      </c>
      <c r="C44276">
        <v>20.168827057000001</v>
      </c>
    </row>
    <row r="44277" spans="1:3" x14ac:dyDescent="0.25">
      <c r="A44277">
        <v>3288</v>
      </c>
      <c r="B44277" s="1">
        <f>DATE(2009,1,1) + TIME(0,0,0)</f>
        <v>39814</v>
      </c>
      <c r="C44277">
        <v>20.169019699</v>
      </c>
    </row>
    <row r="44278" spans="1:3" x14ac:dyDescent="0.25">
      <c r="A44278">
        <v>3319</v>
      </c>
      <c r="B44278" s="1">
        <f>DATE(2009,2,1) + TIME(0,0,0)</f>
        <v>39845</v>
      </c>
      <c r="C44278">
        <v>20.169195174999999</v>
      </c>
    </row>
    <row r="44279" spans="1:3" x14ac:dyDescent="0.25">
      <c r="A44279">
        <v>3347</v>
      </c>
      <c r="B44279" s="1">
        <f>DATE(2009,3,1) + TIME(0,0,0)</f>
        <v>39873</v>
      </c>
      <c r="C44279">
        <v>20.169338226000001</v>
      </c>
    </row>
    <row r="44280" spans="1:3" x14ac:dyDescent="0.25">
      <c r="A44280">
        <v>3378</v>
      </c>
      <c r="B44280" s="1">
        <f>DATE(2009,4,1) + TIME(0,0,0)</f>
        <v>39904</v>
      </c>
      <c r="C44280">
        <v>20.169481276999999</v>
      </c>
    </row>
    <row r="44281" spans="1:3" x14ac:dyDescent="0.25">
      <c r="A44281">
        <v>3408</v>
      </c>
      <c r="B44281" s="1">
        <f>DATE(2009,5,1) + TIME(0,0,0)</f>
        <v>39934</v>
      </c>
      <c r="C44281">
        <v>20.169605255</v>
      </c>
    </row>
    <row r="44282" spans="1:3" x14ac:dyDescent="0.25">
      <c r="A44282">
        <v>3439</v>
      </c>
      <c r="B44282" s="1">
        <f>DATE(2009,6,1) + TIME(0,0,0)</f>
        <v>39965</v>
      </c>
      <c r="C44282">
        <v>20.169719696000001</v>
      </c>
    </row>
    <row r="44283" spans="1:3" x14ac:dyDescent="0.25">
      <c r="A44283">
        <v>3469</v>
      </c>
      <c r="B44283" s="1">
        <f>DATE(2009,7,1) + TIME(0,0,0)</f>
        <v>39995</v>
      </c>
      <c r="C44283">
        <v>20.169816970999999</v>
      </c>
    </row>
    <row r="44284" spans="1:3" x14ac:dyDescent="0.25">
      <c r="A44284">
        <v>3500</v>
      </c>
      <c r="B44284" s="1">
        <f>DATE(2009,8,1) + TIME(0,0,0)</f>
        <v>40026</v>
      </c>
      <c r="C44284">
        <v>20.169904709000001</v>
      </c>
    </row>
    <row r="44285" spans="1:3" x14ac:dyDescent="0.25">
      <c r="A44285">
        <v>3531</v>
      </c>
      <c r="B44285" s="1">
        <f>DATE(2009,9,1) + TIME(0,0,0)</f>
        <v>40057</v>
      </c>
      <c r="C44285">
        <v>20.169982910000002</v>
      </c>
    </row>
    <row r="44286" spans="1:3" x14ac:dyDescent="0.25">
      <c r="A44286">
        <v>3561</v>
      </c>
      <c r="B44286" s="1">
        <f>DATE(2009,10,1) + TIME(0,0,0)</f>
        <v>40087</v>
      </c>
      <c r="C44286">
        <v>20.170047759999999</v>
      </c>
    </row>
    <row r="44287" spans="1:3" x14ac:dyDescent="0.25">
      <c r="A44287">
        <v>3592</v>
      </c>
      <c r="B44287" s="1">
        <f>DATE(2009,11,1) + TIME(0,0,0)</f>
        <v>40118</v>
      </c>
      <c r="C44287">
        <v>20.170106887999999</v>
      </c>
    </row>
    <row r="44288" spans="1:3" x14ac:dyDescent="0.25">
      <c r="A44288">
        <v>3622</v>
      </c>
      <c r="B44288" s="1">
        <f>DATE(2009,12,1) + TIME(0,0,0)</f>
        <v>40148</v>
      </c>
      <c r="C44288">
        <v>20.170154572000001</v>
      </c>
    </row>
    <row r="44289" spans="1:3" x14ac:dyDescent="0.25">
      <c r="A44289">
        <v>3653</v>
      </c>
      <c r="B44289" s="1">
        <f>DATE(2010,1,1) + TIME(0,0,0)</f>
        <v>40179</v>
      </c>
      <c r="C44289">
        <v>20.170196532999999</v>
      </c>
    </row>
    <row r="44290" spans="1:3" x14ac:dyDescent="0.25">
      <c r="A44290">
        <v>3684</v>
      </c>
      <c r="B44290" s="1">
        <f>DATE(2010,2,1) + TIME(0,0,0)</f>
        <v>40210</v>
      </c>
      <c r="C44290">
        <v>20.170228957999999</v>
      </c>
    </row>
    <row r="44291" spans="1:3" x14ac:dyDescent="0.25">
      <c r="A44291">
        <v>3712</v>
      </c>
      <c r="B44291" s="1">
        <f>DATE(2010,3,1) + TIME(0,0,0)</f>
        <v>40238</v>
      </c>
      <c r="C44291">
        <v>20.170255660999999</v>
      </c>
    </row>
    <row r="44292" spans="1:3" x14ac:dyDescent="0.25">
      <c r="A44292">
        <v>3743</v>
      </c>
      <c r="B44292" s="1">
        <f>DATE(2010,4,1) + TIME(0,0,0)</f>
        <v>40269</v>
      </c>
      <c r="C44292">
        <v>20.170276642000001</v>
      </c>
    </row>
    <row r="44293" spans="1:3" x14ac:dyDescent="0.25">
      <c r="A44293">
        <v>3773</v>
      </c>
      <c r="B44293" s="1">
        <f>DATE(2010,5,1) + TIME(0,0,0)</f>
        <v>40299</v>
      </c>
      <c r="C44293">
        <v>20.170293808</v>
      </c>
    </row>
    <row r="44294" spans="1:3" x14ac:dyDescent="0.25">
      <c r="A44294">
        <v>3804</v>
      </c>
      <c r="B44294" s="1">
        <f>DATE(2010,6,1) + TIME(0,0,0)</f>
        <v>40330</v>
      </c>
      <c r="C44294">
        <v>20.170307159</v>
      </c>
    </row>
    <row r="44295" spans="1:3" x14ac:dyDescent="0.25">
      <c r="A44295">
        <v>3834</v>
      </c>
      <c r="B44295" s="1">
        <f>DATE(2010,7,1) + TIME(0,0,0)</f>
        <v>40360</v>
      </c>
      <c r="C44295">
        <v>20.170314788999999</v>
      </c>
    </row>
    <row r="44296" spans="1:3" x14ac:dyDescent="0.25">
      <c r="A44296">
        <v>3865</v>
      </c>
      <c r="B44296" s="1">
        <f>DATE(2010,8,1) + TIME(0,0,0)</f>
        <v>40391</v>
      </c>
      <c r="C44296">
        <v>20.170320511</v>
      </c>
    </row>
    <row r="44297" spans="1:3" x14ac:dyDescent="0.25">
      <c r="A44297">
        <v>3896</v>
      </c>
      <c r="B44297" s="1">
        <f>DATE(2010,9,1) + TIME(0,0,0)</f>
        <v>40422</v>
      </c>
      <c r="C44297">
        <v>20.170324325999999</v>
      </c>
    </row>
    <row r="44298" spans="1:3" x14ac:dyDescent="0.25">
      <c r="A44298">
        <v>3926</v>
      </c>
      <c r="B44298" s="1">
        <f>DATE(2010,10,1) + TIME(0,0,0)</f>
        <v>40452</v>
      </c>
      <c r="C44298">
        <v>20.170326233000001</v>
      </c>
    </row>
    <row r="44299" spans="1:3" x14ac:dyDescent="0.25">
      <c r="A44299">
        <v>3957</v>
      </c>
      <c r="B44299" s="1">
        <f>DATE(2010,11,1) + TIME(0,0,0)</f>
        <v>40483</v>
      </c>
      <c r="C44299">
        <v>20.170326233000001</v>
      </c>
    </row>
    <row r="44300" spans="1:3" x14ac:dyDescent="0.25">
      <c r="A44300">
        <v>3987</v>
      </c>
      <c r="B44300" s="1">
        <f>DATE(2010,12,1) + TIME(0,0,0)</f>
        <v>40513</v>
      </c>
      <c r="C44300">
        <v>20.170326233000001</v>
      </c>
    </row>
    <row r="44301" spans="1:3" x14ac:dyDescent="0.25">
      <c r="A44301">
        <v>4018</v>
      </c>
      <c r="B44301" s="1">
        <f>DATE(2011,1,1) + TIME(0,0,0)</f>
        <v>40544</v>
      </c>
      <c r="C44301">
        <v>20.170326233000001</v>
      </c>
    </row>
    <row r="44302" spans="1:3" x14ac:dyDescent="0.25">
      <c r="A44302">
        <v>4049</v>
      </c>
      <c r="B44302" s="1">
        <f>DATE(2011,2,1) + TIME(0,0,0)</f>
        <v>40575</v>
      </c>
      <c r="C44302">
        <v>20.170326233000001</v>
      </c>
    </row>
    <row r="44303" spans="1:3" x14ac:dyDescent="0.25">
      <c r="A44303">
        <v>4077</v>
      </c>
      <c r="B44303" s="1">
        <f>DATE(2011,3,1) + TIME(0,0,0)</f>
        <v>40603</v>
      </c>
      <c r="C44303">
        <v>20.170326233000001</v>
      </c>
    </row>
    <row r="44304" spans="1:3" x14ac:dyDescent="0.25">
      <c r="A44304">
        <v>4108</v>
      </c>
      <c r="B44304" s="1">
        <f>DATE(2011,4,1) + TIME(0,0,0)</f>
        <v>40634</v>
      </c>
      <c r="C44304">
        <v>20.170326233000001</v>
      </c>
    </row>
    <row r="44305" spans="1:3" x14ac:dyDescent="0.25">
      <c r="A44305">
        <v>4138</v>
      </c>
      <c r="B44305" s="1">
        <f>DATE(2011,5,1) + TIME(0,0,0)</f>
        <v>40664</v>
      </c>
      <c r="C44305">
        <v>20.170326233000001</v>
      </c>
    </row>
    <row r="44306" spans="1:3" x14ac:dyDescent="0.25">
      <c r="A44306">
        <v>4169</v>
      </c>
      <c r="B44306" s="1">
        <f>DATE(2011,6,1) + TIME(0,0,0)</f>
        <v>40695</v>
      </c>
      <c r="C44306">
        <v>20.170326233000001</v>
      </c>
    </row>
    <row r="44307" spans="1:3" x14ac:dyDescent="0.25">
      <c r="A44307">
        <v>4199</v>
      </c>
      <c r="B44307" s="1">
        <f>DATE(2011,7,1) + TIME(0,0,0)</f>
        <v>40725</v>
      </c>
      <c r="C44307">
        <v>20.170326233000001</v>
      </c>
    </row>
    <row r="44308" spans="1:3" x14ac:dyDescent="0.25">
      <c r="A44308">
        <v>4230</v>
      </c>
      <c r="B44308" s="1">
        <f>DATE(2011,8,1) + TIME(0,0,0)</f>
        <v>40756</v>
      </c>
      <c r="C44308">
        <v>20.170326233000001</v>
      </c>
    </row>
    <row r="44309" spans="1:3" x14ac:dyDescent="0.25">
      <c r="A44309">
        <v>4261</v>
      </c>
      <c r="B44309" s="1">
        <f>DATE(2011,9,1) + TIME(0,0,0)</f>
        <v>40787</v>
      </c>
      <c r="C44309">
        <v>20.170326233000001</v>
      </c>
    </row>
    <row r="44310" spans="1:3" x14ac:dyDescent="0.25">
      <c r="A44310">
        <v>4291</v>
      </c>
      <c r="B44310" s="1">
        <f>DATE(2011,10,1) + TIME(0,0,0)</f>
        <v>40817</v>
      </c>
      <c r="C44310">
        <v>20.170326233000001</v>
      </c>
    </row>
    <row r="44311" spans="1:3" x14ac:dyDescent="0.25">
      <c r="A44311">
        <v>4322</v>
      </c>
      <c r="B44311" s="1">
        <f>DATE(2011,11,1) + TIME(0,0,0)</f>
        <v>40848</v>
      </c>
      <c r="C44311">
        <v>20.170326233000001</v>
      </c>
    </row>
    <row r="44312" spans="1:3" x14ac:dyDescent="0.25">
      <c r="A44312">
        <v>4352</v>
      </c>
      <c r="B44312" s="1">
        <f>DATE(2011,12,1) + TIME(0,0,0)</f>
        <v>40878</v>
      </c>
      <c r="C44312">
        <v>20.170326233000001</v>
      </c>
    </row>
    <row r="44313" spans="1:3" x14ac:dyDescent="0.25">
      <c r="A44313">
        <v>4383</v>
      </c>
      <c r="B44313" s="1">
        <f>DATE(2012,1,1) + TIME(0,0,0)</f>
        <v>40909</v>
      </c>
      <c r="C44313">
        <v>20.170326233000001</v>
      </c>
    </row>
    <row r="44314" spans="1:3" x14ac:dyDescent="0.25">
      <c r="A44314">
        <v>4414</v>
      </c>
      <c r="B44314" s="1">
        <f>DATE(2012,2,1) + TIME(0,0,0)</f>
        <v>40940</v>
      </c>
      <c r="C44314">
        <v>20.170326233000001</v>
      </c>
    </row>
    <row r="44315" spans="1:3" x14ac:dyDescent="0.25">
      <c r="A44315">
        <v>4443</v>
      </c>
      <c r="B44315" s="1">
        <f>DATE(2012,3,1) + TIME(0,0,0)</f>
        <v>40969</v>
      </c>
      <c r="C44315">
        <v>20.170326233000001</v>
      </c>
    </row>
    <row r="44316" spans="1:3" x14ac:dyDescent="0.25">
      <c r="A44316">
        <v>4474</v>
      </c>
      <c r="B44316" s="1">
        <f>DATE(2012,4,1) + TIME(0,0,0)</f>
        <v>41000</v>
      </c>
      <c r="C44316">
        <v>20.170326233000001</v>
      </c>
    </row>
    <row r="44317" spans="1:3" x14ac:dyDescent="0.25">
      <c r="A44317">
        <v>4504</v>
      </c>
      <c r="B44317" s="1">
        <f>DATE(2012,5,1) + TIME(0,0,0)</f>
        <v>41030</v>
      </c>
      <c r="C44317">
        <v>20.170326233000001</v>
      </c>
    </row>
    <row r="44318" spans="1:3" x14ac:dyDescent="0.25">
      <c r="A44318">
        <v>4535</v>
      </c>
      <c r="B44318" s="1">
        <f>DATE(2012,6,1) + TIME(0,0,0)</f>
        <v>41061</v>
      </c>
      <c r="C44318">
        <v>20.170326233000001</v>
      </c>
    </row>
    <row r="44319" spans="1:3" x14ac:dyDescent="0.25">
      <c r="A44319">
        <v>4565</v>
      </c>
      <c r="B44319" s="1">
        <f>DATE(2012,7,1) + TIME(0,0,0)</f>
        <v>41091</v>
      </c>
      <c r="C44319">
        <v>20.170326233000001</v>
      </c>
    </row>
    <row r="44320" spans="1:3" x14ac:dyDescent="0.25">
      <c r="A44320">
        <v>4596</v>
      </c>
      <c r="B44320" s="1">
        <f>DATE(2012,8,1) + TIME(0,0,0)</f>
        <v>41122</v>
      </c>
      <c r="C44320">
        <v>20.170326233000001</v>
      </c>
    </row>
    <row r="44321" spans="1:3" x14ac:dyDescent="0.25">
      <c r="A44321">
        <v>4627</v>
      </c>
      <c r="B44321" s="1">
        <f>DATE(2012,9,1) + TIME(0,0,0)</f>
        <v>41153</v>
      </c>
      <c r="C44321">
        <v>20.170326233000001</v>
      </c>
    </row>
    <row r="44322" spans="1:3" x14ac:dyDescent="0.25">
      <c r="A44322">
        <v>4657</v>
      </c>
      <c r="B44322" s="1">
        <f>DATE(2012,10,1) + TIME(0,0,0)</f>
        <v>41183</v>
      </c>
      <c r="C44322">
        <v>20.170326233000001</v>
      </c>
    </row>
    <row r="44323" spans="1:3" x14ac:dyDescent="0.25">
      <c r="A44323">
        <v>4688</v>
      </c>
      <c r="B44323" s="1">
        <f>DATE(2012,11,1) + TIME(0,0,0)</f>
        <v>41214</v>
      </c>
      <c r="C44323">
        <v>20.170326233000001</v>
      </c>
    </row>
    <row r="44324" spans="1:3" x14ac:dyDescent="0.25">
      <c r="A44324">
        <v>4718</v>
      </c>
      <c r="B44324" s="1">
        <f>DATE(2012,12,1) + TIME(0,0,0)</f>
        <v>41244</v>
      </c>
      <c r="C44324">
        <v>20.170326233000001</v>
      </c>
    </row>
    <row r="44325" spans="1:3" x14ac:dyDescent="0.25">
      <c r="A44325">
        <v>4749</v>
      </c>
      <c r="B44325" s="1">
        <f>DATE(2013,1,1) + TIME(0,0,0)</f>
        <v>41275</v>
      </c>
      <c r="C44325">
        <v>20.170326233000001</v>
      </c>
    </row>
    <row r="44326" spans="1:3" x14ac:dyDescent="0.25">
      <c r="A44326">
        <v>4780</v>
      </c>
      <c r="B44326" s="1">
        <f>DATE(2013,2,1) + TIME(0,0,0)</f>
        <v>41306</v>
      </c>
      <c r="C44326">
        <v>20.170326233000001</v>
      </c>
    </row>
    <row r="44327" spans="1:3" x14ac:dyDescent="0.25">
      <c r="A44327">
        <v>4808</v>
      </c>
      <c r="B44327" s="1">
        <f>DATE(2013,3,1) + TIME(0,0,0)</f>
        <v>41334</v>
      </c>
      <c r="C44327">
        <v>20.170326233000001</v>
      </c>
    </row>
    <row r="44328" spans="1:3" x14ac:dyDescent="0.25">
      <c r="A44328">
        <v>4839</v>
      </c>
      <c r="B44328" s="1">
        <f>DATE(2013,4,1) + TIME(0,0,0)</f>
        <v>41365</v>
      </c>
      <c r="C44328">
        <v>20.170326233000001</v>
      </c>
    </row>
    <row r="44329" spans="1:3" x14ac:dyDescent="0.25">
      <c r="A44329">
        <v>4869</v>
      </c>
      <c r="B44329" s="1">
        <f>DATE(2013,5,1) + TIME(0,0,0)</f>
        <v>41395</v>
      </c>
      <c r="C44329">
        <v>20.170326233000001</v>
      </c>
    </row>
    <row r="44330" spans="1:3" x14ac:dyDescent="0.25">
      <c r="A44330">
        <v>4900</v>
      </c>
      <c r="B44330" s="1">
        <f>DATE(2013,6,1) + TIME(0,0,0)</f>
        <v>41426</v>
      </c>
      <c r="C44330">
        <v>20.170326233000001</v>
      </c>
    </row>
    <row r="44331" spans="1:3" x14ac:dyDescent="0.25">
      <c r="A44331">
        <v>4930</v>
      </c>
      <c r="B44331" s="1">
        <f>DATE(2013,7,1) + TIME(0,0,0)</f>
        <v>41456</v>
      </c>
      <c r="C44331">
        <v>20.170326233000001</v>
      </c>
    </row>
    <row r="44332" spans="1:3" x14ac:dyDescent="0.25">
      <c r="A44332">
        <v>4961</v>
      </c>
      <c r="B44332" s="1">
        <f>DATE(2013,8,1) + TIME(0,0,0)</f>
        <v>41487</v>
      </c>
      <c r="C44332">
        <v>20.170326233000001</v>
      </c>
    </row>
    <row r="44333" spans="1:3" x14ac:dyDescent="0.25">
      <c r="A44333">
        <v>4992</v>
      </c>
      <c r="B44333" s="1">
        <f>DATE(2013,9,1) + TIME(0,0,0)</f>
        <v>41518</v>
      </c>
      <c r="C44333">
        <v>20.170326233000001</v>
      </c>
    </row>
    <row r="44334" spans="1:3" x14ac:dyDescent="0.25">
      <c r="A44334">
        <v>5022</v>
      </c>
      <c r="B44334" s="1">
        <f>DATE(2013,10,1) + TIME(0,0,0)</f>
        <v>41548</v>
      </c>
      <c r="C44334">
        <v>20.170326233000001</v>
      </c>
    </row>
    <row r="44335" spans="1:3" x14ac:dyDescent="0.25">
      <c r="A44335">
        <v>5053</v>
      </c>
      <c r="B44335" s="1">
        <f>DATE(2013,11,1) + TIME(0,0,0)</f>
        <v>41579</v>
      </c>
      <c r="C44335">
        <v>20.170326233000001</v>
      </c>
    </row>
    <row r="44336" spans="1:3" x14ac:dyDescent="0.25">
      <c r="A44336">
        <v>5083</v>
      </c>
      <c r="B44336" s="1">
        <f>DATE(2013,12,1) + TIME(0,0,0)</f>
        <v>41609</v>
      </c>
      <c r="C44336">
        <v>20.170326233000001</v>
      </c>
    </row>
    <row r="44337" spans="1:3" x14ac:dyDescent="0.25">
      <c r="A44337">
        <v>5114</v>
      </c>
      <c r="B44337" s="1">
        <f>DATE(2014,1,1) + TIME(0,0,0)</f>
        <v>41640</v>
      </c>
      <c r="C44337">
        <v>20.170326233000001</v>
      </c>
    </row>
    <row r="44338" spans="1:3" x14ac:dyDescent="0.25">
      <c r="A44338">
        <v>5145</v>
      </c>
      <c r="B44338" s="1">
        <f>DATE(2014,2,1) + TIME(0,0,0)</f>
        <v>41671</v>
      </c>
      <c r="C44338">
        <v>20.170326233000001</v>
      </c>
    </row>
    <row r="44339" spans="1:3" x14ac:dyDescent="0.25">
      <c r="A44339">
        <v>5173</v>
      </c>
      <c r="B44339" s="1">
        <f>DATE(2014,3,1) + TIME(0,0,0)</f>
        <v>41699</v>
      </c>
      <c r="C44339">
        <v>20.170326233000001</v>
      </c>
    </row>
    <row r="44340" spans="1:3" x14ac:dyDescent="0.25">
      <c r="A44340">
        <v>5204</v>
      </c>
      <c r="B44340" s="1">
        <f>DATE(2014,4,1) + TIME(0,0,0)</f>
        <v>41730</v>
      </c>
      <c r="C44340">
        <v>20.170326233000001</v>
      </c>
    </row>
    <row r="44341" spans="1:3" x14ac:dyDescent="0.25">
      <c r="A44341">
        <v>5234</v>
      </c>
      <c r="B44341" s="1">
        <f>DATE(2014,5,1) + TIME(0,0,0)</f>
        <v>41760</v>
      </c>
      <c r="C44341">
        <v>20.170326233000001</v>
      </c>
    </row>
    <row r="44342" spans="1:3" x14ac:dyDescent="0.25">
      <c r="A44342">
        <v>5265</v>
      </c>
      <c r="B44342" s="1">
        <f>DATE(2014,6,1) + TIME(0,0,0)</f>
        <v>41791</v>
      </c>
      <c r="C44342">
        <v>20.170326233000001</v>
      </c>
    </row>
    <row r="44343" spans="1:3" x14ac:dyDescent="0.25">
      <c r="A44343">
        <v>5295</v>
      </c>
      <c r="B44343" s="1">
        <f>DATE(2014,7,1) + TIME(0,0,0)</f>
        <v>41821</v>
      </c>
      <c r="C44343">
        <v>20.170326233000001</v>
      </c>
    </row>
    <row r="44344" spans="1:3" x14ac:dyDescent="0.25">
      <c r="A44344">
        <v>5326</v>
      </c>
      <c r="B44344" s="1">
        <f>DATE(2014,8,1) + TIME(0,0,0)</f>
        <v>41852</v>
      </c>
      <c r="C44344">
        <v>20.170326233000001</v>
      </c>
    </row>
    <row r="44345" spans="1:3" x14ac:dyDescent="0.25">
      <c r="A44345">
        <v>5357</v>
      </c>
      <c r="B44345" s="1">
        <f>DATE(2014,9,1) + TIME(0,0,0)</f>
        <v>41883</v>
      </c>
      <c r="C44345">
        <v>20.170326233000001</v>
      </c>
    </row>
    <row r="44346" spans="1:3" x14ac:dyDescent="0.25">
      <c r="A44346">
        <v>5387</v>
      </c>
      <c r="B44346" s="1">
        <f>DATE(2014,10,1) + TIME(0,0,0)</f>
        <v>41913</v>
      </c>
      <c r="C44346">
        <v>20.170326233000001</v>
      </c>
    </row>
    <row r="44347" spans="1:3" x14ac:dyDescent="0.25">
      <c r="A44347">
        <v>5418</v>
      </c>
      <c r="B44347" s="1">
        <f>DATE(2014,11,1) + TIME(0,0,0)</f>
        <v>41944</v>
      </c>
      <c r="C44347">
        <v>20.170326233000001</v>
      </c>
    </row>
    <row r="44348" spans="1:3" x14ac:dyDescent="0.25">
      <c r="A44348">
        <v>5448</v>
      </c>
      <c r="B44348" s="1">
        <f>DATE(2014,12,1) + TIME(0,0,0)</f>
        <v>41974</v>
      </c>
      <c r="C44348">
        <v>20.170326233000001</v>
      </c>
    </row>
    <row r="44349" spans="1:3" x14ac:dyDescent="0.25">
      <c r="A44349">
        <v>5479</v>
      </c>
      <c r="B44349" s="1">
        <f>DATE(2015,1,1) + TIME(0,0,0)</f>
        <v>42005</v>
      </c>
      <c r="C44349">
        <v>20.170326233000001</v>
      </c>
    </row>
    <row r="44350" spans="1:3" x14ac:dyDescent="0.25">
      <c r="A44350">
        <v>5510</v>
      </c>
      <c r="B44350" s="1">
        <f>DATE(2015,2,1) + TIME(0,0,0)</f>
        <v>42036</v>
      </c>
      <c r="C44350">
        <v>20.170326233000001</v>
      </c>
    </row>
    <row r="44351" spans="1:3" x14ac:dyDescent="0.25">
      <c r="A44351">
        <v>5538</v>
      </c>
      <c r="B44351" s="1">
        <f>DATE(2015,3,1) + TIME(0,0,0)</f>
        <v>42064</v>
      </c>
      <c r="C44351">
        <v>20.170326233000001</v>
      </c>
    </row>
    <row r="44352" spans="1:3" x14ac:dyDescent="0.25">
      <c r="A44352">
        <v>5569</v>
      </c>
      <c r="B44352" s="1">
        <f>DATE(2015,4,1) + TIME(0,0,0)</f>
        <v>42095</v>
      </c>
      <c r="C44352">
        <v>20.170326233000001</v>
      </c>
    </row>
    <row r="44353" spans="1:3" x14ac:dyDescent="0.25">
      <c r="A44353">
        <v>5599</v>
      </c>
      <c r="B44353" s="1">
        <f>DATE(2015,5,1) + TIME(0,0,0)</f>
        <v>42125</v>
      </c>
      <c r="C44353">
        <v>20.170326233000001</v>
      </c>
    </row>
    <row r="44354" spans="1:3" x14ac:dyDescent="0.25">
      <c r="A44354">
        <v>5630</v>
      </c>
      <c r="B44354" s="1">
        <f>DATE(2015,6,1) + TIME(0,0,0)</f>
        <v>42156</v>
      </c>
      <c r="C44354">
        <v>20.170326233000001</v>
      </c>
    </row>
    <row r="44355" spans="1:3" x14ac:dyDescent="0.25">
      <c r="A44355">
        <v>5660</v>
      </c>
      <c r="B44355" s="1">
        <f>DATE(2015,7,1) + TIME(0,0,0)</f>
        <v>42186</v>
      </c>
      <c r="C44355">
        <v>20.170326233000001</v>
      </c>
    </row>
    <row r="44356" spans="1:3" x14ac:dyDescent="0.25">
      <c r="A44356">
        <v>5691</v>
      </c>
      <c r="B44356" s="1">
        <f>DATE(2015,8,1) + TIME(0,0,0)</f>
        <v>42217</v>
      </c>
      <c r="C44356">
        <v>20.170326233000001</v>
      </c>
    </row>
    <row r="44357" spans="1:3" x14ac:dyDescent="0.25">
      <c r="A44357">
        <v>5722</v>
      </c>
      <c r="B44357" s="1">
        <f>DATE(2015,9,1) + TIME(0,0,0)</f>
        <v>42248</v>
      </c>
      <c r="C44357">
        <v>20.170326233000001</v>
      </c>
    </row>
    <row r="44358" spans="1:3" x14ac:dyDescent="0.25">
      <c r="A44358">
        <v>5752</v>
      </c>
      <c r="B44358" s="1">
        <f>DATE(2015,10,1) + TIME(0,0,0)</f>
        <v>42278</v>
      </c>
      <c r="C44358">
        <v>20.170326233000001</v>
      </c>
    </row>
    <row r="44359" spans="1:3" x14ac:dyDescent="0.25">
      <c r="A44359">
        <v>5783</v>
      </c>
      <c r="B44359" s="1">
        <f>DATE(2015,11,1) + TIME(0,0,0)</f>
        <v>42309</v>
      </c>
      <c r="C44359">
        <v>20.170326233000001</v>
      </c>
    </row>
    <row r="44360" spans="1:3" x14ac:dyDescent="0.25">
      <c r="A44360">
        <v>5813</v>
      </c>
      <c r="B44360" s="1">
        <f>DATE(2015,12,1) + TIME(0,0,0)</f>
        <v>42339</v>
      </c>
      <c r="C44360">
        <v>20.170326233000001</v>
      </c>
    </row>
    <row r="44361" spans="1:3" x14ac:dyDescent="0.25">
      <c r="A44361">
        <v>5844</v>
      </c>
      <c r="B44361" s="1">
        <f>DATE(2016,1,1) + TIME(0,0,0)</f>
        <v>42370</v>
      </c>
      <c r="C44361">
        <v>20.170326233000001</v>
      </c>
    </row>
    <row r="44362" spans="1:3" x14ac:dyDescent="0.25">
      <c r="A44362">
        <v>5875</v>
      </c>
      <c r="B44362" s="1">
        <f>DATE(2016,2,1) + TIME(0,0,0)</f>
        <v>42401</v>
      </c>
      <c r="C44362">
        <v>20.170326233000001</v>
      </c>
    </row>
    <row r="44363" spans="1:3" x14ac:dyDescent="0.25">
      <c r="A44363">
        <v>5904</v>
      </c>
      <c r="B44363" s="1">
        <f>DATE(2016,3,1) + TIME(0,0,0)</f>
        <v>42430</v>
      </c>
      <c r="C44363">
        <v>20.170326233000001</v>
      </c>
    </row>
    <row r="44364" spans="1:3" x14ac:dyDescent="0.25">
      <c r="A44364">
        <v>5935</v>
      </c>
      <c r="B44364" s="1">
        <f>DATE(2016,4,1) + TIME(0,0,0)</f>
        <v>42461</v>
      </c>
      <c r="C44364">
        <v>20.170326233000001</v>
      </c>
    </row>
    <row r="44365" spans="1:3" x14ac:dyDescent="0.25">
      <c r="A44365">
        <v>5965</v>
      </c>
      <c r="B44365" s="1">
        <f>DATE(2016,5,1) + TIME(0,0,0)</f>
        <v>42491</v>
      </c>
      <c r="C44365">
        <v>20.170326233000001</v>
      </c>
    </row>
    <row r="44366" spans="1:3" x14ac:dyDescent="0.25">
      <c r="A44366">
        <v>5996</v>
      </c>
      <c r="B44366" s="1">
        <f>DATE(2016,6,1) + TIME(0,0,0)</f>
        <v>42522</v>
      </c>
      <c r="C44366">
        <v>20.170326233000001</v>
      </c>
    </row>
    <row r="44367" spans="1:3" x14ac:dyDescent="0.25">
      <c r="A44367">
        <v>6026</v>
      </c>
      <c r="B44367" s="1">
        <f>DATE(2016,7,1) + TIME(0,0,0)</f>
        <v>42552</v>
      </c>
      <c r="C44367">
        <v>20.170326233000001</v>
      </c>
    </row>
    <row r="44368" spans="1:3" x14ac:dyDescent="0.25">
      <c r="A44368">
        <v>6057</v>
      </c>
      <c r="B44368" s="1">
        <f>DATE(2016,8,1) + TIME(0,0,0)</f>
        <v>42583</v>
      </c>
      <c r="C44368">
        <v>20.170326233000001</v>
      </c>
    </row>
    <row r="44369" spans="1:3" x14ac:dyDescent="0.25">
      <c r="A44369">
        <v>6088</v>
      </c>
      <c r="B44369" s="1">
        <f>DATE(2016,9,1) + TIME(0,0,0)</f>
        <v>42614</v>
      </c>
      <c r="C44369">
        <v>20.170326233000001</v>
      </c>
    </row>
    <row r="44370" spans="1:3" x14ac:dyDescent="0.25">
      <c r="A44370">
        <v>6118</v>
      </c>
      <c r="B44370" s="1">
        <f>DATE(2016,10,1) + TIME(0,0,0)</f>
        <v>42644</v>
      </c>
      <c r="C44370">
        <v>20.170326233000001</v>
      </c>
    </row>
    <row r="44371" spans="1:3" x14ac:dyDescent="0.25">
      <c r="A44371">
        <v>6149</v>
      </c>
      <c r="B44371" s="1">
        <f>DATE(2016,11,1) + TIME(0,0,0)</f>
        <v>42675</v>
      </c>
      <c r="C44371">
        <v>20.170326233000001</v>
      </c>
    </row>
    <row r="44372" spans="1:3" x14ac:dyDescent="0.25">
      <c r="A44372">
        <v>6179</v>
      </c>
      <c r="B44372" s="1">
        <f>DATE(2016,12,1) + TIME(0,0,0)</f>
        <v>42705</v>
      </c>
      <c r="C44372">
        <v>20.170326233000001</v>
      </c>
    </row>
    <row r="44373" spans="1:3" x14ac:dyDescent="0.25">
      <c r="A44373">
        <v>6210</v>
      </c>
      <c r="B44373" s="1">
        <f>DATE(2017,1,1) + TIME(0,0,0)</f>
        <v>42736</v>
      </c>
      <c r="C44373">
        <v>20.170326233000001</v>
      </c>
    </row>
    <row r="44374" spans="1:3" x14ac:dyDescent="0.25">
      <c r="A44374">
        <v>6241</v>
      </c>
      <c r="B44374" s="1">
        <f>DATE(2017,2,1) + TIME(0,0,0)</f>
        <v>42767</v>
      </c>
      <c r="C44374">
        <v>20.170326233000001</v>
      </c>
    </row>
    <row r="44375" spans="1:3" x14ac:dyDescent="0.25">
      <c r="A44375">
        <v>6269</v>
      </c>
      <c r="B44375" s="1">
        <f>DATE(2017,3,1) + TIME(0,0,0)</f>
        <v>42795</v>
      </c>
      <c r="C44375">
        <v>20.170326233000001</v>
      </c>
    </row>
    <row r="44376" spans="1:3" x14ac:dyDescent="0.25">
      <c r="A44376">
        <v>6300</v>
      </c>
      <c r="B44376" s="1">
        <f>DATE(2017,4,1) + TIME(0,0,0)</f>
        <v>42826</v>
      </c>
      <c r="C44376">
        <v>20.170326233000001</v>
      </c>
    </row>
    <row r="44377" spans="1:3" x14ac:dyDescent="0.25">
      <c r="A44377">
        <v>6330</v>
      </c>
      <c r="B44377" s="1">
        <f>DATE(2017,5,1) + TIME(0,0,0)</f>
        <v>42856</v>
      </c>
      <c r="C44377">
        <v>20.170326233000001</v>
      </c>
    </row>
    <row r="44378" spans="1:3" x14ac:dyDescent="0.25">
      <c r="A44378">
        <v>6361</v>
      </c>
      <c r="B44378" s="1">
        <f>DATE(2017,6,1) + TIME(0,0,0)</f>
        <v>42887</v>
      </c>
      <c r="C44378">
        <v>20.170326233000001</v>
      </c>
    </row>
    <row r="44379" spans="1:3" x14ac:dyDescent="0.25">
      <c r="A44379">
        <v>6391</v>
      </c>
      <c r="B44379" s="1">
        <f>DATE(2017,7,1) + TIME(0,0,0)</f>
        <v>42917</v>
      </c>
      <c r="C44379">
        <v>20.170326233000001</v>
      </c>
    </row>
    <row r="44380" spans="1:3" x14ac:dyDescent="0.25">
      <c r="A44380">
        <v>6422</v>
      </c>
      <c r="B44380" s="1">
        <f>DATE(2017,8,1) + TIME(0,0,0)</f>
        <v>42948</v>
      </c>
      <c r="C44380">
        <v>20.170326233000001</v>
      </c>
    </row>
    <row r="44381" spans="1:3" x14ac:dyDescent="0.25">
      <c r="A44381">
        <v>6453</v>
      </c>
      <c r="B44381" s="1">
        <f>DATE(2017,9,1) + TIME(0,0,0)</f>
        <v>42979</v>
      </c>
      <c r="C44381">
        <v>20.170326233000001</v>
      </c>
    </row>
    <row r="44382" spans="1:3" x14ac:dyDescent="0.25">
      <c r="A44382">
        <v>6483</v>
      </c>
      <c r="B44382" s="1">
        <f>DATE(2017,10,1) + TIME(0,0,0)</f>
        <v>43009</v>
      </c>
      <c r="C44382">
        <v>20.170326233000001</v>
      </c>
    </row>
    <row r="44383" spans="1:3" x14ac:dyDescent="0.25">
      <c r="A44383">
        <v>6514</v>
      </c>
      <c r="B44383" s="1">
        <f>DATE(2017,11,1) + TIME(0,0,0)</f>
        <v>43040</v>
      </c>
      <c r="C44383">
        <v>20.170326233000001</v>
      </c>
    </row>
    <row r="44384" spans="1:3" x14ac:dyDescent="0.25">
      <c r="A44384">
        <v>6544</v>
      </c>
      <c r="B44384" s="1">
        <f>DATE(2017,12,1) + TIME(0,0,0)</f>
        <v>43070</v>
      </c>
      <c r="C44384">
        <v>20.170326233000001</v>
      </c>
    </row>
    <row r="44385" spans="1:3" x14ac:dyDescent="0.25">
      <c r="A44385">
        <v>6575</v>
      </c>
      <c r="B44385" s="1">
        <f>DATE(2018,1,1) + TIME(0,0,0)</f>
        <v>43101</v>
      </c>
      <c r="C44385">
        <v>20.170326233000001</v>
      </c>
    </row>
    <row r="44386" spans="1:3" x14ac:dyDescent="0.25">
      <c r="A44386">
        <v>6606</v>
      </c>
      <c r="B44386" s="1">
        <f>DATE(2018,2,1) + TIME(0,0,0)</f>
        <v>43132</v>
      </c>
      <c r="C44386">
        <v>20.170326233000001</v>
      </c>
    </row>
    <row r="44387" spans="1:3" x14ac:dyDescent="0.25">
      <c r="A44387">
        <v>6634</v>
      </c>
      <c r="B44387" s="1">
        <f>DATE(2018,3,1) + TIME(0,0,0)</f>
        <v>43160</v>
      </c>
      <c r="C44387">
        <v>20.170326233000001</v>
      </c>
    </row>
    <row r="44388" spans="1:3" x14ac:dyDescent="0.25">
      <c r="A44388">
        <v>6665</v>
      </c>
      <c r="B44388" s="1">
        <f>DATE(2018,4,1) + TIME(0,0,0)</f>
        <v>43191</v>
      </c>
      <c r="C44388">
        <v>20.170326233000001</v>
      </c>
    </row>
    <row r="44389" spans="1:3" x14ac:dyDescent="0.25">
      <c r="A44389">
        <v>6695</v>
      </c>
      <c r="B44389" s="1">
        <f>DATE(2018,5,1) + TIME(0,0,0)</f>
        <v>43221</v>
      </c>
      <c r="C44389">
        <v>20.170326233000001</v>
      </c>
    </row>
    <row r="44390" spans="1:3" x14ac:dyDescent="0.25">
      <c r="A44390">
        <v>6726</v>
      </c>
      <c r="B44390" s="1">
        <f>DATE(2018,6,1) + TIME(0,0,0)</f>
        <v>43252</v>
      </c>
      <c r="C44390">
        <v>20.170326233000001</v>
      </c>
    </row>
    <row r="44391" spans="1:3" x14ac:dyDescent="0.25">
      <c r="A44391">
        <v>6756</v>
      </c>
      <c r="B44391" s="1">
        <f>DATE(2018,7,1) + TIME(0,0,0)</f>
        <v>43282</v>
      </c>
      <c r="C44391">
        <v>20.170326233000001</v>
      </c>
    </row>
    <row r="44392" spans="1:3" x14ac:dyDescent="0.25">
      <c r="A44392">
        <v>6787</v>
      </c>
      <c r="B44392" s="1">
        <f>DATE(2018,8,1) + TIME(0,0,0)</f>
        <v>43313</v>
      </c>
      <c r="C44392">
        <v>20.170326233000001</v>
      </c>
    </row>
    <row r="44393" spans="1:3" x14ac:dyDescent="0.25">
      <c r="A44393">
        <v>6818</v>
      </c>
      <c r="B44393" s="1">
        <f>DATE(2018,9,1) + TIME(0,0,0)</f>
        <v>43344</v>
      </c>
      <c r="C44393">
        <v>20.170326233000001</v>
      </c>
    </row>
    <row r="44394" spans="1:3" x14ac:dyDescent="0.25">
      <c r="A44394">
        <v>6848</v>
      </c>
      <c r="B44394" s="1">
        <f>DATE(2018,10,1) + TIME(0,0,0)</f>
        <v>43374</v>
      </c>
      <c r="C44394">
        <v>20.170326233000001</v>
      </c>
    </row>
    <row r="44395" spans="1:3" x14ac:dyDescent="0.25">
      <c r="A44395">
        <v>6879</v>
      </c>
      <c r="B44395" s="1">
        <f>DATE(2018,11,1) + TIME(0,0,0)</f>
        <v>43405</v>
      </c>
      <c r="C44395">
        <v>20.170326233000001</v>
      </c>
    </row>
    <row r="44396" spans="1:3" x14ac:dyDescent="0.25">
      <c r="A44396">
        <v>6909</v>
      </c>
      <c r="B44396" s="1">
        <f>DATE(2018,12,1) + TIME(0,0,0)</f>
        <v>43435</v>
      </c>
      <c r="C44396">
        <v>20.170326233000001</v>
      </c>
    </row>
    <row r="44397" spans="1:3" x14ac:dyDescent="0.25">
      <c r="A44397">
        <v>6940</v>
      </c>
      <c r="B44397" s="1">
        <f>DATE(2019,1,1) + TIME(0,0,0)</f>
        <v>43466</v>
      </c>
      <c r="C44397">
        <v>20.170326233000001</v>
      </c>
    </row>
    <row r="44398" spans="1:3" x14ac:dyDescent="0.25">
      <c r="A44398">
        <v>6971</v>
      </c>
      <c r="B44398" s="1">
        <f>DATE(2019,2,1) + TIME(0,0,0)</f>
        <v>43497</v>
      </c>
      <c r="C44398">
        <v>20.170326233000001</v>
      </c>
    </row>
    <row r="44399" spans="1:3" x14ac:dyDescent="0.25">
      <c r="A44399">
        <v>6999</v>
      </c>
      <c r="B44399" s="1">
        <f>DATE(2019,3,1) + TIME(0,0,0)</f>
        <v>43525</v>
      </c>
      <c r="C44399">
        <v>20.170326233000001</v>
      </c>
    </row>
    <row r="44400" spans="1:3" x14ac:dyDescent="0.25">
      <c r="A44400">
        <v>7030</v>
      </c>
      <c r="B44400" s="1">
        <f>DATE(2019,4,1) + TIME(0,0,0)</f>
        <v>43556</v>
      </c>
      <c r="C44400">
        <v>20.170326233000001</v>
      </c>
    </row>
    <row r="44401" spans="1:3" x14ac:dyDescent="0.25">
      <c r="A44401">
        <v>7060</v>
      </c>
      <c r="B44401" s="1">
        <f>DATE(2019,5,1) + TIME(0,0,0)</f>
        <v>43586</v>
      </c>
      <c r="C44401">
        <v>20.170326233000001</v>
      </c>
    </row>
    <row r="44402" spans="1:3" x14ac:dyDescent="0.25">
      <c r="A44402">
        <v>7091</v>
      </c>
      <c r="B44402" s="1">
        <f>DATE(2019,6,1) + TIME(0,0,0)</f>
        <v>43617</v>
      </c>
      <c r="C44402">
        <v>20.170326233000001</v>
      </c>
    </row>
    <row r="44403" spans="1:3" x14ac:dyDescent="0.25">
      <c r="A44403">
        <v>7121</v>
      </c>
      <c r="B44403" s="1">
        <f>DATE(2019,7,1) + TIME(0,0,0)</f>
        <v>43647</v>
      </c>
      <c r="C44403">
        <v>20.170326233000001</v>
      </c>
    </row>
    <row r="44404" spans="1:3" x14ac:dyDescent="0.25">
      <c r="A44404">
        <v>7152</v>
      </c>
      <c r="B44404" s="1">
        <f>DATE(2019,8,1) + TIME(0,0,0)</f>
        <v>43678</v>
      </c>
      <c r="C44404">
        <v>20.170326233000001</v>
      </c>
    </row>
    <row r="44405" spans="1:3" x14ac:dyDescent="0.25">
      <c r="A44405">
        <v>7183</v>
      </c>
      <c r="B44405" s="1">
        <f>DATE(2019,9,1) + TIME(0,0,0)</f>
        <v>43709</v>
      </c>
      <c r="C44405">
        <v>20.170326233000001</v>
      </c>
    </row>
    <row r="44406" spans="1:3" x14ac:dyDescent="0.25">
      <c r="A44406">
        <v>7213</v>
      </c>
      <c r="B44406" s="1">
        <f>DATE(2019,10,1) + TIME(0,0,0)</f>
        <v>43739</v>
      </c>
      <c r="C44406">
        <v>20.170326233000001</v>
      </c>
    </row>
    <row r="44407" spans="1:3" x14ac:dyDescent="0.25">
      <c r="A44407">
        <v>7244</v>
      </c>
      <c r="B44407" s="1">
        <f>DATE(2019,11,1) + TIME(0,0,0)</f>
        <v>43770</v>
      </c>
      <c r="C44407">
        <v>20.170326233000001</v>
      </c>
    </row>
    <row r="44408" spans="1:3" x14ac:dyDescent="0.25">
      <c r="A44408">
        <v>7274</v>
      </c>
      <c r="B44408" s="1">
        <f>DATE(2019,12,1) + TIME(0,0,0)</f>
        <v>43800</v>
      </c>
      <c r="C44408">
        <v>20.170326233000001</v>
      </c>
    </row>
    <row r="44409" spans="1:3" x14ac:dyDescent="0.25">
      <c r="A44409">
        <v>7305</v>
      </c>
      <c r="B44409" s="1">
        <f>DATE(2020,1,1) + TIME(0,0,0)</f>
        <v>43831</v>
      </c>
      <c r="C44409">
        <v>20.170326233000001</v>
      </c>
    </row>
    <row r="44410" spans="1:3" x14ac:dyDescent="0.25">
      <c r="A44410">
        <v>7336</v>
      </c>
      <c r="B44410" s="1">
        <f>DATE(2020,2,1) + TIME(0,0,0)</f>
        <v>43862</v>
      </c>
      <c r="C44410">
        <v>20.170326233000001</v>
      </c>
    </row>
    <row r="44411" spans="1:3" x14ac:dyDescent="0.25">
      <c r="A44411">
        <v>7365</v>
      </c>
      <c r="B44411" s="1">
        <f>DATE(2020,3,1) + TIME(0,0,0)</f>
        <v>43891</v>
      </c>
      <c r="C44411">
        <v>20.170326233000001</v>
      </c>
    </row>
    <row r="44412" spans="1:3" x14ac:dyDescent="0.25">
      <c r="A44412">
        <v>7396</v>
      </c>
      <c r="B44412" s="1">
        <f>DATE(2020,4,1) + TIME(0,0,0)</f>
        <v>43922</v>
      </c>
      <c r="C44412">
        <v>20.170326233000001</v>
      </c>
    </row>
    <row r="44413" spans="1:3" x14ac:dyDescent="0.25">
      <c r="A44413">
        <v>7426</v>
      </c>
      <c r="B44413" s="1">
        <f>DATE(2020,5,1) + TIME(0,0,0)</f>
        <v>43952</v>
      </c>
      <c r="C44413">
        <v>20.170326233000001</v>
      </c>
    </row>
    <row r="44414" spans="1:3" x14ac:dyDescent="0.25">
      <c r="A44414">
        <v>7457</v>
      </c>
      <c r="B44414" s="1">
        <f>DATE(2020,6,1) + TIME(0,0,0)</f>
        <v>43983</v>
      </c>
      <c r="C44414">
        <v>20.170326233000001</v>
      </c>
    </row>
    <row r="44415" spans="1:3" x14ac:dyDescent="0.25">
      <c r="A44415">
        <v>7487</v>
      </c>
      <c r="B44415" s="1">
        <f>DATE(2020,7,1) + TIME(0,0,0)</f>
        <v>44013</v>
      </c>
      <c r="C44415">
        <v>20.170326233000001</v>
      </c>
    </row>
    <row r="44416" spans="1:3" x14ac:dyDescent="0.25">
      <c r="A44416">
        <v>7518</v>
      </c>
      <c r="B44416" s="1">
        <f>DATE(2020,8,1) + TIME(0,0,0)</f>
        <v>44044</v>
      </c>
      <c r="C44416">
        <v>20.170326233000001</v>
      </c>
    </row>
    <row r="44417" spans="1:3" x14ac:dyDescent="0.25">
      <c r="A44417">
        <v>7549</v>
      </c>
      <c r="B44417" s="1">
        <f>DATE(2020,9,1) + TIME(0,0,0)</f>
        <v>44075</v>
      </c>
      <c r="C44417">
        <v>20.170326233000001</v>
      </c>
    </row>
    <row r="44418" spans="1:3" x14ac:dyDescent="0.25">
      <c r="A44418">
        <v>7579</v>
      </c>
      <c r="B44418" s="1">
        <f>DATE(2020,10,1) + TIME(0,0,0)</f>
        <v>44105</v>
      </c>
      <c r="C44418">
        <v>20.170326233000001</v>
      </c>
    </row>
    <row r="44419" spans="1:3" x14ac:dyDescent="0.25">
      <c r="A44419">
        <v>7610</v>
      </c>
      <c r="B44419" s="1">
        <f>DATE(2020,11,1) + TIME(0,0,0)</f>
        <v>44136</v>
      </c>
      <c r="C44419">
        <v>20.170326233000001</v>
      </c>
    </row>
    <row r="44420" spans="1:3" x14ac:dyDescent="0.25">
      <c r="A44420">
        <v>7640</v>
      </c>
      <c r="B44420" s="1">
        <f>DATE(2020,12,1) + TIME(0,0,0)</f>
        <v>44166</v>
      </c>
      <c r="C44420">
        <v>20.170326233000001</v>
      </c>
    </row>
    <row r="44421" spans="1:3" x14ac:dyDescent="0.25">
      <c r="A44421">
        <v>7671</v>
      </c>
      <c r="B44421" s="1">
        <f>DATE(2021,1,1) + TIME(0,0,0)</f>
        <v>44197</v>
      </c>
      <c r="C44421">
        <v>20.170326233000001</v>
      </c>
    </row>
    <row r="44422" spans="1:3" x14ac:dyDescent="0.25">
      <c r="A44422">
        <v>7702</v>
      </c>
      <c r="B44422" s="1">
        <f>DATE(2021,2,1) + TIME(0,0,0)</f>
        <v>44228</v>
      </c>
      <c r="C44422">
        <v>20.170326233000001</v>
      </c>
    </row>
    <row r="44423" spans="1:3" x14ac:dyDescent="0.25">
      <c r="A44423">
        <v>7730</v>
      </c>
      <c r="B44423" s="1">
        <f>DATE(2021,3,1) + TIME(0,0,0)</f>
        <v>44256</v>
      </c>
      <c r="C44423">
        <v>20.170326233000001</v>
      </c>
    </row>
    <row r="44424" spans="1:3" x14ac:dyDescent="0.25">
      <c r="A44424">
        <v>7761</v>
      </c>
      <c r="B44424" s="1">
        <f>DATE(2021,4,1) + TIME(0,0,0)</f>
        <v>44287</v>
      </c>
      <c r="C44424">
        <v>20.170326233000001</v>
      </c>
    </row>
    <row r="44425" spans="1:3" x14ac:dyDescent="0.25">
      <c r="A44425">
        <v>7791</v>
      </c>
      <c r="B44425" s="1">
        <f>DATE(2021,5,1) + TIME(0,0,0)</f>
        <v>44317</v>
      </c>
      <c r="C44425">
        <v>20.170326233000001</v>
      </c>
    </row>
    <row r="44426" spans="1:3" x14ac:dyDescent="0.25">
      <c r="A44426">
        <v>7822</v>
      </c>
      <c r="B44426" s="1">
        <f>DATE(2021,6,1) + TIME(0,0,0)</f>
        <v>44348</v>
      </c>
      <c r="C44426">
        <v>20.170326233000001</v>
      </c>
    </row>
    <row r="44427" spans="1:3" x14ac:dyDescent="0.25">
      <c r="A44427">
        <v>7852</v>
      </c>
      <c r="B44427" s="1">
        <f>DATE(2021,7,1) + TIME(0,0,0)</f>
        <v>44378</v>
      </c>
      <c r="C44427">
        <v>20.170326233000001</v>
      </c>
    </row>
    <row r="44428" spans="1:3" x14ac:dyDescent="0.25">
      <c r="A44428">
        <v>7883</v>
      </c>
      <c r="B44428" s="1">
        <f>DATE(2021,8,1) + TIME(0,0,0)</f>
        <v>44409</v>
      </c>
      <c r="C44428">
        <v>20.170326233000001</v>
      </c>
    </row>
    <row r="44429" spans="1:3" x14ac:dyDescent="0.25">
      <c r="A44429">
        <v>7914</v>
      </c>
      <c r="B44429" s="1">
        <f>DATE(2021,9,1) + TIME(0,0,0)</f>
        <v>44440</v>
      </c>
      <c r="C44429">
        <v>20.170326233000001</v>
      </c>
    </row>
    <row r="44430" spans="1:3" x14ac:dyDescent="0.25">
      <c r="A44430">
        <v>7944</v>
      </c>
      <c r="B44430" s="1">
        <f>DATE(2021,10,1) + TIME(0,0,0)</f>
        <v>44470</v>
      </c>
      <c r="C44430">
        <v>20.170326233000001</v>
      </c>
    </row>
    <row r="44431" spans="1:3" x14ac:dyDescent="0.25">
      <c r="A44431">
        <v>7975</v>
      </c>
      <c r="B44431" s="1">
        <f>DATE(2021,11,1) + TIME(0,0,0)</f>
        <v>44501</v>
      </c>
      <c r="C44431">
        <v>20.170326233000001</v>
      </c>
    </row>
    <row r="44432" spans="1:3" x14ac:dyDescent="0.25">
      <c r="A44432">
        <v>8005</v>
      </c>
      <c r="B44432" s="1">
        <f>DATE(2021,12,1) + TIME(0,0,0)</f>
        <v>44531</v>
      </c>
      <c r="C44432">
        <v>20.170326233000001</v>
      </c>
    </row>
    <row r="44433" spans="1:3" x14ac:dyDescent="0.25">
      <c r="A44433">
        <v>8036</v>
      </c>
      <c r="B44433" s="1">
        <f>DATE(2022,1,1) + TIME(0,0,0)</f>
        <v>44562</v>
      </c>
      <c r="C44433">
        <v>20.170326233000001</v>
      </c>
    </row>
    <row r="44434" spans="1:3" x14ac:dyDescent="0.25">
      <c r="A44434">
        <v>8067</v>
      </c>
      <c r="B44434" s="1">
        <f>DATE(2022,2,1) + TIME(0,0,0)</f>
        <v>44593</v>
      </c>
      <c r="C44434">
        <v>20.170326233000001</v>
      </c>
    </row>
    <row r="44435" spans="1:3" x14ac:dyDescent="0.25">
      <c r="A44435">
        <v>8095</v>
      </c>
      <c r="B44435" s="1">
        <f>DATE(2022,3,1) + TIME(0,0,0)</f>
        <v>44621</v>
      </c>
      <c r="C44435">
        <v>20.170326233000001</v>
      </c>
    </row>
    <row r="44436" spans="1:3" x14ac:dyDescent="0.25">
      <c r="A44436">
        <v>8126</v>
      </c>
      <c r="B44436" s="1">
        <f>DATE(2022,4,1) + TIME(0,0,0)</f>
        <v>44652</v>
      </c>
      <c r="C44436">
        <v>20.170326233000001</v>
      </c>
    </row>
    <row r="44437" spans="1:3" x14ac:dyDescent="0.25">
      <c r="A44437">
        <v>8156</v>
      </c>
      <c r="B44437" s="1">
        <f>DATE(2022,5,1) + TIME(0,0,0)</f>
        <v>44682</v>
      </c>
      <c r="C44437">
        <v>20.170326233000001</v>
      </c>
    </row>
    <row r="44438" spans="1:3" x14ac:dyDescent="0.25">
      <c r="A44438">
        <v>8187</v>
      </c>
      <c r="B44438" s="1">
        <f>DATE(2022,6,1) + TIME(0,0,0)</f>
        <v>44713</v>
      </c>
      <c r="C44438">
        <v>20.170326233000001</v>
      </c>
    </row>
    <row r="44439" spans="1:3" x14ac:dyDescent="0.25">
      <c r="A44439">
        <v>8217</v>
      </c>
      <c r="B44439" s="1">
        <f>DATE(2022,7,1) + TIME(0,0,0)</f>
        <v>44743</v>
      </c>
      <c r="C44439">
        <v>20.170326233000001</v>
      </c>
    </row>
    <row r="44440" spans="1:3" x14ac:dyDescent="0.25">
      <c r="A44440">
        <v>8248</v>
      </c>
      <c r="B44440" s="1">
        <f>DATE(2022,8,1) + TIME(0,0,0)</f>
        <v>44774</v>
      </c>
      <c r="C44440">
        <v>20.170326233000001</v>
      </c>
    </row>
    <row r="44441" spans="1:3" x14ac:dyDescent="0.25">
      <c r="A44441">
        <v>8279</v>
      </c>
      <c r="B44441" s="1">
        <f>DATE(2022,9,1) + TIME(0,0,0)</f>
        <v>44805</v>
      </c>
      <c r="C44441">
        <v>20.170326233000001</v>
      </c>
    </row>
    <row r="44442" spans="1:3" x14ac:dyDescent="0.25">
      <c r="A44442">
        <v>8309</v>
      </c>
      <c r="B44442" s="1">
        <f>DATE(2022,10,1) + TIME(0,0,0)</f>
        <v>44835</v>
      </c>
      <c r="C44442">
        <v>20.170326233000001</v>
      </c>
    </row>
    <row r="44443" spans="1:3" x14ac:dyDescent="0.25">
      <c r="A44443">
        <v>8340</v>
      </c>
      <c r="B44443" s="1">
        <f>DATE(2022,11,1) + TIME(0,0,0)</f>
        <v>44866</v>
      </c>
      <c r="C44443">
        <v>20.170326233000001</v>
      </c>
    </row>
    <row r="44444" spans="1:3" x14ac:dyDescent="0.25">
      <c r="A44444">
        <v>8370</v>
      </c>
      <c r="B44444" s="1">
        <f>DATE(2022,12,1) + TIME(0,0,0)</f>
        <v>44896</v>
      </c>
      <c r="C44444">
        <v>20.170326233000001</v>
      </c>
    </row>
    <row r="44445" spans="1:3" x14ac:dyDescent="0.25">
      <c r="A44445">
        <v>8401</v>
      </c>
      <c r="B44445" s="1">
        <f>DATE(2023,1,1) + TIME(0,0,0)</f>
        <v>44927</v>
      </c>
      <c r="C44445">
        <v>20.170326233000001</v>
      </c>
    </row>
    <row r="44446" spans="1:3" x14ac:dyDescent="0.25">
      <c r="A44446">
        <v>8432</v>
      </c>
      <c r="B44446" s="1">
        <f>DATE(2023,2,1) + TIME(0,0,0)</f>
        <v>44958</v>
      </c>
      <c r="C44446">
        <v>20.170326233000001</v>
      </c>
    </row>
    <row r="44447" spans="1:3" x14ac:dyDescent="0.25">
      <c r="A44447">
        <v>8460</v>
      </c>
      <c r="B44447" s="1">
        <f>DATE(2023,3,1) + TIME(0,0,0)</f>
        <v>44986</v>
      </c>
      <c r="C44447">
        <v>20.170326233000001</v>
      </c>
    </row>
    <row r="44448" spans="1:3" x14ac:dyDescent="0.25">
      <c r="A44448">
        <v>8491</v>
      </c>
      <c r="B44448" s="1">
        <f>DATE(2023,4,1) + TIME(0,0,0)</f>
        <v>45017</v>
      </c>
      <c r="C44448">
        <v>20.170326233000001</v>
      </c>
    </row>
    <row r="44449" spans="1:3" x14ac:dyDescent="0.25">
      <c r="A44449">
        <v>8521</v>
      </c>
      <c r="B44449" s="1">
        <f>DATE(2023,5,1) + TIME(0,0,0)</f>
        <v>45047</v>
      </c>
      <c r="C44449">
        <v>20.170326233000001</v>
      </c>
    </row>
    <row r="44450" spans="1:3" x14ac:dyDescent="0.25">
      <c r="A44450">
        <v>8552</v>
      </c>
      <c r="B44450" s="1">
        <f>DATE(2023,6,1) + TIME(0,0,0)</f>
        <v>45078</v>
      </c>
      <c r="C44450">
        <v>20.170326233000001</v>
      </c>
    </row>
    <row r="44451" spans="1:3" x14ac:dyDescent="0.25">
      <c r="A44451">
        <v>8582</v>
      </c>
      <c r="B44451" s="1">
        <f>DATE(2023,7,1) + TIME(0,0,0)</f>
        <v>45108</v>
      </c>
      <c r="C44451">
        <v>20.170326233000001</v>
      </c>
    </row>
    <row r="44452" spans="1:3" x14ac:dyDescent="0.25">
      <c r="A44452">
        <v>8613</v>
      </c>
      <c r="B44452" s="1">
        <f>DATE(2023,8,1) + TIME(0,0,0)</f>
        <v>45139</v>
      </c>
      <c r="C44452">
        <v>20.170326233000001</v>
      </c>
    </row>
    <row r="44453" spans="1:3" x14ac:dyDescent="0.25">
      <c r="A44453">
        <v>8644</v>
      </c>
      <c r="B44453" s="1">
        <f>DATE(2023,9,1) + TIME(0,0,0)</f>
        <v>45170</v>
      </c>
      <c r="C44453">
        <v>20.170326233000001</v>
      </c>
    </row>
    <row r="44454" spans="1:3" x14ac:dyDescent="0.25">
      <c r="A44454">
        <v>8674</v>
      </c>
      <c r="B44454" s="1">
        <f>DATE(2023,10,1) + TIME(0,0,0)</f>
        <v>45200</v>
      </c>
      <c r="C44454">
        <v>20.170326233000001</v>
      </c>
    </row>
    <row r="44455" spans="1:3" x14ac:dyDescent="0.25">
      <c r="A44455">
        <v>8705</v>
      </c>
      <c r="B44455" s="1">
        <f>DATE(2023,11,1) + TIME(0,0,0)</f>
        <v>45231</v>
      </c>
      <c r="C44455">
        <v>20.170326233000001</v>
      </c>
    </row>
    <row r="44456" spans="1:3" x14ac:dyDescent="0.25">
      <c r="A44456">
        <v>8735</v>
      </c>
      <c r="B44456" s="1">
        <f>DATE(2023,12,1) + TIME(0,0,0)</f>
        <v>45261</v>
      </c>
      <c r="C44456">
        <v>20.170326233000001</v>
      </c>
    </row>
    <row r="44457" spans="1:3" x14ac:dyDescent="0.25">
      <c r="A44457">
        <v>8766</v>
      </c>
      <c r="B44457" s="1">
        <f>DATE(2024,1,1) + TIME(0,0,0)</f>
        <v>45292</v>
      </c>
      <c r="C44457">
        <v>20.170326233000001</v>
      </c>
    </row>
    <row r="44458" spans="1:3" x14ac:dyDescent="0.25">
      <c r="A44458">
        <v>8797</v>
      </c>
      <c r="B44458" s="1">
        <f>DATE(2024,2,1) + TIME(0,0,0)</f>
        <v>45323</v>
      </c>
      <c r="C44458">
        <v>20.170326233000001</v>
      </c>
    </row>
    <row r="44459" spans="1:3" x14ac:dyDescent="0.25">
      <c r="A44459">
        <v>8826</v>
      </c>
      <c r="B44459" s="1">
        <f>DATE(2024,3,1) + TIME(0,0,0)</f>
        <v>45352</v>
      </c>
      <c r="C44459">
        <v>20.170326233000001</v>
      </c>
    </row>
    <row r="44460" spans="1:3" x14ac:dyDescent="0.25">
      <c r="A44460">
        <v>8857</v>
      </c>
      <c r="B44460" s="1">
        <f>DATE(2024,4,1) + TIME(0,0,0)</f>
        <v>45383</v>
      </c>
      <c r="C44460">
        <v>20.170326233000001</v>
      </c>
    </row>
    <row r="44461" spans="1:3" x14ac:dyDescent="0.25">
      <c r="A44461">
        <v>8887</v>
      </c>
      <c r="B44461" s="1">
        <f>DATE(2024,5,1) + TIME(0,0,0)</f>
        <v>45413</v>
      </c>
      <c r="C44461">
        <v>20.170326233000001</v>
      </c>
    </row>
    <row r="44462" spans="1:3" x14ac:dyDescent="0.25">
      <c r="A44462">
        <v>8918</v>
      </c>
      <c r="B44462" s="1">
        <f>DATE(2024,6,1) + TIME(0,0,0)</f>
        <v>45444</v>
      </c>
      <c r="C44462">
        <v>20.170326233000001</v>
      </c>
    </row>
    <row r="44463" spans="1:3" x14ac:dyDescent="0.25">
      <c r="A44463">
        <v>8948</v>
      </c>
      <c r="B44463" s="1">
        <f>DATE(2024,7,1) + TIME(0,0,0)</f>
        <v>45474</v>
      </c>
      <c r="C44463">
        <v>20.170326233000001</v>
      </c>
    </row>
    <row r="44464" spans="1:3" x14ac:dyDescent="0.25">
      <c r="A44464">
        <v>8979</v>
      </c>
      <c r="B44464" s="1">
        <f>DATE(2024,8,1) + TIME(0,0,0)</f>
        <v>45505</v>
      </c>
      <c r="C44464">
        <v>20.170326233000001</v>
      </c>
    </row>
    <row r="44465" spans="1:3" x14ac:dyDescent="0.25">
      <c r="A44465">
        <v>9010</v>
      </c>
      <c r="B44465" s="1">
        <f>DATE(2024,9,1) + TIME(0,0,0)</f>
        <v>45536</v>
      </c>
      <c r="C44465">
        <v>20.170326233000001</v>
      </c>
    </row>
    <row r="44466" spans="1:3" x14ac:dyDescent="0.25">
      <c r="A44466">
        <v>9040</v>
      </c>
      <c r="B44466" s="1">
        <f>DATE(2024,10,1) + TIME(0,0,0)</f>
        <v>45566</v>
      </c>
      <c r="C44466">
        <v>20.170326233000001</v>
      </c>
    </row>
    <row r="44467" spans="1:3" x14ac:dyDescent="0.25">
      <c r="A44467">
        <v>9071</v>
      </c>
      <c r="B44467" s="1">
        <f>DATE(2024,11,1) + TIME(0,0,0)</f>
        <v>45597</v>
      </c>
      <c r="C44467">
        <v>20.170326233000001</v>
      </c>
    </row>
    <row r="44468" spans="1:3" x14ac:dyDescent="0.25">
      <c r="A44468">
        <v>9101</v>
      </c>
      <c r="B44468" s="1">
        <f>DATE(2024,12,1) + TIME(0,0,0)</f>
        <v>45627</v>
      </c>
      <c r="C44468">
        <v>20.170326233000001</v>
      </c>
    </row>
    <row r="44469" spans="1:3" x14ac:dyDescent="0.25">
      <c r="A44469">
        <v>9132</v>
      </c>
      <c r="B44469" s="1">
        <f>DATE(2025,1,1) + TIME(0,0,0)</f>
        <v>45658</v>
      </c>
      <c r="C44469">
        <v>20.170326233000001</v>
      </c>
    </row>
    <row r="44470" spans="1:3" x14ac:dyDescent="0.25">
      <c r="A44470">
        <v>9163</v>
      </c>
      <c r="B44470" s="1">
        <f>DATE(2025,2,1) + TIME(0,0,0)</f>
        <v>45689</v>
      </c>
      <c r="C44470">
        <v>20.170326233000001</v>
      </c>
    </row>
    <row r="44471" spans="1:3" x14ac:dyDescent="0.25">
      <c r="A44471">
        <v>9191</v>
      </c>
      <c r="B44471" s="1">
        <f>DATE(2025,3,1) + TIME(0,0,0)</f>
        <v>45717</v>
      </c>
      <c r="C44471">
        <v>20.170326233000001</v>
      </c>
    </row>
    <row r="44472" spans="1:3" x14ac:dyDescent="0.25">
      <c r="A44472">
        <v>9222</v>
      </c>
      <c r="B44472" s="1">
        <f>DATE(2025,4,1) + TIME(0,0,0)</f>
        <v>45748</v>
      </c>
      <c r="C44472">
        <v>20.170326233000001</v>
      </c>
    </row>
    <row r="44473" spans="1:3" x14ac:dyDescent="0.25">
      <c r="A44473">
        <v>9252</v>
      </c>
      <c r="B44473" s="1">
        <f>DATE(2025,5,1) + TIME(0,0,0)</f>
        <v>45778</v>
      </c>
      <c r="C44473">
        <v>20.170326233000001</v>
      </c>
    </row>
    <row r="44474" spans="1:3" x14ac:dyDescent="0.25">
      <c r="A44474">
        <v>9283</v>
      </c>
      <c r="B44474" s="1">
        <f>DATE(2025,6,1) + TIME(0,0,0)</f>
        <v>45809</v>
      </c>
      <c r="C44474">
        <v>20.170326233000001</v>
      </c>
    </row>
    <row r="44475" spans="1:3" x14ac:dyDescent="0.25">
      <c r="A44475">
        <v>9313</v>
      </c>
      <c r="B44475" s="1">
        <f>DATE(2025,7,1) + TIME(0,0,0)</f>
        <v>45839</v>
      </c>
      <c r="C44475">
        <v>20.170326233000001</v>
      </c>
    </row>
    <row r="44476" spans="1:3" x14ac:dyDescent="0.25">
      <c r="A44476">
        <v>9344</v>
      </c>
      <c r="B44476" s="1">
        <f>DATE(2025,8,1) + TIME(0,0,0)</f>
        <v>45870</v>
      </c>
      <c r="C44476">
        <v>20.170326233000001</v>
      </c>
    </row>
    <row r="44477" spans="1:3" x14ac:dyDescent="0.25">
      <c r="A44477">
        <v>9375</v>
      </c>
      <c r="B44477" s="1">
        <f>DATE(2025,9,1) + TIME(0,0,0)</f>
        <v>45901</v>
      </c>
      <c r="C44477">
        <v>20.170326233000001</v>
      </c>
    </row>
    <row r="44478" spans="1:3" x14ac:dyDescent="0.25">
      <c r="A44478">
        <v>9405</v>
      </c>
      <c r="B44478" s="1">
        <f>DATE(2025,10,1) + TIME(0,0,0)</f>
        <v>45931</v>
      </c>
      <c r="C44478">
        <v>20.170326233000001</v>
      </c>
    </row>
    <row r="44479" spans="1:3" x14ac:dyDescent="0.25">
      <c r="A44479">
        <v>9436</v>
      </c>
      <c r="B44479" s="1">
        <f>DATE(2025,11,1) + TIME(0,0,0)</f>
        <v>45962</v>
      </c>
      <c r="C44479">
        <v>20.170326233000001</v>
      </c>
    </row>
    <row r="44480" spans="1:3" x14ac:dyDescent="0.25">
      <c r="A44480">
        <v>9466</v>
      </c>
      <c r="B44480" s="1">
        <f>DATE(2025,12,1) + TIME(0,0,0)</f>
        <v>45992</v>
      </c>
      <c r="C44480">
        <v>20.170326233000001</v>
      </c>
    </row>
    <row r="44481" spans="1:3" x14ac:dyDescent="0.25">
      <c r="A44481">
        <v>9497</v>
      </c>
      <c r="B44481" s="1">
        <f>DATE(2026,1,1) + TIME(0,0,0)</f>
        <v>46023</v>
      </c>
      <c r="C44481">
        <v>20.170326233000001</v>
      </c>
    </row>
    <row r="44482" spans="1:3" x14ac:dyDescent="0.25">
      <c r="A44482">
        <v>9528</v>
      </c>
      <c r="B44482" s="1">
        <f>DATE(2026,2,1) + TIME(0,0,0)</f>
        <v>46054</v>
      </c>
      <c r="C44482">
        <v>20.170326233000001</v>
      </c>
    </row>
    <row r="44483" spans="1:3" x14ac:dyDescent="0.25">
      <c r="A44483">
        <v>9556</v>
      </c>
      <c r="B44483" s="1">
        <f>DATE(2026,3,1) + TIME(0,0,0)</f>
        <v>46082</v>
      </c>
      <c r="C44483">
        <v>20.170326233000001</v>
      </c>
    </row>
    <row r="44484" spans="1:3" x14ac:dyDescent="0.25">
      <c r="A44484">
        <v>9587</v>
      </c>
      <c r="B44484" s="1">
        <f>DATE(2026,4,1) + TIME(0,0,0)</f>
        <v>46113</v>
      </c>
      <c r="C44484">
        <v>20.170326233000001</v>
      </c>
    </row>
    <row r="44485" spans="1:3" x14ac:dyDescent="0.25">
      <c r="A44485">
        <v>9617</v>
      </c>
      <c r="B44485" s="1">
        <f>DATE(2026,5,1) + TIME(0,0,0)</f>
        <v>46143</v>
      </c>
      <c r="C44485">
        <v>20.170326233000001</v>
      </c>
    </row>
    <row r="44486" spans="1:3" x14ac:dyDescent="0.25">
      <c r="A44486">
        <v>9648</v>
      </c>
      <c r="B44486" s="1">
        <f>DATE(2026,6,1) + TIME(0,0,0)</f>
        <v>46174</v>
      </c>
      <c r="C44486">
        <v>20.170326233000001</v>
      </c>
    </row>
    <row r="44487" spans="1:3" x14ac:dyDescent="0.25">
      <c r="A44487">
        <v>9678</v>
      </c>
      <c r="B44487" s="1">
        <f>DATE(2026,7,1) + TIME(0,0,0)</f>
        <v>46204</v>
      </c>
      <c r="C44487">
        <v>20.170326233000001</v>
      </c>
    </row>
    <row r="44488" spans="1:3" x14ac:dyDescent="0.25">
      <c r="A44488">
        <v>9709</v>
      </c>
      <c r="B44488" s="1">
        <f>DATE(2026,8,1) + TIME(0,0,0)</f>
        <v>46235</v>
      </c>
      <c r="C44488">
        <v>20.170326233000001</v>
      </c>
    </row>
    <row r="44489" spans="1:3" x14ac:dyDescent="0.25">
      <c r="A44489">
        <v>9740</v>
      </c>
      <c r="B44489" s="1">
        <f>DATE(2026,9,1) + TIME(0,0,0)</f>
        <v>46266</v>
      </c>
      <c r="C44489">
        <v>20.170326233000001</v>
      </c>
    </row>
    <row r="44490" spans="1:3" x14ac:dyDescent="0.25">
      <c r="A44490">
        <v>9770</v>
      </c>
      <c r="B44490" s="1">
        <f>DATE(2026,10,1) + TIME(0,0,0)</f>
        <v>46296</v>
      </c>
      <c r="C44490">
        <v>20.170326233000001</v>
      </c>
    </row>
    <row r="44491" spans="1:3" x14ac:dyDescent="0.25">
      <c r="A44491">
        <v>9801</v>
      </c>
      <c r="B44491" s="1">
        <f>DATE(2026,11,1) + TIME(0,0,0)</f>
        <v>46327</v>
      </c>
      <c r="C44491">
        <v>20.170326233000001</v>
      </c>
    </row>
    <row r="44492" spans="1:3" x14ac:dyDescent="0.25">
      <c r="A44492">
        <v>9831</v>
      </c>
      <c r="B44492" s="1">
        <f>DATE(2026,12,1) + TIME(0,0,0)</f>
        <v>46357</v>
      </c>
      <c r="C44492">
        <v>20.170326233000001</v>
      </c>
    </row>
    <row r="44493" spans="1:3" x14ac:dyDescent="0.25">
      <c r="A44493">
        <v>9862</v>
      </c>
      <c r="B44493" s="1">
        <f>DATE(2027,1,1) + TIME(0,0,0)</f>
        <v>46388</v>
      </c>
      <c r="C44493">
        <v>20.170326233000001</v>
      </c>
    </row>
    <row r="44494" spans="1:3" x14ac:dyDescent="0.25">
      <c r="A44494">
        <v>9893</v>
      </c>
      <c r="B44494" s="1">
        <f>DATE(2027,2,1) + TIME(0,0,0)</f>
        <v>46419</v>
      </c>
      <c r="C44494">
        <v>20.170326233000001</v>
      </c>
    </row>
    <row r="44495" spans="1:3" x14ac:dyDescent="0.25">
      <c r="A44495">
        <v>9921</v>
      </c>
      <c r="B44495" s="1">
        <f>DATE(2027,3,1) + TIME(0,0,0)</f>
        <v>46447</v>
      </c>
      <c r="C44495">
        <v>20.170326233000001</v>
      </c>
    </row>
    <row r="44496" spans="1:3" x14ac:dyDescent="0.25">
      <c r="A44496">
        <v>9952</v>
      </c>
      <c r="B44496" s="1">
        <f>DATE(2027,4,1) + TIME(0,0,0)</f>
        <v>46478</v>
      </c>
      <c r="C44496">
        <v>20.170326233000001</v>
      </c>
    </row>
    <row r="44497" spans="1:3" x14ac:dyDescent="0.25">
      <c r="A44497">
        <v>9982</v>
      </c>
      <c r="B44497" s="1">
        <f>DATE(2027,5,1) + TIME(0,0,0)</f>
        <v>46508</v>
      </c>
      <c r="C44497">
        <v>20.170326233000001</v>
      </c>
    </row>
    <row r="44498" spans="1:3" x14ac:dyDescent="0.25">
      <c r="A44498">
        <v>10013</v>
      </c>
      <c r="B44498" s="1">
        <f>DATE(2027,6,1) + TIME(0,0,0)</f>
        <v>46539</v>
      </c>
      <c r="C44498">
        <v>20.170326233000001</v>
      </c>
    </row>
    <row r="44499" spans="1:3" x14ac:dyDescent="0.25">
      <c r="A44499">
        <v>10043</v>
      </c>
      <c r="B44499" s="1">
        <f>DATE(2027,7,1) + TIME(0,0,0)</f>
        <v>46569</v>
      </c>
      <c r="C44499">
        <v>20.170326233000001</v>
      </c>
    </row>
    <row r="44500" spans="1:3" x14ac:dyDescent="0.25">
      <c r="A44500">
        <v>10074</v>
      </c>
      <c r="B44500" s="1">
        <f>DATE(2027,8,1) + TIME(0,0,0)</f>
        <v>46600</v>
      </c>
      <c r="C44500">
        <v>20.170326233000001</v>
      </c>
    </row>
    <row r="44501" spans="1:3" x14ac:dyDescent="0.25">
      <c r="A44501">
        <v>10105</v>
      </c>
      <c r="B44501" s="1">
        <f>DATE(2027,9,1) + TIME(0,0,0)</f>
        <v>46631</v>
      </c>
      <c r="C44501">
        <v>20.170326233000001</v>
      </c>
    </row>
    <row r="44502" spans="1:3" x14ac:dyDescent="0.25">
      <c r="A44502">
        <v>10135</v>
      </c>
      <c r="B44502" s="1">
        <f>DATE(2027,10,1) + TIME(0,0,0)</f>
        <v>46661</v>
      </c>
      <c r="C44502">
        <v>20.170326233000001</v>
      </c>
    </row>
    <row r="44503" spans="1:3" x14ac:dyDescent="0.25">
      <c r="A44503">
        <v>10166</v>
      </c>
      <c r="B44503" s="1">
        <f>DATE(2027,11,1) + TIME(0,0,0)</f>
        <v>46692</v>
      </c>
      <c r="C44503">
        <v>20.170326233000001</v>
      </c>
    </row>
    <row r="44504" spans="1:3" x14ac:dyDescent="0.25">
      <c r="A44504">
        <v>10196</v>
      </c>
      <c r="B44504" s="1">
        <f>DATE(2027,12,1) + TIME(0,0,0)</f>
        <v>46722</v>
      </c>
      <c r="C44504">
        <v>20.170326233000001</v>
      </c>
    </row>
    <row r="44505" spans="1:3" x14ac:dyDescent="0.25">
      <c r="A44505">
        <v>10227</v>
      </c>
      <c r="B44505" s="1">
        <f>DATE(2028,1,1) + TIME(0,0,0)</f>
        <v>46753</v>
      </c>
      <c r="C44505">
        <v>20.170326233000001</v>
      </c>
    </row>
    <row r="44506" spans="1:3" x14ac:dyDescent="0.25">
      <c r="A44506">
        <v>10258</v>
      </c>
      <c r="B44506" s="1">
        <f>DATE(2028,2,1) + TIME(0,0,0)</f>
        <v>46784</v>
      </c>
      <c r="C44506">
        <v>20.170326233000001</v>
      </c>
    </row>
    <row r="44507" spans="1:3" x14ac:dyDescent="0.25">
      <c r="A44507">
        <v>10287</v>
      </c>
      <c r="B44507" s="1">
        <f>DATE(2028,3,1) + TIME(0,0,0)</f>
        <v>46813</v>
      </c>
      <c r="C44507">
        <v>20.170326233000001</v>
      </c>
    </row>
    <row r="44508" spans="1:3" x14ac:dyDescent="0.25">
      <c r="A44508">
        <v>10318</v>
      </c>
      <c r="B44508" s="1">
        <f>DATE(2028,4,1) + TIME(0,0,0)</f>
        <v>46844</v>
      </c>
      <c r="C44508">
        <v>20.170326233000001</v>
      </c>
    </row>
    <row r="44509" spans="1:3" x14ac:dyDescent="0.25">
      <c r="A44509">
        <v>10348</v>
      </c>
      <c r="B44509" s="1">
        <f>DATE(2028,5,1) + TIME(0,0,0)</f>
        <v>46874</v>
      </c>
      <c r="C44509">
        <v>20.170326233000001</v>
      </c>
    </row>
    <row r="44510" spans="1:3" x14ac:dyDescent="0.25">
      <c r="A44510">
        <v>10379</v>
      </c>
      <c r="B44510" s="1">
        <f>DATE(2028,6,1) + TIME(0,0,0)</f>
        <v>46905</v>
      </c>
      <c r="C44510">
        <v>20.170326233000001</v>
      </c>
    </row>
    <row r="44511" spans="1:3" x14ac:dyDescent="0.25">
      <c r="A44511">
        <v>10409</v>
      </c>
      <c r="B44511" s="1">
        <f>DATE(2028,7,1) + TIME(0,0,0)</f>
        <v>46935</v>
      </c>
      <c r="C44511">
        <v>20.170326233000001</v>
      </c>
    </row>
    <row r="44512" spans="1:3" x14ac:dyDescent="0.25">
      <c r="A44512">
        <v>10440</v>
      </c>
      <c r="B44512" s="1">
        <f>DATE(2028,8,1) + TIME(0,0,0)</f>
        <v>46966</v>
      </c>
      <c r="C44512">
        <v>20.170326233000001</v>
      </c>
    </row>
    <row r="44513" spans="1:3" x14ac:dyDescent="0.25">
      <c r="A44513">
        <v>10471</v>
      </c>
      <c r="B44513" s="1">
        <f>DATE(2028,9,1) + TIME(0,0,0)</f>
        <v>46997</v>
      </c>
      <c r="C44513">
        <v>20.170326233000001</v>
      </c>
    </row>
    <row r="44514" spans="1:3" x14ac:dyDescent="0.25">
      <c r="A44514">
        <v>10501</v>
      </c>
      <c r="B44514" s="1">
        <f>DATE(2028,10,1) + TIME(0,0,0)</f>
        <v>47027</v>
      </c>
      <c r="C44514">
        <v>20.170326233000001</v>
      </c>
    </row>
    <row r="44515" spans="1:3" x14ac:dyDescent="0.25">
      <c r="A44515">
        <v>10532</v>
      </c>
      <c r="B44515" s="1">
        <f>DATE(2028,11,1) + TIME(0,0,0)</f>
        <v>47058</v>
      </c>
      <c r="C44515">
        <v>20.170326233000001</v>
      </c>
    </row>
    <row r="44516" spans="1:3" x14ac:dyDescent="0.25">
      <c r="A44516">
        <v>10562</v>
      </c>
      <c r="B44516" s="1">
        <f>DATE(2028,12,1) + TIME(0,0,0)</f>
        <v>47088</v>
      </c>
      <c r="C44516">
        <v>20.170326233000001</v>
      </c>
    </row>
    <row r="44517" spans="1:3" x14ac:dyDescent="0.25">
      <c r="A44517">
        <v>10593</v>
      </c>
      <c r="B44517" s="1">
        <f>DATE(2029,1,1) + TIME(0,0,0)</f>
        <v>47119</v>
      </c>
      <c r="C44517">
        <v>20.170326233000001</v>
      </c>
    </row>
    <row r="44518" spans="1:3" x14ac:dyDescent="0.25">
      <c r="A44518">
        <v>10624</v>
      </c>
      <c r="B44518" s="1">
        <f>DATE(2029,2,1) + TIME(0,0,0)</f>
        <v>47150</v>
      </c>
      <c r="C44518">
        <v>20.170326233000001</v>
      </c>
    </row>
    <row r="44519" spans="1:3" x14ac:dyDescent="0.25">
      <c r="A44519">
        <v>10652</v>
      </c>
      <c r="B44519" s="1">
        <f>DATE(2029,3,1) + TIME(0,0,0)</f>
        <v>47178</v>
      </c>
      <c r="C44519">
        <v>20.170326233000001</v>
      </c>
    </row>
    <row r="44520" spans="1:3" x14ac:dyDescent="0.25">
      <c r="A44520">
        <v>10683</v>
      </c>
      <c r="B44520" s="1">
        <f>DATE(2029,4,1) + TIME(0,0,0)</f>
        <v>47209</v>
      </c>
      <c r="C44520">
        <v>20.170326233000001</v>
      </c>
    </row>
    <row r="44521" spans="1:3" x14ac:dyDescent="0.25">
      <c r="A44521">
        <v>10713</v>
      </c>
      <c r="B44521" s="1">
        <f>DATE(2029,5,1) + TIME(0,0,0)</f>
        <v>47239</v>
      </c>
      <c r="C44521">
        <v>20.170326233000001</v>
      </c>
    </row>
    <row r="44522" spans="1:3" x14ac:dyDescent="0.25">
      <c r="A44522">
        <v>10744</v>
      </c>
      <c r="B44522" s="1">
        <f>DATE(2029,6,1) + TIME(0,0,0)</f>
        <v>47270</v>
      </c>
      <c r="C44522">
        <v>20.170326233000001</v>
      </c>
    </row>
    <row r="44523" spans="1:3" x14ac:dyDescent="0.25">
      <c r="A44523">
        <v>10774</v>
      </c>
      <c r="B44523" s="1">
        <f>DATE(2029,7,1) + TIME(0,0,0)</f>
        <v>47300</v>
      </c>
      <c r="C44523">
        <v>20.170326233000001</v>
      </c>
    </row>
    <row r="44524" spans="1:3" x14ac:dyDescent="0.25">
      <c r="A44524">
        <v>10805</v>
      </c>
      <c r="B44524" s="1">
        <f>DATE(2029,8,1) + TIME(0,0,0)</f>
        <v>47331</v>
      </c>
      <c r="C44524">
        <v>20.170326233000001</v>
      </c>
    </row>
    <row r="44525" spans="1:3" x14ac:dyDescent="0.25">
      <c r="A44525">
        <v>10836</v>
      </c>
      <c r="B44525" s="1">
        <f>DATE(2029,9,1) + TIME(0,0,0)</f>
        <v>47362</v>
      </c>
      <c r="C44525">
        <v>20.170326233000001</v>
      </c>
    </row>
    <row r="44526" spans="1:3" x14ac:dyDescent="0.25">
      <c r="A44526">
        <v>10866</v>
      </c>
      <c r="B44526" s="1">
        <f>DATE(2029,10,1) + TIME(0,0,0)</f>
        <v>47392</v>
      </c>
      <c r="C44526">
        <v>20.170326233000001</v>
      </c>
    </row>
    <row r="44527" spans="1:3" x14ac:dyDescent="0.25">
      <c r="A44527">
        <v>10897</v>
      </c>
      <c r="B44527" s="1">
        <f>DATE(2029,11,1) + TIME(0,0,0)</f>
        <v>47423</v>
      </c>
      <c r="C44527">
        <v>20.170326233000001</v>
      </c>
    </row>
    <row r="44528" spans="1:3" x14ac:dyDescent="0.25">
      <c r="A44528">
        <v>10927</v>
      </c>
      <c r="B44528" s="1">
        <f>DATE(2029,12,1) + TIME(0,0,0)</f>
        <v>47453</v>
      </c>
      <c r="C44528">
        <v>20.170326233000001</v>
      </c>
    </row>
    <row r="44529" spans="1:3" x14ac:dyDescent="0.25">
      <c r="A44529">
        <v>10958</v>
      </c>
      <c r="B44529" s="1">
        <f>DATE(2030,1,1) + TIME(0,0,0)</f>
        <v>47484</v>
      </c>
      <c r="C44529">
        <v>20.170326233000001</v>
      </c>
    </row>
    <row r="44530" spans="1:3" x14ac:dyDescent="0.25">
      <c r="A44530">
        <v>10989</v>
      </c>
      <c r="B44530" s="1">
        <f>DATE(2030,2,1) + TIME(0,0,0)</f>
        <v>47515</v>
      </c>
      <c r="C44530">
        <v>20.170326233000001</v>
      </c>
    </row>
    <row r="44531" spans="1:3" x14ac:dyDescent="0.25">
      <c r="A44531">
        <v>11017</v>
      </c>
      <c r="B44531" s="1">
        <f>DATE(2030,3,1) + TIME(0,0,0)</f>
        <v>47543</v>
      </c>
      <c r="C44531">
        <v>20.170326233000001</v>
      </c>
    </row>
    <row r="44532" spans="1:3" x14ac:dyDescent="0.25">
      <c r="A44532">
        <v>11048</v>
      </c>
      <c r="B44532" s="1">
        <f>DATE(2030,4,1) + TIME(0,0,0)</f>
        <v>47574</v>
      </c>
      <c r="C44532">
        <v>20.170326233000001</v>
      </c>
    </row>
    <row r="44533" spans="1:3" x14ac:dyDescent="0.25">
      <c r="A44533">
        <v>11078</v>
      </c>
      <c r="B44533" s="1">
        <f>DATE(2030,5,1) + TIME(0,0,0)</f>
        <v>47604</v>
      </c>
      <c r="C44533">
        <v>20.170326233000001</v>
      </c>
    </row>
    <row r="44534" spans="1:3" x14ac:dyDescent="0.25">
      <c r="A44534">
        <v>11109</v>
      </c>
      <c r="B44534" s="1">
        <f>DATE(2030,6,1) + TIME(0,0,0)</f>
        <v>47635</v>
      </c>
      <c r="C44534">
        <v>20.170326233000001</v>
      </c>
    </row>
    <row r="44535" spans="1:3" x14ac:dyDescent="0.25">
      <c r="A44535">
        <v>11139</v>
      </c>
      <c r="B44535" s="1">
        <f>DATE(2030,7,1) + TIME(0,0,0)</f>
        <v>47665</v>
      </c>
      <c r="C44535">
        <v>20.170326233000001</v>
      </c>
    </row>
    <row r="44536" spans="1:3" x14ac:dyDescent="0.25">
      <c r="A44536">
        <v>11170</v>
      </c>
      <c r="B44536" s="1">
        <f>DATE(2030,8,1) + TIME(0,0,0)</f>
        <v>47696</v>
      </c>
      <c r="C44536">
        <v>20.170326233000001</v>
      </c>
    </row>
    <row r="44537" spans="1:3" x14ac:dyDescent="0.25">
      <c r="A44537">
        <v>11201</v>
      </c>
      <c r="B44537" s="1">
        <f>DATE(2030,9,1) + TIME(0,0,0)</f>
        <v>47727</v>
      </c>
      <c r="C44537">
        <v>20.170326233000001</v>
      </c>
    </row>
    <row r="44538" spans="1:3" x14ac:dyDescent="0.25">
      <c r="A44538">
        <v>11231</v>
      </c>
      <c r="B44538" s="1">
        <f>DATE(2030,10,1) + TIME(0,0,0)</f>
        <v>47757</v>
      </c>
      <c r="C44538">
        <v>20.170326233000001</v>
      </c>
    </row>
    <row r="44539" spans="1:3" x14ac:dyDescent="0.25">
      <c r="A44539">
        <v>11262</v>
      </c>
      <c r="B44539" s="1">
        <f>DATE(2030,11,1) + TIME(0,0,0)</f>
        <v>47788</v>
      </c>
      <c r="C44539">
        <v>20.170326233000001</v>
      </c>
    </row>
    <row r="44540" spans="1:3" x14ac:dyDescent="0.25">
      <c r="A44540">
        <v>11292</v>
      </c>
      <c r="B44540" s="1">
        <f>DATE(2030,12,1) + TIME(0,0,0)</f>
        <v>47818</v>
      </c>
      <c r="C44540">
        <v>20.170326233000001</v>
      </c>
    </row>
    <row r="44541" spans="1:3" x14ac:dyDescent="0.25">
      <c r="A44541">
        <v>11323</v>
      </c>
      <c r="B44541" s="1">
        <f>DATE(2031,1,1) + TIME(0,0,0)</f>
        <v>47849</v>
      </c>
      <c r="C44541">
        <v>20.170326233000001</v>
      </c>
    </row>
    <row r="44542" spans="1:3" x14ac:dyDescent="0.25">
      <c r="A44542">
        <v>11354</v>
      </c>
      <c r="B44542" s="1">
        <f>DATE(2031,2,1) + TIME(0,0,0)</f>
        <v>47880</v>
      </c>
      <c r="C44542">
        <v>20.170326233000001</v>
      </c>
    </row>
    <row r="44543" spans="1:3" x14ac:dyDescent="0.25">
      <c r="A44543">
        <v>11382</v>
      </c>
      <c r="B44543" s="1">
        <f>DATE(2031,3,1) + TIME(0,0,0)</f>
        <v>47908</v>
      </c>
      <c r="C44543">
        <v>20.170326233000001</v>
      </c>
    </row>
    <row r="44544" spans="1:3" x14ac:dyDescent="0.25">
      <c r="A44544">
        <v>11413</v>
      </c>
      <c r="B44544" s="1">
        <f>DATE(2031,4,1) + TIME(0,0,0)</f>
        <v>47939</v>
      </c>
      <c r="C44544">
        <v>20.170326233000001</v>
      </c>
    </row>
    <row r="44545" spans="1:3" x14ac:dyDescent="0.25">
      <c r="A44545">
        <v>11443</v>
      </c>
      <c r="B44545" s="1">
        <f>DATE(2031,5,1) + TIME(0,0,0)</f>
        <v>47969</v>
      </c>
      <c r="C44545">
        <v>20.170326233000001</v>
      </c>
    </row>
    <row r="44546" spans="1:3" x14ac:dyDescent="0.25">
      <c r="A44546">
        <v>11474</v>
      </c>
      <c r="B44546" s="1">
        <f>DATE(2031,6,1) + TIME(0,0,0)</f>
        <v>48000</v>
      </c>
      <c r="C44546">
        <v>20.170326233000001</v>
      </c>
    </row>
    <row r="44547" spans="1:3" x14ac:dyDescent="0.25">
      <c r="A44547">
        <v>11504</v>
      </c>
      <c r="B44547" s="1">
        <f>DATE(2031,7,1) + TIME(0,0,0)</f>
        <v>48030</v>
      </c>
      <c r="C44547">
        <v>20.170326233000001</v>
      </c>
    </row>
    <row r="44548" spans="1:3" x14ac:dyDescent="0.25">
      <c r="A44548">
        <v>11535</v>
      </c>
      <c r="B44548" s="1">
        <f>DATE(2031,8,1) + TIME(0,0,0)</f>
        <v>48061</v>
      </c>
      <c r="C44548">
        <v>20.170326233000001</v>
      </c>
    </row>
    <row r="44549" spans="1:3" x14ac:dyDescent="0.25">
      <c r="A44549">
        <v>11566</v>
      </c>
      <c r="B44549" s="1">
        <f>DATE(2031,9,1) + TIME(0,0,0)</f>
        <v>48092</v>
      </c>
      <c r="C44549">
        <v>20.170326233000001</v>
      </c>
    </row>
    <row r="44550" spans="1:3" x14ac:dyDescent="0.25">
      <c r="A44550">
        <v>11596</v>
      </c>
      <c r="B44550" s="1">
        <f>DATE(2031,10,1) + TIME(0,0,0)</f>
        <v>48122</v>
      </c>
      <c r="C44550">
        <v>20.170326233000001</v>
      </c>
    </row>
    <row r="44551" spans="1:3" x14ac:dyDescent="0.25">
      <c r="A44551">
        <v>11627</v>
      </c>
      <c r="B44551" s="1">
        <f>DATE(2031,11,1) + TIME(0,0,0)</f>
        <v>48153</v>
      </c>
      <c r="C44551">
        <v>20.170326233000001</v>
      </c>
    </row>
    <row r="44552" spans="1:3" x14ac:dyDescent="0.25">
      <c r="A44552">
        <v>11657</v>
      </c>
      <c r="B44552" s="1">
        <f>DATE(2031,12,1) + TIME(0,0,0)</f>
        <v>48183</v>
      </c>
      <c r="C44552">
        <v>20.170326233000001</v>
      </c>
    </row>
    <row r="44553" spans="1:3" x14ac:dyDescent="0.25">
      <c r="A44553">
        <v>11688</v>
      </c>
      <c r="B44553" s="1">
        <f>DATE(2032,1,1) + TIME(0,0,0)</f>
        <v>48214</v>
      </c>
      <c r="C44553">
        <v>20.170326233000001</v>
      </c>
    </row>
    <row r="44554" spans="1:3" x14ac:dyDescent="0.25">
      <c r="A44554">
        <v>11719</v>
      </c>
      <c r="B44554" s="1">
        <f>DATE(2032,2,1) + TIME(0,0,0)</f>
        <v>48245</v>
      </c>
      <c r="C44554">
        <v>20.170326233000001</v>
      </c>
    </row>
    <row r="44555" spans="1:3" x14ac:dyDescent="0.25">
      <c r="A44555">
        <v>11748</v>
      </c>
      <c r="B44555" s="1">
        <f>DATE(2032,3,1) + TIME(0,0,0)</f>
        <v>48274</v>
      </c>
      <c r="C44555">
        <v>20.170326233000001</v>
      </c>
    </row>
    <row r="44556" spans="1:3" x14ac:dyDescent="0.25">
      <c r="A44556">
        <v>11779</v>
      </c>
      <c r="B44556" s="1">
        <f>DATE(2032,4,1) + TIME(0,0,0)</f>
        <v>48305</v>
      </c>
      <c r="C44556">
        <v>20.170326233000001</v>
      </c>
    </row>
    <row r="44557" spans="1:3" x14ac:dyDescent="0.25">
      <c r="A44557">
        <v>11809</v>
      </c>
      <c r="B44557" s="1">
        <f>DATE(2032,5,1) + TIME(0,0,0)</f>
        <v>48335</v>
      </c>
      <c r="C44557">
        <v>20.170326233000001</v>
      </c>
    </row>
    <row r="44558" spans="1:3" x14ac:dyDescent="0.25">
      <c r="A44558">
        <v>11840</v>
      </c>
      <c r="B44558" s="1">
        <f>DATE(2032,6,1) + TIME(0,0,0)</f>
        <v>48366</v>
      </c>
      <c r="C44558">
        <v>20.170326233000001</v>
      </c>
    </row>
    <row r="44559" spans="1:3" x14ac:dyDescent="0.25">
      <c r="A44559">
        <v>11870</v>
      </c>
      <c r="B44559" s="1">
        <f>DATE(2032,7,1) + TIME(0,0,0)</f>
        <v>48396</v>
      </c>
      <c r="C44559">
        <v>20.170326233000001</v>
      </c>
    </row>
    <row r="44560" spans="1:3" x14ac:dyDescent="0.25">
      <c r="A44560">
        <v>11901</v>
      </c>
      <c r="B44560" s="1">
        <f>DATE(2032,8,1) + TIME(0,0,0)</f>
        <v>48427</v>
      </c>
      <c r="C44560">
        <v>20.170326233000001</v>
      </c>
    </row>
    <row r="44561" spans="1:3" x14ac:dyDescent="0.25">
      <c r="A44561">
        <v>11932</v>
      </c>
      <c r="B44561" s="1">
        <f>DATE(2032,9,1) + TIME(0,0,0)</f>
        <v>48458</v>
      </c>
      <c r="C44561">
        <v>20.170326233000001</v>
      </c>
    </row>
    <row r="44562" spans="1:3" x14ac:dyDescent="0.25">
      <c r="A44562">
        <v>11962</v>
      </c>
      <c r="B44562" s="1">
        <f>DATE(2032,10,1) + TIME(0,0,0)</f>
        <v>48488</v>
      </c>
      <c r="C44562">
        <v>20.170326233000001</v>
      </c>
    </row>
    <row r="44563" spans="1:3" x14ac:dyDescent="0.25">
      <c r="A44563">
        <v>11993</v>
      </c>
      <c r="B44563" s="1">
        <f>DATE(2032,11,1) + TIME(0,0,0)</f>
        <v>48519</v>
      </c>
      <c r="C44563">
        <v>20.170326233000001</v>
      </c>
    </row>
    <row r="44564" spans="1:3" x14ac:dyDescent="0.25">
      <c r="A44564">
        <v>12023</v>
      </c>
      <c r="B44564" s="1">
        <f>DATE(2032,12,1) + TIME(0,0,0)</f>
        <v>48549</v>
      </c>
      <c r="C44564">
        <v>20.170326233000001</v>
      </c>
    </row>
    <row r="44565" spans="1:3" x14ac:dyDescent="0.25">
      <c r="A44565">
        <v>12054</v>
      </c>
      <c r="B44565" s="1">
        <f>DATE(2033,1,1) + TIME(0,0,0)</f>
        <v>48580</v>
      </c>
      <c r="C44565">
        <v>20.170326233000001</v>
      </c>
    </row>
    <row r="44566" spans="1:3" x14ac:dyDescent="0.25">
      <c r="A44566">
        <v>12085</v>
      </c>
      <c r="B44566" s="1">
        <f>DATE(2033,2,1) + TIME(0,0,0)</f>
        <v>48611</v>
      </c>
      <c r="C44566">
        <v>20.170326233000001</v>
      </c>
    </row>
    <row r="44567" spans="1:3" x14ac:dyDescent="0.25">
      <c r="A44567">
        <v>12113</v>
      </c>
      <c r="B44567" s="1">
        <f>DATE(2033,3,1) + TIME(0,0,0)</f>
        <v>48639</v>
      </c>
      <c r="C44567">
        <v>20.170326233000001</v>
      </c>
    </row>
    <row r="44568" spans="1:3" x14ac:dyDescent="0.25">
      <c r="A44568">
        <v>12144</v>
      </c>
      <c r="B44568" s="1">
        <f>DATE(2033,4,1) + TIME(0,0,0)</f>
        <v>48670</v>
      </c>
      <c r="C44568">
        <v>20.170326233000001</v>
      </c>
    </row>
    <row r="44569" spans="1:3" x14ac:dyDescent="0.25">
      <c r="A44569">
        <v>12174</v>
      </c>
      <c r="B44569" s="1">
        <f>DATE(2033,5,1) + TIME(0,0,0)</f>
        <v>48700</v>
      </c>
      <c r="C44569">
        <v>20.170326233000001</v>
      </c>
    </row>
    <row r="44570" spans="1:3" x14ac:dyDescent="0.25">
      <c r="A44570">
        <v>12205</v>
      </c>
      <c r="B44570" s="1">
        <f>DATE(2033,6,1) + TIME(0,0,0)</f>
        <v>48731</v>
      </c>
      <c r="C44570">
        <v>20.170326233000001</v>
      </c>
    </row>
    <row r="44571" spans="1:3" x14ac:dyDescent="0.25">
      <c r="A44571">
        <v>12235</v>
      </c>
      <c r="B44571" s="1">
        <f>DATE(2033,7,1) + TIME(0,0,0)</f>
        <v>48761</v>
      </c>
      <c r="C44571">
        <v>20.170326233000001</v>
      </c>
    </row>
    <row r="44572" spans="1:3" x14ac:dyDescent="0.25">
      <c r="A44572">
        <v>12266</v>
      </c>
      <c r="B44572" s="1">
        <f>DATE(2033,8,1) + TIME(0,0,0)</f>
        <v>48792</v>
      </c>
      <c r="C44572">
        <v>20.170326233000001</v>
      </c>
    </row>
    <row r="44573" spans="1:3" x14ac:dyDescent="0.25">
      <c r="A44573">
        <v>12297</v>
      </c>
      <c r="B44573" s="1">
        <f>DATE(2033,9,1) + TIME(0,0,0)</f>
        <v>48823</v>
      </c>
      <c r="C44573">
        <v>20.170326233000001</v>
      </c>
    </row>
    <row r="44574" spans="1:3" x14ac:dyDescent="0.25">
      <c r="A44574">
        <v>12327</v>
      </c>
      <c r="B44574" s="1">
        <f>DATE(2033,10,1) + TIME(0,0,0)</f>
        <v>48853</v>
      </c>
      <c r="C44574">
        <v>20.170326233000001</v>
      </c>
    </row>
    <row r="44575" spans="1:3" x14ac:dyDescent="0.25">
      <c r="A44575">
        <v>12358</v>
      </c>
      <c r="B44575" s="1">
        <f>DATE(2033,11,1) + TIME(0,0,0)</f>
        <v>48884</v>
      </c>
      <c r="C44575">
        <v>20.170326233000001</v>
      </c>
    </row>
    <row r="44576" spans="1:3" x14ac:dyDescent="0.25">
      <c r="A44576">
        <v>12388</v>
      </c>
      <c r="B44576" s="1">
        <f>DATE(2033,12,1) + TIME(0,0,0)</f>
        <v>48914</v>
      </c>
      <c r="C44576">
        <v>20.170326233000001</v>
      </c>
    </row>
    <row r="44577" spans="1:3" x14ac:dyDescent="0.25">
      <c r="A44577">
        <v>12419</v>
      </c>
      <c r="B44577" s="1">
        <f>DATE(2034,1,1) + TIME(0,0,0)</f>
        <v>48945</v>
      </c>
      <c r="C44577">
        <v>20.170326233000001</v>
      </c>
    </row>
    <row r="44578" spans="1:3" x14ac:dyDescent="0.25">
      <c r="A44578">
        <v>12450</v>
      </c>
      <c r="B44578" s="1">
        <f>DATE(2034,2,1) + TIME(0,0,0)</f>
        <v>48976</v>
      </c>
      <c r="C44578">
        <v>20.170326233000001</v>
      </c>
    </row>
    <row r="44579" spans="1:3" x14ac:dyDescent="0.25">
      <c r="A44579">
        <v>12478</v>
      </c>
      <c r="B44579" s="1">
        <f>DATE(2034,3,1) + TIME(0,0,0)</f>
        <v>49004</v>
      </c>
      <c r="C44579">
        <v>20.170326233000001</v>
      </c>
    </row>
    <row r="44580" spans="1:3" x14ac:dyDescent="0.25">
      <c r="A44580">
        <v>12509</v>
      </c>
      <c r="B44580" s="1">
        <f>DATE(2034,4,1) + TIME(0,0,0)</f>
        <v>49035</v>
      </c>
      <c r="C44580">
        <v>20.170326233000001</v>
      </c>
    </row>
    <row r="44581" spans="1:3" x14ac:dyDescent="0.25">
      <c r="A44581">
        <v>12539</v>
      </c>
      <c r="B44581" s="1">
        <f>DATE(2034,5,1) + TIME(0,0,0)</f>
        <v>49065</v>
      </c>
      <c r="C44581">
        <v>20.170326233000001</v>
      </c>
    </row>
    <row r="44582" spans="1:3" x14ac:dyDescent="0.25">
      <c r="A44582">
        <v>12570</v>
      </c>
      <c r="B44582" s="1">
        <f>DATE(2034,6,1) + TIME(0,0,0)</f>
        <v>49096</v>
      </c>
      <c r="C44582">
        <v>20.170326233000001</v>
      </c>
    </row>
    <row r="44583" spans="1:3" x14ac:dyDescent="0.25">
      <c r="A44583">
        <v>12600</v>
      </c>
      <c r="B44583" s="1">
        <f>DATE(2034,7,1) + TIME(0,0,0)</f>
        <v>49126</v>
      </c>
      <c r="C44583">
        <v>20.170326233000001</v>
      </c>
    </row>
    <row r="44584" spans="1:3" x14ac:dyDescent="0.25">
      <c r="A44584">
        <v>12631</v>
      </c>
      <c r="B44584" s="1">
        <f>DATE(2034,8,1) + TIME(0,0,0)</f>
        <v>49157</v>
      </c>
      <c r="C44584">
        <v>20.170326233000001</v>
      </c>
    </row>
    <row r="44585" spans="1:3" x14ac:dyDescent="0.25">
      <c r="A44585">
        <v>12662</v>
      </c>
      <c r="B44585" s="1">
        <f>DATE(2034,9,1) + TIME(0,0,0)</f>
        <v>49188</v>
      </c>
      <c r="C44585">
        <v>20.170326233000001</v>
      </c>
    </row>
    <row r="44586" spans="1:3" x14ac:dyDescent="0.25">
      <c r="A44586">
        <v>12692</v>
      </c>
      <c r="B44586" s="1">
        <f>DATE(2034,10,1) + TIME(0,0,0)</f>
        <v>49218</v>
      </c>
      <c r="C44586">
        <v>20.170326233000001</v>
      </c>
    </row>
    <row r="44587" spans="1:3" x14ac:dyDescent="0.25">
      <c r="A44587">
        <v>12723</v>
      </c>
      <c r="B44587" s="1">
        <f>DATE(2034,11,1) + TIME(0,0,0)</f>
        <v>49249</v>
      </c>
      <c r="C44587">
        <v>20.170326233000001</v>
      </c>
    </row>
    <row r="44588" spans="1:3" x14ac:dyDescent="0.25">
      <c r="A44588">
        <v>12753</v>
      </c>
      <c r="B44588" s="1">
        <f>DATE(2034,12,1) + TIME(0,0,0)</f>
        <v>49279</v>
      </c>
      <c r="C44588">
        <v>20.170326233000001</v>
      </c>
    </row>
    <row r="44589" spans="1:3" x14ac:dyDescent="0.25">
      <c r="A44589">
        <v>12784</v>
      </c>
      <c r="B44589" s="1">
        <f>DATE(2035,1,1) + TIME(0,0,0)</f>
        <v>49310</v>
      </c>
      <c r="C44589">
        <v>20.170326233000001</v>
      </c>
    </row>
    <row r="44590" spans="1:3" x14ac:dyDescent="0.25">
      <c r="A44590">
        <v>12815</v>
      </c>
      <c r="B44590" s="1">
        <f>DATE(2035,2,1) + TIME(0,0,0)</f>
        <v>49341</v>
      </c>
      <c r="C44590">
        <v>20.170326233000001</v>
      </c>
    </row>
    <row r="44591" spans="1:3" x14ac:dyDescent="0.25">
      <c r="A44591">
        <v>12843</v>
      </c>
      <c r="B44591" s="1">
        <f>DATE(2035,3,1) + TIME(0,0,0)</f>
        <v>49369</v>
      </c>
      <c r="C44591">
        <v>20.170326233000001</v>
      </c>
    </row>
    <row r="44592" spans="1:3" x14ac:dyDescent="0.25">
      <c r="A44592">
        <v>12874</v>
      </c>
      <c r="B44592" s="1">
        <f>DATE(2035,4,1) + TIME(0,0,0)</f>
        <v>49400</v>
      </c>
      <c r="C44592">
        <v>20.170326233000001</v>
      </c>
    </row>
    <row r="44593" spans="1:3" x14ac:dyDescent="0.25">
      <c r="A44593">
        <v>12904</v>
      </c>
      <c r="B44593" s="1">
        <f>DATE(2035,5,1) + TIME(0,0,0)</f>
        <v>49430</v>
      </c>
      <c r="C44593">
        <v>20.170326233000001</v>
      </c>
    </row>
    <row r="44594" spans="1:3" x14ac:dyDescent="0.25">
      <c r="A44594">
        <v>12935</v>
      </c>
      <c r="B44594" s="1">
        <f>DATE(2035,6,1) + TIME(0,0,0)</f>
        <v>49461</v>
      </c>
      <c r="C44594">
        <v>20.170326233000001</v>
      </c>
    </row>
    <row r="44595" spans="1:3" x14ac:dyDescent="0.25">
      <c r="A44595">
        <v>12965</v>
      </c>
      <c r="B44595" s="1">
        <f>DATE(2035,7,1) + TIME(0,0,0)</f>
        <v>49491</v>
      </c>
      <c r="C44595">
        <v>20.170326233000001</v>
      </c>
    </row>
    <row r="44596" spans="1:3" x14ac:dyDescent="0.25">
      <c r="A44596">
        <v>12996</v>
      </c>
      <c r="B44596" s="1">
        <f>DATE(2035,8,1) + TIME(0,0,0)</f>
        <v>49522</v>
      </c>
      <c r="C44596">
        <v>20.170326233000001</v>
      </c>
    </row>
    <row r="44597" spans="1:3" x14ac:dyDescent="0.25">
      <c r="A44597">
        <v>13027</v>
      </c>
      <c r="B44597" s="1">
        <f>DATE(2035,9,1) + TIME(0,0,0)</f>
        <v>49553</v>
      </c>
      <c r="C44597">
        <v>20.170326233000001</v>
      </c>
    </row>
    <row r="44598" spans="1:3" x14ac:dyDescent="0.25">
      <c r="A44598">
        <v>13057</v>
      </c>
      <c r="B44598" s="1">
        <f>DATE(2035,10,1) + TIME(0,0,0)</f>
        <v>49583</v>
      </c>
      <c r="C44598">
        <v>20.170326233000001</v>
      </c>
    </row>
    <row r="44599" spans="1:3" x14ac:dyDescent="0.25">
      <c r="A44599">
        <v>13088</v>
      </c>
      <c r="B44599" s="1">
        <f>DATE(2035,11,1) + TIME(0,0,0)</f>
        <v>49614</v>
      </c>
      <c r="C44599">
        <v>20.170326233000001</v>
      </c>
    </row>
    <row r="44600" spans="1:3" x14ac:dyDescent="0.25">
      <c r="A44600">
        <v>13118</v>
      </c>
      <c r="B44600" s="1">
        <f>DATE(2035,12,1) + TIME(0,0,0)</f>
        <v>49644</v>
      </c>
      <c r="C44600">
        <v>20.170326233000001</v>
      </c>
    </row>
    <row r="44601" spans="1:3" x14ac:dyDescent="0.25">
      <c r="A44601">
        <v>13149</v>
      </c>
      <c r="B44601" s="1">
        <f>DATE(2036,1,1) + TIME(0,0,0)</f>
        <v>49675</v>
      </c>
      <c r="C44601">
        <v>20.170326233000001</v>
      </c>
    </row>
    <row r="44602" spans="1:3" x14ac:dyDescent="0.25">
      <c r="A44602">
        <v>13180</v>
      </c>
      <c r="B44602" s="1">
        <f>DATE(2036,2,1) + TIME(0,0,0)</f>
        <v>49706</v>
      </c>
      <c r="C44602">
        <v>20.170326233000001</v>
      </c>
    </row>
    <row r="44603" spans="1:3" x14ac:dyDescent="0.25">
      <c r="A44603">
        <v>13209</v>
      </c>
      <c r="B44603" s="1">
        <f>DATE(2036,3,1) + TIME(0,0,0)</f>
        <v>49735</v>
      </c>
      <c r="C44603">
        <v>20.170326233000001</v>
      </c>
    </row>
    <row r="44604" spans="1:3" x14ac:dyDescent="0.25">
      <c r="A44604">
        <v>13240</v>
      </c>
      <c r="B44604" s="1">
        <f>DATE(2036,4,1) + TIME(0,0,0)</f>
        <v>49766</v>
      </c>
      <c r="C44604">
        <v>20.170326233000001</v>
      </c>
    </row>
    <row r="44605" spans="1:3" x14ac:dyDescent="0.25">
      <c r="A44605">
        <v>13270</v>
      </c>
      <c r="B44605" s="1">
        <f>DATE(2036,5,1) + TIME(0,0,0)</f>
        <v>49796</v>
      </c>
      <c r="C44605">
        <v>20.170326233000001</v>
      </c>
    </row>
    <row r="44606" spans="1:3" x14ac:dyDescent="0.25">
      <c r="A44606">
        <v>13301</v>
      </c>
      <c r="B44606" s="1">
        <f>DATE(2036,6,1) + TIME(0,0,0)</f>
        <v>49827</v>
      </c>
      <c r="C44606">
        <v>20.170326233000001</v>
      </c>
    </row>
    <row r="44607" spans="1:3" x14ac:dyDescent="0.25">
      <c r="A44607">
        <v>13331</v>
      </c>
      <c r="B44607" s="1">
        <f>DATE(2036,7,1) + TIME(0,0,0)</f>
        <v>49857</v>
      </c>
      <c r="C44607">
        <v>20.170326233000001</v>
      </c>
    </row>
    <row r="44608" spans="1:3" x14ac:dyDescent="0.25">
      <c r="A44608">
        <v>13362</v>
      </c>
      <c r="B44608" s="1">
        <f>DATE(2036,8,1) + TIME(0,0,0)</f>
        <v>49888</v>
      </c>
      <c r="C44608">
        <v>20.170326233000001</v>
      </c>
    </row>
    <row r="44609" spans="1:3" x14ac:dyDescent="0.25">
      <c r="A44609">
        <v>13393</v>
      </c>
      <c r="B44609" s="1">
        <f>DATE(2036,9,1) + TIME(0,0,0)</f>
        <v>49919</v>
      </c>
      <c r="C44609">
        <v>20.170326233000001</v>
      </c>
    </row>
    <row r="44610" spans="1:3" x14ac:dyDescent="0.25">
      <c r="A44610">
        <v>13423</v>
      </c>
      <c r="B44610" s="1">
        <f>DATE(2036,10,1) + TIME(0,0,0)</f>
        <v>49949</v>
      </c>
      <c r="C44610">
        <v>20.170326233000001</v>
      </c>
    </row>
    <row r="44611" spans="1:3" x14ac:dyDescent="0.25">
      <c r="A44611">
        <v>13454</v>
      </c>
      <c r="B44611" s="1">
        <f>DATE(2036,11,1) + TIME(0,0,0)</f>
        <v>49980</v>
      </c>
      <c r="C44611">
        <v>20.170326233000001</v>
      </c>
    </row>
    <row r="44612" spans="1:3" x14ac:dyDescent="0.25">
      <c r="A44612">
        <v>13484</v>
      </c>
      <c r="B44612" s="1">
        <f>DATE(2036,12,1) + TIME(0,0,0)</f>
        <v>50010</v>
      </c>
      <c r="C44612">
        <v>20.170326233000001</v>
      </c>
    </row>
    <row r="44613" spans="1:3" x14ac:dyDescent="0.25">
      <c r="A44613">
        <v>13515</v>
      </c>
      <c r="B44613" s="1">
        <f>DATE(2037,1,1) + TIME(0,0,0)</f>
        <v>50041</v>
      </c>
      <c r="C44613">
        <v>20.170326233000001</v>
      </c>
    </row>
    <row r="44614" spans="1:3" x14ac:dyDescent="0.25">
      <c r="A44614">
        <v>13546</v>
      </c>
      <c r="B44614" s="1">
        <f>DATE(2037,2,1) + TIME(0,0,0)</f>
        <v>50072</v>
      </c>
      <c r="C44614">
        <v>20.170326233000001</v>
      </c>
    </row>
    <row r="44615" spans="1:3" x14ac:dyDescent="0.25">
      <c r="A44615">
        <v>13574</v>
      </c>
      <c r="B44615" s="1">
        <f>DATE(2037,3,1) + TIME(0,0,0)</f>
        <v>50100</v>
      </c>
      <c r="C44615">
        <v>20.170326233000001</v>
      </c>
    </row>
    <row r="44616" spans="1:3" x14ac:dyDescent="0.25">
      <c r="A44616">
        <v>13605</v>
      </c>
      <c r="B44616" s="1">
        <f>DATE(2037,4,1) + TIME(0,0,0)</f>
        <v>50131</v>
      </c>
      <c r="C44616">
        <v>20.170326233000001</v>
      </c>
    </row>
    <row r="44617" spans="1:3" x14ac:dyDescent="0.25">
      <c r="A44617">
        <v>13635</v>
      </c>
      <c r="B44617" s="1">
        <f>DATE(2037,5,1) + TIME(0,0,0)</f>
        <v>50161</v>
      </c>
      <c r="C44617">
        <v>20.170326233000001</v>
      </c>
    </row>
    <row r="44618" spans="1:3" x14ac:dyDescent="0.25">
      <c r="A44618">
        <v>13666</v>
      </c>
      <c r="B44618" s="1">
        <f>DATE(2037,6,1) + TIME(0,0,0)</f>
        <v>50192</v>
      </c>
      <c r="C44618">
        <v>20.170326233000001</v>
      </c>
    </row>
    <row r="44619" spans="1:3" x14ac:dyDescent="0.25">
      <c r="A44619">
        <v>13696</v>
      </c>
      <c r="B44619" s="1">
        <f>DATE(2037,7,1) + TIME(0,0,0)</f>
        <v>50222</v>
      </c>
      <c r="C44619">
        <v>20.170326233000001</v>
      </c>
    </row>
    <row r="44620" spans="1:3" x14ac:dyDescent="0.25">
      <c r="A44620">
        <v>13727</v>
      </c>
      <c r="B44620" s="1">
        <f>DATE(2037,8,1) + TIME(0,0,0)</f>
        <v>50253</v>
      </c>
      <c r="C44620">
        <v>20.170326233000001</v>
      </c>
    </row>
    <row r="44621" spans="1:3" x14ac:dyDescent="0.25">
      <c r="A44621">
        <v>13758</v>
      </c>
      <c r="B44621" s="1">
        <f>DATE(2037,9,1) + TIME(0,0,0)</f>
        <v>50284</v>
      </c>
      <c r="C44621">
        <v>20.170326233000001</v>
      </c>
    </row>
    <row r="44622" spans="1:3" x14ac:dyDescent="0.25">
      <c r="A44622">
        <v>13788</v>
      </c>
      <c r="B44622" s="1">
        <f>DATE(2037,10,1) + TIME(0,0,0)</f>
        <v>50314</v>
      </c>
      <c r="C44622">
        <v>20.170326233000001</v>
      </c>
    </row>
    <row r="44623" spans="1:3" x14ac:dyDescent="0.25">
      <c r="A44623">
        <v>13819</v>
      </c>
      <c r="B44623" s="1">
        <f>DATE(2037,11,1) + TIME(0,0,0)</f>
        <v>50345</v>
      </c>
      <c r="C44623">
        <v>20.170326233000001</v>
      </c>
    </row>
    <row r="44624" spans="1:3" x14ac:dyDescent="0.25">
      <c r="A44624">
        <v>13849</v>
      </c>
      <c r="B44624" s="1">
        <f>DATE(2037,12,1) + TIME(0,0,0)</f>
        <v>50375</v>
      </c>
      <c r="C44624">
        <v>20.170326233000001</v>
      </c>
    </row>
    <row r="44625" spans="1:3" x14ac:dyDescent="0.25">
      <c r="A44625">
        <v>13880</v>
      </c>
      <c r="B44625" s="1">
        <f>DATE(2038,1,1) + TIME(0,0,0)</f>
        <v>50406</v>
      </c>
      <c r="C44625">
        <v>20.170326233000001</v>
      </c>
    </row>
    <row r="44626" spans="1:3" x14ac:dyDescent="0.25">
      <c r="A44626">
        <v>13911</v>
      </c>
      <c r="B44626" s="1">
        <f>DATE(2038,2,1) + TIME(0,0,0)</f>
        <v>50437</v>
      </c>
      <c r="C44626">
        <v>20.170326233000001</v>
      </c>
    </row>
    <row r="44627" spans="1:3" x14ac:dyDescent="0.25">
      <c r="A44627">
        <v>13939</v>
      </c>
      <c r="B44627" s="1">
        <f>DATE(2038,3,1) + TIME(0,0,0)</f>
        <v>50465</v>
      </c>
      <c r="C44627">
        <v>20.170326233000001</v>
      </c>
    </row>
    <row r="44628" spans="1:3" x14ac:dyDescent="0.25">
      <c r="A44628">
        <v>13970</v>
      </c>
      <c r="B44628" s="1">
        <f>DATE(2038,4,1) + TIME(0,0,0)</f>
        <v>50496</v>
      </c>
      <c r="C44628">
        <v>20.170326233000001</v>
      </c>
    </row>
    <row r="44629" spans="1:3" x14ac:dyDescent="0.25">
      <c r="A44629">
        <v>14000</v>
      </c>
      <c r="B44629" s="1">
        <f>DATE(2038,5,1) + TIME(0,0,0)</f>
        <v>50526</v>
      </c>
      <c r="C44629">
        <v>20.170326233000001</v>
      </c>
    </row>
    <row r="44630" spans="1:3" x14ac:dyDescent="0.25">
      <c r="A44630">
        <v>14031</v>
      </c>
      <c r="B44630" s="1">
        <f>DATE(2038,6,1) + TIME(0,0,0)</f>
        <v>50557</v>
      </c>
      <c r="C44630">
        <v>20.170326233000001</v>
      </c>
    </row>
    <row r="44631" spans="1:3" x14ac:dyDescent="0.25">
      <c r="A44631">
        <v>14061</v>
      </c>
      <c r="B44631" s="1">
        <f>DATE(2038,7,1) + TIME(0,0,0)</f>
        <v>50587</v>
      </c>
      <c r="C44631">
        <v>20.170326233000001</v>
      </c>
    </row>
    <row r="44632" spans="1:3" x14ac:dyDescent="0.25">
      <c r="A44632">
        <v>14092</v>
      </c>
      <c r="B44632" s="1">
        <f>DATE(2038,8,1) + TIME(0,0,0)</f>
        <v>50618</v>
      </c>
      <c r="C44632">
        <v>20.170326233000001</v>
      </c>
    </row>
    <row r="44633" spans="1:3" x14ac:dyDescent="0.25">
      <c r="A44633">
        <v>14123</v>
      </c>
      <c r="B44633" s="1">
        <f>DATE(2038,9,1) + TIME(0,0,0)</f>
        <v>50649</v>
      </c>
      <c r="C44633">
        <v>20.170326233000001</v>
      </c>
    </row>
    <row r="44634" spans="1:3" x14ac:dyDescent="0.25">
      <c r="A44634">
        <v>14153</v>
      </c>
      <c r="B44634" s="1">
        <f>DATE(2038,10,1) + TIME(0,0,0)</f>
        <v>50679</v>
      </c>
      <c r="C44634">
        <v>20.170326233000001</v>
      </c>
    </row>
    <row r="44635" spans="1:3" x14ac:dyDescent="0.25">
      <c r="A44635">
        <v>14184</v>
      </c>
      <c r="B44635" s="1">
        <f>DATE(2038,11,1) + TIME(0,0,0)</f>
        <v>50710</v>
      </c>
      <c r="C44635">
        <v>20.170326233000001</v>
      </c>
    </row>
    <row r="44636" spans="1:3" x14ac:dyDescent="0.25">
      <c r="A44636">
        <v>14214</v>
      </c>
      <c r="B44636" s="1">
        <f>DATE(2038,12,1) + TIME(0,0,0)</f>
        <v>50740</v>
      </c>
      <c r="C44636">
        <v>20.170326233000001</v>
      </c>
    </row>
    <row r="44637" spans="1:3" x14ac:dyDescent="0.25">
      <c r="A44637">
        <v>14245</v>
      </c>
      <c r="B44637" s="1">
        <f>DATE(2039,1,1) + TIME(0,0,0)</f>
        <v>50771</v>
      </c>
      <c r="C44637">
        <v>20.170326233000001</v>
      </c>
    </row>
    <row r="44638" spans="1:3" x14ac:dyDescent="0.25">
      <c r="A44638">
        <v>14276</v>
      </c>
      <c r="B44638" s="1">
        <f>DATE(2039,2,1) + TIME(0,0,0)</f>
        <v>50802</v>
      </c>
      <c r="C44638">
        <v>20.170326233000001</v>
      </c>
    </row>
    <row r="44639" spans="1:3" x14ac:dyDescent="0.25">
      <c r="A44639">
        <v>14304</v>
      </c>
      <c r="B44639" s="1">
        <f>DATE(2039,3,1) + TIME(0,0,0)</f>
        <v>50830</v>
      </c>
      <c r="C44639">
        <v>20.170326233000001</v>
      </c>
    </row>
    <row r="44640" spans="1:3" x14ac:dyDescent="0.25">
      <c r="A44640">
        <v>14335</v>
      </c>
      <c r="B44640" s="1">
        <f>DATE(2039,4,1) + TIME(0,0,0)</f>
        <v>50861</v>
      </c>
      <c r="C44640">
        <v>20.170326233000001</v>
      </c>
    </row>
    <row r="44641" spans="1:3" x14ac:dyDescent="0.25">
      <c r="A44641">
        <v>14365</v>
      </c>
      <c r="B44641" s="1">
        <f>DATE(2039,5,1) + TIME(0,0,0)</f>
        <v>50891</v>
      </c>
      <c r="C44641">
        <v>20.170326233000001</v>
      </c>
    </row>
    <row r="44642" spans="1:3" x14ac:dyDescent="0.25">
      <c r="A44642">
        <v>14396</v>
      </c>
      <c r="B44642" s="1">
        <f>DATE(2039,6,1) + TIME(0,0,0)</f>
        <v>50922</v>
      </c>
      <c r="C44642">
        <v>20.170326233000001</v>
      </c>
    </row>
    <row r="44643" spans="1:3" x14ac:dyDescent="0.25">
      <c r="A44643">
        <v>14426</v>
      </c>
      <c r="B44643" s="1">
        <f>DATE(2039,7,1) + TIME(0,0,0)</f>
        <v>50952</v>
      </c>
      <c r="C44643">
        <v>20.170326233000001</v>
      </c>
    </row>
    <row r="44644" spans="1:3" x14ac:dyDescent="0.25">
      <c r="A44644">
        <v>14457</v>
      </c>
      <c r="B44644" s="1">
        <f>DATE(2039,8,1) + TIME(0,0,0)</f>
        <v>50983</v>
      </c>
      <c r="C44644">
        <v>20.170326233000001</v>
      </c>
    </row>
    <row r="44645" spans="1:3" x14ac:dyDescent="0.25">
      <c r="A44645">
        <v>14488</v>
      </c>
      <c r="B44645" s="1">
        <f>DATE(2039,9,1) + TIME(0,0,0)</f>
        <v>51014</v>
      </c>
      <c r="C44645">
        <v>20.170326233000001</v>
      </c>
    </row>
    <row r="44646" spans="1:3" x14ac:dyDescent="0.25">
      <c r="A44646">
        <v>14518</v>
      </c>
      <c r="B44646" s="1">
        <f>DATE(2039,10,1) + TIME(0,0,0)</f>
        <v>51044</v>
      </c>
      <c r="C44646">
        <v>20.170326233000001</v>
      </c>
    </row>
    <row r="44647" spans="1:3" x14ac:dyDescent="0.25">
      <c r="A44647">
        <v>14549</v>
      </c>
      <c r="B44647" s="1">
        <f>DATE(2039,11,1) + TIME(0,0,0)</f>
        <v>51075</v>
      </c>
      <c r="C44647">
        <v>20.170326233000001</v>
      </c>
    </row>
    <row r="44648" spans="1:3" x14ac:dyDescent="0.25">
      <c r="A44648">
        <v>14579</v>
      </c>
      <c r="B44648" s="1">
        <f>DATE(2039,12,1) + TIME(0,0,0)</f>
        <v>51105</v>
      </c>
      <c r="C44648">
        <v>20.170326233000001</v>
      </c>
    </row>
    <row r="44649" spans="1:3" x14ac:dyDescent="0.25">
      <c r="A44649">
        <v>14610</v>
      </c>
      <c r="B44649" s="1">
        <f>DATE(2040,1,1) + TIME(0,0,0)</f>
        <v>51136</v>
      </c>
      <c r="C44649">
        <v>20.170326233000001</v>
      </c>
    </row>
    <row r="44650" spans="1:3" x14ac:dyDescent="0.25">
      <c r="A44650">
        <v>14641</v>
      </c>
      <c r="B44650" s="1">
        <f>DATE(2040,2,1) + TIME(0,0,0)</f>
        <v>51167</v>
      </c>
      <c r="C44650">
        <v>20.170326233000001</v>
      </c>
    </row>
    <row r="44651" spans="1:3" x14ac:dyDescent="0.25">
      <c r="A44651">
        <v>14670</v>
      </c>
      <c r="B44651" s="1">
        <f>DATE(2040,3,1) + TIME(0,0,0)</f>
        <v>51196</v>
      </c>
      <c r="C44651">
        <v>20.170326233000001</v>
      </c>
    </row>
    <row r="44652" spans="1:3" x14ac:dyDescent="0.25">
      <c r="A44652">
        <v>14701</v>
      </c>
      <c r="B44652" s="1">
        <f>DATE(2040,4,1) + TIME(0,0,0)</f>
        <v>51227</v>
      </c>
      <c r="C44652">
        <v>20.170326233000001</v>
      </c>
    </row>
    <row r="44653" spans="1:3" x14ac:dyDescent="0.25">
      <c r="A44653">
        <v>14731</v>
      </c>
      <c r="B44653" s="1">
        <f>DATE(2040,5,1) + TIME(0,0,0)</f>
        <v>51257</v>
      </c>
      <c r="C44653">
        <v>20.170326233000001</v>
      </c>
    </row>
    <row r="44654" spans="1:3" x14ac:dyDescent="0.25">
      <c r="A44654">
        <v>14762</v>
      </c>
      <c r="B44654" s="1">
        <f>DATE(2040,6,1) + TIME(0,0,0)</f>
        <v>51288</v>
      </c>
      <c r="C44654">
        <v>20.170326233000001</v>
      </c>
    </row>
    <row r="44655" spans="1:3" x14ac:dyDescent="0.25">
      <c r="A44655">
        <v>14792</v>
      </c>
      <c r="B44655" s="1">
        <f>DATE(2040,7,1) + TIME(0,0,0)</f>
        <v>51318</v>
      </c>
      <c r="C44655">
        <v>20.170326233000001</v>
      </c>
    </row>
    <row r="44656" spans="1:3" x14ac:dyDescent="0.25">
      <c r="A44656">
        <v>14823</v>
      </c>
      <c r="B44656" s="1">
        <f>DATE(2040,8,1) + TIME(0,0,0)</f>
        <v>51349</v>
      </c>
      <c r="C44656">
        <v>20.170326233000001</v>
      </c>
    </row>
    <row r="44657" spans="1:3" x14ac:dyDescent="0.25">
      <c r="A44657">
        <v>14854</v>
      </c>
      <c r="B44657" s="1">
        <f>DATE(2040,9,1) + TIME(0,0,0)</f>
        <v>51380</v>
      </c>
      <c r="C44657">
        <v>20.170326233000001</v>
      </c>
    </row>
    <row r="44658" spans="1:3" x14ac:dyDescent="0.25">
      <c r="A44658">
        <v>14884</v>
      </c>
      <c r="B44658" s="1">
        <f>DATE(2040,10,1) + TIME(0,0,0)</f>
        <v>51410</v>
      </c>
      <c r="C44658">
        <v>20.170326233000001</v>
      </c>
    </row>
    <row r="44659" spans="1:3" x14ac:dyDescent="0.25">
      <c r="A44659">
        <v>14915</v>
      </c>
      <c r="B44659" s="1">
        <f>DATE(2040,11,1) + TIME(0,0,0)</f>
        <v>51441</v>
      </c>
      <c r="C44659">
        <v>20.170326233000001</v>
      </c>
    </row>
    <row r="44660" spans="1:3" x14ac:dyDescent="0.25">
      <c r="A44660">
        <v>14945</v>
      </c>
      <c r="B44660" s="1">
        <f>DATE(2040,12,1) + TIME(0,0,0)</f>
        <v>51471</v>
      </c>
      <c r="C44660">
        <v>20.170326233000001</v>
      </c>
    </row>
    <row r="44661" spans="1:3" x14ac:dyDescent="0.25">
      <c r="A44661">
        <v>14976</v>
      </c>
      <c r="B44661" s="1">
        <f>DATE(2041,1,1) + TIME(0,0,0)</f>
        <v>51502</v>
      </c>
      <c r="C44661">
        <v>20.170326233000001</v>
      </c>
    </row>
    <row r="44662" spans="1:3" x14ac:dyDescent="0.25">
      <c r="A44662">
        <v>15007</v>
      </c>
      <c r="B44662" s="1">
        <f>DATE(2041,2,1) + TIME(0,0,0)</f>
        <v>51533</v>
      </c>
      <c r="C44662">
        <v>20.170326233000001</v>
      </c>
    </row>
    <row r="44663" spans="1:3" x14ac:dyDescent="0.25">
      <c r="A44663">
        <v>15035</v>
      </c>
      <c r="B44663" s="1">
        <f>DATE(2041,3,1) + TIME(0,0,0)</f>
        <v>51561</v>
      </c>
      <c r="C44663">
        <v>20.170326233000001</v>
      </c>
    </row>
    <row r="44664" spans="1:3" x14ac:dyDescent="0.25">
      <c r="A44664">
        <v>15066</v>
      </c>
      <c r="B44664" s="1">
        <f>DATE(2041,4,1) + TIME(0,0,0)</f>
        <v>51592</v>
      </c>
      <c r="C44664">
        <v>20.170326233000001</v>
      </c>
    </row>
    <row r="44665" spans="1:3" x14ac:dyDescent="0.25">
      <c r="A44665">
        <v>15096</v>
      </c>
      <c r="B44665" s="1">
        <f>DATE(2041,5,1) + TIME(0,0,0)</f>
        <v>51622</v>
      </c>
      <c r="C44665">
        <v>20.170326233000001</v>
      </c>
    </row>
    <row r="44666" spans="1:3" x14ac:dyDescent="0.25">
      <c r="A44666">
        <v>15127</v>
      </c>
      <c r="B44666" s="1">
        <f>DATE(2041,6,1) + TIME(0,0,0)</f>
        <v>51653</v>
      </c>
      <c r="C44666">
        <v>20.170326233000001</v>
      </c>
    </row>
    <row r="44667" spans="1:3" x14ac:dyDescent="0.25">
      <c r="A44667">
        <v>15157</v>
      </c>
      <c r="B44667" s="1">
        <f>DATE(2041,7,1) + TIME(0,0,0)</f>
        <v>51683</v>
      </c>
      <c r="C44667">
        <v>20.170326233000001</v>
      </c>
    </row>
    <row r="44668" spans="1:3" x14ac:dyDescent="0.25">
      <c r="A44668">
        <v>15188</v>
      </c>
      <c r="B44668" s="1">
        <f>DATE(2041,8,1) + TIME(0,0,0)</f>
        <v>51714</v>
      </c>
      <c r="C44668">
        <v>20.170326233000001</v>
      </c>
    </row>
    <row r="44669" spans="1:3" x14ac:dyDescent="0.25">
      <c r="A44669">
        <v>15219</v>
      </c>
      <c r="B44669" s="1">
        <f>DATE(2041,9,1) + TIME(0,0,0)</f>
        <v>51745</v>
      </c>
      <c r="C44669">
        <v>20.170326233000001</v>
      </c>
    </row>
    <row r="44670" spans="1:3" x14ac:dyDescent="0.25">
      <c r="A44670">
        <v>15249</v>
      </c>
      <c r="B44670" s="1">
        <f>DATE(2041,10,1) + TIME(0,0,0)</f>
        <v>51775</v>
      </c>
      <c r="C44670">
        <v>20.170326233000001</v>
      </c>
    </row>
    <row r="44671" spans="1:3" x14ac:dyDescent="0.25">
      <c r="A44671">
        <v>15280</v>
      </c>
      <c r="B44671" s="1">
        <f>DATE(2041,11,1) + TIME(0,0,0)</f>
        <v>51806</v>
      </c>
      <c r="C44671">
        <v>20.170326233000001</v>
      </c>
    </row>
    <row r="44672" spans="1:3" x14ac:dyDescent="0.25">
      <c r="A44672">
        <v>15310</v>
      </c>
      <c r="B44672" s="1">
        <f>DATE(2041,12,1) + TIME(0,0,0)</f>
        <v>51836</v>
      </c>
      <c r="C44672">
        <v>20.170326233000001</v>
      </c>
    </row>
    <row r="44673" spans="1:3" x14ac:dyDescent="0.25">
      <c r="A44673">
        <v>15341</v>
      </c>
      <c r="B44673" s="1">
        <f>DATE(2042,1,1) + TIME(0,0,0)</f>
        <v>51867</v>
      </c>
      <c r="C44673">
        <v>20.170326233000001</v>
      </c>
    </row>
    <row r="44674" spans="1:3" x14ac:dyDescent="0.25">
      <c r="A44674">
        <v>15372</v>
      </c>
      <c r="B44674" s="1">
        <f>DATE(2042,2,1) + TIME(0,0,0)</f>
        <v>51898</v>
      </c>
      <c r="C44674">
        <v>20.170326233000001</v>
      </c>
    </row>
    <row r="44675" spans="1:3" x14ac:dyDescent="0.25">
      <c r="A44675">
        <v>15400</v>
      </c>
      <c r="B44675" s="1">
        <f>DATE(2042,3,1) + TIME(0,0,0)</f>
        <v>51926</v>
      </c>
      <c r="C44675">
        <v>20.170326233000001</v>
      </c>
    </row>
    <row r="44676" spans="1:3" x14ac:dyDescent="0.25">
      <c r="A44676">
        <v>15431</v>
      </c>
      <c r="B44676" s="1">
        <f>DATE(2042,4,1) + TIME(0,0,0)</f>
        <v>51957</v>
      </c>
      <c r="C44676">
        <v>20.170326233000001</v>
      </c>
    </row>
    <row r="44677" spans="1:3" x14ac:dyDescent="0.25">
      <c r="A44677">
        <v>15461</v>
      </c>
      <c r="B44677" s="1">
        <f>DATE(2042,5,1) + TIME(0,0,0)</f>
        <v>51987</v>
      </c>
      <c r="C44677">
        <v>20.170326233000001</v>
      </c>
    </row>
    <row r="44678" spans="1:3" x14ac:dyDescent="0.25">
      <c r="A44678">
        <v>15492</v>
      </c>
      <c r="B44678" s="1">
        <f>DATE(2042,6,1) + TIME(0,0,0)</f>
        <v>52018</v>
      </c>
      <c r="C44678">
        <v>20.170326233000001</v>
      </c>
    </row>
    <row r="44679" spans="1:3" x14ac:dyDescent="0.25">
      <c r="A44679">
        <v>15522</v>
      </c>
      <c r="B44679" s="1">
        <f>DATE(2042,7,1) + TIME(0,0,0)</f>
        <v>52048</v>
      </c>
      <c r="C44679">
        <v>20.170326233000001</v>
      </c>
    </row>
    <row r="44680" spans="1:3" x14ac:dyDescent="0.25">
      <c r="A44680">
        <v>15553</v>
      </c>
      <c r="B44680" s="1">
        <f>DATE(2042,8,1) + TIME(0,0,0)</f>
        <v>52079</v>
      </c>
      <c r="C44680">
        <v>20.170326233000001</v>
      </c>
    </row>
    <row r="44681" spans="1:3" x14ac:dyDescent="0.25">
      <c r="A44681">
        <v>15584</v>
      </c>
      <c r="B44681" s="1">
        <f>DATE(2042,9,1) + TIME(0,0,0)</f>
        <v>52110</v>
      </c>
      <c r="C44681">
        <v>20.170326233000001</v>
      </c>
    </row>
    <row r="44682" spans="1:3" x14ac:dyDescent="0.25">
      <c r="A44682">
        <v>15614</v>
      </c>
      <c r="B44682" s="1">
        <f>DATE(2042,10,1) + TIME(0,0,0)</f>
        <v>52140</v>
      </c>
      <c r="C44682">
        <v>20.170326233000001</v>
      </c>
    </row>
    <row r="44683" spans="1:3" x14ac:dyDescent="0.25">
      <c r="A44683">
        <v>15645</v>
      </c>
      <c r="B44683" s="1">
        <f>DATE(2042,11,1) + TIME(0,0,0)</f>
        <v>52171</v>
      </c>
      <c r="C44683">
        <v>20.170326233000001</v>
      </c>
    </row>
    <row r="44684" spans="1:3" x14ac:dyDescent="0.25">
      <c r="A44684">
        <v>15675</v>
      </c>
      <c r="B44684" s="1">
        <f>DATE(2042,12,1) + TIME(0,0,0)</f>
        <v>52201</v>
      </c>
      <c r="C44684">
        <v>20.170326233000001</v>
      </c>
    </row>
    <row r="44685" spans="1:3" x14ac:dyDescent="0.25">
      <c r="A44685">
        <v>15706</v>
      </c>
      <c r="B44685" s="1">
        <f>DATE(2043,1,1) + TIME(0,0,0)</f>
        <v>52232</v>
      </c>
      <c r="C44685">
        <v>20.170326233000001</v>
      </c>
    </row>
    <row r="44686" spans="1:3" x14ac:dyDescent="0.25">
      <c r="A44686">
        <v>15737</v>
      </c>
      <c r="B44686" s="1">
        <f>DATE(2043,2,1) + TIME(0,0,0)</f>
        <v>52263</v>
      </c>
      <c r="C44686">
        <v>20.170326233000001</v>
      </c>
    </row>
    <row r="44687" spans="1:3" x14ac:dyDescent="0.25">
      <c r="A44687">
        <v>15765</v>
      </c>
      <c r="B44687" s="1">
        <f>DATE(2043,3,1) + TIME(0,0,0)</f>
        <v>52291</v>
      </c>
      <c r="C44687">
        <v>20.170326233000001</v>
      </c>
    </row>
    <row r="44688" spans="1:3" x14ac:dyDescent="0.25">
      <c r="A44688">
        <v>15796</v>
      </c>
      <c r="B44688" s="1">
        <f>DATE(2043,4,1) + TIME(0,0,0)</f>
        <v>52322</v>
      </c>
      <c r="C44688">
        <v>20.170326233000001</v>
      </c>
    </row>
    <row r="44689" spans="1:3" x14ac:dyDescent="0.25">
      <c r="A44689">
        <v>15826</v>
      </c>
      <c r="B44689" s="1">
        <f>DATE(2043,5,1) + TIME(0,0,0)</f>
        <v>52352</v>
      </c>
      <c r="C44689">
        <v>20.170326233000001</v>
      </c>
    </row>
    <row r="44690" spans="1:3" x14ac:dyDescent="0.25">
      <c r="A44690">
        <v>15857</v>
      </c>
      <c r="B44690" s="1">
        <f>DATE(2043,6,1) + TIME(0,0,0)</f>
        <v>52383</v>
      </c>
      <c r="C44690">
        <v>20.170326233000001</v>
      </c>
    </row>
    <row r="44691" spans="1:3" x14ac:dyDescent="0.25">
      <c r="A44691">
        <v>15887</v>
      </c>
      <c r="B44691" s="1">
        <f>DATE(2043,7,1) + TIME(0,0,0)</f>
        <v>52413</v>
      </c>
      <c r="C44691">
        <v>20.170326233000001</v>
      </c>
    </row>
    <row r="44692" spans="1:3" x14ac:dyDescent="0.25">
      <c r="A44692">
        <v>15918</v>
      </c>
      <c r="B44692" s="1">
        <f>DATE(2043,8,1) + TIME(0,0,0)</f>
        <v>52444</v>
      </c>
      <c r="C44692">
        <v>20.170326233000001</v>
      </c>
    </row>
    <row r="44693" spans="1:3" x14ac:dyDescent="0.25">
      <c r="A44693">
        <v>15949</v>
      </c>
      <c r="B44693" s="1">
        <f>DATE(2043,9,1) + TIME(0,0,0)</f>
        <v>52475</v>
      </c>
      <c r="C44693">
        <v>20.170326233000001</v>
      </c>
    </row>
    <row r="44694" spans="1:3" x14ac:dyDescent="0.25">
      <c r="A44694">
        <v>15979</v>
      </c>
      <c r="B44694" s="1">
        <f>DATE(2043,10,1) + TIME(0,0,0)</f>
        <v>52505</v>
      </c>
      <c r="C44694">
        <v>20.170326233000001</v>
      </c>
    </row>
    <row r="44695" spans="1:3" x14ac:dyDescent="0.25">
      <c r="A44695">
        <v>16010</v>
      </c>
      <c r="B44695" s="1">
        <f>DATE(2043,11,1) + TIME(0,0,0)</f>
        <v>52536</v>
      </c>
      <c r="C44695">
        <v>20.170326233000001</v>
      </c>
    </row>
    <row r="44696" spans="1:3" x14ac:dyDescent="0.25">
      <c r="A44696">
        <v>16040</v>
      </c>
      <c r="B44696" s="1">
        <f>DATE(2043,12,1) + TIME(0,0,0)</f>
        <v>52566</v>
      </c>
      <c r="C44696">
        <v>20.170326233000001</v>
      </c>
    </row>
    <row r="44697" spans="1:3" x14ac:dyDescent="0.25">
      <c r="A44697">
        <v>16071</v>
      </c>
      <c r="B44697" s="1">
        <f>DATE(2044,1,1) + TIME(0,0,0)</f>
        <v>52597</v>
      </c>
      <c r="C44697">
        <v>20.170326233000001</v>
      </c>
    </row>
    <row r="44698" spans="1:3" x14ac:dyDescent="0.25">
      <c r="A44698">
        <v>16102</v>
      </c>
      <c r="B44698" s="1">
        <f>DATE(2044,2,1) + TIME(0,0,0)</f>
        <v>52628</v>
      </c>
      <c r="C44698">
        <v>20.170326233000001</v>
      </c>
    </row>
    <row r="44699" spans="1:3" x14ac:dyDescent="0.25">
      <c r="A44699">
        <v>16131</v>
      </c>
      <c r="B44699" s="1">
        <f>DATE(2044,3,1) + TIME(0,0,0)</f>
        <v>52657</v>
      </c>
      <c r="C44699">
        <v>20.170326233000001</v>
      </c>
    </row>
    <row r="44700" spans="1:3" x14ac:dyDescent="0.25">
      <c r="A44700">
        <v>16162</v>
      </c>
      <c r="B44700" s="1">
        <f>DATE(2044,4,1) + TIME(0,0,0)</f>
        <v>52688</v>
      </c>
      <c r="C44700">
        <v>20.170326233000001</v>
      </c>
    </row>
    <row r="44701" spans="1:3" x14ac:dyDescent="0.25">
      <c r="A44701">
        <v>16192</v>
      </c>
      <c r="B44701" s="1">
        <f>DATE(2044,5,1) + TIME(0,0,0)</f>
        <v>52718</v>
      </c>
      <c r="C44701">
        <v>20.170326233000001</v>
      </c>
    </row>
    <row r="44702" spans="1:3" x14ac:dyDescent="0.25">
      <c r="A44702">
        <v>16223</v>
      </c>
      <c r="B44702" s="1">
        <f>DATE(2044,6,1) + TIME(0,0,0)</f>
        <v>52749</v>
      </c>
      <c r="C44702">
        <v>20.170326233000001</v>
      </c>
    </row>
    <row r="44703" spans="1:3" x14ac:dyDescent="0.25">
      <c r="A44703">
        <v>16253</v>
      </c>
      <c r="B44703" s="1">
        <f>DATE(2044,7,1) + TIME(0,0,0)</f>
        <v>52779</v>
      </c>
      <c r="C44703">
        <v>20.170326233000001</v>
      </c>
    </row>
    <row r="44704" spans="1:3" x14ac:dyDescent="0.25">
      <c r="A44704">
        <v>16284</v>
      </c>
      <c r="B44704" s="1">
        <f>DATE(2044,8,1) + TIME(0,0,0)</f>
        <v>52810</v>
      </c>
      <c r="C44704">
        <v>20.170326233000001</v>
      </c>
    </row>
    <row r="44705" spans="1:3" x14ac:dyDescent="0.25">
      <c r="A44705">
        <v>16315</v>
      </c>
      <c r="B44705" s="1">
        <f>DATE(2044,9,1) + TIME(0,0,0)</f>
        <v>52841</v>
      </c>
      <c r="C44705">
        <v>20.170326233000001</v>
      </c>
    </row>
    <row r="44706" spans="1:3" x14ac:dyDescent="0.25">
      <c r="A44706">
        <v>16345</v>
      </c>
      <c r="B44706" s="1">
        <f>DATE(2044,10,1) + TIME(0,0,0)</f>
        <v>52871</v>
      </c>
      <c r="C44706">
        <v>20.170326233000001</v>
      </c>
    </row>
    <row r="44707" spans="1:3" x14ac:dyDescent="0.25">
      <c r="A44707">
        <v>16376</v>
      </c>
      <c r="B44707" s="1">
        <f>DATE(2044,11,1) + TIME(0,0,0)</f>
        <v>52902</v>
      </c>
      <c r="C44707">
        <v>20.170326233000001</v>
      </c>
    </row>
    <row r="44708" spans="1:3" x14ac:dyDescent="0.25">
      <c r="A44708">
        <v>16406</v>
      </c>
      <c r="B44708" s="1">
        <f>DATE(2044,12,1) + TIME(0,0,0)</f>
        <v>52932</v>
      </c>
      <c r="C44708">
        <v>20.170326233000001</v>
      </c>
    </row>
    <row r="44709" spans="1:3" x14ac:dyDescent="0.25">
      <c r="A44709">
        <v>16437</v>
      </c>
      <c r="B44709" s="1">
        <f>DATE(2045,1,1) + TIME(0,0,0)</f>
        <v>52963</v>
      </c>
      <c r="C44709">
        <v>20.170326233000001</v>
      </c>
    </row>
    <row r="44710" spans="1:3" x14ac:dyDescent="0.25">
      <c r="A44710">
        <v>16468</v>
      </c>
      <c r="B44710" s="1">
        <f>DATE(2045,2,1) + TIME(0,0,0)</f>
        <v>52994</v>
      </c>
      <c r="C44710">
        <v>20.170326233000001</v>
      </c>
    </row>
    <row r="44711" spans="1:3" x14ac:dyDescent="0.25">
      <c r="A44711">
        <v>16496</v>
      </c>
      <c r="B44711" s="1">
        <f>DATE(2045,3,1) + TIME(0,0,0)</f>
        <v>53022</v>
      </c>
      <c r="C44711">
        <v>20.170326233000001</v>
      </c>
    </row>
    <row r="44712" spans="1:3" x14ac:dyDescent="0.25">
      <c r="A44712">
        <v>16527</v>
      </c>
      <c r="B44712" s="1">
        <f>DATE(2045,4,1) + TIME(0,0,0)</f>
        <v>53053</v>
      </c>
      <c r="C44712">
        <v>20.170326233000001</v>
      </c>
    </row>
    <row r="44713" spans="1:3" x14ac:dyDescent="0.25">
      <c r="A44713">
        <v>16557</v>
      </c>
      <c r="B44713" s="1">
        <f>DATE(2045,5,1) + TIME(0,0,0)</f>
        <v>53083</v>
      </c>
      <c r="C44713">
        <v>20.170326233000001</v>
      </c>
    </row>
    <row r="44714" spans="1:3" x14ac:dyDescent="0.25">
      <c r="A44714">
        <v>16588</v>
      </c>
      <c r="B44714" s="1">
        <f>DATE(2045,6,1) + TIME(0,0,0)</f>
        <v>53114</v>
      </c>
      <c r="C44714">
        <v>20.170326233000001</v>
      </c>
    </row>
    <row r="44715" spans="1:3" x14ac:dyDescent="0.25">
      <c r="A44715">
        <v>16618</v>
      </c>
      <c r="B44715" s="1">
        <f>DATE(2045,7,1) + TIME(0,0,0)</f>
        <v>53144</v>
      </c>
      <c r="C44715">
        <v>20.170326233000001</v>
      </c>
    </row>
    <row r="44716" spans="1:3" x14ac:dyDescent="0.25">
      <c r="A44716">
        <v>16649</v>
      </c>
      <c r="B44716" s="1">
        <f>DATE(2045,8,1) + TIME(0,0,0)</f>
        <v>53175</v>
      </c>
      <c r="C44716">
        <v>20.170326233000001</v>
      </c>
    </row>
    <row r="44717" spans="1:3" x14ac:dyDescent="0.25">
      <c r="A44717">
        <v>16680</v>
      </c>
      <c r="B44717" s="1">
        <f>DATE(2045,9,1) + TIME(0,0,0)</f>
        <v>53206</v>
      </c>
      <c r="C44717">
        <v>20.170326233000001</v>
      </c>
    </row>
    <row r="44718" spans="1:3" x14ac:dyDescent="0.25">
      <c r="A44718">
        <v>16710</v>
      </c>
      <c r="B44718" s="1">
        <f>DATE(2045,10,1) + TIME(0,0,0)</f>
        <v>53236</v>
      </c>
      <c r="C44718">
        <v>20.170326233000001</v>
      </c>
    </row>
    <row r="44719" spans="1:3" x14ac:dyDescent="0.25">
      <c r="A44719">
        <v>16741</v>
      </c>
      <c r="B44719" s="1">
        <f>DATE(2045,11,1) + TIME(0,0,0)</f>
        <v>53267</v>
      </c>
      <c r="C44719">
        <v>20.170326233000001</v>
      </c>
    </row>
    <row r="44720" spans="1:3" x14ac:dyDescent="0.25">
      <c r="A44720">
        <v>16771</v>
      </c>
      <c r="B44720" s="1">
        <f>DATE(2045,12,1) + TIME(0,0,0)</f>
        <v>53297</v>
      </c>
      <c r="C44720">
        <v>20.170326233000001</v>
      </c>
    </row>
    <row r="44721" spans="1:3" x14ac:dyDescent="0.25">
      <c r="A44721">
        <v>16802</v>
      </c>
      <c r="B44721" s="1">
        <f>DATE(2046,1,1) + TIME(0,0,0)</f>
        <v>53328</v>
      </c>
      <c r="C44721">
        <v>20.170326233000001</v>
      </c>
    </row>
    <row r="44722" spans="1:3" x14ac:dyDescent="0.25">
      <c r="A44722">
        <v>16833</v>
      </c>
      <c r="B44722" s="1">
        <f>DATE(2046,2,1) + TIME(0,0,0)</f>
        <v>53359</v>
      </c>
      <c r="C44722">
        <v>20.170326233000001</v>
      </c>
    </row>
    <row r="44723" spans="1:3" x14ac:dyDescent="0.25">
      <c r="A44723">
        <v>16861</v>
      </c>
      <c r="B44723" s="1">
        <f>DATE(2046,3,1) + TIME(0,0,0)</f>
        <v>53387</v>
      </c>
      <c r="C44723">
        <v>20.170326233000001</v>
      </c>
    </row>
    <row r="44724" spans="1:3" x14ac:dyDescent="0.25">
      <c r="A44724">
        <v>16892</v>
      </c>
      <c r="B44724" s="1">
        <f>DATE(2046,4,1) + TIME(0,0,0)</f>
        <v>53418</v>
      </c>
      <c r="C44724">
        <v>20.170326233000001</v>
      </c>
    </row>
    <row r="44725" spans="1:3" x14ac:dyDescent="0.25">
      <c r="A44725">
        <v>16922</v>
      </c>
      <c r="B44725" s="1">
        <f>DATE(2046,5,1) + TIME(0,0,0)</f>
        <v>53448</v>
      </c>
      <c r="C44725">
        <v>20.170326233000001</v>
      </c>
    </row>
    <row r="44726" spans="1:3" x14ac:dyDescent="0.25">
      <c r="A44726">
        <v>16953</v>
      </c>
      <c r="B44726" s="1">
        <f>DATE(2046,6,1) + TIME(0,0,0)</f>
        <v>53479</v>
      </c>
      <c r="C44726">
        <v>20.170326233000001</v>
      </c>
    </row>
    <row r="44727" spans="1:3" x14ac:dyDescent="0.25">
      <c r="A44727">
        <v>16983</v>
      </c>
      <c r="B44727" s="1">
        <f>DATE(2046,7,1) + TIME(0,0,0)</f>
        <v>53509</v>
      </c>
      <c r="C44727">
        <v>20.170326233000001</v>
      </c>
    </row>
    <row r="44728" spans="1:3" x14ac:dyDescent="0.25">
      <c r="A44728">
        <v>17014</v>
      </c>
      <c r="B44728" s="1">
        <f>DATE(2046,8,1) + TIME(0,0,0)</f>
        <v>53540</v>
      </c>
      <c r="C44728">
        <v>20.170326233000001</v>
      </c>
    </row>
    <row r="44729" spans="1:3" x14ac:dyDescent="0.25">
      <c r="A44729">
        <v>17045</v>
      </c>
      <c r="B44729" s="1">
        <f>DATE(2046,9,1) + TIME(0,0,0)</f>
        <v>53571</v>
      </c>
      <c r="C44729">
        <v>20.170326233000001</v>
      </c>
    </row>
    <row r="44730" spans="1:3" x14ac:dyDescent="0.25">
      <c r="A44730">
        <v>17075</v>
      </c>
      <c r="B44730" s="1">
        <f>DATE(2046,10,1) + TIME(0,0,0)</f>
        <v>53601</v>
      </c>
      <c r="C44730">
        <v>20.170326233000001</v>
      </c>
    </row>
    <row r="44731" spans="1:3" x14ac:dyDescent="0.25">
      <c r="A44731">
        <v>17106</v>
      </c>
      <c r="B44731" s="1">
        <f>DATE(2046,11,1) + TIME(0,0,0)</f>
        <v>53632</v>
      </c>
      <c r="C44731">
        <v>20.170326233000001</v>
      </c>
    </row>
    <row r="44732" spans="1:3" x14ac:dyDescent="0.25">
      <c r="A44732">
        <v>17136</v>
      </c>
      <c r="B44732" s="1">
        <f>DATE(2046,12,1) + TIME(0,0,0)</f>
        <v>53662</v>
      </c>
      <c r="C44732">
        <v>20.170326233000001</v>
      </c>
    </row>
    <row r="44733" spans="1:3" x14ac:dyDescent="0.25">
      <c r="A44733">
        <v>17167</v>
      </c>
      <c r="B44733" s="1">
        <f>DATE(2047,1,1) + TIME(0,0,0)</f>
        <v>53693</v>
      </c>
      <c r="C44733">
        <v>20.170326233000001</v>
      </c>
    </row>
    <row r="44734" spans="1:3" x14ac:dyDescent="0.25">
      <c r="A44734">
        <v>17198</v>
      </c>
      <c r="B44734" s="1">
        <f>DATE(2047,2,1) + TIME(0,0,0)</f>
        <v>53724</v>
      </c>
      <c r="C44734">
        <v>20.170326233000001</v>
      </c>
    </row>
    <row r="44735" spans="1:3" x14ac:dyDescent="0.25">
      <c r="A44735">
        <v>17226</v>
      </c>
      <c r="B44735" s="1">
        <f>DATE(2047,3,1) + TIME(0,0,0)</f>
        <v>53752</v>
      </c>
      <c r="C44735">
        <v>20.170326233000001</v>
      </c>
    </row>
    <row r="44736" spans="1:3" x14ac:dyDescent="0.25">
      <c r="A44736">
        <v>17257</v>
      </c>
      <c r="B44736" s="1">
        <f>DATE(2047,4,1) + TIME(0,0,0)</f>
        <v>53783</v>
      </c>
      <c r="C44736">
        <v>20.170326233000001</v>
      </c>
    </row>
    <row r="44737" spans="1:3" x14ac:dyDescent="0.25">
      <c r="A44737">
        <v>17287</v>
      </c>
      <c r="B44737" s="1">
        <f>DATE(2047,5,1) + TIME(0,0,0)</f>
        <v>53813</v>
      </c>
      <c r="C44737">
        <v>20.170326233000001</v>
      </c>
    </row>
    <row r="44738" spans="1:3" x14ac:dyDescent="0.25">
      <c r="A44738">
        <v>17318</v>
      </c>
      <c r="B44738" s="1">
        <f>DATE(2047,6,1) + TIME(0,0,0)</f>
        <v>53844</v>
      </c>
      <c r="C44738">
        <v>20.170326233000001</v>
      </c>
    </row>
    <row r="44739" spans="1:3" x14ac:dyDescent="0.25">
      <c r="A44739">
        <v>17348</v>
      </c>
      <c r="B44739" s="1">
        <f>DATE(2047,7,1) + TIME(0,0,0)</f>
        <v>53874</v>
      </c>
      <c r="C44739">
        <v>20.170326233000001</v>
      </c>
    </row>
    <row r="44740" spans="1:3" x14ac:dyDescent="0.25">
      <c r="A44740">
        <v>17379</v>
      </c>
      <c r="B44740" s="1">
        <f>DATE(2047,8,1) + TIME(0,0,0)</f>
        <v>53905</v>
      </c>
      <c r="C44740">
        <v>20.170326233000001</v>
      </c>
    </row>
    <row r="44741" spans="1:3" x14ac:dyDescent="0.25">
      <c r="A44741">
        <v>17410</v>
      </c>
      <c r="B44741" s="1">
        <f>DATE(2047,9,1) + TIME(0,0,0)</f>
        <v>53936</v>
      </c>
      <c r="C44741">
        <v>20.170326233000001</v>
      </c>
    </row>
    <row r="44742" spans="1:3" x14ac:dyDescent="0.25">
      <c r="A44742">
        <v>17440</v>
      </c>
      <c r="B44742" s="1">
        <f>DATE(2047,10,1) + TIME(0,0,0)</f>
        <v>53966</v>
      </c>
      <c r="C44742">
        <v>20.170326233000001</v>
      </c>
    </row>
    <row r="44743" spans="1:3" x14ac:dyDescent="0.25">
      <c r="A44743">
        <v>17471</v>
      </c>
      <c r="B44743" s="1">
        <f>DATE(2047,11,1) + TIME(0,0,0)</f>
        <v>53997</v>
      </c>
      <c r="C44743">
        <v>20.170326233000001</v>
      </c>
    </row>
    <row r="44744" spans="1:3" x14ac:dyDescent="0.25">
      <c r="A44744">
        <v>17501</v>
      </c>
      <c r="B44744" s="1">
        <f>DATE(2047,12,1) + TIME(0,0,0)</f>
        <v>54027</v>
      </c>
      <c r="C44744">
        <v>20.170326233000001</v>
      </c>
    </row>
    <row r="44745" spans="1:3" x14ac:dyDescent="0.25">
      <c r="A44745">
        <v>17532</v>
      </c>
      <c r="B44745" s="1">
        <f>DATE(2048,1,1) + TIME(0,0,0)</f>
        <v>54058</v>
      </c>
      <c r="C44745">
        <v>20.170326233000001</v>
      </c>
    </row>
    <row r="44746" spans="1:3" x14ac:dyDescent="0.25">
      <c r="A44746">
        <v>17563</v>
      </c>
      <c r="B44746" s="1">
        <f>DATE(2048,2,1) + TIME(0,0,0)</f>
        <v>54089</v>
      </c>
      <c r="C44746">
        <v>20.170326233000001</v>
      </c>
    </row>
    <row r="44747" spans="1:3" x14ac:dyDescent="0.25">
      <c r="A44747">
        <v>17592</v>
      </c>
      <c r="B44747" s="1">
        <f>DATE(2048,3,1) + TIME(0,0,0)</f>
        <v>54118</v>
      </c>
      <c r="C44747">
        <v>20.170326233000001</v>
      </c>
    </row>
    <row r="44748" spans="1:3" x14ac:dyDescent="0.25">
      <c r="A44748">
        <v>17623</v>
      </c>
      <c r="B44748" s="1">
        <f>DATE(2048,4,1) + TIME(0,0,0)</f>
        <v>54149</v>
      </c>
      <c r="C44748">
        <v>20.170326233000001</v>
      </c>
    </row>
    <row r="44749" spans="1:3" x14ac:dyDescent="0.25">
      <c r="A44749">
        <v>17653</v>
      </c>
      <c r="B44749" s="1">
        <f>DATE(2048,5,1) + TIME(0,0,0)</f>
        <v>54179</v>
      </c>
      <c r="C44749">
        <v>20.170326233000001</v>
      </c>
    </row>
    <row r="44750" spans="1:3" x14ac:dyDescent="0.25">
      <c r="A44750">
        <v>17684</v>
      </c>
      <c r="B44750" s="1">
        <f>DATE(2048,6,1) + TIME(0,0,0)</f>
        <v>54210</v>
      </c>
      <c r="C44750">
        <v>20.170326233000001</v>
      </c>
    </row>
    <row r="44751" spans="1:3" x14ac:dyDescent="0.25">
      <c r="A44751">
        <v>17714</v>
      </c>
      <c r="B44751" s="1">
        <f>DATE(2048,7,1) + TIME(0,0,0)</f>
        <v>54240</v>
      </c>
      <c r="C44751">
        <v>20.170326233000001</v>
      </c>
    </row>
    <row r="44752" spans="1:3" x14ac:dyDescent="0.25">
      <c r="A44752">
        <v>17745</v>
      </c>
      <c r="B44752" s="1">
        <f>DATE(2048,8,1) + TIME(0,0,0)</f>
        <v>54271</v>
      </c>
      <c r="C44752">
        <v>20.170326233000001</v>
      </c>
    </row>
    <row r="44753" spans="1:3" x14ac:dyDescent="0.25">
      <c r="A44753">
        <v>17776</v>
      </c>
      <c r="B44753" s="1">
        <f>DATE(2048,9,1) + TIME(0,0,0)</f>
        <v>54302</v>
      </c>
      <c r="C44753">
        <v>20.170326233000001</v>
      </c>
    </row>
    <row r="44754" spans="1:3" x14ac:dyDescent="0.25">
      <c r="A44754">
        <v>17806</v>
      </c>
      <c r="B44754" s="1">
        <f>DATE(2048,10,1) + TIME(0,0,0)</f>
        <v>54332</v>
      </c>
      <c r="C44754">
        <v>20.170326233000001</v>
      </c>
    </row>
    <row r="44755" spans="1:3" x14ac:dyDescent="0.25">
      <c r="A44755">
        <v>17837</v>
      </c>
      <c r="B44755" s="1">
        <f>DATE(2048,11,1) + TIME(0,0,0)</f>
        <v>54363</v>
      </c>
      <c r="C44755">
        <v>20.170326233000001</v>
      </c>
    </row>
    <row r="44756" spans="1:3" x14ac:dyDescent="0.25">
      <c r="A44756">
        <v>17867</v>
      </c>
      <c r="B44756" s="1">
        <f>DATE(2048,12,1) + TIME(0,0,0)</f>
        <v>54393</v>
      </c>
      <c r="C44756">
        <v>20.170326233000001</v>
      </c>
    </row>
    <row r="44757" spans="1:3" x14ac:dyDescent="0.25">
      <c r="A44757">
        <v>17898</v>
      </c>
      <c r="B44757" s="1">
        <f>DATE(2049,1,1) + TIME(0,0,0)</f>
        <v>54424</v>
      </c>
      <c r="C44757">
        <v>20.170326233000001</v>
      </c>
    </row>
    <row r="44758" spans="1:3" x14ac:dyDescent="0.25">
      <c r="A44758">
        <v>17929</v>
      </c>
      <c r="B44758" s="1">
        <f>DATE(2049,2,1) + TIME(0,0,0)</f>
        <v>54455</v>
      </c>
      <c r="C44758">
        <v>20.170326233000001</v>
      </c>
    </row>
    <row r="44759" spans="1:3" x14ac:dyDescent="0.25">
      <c r="A44759">
        <v>17957</v>
      </c>
      <c r="B44759" s="1">
        <f>DATE(2049,3,1) + TIME(0,0,0)</f>
        <v>54483</v>
      </c>
      <c r="C44759">
        <v>20.170326233000001</v>
      </c>
    </row>
    <row r="44760" spans="1:3" x14ac:dyDescent="0.25">
      <c r="A44760">
        <v>17988</v>
      </c>
      <c r="B44760" s="1">
        <f>DATE(2049,4,1) + TIME(0,0,0)</f>
        <v>54514</v>
      </c>
      <c r="C44760">
        <v>20.170326233000001</v>
      </c>
    </row>
    <row r="44761" spans="1:3" x14ac:dyDescent="0.25">
      <c r="A44761">
        <v>18018</v>
      </c>
      <c r="B44761" s="1">
        <f>DATE(2049,5,1) + TIME(0,0,0)</f>
        <v>54544</v>
      </c>
      <c r="C44761">
        <v>20.170326233000001</v>
      </c>
    </row>
    <row r="44762" spans="1:3" x14ac:dyDescent="0.25">
      <c r="A44762">
        <v>18049</v>
      </c>
      <c r="B44762" s="1">
        <f>DATE(2049,6,1) + TIME(0,0,0)</f>
        <v>54575</v>
      </c>
      <c r="C44762">
        <v>20.170326233000001</v>
      </c>
    </row>
    <row r="44763" spans="1:3" x14ac:dyDescent="0.25">
      <c r="A44763">
        <v>18079</v>
      </c>
      <c r="B44763" s="1">
        <f>DATE(2049,7,1) + TIME(0,0,0)</f>
        <v>54605</v>
      </c>
      <c r="C44763">
        <v>20.170326233000001</v>
      </c>
    </row>
    <row r="44764" spans="1:3" x14ac:dyDescent="0.25">
      <c r="A44764">
        <v>18110</v>
      </c>
      <c r="B44764" s="1">
        <f>DATE(2049,8,1) + TIME(0,0,0)</f>
        <v>54636</v>
      </c>
      <c r="C44764">
        <v>20.170326233000001</v>
      </c>
    </row>
    <row r="44765" spans="1:3" x14ac:dyDescent="0.25">
      <c r="A44765">
        <v>18141</v>
      </c>
      <c r="B44765" s="1">
        <f>DATE(2049,9,1) + TIME(0,0,0)</f>
        <v>54667</v>
      </c>
      <c r="C44765">
        <v>20.170326233000001</v>
      </c>
    </row>
    <row r="44766" spans="1:3" x14ac:dyDescent="0.25">
      <c r="A44766">
        <v>18171</v>
      </c>
      <c r="B44766" s="1">
        <f>DATE(2049,10,1) + TIME(0,0,0)</f>
        <v>54697</v>
      </c>
      <c r="C44766">
        <v>20.170326233000001</v>
      </c>
    </row>
    <row r="44767" spans="1:3" x14ac:dyDescent="0.25">
      <c r="A44767">
        <v>18202</v>
      </c>
      <c r="B44767" s="1">
        <f>DATE(2049,11,1) + TIME(0,0,0)</f>
        <v>54728</v>
      </c>
      <c r="C44767">
        <v>20.170326233000001</v>
      </c>
    </row>
    <row r="44768" spans="1:3" x14ac:dyDescent="0.25">
      <c r="A44768">
        <v>18232</v>
      </c>
      <c r="B44768" s="1">
        <f>DATE(2049,12,1) + TIME(0,0,0)</f>
        <v>54758</v>
      </c>
      <c r="C44768">
        <v>20.170326233000001</v>
      </c>
    </row>
    <row r="44769" spans="1:3" x14ac:dyDescent="0.25">
      <c r="A44769">
        <v>18263</v>
      </c>
      <c r="B44769" s="1">
        <f>DATE(2050,1,1) + TIME(0,0,0)</f>
        <v>54789</v>
      </c>
      <c r="C44769">
        <v>20.170326233000001</v>
      </c>
    </row>
    <row r="44771" spans="1:3" x14ac:dyDescent="0.25">
      <c r="A44771" t="s">
        <v>77</v>
      </c>
    </row>
    <row r="44773" spans="1:3" x14ac:dyDescent="0.25">
      <c r="A44773" t="s">
        <v>1</v>
      </c>
      <c r="B44773" t="s">
        <v>2</v>
      </c>
      <c r="C44773" t="s">
        <v>3</v>
      </c>
    </row>
    <row r="44774" spans="1:3" x14ac:dyDescent="0.25">
      <c r="A44774">
        <v>0</v>
      </c>
      <c r="B44774" s="1">
        <f>DATE(2000,1,1) + TIME(0,0,0)</f>
        <v>36526</v>
      </c>
      <c r="C44774">
        <v>0</v>
      </c>
    </row>
    <row r="44775" spans="1:3" x14ac:dyDescent="0.25">
      <c r="A44775">
        <v>31</v>
      </c>
      <c r="B44775" s="1">
        <f>DATE(2000,2,1) + TIME(0,0,0)</f>
        <v>36557</v>
      </c>
      <c r="C44775">
        <v>4.2987670898000001</v>
      </c>
    </row>
    <row r="44776" spans="1:3" x14ac:dyDescent="0.25">
      <c r="A44776">
        <v>60</v>
      </c>
      <c r="B44776" s="1">
        <f>DATE(2000,3,1) + TIME(0,0,0)</f>
        <v>36586</v>
      </c>
      <c r="C44776">
        <v>8.5261650084999996</v>
      </c>
    </row>
    <row r="44777" spans="1:3" x14ac:dyDescent="0.25">
      <c r="A44777">
        <v>91</v>
      </c>
      <c r="B44777" s="1">
        <f>DATE(2000,4,1) + TIME(0,0,0)</f>
        <v>36617</v>
      </c>
      <c r="C44777">
        <v>11.156873703</v>
      </c>
    </row>
    <row r="44778" spans="1:3" x14ac:dyDescent="0.25">
      <c r="A44778">
        <v>121</v>
      </c>
      <c r="B44778" s="1">
        <f>DATE(2000,5,1) + TIME(0,0,0)</f>
        <v>36647</v>
      </c>
      <c r="C44778">
        <v>12.770331383</v>
      </c>
    </row>
    <row r="44779" spans="1:3" x14ac:dyDescent="0.25">
      <c r="A44779">
        <v>152</v>
      </c>
      <c r="B44779" s="1">
        <f>DATE(2000,6,1) + TIME(0,0,0)</f>
        <v>36678</v>
      </c>
      <c r="C44779">
        <v>14.126786232000001</v>
      </c>
    </row>
    <row r="44780" spans="1:3" x14ac:dyDescent="0.25">
      <c r="A44780">
        <v>182</v>
      </c>
      <c r="B44780" s="1">
        <f>DATE(2000,7,1) + TIME(0,0,0)</f>
        <v>36708</v>
      </c>
      <c r="C44780">
        <v>15.360857963999999</v>
      </c>
    </row>
    <row r="44781" spans="1:3" x14ac:dyDescent="0.25">
      <c r="A44781">
        <v>213</v>
      </c>
      <c r="B44781" s="1">
        <f>DATE(2000,8,1) + TIME(0,0,0)</f>
        <v>36739</v>
      </c>
      <c r="C44781">
        <v>16.54457283</v>
      </c>
    </row>
    <row r="44782" spans="1:3" x14ac:dyDescent="0.25">
      <c r="A44782">
        <v>244</v>
      </c>
      <c r="B44782" s="1">
        <f>DATE(2000,9,1) + TIME(0,0,0)</f>
        <v>36770</v>
      </c>
      <c r="C44782">
        <v>17.531953812000001</v>
      </c>
    </row>
    <row r="44783" spans="1:3" x14ac:dyDescent="0.25">
      <c r="A44783">
        <v>274</v>
      </c>
      <c r="B44783" s="1">
        <f>DATE(2000,10,1) + TIME(0,0,0)</f>
        <v>36800</v>
      </c>
      <c r="C44783">
        <v>18.365255355999999</v>
      </c>
    </row>
    <row r="44784" spans="1:3" x14ac:dyDescent="0.25">
      <c r="A44784">
        <v>305</v>
      </c>
      <c r="B44784" s="1">
        <f>DATE(2000,11,1) + TIME(0,0,0)</f>
        <v>36831</v>
      </c>
      <c r="C44784">
        <v>19.059503554999999</v>
      </c>
    </row>
    <row r="44785" spans="1:3" x14ac:dyDescent="0.25">
      <c r="A44785">
        <v>335</v>
      </c>
      <c r="B44785" s="1">
        <f>DATE(2000,12,1) + TIME(0,0,0)</f>
        <v>36861</v>
      </c>
      <c r="C44785">
        <v>19.621067047</v>
      </c>
    </row>
    <row r="44786" spans="1:3" x14ac:dyDescent="0.25">
      <c r="A44786">
        <v>366</v>
      </c>
      <c r="B44786" s="1">
        <f>DATE(2001,1,1) + TIME(0,0,0)</f>
        <v>36892</v>
      </c>
      <c r="C44786">
        <v>20.157064437999999</v>
      </c>
    </row>
    <row r="44787" spans="1:3" x14ac:dyDescent="0.25">
      <c r="A44787">
        <v>397</v>
      </c>
      <c r="B44787" s="1">
        <f>DATE(2001,2,1) + TIME(0,0,0)</f>
        <v>36923</v>
      </c>
      <c r="C44787">
        <v>20.653961182</v>
      </c>
    </row>
    <row r="44788" spans="1:3" x14ac:dyDescent="0.25">
      <c r="A44788">
        <v>425</v>
      </c>
      <c r="B44788" s="1">
        <f>DATE(2001,3,1) + TIME(0,0,0)</f>
        <v>36951</v>
      </c>
      <c r="C44788">
        <v>21.051506042</v>
      </c>
    </row>
    <row r="44789" spans="1:3" x14ac:dyDescent="0.25">
      <c r="A44789">
        <v>456</v>
      </c>
      <c r="B44789" s="1">
        <f>DATE(2001,4,1) + TIME(0,0,0)</f>
        <v>36982</v>
      </c>
      <c r="C44789">
        <v>21.439325332999999</v>
      </c>
    </row>
    <row r="44790" spans="1:3" x14ac:dyDescent="0.25">
      <c r="A44790">
        <v>486</v>
      </c>
      <c r="B44790" s="1">
        <f>DATE(2001,5,1) + TIME(0,0,0)</f>
        <v>37012</v>
      </c>
      <c r="C44790">
        <v>21.775020599000001</v>
      </c>
    </row>
    <row r="44791" spans="1:3" x14ac:dyDescent="0.25">
      <c r="A44791">
        <v>517</v>
      </c>
      <c r="B44791" s="1">
        <f>DATE(2001,6,1) + TIME(0,0,0)</f>
        <v>37043</v>
      </c>
      <c r="C44791">
        <v>22.088394165</v>
      </c>
    </row>
    <row r="44792" spans="1:3" x14ac:dyDescent="0.25">
      <c r="A44792">
        <v>547</v>
      </c>
      <c r="B44792" s="1">
        <f>DATE(2001,7,1) + TIME(0,0,0)</f>
        <v>37073</v>
      </c>
      <c r="C44792">
        <v>22.362785338999998</v>
      </c>
    </row>
    <row r="44793" spans="1:3" x14ac:dyDescent="0.25">
      <c r="A44793">
        <v>578</v>
      </c>
      <c r="B44793" s="1">
        <f>DATE(2001,8,1) + TIME(0,0,0)</f>
        <v>37104</v>
      </c>
      <c r="C44793">
        <v>22.618808745999999</v>
      </c>
    </row>
    <row r="44794" spans="1:3" x14ac:dyDescent="0.25">
      <c r="A44794">
        <v>609</v>
      </c>
      <c r="B44794" s="1">
        <f>DATE(2001,9,1) + TIME(0,0,0)</f>
        <v>37135</v>
      </c>
      <c r="C44794">
        <v>22.850175858</v>
      </c>
    </row>
    <row r="44795" spans="1:3" x14ac:dyDescent="0.25">
      <c r="A44795">
        <v>639</v>
      </c>
      <c r="B44795" s="1">
        <f>DATE(2001,10,1) + TIME(0,0,0)</f>
        <v>37165</v>
      </c>
      <c r="C44795">
        <v>23.054817199999999</v>
      </c>
    </row>
    <row r="44796" spans="1:3" x14ac:dyDescent="0.25">
      <c r="A44796">
        <v>670</v>
      </c>
      <c r="B44796" s="1">
        <f>DATE(2001,11,1) + TIME(0,0,0)</f>
        <v>37196</v>
      </c>
      <c r="C44796">
        <v>23.249656677000001</v>
      </c>
    </row>
    <row r="44797" spans="1:3" x14ac:dyDescent="0.25">
      <c r="A44797">
        <v>700</v>
      </c>
      <c r="B44797" s="1">
        <f>DATE(2001,12,1) + TIME(0,0,0)</f>
        <v>37226</v>
      </c>
      <c r="C44797">
        <v>23.423618316999999</v>
      </c>
    </row>
    <row r="44798" spans="1:3" x14ac:dyDescent="0.25">
      <c r="A44798">
        <v>731</v>
      </c>
      <c r="B44798" s="1">
        <f>DATE(2002,1,1) + TIME(0,0,0)</f>
        <v>37257</v>
      </c>
      <c r="C44798">
        <v>23.590034485</v>
      </c>
    </row>
    <row r="44799" spans="1:3" x14ac:dyDescent="0.25">
      <c r="A44799">
        <v>762</v>
      </c>
      <c r="B44799" s="1">
        <f>DATE(2002,2,1) + TIME(0,0,0)</f>
        <v>37288</v>
      </c>
      <c r="C44799">
        <v>23.744998932000001</v>
      </c>
    </row>
    <row r="44800" spans="1:3" x14ac:dyDescent="0.25">
      <c r="A44800">
        <v>790</v>
      </c>
      <c r="B44800" s="1">
        <f>DATE(2002,3,1) + TIME(0,0,0)</f>
        <v>37316</v>
      </c>
      <c r="C44800">
        <v>23.876991272000001</v>
      </c>
    </row>
    <row r="44801" spans="1:3" x14ac:dyDescent="0.25">
      <c r="A44801">
        <v>821</v>
      </c>
      <c r="B44801" s="1">
        <f>DATE(2002,4,1) + TIME(0,0,0)</f>
        <v>37347</v>
      </c>
      <c r="C44801">
        <v>24.015804290999998</v>
      </c>
    </row>
    <row r="44802" spans="1:3" x14ac:dyDescent="0.25">
      <c r="A44802">
        <v>851</v>
      </c>
      <c r="B44802" s="1">
        <f>DATE(2002,5,1) + TIME(0,0,0)</f>
        <v>37377</v>
      </c>
      <c r="C44802">
        <v>24.143627166999998</v>
      </c>
    </row>
    <row r="44803" spans="1:3" x14ac:dyDescent="0.25">
      <c r="A44803">
        <v>882</v>
      </c>
      <c r="B44803" s="1">
        <f>DATE(2002,6,1) + TIME(0,0,0)</f>
        <v>37408</v>
      </c>
      <c r="C44803">
        <v>24.270088196</v>
      </c>
    </row>
    <row r="44804" spans="1:3" x14ac:dyDescent="0.25">
      <c r="A44804">
        <v>912</v>
      </c>
      <c r="B44804" s="1">
        <f>DATE(2002,7,1) + TIME(0,0,0)</f>
        <v>37438</v>
      </c>
      <c r="C44804">
        <v>24.387830734000001</v>
      </c>
    </row>
    <row r="44805" spans="1:3" x14ac:dyDescent="0.25">
      <c r="A44805">
        <v>943</v>
      </c>
      <c r="B44805" s="1">
        <f>DATE(2002,8,1) + TIME(0,0,0)</f>
        <v>37469</v>
      </c>
      <c r="C44805">
        <v>24.505292892</v>
      </c>
    </row>
    <row r="44806" spans="1:3" x14ac:dyDescent="0.25">
      <c r="A44806">
        <v>974</v>
      </c>
      <c r="B44806" s="1">
        <f>DATE(2002,9,1) + TIME(0,0,0)</f>
        <v>37500</v>
      </c>
      <c r="C44806">
        <v>24.618963242</v>
      </c>
    </row>
    <row r="44807" spans="1:3" x14ac:dyDescent="0.25">
      <c r="A44807">
        <v>1004</v>
      </c>
      <c r="B44807" s="1">
        <f>DATE(2002,10,1) + TIME(0,0,0)</f>
        <v>37530</v>
      </c>
      <c r="C44807">
        <v>24.725898742999998</v>
      </c>
    </row>
    <row r="44808" spans="1:3" x14ac:dyDescent="0.25">
      <c r="A44808">
        <v>1035</v>
      </c>
      <c r="B44808" s="1">
        <f>DATE(2002,11,1) + TIME(0,0,0)</f>
        <v>37561</v>
      </c>
      <c r="C44808">
        <v>24.833707809</v>
      </c>
    </row>
    <row r="44809" spans="1:3" x14ac:dyDescent="0.25">
      <c r="A44809">
        <v>1065</v>
      </c>
      <c r="B44809" s="1">
        <f>DATE(2002,12,1) + TIME(0,0,0)</f>
        <v>37591</v>
      </c>
      <c r="C44809">
        <v>24.935058594000001</v>
      </c>
    </row>
    <row r="44810" spans="1:3" x14ac:dyDescent="0.25">
      <c r="A44810">
        <v>1096</v>
      </c>
      <c r="B44810" s="1">
        <f>DATE(2003,1,1) + TIME(0,0,0)</f>
        <v>37622</v>
      </c>
      <c r="C44810">
        <v>25.036441802999999</v>
      </c>
    </row>
    <row r="44811" spans="1:3" x14ac:dyDescent="0.25">
      <c r="A44811">
        <v>1127</v>
      </c>
      <c r="B44811" s="1">
        <f>DATE(2003,2,1) + TIME(0,0,0)</f>
        <v>37653</v>
      </c>
      <c r="C44811">
        <v>25.134035109999999</v>
      </c>
    </row>
    <row r="44812" spans="1:3" x14ac:dyDescent="0.25">
      <c r="A44812">
        <v>1155</v>
      </c>
      <c r="B44812" s="1">
        <f>DATE(2003,3,1) + TIME(0,0,0)</f>
        <v>37681</v>
      </c>
      <c r="C44812">
        <v>25.21871376</v>
      </c>
    </row>
    <row r="44813" spans="1:3" x14ac:dyDescent="0.25">
      <c r="A44813">
        <v>1186</v>
      </c>
      <c r="B44813" s="1">
        <f>DATE(2003,4,1) + TIME(0,0,0)</f>
        <v>37712</v>
      </c>
      <c r="C44813">
        <v>25.308420180999999</v>
      </c>
    </row>
    <row r="44814" spans="1:3" x14ac:dyDescent="0.25">
      <c r="A44814">
        <v>1216</v>
      </c>
      <c r="B44814" s="1">
        <f>DATE(2003,5,1) + TIME(0,0,0)</f>
        <v>37742</v>
      </c>
      <c r="C44814">
        <v>25.390956879000001</v>
      </c>
    </row>
    <row r="44815" spans="1:3" x14ac:dyDescent="0.25">
      <c r="A44815">
        <v>1247</v>
      </c>
      <c r="B44815" s="1">
        <f>DATE(2003,6,1) + TIME(0,0,0)</f>
        <v>37773</v>
      </c>
      <c r="C44815">
        <v>25.471706390000001</v>
      </c>
    </row>
    <row r="44816" spans="1:3" x14ac:dyDescent="0.25">
      <c r="A44816">
        <v>1277</v>
      </c>
      <c r="B44816" s="1">
        <f>DATE(2003,7,1) + TIME(0,0,0)</f>
        <v>37803</v>
      </c>
      <c r="C44816">
        <v>25.545719147</v>
      </c>
    </row>
    <row r="44817" spans="1:3" x14ac:dyDescent="0.25">
      <c r="A44817">
        <v>1308</v>
      </c>
      <c r="B44817" s="1">
        <f>DATE(2003,8,1) + TIME(0,0,0)</f>
        <v>37834</v>
      </c>
      <c r="C44817">
        <v>25.618455887</v>
      </c>
    </row>
    <row r="44818" spans="1:3" x14ac:dyDescent="0.25">
      <c r="A44818">
        <v>1339</v>
      </c>
      <c r="B44818" s="1">
        <f>DATE(2003,9,1) + TIME(0,0,0)</f>
        <v>37865</v>
      </c>
      <c r="C44818">
        <v>25.687831879000001</v>
      </c>
    </row>
    <row r="44819" spans="1:3" x14ac:dyDescent="0.25">
      <c r="A44819">
        <v>1369</v>
      </c>
      <c r="B44819" s="1">
        <f>DATE(2003,10,1) + TIME(0,0,0)</f>
        <v>37895</v>
      </c>
      <c r="C44819">
        <v>25.752004623000001</v>
      </c>
    </row>
    <row r="44820" spans="1:3" x14ac:dyDescent="0.25">
      <c r="A44820">
        <v>1400</v>
      </c>
      <c r="B44820" s="1">
        <f>DATE(2003,11,1) + TIME(0,0,0)</f>
        <v>37926</v>
      </c>
      <c r="C44820">
        <v>25.815370560000002</v>
      </c>
    </row>
    <row r="44821" spans="1:3" x14ac:dyDescent="0.25">
      <c r="A44821">
        <v>1430</v>
      </c>
      <c r="B44821" s="1">
        <f>DATE(2003,12,1) + TIME(0,0,0)</f>
        <v>37956</v>
      </c>
      <c r="C44821">
        <v>25.873954773000001</v>
      </c>
    </row>
    <row r="44822" spans="1:3" x14ac:dyDescent="0.25">
      <c r="A44822">
        <v>1461</v>
      </c>
      <c r="B44822" s="1">
        <f>DATE(2004,1,1) + TIME(0,0,0)</f>
        <v>37987</v>
      </c>
      <c r="C44822">
        <v>25.931833266999998</v>
      </c>
    </row>
    <row r="44823" spans="1:3" x14ac:dyDescent="0.25">
      <c r="A44823">
        <v>1492</v>
      </c>
      <c r="B44823" s="1">
        <f>DATE(2004,2,1) + TIME(0,0,0)</f>
        <v>38018</v>
      </c>
      <c r="C44823">
        <v>25.987205504999999</v>
      </c>
    </row>
    <row r="44824" spans="1:3" x14ac:dyDescent="0.25">
      <c r="A44824">
        <v>1521</v>
      </c>
      <c r="B44824" s="1">
        <f>DATE(2004,3,1) + TIME(0,0,0)</f>
        <v>38047</v>
      </c>
      <c r="C44824">
        <v>26.036914825</v>
      </c>
    </row>
    <row r="44825" spans="1:3" x14ac:dyDescent="0.25">
      <c r="A44825">
        <v>1552</v>
      </c>
      <c r="B44825" s="1">
        <f>DATE(2004,4,1) + TIME(0,0,0)</f>
        <v>38078</v>
      </c>
      <c r="C44825">
        <v>26.088018417000001</v>
      </c>
    </row>
    <row r="44826" spans="1:3" x14ac:dyDescent="0.25">
      <c r="A44826">
        <v>1582</v>
      </c>
      <c r="B44826" s="1">
        <f>DATE(2004,5,1) + TIME(0,0,0)</f>
        <v>38108</v>
      </c>
      <c r="C44826">
        <v>26.135612488</v>
      </c>
    </row>
    <row r="44827" spans="1:3" x14ac:dyDescent="0.25">
      <c r="A44827">
        <v>1613</v>
      </c>
      <c r="B44827" s="1">
        <f>DATE(2004,6,1) + TIME(0,0,0)</f>
        <v>38139</v>
      </c>
      <c r="C44827">
        <v>26.183021544999999</v>
      </c>
    </row>
    <row r="44828" spans="1:3" x14ac:dyDescent="0.25">
      <c r="A44828">
        <v>1643</v>
      </c>
      <c r="B44828" s="1">
        <f>DATE(2004,7,1) + TIME(0,0,0)</f>
        <v>38169</v>
      </c>
      <c r="C44828">
        <v>26.227285384999998</v>
      </c>
    </row>
    <row r="44829" spans="1:3" x14ac:dyDescent="0.25">
      <c r="A44829">
        <v>1674</v>
      </c>
      <c r="B44829" s="1">
        <f>DATE(2004,8,1) + TIME(0,0,0)</f>
        <v>38200</v>
      </c>
      <c r="C44829">
        <v>26.271350860999998</v>
      </c>
    </row>
    <row r="44830" spans="1:3" x14ac:dyDescent="0.25">
      <c r="A44830">
        <v>1705</v>
      </c>
      <c r="B44830" s="1">
        <f>DATE(2004,9,1) + TIME(0,0,0)</f>
        <v>38231</v>
      </c>
      <c r="C44830">
        <v>26.314001083000001</v>
      </c>
    </row>
    <row r="44831" spans="1:3" x14ac:dyDescent="0.25">
      <c r="A44831">
        <v>1735</v>
      </c>
      <c r="B44831" s="1">
        <f>DATE(2004,10,1) + TIME(0,0,0)</f>
        <v>38261</v>
      </c>
      <c r="C44831">
        <v>26.354095459</v>
      </c>
    </row>
    <row r="44832" spans="1:3" x14ac:dyDescent="0.25">
      <c r="A44832">
        <v>1766</v>
      </c>
      <c r="B44832" s="1">
        <f>DATE(2004,11,1) + TIME(0,0,0)</f>
        <v>38292</v>
      </c>
      <c r="C44832">
        <v>26.394422531</v>
      </c>
    </row>
    <row r="44833" spans="1:3" x14ac:dyDescent="0.25">
      <c r="A44833">
        <v>1796</v>
      </c>
      <c r="B44833" s="1">
        <f>DATE(2004,12,1) + TIME(0,0,0)</f>
        <v>38322</v>
      </c>
      <c r="C44833">
        <v>26.432468413999999</v>
      </c>
    </row>
    <row r="44834" spans="1:3" x14ac:dyDescent="0.25">
      <c r="A44834">
        <v>1827</v>
      </c>
      <c r="B44834" s="1">
        <f>DATE(2005,1,1) + TIME(0,0,0)</f>
        <v>38353</v>
      </c>
      <c r="C44834">
        <v>26.470851897999999</v>
      </c>
    </row>
    <row r="44835" spans="1:3" x14ac:dyDescent="0.25">
      <c r="A44835">
        <v>1858</v>
      </c>
      <c r="B44835" s="1">
        <f>DATE(2005,2,1) + TIME(0,0,0)</f>
        <v>38384</v>
      </c>
      <c r="C44835">
        <v>26.508359908999999</v>
      </c>
    </row>
    <row r="44836" spans="1:3" x14ac:dyDescent="0.25">
      <c r="A44836">
        <v>1886</v>
      </c>
      <c r="B44836" s="1">
        <f>DATE(2005,3,1) + TIME(0,0,0)</f>
        <v>38412</v>
      </c>
      <c r="C44836">
        <v>26.541540145999999</v>
      </c>
    </row>
    <row r="44837" spans="1:3" x14ac:dyDescent="0.25">
      <c r="A44837">
        <v>1917</v>
      </c>
      <c r="B44837" s="1">
        <f>DATE(2005,4,1) + TIME(0,0,0)</f>
        <v>38443</v>
      </c>
      <c r="C44837">
        <v>26.577550888000001</v>
      </c>
    </row>
    <row r="44838" spans="1:3" x14ac:dyDescent="0.25">
      <c r="A44838">
        <v>1947</v>
      </c>
      <c r="B44838" s="1">
        <f>DATE(2005,5,1) + TIME(0,0,0)</f>
        <v>38473</v>
      </c>
      <c r="C44838">
        <v>26.611719131000001</v>
      </c>
    </row>
    <row r="44839" spans="1:3" x14ac:dyDescent="0.25">
      <c r="A44839">
        <v>1978</v>
      </c>
      <c r="B44839" s="1">
        <f>DATE(2005,6,1) + TIME(0,0,0)</f>
        <v>38504</v>
      </c>
      <c r="C44839">
        <v>26.646364212000002</v>
      </c>
    </row>
    <row r="44840" spans="1:3" x14ac:dyDescent="0.25">
      <c r="A44840">
        <v>2008</v>
      </c>
      <c r="B44840" s="1">
        <f>DATE(2005,7,1) + TIME(0,0,0)</f>
        <v>38534</v>
      </c>
      <c r="C44840">
        <v>26.679336547999998</v>
      </c>
    </row>
    <row r="44841" spans="1:3" x14ac:dyDescent="0.25">
      <c r="A44841">
        <v>2039</v>
      </c>
      <c r="B44841" s="1">
        <f>DATE(2005,8,1) + TIME(0,0,0)</f>
        <v>38565</v>
      </c>
      <c r="C44841">
        <v>26.713027954000001</v>
      </c>
    </row>
    <row r="44842" spans="1:3" x14ac:dyDescent="0.25">
      <c r="A44842">
        <v>2070</v>
      </c>
      <c r="B44842" s="1">
        <f>DATE(2005,9,1) + TIME(0,0,0)</f>
        <v>38596</v>
      </c>
      <c r="C44842">
        <v>26.746294022000001</v>
      </c>
    </row>
    <row r="44843" spans="1:3" x14ac:dyDescent="0.25">
      <c r="A44843">
        <v>2100</v>
      </c>
      <c r="B44843" s="1">
        <f>DATE(2005,10,1) + TIME(0,0,0)</f>
        <v>38626</v>
      </c>
      <c r="C44843">
        <v>26.778076171999999</v>
      </c>
    </row>
    <row r="44844" spans="1:3" x14ac:dyDescent="0.25">
      <c r="A44844">
        <v>2131</v>
      </c>
      <c r="B44844" s="1">
        <f>DATE(2005,11,1) + TIME(0,0,0)</f>
        <v>38657</v>
      </c>
      <c r="C44844">
        <v>26.810504912999999</v>
      </c>
    </row>
    <row r="44845" spans="1:3" x14ac:dyDescent="0.25">
      <c r="A44845">
        <v>2161</v>
      </c>
      <c r="B44845" s="1">
        <f>DATE(2005,12,1) + TIME(0,0,0)</f>
        <v>38687</v>
      </c>
      <c r="C44845">
        <v>26.841499329000001</v>
      </c>
    </row>
    <row r="44846" spans="1:3" x14ac:dyDescent="0.25">
      <c r="A44846">
        <v>2192</v>
      </c>
      <c r="B44846" s="1">
        <f>DATE(2006,1,1) + TIME(0,0,0)</f>
        <v>38718</v>
      </c>
      <c r="C44846">
        <v>26.873132706</v>
      </c>
    </row>
    <row r="44847" spans="1:3" x14ac:dyDescent="0.25">
      <c r="A44847">
        <v>2223</v>
      </c>
      <c r="B44847" s="1">
        <f>DATE(2006,2,1) + TIME(0,0,0)</f>
        <v>38749</v>
      </c>
      <c r="C44847">
        <v>26.904373168999999</v>
      </c>
    </row>
    <row r="44848" spans="1:3" x14ac:dyDescent="0.25">
      <c r="A44848">
        <v>2251</v>
      </c>
      <c r="B44848" s="1">
        <f>DATE(2006,3,1) + TIME(0,0,0)</f>
        <v>38777</v>
      </c>
      <c r="C44848">
        <v>26.932262421000001</v>
      </c>
    </row>
    <row r="44849" spans="1:3" x14ac:dyDescent="0.25">
      <c r="A44849">
        <v>2282</v>
      </c>
      <c r="B44849" s="1">
        <f>DATE(2006,4,1) + TIME(0,0,0)</f>
        <v>38808</v>
      </c>
      <c r="C44849">
        <v>26.962778091000001</v>
      </c>
    </row>
    <row r="44850" spans="1:3" x14ac:dyDescent="0.25">
      <c r="A44850">
        <v>2312</v>
      </c>
      <c r="B44850" s="1">
        <f>DATE(2006,5,1) + TIME(0,0,0)</f>
        <v>38838</v>
      </c>
      <c r="C44850">
        <v>26.991958618000002</v>
      </c>
    </row>
    <row r="44851" spans="1:3" x14ac:dyDescent="0.25">
      <c r="A44851">
        <v>2343</v>
      </c>
      <c r="B44851" s="1">
        <f>DATE(2006,6,1) + TIME(0,0,0)</f>
        <v>38869</v>
      </c>
      <c r="C44851">
        <v>27.021755218999999</v>
      </c>
    </row>
    <row r="44852" spans="1:3" x14ac:dyDescent="0.25">
      <c r="A44852">
        <v>2373</v>
      </c>
      <c r="B44852" s="1">
        <f>DATE(2006,7,1) + TIME(0,0,0)</f>
        <v>38899</v>
      </c>
      <c r="C44852">
        <v>27.050260544</v>
      </c>
    </row>
    <row r="44853" spans="1:3" x14ac:dyDescent="0.25">
      <c r="A44853">
        <v>2404</v>
      </c>
      <c r="B44853" s="1">
        <f>DATE(2006,8,1) + TIME(0,0,0)</f>
        <v>38930</v>
      </c>
      <c r="C44853">
        <v>27.079401015999998</v>
      </c>
    </row>
    <row r="44854" spans="1:3" x14ac:dyDescent="0.25">
      <c r="A44854">
        <v>2435</v>
      </c>
      <c r="B44854" s="1">
        <f>DATE(2006,9,1) + TIME(0,0,0)</f>
        <v>38961</v>
      </c>
      <c r="C44854">
        <v>27.108257294000001</v>
      </c>
    </row>
    <row r="44855" spans="1:3" x14ac:dyDescent="0.25">
      <c r="A44855">
        <v>2465</v>
      </c>
      <c r="B44855" s="1">
        <f>DATE(2006,10,1) + TIME(0,0,0)</f>
        <v>38991</v>
      </c>
      <c r="C44855">
        <v>27.135908127</v>
      </c>
    </row>
    <row r="44856" spans="1:3" x14ac:dyDescent="0.25">
      <c r="A44856">
        <v>2496</v>
      </c>
      <c r="B44856" s="1">
        <f>DATE(2006,11,1) + TIME(0,0,0)</f>
        <v>39022</v>
      </c>
      <c r="C44856">
        <v>27.164209366000001</v>
      </c>
    </row>
    <row r="44857" spans="1:3" x14ac:dyDescent="0.25">
      <c r="A44857">
        <v>2526</v>
      </c>
      <c r="B44857" s="1">
        <f>DATE(2006,12,1) + TIME(0,0,0)</f>
        <v>39052</v>
      </c>
      <c r="C44857">
        <v>27.191333771</v>
      </c>
    </row>
    <row r="44858" spans="1:3" x14ac:dyDescent="0.25">
      <c r="A44858">
        <v>2557</v>
      </c>
      <c r="B44858" s="1">
        <f>DATE(2007,1,1) + TIME(0,0,0)</f>
        <v>39083</v>
      </c>
      <c r="C44858">
        <v>27.219087600999998</v>
      </c>
    </row>
    <row r="44859" spans="1:3" x14ac:dyDescent="0.25">
      <c r="A44859">
        <v>2588</v>
      </c>
      <c r="B44859" s="1">
        <f>DATE(2007,2,1) + TIME(0,0,0)</f>
        <v>39114</v>
      </c>
      <c r="C44859">
        <v>27.246585845999999</v>
      </c>
    </row>
    <row r="44860" spans="1:3" x14ac:dyDescent="0.25">
      <c r="A44860">
        <v>2616</v>
      </c>
      <c r="B44860" s="1">
        <f>DATE(2007,3,1) + TIME(0,0,0)</f>
        <v>39142</v>
      </c>
      <c r="C44860">
        <v>27.271205901999998</v>
      </c>
    </row>
    <row r="44861" spans="1:3" x14ac:dyDescent="0.25">
      <c r="A44861">
        <v>2647</v>
      </c>
      <c r="B44861" s="1">
        <f>DATE(2007,4,1) + TIME(0,0,0)</f>
        <v>39173</v>
      </c>
      <c r="C44861">
        <v>27.29823494</v>
      </c>
    </row>
    <row r="44862" spans="1:3" x14ac:dyDescent="0.25">
      <c r="A44862">
        <v>2677</v>
      </c>
      <c r="B44862" s="1">
        <f>DATE(2007,5,1) + TIME(0,0,0)</f>
        <v>39203</v>
      </c>
      <c r="C44862">
        <v>27.324188232000001</v>
      </c>
    </row>
    <row r="44863" spans="1:3" x14ac:dyDescent="0.25">
      <c r="A44863">
        <v>2708</v>
      </c>
      <c r="B44863" s="1">
        <f>DATE(2007,6,1) + TIME(0,0,0)</f>
        <v>39234</v>
      </c>
      <c r="C44863">
        <v>27.350809096999999</v>
      </c>
    </row>
    <row r="44864" spans="1:3" x14ac:dyDescent="0.25">
      <c r="A44864">
        <v>2738</v>
      </c>
      <c r="B44864" s="1">
        <f>DATE(2007,7,1) + TIME(0,0,0)</f>
        <v>39264</v>
      </c>
      <c r="C44864">
        <v>27.376337051</v>
      </c>
    </row>
    <row r="44865" spans="1:3" x14ac:dyDescent="0.25">
      <c r="A44865">
        <v>2769</v>
      </c>
      <c r="B44865" s="1">
        <f>DATE(2007,8,1) + TIME(0,0,0)</f>
        <v>39295</v>
      </c>
      <c r="C44865">
        <v>27.402391433999998</v>
      </c>
    </row>
    <row r="44866" spans="1:3" x14ac:dyDescent="0.25">
      <c r="A44866">
        <v>2800</v>
      </c>
      <c r="B44866" s="1">
        <f>DATE(2007,9,1) + TIME(0,0,0)</f>
        <v>39326</v>
      </c>
      <c r="C44866">
        <v>27.428070068</v>
      </c>
    </row>
    <row r="44867" spans="1:3" x14ac:dyDescent="0.25">
      <c r="A44867">
        <v>2830</v>
      </c>
      <c r="B44867" s="1">
        <f>DATE(2007,10,1) + TIME(0,0,0)</f>
        <v>39356</v>
      </c>
      <c r="C44867">
        <v>27.452550888000001</v>
      </c>
    </row>
    <row r="44868" spans="1:3" x14ac:dyDescent="0.25">
      <c r="A44868">
        <v>2861</v>
      </c>
      <c r="B44868" s="1">
        <f>DATE(2007,11,1) + TIME(0,0,0)</f>
        <v>39387</v>
      </c>
      <c r="C44868">
        <v>27.477458953999999</v>
      </c>
    </row>
    <row r="44869" spans="1:3" x14ac:dyDescent="0.25">
      <c r="A44869">
        <v>2891</v>
      </c>
      <c r="B44869" s="1">
        <f>DATE(2007,12,1) + TIME(0,0,0)</f>
        <v>39417</v>
      </c>
      <c r="C44869">
        <v>27.501195908</v>
      </c>
    </row>
    <row r="44870" spans="1:3" x14ac:dyDescent="0.25">
      <c r="A44870">
        <v>2922</v>
      </c>
      <c r="B44870" s="1">
        <f>DATE(2008,1,1) + TIME(0,0,0)</f>
        <v>39448</v>
      </c>
      <c r="C44870">
        <v>27.525354385</v>
      </c>
    </row>
    <row r="44871" spans="1:3" x14ac:dyDescent="0.25">
      <c r="A44871">
        <v>2953</v>
      </c>
      <c r="B44871" s="1">
        <f>DATE(2008,2,1) + TIME(0,0,0)</f>
        <v>39479</v>
      </c>
      <c r="C44871">
        <v>27.549154282</v>
      </c>
    </row>
    <row r="44872" spans="1:3" x14ac:dyDescent="0.25">
      <c r="A44872">
        <v>2982</v>
      </c>
      <c r="B44872" s="1">
        <f>DATE(2008,3,1) + TIME(0,0,0)</f>
        <v>39508</v>
      </c>
      <c r="C44872">
        <v>27.571113585999999</v>
      </c>
    </row>
    <row r="44873" spans="1:3" x14ac:dyDescent="0.25">
      <c r="A44873">
        <v>3013</v>
      </c>
      <c r="B44873" s="1">
        <f>DATE(2008,4,1) + TIME(0,0,0)</f>
        <v>39539</v>
      </c>
      <c r="C44873">
        <v>27.594280243</v>
      </c>
    </row>
    <row r="44874" spans="1:3" x14ac:dyDescent="0.25">
      <c r="A44874">
        <v>3043</v>
      </c>
      <c r="B44874" s="1">
        <f>DATE(2008,5,1) + TIME(0,0,0)</f>
        <v>39569</v>
      </c>
      <c r="C44874">
        <v>27.616420745999999</v>
      </c>
    </row>
    <row r="44875" spans="1:3" x14ac:dyDescent="0.25">
      <c r="A44875">
        <v>3074</v>
      </c>
      <c r="B44875" s="1">
        <f>DATE(2008,6,1) + TIME(0,0,0)</f>
        <v>39600</v>
      </c>
      <c r="C44875">
        <v>27.639034271</v>
      </c>
    </row>
    <row r="44876" spans="1:3" x14ac:dyDescent="0.25">
      <c r="A44876">
        <v>3104</v>
      </c>
      <c r="B44876" s="1">
        <f>DATE(2008,7,1) + TIME(0,0,0)</f>
        <v>39630</v>
      </c>
      <c r="C44876">
        <v>27.660678864000001</v>
      </c>
    </row>
    <row r="44877" spans="1:3" x14ac:dyDescent="0.25">
      <c r="A44877">
        <v>3135</v>
      </c>
      <c r="B44877" s="1">
        <f>DATE(2008,8,1) + TIME(0,0,0)</f>
        <v>39661</v>
      </c>
      <c r="C44877">
        <v>27.68280983</v>
      </c>
    </row>
    <row r="44878" spans="1:3" x14ac:dyDescent="0.25">
      <c r="A44878">
        <v>3166</v>
      </c>
      <c r="B44878" s="1">
        <f>DATE(2008,9,1) + TIME(0,0,0)</f>
        <v>39692</v>
      </c>
      <c r="C44878">
        <v>27.704711914000001</v>
      </c>
    </row>
    <row r="44879" spans="1:3" x14ac:dyDescent="0.25">
      <c r="A44879">
        <v>3196</v>
      </c>
      <c r="B44879" s="1">
        <f>DATE(2008,10,1) + TIME(0,0,0)</f>
        <v>39722</v>
      </c>
      <c r="C44879">
        <v>27.725694656000002</v>
      </c>
    </row>
    <row r="44880" spans="1:3" x14ac:dyDescent="0.25">
      <c r="A44880">
        <v>3227</v>
      </c>
      <c r="B44880" s="1">
        <f>DATE(2008,11,1) + TIME(0,0,0)</f>
        <v>39753</v>
      </c>
      <c r="C44880">
        <v>27.747163773</v>
      </c>
    </row>
    <row r="44881" spans="1:3" x14ac:dyDescent="0.25">
      <c r="A44881">
        <v>3257</v>
      </c>
      <c r="B44881" s="1">
        <f>DATE(2008,12,1) + TIME(0,0,0)</f>
        <v>39783</v>
      </c>
      <c r="C44881">
        <v>27.767740249999999</v>
      </c>
    </row>
    <row r="44882" spans="1:3" x14ac:dyDescent="0.25">
      <c r="A44882">
        <v>3288</v>
      </c>
      <c r="B44882" s="1">
        <f>DATE(2009,1,1) + TIME(0,0,0)</f>
        <v>39814</v>
      </c>
      <c r="C44882">
        <v>27.788797378999998</v>
      </c>
    </row>
    <row r="44883" spans="1:3" x14ac:dyDescent="0.25">
      <c r="A44883">
        <v>3319</v>
      </c>
      <c r="B44883" s="1">
        <f>DATE(2009,2,1) + TIME(0,0,0)</f>
        <v>39845</v>
      </c>
      <c r="C44883">
        <v>27.809652327999999</v>
      </c>
    </row>
    <row r="44884" spans="1:3" x14ac:dyDescent="0.25">
      <c r="A44884">
        <v>3347</v>
      </c>
      <c r="B44884" s="1">
        <f>DATE(2009,3,1) + TIME(0,0,0)</f>
        <v>39873</v>
      </c>
      <c r="C44884">
        <v>27.828321457000001</v>
      </c>
    </row>
    <row r="44885" spans="1:3" x14ac:dyDescent="0.25">
      <c r="A44885">
        <v>3378</v>
      </c>
      <c r="B44885" s="1">
        <f>DATE(2009,4,1) + TIME(0,0,0)</f>
        <v>39904</v>
      </c>
      <c r="C44885">
        <v>27.848804474000001</v>
      </c>
    </row>
    <row r="44886" spans="1:3" x14ac:dyDescent="0.25">
      <c r="A44886">
        <v>3408</v>
      </c>
      <c r="B44886" s="1">
        <f>DATE(2009,5,1) + TIME(0,0,0)</f>
        <v>39934</v>
      </c>
      <c r="C44886">
        <v>27.868448257000001</v>
      </c>
    </row>
    <row r="44887" spans="1:3" x14ac:dyDescent="0.25">
      <c r="A44887">
        <v>3439</v>
      </c>
      <c r="B44887" s="1">
        <f>DATE(2009,6,1) + TIME(0,0,0)</f>
        <v>39965</v>
      </c>
      <c r="C44887">
        <v>27.888563156</v>
      </c>
    </row>
    <row r="44888" spans="1:3" x14ac:dyDescent="0.25">
      <c r="A44888">
        <v>3469</v>
      </c>
      <c r="B44888" s="1">
        <f>DATE(2009,7,1) + TIME(0,0,0)</f>
        <v>39995</v>
      </c>
      <c r="C44888">
        <v>27.907857894999999</v>
      </c>
    </row>
    <row r="44889" spans="1:3" x14ac:dyDescent="0.25">
      <c r="A44889">
        <v>3500</v>
      </c>
      <c r="B44889" s="1">
        <f>DATE(2009,8,1) + TIME(0,0,0)</f>
        <v>40026</v>
      </c>
      <c r="C44889">
        <v>27.927621841000001</v>
      </c>
    </row>
    <row r="44890" spans="1:3" x14ac:dyDescent="0.25">
      <c r="A44890">
        <v>3531</v>
      </c>
      <c r="B44890" s="1">
        <f>DATE(2009,9,1) + TIME(0,0,0)</f>
        <v>40057</v>
      </c>
      <c r="C44890">
        <v>27.947214126999999</v>
      </c>
    </row>
    <row r="44891" spans="1:3" x14ac:dyDescent="0.25">
      <c r="A44891">
        <v>3561</v>
      </c>
      <c r="B44891" s="1">
        <f>DATE(2009,10,1) + TIME(0,0,0)</f>
        <v>40087</v>
      </c>
      <c r="C44891">
        <v>27.966014862000002</v>
      </c>
    </row>
    <row r="44892" spans="1:3" x14ac:dyDescent="0.25">
      <c r="A44892">
        <v>3592</v>
      </c>
      <c r="B44892" s="1">
        <f>DATE(2009,11,1) + TIME(0,0,0)</f>
        <v>40118</v>
      </c>
      <c r="C44892">
        <v>27.985280991</v>
      </c>
    </row>
    <row r="44893" spans="1:3" x14ac:dyDescent="0.25">
      <c r="A44893">
        <v>3622</v>
      </c>
      <c r="B44893" s="1">
        <f>DATE(2009,12,1) + TIME(0,0,0)</f>
        <v>40148</v>
      </c>
      <c r="C44893">
        <v>28.003772735999998</v>
      </c>
    </row>
    <row r="44894" spans="1:3" x14ac:dyDescent="0.25">
      <c r="A44894">
        <v>3653</v>
      </c>
      <c r="B44894" s="1">
        <f>DATE(2010,1,1) + TIME(0,0,0)</f>
        <v>40179</v>
      </c>
      <c r="C44894">
        <v>28.022724151999999</v>
      </c>
    </row>
    <row r="44895" spans="1:3" x14ac:dyDescent="0.25">
      <c r="A44895">
        <v>3684</v>
      </c>
      <c r="B44895" s="1">
        <f>DATE(2010,2,1) + TIME(0,0,0)</f>
        <v>40210</v>
      </c>
      <c r="C44895">
        <v>28.041519165</v>
      </c>
    </row>
    <row r="44896" spans="1:3" x14ac:dyDescent="0.25">
      <c r="A44896">
        <v>3712</v>
      </c>
      <c r="B44896" s="1">
        <f>DATE(2010,3,1) + TIME(0,0,0)</f>
        <v>40238</v>
      </c>
      <c r="C44896">
        <v>28.058362961</v>
      </c>
    </row>
    <row r="44897" spans="1:3" x14ac:dyDescent="0.25">
      <c r="A44897">
        <v>3743</v>
      </c>
      <c r="B44897" s="1">
        <f>DATE(2010,4,1) + TIME(0,0,0)</f>
        <v>40269</v>
      </c>
      <c r="C44897">
        <v>28.076866150000001</v>
      </c>
    </row>
    <row r="44898" spans="1:3" x14ac:dyDescent="0.25">
      <c r="A44898">
        <v>3773</v>
      </c>
      <c r="B44898" s="1">
        <f>DATE(2010,5,1) + TIME(0,0,0)</f>
        <v>40299</v>
      </c>
      <c r="C44898">
        <v>28.094629288</v>
      </c>
    </row>
    <row r="44899" spans="1:3" x14ac:dyDescent="0.25">
      <c r="A44899">
        <v>3804</v>
      </c>
      <c r="B44899" s="1">
        <f>DATE(2010,6,1) + TIME(0,0,0)</f>
        <v>40330</v>
      </c>
      <c r="C44899">
        <v>28.112840651999999</v>
      </c>
    </row>
    <row r="44900" spans="1:3" x14ac:dyDescent="0.25">
      <c r="A44900">
        <v>3834</v>
      </c>
      <c r="B44900" s="1">
        <f>DATE(2010,7,1) + TIME(0,0,0)</f>
        <v>40360</v>
      </c>
      <c r="C44900">
        <v>28.130323409999999</v>
      </c>
    </row>
    <row r="44901" spans="1:3" x14ac:dyDescent="0.25">
      <c r="A44901">
        <v>3865</v>
      </c>
      <c r="B44901" s="1">
        <f>DATE(2010,8,1) + TIME(0,0,0)</f>
        <v>40391</v>
      </c>
      <c r="C44901">
        <v>28.148246765</v>
      </c>
    </row>
    <row r="44902" spans="1:3" x14ac:dyDescent="0.25">
      <c r="A44902">
        <v>3896</v>
      </c>
      <c r="B44902" s="1">
        <f>DATE(2010,9,1) + TIME(0,0,0)</f>
        <v>40422</v>
      </c>
      <c r="C44902">
        <v>28.166027068999998</v>
      </c>
    </row>
    <row r="44903" spans="1:3" x14ac:dyDescent="0.25">
      <c r="A44903">
        <v>3926</v>
      </c>
      <c r="B44903" s="1">
        <f>DATE(2010,10,1) + TIME(0,0,0)</f>
        <v>40452</v>
      </c>
      <c r="C44903">
        <v>28.183101654000001</v>
      </c>
    </row>
    <row r="44904" spans="1:3" x14ac:dyDescent="0.25">
      <c r="A44904">
        <v>3957</v>
      </c>
      <c r="B44904" s="1">
        <f>DATE(2010,11,1) + TIME(0,0,0)</f>
        <v>40483</v>
      </c>
      <c r="C44904">
        <v>28.200605392</v>
      </c>
    </row>
    <row r="44905" spans="1:3" x14ac:dyDescent="0.25">
      <c r="A44905">
        <v>3987</v>
      </c>
      <c r="B44905" s="1">
        <f>DATE(2010,12,1) + TIME(0,0,0)</f>
        <v>40513</v>
      </c>
      <c r="C44905">
        <v>28.217414856000001</v>
      </c>
    </row>
    <row r="44906" spans="1:3" x14ac:dyDescent="0.25">
      <c r="A44906">
        <v>4018</v>
      </c>
      <c r="B44906" s="1">
        <f>DATE(2011,1,1) + TIME(0,0,0)</f>
        <v>40544</v>
      </c>
      <c r="C44906">
        <v>28.234651566</v>
      </c>
    </row>
    <row r="44907" spans="1:3" x14ac:dyDescent="0.25">
      <c r="A44907">
        <v>4049</v>
      </c>
      <c r="B44907" s="1">
        <f>DATE(2011,2,1) + TIME(0,0,0)</f>
        <v>40575</v>
      </c>
      <c r="C44907">
        <v>28.251752852999999</v>
      </c>
    </row>
    <row r="44908" spans="1:3" x14ac:dyDescent="0.25">
      <c r="A44908">
        <v>4077</v>
      </c>
      <c r="B44908" s="1">
        <f>DATE(2011,3,1) + TIME(0,0,0)</f>
        <v>40603</v>
      </c>
      <c r="C44908">
        <v>28.267084122</v>
      </c>
    </row>
    <row r="44909" spans="1:3" x14ac:dyDescent="0.25">
      <c r="A44909">
        <v>4108</v>
      </c>
      <c r="B44909" s="1">
        <f>DATE(2011,4,1) + TIME(0,0,0)</f>
        <v>40634</v>
      </c>
      <c r="C44909">
        <v>28.283933640000001</v>
      </c>
    </row>
    <row r="44910" spans="1:3" x14ac:dyDescent="0.25">
      <c r="A44910">
        <v>4138</v>
      </c>
      <c r="B44910" s="1">
        <f>DATE(2011,5,1) + TIME(0,0,0)</f>
        <v>40664</v>
      </c>
      <c r="C44910">
        <v>28.300115585</v>
      </c>
    </row>
    <row r="44911" spans="1:3" x14ac:dyDescent="0.25">
      <c r="A44911">
        <v>4169</v>
      </c>
      <c r="B44911" s="1">
        <f>DATE(2011,6,1) + TIME(0,0,0)</f>
        <v>40695</v>
      </c>
      <c r="C44911">
        <v>28.316709518</v>
      </c>
    </row>
    <row r="44912" spans="1:3" x14ac:dyDescent="0.25">
      <c r="A44912">
        <v>4199</v>
      </c>
      <c r="B44912" s="1">
        <f>DATE(2011,7,1) + TIME(0,0,0)</f>
        <v>40725</v>
      </c>
      <c r="C44912">
        <v>28.332647324</v>
      </c>
    </row>
    <row r="44913" spans="1:3" x14ac:dyDescent="0.25">
      <c r="A44913">
        <v>4230</v>
      </c>
      <c r="B44913" s="1">
        <f>DATE(2011,8,1) + TIME(0,0,0)</f>
        <v>40756</v>
      </c>
      <c r="C44913">
        <v>28.348991393999999</v>
      </c>
    </row>
    <row r="44914" spans="1:3" x14ac:dyDescent="0.25">
      <c r="A44914">
        <v>4261</v>
      </c>
      <c r="B44914" s="1">
        <f>DATE(2011,9,1) + TIME(0,0,0)</f>
        <v>40787</v>
      </c>
      <c r="C44914">
        <v>28.365207672</v>
      </c>
    </row>
    <row r="44915" spans="1:3" x14ac:dyDescent="0.25">
      <c r="A44915">
        <v>4291</v>
      </c>
      <c r="B44915" s="1">
        <f>DATE(2011,10,1) + TIME(0,0,0)</f>
        <v>40817</v>
      </c>
      <c r="C44915">
        <v>28.380783081000001</v>
      </c>
    </row>
    <row r="44916" spans="1:3" x14ac:dyDescent="0.25">
      <c r="A44916">
        <v>4322</v>
      </c>
      <c r="B44916" s="1">
        <f>DATE(2011,11,1) + TIME(0,0,0)</f>
        <v>40848</v>
      </c>
      <c r="C44916">
        <v>28.396755218999999</v>
      </c>
    </row>
    <row r="44917" spans="1:3" x14ac:dyDescent="0.25">
      <c r="A44917">
        <v>4352</v>
      </c>
      <c r="B44917" s="1">
        <f>DATE(2011,12,1) + TIME(0,0,0)</f>
        <v>40878</v>
      </c>
      <c r="C44917">
        <v>28.412092209000001</v>
      </c>
    </row>
    <row r="44918" spans="1:3" x14ac:dyDescent="0.25">
      <c r="A44918">
        <v>4383</v>
      </c>
      <c r="B44918" s="1">
        <f>DATE(2012,1,1) + TIME(0,0,0)</f>
        <v>40909</v>
      </c>
      <c r="C44918">
        <v>28.427812576000001</v>
      </c>
    </row>
    <row r="44919" spans="1:3" x14ac:dyDescent="0.25">
      <c r="A44919">
        <v>4414</v>
      </c>
      <c r="B44919" s="1">
        <f>DATE(2012,2,1) + TIME(0,0,0)</f>
        <v>40940</v>
      </c>
      <c r="C44919">
        <v>28.443403243999999</v>
      </c>
    </row>
    <row r="44920" spans="1:3" x14ac:dyDescent="0.25">
      <c r="A44920">
        <v>4443</v>
      </c>
      <c r="B44920" s="1">
        <f>DATE(2012,3,1) + TIME(0,0,0)</f>
        <v>40969</v>
      </c>
      <c r="C44920">
        <v>28.457868575999999</v>
      </c>
    </row>
    <row r="44921" spans="1:3" x14ac:dyDescent="0.25">
      <c r="A44921">
        <v>4474</v>
      </c>
      <c r="B44921" s="1">
        <f>DATE(2012,4,1) + TIME(0,0,0)</f>
        <v>41000</v>
      </c>
      <c r="C44921">
        <v>28.473209381</v>
      </c>
    </row>
    <row r="44922" spans="1:3" x14ac:dyDescent="0.25">
      <c r="A44922">
        <v>4504</v>
      </c>
      <c r="B44922" s="1">
        <f>DATE(2012,5,1) + TIME(0,0,0)</f>
        <v>41030</v>
      </c>
      <c r="C44922">
        <v>28.487936019999999</v>
      </c>
    </row>
    <row r="44923" spans="1:3" x14ac:dyDescent="0.25">
      <c r="A44923">
        <v>4535</v>
      </c>
      <c r="B44923" s="1">
        <f>DATE(2012,6,1) + TIME(0,0,0)</f>
        <v>41061</v>
      </c>
      <c r="C44923">
        <v>28.503032684000001</v>
      </c>
    </row>
    <row r="44924" spans="1:3" x14ac:dyDescent="0.25">
      <c r="A44924">
        <v>4565</v>
      </c>
      <c r="B44924" s="1">
        <f>DATE(2012,7,1) + TIME(0,0,0)</f>
        <v>41091</v>
      </c>
      <c r="C44924">
        <v>28.517528534</v>
      </c>
    </row>
    <row r="44925" spans="1:3" x14ac:dyDescent="0.25">
      <c r="A44925">
        <v>4596</v>
      </c>
      <c r="B44925" s="1">
        <f>DATE(2012,8,1) + TIME(0,0,0)</f>
        <v>41122</v>
      </c>
      <c r="C44925">
        <v>28.532361984000001</v>
      </c>
    </row>
    <row r="44926" spans="1:3" x14ac:dyDescent="0.25">
      <c r="A44926">
        <v>4627</v>
      </c>
      <c r="B44926" s="1">
        <f>DATE(2012,9,1) + TIME(0,0,0)</f>
        <v>41153</v>
      </c>
      <c r="C44926">
        <v>28.547067641999998</v>
      </c>
    </row>
    <row r="44927" spans="1:3" x14ac:dyDescent="0.25">
      <c r="A44927">
        <v>4657</v>
      </c>
      <c r="B44927" s="1">
        <f>DATE(2012,10,1) + TIME(0,0,0)</f>
        <v>41183</v>
      </c>
      <c r="C44927">
        <v>28.561183928999998</v>
      </c>
    </row>
    <row r="44928" spans="1:3" x14ac:dyDescent="0.25">
      <c r="A44928">
        <v>4688</v>
      </c>
      <c r="B44928" s="1">
        <f>DATE(2012,11,1) + TIME(0,0,0)</f>
        <v>41214</v>
      </c>
      <c r="C44928">
        <v>28.575658797999999</v>
      </c>
    </row>
    <row r="44929" spans="1:3" x14ac:dyDescent="0.25">
      <c r="A44929">
        <v>4718</v>
      </c>
      <c r="B44929" s="1">
        <f>DATE(2012,12,1) + TIME(0,0,0)</f>
        <v>41244</v>
      </c>
      <c r="C44929">
        <v>28.589557648</v>
      </c>
    </row>
    <row r="44930" spans="1:3" x14ac:dyDescent="0.25">
      <c r="A44930">
        <v>4749</v>
      </c>
      <c r="B44930" s="1">
        <f>DATE(2013,1,1) + TIME(0,0,0)</f>
        <v>41275</v>
      </c>
      <c r="C44930">
        <v>28.603813170999999</v>
      </c>
    </row>
    <row r="44931" spans="1:3" x14ac:dyDescent="0.25">
      <c r="A44931">
        <v>4780</v>
      </c>
      <c r="B44931" s="1">
        <f>DATE(2013,2,1) + TIME(0,0,0)</f>
        <v>41306</v>
      </c>
      <c r="C44931">
        <v>28.617959976000002</v>
      </c>
    </row>
    <row r="44932" spans="1:3" x14ac:dyDescent="0.25">
      <c r="A44932">
        <v>4808</v>
      </c>
      <c r="B44932" s="1">
        <f>DATE(2013,3,1) + TIME(0,0,0)</f>
        <v>41334</v>
      </c>
      <c r="C44932">
        <v>28.630647659000001</v>
      </c>
    </row>
    <row r="44933" spans="1:3" x14ac:dyDescent="0.25">
      <c r="A44933">
        <v>4839</v>
      </c>
      <c r="B44933" s="1">
        <f>DATE(2013,4,1) + TIME(0,0,0)</f>
        <v>41365</v>
      </c>
      <c r="C44933">
        <v>28.644596100000001</v>
      </c>
    </row>
    <row r="44934" spans="1:3" x14ac:dyDescent="0.25">
      <c r="A44934">
        <v>4869</v>
      </c>
      <c r="B44934" s="1">
        <f>DATE(2013,5,1) + TIME(0,0,0)</f>
        <v>41395</v>
      </c>
      <c r="C44934">
        <v>28.657997130999998</v>
      </c>
    </row>
    <row r="44935" spans="1:3" x14ac:dyDescent="0.25">
      <c r="A44935">
        <v>4900</v>
      </c>
      <c r="B44935" s="1">
        <f>DATE(2013,6,1) + TIME(0,0,0)</f>
        <v>41426</v>
      </c>
      <c r="C44935">
        <v>28.671745300000001</v>
      </c>
    </row>
    <row r="44936" spans="1:3" x14ac:dyDescent="0.25">
      <c r="A44936">
        <v>4930</v>
      </c>
      <c r="B44936" s="1">
        <f>DATE(2013,7,1) + TIME(0,0,0)</f>
        <v>41456</v>
      </c>
      <c r="C44936">
        <v>28.68495369</v>
      </c>
    </row>
    <row r="44937" spans="1:3" x14ac:dyDescent="0.25">
      <c r="A44937">
        <v>4961</v>
      </c>
      <c r="B44937" s="1">
        <f>DATE(2013,8,1) + TIME(0,0,0)</f>
        <v>41487</v>
      </c>
      <c r="C44937">
        <v>28.698507309</v>
      </c>
    </row>
    <row r="44938" spans="1:3" x14ac:dyDescent="0.25">
      <c r="A44938">
        <v>4992</v>
      </c>
      <c r="B44938" s="1">
        <f>DATE(2013,9,1) + TIME(0,0,0)</f>
        <v>41518</v>
      </c>
      <c r="C44938">
        <v>28.711965561</v>
      </c>
    </row>
    <row r="44939" spans="1:3" x14ac:dyDescent="0.25">
      <c r="A44939">
        <v>5022</v>
      </c>
      <c r="B44939" s="1">
        <f>DATE(2013,10,1) + TIME(0,0,0)</f>
        <v>41548</v>
      </c>
      <c r="C44939">
        <v>28.724895477</v>
      </c>
    </row>
    <row r="44940" spans="1:3" x14ac:dyDescent="0.25">
      <c r="A44940">
        <v>5053</v>
      </c>
      <c r="B44940" s="1">
        <f>DATE(2013,11,1) + TIME(0,0,0)</f>
        <v>41579</v>
      </c>
      <c r="C44940">
        <v>28.738168716000001</v>
      </c>
    </row>
    <row r="44941" spans="1:3" x14ac:dyDescent="0.25">
      <c r="A44941">
        <v>5083</v>
      </c>
      <c r="B44941" s="1">
        <f>DATE(2013,12,1) + TIME(0,0,0)</f>
        <v>41609</v>
      </c>
      <c r="C44941">
        <v>28.750925064</v>
      </c>
    </row>
    <row r="44942" spans="1:3" x14ac:dyDescent="0.25">
      <c r="A44942">
        <v>5114</v>
      </c>
      <c r="B44942" s="1">
        <f>DATE(2014,1,1) + TIME(0,0,0)</f>
        <v>41640</v>
      </c>
      <c r="C44942">
        <v>28.764022827000002</v>
      </c>
    </row>
    <row r="44943" spans="1:3" x14ac:dyDescent="0.25">
      <c r="A44943">
        <v>5145</v>
      </c>
      <c r="B44943" s="1">
        <f>DATE(2014,2,1) + TIME(0,0,0)</f>
        <v>41671</v>
      </c>
      <c r="C44943">
        <v>28.777042389000002</v>
      </c>
    </row>
    <row r="44944" spans="1:3" x14ac:dyDescent="0.25">
      <c r="A44944">
        <v>5173</v>
      </c>
      <c r="B44944" s="1">
        <f>DATE(2014,3,1) + TIME(0,0,0)</f>
        <v>41699</v>
      </c>
      <c r="C44944">
        <v>28.788734435999999</v>
      </c>
    </row>
    <row r="44945" spans="1:3" x14ac:dyDescent="0.25">
      <c r="A44945">
        <v>5204</v>
      </c>
      <c r="B44945" s="1">
        <f>DATE(2014,4,1) + TIME(0,0,0)</f>
        <v>41730</v>
      </c>
      <c r="C44945">
        <v>28.801607132000001</v>
      </c>
    </row>
    <row r="44946" spans="1:3" x14ac:dyDescent="0.25">
      <c r="A44946">
        <v>5234</v>
      </c>
      <c r="B44946" s="1">
        <f>DATE(2014,5,1) + TIME(0,0,0)</f>
        <v>41760</v>
      </c>
      <c r="C44946">
        <v>28.813993453999998</v>
      </c>
    </row>
    <row r="44947" spans="1:3" x14ac:dyDescent="0.25">
      <c r="A44947">
        <v>5265</v>
      </c>
      <c r="B44947" s="1">
        <f>DATE(2014,6,1) + TIME(0,0,0)</f>
        <v>41791</v>
      </c>
      <c r="C44947">
        <v>28.826717377000001</v>
      </c>
    </row>
    <row r="44948" spans="1:3" x14ac:dyDescent="0.25">
      <c r="A44948">
        <v>5295</v>
      </c>
      <c r="B44948" s="1">
        <f>DATE(2014,7,1) + TIME(0,0,0)</f>
        <v>41821</v>
      </c>
      <c r="C44948">
        <v>28.838958739999999</v>
      </c>
    </row>
    <row r="44949" spans="1:3" x14ac:dyDescent="0.25">
      <c r="A44949">
        <v>5326</v>
      </c>
      <c r="B44949" s="1">
        <f>DATE(2014,8,1) + TIME(0,0,0)</f>
        <v>41852</v>
      </c>
      <c r="C44949">
        <v>28.851533889999999</v>
      </c>
    </row>
    <row r="44950" spans="1:3" x14ac:dyDescent="0.25">
      <c r="A44950">
        <v>5357</v>
      </c>
      <c r="B44950" s="1">
        <f>DATE(2014,9,1) + TIME(0,0,0)</f>
        <v>41883</v>
      </c>
      <c r="C44950">
        <v>28.864032744999999</v>
      </c>
    </row>
    <row r="44951" spans="1:3" x14ac:dyDescent="0.25">
      <c r="A44951">
        <v>5387</v>
      </c>
      <c r="B44951" s="1">
        <f>DATE(2014,10,1) + TIME(0,0,0)</f>
        <v>41913</v>
      </c>
      <c r="C44951">
        <v>28.876054763999999</v>
      </c>
    </row>
    <row r="44952" spans="1:3" x14ac:dyDescent="0.25">
      <c r="A44952">
        <v>5418</v>
      </c>
      <c r="B44952" s="1">
        <f>DATE(2014,11,1) + TIME(0,0,0)</f>
        <v>41944</v>
      </c>
      <c r="C44952">
        <v>28.888402938999999</v>
      </c>
    </row>
    <row r="44953" spans="1:3" x14ac:dyDescent="0.25">
      <c r="A44953">
        <v>5448</v>
      </c>
      <c r="B44953" s="1">
        <f>DATE(2014,12,1) + TIME(0,0,0)</f>
        <v>41974</v>
      </c>
      <c r="C44953">
        <v>28.900276183999999</v>
      </c>
    </row>
    <row r="44954" spans="1:3" x14ac:dyDescent="0.25">
      <c r="A44954">
        <v>5479</v>
      </c>
      <c r="B44954" s="1">
        <f>DATE(2015,1,1) + TIME(0,0,0)</f>
        <v>42005</v>
      </c>
      <c r="C44954">
        <v>28.912467957</v>
      </c>
    </row>
    <row r="44955" spans="1:3" x14ac:dyDescent="0.25">
      <c r="A44955">
        <v>5510</v>
      </c>
      <c r="B44955" s="1">
        <f>DATE(2015,2,1) + TIME(0,0,0)</f>
        <v>42036</v>
      </c>
      <c r="C44955">
        <v>28.924573897999998</v>
      </c>
    </row>
    <row r="44956" spans="1:3" x14ac:dyDescent="0.25">
      <c r="A44956">
        <v>5538</v>
      </c>
      <c r="B44956" s="1">
        <f>DATE(2015,3,1) + TIME(0,0,0)</f>
        <v>42064</v>
      </c>
      <c r="C44956">
        <v>28.935438156</v>
      </c>
    </row>
    <row r="44957" spans="1:3" x14ac:dyDescent="0.25">
      <c r="A44957">
        <v>5569</v>
      </c>
      <c r="B44957" s="1">
        <f>DATE(2015,4,1) + TIME(0,0,0)</f>
        <v>42095</v>
      </c>
      <c r="C44957">
        <v>28.947387695</v>
      </c>
    </row>
    <row r="44958" spans="1:3" x14ac:dyDescent="0.25">
      <c r="A44958">
        <v>5599</v>
      </c>
      <c r="B44958" s="1">
        <f>DATE(2015,5,1) + TIME(0,0,0)</f>
        <v>42125</v>
      </c>
      <c r="C44958">
        <v>28.958873748999999</v>
      </c>
    </row>
    <row r="44959" spans="1:3" x14ac:dyDescent="0.25">
      <c r="A44959">
        <v>5630</v>
      </c>
      <c r="B44959" s="1">
        <f>DATE(2015,6,1) + TIME(0,0,0)</f>
        <v>42156</v>
      </c>
      <c r="C44959">
        <v>28.970659256000001</v>
      </c>
    </row>
    <row r="44960" spans="1:3" x14ac:dyDescent="0.25">
      <c r="A44960">
        <v>5660</v>
      </c>
      <c r="B44960" s="1">
        <f>DATE(2015,7,1) + TIME(0,0,0)</f>
        <v>42186</v>
      </c>
      <c r="C44960">
        <v>28.981977463</v>
      </c>
    </row>
    <row r="44961" spans="1:3" x14ac:dyDescent="0.25">
      <c r="A44961">
        <v>5691</v>
      </c>
      <c r="B44961" s="1">
        <f>DATE(2015,8,1) + TIME(0,0,0)</f>
        <v>42217</v>
      </c>
      <c r="C44961">
        <v>28.993579865000001</v>
      </c>
    </row>
    <row r="44962" spans="1:3" x14ac:dyDescent="0.25">
      <c r="A44962">
        <v>5722</v>
      </c>
      <c r="B44962" s="1">
        <f>DATE(2015,9,1) + TIME(0,0,0)</f>
        <v>42248</v>
      </c>
      <c r="C44962">
        <v>29.005090714000001</v>
      </c>
    </row>
    <row r="44963" spans="1:3" x14ac:dyDescent="0.25">
      <c r="A44963">
        <v>5752</v>
      </c>
      <c r="B44963" s="1">
        <f>DATE(2015,10,1) + TIME(0,0,0)</f>
        <v>42278</v>
      </c>
      <c r="C44963">
        <v>29.016151428000001</v>
      </c>
    </row>
    <row r="44964" spans="1:3" x14ac:dyDescent="0.25">
      <c r="A44964">
        <v>5783</v>
      </c>
      <c r="B44964" s="1">
        <f>DATE(2015,11,1) + TIME(0,0,0)</f>
        <v>42309</v>
      </c>
      <c r="C44964">
        <v>29.027498245</v>
      </c>
    </row>
    <row r="44965" spans="1:3" x14ac:dyDescent="0.25">
      <c r="A44965">
        <v>5813</v>
      </c>
      <c r="B44965" s="1">
        <f>DATE(2015,12,1) + TIME(0,0,0)</f>
        <v>42339</v>
      </c>
      <c r="C44965">
        <v>29.038406372000001</v>
      </c>
    </row>
    <row r="44966" spans="1:3" x14ac:dyDescent="0.25">
      <c r="A44966">
        <v>5844</v>
      </c>
      <c r="B44966" s="1">
        <f>DATE(2016,1,1) + TIME(0,0,0)</f>
        <v>42370</v>
      </c>
      <c r="C44966">
        <v>29.049604416000001</v>
      </c>
    </row>
    <row r="44967" spans="1:3" x14ac:dyDescent="0.25">
      <c r="A44967">
        <v>5875</v>
      </c>
      <c r="B44967" s="1">
        <f>DATE(2016,2,1) + TIME(0,0,0)</f>
        <v>42401</v>
      </c>
      <c r="C44967">
        <v>29.060728073</v>
      </c>
    </row>
    <row r="44968" spans="1:3" x14ac:dyDescent="0.25">
      <c r="A44968">
        <v>5904</v>
      </c>
      <c r="B44968" s="1">
        <f>DATE(2016,3,1) + TIME(0,0,0)</f>
        <v>42430</v>
      </c>
      <c r="C44968">
        <v>29.071067809999999</v>
      </c>
    </row>
    <row r="44969" spans="1:3" x14ac:dyDescent="0.25">
      <c r="A44969">
        <v>5935</v>
      </c>
      <c r="B44969" s="1">
        <f>DATE(2016,4,1) + TIME(0,0,0)</f>
        <v>42461</v>
      </c>
      <c r="C44969">
        <v>29.082054138</v>
      </c>
    </row>
    <row r="44970" spans="1:3" x14ac:dyDescent="0.25">
      <c r="A44970">
        <v>5965</v>
      </c>
      <c r="B44970" s="1">
        <f>DATE(2016,5,1) + TIME(0,0,0)</f>
        <v>42491</v>
      </c>
      <c r="C44970">
        <v>29.092620849999999</v>
      </c>
    </row>
    <row r="44971" spans="1:3" x14ac:dyDescent="0.25">
      <c r="A44971">
        <v>5996</v>
      </c>
      <c r="B44971" s="1">
        <f>DATE(2016,6,1) + TIME(0,0,0)</f>
        <v>42522</v>
      </c>
      <c r="C44971">
        <v>29.103469849</v>
      </c>
    </row>
    <row r="44972" spans="1:3" x14ac:dyDescent="0.25">
      <c r="A44972">
        <v>6026</v>
      </c>
      <c r="B44972" s="1">
        <f>DATE(2016,7,1) + TIME(0,0,0)</f>
        <v>42552</v>
      </c>
      <c r="C44972">
        <v>29.113901137999999</v>
      </c>
    </row>
    <row r="44973" spans="1:3" x14ac:dyDescent="0.25">
      <c r="A44973">
        <v>6057</v>
      </c>
      <c r="B44973" s="1">
        <f>DATE(2016,8,1) + TIME(0,0,0)</f>
        <v>42583</v>
      </c>
      <c r="C44973">
        <v>29.124610901</v>
      </c>
    </row>
    <row r="44974" spans="1:3" x14ac:dyDescent="0.25">
      <c r="A44974">
        <v>6088</v>
      </c>
      <c r="B44974" s="1">
        <f>DATE(2016,9,1) + TIME(0,0,0)</f>
        <v>42614</v>
      </c>
      <c r="C44974">
        <v>29.135255814000001</v>
      </c>
    </row>
    <row r="44975" spans="1:3" x14ac:dyDescent="0.25">
      <c r="A44975">
        <v>6118</v>
      </c>
      <c r="B44975" s="1">
        <f>DATE(2016,10,1) + TIME(0,0,0)</f>
        <v>42644</v>
      </c>
      <c r="C44975">
        <v>29.145492554</v>
      </c>
    </row>
    <row r="44976" spans="1:3" x14ac:dyDescent="0.25">
      <c r="A44976">
        <v>6149</v>
      </c>
      <c r="B44976" s="1">
        <f>DATE(2016,11,1) + TIME(0,0,0)</f>
        <v>42675</v>
      </c>
      <c r="C44976">
        <v>29.156015396000001</v>
      </c>
    </row>
    <row r="44977" spans="1:3" x14ac:dyDescent="0.25">
      <c r="A44977">
        <v>6179</v>
      </c>
      <c r="B44977" s="1">
        <f>DATE(2016,12,1) + TIME(0,0,0)</f>
        <v>42705</v>
      </c>
      <c r="C44977">
        <v>29.166141509999999</v>
      </c>
    </row>
    <row r="44978" spans="1:3" x14ac:dyDescent="0.25">
      <c r="A44978">
        <v>6210</v>
      </c>
      <c r="B44978" s="1">
        <f>DATE(2017,1,1) + TIME(0,0,0)</f>
        <v>42736</v>
      </c>
      <c r="C44978">
        <v>29.176544189000001</v>
      </c>
    </row>
    <row r="44979" spans="1:3" x14ac:dyDescent="0.25">
      <c r="A44979">
        <v>6241</v>
      </c>
      <c r="B44979" s="1">
        <f>DATE(2017,2,1) + TIME(0,0,0)</f>
        <v>42767</v>
      </c>
      <c r="C44979">
        <v>29.186887741</v>
      </c>
    </row>
    <row r="44980" spans="1:3" x14ac:dyDescent="0.25">
      <c r="A44980">
        <v>6269</v>
      </c>
      <c r="B44980" s="1">
        <f>DATE(2017,3,1) + TIME(0,0,0)</f>
        <v>42795</v>
      </c>
      <c r="C44980">
        <v>29.196182251</v>
      </c>
    </row>
    <row r="44981" spans="1:3" x14ac:dyDescent="0.25">
      <c r="A44981">
        <v>6300</v>
      </c>
      <c r="B44981" s="1">
        <f>DATE(2017,4,1) + TIME(0,0,0)</f>
        <v>42826</v>
      </c>
      <c r="C44981">
        <v>29.206418991</v>
      </c>
    </row>
    <row r="44982" spans="1:3" x14ac:dyDescent="0.25">
      <c r="A44982">
        <v>6330</v>
      </c>
      <c r="B44982" s="1">
        <f>DATE(2017,5,1) + TIME(0,0,0)</f>
        <v>42856</v>
      </c>
      <c r="C44982">
        <v>29.216276169</v>
      </c>
    </row>
    <row r="44983" spans="1:3" x14ac:dyDescent="0.25">
      <c r="A44983">
        <v>6361</v>
      </c>
      <c r="B44983" s="1">
        <f>DATE(2017,6,1) + TIME(0,0,0)</f>
        <v>42887</v>
      </c>
      <c r="C44983">
        <v>29.226406097000002</v>
      </c>
    </row>
    <row r="44984" spans="1:3" x14ac:dyDescent="0.25">
      <c r="A44984">
        <v>6391</v>
      </c>
      <c r="B44984" s="1">
        <f>DATE(2017,7,1) + TIME(0,0,0)</f>
        <v>42917</v>
      </c>
      <c r="C44984">
        <v>29.236160278</v>
      </c>
    </row>
    <row r="44985" spans="1:3" x14ac:dyDescent="0.25">
      <c r="A44985">
        <v>6422</v>
      </c>
      <c r="B44985" s="1">
        <f>DATE(2017,8,1) + TIME(0,0,0)</f>
        <v>42948</v>
      </c>
      <c r="C44985">
        <v>29.246185303000001</v>
      </c>
    </row>
    <row r="44986" spans="1:3" x14ac:dyDescent="0.25">
      <c r="A44986">
        <v>6453</v>
      </c>
      <c r="B44986" s="1">
        <f>DATE(2017,9,1) + TIME(0,0,0)</f>
        <v>42979</v>
      </c>
      <c r="C44986">
        <v>29.256160735999998</v>
      </c>
    </row>
    <row r="44987" spans="1:3" x14ac:dyDescent="0.25">
      <c r="A44987">
        <v>6483</v>
      </c>
      <c r="B44987" s="1">
        <f>DATE(2017,10,1) + TIME(0,0,0)</f>
        <v>43009</v>
      </c>
      <c r="C44987">
        <v>29.265762329000001</v>
      </c>
    </row>
    <row r="44988" spans="1:3" x14ac:dyDescent="0.25">
      <c r="A44988">
        <v>6514</v>
      </c>
      <c r="B44988" s="1">
        <f>DATE(2017,11,1) + TIME(0,0,0)</f>
        <v>43040</v>
      </c>
      <c r="C44988">
        <v>29.275634766</v>
      </c>
    </row>
    <row r="44989" spans="1:3" x14ac:dyDescent="0.25">
      <c r="A44989">
        <v>6544</v>
      </c>
      <c r="B44989" s="1">
        <f>DATE(2017,12,1) + TIME(0,0,0)</f>
        <v>43070</v>
      </c>
      <c r="C44989">
        <v>29.285140990999999</v>
      </c>
    </row>
    <row r="44990" spans="1:3" x14ac:dyDescent="0.25">
      <c r="A44990">
        <v>6575</v>
      </c>
      <c r="B44990" s="1">
        <f>DATE(2018,1,1) + TIME(0,0,0)</f>
        <v>43101</v>
      </c>
      <c r="C44990">
        <v>29.294916152999999</v>
      </c>
    </row>
    <row r="44991" spans="1:3" x14ac:dyDescent="0.25">
      <c r="A44991">
        <v>6606</v>
      </c>
      <c r="B44991" s="1">
        <f>DATE(2018,2,1) + TIME(0,0,0)</f>
        <v>43132</v>
      </c>
      <c r="C44991">
        <v>29.304639816000002</v>
      </c>
    </row>
    <row r="44992" spans="1:3" x14ac:dyDescent="0.25">
      <c r="A44992">
        <v>6634</v>
      </c>
      <c r="B44992" s="1">
        <f>DATE(2018,3,1) + TIME(0,0,0)</f>
        <v>43160</v>
      </c>
      <c r="C44992">
        <v>29.313381195000002</v>
      </c>
    </row>
    <row r="44993" spans="1:3" x14ac:dyDescent="0.25">
      <c r="A44993">
        <v>6665</v>
      </c>
      <c r="B44993" s="1">
        <f>DATE(2018,4,1) + TIME(0,0,0)</f>
        <v>43191</v>
      </c>
      <c r="C44993">
        <v>29.323013306</v>
      </c>
    </row>
    <row r="44994" spans="1:3" x14ac:dyDescent="0.25">
      <c r="A44994">
        <v>6695</v>
      </c>
      <c r="B44994" s="1">
        <f>DATE(2018,5,1) + TIME(0,0,0)</f>
        <v>43221</v>
      </c>
      <c r="C44994">
        <v>29.332288741999999</v>
      </c>
    </row>
    <row r="44995" spans="1:3" x14ac:dyDescent="0.25">
      <c r="A44995">
        <v>6726</v>
      </c>
      <c r="B44995" s="1">
        <f>DATE(2018,6,1) + TIME(0,0,0)</f>
        <v>43252</v>
      </c>
      <c r="C44995">
        <v>29.341827392999999</v>
      </c>
    </row>
    <row r="44996" spans="1:3" x14ac:dyDescent="0.25">
      <c r="A44996">
        <v>6756</v>
      </c>
      <c r="B44996" s="1">
        <f>DATE(2018,7,1) + TIME(0,0,0)</f>
        <v>43282</v>
      </c>
      <c r="C44996">
        <v>29.351013183999999</v>
      </c>
    </row>
    <row r="44997" spans="1:3" x14ac:dyDescent="0.25">
      <c r="A44997">
        <v>6787</v>
      </c>
      <c r="B44997" s="1">
        <f>DATE(2018,8,1) + TIME(0,0,0)</f>
        <v>43313</v>
      </c>
      <c r="C44997">
        <v>29.360458374</v>
      </c>
    </row>
    <row r="44998" spans="1:3" x14ac:dyDescent="0.25">
      <c r="A44998">
        <v>6818</v>
      </c>
      <c r="B44998" s="1">
        <f>DATE(2018,9,1) + TIME(0,0,0)</f>
        <v>43344</v>
      </c>
      <c r="C44998">
        <v>29.369859694999999</v>
      </c>
    </row>
    <row r="44999" spans="1:3" x14ac:dyDescent="0.25">
      <c r="A44999">
        <v>6848</v>
      </c>
      <c r="B44999" s="1">
        <f>DATE(2018,10,1) + TIME(0,0,0)</f>
        <v>43374</v>
      </c>
      <c r="C44999">
        <v>29.378913878999999</v>
      </c>
    </row>
    <row r="45000" spans="1:3" x14ac:dyDescent="0.25">
      <c r="A45000">
        <v>6879</v>
      </c>
      <c r="B45000" s="1">
        <f>DATE(2018,11,1) + TIME(0,0,0)</f>
        <v>43405</v>
      </c>
      <c r="C45000">
        <v>29.388225554999998</v>
      </c>
    </row>
    <row r="45001" spans="1:3" x14ac:dyDescent="0.25">
      <c r="A45001">
        <v>6909</v>
      </c>
      <c r="B45001" s="1">
        <f>DATE(2018,12,1) + TIME(0,0,0)</f>
        <v>43435</v>
      </c>
      <c r="C45001">
        <v>29.397193908999999</v>
      </c>
    </row>
    <row r="45002" spans="1:3" x14ac:dyDescent="0.25">
      <c r="A45002">
        <v>6940</v>
      </c>
      <c r="B45002" s="1">
        <f>DATE(2019,1,1) + TIME(0,0,0)</f>
        <v>43466</v>
      </c>
      <c r="C45002">
        <v>29.406417847</v>
      </c>
    </row>
    <row r="45003" spans="1:3" x14ac:dyDescent="0.25">
      <c r="A45003">
        <v>6971</v>
      </c>
      <c r="B45003" s="1">
        <f>DATE(2019,2,1) + TIME(0,0,0)</f>
        <v>43497</v>
      </c>
      <c r="C45003">
        <v>29.415597915999999</v>
      </c>
    </row>
    <row r="45004" spans="1:3" x14ac:dyDescent="0.25">
      <c r="A45004">
        <v>6999</v>
      </c>
      <c r="B45004" s="1">
        <f>DATE(2019,3,1) + TIME(0,0,0)</f>
        <v>43525</v>
      </c>
      <c r="C45004">
        <v>29.423852921000002</v>
      </c>
    </row>
    <row r="45005" spans="1:3" x14ac:dyDescent="0.25">
      <c r="A45005">
        <v>7030</v>
      </c>
      <c r="B45005" s="1">
        <f>DATE(2019,4,1) + TIME(0,0,0)</f>
        <v>43556</v>
      </c>
      <c r="C45005">
        <v>29.432950974000001</v>
      </c>
    </row>
    <row r="45006" spans="1:3" x14ac:dyDescent="0.25">
      <c r="A45006">
        <v>7060</v>
      </c>
      <c r="B45006" s="1">
        <f>DATE(2019,5,1) + TIME(0,0,0)</f>
        <v>43586</v>
      </c>
      <c r="C45006">
        <v>29.441717147999999</v>
      </c>
    </row>
    <row r="45007" spans="1:3" x14ac:dyDescent="0.25">
      <c r="A45007">
        <v>7091</v>
      </c>
      <c r="B45007" s="1">
        <f>DATE(2019,6,1) + TIME(0,0,0)</f>
        <v>43617</v>
      </c>
      <c r="C45007">
        <v>29.450733185000001</v>
      </c>
    </row>
    <row r="45008" spans="1:3" x14ac:dyDescent="0.25">
      <c r="A45008">
        <v>7121</v>
      </c>
      <c r="B45008" s="1">
        <f>DATE(2019,7,1) + TIME(0,0,0)</f>
        <v>43647</v>
      </c>
      <c r="C45008">
        <v>29.459421158000001</v>
      </c>
    </row>
    <row r="45009" spans="1:3" x14ac:dyDescent="0.25">
      <c r="A45009">
        <v>7152</v>
      </c>
      <c r="B45009" s="1">
        <f>DATE(2019,8,1) + TIME(0,0,0)</f>
        <v>43678</v>
      </c>
      <c r="C45009">
        <v>29.468357086000001</v>
      </c>
    </row>
    <row r="45010" spans="1:3" x14ac:dyDescent="0.25">
      <c r="A45010">
        <v>7183</v>
      </c>
      <c r="B45010" s="1">
        <f>DATE(2019,9,1) + TIME(0,0,0)</f>
        <v>43709</v>
      </c>
      <c r="C45010">
        <v>29.477252960000001</v>
      </c>
    </row>
    <row r="45011" spans="1:3" x14ac:dyDescent="0.25">
      <c r="A45011">
        <v>7213</v>
      </c>
      <c r="B45011" s="1">
        <f>DATE(2019,10,1) + TIME(0,0,0)</f>
        <v>43739</v>
      </c>
      <c r="C45011">
        <v>29.485826492000001</v>
      </c>
    </row>
    <row r="45012" spans="1:3" x14ac:dyDescent="0.25">
      <c r="A45012">
        <v>7244</v>
      </c>
      <c r="B45012" s="1">
        <f>DATE(2019,11,1) + TIME(0,0,0)</f>
        <v>43770</v>
      </c>
      <c r="C45012">
        <v>29.494644165</v>
      </c>
    </row>
    <row r="45013" spans="1:3" x14ac:dyDescent="0.25">
      <c r="A45013">
        <v>7274</v>
      </c>
      <c r="B45013" s="1">
        <f>DATE(2019,12,1) + TIME(0,0,0)</f>
        <v>43800</v>
      </c>
      <c r="C45013">
        <v>29.503143310999999</v>
      </c>
    </row>
    <row r="45014" spans="1:3" x14ac:dyDescent="0.25">
      <c r="A45014">
        <v>7305</v>
      </c>
      <c r="B45014" s="1">
        <f>DATE(2020,1,1) + TIME(0,0,0)</f>
        <v>43831</v>
      </c>
      <c r="C45014">
        <v>29.511886597</v>
      </c>
    </row>
    <row r="45015" spans="1:3" x14ac:dyDescent="0.25">
      <c r="A45015">
        <v>7336</v>
      </c>
      <c r="B45015" s="1">
        <f>DATE(2020,2,1) + TIME(0,0,0)</f>
        <v>43862</v>
      </c>
      <c r="C45015">
        <v>29.520591736</v>
      </c>
    </row>
    <row r="45016" spans="1:3" x14ac:dyDescent="0.25">
      <c r="A45016">
        <v>7365</v>
      </c>
      <c r="B45016" s="1">
        <f>DATE(2020,3,1) + TIME(0,0,0)</f>
        <v>43891</v>
      </c>
      <c r="C45016">
        <v>29.528701781999999</v>
      </c>
    </row>
    <row r="45017" spans="1:3" x14ac:dyDescent="0.25">
      <c r="A45017">
        <v>7396</v>
      </c>
      <c r="B45017" s="1">
        <f>DATE(2020,4,1) + TIME(0,0,0)</f>
        <v>43922</v>
      </c>
      <c r="C45017">
        <v>29.537334441999999</v>
      </c>
    </row>
    <row r="45018" spans="1:3" x14ac:dyDescent="0.25">
      <c r="A45018">
        <v>7426</v>
      </c>
      <c r="B45018" s="1">
        <f>DATE(2020,5,1) + TIME(0,0,0)</f>
        <v>43952</v>
      </c>
      <c r="C45018">
        <v>29.545654296999999</v>
      </c>
    </row>
    <row r="45019" spans="1:3" x14ac:dyDescent="0.25">
      <c r="A45019">
        <v>7457</v>
      </c>
      <c r="B45019" s="1">
        <f>DATE(2020,6,1) + TIME(0,0,0)</f>
        <v>43983</v>
      </c>
      <c r="C45019">
        <v>29.554214477999999</v>
      </c>
    </row>
    <row r="45020" spans="1:3" x14ac:dyDescent="0.25">
      <c r="A45020">
        <v>7487</v>
      </c>
      <c r="B45020" s="1">
        <f>DATE(2020,7,1) + TIME(0,0,0)</f>
        <v>44013</v>
      </c>
      <c r="C45020">
        <v>29.56246376</v>
      </c>
    </row>
    <row r="45021" spans="1:3" x14ac:dyDescent="0.25">
      <c r="A45021">
        <v>7518</v>
      </c>
      <c r="B45021" s="1">
        <f>DATE(2020,8,1) + TIME(0,0,0)</f>
        <v>44044</v>
      </c>
      <c r="C45021">
        <v>29.570953369000001</v>
      </c>
    </row>
    <row r="45022" spans="1:3" x14ac:dyDescent="0.25">
      <c r="A45022">
        <v>7549</v>
      </c>
      <c r="B45022" s="1">
        <f>DATE(2020,9,1) + TIME(0,0,0)</f>
        <v>44075</v>
      </c>
      <c r="C45022">
        <v>29.579404831000002</v>
      </c>
    </row>
    <row r="45023" spans="1:3" x14ac:dyDescent="0.25">
      <c r="A45023">
        <v>7579</v>
      </c>
      <c r="B45023" s="1">
        <f>DATE(2020,10,1) + TIME(0,0,0)</f>
        <v>44105</v>
      </c>
      <c r="C45023">
        <v>29.587551117</v>
      </c>
    </row>
    <row r="45024" spans="1:3" x14ac:dyDescent="0.25">
      <c r="A45024">
        <v>7610</v>
      </c>
      <c r="B45024" s="1">
        <f>DATE(2020,11,1) + TIME(0,0,0)</f>
        <v>44136</v>
      </c>
      <c r="C45024">
        <v>29.595932006999998</v>
      </c>
    </row>
    <row r="45025" spans="1:3" x14ac:dyDescent="0.25">
      <c r="A45025">
        <v>7640</v>
      </c>
      <c r="B45025" s="1">
        <f>DATE(2020,12,1) + TIME(0,0,0)</f>
        <v>44166</v>
      </c>
      <c r="C45025">
        <v>29.604009628</v>
      </c>
    </row>
    <row r="45026" spans="1:3" x14ac:dyDescent="0.25">
      <c r="A45026">
        <v>7671</v>
      </c>
      <c r="B45026" s="1">
        <f>DATE(2021,1,1) + TIME(0,0,0)</f>
        <v>44197</v>
      </c>
      <c r="C45026">
        <v>29.612321854000001</v>
      </c>
    </row>
    <row r="45027" spans="1:3" x14ac:dyDescent="0.25">
      <c r="A45027">
        <v>7702</v>
      </c>
      <c r="B45027" s="1">
        <f>DATE(2021,2,1) + TIME(0,0,0)</f>
        <v>44228</v>
      </c>
      <c r="C45027">
        <v>29.620599747</v>
      </c>
    </row>
    <row r="45028" spans="1:3" x14ac:dyDescent="0.25">
      <c r="A45028">
        <v>7730</v>
      </c>
      <c r="B45028" s="1">
        <f>DATE(2021,3,1) + TIME(0,0,0)</f>
        <v>44256</v>
      </c>
      <c r="C45028">
        <v>29.628046036000001</v>
      </c>
    </row>
    <row r="45029" spans="1:3" x14ac:dyDescent="0.25">
      <c r="A45029">
        <v>7761</v>
      </c>
      <c r="B45029" s="1">
        <f>DATE(2021,4,1) + TIME(0,0,0)</f>
        <v>44287</v>
      </c>
      <c r="C45029">
        <v>29.636257172000001</v>
      </c>
    </row>
    <row r="45030" spans="1:3" x14ac:dyDescent="0.25">
      <c r="A45030">
        <v>7791</v>
      </c>
      <c r="B45030" s="1">
        <f>DATE(2021,5,1) + TIME(0,0,0)</f>
        <v>44317</v>
      </c>
      <c r="C45030">
        <v>29.644170761000002</v>
      </c>
    </row>
    <row r="45031" spans="1:3" x14ac:dyDescent="0.25">
      <c r="A45031">
        <v>7822</v>
      </c>
      <c r="B45031" s="1">
        <f>DATE(2021,6,1) + TIME(0,0,0)</f>
        <v>44348</v>
      </c>
      <c r="C45031">
        <v>29.652315139999999</v>
      </c>
    </row>
    <row r="45032" spans="1:3" x14ac:dyDescent="0.25">
      <c r="A45032">
        <v>7852</v>
      </c>
      <c r="B45032" s="1">
        <f>DATE(2021,7,1) + TIME(0,0,0)</f>
        <v>44378</v>
      </c>
      <c r="C45032">
        <v>29.660165787</v>
      </c>
    </row>
    <row r="45033" spans="1:3" x14ac:dyDescent="0.25">
      <c r="A45033">
        <v>7883</v>
      </c>
      <c r="B45033" s="1">
        <f>DATE(2021,8,1) + TIME(0,0,0)</f>
        <v>44409</v>
      </c>
      <c r="C45033">
        <v>29.668245316</v>
      </c>
    </row>
    <row r="45034" spans="1:3" x14ac:dyDescent="0.25">
      <c r="A45034">
        <v>7914</v>
      </c>
      <c r="B45034" s="1">
        <f>DATE(2021,9,1) + TIME(0,0,0)</f>
        <v>44440</v>
      </c>
      <c r="C45034">
        <v>29.676290512000001</v>
      </c>
    </row>
    <row r="45035" spans="1:3" x14ac:dyDescent="0.25">
      <c r="A45035">
        <v>7944</v>
      </c>
      <c r="B45035" s="1">
        <f>DATE(2021,10,1) + TIME(0,0,0)</f>
        <v>44470</v>
      </c>
      <c r="C45035">
        <v>29.684047699000001</v>
      </c>
    </row>
    <row r="45036" spans="1:3" x14ac:dyDescent="0.25">
      <c r="A45036">
        <v>7975</v>
      </c>
      <c r="B45036" s="1">
        <f>DATE(2021,11,1) + TIME(0,0,0)</f>
        <v>44501</v>
      </c>
      <c r="C45036">
        <v>29.692029952999999</v>
      </c>
    </row>
    <row r="45037" spans="1:3" x14ac:dyDescent="0.25">
      <c r="A45037">
        <v>8005</v>
      </c>
      <c r="B45037" s="1">
        <f>DATE(2021,12,1) + TIME(0,0,0)</f>
        <v>44531</v>
      </c>
      <c r="C45037">
        <v>29.699724196999998</v>
      </c>
    </row>
    <row r="45038" spans="1:3" x14ac:dyDescent="0.25">
      <c r="A45038">
        <v>8036</v>
      </c>
      <c r="B45038" s="1">
        <f>DATE(2022,1,1) + TIME(0,0,0)</f>
        <v>44562</v>
      </c>
      <c r="C45038">
        <v>29.707645415999998</v>
      </c>
    </row>
    <row r="45039" spans="1:3" x14ac:dyDescent="0.25">
      <c r="A45039">
        <v>8067</v>
      </c>
      <c r="B45039" s="1">
        <f>DATE(2022,2,1) + TIME(0,0,0)</f>
        <v>44593</v>
      </c>
      <c r="C45039">
        <v>29.715534210000001</v>
      </c>
    </row>
    <row r="45040" spans="1:3" x14ac:dyDescent="0.25">
      <c r="A45040">
        <v>8095</v>
      </c>
      <c r="B45040" s="1">
        <f>DATE(2022,3,1) + TIME(0,0,0)</f>
        <v>44621</v>
      </c>
      <c r="C45040">
        <v>29.722633362</v>
      </c>
    </row>
    <row r="45041" spans="1:3" x14ac:dyDescent="0.25">
      <c r="A45041">
        <v>8126</v>
      </c>
      <c r="B45041" s="1">
        <f>DATE(2022,4,1) + TIME(0,0,0)</f>
        <v>44652</v>
      </c>
      <c r="C45041">
        <v>29.730464935000001</v>
      </c>
    </row>
    <row r="45042" spans="1:3" x14ac:dyDescent="0.25">
      <c r="A45042">
        <v>8156</v>
      </c>
      <c r="B45042" s="1">
        <f>DATE(2022,5,1) + TIME(0,0,0)</f>
        <v>44682</v>
      </c>
      <c r="C45042">
        <v>29.738014221</v>
      </c>
    </row>
    <row r="45043" spans="1:3" x14ac:dyDescent="0.25">
      <c r="A45043">
        <v>8187</v>
      </c>
      <c r="B45043" s="1">
        <f>DATE(2022,6,1) + TIME(0,0,0)</f>
        <v>44713</v>
      </c>
      <c r="C45043">
        <v>29.745784759999999</v>
      </c>
    </row>
    <row r="45044" spans="1:3" x14ac:dyDescent="0.25">
      <c r="A45044">
        <v>8217</v>
      </c>
      <c r="B45044" s="1">
        <f>DATE(2022,7,1) + TIME(0,0,0)</f>
        <v>44743</v>
      </c>
      <c r="C45044">
        <v>29.753278731999998</v>
      </c>
    </row>
    <row r="45045" spans="1:3" x14ac:dyDescent="0.25">
      <c r="A45045">
        <v>8248</v>
      </c>
      <c r="B45045" s="1">
        <f>DATE(2022,8,1) + TIME(0,0,0)</f>
        <v>44774</v>
      </c>
      <c r="C45045">
        <v>29.760992049999999</v>
      </c>
    </row>
    <row r="45046" spans="1:3" x14ac:dyDescent="0.25">
      <c r="A45046">
        <v>8279</v>
      </c>
      <c r="B45046" s="1">
        <f>DATE(2022,9,1) + TIME(0,0,0)</f>
        <v>44805</v>
      </c>
      <c r="C45046">
        <v>29.768676758000002</v>
      </c>
    </row>
    <row r="45047" spans="1:3" x14ac:dyDescent="0.25">
      <c r="A45047">
        <v>8309</v>
      </c>
      <c r="B45047" s="1">
        <f>DATE(2022,10,1) + TIME(0,0,0)</f>
        <v>44835</v>
      </c>
      <c r="C45047">
        <v>29.776084900000001</v>
      </c>
    </row>
    <row r="45048" spans="1:3" x14ac:dyDescent="0.25">
      <c r="A45048">
        <v>8340</v>
      </c>
      <c r="B45048" s="1">
        <f>DATE(2022,11,1) + TIME(0,0,0)</f>
        <v>44866</v>
      </c>
      <c r="C45048">
        <v>29.783714293999999</v>
      </c>
    </row>
    <row r="45049" spans="1:3" x14ac:dyDescent="0.25">
      <c r="A45049">
        <v>8370</v>
      </c>
      <c r="B45049" s="1">
        <f>DATE(2022,12,1) + TIME(0,0,0)</f>
        <v>44896</v>
      </c>
      <c r="C45049">
        <v>29.791069030999999</v>
      </c>
    </row>
    <row r="45050" spans="1:3" x14ac:dyDescent="0.25">
      <c r="A45050">
        <v>8401</v>
      </c>
      <c r="B45050" s="1">
        <f>DATE(2023,1,1) + TIME(0,0,0)</f>
        <v>44927</v>
      </c>
      <c r="C45050">
        <v>29.798641204999999</v>
      </c>
    </row>
    <row r="45051" spans="1:3" x14ac:dyDescent="0.25">
      <c r="A45051">
        <v>8432</v>
      </c>
      <c r="B45051" s="1">
        <f>DATE(2023,2,1) + TIME(0,0,0)</f>
        <v>44958</v>
      </c>
      <c r="C45051">
        <v>29.806186675999999</v>
      </c>
    </row>
    <row r="45052" spans="1:3" x14ac:dyDescent="0.25">
      <c r="A45052">
        <v>8460</v>
      </c>
      <c r="B45052" s="1">
        <f>DATE(2023,3,1) + TIME(0,0,0)</f>
        <v>44986</v>
      </c>
      <c r="C45052">
        <v>29.812978744999999</v>
      </c>
    </row>
    <row r="45053" spans="1:3" x14ac:dyDescent="0.25">
      <c r="A45053">
        <v>8491</v>
      </c>
      <c r="B45053" s="1">
        <f>DATE(2023,4,1) + TIME(0,0,0)</f>
        <v>45017</v>
      </c>
      <c r="C45053">
        <v>29.820474624999999</v>
      </c>
    </row>
    <row r="45054" spans="1:3" x14ac:dyDescent="0.25">
      <c r="A45054">
        <v>8521</v>
      </c>
      <c r="B45054" s="1">
        <f>DATE(2023,5,1) + TIME(0,0,0)</f>
        <v>45047</v>
      </c>
      <c r="C45054">
        <v>29.827705383000001</v>
      </c>
    </row>
    <row r="45055" spans="1:3" x14ac:dyDescent="0.25">
      <c r="A45055">
        <v>8552</v>
      </c>
      <c r="B45055" s="1">
        <f>DATE(2023,6,1) + TIME(0,0,0)</f>
        <v>45078</v>
      </c>
      <c r="C45055">
        <v>29.83515358</v>
      </c>
    </row>
    <row r="45056" spans="1:3" x14ac:dyDescent="0.25">
      <c r="A45056">
        <v>8582</v>
      </c>
      <c r="B45056" s="1">
        <f>DATE(2023,7,1) + TIME(0,0,0)</f>
        <v>45108</v>
      </c>
      <c r="C45056">
        <v>29.842332840000001</v>
      </c>
    </row>
    <row r="45057" spans="1:3" x14ac:dyDescent="0.25">
      <c r="A45057">
        <v>8613</v>
      </c>
      <c r="B45057" s="1">
        <f>DATE(2023,8,1) + TIME(0,0,0)</f>
        <v>45139</v>
      </c>
      <c r="C45057">
        <v>29.849723816000001</v>
      </c>
    </row>
    <row r="45058" spans="1:3" x14ac:dyDescent="0.25">
      <c r="A45058">
        <v>8644</v>
      </c>
      <c r="B45058" s="1">
        <f>DATE(2023,9,1) + TIME(0,0,0)</f>
        <v>45170</v>
      </c>
      <c r="C45058">
        <v>29.857086182</v>
      </c>
    </row>
    <row r="45059" spans="1:3" x14ac:dyDescent="0.25">
      <c r="A45059">
        <v>8674</v>
      </c>
      <c r="B45059" s="1">
        <f>DATE(2023,10,1) + TIME(0,0,0)</f>
        <v>45200</v>
      </c>
      <c r="C45059">
        <v>29.864187241</v>
      </c>
    </row>
    <row r="45060" spans="1:3" x14ac:dyDescent="0.25">
      <c r="A45060">
        <v>8705</v>
      </c>
      <c r="B45060" s="1">
        <f>DATE(2023,11,1) + TIME(0,0,0)</f>
        <v>45231</v>
      </c>
      <c r="C45060">
        <v>29.871496200999999</v>
      </c>
    </row>
    <row r="45061" spans="1:3" x14ac:dyDescent="0.25">
      <c r="A45061">
        <v>8735</v>
      </c>
      <c r="B45061" s="1">
        <f>DATE(2023,12,1) + TIME(0,0,0)</f>
        <v>45261</v>
      </c>
      <c r="C45061">
        <v>29.878543854</v>
      </c>
    </row>
    <row r="45062" spans="1:3" x14ac:dyDescent="0.25">
      <c r="A45062">
        <v>8766</v>
      </c>
      <c r="B45062" s="1">
        <f>DATE(2024,1,1) + TIME(0,0,0)</f>
        <v>45292</v>
      </c>
      <c r="C45062">
        <v>29.885799408</v>
      </c>
    </row>
    <row r="45063" spans="1:3" x14ac:dyDescent="0.25">
      <c r="A45063">
        <v>8797</v>
      </c>
      <c r="B45063" s="1">
        <f>DATE(2024,2,1) + TIME(0,0,0)</f>
        <v>45323</v>
      </c>
      <c r="C45063">
        <v>29.893030166999999</v>
      </c>
    </row>
    <row r="45064" spans="1:3" x14ac:dyDescent="0.25">
      <c r="A45064">
        <v>8826</v>
      </c>
      <c r="B45064" s="1">
        <f>DATE(2024,3,1) + TIME(0,0,0)</f>
        <v>45352</v>
      </c>
      <c r="C45064">
        <v>29.899768828999999</v>
      </c>
    </row>
    <row r="45065" spans="1:3" x14ac:dyDescent="0.25">
      <c r="A45065">
        <v>8857</v>
      </c>
      <c r="B45065" s="1">
        <f>DATE(2024,4,1) + TIME(0,0,0)</f>
        <v>45383</v>
      </c>
      <c r="C45065">
        <v>29.906951904</v>
      </c>
    </row>
    <row r="45066" spans="1:3" x14ac:dyDescent="0.25">
      <c r="A45066">
        <v>8887</v>
      </c>
      <c r="B45066" s="1">
        <f>DATE(2024,5,1) + TIME(0,0,0)</f>
        <v>45413</v>
      </c>
      <c r="C45066">
        <v>29.913879394999999</v>
      </c>
    </row>
    <row r="45067" spans="1:3" x14ac:dyDescent="0.25">
      <c r="A45067">
        <v>8918</v>
      </c>
      <c r="B45067" s="1">
        <f>DATE(2024,6,1) + TIME(0,0,0)</f>
        <v>45444</v>
      </c>
      <c r="C45067">
        <v>29.921014786000001</v>
      </c>
    </row>
    <row r="45068" spans="1:3" x14ac:dyDescent="0.25">
      <c r="A45068">
        <v>8948</v>
      </c>
      <c r="B45068" s="1">
        <f>DATE(2024,7,1) + TIME(0,0,0)</f>
        <v>45474</v>
      </c>
      <c r="C45068">
        <v>29.927898407000001</v>
      </c>
    </row>
    <row r="45069" spans="1:3" x14ac:dyDescent="0.25">
      <c r="A45069">
        <v>8979</v>
      </c>
      <c r="B45069" s="1">
        <f>DATE(2024,8,1) + TIME(0,0,0)</f>
        <v>45505</v>
      </c>
      <c r="C45069">
        <v>29.934986115000001</v>
      </c>
    </row>
    <row r="45070" spans="1:3" x14ac:dyDescent="0.25">
      <c r="A45070">
        <v>9010</v>
      </c>
      <c r="B45070" s="1">
        <f>DATE(2024,9,1) + TIME(0,0,0)</f>
        <v>45536</v>
      </c>
      <c r="C45070">
        <v>29.942050934000001</v>
      </c>
    </row>
    <row r="45071" spans="1:3" x14ac:dyDescent="0.25">
      <c r="A45071">
        <v>9040</v>
      </c>
      <c r="B45071" s="1">
        <f>DATE(2024,10,1) + TIME(0,0,0)</f>
        <v>45566</v>
      </c>
      <c r="C45071">
        <v>29.948865891000001</v>
      </c>
    </row>
    <row r="45072" spans="1:3" x14ac:dyDescent="0.25">
      <c r="A45072">
        <v>9071</v>
      </c>
      <c r="B45072" s="1">
        <f>DATE(2024,11,1) + TIME(0,0,0)</f>
        <v>45597</v>
      </c>
      <c r="C45072">
        <v>29.955884933</v>
      </c>
    </row>
    <row r="45073" spans="1:3" x14ac:dyDescent="0.25">
      <c r="A45073">
        <v>9101</v>
      </c>
      <c r="B45073" s="1">
        <f>DATE(2024,12,1) + TIME(0,0,0)</f>
        <v>45627</v>
      </c>
      <c r="C45073">
        <v>29.962654113999999</v>
      </c>
    </row>
    <row r="45074" spans="1:3" x14ac:dyDescent="0.25">
      <c r="A45074">
        <v>9132</v>
      </c>
      <c r="B45074" s="1">
        <f>DATE(2025,1,1) + TIME(0,0,0)</f>
        <v>45658</v>
      </c>
      <c r="C45074">
        <v>29.969627379999999</v>
      </c>
    </row>
    <row r="45075" spans="1:3" x14ac:dyDescent="0.25">
      <c r="A45075">
        <v>9163</v>
      </c>
      <c r="B45075" s="1">
        <f>DATE(2025,2,1) + TIME(0,0,0)</f>
        <v>45689</v>
      </c>
      <c r="C45075">
        <v>29.976577759000001</v>
      </c>
    </row>
    <row r="45076" spans="1:3" x14ac:dyDescent="0.25">
      <c r="A45076">
        <v>9191</v>
      </c>
      <c r="B45076" s="1">
        <f>DATE(2025,3,1) + TIME(0,0,0)</f>
        <v>45717</v>
      </c>
      <c r="C45076">
        <v>29.982835770000001</v>
      </c>
    </row>
    <row r="45077" spans="1:3" x14ac:dyDescent="0.25">
      <c r="A45077">
        <v>9222</v>
      </c>
      <c r="B45077" s="1">
        <f>DATE(2025,4,1) + TIME(0,0,0)</f>
        <v>45748</v>
      </c>
      <c r="C45077">
        <v>29.989744185999999</v>
      </c>
    </row>
    <row r="45078" spans="1:3" x14ac:dyDescent="0.25">
      <c r="A45078">
        <v>9252</v>
      </c>
      <c r="B45078" s="1">
        <f>DATE(2025,5,1) + TIME(0,0,0)</f>
        <v>45778</v>
      </c>
      <c r="C45078">
        <v>29.996404647999999</v>
      </c>
    </row>
    <row r="45079" spans="1:3" x14ac:dyDescent="0.25">
      <c r="A45079">
        <v>9283</v>
      </c>
      <c r="B45079" s="1">
        <f>DATE(2025,6,1) + TIME(0,0,0)</f>
        <v>45809</v>
      </c>
      <c r="C45079">
        <v>30.003265380999999</v>
      </c>
    </row>
    <row r="45080" spans="1:3" x14ac:dyDescent="0.25">
      <c r="A45080">
        <v>9313</v>
      </c>
      <c r="B45080" s="1">
        <f>DATE(2025,7,1) + TIME(0,0,0)</f>
        <v>45839</v>
      </c>
      <c r="C45080">
        <v>30.009883881</v>
      </c>
    </row>
    <row r="45081" spans="1:3" x14ac:dyDescent="0.25">
      <c r="A45081">
        <v>9344</v>
      </c>
      <c r="B45081" s="1">
        <f>DATE(2025,8,1) + TIME(0,0,0)</f>
        <v>45870</v>
      </c>
      <c r="C45081">
        <v>30.016702651999999</v>
      </c>
    </row>
    <row r="45082" spans="1:3" x14ac:dyDescent="0.25">
      <c r="A45082">
        <v>9375</v>
      </c>
      <c r="B45082" s="1">
        <f>DATE(2025,9,1) + TIME(0,0,0)</f>
        <v>45901</v>
      </c>
      <c r="C45082">
        <v>30.023502350000001</v>
      </c>
    </row>
    <row r="45083" spans="1:3" x14ac:dyDescent="0.25">
      <c r="A45083">
        <v>9405</v>
      </c>
      <c r="B45083" s="1">
        <f>DATE(2025,10,1) + TIME(0,0,0)</f>
        <v>45931</v>
      </c>
      <c r="C45083">
        <v>30.030063629000001</v>
      </c>
    </row>
    <row r="45084" spans="1:3" x14ac:dyDescent="0.25">
      <c r="A45084">
        <v>9436</v>
      </c>
      <c r="B45084" s="1">
        <f>DATE(2025,11,1) + TIME(0,0,0)</f>
        <v>45962</v>
      </c>
      <c r="C45084">
        <v>30.036823273</v>
      </c>
    </row>
    <row r="45085" spans="1:3" x14ac:dyDescent="0.25">
      <c r="A45085">
        <v>9466</v>
      </c>
      <c r="B45085" s="1">
        <f>DATE(2025,12,1) + TIME(0,0,0)</f>
        <v>45992</v>
      </c>
      <c r="C45085">
        <v>30.043346405000001</v>
      </c>
    </row>
    <row r="45086" spans="1:3" x14ac:dyDescent="0.25">
      <c r="A45086">
        <v>9497</v>
      </c>
      <c r="B45086" s="1">
        <f>DATE(2026,1,1) + TIME(0,0,0)</f>
        <v>46023</v>
      </c>
      <c r="C45086">
        <v>30.050067901999999</v>
      </c>
    </row>
    <row r="45087" spans="1:3" x14ac:dyDescent="0.25">
      <c r="A45087">
        <v>9528</v>
      </c>
      <c r="B45087" s="1">
        <f>DATE(2026,2,1) + TIME(0,0,0)</f>
        <v>46054</v>
      </c>
      <c r="C45087">
        <v>30.056770324999999</v>
      </c>
    </row>
    <row r="45088" spans="1:3" x14ac:dyDescent="0.25">
      <c r="A45088">
        <v>9556</v>
      </c>
      <c r="B45088" s="1">
        <f>DATE(2026,3,1) + TIME(0,0,0)</f>
        <v>46082</v>
      </c>
      <c r="C45088">
        <v>30.062807082999999</v>
      </c>
    </row>
    <row r="45089" spans="1:3" x14ac:dyDescent="0.25">
      <c r="A45089">
        <v>9587</v>
      </c>
      <c r="B45089" s="1">
        <f>DATE(2026,4,1) + TIME(0,0,0)</f>
        <v>46113</v>
      </c>
      <c r="C45089">
        <v>30.069471359000001</v>
      </c>
    </row>
    <row r="45090" spans="1:3" x14ac:dyDescent="0.25">
      <c r="A45090">
        <v>9617</v>
      </c>
      <c r="B45090" s="1">
        <f>DATE(2026,5,1) + TIME(0,0,0)</f>
        <v>46143</v>
      </c>
      <c r="C45090">
        <v>30.075902938999999</v>
      </c>
    </row>
    <row r="45091" spans="1:3" x14ac:dyDescent="0.25">
      <c r="A45091">
        <v>9648</v>
      </c>
      <c r="B45091" s="1">
        <f>DATE(2026,6,1) + TIME(0,0,0)</f>
        <v>46174</v>
      </c>
      <c r="C45091">
        <v>30.082529067999999</v>
      </c>
    </row>
    <row r="45092" spans="1:3" x14ac:dyDescent="0.25">
      <c r="A45092">
        <v>9678</v>
      </c>
      <c r="B45092" s="1">
        <f>DATE(2026,7,1) + TIME(0,0,0)</f>
        <v>46204</v>
      </c>
      <c r="C45092">
        <v>30.088926314999998</v>
      </c>
    </row>
    <row r="45093" spans="1:3" x14ac:dyDescent="0.25">
      <c r="A45093">
        <v>9709</v>
      </c>
      <c r="B45093" s="1">
        <f>DATE(2026,8,1) + TIME(0,0,0)</f>
        <v>46235</v>
      </c>
      <c r="C45093">
        <v>30.095518112000001</v>
      </c>
    </row>
    <row r="45094" spans="1:3" x14ac:dyDescent="0.25">
      <c r="A45094">
        <v>9740</v>
      </c>
      <c r="B45094" s="1">
        <f>DATE(2026,9,1) + TIME(0,0,0)</f>
        <v>46266</v>
      </c>
      <c r="C45094">
        <v>30.102090835999999</v>
      </c>
    </row>
    <row r="45095" spans="1:3" x14ac:dyDescent="0.25">
      <c r="A45095">
        <v>9770</v>
      </c>
      <c r="B45095" s="1">
        <f>DATE(2026,10,1) + TIME(0,0,0)</f>
        <v>46296</v>
      </c>
      <c r="C45095">
        <v>30.108434677000002</v>
      </c>
    </row>
    <row r="45096" spans="1:3" x14ac:dyDescent="0.25">
      <c r="A45096">
        <v>9801</v>
      </c>
      <c r="B45096" s="1">
        <f>DATE(2026,11,1) + TIME(0,0,0)</f>
        <v>46327</v>
      </c>
      <c r="C45096">
        <v>30.114973068000001</v>
      </c>
    </row>
    <row r="45097" spans="1:3" x14ac:dyDescent="0.25">
      <c r="A45097">
        <v>9831</v>
      </c>
      <c r="B45097" s="1">
        <f>DATE(2026,12,1) + TIME(0,0,0)</f>
        <v>46357</v>
      </c>
      <c r="C45097">
        <v>30.121286391999998</v>
      </c>
    </row>
    <row r="45098" spans="1:3" x14ac:dyDescent="0.25">
      <c r="A45098">
        <v>9862</v>
      </c>
      <c r="B45098" s="1">
        <f>DATE(2027,1,1) + TIME(0,0,0)</f>
        <v>46388</v>
      </c>
      <c r="C45098">
        <v>30.127790450999999</v>
      </c>
    </row>
    <row r="45099" spans="1:3" x14ac:dyDescent="0.25">
      <c r="A45099">
        <v>9893</v>
      </c>
      <c r="B45099" s="1">
        <f>DATE(2027,2,1) + TIME(0,0,0)</f>
        <v>46419</v>
      </c>
      <c r="C45099">
        <v>30.134279250999999</v>
      </c>
    </row>
    <row r="45100" spans="1:3" x14ac:dyDescent="0.25">
      <c r="A45100">
        <v>9921</v>
      </c>
      <c r="B45100" s="1">
        <f>DATE(2027,3,1) + TIME(0,0,0)</f>
        <v>46447</v>
      </c>
      <c r="C45100">
        <v>30.140127182000001</v>
      </c>
    </row>
    <row r="45101" spans="1:3" x14ac:dyDescent="0.25">
      <c r="A45101">
        <v>9952</v>
      </c>
      <c r="B45101" s="1">
        <f>DATE(2027,4,1) + TIME(0,0,0)</f>
        <v>46478</v>
      </c>
      <c r="C45101">
        <v>30.146585464000001</v>
      </c>
    </row>
    <row r="45102" spans="1:3" x14ac:dyDescent="0.25">
      <c r="A45102">
        <v>9982</v>
      </c>
      <c r="B45102" s="1">
        <f>DATE(2027,5,1) + TIME(0,0,0)</f>
        <v>46508</v>
      </c>
      <c r="C45102">
        <v>30.152820587000001</v>
      </c>
    </row>
    <row r="45103" spans="1:3" x14ac:dyDescent="0.25">
      <c r="A45103">
        <v>10013</v>
      </c>
      <c r="B45103" s="1">
        <f>DATE(2027,6,1) + TIME(0,0,0)</f>
        <v>46539</v>
      </c>
      <c r="C45103">
        <v>30.159248351999999</v>
      </c>
    </row>
    <row r="45104" spans="1:3" x14ac:dyDescent="0.25">
      <c r="A45104">
        <v>10043</v>
      </c>
      <c r="B45104" s="1">
        <f>DATE(2027,7,1) + TIME(0,0,0)</f>
        <v>46569</v>
      </c>
      <c r="C45104">
        <v>30.165454865000001</v>
      </c>
    </row>
    <row r="45105" spans="1:3" x14ac:dyDescent="0.25">
      <c r="A45105">
        <v>10074</v>
      </c>
      <c r="B45105" s="1">
        <f>DATE(2027,8,1) + TIME(0,0,0)</f>
        <v>46600</v>
      </c>
      <c r="C45105">
        <v>30.171854019000001</v>
      </c>
    </row>
    <row r="45106" spans="1:3" x14ac:dyDescent="0.25">
      <c r="A45106">
        <v>10105</v>
      </c>
      <c r="B45106" s="1">
        <f>DATE(2027,9,1) + TIME(0,0,0)</f>
        <v>46631</v>
      </c>
      <c r="C45106">
        <v>30.178239821999998</v>
      </c>
    </row>
    <row r="45107" spans="1:3" x14ac:dyDescent="0.25">
      <c r="A45107">
        <v>10135</v>
      </c>
      <c r="B45107" s="1">
        <f>DATE(2027,10,1) + TIME(0,0,0)</f>
        <v>46661</v>
      </c>
      <c r="C45107">
        <v>30.184406281000001</v>
      </c>
    </row>
    <row r="45108" spans="1:3" x14ac:dyDescent="0.25">
      <c r="A45108">
        <v>10166</v>
      </c>
      <c r="B45108" s="1">
        <f>DATE(2027,11,1) + TIME(0,0,0)</f>
        <v>46692</v>
      </c>
      <c r="C45108">
        <v>30.190765380999999</v>
      </c>
    </row>
    <row r="45109" spans="1:3" x14ac:dyDescent="0.25">
      <c r="A45109">
        <v>10196</v>
      </c>
      <c r="B45109" s="1">
        <f>DATE(2027,12,1) + TIME(0,0,0)</f>
        <v>46722</v>
      </c>
      <c r="C45109">
        <v>30.196907043</v>
      </c>
    </row>
    <row r="45110" spans="1:3" x14ac:dyDescent="0.25">
      <c r="A45110">
        <v>10227</v>
      </c>
      <c r="B45110" s="1">
        <f>DATE(2028,1,1) + TIME(0,0,0)</f>
        <v>46753</v>
      </c>
      <c r="C45110">
        <v>30.203241347999999</v>
      </c>
    </row>
    <row r="45111" spans="1:3" x14ac:dyDescent="0.25">
      <c r="A45111">
        <v>10258</v>
      </c>
      <c r="B45111" s="1">
        <f>DATE(2028,2,1) + TIME(0,0,0)</f>
        <v>46784</v>
      </c>
      <c r="C45111">
        <v>30.209564209</v>
      </c>
    </row>
    <row r="45112" spans="1:3" x14ac:dyDescent="0.25">
      <c r="A45112">
        <v>10287</v>
      </c>
      <c r="B45112" s="1">
        <f>DATE(2028,3,1) + TIME(0,0,0)</f>
        <v>46813</v>
      </c>
      <c r="C45112">
        <v>30.21546936</v>
      </c>
    </row>
    <row r="45113" spans="1:3" x14ac:dyDescent="0.25">
      <c r="A45113">
        <v>10318</v>
      </c>
      <c r="B45113" s="1">
        <f>DATE(2028,4,1) + TIME(0,0,0)</f>
        <v>46844</v>
      </c>
      <c r="C45113">
        <v>30.221769333000001</v>
      </c>
    </row>
    <row r="45114" spans="1:3" x14ac:dyDescent="0.25">
      <c r="A45114">
        <v>10348</v>
      </c>
      <c r="B45114" s="1">
        <f>DATE(2028,5,1) + TIME(0,0,0)</f>
        <v>46874</v>
      </c>
      <c r="C45114">
        <v>30.227859497000001</v>
      </c>
    </row>
    <row r="45115" spans="1:3" x14ac:dyDescent="0.25">
      <c r="A45115">
        <v>10379</v>
      </c>
      <c r="B45115" s="1">
        <f>DATE(2028,6,1) + TIME(0,0,0)</f>
        <v>46905</v>
      </c>
      <c r="C45115">
        <v>30.234140396000001</v>
      </c>
    </row>
    <row r="45116" spans="1:3" x14ac:dyDescent="0.25">
      <c r="A45116">
        <v>10409</v>
      </c>
      <c r="B45116" s="1">
        <f>DATE(2028,7,1) + TIME(0,0,0)</f>
        <v>46935</v>
      </c>
      <c r="C45116">
        <v>30.240211487</v>
      </c>
    </row>
    <row r="45117" spans="1:3" x14ac:dyDescent="0.25">
      <c r="A45117">
        <v>10440</v>
      </c>
      <c r="B45117" s="1">
        <f>DATE(2028,8,1) + TIME(0,0,0)</f>
        <v>46966</v>
      </c>
      <c r="C45117">
        <v>30.246475220000001</v>
      </c>
    </row>
    <row r="45118" spans="1:3" x14ac:dyDescent="0.25">
      <c r="A45118">
        <v>10471</v>
      </c>
      <c r="B45118" s="1">
        <f>DATE(2028,9,1) + TIME(0,0,0)</f>
        <v>46997</v>
      </c>
      <c r="C45118">
        <v>30.252733231000001</v>
      </c>
    </row>
    <row r="45119" spans="1:3" x14ac:dyDescent="0.25">
      <c r="A45119">
        <v>10501</v>
      </c>
      <c r="B45119" s="1">
        <f>DATE(2028,10,1) + TIME(0,0,0)</f>
        <v>47027</v>
      </c>
      <c r="C45119">
        <v>30.258781432999999</v>
      </c>
    </row>
    <row r="45120" spans="1:3" x14ac:dyDescent="0.25">
      <c r="A45120">
        <v>10532</v>
      </c>
      <c r="B45120" s="1">
        <f>DATE(2028,11,1) + TIME(0,0,0)</f>
        <v>47058</v>
      </c>
      <c r="C45120">
        <v>30.265024185000001</v>
      </c>
    </row>
    <row r="45121" spans="1:3" x14ac:dyDescent="0.25">
      <c r="A45121">
        <v>10562</v>
      </c>
      <c r="B45121" s="1">
        <f>DATE(2028,12,1) + TIME(0,0,0)</f>
        <v>47088</v>
      </c>
      <c r="C45121">
        <v>30.271059036</v>
      </c>
    </row>
    <row r="45122" spans="1:3" x14ac:dyDescent="0.25">
      <c r="A45122">
        <v>10593</v>
      </c>
      <c r="B45122" s="1">
        <f>DATE(2029,1,1) + TIME(0,0,0)</f>
        <v>47119</v>
      </c>
      <c r="C45122">
        <v>30.277290344000001</v>
      </c>
    </row>
    <row r="45123" spans="1:3" x14ac:dyDescent="0.25">
      <c r="A45123">
        <v>10624</v>
      </c>
      <c r="B45123" s="1">
        <f>DATE(2029,2,1) + TIME(0,0,0)</f>
        <v>47150</v>
      </c>
      <c r="C45123">
        <v>30.283517838000002</v>
      </c>
    </row>
    <row r="45124" spans="1:3" x14ac:dyDescent="0.25">
      <c r="A45124">
        <v>10652</v>
      </c>
      <c r="B45124" s="1">
        <f>DATE(2029,3,1) + TIME(0,0,0)</f>
        <v>47178</v>
      </c>
      <c r="C45124">
        <v>30.289136887000002</v>
      </c>
    </row>
    <row r="45125" spans="1:3" x14ac:dyDescent="0.25">
      <c r="A45125">
        <v>10683</v>
      </c>
      <c r="B45125" s="1">
        <f>DATE(2029,4,1) + TIME(0,0,0)</f>
        <v>47209</v>
      </c>
      <c r="C45125">
        <v>30.29535675</v>
      </c>
    </row>
    <row r="45126" spans="1:3" x14ac:dyDescent="0.25">
      <c r="A45126">
        <v>10713</v>
      </c>
      <c r="B45126" s="1">
        <f>DATE(2029,5,1) + TIME(0,0,0)</f>
        <v>47239</v>
      </c>
      <c r="C45126">
        <v>30.301370621</v>
      </c>
    </row>
    <row r="45127" spans="1:3" x14ac:dyDescent="0.25">
      <c r="A45127">
        <v>10744</v>
      </c>
      <c r="B45127" s="1">
        <f>DATE(2029,6,1) + TIME(0,0,0)</f>
        <v>47270</v>
      </c>
      <c r="C45127">
        <v>30.307584763000001</v>
      </c>
    </row>
    <row r="45128" spans="1:3" x14ac:dyDescent="0.25">
      <c r="A45128">
        <v>10774</v>
      </c>
      <c r="B45128" s="1">
        <f>DATE(2029,7,1) + TIME(0,0,0)</f>
        <v>47300</v>
      </c>
      <c r="C45128">
        <v>30.313594817999999</v>
      </c>
    </row>
    <row r="45129" spans="1:3" x14ac:dyDescent="0.25">
      <c r="A45129">
        <v>10805</v>
      </c>
      <c r="B45129" s="1">
        <f>DATE(2029,8,1) + TIME(0,0,0)</f>
        <v>47331</v>
      </c>
      <c r="C45129">
        <v>30.319803237999999</v>
      </c>
    </row>
    <row r="45130" spans="1:3" x14ac:dyDescent="0.25">
      <c r="A45130">
        <v>10836</v>
      </c>
      <c r="B45130" s="1">
        <f>DATE(2029,9,1) + TIME(0,0,0)</f>
        <v>47362</v>
      </c>
      <c r="C45130">
        <v>30.326011657999999</v>
      </c>
    </row>
    <row r="45131" spans="1:3" x14ac:dyDescent="0.25">
      <c r="A45131">
        <v>10866</v>
      </c>
      <c r="B45131" s="1">
        <f>DATE(2029,10,1) + TIME(0,0,0)</f>
        <v>47392</v>
      </c>
      <c r="C45131">
        <v>30.332017899</v>
      </c>
    </row>
    <row r="45132" spans="1:3" x14ac:dyDescent="0.25">
      <c r="A45132">
        <v>10897</v>
      </c>
      <c r="B45132" s="1">
        <f>DATE(2029,11,1) + TIME(0,0,0)</f>
        <v>47423</v>
      </c>
      <c r="C45132">
        <v>30.338226318</v>
      </c>
    </row>
    <row r="45133" spans="1:3" x14ac:dyDescent="0.25">
      <c r="A45133">
        <v>10927</v>
      </c>
      <c r="B45133" s="1">
        <f>DATE(2029,12,1) + TIME(0,0,0)</f>
        <v>47453</v>
      </c>
      <c r="C45133">
        <v>30.344232559000002</v>
      </c>
    </row>
    <row r="45134" spans="1:3" x14ac:dyDescent="0.25">
      <c r="A45134">
        <v>10958</v>
      </c>
      <c r="B45134" s="1">
        <f>DATE(2030,1,1) + TIME(0,0,0)</f>
        <v>47484</v>
      </c>
      <c r="C45134">
        <v>30.350439072</v>
      </c>
    </row>
    <row r="45135" spans="1:3" x14ac:dyDescent="0.25">
      <c r="A45135">
        <v>10989</v>
      </c>
      <c r="B45135" s="1">
        <f>DATE(2030,2,1) + TIME(0,0,0)</f>
        <v>47515</v>
      </c>
      <c r="C45135">
        <v>30.356647491</v>
      </c>
    </row>
    <row r="45136" spans="1:3" x14ac:dyDescent="0.25">
      <c r="A45136">
        <v>11017</v>
      </c>
      <c r="B45136" s="1">
        <f>DATE(2030,3,1) + TIME(0,0,0)</f>
        <v>47543</v>
      </c>
      <c r="C45136">
        <v>30.362257004</v>
      </c>
    </row>
    <row r="45137" spans="1:3" x14ac:dyDescent="0.25">
      <c r="A45137">
        <v>11048</v>
      </c>
      <c r="B45137" s="1">
        <f>DATE(2030,4,1) + TIME(0,0,0)</f>
        <v>47574</v>
      </c>
      <c r="C45137">
        <v>30.368469237999999</v>
      </c>
    </row>
    <row r="45138" spans="1:3" x14ac:dyDescent="0.25">
      <c r="A45138">
        <v>11078</v>
      </c>
      <c r="B45138" s="1">
        <f>DATE(2030,5,1) + TIME(0,0,0)</f>
        <v>47604</v>
      </c>
      <c r="C45138">
        <v>30.374481200999998</v>
      </c>
    </row>
    <row r="45139" spans="1:3" x14ac:dyDescent="0.25">
      <c r="A45139">
        <v>11109</v>
      </c>
      <c r="B45139" s="1">
        <f>DATE(2030,6,1) + TIME(0,0,0)</f>
        <v>47635</v>
      </c>
      <c r="C45139">
        <v>30.380697250000001</v>
      </c>
    </row>
    <row r="45140" spans="1:3" x14ac:dyDescent="0.25">
      <c r="A45140">
        <v>11139</v>
      </c>
      <c r="B45140" s="1">
        <f>DATE(2030,7,1) + TIME(0,0,0)</f>
        <v>47665</v>
      </c>
      <c r="C45140">
        <v>30.386714935000001</v>
      </c>
    </row>
    <row r="45141" spans="1:3" x14ac:dyDescent="0.25">
      <c r="A45141">
        <v>11170</v>
      </c>
      <c r="B45141" s="1">
        <f>DATE(2030,8,1) + TIME(0,0,0)</f>
        <v>47696</v>
      </c>
      <c r="C45141">
        <v>30.392936707</v>
      </c>
    </row>
    <row r="45142" spans="1:3" x14ac:dyDescent="0.25">
      <c r="A45142">
        <v>11201</v>
      </c>
      <c r="B45142" s="1">
        <f>DATE(2030,9,1) + TIME(0,0,0)</f>
        <v>47727</v>
      </c>
      <c r="C45142">
        <v>30.399160384999998</v>
      </c>
    </row>
    <row r="45143" spans="1:3" x14ac:dyDescent="0.25">
      <c r="A45143">
        <v>11231</v>
      </c>
      <c r="B45143" s="1">
        <f>DATE(2030,10,1) + TIME(0,0,0)</f>
        <v>47757</v>
      </c>
      <c r="C45143">
        <v>30.405187606999998</v>
      </c>
    </row>
    <row r="45144" spans="1:3" x14ac:dyDescent="0.25">
      <c r="A45144">
        <v>11262</v>
      </c>
      <c r="B45144" s="1">
        <f>DATE(2030,11,1) + TIME(0,0,0)</f>
        <v>47788</v>
      </c>
      <c r="C45144">
        <v>30.411418914999999</v>
      </c>
    </row>
    <row r="45145" spans="1:3" x14ac:dyDescent="0.25">
      <c r="A45145">
        <v>11292</v>
      </c>
      <c r="B45145" s="1">
        <f>DATE(2030,12,1) + TIME(0,0,0)</f>
        <v>47818</v>
      </c>
      <c r="C45145">
        <v>30.417451859</v>
      </c>
    </row>
    <row r="45146" spans="1:3" x14ac:dyDescent="0.25">
      <c r="A45146">
        <v>11323</v>
      </c>
      <c r="B45146" s="1">
        <f>DATE(2031,1,1) + TIME(0,0,0)</f>
        <v>47849</v>
      </c>
      <c r="C45146">
        <v>30.423690795999999</v>
      </c>
    </row>
    <row r="45147" spans="1:3" x14ac:dyDescent="0.25">
      <c r="A45147">
        <v>11354</v>
      </c>
      <c r="B45147" s="1">
        <f>DATE(2031,2,1) + TIME(0,0,0)</f>
        <v>47880</v>
      </c>
      <c r="C45147">
        <v>30.429931641</v>
      </c>
    </row>
    <row r="45148" spans="1:3" x14ac:dyDescent="0.25">
      <c r="A45148">
        <v>11382</v>
      </c>
      <c r="B45148" s="1">
        <f>DATE(2031,3,1) + TIME(0,0,0)</f>
        <v>47908</v>
      </c>
      <c r="C45148">
        <v>30.435573578</v>
      </c>
    </row>
    <row r="45149" spans="1:3" x14ac:dyDescent="0.25">
      <c r="A45149">
        <v>11413</v>
      </c>
      <c r="B45149" s="1">
        <f>DATE(2031,4,1) + TIME(0,0,0)</f>
        <v>47939</v>
      </c>
      <c r="C45149">
        <v>30.441822051999999</v>
      </c>
    </row>
    <row r="45150" spans="1:3" x14ac:dyDescent="0.25">
      <c r="A45150">
        <v>11443</v>
      </c>
      <c r="B45150" s="1">
        <f>DATE(2031,5,1) + TIME(0,0,0)</f>
        <v>47969</v>
      </c>
      <c r="C45150">
        <v>30.447872161999999</v>
      </c>
    </row>
    <row r="45151" spans="1:3" x14ac:dyDescent="0.25">
      <c r="A45151">
        <v>11474</v>
      </c>
      <c r="B45151" s="1">
        <f>DATE(2031,6,1) + TIME(0,0,0)</f>
        <v>48000</v>
      </c>
      <c r="C45151">
        <v>30.454128265000001</v>
      </c>
    </row>
    <row r="45152" spans="1:3" x14ac:dyDescent="0.25">
      <c r="A45152">
        <v>11504</v>
      </c>
      <c r="B45152" s="1">
        <f>DATE(2031,7,1) + TIME(0,0,0)</f>
        <v>48030</v>
      </c>
      <c r="C45152">
        <v>30.460186005000001</v>
      </c>
    </row>
    <row r="45153" spans="1:3" x14ac:dyDescent="0.25">
      <c r="A45153">
        <v>11535</v>
      </c>
      <c r="B45153" s="1">
        <f>DATE(2031,8,1) + TIME(0,0,0)</f>
        <v>48061</v>
      </c>
      <c r="C45153">
        <v>30.466449738000001</v>
      </c>
    </row>
    <row r="45154" spans="1:3" x14ac:dyDescent="0.25">
      <c r="A45154">
        <v>11566</v>
      </c>
      <c r="B45154" s="1">
        <f>DATE(2031,9,1) + TIME(0,0,0)</f>
        <v>48092</v>
      </c>
      <c r="C45154">
        <v>30.472717285000002</v>
      </c>
    </row>
    <row r="45155" spans="1:3" x14ac:dyDescent="0.25">
      <c r="A45155">
        <v>11596</v>
      </c>
      <c r="B45155" s="1">
        <f>DATE(2031,10,1) + TIME(0,0,0)</f>
        <v>48122</v>
      </c>
      <c r="C45155">
        <v>30.478786468999999</v>
      </c>
    </row>
    <row r="45156" spans="1:3" x14ac:dyDescent="0.25">
      <c r="A45156">
        <v>11627</v>
      </c>
      <c r="B45156" s="1">
        <f>DATE(2031,11,1) + TIME(0,0,0)</f>
        <v>48153</v>
      </c>
      <c r="C45156">
        <v>30.485059738</v>
      </c>
    </row>
    <row r="45157" spans="1:3" x14ac:dyDescent="0.25">
      <c r="A45157">
        <v>11657</v>
      </c>
      <c r="B45157" s="1">
        <f>DATE(2031,12,1) + TIME(0,0,0)</f>
        <v>48183</v>
      </c>
      <c r="C45157">
        <v>30.491134643999999</v>
      </c>
    </row>
    <row r="45158" spans="1:3" x14ac:dyDescent="0.25">
      <c r="A45158">
        <v>11688</v>
      </c>
      <c r="B45158" s="1">
        <f>DATE(2032,1,1) + TIME(0,0,0)</f>
        <v>48214</v>
      </c>
      <c r="C45158">
        <v>30.497415542999999</v>
      </c>
    </row>
    <row r="45159" spans="1:3" x14ac:dyDescent="0.25">
      <c r="A45159">
        <v>11719</v>
      </c>
      <c r="B45159" s="1">
        <f>DATE(2032,2,1) + TIME(0,0,0)</f>
        <v>48245</v>
      </c>
      <c r="C45159">
        <v>30.503698349</v>
      </c>
    </row>
    <row r="45160" spans="1:3" x14ac:dyDescent="0.25">
      <c r="A45160">
        <v>11748</v>
      </c>
      <c r="B45160" s="1">
        <f>DATE(2032,3,1) + TIME(0,0,0)</f>
        <v>48274</v>
      </c>
      <c r="C45160">
        <v>30.509578704999999</v>
      </c>
    </row>
    <row r="45161" spans="1:3" x14ac:dyDescent="0.25">
      <c r="A45161">
        <v>11779</v>
      </c>
      <c r="B45161" s="1">
        <f>DATE(2032,4,1) + TIME(0,0,0)</f>
        <v>48305</v>
      </c>
      <c r="C45161">
        <v>30.515867233000002</v>
      </c>
    </row>
    <row r="45162" spans="1:3" x14ac:dyDescent="0.25">
      <c r="A45162">
        <v>11809</v>
      </c>
      <c r="B45162" s="1">
        <f>DATE(2032,5,1) + TIME(0,0,0)</f>
        <v>48335</v>
      </c>
      <c r="C45162">
        <v>30.521957397000001</v>
      </c>
    </row>
    <row r="45163" spans="1:3" x14ac:dyDescent="0.25">
      <c r="A45163">
        <v>11840</v>
      </c>
      <c r="B45163" s="1">
        <f>DATE(2032,6,1) + TIME(0,0,0)</f>
        <v>48366</v>
      </c>
      <c r="C45163">
        <v>30.528251648000001</v>
      </c>
    </row>
    <row r="45164" spans="1:3" x14ac:dyDescent="0.25">
      <c r="A45164">
        <v>11870</v>
      </c>
      <c r="B45164" s="1">
        <f>DATE(2032,7,1) + TIME(0,0,0)</f>
        <v>48396</v>
      </c>
      <c r="C45164">
        <v>30.534345627</v>
      </c>
    </row>
    <row r="45165" spans="1:3" x14ac:dyDescent="0.25">
      <c r="A45165">
        <v>11901</v>
      </c>
      <c r="B45165" s="1">
        <f>DATE(2032,8,1) + TIME(0,0,0)</f>
        <v>48427</v>
      </c>
      <c r="C45165">
        <v>30.540645599000001</v>
      </c>
    </row>
    <row r="45166" spans="1:3" x14ac:dyDescent="0.25">
      <c r="A45166">
        <v>11932</v>
      </c>
      <c r="B45166" s="1">
        <f>DATE(2032,9,1) + TIME(0,0,0)</f>
        <v>48458</v>
      </c>
      <c r="C45166">
        <v>30.546949387000002</v>
      </c>
    </row>
    <row r="45167" spans="1:3" x14ac:dyDescent="0.25">
      <c r="A45167">
        <v>11962</v>
      </c>
      <c r="B45167" s="1">
        <f>DATE(2032,10,1) + TIME(0,0,0)</f>
        <v>48488</v>
      </c>
      <c r="C45167">
        <v>30.553050995</v>
      </c>
    </row>
    <row r="45168" spans="1:3" x14ac:dyDescent="0.25">
      <c r="A45168">
        <v>11993</v>
      </c>
      <c r="B45168" s="1">
        <f>DATE(2032,11,1) + TIME(0,0,0)</f>
        <v>48519</v>
      </c>
      <c r="C45168">
        <v>30.559358596999999</v>
      </c>
    </row>
    <row r="45169" spans="1:3" x14ac:dyDescent="0.25">
      <c r="A45169">
        <v>12023</v>
      </c>
      <c r="B45169" s="1">
        <f>DATE(2032,12,1) + TIME(0,0,0)</f>
        <v>48549</v>
      </c>
      <c r="C45169">
        <v>30.565465927000002</v>
      </c>
    </row>
    <row r="45170" spans="1:3" x14ac:dyDescent="0.25">
      <c r="A45170">
        <v>12054</v>
      </c>
      <c r="B45170" s="1">
        <f>DATE(2033,1,1) + TIME(0,0,0)</f>
        <v>48580</v>
      </c>
      <c r="C45170">
        <v>30.571779250999999</v>
      </c>
    </row>
    <row r="45171" spans="1:3" x14ac:dyDescent="0.25">
      <c r="A45171">
        <v>12085</v>
      </c>
      <c r="B45171" s="1">
        <f>DATE(2033,2,1) + TIME(0,0,0)</f>
        <v>48611</v>
      </c>
      <c r="C45171">
        <v>30.578094482000001</v>
      </c>
    </row>
    <row r="45172" spans="1:3" x14ac:dyDescent="0.25">
      <c r="A45172">
        <v>12113</v>
      </c>
      <c r="B45172" s="1">
        <f>DATE(2033,3,1) + TIME(0,0,0)</f>
        <v>48639</v>
      </c>
      <c r="C45172">
        <v>30.583801269999999</v>
      </c>
    </row>
    <row r="45173" spans="1:3" x14ac:dyDescent="0.25">
      <c r="A45173">
        <v>12144</v>
      </c>
      <c r="B45173" s="1">
        <f>DATE(2033,4,1) + TIME(0,0,0)</f>
        <v>48670</v>
      </c>
      <c r="C45173">
        <v>30.590122223000002</v>
      </c>
    </row>
    <row r="45174" spans="1:3" x14ac:dyDescent="0.25">
      <c r="A45174">
        <v>12174</v>
      </c>
      <c r="B45174" s="1">
        <f>DATE(2033,5,1) + TIME(0,0,0)</f>
        <v>48700</v>
      </c>
      <c r="C45174">
        <v>30.596240996999999</v>
      </c>
    </row>
    <row r="45175" spans="1:3" x14ac:dyDescent="0.25">
      <c r="A45175">
        <v>12205</v>
      </c>
      <c r="B45175" s="1">
        <f>DATE(2033,6,1) + TIME(0,0,0)</f>
        <v>48731</v>
      </c>
      <c r="C45175">
        <v>30.602567672999999</v>
      </c>
    </row>
    <row r="45176" spans="1:3" x14ac:dyDescent="0.25">
      <c r="A45176">
        <v>12235</v>
      </c>
      <c r="B45176" s="1">
        <f>DATE(2033,7,1) + TIME(0,0,0)</f>
        <v>48761</v>
      </c>
      <c r="C45176">
        <v>30.608690262</v>
      </c>
    </row>
    <row r="45177" spans="1:3" x14ac:dyDescent="0.25">
      <c r="A45177">
        <v>12266</v>
      </c>
      <c r="B45177" s="1">
        <f>DATE(2033,8,1) + TIME(0,0,0)</f>
        <v>48792</v>
      </c>
      <c r="C45177">
        <v>30.615020752</v>
      </c>
    </row>
    <row r="45178" spans="1:3" x14ac:dyDescent="0.25">
      <c r="A45178">
        <v>12297</v>
      </c>
      <c r="B45178" s="1">
        <f>DATE(2033,9,1) + TIME(0,0,0)</f>
        <v>48823</v>
      </c>
      <c r="C45178">
        <v>30.621353149000001</v>
      </c>
    </row>
    <row r="45179" spans="1:3" x14ac:dyDescent="0.25">
      <c r="A45179">
        <v>12327</v>
      </c>
      <c r="B45179" s="1">
        <f>DATE(2033,10,1) + TIME(0,0,0)</f>
        <v>48853</v>
      </c>
      <c r="C45179">
        <v>30.627483368</v>
      </c>
    </row>
    <row r="45180" spans="1:3" x14ac:dyDescent="0.25">
      <c r="A45180">
        <v>12358</v>
      </c>
      <c r="B45180" s="1">
        <f>DATE(2033,11,1) + TIME(0,0,0)</f>
        <v>48884</v>
      </c>
      <c r="C45180">
        <v>30.633821486999999</v>
      </c>
    </row>
    <row r="45181" spans="1:3" x14ac:dyDescent="0.25">
      <c r="A45181">
        <v>12388</v>
      </c>
      <c r="B45181" s="1">
        <f>DATE(2033,12,1) + TIME(0,0,0)</f>
        <v>48914</v>
      </c>
      <c r="C45181">
        <v>30.639955521000001</v>
      </c>
    </row>
    <row r="45182" spans="1:3" x14ac:dyDescent="0.25">
      <c r="A45182">
        <v>12419</v>
      </c>
      <c r="B45182" s="1">
        <f>DATE(2034,1,1) + TIME(0,0,0)</f>
        <v>48945</v>
      </c>
      <c r="C45182">
        <v>30.646297454999999</v>
      </c>
    </row>
    <row r="45183" spans="1:3" x14ac:dyDescent="0.25">
      <c r="A45183">
        <v>12450</v>
      </c>
      <c r="B45183" s="1">
        <f>DATE(2034,2,1) + TIME(0,0,0)</f>
        <v>48976</v>
      </c>
      <c r="C45183">
        <v>30.652641295999999</v>
      </c>
    </row>
    <row r="45184" spans="1:3" x14ac:dyDescent="0.25">
      <c r="A45184">
        <v>12478</v>
      </c>
      <c r="B45184" s="1">
        <f>DATE(2034,3,1) + TIME(0,0,0)</f>
        <v>49004</v>
      </c>
      <c r="C45184">
        <v>30.658372879000002</v>
      </c>
    </row>
    <row r="45185" spans="1:3" x14ac:dyDescent="0.25">
      <c r="A45185">
        <v>12509</v>
      </c>
      <c r="B45185" s="1">
        <f>DATE(2034,4,1) + TIME(0,0,0)</f>
        <v>49035</v>
      </c>
      <c r="C45185">
        <v>30.664720535000001</v>
      </c>
    </row>
    <row r="45186" spans="1:3" x14ac:dyDescent="0.25">
      <c r="A45186">
        <v>12539</v>
      </c>
      <c r="B45186" s="1">
        <f>DATE(2034,5,1) + TIME(0,0,0)</f>
        <v>49065</v>
      </c>
      <c r="C45186">
        <v>30.670866013000001</v>
      </c>
    </row>
    <row r="45187" spans="1:3" x14ac:dyDescent="0.25">
      <c r="A45187">
        <v>12570</v>
      </c>
      <c r="B45187" s="1">
        <f>DATE(2034,6,1) + TIME(0,0,0)</f>
        <v>49096</v>
      </c>
      <c r="C45187">
        <v>30.677217484</v>
      </c>
    </row>
    <row r="45188" spans="1:3" x14ac:dyDescent="0.25">
      <c r="A45188">
        <v>12600</v>
      </c>
      <c r="B45188" s="1">
        <f>DATE(2034,7,1) + TIME(0,0,0)</f>
        <v>49126</v>
      </c>
      <c r="C45188">
        <v>30.683364868000002</v>
      </c>
    </row>
    <row r="45189" spans="1:3" x14ac:dyDescent="0.25">
      <c r="A45189">
        <v>12631</v>
      </c>
      <c r="B45189" s="1">
        <f>DATE(2034,8,1) + TIME(0,0,0)</f>
        <v>49157</v>
      </c>
      <c r="C45189">
        <v>30.689720154</v>
      </c>
    </row>
    <row r="45190" spans="1:3" x14ac:dyDescent="0.25">
      <c r="A45190">
        <v>12662</v>
      </c>
      <c r="B45190" s="1">
        <f>DATE(2034,9,1) + TIME(0,0,0)</f>
        <v>49188</v>
      </c>
      <c r="C45190">
        <v>30.696077346999999</v>
      </c>
    </row>
    <row r="45191" spans="1:3" x14ac:dyDescent="0.25">
      <c r="A45191">
        <v>12692</v>
      </c>
      <c r="B45191" s="1">
        <f>DATE(2034,10,1) + TIME(0,0,0)</f>
        <v>49218</v>
      </c>
      <c r="C45191">
        <v>30.702230452999999</v>
      </c>
    </row>
    <row r="45192" spans="1:3" x14ac:dyDescent="0.25">
      <c r="A45192">
        <v>12723</v>
      </c>
      <c r="B45192" s="1">
        <f>DATE(2034,11,1) + TIME(0,0,0)</f>
        <v>49249</v>
      </c>
      <c r="C45192">
        <v>30.708591461000001</v>
      </c>
    </row>
    <row r="45193" spans="1:3" x14ac:dyDescent="0.25">
      <c r="A45193">
        <v>12753</v>
      </c>
      <c r="B45193" s="1">
        <f>DATE(2034,12,1) + TIME(0,0,0)</f>
        <v>49279</v>
      </c>
      <c r="C45193">
        <v>30.714746474999998</v>
      </c>
    </row>
    <row r="45194" spans="1:3" x14ac:dyDescent="0.25">
      <c r="A45194">
        <v>12784</v>
      </c>
      <c r="B45194" s="1">
        <f>DATE(2035,1,1) + TIME(0,0,0)</f>
        <v>49310</v>
      </c>
      <c r="C45194">
        <v>30.721109389999999</v>
      </c>
    </row>
    <row r="45195" spans="1:3" x14ac:dyDescent="0.25">
      <c r="A45195">
        <v>12815</v>
      </c>
      <c r="B45195" s="1">
        <f>DATE(2035,2,1) + TIME(0,0,0)</f>
        <v>49341</v>
      </c>
      <c r="C45195">
        <v>30.727472304999999</v>
      </c>
    </row>
    <row r="45196" spans="1:3" x14ac:dyDescent="0.25">
      <c r="A45196">
        <v>12843</v>
      </c>
      <c r="B45196" s="1">
        <f>DATE(2035,3,1) + TIME(0,0,0)</f>
        <v>49369</v>
      </c>
      <c r="C45196">
        <v>30.733221054000001</v>
      </c>
    </row>
    <row r="45197" spans="1:3" x14ac:dyDescent="0.25">
      <c r="A45197">
        <v>12874</v>
      </c>
      <c r="B45197" s="1">
        <f>DATE(2035,4,1) + TIME(0,0,0)</f>
        <v>49400</v>
      </c>
      <c r="C45197">
        <v>30.739585876</v>
      </c>
    </row>
    <row r="45198" spans="1:3" x14ac:dyDescent="0.25">
      <c r="A45198">
        <v>12904</v>
      </c>
      <c r="B45198" s="1">
        <f>DATE(2035,5,1) + TIME(0,0,0)</f>
        <v>49430</v>
      </c>
      <c r="C45198">
        <v>30.745746613000001</v>
      </c>
    </row>
    <row r="45199" spans="1:3" x14ac:dyDescent="0.25">
      <c r="A45199">
        <v>12935</v>
      </c>
      <c r="B45199" s="1">
        <f>DATE(2035,6,1) + TIME(0,0,0)</f>
        <v>49461</v>
      </c>
      <c r="C45199">
        <v>30.752111435</v>
      </c>
    </row>
    <row r="45200" spans="1:3" x14ac:dyDescent="0.25">
      <c r="A45200">
        <v>12965</v>
      </c>
      <c r="B45200" s="1">
        <f>DATE(2035,7,1) + TIME(0,0,0)</f>
        <v>49491</v>
      </c>
      <c r="C45200">
        <v>30.758274077999999</v>
      </c>
    </row>
    <row r="45201" spans="1:3" x14ac:dyDescent="0.25">
      <c r="A45201">
        <v>12996</v>
      </c>
      <c r="B45201" s="1">
        <f>DATE(2035,8,1) + TIME(0,0,0)</f>
        <v>49522</v>
      </c>
      <c r="C45201">
        <v>30.764640807999999</v>
      </c>
    </row>
    <row r="45202" spans="1:3" x14ac:dyDescent="0.25">
      <c r="A45202">
        <v>13027</v>
      </c>
      <c r="B45202" s="1">
        <f>DATE(2035,9,1) + TIME(0,0,0)</f>
        <v>49553</v>
      </c>
      <c r="C45202">
        <v>30.771007537999999</v>
      </c>
    </row>
    <row r="45203" spans="1:3" x14ac:dyDescent="0.25">
      <c r="A45203">
        <v>13057</v>
      </c>
      <c r="B45203" s="1">
        <f>DATE(2035,10,1) + TIME(0,0,0)</f>
        <v>49583</v>
      </c>
      <c r="C45203">
        <v>30.777170180999999</v>
      </c>
    </row>
    <row r="45204" spans="1:3" x14ac:dyDescent="0.25">
      <c r="A45204">
        <v>13088</v>
      </c>
      <c r="B45204" s="1">
        <f>DATE(2035,11,1) + TIME(0,0,0)</f>
        <v>49614</v>
      </c>
      <c r="C45204">
        <v>30.783536910999999</v>
      </c>
    </row>
    <row r="45205" spans="1:3" x14ac:dyDescent="0.25">
      <c r="A45205">
        <v>13118</v>
      </c>
      <c r="B45205" s="1">
        <f>DATE(2035,12,1) + TIME(0,0,0)</f>
        <v>49644</v>
      </c>
      <c r="C45205">
        <v>30.789699553999998</v>
      </c>
    </row>
    <row r="45206" spans="1:3" x14ac:dyDescent="0.25">
      <c r="A45206">
        <v>13149</v>
      </c>
      <c r="B45206" s="1">
        <f>DATE(2036,1,1) + TIME(0,0,0)</f>
        <v>49675</v>
      </c>
      <c r="C45206">
        <v>30.796066283999998</v>
      </c>
    </row>
    <row r="45207" spans="1:3" x14ac:dyDescent="0.25">
      <c r="A45207">
        <v>13180</v>
      </c>
      <c r="B45207" s="1">
        <f>DATE(2036,2,1) + TIME(0,0,0)</f>
        <v>49706</v>
      </c>
      <c r="C45207">
        <v>30.802431107</v>
      </c>
    </row>
    <row r="45208" spans="1:3" x14ac:dyDescent="0.25">
      <c r="A45208">
        <v>13209</v>
      </c>
      <c r="B45208" s="1">
        <f>DATE(2036,3,1) + TIME(0,0,0)</f>
        <v>49735</v>
      </c>
      <c r="C45208">
        <v>30.808385849</v>
      </c>
    </row>
    <row r="45209" spans="1:3" x14ac:dyDescent="0.25">
      <c r="A45209">
        <v>13240</v>
      </c>
      <c r="B45209" s="1">
        <f>DATE(2036,4,1) + TIME(0,0,0)</f>
        <v>49766</v>
      </c>
      <c r="C45209">
        <v>30.814752579</v>
      </c>
    </row>
    <row r="45210" spans="1:3" x14ac:dyDescent="0.25">
      <c r="A45210">
        <v>13270</v>
      </c>
      <c r="B45210" s="1">
        <f>DATE(2036,5,1) + TIME(0,0,0)</f>
        <v>49796</v>
      </c>
      <c r="C45210">
        <v>30.820911407000001</v>
      </c>
    </row>
    <row r="45211" spans="1:3" x14ac:dyDescent="0.25">
      <c r="A45211">
        <v>13301</v>
      </c>
      <c r="B45211" s="1">
        <f>DATE(2036,6,1) + TIME(0,0,0)</f>
        <v>49827</v>
      </c>
      <c r="C45211">
        <v>30.827274323000001</v>
      </c>
    </row>
    <row r="45212" spans="1:3" x14ac:dyDescent="0.25">
      <c r="A45212">
        <v>13331</v>
      </c>
      <c r="B45212" s="1">
        <f>DATE(2036,7,1) + TIME(0,0,0)</f>
        <v>49857</v>
      </c>
      <c r="C45212">
        <v>30.833431244</v>
      </c>
    </row>
    <row r="45213" spans="1:3" x14ac:dyDescent="0.25">
      <c r="A45213">
        <v>13362</v>
      </c>
      <c r="B45213" s="1">
        <f>DATE(2036,8,1) + TIME(0,0,0)</f>
        <v>49888</v>
      </c>
      <c r="C45213">
        <v>30.839792251999999</v>
      </c>
    </row>
    <row r="45214" spans="1:3" x14ac:dyDescent="0.25">
      <c r="A45214">
        <v>13393</v>
      </c>
      <c r="B45214" s="1">
        <f>DATE(2036,9,1) + TIME(0,0,0)</f>
        <v>49919</v>
      </c>
      <c r="C45214">
        <v>30.846151352</v>
      </c>
    </row>
    <row r="45215" spans="1:3" x14ac:dyDescent="0.25">
      <c r="A45215">
        <v>13423</v>
      </c>
      <c r="B45215" s="1">
        <f>DATE(2036,10,1) + TIME(0,0,0)</f>
        <v>49949</v>
      </c>
      <c r="C45215">
        <v>30.852306366000001</v>
      </c>
    </row>
    <row r="45216" spans="1:3" x14ac:dyDescent="0.25">
      <c r="A45216">
        <v>13454</v>
      </c>
      <c r="B45216" s="1">
        <f>DATE(2036,11,1) + TIME(0,0,0)</f>
        <v>49980</v>
      </c>
      <c r="C45216">
        <v>30.858663559</v>
      </c>
    </row>
    <row r="45217" spans="1:3" x14ac:dyDescent="0.25">
      <c r="A45217">
        <v>13484</v>
      </c>
      <c r="B45217" s="1">
        <f>DATE(2036,12,1) + TIME(0,0,0)</f>
        <v>50010</v>
      </c>
      <c r="C45217">
        <v>30.864812851</v>
      </c>
    </row>
    <row r="45218" spans="1:3" x14ac:dyDescent="0.25">
      <c r="A45218">
        <v>13515</v>
      </c>
      <c r="B45218" s="1">
        <f>DATE(2037,1,1) + TIME(0,0,0)</f>
        <v>50041</v>
      </c>
      <c r="C45218">
        <v>30.871166229</v>
      </c>
    </row>
    <row r="45219" spans="1:3" x14ac:dyDescent="0.25">
      <c r="A45219">
        <v>13546</v>
      </c>
      <c r="B45219" s="1">
        <f>DATE(2037,2,1) + TIME(0,0,0)</f>
        <v>50072</v>
      </c>
      <c r="C45219">
        <v>30.877517699999999</v>
      </c>
    </row>
    <row r="45220" spans="1:3" x14ac:dyDescent="0.25">
      <c r="A45220">
        <v>13574</v>
      </c>
      <c r="B45220" s="1">
        <f>DATE(2037,3,1) + TIME(0,0,0)</f>
        <v>50100</v>
      </c>
      <c r="C45220">
        <v>30.883253098000001</v>
      </c>
    </row>
    <row r="45221" spans="1:3" x14ac:dyDescent="0.25">
      <c r="A45221">
        <v>13605</v>
      </c>
      <c r="B45221" s="1">
        <f>DATE(2037,4,1) + TIME(0,0,0)</f>
        <v>50131</v>
      </c>
      <c r="C45221">
        <v>30.889602661000001</v>
      </c>
    </row>
    <row r="45222" spans="1:3" x14ac:dyDescent="0.25">
      <c r="A45222">
        <v>13635</v>
      </c>
      <c r="B45222" s="1">
        <f>DATE(2037,5,1) + TIME(0,0,0)</f>
        <v>50161</v>
      </c>
      <c r="C45222">
        <v>30.895742416000001</v>
      </c>
    </row>
    <row r="45223" spans="1:3" x14ac:dyDescent="0.25">
      <c r="A45223">
        <v>13666</v>
      </c>
      <c r="B45223" s="1">
        <f>DATE(2037,6,1) + TIME(0,0,0)</f>
        <v>50192</v>
      </c>
      <c r="C45223">
        <v>30.902086258000001</v>
      </c>
    </row>
    <row r="45224" spans="1:3" x14ac:dyDescent="0.25">
      <c r="A45224">
        <v>13696</v>
      </c>
      <c r="B45224" s="1">
        <f>DATE(2037,7,1) + TIME(0,0,0)</f>
        <v>50222</v>
      </c>
      <c r="C45224">
        <v>30.908224105999999</v>
      </c>
    </row>
    <row r="45225" spans="1:3" x14ac:dyDescent="0.25">
      <c r="A45225">
        <v>13727</v>
      </c>
      <c r="B45225" s="1">
        <f>DATE(2037,8,1) + TIME(0,0,0)</f>
        <v>50253</v>
      </c>
      <c r="C45225">
        <v>30.914562225000001</v>
      </c>
    </row>
    <row r="45226" spans="1:3" x14ac:dyDescent="0.25">
      <c r="A45226">
        <v>13758</v>
      </c>
      <c r="B45226" s="1">
        <f>DATE(2037,9,1) + TIME(0,0,0)</f>
        <v>50284</v>
      </c>
      <c r="C45226">
        <v>30.920898437999998</v>
      </c>
    </row>
    <row r="45227" spans="1:3" x14ac:dyDescent="0.25">
      <c r="A45227">
        <v>13788</v>
      </c>
      <c r="B45227" s="1">
        <f>DATE(2037,10,1) + TIME(0,0,0)</f>
        <v>50314</v>
      </c>
      <c r="C45227">
        <v>30.927028656000001</v>
      </c>
    </row>
    <row r="45228" spans="1:3" x14ac:dyDescent="0.25">
      <c r="A45228">
        <v>13819</v>
      </c>
      <c r="B45228" s="1">
        <f>DATE(2037,11,1) + TIME(0,0,0)</f>
        <v>50345</v>
      </c>
      <c r="C45228">
        <v>30.933359146000001</v>
      </c>
    </row>
    <row r="45229" spans="1:3" x14ac:dyDescent="0.25">
      <c r="A45229">
        <v>13849</v>
      </c>
      <c r="B45229" s="1">
        <f>DATE(2037,12,1) + TIME(0,0,0)</f>
        <v>50375</v>
      </c>
      <c r="C45229">
        <v>30.939483642999999</v>
      </c>
    </row>
    <row r="45230" spans="1:3" x14ac:dyDescent="0.25">
      <c r="A45230">
        <v>13880</v>
      </c>
      <c r="B45230" s="1">
        <f>DATE(2038,1,1) + TIME(0,0,0)</f>
        <v>50406</v>
      </c>
      <c r="C45230">
        <v>30.945808411000002</v>
      </c>
    </row>
    <row r="45231" spans="1:3" x14ac:dyDescent="0.25">
      <c r="A45231">
        <v>13911</v>
      </c>
      <c r="B45231" s="1">
        <f>DATE(2038,2,1) + TIME(0,0,0)</f>
        <v>50437</v>
      </c>
      <c r="C45231">
        <v>30.952131270999999</v>
      </c>
    </row>
    <row r="45232" spans="1:3" x14ac:dyDescent="0.25">
      <c r="A45232">
        <v>13939</v>
      </c>
      <c r="B45232" s="1">
        <f>DATE(2038,3,1) + TIME(0,0,0)</f>
        <v>50465</v>
      </c>
      <c r="C45232">
        <v>30.957839966000002</v>
      </c>
    </row>
    <row r="45233" spans="1:3" x14ac:dyDescent="0.25">
      <c r="A45233">
        <v>13970</v>
      </c>
      <c r="B45233" s="1">
        <f>DATE(2038,4,1) + TIME(0,0,0)</f>
        <v>50496</v>
      </c>
      <c r="C45233">
        <v>30.964157104000002</v>
      </c>
    </row>
    <row r="45234" spans="1:3" x14ac:dyDescent="0.25">
      <c r="A45234">
        <v>14000</v>
      </c>
      <c r="B45234" s="1">
        <f>DATE(2038,5,1) + TIME(0,0,0)</f>
        <v>50526</v>
      </c>
      <c r="C45234">
        <v>30.970266341999999</v>
      </c>
    </row>
    <row r="45235" spans="1:3" x14ac:dyDescent="0.25">
      <c r="A45235">
        <v>14031</v>
      </c>
      <c r="B45235" s="1">
        <f>DATE(2038,6,1) + TIME(0,0,0)</f>
        <v>50557</v>
      </c>
      <c r="C45235">
        <v>30.976575851</v>
      </c>
    </row>
    <row r="45236" spans="1:3" x14ac:dyDescent="0.25">
      <c r="A45236">
        <v>14061</v>
      </c>
      <c r="B45236" s="1">
        <f>DATE(2038,7,1) + TIME(0,0,0)</f>
        <v>50587</v>
      </c>
      <c r="C45236">
        <v>30.982679366999999</v>
      </c>
    </row>
    <row r="45237" spans="1:3" x14ac:dyDescent="0.25">
      <c r="A45237">
        <v>14092</v>
      </c>
      <c r="B45237" s="1">
        <f>DATE(2038,8,1) + TIME(0,0,0)</f>
        <v>50618</v>
      </c>
      <c r="C45237">
        <v>30.988981247000002</v>
      </c>
    </row>
    <row r="45238" spans="1:3" x14ac:dyDescent="0.25">
      <c r="A45238">
        <v>14123</v>
      </c>
      <c r="B45238" s="1">
        <f>DATE(2038,9,1) + TIME(0,0,0)</f>
        <v>50649</v>
      </c>
      <c r="C45238">
        <v>30.995281218999999</v>
      </c>
    </row>
    <row r="45239" spans="1:3" x14ac:dyDescent="0.25">
      <c r="A45239">
        <v>14153</v>
      </c>
      <c r="B45239" s="1">
        <f>DATE(2038,10,1) + TIME(0,0,0)</f>
        <v>50679</v>
      </c>
      <c r="C45239">
        <v>31.001373291</v>
      </c>
    </row>
    <row r="45240" spans="1:3" x14ac:dyDescent="0.25">
      <c r="A45240">
        <v>14184</v>
      </c>
      <c r="B45240" s="1">
        <f>DATE(2038,11,1) + TIME(0,0,0)</f>
        <v>50710</v>
      </c>
      <c r="C45240">
        <v>31.007665633999999</v>
      </c>
    </row>
    <row r="45241" spans="1:3" x14ac:dyDescent="0.25">
      <c r="A45241">
        <v>14214</v>
      </c>
      <c r="B45241" s="1">
        <f>DATE(2038,12,1) + TIME(0,0,0)</f>
        <v>50740</v>
      </c>
      <c r="C45241">
        <v>31.013750076000001</v>
      </c>
    </row>
    <row r="45242" spans="1:3" x14ac:dyDescent="0.25">
      <c r="A45242">
        <v>14245</v>
      </c>
      <c r="B45242" s="1">
        <f>DATE(2039,1,1) + TIME(0,0,0)</f>
        <v>50771</v>
      </c>
      <c r="C45242">
        <v>31.02003479</v>
      </c>
    </row>
    <row r="45243" spans="1:3" x14ac:dyDescent="0.25">
      <c r="A45243">
        <v>14276</v>
      </c>
      <c r="B45243" s="1">
        <f>DATE(2039,2,1) + TIME(0,0,0)</f>
        <v>50802</v>
      </c>
      <c r="C45243">
        <v>31.026313781999999</v>
      </c>
    </row>
    <row r="45244" spans="1:3" x14ac:dyDescent="0.25">
      <c r="A45244">
        <v>14304</v>
      </c>
      <c r="B45244" s="1">
        <f>DATE(2039,3,1) + TIME(0,0,0)</f>
        <v>50830</v>
      </c>
      <c r="C45244">
        <v>31.031982421999999</v>
      </c>
    </row>
    <row r="45245" spans="1:3" x14ac:dyDescent="0.25">
      <c r="A45245">
        <v>14335</v>
      </c>
      <c r="B45245" s="1">
        <f>DATE(2039,4,1) + TIME(0,0,0)</f>
        <v>50861</v>
      </c>
      <c r="C45245">
        <v>31.038253783999998</v>
      </c>
    </row>
    <row r="45246" spans="1:3" x14ac:dyDescent="0.25">
      <c r="A45246">
        <v>14365</v>
      </c>
      <c r="B45246" s="1">
        <f>DATE(2039,5,1) + TIME(0,0,0)</f>
        <v>50891</v>
      </c>
      <c r="C45246">
        <v>31.044319153</v>
      </c>
    </row>
    <row r="45247" spans="1:3" x14ac:dyDescent="0.25">
      <c r="A45247">
        <v>14396</v>
      </c>
      <c r="B45247" s="1">
        <f>DATE(2039,6,1) + TIME(0,0,0)</f>
        <v>50922</v>
      </c>
      <c r="C45247">
        <v>31.050582886000001</v>
      </c>
    </row>
    <row r="45248" spans="1:3" x14ac:dyDescent="0.25">
      <c r="A45248">
        <v>14426</v>
      </c>
      <c r="B45248" s="1">
        <f>DATE(2039,7,1) + TIME(0,0,0)</f>
        <v>50952</v>
      </c>
      <c r="C45248">
        <v>31.056638717999999</v>
      </c>
    </row>
    <row r="45249" spans="1:3" x14ac:dyDescent="0.25">
      <c r="A45249">
        <v>14457</v>
      </c>
      <c r="B45249" s="1">
        <f>DATE(2039,8,1) + TIME(0,0,0)</f>
        <v>50983</v>
      </c>
      <c r="C45249">
        <v>31.062892913999999</v>
      </c>
    </row>
    <row r="45250" spans="1:3" x14ac:dyDescent="0.25">
      <c r="A45250">
        <v>14488</v>
      </c>
      <c r="B45250" s="1">
        <f>DATE(2039,9,1) + TIME(0,0,0)</f>
        <v>51014</v>
      </c>
      <c r="C45250">
        <v>31.069143295</v>
      </c>
    </row>
    <row r="45251" spans="1:3" x14ac:dyDescent="0.25">
      <c r="A45251">
        <v>14518</v>
      </c>
      <c r="B45251" s="1">
        <f>DATE(2039,10,1) + TIME(0,0,0)</f>
        <v>51044</v>
      </c>
      <c r="C45251">
        <v>31.075185776000001</v>
      </c>
    </row>
    <row r="45252" spans="1:3" x14ac:dyDescent="0.25">
      <c r="A45252">
        <v>14549</v>
      </c>
      <c r="B45252" s="1">
        <f>DATE(2039,11,1) + TIME(0,0,0)</f>
        <v>51075</v>
      </c>
      <c r="C45252">
        <v>31.081426619999998</v>
      </c>
    </row>
    <row r="45253" spans="1:3" x14ac:dyDescent="0.25">
      <c r="A45253">
        <v>14579</v>
      </c>
      <c r="B45253" s="1">
        <f>DATE(2039,12,1) + TIME(0,0,0)</f>
        <v>51105</v>
      </c>
      <c r="C45253">
        <v>31.087459564</v>
      </c>
    </row>
    <row r="45254" spans="1:3" x14ac:dyDescent="0.25">
      <c r="A45254">
        <v>14610</v>
      </c>
      <c r="B45254" s="1">
        <f>DATE(2040,1,1) + TIME(0,0,0)</f>
        <v>51136</v>
      </c>
      <c r="C45254">
        <v>31.093690872</v>
      </c>
    </row>
    <row r="45255" spans="1:3" x14ac:dyDescent="0.25">
      <c r="A45255">
        <v>14641</v>
      </c>
      <c r="B45255" s="1">
        <f>DATE(2040,2,1) + TIME(0,0,0)</f>
        <v>51167</v>
      </c>
      <c r="C45255">
        <v>31.099916457999999</v>
      </c>
    </row>
    <row r="45256" spans="1:3" x14ac:dyDescent="0.25">
      <c r="A45256">
        <v>14670</v>
      </c>
      <c r="B45256" s="1">
        <f>DATE(2040,3,1) + TIME(0,0,0)</f>
        <v>51196</v>
      </c>
      <c r="C45256">
        <v>31.105735779</v>
      </c>
    </row>
    <row r="45257" spans="1:3" x14ac:dyDescent="0.25">
      <c r="A45257">
        <v>14701</v>
      </c>
      <c r="B45257" s="1">
        <f>DATE(2040,4,1) + TIME(0,0,0)</f>
        <v>51227</v>
      </c>
      <c r="C45257">
        <v>31.111951827999999</v>
      </c>
    </row>
    <row r="45258" spans="1:3" x14ac:dyDescent="0.25">
      <c r="A45258">
        <v>14731</v>
      </c>
      <c r="B45258" s="1">
        <f>DATE(2040,5,1) + TIME(0,0,0)</f>
        <v>51257</v>
      </c>
      <c r="C45258">
        <v>31.117963791000001</v>
      </c>
    </row>
    <row r="45259" spans="1:3" x14ac:dyDescent="0.25">
      <c r="A45259">
        <v>14762</v>
      </c>
      <c r="B45259" s="1">
        <f>DATE(2040,6,1) + TIME(0,0,0)</f>
        <v>51288</v>
      </c>
      <c r="C45259">
        <v>31.124168396000002</v>
      </c>
    </row>
    <row r="45260" spans="1:3" x14ac:dyDescent="0.25">
      <c r="A45260">
        <v>14792</v>
      </c>
      <c r="B45260" s="1">
        <f>DATE(2040,7,1) + TIME(0,0,0)</f>
        <v>51318</v>
      </c>
      <c r="C45260">
        <v>31.130168914999999</v>
      </c>
    </row>
    <row r="45261" spans="1:3" x14ac:dyDescent="0.25">
      <c r="A45261">
        <v>14823</v>
      </c>
      <c r="B45261" s="1">
        <f>DATE(2040,8,1) + TIME(0,0,0)</f>
        <v>51349</v>
      </c>
      <c r="C45261">
        <v>31.136365891000001</v>
      </c>
    </row>
    <row r="45262" spans="1:3" x14ac:dyDescent="0.25">
      <c r="A45262">
        <v>14854</v>
      </c>
      <c r="B45262" s="1">
        <f>DATE(2040,9,1) + TIME(0,0,0)</f>
        <v>51380</v>
      </c>
      <c r="C45262">
        <v>31.142555237</v>
      </c>
    </row>
    <row r="45263" spans="1:3" x14ac:dyDescent="0.25">
      <c r="A45263">
        <v>14884</v>
      </c>
      <c r="B45263" s="1">
        <f>DATE(2040,10,1) + TIME(0,0,0)</f>
        <v>51410</v>
      </c>
      <c r="C45263">
        <v>31.148542404000001</v>
      </c>
    </row>
    <row r="45264" spans="1:3" x14ac:dyDescent="0.25">
      <c r="A45264">
        <v>14915</v>
      </c>
      <c r="B45264" s="1">
        <f>DATE(2040,11,1) + TIME(0,0,0)</f>
        <v>51441</v>
      </c>
      <c r="C45264">
        <v>31.154722214</v>
      </c>
    </row>
    <row r="45265" spans="1:3" x14ac:dyDescent="0.25">
      <c r="A45265">
        <v>14945</v>
      </c>
      <c r="B45265" s="1">
        <f>DATE(2040,12,1) + TIME(0,0,0)</f>
        <v>51471</v>
      </c>
      <c r="C45265">
        <v>31.160697936999998</v>
      </c>
    </row>
    <row r="45266" spans="1:3" x14ac:dyDescent="0.25">
      <c r="A45266">
        <v>14976</v>
      </c>
      <c r="B45266" s="1">
        <f>DATE(2041,1,1) + TIME(0,0,0)</f>
        <v>51502</v>
      </c>
      <c r="C45266">
        <v>31.166866301999999</v>
      </c>
    </row>
    <row r="45267" spans="1:3" x14ac:dyDescent="0.25">
      <c r="A45267">
        <v>15007</v>
      </c>
      <c r="B45267" s="1">
        <f>DATE(2041,2,1) + TIME(0,0,0)</f>
        <v>51533</v>
      </c>
      <c r="C45267">
        <v>31.173030853</v>
      </c>
    </row>
    <row r="45268" spans="1:3" x14ac:dyDescent="0.25">
      <c r="A45268">
        <v>15035</v>
      </c>
      <c r="B45268" s="1">
        <f>DATE(2041,3,1) + TIME(0,0,0)</f>
        <v>51561</v>
      </c>
      <c r="C45268">
        <v>31.178592682000001</v>
      </c>
    </row>
    <row r="45269" spans="1:3" x14ac:dyDescent="0.25">
      <c r="A45269">
        <v>15066</v>
      </c>
      <c r="B45269" s="1">
        <f>DATE(2041,4,1) + TIME(0,0,0)</f>
        <v>51592</v>
      </c>
      <c r="C45269">
        <v>31.184747695999999</v>
      </c>
    </row>
    <row r="45270" spans="1:3" x14ac:dyDescent="0.25">
      <c r="A45270">
        <v>15096</v>
      </c>
      <c r="B45270" s="1">
        <f>DATE(2041,5,1) + TIME(0,0,0)</f>
        <v>51622</v>
      </c>
      <c r="C45270">
        <v>31.190696716000001</v>
      </c>
    </row>
    <row r="45271" spans="1:3" x14ac:dyDescent="0.25">
      <c r="A45271">
        <v>15127</v>
      </c>
      <c r="B45271" s="1">
        <f>DATE(2041,6,1) + TIME(0,0,0)</f>
        <v>51653</v>
      </c>
      <c r="C45271">
        <v>31.196838378999999</v>
      </c>
    </row>
    <row r="45272" spans="1:3" x14ac:dyDescent="0.25">
      <c r="A45272">
        <v>15157</v>
      </c>
      <c r="B45272" s="1">
        <f>DATE(2041,7,1) + TIME(0,0,0)</f>
        <v>51683</v>
      </c>
      <c r="C45272">
        <v>31.202777863000001</v>
      </c>
    </row>
    <row r="45273" spans="1:3" x14ac:dyDescent="0.25">
      <c r="A45273">
        <v>15188</v>
      </c>
      <c r="B45273" s="1">
        <f>DATE(2041,8,1) + TIME(0,0,0)</f>
        <v>51714</v>
      </c>
      <c r="C45273">
        <v>31.208908081000001</v>
      </c>
    </row>
    <row r="45274" spans="1:3" x14ac:dyDescent="0.25">
      <c r="A45274">
        <v>15219</v>
      </c>
      <c r="B45274" s="1">
        <f>DATE(2041,9,1) + TIME(0,0,0)</f>
        <v>51745</v>
      </c>
      <c r="C45274">
        <v>31.215032577999999</v>
      </c>
    </row>
    <row r="45275" spans="1:3" x14ac:dyDescent="0.25">
      <c r="A45275">
        <v>15249</v>
      </c>
      <c r="B45275" s="1">
        <f>DATE(2041,10,1) + TIME(0,0,0)</f>
        <v>51775</v>
      </c>
      <c r="C45275">
        <v>31.220952988000001</v>
      </c>
    </row>
    <row r="45276" spans="1:3" x14ac:dyDescent="0.25">
      <c r="A45276">
        <v>15280</v>
      </c>
      <c r="B45276" s="1">
        <f>DATE(2041,11,1) + TIME(0,0,0)</f>
        <v>51806</v>
      </c>
      <c r="C45276">
        <v>31.22706604</v>
      </c>
    </row>
    <row r="45277" spans="1:3" x14ac:dyDescent="0.25">
      <c r="A45277">
        <v>15310</v>
      </c>
      <c r="B45277" s="1">
        <f>DATE(2041,12,1) + TIME(0,0,0)</f>
        <v>51836</v>
      </c>
      <c r="C45277">
        <v>31.232975006</v>
      </c>
    </row>
    <row r="45278" spans="1:3" x14ac:dyDescent="0.25">
      <c r="A45278">
        <v>15341</v>
      </c>
      <c r="B45278" s="1">
        <f>DATE(2042,1,1) + TIME(0,0,0)</f>
        <v>51867</v>
      </c>
      <c r="C45278">
        <v>31.239074707</v>
      </c>
    </row>
    <row r="45279" spans="1:3" x14ac:dyDescent="0.25">
      <c r="A45279">
        <v>15372</v>
      </c>
      <c r="B45279" s="1">
        <f>DATE(2042,2,1) + TIME(0,0,0)</f>
        <v>51898</v>
      </c>
      <c r="C45279">
        <v>31.245166779000002</v>
      </c>
    </row>
    <row r="45280" spans="1:3" x14ac:dyDescent="0.25">
      <c r="A45280">
        <v>15400</v>
      </c>
      <c r="B45280" s="1">
        <f>DATE(2042,3,1) + TIME(0,0,0)</f>
        <v>51926</v>
      </c>
      <c r="C45280">
        <v>31.250665665</v>
      </c>
    </row>
    <row r="45281" spans="1:3" x14ac:dyDescent="0.25">
      <c r="A45281">
        <v>15431</v>
      </c>
      <c r="B45281" s="1">
        <f>DATE(2042,4,1) + TIME(0,0,0)</f>
        <v>51957</v>
      </c>
      <c r="C45281">
        <v>31.256746291999999</v>
      </c>
    </row>
    <row r="45282" spans="1:3" x14ac:dyDescent="0.25">
      <c r="A45282">
        <v>15461</v>
      </c>
      <c r="B45282" s="1">
        <f>DATE(2042,5,1) + TIME(0,0,0)</f>
        <v>51987</v>
      </c>
      <c r="C45282">
        <v>31.262624741</v>
      </c>
    </row>
    <row r="45283" spans="1:3" x14ac:dyDescent="0.25">
      <c r="A45283">
        <v>15492</v>
      </c>
      <c r="B45283" s="1">
        <f>DATE(2042,6,1) + TIME(0,0,0)</f>
        <v>52018</v>
      </c>
      <c r="C45283">
        <v>31.268693924000001</v>
      </c>
    </row>
    <row r="45284" spans="1:3" x14ac:dyDescent="0.25">
      <c r="A45284">
        <v>15522</v>
      </c>
      <c r="B45284" s="1">
        <f>DATE(2042,7,1) + TIME(0,0,0)</f>
        <v>52048</v>
      </c>
      <c r="C45284">
        <v>31.274559021000002</v>
      </c>
    </row>
    <row r="45285" spans="1:3" x14ac:dyDescent="0.25">
      <c r="A45285">
        <v>15553</v>
      </c>
      <c r="B45285" s="1">
        <f>DATE(2042,8,1) + TIME(0,0,0)</f>
        <v>52079</v>
      </c>
      <c r="C45285">
        <v>31.280614852999999</v>
      </c>
    </row>
    <row r="45286" spans="1:3" x14ac:dyDescent="0.25">
      <c r="A45286">
        <v>15584</v>
      </c>
      <c r="B45286" s="1">
        <f>DATE(2042,9,1) + TIME(0,0,0)</f>
        <v>52110</v>
      </c>
      <c r="C45286">
        <v>31.286664963</v>
      </c>
    </row>
    <row r="45287" spans="1:3" x14ac:dyDescent="0.25">
      <c r="A45287">
        <v>15614</v>
      </c>
      <c r="B45287" s="1">
        <f>DATE(2042,10,1) + TIME(0,0,0)</f>
        <v>52140</v>
      </c>
      <c r="C45287">
        <v>31.292512894000001</v>
      </c>
    </row>
    <row r="45288" spans="1:3" x14ac:dyDescent="0.25">
      <c r="A45288">
        <v>15645</v>
      </c>
      <c r="B45288" s="1">
        <f>DATE(2042,11,1) + TIME(0,0,0)</f>
        <v>52171</v>
      </c>
      <c r="C45288">
        <v>31.298549651999998</v>
      </c>
    </row>
    <row r="45289" spans="1:3" x14ac:dyDescent="0.25">
      <c r="A45289">
        <v>15675</v>
      </c>
      <c r="B45289" s="1">
        <f>DATE(2042,12,1) + TIME(0,0,0)</f>
        <v>52201</v>
      </c>
      <c r="C45289">
        <v>31.304384232</v>
      </c>
    </row>
    <row r="45290" spans="1:3" x14ac:dyDescent="0.25">
      <c r="A45290">
        <v>15706</v>
      </c>
      <c r="B45290" s="1">
        <f>DATE(2043,1,1) + TIME(0,0,0)</f>
        <v>52232</v>
      </c>
      <c r="C45290">
        <v>31.310407639000001</v>
      </c>
    </row>
    <row r="45291" spans="1:3" x14ac:dyDescent="0.25">
      <c r="A45291">
        <v>15737</v>
      </c>
      <c r="B45291" s="1">
        <f>DATE(2043,2,1) + TIME(0,0,0)</f>
        <v>52263</v>
      </c>
      <c r="C45291">
        <v>31.316425323000001</v>
      </c>
    </row>
    <row r="45292" spans="1:3" x14ac:dyDescent="0.25">
      <c r="A45292">
        <v>15765</v>
      </c>
      <c r="B45292" s="1">
        <f>DATE(2043,3,1) + TIME(0,0,0)</f>
        <v>52291</v>
      </c>
      <c r="C45292">
        <v>31.321853638</v>
      </c>
    </row>
    <row r="45293" spans="1:3" x14ac:dyDescent="0.25">
      <c r="A45293">
        <v>15796</v>
      </c>
      <c r="B45293" s="1">
        <f>DATE(2043,4,1) + TIME(0,0,0)</f>
        <v>52322</v>
      </c>
      <c r="C45293">
        <v>31.327857971</v>
      </c>
    </row>
    <row r="45294" spans="1:3" x14ac:dyDescent="0.25">
      <c r="A45294">
        <v>15826</v>
      </c>
      <c r="B45294" s="1">
        <f>DATE(2043,5,1) + TIME(0,0,0)</f>
        <v>52352</v>
      </c>
      <c r="C45294">
        <v>31.333663940000001</v>
      </c>
    </row>
    <row r="45295" spans="1:3" x14ac:dyDescent="0.25">
      <c r="A45295">
        <v>15857</v>
      </c>
      <c r="B45295" s="1">
        <f>DATE(2043,6,1) + TIME(0,0,0)</f>
        <v>52383</v>
      </c>
      <c r="C45295">
        <v>31.339654922000001</v>
      </c>
    </row>
    <row r="45296" spans="1:3" x14ac:dyDescent="0.25">
      <c r="A45296">
        <v>15887</v>
      </c>
      <c r="B45296" s="1">
        <f>DATE(2043,7,1) + TIME(0,0,0)</f>
        <v>52413</v>
      </c>
      <c r="C45296">
        <v>31.345445633000001</v>
      </c>
    </row>
    <row r="45297" spans="1:3" x14ac:dyDescent="0.25">
      <c r="A45297">
        <v>15918</v>
      </c>
      <c r="B45297" s="1">
        <f>DATE(2043,8,1) + TIME(0,0,0)</f>
        <v>52444</v>
      </c>
      <c r="C45297">
        <v>31.351425170999999</v>
      </c>
    </row>
    <row r="45298" spans="1:3" x14ac:dyDescent="0.25">
      <c r="A45298">
        <v>15949</v>
      </c>
      <c r="B45298" s="1">
        <f>DATE(2043,9,1) + TIME(0,0,0)</f>
        <v>52475</v>
      </c>
      <c r="C45298">
        <v>31.357397078999998</v>
      </c>
    </row>
    <row r="45299" spans="1:3" x14ac:dyDescent="0.25">
      <c r="A45299">
        <v>15979</v>
      </c>
      <c r="B45299" s="1">
        <f>DATE(2043,10,1) + TIME(0,0,0)</f>
        <v>52505</v>
      </c>
      <c r="C45299">
        <v>31.363168716000001</v>
      </c>
    </row>
    <row r="45300" spans="1:3" x14ac:dyDescent="0.25">
      <c r="A45300">
        <v>16010</v>
      </c>
      <c r="B45300" s="1">
        <f>DATE(2043,11,1) + TIME(0,0,0)</f>
        <v>52536</v>
      </c>
      <c r="C45300">
        <v>31.369127274</v>
      </c>
    </row>
    <row r="45301" spans="1:3" x14ac:dyDescent="0.25">
      <c r="A45301">
        <v>16040</v>
      </c>
      <c r="B45301" s="1">
        <f>DATE(2043,12,1) + TIME(0,0,0)</f>
        <v>52566</v>
      </c>
      <c r="C45301">
        <v>31.374885558999999</v>
      </c>
    </row>
    <row r="45302" spans="1:3" x14ac:dyDescent="0.25">
      <c r="A45302">
        <v>16071</v>
      </c>
      <c r="B45302" s="1">
        <f>DATE(2044,1,1) + TIME(0,0,0)</f>
        <v>52597</v>
      </c>
      <c r="C45302">
        <v>31.380830764999999</v>
      </c>
    </row>
    <row r="45303" spans="1:3" x14ac:dyDescent="0.25">
      <c r="A45303">
        <v>16102</v>
      </c>
      <c r="B45303" s="1">
        <f>DATE(2044,2,1) + TIME(0,0,0)</f>
        <v>52628</v>
      </c>
      <c r="C45303">
        <v>31.386768341</v>
      </c>
    </row>
    <row r="45304" spans="1:3" x14ac:dyDescent="0.25">
      <c r="A45304">
        <v>16131</v>
      </c>
      <c r="B45304" s="1">
        <f>DATE(2044,3,1) + TIME(0,0,0)</f>
        <v>52657</v>
      </c>
      <c r="C45304">
        <v>31.392316818000001</v>
      </c>
    </row>
    <row r="45305" spans="1:3" x14ac:dyDescent="0.25">
      <c r="A45305">
        <v>16162</v>
      </c>
      <c r="B45305" s="1">
        <f>DATE(2044,4,1) + TIME(0,0,0)</f>
        <v>52688</v>
      </c>
      <c r="C45305">
        <v>31.398239136000001</v>
      </c>
    </row>
    <row r="45306" spans="1:3" x14ac:dyDescent="0.25">
      <c r="A45306">
        <v>16192</v>
      </c>
      <c r="B45306" s="1">
        <f>DATE(2044,5,1) + TIME(0,0,0)</f>
        <v>52718</v>
      </c>
      <c r="C45306">
        <v>31.403964995999999</v>
      </c>
    </row>
    <row r="45307" spans="1:3" x14ac:dyDescent="0.25">
      <c r="A45307">
        <v>16223</v>
      </c>
      <c r="B45307" s="1">
        <f>DATE(2044,6,1) + TIME(0,0,0)</f>
        <v>52749</v>
      </c>
      <c r="C45307">
        <v>31.40987587</v>
      </c>
    </row>
    <row r="45308" spans="1:3" x14ac:dyDescent="0.25">
      <c r="A45308">
        <v>16253</v>
      </c>
      <c r="B45308" s="1">
        <f>DATE(2044,7,1) + TIME(0,0,0)</f>
        <v>52779</v>
      </c>
      <c r="C45308">
        <v>31.415588378999999</v>
      </c>
    </row>
    <row r="45309" spans="1:3" x14ac:dyDescent="0.25">
      <c r="A45309">
        <v>16284</v>
      </c>
      <c r="B45309" s="1">
        <f>DATE(2044,8,1) + TIME(0,0,0)</f>
        <v>52810</v>
      </c>
      <c r="C45309">
        <v>31.421482086000001</v>
      </c>
    </row>
    <row r="45310" spans="1:3" x14ac:dyDescent="0.25">
      <c r="A45310">
        <v>16315</v>
      </c>
      <c r="B45310" s="1">
        <f>DATE(2044,9,1) + TIME(0,0,0)</f>
        <v>52841</v>
      </c>
      <c r="C45310">
        <v>31.427370070999999</v>
      </c>
    </row>
    <row r="45311" spans="1:3" x14ac:dyDescent="0.25">
      <c r="A45311">
        <v>16345</v>
      </c>
      <c r="B45311" s="1">
        <f>DATE(2044,10,1) + TIME(0,0,0)</f>
        <v>52871</v>
      </c>
      <c r="C45311">
        <v>31.433061599999998</v>
      </c>
    </row>
    <row r="45312" spans="1:3" x14ac:dyDescent="0.25">
      <c r="A45312">
        <v>16376</v>
      </c>
      <c r="B45312" s="1">
        <f>DATE(2044,11,1) + TIME(0,0,0)</f>
        <v>52902</v>
      </c>
      <c r="C45312">
        <v>31.438934325999998</v>
      </c>
    </row>
    <row r="45313" spans="1:3" x14ac:dyDescent="0.25">
      <c r="A45313">
        <v>16406</v>
      </c>
      <c r="B45313" s="1">
        <f>DATE(2044,12,1) + TIME(0,0,0)</f>
        <v>52932</v>
      </c>
      <c r="C45313">
        <v>31.444610596</v>
      </c>
    </row>
    <row r="45314" spans="1:3" x14ac:dyDescent="0.25">
      <c r="A45314">
        <v>16437</v>
      </c>
      <c r="B45314" s="1">
        <f>DATE(2045,1,1) + TIME(0,0,0)</f>
        <v>52963</v>
      </c>
      <c r="C45314">
        <v>31.450468062999999</v>
      </c>
    </row>
    <row r="45315" spans="1:3" x14ac:dyDescent="0.25">
      <c r="A45315">
        <v>16468</v>
      </c>
      <c r="B45315" s="1">
        <f>DATE(2045,2,1) + TIME(0,0,0)</f>
        <v>52994</v>
      </c>
      <c r="C45315">
        <v>31.456315994000001</v>
      </c>
    </row>
    <row r="45316" spans="1:3" x14ac:dyDescent="0.25">
      <c r="A45316">
        <v>16496</v>
      </c>
      <c r="B45316" s="1">
        <f>DATE(2045,3,1) + TIME(0,0,0)</f>
        <v>53022</v>
      </c>
      <c r="C45316">
        <v>31.461593627999999</v>
      </c>
    </row>
    <row r="45317" spans="1:3" x14ac:dyDescent="0.25">
      <c r="A45317">
        <v>16527</v>
      </c>
      <c r="B45317" s="1">
        <f>DATE(2045,4,1) + TIME(0,0,0)</f>
        <v>53053</v>
      </c>
      <c r="C45317">
        <v>31.467428207000001</v>
      </c>
    </row>
    <row r="45318" spans="1:3" x14ac:dyDescent="0.25">
      <c r="A45318">
        <v>16557</v>
      </c>
      <c r="B45318" s="1">
        <f>DATE(2045,5,1) + TIME(0,0,0)</f>
        <v>53083</v>
      </c>
      <c r="C45318">
        <v>31.473066330000002</v>
      </c>
    </row>
    <row r="45319" spans="1:3" x14ac:dyDescent="0.25">
      <c r="A45319">
        <v>16588</v>
      </c>
      <c r="B45319" s="1">
        <f>DATE(2045,6,1) + TIME(0,0,0)</f>
        <v>53114</v>
      </c>
      <c r="C45319">
        <v>31.478885650999999</v>
      </c>
    </row>
    <row r="45320" spans="1:3" x14ac:dyDescent="0.25">
      <c r="A45320">
        <v>16618</v>
      </c>
      <c r="B45320" s="1">
        <f>DATE(2045,7,1) + TIME(0,0,0)</f>
        <v>53144</v>
      </c>
      <c r="C45320">
        <v>31.484508514000002</v>
      </c>
    </row>
    <row r="45321" spans="1:3" x14ac:dyDescent="0.25">
      <c r="A45321">
        <v>16649</v>
      </c>
      <c r="B45321" s="1">
        <f>DATE(2045,8,1) + TIME(0,0,0)</f>
        <v>53175</v>
      </c>
      <c r="C45321">
        <v>31.490310668999999</v>
      </c>
    </row>
    <row r="45322" spans="1:3" x14ac:dyDescent="0.25">
      <c r="A45322">
        <v>16680</v>
      </c>
      <c r="B45322" s="1">
        <f>DATE(2045,9,1) + TIME(0,0,0)</f>
        <v>53206</v>
      </c>
      <c r="C45322">
        <v>31.496105193999998</v>
      </c>
    </row>
    <row r="45323" spans="1:3" x14ac:dyDescent="0.25">
      <c r="A45323">
        <v>16710</v>
      </c>
      <c r="B45323" s="1">
        <f>DATE(2045,10,1) + TIME(0,0,0)</f>
        <v>53236</v>
      </c>
      <c r="C45323">
        <v>31.501703261999999</v>
      </c>
    </row>
    <row r="45324" spans="1:3" x14ac:dyDescent="0.25">
      <c r="A45324">
        <v>16741</v>
      </c>
      <c r="B45324" s="1">
        <f>DATE(2045,11,1) + TIME(0,0,0)</f>
        <v>53267</v>
      </c>
      <c r="C45324">
        <v>31.507482529000001</v>
      </c>
    </row>
    <row r="45325" spans="1:3" x14ac:dyDescent="0.25">
      <c r="A45325">
        <v>16771</v>
      </c>
      <c r="B45325" s="1">
        <f>DATE(2045,12,1) + TIME(0,0,0)</f>
        <v>53297</v>
      </c>
      <c r="C45325">
        <v>31.513065338000001</v>
      </c>
    </row>
    <row r="45326" spans="1:3" x14ac:dyDescent="0.25">
      <c r="A45326">
        <v>16802</v>
      </c>
      <c r="B45326" s="1">
        <f>DATE(2046,1,1) + TIME(0,0,0)</f>
        <v>53328</v>
      </c>
      <c r="C45326">
        <v>31.518827437999999</v>
      </c>
    </row>
    <row r="45327" spans="1:3" x14ac:dyDescent="0.25">
      <c r="A45327">
        <v>16833</v>
      </c>
      <c r="B45327" s="1">
        <f>DATE(2046,2,1) + TIME(0,0,0)</f>
        <v>53359</v>
      </c>
      <c r="C45327">
        <v>31.524580002</v>
      </c>
    </row>
    <row r="45328" spans="1:3" x14ac:dyDescent="0.25">
      <c r="A45328">
        <v>16861</v>
      </c>
      <c r="B45328" s="1">
        <f>DATE(2046,3,1) + TIME(0,0,0)</f>
        <v>53387</v>
      </c>
      <c r="C45328">
        <v>31.529769897000001</v>
      </c>
    </row>
    <row r="45329" spans="1:3" x14ac:dyDescent="0.25">
      <c r="A45329">
        <v>16892</v>
      </c>
      <c r="B45329" s="1">
        <f>DATE(2046,4,1) + TIME(0,0,0)</f>
        <v>53418</v>
      </c>
      <c r="C45329">
        <v>31.535505295</v>
      </c>
    </row>
    <row r="45330" spans="1:3" x14ac:dyDescent="0.25">
      <c r="A45330">
        <v>16922</v>
      </c>
      <c r="B45330" s="1">
        <f>DATE(2046,5,1) + TIME(0,0,0)</f>
        <v>53448</v>
      </c>
      <c r="C45330">
        <v>31.541049956999998</v>
      </c>
    </row>
    <row r="45331" spans="1:3" x14ac:dyDescent="0.25">
      <c r="A45331">
        <v>16953</v>
      </c>
      <c r="B45331" s="1">
        <f>DATE(2046,6,1) + TIME(0,0,0)</f>
        <v>53479</v>
      </c>
      <c r="C45331">
        <v>31.546770095999999</v>
      </c>
    </row>
    <row r="45332" spans="1:3" x14ac:dyDescent="0.25">
      <c r="A45332">
        <v>16983</v>
      </c>
      <c r="B45332" s="1">
        <f>DATE(2046,7,1) + TIME(0,0,0)</f>
        <v>53509</v>
      </c>
      <c r="C45332">
        <v>31.552297591999999</v>
      </c>
    </row>
    <row r="45333" spans="1:3" x14ac:dyDescent="0.25">
      <c r="A45333">
        <v>17014</v>
      </c>
      <c r="B45333" s="1">
        <f>DATE(2046,8,1) + TIME(0,0,0)</f>
        <v>53540</v>
      </c>
      <c r="C45333">
        <v>31.558002471999998</v>
      </c>
    </row>
    <row r="45334" spans="1:3" x14ac:dyDescent="0.25">
      <c r="A45334">
        <v>17045</v>
      </c>
      <c r="B45334" s="1">
        <f>DATE(2046,9,1) + TIME(0,0,0)</f>
        <v>53571</v>
      </c>
      <c r="C45334">
        <v>31.563697815000001</v>
      </c>
    </row>
    <row r="45335" spans="1:3" x14ac:dyDescent="0.25">
      <c r="A45335">
        <v>17075</v>
      </c>
      <c r="B45335" s="1">
        <f>DATE(2046,10,1) + TIME(0,0,0)</f>
        <v>53601</v>
      </c>
      <c r="C45335">
        <v>31.569200515999999</v>
      </c>
    </row>
    <row r="45336" spans="1:3" x14ac:dyDescent="0.25">
      <c r="A45336">
        <v>17106</v>
      </c>
      <c r="B45336" s="1">
        <f>DATE(2046,11,1) + TIME(0,0,0)</f>
        <v>53632</v>
      </c>
      <c r="C45336">
        <v>31.5748806</v>
      </c>
    </row>
    <row r="45337" spans="1:3" x14ac:dyDescent="0.25">
      <c r="A45337">
        <v>17136</v>
      </c>
      <c r="B45337" s="1">
        <f>DATE(2046,12,1) + TIME(0,0,0)</f>
        <v>53662</v>
      </c>
      <c r="C45337">
        <v>31.580366134999998</v>
      </c>
    </row>
    <row r="45338" spans="1:3" x14ac:dyDescent="0.25">
      <c r="A45338">
        <v>17167</v>
      </c>
      <c r="B45338" s="1">
        <f>DATE(2047,1,1) + TIME(0,0,0)</f>
        <v>53693</v>
      </c>
      <c r="C45338">
        <v>31.586029053000001</v>
      </c>
    </row>
    <row r="45339" spans="1:3" x14ac:dyDescent="0.25">
      <c r="A45339">
        <v>17198</v>
      </c>
      <c r="B45339" s="1">
        <f>DATE(2047,2,1) + TIME(0,0,0)</f>
        <v>53724</v>
      </c>
      <c r="C45339">
        <v>31.591682433999999</v>
      </c>
    </row>
    <row r="45340" spans="1:3" x14ac:dyDescent="0.25">
      <c r="A45340">
        <v>17226</v>
      </c>
      <c r="B45340" s="1">
        <f>DATE(2047,3,1) + TIME(0,0,0)</f>
        <v>53752</v>
      </c>
      <c r="C45340">
        <v>31.596780776999999</v>
      </c>
    </row>
    <row r="45341" spans="1:3" x14ac:dyDescent="0.25">
      <c r="A45341">
        <v>17257</v>
      </c>
      <c r="B45341" s="1">
        <f>DATE(2047,4,1) + TIME(0,0,0)</f>
        <v>53783</v>
      </c>
      <c r="C45341">
        <v>31.602416991999998</v>
      </c>
    </row>
    <row r="45342" spans="1:3" x14ac:dyDescent="0.25">
      <c r="A45342">
        <v>17287</v>
      </c>
      <c r="B45342" s="1">
        <f>DATE(2047,5,1) + TIME(0,0,0)</f>
        <v>53813</v>
      </c>
      <c r="C45342">
        <v>31.607862473000001</v>
      </c>
    </row>
    <row r="45343" spans="1:3" x14ac:dyDescent="0.25">
      <c r="A45343">
        <v>17318</v>
      </c>
      <c r="B45343" s="1">
        <f>DATE(2047,6,1) + TIME(0,0,0)</f>
        <v>53844</v>
      </c>
      <c r="C45343">
        <v>31.613481522000001</v>
      </c>
    </row>
    <row r="45344" spans="1:3" x14ac:dyDescent="0.25">
      <c r="A45344">
        <v>17348</v>
      </c>
      <c r="B45344" s="1">
        <f>DATE(2047,7,1) + TIME(0,0,0)</f>
        <v>53874</v>
      </c>
      <c r="C45344">
        <v>31.618911743000002</v>
      </c>
    </row>
    <row r="45345" spans="1:3" x14ac:dyDescent="0.25">
      <c r="A45345">
        <v>17379</v>
      </c>
      <c r="B45345" s="1">
        <f>DATE(2047,8,1) + TIME(0,0,0)</f>
        <v>53905</v>
      </c>
      <c r="C45345">
        <v>31.624513625999999</v>
      </c>
    </row>
    <row r="45346" spans="1:3" x14ac:dyDescent="0.25">
      <c r="A45346">
        <v>17410</v>
      </c>
      <c r="B45346" s="1">
        <f>DATE(2047,9,1) + TIME(0,0,0)</f>
        <v>53936</v>
      </c>
      <c r="C45346">
        <v>31.630105971999999</v>
      </c>
    </row>
    <row r="45347" spans="1:3" x14ac:dyDescent="0.25">
      <c r="A45347">
        <v>17440</v>
      </c>
      <c r="B45347" s="1">
        <f>DATE(2047,10,1) + TIME(0,0,0)</f>
        <v>53966</v>
      </c>
      <c r="C45347">
        <v>31.635509491000001</v>
      </c>
    </row>
    <row r="45348" spans="1:3" x14ac:dyDescent="0.25">
      <c r="A45348">
        <v>17471</v>
      </c>
      <c r="B45348" s="1">
        <f>DATE(2047,11,1) + TIME(0,0,0)</f>
        <v>53997</v>
      </c>
      <c r="C45348">
        <v>31.641084671000002</v>
      </c>
    </row>
    <row r="45349" spans="1:3" x14ac:dyDescent="0.25">
      <c r="A45349">
        <v>17501</v>
      </c>
      <c r="B45349" s="1">
        <f>DATE(2047,12,1) + TIME(0,0,0)</f>
        <v>54027</v>
      </c>
      <c r="C45349">
        <v>31.646471024</v>
      </c>
    </row>
    <row r="45350" spans="1:3" x14ac:dyDescent="0.25">
      <c r="A45350">
        <v>17532</v>
      </c>
      <c r="B45350" s="1">
        <f>DATE(2048,1,1) + TIME(0,0,0)</f>
        <v>54058</v>
      </c>
      <c r="C45350">
        <v>31.652029036999998</v>
      </c>
    </row>
    <row r="45351" spans="1:3" x14ac:dyDescent="0.25">
      <c r="A45351">
        <v>17563</v>
      </c>
      <c r="B45351" s="1">
        <f>DATE(2048,2,1) + TIME(0,0,0)</f>
        <v>54089</v>
      </c>
      <c r="C45351">
        <v>31.657577515</v>
      </c>
    </row>
    <row r="45352" spans="1:3" x14ac:dyDescent="0.25">
      <c r="A45352">
        <v>17592</v>
      </c>
      <c r="B45352" s="1">
        <f>DATE(2048,3,1) + TIME(0,0,0)</f>
        <v>54118</v>
      </c>
      <c r="C45352">
        <v>31.662759780999998</v>
      </c>
    </row>
    <row r="45353" spans="1:3" x14ac:dyDescent="0.25">
      <c r="A45353">
        <v>17623</v>
      </c>
      <c r="B45353" s="1">
        <f>DATE(2048,4,1) + TIME(0,0,0)</f>
        <v>54149</v>
      </c>
      <c r="C45353">
        <v>31.668291092</v>
      </c>
    </row>
    <row r="45354" spans="1:3" x14ac:dyDescent="0.25">
      <c r="A45354">
        <v>17653</v>
      </c>
      <c r="B45354" s="1">
        <f>DATE(2048,5,1) + TIME(0,0,0)</f>
        <v>54179</v>
      </c>
      <c r="C45354">
        <v>31.673635483000002</v>
      </c>
    </row>
    <row r="45355" spans="1:3" x14ac:dyDescent="0.25">
      <c r="A45355">
        <v>17684</v>
      </c>
      <c r="B45355" s="1">
        <f>DATE(2048,6,1) + TIME(0,0,0)</f>
        <v>54210</v>
      </c>
      <c r="C45355">
        <v>31.67914772</v>
      </c>
    </row>
    <row r="45356" spans="1:3" x14ac:dyDescent="0.25">
      <c r="A45356">
        <v>17714</v>
      </c>
      <c r="B45356" s="1">
        <f>DATE(2048,7,1) + TIME(0,0,0)</f>
        <v>54240</v>
      </c>
      <c r="C45356">
        <v>31.684474945000002</v>
      </c>
    </row>
    <row r="45357" spans="1:3" x14ac:dyDescent="0.25">
      <c r="A45357">
        <v>17745</v>
      </c>
      <c r="B45357" s="1">
        <f>DATE(2048,8,1) + TIME(0,0,0)</f>
        <v>54271</v>
      </c>
      <c r="C45357">
        <v>31.689970016</v>
      </c>
    </row>
    <row r="45358" spans="1:3" x14ac:dyDescent="0.25">
      <c r="A45358">
        <v>17776</v>
      </c>
      <c r="B45358" s="1">
        <f>DATE(2048,9,1) + TIME(0,0,0)</f>
        <v>54302</v>
      </c>
      <c r="C45358">
        <v>31.695455550999998</v>
      </c>
    </row>
    <row r="45359" spans="1:3" x14ac:dyDescent="0.25">
      <c r="A45359">
        <v>17806</v>
      </c>
      <c r="B45359" s="1">
        <f>DATE(2048,10,1) + TIME(0,0,0)</f>
        <v>54332</v>
      </c>
      <c r="C45359">
        <v>31.700756073000001</v>
      </c>
    </row>
    <row r="45360" spans="1:3" x14ac:dyDescent="0.25">
      <c r="A45360">
        <v>17837</v>
      </c>
      <c r="B45360" s="1">
        <f>DATE(2048,11,1) + TIME(0,0,0)</f>
        <v>54363</v>
      </c>
      <c r="C45360">
        <v>31.706224442</v>
      </c>
    </row>
    <row r="45361" spans="1:3" x14ac:dyDescent="0.25">
      <c r="A45361">
        <v>17867</v>
      </c>
      <c r="B45361" s="1">
        <f>DATE(2048,12,1) + TIME(0,0,0)</f>
        <v>54393</v>
      </c>
      <c r="C45361">
        <v>31.711507796999999</v>
      </c>
    </row>
    <row r="45362" spans="1:3" x14ac:dyDescent="0.25">
      <c r="A45362">
        <v>17898</v>
      </c>
      <c r="B45362" s="1">
        <f>DATE(2049,1,1) + TIME(0,0,0)</f>
        <v>54424</v>
      </c>
      <c r="C45362">
        <v>31.716957092000001</v>
      </c>
    </row>
    <row r="45363" spans="1:3" x14ac:dyDescent="0.25">
      <c r="A45363">
        <v>17929</v>
      </c>
      <c r="B45363" s="1">
        <f>DATE(2049,2,1) + TIME(0,0,0)</f>
        <v>54455</v>
      </c>
      <c r="C45363">
        <v>31.722398758000001</v>
      </c>
    </row>
    <row r="45364" spans="1:3" x14ac:dyDescent="0.25">
      <c r="A45364">
        <v>17957</v>
      </c>
      <c r="B45364" s="1">
        <f>DATE(2049,3,1) + TIME(0,0,0)</f>
        <v>54483</v>
      </c>
      <c r="C45364">
        <v>31.727306366000001</v>
      </c>
    </row>
    <row r="45365" spans="1:3" x14ac:dyDescent="0.25">
      <c r="A45365">
        <v>17988</v>
      </c>
      <c r="B45365" s="1">
        <f>DATE(2049,4,1) + TIME(0,0,0)</f>
        <v>54514</v>
      </c>
      <c r="C45365">
        <v>31.732728957999999</v>
      </c>
    </row>
    <row r="45366" spans="1:3" x14ac:dyDescent="0.25">
      <c r="A45366">
        <v>18018</v>
      </c>
      <c r="B45366" s="1">
        <f>DATE(2049,5,1) + TIME(0,0,0)</f>
        <v>54544</v>
      </c>
      <c r="C45366">
        <v>31.737970352000001</v>
      </c>
    </row>
    <row r="45367" spans="1:3" x14ac:dyDescent="0.25">
      <c r="A45367">
        <v>18049</v>
      </c>
      <c r="B45367" s="1">
        <f>DATE(2049,6,1) + TIME(0,0,0)</f>
        <v>54575</v>
      </c>
      <c r="C45367">
        <v>31.743375778000001</v>
      </c>
    </row>
    <row r="45368" spans="1:3" x14ac:dyDescent="0.25">
      <c r="A45368">
        <v>18079</v>
      </c>
      <c r="B45368" s="1">
        <f>DATE(2049,7,1) + TIME(0,0,0)</f>
        <v>54605</v>
      </c>
      <c r="C45368">
        <v>31.748598098999999</v>
      </c>
    </row>
    <row r="45369" spans="1:3" x14ac:dyDescent="0.25">
      <c r="A45369">
        <v>18110</v>
      </c>
      <c r="B45369" s="1">
        <f>DATE(2049,8,1) + TIME(0,0,0)</f>
        <v>54636</v>
      </c>
      <c r="C45369">
        <v>31.753986358999999</v>
      </c>
    </row>
    <row r="45370" spans="1:3" x14ac:dyDescent="0.25">
      <c r="A45370">
        <v>18141</v>
      </c>
      <c r="B45370" s="1">
        <f>DATE(2049,9,1) + TIME(0,0,0)</f>
        <v>54667</v>
      </c>
      <c r="C45370">
        <v>31.759365081999999</v>
      </c>
    </row>
    <row r="45371" spans="1:3" x14ac:dyDescent="0.25">
      <c r="A45371">
        <v>18171</v>
      </c>
      <c r="B45371" s="1">
        <f>DATE(2049,10,1) + TIME(0,0,0)</f>
        <v>54697</v>
      </c>
      <c r="C45371">
        <v>31.764562606999998</v>
      </c>
    </row>
    <row r="45372" spans="1:3" x14ac:dyDescent="0.25">
      <c r="A45372">
        <v>18202</v>
      </c>
      <c r="B45372" s="1">
        <f>DATE(2049,11,1) + TIME(0,0,0)</f>
        <v>54728</v>
      </c>
      <c r="C45372">
        <v>31.769924163999999</v>
      </c>
    </row>
    <row r="45373" spans="1:3" x14ac:dyDescent="0.25">
      <c r="A45373">
        <v>18232</v>
      </c>
      <c r="B45373" s="1">
        <f>DATE(2049,12,1) + TIME(0,0,0)</f>
        <v>54758</v>
      </c>
      <c r="C45373">
        <v>31.775102615000002</v>
      </c>
    </row>
    <row r="45374" spans="1:3" x14ac:dyDescent="0.25">
      <c r="A45374">
        <v>18263</v>
      </c>
      <c r="B45374" s="1">
        <f>DATE(2050,1,1) + TIME(0,0,0)</f>
        <v>54789</v>
      </c>
      <c r="C45374">
        <v>31.780447005999999</v>
      </c>
    </row>
    <row r="45376" spans="1:3" x14ac:dyDescent="0.25">
      <c r="A45376" t="s">
        <v>78</v>
      </c>
    </row>
    <row r="45378" spans="1:3" x14ac:dyDescent="0.25">
      <c r="A45378" t="s">
        <v>1</v>
      </c>
      <c r="B45378" t="s">
        <v>2</v>
      </c>
      <c r="C45378" t="s">
        <v>3</v>
      </c>
    </row>
    <row r="45379" spans="1:3" x14ac:dyDescent="0.25">
      <c r="A45379">
        <v>0</v>
      </c>
      <c r="B45379" s="1">
        <f>DATE(2000,1,1) + TIME(0,0,0)</f>
        <v>36526</v>
      </c>
      <c r="C45379">
        <v>0</v>
      </c>
    </row>
    <row r="45380" spans="1:3" x14ac:dyDescent="0.25">
      <c r="A45380">
        <v>31</v>
      </c>
      <c r="B45380" s="1">
        <f>DATE(2000,2,1) + TIME(0,0,0)</f>
        <v>36557</v>
      </c>
      <c r="C45380">
        <v>5.0535311699000003</v>
      </c>
    </row>
    <row r="45381" spans="1:3" x14ac:dyDescent="0.25">
      <c r="A45381">
        <v>60</v>
      </c>
      <c r="B45381" s="1">
        <f>DATE(2000,3,1) + TIME(0,0,0)</f>
        <v>36586</v>
      </c>
      <c r="C45381">
        <v>10.124585152</v>
      </c>
    </row>
    <row r="45382" spans="1:3" x14ac:dyDescent="0.25">
      <c r="A45382">
        <v>91</v>
      </c>
      <c r="B45382" s="1">
        <f>DATE(2000,4,1) + TIME(0,0,0)</f>
        <v>36617</v>
      </c>
      <c r="C45382">
        <v>13.544379234000001</v>
      </c>
    </row>
    <row r="45383" spans="1:3" x14ac:dyDescent="0.25">
      <c r="A45383">
        <v>121</v>
      </c>
      <c r="B45383" s="1">
        <f>DATE(2000,5,1) + TIME(0,0,0)</f>
        <v>36647</v>
      </c>
      <c r="C45383">
        <v>15.469797134</v>
      </c>
    </row>
    <row r="45384" spans="1:3" x14ac:dyDescent="0.25">
      <c r="A45384">
        <v>152</v>
      </c>
      <c r="B45384" s="1">
        <f>DATE(2000,6,1) + TIME(0,0,0)</f>
        <v>36678</v>
      </c>
      <c r="C45384">
        <v>16.871517181000002</v>
      </c>
    </row>
    <row r="45385" spans="1:3" x14ac:dyDescent="0.25">
      <c r="A45385">
        <v>182</v>
      </c>
      <c r="B45385" s="1">
        <f>DATE(2000,7,1) + TIME(0,0,0)</f>
        <v>36708</v>
      </c>
      <c r="C45385">
        <v>17.999954224</v>
      </c>
    </row>
    <row r="45386" spans="1:3" x14ac:dyDescent="0.25">
      <c r="A45386">
        <v>213</v>
      </c>
      <c r="B45386" s="1">
        <f>DATE(2000,8,1) + TIME(0,0,0)</f>
        <v>36739</v>
      </c>
      <c r="C45386">
        <v>18.997032166</v>
      </c>
    </row>
    <row r="45387" spans="1:3" x14ac:dyDescent="0.25">
      <c r="A45387">
        <v>244</v>
      </c>
      <c r="B45387" s="1">
        <f>DATE(2000,9,1) + TIME(0,0,0)</f>
        <v>36770</v>
      </c>
      <c r="C45387">
        <v>19.829347609999999</v>
      </c>
    </row>
    <row r="45388" spans="1:3" x14ac:dyDescent="0.25">
      <c r="A45388">
        <v>274</v>
      </c>
      <c r="B45388" s="1">
        <f>DATE(2000,10,1) + TIME(0,0,0)</f>
        <v>36800</v>
      </c>
      <c r="C45388">
        <v>20.523384094000001</v>
      </c>
    </row>
    <row r="45389" spans="1:3" x14ac:dyDescent="0.25">
      <c r="A45389">
        <v>305</v>
      </c>
      <c r="B45389" s="1">
        <f>DATE(2000,11,1) + TIME(0,0,0)</f>
        <v>36831</v>
      </c>
      <c r="C45389">
        <v>21.155477523999998</v>
      </c>
    </row>
    <row r="45390" spans="1:3" x14ac:dyDescent="0.25">
      <c r="A45390">
        <v>335</v>
      </c>
      <c r="B45390" s="1">
        <f>DATE(2000,12,1) + TIME(0,0,0)</f>
        <v>36861</v>
      </c>
      <c r="C45390">
        <v>21.687471389999999</v>
      </c>
    </row>
    <row r="45391" spans="1:3" x14ac:dyDescent="0.25">
      <c r="A45391">
        <v>366</v>
      </c>
      <c r="B45391" s="1">
        <f>DATE(2001,1,1) + TIME(0,0,0)</f>
        <v>36892</v>
      </c>
      <c r="C45391">
        <v>22.165887832999999</v>
      </c>
    </row>
    <row r="45392" spans="1:3" x14ac:dyDescent="0.25">
      <c r="A45392">
        <v>397</v>
      </c>
      <c r="B45392" s="1">
        <f>DATE(2001,2,1) + TIME(0,0,0)</f>
        <v>36923</v>
      </c>
      <c r="C45392">
        <v>22.589447021000002</v>
      </c>
    </row>
    <row r="45393" spans="1:3" x14ac:dyDescent="0.25">
      <c r="A45393">
        <v>425</v>
      </c>
      <c r="B45393" s="1">
        <f>DATE(2001,3,1) + TIME(0,0,0)</f>
        <v>36951</v>
      </c>
      <c r="C45393">
        <v>22.934375762999998</v>
      </c>
    </row>
    <row r="45394" spans="1:3" x14ac:dyDescent="0.25">
      <c r="A45394">
        <v>456</v>
      </c>
      <c r="B45394" s="1">
        <f>DATE(2001,4,1) + TIME(0,0,0)</f>
        <v>36982</v>
      </c>
      <c r="C45394">
        <v>23.276573181</v>
      </c>
    </row>
    <row r="45395" spans="1:3" x14ac:dyDescent="0.25">
      <c r="A45395">
        <v>486</v>
      </c>
      <c r="B45395" s="1">
        <f>DATE(2001,5,1) + TIME(0,0,0)</f>
        <v>37012</v>
      </c>
      <c r="C45395">
        <v>23.569555283</v>
      </c>
    </row>
    <row r="45396" spans="1:3" x14ac:dyDescent="0.25">
      <c r="A45396">
        <v>517</v>
      </c>
      <c r="B45396" s="1">
        <f>DATE(2001,6,1) + TIME(0,0,0)</f>
        <v>37043</v>
      </c>
      <c r="C45396">
        <v>23.835601807</v>
      </c>
    </row>
    <row r="45397" spans="1:3" x14ac:dyDescent="0.25">
      <c r="A45397">
        <v>547</v>
      </c>
      <c r="B45397" s="1">
        <f>DATE(2001,7,1) + TIME(0,0,0)</f>
        <v>37073</v>
      </c>
      <c r="C45397">
        <v>24.065849304</v>
      </c>
    </row>
    <row r="45398" spans="1:3" x14ac:dyDescent="0.25">
      <c r="A45398">
        <v>578</v>
      </c>
      <c r="B45398" s="1">
        <f>DATE(2001,8,1) + TIME(0,0,0)</f>
        <v>37104</v>
      </c>
      <c r="C45398">
        <v>24.282808304</v>
      </c>
    </row>
    <row r="45399" spans="1:3" x14ac:dyDescent="0.25">
      <c r="A45399">
        <v>609</v>
      </c>
      <c r="B45399" s="1">
        <f>DATE(2001,9,1) + TIME(0,0,0)</f>
        <v>37135</v>
      </c>
      <c r="C45399">
        <v>24.483039856000001</v>
      </c>
    </row>
    <row r="45400" spans="1:3" x14ac:dyDescent="0.25">
      <c r="A45400">
        <v>639</v>
      </c>
      <c r="B45400" s="1">
        <f>DATE(2001,10,1) + TIME(0,0,0)</f>
        <v>37165</v>
      </c>
      <c r="C45400">
        <v>24.662298202999999</v>
      </c>
    </row>
    <row r="45401" spans="1:3" x14ac:dyDescent="0.25">
      <c r="A45401">
        <v>670</v>
      </c>
      <c r="B45401" s="1">
        <f>DATE(2001,11,1) + TIME(0,0,0)</f>
        <v>37196</v>
      </c>
      <c r="C45401">
        <v>24.833518982000001</v>
      </c>
    </row>
    <row r="45402" spans="1:3" x14ac:dyDescent="0.25">
      <c r="A45402">
        <v>700</v>
      </c>
      <c r="B45402" s="1">
        <f>DATE(2001,12,1) + TIME(0,0,0)</f>
        <v>37226</v>
      </c>
      <c r="C45402">
        <v>24.986343384000001</v>
      </c>
    </row>
    <row r="45403" spans="1:3" x14ac:dyDescent="0.25">
      <c r="A45403">
        <v>731</v>
      </c>
      <c r="B45403" s="1">
        <f>DATE(2002,1,1) + TIME(0,0,0)</f>
        <v>37257</v>
      </c>
      <c r="C45403">
        <v>25.131561279</v>
      </c>
    </row>
    <row r="45404" spans="1:3" x14ac:dyDescent="0.25">
      <c r="A45404">
        <v>762</v>
      </c>
      <c r="B45404" s="1">
        <f>DATE(2002,2,1) + TIME(0,0,0)</f>
        <v>37288</v>
      </c>
      <c r="C45404">
        <v>25.264251709</v>
      </c>
    </row>
    <row r="45405" spans="1:3" x14ac:dyDescent="0.25">
      <c r="A45405">
        <v>790</v>
      </c>
      <c r="B45405" s="1">
        <f>DATE(2002,3,1) + TIME(0,0,0)</f>
        <v>37316</v>
      </c>
      <c r="C45405">
        <v>25.374217987000002</v>
      </c>
    </row>
    <row r="45406" spans="1:3" x14ac:dyDescent="0.25">
      <c r="A45406">
        <v>821</v>
      </c>
      <c r="B45406" s="1">
        <f>DATE(2002,4,1) + TIME(0,0,0)</f>
        <v>37347</v>
      </c>
      <c r="C45406">
        <v>25.485769271999999</v>
      </c>
    </row>
    <row r="45407" spans="1:3" x14ac:dyDescent="0.25">
      <c r="A45407">
        <v>851</v>
      </c>
      <c r="B45407" s="1">
        <f>DATE(2002,5,1) + TIME(0,0,0)</f>
        <v>37377</v>
      </c>
      <c r="C45407">
        <v>25.584962845</v>
      </c>
    </row>
    <row r="45408" spans="1:3" x14ac:dyDescent="0.25">
      <c r="A45408">
        <v>882</v>
      </c>
      <c r="B45408" s="1">
        <f>DATE(2002,6,1) + TIME(0,0,0)</f>
        <v>37408</v>
      </c>
      <c r="C45408">
        <v>25.679012299</v>
      </c>
    </row>
    <row r="45409" spans="1:3" x14ac:dyDescent="0.25">
      <c r="A45409">
        <v>912</v>
      </c>
      <c r="B45409" s="1">
        <f>DATE(2002,7,1) + TIME(0,0,0)</f>
        <v>37438</v>
      </c>
      <c r="C45409">
        <v>25.761787415000001</v>
      </c>
    </row>
    <row r="45410" spans="1:3" x14ac:dyDescent="0.25">
      <c r="A45410">
        <v>943</v>
      </c>
      <c r="B45410" s="1">
        <f>DATE(2002,8,1) + TIME(0,0,0)</f>
        <v>37469</v>
      </c>
      <c r="C45410">
        <v>25.838699341000002</v>
      </c>
    </row>
    <row r="45411" spans="1:3" x14ac:dyDescent="0.25">
      <c r="A45411">
        <v>974</v>
      </c>
      <c r="B45411" s="1">
        <f>DATE(2002,9,1) + TIME(0,0,0)</f>
        <v>37500</v>
      </c>
      <c r="C45411">
        <v>25.907184601000001</v>
      </c>
    </row>
    <row r="45412" spans="1:3" x14ac:dyDescent="0.25">
      <c r="A45412">
        <v>1004</v>
      </c>
      <c r="B45412" s="1">
        <f>DATE(2002,10,1) + TIME(0,0,0)</f>
        <v>37530</v>
      </c>
      <c r="C45412">
        <v>25.966955185</v>
      </c>
    </row>
    <row r="45413" spans="1:3" x14ac:dyDescent="0.25">
      <c r="A45413">
        <v>1035</v>
      </c>
      <c r="B45413" s="1">
        <f>DATE(2002,11,1) + TIME(0,0,0)</f>
        <v>37561</v>
      </c>
      <c r="C45413">
        <v>26.022869109999998</v>
      </c>
    </row>
    <row r="45414" spans="1:3" x14ac:dyDescent="0.25">
      <c r="A45414">
        <v>1065</v>
      </c>
      <c r="B45414" s="1">
        <f>DATE(2002,12,1) + TIME(0,0,0)</f>
        <v>37591</v>
      </c>
      <c r="C45414">
        <v>26.071777344000001</v>
      </c>
    </row>
    <row r="45415" spans="1:3" x14ac:dyDescent="0.25">
      <c r="A45415">
        <v>1096</v>
      </c>
      <c r="B45415" s="1">
        <f>DATE(2003,1,1) + TIME(0,0,0)</f>
        <v>37622</v>
      </c>
      <c r="C45415">
        <v>26.117698668999999</v>
      </c>
    </row>
    <row r="45416" spans="1:3" x14ac:dyDescent="0.25">
      <c r="A45416">
        <v>1127</v>
      </c>
      <c r="B45416" s="1">
        <f>DATE(2003,2,1) + TIME(0,0,0)</f>
        <v>37653</v>
      </c>
      <c r="C45416">
        <v>26.159578323000002</v>
      </c>
    </row>
    <row r="45417" spans="1:3" x14ac:dyDescent="0.25">
      <c r="A45417">
        <v>1155</v>
      </c>
      <c r="B45417" s="1">
        <f>DATE(2003,3,1) + TIME(0,0,0)</f>
        <v>37681</v>
      </c>
      <c r="C45417">
        <v>26.194316864000001</v>
      </c>
    </row>
    <row r="45418" spans="1:3" x14ac:dyDescent="0.25">
      <c r="A45418">
        <v>1186</v>
      </c>
      <c r="B45418" s="1">
        <f>DATE(2003,4,1) + TIME(0,0,0)</f>
        <v>37712</v>
      </c>
      <c r="C45418">
        <v>26.229671478</v>
      </c>
    </row>
    <row r="45419" spans="1:3" x14ac:dyDescent="0.25">
      <c r="A45419">
        <v>1216</v>
      </c>
      <c r="B45419" s="1">
        <f>DATE(2003,5,1) + TIME(0,0,0)</f>
        <v>37742</v>
      </c>
      <c r="C45419">
        <v>26.261014937999999</v>
      </c>
    </row>
    <row r="45420" spans="1:3" x14ac:dyDescent="0.25">
      <c r="A45420">
        <v>1247</v>
      </c>
      <c r="B45420" s="1">
        <f>DATE(2003,6,1) + TIME(0,0,0)</f>
        <v>37773</v>
      </c>
      <c r="C45420">
        <v>26.290943146</v>
      </c>
    </row>
    <row r="45421" spans="1:3" x14ac:dyDescent="0.25">
      <c r="A45421">
        <v>1277</v>
      </c>
      <c r="B45421" s="1">
        <f>DATE(2003,7,1) + TIME(0,0,0)</f>
        <v>37803</v>
      </c>
      <c r="C45421">
        <v>26.318643569999999</v>
      </c>
    </row>
    <row r="45422" spans="1:3" x14ac:dyDescent="0.25">
      <c r="A45422">
        <v>1308</v>
      </c>
      <c r="B45422" s="1">
        <f>DATE(2003,8,1) + TIME(0,0,0)</f>
        <v>37834</v>
      </c>
      <c r="C45422">
        <v>26.345966339</v>
      </c>
    </row>
    <row r="45423" spans="1:3" x14ac:dyDescent="0.25">
      <c r="A45423">
        <v>1339</v>
      </c>
      <c r="B45423" s="1">
        <f>DATE(2003,9,1) + TIME(0,0,0)</f>
        <v>37865</v>
      </c>
      <c r="C45423">
        <v>26.371969223000001</v>
      </c>
    </row>
    <row r="45424" spans="1:3" x14ac:dyDescent="0.25">
      <c r="A45424">
        <v>1369</v>
      </c>
      <c r="B45424" s="1">
        <f>DATE(2003,10,1) + TIME(0,0,0)</f>
        <v>37895</v>
      </c>
      <c r="C45424">
        <v>26.395921706999999</v>
      </c>
    </row>
    <row r="45425" spans="1:3" x14ac:dyDescent="0.25">
      <c r="A45425">
        <v>1400</v>
      </c>
      <c r="B45425" s="1">
        <f>DATE(2003,11,1) + TIME(0,0,0)</f>
        <v>37926</v>
      </c>
      <c r="C45425">
        <v>26.419488907000002</v>
      </c>
    </row>
    <row r="45426" spans="1:3" x14ac:dyDescent="0.25">
      <c r="A45426">
        <v>1430</v>
      </c>
      <c r="B45426" s="1">
        <f>DATE(2003,12,1) + TIME(0,0,0)</f>
        <v>37956</v>
      </c>
      <c r="C45426">
        <v>26.441194534000001</v>
      </c>
    </row>
    <row r="45427" spans="1:3" x14ac:dyDescent="0.25">
      <c r="A45427">
        <v>1461</v>
      </c>
      <c r="B45427" s="1">
        <f>DATE(2004,1,1) + TIME(0,0,0)</f>
        <v>37987</v>
      </c>
      <c r="C45427">
        <v>26.46254158</v>
      </c>
    </row>
    <row r="45428" spans="1:3" x14ac:dyDescent="0.25">
      <c r="A45428">
        <v>1492</v>
      </c>
      <c r="B45428" s="1">
        <f>DATE(2004,2,1) + TIME(0,0,0)</f>
        <v>38018</v>
      </c>
      <c r="C45428">
        <v>26.482858658000001</v>
      </c>
    </row>
    <row r="45429" spans="1:3" x14ac:dyDescent="0.25">
      <c r="A45429">
        <v>1521</v>
      </c>
      <c r="B45429" s="1">
        <f>DATE(2004,3,1) + TIME(0,0,0)</f>
        <v>38047</v>
      </c>
      <c r="C45429">
        <v>26.501029968000001</v>
      </c>
    </row>
    <row r="45430" spans="1:3" x14ac:dyDescent="0.25">
      <c r="A45430">
        <v>1552</v>
      </c>
      <c r="B45430" s="1">
        <f>DATE(2004,4,1) + TIME(0,0,0)</f>
        <v>38078</v>
      </c>
      <c r="C45430">
        <v>26.519685745</v>
      </c>
    </row>
    <row r="45431" spans="1:3" x14ac:dyDescent="0.25">
      <c r="A45431">
        <v>1582</v>
      </c>
      <c r="B45431" s="1">
        <f>DATE(2004,5,1) + TIME(0,0,0)</f>
        <v>38108</v>
      </c>
      <c r="C45431">
        <v>26.537057876999999</v>
      </c>
    </row>
    <row r="45432" spans="1:3" x14ac:dyDescent="0.25">
      <c r="A45432">
        <v>1613</v>
      </c>
      <c r="B45432" s="1">
        <f>DATE(2004,6,1) + TIME(0,0,0)</f>
        <v>38139</v>
      </c>
      <c r="C45432">
        <v>26.554346084999999</v>
      </c>
    </row>
    <row r="45433" spans="1:3" x14ac:dyDescent="0.25">
      <c r="A45433">
        <v>1643</v>
      </c>
      <c r="B45433" s="1">
        <f>DATE(2004,7,1) + TIME(0,0,0)</f>
        <v>38169</v>
      </c>
      <c r="C45433">
        <v>26.570476532000001</v>
      </c>
    </row>
    <row r="45434" spans="1:3" x14ac:dyDescent="0.25">
      <c r="A45434">
        <v>1674</v>
      </c>
      <c r="B45434" s="1">
        <f>DATE(2004,8,1) + TIME(0,0,0)</f>
        <v>38200</v>
      </c>
      <c r="C45434">
        <v>26.586555481000001</v>
      </c>
    </row>
    <row r="45435" spans="1:3" x14ac:dyDescent="0.25">
      <c r="A45435">
        <v>1705</v>
      </c>
      <c r="B45435" s="1">
        <f>DATE(2004,9,1) + TIME(0,0,0)</f>
        <v>38231</v>
      </c>
      <c r="C45435">
        <v>26.602075577000001</v>
      </c>
    </row>
    <row r="45436" spans="1:3" x14ac:dyDescent="0.25">
      <c r="A45436">
        <v>1735</v>
      </c>
      <c r="B45436" s="1">
        <f>DATE(2004,10,1) + TIME(0,0,0)</f>
        <v>38261</v>
      </c>
      <c r="C45436">
        <v>26.616600037000001</v>
      </c>
    </row>
    <row r="45437" spans="1:3" x14ac:dyDescent="0.25">
      <c r="A45437">
        <v>1766</v>
      </c>
      <c r="B45437" s="1">
        <f>DATE(2004,11,1) + TIME(0,0,0)</f>
        <v>38292</v>
      </c>
      <c r="C45437">
        <v>26.631130218999999</v>
      </c>
    </row>
    <row r="45438" spans="1:3" x14ac:dyDescent="0.25">
      <c r="A45438">
        <v>1796</v>
      </c>
      <c r="B45438" s="1">
        <f>DATE(2004,12,1) + TIME(0,0,0)</f>
        <v>38322</v>
      </c>
      <c r="C45438">
        <v>26.644788741999999</v>
      </c>
    </row>
    <row r="45439" spans="1:3" x14ac:dyDescent="0.25">
      <c r="A45439">
        <v>1827</v>
      </c>
      <c r="B45439" s="1">
        <f>DATE(2005,1,1) + TIME(0,0,0)</f>
        <v>38353</v>
      </c>
      <c r="C45439">
        <v>26.658565521</v>
      </c>
    </row>
    <row r="45440" spans="1:3" x14ac:dyDescent="0.25">
      <c r="A45440">
        <v>1858</v>
      </c>
      <c r="B45440" s="1">
        <f>DATE(2005,2,1) + TIME(0,0,0)</f>
        <v>38384</v>
      </c>
      <c r="C45440">
        <v>26.672037124999999</v>
      </c>
    </row>
    <row r="45441" spans="1:3" x14ac:dyDescent="0.25">
      <c r="A45441">
        <v>1886</v>
      </c>
      <c r="B45441" s="1">
        <f>DATE(2005,3,1) + TIME(0,0,0)</f>
        <v>38412</v>
      </c>
      <c r="C45441">
        <v>26.683959960999999</v>
      </c>
    </row>
    <row r="45442" spans="1:3" x14ac:dyDescent="0.25">
      <c r="A45442">
        <v>1917</v>
      </c>
      <c r="B45442" s="1">
        <f>DATE(2005,4,1) + TIME(0,0,0)</f>
        <v>38443</v>
      </c>
      <c r="C45442">
        <v>26.696891784999998</v>
      </c>
    </row>
    <row r="45443" spans="1:3" x14ac:dyDescent="0.25">
      <c r="A45443">
        <v>1947</v>
      </c>
      <c r="B45443" s="1">
        <f>DATE(2005,5,1) + TIME(0,0,0)</f>
        <v>38473</v>
      </c>
      <c r="C45443">
        <v>26.709075928000001</v>
      </c>
    </row>
    <row r="45444" spans="1:3" x14ac:dyDescent="0.25">
      <c r="A45444">
        <v>1978</v>
      </c>
      <c r="B45444" s="1">
        <f>DATE(2005,6,1) + TIME(0,0,0)</f>
        <v>38504</v>
      </c>
      <c r="C45444">
        <v>26.721374512000001</v>
      </c>
    </row>
    <row r="45445" spans="1:3" x14ac:dyDescent="0.25">
      <c r="A45445">
        <v>2008</v>
      </c>
      <c r="B45445" s="1">
        <f>DATE(2005,7,1) + TIME(0,0,0)</f>
        <v>38534</v>
      </c>
      <c r="C45445">
        <v>26.733028411999999</v>
      </c>
    </row>
    <row r="45446" spans="1:3" x14ac:dyDescent="0.25">
      <c r="A45446">
        <v>2039</v>
      </c>
      <c r="B45446" s="1">
        <f>DATE(2005,8,1) + TIME(0,0,0)</f>
        <v>38565</v>
      </c>
      <c r="C45446">
        <v>26.744838715</v>
      </c>
    </row>
    <row r="45447" spans="1:3" x14ac:dyDescent="0.25">
      <c r="A45447">
        <v>2070</v>
      </c>
      <c r="B45447" s="1">
        <f>DATE(2005,9,1) + TIME(0,0,0)</f>
        <v>38596</v>
      </c>
      <c r="C45447">
        <v>26.756431580000001</v>
      </c>
    </row>
    <row r="45448" spans="1:3" x14ac:dyDescent="0.25">
      <c r="A45448">
        <v>2100</v>
      </c>
      <c r="B45448" s="1">
        <f>DATE(2005,10,1) + TIME(0,0,0)</f>
        <v>38626</v>
      </c>
      <c r="C45448">
        <v>26.767461777000001</v>
      </c>
    </row>
    <row r="45449" spans="1:3" x14ac:dyDescent="0.25">
      <c r="A45449">
        <v>2131</v>
      </c>
      <c r="B45449" s="1">
        <f>DATE(2005,11,1) + TIME(0,0,0)</f>
        <v>38657</v>
      </c>
      <c r="C45449">
        <v>26.778680801</v>
      </c>
    </row>
    <row r="45450" spans="1:3" x14ac:dyDescent="0.25">
      <c r="A45450">
        <v>2161</v>
      </c>
      <c r="B45450" s="1">
        <f>DATE(2005,12,1) + TIME(0,0,0)</f>
        <v>38687</v>
      </c>
      <c r="C45450">
        <v>26.789382934999999</v>
      </c>
    </row>
    <row r="45451" spans="1:3" x14ac:dyDescent="0.25">
      <c r="A45451">
        <v>2192</v>
      </c>
      <c r="B45451" s="1">
        <f>DATE(2006,1,1) + TIME(0,0,0)</f>
        <v>38718</v>
      </c>
      <c r="C45451">
        <v>26.800298690999998</v>
      </c>
    </row>
    <row r="45452" spans="1:3" x14ac:dyDescent="0.25">
      <c r="A45452">
        <v>2223</v>
      </c>
      <c r="B45452" s="1">
        <f>DATE(2006,2,1) + TIME(0,0,0)</f>
        <v>38749</v>
      </c>
      <c r="C45452">
        <v>26.811086655</v>
      </c>
    </row>
    <row r="45453" spans="1:3" x14ac:dyDescent="0.25">
      <c r="A45453">
        <v>2251</v>
      </c>
      <c r="B45453" s="1">
        <f>DATE(2006,3,1) + TIME(0,0,0)</f>
        <v>38777</v>
      </c>
      <c r="C45453">
        <v>26.820735931000002</v>
      </c>
    </row>
    <row r="45454" spans="1:3" x14ac:dyDescent="0.25">
      <c r="A45454">
        <v>2282</v>
      </c>
      <c r="B45454" s="1">
        <f>DATE(2006,4,1) + TIME(0,0,0)</f>
        <v>38808</v>
      </c>
      <c r="C45454">
        <v>26.831329346</v>
      </c>
    </row>
    <row r="45455" spans="1:3" x14ac:dyDescent="0.25">
      <c r="A45455">
        <v>2312</v>
      </c>
      <c r="B45455" s="1">
        <f>DATE(2006,5,1) + TIME(0,0,0)</f>
        <v>38838</v>
      </c>
      <c r="C45455">
        <v>26.841506958</v>
      </c>
    </row>
    <row r="45456" spans="1:3" x14ac:dyDescent="0.25">
      <c r="A45456">
        <v>2343</v>
      </c>
      <c r="B45456" s="1">
        <f>DATE(2006,6,1) + TIME(0,0,0)</f>
        <v>38869</v>
      </c>
      <c r="C45456">
        <v>26.851961136</v>
      </c>
    </row>
    <row r="45457" spans="1:3" x14ac:dyDescent="0.25">
      <c r="A45457">
        <v>2373</v>
      </c>
      <c r="B45457" s="1">
        <f>DATE(2006,7,1) + TIME(0,0,0)</f>
        <v>38899</v>
      </c>
      <c r="C45457">
        <v>26.862033843999999</v>
      </c>
    </row>
    <row r="45458" spans="1:3" x14ac:dyDescent="0.25">
      <c r="A45458">
        <v>2404</v>
      </c>
      <c r="B45458" s="1">
        <f>DATE(2006,8,1) + TIME(0,0,0)</f>
        <v>38930</v>
      </c>
      <c r="C45458">
        <v>26.872406005999999</v>
      </c>
    </row>
    <row r="45459" spans="1:3" x14ac:dyDescent="0.25">
      <c r="A45459">
        <v>2435</v>
      </c>
      <c r="B45459" s="1">
        <f>DATE(2006,9,1) + TIME(0,0,0)</f>
        <v>38961</v>
      </c>
      <c r="C45459">
        <v>26.882759094000001</v>
      </c>
    </row>
    <row r="45460" spans="1:3" x14ac:dyDescent="0.25">
      <c r="A45460">
        <v>2465</v>
      </c>
      <c r="B45460" s="1">
        <f>DATE(2006,10,1) + TIME(0,0,0)</f>
        <v>38991</v>
      </c>
      <c r="C45460">
        <v>26.892766952999999</v>
      </c>
    </row>
    <row r="45461" spans="1:3" x14ac:dyDescent="0.25">
      <c r="A45461">
        <v>2496</v>
      </c>
      <c r="B45461" s="1">
        <f>DATE(2006,11,1) + TIME(0,0,0)</f>
        <v>39022</v>
      </c>
      <c r="C45461">
        <v>26.903110504000001</v>
      </c>
    </row>
    <row r="45462" spans="1:3" x14ac:dyDescent="0.25">
      <c r="A45462">
        <v>2526</v>
      </c>
      <c r="B45462" s="1">
        <f>DATE(2006,12,1) + TIME(0,0,0)</f>
        <v>39052</v>
      </c>
      <c r="C45462">
        <v>26.913133621</v>
      </c>
    </row>
    <row r="45463" spans="1:3" x14ac:dyDescent="0.25">
      <c r="A45463">
        <v>2557</v>
      </c>
      <c r="B45463" s="1">
        <f>DATE(2007,1,1) + TIME(0,0,0)</f>
        <v>39083</v>
      </c>
      <c r="C45463">
        <v>26.923509597999999</v>
      </c>
    </row>
    <row r="45464" spans="1:3" x14ac:dyDescent="0.25">
      <c r="A45464">
        <v>2588</v>
      </c>
      <c r="B45464" s="1">
        <f>DATE(2007,2,1) + TIME(0,0,0)</f>
        <v>39114</v>
      </c>
      <c r="C45464">
        <v>26.933917998999998</v>
      </c>
    </row>
    <row r="45465" spans="1:3" x14ac:dyDescent="0.25">
      <c r="A45465">
        <v>2616</v>
      </c>
      <c r="B45465" s="1">
        <f>DATE(2007,3,1) + TIME(0,0,0)</f>
        <v>39142</v>
      </c>
      <c r="C45465">
        <v>26.943349838</v>
      </c>
    </row>
    <row r="45466" spans="1:3" x14ac:dyDescent="0.25">
      <c r="A45466">
        <v>2647</v>
      </c>
      <c r="B45466" s="1">
        <f>DATE(2007,4,1) + TIME(0,0,0)</f>
        <v>39173</v>
      </c>
      <c r="C45466">
        <v>26.953832626000001</v>
      </c>
    </row>
    <row r="45467" spans="1:3" x14ac:dyDescent="0.25">
      <c r="A45467">
        <v>2677</v>
      </c>
      <c r="B45467" s="1">
        <f>DATE(2007,5,1) + TIME(0,0,0)</f>
        <v>39203</v>
      </c>
      <c r="C45467">
        <v>26.964019775000001</v>
      </c>
    </row>
    <row r="45468" spans="1:3" x14ac:dyDescent="0.25">
      <c r="A45468">
        <v>2708</v>
      </c>
      <c r="B45468" s="1">
        <f>DATE(2007,6,1) + TIME(0,0,0)</f>
        <v>39234</v>
      </c>
      <c r="C45468">
        <v>26.974594115999999</v>
      </c>
    </row>
    <row r="45469" spans="1:3" x14ac:dyDescent="0.25">
      <c r="A45469">
        <v>2738</v>
      </c>
      <c r="B45469" s="1">
        <f>DATE(2007,7,1) + TIME(0,0,0)</f>
        <v>39264</v>
      </c>
      <c r="C45469">
        <v>26.984872817999999</v>
      </c>
    </row>
    <row r="45470" spans="1:3" x14ac:dyDescent="0.25">
      <c r="A45470">
        <v>2769</v>
      </c>
      <c r="B45470" s="1">
        <f>DATE(2007,8,1) + TIME(0,0,0)</f>
        <v>39295</v>
      </c>
      <c r="C45470">
        <v>26.995536804</v>
      </c>
    </row>
    <row r="45471" spans="1:3" x14ac:dyDescent="0.25">
      <c r="A45471">
        <v>2800</v>
      </c>
      <c r="B45471" s="1">
        <f>DATE(2007,9,1) + TIME(0,0,0)</f>
        <v>39326</v>
      </c>
      <c r="C45471">
        <v>27.006244659</v>
      </c>
    </row>
    <row r="45472" spans="1:3" x14ac:dyDescent="0.25">
      <c r="A45472">
        <v>2830</v>
      </c>
      <c r="B45472" s="1">
        <f>DATE(2007,10,1) + TIME(0,0,0)</f>
        <v>39356</v>
      </c>
      <c r="C45472">
        <v>27.016645432000001</v>
      </c>
    </row>
    <row r="45473" spans="1:3" x14ac:dyDescent="0.25">
      <c r="A45473">
        <v>2861</v>
      </c>
      <c r="B45473" s="1">
        <f>DATE(2007,11,1) + TIME(0,0,0)</f>
        <v>39387</v>
      </c>
      <c r="C45473">
        <v>27.027425766</v>
      </c>
    </row>
    <row r="45474" spans="1:3" x14ac:dyDescent="0.25">
      <c r="A45474">
        <v>2891</v>
      </c>
      <c r="B45474" s="1">
        <f>DATE(2007,12,1) + TIME(0,0,0)</f>
        <v>39417</v>
      </c>
      <c r="C45474">
        <v>27.037885666000001</v>
      </c>
    </row>
    <row r="45475" spans="1:3" x14ac:dyDescent="0.25">
      <c r="A45475">
        <v>2922</v>
      </c>
      <c r="B45475" s="1">
        <f>DATE(2008,1,1) + TIME(0,0,0)</f>
        <v>39448</v>
      </c>
      <c r="C45475">
        <v>27.048715591000001</v>
      </c>
    </row>
    <row r="45476" spans="1:3" x14ac:dyDescent="0.25">
      <c r="A45476">
        <v>2953</v>
      </c>
      <c r="B45476" s="1">
        <f>DATE(2008,2,1) + TIME(0,0,0)</f>
        <v>39479</v>
      </c>
      <c r="C45476">
        <v>27.059560776000001</v>
      </c>
    </row>
    <row r="45477" spans="1:3" x14ac:dyDescent="0.25">
      <c r="A45477">
        <v>2982</v>
      </c>
      <c r="B45477" s="1">
        <f>DATE(2008,3,1) + TIME(0,0,0)</f>
        <v>39508</v>
      </c>
      <c r="C45477">
        <v>27.069715500000001</v>
      </c>
    </row>
    <row r="45478" spans="1:3" x14ac:dyDescent="0.25">
      <c r="A45478">
        <v>3013</v>
      </c>
      <c r="B45478" s="1">
        <f>DATE(2008,4,1) + TIME(0,0,0)</f>
        <v>39539</v>
      </c>
      <c r="C45478">
        <v>27.080572128</v>
      </c>
    </row>
    <row r="45479" spans="1:3" x14ac:dyDescent="0.25">
      <c r="A45479">
        <v>3043</v>
      </c>
      <c r="B45479" s="1">
        <f>DATE(2008,5,1) + TIME(0,0,0)</f>
        <v>39569</v>
      </c>
      <c r="C45479">
        <v>27.091073990000002</v>
      </c>
    </row>
    <row r="45480" spans="1:3" x14ac:dyDescent="0.25">
      <c r="A45480">
        <v>3074</v>
      </c>
      <c r="B45480" s="1">
        <f>DATE(2008,6,1) + TIME(0,0,0)</f>
        <v>39600</v>
      </c>
      <c r="C45480">
        <v>27.101913452000002</v>
      </c>
    </row>
    <row r="45481" spans="1:3" x14ac:dyDescent="0.25">
      <c r="A45481">
        <v>3104</v>
      </c>
      <c r="B45481" s="1">
        <f>DATE(2008,7,1) + TIME(0,0,0)</f>
        <v>39630</v>
      </c>
      <c r="C45481">
        <v>27.112388611</v>
      </c>
    </row>
    <row r="45482" spans="1:3" x14ac:dyDescent="0.25">
      <c r="A45482">
        <v>3135</v>
      </c>
      <c r="B45482" s="1">
        <f>DATE(2008,8,1) + TIME(0,0,0)</f>
        <v>39661</v>
      </c>
      <c r="C45482">
        <v>27.123186110999999</v>
      </c>
    </row>
    <row r="45483" spans="1:3" x14ac:dyDescent="0.25">
      <c r="A45483">
        <v>3166</v>
      </c>
      <c r="B45483" s="1">
        <f>DATE(2008,9,1) + TIME(0,0,0)</f>
        <v>39692</v>
      </c>
      <c r="C45483">
        <v>27.133956908999998</v>
      </c>
    </row>
    <row r="45484" spans="1:3" x14ac:dyDescent="0.25">
      <c r="A45484">
        <v>3196</v>
      </c>
      <c r="B45484" s="1">
        <f>DATE(2008,10,1) + TIME(0,0,0)</f>
        <v>39722</v>
      </c>
      <c r="C45484">
        <v>27.144344329999999</v>
      </c>
    </row>
    <row r="45485" spans="1:3" x14ac:dyDescent="0.25">
      <c r="A45485">
        <v>3227</v>
      </c>
      <c r="B45485" s="1">
        <f>DATE(2008,11,1) + TIME(0,0,0)</f>
        <v>39753</v>
      </c>
      <c r="C45485">
        <v>27.155038833999999</v>
      </c>
    </row>
    <row r="45486" spans="1:3" x14ac:dyDescent="0.25">
      <c r="A45486">
        <v>3257</v>
      </c>
      <c r="B45486" s="1">
        <f>DATE(2008,12,1) + TIME(0,0,0)</f>
        <v>39783</v>
      </c>
      <c r="C45486">
        <v>27.165344237999999</v>
      </c>
    </row>
    <row r="45487" spans="1:3" x14ac:dyDescent="0.25">
      <c r="A45487">
        <v>3288</v>
      </c>
      <c r="B45487" s="1">
        <f>DATE(2009,1,1) + TIME(0,0,0)</f>
        <v>39814</v>
      </c>
      <c r="C45487">
        <v>27.175947188999999</v>
      </c>
    </row>
    <row r="45488" spans="1:3" x14ac:dyDescent="0.25">
      <c r="A45488">
        <v>3319</v>
      </c>
      <c r="B45488" s="1">
        <f>DATE(2009,2,1) + TIME(0,0,0)</f>
        <v>39845</v>
      </c>
      <c r="C45488">
        <v>27.186496734999999</v>
      </c>
    </row>
    <row r="45489" spans="1:3" x14ac:dyDescent="0.25">
      <c r="A45489">
        <v>3347</v>
      </c>
      <c r="B45489" s="1">
        <f>DATE(2009,3,1) + TIME(0,0,0)</f>
        <v>39873</v>
      </c>
      <c r="C45489">
        <v>27.195978165</v>
      </c>
    </row>
    <row r="45490" spans="1:3" x14ac:dyDescent="0.25">
      <c r="A45490">
        <v>3378</v>
      </c>
      <c r="B45490" s="1">
        <f>DATE(2009,4,1) + TIME(0,0,0)</f>
        <v>39904</v>
      </c>
      <c r="C45490">
        <v>27.206418991</v>
      </c>
    </row>
    <row r="45491" spans="1:3" x14ac:dyDescent="0.25">
      <c r="A45491">
        <v>3408</v>
      </c>
      <c r="B45491" s="1">
        <f>DATE(2009,5,1) + TIME(0,0,0)</f>
        <v>39934</v>
      </c>
      <c r="C45491">
        <v>27.216468810999999</v>
      </c>
    </row>
    <row r="45492" spans="1:3" x14ac:dyDescent="0.25">
      <c r="A45492">
        <v>3439</v>
      </c>
      <c r="B45492" s="1">
        <f>DATE(2009,6,1) + TIME(0,0,0)</f>
        <v>39965</v>
      </c>
      <c r="C45492">
        <v>27.226791381999998</v>
      </c>
    </row>
    <row r="45493" spans="1:3" x14ac:dyDescent="0.25">
      <c r="A45493">
        <v>3469</v>
      </c>
      <c r="B45493" s="1">
        <f>DATE(2009,7,1) + TIME(0,0,0)</f>
        <v>39995</v>
      </c>
      <c r="C45493">
        <v>27.236722946</v>
      </c>
    </row>
    <row r="45494" spans="1:3" x14ac:dyDescent="0.25">
      <c r="A45494">
        <v>3500</v>
      </c>
      <c r="B45494" s="1">
        <f>DATE(2009,8,1) + TIME(0,0,0)</f>
        <v>40026</v>
      </c>
      <c r="C45494">
        <v>27.246921538999999</v>
      </c>
    </row>
    <row r="45495" spans="1:3" x14ac:dyDescent="0.25">
      <c r="A45495">
        <v>3531</v>
      </c>
      <c r="B45495" s="1">
        <f>DATE(2009,9,1) + TIME(0,0,0)</f>
        <v>40057</v>
      </c>
      <c r="C45495">
        <v>27.257057190000001</v>
      </c>
    </row>
    <row r="45496" spans="1:3" x14ac:dyDescent="0.25">
      <c r="A45496">
        <v>3561</v>
      </c>
      <c r="B45496" s="1">
        <f>DATE(2009,10,1) + TIME(0,0,0)</f>
        <v>40087</v>
      </c>
      <c r="C45496">
        <v>27.266805648999998</v>
      </c>
    </row>
    <row r="45497" spans="1:3" x14ac:dyDescent="0.25">
      <c r="A45497">
        <v>3592</v>
      </c>
      <c r="B45497" s="1">
        <f>DATE(2009,11,1) + TIME(0,0,0)</f>
        <v>40118</v>
      </c>
      <c r="C45497">
        <v>27.276813507</v>
      </c>
    </row>
    <row r="45498" spans="1:3" x14ac:dyDescent="0.25">
      <c r="A45498">
        <v>3622</v>
      </c>
      <c r="B45498" s="1">
        <f>DATE(2009,12,1) + TIME(0,0,0)</f>
        <v>40148</v>
      </c>
      <c r="C45498">
        <v>27.286437987999999</v>
      </c>
    </row>
    <row r="45499" spans="1:3" x14ac:dyDescent="0.25">
      <c r="A45499">
        <v>3653</v>
      </c>
      <c r="B45499" s="1">
        <f>DATE(2010,1,1) + TIME(0,0,0)</f>
        <v>40179</v>
      </c>
      <c r="C45499">
        <v>27.296321869</v>
      </c>
    </row>
    <row r="45500" spans="1:3" x14ac:dyDescent="0.25">
      <c r="A45500">
        <v>3684</v>
      </c>
      <c r="B45500" s="1">
        <f>DATE(2010,2,1) + TIME(0,0,0)</f>
        <v>40210</v>
      </c>
      <c r="C45500">
        <v>27.306140899999999</v>
      </c>
    </row>
    <row r="45501" spans="1:3" x14ac:dyDescent="0.25">
      <c r="A45501">
        <v>3712</v>
      </c>
      <c r="B45501" s="1">
        <f>DATE(2010,3,1) + TIME(0,0,0)</f>
        <v>40238</v>
      </c>
      <c r="C45501">
        <v>27.31496048</v>
      </c>
    </row>
    <row r="45502" spans="1:3" x14ac:dyDescent="0.25">
      <c r="A45502">
        <v>3743</v>
      </c>
      <c r="B45502" s="1">
        <f>DATE(2010,4,1) + TIME(0,0,0)</f>
        <v>40269</v>
      </c>
      <c r="C45502">
        <v>27.324668884000001</v>
      </c>
    </row>
    <row r="45503" spans="1:3" x14ac:dyDescent="0.25">
      <c r="A45503">
        <v>3773</v>
      </c>
      <c r="B45503" s="1">
        <f>DATE(2010,5,1) + TIME(0,0,0)</f>
        <v>40299</v>
      </c>
      <c r="C45503">
        <v>27.334007263</v>
      </c>
    </row>
    <row r="45504" spans="1:3" x14ac:dyDescent="0.25">
      <c r="A45504">
        <v>3804</v>
      </c>
      <c r="B45504" s="1">
        <f>DATE(2010,6,1) + TIME(0,0,0)</f>
        <v>40330</v>
      </c>
      <c r="C45504">
        <v>27.343601227000001</v>
      </c>
    </row>
    <row r="45505" spans="1:3" x14ac:dyDescent="0.25">
      <c r="A45505">
        <v>3834</v>
      </c>
      <c r="B45505" s="1">
        <f>DATE(2010,7,1) + TIME(0,0,0)</f>
        <v>40360</v>
      </c>
      <c r="C45505">
        <v>27.352834701999999</v>
      </c>
    </row>
    <row r="45506" spans="1:3" x14ac:dyDescent="0.25">
      <c r="A45506">
        <v>3865</v>
      </c>
      <c r="B45506" s="1">
        <f>DATE(2010,8,1) + TIME(0,0,0)</f>
        <v>40391</v>
      </c>
      <c r="C45506">
        <v>27.362325668</v>
      </c>
    </row>
    <row r="45507" spans="1:3" x14ac:dyDescent="0.25">
      <c r="A45507">
        <v>3896</v>
      </c>
      <c r="B45507" s="1">
        <f>DATE(2010,9,1) + TIME(0,0,0)</f>
        <v>40422</v>
      </c>
      <c r="C45507">
        <v>27.371765137000001</v>
      </c>
    </row>
    <row r="45508" spans="1:3" x14ac:dyDescent="0.25">
      <c r="A45508">
        <v>3926</v>
      </c>
      <c r="B45508" s="1">
        <f>DATE(2010,10,1) + TIME(0,0,0)</f>
        <v>40452</v>
      </c>
      <c r="C45508">
        <v>27.380859375</v>
      </c>
    </row>
    <row r="45509" spans="1:3" x14ac:dyDescent="0.25">
      <c r="A45509">
        <v>3957</v>
      </c>
      <c r="B45509" s="1">
        <f>DATE(2010,11,1) + TIME(0,0,0)</f>
        <v>40483</v>
      </c>
      <c r="C45509">
        <v>27.390213013</v>
      </c>
    </row>
    <row r="45510" spans="1:3" x14ac:dyDescent="0.25">
      <c r="A45510">
        <v>3987</v>
      </c>
      <c r="B45510" s="1">
        <f>DATE(2010,12,1) + TIME(0,0,0)</f>
        <v>40513</v>
      </c>
      <c r="C45510">
        <v>27.399227142000001</v>
      </c>
    </row>
    <row r="45511" spans="1:3" x14ac:dyDescent="0.25">
      <c r="A45511">
        <v>4018</v>
      </c>
      <c r="B45511" s="1">
        <f>DATE(2011,1,1) + TIME(0,0,0)</f>
        <v>40544</v>
      </c>
      <c r="C45511">
        <v>27.408498764000001</v>
      </c>
    </row>
    <row r="45512" spans="1:3" x14ac:dyDescent="0.25">
      <c r="A45512">
        <v>4049</v>
      </c>
      <c r="B45512" s="1">
        <f>DATE(2011,2,1) + TIME(0,0,0)</f>
        <v>40575</v>
      </c>
      <c r="C45512">
        <v>27.417730331000001</v>
      </c>
    </row>
    <row r="45513" spans="1:3" x14ac:dyDescent="0.25">
      <c r="A45513">
        <v>4077</v>
      </c>
      <c r="B45513" s="1">
        <f>DATE(2011,3,1) + TIME(0,0,0)</f>
        <v>40603</v>
      </c>
      <c r="C45513">
        <v>27.426036835000001</v>
      </c>
    </row>
    <row r="45514" spans="1:3" x14ac:dyDescent="0.25">
      <c r="A45514">
        <v>4108</v>
      </c>
      <c r="B45514" s="1">
        <f>DATE(2011,4,1) + TIME(0,0,0)</f>
        <v>40634</v>
      </c>
      <c r="C45514">
        <v>27.435195922999998</v>
      </c>
    </row>
    <row r="45515" spans="1:3" x14ac:dyDescent="0.25">
      <c r="A45515">
        <v>4138</v>
      </c>
      <c r="B45515" s="1">
        <f>DATE(2011,5,1) + TIME(0,0,0)</f>
        <v>40664</v>
      </c>
      <c r="C45515">
        <v>27.44402504</v>
      </c>
    </row>
    <row r="45516" spans="1:3" x14ac:dyDescent="0.25">
      <c r="A45516">
        <v>4169</v>
      </c>
      <c r="B45516" s="1">
        <f>DATE(2011,6,1) + TIME(0,0,0)</f>
        <v>40695</v>
      </c>
      <c r="C45516">
        <v>27.453105926999999</v>
      </c>
    </row>
    <row r="45517" spans="1:3" x14ac:dyDescent="0.25">
      <c r="A45517">
        <v>4199</v>
      </c>
      <c r="B45517" s="1">
        <f>DATE(2011,7,1) + TIME(0,0,0)</f>
        <v>40725</v>
      </c>
      <c r="C45517">
        <v>27.461854935000002</v>
      </c>
    </row>
    <row r="45518" spans="1:3" x14ac:dyDescent="0.25">
      <c r="A45518">
        <v>4230</v>
      </c>
      <c r="B45518" s="1">
        <f>DATE(2011,8,1) + TIME(0,0,0)</f>
        <v>40756</v>
      </c>
      <c r="C45518">
        <v>27.470849991000001</v>
      </c>
    </row>
    <row r="45519" spans="1:3" x14ac:dyDescent="0.25">
      <c r="A45519">
        <v>4261</v>
      </c>
      <c r="B45519" s="1">
        <f>DATE(2011,9,1) + TIME(0,0,0)</f>
        <v>40787</v>
      </c>
      <c r="C45519">
        <v>27.479801177999999</v>
      </c>
    </row>
    <row r="45520" spans="1:3" x14ac:dyDescent="0.25">
      <c r="A45520">
        <v>4291</v>
      </c>
      <c r="B45520" s="1">
        <f>DATE(2011,10,1) + TIME(0,0,0)</f>
        <v>40817</v>
      </c>
      <c r="C45520">
        <v>27.488426208</v>
      </c>
    </row>
    <row r="45521" spans="1:3" x14ac:dyDescent="0.25">
      <c r="A45521">
        <v>4322</v>
      </c>
      <c r="B45521" s="1">
        <f>DATE(2011,11,1) + TIME(0,0,0)</f>
        <v>40848</v>
      </c>
      <c r="C45521">
        <v>27.497299194</v>
      </c>
    </row>
    <row r="45522" spans="1:3" x14ac:dyDescent="0.25">
      <c r="A45522">
        <v>4352</v>
      </c>
      <c r="B45522" s="1">
        <f>DATE(2011,12,1) + TIME(0,0,0)</f>
        <v>40878</v>
      </c>
      <c r="C45522">
        <v>27.505851746000001</v>
      </c>
    </row>
    <row r="45523" spans="1:3" x14ac:dyDescent="0.25">
      <c r="A45523">
        <v>4383</v>
      </c>
      <c r="B45523" s="1">
        <f>DATE(2012,1,1) + TIME(0,0,0)</f>
        <v>40909</v>
      </c>
      <c r="C45523">
        <v>27.514659882</v>
      </c>
    </row>
    <row r="45524" spans="1:3" x14ac:dyDescent="0.25">
      <c r="A45524">
        <v>4414</v>
      </c>
      <c r="B45524" s="1">
        <f>DATE(2012,2,1) + TIME(0,0,0)</f>
        <v>40940</v>
      </c>
      <c r="C45524">
        <v>27.523431777999999</v>
      </c>
    </row>
    <row r="45525" spans="1:3" x14ac:dyDescent="0.25">
      <c r="A45525">
        <v>4443</v>
      </c>
      <c r="B45525" s="1">
        <f>DATE(2012,3,1) + TIME(0,0,0)</f>
        <v>40969</v>
      </c>
      <c r="C45525">
        <v>27.531604767000001</v>
      </c>
    </row>
    <row r="45526" spans="1:3" x14ac:dyDescent="0.25">
      <c r="A45526">
        <v>4474</v>
      </c>
      <c r="B45526" s="1">
        <f>DATE(2012,4,1) + TIME(0,0,0)</f>
        <v>41000</v>
      </c>
      <c r="C45526">
        <v>27.540307998999999</v>
      </c>
    </row>
    <row r="45527" spans="1:3" x14ac:dyDescent="0.25">
      <c r="A45527">
        <v>4504</v>
      </c>
      <c r="B45527" s="1">
        <f>DATE(2012,5,1) + TIME(0,0,0)</f>
        <v>41030</v>
      </c>
      <c r="C45527">
        <v>27.548694610999998</v>
      </c>
    </row>
    <row r="45528" spans="1:3" x14ac:dyDescent="0.25">
      <c r="A45528">
        <v>4535</v>
      </c>
      <c r="B45528" s="1">
        <f>DATE(2012,6,1) + TIME(0,0,0)</f>
        <v>41061</v>
      </c>
      <c r="C45528">
        <v>27.557331085000001</v>
      </c>
    </row>
    <row r="45529" spans="1:3" x14ac:dyDescent="0.25">
      <c r="A45529">
        <v>4565</v>
      </c>
      <c r="B45529" s="1">
        <f>DATE(2012,7,1) + TIME(0,0,0)</f>
        <v>41091</v>
      </c>
      <c r="C45529">
        <v>27.565660477000002</v>
      </c>
    </row>
    <row r="45530" spans="1:3" x14ac:dyDescent="0.25">
      <c r="A45530">
        <v>4596</v>
      </c>
      <c r="B45530" s="1">
        <f>DATE(2012,8,1) + TIME(0,0,0)</f>
        <v>41122</v>
      </c>
      <c r="C45530">
        <v>27.574234009000001</v>
      </c>
    </row>
    <row r="45531" spans="1:3" x14ac:dyDescent="0.25">
      <c r="A45531">
        <v>4627</v>
      </c>
      <c r="B45531" s="1">
        <f>DATE(2012,9,1) + TIME(0,0,0)</f>
        <v>41153</v>
      </c>
      <c r="C45531">
        <v>27.582778931</v>
      </c>
    </row>
    <row r="45532" spans="1:3" x14ac:dyDescent="0.25">
      <c r="A45532">
        <v>4657</v>
      </c>
      <c r="B45532" s="1">
        <f>DATE(2012,10,1) + TIME(0,0,0)</f>
        <v>41183</v>
      </c>
      <c r="C45532">
        <v>27.591016768999999</v>
      </c>
    </row>
    <row r="45533" spans="1:3" x14ac:dyDescent="0.25">
      <c r="A45533">
        <v>4688</v>
      </c>
      <c r="B45533" s="1">
        <f>DATE(2012,11,1) + TIME(0,0,0)</f>
        <v>41214</v>
      </c>
      <c r="C45533">
        <v>27.599500656</v>
      </c>
    </row>
    <row r="45534" spans="1:3" x14ac:dyDescent="0.25">
      <c r="A45534">
        <v>4718</v>
      </c>
      <c r="B45534" s="1">
        <f>DATE(2012,12,1) + TIME(0,0,0)</f>
        <v>41244</v>
      </c>
      <c r="C45534">
        <v>27.607683181999999</v>
      </c>
    </row>
    <row r="45535" spans="1:3" x14ac:dyDescent="0.25">
      <c r="A45535">
        <v>4749</v>
      </c>
      <c r="B45535" s="1">
        <f>DATE(2013,1,1) + TIME(0,0,0)</f>
        <v>41275</v>
      </c>
      <c r="C45535">
        <v>27.616109848000001</v>
      </c>
    </row>
    <row r="45536" spans="1:3" x14ac:dyDescent="0.25">
      <c r="A45536">
        <v>4780</v>
      </c>
      <c r="B45536" s="1">
        <f>DATE(2013,2,1) + TIME(0,0,0)</f>
        <v>41306</v>
      </c>
      <c r="C45536">
        <v>27.624507904000001</v>
      </c>
    </row>
    <row r="45537" spans="1:3" x14ac:dyDescent="0.25">
      <c r="A45537">
        <v>4808</v>
      </c>
      <c r="B45537" s="1">
        <f>DATE(2013,3,1) + TIME(0,0,0)</f>
        <v>41334</v>
      </c>
      <c r="C45537">
        <v>27.632070541000001</v>
      </c>
    </row>
    <row r="45538" spans="1:3" x14ac:dyDescent="0.25">
      <c r="A45538">
        <v>4839</v>
      </c>
      <c r="B45538" s="1">
        <f>DATE(2013,4,1) + TIME(0,0,0)</f>
        <v>41365</v>
      </c>
      <c r="C45538">
        <v>27.640411377</v>
      </c>
    </row>
    <row r="45539" spans="1:3" x14ac:dyDescent="0.25">
      <c r="A45539">
        <v>4869</v>
      </c>
      <c r="B45539" s="1">
        <f>DATE(2013,5,1) + TIME(0,0,0)</f>
        <v>41395</v>
      </c>
      <c r="C45539">
        <v>27.648450851</v>
      </c>
    </row>
    <row r="45540" spans="1:3" x14ac:dyDescent="0.25">
      <c r="A45540">
        <v>4900</v>
      </c>
      <c r="B45540" s="1">
        <f>DATE(2013,6,1) + TIME(0,0,0)</f>
        <v>41426</v>
      </c>
      <c r="C45540">
        <v>27.656724929999999</v>
      </c>
    </row>
    <row r="45541" spans="1:3" x14ac:dyDescent="0.25">
      <c r="A45541">
        <v>4930</v>
      </c>
      <c r="B45541" s="1">
        <f>DATE(2013,7,1) + TIME(0,0,0)</f>
        <v>41456</v>
      </c>
      <c r="C45541">
        <v>27.664703369000001</v>
      </c>
    </row>
    <row r="45542" spans="1:3" x14ac:dyDescent="0.25">
      <c r="A45542">
        <v>4961</v>
      </c>
      <c r="B45542" s="1">
        <f>DATE(2013,8,1) + TIME(0,0,0)</f>
        <v>41487</v>
      </c>
      <c r="C45542">
        <v>27.672918320000001</v>
      </c>
    </row>
    <row r="45543" spans="1:3" x14ac:dyDescent="0.25">
      <c r="A45543">
        <v>4992</v>
      </c>
      <c r="B45543" s="1">
        <f>DATE(2013,9,1) + TIME(0,0,0)</f>
        <v>41518</v>
      </c>
      <c r="C45543">
        <v>27.681104659999999</v>
      </c>
    </row>
    <row r="45544" spans="1:3" x14ac:dyDescent="0.25">
      <c r="A45544">
        <v>5022</v>
      </c>
      <c r="B45544" s="1">
        <f>DATE(2013,10,1) + TIME(0,0,0)</f>
        <v>41548</v>
      </c>
      <c r="C45544">
        <v>27.689002990999999</v>
      </c>
    </row>
    <row r="45545" spans="1:3" x14ac:dyDescent="0.25">
      <c r="A45545">
        <v>5053</v>
      </c>
      <c r="B45545" s="1">
        <f>DATE(2013,11,1) + TIME(0,0,0)</f>
        <v>41579</v>
      </c>
      <c r="C45545">
        <v>27.697139740000001</v>
      </c>
    </row>
    <row r="45546" spans="1:3" x14ac:dyDescent="0.25">
      <c r="A45546">
        <v>5083</v>
      </c>
      <c r="B45546" s="1">
        <f>DATE(2013,12,1) + TIME(0,0,0)</f>
        <v>41609</v>
      </c>
      <c r="C45546">
        <v>27.704990386999999</v>
      </c>
    </row>
    <row r="45547" spans="1:3" x14ac:dyDescent="0.25">
      <c r="A45547">
        <v>5114</v>
      </c>
      <c r="B45547" s="1">
        <f>DATE(2014,1,1) + TIME(0,0,0)</f>
        <v>41640</v>
      </c>
      <c r="C45547">
        <v>27.71308136</v>
      </c>
    </row>
    <row r="45548" spans="1:3" x14ac:dyDescent="0.25">
      <c r="A45548">
        <v>5145</v>
      </c>
      <c r="B45548" s="1">
        <f>DATE(2014,2,1) + TIME(0,0,0)</f>
        <v>41671</v>
      </c>
      <c r="C45548">
        <v>27.721151352</v>
      </c>
    </row>
    <row r="45549" spans="1:3" x14ac:dyDescent="0.25">
      <c r="A45549">
        <v>5173</v>
      </c>
      <c r="B45549" s="1">
        <f>DATE(2014,3,1) + TIME(0,0,0)</f>
        <v>41699</v>
      </c>
      <c r="C45549">
        <v>27.728422165000001</v>
      </c>
    </row>
    <row r="45550" spans="1:3" x14ac:dyDescent="0.25">
      <c r="A45550">
        <v>5204</v>
      </c>
      <c r="B45550" s="1">
        <f>DATE(2014,4,1) + TIME(0,0,0)</f>
        <v>41730</v>
      </c>
      <c r="C45550">
        <v>27.736455917000001</v>
      </c>
    </row>
    <row r="45551" spans="1:3" x14ac:dyDescent="0.25">
      <c r="A45551">
        <v>5234</v>
      </c>
      <c r="B45551" s="1">
        <f>DATE(2014,5,1) + TIME(0,0,0)</f>
        <v>41760</v>
      </c>
      <c r="C45551">
        <v>27.744213104</v>
      </c>
    </row>
    <row r="45552" spans="1:3" x14ac:dyDescent="0.25">
      <c r="A45552">
        <v>5265</v>
      </c>
      <c r="B45552" s="1">
        <f>DATE(2014,6,1) + TIME(0,0,0)</f>
        <v>41791</v>
      </c>
      <c r="C45552">
        <v>27.752214431999999</v>
      </c>
    </row>
    <row r="45553" spans="1:3" x14ac:dyDescent="0.25">
      <c r="A45553">
        <v>5295</v>
      </c>
      <c r="B45553" s="1">
        <f>DATE(2014,7,1) + TIME(0,0,0)</f>
        <v>41821</v>
      </c>
      <c r="C45553">
        <v>27.759941100999999</v>
      </c>
    </row>
    <row r="45554" spans="1:3" x14ac:dyDescent="0.25">
      <c r="A45554">
        <v>5326</v>
      </c>
      <c r="B45554" s="1">
        <f>DATE(2014,8,1) + TIME(0,0,0)</f>
        <v>41852</v>
      </c>
      <c r="C45554">
        <v>27.767911910999999</v>
      </c>
    </row>
    <row r="45555" spans="1:3" x14ac:dyDescent="0.25">
      <c r="A45555">
        <v>5357</v>
      </c>
      <c r="B45555" s="1">
        <f>DATE(2014,9,1) + TIME(0,0,0)</f>
        <v>41883</v>
      </c>
      <c r="C45555">
        <v>27.775869369999999</v>
      </c>
    </row>
    <row r="45556" spans="1:3" x14ac:dyDescent="0.25">
      <c r="A45556">
        <v>5387</v>
      </c>
      <c r="B45556" s="1">
        <f>DATE(2014,10,1) + TIME(0,0,0)</f>
        <v>41913</v>
      </c>
      <c r="C45556">
        <v>27.783559798999999</v>
      </c>
    </row>
    <row r="45557" spans="1:3" x14ac:dyDescent="0.25">
      <c r="A45557">
        <v>5418</v>
      </c>
      <c r="B45557" s="1">
        <f>DATE(2014,11,1) + TIME(0,0,0)</f>
        <v>41944</v>
      </c>
      <c r="C45557">
        <v>27.791492462000001</v>
      </c>
    </row>
    <row r="45558" spans="1:3" x14ac:dyDescent="0.25">
      <c r="A45558">
        <v>5448</v>
      </c>
      <c r="B45558" s="1">
        <f>DATE(2014,12,1) + TIME(0,0,0)</f>
        <v>41974</v>
      </c>
      <c r="C45558">
        <v>27.799161910999999</v>
      </c>
    </row>
    <row r="45559" spans="1:3" x14ac:dyDescent="0.25">
      <c r="A45559">
        <v>5479</v>
      </c>
      <c r="B45559" s="1">
        <f>DATE(2015,1,1) + TIME(0,0,0)</f>
        <v>42005</v>
      </c>
      <c r="C45559">
        <v>27.8070755</v>
      </c>
    </row>
    <row r="45560" spans="1:3" x14ac:dyDescent="0.25">
      <c r="A45560">
        <v>5510</v>
      </c>
      <c r="B45560" s="1">
        <f>DATE(2015,2,1) + TIME(0,0,0)</f>
        <v>42036</v>
      </c>
      <c r="C45560">
        <v>27.814979553000001</v>
      </c>
    </row>
    <row r="45561" spans="1:3" x14ac:dyDescent="0.25">
      <c r="A45561">
        <v>5538</v>
      </c>
      <c r="B45561" s="1">
        <f>DATE(2015,3,1) + TIME(0,0,0)</f>
        <v>42064</v>
      </c>
      <c r="C45561">
        <v>27.82211113</v>
      </c>
    </row>
    <row r="45562" spans="1:3" x14ac:dyDescent="0.25">
      <c r="A45562">
        <v>5569</v>
      </c>
      <c r="B45562" s="1">
        <f>DATE(2015,4,1) + TIME(0,0,0)</f>
        <v>42095</v>
      </c>
      <c r="C45562">
        <v>27.829999923999999</v>
      </c>
    </row>
    <row r="45563" spans="1:3" x14ac:dyDescent="0.25">
      <c r="A45563">
        <v>5599</v>
      </c>
      <c r="B45563" s="1">
        <f>DATE(2015,5,1) + TIME(0,0,0)</f>
        <v>42125</v>
      </c>
      <c r="C45563">
        <v>27.837627411</v>
      </c>
    </row>
    <row r="45564" spans="1:3" x14ac:dyDescent="0.25">
      <c r="A45564">
        <v>5630</v>
      </c>
      <c r="B45564" s="1">
        <f>DATE(2015,6,1) + TIME(0,0,0)</f>
        <v>42156</v>
      </c>
      <c r="C45564">
        <v>27.845504761000001</v>
      </c>
    </row>
    <row r="45565" spans="1:3" x14ac:dyDescent="0.25">
      <c r="A45565">
        <v>5660</v>
      </c>
      <c r="B45565" s="1">
        <f>DATE(2015,7,1) + TIME(0,0,0)</f>
        <v>42186</v>
      </c>
      <c r="C45565">
        <v>27.853120804</v>
      </c>
    </row>
    <row r="45566" spans="1:3" x14ac:dyDescent="0.25">
      <c r="A45566">
        <v>5691</v>
      </c>
      <c r="B45566" s="1">
        <f>DATE(2015,8,1) + TIME(0,0,0)</f>
        <v>42217</v>
      </c>
      <c r="C45566">
        <v>27.860984802000001</v>
      </c>
    </row>
    <row r="45567" spans="1:3" x14ac:dyDescent="0.25">
      <c r="A45567">
        <v>5722</v>
      </c>
      <c r="B45567" s="1">
        <f>DATE(2015,9,1) + TIME(0,0,0)</f>
        <v>42248</v>
      </c>
      <c r="C45567">
        <v>27.868844985999999</v>
      </c>
    </row>
    <row r="45568" spans="1:3" x14ac:dyDescent="0.25">
      <c r="A45568">
        <v>5752</v>
      </c>
      <c r="B45568" s="1">
        <f>DATE(2015,10,1) + TIME(0,0,0)</f>
        <v>42278</v>
      </c>
      <c r="C45568">
        <v>27.87644577</v>
      </c>
    </row>
    <row r="45569" spans="1:3" x14ac:dyDescent="0.25">
      <c r="A45569">
        <v>5783</v>
      </c>
      <c r="B45569" s="1">
        <f>DATE(2015,11,1) + TIME(0,0,0)</f>
        <v>42309</v>
      </c>
      <c r="C45569">
        <v>27.884296417000002</v>
      </c>
    </row>
    <row r="45570" spans="1:3" x14ac:dyDescent="0.25">
      <c r="A45570">
        <v>5813</v>
      </c>
      <c r="B45570" s="1">
        <f>DATE(2015,12,1) + TIME(0,0,0)</f>
        <v>42339</v>
      </c>
      <c r="C45570">
        <v>27.891889572</v>
      </c>
    </row>
    <row r="45571" spans="1:3" x14ac:dyDescent="0.25">
      <c r="A45571">
        <v>5844</v>
      </c>
      <c r="B45571" s="1">
        <f>DATE(2016,1,1) + TIME(0,0,0)</f>
        <v>42370</v>
      </c>
      <c r="C45571">
        <v>27.899730682000001</v>
      </c>
    </row>
    <row r="45572" spans="1:3" x14ac:dyDescent="0.25">
      <c r="A45572">
        <v>5875</v>
      </c>
      <c r="B45572" s="1">
        <f>DATE(2016,2,1) + TIME(0,0,0)</f>
        <v>42401</v>
      </c>
      <c r="C45572">
        <v>27.907569885000001</v>
      </c>
    </row>
    <row r="45573" spans="1:3" x14ac:dyDescent="0.25">
      <c r="A45573">
        <v>5904</v>
      </c>
      <c r="B45573" s="1">
        <f>DATE(2016,3,1) + TIME(0,0,0)</f>
        <v>42430</v>
      </c>
      <c r="C45573">
        <v>27.914899825999999</v>
      </c>
    </row>
    <row r="45574" spans="1:3" x14ac:dyDescent="0.25">
      <c r="A45574">
        <v>5935</v>
      </c>
      <c r="B45574" s="1">
        <f>DATE(2016,4,1) + TIME(0,0,0)</f>
        <v>42461</v>
      </c>
      <c r="C45574">
        <v>27.922729491999998</v>
      </c>
    </row>
    <row r="45575" spans="1:3" x14ac:dyDescent="0.25">
      <c r="A45575">
        <v>5965</v>
      </c>
      <c r="B45575" s="1">
        <f>DATE(2016,5,1) + TIME(0,0,0)</f>
        <v>42491</v>
      </c>
      <c r="C45575">
        <v>27.930303574</v>
      </c>
    </row>
    <row r="45576" spans="1:3" x14ac:dyDescent="0.25">
      <c r="A45576">
        <v>5996</v>
      </c>
      <c r="B45576" s="1">
        <f>DATE(2016,6,1) + TIME(0,0,0)</f>
        <v>42522</v>
      </c>
      <c r="C45576">
        <v>27.938127518000002</v>
      </c>
    </row>
    <row r="45577" spans="1:3" x14ac:dyDescent="0.25">
      <c r="A45577">
        <v>6026</v>
      </c>
      <c r="B45577" s="1">
        <f>DATE(2016,7,1) + TIME(0,0,0)</f>
        <v>42552</v>
      </c>
      <c r="C45577">
        <v>27.945693970000001</v>
      </c>
    </row>
    <row r="45578" spans="1:3" x14ac:dyDescent="0.25">
      <c r="A45578">
        <v>6057</v>
      </c>
      <c r="B45578" s="1">
        <f>DATE(2016,8,1) + TIME(0,0,0)</f>
        <v>42583</v>
      </c>
      <c r="C45578">
        <v>27.953508376999999</v>
      </c>
    </row>
    <row r="45579" spans="1:3" x14ac:dyDescent="0.25">
      <c r="A45579">
        <v>6088</v>
      </c>
      <c r="B45579" s="1">
        <f>DATE(2016,9,1) + TIME(0,0,0)</f>
        <v>42614</v>
      </c>
      <c r="C45579">
        <v>27.961318970000001</v>
      </c>
    </row>
    <row r="45580" spans="1:3" x14ac:dyDescent="0.25">
      <c r="A45580">
        <v>6118</v>
      </c>
      <c r="B45580" s="1">
        <f>DATE(2016,10,1) + TIME(0,0,0)</f>
        <v>42644</v>
      </c>
      <c r="C45580">
        <v>27.96887207</v>
      </c>
    </row>
    <row r="45581" spans="1:3" x14ac:dyDescent="0.25">
      <c r="A45581">
        <v>6149</v>
      </c>
      <c r="B45581" s="1">
        <f>DATE(2016,11,1) + TIME(0,0,0)</f>
        <v>42675</v>
      </c>
      <c r="C45581">
        <v>27.976671219</v>
      </c>
    </row>
    <row r="45582" spans="1:3" x14ac:dyDescent="0.25">
      <c r="A45582">
        <v>6179</v>
      </c>
      <c r="B45582" s="1">
        <f>DATE(2016,12,1) + TIME(0,0,0)</f>
        <v>42705</v>
      </c>
      <c r="C45582">
        <v>27.984214782999999</v>
      </c>
    </row>
    <row r="45583" spans="1:3" x14ac:dyDescent="0.25">
      <c r="A45583">
        <v>6210</v>
      </c>
      <c r="B45583" s="1">
        <f>DATE(2017,1,1) + TIME(0,0,0)</f>
        <v>42736</v>
      </c>
      <c r="C45583">
        <v>27.992000579999999</v>
      </c>
    </row>
    <row r="45584" spans="1:3" x14ac:dyDescent="0.25">
      <c r="A45584">
        <v>6241</v>
      </c>
      <c r="B45584" s="1">
        <f>DATE(2017,2,1) + TIME(0,0,0)</f>
        <v>42767</v>
      </c>
      <c r="C45584">
        <v>27.999780654999999</v>
      </c>
    </row>
    <row r="45585" spans="1:3" x14ac:dyDescent="0.25">
      <c r="A45585">
        <v>6269</v>
      </c>
      <c r="B45585" s="1">
        <f>DATE(2017,3,1) + TIME(0,0,0)</f>
        <v>42795</v>
      </c>
      <c r="C45585">
        <v>28.006799697999998</v>
      </c>
    </row>
    <row r="45586" spans="1:3" x14ac:dyDescent="0.25">
      <c r="A45586">
        <v>6300</v>
      </c>
      <c r="B45586" s="1">
        <f>DATE(2017,4,1) + TIME(0,0,0)</f>
        <v>42826</v>
      </c>
      <c r="C45586">
        <v>28.014562606999998</v>
      </c>
    </row>
    <row r="45587" spans="1:3" x14ac:dyDescent="0.25">
      <c r="A45587">
        <v>6330</v>
      </c>
      <c r="B45587" s="1">
        <f>DATE(2017,5,1) + TIME(0,0,0)</f>
        <v>42856</v>
      </c>
      <c r="C45587">
        <v>28.022066116000001</v>
      </c>
    </row>
    <row r="45588" spans="1:3" x14ac:dyDescent="0.25">
      <c r="A45588">
        <v>6361</v>
      </c>
      <c r="B45588" s="1">
        <f>DATE(2017,6,1) + TIME(0,0,0)</f>
        <v>42887</v>
      </c>
      <c r="C45588">
        <v>28.029809952000001</v>
      </c>
    </row>
    <row r="45589" spans="1:3" x14ac:dyDescent="0.25">
      <c r="A45589">
        <v>6391</v>
      </c>
      <c r="B45589" s="1">
        <f>DATE(2017,7,1) + TIME(0,0,0)</f>
        <v>42917</v>
      </c>
      <c r="C45589">
        <v>28.037294387999999</v>
      </c>
    </row>
    <row r="45590" spans="1:3" x14ac:dyDescent="0.25">
      <c r="A45590">
        <v>6422</v>
      </c>
      <c r="B45590" s="1">
        <f>DATE(2017,8,1) + TIME(0,0,0)</f>
        <v>42948</v>
      </c>
      <c r="C45590">
        <v>28.045017242</v>
      </c>
    </row>
    <row r="45591" spans="1:3" x14ac:dyDescent="0.25">
      <c r="A45591">
        <v>6453</v>
      </c>
      <c r="B45591" s="1">
        <f>DATE(2017,9,1) + TIME(0,0,0)</f>
        <v>42979</v>
      </c>
      <c r="C45591">
        <v>28.052728652999999</v>
      </c>
    </row>
    <row r="45592" spans="1:3" x14ac:dyDescent="0.25">
      <c r="A45592">
        <v>6483</v>
      </c>
      <c r="B45592" s="1">
        <f>DATE(2017,10,1) + TIME(0,0,0)</f>
        <v>43009</v>
      </c>
      <c r="C45592">
        <v>28.060180664000001</v>
      </c>
    </row>
    <row r="45593" spans="1:3" x14ac:dyDescent="0.25">
      <c r="A45593">
        <v>6514</v>
      </c>
      <c r="B45593" s="1">
        <f>DATE(2017,11,1) + TIME(0,0,0)</f>
        <v>43040</v>
      </c>
      <c r="C45593">
        <v>28.067869185999999</v>
      </c>
    </row>
    <row r="45594" spans="1:3" x14ac:dyDescent="0.25">
      <c r="A45594">
        <v>6544</v>
      </c>
      <c r="B45594" s="1">
        <f>DATE(2017,12,1) + TIME(0,0,0)</f>
        <v>43070</v>
      </c>
      <c r="C45594">
        <v>28.075296401999999</v>
      </c>
    </row>
    <row r="45595" spans="1:3" x14ac:dyDescent="0.25">
      <c r="A45595">
        <v>6575</v>
      </c>
      <c r="B45595" s="1">
        <f>DATE(2018,1,1) + TIME(0,0,0)</f>
        <v>43101</v>
      </c>
      <c r="C45595">
        <v>28.082960129</v>
      </c>
    </row>
    <row r="45596" spans="1:3" x14ac:dyDescent="0.25">
      <c r="A45596">
        <v>6606</v>
      </c>
      <c r="B45596" s="1">
        <f>DATE(2018,2,1) + TIME(0,0,0)</f>
        <v>43132</v>
      </c>
      <c r="C45596">
        <v>28.090608596999999</v>
      </c>
    </row>
    <row r="45597" spans="1:3" x14ac:dyDescent="0.25">
      <c r="A45597">
        <v>6634</v>
      </c>
      <c r="B45597" s="1">
        <f>DATE(2018,3,1) + TIME(0,0,0)</f>
        <v>43160</v>
      </c>
      <c r="C45597">
        <v>28.097507477000001</v>
      </c>
    </row>
    <row r="45598" spans="1:3" x14ac:dyDescent="0.25">
      <c r="A45598">
        <v>6665</v>
      </c>
      <c r="B45598" s="1">
        <f>DATE(2018,4,1) + TIME(0,0,0)</f>
        <v>43191</v>
      </c>
      <c r="C45598">
        <v>28.105131149000002</v>
      </c>
    </row>
    <row r="45599" spans="1:3" x14ac:dyDescent="0.25">
      <c r="A45599">
        <v>6695</v>
      </c>
      <c r="B45599" s="1">
        <f>DATE(2018,5,1) + TIME(0,0,0)</f>
        <v>43221</v>
      </c>
      <c r="C45599">
        <v>28.11249733</v>
      </c>
    </row>
    <row r="45600" spans="1:3" x14ac:dyDescent="0.25">
      <c r="A45600">
        <v>6726</v>
      </c>
      <c r="B45600" s="1">
        <f>DATE(2018,6,1) + TIME(0,0,0)</f>
        <v>43252</v>
      </c>
      <c r="C45600">
        <v>28.120100020999999</v>
      </c>
    </row>
    <row r="45601" spans="1:3" x14ac:dyDescent="0.25">
      <c r="A45601">
        <v>6756</v>
      </c>
      <c r="B45601" s="1">
        <f>DATE(2018,7,1) + TIME(0,0,0)</f>
        <v>43282</v>
      </c>
      <c r="C45601">
        <v>28.127447128</v>
      </c>
    </row>
    <row r="45602" spans="1:3" x14ac:dyDescent="0.25">
      <c r="A45602">
        <v>6787</v>
      </c>
      <c r="B45602" s="1">
        <f>DATE(2018,8,1) + TIME(0,0,0)</f>
        <v>43313</v>
      </c>
      <c r="C45602">
        <v>28.135030746000002</v>
      </c>
    </row>
    <row r="45603" spans="1:3" x14ac:dyDescent="0.25">
      <c r="A45603">
        <v>6818</v>
      </c>
      <c r="B45603" s="1">
        <f>DATE(2018,9,1) + TIME(0,0,0)</f>
        <v>43344</v>
      </c>
      <c r="C45603">
        <v>28.142602921000002</v>
      </c>
    </row>
    <row r="45604" spans="1:3" x14ac:dyDescent="0.25">
      <c r="A45604">
        <v>6848</v>
      </c>
      <c r="B45604" s="1">
        <f>DATE(2018,10,1) + TIME(0,0,0)</f>
        <v>43374</v>
      </c>
      <c r="C45604">
        <v>28.149925232000001</v>
      </c>
    </row>
    <row r="45605" spans="1:3" x14ac:dyDescent="0.25">
      <c r="A45605">
        <v>6879</v>
      </c>
      <c r="B45605" s="1">
        <f>DATE(2018,11,1) + TIME(0,0,0)</f>
        <v>43405</v>
      </c>
      <c r="C45605">
        <v>28.157482147</v>
      </c>
    </row>
    <row r="45606" spans="1:3" x14ac:dyDescent="0.25">
      <c r="A45606">
        <v>6909</v>
      </c>
      <c r="B45606" s="1">
        <f>DATE(2018,12,1) + TIME(0,0,0)</f>
        <v>43435</v>
      </c>
      <c r="C45606">
        <v>28.164785384999998</v>
      </c>
    </row>
    <row r="45607" spans="1:3" x14ac:dyDescent="0.25">
      <c r="A45607">
        <v>6940</v>
      </c>
      <c r="B45607" s="1">
        <f>DATE(2019,1,1) + TIME(0,0,0)</f>
        <v>43466</v>
      </c>
      <c r="C45607">
        <v>28.172323227</v>
      </c>
    </row>
    <row r="45608" spans="1:3" x14ac:dyDescent="0.25">
      <c r="A45608">
        <v>6971</v>
      </c>
      <c r="B45608" s="1">
        <f>DATE(2019,2,1) + TIME(0,0,0)</f>
        <v>43497</v>
      </c>
      <c r="C45608">
        <v>28.179851532000001</v>
      </c>
    </row>
    <row r="45609" spans="1:3" x14ac:dyDescent="0.25">
      <c r="A45609">
        <v>6999</v>
      </c>
      <c r="B45609" s="1">
        <f>DATE(2019,3,1) + TIME(0,0,0)</f>
        <v>43525</v>
      </c>
      <c r="C45609">
        <v>28.186641692999999</v>
      </c>
    </row>
    <row r="45610" spans="1:3" x14ac:dyDescent="0.25">
      <c r="A45610">
        <v>7030</v>
      </c>
      <c r="B45610" s="1">
        <f>DATE(2019,4,1) + TIME(0,0,0)</f>
        <v>43556</v>
      </c>
      <c r="C45610">
        <v>28.194150924999999</v>
      </c>
    </row>
    <row r="45611" spans="1:3" x14ac:dyDescent="0.25">
      <c r="A45611">
        <v>7060</v>
      </c>
      <c r="B45611" s="1">
        <f>DATE(2019,5,1) + TIME(0,0,0)</f>
        <v>43586</v>
      </c>
      <c r="C45611">
        <v>28.201406478999999</v>
      </c>
    </row>
    <row r="45612" spans="1:3" x14ac:dyDescent="0.25">
      <c r="A45612">
        <v>7091</v>
      </c>
      <c r="B45612" s="1">
        <f>DATE(2019,6,1) + TIME(0,0,0)</f>
        <v>43617</v>
      </c>
      <c r="C45612">
        <v>28.208892821999999</v>
      </c>
    </row>
    <row r="45613" spans="1:3" x14ac:dyDescent="0.25">
      <c r="A45613">
        <v>7121</v>
      </c>
      <c r="B45613" s="1">
        <f>DATE(2019,7,1) + TIME(0,0,0)</f>
        <v>43647</v>
      </c>
      <c r="C45613">
        <v>28.216127396000001</v>
      </c>
    </row>
    <row r="45614" spans="1:3" x14ac:dyDescent="0.25">
      <c r="A45614">
        <v>7152</v>
      </c>
      <c r="B45614" s="1">
        <f>DATE(2019,8,1) + TIME(0,0,0)</f>
        <v>43678</v>
      </c>
      <c r="C45614">
        <v>28.223590851000001</v>
      </c>
    </row>
    <row r="45615" spans="1:3" x14ac:dyDescent="0.25">
      <c r="A45615">
        <v>7183</v>
      </c>
      <c r="B45615" s="1">
        <f>DATE(2019,9,1) + TIME(0,0,0)</f>
        <v>43709</v>
      </c>
      <c r="C45615">
        <v>28.231040955000001</v>
      </c>
    </row>
    <row r="45616" spans="1:3" x14ac:dyDescent="0.25">
      <c r="A45616">
        <v>7213</v>
      </c>
      <c r="B45616" s="1">
        <f>DATE(2019,10,1) + TIME(0,0,0)</f>
        <v>43739</v>
      </c>
      <c r="C45616">
        <v>28.238239287999999</v>
      </c>
    </row>
    <row r="45617" spans="1:3" x14ac:dyDescent="0.25">
      <c r="A45617">
        <v>7244</v>
      </c>
      <c r="B45617" s="1">
        <f>DATE(2019,11,1) + TIME(0,0,0)</f>
        <v>43770</v>
      </c>
      <c r="C45617">
        <v>28.245664597000001</v>
      </c>
    </row>
    <row r="45618" spans="1:3" x14ac:dyDescent="0.25">
      <c r="A45618">
        <v>7274</v>
      </c>
      <c r="B45618" s="1">
        <f>DATE(2019,12,1) + TIME(0,0,0)</f>
        <v>43800</v>
      </c>
      <c r="C45618">
        <v>28.252838135000001</v>
      </c>
    </row>
    <row r="45619" spans="1:3" x14ac:dyDescent="0.25">
      <c r="A45619">
        <v>7305</v>
      </c>
      <c r="B45619" s="1">
        <f>DATE(2020,1,1) + TIME(0,0,0)</f>
        <v>43831</v>
      </c>
      <c r="C45619">
        <v>28.26023674</v>
      </c>
    </row>
    <row r="45620" spans="1:3" x14ac:dyDescent="0.25">
      <c r="A45620">
        <v>7336</v>
      </c>
      <c r="B45620" s="1">
        <f>DATE(2020,2,1) + TIME(0,0,0)</f>
        <v>43862</v>
      </c>
      <c r="C45620">
        <v>28.267621993999999</v>
      </c>
    </row>
    <row r="45621" spans="1:3" x14ac:dyDescent="0.25">
      <c r="A45621">
        <v>7365</v>
      </c>
      <c r="B45621" s="1">
        <f>DATE(2020,3,1) + TIME(0,0,0)</f>
        <v>43891</v>
      </c>
      <c r="C45621">
        <v>28.274517059000001</v>
      </c>
    </row>
    <row r="45622" spans="1:3" x14ac:dyDescent="0.25">
      <c r="A45622">
        <v>7396</v>
      </c>
      <c r="B45622" s="1">
        <f>DATE(2020,4,1) + TIME(0,0,0)</f>
        <v>43922</v>
      </c>
      <c r="C45622">
        <v>28.281873702999999</v>
      </c>
    </row>
    <row r="45623" spans="1:3" x14ac:dyDescent="0.25">
      <c r="A45623">
        <v>7426</v>
      </c>
      <c r="B45623" s="1">
        <f>DATE(2020,5,1) + TIME(0,0,0)</f>
        <v>43952</v>
      </c>
      <c r="C45623">
        <v>28.288978577000002</v>
      </c>
    </row>
    <row r="45624" spans="1:3" x14ac:dyDescent="0.25">
      <c r="A45624">
        <v>7457</v>
      </c>
      <c r="B45624" s="1">
        <f>DATE(2020,6,1) + TIME(0,0,0)</f>
        <v>43983</v>
      </c>
      <c r="C45624">
        <v>28.296306609999998</v>
      </c>
    </row>
    <row r="45625" spans="1:3" x14ac:dyDescent="0.25">
      <c r="A45625">
        <v>7487</v>
      </c>
      <c r="B45625" s="1">
        <f>DATE(2020,7,1) + TIME(0,0,0)</f>
        <v>44013</v>
      </c>
      <c r="C45625">
        <v>28.303382874</v>
      </c>
    </row>
    <row r="45626" spans="1:3" x14ac:dyDescent="0.25">
      <c r="A45626">
        <v>7518</v>
      </c>
      <c r="B45626" s="1">
        <f>DATE(2020,8,1) + TIME(0,0,0)</f>
        <v>44044</v>
      </c>
      <c r="C45626">
        <v>28.310680389000002</v>
      </c>
    </row>
    <row r="45627" spans="1:3" x14ac:dyDescent="0.25">
      <c r="A45627">
        <v>7549</v>
      </c>
      <c r="B45627" s="1">
        <f>DATE(2020,9,1) + TIME(0,0,0)</f>
        <v>44075</v>
      </c>
      <c r="C45627">
        <v>28.317962646000002</v>
      </c>
    </row>
    <row r="45628" spans="1:3" x14ac:dyDescent="0.25">
      <c r="A45628">
        <v>7579</v>
      </c>
      <c r="B45628" s="1">
        <f>DATE(2020,10,1) + TIME(0,0,0)</f>
        <v>44105</v>
      </c>
      <c r="C45628">
        <v>28.324995041000001</v>
      </c>
    </row>
    <row r="45629" spans="1:3" x14ac:dyDescent="0.25">
      <c r="A45629">
        <v>7610</v>
      </c>
      <c r="B45629" s="1">
        <f>DATE(2020,11,1) + TIME(0,0,0)</f>
        <v>44136</v>
      </c>
      <c r="C45629">
        <v>28.332246779999998</v>
      </c>
    </row>
    <row r="45630" spans="1:3" x14ac:dyDescent="0.25">
      <c r="A45630">
        <v>7640</v>
      </c>
      <c r="B45630" s="1">
        <f>DATE(2020,12,1) + TIME(0,0,0)</f>
        <v>44166</v>
      </c>
      <c r="C45630">
        <v>28.339248656999999</v>
      </c>
    </row>
    <row r="45631" spans="1:3" x14ac:dyDescent="0.25">
      <c r="A45631">
        <v>7671</v>
      </c>
      <c r="B45631" s="1">
        <f>DATE(2021,1,1) + TIME(0,0,0)</f>
        <v>44197</v>
      </c>
      <c r="C45631">
        <v>28.346467971999999</v>
      </c>
    </row>
    <row r="45632" spans="1:3" x14ac:dyDescent="0.25">
      <c r="A45632">
        <v>7702</v>
      </c>
      <c r="B45632" s="1">
        <f>DATE(2021,2,1) + TIME(0,0,0)</f>
        <v>44228</v>
      </c>
      <c r="C45632">
        <v>28.353672027999998</v>
      </c>
    </row>
    <row r="45633" spans="1:3" x14ac:dyDescent="0.25">
      <c r="A45633">
        <v>7730</v>
      </c>
      <c r="B45633" s="1">
        <f>DATE(2021,3,1) + TIME(0,0,0)</f>
        <v>44256</v>
      </c>
      <c r="C45633">
        <v>28.360164642000001</v>
      </c>
    </row>
    <row r="45634" spans="1:3" x14ac:dyDescent="0.25">
      <c r="A45634">
        <v>7761</v>
      </c>
      <c r="B45634" s="1">
        <f>DATE(2021,4,1) + TIME(0,0,0)</f>
        <v>44287</v>
      </c>
      <c r="C45634">
        <v>28.367338181000001</v>
      </c>
    </row>
    <row r="45635" spans="1:3" x14ac:dyDescent="0.25">
      <c r="A45635">
        <v>7791</v>
      </c>
      <c r="B45635" s="1">
        <f>DATE(2021,5,1) + TIME(0,0,0)</f>
        <v>44317</v>
      </c>
      <c r="C45635">
        <v>28.374263762999998</v>
      </c>
    </row>
    <row r="45636" spans="1:3" x14ac:dyDescent="0.25">
      <c r="A45636">
        <v>7822</v>
      </c>
      <c r="B45636" s="1">
        <f>DATE(2021,6,1) + TIME(0,0,0)</f>
        <v>44348</v>
      </c>
      <c r="C45636">
        <v>28.381404877000001</v>
      </c>
    </row>
    <row r="45637" spans="1:3" x14ac:dyDescent="0.25">
      <c r="A45637">
        <v>7852</v>
      </c>
      <c r="B45637" s="1">
        <f>DATE(2021,7,1) + TIME(0,0,0)</f>
        <v>44378</v>
      </c>
      <c r="C45637">
        <v>28.388299942</v>
      </c>
    </row>
    <row r="45638" spans="1:3" x14ac:dyDescent="0.25">
      <c r="A45638">
        <v>7883</v>
      </c>
      <c r="B45638" s="1">
        <f>DATE(2021,8,1) + TIME(0,0,0)</f>
        <v>44409</v>
      </c>
      <c r="C45638">
        <v>28.395406723000001</v>
      </c>
    </row>
    <row r="45639" spans="1:3" x14ac:dyDescent="0.25">
      <c r="A45639">
        <v>7914</v>
      </c>
      <c r="B45639" s="1">
        <f>DATE(2021,9,1) + TIME(0,0,0)</f>
        <v>44440</v>
      </c>
      <c r="C45639">
        <v>28.402498245</v>
      </c>
    </row>
    <row r="45640" spans="1:3" x14ac:dyDescent="0.25">
      <c r="A45640">
        <v>7944</v>
      </c>
      <c r="B45640" s="1">
        <f>DATE(2021,10,1) + TIME(0,0,0)</f>
        <v>44470</v>
      </c>
      <c r="C45640">
        <v>28.409345627</v>
      </c>
    </row>
    <row r="45641" spans="1:3" x14ac:dyDescent="0.25">
      <c r="A45641">
        <v>7975</v>
      </c>
      <c r="B45641" s="1">
        <f>DATE(2021,11,1) + TIME(0,0,0)</f>
        <v>44501</v>
      </c>
      <c r="C45641">
        <v>28.416404724</v>
      </c>
    </row>
    <row r="45642" spans="1:3" x14ac:dyDescent="0.25">
      <c r="A45642">
        <v>8005</v>
      </c>
      <c r="B45642" s="1">
        <f>DATE(2021,12,1) + TIME(0,0,0)</f>
        <v>44531</v>
      </c>
      <c r="C45642">
        <v>28.423221588000001</v>
      </c>
    </row>
    <row r="45643" spans="1:3" x14ac:dyDescent="0.25">
      <c r="A45643">
        <v>8036</v>
      </c>
      <c r="B45643" s="1">
        <f>DATE(2022,1,1) + TIME(0,0,0)</f>
        <v>44562</v>
      </c>
      <c r="C45643">
        <v>28.430248259999999</v>
      </c>
    </row>
    <row r="45644" spans="1:3" x14ac:dyDescent="0.25">
      <c r="A45644">
        <v>8067</v>
      </c>
      <c r="B45644" s="1">
        <f>DATE(2022,2,1) + TIME(0,0,0)</f>
        <v>44593</v>
      </c>
      <c r="C45644">
        <v>28.437257766999998</v>
      </c>
    </row>
    <row r="45645" spans="1:3" x14ac:dyDescent="0.25">
      <c r="A45645">
        <v>8095</v>
      </c>
      <c r="B45645" s="1">
        <f>DATE(2022,3,1) + TIME(0,0,0)</f>
        <v>44621</v>
      </c>
      <c r="C45645">
        <v>28.443574904999998</v>
      </c>
    </row>
    <row r="45646" spans="1:3" x14ac:dyDescent="0.25">
      <c r="A45646">
        <v>8126</v>
      </c>
      <c r="B45646" s="1">
        <f>DATE(2022,4,1) + TIME(0,0,0)</f>
        <v>44652</v>
      </c>
      <c r="C45646">
        <v>28.450553893999999</v>
      </c>
    </row>
    <row r="45647" spans="1:3" x14ac:dyDescent="0.25">
      <c r="A45647">
        <v>8156</v>
      </c>
      <c r="B45647" s="1">
        <f>DATE(2022,5,1) + TIME(0,0,0)</f>
        <v>44682</v>
      </c>
      <c r="C45647">
        <v>28.457290649000001</v>
      </c>
    </row>
    <row r="45648" spans="1:3" x14ac:dyDescent="0.25">
      <c r="A45648">
        <v>8187</v>
      </c>
      <c r="B45648" s="1">
        <f>DATE(2022,6,1) + TIME(0,0,0)</f>
        <v>44713</v>
      </c>
      <c r="C45648">
        <v>28.464237213000001</v>
      </c>
    </row>
    <row r="45649" spans="1:3" x14ac:dyDescent="0.25">
      <c r="A45649">
        <v>8217</v>
      </c>
      <c r="B45649" s="1">
        <f>DATE(2022,7,1) + TIME(0,0,0)</f>
        <v>44743</v>
      </c>
      <c r="C45649">
        <v>28.470943451</v>
      </c>
    </row>
    <row r="45650" spans="1:3" x14ac:dyDescent="0.25">
      <c r="A45650">
        <v>8248</v>
      </c>
      <c r="B45650" s="1">
        <f>DATE(2022,8,1) + TIME(0,0,0)</f>
        <v>44774</v>
      </c>
      <c r="C45650">
        <v>28.477857589999999</v>
      </c>
    </row>
    <row r="45651" spans="1:3" x14ac:dyDescent="0.25">
      <c r="A45651">
        <v>8279</v>
      </c>
      <c r="B45651" s="1">
        <f>DATE(2022,9,1) + TIME(0,0,0)</f>
        <v>44805</v>
      </c>
      <c r="C45651">
        <v>28.484754561999999</v>
      </c>
    </row>
    <row r="45652" spans="1:3" x14ac:dyDescent="0.25">
      <c r="A45652">
        <v>8309</v>
      </c>
      <c r="B45652" s="1">
        <f>DATE(2022,10,1) + TIME(0,0,0)</f>
        <v>44835</v>
      </c>
      <c r="C45652">
        <v>28.491413116</v>
      </c>
    </row>
    <row r="45653" spans="1:3" x14ac:dyDescent="0.25">
      <c r="A45653">
        <v>8340</v>
      </c>
      <c r="B45653" s="1">
        <f>DATE(2022,11,1) + TIME(0,0,0)</f>
        <v>44866</v>
      </c>
      <c r="C45653">
        <v>28.498279572000001</v>
      </c>
    </row>
    <row r="45654" spans="1:3" x14ac:dyDescent="0.25">
      <c r="A45654">
        <v>8370</v>
      </c>
      <c r="B45654" s="1">
        <f>DATE(2022,12,1) + TIME(0,0,0)</f>
        <v>44896</v>
      </c>
      <c r="C45654">
        <v>28.504909515000001</v>
      </c>
    </row>
    <row r="45655" spans="1:3" x14ac:dyDescent="0.25">
      <c r="A45655">
        <v>8401</v>
      </c>
      <c r="B45655" s="1">
        <f>DATE(2023,1,1) + TIME(0,0,0)</f>
        <v>44927</v>
      </c>
      <c r="C45655">
        <v>28.511745453</v>
      </c>
    </row>
    <row r="45656" spans="1:3" x14ac:dyDescent="0.25">
      <c r="A45656">
        <v>8432</v>
      </c>
      <c r="B45656" s="1">
        <f>DATE(2023,2,1) + TIME(0,0,0)</f>
        <v>44958</v>
      </c>
      <c r="C45656">
        <v>28.518566132</v>
      </c>
    </row>
    <row r="45657" spans="1:3" x14ac:dyDescent="0.25">
      <c r="A45657">
        <v>8460</v>
      </c>
      <c r="B45657" s="1">
        <f>DATE(2023,3,1) + TIME(0,0,0)</f>
        <v>44986</v>
      </c>
      <c r="C45657">
        <v>28.524715424</v>
      </c>
    </row>
    <row r="45658" spans="1:3" x14ac:dyDescent="0.25">
      <c r="A45658">
        <v>8491</v>
      </c>
      <c r="B45658" s="1">
        <f>DATE(2023,4,1) + TIME(0,0,0)</f>
        <v>45017</v>
      </c>
      <c r="C45658">
        <v>28.531507491999999</v>
      </c>
    </row>
    <row r="45659" spans="1:3" x14ac:dyDescent="0.25">
      <c r="A45659">
        <v>8521</v>
      </c>
      <c r="B45659" s="1">
        <f>DATE(2023,5,1) + TIME(0,0,0)</f>
        <v>45047</v>
      </c>
      <c r="C45659">
        <v>28.538068770999999</v>
      </c>
    </row>
    <row r="45660" spans="1:3" x14ac:dyDescent="0.25">
      <c r="A45660">
        <v>8552</v>
      </c>
      <c r="B45660" s="1">
        <f>DATE(2023,6,1) + TIME(0,0,0)</f>
        <v>45078</v>
      </c>
      <c r="C45660">
        <v>28.544836044</v>
      </c>
    </row>
    <row r="45661" spans="1:3" x14ac:dyDescent="0.25">
      <c r="A45661">
        <v>8582</v>
      </c>
      <c r="B45661" s="1">
        <f>DATE(2023,7,1) + TIME(0,0,0)</f>
        <v>45108</v>
      </c>
      <c r="C45661">
        <v>28.551372528000002</v>
      </c>
    </row>
    <row r="45662" spans="1:3" x14ac:dyDescent="0.25">
      <c r="A45662">
        <v>8613</v>
      </c>
      <c r="B45662" s="1">
        <f>DATE(2023,8,1) + TIME(0,0,0)</f>
        <v>45139</v>
      </c>
      <c r="C45662">
        <v>28.558113098</v>
      </c>
    </row>
    <row r="45663" spans="1:3" x14ac:dyDescent="0.25">
      <c r="A45663">
        <v>8644</v>
      </c>
      <c r="B45663" s="1">
        <f>DATE(2023,9,1) + TIME(0,0,0)</f>
        <v>45170</v>
      </c>
      <c r="C45663">
        <v>28.564842224</v>
      </c>
    </row>
    <row r="45664" spans="1:3" x14ac:dyDescent="0.25">
      <c r="A45664">
        <v>8674</v>
      </c>
      <c r="B45664" s="1">
        <f>DATE(2023,10,1) + TIME(0,0,0)</f>
        <v>45200</v>
      </c>
      <c r="C45664">
        <v>28.571342468000001</v>
      </c>
    </row>
    <row r="45665" spans="1:3" x14ac:dyDescent="0.25">
      <c r="A45665">
        <v>8705</v>
      </c>
      <c r="B45665" s="1">
        <f>DATE(2023,11,1) + TIME(0,0,0)</f>
        <v>45231</v>
      </c>
      <c r="C45665">
        <v>28.578048706000001</v>
      </c>
    </row>
    <row r="45666" spans="1:3" x14ac:dyDescent="0.25">
      <c r="A45666">
        <v>8735</v>
      </c>
      <c r="B45666" s="1">
        <f>DATE(2023,12,1) + TIME(0,0,0)</f>
        <v>45261</v>
      </c>
      <c r="C45666">
        <v>28.584526061999998</v>
      </c>
    </row>
    <row r="45667" spans="1:3" x14ac:dyDescent="0.25">
      <c r="A45667">
        <v>8766</v>
      </c>
      <c r="B45667" s="1">
        <f>DATE(2024,1,1) + TIME(0,0,0)</f>
        <v>45292</v>
      </c>
      <c r="C45667">
        <v>28.591209412000001</v>
      </c>
    </row>
    <row r="45668" spans="1:3" x14ac:dyDescent="0.25">
      <c r="A45668">
        <v>8797</v>
      </c>
      <c r="B45668" s="1">
        <f>DATE(2024,2,1) + TIME(0,0,0)</f>
        <v>45323</v>
      </c>
      <c r="C45668">
        <v>28.597881316999999</v>
      </c>
    </row>
    <row r="45669" spans="1:3" x14ac:dyDescent="0.25">
      <c r="A45669">
        <v>8826</v>
      </c>
      <c r="B45669" s="1">
        <f>DATE(2024,3,1) + TIME(0,0,0)</f>
        <v>45352</v>
      </c>
      <c r="C45669">
        <v>28.604114532000001</v>
      </c>
    </row>
    <row r="45670" spans="1:3" x14ac:dyDescent="0.25">
      <c r="A45670">
        <v>8857</v>
      </c>
      <c r="B45670" s="1">
        <f>DATE(2024,4,1) + TIME(0,0,0)</f>
        <v>45383</v>
      </c>
      <c r="C45670">
        <v>28.610765456999999</v>
      </c>
    </row>
    <row r="45671" spans="1:3" x14ac:dyDescent="0.25">
      <c r="A45671">
        <v>8887</v>
      </c>
      <c r="B45671" s="1">
        <f>DATE(2024,5,1) + TIME(0,0,0)</f>
        <v>45413</v>
      </c>
      <c r="C45671">
        <v>28.617193222000001</v>
      </c>
    </row>
    <row r="45672" spans="1:3" x14ac:dyDescent="0.25">
      <c r="A45672">
        <v>8918</v>
      </c>
      <c r="B45672" s="1">
        <f>DATE(2024,6,1) + TIME(0,0,0)</f>
        <v>45444</v>
      </c>
      <c r="C45672">
        <v>28.623826981000001</v>
      </c>
    </row>
    <row r="45673" spans="1:3" x14ac:dyDescent="0.25">
      <c r="A45673">
        <v>8948</v>
      </c>
      <c r="B45673" s="1">
        <f>DATE(2024,7,1) + TIME(0,0,0)</f>
        <v>45474</v>
      </c>
      <c r="C45673">
        <v>28.630237578999999</v>
      </c>
    </row>
    <row r="45674" spans="1:3" x14ac:dyDescent="0.25">
      <c r="A45674">
        <v>8979</v>
      </c>
      <c r="B45674" s="1">
        <f>DATE(2024,8,1) + TIME(0,0,0)</f>
        <v>45505</v>
      </c>
      <c r="C45674">
        <v>28.636852264000002</v>
      </c>
    </row>
    <row r="45675" spans="1:3" x14ac:dyDescent="0.25">
      <c r="A45675">
        <v>9010</v>
      </c>
      <c r="B45675" s="1">
        <f>DATE(2024,9,1) + TIME(0,0,0)</f>
        <v>45536</v>
      </c>
      <c r="C45675">
        <v>28.643457413</v>
      </c>
    </row>
    <row r="45676" spans="1:3" x14ac:dyDescent="0.25">
      <c r="A45676">
        <v>9040</v>
      </c>
      <c r="B45676" s="1">
        <f>DATE(2024,10,1) + TIME(0,0,0)</f>
        <v>45566</v>
      </c>
      <c r="C45676">
        <v>28.649841308999999</v>
      </c>
    </row>
    <row r="45677" spans="1:3" x14ac:dyDescent="0.25">
      <c r="A45677">
        <v>9071</v>
      </c>
      <c r="B45677" s="1">
        <f>DATE(2024,11,1) + TIME(0,0,0)</f>
        <v>45597</v>
      </c>
      <c r="C45677">
        <v>28.656431198</v>
      </c>
    </row>
    <row r="45678" spans="1:3" x14ac:dyDescent="0.25">
      <c r="A45678">
        <v>9101</v>
      </c>
      <c r="B45678" s="1">
        <f>DATE(2024,12,1) + TIME(0,0,0)</f>
        <v>45627</v>
      </c>
      <c r="C45678">
        <v>28.662799835000001</v>
      </c>
    </row>
    <row r="45679" spans="1:3" x14ac:dyDescent="0.25">
      <c r="A45679">
        <v>9132</v>
      </c>
      <c r="B45679" s="1">
        <f>DATE(2025,1,1) + TIME(0,0,0)</f>
        <v>45658</v>
      </c>
      <c r="C45679">
        <v>28.669374466000001</v>
      </c>
    </row>
    <row r="45680" spans="1:3" x14ac:dyDescent="0.25">
      <c r="A45680">
        <v>9163</v>
      </c>
      <c r="B45680" s="1">
        <f>DATE(2025,2,1) + TIME(0,0,0)</f>
        <v>45689</v>
      </c>
      <c r="C45680">
        <v>28.675943374999999</v>
      </c>
    </row>
    <row r="45681" spans="1:3" x14ac:dyDescent="0.25">
      <c r="A45681">
        <v>9191</v>
      </c>
      <c r="B45681" s="1">
        <f>DATE(2025,3,1) + TIME(0,0,0)</f>
        <v>45717</v>
      </c>
      <c r="C45681">
        <v>28.681869506999998</v>
      </c>
    </row>
    <row r="45682" spans="1:3" x14ac:dyDescent="0.25">
      <c r="A45682">
        <v>9222</v>
      </c>
      <c r="B45682" s="1">
        <f>DATE(2025,4,1) + TIME(0,0,0)</f>
        <v>45748</v>
      </c>
      <c r="C45682">
        <v>28.688425064</v>
      </c>
    </row>
    <row r="45683" spans="1:3" x14ac:dyDescent="0.25">
      <c r="A45683">
        <v>9252</v>
      </c>
      <c r="B45683" s="1">
        <f>DATE(2025,5,1) + TIME(0,0,0)</f>
        <v>45778</v>
      </c>
      <c r="C45683">
        <v>28.694765091000001</v>
      </c>
    </row>
    <row r="45684" spans="1:3" x14ac:dyDescent="0.25">
      <c r="A45684">
        <v>9283</v>
      </c>
      <c r="B45684" s="1">
        <f>DATE(2025,6,1) + TIME(0,0,0)</f>
        <v>45809</v>
      </c>
      <c r="C45684">
        <v>28.701311110999999</v>
      </c>
    </row>
    <row r="45685" spans="1:3" x14ac:dyDescent="0.25">
      <c r="A45685">
        <v>9313</v>
      </c>
      <c r="B45685" s="1">
        <f>DATE(2025,7,1) + TIME(0,0,0)</f>
        <v>45839</v>
      </c>
      <c r="C45685">
        <v>28.707641601999999</v>
      </c>
    </row>
    <row r="45686" spans="1:3" x14ac:dyDescent="0.25">
      <c r="A45686">
        <v>9344</v>
      </c>
      <c r="B45686" s="1">
        <f>DATE(2025,8,1) + TIME(0,0,0)</f>
        <v>45870</v>
      </c>
      <c r="C45686">
        <v>28.714179992999998</v>
      </c>
    </row>
    <row r="45687" spans="1:3" x14ac:dyDescent="0.25">
      <c r="A45687">
        <v>9375</v>
      </c>
      <c r="B45687" s="1">
        <f>DATE(2025,9,1) + TIME(0,0,0)</f>
        <v>45901</v>
      </c>
      <c r="C45687">
        <v>28.720714568999998</v>
      </c>
    </row>
    <row r="45688" spans="1:3" x14ac:dyDescent="0.25">
      <c r="A45688">
        <v>9405</v>
      </c>
      <c r="B45688" s="1">
        <f>DATE(2025,10,1) + TIME(0,0,0)</f>
        <v>45931</v>
      </c>
      <c r="C45688">
        <v>28.727037429999999</v>
      </c>
    </row>
    <row r="45689" spans="1:3" x14ac:dyDescent="0.25">
      <c r="A45689">
        <v>9436</v>
      </c>
      <c r="B45689" s="1">
        <f>DATE(2025,11,1) + TIME(0,0,0)</f>
        <v>45962</v>
      </c>
      <c r="C45689">
        <v>28.733568192</v>
      </c>
    </row>
    <row r="45690" spans="1:3" x14ac:dyDescent="0.25">
      <c r="A45690">
        <v>9466</v>
      </c>
      <c r="B45690" s="1">
        <f>DATE(2025,12,1) + TIME(0,0,0)</f>
        <v>45992</v>
      </c>
      <c r="C45690">
        <v>28.739887238000001</v>
      </c>
    </row>
    <row r="45691" spans="1:3" x14ac:dyDescent="0.25">
      <c r="A45691">
        <v>9497</v>
      </c>
      <c r="B45691" s="1">
        <f>DATE(2026,1,1) + TIME(0,0,0)</f>
        <v>46023</v>
      </c>
      <c r="C45691">
        <v>28.746416092</v>
      </c>
    </row>
    <row r="45692" spans="1:3" x14ac:dyDescent="0.25">
      <c r="A45692">
        <v>9528</v>
      </c>
      <c r="B45692" s="1">
        <f>DATE(2026,2,1) + TIME(0,0,0)</f>
        <v>46054</v>
      </c>
      <c r="C45692">
        <v>28.752944946</v>
      </c>
    </row>
    <row r="45693" spans="1:3" x14ac:dyDescent="0.25">
      <c r="A45693">
        <v>9556</v>
      </c>
      <c r="B45693" s="1">
        <f>DATE(2026,3,1) + TIME(0,0,0)</f>
        <v>46082</v>
      </c>
      <c r="C45693">
        <v>28.758842468000001</v>
      </c>
    </row>
    <row r="45694" spans="1:3" x14ac:dyDescent="0.25">
      <c r="A45694">
        <v>9587</v>
      </c>
      <c r="B45694" s="1">
        <f>DATE(2026,4,1) + TIME(0,0,0)</f>
        <v>46113</v>
      </c>
      <c r="C45694">
        <v>28.765373230000002</v>
      </c>
    </row>
    <row r="45695" spans="1:3" x14ac:dyDescent="0.25">
      <c r="A45695">
        <v>9617</v>
      </c>
      <c r="B45695" s="1">
        <f>DATE(2026,5,1) + TIME(0,0,0)</f>
        <v>46143</v>
      </c>
      <c r="C45695">
        <v>28.771696090999999</v>
      </c>
    </row>
    <row r="45696" spans="1:3" x14ac:dyDescent="0.25">
      <c r="A45696">
        <v>9648</v>
      </c>
      <c r="B45696" s="1">
        <f>DATE(2026,6,1) + TIME(0,0,0)</f>
        <v>46174</v>
      </c>
      <c r="C45696">
        <v>28.778230666999999</v>
      </c>
    </row>
    <row r="45697" spans="1:3" x14ac:dyDescent="0.25">
      <c r="A45697">
        <v>9678</v>
      </c>
      <c r="B45697" s="1">
        <f>DATE(2026,7,1) + TIME(0,0,0)</f>
        <v>46204</v>
      </c>
      <c r="C45697">
        <v>28.784557342999999</v>
      </c>
    </row>
    <row r="45698" spans="1:3" x14ac:dyDescent="0.25">
      <c r="A45698">
        <v>9709</v>
      </c>
      <c r="B45698" s="1">
        <f>DATE(2026,8,1) + TIME(0,0,0)</f>
        <v>46235</v>
      </c>
      <c r="C45698">
        <v>28.791099547999998</v>
      </c>
    </row>
    <row r="45699" spans="1:3" x14ac:dyDescent="0.25">
      <c r="A45699">
        <v>9740</v>
      </c>
      <c r="B45699" s="1">
        <f>DATE(2026,9,1) + TIME(0,0,0)</f>
        <v>46266</v>
      </c>
      <c r="C45699">
        <v>28.797645569</v>
      </c>
    </row>
    <row r="45700" spans="1:3" x14ac:dyDescent="0.25">
      <c r="A45700">
        <v>9770</v>
      </c>
      <c r="B45700" s="1">
        <f>DATE(2026,10,1) + TIME(0,0,0)</f>
        <v>46296</v>
      </c>
      <c r="C45700">
        <v>28.803983687999999</v>
      </c>
    </row>
    <row r="45701" spans="1:3" x14ac:dyDescent="0.25">
      <c r="A45701">
        <v>9801</v>
      </c>
      <c r="B45701" s="1">
        <f>DATE(2026,11,1) + TIME(0,0,0)</f>
        <v>46327</v>
      </c>
      <c r="C45701">
        <v>28.810539246000001</v>
      </c>
    </row>
    <row r="45702" spans="1:3" x14ac:dyDescent="0.25">
      <c r="A45702">
        <v>9831</v>
      </c>
      <c r="B45702" s="1">
        <f>DATE(2026,12,1) + TIME(0,0,0)</f>
        <v>46357</v>
      </c>
      <c r="C45702">
        <v>28.816888809000002</v>
      </c>
    </row>
    <row r="45703" spans="1:3" x14ac:dyDescent="0.25">
      <c r="A45703">
        <v>9862</v>
      </c>
      <c r="B45703" s="1">
        <f>DATE(2027,1,1) + TIME(0,0,0)</f>
        <v>46388</v>
      </c>
      <c r="C45703">
        <v>28.823455810999999</v>
      </c>
    </row>
    <row r="45704" spans="1:3" x14ac:dyDescent="0.25">
      <c r="A45704">
        <v>9893</v>
      </c>
      <c r="B45704" s="1">
        <f>DATE(2027,2,1) + TIME(0,0,0)</f>
        <v>46419</v>
      </c>
      <c r="C45704">
        <v>28.830030441000002</v>
      </c>
    </row>
    <row r="45705" spans="1:3" x14ac:dyDescent="0.25">
      <c r="A45705">
        <v>9921</v>
      </c>
      <c r="B45705" s="1">
        <f>DATE(2027,3,1) + TIME(0,0,0)</f>
        <v>46447</v>
      </c>
      <c r="C45705">
        <v>28.835975647000001</v>
      </c>
    </row>
    <row r="45706" spans="1:3" x14ac:dyDescent="0.25">
      <c r="A45706">
        <v>9952</v>
      </c>
      <c r="B45706" s="1">
        <f>DATE(2027,4,1) + TIME(0,0,0)</f>
        <v>46478</v>
      </c>
      <c r="C45706">
        <v>28.842565535999999</v>
      </c>
    </row>
    <row r="45707" spans="1:3" x14ac:dyDescent="0.25">
      <c r="A45707">
        <v>9982</v>
      </c>
      <c r="B45707" s="1">
        <f>DATE(2027,5,1) + TIME(0,0,0)</f>
        <v>46508</v>
      </c>
      <c r="C45707">
        <v>28.848951339999999</v>
      </c>
    </row>
    <row r="45708" spans="1:3" x14ac:dyDescent="0.25">
      <c r="A45708">
        <v>10013</v>
      </c>
      <c r="B45708" s="1">
        <f>DATE(2027,6,1) + TIME(0,0,0)</f>
        <v>46539</v>
      </c>
      <c r="C45708">
        <v>28.855556488000001</v>
      </c>
    </row>
    <row r="45709" spans="1:3" x14ac:dyDescent="0.25">
      <c r="A45709">
        <v>10043</v>
      </c>
      <c r="B45709" s="1">
        <f>DATE(2027,7,1) + TIME(0,0,0)</f>
        <v>46569</v>
      </c>
      <c r="C45709">
        <v>28.861959457000001</v>
      </c>
    </row>
    <row r="45710" spans="1:3" x14ac:dyDescent="0.25">
      <c r="A45710">
        <v>10074</v>
      </c>
      <c r="B45710" s="1">
        <f>DATE(2027,8,1) + TIME(0,0,0)</f>
        <v>46600</v>
      </c>
      <c r="C45710">
        <v>28.868581771999999</v>
      </c>
    </row>
    <row r="45711" spans="1:3" x14ac:dyDescent="0.25">
      <c r="A45711">
        <v>10105</v>
      </c>
      <c r="B45711" s="1">
        <f>DATE(2027,9,1) + TIME(0,0,0)</f>
        <v>46631</v>
      </c>
      <c r="C45711">
        <v>28.875215529999998</v>
      </c>
    </row>
    <row r="45712" spans="1:3" x14ac:dyDescent="0.25">
      <c r="A45712">
        <v>10135</v>
      </c>
      <c r="B45712" s="1">
        <f>DATE(2027,10,1) + TIME(0,0,0)</f>
        <v>46661</v>
      </c>
      <c r="C45712">
        <v>28.881643295</v>
      </c>
    </row>
    <row r="45713" spans="1:3" x14ac:dyDescent="0.25">
      <c r="A45713">
        <v>10166</v>
      </c>
      <c r="B45713" s="1">
        <f>DATE(2027,11,1) + TIME(0,0,0)</f>
        <v>46692</v>
      </c>
      <c r="C45713">
        <v>28.888294219999999</v>
      </c>
    </row>
    <row r="45714" spans="1:3" x14ac:dyDescent="0.25">
      <c r="A45714">
        <v>10196</v>
      </c>
      <c r="B45714" s="1">
        <f>DATE(2027,12,1) + TIME(0,0,0)</f>
        <v>46722</v>
      </c>
      <c r="C45714">
        <v>28.894741058000001</v>
      </c>
    </row>
    <row r="45715" spans="1:3" x14ac:dyDescent="0.25">
      <c r="A45715">
        <v>10227</v>
      </c>
      <c r="B45715" s="1">
        <f>DATE(2028,1,1) + TIME(0,0,0)</f>
        <v>46753</v>
      </c>
      <c r="C45715">
        <v>28.901414871</v>
      </c>
    </row>
    <row r="45716" spans="1:3" x14ac:dyDescent="0.25">
      <c r="A45716">
        <v>10258</v>
      </c>
      <c r="B45716" s="1">
        <f>DATE(2028,2,1) + TIME(0,0,0)</f>
        <v>46784</v>
      </c>
      <c r="C45716">
        <v>28.908100128000001</v>
      </c>
    </row>
    <row r="45717" spans="1:3" x14ac:dyDescent="0.25">
      <c r="A45717">
        <v>10287</v>
      </c>
      <c r="B45717" s="1">
        <f>DATE(2028,3,1) + TIME(0,0,0)</f>
        <v>46813</v>
      </c>
      <c r="C45717">
        <v>28.914363860999998</v>
      </c>
    </row>
    <row r="45718" spans="1:3" x14ac:dyDescent="0.25">
      <c r="A45718">
        <v>10318</v>
      </c>
      <c r="B45718" s="1">
        <f>DATE(2028,4,1) + TIME(0,0,0)</f>
        <v>46844</v>
      </c>
      <c r="C45718">
        <v>28.921072005999999</v>
      </c>
    </row>
    <row r="45719" spans="1:3" x14ac:dyDescent="0.25">
      <c r="A45719">
        <v>10348</v>
      </c>
      <c r="B45719" s="1">
        <f>DATE(2028,5,1) + TIME(0,0,0)</f>
        <v>46874</v>
      </c>
      <c r="C45719">
        <v>28.927574157999999</v>
      </c>
    </row>
    <row r="45720" spans="1:3" x14ac:dyDescent="0.25">
      <c r="A45720">
        <v>10379</v>
      </c>
      <c r="B45720" s="1">
        <f>DATE(2028,6,1) + TIME(0,0,0)</f>
        <v>46905</v>
      </c>
      <c r="C45720">
        <v>28.934305191</v>
      </c>
    </row>
    <row r="45721" spans="1:3" x14ac:dyDescent="0.25">
      <c r="A45721">
        <v>10409</v>
      </c>
      <c r="B45721" s="1">
        <f>DATE(2028,7,1) + TIME(0,0,0)</f>
        <v>46935</v>
      </c>
      <c r="C45721">
        <v>28.940832138000001</v>
      </c>
    </row>
    <row r="45722" spans="1:3" x14ac:dyDescent="0.25">
      <c r="A45722">
        <v>10440</v>
      </c>
      <c r="B45722" s="1">
        <f>DATE(2028,8,1) + TIME(0,0,0)</f>
        <v>46966</v>
      </c>
      <c r="C45722">
        <v>28.947587967</v>
      </c>
    </row>
    <row r="45723" spans="1:3" x14ac:dyDescent="0.25">
      <c r="A45723">
        <v>10471</v>
      </c>
      <c r="B45723" s="1">
        <f>DATE(2028,9,1) + TIME(0,0,0)</f>
        <v>46997</v>
      </c>
      <c r="C45723">
        <v>28.954355240000002</v>
      </c>
    </row>
    <row r="45724" spans="1:3" x14ac:dyDescent="0.25">
      <c r="A45724">
        <v>10501</v>
      </c>
      <c r="B45724" s="1">
        <f>DATE(2028,10,1) + TIME(0,0,0)</f>
        <v>47027</v>
      </c>
      <c r="C45724">
        <v>28.960914612</v>
      </c>
    </row>
    <row r="45725" spans="1:3" x14ac:dyDescent="0.25">
      <c r="A45725">
        <v>10532</v>
      </c>
      <c r="B45725" s="1">
        <f>DATE(2028,11,1) + TIME(0,0,0)</f>
        <v>47058</v>
      </c>
      <c r="C45725">
        <v>28.967702866</v>
      </c>
    </row>
    <row r="45726" spans="1:3" x14ac:dyDescent="0.25">
      <c r="A45726">
        <v>10562</v>
      </c>
      <c r="B45726" s="1">
        <f>DATE(2028,12,1) + TIME(0,0,0)</f>
        <v>47088</v>
      </c>
      <c r="C45726">
        <v>28.974283218</v>
      </c>
    </row>
    <row r="45727" spans="1:3" x14ac:dyDescent="0.25">
      <c r="A45727">
        <v>10593</v>
      </c>
      <c r="B45727" s="1">
        <f>DATE(2029,1,1) + TIME(0,0,0)</f>
        <v>47119</v>
      </c>
      <c r="C45727">
        <v>28.981092452999999</v>
      </c>
    </row>
    <row r="45728" spans="1:3" x14ac:dyDescent="0.25">
      <c r="A45728">
        <v>10624</v>
      </c>
      <c r="B45728" s="1">
        <f>DATE(2029,2,1) + TIME(0,0,0)</f>
        <v>47150</v>
      </c>
      <c r="C45728">
        <v>28.987909317</v>
      </c>
    </row>
    <row r="45729" spans="1:3" x14ac:dyDescent="0.25">
      <c r="A45729">
        <v>10652</v>
      </c>
      <c r="B45729" s="1">
        <f>DATE(2029,3,1) + TIME(0,0,0)</f>
        <v>47178</v>
      </c>
      <c r="C45729">
        <v>28.994075774999999</v>
      </c>
    </row>
    <row r="45730" spans="1:3" x14ac:dyDescent="0.25">
      <c r="A45730">
        <v>10683</v>
      </c>
      <c r="B45730" s="1">
        <f>DATE(2029,4,1) + TIME(0,0,0)</f>
        <v>47209</v>
      </c>
      <c r="C45730">
        <v>29.000909804999999</v>
      </c>
    </row>
    <row r="45731" spans="1:3" x14ac:dyDescent="0.25">
      <c r="A45731">
        <v>10713</v>
      </c>
      <c r="B45731" s="1">
        <f>DATE(2029,5,1) + TIME(0,0,0)</f>
        <v>47239</v>
      </c>
      <c r="C45731">
        <v>29.007530211999999</v>
      </c>
    </row>
    <row r="45732" spans="1:3" x14ac:dyDescent="0.25">
      <c r="A45732">
        <v>10744</v>
      </c>
      <c r="B45732" s="1">
        <f>DATE(2029,6,1) + TIME(0,0,0)</f>
        <v>47270</v>
      </c>
      <c r="C45732">
        <v>29.014379501000001</v>
      </c>
    </row>
    <row r="45733" spans="1:3" x14ac:dyDescent="0.25">
      <c r="A45733">
        <v>10774</v>
      </c>
      <c r="B45733" s="1">
        <f>DATE(2029,7,1) + TIME(0,0,0)</f>
        <v>47300</v>
      </c>
      <c r="C45733">
        <v>29.02101326</v>
      </c>
    </row>
    <row r="45734" spans="1:3" x14ac:dyDescent="0.25">
      <c r="A45734">
        <v>10805</v>
      </c>
      <c r="B45734" s="1">
        <f>DATE(2029,8,1) + TIME(0,0,0)</f>
        <v>47331</v>
      </c>
      <c r="C45734">
        <v>29.027873993</v>
      </c>
    </row>
    <row r="45735" spans="1:3" x14ac:dyDescent="0.25">
      <c r="A45735">
        <v>10836</v>
      </c>
      <c r="B45735" s="1">
        <f>DATE(2029,9,1) + TIME(0,0,0)</f>
        <v>47362</v>
      </c>
      <c r="C45735">
        <v>29.034738540999999</v>
      </c>
    </row>
    <row r="45736" spans="1:3" x14ac:dyDescent="0.25">
      <c r="A45736">
        <v>10866</v>
      </c>
      <c r="B45736" s="1">
        <f>DATE(2029,10,1) + TIME(0,0,0)</f>
        <v>47392</v>
      </c>
      <c r="C45736">
        <v>29.041385650999999</v>
      </c>
    </row>
    <row r="45737" spans="1:3" x14ac:dyDescent="0.25">
      <c r="A45737">
        <v>10897</v>
      </c>
      <c r="B45737" s="1">
        <f>DATE(2029,11,1) + TIME(0,0,0)</f>
        <v>47423</v>
      </c>
      <c r="C45737">
        <v>29.048259734999998</v>
      </c>
    </row>
    <row r="45738" spans="1:3" x14ac:dyDescent="0.25">
      <c r="A45738">
        <v>10927</v>
      </c>
      <c r="B45738" s="1">
        <f>DATE(2029,12,1) + TIME(0,0,0)</f>
        <v>47453</v>
      </c>
      <c r="C45738">
        <v>29.054914474</v>
      </c>
    </row>
    <row r="45739" spans="1:3" x14ac:dyDescent="0.25">
      <c r="A45739">
        <v>10958</v>
      </c>
      <c r="B45739" s="1">
        <f>DATE(2030,1,1) + TIME(0,0,0)</f>
        <v>47484</v>
      </c>
      <c r="C45739">
        <v>29.061792373999999</v>
      </c>
    </row>
    <row r="45740" spans="1:3" x14ac:dyDescent="0.25">
      <c r="A45740">
        <v>10989</v>
      </c>
      <c r="B45740" s="1">
        <f>DATE(2030,2,1) + TIME(0,0,0)</f>
        <v>47515</v>
      </c>
      <c r="C45740">
        <v>29.06867218</v>
      </c>
    </row>
    <row r="45741" spans="1:3" x14ac:dyDescent="0.25">
      <c r="A45741">
        <v>11017</v>
      </c>
      <c r="B45741" s="1">
        <f>DATE(2030,3,1) + TIME(0,0,0)</f>
        <v>47543</v>
      </c>
      <c r="C45741">
        <v>29.074888228999999</v>
      </c>
    </row>
    <row r="45742" spans="1:3" x14ac:dyDescent="0.25">
      <c r="A45742">
        <v>11048</v>
      </c>
      <c r="B45742" s="1">
        <f>DATE(2030,4,1) + TIME(0,0,0)</f>
        <v>47574</v>
      </c>
      <c r="C45742">
        <v>29.081769943000001</v>
      </c>
    </row>
    <row r="45743" spans="1:3" x14ac:dyDescent="0.25">
      <c r="A45743">
        <v>11078</v>
      </c>
      <c r="B45743" s="1">
        <f>DATE(2030,5,1) + TIME(0,0,0)</f>
        <v>47604</v>
      </c>
      <c r="C45743">
        <v>29.088430405</v>
      </c>
    </row>
    <row r="45744" spans="1:3" x14ac:dyDescent="0.25">
      <c r="A45744">
        <v>11109</v>
      </c>
      <c r="B45744" s="1">
        <f>DATE(2030,6,1) + TIME(0,0,0)</f>
        <v>47635</v>
      </c>
      <c r="C45744">
        <v>29.095312118999999</v>
      </c>
    </row>
    <row r="45745" spans="1:3" x14ac:dyDescent="0.25">
      <c r="A45745">
        <v>11139</v>
      </c>
      <c r="B45745" s="1">
        <f>DATE(2030,7,1) + TIME(0,0,0)</f>
        <v>47665</v>
      </c>
      <c r="C45745">
        <v>29.101970673</v>
      </c>
    </row>
    <row r="45746" spans="1:3" x14ac:dyDescent="0.25">
      <c r="A45746">
        <v>11170</v>
      </c>
      <c r="B45746" s="1">
        <f>DATE(2030,8,1) + TIME(0,0,0)</f>
        <v>47696</v>
      </c>
      <c r="C45746">
        <v>29.108850479000001</v>
      </c>
    </row>
    <row r="45747" spans="1:3" x14ac:dyDescent="0.25">
      <c r="A45747">
        <v>11201</v>
      </c>
      <c r="B45747" s="1">
        <f>DATE(2030,9,1) + TIME(0,0,0)</f>
        <v>47727</v>
      </c>
      <c r="C45747">
        <v>29.115726470999999</v>
      </c>
    </row>
    <row r="45748" spans="1:3" x14ac:dyDescent="0.25">
      <c r="A45748">
        <v>11231</v>
      </c>
      <c r="B45748" s="1">
        <f>DATE(2030,10,1) + TIME(0,0,0)</f>
        <v>47757</v>
      </c>
      <c r="C45748">
        <v>29.122379302999999</v>
      </c>
    </row>
    <row r="45749" spans="1:3" x14ac:dyDescent="0.25">
      <c r="A45749">
        <v>11262</v>
      </c>
      <c r="B45749" s="1">
        <f>DATE(2030,11,1) + TIME(0,0,0)</f>
        <v>47788</v>
      </c>
      <c r="C45749">
        <v>29.129251480000001</v>
      </c>
    </row>
    <row r="45750" spans="1:3" x14ac:dyDescent="0.25">
      <c r="A45750">
        <v>11292</v>
      </c>
      <c r="B45750" s="1">
        <f>DATE(2030,12,1) + TIME(0,0,0)</f>
        <v>47818</v>
      </c>
      <c r="C45750">
        <v>29.13589859</v>
      </c>
    </row>
    <row r="45751" spans="1:3" x14ac:dyDescent="0.25">
      <c r="A45751">
        <v>11323</v>
      </c>
      <c r="B45751" s="1">
        <f>DATE(2031,1,1) + TIME(0,0,0)</f>
        <v>47849</v>
      </c>
      <c r="C45751">
        <v>29.142763137999999</v>
      </c>
    </row>
    <row r="45752" spans="1:3" x14ac:dyDescent="0.25">
      <c r="A45752">
        <v>11354</v>
      </c>
      <c r="B45752" s="1">
        <f>DATE(2031,2,1) + TIME(0,0,0)</f>
        <v>47880</v>
      </c>
      <c r="C45752">
        <v>29.149623870999999</v>
      </c>
    </row>
    <row r="45753" spans="1:3" x14ac:dyDescent="0.25">
      <c r="A45753">
        <v>11382</v>
      </c>
      <c r="B45753" s="1">
        <f>DATE(2031,3,1) + TIME(0,0,0)</f>
        <v>47908</v>
      </c>
      <c r="C45753">
        <v>29.155813216999999</v>
      </c>
    </row>
    <row r="45754" spans="1:3" x14ac:dyDescent="0.25">
      <c r="A45754">
        <v>11413</v>
      </c>
      <c r="B45754" s="1">
        <f>DATE(2031,4,1) + TIME(0,0,0)</f>
        <v>47939</v>
      </c>
      <c r="C45754">
        <v>29.162660598999999</v>
      </c>
    </row>
    <row r="45755" spans="1:3" x14ac:dyDescent="0.25">
      <c r="A45755">
        <v>11443</v>
      </c>
      <c r="B45755" s="1">
        <f>DATE(2031,5,1) + TIME(0,0,0)</f>
        <v>47969</v>
      </c>
      <c r="C45755">
        <v>29.169279099000001</v>
      </c>
    </row>
    <row r="45756" spans="1:3" x14ac:dyDescent="0.25">
      <c r="A45756">
        <v>11474</v>
      </c>
      <c r="B45756" s="1">
        <f>DATE(2031,6,1) + TIME(0,0,0)</f>
        <v>48000</v>
      </c>
      <c r="C45756">
        <v>29.176109314000001</v>
      </c>
    </row>
    <row r="45757" spans="1:3" x14ac:dyDescent="0.25">
      <c r="A45757">
        <v>11504</v>
      </c>
      <c r="B45757" s="1">
        <f>DATE(2031,7,1) + TIME(0,0,0)</f>
        <v>48030</v>
      </c>
      <c r="C45757">
        <v>29.182714462</v>
      </c>
    </row>
    <row r="45758" spans="1:3" x14ac:dyDescent="0.25">
      <c r="A45758">
        <v>11535</v>
      </c>
      <c r="B45758" s="1">
        <f>DATE(2031,8,1) + TIME(0,0,0)</f>
        <v>48061</v>
      </c>
      <c r="C45758">
        <v>29.189531326000001</v>
      </c>
    </row>
    <row r="45759" spans="1:3" x14ac:dyDescent="0.25">
      <c r="A45759">
        <v>11566</v>
      </c>
      <c r="B45759" s="1">
        <f>DATE(2031,9,1) + TIME(0,0,0)</f>
        <v>48092</v>
      </c>
      <c r="C45759">
        <v>29.196340561</v>
      </c>
    </row>
    <row r="45760" spans="1:3" x14ac:dyDescent="0.25">
      <c r="A45760">
        <v>11596</v>
      </c>
      <c r="B45760" s="1">
        <f>DATE(2031,10,1) + TIME(0,0,0)</f>
        <v>48122</v>
      </c>
      <c r="C45760">
        <v>29.202924727999999</v>
      </c>
    </row>
    <row r="45761" spans="1:3" x14ac:dyDescent="0.25">
      <c r="A45761">
        <v>11627</v>
      </c>
      <c r="B45761" s="1">
        <f>DATE(2031,11,1) + TIME(0,0,0)</f>
        <v>48153</v>
      </c>
      <c r="C45761">
        <v>29.209720612000002</v>
      </c>
    </row>
    <row r="45762" spans="1:3" x14ac:dyDescent="0.25">
      <c r="A45762">
        <v>11657</v>
      </c>
      <c r="B45762" s="1">
        <f>DATE(2031,12,1) + TIME(0,0,0)</f>
        <v>48183</v>
      </c>
      <c r="C45762">
        <v>29.216287612999999</v>
      </c>
    </row>
    <row r="45763" spans="1:3" x14ac:dyDescent="0.25">
      <c r="A45763">
        <v>11688</v>
      </c>
      <c r="B45763" s="1">
        <f>DATE(2032,1,1) + TIME(0,0,0)</f>
        <v>48214</v>
      </c>
      <c r="C45763">
        <v>29.223068237</v>
      </c>
    </row>
    <row r="45764" spans="1:3" x14ac:dyDescent="0.25">
      <c r="A45764">
        <v>11719</v>
      </c>
      <c r="B45764" s="1">
        <f>DATE(2032,2,1) + TIME(0,0,0)</f>
        <v>48245</v>
      </c>
      <c r="C45764">
        <v>29.229841231999998</v>
      </c>
    </row>
    <row r="45765" spans="1:3" x14ac:dyDescent="0.25">
      <c r="A45765">
        <v>11748</v>
      </c>
      <c r="B45765" s="1">
        <f>DATE(2032,3,1) + TIME(0,0,0)</f>
        <v>48274</v>
      </c>
      <c r="C45765">
        <v>29.236167907999999</v>
      </c>
    </row>
    <row r="45766" spans="1:3" x14ac:dyDescent="0.25">
      <c r="A45766">
        <v>11779</v>
      </c>
      <c r="B45766" s="1">
        <f>DATE(2032,4,1) + TIME(0,0,0)</f>
        <v>48305</v>
      </c>
      <c r="C45766">
        <v>29.242923737000002</v>
      </c>
    </row>
    <row r="45767" spans="1:3" x14ac:dyDescent="0.25">
      <c r="A45767">
        <v>11809</v>
      </c>
      <c r="B45767" s="1">
        <f>DATE(2032,5,1) + TIME(0,0,0)</f>
        <v>48335</v>
      </c>
      <c r="C45767">
        <v>29.249454497999999</v>
      </c>
    </row>
    <row r="45768" spans="1:3" x14ac:dyDescent="0.25">
      <c r="A45768">
        <v>11840</v>
      </c>
      <c r="B45768" s="1">
        <f>DATE(2032,6,1) + TIME(0,0,0)</f>
        <v>48366</v>
      </c>
      <c r="C45768">
        <v>29.256195068</v>
      </c>
    </row>
    <row r="45769" spans="1:3" x14ac:dyDescent="0.25">
      <c r="A45769">
        <v>11870</v>
      </c>
      <c r="B45769" s="1">
        <f>DATE(2032,7,1) + TIME(0,0,0)</f>
        <v>48396</v>
      </c>
      <c r="C45769">
        <v>29.262708664000002</v>
      </c>
    </row>
    <row r="45770" spans="1:3" x14ac:dyDescent="0.25">
      <c r="A45770">
        <v>11901</v>
      </c>
      <c r="B45770" s="1">
        <f>DATE(2032,8,1) + TIME(0,0,0)</f>
        <v>48427</v>
      </c>
      <c r="C45770">
        <v>29.269430160999999</v>
      </c>
    </row>
    <row r="45771" spans="1:3" x14ac:dyDescent="0.25">
      <c r="A45771">
        <v>11932</v>
      </c>
      <c r="B45771" s="1">
        <f>DATE(2032,9,1) + TIME(0,0,0)</f>
        <v>48458</v>
      </c>
      <c r="C45771">
        <v>29.276144028000001</v>
      </c>
    </row>
    <row r="45772" spans="1:3" x14ac:dyDescent="0.25">
      <c r="A45772">
        <v>11962</v>
      </c>
      <c r="B45772" s="1">
        <f>DATE(2032,10,1) + TIME(0,0,0)</f>
        <v>48488</v>
      </c>
      <c r="C45772">
        <v>29.282630919999999</v>
      </c>
    </row>
    <row r="45773" spans="1:3" x14ac:dyDescent="0.25">
      <c r="A45773">
        <v>11993</v>
      </c>
      <c r="B45773" s="1">
        <f>DATE(2032,11,1) + TIME(0,0,0)</f>
        <v>48519</v>
      </c>
      <c r="C45773">
        <v>29.289325714</v>
      </c>
    </row>
    <row r="45774" spans="1:3" x14ac:dyDescent="0.25">
      <c r="A45774">
        <v>12023</v>
      </c>
      <c r="B45774" s="1">
        <f>DATE(2032,12,1) + TIME(0,0,0)</f>
        <v>48549</v>
      </c>
      <c r="C45774">
        <v>29.295795440999999</v>
      </c>
    </row>
    <row r="45775" spans="1:3" x14ac:dyDescent="0.25">
      <c r="A45775">
        <v>12054</v>
      </c>
      <c r="B45775" s="1">
        <f>DATE(2033,1,1) + TIME(0,0,0)</f>
        <v>48580</v>
      </c>
      <c r="C45775">
        <v>29.302471161</v>
      </c>
    </row>
    <row r="45776" spans="1:3" x14ac:dyDescent="0.25">
      <c r="A45776">
        <v>12085</v>
      </c>
      <c r="B45776" s="1">
        <f>DATE(2033,2,1) + TIME(0,0,0)</f>
        <v>48611</v>
      </c>
      <c r="C45776">
        <v>29.309137344</v>
      </c>
    </row>
    <row r="45777" spans="1:3" x14ac:dyDescent="0.25">
      <c r="A45777">
        <v>12113</v>
      </c>
      <c r="B45777" s="1">
        <f>DATE(2033,3,1) + TIME(0,0,0)</f>
        <v>48639</v>
      </c>
      <c r="C45777">
        <v>29.315149306999999</v>
      </c>
    </row>
    <row r="45778" spans="1:3" x14ac:dyDescent="0.25">
      <c r="A45778">
        <v>12144</v>
      </c>
      <c r="B45778" s="1">
        <f>DATE(2033,4,1) + TIME(0,0,0)</f>
        <v>48670</v>
      </c>
      <c r="C45778">
        <v>29.321796417000002</v>
      </c>
    </row>
    <row r="45779" spans="1:3" x14ac:dyDescent="0.25">
      <c r="A45779">
        <v>12174</v>
      </c>
      <c r="B45779" s="1">
        <f>DATE(2033,5,1) + TIME(0,0,0)</f>
        <v>48700</v>
      </c>
      <c r="C45779">
        <v>29.328218459999999</v>
      </c>
    </row>
    <row r="45780" spans="1:3" x14ac:dyDescent="0.25">
      <c r="A45780">
        <v>12205</v>
      </c>
      <c r="B45780" s="1">
        <f>DATE(2033,6,1) + TIME(0,0,0)</f>
        <v>48731</v>
      </c>
      <c r="C45780">
        <v>29.334844588999999</v>
      </c>
    </row>
    <row r="45781" spans="1:3" x14ac:dyDescent="0.25">
      <c r="A45781">
        <v>12235</v>
      </c>
      <c r="B45781" s="1">
        <f>DATE(2033,7,1) + TIME(0,0,0)</f>
        <v>48761</v>
      </c>
      <c r="C45781">
        <v>29.341247558999999</v>
      </c>
    </row>
    <row r="45782" spans="1:3" x14ac:dyDescent="0.25">
      <c r="A45782">
        <v>12266</v>
      </c>
      <c r="B45782" s="1">
        <f>DATE(2033,8,1) + TIME(0,0,0)</f>
        <v>48792</v>
      </c>
      <c r="C45782">
        <v>29.347852707000001</v>
      </c>
    </row>
    <row r="45783" spans="1:3" x14ac:dyDescent="0.25">
      <c r="A45783">
        <v>12297</v>
      </c>
      <c r="B45783" s="1">
        <f>DATE(2033,9,1) + TIME(0,0,0)</f>
        <v>48823</v>
      </c>
      <c r="C45783">
        <v>29.354448317999999</v>
      </c>
    </row>
    <row r="45784" spans="1:3" x14ac:dyDescent="0.25">
      <c r="A45784">
        <v>12327</v>
      </c>
      <c r="B45784" s="1">
        <f>DATE(2033,10,1) + TIME(0,0,0)</f>
        <v>48853</v>
      </c>
      <c r="C45784">
        <v>29.36082077</v>
      </c>
    </row>
    <row r="45785" spans="1:3" x14ac:dyDescent="0.25">
      <c r="A45785">
        <v>12358</v>
      </c>
      <c r="B45785" s="1">
        <f>DATE(2033,11,1) + TIME(0,0,0)</f>
        <v>48884</v>
      </c>
      <c r="C45785">
        <v>29.367393494000002</v>
      </c>
    </row>
    <row r="45786" spans="1:3" x14ac:dyDescent="0.25">
      <c r="A45786">
        <v>12388</v>
      </c>
      <c r="B45786" s="1">
        <f>DATE(2033,12,1) + TIME(0,0,0)</f>
        <v>48914</v>
      </c>
      <c r="C45786">
        <v>29.373744965</v>
      </c>
    </row>
    <row r="45787" spans="1:3" x14ac:dyDescent="0.25">
      <c r="A45787">
        <v>12419</v>
      </c>
      <c r="B45787" s="1">
        <f>DATE(2034,1,1) + TIME(0,0,0)</f>
        <v>48945</v>
      </c>
      <c r="C45787">
        <v>29.380296706999999</v>
      </c>
    </row>
    <row r="45788" spans="1:3" x14ac:dyDescent="0.25">
      <c r="A45788">
        <v>12450</v>
      </c>
      <c r="B45788" s="1">
        <f>DATE(2034,2,1) + TIME(0,0,0)</f>
        <v>48976</v>
      </c>
      <c r="C45788">
        <v>29.386838912999998</v>
      </c>
    </row>
    <row r="45789" spans="1:3" x14ac:dyDescent="0.25">
      <c r="A45789">
        <v>12478</v>
      </c>
      <c r="B45789" s="1">
        <f>DATE(2034,3,1) + TIME(0,0,0)</f>
        <v>49004</v>
      </c>
      <c r="C45789">
        <v>29.392738342000001</v>
      </c>
    </row>
    <row r="45790" spans="1:3" x14ac:dyDescent="0.25">
      <c r="A45790">
        <v>12509</v>
      </c>
      <c r="B45790" s="1">
        <f>DATE(2034,4,1) + TIME(0,0,0)</f>
        <v>49035</v>
      </c>
      <c r="C45790">
        <v>29.399259567000001</v>
      </c>
    </row>
    <row r="45791" spans="1:3" x14ac:dyDescent="0.25">
      <c r="A45791">
        <v>12539</v>
      </c>
      <c r="B45791" s="1">
        <f>DATE(2034,5,1) + TIME(0,0,0)</f>
        <v>49065</v>
      </c>
      <c r="C45791">
        <v>29.405559539999999</v>
      </c>
    </row>
    <row r="45792" spans="1:3" x14ac:dyDescent="0.25">
      <c r="A45792">
        <v>12570</v>
      </c>
      <c r="B45792" s="1">
        <f>DATE(2034,6,1) + TIME(0,0,0)</f>
        <v>49096</v>
      </c>
      <c r="C45792">
        <v>29.412057876999999</v>
      </c>
    </row>
    <row r="45793" spans="1:3" x14ac:dyDescent="0.25">
      <c r="A45793">
        <v>12600</v>
      </c>
      <c r="B45793" s="1">
        <f>DATE(2034,7,1) + TIME(0,0,0)</f>
        <v>49126</v>
      </c>
      <c r="C45793">
        <v>29.418338775999999</v>
      </c>
    </row>
    <row r="45794" spans="1:3" x14ac:dyDescent="0.25">
      <c r="A45794">
        <v>12631</v>
      </c>
      <c r="B45794" s="1">
        <f>DATE(2034,8,1) + TIME(0,0,0)</f>
        <v>49157</v>
      </c>
      <c r="C45794">
        <v>29.424816132</v>
      </c>
    </row>
    <row r="45795" spans="1:3" x14ac:dyDescent="0.25">
      <c r="A45795">
        <v>12662</v>
      </c>
      <c r="B45795" s="1">
        <f>DATE(2034,9,1) + TIME(0,0,0)</f>
        <v>49188</v>
      </c>
      <c r="C45795">
        <v>29.431283951000001</v>
      </c>
    </row>
    <row r="45796" spans="1:3" x14ac:dyDescent="0.25">
      <c r="A45796">
        <v>12692</v>
      </c>
      <c r="B45796" s="1">
        <f>DATE(2034,10,1) + TIME(0,0,0)</f>
        <v>49218</v>
      </c>
      <c r="C45796">
        <v>29.437532425000001</v>
      </c>
    </row>
    <row r="45797" spans="1:3" x14ac:dyDescent="0.25">
      <c r="A45797">
        <v>12723</v>
      </c>
      <c r="B45797" s="1">
        <f>DATE(2034,11,1) + TIME(0,0,0)</f>
        <v>49249</v>
      </c>
      <c r="C45797">
        <v>29.443977356000001</v>
      </c>
    </row>
    <row r="45798" spans="1:3" x14ac:dyDescent="0.25">
      <c r="A45798">
        <v>12753</v>
      </c>
      <c r="B45798" s="1">
        <f>DATE(2034,12,1) + TIME(0,0,0)</f>
        <v>49279</v>
      </c>
      <c r="C45798">
        <v>29.450204848999999</v>
      </c>
    </row>
    <row r="45799" spans="1:3" x14ac:dyDescent="0.25">
      <c r="A45799">
        <v>12784</v>
      </c>
      <c r="B45799" s="1">
        <f>DATE(2035,1,1) + TIME(0,0,0)</f>
        <v>49310</v>
      </c>
      <c r="C45799">
        <v>29.456626891999999</v>
      </c>
    </row>
    <row r="45800" spans="1:3" x14ac:dyDescent="0.25">
      <c r="A45800">
        <v>12815</v>
      </c>
      <c r="B45800" s="1">
        <f>DATE(2035,2,1) + TIME(0,0,0)</f>
        <v>49341</v>
      </c>
      <c r="C45800">
        <v>29.463039397999999</v>
      </c>
    </row>
    <row r="45801" spans="1:3" x14ac:dyDescent="0.25">
      <c r="A45801">
        <v>12843</v>
      </c>
      <c r="B45801" s="1">
        <f>DATE(2035,3,1) + TIME(0,0,0)</f>
        <v>49369</v>
      </c>
      <c r="C45801">
        <v>29.468820571999998</v>
      </c>
    </row>
    <row r="45802" spans="1:3" x14ac:dyDescent="0.25">
      <c r="A45802">
        <v>12874</v>
      </c>
      <c r="B45802" s="1">
        <f>DATE(2035,4,1) + TIME(0,0,0)</f>
        <v>49400</v>
      </c>
      <c r="C45802">
        <v>29.475212097</v>
      </c>
    </row>
    <row r="45803" spans="1:3" x14ac:dyDescent="0.25">
      <c r="A45803">
        <v>12904</v>
      </c>
      <c r="B45803" s="1">
        <f>DATE(2035,5,1) + TIME(0,0,0)</f>
        <v>49430</v>
      </c>
      <c r="C45803">
        <v>29.481384277</v>
      </c>
    </row>
    <row r="45804" spans="1:3" x14ac:dyDescent="0.25">
      <c r="A45804">
        <v>12935</v>
      </c>
      <c r="B45804" s="1">
        <f>DATE(2035,6,1) + TIME(0,0,0)</f>
        <v>49461</v>
      </c>
      <c r="C45804">
        <v>29.487752914000001</v>
      </c>
    </row>
    <row r="45805" spans="1:3" x14ac:dyDescent="0.25">
      <c r="A45805">
        <v>12965</v>
      </c>
      <c r="B45805" s="1">
        <f>DATE(2035,7,1) + TIME(0,0,0)</f>
        <v>49491</v>
      </c>
      <c r="C45805">
        <v>29.493904113999999</v>
      </c>
    </row>
    <row r="45806" spans="1:3" x14ac:dyDescent="0.25">
      <c r="A45806">
        <v>12996</v>
      </c>
      <c r="B45806" s="1">
        <f>DATE(2035,8,1) + TIME(0,0,0)</f>
        <v>49522</v>
      </c>
      <c r="C45806">
        <v>29.500249863000001</v>
      </c>
    </row>
    <row r="45807" spans="1:3" x14ac:dyDescent="0.25">
      <c r="A45807">
        <v>13027</v>
      </c>
      <c r="B45807" s="1">
        <f>DATE(2035,9,1) + TIME(0,0,0)</f>
        <v>49553</v>
      </c>
      <c r="C45807">
        <v>29.506584167</v>
      </c>
    </row>
    <row r="45808" spans="1:3" x14ac:dyDescent="0.25">
      <c r="A45808">
        <v>13057</v>
      </c>
      <c r="B45808" s="1">
        <f>DATE(2035,10,1) + TIME(0,0,0)</f>
        <v>49583</v>
      </c>
      <c r="C45808">
        <v>29.512701034999999</v>
      </c>
    </row>
    <row r="45809" spans="1:3" x14ac:dyDescent="0.25">
      <c r="A45809">
        <v>13088</v>
      </c>
      <c r="B45809" s="1">
        <f>DATE(2035,11,1) + TIME(0,0,0)</f>
        <v>49614</v>
      </c>
      <c r="C45809">
        <v>29.519012450999998</v>
      </c>
    </row>
    <row r="45810" spans="1:3" x14ac:dyDescent="0.25">
      <c r="A45810">
        <v>13118</v>
      </c>
      <c r="B45810" s="1">
        <f>DATE(2035,12,1) + TIME(0,0,0)</f>
        <v>49644</v>
      </c>
      <c r="C45810">
        <v>29.525108336999999</v>
      </c>
    </row>
    <row r="45811" spans="1:3" x14ac:dyDescent="0.25">
      <c r="A45811">
        <v>13149</v>
      </c>
      <c r="B45811" s="1">
        <f>DATE(2036,1,1) + TIME(0,0,0)</f>
        <v>49675</v>
      </c>
      <c r="C45811">
        <v>29.531396866000001</v>
      </c>
    </row>
    <row r="45812" spans="1:3" x14ac:dyDescent="0.25">
      <c r="A45812">
        <v>13180</v>
      </c>
      <c r="B45812" s="1">
        <f>DATE(2036,2,1) + TIME(0,0,0)</f>
        <v>49706</v>
      </c>
      <c r="C45812">
        <v>29.537673949999999</v>
      </c>
    </row>
    <row r="45813" spans="1:3" x14ac:dyDescent="0.25">
      <c r="A45813">
        <v>13209</v>
      </c>
      <c r="B45813" s="1">
        <f>DATE(2036,3,1) + TIME(0,0,0)</f>
        <v>49735</v>
      </c>
      <c r="C45813">
        <v>29.543535233</v>
      </c>
    </row>
    <row r="45814" spans="1:3" x14ac:dyDescent="0.25">
      <c r="A45814">
        <v>13240</v>
      </c>
      <c r="B45814" s="1">
        <f>DATE(2036,4,1) + TIME(0,0,0)</f>
        <v>49766</v>
      </c>
      <c r="C45814">
        <v>29.549789429</v>
      </c>
    </row>
    <row r="45815" spans="1:3" x14ac:dyDescent="0.25">
      <c r="A45815">
        <v>13270</v>
      </c>
      <c r="B45815" s="1">
        <f>DATE(2036,5,1) + TIME(0,0,0)</f>
        <v>49796</v>
      </c>
      <c r="C45815">
        <v>29.555830002</v>
      </c>
    </row>
    <row r="45816" spans="1:3" x14ac:dyDescent="0.25">
      <c r="A45816">
        <v>13301</v>
      </c>
      <c r="B45816" s="1">
        <f>DATE(2036,6,1) + TIME(0,0,0)</f>
        <v>49827</v>
      </c>
      <c r="C45816">
        <v>29.562061310000001</v>
      </c>
    </row>
    <row r="45817" spans="1:3" x14ac:dyDescent="0.25">
      <c r="A45817">
        <v>13331</v>
      </c>
      <c r="B45817" s="1">
        <f>DATE(2036,7,1) + TIME(0,0,0)</f>
        <v>49857</v>
      </c>
      <c r="C45817">
        <v>29.568080901999998</v>
      </c>
    </row>
    <row r="45818" spans="1:3" x14ac:dyDescent="0.25">
      <c r="A45818">
        <v>13362</v>
      </c>
      <c r="B45818" s="1">
        <f>DATE(2036,8,1) + TIME(0,0,0)</f>
        <v>49888</v>
      </c>
      <c r="C45818">
        <v>29.574289321999998</v>
      </c>
    </row>
    <row r="45819" spans="1:3" x14ac:dyDescent="0.25">
      <c r="A45819">
        <v>13393</v>
      </c>
      <c r="B45819" s="1">
        <f>DATE(2036,9,1) + TIME(0,0,0)</f>
        <v>49919</v>
      </c>
      <c r="C45819">
        <v>29.580486298</v>
      </c>
    </row>
    <row r="45820" spans="1:3" x14ac:dyDescent="0.25">
      <c r="A45820">
        <v>13423</v>
      </c>
      <c r="B45820" s="1">
        <f>DATE(2036,10,1) + TIME(0,0,0)</f>
        <v>49949</v>
      </c>
      <c r="C45820">
        <v>29.586473465000001</v>
      </c>
    </row>
    <row r="45821" spans="1:3" x14ac:dyDescent="0.25">
      <c r="A45821">
        <v>13454</v>
      </c>
      <c r="B45821" s="1">
        <f>DATE(2036,11,1) + TIME(0,0,0)</f>
        <v>49980</v>
      </c>
      <c r="C45821">
        <v>29.592647551999999</v>
      </c>
    </row>
    <row r="45822" spans="1:3" x14ac:dyDescent="0.25">
      <c r="A45822">
        <v>13484</v>
      </c>
      <c r="B45822" s="1">
        <f>DATE(2036,12,1) + TIME(0,0,0)</f>
        <v>50010</v>
      </c>
      <c r="C45822">
        <v>29.598611832</v>
      </c>
    </row>
    <row r="45823" spans="1:3" x14ac:dyDescent="0.25">
      <c r="A45823">
        <v>13515</v>
      </c>
      <c r="B45823" s="1">
        <f>DATE(2037,1,1) + TIME(0,0,0)</f>
        <v>50041</v>
      </c>
      <c r="C45823">
        <v>29.604763031000001</v>
      </c>
    </row>
    <row r="45824" spans="1:3" x14ac:dyDescent="0.25">
      <c r="A45824">
        <v>13546</v>
      </c>
      <c r="B45824" s="1">
        <f>DATE(2037,2,1) + TIME(0,0,0)</f>
        <v>50072</v>
      </c>
      <c r="C45824">
        <v>29.610902786</v>
      </c>
    </row>
    <row r="45825" spans="1:3" x14ac:dyDescent="0.25">
      <c r="A45825">
        <v>13574</v>
      </c>
      <c r="B45825" s="1">
        <f>DATE(2037,3,1) + TIME(0,0,0)</f>
        <v>50100</v>
      </c>
      <c r="C45825">
        <v>29.616437911999999</v>
      </c>
    </row>
    <row r="45826" spans="1:3" x14ac:dyDescent="0.25">
      <c r="A45826">
        <v>13605</v>
      </c>
      <c r="B45826" s="1">
        <f>DATE(2037,4,1) + TIME(0,0,0)</f>
        <v>50131</v>
      </c>
      <c r="C45826">
        <v>29.622556685999999</v>
      </c>
    </row>
    <row r="45827" spans="1:3" x14ac:dyDescent="0.25">
      <c r="A45827">
        <v>13635</v>
      </c>
      <c r="B45827" s="1">
        <f>DATE(2037,5,1) + TIME(0,0,0)</f>
        <v>50161</v>
      </c>
      <c r="C45827">
        <v>29.628465651999999</v>
      </c>
    </row>
    <row r="45828" spans="1:3" x14ac:dyDescent="0.25">
      <c r="A45828">
        <v>13666</v>
      </c>
      <c r="B45828" s="1">
        <f>DATE(2037,6,1) + TIME(0,0,0)</f>
        <v>50192</v>
      </c>
      <c r="C45828">
        <v>29.634561539</v>
      </c>
    </row>
    <row r="45829" spans="1:3" x14ac:dyDescent="0.25">
      <c r="A45829">
        <v>13696</v>
      </c>
      <c r="B45829" s="1">
        <f>DATE(2037,7,1) + TIME(0,0,0)</f>
        <v>50222</v>
      </c>
      <c r="C45829">
        <v>29.640447617</v>
      </c>
    </row>
    <row r="45830" spans="1:3" x14ac:dyDescent="0.25">
      <c r="A45830">
        <v>13727</v>
      </c>
      <c r="B45830" s="1">
        <f>DATE(2037,8,1) + TIME(0,0,0)</f>
        <v>50253</v>
      </c>
      <c r="C45830">
        <v>29.646520615</v>
      </c>
    </row>
    <row r="45831" spans="1:3" x14ac:dyDescent="0.25">
      <c r="A45831">
        <v>13758</v>
      </c>
      <c r="B45831" s="1">
        <f>DATE(2037,9,1) + TIME(0,0,0)</f>
        <v>50284</v>
      </c>
      <c r="C45831">
        <v>29.652582168999999</v>
      </c>
    </row>
    <row r="45832" spans="1:3" x14ac:dyDescent="0.25">
      <c r="A45832">
        <v>13788</v>
      </c>
      <c r="B45832" s="1">
        <f>DATE(2037,10,1) + TIME(0,0,0)</f>
        <v>50314</v>
      </c>
      <c r="C45832">
        <v>29.658435822000001</v>
      </c>
    </row>
    <row r="45833" spans="1:3" x14ac:dyDescent="0.25">
      <c r="A45833">
        <v>13819</v>
      </c>
      <c r="B45833" s="1">
        <f>DATE(2037,11,1) + TIME(0,0,0)</f>
        <v>50345</v>
      </c>
      <c r="C45833">
        <v>29.664474487</v>
      </c>
    </row>
    <row r="45834" spans="1:3" x14ac:dyDescent="0.25">
      <c r="A45834">
        <v>13849</v>
      </c>
      <c r="B45834" s="1">
        <f>DATE(2037,12,1) + TIME(0,0,0)</f>
        <v>50375</v>
      </c>
      <c r="C45834">
        <v>29.670305251999999</v>
      </c>
    </row>
    <row r="45835" spans="1:3" x14ac:dyDescent="0.25">
      <c r="A45835">
        <v>13880</v>
      </c>
      <c r="B45835" s="1">
        <f>DATE(2038,1,1) + TIME(0,0,0)</f>
        <v>50406</v>
      </c>
      <c r="C45835">
        <v>29.67632103</v>
      </c>
    </row>
    <row r="45836" spans="1:3" x14ac:dyDescent="0.25">
      <c r="A45836">
        <v>13911</v>
      </c>
      <c r="B45836" s="1">
        <f>DATE(2038,2,1) + TIME(0,0,0)</f>
        <v>50437</v>
      </c>
      <c r="C45836">
        <v>29.682325363</v>
      </c>
    </row>
    <row r="45837" spans="1:3" x14ac:dyDescent="0.25">
      <c r="A45837">
        <v>13939</v>
      </c>
      <c r="B45837" s="1">
        <f>DATE(2038,3,1) + TIME(0,0,0)</f>
        <v>50465</v>
      </c>
      <c r="C45837">
        <v>29.687736511000001</v>
      </c>
    </row>
    <row r="45838" spans="1:3" x14ac:dyDescent="0.25">
      <c r="A45838">
        <v>13970</v>
      </c>
      <c r="B45838" s="1">
        <f>DATE(2038,4,1) + TIME(0,0,0)</f>
        <v>50496</v>
      </c>
      <c r="C45838">
        <v>29.693717957</v>
      </c>
    </row>
    <row r="45839" spans="1:3" x14ac:dyDescent="0.25">
      <c r="A45839">
        <v>14000</v>
      </c>
      <c r="B45839" s="1">
        <f>DATE(2038,5,1) + TIME(0,0,0)</f>
        <v>50526</v>
      </c>
      <c r="C45839">
        <v>29.699495316</v>
      </c>
    </row>
    <row r="45840" spans="1:3" x14ac:dyDescent="0.25">
      <c r="A45840">
        <v>14031</v>
      </c>
      <c r="B45840" s="1">
        <f>DATE(2038,6,1) + TIME(0,0,0)</f>
        <v>50557</v>
      </c>
      <c r="C45840">
        <v>29.705453873</v>
      </c>
    </row>
    <row r="45841" spans="1:3" x14ac:dyDescent="0.25">
      <c r="A45841">
        <v>14061</v>
      </c>
      <c r="B45841" s="1">
        <f>DATE(2038,7,1) + TIME(0,0,0)</f>
        <v>50587</v>
      </c>
      <c r="C45841">
        <v>29.711210251000001</v>
      </c>
    </row>
    <row r="45842" spans="1:3" x14ac:dyDescent="0.25">
      <c r="A45842">
        <v>14092</v>
      </c>
      <c r="B45842" s="1">
        <f>DATE(2038,8,1) + TIME(0,0,0)</f>
        <v>50618</v>
      </c>
      <c r="C45842">
        <v>29.71714592</v>
      </c>
    </row>
    <row r="45843" spans="1:3" x14ac:dyDescent="0.25">
      <c r="A45843">
        <v>14123</v>
      </c>
      <c r="B45843" s="1">
        <f>DATE(2038,9,1) + TIME(0,0,0)</f>
        <v>50649</v>
      </c>
      <c r="C45843">
        <v>29.723070145000001</v>
      </c>
    </row>
    <row r="45844" spans="1:3" x14ac:dyDescent="0.25">
      <c r="A45844">
        <v>14153</v>
      </c>
      <c r="B45844" s="1">
        <f>DATE(2038,10,1) + TIME(0,0,0)</f>
        <v>50679</v>
      </c>
      <c r="C45844">
        <v>29.728792191</v>
      </c>
    </row>
    <row r="45845" spans="1:3" x14ac:dyDescent="0.25">
      <c r="A45845">
        <v>14184</v>
      </c>
      <c r="B45845" s="1">
        <f>DATE(2038,11,1) + TIME(0,0,0)</f>
        <v>50710</v>
      </c>
      <c r="C45845">
        <v>29.73469162</v>
      </c>
    </row>
    <row r="45846" spans="1:3" x14ac:dyDescent="0.25">
      <c r="A45846">
        <v>14214</v>
      </c>
      <c r="B45846" s="1">
        <f>DATE(2038,12,1) + TIME(0,0,0)</f>
        <v>50740</v>
      </c>
      <c r="C45846">
        <v>29.740392685</v>
      </c>
    </row>
    <row r="45847" spans="1:3" x14ac:dyDescent="0.25">
      <c r="A45847">
        <v>14245</v>
      </c>
      <c r="B45847" s="1">
        <f>DATE(2039,1,1) + TIME(0,0,0)</f>
        <v>50771</v>
      </c>
      <c r="C45847">
        <v>29.746271133</v>
      </c>
    </row>
    <row r="45848" spans="1:3" x14ac:dyDescent="0.25">
      <c r="A45848">
        <v>14276</v>
      </c>
      <c r="B45848" s="1">
        <f>DATE(2039,2,1) + TIME(0,0,0)</f>
        <v>50802</v>
      </c>
      <c r="C45848">
        <v>29.752136230000001</v>
      </c>
    </row>
    <row r="45849" spans="1:3" x14ac:dyDescent="0.25">
      <c r="A45849">
        <v>14304</v>
      </c>
      <c r="B45849" s="1">
        <f>DATE(2039,3,1) + TIME(0,0,0)</f>
        <v>50830</v>
      </c>
      <c r="C45849">
        <v>29.757425307999998</v>
      </c>
    </row>
    <row r="45850" spans="1:3" x14ac:dyDescent="0.25">
      <c r="A45850">
        <v>14335</v>
      </c>
      <c r="B45850" s="1">
        <f>DATE(2039,4,1) + TIME(0,0,0)</f>
        <v>50861</v>
      </c>
      <c r="C45850">
        <v>29.763271331999999</v>
      </c>
    </row>
    <row r="45851" spans="1:3" x14ac:dyDescent="0.25">
      <c r="A45851">
        <v>14365</v>
      </c>
      <c r="B45851" s="1">
        <f>DATE(2039,5,1) + TIME(0,0,0)</f>
        <v>50891</v>
      </c>
      <c r="C45851">
        <v>29.768915176</v>
      </c>
    </row>
    <row r="45852" spans="1:3" x14ac:dyDescent="0.25">
      <c r="A45852">
        <v>14396</v>
      </c>
      <c r="B45852" s="1">
        <f>DATE(2039,6,1) + TIME(0,0,0)</f>
        <v>50922</v>
      </c>
      <c r="C45852">
        <v>29.774736403999999</v>
      </c>
    </row>
    <row r="45853" spans="1:3" x14ac:dyDescent="0.25">
      <c r="A45853">
        <v>14426</v>
      </c>
      <c r="B45853" s="1">
        <f>DATE(2039,7,1) + TIME(0,0,0)</f>
        <v>50952</v>
      </c>
      <c r="C45853">
        <v>29.780359268000002</v>
      </c>
    </row>
    <row r="45854" spans="1:3" x14ac:dyDescent="0.25">
      <c r="A45854">
        <v>14457</v>
      </c>
      <c r="B45854" s="1">
        <f>DATE(2039,8,1) + TIME(0,0,0)</f>
        <v>50983</v>
      </c>
      <c r="C45854">
        <v>29.786157608</v>
      </c>
    </row>
    <row r="45855" spans="1:3" x14ac:dyDescent="0.25">
      <c r="A45855">
        <v>14488</v>
      </c>
      <c r="B45855" s="1">
        <f>DATE(2039,9,1) + TIME(0,0,0)</f>
        <v>51014</v>
      </c>
      <c r="C45855">
        <v>29.791944504</v>
      </c>
    </row>
    <row r="45856" spans="1:3" x14ac:dyDescent="0.25">
      <c r="A45856">
        <v>14518</v>
      </c>
      <c r="B45856" s="1">
        <f>DATE(2039,10,1) + TIME(0,0,0)</f>
        <v>51044</v>
      </c>
      <c r="C45856">
        <v>29.797534942999999</v>
      </c>
    </row>
    <row r="45857" spans="1:3" x14ac:dyDescent="0.25">
      <c r="A45857">
        <v>14549</v>
      </c>
      <c r="B45857" s="1">
        <f>DATE(2039,11,1) + TIME(0,0,0)</f>
        <v>51075</v>
      </c>
      <c r="C45857">
        <v>29.803298949999999</v>
      </c>
    </row>
    <row r="45858" spans="1:3" x14ac:dyDescent="0.25">
      <c r="A45858">
        <v>14579</v>
      </c>
      <c r="B45858" s="1">
        <f>DATE(2039,12,1) + TIME(0,0,0)</f>
        <v>51105</v>
      </c>
      <c r="C45858">
        <v>29.808864593999999</v>
      </c>
    </row>
    <row r="45859" spans="1:3" x14ac:dyDescent="0.25">
      <c r="A45859">
        <v>14610</v>
      </c>
      <c r="B45859" s="1">
        <f>DATE(2040,1,1) + TIME(0,0,0)</f>
        <v>51136</v>
      </c>
      <c r="C45859">
        <v>29.814605712999999</v>
      </c>
    </row>
    <row r="45860" spans="1:3" x14ac:dyDescent="0.25">
      <c r="A45860">
        <v>14641</v>
      </c>
      <c r="B45860" s="1">
        <f>DATE(2040,2,1) + TIME(0,0,0)</f>
        <v>51167</v>
      </c>
      <c r="C45860">
        <v>29.820335388</v>
      </c>
    </row>
    <row r="45861" spans="1:3" x14ac:dyDescent="0.25">
      <c r="A45861">
        <v>14670</v>
      </c>
      <c r="B45861" s="1">
        <f>DATE(2040,3,1) + TIME(0,0,0)</f>
        <v>51196</v>
      </c>
      <c r="C45861">
        <v>29.825685500999999</v>
      </c>
    </row>
    <row r="45862" spans="1:3" x14ac:dyDescent="0.25">
      <c r="A45862">
        <v>14701</v>
      </c>
      <c r="B45862" s="1">
        <f>DATE(2040,4,1) + TIME(0,0,0)</f>
        <v>51227</v>
      </c>
      <c r="C45862">
        <v>29.831392288</v>
      </c>
    </row>
    <row r="45863" spans="1:3" x14ac:dyDescent="0.25">
      <c r="A45863">
        <v>14731</v>
      </c>
      <c r="B45863" s="1">
        <f>DATE(2040,5,1) + TIME(0,0,0)</f>
        <v>51257</v>
      </c>
      <c r="C45863">
        <v>29.836904526000001</v>
      </c>
    </row>
    <row r="45864" spans="1:3" x14ac:dyDescent="0.25">
      <c r="A45864">
        <v>14762</v>
      </c>
      <c r="B45864" s="1">
        <f>DATE(2040,6,1) + TIME(0,0,0)</f>
        <v>51288</v>
      </c>
      <c r="C45864">
        <v>29.842588424999999</v>
      </c>
    </row>
    <row r="45865" spans="1:3" x14ac:dyDescent="0.25">
      <c r="A45865">
        <v>14792</v>
      </c>
      <c r="B45865" s="1">
        <f>DATE(2040,7,1) + TIME(0,0,0)</f>
        <v>51318</v>
      </c>
      <c r="C45865">
        <v>29.848077774</v>
      </c>
    </row>
    <row r="45866" spans="1:3" x14ac:dyDescent="0.25">
      <c r="A45866">
        <v>14823</v>
      </c>
      <c r="B45866" s="1">
        <f>DATE(2040,8,1) + TIME(0,0,0)</f>
        <v>51349</v>
      </c>
      <c r="C45866">
        <v>29.853738785000001</v>
      </c>
    </row>
    <row r="45867" spans="1:3" x14ac:dyDescent="0.25">
      <c r="A45867">
        <v>14854</v>
      </c>
      <c r="B45867" s="1">
        <f>DATE(2040,9,1) + TIME(0,0,0)</f>
        <v>51380</v>
      </c>
      <c r="C45867">
        <v>29.859388351</v>
      </c>
    </row>
    <row r="45868" spans="1:3" x14ac:dyDescent="0.25">
      <c r="A45868">
        <v>14884</v>
      </c>
      <c r="B45868" s="1">
        <f>DATE(2040,10,1) + TIME(0,0,0)</f>
        <v>51410</v>
      </c>
      <c r="C45868">
        <v>29.864845276</v>
      </c>
    </row>
    <row r="45869" spans="1:3" x14ac:dyDescent="0.25">
      <c r="A45869">
        <v>14915</v>
      </c>
      <c r="B45869" s="1">
        <f>DATE(2040,11,1) + TIME(0,0,0)</f>
        <v>51441</v>
      </c>
      <c r="C45869">
        <v>29.870471953999999</v>
      </c>
    </row>
    <row r="45870" spans="1:3" x14ac:dyDescent="0.25">
      <c r="A45870">
        <v>14945</v>
      </c>
      <c r="B45870" s="1">
        <f>DATE(2040,12,1) + TIME(0,0,0)</f>
        <v>51471</v>
      </c>
      <c r="C45870">
        <v>29.875907898000001</v>
      </c>
    </row>
    <row r="45871" spans="1:3" x14ac:dyDescent="0.25">
      <c r="A45871">
        <v>14976</v>
      </c>
      <c r="B45871" s="1">
        <f>DATE(2041,1,1) + TIME(0,0,0)</f>
        <v>51502</v>
      </c>
      <c r="C45871">
        <v>29.881511688</v>
      </c>
    </row>
    <row r="45872" spans="1:3" x14ac:dyDescent="0.25">
      <c r="A45872">
        <v>15007</v>
      </c>
      <c r="B45872" s="1">
        <f>DATE(2041,2,1) + TIME(0,0,0)</f>
        <v>51533</v>
      </c>
      <c r="C45872">
        <v>29.887104034</v>
      </c>
    </row>
    <row r="45873" spans="1:3" x14ac:dyDescent="0.25">
      <c r="A45873">
        <v>15035</v>
      </c>
      <c r="B45873" s="1">
        <f>DATE(2041,3,1) + TIME(0,0,0)</f>
        <v>51561</v>
      </c>
      <c r="C45873">
        <v>29.892147064</v>
      </c>
    </row>
    <row r="45874" spans="1:3" x14ac:dyDescent="0.25">
      <c r="A45874">
        <v>15066</v>
      </c>
      <c r="B45874" s="1">
        <f>DATE(2041,4,1) + TIME(0,0,0)</f>
        <v>51592</v>
      </c>
      <c r="C45874">
        <v>29.897716522</v>
      </c>
    </row>
    <row r="45875" spans="1:3" x14ac:dyDescent="0.25">
      <c r="A45875">
        <v>15096</v>
      </c>
      <c r="B45875" s="1">
        <f>DATE(2041,5,1) + TIME(0,0,0)</f>
        <v>51622</v>
      </c>
      <c r="C45875">
        <v>29.903097153000001</v>
      </c>
    </row>
    <row r="45876" spans="1:3" x14ac:dyDescent="0.25">
      <c r="A45876">
        <v>15127</v>
      </c>
      <c r="B45876" s="1">
        <f>DATE(2041,6,1) + TIME(0,0,0)</f>
        <v>51653</v>
      </c>
      <c r="C45876">
        <v>29.908647537</v>
      </c>
    </row>
    <row r="45877" spans="1:3" x14ac:dyDescent="0.25">
      <c r="A45877">
        <v>15157</v>
      </c>
      <c r="B45877" s="1">
        <f>DATE(2041,7,1) + TIME(0,0,0)</f>
        <v>51683</v>
      </c>
      <c r="C45877">
        <v>29.914005280000001</v>
      </c>
    </row>
    <row r="45878" spans="1:3" x14ac:dyDescent="0.25">
      <c r="A45878">
        <v>15188</v>
      </c>
      <c r="B45878" s="1">
        <f>DATE(2041,8,1) + TIME(0,0,0)</f>
        <v>51714</v>
      </c>
      <c r="C45878">
        <v>29.919532776</v>
      </c>
    </row>
    <row r="45879" spans="1:3" x14ac:dyDescent="0.25">
      <c r="A45879">
        <v>15219</v>
      </c>
      <c r="B45879" s="1">
        <f>DATE(2041,9,1) + TIME(0,0,0)</f>
        <v>51745</v>
      </c>
      <c r="C45879">
        <v>29.925046921</v>
      </c>
    </row>
    <row r="45880" spans="1:3" x14ac:dyDescent="0.25">
      <c r="A45880">
        <v>15249</v>
      </c>
      <c r="B45880" s="1">
        <f>DATE(2041,10,1) + TIME(0,0,0)</f>
        <v>51775</v>
      </c>
      <c r="C45880">
        <v>29.930374145999998</v>
      </c>
    </row>
    <row r="45881" spans="1:3" x14ac:dyDescent="0.25">
      <c r="A45881">
        <v>15280</v>
      </c>
      <c r="B45881" s="1">
        <f>DATE(2041,11,1) + TIME(0,0,0)</f>
        <v>51806</v>
      </c>
      <c r="C45881">
        <v>29.935867309999999</v>
      </c>
    </row>
    <row r="45882" spans="1:3" x14ac:dyDescent="0.25">
      <c r="A45882">
        <v>15310</v>
      </c>
      <c r="B45882" s="1">
        <f>DATE(2041,12,1) + TIME(0,0,0)</f>
        <v>51836</v>
      </c>
      <c r="C45882">
        <v>29.941171646000001</v>
      </c>
    </row>
    <row r="45883" spans="1:3" x14ac:dyDescent="0.25">
      <c r="A45883">
        <v>15341</v>
      </c>
      <c r="B45883" s="1">
        <f>DATE(2042,1,1) + TIME(0,0,0)</f>
        <v>51867</v>
      </c>
      <c r="C45883">
        <v>29.946643828999999</v>
      </c>
    </row>
    <row r="45884" spans="1:3" x14ac:dyDescent="0.25">
      <c r="A45884">
        <v>15372</v>
      </c>
      <c r="B45884" s="1">
        <f>DATE(2042,2,1) + TIME(0,0,0)</f>
        <v>51898</v>
      </c>
      <c r="C45884">
        <v>29.952102661000001</v>
      </c>
    </row>
    <row r="45885" spans="1:3" x14ac:dyDescent="0.25">
      <c r="A45885">
        <v>15400</v>
      </c>
      <c r="B45885" s="1">
        <f>DATE(2042,3,1) + TIME(0,0,0)</f>
        <v>51926</v>
      </c>
      <c r="C45885">
        <v>29.957025527999999</v>
      </c>
    </row>
    <row r="45886" spans="1:3" x14ac:dyDescent="0.25">
      <c r="A45886">
        <v>15431</v>
      </c>
      <c r="B45886" s="1">
        <f>DATE(2042,4,1) + TIME(0,0,0)</f>
        <v>51957</v>
      </c>
      <c r="C45886">
        <v>29.962463378999999</v>
      </c>
    </row>
    <row r="45887" spans="1:3" x14ac:dyDescent="0.25">
      <c r="A45887">
        <v>15461</v>
      </c>
      <c r="B45887" s="1">
        <f>DATE(2042,5,1) + TIME(0,0,0)</f>
        <v>51987</v>
      </c>
      <c r="C45887">
        <v>29.967716217</v>
      </c>
    </row>
    <row r="45888" spans="1:3" x14ac:dyDescent="0.25">
      <c r="A45888">
        <v>15492</v>
      </c>
      <c r="B45888" s="1">
        <f>DATE(2042,6,1) + TIME(0,0,0)</f>
        <v>52018</v>
      </c>
      <c r="C45888">
        <v>29.973133087000001</v>
      </c>
    </row>
    <row r="45889" spans="1:3" x14ac:dyDescent="0.25">
      <c r="A45889">
        <v>15522</v>
      </c>
      <c r="B45889" s="1">
        <f>DATE(2042,7,1) + TIME(0,0,0)</f>
        <v>52048</v>
      </c>
      <c r="C45889">
        <v>29.978364943999999</v>
      </c>
    </row>
    <row r="45890" spans="1:3" x14ac:dyDescent="0.25">
      <c r="A45890">
        <v>15553</v>
      </c>
      <c r="B45890" s="1">
        <f>DATE(2042,8,1) + TIME(0,0,0)</f>
        <v>52079</v>
      </c>
      <c r="C45890">
        <v>29.983760834000002</v>
      </c>
    </row>
    <row r="45891" spans="1:3" x14ac:dyDescent="0.25">
      <c r="A45891">
        <v>15584</v>
      </c>
      <c r="B45891" s="1">
        <f>DATE(2042,9,1) + TIME(0,0,0)</f>
        <v>52110</v>
      </c>
      <c r="C45891">
        <v>29.989145278999999</v>
      </c>
    </row>
    <row r="45892" spans="1:3" x14ac:dyDescent="0.25">
      <c r="A45892">
        <v>15614</v>
      </c>
      <c r="B45892" s="1">
        <f>DATE(2042,10,1) + TIME(0,0,0)</f>
        <v>52140</v>
      </c>
      <c r="C45892">
        <v>29.994346619000002</v>
      </c>
    </row>
    <row r="45893" spans="1:3" x14ac:dyDescent="0.25">
      <c r="A45893">
        <v>15645</v>
      </c>
      <c r="B45893" s="1">
        <f>DATE(2042,11,1) + TIME(0,0,0)</f>
        <v>52171</v>
      </c>
      <c r="C45893">
        <v>29.999710083</v>
      </c>
    </row>
    <row r="45894" spans="1:3" x14ac:dyDescent="0.25">
      <c r="A45894">
        <v>15675</v>
      </c>
      <c r="B45894" s="1">
        <f>DATE(2042,12,1) + TIME(0,0,0)</f>
        <v>52201</v>
      </c>
      <c r="C45894">
        <v>30.004888534999999</v>
      </c>
    </row>
    <row r="45895" spans="1:3" x14ac:dyDescent="0.25">
      <c r="A45895">
        <v>15706</v>
      </c>
      <c r="B45895" s="1">
        <f>DATE(2043,1,1) + TIME(0,0,0)</f>
        <v>52232</v>
      </c>
      <c r="C45895">
        <v>30.010231017999999</v>
      </c>
    </row>
    <row r="45896" spans="1:3" x14ac:dyDescent="0.25">
      <c r="A45896">
        <v>15737</v>
      </c>
      <c r="B45896" s="1">
        <f>DATE(2043,2,1) + TIME(0,0,0)</f>
        <v>52263</v>
      </c>
      <c r="C45896">
        <v>30.015562057</v>
      </c>
    </row>
    <row r="45897" spans="1:3" x14ac:dyDescent="0.25">
      <c r="A45897">
        <v>15765</v>
      </c>
      <c r="B45897" s="1">
        <f>DATE(2043,3,1) + TIME(0,0,0)</f>
        <v>52291</v>
      </c>
      <c r="C45897">
        <v>30.020368575999999</v>
      </c>
    </row>
    <row r="45898" spans="1:3" x14ac:dyDescent="0.25">
      <c r="A45898">
        <v>15796</v>
      </c>
      <c r="B45898" s="1">
        <f>DATE(2043,4,1) + TIME(0,0,0)</f>
        <v>52322</v>
      </c>
      <c r="C45898">
        <v>30.025678634999998</v>
      </c>
    </row>
    <row r="45899" spans="1:3" x14ac:dyDescent="0.25">
      <c r="A45899">
        <v>15826</v>
      </c>
      <c r="B45899" s="1">
        <f>DATE(2043,5,1) + TIME(0,0,0)</f>
        <v>52352</v>
      </c>
      <c r="C45899">
        <v>30.030807495000001</v>
      </c>
    </row>
    <row r="45900" spans="1:3" x14ac:dyDescent="0.25">
      <c r="A45900">
        <v>15857</v>
      </c>
      <c r="B45900" s="1">
        <f>DATE(2043,6,1) + TIME(0,0,0)</f>
        <v>52383</v>
      </c>
      <c r="C45900">
        <v>30.03609848</v>
      </c>
    </row>
    <row r="45901" spans="1:3" x14ac:dyDescent="0.25">
      <c r="A45901">
        <v>15887</v>
      </c>
      <c r="B45901" s="1">
        <f>DATE(2043,7,1) + TIME(0,0,0)</f>
        <v>52413</v>
      </c>
      <c r="C45901">
        <v>30.04120636</v>
      </c>
    </row>
    <row r="45902" spans="1:3" x14ac:dyDescent="0.25">
      <c r="A45902">
        <v>15918</v>
      </c>
      <c r="B45902" s="1">
        <f>DATE(2043,8,1) + TIME(0,0,0)</f>
        <v>52444</v>
      </c>
      <c r="C45902">
        <v>30.046474456999999</v>
      </c>
    </row>
    <row r="45903" spans="1:3" x14ac:dyDescent="0.25">
      <c r="A45903">
        <v>15949</v>
      </c>
      <c r="B45903" s="1">
        <f>DATE(2043,9,1) + TIME(0,0,0)</f>
        <v>52475</v>
      </c>
      <c r="C45903">
        <v>30.051733017</v>
      </c>
    </row>
    <row r="45904" spans="1:3" x14ac:dyDescent="0.25">
      <c r="A45904">
        <v>15979</v>
      </c>
      <c r="B45904" s="1">
        <f>DATE(2043,10,1) + TIME(0,0,0)</f>
        <v>52505</v>
      </c>
      <c r="C45904">
        <v>30.056812286</v>
      </c>
    </row>
    <row r="45905" spans="1:3" x14ac:dyDescent="0.25">
      <c r="A45905">
        <v>16010</v>
      </c>
      <c r="B45905" s="1">
        <f>DATE(2043,11,1) + TIME(0,0,0)</f>
        <v>52536</v>
      </c>
      <c r="C45905">
        <v>30.062049865999999</v>
      </c>
    </row>
    <row r="45906" spans="1:3" x14ac:dyDescent="0.25">
      <c r="A45906">
        <v>16040</v>
      </c>
      <c r="B45906" s="1">
        <f>DATE(2043,12,1) + TIME(0,0,0)</f>
        <v>52566</v>
      </c>
      <c r="C45906">
        <v>30.067108154</v>
      </c>
    </row>
    <row r="45907" spans="1:3" x14ac:dyDescent="0.25">
      <c r="A45907">
        <v>16071</v>
      </c>
      <c r="B45907" s="1">
        <f>DATE(2044,1,1) + TIME(0,0,0)</f>
        <v>52597</v>
      </c>
      <c r="C45907">
        <v>30.072324753</v>
      </c>
    </row>
    <row r="45908" spans="1:3" x14ac:dyDescent="0.25">
      <c r="A45908">
        <v>16102</v>
      </c>
      <c r="B45908" s="1">
        <f>DATE(2044,2,1) + TIME(0,0,0)</f>
        <v>52628</v>
      </c>
      <c r="C45908">
        <v>30.077531815</v>
      </c>
    </row>
    <row r="45909" spans="1:3" x14ac:dyDescent="0.25">
      <c r="A45909">
        <v>16131</v>
      </c>
      <c r="B45909" s="1">
        <f>DATE(2044,3,1) + TIME(0,0,0)</f>
        <v>52657</v>
      </c>
      <c r="C45909">
        <v>30.082393646</v>
      </c>
    </row>
    <row r="45910" spans="1:3" x14ac:dyDescent="0.25">
      <c r="A45910">
        <v>16162</v>
      </c>
      <c r="B45910" s="1">
        <f>DATE(2044,4,1) + TIME(0,0,0)</f>
        <v>52688</v>
      </c>
      <c r="C45910">
        <v>30.087579727000001</v>
      </c>
    </row>
    <row r="45911" spans="1:3" x14ac:dyDescent="0.25">
      <c r="A45911">
        <v>16192</v>
      </c>
      <c r="B45911" s="1">
        <f>DATE(2044,5,1) + TIME(0,0,0)</f>
        <v>52718</v>
      </c>
      <c r="C45911">
        <v>30.092588424999999</v>
      </c>
    </row>
    <row r="45912" spans="1:3" x14ac:dyDescent="0.25">
      <c r="A45912">
        <v>16223</v>
      </c>
      <c r="B45912" s="1">
        <f>DATE(2044,6,1) + TIME(0,0,0)</f>
        <v>52749</v>
      </c>
      <c r="C45912">
        <v>30.097755432</v>
      </c>
    </row>
    <row r="45913" spans="1:3" x14ac:dyDescent="0.25">
      <c r="A45913">
        <v>16253</v>
      </c>
      <c r="B45913" s="1">
        <f>DATE(2044,7,1) + TIME(0,0,0)</f>
        <v>52779</v>
      </c>
      <c r="C45913">
        <v>30.102745056</v>
      </c>
    </row>
    <row r="45914" spans="1:3" x14ac:dyDescent="0.25">
      <c r="A45914">
        <v>16284</v>
      </c>
      <c r="B45914" s="1">
        <f>DATE(2044,8,1) + TIME(0,0,0)</f>
        <v>52810</v>
      </c>
      <c r="C45914">
        <v>30.107889175</v>
      </c>
    </row>
    <row r="45915" spans="1:3" x14ac:dyDescent="0.25">
      <c r="A45915">
        <v>16315</v>
      </c>
      <c r="B45915" s="1">
        <f>DATE(2044,9,1) + TIME(0,0,0)</f>
        <v>52841</v>
      </c>
      <c r="C45915">
        <v>30.113023758000001</v>
      </c>
    </row>
    <row r="45916" spans="1:3" x14ac:dyDescent="0.25">
      <c r="A45916">
        <v>16345</v>
      </c>
      <c r="B45916" s="1">
        <f>DATE(2044,10,1) + TIME(0,0,0)</f>
        <v>52871</v>
      </c>
      <c r="C45916">
        <v>30.117982863999998</v>
      </c>
    </row>
    <row r="45917" spans="1:3" x14ac:dyDescent="0.25">
      <c r="A45917">
        <v>16376</v>
      </c>
      <c r="B45917" s="1">
        <f>DATE(2044,11,1) + TIME(0,0,0)</f>
        <v>52902</v>
      </c>
      <c r="C45917">
        <v>30.123096466</v>
      </c>
    </row>
    <row r="45918" spans="1:3" x14ac:dyDescent="0.25">
      <c r="A45918">
        <v>16406</v>
      </c>
      <c r="B45918" s="1">
        <f>DATE(2044,12,1) + TIME(0,0,0)</f>
        <v>52932</v>
      </c>
      <c r="C45918">
        <v>30.128032684000001</v>
      </c>
    </row>
    <row r="45919" spans="1:3" x14ac:dyDescent="0.25">
      <c r="A45919">
        <v>16437</v>
      </c>
      <c r="B45919" s="1">
        <f>DATE(2045,1,1) + TIME(0,0,0)</f>
        <v>52963</v>
      </c>
      <c r="C45919">
        <v>30.133125305</v>
      </c>
    </row>
    <row r="45920" spans="1:3" x14ac:dyDescent="0.25">
      <c r="A45920">
        <v>16468</v>
      </c>
      <c r="B45920" s="1">
        <f>DATE(2045,2,1) + TIME(0,0,0)</f>
        <v>52994</v>
      </c>
      <c r="C45920">
        <v>30.138204575</v>
      </c>
    </row>
    <row r="45921" spans="1:3" x14ac:dyDescent="0.25">
      <c r="A45921">
        <v>16496</v>
      </c>
      <c r="B45921" s="1">
        <f>DATE(2045,3,1) + TIME(0,0,0)</f>
        <v>53022</v>
      </c>
      <c r="C45921">
        <v>30.142784119000002</v>
      </c>
    </row>
    <row r="45922" spans="1:3" x14ac:dyDescent="0.25">
      <c r="A45922">
        <v>16527</v>
      </c>
      <c r="B45922" s="1">
        <f>DATE(2045,4,1) + TIME(0,0,0)</f>
        <v>53053</v>
      </c>
      <c r="C45922">
        <v>30.147842406999999</v>
      </c>
    </row>
    <row r="45923" spans="1:3" x14ac:dyDescent="0.25">
      <c r="A45923">
        <v>16557</v>
      </c>
      <c r="B45923" s="1">
        <f>DATE(2045,5,1) + TIME(0,0,0)</f>
        <v>53083</v>
      </c>
      <c r="C45923">
        <v>30.152727126999999</v>
      </c>
    </row>
    <row r="45924" spans="1:3" x14ac:dyDescent="0.25">
      <c r="A45924">
        <v>16588</v>
      </c>
      <c r="B45924" s="1">
        <f>DATE(2045,6,1) + TIME(0,0,0)</f>
        <v>53114</v>
      </c>
      <c r="C45924">
        <v>30.157764435000001</v>
      </c>
    </row>
    <row r="45925" spans="1:3" x14ac:dyDescent="0.25">
      <c r="A45925">
        <v>16618</v>
      </c>
      <c r="B45925" s="1">
        <f>DATE(2045,7,1) + TIME(0,0,0)</f>
        <v>53144</v>
      </c>
      <c r="C45925">
        <v>30.162628174000002</v>
      </c>
    </row>
    <row r="45926" spans="1:3" x14ac:dyDescent="0.25">
      <c r="A45926">
        <v>16649</v>
      </c>
      <c r="B45926" s="1">
        <f>DATE(2045,8,1) + TIME(0,0,0)</f>
        <v>53175</v>
      </c>
      <c r="C45926">
        <v>30.167644501000002</v>
      </c>
    </row>
    <row r="45927" spans="1:3" x14ac:dyDescent="0.25">
      <c r="A45927">
        <v>16680</v>
      </c>
      <c r="B45927" s="1">
        <f>DATE(2045,9,1) + TIME(0,0,0)</f>
        <v>53206</v>
      </c>
      <c r="C45927">
        <v>30.172649384</v>
      </c>
    </row>
    <row r="45928" spans="1:3" x14ac:dyDescent="0.25">
      <c r="A45928">
        <v>16710</v>
      </c>
      <c r="B45928" s="1">
        <f>DATE(2045,10,1) + TIME(0,0,0)</f>
        <v>53236</v>
      </c>
      <c r="C45928">
        <v>30.177482605000002</v>
      </c>
    </row>
    <row r="45929" spans="1:3" x14ac:dyDescent="0.25">
      <c r="A45929">
        <v>16741</v>
      </c>
      <c r="B45929" s="1">
        <f>DATE(2045,11,1) + TIME(0,0,0)</f>
        <v>53267</v>
      </c>
      <c r="C45929">
        <v>30.182466507000001</v>
      </c>
    </row>
    <row r="45930" spans="1:3" x14ac:dyDescent="0.25">
      <c r="A45930">
        <v>16771</v>
      </c>
      <c r="B45930" s="1">
        <f>DATE(2045,12,1) + TIME(0,0,0)</f>
        <v>53297</v>
      </c>
      <c r="C45930">
        <v>30.187278748000001</v>
      </c>
    </row>
    <row r="45931" spans="1:3" x14ac:dyDescent="0.25">
      <c r="A45931">
        <v>16802</v>
      </c>
      <c r="B45931" s="1">
        <f>DATE(2046,1,1) + TIME(0,0,0)</f>
        <v>53328</v>
      </c>
      <c r="C45931">
        <v>30.192241669000001</v>
      </c>
    </row>
    <row r="45932" spans="1:3" x14ac:dyDescent="0.25">
      <c r="A45932">
        <v>16833</v>
      </c>
      <c r="B45932" s="1">
        <f>DATE(2046,2,1) + TIME(0,0,0)</f>
        <v>53359</v>
      </c>
      <c r="C45932">
        <v>30.197195053000002</v>
      </c>
    </row>
    <row r="45933" spans="1:3" x14ac:dyDescent="0.25">
      <c r="A45933">
        <v>16861</v>
      </c>
      <c r="B45933" s="1">
        <f>DATE(2046,3,1) + TIME(0,0,0)</f>
        <v>53387</v>
      </c>
      <c r="C45933">
        <v>30.201660155999999</v>
      </c>
    </row>
    <row r="45934" spans="1:3" x14ac:dyDescent="0.25">
      <c r="A45934">
        <v>16892</v>
      </c>
      <c r="B45934" s="1">
        <f>DATE(2046,4,1) + TIME(0,0,0)</f>
        <v>53418</v>
      </c>
      <c r="C45934">
        <v>30.206592560000001</v>
      </c>
    </row>
    <row r="45935" spans="1:3" x14ac:dyDescent="0.25">
      <c r="A45935">
        <v>16922</v>
      </c>
      <c r="B45935" s="1">
        <f>DATE(2046,5,1) + TIME(0,0,0)</f>
        <v>53448</v>
      </c>
      <c r="C45935">
        <v>30.211357116999999</v>
      </c>
    </row>
    <row r="45936" spans="1:3" x14ac:dyDescent="0.25">
      <c r="A45936">
        <v>16953</v>
      </c>
      <c r="B45936" s="1">
        <f>DATE(2046,6,1) + TIME(0,0,0)</f>
        <v>53479</v>
      </c>
      <c r="C45936">
        <v>30.216270446999999</v>
      </c>
    </row>
    <row r="45937" spans="1:3" x14ac:dyDescent="0.25">
      <c r="A45937">
        <v>16983</v>
      </c>
      <c r="B45937" s="1">
        <f>DATE(2046,7,1) + TIME(0,0,0)</f>
        <v>53509</v>
      </c>
      <c r="C45937">
        <v>30.22101593</v>
      </c>
    </row>
    <row r="45938" spans="1:3" x14ac:dyDescent="0.25">
      <c r="A45938">
        <v>17014</v>
      </c>
      <c r="B45938" s="1">
        <f>DATE(2046,8,1) + TIME(0,0,0)</f>
        <v>53540</v>
      </c>
      <c r="C45938">
        <v>30.225910187</v>
      </c>
    </row>
    <row r="45939" spans="1:3" x14ac:dyDescent="0.25">
      <c r="A45939">
        <v>17045</v>
      </c>
      <c r="B45939" s="1">
        <f>DATE(2046,9,1) + TIME(0,0,0)</f>
        <v>53571</v>
      </c>
      <c r="C45939">
        <v>30.230794907</v>
      </c>
    </row>
    <row r="45940" spans="1:3" x14ac:dyDescent="0.25">
      <c r="A45940">
        <v>17075</v>
      </c>
      <c r="B45940" s="1">
        <f>DATE(2046,10,1) + TIME(0,0,0)</f>
        <v>53601</v>
      </c>
      <c r="C45940">
        <v>30.23551178</v>
      </c>
    </row>
    <row r="45941" spans="1:3" x14ac:dyDescent="0.25">
      <c r="A45941">
        <v>17106</v>
      </c>
      <c r="B45941" s="1">
        <f>DATE(2046,11,1) + TIME(0,0,0)</f>
        <v>53632</v>
      </c>
      <c r="C45941">
        <v>30.240377425999998</v>
      </c>
    </row>
    <row r="45942" spans="1:3" x14ac:dyDescent="0.25">
      <c r="A45942">
        <v>17136</v>
      </c>
      <c r="B45942" s="1">
        <f>DATE(2046,12,1) + TIME(0,0,0)</f>
        <v>53662</v>
      </c>
      <c r="C45942">
        <v>30.245075226000001</v>
      </c>
    </row>
    <row r="45943" spans="1:3" x14ac:dyDescent="0.25">
      <c r="A45943">
        <v>17167</v>
      </c>
      <c r="B45943" s="1">
        <f>DATE(2047,1,1) + TIME(0,0,0)</f>
        <v>53693</v>
      </c>
      <c r="C45943">
        <v>30.249921798999999</v>
      </c>
    </row>
    <row r="45944" spans="1:3" x14ac:dyDescent="0.25">
      <c r="A45944">
        <v>17198</v>
      </c>
      <c r="B45944" s="1">
        <f>DATE(2047,2,1) + TIME(0,0,0)</f>
        <v>53724</v>
      </c>
      <c r="C45944">
        <v>30.254758835000001</v>
      </c>
    </row>
    <row r="45945" spans="1:3" x14ac:dyDescent="0.25">
      <c r="A45945">
        <v>17226</v>
      </c>
      <c r="B45945" s="1">
        <f>DATE(2047,3,1) + TIME(0,0,0)</f>
        <v>53752</v>
      </c>
      <c r="C45945">
        <v>30.259119034000001</v>
      </c>
    </row>
    <row r="45946" spans="1:3" x14ac:dyDescent="0.25">
      <c r="A45946">
        <v>17257</v>
      </c>
      <c r="B45946" s="1">
        <f>DATE(2047,4,1) + TIME(0,0,0)</f>
        <v>53783</v>
      </c>
      <c r="C45946">
        <v>30.263936996000002</v>
      </c>
    </row>
    <row r="45947" spans="1:3" x14ac:dyDescent="0.25">
      <c r="A45947">
        <v>17287</v>
      </c>
      <c r="B45947" s="1">
        <f>DATE(2047,5,1) + TIME(0,0,0)</f>
        <v>53813</v>
      </c>
      <c r="C45947">
        <v>30.268592834</v>
      </c>
    </row>
    <row r="45948" spans="1:3" x14ac:dyDescent="0.25">
      <c r="A45948">
        <v>17318</v>
      </c>
      <c r="B45948" s="1">
        <f>DATE(2047,6,1) + TIME(0,0,0)</f>
        <v>53844</v>
      </c>
      <c r="C45948">
        <v>30.273393631000001</v>
      </c>
    </row>
    <row r="45949" spans="1:3" x14ac:dyDescent="0.25">
      <c r="A45949">
        <v>17348</v>
      </c>
      <c r="B45949" s="1">
        <f>DATE(2047,7,1) + TIME(0,0,0)</f>
        <v>53874</v>
      </c>
      <c r="C45949">
        <v>30.278030395999998</v>
      </c>
    </row>
    <row r="45950" spans="1:3" x14ac:dyDescent="0.25">
      <c r="A45950">
        <v>17379</v>
      </c>
      <c r="B45950" s="1">
        <f>DATE(2047,8,1) + TIME(0,0,0)</f>
        <v>53905</v>
      </c>
      <c r="C45950">
        <v>30.282812118999999</v>
      </c>
    </row>
    <row r="45951" spans="1:3" x14ac:dyDescent="0.25">
      <c r="A45951">
        <v>17410</v>
      </c>
      <c r="B45951" s="1">
        <f>DATE(2047,9,1) + TIME(0,0,0)</f>
        <v>53936</v>
      </c>
      <c r="C45951">
        <v>30.287586212000001</v>
      </c>
    </row>
    <row r="45952" spans="1:3" x14ac:dyDescent="0.25">
      <c r="A45952">
        <v>17440</v>
      </c>
      <c r="B45952" s="1">
        <f>DATE(2047,10,1) + TIME(0,0,0)</f>
        <v>53966</v>
      </c>
      <c r="C45952">
        <v>30.292196273999998</v>
      </c>
    </row>
    <row r="45953" spans="1:3" x14ac:dyDescent="0.25">
      <c r="A45953">
        <v>17471</v>
      </c>
      <c r="B45953" s="1">
        <f>DATE(2047,11,1) + TIME(0,0,0)</f>
        <v>53997</v>
      </c>
      <c r="C45953">
        <v>30.296951293999999</v>
      </c>
    </row>
    <row r="45954" spans="1:3" x14ac:dyDescent="0.25">
      <c r="A45954">
        <v>17501</v>
      </c>
      <c r="B45954" s="1">
        <f>DATE(2047,12,1) + TIME(0,0,0)</f>
        <v>54027</v>
      </c>
      <c r="C45954">
        <v>30.301546096999999</v>
      </c>
    </row>
    <row r="45955" spans="1:3" x14ac:dyDescent="0.25">
      <c r="A45955">
        <v>17532</v>
      </c>
      <c r="B45955" s="1">
        <f>DATE(2048,1,1) + TIME(0,0,0)</f>
        <v>54058</v>
      </c>
      <c r="C45955">
        <v>30.306283951000001</v>
      </c>
    </row>
    <row r="45956" spans="1:3" x14ac:dyDescent="0.25">
      <c r="A45956">
        <v>17563</v>
      </c>
      <c r="B45956" s="1">
        <f>DATE(2048,2,1) + TIME(0,0,0)</f>
        <v>54089</v>
      </c>
      <c r="C45956">
        <v>30.311012267999999</v>
      </c>
    </row>
    <row r="45957" spans="1:3" x14ac:dyDescent="0.25">
      <c r="A45957">
        <v>17592</v>
      </c>
      <c r="B45957" s="1">
        <f>DATE(2048,3,1) + TIME(0,0,0)</f>
        <v>54118</v>
      </c>
      <c r="C45957">
        <v>30.31542778</v>
      </c>
    </row>
    <row r="45958" spans="1:3" x14ac:dyDescent="0.25">
      <c r="A45958">
        <v>17623</v>
      </c>
      <c r="B45958" s="1">
        <f>DATE(2048,4,1) + TIME(0,0,0)</f>
        <v>54149</v>
      </c>
      <c r="C45958">
        <v>30.320138930999999</v>
      </c>
    </row>
    <row r="45959" spans="1:3" x14ac:dyDescent="0.25">
      <c r="A45959">
        <v>17653</v>
      </c>
      <c r="B45959" s="1">
        <f>DATE(2048,5,1) + TIME(0,0,0)</f>
        <v>54179</v>
      </c>
      <c r="C45959">
        <v>30.324689865</v>
      </c>
    </row>
    <row r="45960" spans="1:3" x14ac:dyDescent="0.25">
      <c r="A45960">
        <v>17684</v>
      </c>
      <c r="B45960" s="1">
        <f>DATE(2048,6,1) + TIME(0,0,0)</f>
        <v>54210</v>
      </c>
      <c r="C45960">
        <v>30.329383849999999</v>
      </c>
    </row>
    <row r="45961" spans="1:3" x14ac:dyDescent="0.25">
      <c r="A45961">
        <v>17714</v>
      </c>
      <c r="B45961" s="1">
        <f>DATE(2048,7,1) + TIME(0,0,0)</f>
        <v>54240</v>
      </c>
      <c r="C45961">
        <v>30.333915709999999</v>
      </c>
    </row>
    <row r="45962" spans="1:3" x14ac:dyDescent="0.25">
      <c r="A45962">
        <v>17745</v>
      </c>
      <c r="B45962" s="1">
        <f>DATE(2048,8,1) + TIME(0,0,0)</f>
        <v>54271</v>
      </c>
      <c r="C45962">
        <v>30.338590622000002</v>
      </c>
    </row>
    <row r="45963" spans="1:3" x14ac:dyDescent="0.25">
      <c r="A45963">
        <v>17776</v>
      </c>
      <c r="B45963" s="1">
        <f>DATE(2048,9,1) + TIME(0,0,0)</f>
        <v>54302</v>
      </c>
      <c r="C45963">
        <v>30.343255997</v>
      </c>
    </row>
    <row r="45964" spans="1:3" x14ac:dyDescent="0.25">
      <c r="A45964">
        <v>17806</v>
      </c>
      <c r="B45964" s="1">
        <f>DATE(2048,10,1) + TIME(0,0,0)</f>
        <v>54332</v>
      </c>
      <c r="C45964">
        <v>30.347761154000001</v>
      </c>
    </row>
    <row r="45965" spans="1:3" x14ac:dyDescent="0.25">
      <c r="A45965">
        <v>17837</v>
      </c>
      <c r="B45965" s="1">
        <f>DATE(2048,11,1) + TIME(0,0,0)</f>
        <v>54363</v>
      </c>
      <c r="C45965">
        <v>30.352407455000002</v>
      </c>
    </row>
    <row r="45966" spans="1:3" x14ac:dyDescent="0.25">
      <c r="A45966">
        <v>17867</v>
      </c>
      <c r="B45966" s="1">
        <f>DATE(2048,12,1) + TIME(0,0,0)</f>
        <v>54393</v>
      </c>
      <c r="C45966">
        <v>30.356895446999999</v>
      </c>
    </row>
    <row r="45967" spans="1:3" x14ac:dyDescent="0.25">
      <c r="A45967">
        <v>17898</v>
      </c>
      <c r="B45967" s="1">
        <f>DATE(2049,1,1) + TIME(0,0,0)</f>
        <v>54424</v>
      </c>
      <c r="C45967">
        <v>30.361524582000001</v>
      </c>
    </row>
    <row r="45968" spans="1:3" x14ac:dyDescent="0.25">
      <c r="A45968">
        <v>17929</v>
      </c>
      <c r="B45968" s="1">
        <f>DATE(2049,2,1) + TIME(0,0,0)</f>
        <v>54455</v>
      </c>
      <c r="C45968">
        <v>30.366144179999999</v>
      </c>
    </row>
    <row r="45969" spans="1:3" x14ac:dyDescent="0.25">
      <c r="A45969">
        <v>17957</v>
      </c>
      <c r="B45969" s="1">
        <f>DATE(2049,3,1) + TIME(0,0,0)</f>
        <v>54483</v>
      </c>
      <c r="C45969">
        <v>30.370307921999999</v>
      </c>
    </row>
    <row r="45970" spans="1:3" x14ac:dyDescent="0.25">
      <c r="A45970">
        <v>17988</v>
      </c>
      <c r="B45970" s="1">
        <f>DATE(2049,4,1) + TIME(0,0,0)</f>
        <v>54514</v>
      </c>
      <c r="C45970">
        <v>30.374908446999999</v>
      </c>
    </row>
    <row r="45971" spans="1:3" x14ac:dyDescent="0.25">
      <c r="A45971">
        <v>18018</v>
      </c>
      <c r="B45971" s="1">
        <f>DATE(2049,5,1) + TIME(0,0,0)</f>
        <v>54544</v>
      </c>
      <c r="C45971">
        <v>30.379352570000002</v>
      </c>
    </row>
    <row r="45972" spans="1:3" x14ac:dyDescent="0.25">
      <c r="A45972">
        <v>18049</v>
      </c>
      <c r="B45972" s="1">
        <f>DATE(2049,6,1) + TIME(0,0,0)</f>
        <v>54575</v>
      </c>
      <c r="C45972">
        <v>30.383935928</v>
      </c>
    </row>
    <row r="45973" spans="1:3" x14ac:dyDescent="0.25">
      <c r="A45973">
        <v>18079</v>
      </c>
      <c r="B45973" s="1">
        <f>DATE(2049,7,1) + TIME(0,0,0)</f>
        <v>54605</v>
      </c>
      <c r="C45973">
        <v>30.388362884999999</v>
      </c>
    </row>
    <row r="45974" spans="1:3" x14ac:dyDescent="0.25">
      <c r="A45974">
        <v>18110</v>
      </c>
      <c r="B45974" s="1">
        <f>DATE(2049,8,1) + TIME(0,0,0)</f>
        <v>54636</v>
      </c>
      <c r="C45974">
        <v>30.392929077000002</v>
      </c>
    </row>
    <row r="45975" spans="1:3" x14ac:dyDescent="0.25">
      <c r="A45975">
        <v>18141</v>
      </c>
      <c r="B45975" s="1">
        <f>DATE(2049,9,1) + TIME(0,0,0)</f>
        <v>54667</v>
      </c>
      <c r="C45975">
        <v>30.397485733</v>
      </c>
    </row>
    <row r="45976" spans="1:3" x14ac:dyDescent="0.25">
      <c r="A45976">
        <v>18171</v>
      </c>
      <c r="B45976" s="1">
        <f>DATE(2049,10,1) + TIME(0,0,0)</f>
        <v>54697</v>
      </c>
      <c r="C45976">
        <v>30.401887894000001</v>
      </c>
    </row>
    <row r="45977" spans="1:3" x14ac:dyDescent="0.25">
      <c r="A45977">
        <v>18202</v>
      </c>
      <c r="B45977" s="1">
        <f>DATE(2049,11,1) + TIME(0,0,0)</f>
        <v>54728</v>
      </c>
      <c r="C45977">
        <v>30.406427383</v>
      </c>
    </row>
    <row r="45978" spans="1:3" x14ac:dyDescent="0.25">
      <c r="A45978">
        <v>18232</v>
      </c>
      <c r="B45978" s="1">
        <f>DATE(2049,12,1) + TIME(0,0,0)</f>
        <v>54758</v>
      </c>
      <c r="C45978">
        <v>30.410812377999999</v>
      </c>
    </row>
    <row r="45979" spans="1:3" x14ac:dyDescent="0.25">
      <c r="A45979">
        <v>18263</v>
      </c>
      <c r="B45979" s="1">
        <f>DATE(2050,1,1) + TIME(0,0,0)</f>
        <v>54789</v>
      </c>
      <c r="C45979">
        <v>30.415336609000001</v>
      </c>
    </row>
    <row r="45981" spans="1:3" x14ac:dyDescent="0.25">
      <c r="A45981" t="s">
        <v>79</v>
      </c>
    </row>
    <row r="45983" spans="1:3" x14ac:dyDescent="0.25">
      <c r="A45983" t="s">
        <v>1</v>
      </c>
      <c r="B45983" t="s">
        <v>2</v>
      </c>
      <c r="C45983" t="s">
        <v>3</v>
      </c>
    </row>
    <row r="45984" spans="1:3" x14ac:dyDescent="0.25">
      <c r="A45984">
        <v>0</v>
      </c>
      <c r="B45984" s="1">
        <f>DATE(2000,1,1) + TIME(0,0,0)</f>
        <v>36526</v>
      </c>
      <c r="C45984">
        <v>0</v>
      </c>
    </row>
    <row r="45985" spans="1:3" x14ac:dyDescent="0.25">
      <c r="A45985">
        <v>31</v>
      </c>
      <c r="B45985" s="1">
        <f>DATE(2000,2,1) + TIME(0,0,0)</f>
        <v>36557</v>
      </c>
      <c r="C45985">
        <v>4.1800289154000003</v>
      </c>
    </row>
    <row r="45986" spans="1:3" x14ac:dyDescent="0.25">
      <c r="A45986">
        <v>60</v>
      </c>
      <c r="B45986" s="1">
        <f>DATE(2000,3,1) + TIME(0,0,0)</f>
        <v>36586</v>
      </c>
      <c r="C45986">
        <v>8.3584642410000001</v>
      </c>
    </row>
    <row r="45987" spans="1:3" x14ac:dyDescent="0.25">
      <c r="A45987">
        <v>91</v>
      </c>
      <c r="B45987" s="1">
        <f>DATE(2000,4,1) + TIME(0,0,0)</f>
        <v>36617</v>
      </c>
      <c r="C45987">
        <v>11.634885788</v>
      </c>
    </row>
    <row r="45988" spans="1:3" x14ac:dyDescent="0.25">
      <c r="A45988">
        <v>121</v>
      </c>
      <c r="B45988" s="1">
        <f>DATE(2000,5,1) + TIME(0,0,0)</f>
        <v>36647</v>
      </c>
      <c r="C45988">
        <v>13.865018845</v>
      </c>
    </row>
    <row r="45989" spans="1:3" x14ac:dyDescent="0.25">
      <c r="A45989">
        <v>152</v>
      </c>
      <c r="B45989" s="1">
        <f>DATE(2000,6,1) + TIME(0,0,0)</f>
        <v>36678</v>
      </c>
      <c r="C45989">
        <v>15.618944168000001</v>
      </c>
    </row>
    <row r="45990" spans="1:3" x14ac:dyDescent="0.25">
      <c r="A45990">
        <v>182</v>
      </c>
      <c r="B45990" s="1">
        <f>DATE(2000,7,1) + TIME(0,0,0)</f>
        <v>36708</v>
      </c>
      <c r="C45990">
        <v>17.016958237000001</v>
      </c>
    </row>
    <row r="45991" spans="1:3" x14ac:dyDescent="0.25">
      <c r="A45991">
        <v>213</v>
      </c>
      <c r="B45991" s="1">
        <f>DATE(2000,8,1) + TIME(0,0,0)</f>
        <v>36739</v>
      </c>
      <c r="C45991">
        <v>18.277782439999999</v>
      </c>
    </row>
    <row r="45992" spans="1:3" x14ac:dyDescent="0.25">
      <c r="A45992">
        <v>244</v>
      </c>
      <c r="B45992" s="1">
        <f>DATE(2000,9,1) + TIME(0,0,0)</f>
        <v>36770</v>
      </c>
      <c r="C45992">
        <v>19.366130828999999</v>
      </c>
    </row>
    <row r="45993" spans="1:3" x14ac:dyDescent="0.25">
      <c r="A45993">
        <v>274</v>
      </c>
      <c r="B45993" s="1">
        <f>DATE(2000,10,1) + TIME(0,0,0)</f>
        <v>36800</v>
      </c>
      <c r="C45993">
        <v>20.228906631000001</v>
      </c>
    </row>
    <row r="45994" spans="1:3" x14ac:dyDescent="0.25">
      <c r="A45994">
        <v>305</v>
      </c>
      <c r="B45994" s="1">
        <f>DATE(2000,11,1) + TIME(0,0,0)</f>
        <v>36831</v>
      </c>
      <c r="C45994">
        <v>21.016843796</v>
      </c>
    </row>
    <row r="45995" spans="1:3" x14ac:dyDescent="0.25">
      <c r="A45995">
        <v>335</v>
      </c>
      <c r="B45995" s="1">
        <f>DATE(2000,12,1) + TIME(0,0,0)</f>
        <v>36861</v>
      </c>
      <c r="C45995">
        <v>21.680643082</v>
      </c>
    </row>
    <row r="45996" spans="1:3" x14ac:dyDescent="0.25">
      <c r="A45996">
        <v>366</v>
      </c>
      <c r="B45996" s="1">
        <f>DATE(2001,1,1) + TIME(0,0,0)</f>
        <v>36892</v>
      </c>
      <c r="C45996">
        <v>22.239110947</v>
      </c>
    </row>
    <row r="45997" spans="1:3" x14ac:dyDescent="0.25">
      <c r="A45997">
        <v>397</v>
      </c>
      <c r="B45997" s="1">
        <f>DATE(2001,2,1) + TIME(0,0,0)</f>
        <v>36923</v>
      </c>
      <c r="C45997">
        <v>22.705488205000002</v>
      </c>
    </row>
    <row r="45998" spans="1:3" x14ac:dyDescent="0.25">
      <c r="A45998">
        <v>425</v>
      </c>
      <c r="B45998" s="1">
        <f>DATE(2001,3,1) + TIME(0,0,0)</f>
        <v>36951</v>
      </c>
      <c r="C45998">
        <v>23.063791275</v>
      </c>
    </row>
    <row r="45999" spans="1:3" x14ac:dyDescent="0.25">
      <c r="A45999">
        <v>456</v>
      </c>
      <c r="B45999" s="1">
        <f>DATE(2001,4,1) + TIME(0,0,0)</f>
        <v>36982</v>
      </c>
      <c r="C45999">
        <v>23.398656845000001</v>
      </c>
    </row>
    <row r="46000" spans="1:3" x14ac:dyDescent="0.25">
      <c r="A46000">
        <v>486</v>
      </c>
      <c r="B46000" s="1">
        <f>DATE(2001,5,1) + TIME(0,0,0)</f>
        <v>37012</v>
      </c>
      <c r="C46000">
        <v>23.68214798</v>
      </c>
    </row>
    <row r="46001" spans="1:3" x14ac:dyDescent="0.25">
      <c r="A46001">
        <v>517</v>
      </c>
      <c r="B46001" s="1">
        <f>DATE(2001,6,1) + TIME(0,0,0)</f>
        <v>37043</v>
      </c>
      <c r="C46001">
        <v>23.941078185999999</v>
      </c>
    </row>
    <row r="46002" spans="1:3" x14ac:dyDescent="0.25">
      <c r="A46002">
        <v>547</v>
      </c>
      <c r="B46002" s="1">
        <f>DATE(2001,7,1) + TIME(0,0,0)</f>
        <v>37073</v>
      </c>
      <c r="C46002">
        <v>24.162307738999999</v>
      </c>
    </row>
    <row r="46003" spans="1:3" x14ac:dyDescent="0.25">
      <c r="A46003">
        <v>578</v>
      </c>
      <c r="B46003" s="1">
        <f>DATE(2001,8,1) + TIME(0,0,0)</f>
        <v>37104</v>
      </c>
      <c r="C46003">
        <v>24.364561081000002</v>
      </c>
    </row>
    <row r="46004" spans="1:3" x14ac:dyDescent="0.25">
      <c r="A46004">
        <v>609</v>
      </c>
      <c r="B46004" s="1">
        <f>DATE(2001,9,1) + TIME(0,0,0)</f>
        <v>37135</v>
      </c>
      <c r="C46004">
        <v>24.542495727999999</v>
      </c>
    </row>
    <row r="46005" spans="1:3" x14ac:dyDescent="0.25">
      <c r="A46005">
        <v>639</v>
      </c>
      <c r="B46005" s="1">
        <f>DATE(2001,10,1) + TIME(0,0,0)</f>
        <v>37165</v>
      </c>
      <c r="C46005">
        <v>24.696121216000002</v>
      </c>
    </row>
    <row r="46006" spans="1:3" x14ac:dyDescent="0.25">
      <c r="A46006">
        <v>670</v>
      </c>
      <c r="B46006" s="1">
        <f>DATE(2001,11,1) + TIME(0,0,0)</f>
        <v>37196</v>
      </c>
      <c r="C46006">
        <v>24.839284896999999</v>
      </c>
    </row>
    <row r="46007" spans="1:3" x14ac:dyDescent="0.25">
      <c r="A46007">
        <v>700</v>
      </c>
      <c r="B46007" s="1">
        <f>DATE(2001,12,1) + TIME(0,0,0)</f>
        <v>37226</v>
      </c>
      <c r="C46007">
        <v>24.963418960999999</v>
      </c>
    </row>
    <row r="46008" spans="1:3" x14ac:dyDescent="0.25">
      <c r="A46008">
        <v>731</v>
      </c>
      <c r="B46008" s="1">
        <f>DATE(2002,1,1) + TIME(0,0,0)</f>
        <v>37257</v>
      </c>
      <c r="C46008">
        <v>25.078371048000001</v>
      </c>
    </row>
    <row r="46009" spans="1:3" x14ac:dyDescent="0.25">
      <c r="A46009">
        <v>762</v>
      </c>
      <c r="B46009" s="1">
        <f>DATE(2002,2,1) + TIME(0,0,0)</f>
        <v>37288</v>
      </c>
      <c r="C46009">
        <v>25.180606842</v>
      </c>
    </row>
    <row r="46010" spans="1:3" x14ac:dyDescent="0.25">
      <c r="A46010">
        <v>790</v>
      </c>
      <c r="B46010" s="1">
        <f>DATE(2002,3,1) + TIME(0,0,0)</f>
        <v>37316</v>
      </c>
      <c r="C46010">
        <v>25.262931823999999</v>
      </c>
    </row>
    <row r="46011" spans="1:3" x14ac:dyDescent="0.25">
      <c r="A46011">
        <v>821</v>
      </c>
      <c r="B46011" s="1">
        <f>DATE(2002,4,1) + TIME(0,0,0)</f>
        <v>37347</v>
      </c>
      <c r="C46011">
        <v>25.344982147</v>
      </c>
    </row>
    <row r="46012" spans="1:3" x14ac:dyDescent="0.25">
      <c r="A46012">
        <v>851</v>
      </c>
      <c r="B46012" s="1">
        <f>DATE(2002,5,1) + TIME(0,0,0)</f>
        <v>37377</v>
      </c>
      <c r="C46012">
        <v>25.417613982999999</v>
      </c>
    </row>
    <row r="46013" spans="1:3" x14ac:dyDescent="0.25">
      <c r="A46013">
        <v>882</v>
      </c>
      <c r="B46013" s="1">
        <f>DATE(2002,6,1) + TIME(0,0,0)</f>
        <v>37408</v>
      </c>
      <c r="C46013">
        <v>25.486846924000002</v>
      </c>
    </row>
    <row r="46014" spans="1:3" x14ac:dyDescent="0.25">
      <c r="A46014">
        <v>912</v>
      </c>
      <c r="B46014" s="1">
        <f>DATE(2002,7,1) + TIME(0,0,0)</f>
        <v>37438</v>
      </c>
      <c r="C46014">
        <v>25.548904418999999</v>
      </c>
    </row>
    <row r="46015" spans="1:3" x14ac:dyDescent="0.25">
      <c r="A46015">
        <v>943</v>
      </c>
      <c r="B46015" s="1">
        <f>DATE(2002,8,1) + TIME(0,0,0)</f>
        <v>37469</v>
      </c>
      <c r="C46015">
        <v>25.608814240000001</v>
      </c>
    </row>
    <row r="46016" spans="1:3" x14ac:dyDescent="0.25">
      <c r="A46016">
        <v>974</v>
      </c>
      <c r="B46016" s="1">
        <f>DATE(2002,9,1) + TIME(0,0,0)</f>
        <v>37500</v>
      </c>
      <c r="C46016">
        <v>25.665275573999999</v>
      </c>
    </row>
    <row r="46017" spans="1:3" x14ac:dyDescent="0.25">
      <c r="A46017">
        <v>1004</v>
      </c>
      <c r="B46017" s="1">
        <f>DATE(2002,10,1) + TIME(0,0,0)</f>
        <v>37530</v>
      </c>
      <c r="C46017">
        <v>25.717765807999999</v>
      </c>
    </row>
    <row r="46018" spans="1:3" x14ac:dyDescent="0.25">
      <c r="A46018">
        <v>1035</v>
      </c>
      <c r="B46018" s="1">
        <f>DATE(2002,11,1) + TIME(0,0,0)</f>
        <v>37561</v>
      </c>
      <c r="C46018">
        <v>25.770143509</v>
      </c>
    </row>
    <row r="46019" spans="1:3" x14ac:dyDescent="0.25">
      <c r="A46019">
        <v>1065</v>
      </c>
      <c r="B46019" s="1">
        <f>DATE(2002,12,1) + TIME(0,0,0)</f>
        <v>37591</v>
      </c>
      <c r="C46019">
        <v>25.819007874</v>
      </c>
    </row>
    <row r="46020" spans="1:3" x14ac:dyDescent="0.25">
      <c r="A46020">
        <v>1096</v>
      </c>
      <c r="B46020" s="1">
        <f>DATE(2003,1,1) + TIME(0,0,0)</f>
        <v>37622</v>
      </c>
      <c r="C46020">
        <v>25.867765426999998</v>
      </c>
    </row>
    <row r="46021" spans="1:3" x14ac:dyDescent="0.25">
      <c r="A46021">
        <v>1127</v>
      </c>
      <c r="B46021" s="1">
        <f>DATE(2003,2,1) + TIME(0,0,0)</f>
        <v>37653</v>
      </c>
      <c r="C46021">
        <v>25.914886474999999</v>
      </c>
    </row>
    <row r="46022" spans="1:3" x14ac:dyDescent="0.25">
      <c r="A46022">
        <v>1155</v>
      </c>
      <c r="B46022" s="1">
        <f>DATE(2003,3,1) + TIME(0,0,0)</f>
        <v>37681</v>
      </c>
      <c r="C46022">
        <v>25.956110000999999</v>
      </c>
    </row>
    <row r="46023" spans="1:3" x14ac:dyDescent="0.25">
      <c r="A46023">
        <v>1186</v>
      </c>
      <c r="B46023" s="1">
        <f>DATE(2003,4,1) + TIME(0,0,0)</f>
        <v>37712</v>
      </c>
      <c r="C46023">
        <v>26.000301360999998</v>
      </c>
    </row>
    <row r="46024" spans="1:3" x14ac:dyDescent="0.25">
      <c r="A46024">
        <v>1216</v>
      </c>
      <c r="B46024" s="1">
        <f>DATE(2003,5,1) + TIME(0,0,0)</f>
        <v>37742</v>
      </c>
      <c r="C46024">
        <v>26.041673660000001</v>
      </c>
    </row>
    <row r="46025" spans="1:3" x14ac:dyDescent="0.25">
      <c r="A46025">
        <v>1247</v>
      </c>
      <c r="B46025" s="1">
        <f>DATE(2003,6,1) + TIME(0,0,0)</f>
        <v>37773</v>
      </c>
      <c r="C46025">
        <v>26.083049773999999</v>
      </c>
    </row>
    <row r="46026" spans="1:3" x14ac:dyDescent="0.25">
      <c r="A46026">
        <v>1277</v>
      </c>
      <c r="B46026" s="1">
        <f>DATE(2003,7,1) + TIME(0,0,0)</f>
        <v>37803</v>
      </c>
      <c r="C46026">
        <v>26.121749877999999</v>
      </c>
    </row>
    <row r="46027" spans="1:3" x14ac:dyDescent="0.25">
      <c r="A46027">
        <v>1308</v>
      </c>
      <c r="B46027" s="1">
        <f>DATE(2003,8,1) + TIME(0,0,0)</f>
        <v>37834</v>
      </c>
      <c r="C46027">
        <v>26.160371779999998</v>
      </c>
    </row>
    <row r="46028" spans="1:3" x14ac:dyDescent="0.25">
      <c r="A46028">
        <v>1339</v>
      </c>
      <c r="B46028" s="1">
        <f>DATE(2003,9,1) + TIME(0,0,0)</f>
        <v>37865</v>
      </c>
      <c r="C46028">
        <v>26.197664261</v>
      </c>
    </row>
    <row r="46029" spans="1:3" x14ac:dyDescent="0.25">
      <c r="A46029">
        <v>1369</v>
      </c>
      <c r="B46029" s="1">
        <f>DATE(2003,10,1) + TIME(0,0,0)</f>
        <v>37895</v>
      </c>
      <c r="C46029">
        <v>26.232511519999999</v>
      </c>
    </row>
    <row r="46030" spans="1:3" x14ac:dyDescent="0.25">
      <c r="A46030">
        <v>1400</v>
      </c>
      <c r="B46030" s="1">
        <f>DATE(2003,11,1) + TIME(0,0,0)</f>
        <v>37926</v>
      </c>
      <c r="C46030">
        <v>26.267280579000001</v>
      </c>
    </row>
    <row r="46031" spans="1:3" x14ac:dyDescent="0.25">
      <c r="A46031">
        <v>1430</v>
      </c>
      <c r="B46031" s="1">
        <f>DATE(2003,12,1) + TIME(0,0,0)</f>
        <v>37956</v>
      </c>
      <c r="C46031">
        <v>26.299766541</v>
      </c>
    </row>
    <row r="46032" spans="1:3" x14ac:dyDescent="0.25">
      <c r="A46032">
        <v>1461</v>
      </c>
      <c r="B46032" s="1">
        <f>DATE(2004,1,1) + TIME(0,0,0)</f>
        <v>37987</v>
      </c>
      <c r="C46032">
        <v>26.33218956</v>
      </c>
    </row>
    <row r="46033" spans="1:3" x14ac:dyDescent="0.25">
      <c r="A46033">
        <v>1492</v>
      </c>
      <c r="B46033" s="1">
        <f>DATE(2004,2,1) + TIME(0,0,0)</f>
        <v>38018</v>
      </c>
      <c r="C46033">
        <v>26.363510131999998</v>
      </c>
    </row>
    <row r="46034" spans="1:3" x14ac:dyDescent="0.25">
      <c r="A46034">
        <v>1521</v>
      </c>
      <c r="B46034" s="1">
        <f>DATE(2004,3,1) + TIME(0,0,0)</f>
        <v>38047</v>
      </c>
      <c r="C46034">
        <v>26.391868591000001</v>
      </c>
    </row>
    <row r="46035" spans="1:3" x14ac:dyDescent="0.25">
      <c r="A46035">
        <v>1552</v>
      </c>
      <c r="B46035" s="1">
        <f>DATE(2004,4,1) + TIME(0,0,0)</f>
        <v>38078</v>
      </c>
      <c r="C46035">
        <v>26.421289443999999</v>
      </c>
    </row>
    <row r="46036" spans="1:3" x14ac:dyDescent="0.25">
      <c r="A46036">
        <v>1582</v>
      </c>
      <c r="B46036" s="1">
        <f>DATE(2004,5,1) + TIME(0,0,0)</f>
        <v>38108</v>
      </c>
      <c r="C46036">
        <v>26.449043274000001</v>
      </c>
    </row>
    <row r="46037" spans="1:3" x14ac:dyDescent="0.25">
      <c r="A46037">
        <v>1613</v>
      </c>
      <c r="B46037" s="1">
        <f>DATE(2004,6,1) + TIME(0,0,0)</f>
        <v>38139</v>
      </c>
      <c r="C46037">
        <v>26.477054595999999</v>
      </c>
    </row>
    <row r="46038" spans="1:3" x14ac:dyDescent="0.25">
      <c r="A46038">
        <v>1643</v>
      </c>
      <c r="B46038" s="1">
        <f>DATE(2004,7,1) + TIME(0,0,0)</f>
        <v>38169</v>
      </c>
      <c r="C46038">
        <v>26.503540039000001</v>
      </c>
    </row>
    <row r="46039" spans="1:3" x14ac:dyDescent="0.25">
      <c r="A46039">
        <v>1674</v>
      </c>
      <c r="B46039" s="1">
        <f>DATE(2004,8,1) + TIME(0,0,0)</f>
        <v>38200</v>
      </c>
      <c r="C46039">
        <v>26.530281067000001</v>
      </c>
    </row>
    <row r="46040" spans="1:3" x14ac:dyDescent="0.25">
      <c r="A46040">
        <v>1705</v>
      </c>
      <c r="B46040" s="1">
        <f>DATE(2004,9,1) + TIME(0,0,0)</f>
        <v>38231</v>
      </c>
      <c r="C46040">
        <v>26.556415558000001</v>
      </c>
    </row>
    <row r="46041" spans="1:3" x14ac:dyDescent="0.25">
      <c r="A46041">
        <v>1735</v>
      </c>
      <c r="B46041" s="1">
        <f>DATE(2004,10,1) + TIME(0,0,0)</f>
        <v>38261</v>
      </c>
      <c r="C46041">
        <v>26.581186294999998</v>
      </c>
    </row>
    <row r="46042" spans="1:3" x14ac:dyDescent="0.25">
      <c r="A46042">
        <v>1766</v>
      </c>
      <c r="B46042" s="1">
        <f>DATE(2004,11,1) + TIME(0,0,0)</f>
        <v>38292</v>
      </c>
      <c r="C46042">
        <v>26.606271744000001</v>
      </c>
    </row>
    <row r="46043" spans="1:3" x14ac:dyDescent="0.25">
      <c r="A46043">
        <v>1796</v>
      </c>
      <c r="B46043" s="1">
        <f>DATE(2004,12,1) + TIME(0,0,0)</f>
        <v>38322</v>
      </c>
      <c r="C46043">
        <v>26.630071640000001</v>
      </c>
    </row>
    <row r="46044" spans="1:3" x14ac:dyDescent="0.25">
      <c r="A46044">
        <v>1827</v>
      </c>
      <c r="B46044" s="1">
        <f>DATE(2005,1,1) + TIME(0,0,0)</f>
        <v>38353</v>
      </c>
      <c r="C46044">
        <v>26.654195785999999</v>
      </c>
    </row>
    <row r="46045" spans="1:3" x14ac:dyDescent="0.25">
      <c r="A46045">
        <v>1858</v>
      </c>
      <c r="B46045" s="1">
        <f>DATE(2005,2,1) + TIME(0,0,0)</f>
        <v>38384</v>
      </c>
      <c r="C46045">
        <v>26.677869797</v>
      </c>
    </row>
    <row r="46046" spans="1:3" x14ac:dyDescent="0.25">
      <c r="A46046">
        <v>1886</v>
      </c>
      <c r="B46046" s="1">
        <f>DATE(2005,3,1) + TIME(0,0,0)</f>
        <v>38412</v>
      </c>
      <c r="C46046">
        <v>26.698886870999999</v>
      </c>
    </row>
    <row r="46047" spans="1:3" x14ac:dyDescent="0.25">
      <c r="A46047">
        <v>1917</v>
      </c>
      <c r="B46047" s="1">
        <f>DATE(2005,4,1) + TIME(0,0,0)</f>
        <v>38443</v>
      </c>
      <c r="C46047">
        <v>26.721773148</v>
      </c>
    </row>
    <row r="46048" spans="1:3" x14ac:dyDescent="0.25">
      <c r="A46048">
        <v>1947</v>
      </c>
      <c r="B46048" s="1">
        <f>DATE(2005,5,1) + TIME(0,0,0)</f>
        <v>38473</v>
      </c>
      <c r="C46048">
        <v>26.743513106999998</v>
      </c>
    </row>
    <row r="46049" spans="1:3" x14ac:dyDescent="0.25">
      <c r="A46049">
        <v>1978</v>
      </c>
      <c r="B46049" s="1">
        <f>DATE(2005,6,1) + TIME(0,0,0)</f>
        <v>38504</v>
      </c>
      <c r="C46049">
        <v>26.765550612999998</v>
      </c>
    </row>
    <row r="46050" spans="1:3" x14ac:dyDescent="0.25">
      <c r="A46050">
        <v>2008</v>
      </c>
      <c r="B46050" s="1">
        <f>DATE(2005,7,1) + TIME(0,0,0)</f>
        <v>38534</v>
      </c>
      <c r="C46050">
        <v>26.786510467999999</v>
      </c>
    </row>
    <row r="46051" spans="1:3" x14ac:dyDescent="0.25">
      <c r="A46051">
        <v>2039</v>
      </c>
      <c r="B46051" s="1">
        <f>DATE(2005,8,1) + TIME(0,0,0)</f>
        <v>38565</v>
      </c>
      <c r="C46051">
        <v>26.80780983</v>
      </c>
    </row>
    <row r="46052" spans="1:3" x14ac:dyDescent="0.25">
      <c r="A46052">
        <v>2070</v>
      </c>
      <c r="B46052" s="1">
        <f>DATE(2005,9,1) + TIME(0,0,0)</f>
        <v>38596</v>
      </c>
      <c r="C46052">
        <v>26.828765869000001</v>
      </c>
    </row>
    <row r="46053" spans="1:3" x14ac:dyDescent="0.25">
      <c r="A46053">
        <v>2100</v>
      </c>
      <c r="B46053" s="1">
        <f>DATE(2005,10,1) + TIME(0,0,0)</f>
        <v>38626</v>
      </c>
      <c r="C46053">
        <v>26.848733901999999</v>
      </c>
    </row>
    <row r="46054" spans="1:3" x14ac:dyDescent="0.25">
      <c r="A46054">
        <v>2131</v>
      </c>
      <c r="B46054" s="1">
        <f>DATE(2005,11,1) + TIME(0,0,0)</f>
        <v>38657</v>
      </c>
      <c r="C46054">
        <v>26.869062423999999</v>
      </c>
    </row>
    <row r="46055" spans="1:3" x14ac:dyDescent="0.25">
      <c r="A46055">
        <v>2161</v>
      </c>
      <c r="B46055" s="1">
        <f>DATE(2005,12,1) + TIME(0,0,0)</f>
        <v>38687</v>
      </c>
      <c r="C46055">
        <v>26.888452529999999</v>
      </c>
    </row>
    <row r="46056" spans="1:3" x14ac:dyDescent="0.25">
      <c r="A46056">
        <v>2192</v>
      </c>
      <c r="B46056" s="1">
        <f>DATE(2006,1,1) + TIME(0,0,0)</f>
        <v>38718</v>
      </c>
      <c r="C46056">
        <v>26.908210753999999</v>
      </c>
    </row>
    <row r="46057" spans="1:3" x14ac:dyDescent="0.25">
      <c r="A46057">
        <v>2223</v>
      </c>
      <c r="B46057" s="1">
        <f>DATE(2006,2,1) + TIME(0,0,0)</f>
        <v>38749</v>
      </c>
      <c r="C46057">
        <v>26.927698135</v>
      </c>
    </row>
    <row r="46058" spans="1:3" x14ac:dyDescent="0.25">
      <c r="A46058">
        <v>2251</v>
      </c>
      <c r="B46058" s="1">
        <f>DATE(2006,3,1) + TIME(0,0,0)</f>
        <v>38777</v>
      </c>
      <c r="C46058">
        <v>26.945079802999999</v>
      </c>
    </row>
    <row r="46059" spans="1:3" x14ac:dyDescent="0.25">
      <c r="A46059">
        <v>2282</v>
      </c>
      <c r="B46059" s="1">
        <f>DATE(2006,4,1) + TIME(0,0,0)</f>
        <v>38808</v>
      </c>
      <c r="C46059">
        <v>26.964092255000001</v>
      </c>
    </row>
    <row r="46060" spans="1:3" x14ac:dyDescent="0.25">
      <c r="A46060">
        <v>2312</v>
      </c>
      <c r="B46060" s="1">
        <f>DATE(2006,5,1) + TIME(0,0,0)</f>
        <v>38838</v>
      </c>
      <c r="C46060">
        <v>26.982271193999999</v>
      </c>
    </row>
    <row r="46061" spans="1:3" x14ac:dyDescent="0.25">
      <c r="A46061">
        <v>2343</v>
      </c>
      <c r="B46061" s="1">
        <f>DATE(2006,6,1) + TIME(0,0,0)</f>
        <v>38869</v>
      </c>
      <c r="C46061">
        <v>27.000843048</v>
      </c>
    </row>
    <row r="46062" spans="1:3" x14ac:dyDescent="0.25">
      <c r="A46062">
        <v>2373</v>
      </c>
      <c r="B46062" s="1">
        <f>DATE(2006,7,1) + TIME(0,0,0)</f>
        <v>38899</v>
      </c>
      <c r="C46062">
        <v>27.018617630000001</v>
      </c>
    </row>
    <row r="46063" spans="1:3" x14ac:dyDescent="0.25">
      <c r="A46063">
        <v>2404</v>
      </c>
      <c r="B46063" s="1">
        <f>DATE(2006,8,1) + TIME(0,0,0)</f>
        <v>38930</v>
      </c>
      <c r="C46063">
        <v>27.036788940000001</v>
      </c>
    </row>
    <row r="46064" spans="1:3" x14ac:dyDescent="0.25">
      <c r="A46064">
        <v>2435</v>
      </c>
      <c r="B46064" s="1">
        <f>DATE(2006,9,1) + TIME(0,0,0)</f>
        <v>38961</v>
      </c>
      <c r="C46064">
        <v>27.054773331</v>
      </c>
    </row>
    <row r="46065" spans="1:3" x14ac:dyDescent="0.25">
      <c r="A46065">
        <v>2465</v>
      </c>
      <c r="B46065" s="1">
        <f>DATE(2006,10,1) + TIME(0,0,0)</f>
        <v>38991</v>
      </c>
      <c r="C46065">
        <v>27.072010039999999</v>
      </c>
    </row>
    <row r="46066" spans="1:3" x14ac:dyDescent="0.25">
      <c r="A46066">
        <v>2496</v>
      </c>
      <c r="B46066" s="1">
        <f>DATE(2006,11,1) + TIME(0,0,0)</f>
        <v>39022</v>
      </c>
      <c r="C46066">
        <v>27.0896492</v>
      </c>
    </row>
    <row r="46067" spans="1:3" x14ac:dyDescent="0.25">
      <c r="A46067">
        <v>2526</v>
      </c>
      <c r="B46067" s="1">
        <f>DATE(2006,12,1) + TIME(0,0,0)</f>
        <v>39052</v>
      </c>
      <c r="C46067">
        <v>27.106561661000001</v>
      </c>
    </row>
    <row r="46068" spans="1:3" x14ac:dyDescent="0.25">
      <c r="A46068">
        <v>2557</v>
      </c>
      <c r="B46068" s="1">
        <f>DATE(2007,1,1) + TIME(0,0,0)</f>
        <v>39083</v>
      </c>
      <c r="C46068">
        <v>27.123886108000001</v>
      </c>
    </row>
    <row r="46069" spans="1:3" x14ac:dyDescent="0.25">
      <c r="A46069">
        <v>2588</v>
      </c>
      <c r="B46069" s="1">
        <f>DATE(2007,2,1) + TIME(0,0,0)</f>
        <v>39114</v>
      </c>
      <c r="C46069">
        <v>27.141059875</v>
      </c>
    </row>
    <row r="46070" spans="1:3" x14ac:dyDescent="0.25">
      <c r="A46070">
        <v>2616</v>
      </c>
      <c r="B46070" s="1">
        <f>DATE(2007,3,1) + TIME(0,0,0)</f>
        <v>39142</v>
      </c>
      <c r="C46070">
        <v>27.156446457000001</v>
      </c>
    </row>
    <row r="46071" spans="1:3" x14ac:dyDescent="0.25">
      <c r="A46071">
        <v>2647</v>
      </c>
      <c r="B46071" s="1">
        <f>DATE(2007,4,1) + TIME(0,0,0)</f>
        <v>39173</v>
      </c>
      <c r="C46071">
        <v>27.173347473</v>
      </c>
    </row>
    <row r="46072" spans="1:3" x14ac:dyDescent="0.25">
      <c r="A46072">
        <v>2677</v>
      </c>
      <c r="B46072" s="1">
        <f>DATE(2007,5,1) + TIME(0,0,0)</f>
        <v>39203</v>
      </c>
      <c r="C46072">
        <v>27.189573287999998</v>
      </c>
    </row>
    <row r="46073" spans="1:3" x14ac:dyDescent="0.25">
      <c r="A46073">
        <v>2708</v>
      </c>
      <c r="B46073" s="1">
        <f>DATE(2007,6,1) + TIME(0,0,0)</f>
        <v>39234</v>
      </c>
      <c r="C46073">
        <v>27.206216812000001</v>
      </c>
    </row>
    <row r="46074" spans="1:3" x14ac:dyDescent="0.25">
      <c r="A46074">
        <v>2738</v>
      </c>
      <c r="B46074" s="1">
        <f>DATE(2007,7,1) + TIME(0,0,0)</f>
        <v>39264</v>
      </c>
      <c r="C46074">
        <v>27.222204208000001</v>
      </c>
    </row>
    <row r="46075" spans="1:3" x14ac:dyDescent="0.25">
      <c r="A46075">
        <v>2769</v>
      </c>
      <c r="B46075" s="1">
        <f>DATE(2007,8,1) + TIME(0,0,0)</f>
        <v>39295</v>
      </c>
      <c r="C46075">
        <v>27.238605498999998</v>
      </c>
    </row>
    <row r="46076" spans="1:3" x14ac:dyDescent="0.25">
      <c r="A46076">
        <v>2800</v>
      </c>
      <c r="B46076" s="1">
        <f>DATE(2007,9,1) + TIME(0,0,0)</f>
        <v>39326</v>
      </c>
      <c r="C46076">
        <v>27.254892348999999</v>
      </c>
    </row>
    <row r="46077" spans="1:3" x14ac:dyDescent="0.25">
      <c r="A46077">
        <v>2830</v>
      </c>
      <c r="B46077" s="1">
        <f>DATE(2007,10,1) + TIME(0,0,0)</f>
        <v>39356</v>
      </c>
      <c r="C46077">
        <v>27.270544052000002</v>
      </c>
    </row>
    <row r="46078" spans="1:3" x14ac:dyDescent="0.25">
      <c r="A46078">
        <v>2861</v>
      </c>
      <c r="B46078" s="1">
        <f>DATE(2007,11,1) + TIME(0,0,0)</f>
        <v>39387</v>
      </c>
      <c r="C46078">
        <v>27.286609649999999</v>
      </c>
    </row>
    <row r="46079" spans="1:3" x14ac:dyDescent="0.25">
      <c r="A46079">
        <v>2891</v>
      </c>
      <c r="B46079" s="1">
        <f>DATE(2007,12,1) + TIME(0,0,0)</f>
        <v>39417</v>
      </c>
      <c r="C46079">
        <v>27.302062987999999</v>
      </c>
    </row>
    <row r="46080" spans="1:3" x14ac:dyDescent="0.25">
      <c r="A46080">
        <v>2922</v>
      </c>
      <c r="B46080" s="1">
        <f>DATE(2008,1,1) + TIME(0,0,0)</f>
        <v>39448</v>
      </c>
      <c r="C46080">
        <v>27.317930222000001</v>
      </c>
    </row>
    <row r="46081" spans="1:3" x14ac:dyDescent="0.25">
      <c r="A46081">
        <v>2953</v>
      </c>
      <c r="B46081" s="1">
        <f>DATE(2008,2,1) + TIME(0,0,0)</f>
        <v>39479</v>
      </c>
      <c r="C46081">
        <v>27.333702086999999</v>
      </c>
    </row>
    <row r="46082" spans="1:3" x14ac:dyDescent="0.25">
      <c r="A46082">
        <v>2982</v>
      </c>
      <c r="B46082" s="1">
        <f>DATE(2008,3,1) + TIME(0,0,0)</f>
        <v>39508</v>
      </c>
      <c r="C46082">
        <v>27.348367691</v>
      </c>
    </row>
    <row r="46083" spans="1:3" x14ac:dyDescent="0.25">
      <c r="A46083">
        <v>3013</v>
      </c>
      <c r="B46083" s="1">
        <f>DATE(2008,4,1) + TIME(0,0,0)</f>
        <v>39539</v>
      </c>
      <c r="C46083">
        <v>27.363954543999998</v>
      </c>
    </row>
    <row r="46084" spans="1:3" x14ac:dyDescent="0.25">
      <c r="A46084">
        <v>3043</v>
      </c>
      <c r="B46084" s="1">
        <f>DATE(2008,5,1) + TIME(0,0,0)</f>
        <v>39569</v>
      </c>
      <c r="C46084">
        <v>27.378953933999998</v>
      </c>
    </row>
    <row r="46085" spans="1:3" x14ac:dyDescent="0.25">
      <c r="A46085">
        <v>3074</v>
      </c>
      <c r="B46085" s="1">
        <f>DATE(2008,6,1) + TIME(0,0,0)</f>
        <v>39600</v>
      </c>
      <c r="C46085">
        <v>27.394367217999999</v>
      </c>
    </row>
    <row r="46086" spans="1:3" x14ac:dyDescent="0.25">
      <c r="A46086">
        <v>3104</v>
      </c>
      <c r="B46086" s="1">
        <f>DATE(2008,7,1) + TIME(0,0,0)</f>
        <v>39630</v>
      </c>
      <c r="C46086">
        <v>27.409200668</v>
      </c>
    </row>
    <row r="46087" spans="1:3" x14ac:dyDescent="0.25">
      <c r="A46087">
        <v>3135</v>
      </c>
      <c r="B46087" s="1">
        <f>DATE(2008,8,1) + TIME(0,0,0)</f>
        <v>39661</v>
      </c>
      <c r="C46087">
        <v>27.424448012999999</v>
      </c>
    </row>
    <row r="46088" spans="1:3" x14ac:dyDescent="0.25">
      <c r="A46088">
        <v>3166</v>
      </c>
      <c r="B46088" s="1">
        <f>DATE(2008,9,1) + TIME(0,0,0)</f>
        <v>39692</v>
      </c>
      <c r="C46088">
        <v>27.439615249999999</v>
      </c>
    </row>
    <row r="46089" spans="1:3" x14ac:dyDescent="0.25">
      <c r="A46089">
        <v>3196</v>
      </c>
      <c r="B46089" s="1">
        <f>DATE(2008,10,1) + TIME(0,0,0)</f>
        <v>39722</v>
      </c>
      <c r="C46089">
        <v>27.454225539999999</v>
      </c>
    </row>
    <row r="46090" spans="1:3" x14ac:dyDescent="0.25">
      <c r="A46090">
        <v>3227</v>
      </c>
      <c r="B46090" s="1">
        <f>DATE(2008,11,1) + TIME(0,0,0)</f>
        <v>39753</v>
      </c>
      <c r="C46090">
        <v>27.469255446999998</v>
      </c>
    </row>
    <row r="46091" spans="1:3" x14ac:dyDescent="0.25">
      <c r="A46091">
        <v>3257</v>
      </c>
      <c r="B46091" s="1">
        <f>DATE(2008,12,1) + TIME(0,0,0)</f>
        <v>39783</v>
      </c>
      <c r="C46091">
        <v>27.483728409000001</v>
      </c>
    </row>
    <row r="46092" spans="1:3" x14ac:dyDescent="0.25">
      <c r="A46092">
        <v>3288</v>
      </c>
      <c r="B46092" s="1">
        <f>DATE(2009,1,1) + TIME(0,0,0)</f>
        <v>39814</v>
      </c>
      <c r="C46092">
        <v>27.498609543000001</v>
      </c>
    </row>
    <row r="46093" spans="1:3" x14ac:dyDescent="0.25">
      <c r="A46093">
        <v>3319</v>
      </c>
      <c r="B46093" s="1">
        <f>DATE(2009,2,1) + TIME(0,0,0)</f>
        <v>39845</v>
      </c>
      <c r="C46093">
        <v>27.513416289999999</v>
      </c>
    </row>
    <row r="46094" spans="1:3" x14ac:dyDescent="0.25">
      <c r="A46094">
        <v>3347</v>
      </c>
      <c r="B46094" s="1">
        <f>DATE(2009,3,1) + TIME(0,0,0)</f>
        <v>39873</v>
      </c>
      <c r="C46094">
        <v>27.526727676</v>
      </c>
    </row>
    <row r="46095" spans="1:3" x14ac:dyDescent="0.25">
      <c r="A46095">
        <v>3378</v>
      </c>
      <c r="B46095" s="1">
        <f>DATE(2009,4,1) + TIME(0,0,0)</f>
        <v>39904</v>
      </c>
      <c r="C46095">
        <v>27.541391373</v>
      </c>
    </row>
    <row r="46096" spans="1:3" x14ac:dyDescent="0.25">
      <c r="A46096">
        <v>3408</v>
      </c>
      <c r="B46096" s="1">
        <f>DATE(2009,5,1) + TIME(0,0,0)</f>
        <v>39934</v>
      </c>
      <c r="C46096">
        <v>27.555515288999999</v>
      </c>
    </row>
    <row r="46097" spans="1:3" x14ac:dyDescent="0.25">
      <c r="A46097">
        <v>3439</v>
      </c>
      <c r="B46097" s="1">
        <f>DATE(2009,6,1) + TIME(0,0,0)</f>
        <v>39965</v>
      </c>
      <c r="C46097">
        <v>27.570039748999999</v>
      </c>
    </row>
    <row r="46098" spans="1:3" x14ac:dyDescent="0.25">
      <c r="A46098">
        <v>3469</v>
      </c>
      <c r="B46098" s="1">
        <f>DATE(2009,7,1) + TIME(0,0,0)</f>
        <v>39995</v>
      </c>
      <c r="C46098">
        <v>27.584030151</v>
      </c>
    </row>
    <row r="46099" spans="1:3" x14ac:dyDescent="0.25">
      <c r="A46099">
        <v>3500</v>
      </c>
      <c r="B46099" s="1">
        <f>DATE(2009,8,1) + TIME(0,0,0)</f>
        <v>40026</v>
      </c>
      <c r="C46099">
        <v>27.598417282</v>
      </c>
    </row>
    <row r="46100" spans="1:3" x14ac:dyDescent="0.25">
      <c r="A46100">
        <v>3531</v>
      </c>
      <c r="B46100" s="1">
        <f>DATE(2009,9,1) + TIME(0,0,0)</f>
        <v>40057</v>
      </c>
      <c r="C46100">
        <v>27.612737656</v>
      </c>
    </row>
    <row r="46101" spans="1:3" x14ac:dyDescent="0.25">
      <c r="A46101">
        <v>3561</v>
      </c>
      <c r="B46101" s="1">
        <f>DATE(2009,10,1) + TIME(0,0,0)</f>
        <v>40087</v>
      </c>
      <c r="C46101">
        <v>27.626531601</v>
      </c>
    </row>
    <row r="46102" spans="1:3" x14ac:dyDescent="0.25">
      <c r="A46102">
        <v>3592</v>
      </c>
      <c r="B46102" s="1">
        <f>DATE(2009,11,1) + TIME(0,0,0)</f>
        <v>40118</v>
      </c>
      <c r="C46102">
        <v>27.640720367</v>
      </c>
    </row>
    <row r="46103" spans="1:3" x14ac:dyDescent="0.25">
      <c r="A46103">
        <v>3622</v>
      </c>
      <c r="B46103" s="1">
        <f>DATE(2009,12,1) + TIME(0,0,0)</f>
        <v>40148</v>
      </c>
      <c r="C46103">
        <v>27.654390334999999</v>
      </c>
    </row>
    <row r="46104" spans="1:3" x14ac:dyDescent="0.25">
      <c r="A46104">
        <v>3653</v>
      </c>
      <c r="B46104" s="1">
        <f>DATE(2010,1,1) + TIME(0,0,0)</f>
        <v>40179</v>
      </c>
      <c r="C46104">
        <v>27.668451309000002</v>
      </c>
    </row>
    <row r="46105" spans="1:3" x14ac:dyDescent="0.25">
      <c r="A46105">
        <v>3684</v>
      </c>
      <c r="B46105" s="1">
        <f>DATE(2010,2,1) + TIME(0,0,0)</f>
        <v>40210</v>
      </c>
      <c r="C46105">
        <v>27.682449341000002</v>
      </c>
    </row>
    <row r="46106" spans="1:3" x14ac:dyDescent="0.25">
      <c r="A46106">
        <v>3712</v>
      </c>
      <c r="B46106" s="1">
        <f>DATE(2010,3,1) + TIME(0,0,0)</f>
        <v>40238</v>
      </c>
      <c r="C46106">
        <v>27.695039748999999</v>
      </c>
    </row>
    <row r="46107" spans="1:3" x14ac:dyDescent="0.25">
      <c r="A46107">
        <v>3743</v>
      </c>
      <c r="B46107" s="1">
        <f>DATE(2010,4,1) + TIME(0,0,0)</f>
        <v>40269</v>
      </c>
      <c r="C46107">
        <v>27.708917618000001</v>
      </c>
    </row>
    <row r="46108" spans="1:3" x14ac:dyDescent="0.25">
      <c r="A46108">
        <v>3773</v>
      </c>
      <c r="B46108" s="1">
        <f>DATE(2010,5,1) + TIME(0,0,0)</f>
        <v>40299</v>
      </c>
      <c r="C46108">
        <v>27.722291945999999</v>
      </c>
    </row>
    <row r="46109" spans="1:3" x14ac:dyDescent="0.25">
      <c r="A46109">
        <v>3804</v>
      </c>
      <c r="B46109" s="1">
        <f>DATE(2010,6,1) + TIME(0,0,0)</f>
        <v>40330</v>
      </c>
      <c r="C46109">
        <v>27.736051559</v>
      </c>
    </row>
    <row r="46110" spans="1:3" x14ac:dyDescent="0.25">
      <c r="A46110">
        <v>3834</v>
      </c>
      <c r="B46110" s="1">
        <f>DATE(2010,7,1) + TIME(0,0,0)</f>
        <v>40360</v>
      </c>
      <c r="C46110">
        <v>27.749309539999999</v>
      </c>
    </row>
    <row r="46111" spans="1:3" x14ac:dyDescent="0.25">
      <c r="A46111">
        <v>3865</v>
      </c>
      <c r="B46111" s="1">
        <f>DATE(2010,8,1) + TIME(0,0,0)</f>
        <v>40391</v>
      </c>
      <c r="C46111">
        <v>27.762952805000001</v>
      </c>
    </row>
    <row r="46112" spans="1:3" x14ac:dyDescent="0.25">
      <c r="A46112">
        <v>3896</v>
      </c>
      <c r="B46112" s="1">
        <f>DATE(2010,9,1) + TIME(0,0,0)</f>
        <v>40422</v>
      </c>
      <c r="C46112">
        <v>27.776538849000001</v>
      </c>
    </row>
    <row r="46113" spans="1:3" x14ac:dyDescent="0.25">
      <c r="A46113">
        <v>3926</v>
      </c>
      <c r="B46113" s="1">
        <f>DATE(2010,10,1) + TIME(0,0,0)</f>
        <v>40452</v>
      </c>
      <c r="C46113">
        <v>27.789630890000002</v>
      </c>
    </row>
    <row r="46114" spans="1:3" x14ac:dyDescent="0.25">
      <c r="A46114">
        <v>3957</v>
      </c>
      <c r="B46114" s="1">
        <f>DATE(2010,11,1) + TIME(0,0,0)</f>
        <v>40483</v>
      </c>
      <c r="C46114">
        <v>27.803104400999999</v>
      </c>
    </row>
    <row r="46115" spans="1:3" x14ac:dyDescent="0.25">
      <c r="A46115">
        <v>3987</v>
      </c>
      <c r="B46115" s="1">
        <f>DATE(2010,12,1) + TIME(0,0,0)</f>
        <v>40513</v>
      </c>
      <c r="C46115">
        <v>27.81608963</v>
      </c>
    </row>
    <row r="46116" spans="1:3" x14ac:dyDescent="0.25">
      <c r="A46116">
        <v>4018</v>
      </c>
      <c r="B46116" s="1">
        <f>DATE(2011,1,1) + TIME(0,0,0)</f>
        <v>40544</v>
      </c>
      <c r="C46116">
        <v>27.829452515</v>
      </c>
    </row>
    <row r="46117" spans="1:3" x14ac:dyDescent="0.25">
      <c r="A46117">
        <v>4049</v>
      </c>
      <c r="B46117" s="1">
        <f>DATE(2011,2,1) + TIME(0,0,0)</f>
        <v>40575</v>
      </c>
      <c r="C46117">
        <v>27.842760085999998</v>
      </c>
    </row>
    <row r="46118" spans="1:3" x14ac:dyDescent="0.25">
      <c r="A46118">
        <v>4077</v>
      </c>
      <c r="B46118" s="1">
        <f>DATE(2011,3,1) + TIME(0,0,0)</f>
        <v>40603</v>
      </c>
      <c r="C46118">
        <v>27.854734421</v>
      </c>
    </row>
    <row r="46119" spans="1:3" x14ac:dyDescent="0.25">
      <c r="A46119">
        <v>4108</v>
      </c>
      <c r="B46119" s="1">
        <f>DATE(2011,4,1) + TIME(0,0,0)</f>
        <v>40634</v>
      </c>
      <c r="C46119">
        <v>27.867938994999999</v>
      </c>
    </row>
    <row r="46120" spans="1:3" x14ac:dyDescent="0.25">
      <c r="A46120">
        <v>4138</v>
      </c>
      <c r="B46120" s="1">
        <f>DATE(2011,5,1) + TIME(0,0,0)</f>
        <v>40664</v>
      </c>
      <c r="C46120">
        <v>27.88066864</v>
      </c>
    </row>
    <row r="46121" spans="1:3" x14ac:dyDescent="0.25">
      <c r="A46121">
        <v>4169</v>
      </c>
      <c r="B46121" s="1">
        <f>DATE(2011,6,1) + TIME(0,0,0)</f>
        <v>40695</v>
      </c>
      <c r="C46121">
        <v>27.893770218</v>
      </c>
    </row>
    <row r="46122" spans="1:3" x14ac:dyDescent="0.25">
      <c r="A46122">
        <v>4199</v>
      </c>
      <c r="B46122" s="1">
        <f>DATE(2011,7,1) + TIME(0,0,0)</f>
        <v>40725</v>
      </c>
      <c r="C46122">
        <v>27.906398772999999</v>
      </c>
    </row>
    <row r="46123" spans="1:3" x14ac:dyDescent="0.25">
      <c r="A46123">
        <v>4230</v>
      </c>
      <c r="B46123" s="1">
        <f>DATE(2011,8,1) + TIME(0,0,0)</f>
        <v>40756</v>
      </c>
      <c r="C46123">
        <v>27.919399260999999</v>
      </c>
    </row>
    <row r="46124" spans="1:3" x14ac:dyDescent="0.25">
      <c r="A46124">
        <v>4261</v>
      </c>
      <c r="B46124" s="1">
        <f>DATE(2011,9,1) + TIME(0,0,0)</f>
        <v>40787</v>
      </c>
      <c r="C46124">
        <v>27.932348251000001</v>
      </c>
    </row>
    <row r="46125" spans="1:3" x14ac:dyDescent="0.25">
      <c r="A46125">
        <v>4291</v>
      </c>
      <c r="B46125" s="1">
        <f>DATE(2011,10,1) + TIME(0,0,0)</f>
        <v>40817</v>
      </c>
      <c r="C46125">
        <v>27.944831848</v>
      </c>
    </row>
    <row r="46126" spans="1:3" x14ac:dyDescent="0.25">
      <c r="A46126">
        <v>4322</v>
      </c>
      <c r="B46126" s="1">
        <f>DATE(2011,11,1) + TIME(0,0,0)</f>
        <v>40848</v>
      </c>
      <c r="C46126">
        <v>27.957683563</v>
      </c>
    </row>
    <row r="46127" spans="1:3" x14ac:dyDescent="0.25">
      <c r="A46127">
        <v>4352</v>
      </c>
      <c r="B46127" s="1">
        <f>DATE(2011,12,1) + TIME(0,0,0)</f>
        <v>40878</v>
      </c>
      <c r="C46127">
        <v>27.9700737</v>
      </c>
    </row>
    <row r="46128" spans="1:3" x14ac:dyDescent="0.25">
      <c r="A46128">
        <v>4383</v>
      </c>
      <c r="B46128" s="1">
        <f>DATE(2012,1,1) + TIME(0,0,0)</f>
        <v>40909</v>
      </c>
      <c r="C46128">
        <v>27.982828139999999</v>
      </c>
    </row>
    <row r="46129" spans="1:3" x14ac:dyDescent="0.25">
      <c r="A46129">
        <v>4414</v>
      </c>
      <c r="B46129" s="1">
        <f>DATE(2012,2,1) + TIME(0,0,0)</f>
        <v>40940</v>
      </c>
      <c r="C46129">
        <v>27.995532990000001</v>
      </c>
    </row>
    <row r="46130" spans="1:3" x14ac:dyDescent="0.25">
      <c r="A46130">
        <v>4443</v>
      </c>
      <c r="B46130" s="1">
        <f>DATE(2012,3,1) + TIME(0,0,0)</f>
        <v>40969</v>
      </c>
      <c r="C46130">
        <v>28.007377625</v>
      </c>
    </row>
    <row r="46131" spans="1:3" x14ac:dyDescent="0.25">
      <c r="A46131">
        <v>4474</v>
      </c>
      <c r="B46131" s="1">
        <f>DATE(2012,4,1) + TIME(0,0,0)</f>
        <v>41000</v>
      </c>
      <c r="C46131">
        <v>28.019989014</v>
      </c>
    </row>
    <row r="46132" spans="1:3" x14ac:dyDescent="0.25">
      <c r="A46132">
        <v>4504</v>
      </c>
      <c r="B46132" s="1">
        <f>DATE(2012,5,1) + TIME(0,0,0)</f>
        <v>41030</v>
      </c>
      <c r="C46132">
        <v>28.032152176</v>
      </c>
    </row>
    <row r="46133" spans="1:3" x14ac:dyDescent="0.25">
      <c r="A46133">
        <v>4535</v>
      </c>
      <c r="B46133" s="1">
        <f>DATE(2012,6,1) + TIME(0,0,0)</f>
        <v>41061</v>
      </c>
      <c r="C46133">
        <v>28.044672011999999</v>
      </c>
    </row>
    <row r="46134" spans="1:3" x14ac:dyDescent="0.25">
      <c r="A46134">
        <v>4565</v>
      </c>
      <c r="B46134" s="1">
        <f>DATE(2012,7,1) + TIME(0,0,0)</f>
        <v>41091</v>
      </c>
      <c r="C46134">
        <v>28.056743621999999</v>
      </c>
    </row>
    <row r="46135" spans="1:3" x14ac:dyDescent="0.25">
      <c r="A46135">
        <v>4596</v>
      </c>
      <c r="B46135" s="1">
        <f>DATE(2012,8,1) + TIME(0,0,0)</f>
        <v>41122</v>
      </c>
      <c r="C46135">
        <v>28.069173812999999</v>
      </c>
    </row>
    <row r="46136" spans="1:3" x14ac:dyDescent="0.25">
      <c r="A46136">
        <v>4627</v>
      </c>
      <c r="B46136" s="1">
        <f>DATE(2012,9,1) + TIME(0,0,0)</f>
        <v>41153</v>
      </c>
      <c r="C46136">
        <v>28.081558227999999</v>
      </c>
    </row>
    <row r="46137" spans="1:3" x14ac:dyDescent="0.25">
      <c r="A46137">
        <v>4657</v>
      </c>
      <c r="B46137" s="1">
        <f>DATE(2012,10,1) + TIME(0,0,0)</f>
        <v>41183</v>
      </c>
      <c r="C46137">
        <v>28.093500136999999</v>
      </c>
    </row>
    <row r="46138" spans="1:3" x14ac:dyDescent="0.25">
      <c r="A46138">
        <v>4688</v>
      </c>
      <c r="B46138" s="1">
        <f>DATE(2012,11,1) + TIME(0,0,0)</f>
        <v>41214</v>
      </c>
      <c r="C46138">
        <v>28.105794907</v>
      </c>
    </row>
    <row r="46139" spans="1:3" x14ac:dyDescent="0.25">
      <c r="A46139">
        <v>4718</v>
      </c>
      <c r="B46139" s="1">
        <f>DATE(2012,12,1) + TIME(0,0,0)</f>
        <v>41244</v>
      </c>
      <c r="C46139">
        <v>28.117650986000001</v>
      </c>
    </row>
    <row r="46140" spans="1:3" x14ac:dyDescent="0.25">
      <c r="A46140">
        <v>4749</v>
      </c>
      <c r="B46140" s="1">
        <f>DATE(2013,1,1) + TIME(0,0,0)</f>
        <v>41275</v>
      </c>
      <c r="C46140">
        <v>28.129858017</v>
      </c>
    </row>
    <row r="46141" spans="1:3" x14ac:dyDescent="0.25">
      <c r="A46141">
        <v>4780</v>
      </c>
      <c r="B46141" s="1">
        <f>DATE(2013,2,1) + TIME(0,0,0)</f>
        <v>41306</v>
      </c>
      <c r="C46141">
        <v>28.142021179</v>
      </c>
    </row>
    <row r="46142" spans="1:3" x14ac:dyDescent="0.25">
      <c r="A46142">
        <v>4808</v>
      </c>
      <c r="B46142" s="1">
        <f>DATE(2013,3,1) + TIME(0,0,0)</f>
        <v>41334</v>
      </c>
      <c r="C46142">
        <v>28.152971268000002</v>
      </c>
    </row>
    <row r="46143" spans="1:3" x14ac:dyDescent="0.25">
      <c r="A46143">
        <v>4839</v>
      </c>
      <c r="B46143" s="1">
        <f>DATE(2013,4,1) + TIME(0,0,0)</f>
        <v>41365</v>
      </c>
      <c r="C46143">
        <v>28.165048598999999</v>
      </c>
    </row>
    <row r="46144" spans="1:3" x14ac:dyDescent="0.25">
      <c r="A46144">
        <v>4869</v>
      </c>
      <c r="B46144" s="1">
        <f>DATE(2013,5,1) + TIME(0,0,0)</f>
        <v>41395</v>
      </c>
      <c r="C46144">
        <v>28.176692963000001</v>
      </c>
    </row>
    <row r="46145" spans="1:3" x14ac:dyDescent="0.25">
      <c r="A46145">
        <v>4900</v>
      </c>
      <c r="B46145" s="1">
        <f>DATE(2013,6,1) + TIME(0,0,0)</f>
        <v>41426</v>
      </c>
      <c r="C46145">
        <v>28.188678741</v>
      </c>
    </row>
    <row r="46146" spans="1:3" x14ac:dyDescent="0.25">
      <c r="A46146">
        <v>4930</v>
      </c>
      <c r="B46146" s="1">
        <f>DATE(2013,7,1) + TIME(0,0,0)</f>
        <v>41456</v>
      </c>
      <c r="C46146">
        <v>28.200235367000001</v>
      </c>
    </row>
    <row r="46147" spans="1:3" x14ac:dyDescent="0.25">
      <c r="A46147">
        <v>4961</v>
      </c>
      <c r="B46147" s="1">
        <f>DATE(2013,8,1) + TIME(0,0,0)</f>
        <v>41487</v>
      </c>
      <c r="C46147">
        <v>28.212131500000002</v>
      </c>
    </row>
    <row r="46148" spans="1:3" x14ac:dyDescent="0.25">
      <c r="A46148">
        <v>4992</v>
      </c>
      <c r="B46148" s="1">
        <f>DATE(2013,9,1) + TIME(0,0,0)</f>
        <v>41518</v>
      </c>
      <c r="C46148">
        <v>28.223981856999998</v>
      </c>
    </row>
    <row r="46149" spans="1:3" x14ac:dyDescent="0.25">
      <c r="A46149">
        <v>5022</v>
      </c>
      <c r="B46149" s="1">
        <f>DATE(2013,10,1) + TIME(0,0,0)</f>
        <v>41548</v>
      </c>
      <c r="C46149">
        <v>28.235404968000001</v>
      </c>
    </row>
    <row r="46150" spans="1:3" x14ac:dyDescent="0.25">
      <c r="A46150">
        <v>5053</v>
      </c>
      <c r="B46150" s="1">
        <f>DATE(2013,11,1) + TIME(0,0,0)</f>
        <v>41579</v>
      </c>
      <c r="C46150">
        <v>28.247165679999998</v>
      </c>
    </row>
    <row r="46151" spans="1:3" x14ac:dyDescent="0.25">
      <c r="A46151">
        <v>5083</v>
      </c>
      <c r="B46151" s="1">
        <f>DATE(2013,12,1) + TIME(0,0,0)</f>
        <v>41609</v>
      </c>
      <c r="C46151">
        <v>28.258504867999999</v>
      </c>
    </row>
    <row r="46152" spans="1:3" x14ac:dyDescent="0.25">
      <c r="A46152">
        <v>5114</v>
      </c>
      <c r="B46152" s="1">
        <f>DATE(2014,1,1) + TIME(0,0,0)</f>
        <v>41640</v>
      </c>
      <c r="C46152">
        <v>28.270179749</v>
      </c>
    </row>
    <row r="46153" spans="1:3" x14ac:dyDescent="0.25">
      <c r="A46153">
        <v>5145</v>
      </c>
      <c r="B46153" s="1">
        <f>DATE(2014,2,1) + TIME(0,0,0)</f>
        <v>41671</v>
      </c>
      <c r="C46153">
        <v>28.281808853000001</v>
      </c>
    </row>
    <row r="46154" spans="1:3" x14ac:dyDescent="0.25">
      <c r="A46154">
        <v>5173</v>
      </c>
      <c r="B46154" s="1">
        <f>DATE(2014,3,1) + TIME(0,0,0)</f>
        <v>41699</v>
      </c>
      <c r="C46154">
        <v>28.292278289999999</v>
      </c>
    </row>
    <row r="46155" spans="1:3" x14ac:dyDescent="0.25">
      <c r="A46155">
        <v>5204</v>
      </c>
      <c r="B46155" s="1">
        <f>DATE(2014,4,1) + TIME(0,0,0)</f>
        <v>41730</v>
      </c>
      <c r="C46155">
        <v>28.303827286000001</v>
      </c>
    </row>
    <row r="46156" spans="1:3" x14ac:dyDescent="0.25">
      <c r="A46156">
        <v>5234</v>
      </c>
      <c r="B46156" s="1">
        <f>DATE(2014,5,1) + TIME(0,0,0)</f>
        <v>41760</v>
      </c>
      <c r="C46156">
        <v>28.314964293999999</v>
      </c>
    </row>
    <row r="46157" spans="1:3" x14ac:dyDescent="0.25">
      <c r="A46157">
        <v>5265</v>
      </c>
      <c r="B46157" s="1">
        <f>DATE(2014,6,1) + TIME(0,0,0)</f>
        <v>41791</v>
      </c>
      <c r="C46157">
        <v>28.326433181999999</v>
      </c>
    </row>
    <row r="46158" spans="1:3" x14ac:dyDescent="0.25">
      <c r="A46158">
        <v>5295</v>
      </c>
      <c r="B46158" s="1">
        <f>DATE(2014,7,1) + TIME(0,0,0)</f>
        <v>41821</v>
      </c>
      <c r="C46158">
        <v>28.337493896000002</v>
      </c>
    </row>
    <row r="46159" spans="1:3" x14ac:dyDescent="0.25">
      <c r="A46159">
        <v>5326</v>
      </c>
      <c r="B46159" s="1">
        <f>DATE(2014,8,1) + TIME(0,0,0)</f>
        <v>41852</v>
      </c>
      <c r="C46159">
        <v>28.348882674999999</v>
      </c>
    </row>
    <row r="46160" spans="1:3" x14ac:dyDescent="0.25">
      <c r="A46160">
        <v>5357</v>
      </c>
      <c r="B46160" s="1">
        <f>DATE(2014,9,1) + TIME(0,0,0)</f>
        <v>41883</v>
      </c>
      <c r="C46160">
        <v>28.360235213999999</v>
      </c>
    </row>
    <row r="46161" spans="1:3" x14ac:dyDescent="0.25">
      <c r="A46161">
        <v>5387</v>
      </c>
      <c r="B46161" s="1">
        <f>DATE(2014,10,1) + TIME(0,0,0)</f>
        <v>41913</v>
      </c>
      <c r="C46161">
        <v>28.371183394999999</v>
      </c>
    </row>
    <row r="46162" spans="1:3" x14ac:dyDescent="0.25">
      <c r="A46162">
        <v>5418</v>
      </c>
      <c r="B46162" s="1">
        <f>DATE(2014,11,1) + TIME(0,0,0)</f>
        <v>41944</v>
      </c>
      <c r="C46162">
        <v>28.382459641000001</v>
      </c>
    </row>
    <row r="46163" spans="1:3" x14ac:dyDescent="0.25">
      <c r="A46163">
        <v>5448</v>
      </c>
      <c r="B46163" s="1">
        <f>DATE(2014,12,1) + TIME(0,0,0)</f>
        <v>41974</v>
      </c>
      <c r="C46163">
        <v>28.393337249999998</v>
      </c>
    </row>
    <row r="46164" spans="1:3" x14ac:dyDescent="0.25">
      <c r="A46164">
        <v>5479</v>
      </c>
      <c r="B46164" s="1">
        <f>DATE(2015,1,1) + TIME(0,0,0)</f>
        <v>42005</v>
      </c>
      <c r="C46164">
        <v>28.404541016</v>
      </c>
    </row>
    <row r="46165" spans="1:3" x14ac:dyDescent="0.25">
      <c r="A46165">
        <v>5510</v>
      </c>
      <c r="B46165" s="1">
        <f>DATE(2015,2,1) + TIME(0,0,0)</f>
        <v>42036</v>
      </c>
      <c r="C46165">
        <v>28.415708542000001</v>
      </c>
    </row>
    <row r="46166" spans="1:3" x14ac:dyDescent="0.25">
      <c r="A46166">
        <v>5538</v>
      </c>
      <c r="B46166" s="1">
        <f>DATE(2015,3,1) + TIME(0,0,0)</f>
        <v>42064</v>
      </c>
      <c r="C46166">
        <v>28.425765990999999</v>
      </c>
    </row>
    <row r="46167" spans="1:3" x14ac:dyDescent="0.25">
      <c r="A46167">
        <v>5569</v>
      </c>
      <c r="B46167" s="1">
        <f>DATE(2015,4,1) + TIME(0,0,0)</f>
        <v>42095</v>
      </c>
      <c r="C46167">
        <v>28.436864852999999</v>
      </c>
    </row>
    <row r="46168" spans="1:3" x14ac:dyDescent="0.25">
      <c r="A46168">
        <v>5599</v>
      </c>
      <c r="B46168" s="1">
        <f>DATE(2015,5,1) + TIME(0,0,0)</f>
        <v>42125</v>
      </c>
      <c r="C46168">
        <v>28.447574615000001</v>
      </c>
    </row>
    <row r="46169" spans="1:3" x14ac:dyDescent="0.25">
      <c r="A46169">
        <v>5630</v>
      </c>
      <c r="B46169" s="1">
        <f>DATE(2015,6,1) + TIME(0,0,0)</f>
        <v>42156</v>
      </c>
      <c r="C46169">
        <v>28.458610534999998</v>
      </c>
    </row>
    <row r="46170" spans="1:3" x14ac:dyDescent="0.25">
      <c r="A46170">
        <v>5660</v>
      </c>
      <c r="B46170" s="1">
        <f>DATE(2015,7,1) + TIME(0,0,0)</f>
        <v>42186</v>
      </c>
      <c r="C46170">
        <v>28.46925354</v>
      </c>
    </row>
    <row r="46171" spans="1:3" x14ac:dyDescent="0.25">
      <c r="A46171">
        <v>5691</v>
      </c>
      <c r="B46171" s="1">
        <f>DATE(2015,8,1) + TIME(0,0,0)</f>
        <v>42217</v>
      </c>
      <c r="C46171">
        <v>28.480216980000002</v>
      </c>
    </row>
    <row r="46172" spans="1:3" x14ac:dyDescent="0.25">
      <c r="A46172">
        <v>5722</v>
      </c>
      <c r="B46172" s="1">
        <f>DATE(2015,9,1) + TIME(0,0,0)</f>
        <v>42248</v>
      </c>
      <c r="C46172">
        <v>28.491147994999999</v>
      </c>
    </row>
    <row r="46173" spans="1:3" x14ac:dyDescent="0.25">
      <c r="A46173">
        <v>5752</v>
      </c>
      <c r="B46173" s="1">
        <f>DATE(2015,10,1) + TIME(0,0,0)</f>
        <v>42278</v>
      </c>
      <c r="C46173">
        <v>28.501695633000001</v>
      </c>
    </row>
    <row r="46174" spans="1:3" x14ac:dyDescent="0.25">
      <c r="A46174">
        <v>5783</v>
      </c>
      <c r="B46174" s="1">
        <f>DATE(2015,11,1) + TIME(0,0,0)</f>
        <v>42309</v>
      </c>
      <c r="C46174">
        <v>28.512559890999999</v>
      </c>
    </row>
    <row r="46175" spans="1:3" x14ac:dyDescent="0.25">
      <c r="A46175">
        <v>5813</v>
      </c>
      <c r="B46175" s="1">
        <f>DATE(2015,12,1) + TIME(0,0,0)</f>
        <v>42339</v>
      </c>
      <c r="C46175">
        <v>28.523044586000001</v>
      </c>
    </row>
    <row r="46176" spans="1:3" x14ac:dyDescent="0.25">
      <c r="A46176">
        <v>5844</v>
      </c>
      <c r="B46176" s="1">
        <f>DATE(2016,1,1) + TIME(0,0,0)</f>
        <v>42370</v>
      </c>
      <c r="C46176">
        <v>28.533847809000001</v>
      </c>
    </row>
    <row r="46177" spans="1:3" x14ac:dyDescent="0.25">
      <c r="A46177">
        <v>5875</v>
      </c>
      <c r="B46177" s="1">
        <f>DATE(2016,2,1) + TIME(0,0,0)</f>
        <v>42401</v>
      </c>
      <c r="C46177">
        <v>28.544622421</v>
      </c>
    </row>
    <row r="46178" spans="1:3" x14ac:dyDescent="0.25">
      <c r="A46178">
        <v>5904</v>
      </c>
      <c r="B46178" s="1">
        <f>DATE(2016,3,1) + TIME(0,0,0)</f>
        <v>42430</v>
      </c>
      <c r="C46178">
        <v>28.554670334000001</v>
      </c>
    </row>
    <row r="46179" spans="1:3" x14ac:dyDescent="0.25">
      <c r="A46179">
        <v>5935</v>
      </c>
      <c r="B46179" s="1">
        <f>DATE(2016,4,1) + TIME(0,0,0)</f>
        <v>42461</v>
      </c>
      <c r="C46179">
        <v>28.565385817999999</v>
      </c>
    </row>
    <row r="46180" spans="1:3" x14ac:dyDescent="0.25">
      <c r="A46180">
        <v>5965</v>
      </c>
      <c r="B46180" s="1">
        <f>DATE(2016,5,1) + TIME(0,0,0)</f>
        <v>42491</v>
      </c>
      <c r="C46180">
        <v>28.575729370000001</v>
      </c>
    </row>
    <row r="46181" spans="1:3" x14ac:dyDescent="0.25">
      <c r="A46181">
        <v>5996</v>
      </c>
      <c r="B46181" s="1">
        <f>DATE(2016,6,1) + TIME(0,0,0)</f>
        <v>42522</v>
      </c>
      <c r="C46181">
        <v>28.586395264</v>
      </c>
    </row>
    <row r="46182" spans="1:3" x14ac:dyDescent="0.25">
      <c r="A46182">
        <v>6026</v>
      </c>
      <c r="B46182" s="1">
        <f>DATE(2016,7,1) + TIME(0,0,0)</f>
        <v>42552</v>
      </c>
      <c r="C46182">
        <v>28.596691132</v>
      </c>
    </row>
    <row r="46183" spans="1:3" x14ac:dyDescent="0.25">
      <c r="A46183">
        <v>6057</v>
      </c>
      <c r="B46183" s="1">
        <f>DATE(2016,8,1) + TIME(0,0,0)</f>
        <v>42583</v>
      </c>
      <c r="C46183">
        <v>28.607311248999999</v>
      </c>
    </row>
    <row r="46184" spans="1:3" x14ac:dyDescent="0.25">
      <c r="A46184">
        <v>6088</v>
      </c>
      <c r="B46184" s="1">
        <f>DATE(2016,9,1) + TIME(0,0,0)</f>
        <v>42614</v>
      </c>
      <c r="C46184">
        <v>28.617910384999998</v>
      </c>
    </row>
    <row r="46185" spans="1:3" x14ac:dyDescent="0.25">
      <c r="A46185">
        <v>6118</v>
      </c>
      <c r="B46185" s="1">
        <f>DATE(2016,10,1) + TIME(0,0,0)</f>
        <v>42644</v>
      </c>
      <c r="C46185">
        <v>28.628156661999999</v>
      </c>
    </row>
    <row r="46186" spans="1:3" x14ac:dyDescent="0.25">
      <c r="A46186">
        <v>6149</v>
      </c>
      <c r="B46186" s="1">
        <f>DATE(2016,11,1) + TIME(0,0,0)</f>
        <v>42675</v>
      </c>
      <c r="C46186">
        <v>28.638742446999998</v>
      </c>
    </row>
    <row r="46187" spans="1:3" x14ac:dyDescent="0.25">
      <c r="A46187">
        <v>6179</v>
      </c>
      <c r="B46187" s="1">
        <f>DATE(2016,12,1) + TIME(0,0,0)</f>
        <v>42705</v>
      </c>
      <c r="C46187">
        <v>28.648998259999999</v>
      </c>
    </row>
    <row r="46188" spans="1:3" x14ac:dyDescent="0.25">
      <c r="A46188">
        <v>6210</v>
      </c>
      <c r="B46188" s="1">
        <f>DATE(2017,1,1) + TIME(0,0,0)</f>
        <v>42736</v>
      </c>
      <c r="C46188">
        <v>28.659631729000001</v>
      </c>
    </row>
    <row r="46189" spans="1:3" x14ac:dyDescent="0.25">
      <c r="A46189">
        <v>6241</v>
      </c>
      <c r="B46189" s="1">
        <f>DATE(2017,2,1) + TIME(0,0,0)</f>
        <v>42767</v>
      </c>
      <c r="C46189">
        <v>28.670310974</v>
      </c>
    </row>
    <row r="46190" spans="1:3" x14ac:dyDescent="0.25">
      <c r="A46190">
        <v>6269</v>
      </c>
      <c r="B46190" s="1">
        <f>DATE(2017,3,1) + TIME(0,0,0)</f>
        <v>42795</v>
      </c>
      <c r="C46190">
        <v>28.680021285999999</v>
      </c>
    </row>
    <row r="46191" spans="1:3" x14ac:dyDescent="0.25">
      <c r="A46191">
        <v>6300</v>
      </c>
      <c r="B46191" s="1">
        <f>DATE(2017,4,1) + TIME(0,0,0)</f>
        <v>42826</v>
      </c>
      <c r="C46191">
        <v>28.690845490000001</v>
      </c>
    </row>
    <row r="46192" spans="1:3" x14ac:dyDescent="0.25">
      <c r="A46192">
        <v>6330</v>
      </c>
      <c r="B46192" s="1">
        <f>DATE(2017,5,1) + TIME(0,0,0)</f>
        <v>42856</v>
      </c>
      <c r="C46192">
        <v>28.701421738000001</v>
      </c>
    </row>
    <row r="46193" spans="1:3" x14ac:dyDescent="0.25">
      <c r="A46193">
        <v>6361</v>
      </c>
      <c r="B46193" s="1">
        <f>DATE(2017,6,1) + TIME(0,0,0)</f>
        <v>42887</v>
      </c>
      <c r="C46193">
        <v>28.712451935000001</v>
      </c>
    </row>
    <row r="46194" spans="1:3" x14ac:dyDescent="0.25">
      <c r="A46194">
        <v>6391</v>
      </c>
      <c r="B46194" s="1">
        <f>DATE(2017,7,1) + TIME(0,0,0)</f>
        <v>42917</v>
      </c>
      <c r="C46194">
        <v>28.723253249999999</v>
      </c>
    </row>
    <row r="46195" spans="1:3" x14ac:dyDescent="0.25">
      <c r="A46195">
        <v>6422</v>
      </c>
      <c r="B46195" s="1">
        <f>DATE(2017,8,1) + TIME(0,0,0)</f>
        <v>42948</v>
      </c>
      <c r="C46195">
        <v>28.734540938999999</v>
      </c>
    </row>
    <row r="46196" spans="1:3" x14ac:dyDescent="0.25">
      <c r="A46196">
        <v>6453</v>
      </c>
      <c r="B46196" s="1">
        <f>DATE(2017,9,1) + TIME(0,0,0)</f>
        <v>42979</v>
      </c>
      <c r="C46196">
        <v>28.745985031</v>
      </c>
    </row>
    <row r="46197" spans="1:3" x14ac:dyDescent="0.25">
      <c r="A46197">
        <v>6483</v>
      </c>
      <c r="B46197" s="1">
        <f>DATE(2017,10,1) + TIME(0,0,0)</f>
        <v>43009</v>
      </c>
      <c r="C46197">
        <v>28.757289885999999</v>
      </c>
    </row>
    <row r="46198" spans="1:3" x14ac:dyDescent="0.25">
      <c r="A46198">
        <v>6514</v>
      </c>
      <c r="B46198" s="1">
        <f>DATE(2017,11,1) + TIME(0,0,0)</f>
        <v>43040</v>
      </c>
      <c r="C46198">
        <v>28.769283295000001</v>
      </c>
    </row>
    <row r="46199" spans="1:3" x14ac:dyDescent="0.25">
      <c r="A46199">
        <v>6544</v>
      </c>
      <c r="B46199" s="1">
        <f>DATE(2017,12,1) + TIME(0,0,0)</f>
        <v>43070</v>
      </c>
      <c r="C46199">
        <v>28.781141281</v>
      </c>
    </row>
    <row r="46200" spans="1:3" x14ac:dyDescent="0.25">
      <c r="A46200">
        <v>6575</v>
      </c>
      <c r="B46200" s="1">
        <f>DATE(2018,1,1) + TIME(0,0,0)</f>
        <v>43101</v>
      </c>
      <c r="C46200">
        <v>28.793584824</v>
      </c>
    </row>
    <row r="46201" spans="1:3" x14ac:dyDescent="0.25">
      <c r="A46201">
        <v>6606</v>
      </c>
      <c r="B46201" s="1">
        <f>DATE(2018,2,1) + TIME(0,0,0)</f>
        <v>43132</v>
      </c>
      <c r="C46201">
        <v>28.806179047000001</v>
      </c>
    </row>
    <row r="46202" spans="1:3" x14ac:dyDescent="0.25">
      <c r="A46202">
        <v>6634</v>
      </c>
      <c r="B46202" s="1">
        <f>DATE(2018,3,1) + TIME(0,0,0)</f>
        <v>43160</v>
      </c>
      <c r="C46202">
        <v>28.817665099999999</v>
      </c>
    </row>
    <row r="46203" spans="1:3" x14ac:dyDescent="0.25">
      <c r="A46203">
        <v>6665</v>
      </c>
      <c r="B46203" s="1">
        <f>DATE(2018,4,1) + TIME(0,0,0)</f>
        <v>43191</v>
      </c>
      <c r="C46203">
        <v>28.830482483000001</v>
      </c>
    </row>
    <row r="46204" spans="1:3" x14ac:dyDescent="0.25">
      <c r="A46204">
        <v>6695</v>
      </c>
      <c r="B46204" s="1">
        <f>DATE(2018,5,1) + TIME(0,0,0)</f>
        <v>43221</v>
      </c>
      <c r="C46204">
        <v>28.842977523999998</v>
      </c>
    </row>
    <row r="46205" spans="1:3" x14ac:dyDescent="0.25">
      <c r="A46205">
        <v>6726</v>
      </c>
      <c r="B46205" s="1">
        <f>DATE(2018,6,1) + TIME(0,0,0)</f>
        <v>43252</v>
      </c>
      <c r="C46205">
        <v>28.855966567999999</v>
      </c>
    </row>
    <row r="46206" spans="1:3" x14ac:dyDescent="0.25">
      <c r="A46206">
        <v>6756</v>
      </c>
      <c r="B46206" s="1">
        <f>DATE(2018,7,1) + TIME(0,0,0)</f>
        <v>43282</v>
      </c>
      <c r="C46206">
        <v>28.868600845</v>
      </c>
    </row>
    <row r="46207" spans="1:3" x14ac:dyDescent="0.25">
      <c r="A46207">
        <v>6787</v>
      </c>
      <c r="B46207" s="1">
        <f>DATE(2018,8,1) + TIME(0,0,0)</f>
        <v>43313</v>
      </c>
      <c r="C46207">
        <v>28.881710051999999</v>
      </c>
    </row>
    <row r="46208" spans="1:3" x14ac:dyDescent="0.25">
      <c r="A46208">
        <v>6818</v>
      </c>
      <c r="B46208" s="1">
        <f>DATE(2018,9,1) + TIME(0,0,0)</f>
        <v>43344</v>
      </c>
      <c r="C46208">
        <v>28.894863129000001</v>
      </c>
    </row>
    <row r="46209" spans="1:3" x14ac:dyDescent="0.25">
      <c r="A46209">
        <v>6848</v>
      </c>
      <c r="B46209" s="1">
        <f>DATE(2018,10,1) + TIME(0,0,0)</f>
        <v>43374</v>
      </c>
      <c r="C46209">
        <v>28.907629013000001</v>
      </c>
    </row>
    <row r="46210" spans="1:3" x14ac:dyDescent="0.25">
      <c r="A46210">
        <v>6879</v>
      </c>
      <c r="B46210" s="1">
        <f>DATE(2018,11,1) + TIME(0,0,0)</f>
        <v>43405</v>
      </c>
      <c r="C46210">
        <v>28.920852661000001</v>
      </c>
    </row>
    <row r="46211" spans="1:3" x14ac:dyDescent="0.25">
      <c r="A46211">
        <v>6909</v>
      </c>
      <c r="B46211" s="1">
        <f>DATE(2018,12,1) + TIME(0,0,0)</f>
        <v>43435</v>
      </c>
      <c r="C46211">
        <v>28.933679581</v>
      </c>
    </row>
    <row r="46212" spans="1:3" x14ac:dyDescent="0.25">
      <c r="A46212">
        <v>6940</v>
      </c>
      <c r="B46212" s="1">
        <f>DATE(2019,1,1) + TIME(0,0,0)</f>
        <v>43466</v>
      </c>
      <c r="C46212">
        <v>28.946960448999999</v>
      </c>
    </row>
    <row r="46213" spans="1:3" x14ac:dyDescent="0.25">
      <c r="A46213">
        <v>6971</v>
      </c>
      <c r="B46213" s="1">
        <f>DATE(2019,2,1) + TIME(0,0,0)</f>
        <v>43497</v>
      </c>
      <c r="C46213">
        <v>28.960268021000001</v>
      </c>
    </row>
    <row r="46214" spans="1:3" x14ac:dyDescent="0.25">
      <c r="A46214">
        <v>6999</v>
      </c>
      <c r="B46214" s="1">
        <f>DATE(2019,3,1) + TIME(0,0,0)</f>
        <v>43525</v>
      </c>
      <c r="C46214">
        <v>28.972303391000001</v>
      </c>
    </row>
    <row r="46215" spans="1:3" x14ac:dyDescent="0.25">
      <c r="A46215">
        <v>7030</v>
      </c>
      <c r="B46215" s="1">
        <f>DATE(2019,4,1) + TIME(0,0,0)</f>
        <v>43556</v>
      </c>
      <c r="C46215">
        <v>28.985643387</v>
      </c>
    </row>
    <row r="46216" spans="1:3" x14ac:dyDescent="0.25">
      <c r="A46216">
        <v>7060</v>
      </c>
      <c r="B46216" s="1">
        <f>DATE(2019,5,1) + TIME(0,0,0)</f>
        <v>43586</v>
      </c>
      <c r="C46216">
        <v>28.998561858999999</v>
      </c>
    </row>
    <row r="46217" spans="1:3" x14ac:dyDescent="0.25">
      <c r="A46217">
        <v>7091</v>
      </c>
      <c r="B46217" s="1">
        <f>DATE(2019,6,1) + TIME(0,0,0)</f>
        <v>43617</v>
      </c>
      <c r="C46217">
        <v>29.011915207000001</v>
      </c>
    </row>
    <row r="46218" spans="1:3" x14ac:dyDescent="0.25">
      <c r="A46218">
        <v>7121</v>
      </c>
      <c r="B46218" s="1">
        <f>DATE(2019,7,1) + TIME(0,0,0)</f>
        <v>43647</v>
      </c>
      <c r="C46218">
        <v>29.024835586999998</v>
      </c>
    </row>
    <row r="46219" spans="1:3" x14ac:dyDescent="0.25">
      <c r="A46219">
        <v>7152</v>
      </c>
      <c r="B46219" s="1">
        <f>DATE(2019,8,1) + TIME(0,0,0)</f>
        <v>43678</v>
      </c>
      <c r="C46219">
        <v>29.038175583000001</v>
      </c>
    </row>
    <row r="46220" spans="1:3" x14ac:dyDescent="0.25">
      <c r="A46220">
        <v>7183</v>
      </c>
      <c r="B46220" s="1">
        <f>DATE(2019,9,1) + TIME(0,0,0)</f>
        <v>43709</v>
      </c>
      <c r="C46220">
        <v>29.051498413000001</v>
      </c>
    </row>
    <row r="46221" spans="1:3" x14ac:dyDescent="0.25">
      <c r="A46221">
        <v>7213</v>
      </c>
      <c r="B46221" s="1">
        <f>DATE(2019,10,1) + TIME(0,0,0)</f>
        <v>43739</v>
      </c>
      <c r="C46221">
        <v>29.064373016000001</v>
      </c>
    </row>
    <row r="46222" spans="1:3" x14ac:dyDescent="0.25">
      <c r="A46222">
        <v>7244</v>
      </c>
      <c r="B46222" s="1">
        <f>DATE(2019,11,1) + TIME(0,0,0)</f>
        <v>43770</v>
      </c>
      <c r="C46222">
        <v>29.077648162999999</v>
      </c>
    </row>
    <row r="46223" spans="1:3" x14ac:dyDescent="0.25">
      <c r="A46223">
        <v>7274</v>
      </c>
      <c r="B46223" s="1">
        <f>DATE(2019,12,1) + TIME(0,0,0)</f>
        <v>43800</v>
      </c>
      <c r="C46223">
        <v>29.090463637999999</v>
      </c>
    </row>
    <row r="46224" spans="1:3" x14ac:dyDescent="0.25">
      <c r="A46224">
        <v>7305</v>
      </c>
      <c r="B46224" s="1">
        <f>DATE(2020,1,1) + TIME(0,0,0)</f>
        <v>43831</v>
      </c>
      <c r="C46224">
        <v>29.10367012</v>
      </c>
    </row>
    <row r="46225" spans="1:3" x14ac:dyDescent="0.25">
      <c r="A46225">
        <v>7336</v>
      </c>
      <c r="B46225" s="1">
        <f>DATE(2020,2,1) + TIME(0,0,0)</f>
        <v>43862</v>
      </c>
      <c r="C46225">
        <v>29.116836547999998</v>
      </c>
    </row>
    <row r="46226" spans="1:3" x14ac:dyDescent="0.25">
      <c r="A46226">
        <v>7365</v>
      </c>
      <c r="B46226" s="1">
        <f>DATE(2020,3,1) + TIME(0,0,0)</f>
        <v>43891</v>
      </c>
      <c r="C46226">
        <v>29.129112244000002</v>
      </c>
    </row>
    <row r="46227" spans="1:3" x14ac:dyDescent="0.25">
      <c r="A46227">
        <v>7396</v>
      </c>
      <c r="B46227" s="1">
        <f>DATE(2020,4,1) + TIME(0,0,0)</f>
        <v>43922</v>
      </c>
      <c r="C46227">
        <v>29.142187118999999</v>
      </c>
    </row>
    <row r="46228" spans="1:3" x14ac:dyDescent="0.25">
      <c r="A46228">
        <v>7426</v>
      </c>
      <c r="B46228" s="1">
        <f>DATE(2020,5,1) + TIME(0,0,0)</f>
        <v>43952</v>
      </c>
      <c r="C46228">
        <v>29.154794692999999</v>
      </c>
    </row>
    <row r="46229" spans="1:3" x14ac:dyDescent="0.25">
      <c r="A46229">
        <v>7457</v>
      </c>
      <c r="B46229" s="1">
        <f>DATE(2020,6,1) + TIME(0,0,0)</f>
        <v>43983</v>
      </c>
      <c r="C46229">
        <v>29.167768477999999</v>
      </c>
    </row>
    <row r="46230" spans="1:3" x14ac:dyDescent="0.25">
      <c r="A46230">
        <v>7487</v>
      </c>
      <c r="B46230" s="1">
        <f>DATE(2020,7,1) + TIME(0,0,0)</f>
        <v>44013</v>
      </c>
      <c r="C46230">
        <v>29.180274962999999</v>
      </c>
    </row>
    <row r="46231" spans="1:3" x14ac:dyDescent="0.25">
      <c r="A46231">
        <v>7518</v>
      </c>
      <c r="B46231" s="1">
        <f>DATE(2020,8,1) + TIME(0,0,0)</f>
        <v>44044</v>
      </c>
      <c r="C46231">
        <v>29.193141937</v>
      </c>
    </row>
    <row r="46232" spans="1:3" x14ac:dyDescent="0.25">
      <c r="A46232">
        <v>7549</v>
      </c>
      <c r="B46232" s="1">
        <f>DATE(2020,9,1) + TIME(0,0,0)</f>
        <v>44075</v>
      </c>
      <c r="C46232">
        <v>29.205955504999999</v>
      </c>
    </row>
    <row r="46233" spans="1:3" x14ac:dyDescent="0.25">
      <c r="A46233">
        <v>7579</v>
      </c>
      <c r="B46233" s="1">
        <f>DATE(2020,10,1) + TIME(0,0,0)</f>
        <v>44105</v>
      </c>
      <c r="C46233">
        <v>29.218303679999998</v>
      </c>
    </row>
    <row r="46234" spans="1:3" x14ac:dyDescent="0.25">
      <c r="A46234">
        <v>7610</v>
      </c>
      <c r="B46234" s="1">
        <f>DATE(2020,11,1) + TIME(0,0,0)</f>
        <v>44136</v>
      </c>
      <c r="C46234">
        <v>29.23100853</v>
      </c>
    </row>
    <row r="46235" spans="1:3" x14ac:dyDescent="0.25">
      <c r="A46235">
        <v>7640</v>
      </c>
      <c r="B46235" s="1">
        <f>DATE(2020,12,1) + TIME(0,0,0)</f>
        <v>44166</v>
      </c>
      <c r="C46235">
        <v>29.243251801</v>
      </c>
    </row>
    <row r="46236" spans="1:3" x14ac:dyDescent="0.25">
      <c r="A46236">
        <v>7671</v>
      </c>
      <c r="B46236" s="1">
        <f>DATE(2021,1,1) + TIME(0,0,0)</f>
        <v>44197</v>
      </c>
      <c r="C46236">
        <v>29.255849838</v>
      </c>
    </row>
    <row r="46237" spans="1:3" x14ac:dyDescent="0.25">
      <c r="A46237">
        <v>7702</v>
      </c>
      <c r="B46237" s="1">
        <f>DATE(2021,2,1) + TIME(0,0,0)</f>
        <v>44228</v>
      </c>
      <c r="C46237">
        <v>29.268392562999999</v>
      </c>
    </row>
    <row r="46238" spans="1:3" x14ac:dyDescent="0.25">
      <c r="A46238">
        <v>7730</v>
      </c>
      <c r="B46238" s="1">
        <f>DATE(2021,3,1) + TIME(0,0,0)</f>
        <v>44256</v>
      </c>
      <c r="C46238">
        <v>29.279676436999999</v>
      </c>
    </row>
    <row r="46239" spans="1:3" x14ac:dyDescent="0.25">
      <c r="A46239">
        <v>7761</v>
      </c>
      <c r="B46239" s="1">
        <f>DATE(2021,4,1) + TIME(0,0,0)</f>
        <v>44287</v>
      </c>
      <c r="C46239">
        <v>29.292116164999999</v>
      </c>
    </row>
    <row r="46240" spans="1:3" x14ac:dyDescent="0.25">
      <c r="A46240">
        <v>7791</v>
      </c>
      <c r="B46240" s="1">
        <f>DATE(2021,5,1) + TIME(0,0,0)</f>
        <v>44317</v>
      </c>
      <c r="C46240">
        <v>29.304103851000001</v>
      </c>
    </row>
    <row r="46241" spans="1:3" x14ac:dyDescent="0.25">
      <c r="A46241">
        <v>7822</v>
      </c>
      <c r="B46241" s="1">
        <f>DATE(2021,6,1) + TIME(0,0,0)</f>
        <v>44348</v>
      </c>
      <c r="C46241">
        <v>29.316438675000001</v>
      </c>
    </row>
    <row r="46242" spans="1:3" x14ac:dyDescent="0.25">
      <c r="A46242">
        <v>7852</v>
      </c>
      <c r="B46242" s="1">
        <f>DATE(2021,7,1) + TIME(0,0,0)</f>
        <v>44378</v>
      </c>
      <c r="C46242">
        <v>29.328329086</v>
      </c>
    </row>
    <row r="46243" spans="1:3" x14ac:dyDescent="0.25">
      <c r="A46243">
        <v>7883</v>
      </c>
      <c r="B46243" s="1">
        <f>DATE(2021,8,1) + TIME(0,0,0)</f>
        <v>44409</v>
      </c>
      <c r="C46243">
        <v>29.340564728</v>
      </c>
    </row>
    <row r="46244" spans="1:3" x14ac:dyDescent="0.25">
      <c r="A46244">
        <v>7914</v>
      </c>
      <c r="B46244" s="1">
        <f>DATE(2021,9,1) + TIME(0,0,0)</f>
        <v>44440</v>
      </c>
      <c r="C46244">
        <v>29.352754593</v>
      </c>
    </row>
    <row r="46245" spans="1:3" x14ac:dyDescent="0.25">
      <c r="A46245">
        <v>7944</v>
      </c>
      <c r="B46245" s="1">
        <f>DATE(2021,10,1) + TIME(0,0,0)</f>
        <v>44470</v>
      </c>
      <c r="C46245">
        <v>29.364507674999999</v>
      </c>
    </row>
    <row r="46246" spans="1:3" x14ac:dyDescent="0.25">
      <c r="A46246">
        <v>7975</v>
      </c>
      <c r="B46246" s="1">
        <f>DATE(2021,11,1) + TIME(0,0,0)</f>
        <v>44501</v>
      </c>
      <c r="C46246">
        <v>29.376605988000001</v>
      </c>
    </row>
    <row r="46247" spans="1:3" x14ac:dyDescent="0.25">
      <c r="A46247">
        <v>8005</v>
      </c>
      <c r="B46247" s="1">
        <f>DATE(2021,12,1) + TIME(0,0,0)</f>
        <v>44531</v>
      </c>
      <c r="C46247">
        <v>29.388275146000002</v>
      </c>
    </row>
    <row r="46248" spans="1:3" x14ac:dyDescent="0.25">
      <c r="A46248">
        <v>8036</v>
      </c>
      <c r="B46248" s="1">
        <f>DATE(2022,1,1) + TIME(0,0,0)</f>
        <v>44562</v>
      </c>
      <c r="C46248">
        <v>29.400291443</v>
      </c>
    </row>
    <row r="46249" spans="1:3" x14ac:dyDescent="0.25">
      <c r="A46249">
        <v>8067</v>
      </c>
      <c r="B46249" s="1">
        <f>DATE(2022,2,1) + TIME(0,0,0)</f>
        <v>44593</v>
      </c>
      <c r="C46249">
        <v>29.412269592000001</v>
      </c>
    </row>
    <row r="46250" spans="1:3" x14ac:dyDescent="0.25">
      <c r="A46250">
        <v>8095</v>
      </c>
      <c r="B46250" s="1">
        <f>DATE(2022,3,1) + TIME(0,0,0)</f>
        <v>44621</v>
      </c>
      <c r="C46250">
        <v>29.423055648999998</v>
      </c>
    </row>
    <row r="46251" spans="1:3" x14ac:dyDescent="0.25">
      <c r="A46251">
        <v>8126</v>
      </c>
      <c r="B46251" s="1">
        <f>DATE(2022,4,1) + TIME(0,0,0)</f>
        <v>44652</v>
      </c>
      <c r="C46251">
        <v>29.434963226000001</v>
      </c>
    </row>
    <row r="46252" spans="1:3" x14ac:dyDescent="0.25">
      <c r="A46252">
        <v>8156</v>
      </c>
      <c r="B46252" s="1">
        <f>DATE(2022,5,1) + TIME(0,0,0)</f>
        <v>44682</v>
      </c>
      <c r="C46252">
        <v>29.446453093999999</v>
      </c>
    </row>
    <row r="46253" spans="1:3" x14ac:dyDescent="0.25">
      <c r="A46253">
        <v>8187</v>
      </c>
      <c r="B46253" s="1">
        <f>DATE(2022,6,1) + TIME(0,0,0)</f>
        <v>44713</v>
      </c>
      <c r="C46253">
        <v>29.458293914999999</v>
      </c>
    </row>
    <row r="46254" spans="1:3" x14ac:dyDescent="0.25">
      <c r="A46254">
        <v>8217</v>
      </c>
      <c r="B46254" s="1">
        <f>DATE(2022,7,1) + TIME(0,0,0)</f>
        <v>44743</v>
      </c>
      <c r="C46254">
        <v>29.469722747999999</v>
      </c>
    </row>
    <row r="46255" spans="1:3" x14ac:dyDescent="0.25">
      <c r="A46255">
        <v>8248</v>
      </c>
      <c r="B46255" s="1">
        <f>DATE(2022,8,1) + TIME(0,0,0)</f>
        <v>44774</v>
      </c>
      <c r="C46255">
        <v>29.481502533</v>
      </c>
    </row>
    <row r="46256" spans="1:3" x14ac:dyDescent="0.25">
      <c r="A46256">
        <v>8279</v>
      </c>
      <c r="B46256" s="1">
        <f>DATE(2022,9,1) + TIME(0,0,0)</f>
        <v>44805</v>
      </c>
      <c r="C46256">
        <v>29.493251801</v>
      </c>
    </row>
    <row r="46257" spans="1:3" x14ac:dyDescent="0.25">
      <c r="A46257">
        <v>8309</v>
      </c>
      <c r="B46257" s="1">
        <f>DATE(2022,10,1) + TIME(0,0,0)</f>
        <v>44835</v>
      </c>
      <c r="C46257">
        <v>29.504598617999999</v>
      </c>
    </row>
    <row r="46258" spans="1:3" x14ac:dyDescent="0.25">
      <c r="A46258">
        <v>8340</v>
      </c>
      <c r="B46258" s="1">
        <f>DATE(2022,11,1) + TIME(0,0,0)</f>
        <v>44866</v>
      </c>
      <c r="C46258">
        <v>29.516300201</v>
      </c>
    </row>
    <row r="46259" spans="1:3" x14ac:dyDescent="0.25">
      <c r="A46259">
        <v>8370</v>
      </c>
      <c r="B46259" s="1">
        <f>DATE(2022,12,1) + TIME(0,0,0)</f>
        <v>44896</v>
      </c>
      <c r="C46259">
        <v>29.527601241999999</v>
      </c>
    </row>
    <row r="46260" spans="1:3" x14ac:dyDescent="0.25">
      <c r="A46260">
        <v>8401</v>
      </c>
      <c r="B46260" s="1">
        <f>DATE(2023,1,1) + TIME(0,0,0)</f>
        <v>44927</v>
      </c>
      <c r="C46260">
        <v>29.539253235</v>
      </c>
    </row>
    <row r="46261" spans="1:3" x14ac:dyDescent="0.25">
      <c r="A46261">
        <v>8432</v>
      </c>
      <c r="B46261" s="1">
        <f>DATE(2023,2,1) + TIME(0,0,0)</f>
        <v>44958</v>
      </c>
      <c r="C46261">
        <v>29.550882339000001</v>
      </c>
    </row>
    <row r="46262" spans="1:3" x14ac:dyDescent="0.25">
      <c r="A46262">
        <v>8460</v>
      </c>
      <c r="B46262" s="1">
        <f>DATE(2023,3,1) + TIME(0,0,0)</f>
        <v>44986</v>
      </c>
      <c r="C46262">
        <v>29.561367035</v>
      </c>
    </row>
    <row r="46263" spans="1:3" x14ac:dyDescent="0.25">
      <c r="A46263">
        <v>8491</v>
      </c>
      <c r="B46263" s="1">
        <f>DATE(2023,4,1) + TIME(0,0,0)</f>
        <v>45017</v>
      </c>
      <c r="C46263">
        <v>29.572952270999998</v>
      </c>
    </row>
    <row r="46264" spans="1:3" x14ac:dyDescent="0.25">
      <c r="A46264">
        <v>8521</v>
      </c>
      <c r="B46264" s="1">
        <f>DATE(2023,5,1) + TIME(0,0,0)</f>
        <v>45047</v>
      </c>
      <c r="C46264">
        <v>29.584142685</v>
      </c>
    </row>
    <row r="46265" spans="1:3" x14ac:dyDescent="0.25">
      <c r="A46265">
        <v>8552</v>
      </c>
      <c r="B46265" s="1">
        <f>DATE(2023,6,1) + TIME(0,0,0)</f>
        <v>45078</v>
      </c>
      <c r="C46265">
        <v>29.595685959000001</v>
      </c>
    </row>
    <row r="46266" spans="1:3" x14ac:dyDescent="0.25">
      <c r="A46266">
        <v>8582</v>
      </c>
      <c r="B46266" s="1">
        <f>DATE(2023,7,1) + TIME(0,0,0)</f>
        <v>45108</v>
      </c>
      <c r="C46266">
        <v>29.606838226000001</v>
      </c>
    </row>
    <row r="46267" spans="1:3" x14ac:dyDescent="0.25">
      <c r="A46267">
        <v>8613</v>
      </c>
      <c r="B46267" s="1">
        <f>DATE(2023,8,1) + TIME(0,0,0)</f>
        <v>45139</v>
      </c>
      <c r="C46267">
        <v>29.618341445999999</v>
      </c>
    </row>
    <row r="46268" spans="1:3" x14ac:dyDescent="0.25">
      <c r="A46268">
        <v>8644</v>
      </c>
      <c r="B46268" s="1">
        <f>DATE(2023,9,1) + TIME(0,0,0)</f>
        <v>45170</v>
      </c>
      <c r="C46268">
        <v>29.629823685000002</v>
      </c>
    </row>
    <row r="46269" spans="1:3" x14ac:dyDescent="0.25">
      <c r="A46269">
        <v>8674</v>
      </c>
      <c r="B46269" s="1">
        <f>DATE(2023,10,1) + TIME(0,0,0)</f>
        <v>45200</v>
      </c>
      <c r="C46269">
        <v>29.640918731999999</v>
      </c>
    </row>
    <row r="46270" spans="1:3" x14ac:dyDescent="0.25">
      <c r="A46270">
        <v>8705</v>
      </c>
      <c r="B46270" s="1">
        <f>DATE(2023,11,1) + TIME(0,0,0)</f>
        <v>45231</v>
      </c>
      <c r="C46270">
        <v>29.652366638</v>
      </c>
    </row>
    <row r="46271" spans="1:3" x14ac:dyDescent="0.25">
      <c r="A46271">
        <v>8735</v>
      </c>
      <c r="B46271" s="1">
        <f>DATE(2023,12,1) + TIME(0,0,0)</f>
        <v>45261</v>
      </c>
      <c r="C46271">
        <v>29.663425446000002</v>
      </c>
    </row>
    <row r="46272" spans="1:3" x14ac:dyDescent="0.25">
      <c r="A46272">
        <v>8766</v>
      </c>
      <c r="B46272" s="1">
        <f>DATE(2024,1,1) + TIME(0,0,0)</f>
        <v>45292</v>
      </c>
      <c r="C46272">
        <v>29.674835205000001</v>
      </c>
    </row>
    <row r="46273" spans="1:3" x14ac:dyDescent="0.25">
      <c r="A46273">
        <v>8797</v>
      </c>
      <c r="B46273" s="1">
        <f>DATE(2024,2,1) + TIME(0,0,0)</f>
        <v>45323</v>
      </c>
      <c r="C46273">
        <v>29.686227798000001</v>
      </c>
    </row>
    <row r="46274" spans="1:3" x14ac:dyDescent="0.25">
      <c r="A46274">
        <v>8826</v>
      </c>
      <c r="B46274" s="1">
        <f>DATE(2024,3,1) + TIME(0,0,0)</f>
        <v>45352</v>
      </c>
      <c r="C46274">
        <v>29.696870804</v>
      </c>
    </row>
    <row r="46275" spans="1:3" x14ac:dyDescent="0.25">
      <c r="A46275">
        <v>8857</v>
      </c>
      <c r="B46275" s="1">
        <f>DATE(2024,4,1) + TIME(0,0,0)</f>
        <v>45383</v>
      </c>
      <c r="C46275">
        <v>29.708229065000001</v>
      </c>
    </row>
    <row r="46276" spans="1:3" x14ac:dyDescent="0.25">
      <c r="A46276">
        <v>8887</v>
      </c>
      <c r="B46276" s="1">
        <f>DATE(2024,5,1) + TIME(0,0,0)</f>
        <v>45413</v>
      </c>
      <c r="C46276">
        <v>29.719205855999999</v>
      </c>
    </row>
    <row r="46277" spans="1:3" x14ac:dyDescent="0.25">
      <c r="A46277">
        <v>8918</v>
      </c>
      <c r="B46277" s="1">
        <f>DATE(2024,6,1) + TIME(0,0,0)</f>
        <v>45444</v>
      </c>
      <c r="C46277">
        <v>29.730531693</v>
      </c>
    </row>
    <row r="46278" spans="1:3" x14ac:dyDescent="0.25">
      <c r="A46278">
        <v>8948</v>
      </c>
      <c r="B46278" s="1">
        <f>DATE(2024,7,1) + TIME(0,0,0)</f>
        <v>45474</v>
      </c>
      <c r="C46278">
        <v>29.741476059</v>
      </c>
    </row>
    <row r="46279" spans="1:3" x14ac:dyDescent="0.25">
      <c r="A46279">
        <v>8979</v>
      </c>
      <c r="B46279" s="1">
        <f>DATE(2024,8,1) + TIME(0,0,0)</f>
        <v>45505</v>
      </c>
      <c r="C46279">
        <v>29.752767562999999</v>
      </c>
    </row>
    <row r="46280" spans="1:3" x14ac:dyDescent="0.25">
      <c r="A46280">
        <v>9010</v>
      </c>
      <c r="B46280" s="1">
        <f>DATE(2024,9,1) + TIME(0,0,0)</f>
        <v>45536</v>
      </c>
      <c r="C46280">
        <v>29.764039993000001</v>
      </c>
    </row>
    <row r="46281" spans="1:3" x14ac:dyDescent="0.25">
      <c r="A46281">
        <v>9040</v>
      </c>
      <c r="B46281" s="1">
        <f>DATE(2024,10,1) + TIME(0,0,0)</f>
        <v>45566</v>
      </c>
      <c r="C46281">
        <v>29.774930953999998</v>
      </c>
    </row>
    <row r="46282" spans="1:3" x14ac:dyDescent="0.25">
      <c r="A46282">
        <v>9071</v>
      </c>
      <c r="B46282" s="1">
        <f>DATE(2024,11,1) + TIME(0,0,0)</f>
        <v>45597</v>
      </c>
      <c r="C46282">
        <v>29.786165236999999</v>
      </c>
    </row>
    <row r="46283" spans="1:3" x14ac:dyDescent="0.25">
      <c r="A46283">
        <v>9101</v>
      </c>
      <c r="B46283" s="1">
        <f>DATE(2024,12,1) + TIME(0,0,0)</f>
        <v>45627</v>
      </c>
      <c r="C46283">
        <v>29.797019958</v>
      </c>
    </row>
    <row r="46284" spans="1:3" x14ac:dyDescent="0.25">
      <c r="A46284">
        <v>9132</v>
      </c>
      <c r="B46284" s="1">
        <f>DATE(2025,1,1) + TIME(0,0,0)</f>
        <v>45658</v>
      </c>
      <c r="C46284">
        <v>29.808218002</v>
      </c>
    </row>
    <row r="46285" spans="1:3" x14ac:dyDescent="0.25">
      <c r="A46285">
        <v>9163</v>
      </c>
      <c r="B46285" s="1">
        <f>DATE(2025,2,1) + TIME(0,0,0)</f>
        <v>45689</v>
      </c>
      <c r="C46285">
        <v>29.819396973</v>
      </c>
    </row>
    <row r="46286" spans="1:3" x14ac:dyDescent="0.25">
      <c r="A46286">
        <v>9191</v>
      </c>
      <c r="B46286" s="1">
        <f>DATE(2025,3,1) + TIME(0,0,0)</f>
        <v>45717</v>
      </c>
      <c r="C46286">
        <v>29.829475403</v>
      </c>
    </row>
    <row r="46287" spans="1:3" x14ac:dyDescent="0.25">
      <c r="A46287">
        <v>9222</v>
      </c>
      <c r="B46287" s="1">
        <f>DATE(2025,4,1) + TIME(0,0,0)</f>
        <v>45748</v>
      </c>
      <c r="C46287">
        <v>29.840616226000002</v>
      </c>
    </row>
    <row r="46288" spans="1:3" x14ac:dyDescent="0.25">
      <c r="A46288">
        <v>9252</v>
      </c>
      <c r="B46288" s="1">
        <f>DATE(2025,5,1) + TIME(0,0,0)</f>
        <v>45778</v>
      </c>
      <c r="C46288">
        <v>29.851375579999999</v>
      </c>
    </row>
    <row r="46289" spans="1:3" x14ac:dyDescent="0.25">
      <c r="A46289">
        <v>9283</v>
      </c>
      <c r="B46289" s="1">
        <f>DATE(2025,6,1) + TIME(0,0,0)</f>
        <v>45809</v>
      </c>
      <c r="C46289">
        <v>29.862476349000001</v>
      </c>
    </row>
    <row r="46290" spans="1:3" x14ac:dyDescent="0.25">
      <c r="A46290">
        <v>9313</v>
      </c>
      <c r="B46290" s="1">
        <f>DATE(2025,7,1) + TIME(0,0,0)</f>
        <v>45839</v>
      </c>
      <c r="C46290">
        <v>29.873197556000001</v>
      </c>
    </row>
    <row r="46291" spans="1:3" x14ac:dyDescent="0.25">
      <c r="A46291">
        <v>9344</v>
      </c>
      <c r="B46291" s="1">
        <f>DATE(2025,8,1) + TIME(0,0,0)</f>
        <v>45870</v>
      </c>
      <c r="C46291">
        <v>29.884256362999999</v>
      </c>
    </row>
    <row r="46292" spans="1:3" x14ac:dyDescent="0.25">
      <c r="A46292">
        <v>9375</v>
      </c>
      <c r="B46292" s="1">
        <f>DATE(2025,9,1) + TIME(0,0,0)</f>
        <v>45901</v>
      </c>
      <c r="C46292">
        <v>29.895292282</v>
      </c>
    </row>
    <row r="46293" spans="1:3" x14ac:dyDescent="0.25">
      <c r="A46293">
        <v>9405</v>
      </c>
      <c r="B46293" s="1">
        <f>DATE(2025,10,1) + TIME(0,0,0)</f>
        <v>45931</v>
      </c>
      <c r="C46293">
        <v>29.905952454000001</v>
      </c>
    </row>
    <row r="46294" spans="1:3" x14ac:dyDescent="0.25">
      <c r="A46294">
        <v>9436</v>
      </c>
      <c r="B46294" s="1">
        <f>DATE(2025,11,1) + TIME(0,0,0)</f>
        <v>45962</v>
      </c>
      <c r="C46294">
        <v>29.916946411000001</v>
      </c>
    </row>
    <row r="46295" spans="1:3" x14ac:dyDescent="0.25">
      <c r="A46295">
        <v>9466</v>
      </c>
      <c r="B46295" s="1">
        <f>DATE(2025,12,1) + TIME(0,0,0)</f>
        <v>45992</v>
      </c>
      <c r="C46295">
        <v>29.927564620999998</v>
      </c>
    </row>
    <row r="46296" spans="1:3" x14ac:dyDescent="0.25">
      <c r="A46296">
        <v>9497</v>
      </c>
      <c r="B46296" s="1">
        <f>DATE(2026,1,1) + TIME(0,0,0)</f>
        <v>46023</v>
      </c>
      <c r="C46296">
        <v>29.938514709</v>
      </c>
    </row>
    <row r="46297" spans="1:3" x14ac:dyDescent="0.25">
      <c r="A46297">
        <v>9528</v>
      </c>
      <c r="B46297" s="1">
        <f>DATE(2026,2,1) + TIME(0,0,0)</f>
        <v>46054</v>
      </c>
      <c r="C46297">
        <v>29.949441910000001</v>
      </c>
    </row>
    <row r="46298" spans="1:3" x14ac:dyDescent="0.25">
      <c r="A46298">
        <v>9556</v>
      </c>
      <c r="B46298" s="1">
        <f>DATE(2026,3,1) + TIME(0,0,0)</f>
        <v>46082</v>
      </c>
      <c r="C46298">
        <v>29.959291457999999</v>
      </c>
    </row>
    <row r="46299" spans="1:3" x14ac:dyDescent="0.25">
      <c r="A46299">
        <v>9587</v>
      </c>
      <c r="B46299" s="1">
        <f>DATE(2026,4,1) + TIME(0,0,0)</f>
        <v>46113</v>
      </c>
      <c r="C46299">
        <v>29.970174789000001</v>
      </c>
    </row>
    <row r="46300" spans="1:3" x14ac:dyDescent="0.25">
      <c r="A46300">
        <v>9617</v>
      </c>
      <c r="B46300" s="1">
        <f>DATE(2026,5,1) + TIME(0,0,0)</f>
        <v>46143</v>
      </c>
      <c r="C46300">
        <v>29.980684279999998</v>
      </c>
    </row>
    <row r="46301" spans="1:3" x14ac:dyDescent="0.25">
      <c r="A46301">
        <v>9648</v>
      </c>
      <c r="B46301" s="1">
        <f>DATE(2026,6,1) + TIME(0,0,0)</f>
        <v>46174</v>
      </c>
      <c r="C46301">
        <v>29.991519927999999</v>
      </c>
    </row>
    <row r="46302" spans="1:3" x14ac:dyDescent="0.25">
      <c r="A46302">
        <v>9678</v>
      </c>
      <c r="B46302" s="1">
        <f>DATE(2026,7,1) + TIME(0,0,0)</f>
        <v>46204</v>
      </c>
      <c r="C46302">
        <v>30.001983642999999</v>
      </c>
    </row>
    <row r="46303" spans="1:3" x14ac:dyDescent="0.25">
      <c r="A46303">
        <v>9709</v>
      </c>
      <c r="B46303" s="1">
        <f>DATE(2026,8,1) + TIME(0,0,0)</f>
        <v>46235</v>
      </c>
      <c r="C46303">
        <v>30.012773513999999</v>
      </c>
    </row>
    <row r="46304" spans="1:3" x14ac:dyDescent="0.25">
      <c r="A46304">
        <v>9740</v>
      </c>
      <c r="B46304" s="1">
        <f>DATE(2026,9,1) + TIME(0,0,0)</f>
        <v>46266</v>
      </c>
      <c r="C46304">
        <v>30.023538589000001</v>
      </c>
    </row>
    <row r="46305" spans="1:3" x14ac:dyDescent="0.25">
      <c r="A46305">
        <v>9770</v>
      </c>
      <c r="B46305" s="1">
        <f>DATE(2026,10,1) + TIME(0,0,0)</f>
        <v>46296</v>
      </c>
      <c r="C46305">
        <v>30.033933640000001</v>
      </c>
    </row>
    <row r="46306" spans="1:3" x14ac:dyDescent="0.25">
      <c r="A46306">
        <v>9801</v>
      </c>
      <c r="B46306" s="1">
        <f>DATE(2026,11,1) + TIME(0,0,0)</f>
        <v>46327</v>
      </c>
      <c r="C46306">
        <v>30.044649123999999</v>
      </c>
    </row>
    <row r="46307" spans="1:3" x14ac:dyDescent="0.25">
      <c r="A46307">
        <v>9831</v>
      </c>
      <c r="B46307" s="1">
        <f>DATE(2026,12,1) + TIME(0,0,0)</f>
        <v>46357</v>
      </c>
      <c r="C46307">
        <v>30.054998397999999</v>
      </c>
    </row>
    <row r="46308" spans="1:3" x14ac:dyDescent="0.25">
      <c r="A46308">
        <v>9862</v>
      </c>
      <c r="B46308" s="1">
        <f>DATE(2027,1,1) + TIME(0,0,0)</f>
        <v>46388</v>
      </c>
      <c r="C46308">
        <v>30.065666198999999</v>
      </c>
    </row>
    <row r="46309" spans="1:3" x14ac:dyDescent="0.25">
      <c r="A46309">
        <v>9893</v>
      </c>
      <c r="B46309" s="1">
        <f>DATE(2027,2,1) + TIME(0,0,0)</f>
        <v>46419</v>
      </c>
      <c r="C46309">
        <v>30.076309204000001</v>
      </c>
    </row>
    <row r="46310" spans="1:3" x14ac:dyDescent="0.25">
      <c r="A46310">
        <v>9921</v>
      </c>
      <c r="B46310" s="1">
        <f>DATE(2027,3,1) + TIME(0,0,0)</f>
        <v>46447</v>
      </c>
      <c r="C46310">
        <v>30.085899352999999</v>
      </c>
    </row>
    <row r="46311" spans="1:3" x14ac:dyDescent="0.25">
      <c r="A46311">
        <v>9952</v>
      </c>
      <c r="B46311" s="1">
        <f>DATE(2027,4,1) + TIME(0,0,0)</f>
        <v>46478</v>
      </c>
      <c r="C46311">
        <v>30.096494674999999</v>
      </c>
    </row>
    <row r="46312" spans="1:3" x14ac:dyDescent="0.25">
      <c r="A46312">
        <v>9982</v>
      </c>
      <c r="B46312" s="1">
        <f>DATE(2027,5,1) + TIME(0,0,0)</f>
        <v>46508</v>
      </c>
      <c r="C46312">
        <v>30.106723785</v>
      </c>
    </row>
    <row r="46313" spans="1:3" x14ac:dyDescent="0.25">
      <c r="A46313">
        <v>10013</v>
      </c>
      <c r="B46313" s="1">
        <f>DATE(2027,6,1) + TIME(0,0,0)</f>
        <v>46539</v>
      </c>
      <c r="C46313">
        <v>30.117269516</v>
      </c>
    </row>
    <row r="46314" spans="1:3" x14ac:dyDescent="0.25">
      <c r="A46314">
        <v>10043</v>
      </c>
      <c r="B46314" s="1">
        <f>DATE(2027,7,1) + TIME(0,0,0)</f>
        <v>46569</v>
      </c>
      <c r="C46314">
        <v>30.127450942999999</v>
      </c>
    </row>
    <row r="46315" spans="1:3" x14ac:dyDescent="0.25">
      <c r="A46315">
        <v>10074</v>
      </c>
      <c r="B46315" s="1">
        <f>DATE(2027,8,1) + TIME(0,0,0)</f>
        <v>46600</v>
      </c>
      <c r="C46315">
        <v>30.137947083</v>
      </c>
    </row>
    <row r="46316" spans="1:3" x14ac:dyDescent="0.25">
      <c r="A46316">
        <v>10105</v>
      </c>
      <c r="B46316" s="1">
        <f>DATE(2027,9,1) + TIME(0,0,0)</f>
        <v>46631</v>
      </c>
      <c r="C46316">
        <v>30.148420334000001</v>
      </c>
    </row>
    <row r="46317" spans="1:3" x14ac:dyDescent="0.25">
      <c r="A46317">
        <v>10135</v>
      </c>
      <c r="B46317" s="1">
        <f>DATE(2027,10,1) + TIME(0,0,0)</f>
        <v>46661</v>
      </c>
      <c r="C46317">
        <v>30.158531189000001</v>
      </c>
    </row>
    <row r="46318" spans="1:3" x14ac:dyDescent="0.25">
      <c r="A46318">
        <v>10166</v>
      </c>
      <c r="B46318" s="1">
        <f>DATE(2027,11,1) + TIME(0,0,0)</f>
        <v>46692</v>
      </c>
      <c r="C46318">
        <v>30.168954848999999</v>
      </c>
    </row>
    <row r="46319" spans="1:3" x14ac:dyDescent="0.25">
      <c r="A46319">
        <v>10196</v>
      </c>
      <c r="B46319" s="1">
        <f>DATE(2027,12,1) + TIME(0,0,0)</f>
        <v>46722</v>
      </c>
      <c r="C46319">
        <v>30.179021835</v>
      </c>
    </row>
    <row r="46320" spans="1:3" x14ac:dyDescent="0.25">
      <c r="A46320">
        <v>10227</v>
      </c>
      <c r="B46320" s="1">
        <f>DATE(2028,1,1) + TIME(0,0,0)</f>
        <v>46753</v>
      </c>
      <c r="C46320">
        <v>30.189397811999999</v>
      </c>
    </row>
    <row r="46321" spans="1:3" x14ac:dyDescent="0.25">
      <c r="A46321">
        <v>10258</v>
      </c>
      <c r="B46321" s="1">
        <f>DATE(2028,2,1) + TIME(0,0,0)</f>
        <v>46784</v>
      </c>
      <c r="C46321">
        <v>30.199752808</v>
      </c>
    </row>
    <row r="46322" spans="1:3" x14ac:dyDescent="0.25">
      <c r="A46322">
        <v>10287</v>
      </c>
      <c r="B46322" s="1">
        <f>DATE(2028,3,1) + TIME(0,0,0)</f>
        <v>46813</v>
      </c>
      <c r="C46322">
        <v>30.209417342999998</v>
      </c>
    </row>
    <row r="46323" spans="1:3" x14ac:dyDescent="0.25">
      <c r="A46323">
        <v>10318</v>
      </c>
      <c r="B46323" s="1">
        <f>DATE(2028,4,1) + TIME(0,0,0)</f>
        <v>46844</v>
      </c>
      <c r="C46323">
        <v>30.219724655</v>
      </c>
    </row>
    <row r="46324" spans="1:3" x14ac:dyDescent="0.25">
      <c r="A46324">
        <v>10348</v>
      </c>
      <c r="B46324" s="1">
        <f>DATE(2028,5,1) + TIME(0,0,0)</f>
        <v>46874</v>
      </c>
      <c r="C46324">
        <v>30.229677200000001</v>
      </c>
    </row>
    <row r="46325" spans="1:3" x14ac:dyDescent="0.25">
      <c r="A46325">
        <v>10379</v>
      </c>
      <c r="B46325" s="1">
        <f>DATE(2028,6,1) + TIME(0,0,0)</f>
        <v>46905</v>
      </c>
      <c r="C46325">
        <v>30.239938735999999</v>
      </c>
    </row>
    <row r="46326" spans="1:3" x14ac:dyDescent="0.25">
      <c r="A46326">
        <v>10409</v>
      </c>
      <c r="B46326" s="1">
        <f>DATE(2028,7,1) + TIME(0,0,0)</f>
        <v>46935</v>
      </c>
      <c r="C46326">
        <v>30.249847412000001</v>
      </c>
    </row>
    <row r="46327" spans="1:3" x14ac:dyDescent="0.25">
      <c r="A46327">
        <v>10440</v>
      </c>
      <c r="B46327" s="1">
        <f>DATE(2028,8,1) + TIME(0,0,0)</f>
        <v>46966</v>
      </c>
      <c r="C46327">
        <v>30.260063170999999</v>
      </c>
    </row>
    <row r="46328" spans="1:3" x14ac:dyDescent="0.25">
      <c r="A46328">
        <v>10471</v>
      </c>
      <c r="B46328" s="1">
        <f>DATE(2028,9,1) + TIME(0,0,0)</f>
        <v>46997</v>
      </c>
      <c r="C46328">
        <v>30.270256042</v>
      </c>
    </row>
    <row r="46329" spans="1:3" x14ac:dyDescent="0.25">
      <c r="A46329">
        <v>10501</v>
      </c>
      <c r="B46329" s="1">
        <f>DATE(2028,10,1) + TIME(0,0,0)</f>
        <v>47027</v>
      </c>
      <c r="C46329">
        <v>30.280097960999999</v>
      </c>
    </row>
    <row r="46330" spans="1:3" x14ac:dyDescent="0.25">
      <c r="A46330">
        <v>10532</v>
      </c>
      <c r="B46330" s="1">
        <f>DATE(2028,11,1) + TIME(0,0,0)</f>
        <v>47058</v>
      </c>
      <c r="C46330">
        <v>30.290245056</v>
      </c>
    </row>
    <row r="46331" spans="1:3" x14ac:dyDescent="0.25">
      <c r="A46331">
        <v>10562</v>
      </c>
      <c r="B46331" s="1">
        <f>DATE(2028,12,1) + TIME(0,0,0)</f>
        <v>47088</v>
      </c>
      <c r="C46331">
        <v>30.300041198999999</v>
      </c>
    </row>
    <row r="46332" spans="1:3" x14ac:dyDescent="0.25">
      <c r="A46332">
        <v>10593</v>
      </c>
      <c r="B46332" s="1">
        <f>DATE(2029,1,1) + TIME(0,0,0)</f>
        <v>47119</v>
      </c>
      <c r="C46332">
        <v>30.310142516999999</v>
      </c>
    </row>
    <row r="46333" spans="1:3" x14ac:dyDescent="0.25">
      <c r="A46333">
        <v>10624</v>
      </c>
      <c r="B46333" s="1">
        <f>DATE(2029,2,1) + TIME(0,0,0)</f>
        <v>47150</v>
      </c>
      <c r="C46333">
        <v>30.320219040000001</v>
      </c>
    </row>
    <row r="46334" spans="1:3" x14ac:dyDescent="0.25">
      <c r="A46334">
        <v>10652</v>
      </c>
      <c r="B46334" s="1">
        <f>DATE(2029,3,1) + TIME(0,0,0)</f>
        <v>47178</v>
      </c>
      <c r="C46334">
        <v>30.329301833999999</v>
      </c>
    </row>
    <row r="46335" spans="1:3" x14ac:dyDescent="0.25">
      <c r="A46335">
        <v>10683</v>
      </c>
      <c r="B46335" s="1">
        <f>DATE(2029,4,1) + TIME(0,0,0)</f>
        <v>47209</v>
      </c>
      <c r="C46335">
        <v>30.339334487999999</v>
      </c>
    </row>
    <row r="46336" spans="1:3" x14ac:dyDescent="0.25">
      <c r="A46336">
        <v>10713</v>
      </c>
      <c r="B46336" s="1">
        <f>DATE(2029,5,1) + TIME(0,0,0)</f>
        <v>47239</v>
      </c>
      <c r="C46336">
        <v>30.349021912000001</v>
      </c>
    </row>
    <row r="46337" spans="1:3" x14ac:dyDescent="0.25">
      <c r="A46337">
        <v>10744</v>
      </c>
      <c r="B46337" s="1">
        <f>DATE(2029,6,1) + TIME(0,0,0)</f>
        <v>47270</v>
      </c>
      <c r="C46337">
        <v>30.359008789000001</v>
      </c>
    </row>
    <row r="46338" spans="1:3" x14ac:dyDescent="0.25">
      <c r="A46338">
        <v>10774</v>
      </c>
      <c r="B46338" s="1">
        <f>DATE(2029,7,1) + TIME(0,0,0)</f>
        <v>47300</v>
      </c>
      <c r="C46338">
        <v>30.368650435999999</v>
      </c>
    </row>
    <row r="46339" spans="1:3" x14ac:dyDescent="0.25">
      <c r="A46339">
        <v>10805</v>
      </c>
      <c r="B46339" s="1">
        <f>DATE(2029,8,1) + TIME(0,0,0)</f>
        <v>47331</v>
      </c>
      <c r="C46339">
        <v>30.378591536999998</v>
      </c>
    </row>
    <row r="46340" spans="1:3" x14ac:dyDescent="0.25">
      <c r="A46340">
        <v>10836</v>
      </c>
      <c r="B46340" s="1">
        <f>DATE(2029,9,1) + TIME(0,0,0)</f>
        <v>47362</v>
      </c>
      <c r="C46340">
        <v>30.388509750000001</v>
      </c>
    </row>
    <row r="46341" spans="1:3" x14ac:dyDescent="0.25">
      <c r="A46341">
        <v>10866</v>
      </c>
      <c r="B46341" s="1">
        <f>DATE(2029,10,1) + TIME(0,0,0)</f>
        <v>47392</v>
      </c>
      <c r="C46341">
        <v>30.398088455</v>
      </c>
    </row>
    <row r="46342" spans="1:3" x14ac:dyDescent="0.25">
      <c r="A46342">
        <v>10897</v>
      </c>
      <c r="B46342" s="1">
        <f>DATE(2029,11,1) + TIME(0,0,0)</f>
        <v>47423</v>
      </c>
      <c r="C46342">
        <v>30.407964706000001</v>
      </c>
    </row>
    <row r="46343" spans="1:3" x14ac:dyDescent="0.25">
      <c r="A46343">
        <v>10927</v>
      </c>
      <c r="B46343" s="1">
        <f>DATE(2029,12,1) + TIME(0,0,0)</f>
        <v>47453</v>
      </c>
      <c r="C46343">
        <v>30.417503357000001</v>
      </c>
    </row>
    <row r="46344" spans="1:3" x14ac:dyDescent="0.25">
      <c r="A46344">
        <v>10958</v>
      </c>
      <c r="B46344" s="1">
        <f>DATE(2030,1,1) + TIME(0,0,0)</f>
        <v>47484</v>
      </c>
      <c r="C46344">
        <v>30.427341461000001</v>
      </c>
    </row>
    <row r="46345" spans="1:3" x14ac:dyDescent="0.25">
      <c r="A46345">
        <v>10989</v>
      </c>
      <c r="B46345" s="1">
        <f>DATE(2030,2,1) + TIME(0,0,0)</f>
        <v>47515</v>
      </c>
      <c r="C46345">
        <v>30.437158584999999</v>
      </c>
    </row>
    <row r="46346" spans="1:3" x14ac:dyDescent="0.25">
      <c r="A46346">
        <v>11017</v>
      </c>
      <c r="B46346" s="1">
        <f>DATE(2030,3,1) + TIME(0,0,0)</f>
        <v>47543</v>
      </c>
      <c r="C46346">
        <v>30.44601059</v>
      </c>
    </row>
    <row r="46347" spans="1:3" x14ac:dyDescent="0.25">
      <c r="A46347">
        <v>11048</v>
      </c>
      <c r="B46347" s="1">
        <f>DATE(2030,4,1) + TIME(0,0,0)</f>
        <v>47574</v>
      </c>
      <c r="C46347">
        <v>30.455789566</v>
      </c>
    </row>
    <row r="46348" spans="1:3" x14ac:dyDescent="0.25">
      <c r="A46348">
        <v>11078</v>
      </c>
      <c r="B46348" s="1">
        <f>DATE(2030,5,1) + TIME(0,0,0)</f>
        <v>47604</v>
      </c>
      <c r="C46348">
        <v>30.465236663999999</v>
      </c>
    </row>
    <row r="46349" spans="1:3" x14ac:dyDescent="0.25">
      <c r="A46349">
        <v>11109</v>
      </c>
      <c r="B46349" s="1">
        <f>DATE(2030,6,1) + TIME(0,0,0)</f>
        <v>47635</v>
      </c>
      <c r="C46349">
        <v>30.474977493000001</v>
      </c>
    </row>
    <row r="46350" spans="1:3" x14ac:dyDescent="0.25">
      <c r="A46350">
        <v>11139</v>
      </c>
      <c r="B46350" s="1">
        <f>DATE(2030,7,1) + TIME(0,0,0)</f>
        <v>47665</v>
      </c>
      <c r="C46350">
        <v>30.484386443999998</v>
      </c>
    </row>
    <row r="46351" spans="1:3" x14ac:dyDescent="0.25">
      <c r="A46351">
        <v>11170</v>
      </c>
      <c r="B46351" s="1">
        <f>DATE(2030,8,1) + TIME(0,0,0)</f>
        <v>47696</v>
      </c>
      <c r="C46351">
        <v>30.494091034</v>
      </c>
    </row>
    <row r="46352" spans="1:3" x14ac:dyDescent="0.25">
      <c r="A46352">
        <v>11201</v>
      </c>
      <c r="B46352" s="1">
        <f>DATE(2030,9,1) + TIME(0,0,0)</f>
        <v>47727</v>
      </c>
      <c r="C46352">
        <v>30.503774643</v>
      </c>
    </row>
    <row r="46353" spans="1:3" x14ac:dyDescent="0.25">
      <c r="A46353">
        <v>11231</v>
      </c>
      <c r="B46353" s="1">
        <f>DATE(2030,10,1) + TIME(0,0,0)</f>
        <v>47757</v>
      </c>
      <c r="C46353">
        <v>30.513126372999999</v>
      </c>
    </row>
    <row r="46354" spans="1:3" x14ac:dyDescent="0.25">
      <c r="A46354">
        <v>11262</v>
      </c>
      <c r="B46354" s="1">
        <f>DATE(2030,11,1) + TIME(0,0,0)</f>
        <v>47788</v>
      </c>
      <c r="C46354">
        <v>30.522769927999999</v>
      </c>
    </row>
    <row r="46355" spans="1:3" x14ac:dyDescent="0.25">
      <c r="A46355">
        <v>11292</v>
      </c>
      <c r="B46355" s="1">
        <f>DATE(2030,12,1) + TIME(0,0,0)</f>
        <v>47818</v>
      </c>
      <c r="C46355">
        <v>30.532085419000001</v>
      </c>
    </row>
    <row r="46356" spans="1:3" x14ac:dyDescent="0.25">
      <c r="A46356">
        <v>11323</v>
      </c>
      <c r="B46356" s="1">
        <f>DATE(2031,1,1) + TIME(0,0,0)</f>
        <v>47849</v>
      </c>
      <c r="C46356">
        <v>30.541688918999998</v>
      </c>
    </row>
    <row r="46357" spans="1:3" x14ac:dyDescent="0.25">
      <c r="A46357">
        <v>11354</v>
      </c>
      <c r="B46357" s="1">
        <f>DATE(2031,2,1) + TIME(0,0,0)</f>
        <v>47880</v>
      </c>
      <c r="C46357">
        <v>30.551273345999999</v>
      </c>
    </row>
    <row r="46358" spans="1:3" x14ac:dyDescent="0.25">
      <c r="A46358">
        <v>11382</v>
      </c>
      <c r="B46358" s="1">
        <f>DATE(2031,3,1) + TIME(0,0,0)</f>
        <v>47908</v>
      </c>
      <c r="C46358">
        <v>30.559911727999999</v>
      </c>
    </row>
    <row r="46359" spans="1:3" x14ac:dyDescent="0.25">
      <c r="A46359">
        <v>11413</v>
      </c>
      <c r="B46359" s="1">
        <f>DATE(2031,4,1) + TIME(0,0,0)</f>
        <v>47939</v>
      </c>
      <c r="C46359">
        <v>30.5694561</v>
      </c>
    </row>
    <row r="46360" spans="1:3" x14ac:dyDescent="0.25">
      <c r="A46360">
        <v>11443</v>
      </c>
      <c r="B46360" s="1">
        <f>DATE(2031,5,1) + TIME(0,0,0)</f>
        <v>47969</v>
      </c>
      <c r="C46360">
        <v>30.578672408999999</v>
      </c>
    </row>
    <row r="46361" spans="1:3" x14ac:dyDescent="0.25">
      <c r="A46361">
        <v>11474</v>
      </c>
      <c r="B46361" s="1">
        <f>DATE(2031,6,1) + TIME(0,0,0)</f>
        <v>48000</v>
      </c>
      <c r="C46361">
        <v>30.588176727</v>
      </c>
    </row>
    <row r="46362" spans="1:3" x14ac:dyDescent="0.25">
      <c r="A46362">
        <v>11504</v>
      </c>
      <c r="B46362" s="1">
        <f>DATE(2031,7,1) + TIME(0,0,0)</f>
        <v>48030</v>
      </c>
      <c r="C46362">
        <v>30.597352982</v>
      </c>
    </row>
    <row r="46363" spans="1:3" x14ac:dyDescent="0.25">
      <c r="A46363">
        <v>11535</v>
      </c>
      <c r="B46363" s="1">
        <f>DATE(2031,8,1) + TIME(0,0,0)</f>
        <v>48061</v>
      </c>
      <c r="C46363">
        <v>30.606815338000001</v>
      </c>
    </row>
    <row r="46364" spans="1:3" x14ac:dyDescent="0.25">
      <c r="A46364">
        <v>11566</v>
      </c>
      <c r="B46364" s="1">
        <f>DATE(2031,9,1) + TIME(0,0,0)</f>
        <v>48092</v>
      </c>
      <c r="C46364">
        <v>30.616254807000001</v>
      </c>
    </row>
    <row r="46365" spans="1:3" x14ac:dyDescent="0.25">
      <c r="A46365">
        <v>11596</v>
      </c>
      <c r="B46365" s="1">
        <f>DATE(2031,10,1) + TIME(0,0,0)</f>
        <v>48122</v>
      </c>
      <c r="C46365">
        <v>30.625371933</v>
      </c>
    </row>
    <row r="46366" spans="1:3" x14ac:dyDescent="0.25">
      <c r="A46366">
        <v>11627</v>
      </c>
      <c r="B46366" s="1">
        <f>DATE(2031,11,1) + TIME(0,0,0)</f>
        <v>48153</v>
      </c>
      <c r="C46366">
        <v>30.634769439999999</v>
      </c>
    </row>
    <row r="46367" spans="1:3" x14ac:dyDescent="0.25">
      <c r="A46367">
        <v>11657</v>
      </c>
      <c r="B46367" s="1">
        <f>DATE(2031,12,1) + TIME(0,0,0)</f>
        <v>48183</v>
      </c>
      <c r="C46367">
        <v>30.643844604000002</v>
      </c>
    </row>
    <row r="46368" spans="1:3" x14ac:dyDescent="0.25">
      <c r="A46368">
        <v>11688</v>
      </c>
      <c r="B46368" s="1">
        <f>DATE(2032,1,1) + TIME(0,0,0)</f>
        <v>48214</v>
      </c>
      <c r="C46368">
        <v>30.65320015</v>
      </c>
    </row>
    <row r="46369" spans="1:3" x14ac:dyDescent="0.25">
      <c r="A46369">
        <v>11719</v>
      </c>
      <c r="B46369" s="1">
        <f>DATE(2032,2,1) + TIME(0,0,0)</f>
        <v>48245</v>
      </c>
      <c r="C46369">
        <v>30.662534714</v>
      </c>
    </row>
    <row r="46370" spans="1:3" x14ac:dyDescent="0.25">
      <c r="A46370">
        <v>11748</v>
      </c>
      <c r="B46370" s="1">
        <f>DATE(2032,3,1) + TIME(0,0,0)</f>
        <v>48274</v>
      </c>
      <c r="C46370">
        <v>30.671245575</v>
      </c>
    </row>
    <row r="46371" spans="1:3" x14ac:dyDescent="0.25">
      <c r="A46371">
        <v>11779</v>
      </c>
      <c r="B46371" s="1">
        <f>DATE(2032,4,1) + TIME(0,0,0)</f>
        <v>48305</v>
      </c>
      <c r="C46371">
        <v>30.680538176999999</v>
      </c>
    </row>
    <row r="46372" spans="1:3" x14ac:dyDescent="0.25">
      <c r="A46372">
        <v>11809</v>
      </c>
      <c r="B46372" s="1">
        <f>DATE(2032,5,1) + TIME(0,0,0)</f>
        <v>48335</v>
      </c>
      <c r="C46372">
        <v>30.689508438000001</v>
      </c>
    </row>
    <row r="46373" spans="1:3" x14ac:dyDescent="0.25">
      <c r="A46373">
        <v>11840</v>
      </c>
      <c r="B46373" s="1">
        <f>DATE(2032,6,1) + TIME(0,0,0)</f>
        <v>48366</v>
      </c>
      <c r="C46373">
        <v>30.698757172000001</v>
      </c>
    </row>
    <row r="46374" spans="1:3" x14ac:dyDescent="0.25">
      <c r="A46374">
        <v>11870</v>
      </c>
      <c r="B46374" s="1">
        <f>DATE(2032,7,1) + TIME(0,0,0)</f>
        <v>48396</v>
      </c>
      <c r="C46374">
        <v>30.707685471000001</v>
      </c>
    </row>
    <row r="46375" spans="1:3" x14ac:dyDescent="0.25">
      <c r="A46375">
        <v>11901</v>
      </c>
      <c r="B46375" s="1">
        <f>DATE(2032,8,1) + TIME(0,0,0)</f>
        <v>48427</v>
      </c>
      <c r="C46375">
        <v>30.716890334999999</v>
      </c>
    </row>
    <row r="46376" spans="1:3" x14ac:dyDescent="0.25">
      <c r="A46376">
        <v>11932</v>
      </c>
      <c r="B46376" s="1">
        <f>DATE(2032,9,1) + TIME(0,0,0)</f>
        <v>48458</v>
      </c>
      <c r="C46376">
        <v>30.726074219000001</v>
      </c>
    </row>
    <row r="46377" spans="1:3" x14ac:dyDescent="0.25">
      <c r="A46377">
        <v>11962</v>
      </c>
      <c r="B46377" s="1">
        <f>DATE(2032,10,1) + TIME(0,0,0)</f>
        <v>48488</v>
      </c>
      <c r="C46377">
        <v>30.734939574999999</v>
      </c>
    </row>
    <row r="46378" spans="1:3" x14ac:dyDescent="0.25">
      <c r="A46378">
        <v>11993</v>
      </c>
      <c r="B46378" s="1">
        <f>DATE(2032,11,1) + TIME(0,0,0)</f>
        <v>48519</v>
      </c>
      <c r="C46378">
        <v>30.744077682</v>
      </c>
    </row>
    <row r="46379" spans="1:3" x14ac:dyDescent="0.25">
      <c r="A46379">
        <v>12023</v>
      </c>
      <c r="B46379" s="1">
        <f>DATE(2032,12,1) + TIME(0,0,0)</f>
        <v>48549</v>
      </c>
      <c r="C46379">
        <v>30.752901077000001</v>
      </c>
    </row>
    <row r="46380" spans="1:3" x14ac:dyDescent="0.25">
      <c r="A46380">
        <v>12054</v>
      </c>
      <c r="B46380" s="1">
        <f>DATE(2033,1,1) + TIME(0,0,0)</f>
        <v>48580</v>
      </c>
      <c r="C46380">
        <v>30.761995316</v>
      </c>
    </row>
    <row r="46381" spans="1:3" x14ac:dyDescent="0.25">
      <c r="A46381">
        <v>12085</v>
      </c>
      <c r="B46381" s="1">
        <f>DATE(2033,2,1) + TIME(0,0,0)</f>
        <v>48611</v>
      </c>
      <c r="C46381">
        <v>30.771062851</v>
      </c>
    </row>
    <row r="46382" spans="1:3" x14ac:dyDescent="0.25">
      <c r="A46382">
        <v>12113</v>
      </c>
      <c r="B46382" s="1">
        <f>DATE(2033,3,1) + TIME(0,0,0)</f>
        <v>48639</v>
      </c>
      <c r="C46382">
        <v>30.779228209999999</v>
      </c>
    </row>
    <row r="46383" spans="1:3" x14ac:dyDescent="0.25">
      <c r="A46383">
        <v>12144</v>
      </c>
      <c r="B46383" s="1">
        <f>DATE(2033,4,1) + TIME(0,0,0)</f>
        <v>48670</v>
      </c>
      <c r="C46383">
        <v>30.78824234</v>
      </c>
    </row>
    <row r="46384" spans="1:3" x14ac:dyDescent="0.25">
      <c r="A46384">
        <v>12174</v>
      </c>
      <c r="B46384" s="1">
        <f>DATE(2033,5,1) + TIME(0,0,0)</f>
        <v>48700</v>
      </c>
      <c r="C46384">
        <v>30.796939850000001</v>
      </c>
    </row>
    <row r="46385" spans="1:3" x14ac:dyDescent="0.25">
      <c r="A46385">
        <v>12205</v>
      </c>
      <c r="B46385" s="1">
        <f>DATE(2033,6,1) + TIME(0,0,0)</f>
        <v>48731</v>
      </c>
      <c r="C46385">
        <v>30.805902481</v>
      </c>
    </row>
    <row r="46386" spans="1:3" x14ac:dyDescent="0.25">
      <c r="A46386">
        <v>12235</v>
      </c>
      <c r="B46386" s="1">
        <f>DATE(2033,7,1) + TIME(0,0,0)</f>
        <v>48761</v>
      </c>
      <c r="C46386">
        <v>30.814554214000001</v>
      </c>
    </row>
    <row r="46387" spans="1:3" x14ac:dyDescent="0.25">
      <c r="A46387">
        <v>12266</v>
      </c>
      <c r="B46387" s="1">
        <f>DATE(2033,8,1) + TIME(0,0,0)</f>
        <v>48792</v>
      </c>
      <c r="C46387">
        <v>30.823467255000001</v>
      </c>
    </row>
    <row r="46388" spans="1:3" x14ac:dyDescent="0.25">
      <c r="A46388">
        <v>12297</v>
      </c>
      <c r="B46388" s="1">
        <f>DATE(2033,9,1) + TIME(0,0,0)</f>
        <v>48823</v>
      </c>
      <c r="C46388">
        <v>30.832357407</v>
      </c>
    </row>
    <row r="46389" spans="1:3" x14ac:dyDescent="0.25">
      <c r="A46389">
        <v>12327</v>
      </c>
      <c r="B46389" s="1">
        <f>DATE(2033,10,1) + TIME(0,0,0)</f>
        <v>48853</v>
      </c>
      <c r="C46389">
        <v>30.840938567999999</v>
      </c>
    </row>
    <row r="46390" spans="1:3" x14ac:dyDescent="0.25">
      <c r="A46390">
        <v>12358</v>
      </c>
      <c r="B46390" s="1">
        <f>DATE(2033,11,1) + TIME(0,0,0)</f>
        <v>48884</v>
      </c>
      <c r="C46390">
        <v>30.849782944000001</v>
      </c>
    </row>
    <row r="46391" spans="1:3" x14ac:dyDescent="0.25">
      <c r="A46391">
        <v>12388</v>
      </c>
      <c r="B46391" s="1">
        <f>DATE(2033,12,1) + TIME(0,0,0)</f>
        <v>48914</v>
      </c>
      <c r="C46391">
        <v>30.858318328999999</v>
      </c>
    </row>
    <row r="46392" spans="1:3" x14ac:dyDescent="0.25">
      <c r="A46392">
        <v>12419</v>
      </c>
      <c r="B46392" s="1">
        <f>DATE(2034,1,1) + TIME(0,0,0)</f>
        <v>48945</v>
      </c>
      <c r="C46392">
        <v>30.867116928000002</v>
      </c>
    </row>
    <row r="46393" spans="1:3" x14ac:dyDescent="0.25">
      <c r="A46393">
        <v>12450</v>
      </c>
      <c r="B46393" s="1">
        <f>DATE(2034,2,1) + TIME(0,0,0)</f>
        <v>48976</v>
      </c>
      <c r="C46393">
        <v>30.875892639</v>
      </c>
    </row>
    <row r="46394" spans="1:3" x14ac:dyDescent="0.25">
      <c r="A46394">
        <v>12478</v>
      </c>
      <c r="B46394" s="1">
        <f>DATE(2034,3,1) + TIME(0,0,0)</f>
        <v>49004</v>
      </c>
      <c r="C46394">
        <v>30.883798598999999</v>
      </c>
    </row>
    <row r="46395" spans="1:3" x14ac:dyDescent="0.25">
      <c r="A46395">
        <v>12509</v>
      </c>
      <c r="B46395" s="1">
        <f>DATE(2034,4,1) + TIME(0,0,0)</f>
        <v>49035</v>
      </c>
      <c r="C46395">
        <v>30.892530441000002</v>
      </c>
    </row>
    <row r="46396" spans="1:3" x14ac:dyDescent="0.25">
      <c r="A46396">
        <v>12539</v>
      </c>
      <c r="B46396" s="1">
        <f>DATE(2034,5,1) + TIME(0,0,0)</f>
        <v>49065</v>
      </c>
      <c r="C46396">
        <v>30.900959015000002</v>
      </c>
    </row>
    <row r="46397" spans="1:3" x14ac:dyDescent="0.25">
      <c r="A46397">
        <v>12570</v>
      </c>
      <c r="B46397" s="1">
        <f>DATE(2034,6,1) + TIME(0,0,0)</f>
        <v>49096</v>
      </c>
      <c r="C46397">
        <v>30.909645081000001</v>
      </c>
    </row>
    <row r="46398" spans="1:3" x14ac:dyDescent="0.25">
      <c r="A46398">
        <v>12600</v>
      </c>
      <c r="B46398" s="1">
        <f>DATE(2034,7,1) + TIME(0,0,0)</f>
        <v>49126</v>
      </c>
      <c r="C46398">
        <v>30.918029785000002</v>
      </c>
    </row>
    <row r="46399" spans="1:3" x14ac:dyDescent="0.25">
      <c r="A46399">
        <v>12631</v>
      </c>
      <c r="B46399" s="1">
        <f>DATE(2034,8,1) + TIME(0,0,0)</f>
        <v>49157</v>
      </c>
      <c r="C46399">
        <v>30.926671981999998</v>
      </c>
    </row>
    <row r="46400" spans="1:3" x14ac:dyDescent="0.25">
      <c r="A46400">
        <v>12662</v>
      </c>
      <c r="B46400" s="1">
        <f>DATE(2034,9,1) + TIME(0,0,0)</f>
        <v>49188</v>
      </c>
      <c r="C46400">
        <v>30.935293198</v>
      </c>
    </row>
    <row r="46401" spans="1:3" x14ac:dyDescent="0.25">
      <c r="A46401">
        <v>12692</v>
      </c>
      <c r="B46401" s="1">
        <f>DATE(2034,10,1) + TIME(0,0,0)</f>
        <v>49218</v>
      </c>
      <c r="C46401">
        <v>30.943613052</v>
      </c>
    </row>
    <row r="46402" spans="1:3" x14ac:dyDescent="0.25">
      <c r="A46402">
        <v>12723</v>
      </c>
      <c r="B46402" s="1">
        <f>DATE(2034,11,1) + TIME(0,0,0)</f>
        <v>49249</v>
      </c>
      <c r="C46402">
        <v>30.952190398999999</v>
      </c>
    </row>
    <row r="46403" spans="1:3" x14ac:dyDescent="0.25">
      <c r="A46403">
        <v>12753</v>
      </c>
      <c r="B46403" s="1">
        <f>DATE(2034,12,1) + TIME(0,0,0)</f>
        <v>49279</v>
      </c>
      <c r="C46403">
        <v>30.960468292000002</v>
      </c>
    </row>
    <row r="46404" spans="1:3" x14ac:dyDescent="0.25">
      <c r="A46404">
        <v>12784</v>
      </c>
      <c r="B46404" s="1">
        <f>DATE(2035,1,1) + TIME(0,0,0)</f>
        <v>49310</v>
      </c>
      <c r="C46404">
        <v>30.968999863000001</v>
      </c>
    </row>
    <row r="46405" spans="1:3" x14ac:dyDescent="0.25">
      <c r="A46405">
        <v>12815</v>
      </c>
      <c r="B46405" s="1">
        <f>DATE(2035,2,1) + TIME(0,0,0)</f>
        <v>49341</v>
      </c>
      <c r="C46405">
        <v>30.977510452000001</v>
      </c>
    </row>
    <row r="46406" spans="1:3" x14ac:dyDescent="0.25">
      <c r="A46406">
        <v>12843</v>
      </c>
      <c r="B46406" s="1">
        <f>DATE(2035,3,1) + TIME(0,0,0)</f>
        <v>49369</v>
      </c>
      <c r="C46406">
        <v>30.985177994000001</v>
      </c>
    </row>
    <row r="46407" spans="1:3" x14ac:dyDescent="0.25">
      <c r="A46407">
        <v>12874</v>
      </c>
      <c r="B46407" s="1">
        <f>DATE(2035,4,1) + TIME(0,0,0)</f>
        <v>49400</v>
      </c>
      <c r="C46407">
        <v>30.993644713999998</v>
      </c>
    </row>
    <row r="46408" spans="1:3" x14ac:dyDescent="0.25">
      <c r="A46408">
        <v>12904</v>
      </c>
      <c r="B46408" s="1">
        <f>DATE(2035,5,1) + TIME(0,0,0)</f>
        <v>49430</v>
      </c>
      <c r="C46408">
        <v>31.001819610999998</v>
      </c>
    </row>
    <row r="46409" spans="1:3" x14ac:dyDescent="0.25">
      <c r="A46409">
        <v>12935</v>
      </c>
      <c r="B46409" s="1">
        <f>DATE(2035,6,1) + TIME(0,0,0)</f>
        <v>49461</v>
      </c>
      <c r="C46409">
        <v>31.010244369999999</v>
      </c>
    </row>
    <row r="46410" spans="1:3" x14ac:dyDescent="0.25">
      <c r="A46410">
        <v>12965</v>
      </c>
      <c r="B46410" s="1">
        <f>DATE(2035,7,1) + TIME(0,0,0)</f>
        <v>49491</v>
      </c>
      <c r="C46410">
        <v>31.018375397</v>
      </c>
    </row>
    <row r="46411" spans="1:3" x14ac:dyDescent="0.25">
      <c r="A46411">
        <v>12996</v>
      </c>
      <c r="B46411" s="1">
        <f>DATE(2035,8,1) + TIME(0,0,0)</f>
        <v>49522</v>
      </c>
      <c r="C46411">
        <v>31.026758193999999</v>
      </c>
    </row>
    <row r="46412" spans="1:3" x14ac:dyDescent="0.25">
      <c r="A46412">
        <v>13027</v>
      </c>
      <c r="B46412" s="1">
        <f>DATE(2035,9,1) + TIME(0,0,0)</f>
        <v>49553</v>
      </c>
      <c r="C46412">
        <v>31.035118102999999</v>
      </c>
    </row>
    <row r="46413" spans="1:3" x14ac:dyDescent="0.25">
      <c r="A46413">
        <v>13057</v>
      </c>
      <c r="B46413" s="1">
        <f>DATE(2035,10,1) + TIME(0,0,0)</f>
        <v>49583</v>
      </c>
      <c r="C46413">
        <v>31.043186188</v>
      </c>
    </row>
    <row r="46414" spans="1:3" x14ac:dyDescent="0.25">
      <c r="A46414">
        <v>13088</v>
      </c>
      <c r="B46414" s="1">
        <f>DATE(2035,11,1) + TIME(0,0,0)</f>
        <v>49614</v>
      </c>
      <c r="C46414">
        <v>31.051504134999998</v>
      </c>
    </row>
    <row r="46415" spans="1:3" x14ac:dyDescent="0.25">
      <c r="A46415">
        <v>13118</v>
      </c>
      <c r="B46415" s="1">
        <f>DATE(2035,12,1) + TIME(0,0,0)</f>
        <v>49644</v>
      </c>
      <c r="C46415">
        <v>31.059532166</v>
      </c>
    </row>
    <row r="46416" spans="1:3" x14ac:dyDescent="0.25">
      <c r="A46416">
        <v>13149</v>
      </c>
      <c r="B46416" s="1">
        <f>DATE(2036,1,1) + TIME(0,0,0)</f>
        <v>49675</v>
      </c>
      <c r="C46416">
        <v>31.067808151000001</v>
      </c>
    </row>
    <row r="46417" spans="1:3" x14ac:dyDescent="0.25">
      <c r="A46417">
        <v>13180</v>
      </c>
      <c r="B46417" s="1">
        <f>DATE(2036,2,1) + TIME(0,0,0)</f>
        <v>49706</v>
      </c>
      <c r="C46417">
        <v>31.076061248999999</v>
      </c>
    </row>
    <row r="46418" spans="1:3" x14ac:dyDescent="0.25">
      <c r="A46418">
        <v>13209</v>
      </c>
      <c r="B46418" s="1">
        <f>DATE(2036,3,1) + TIME(0,0,0)</f>
        <v>49735</v>
      </c>
      <c r="C46418">
        <v>31.083763123000001</v>
      </c>
    </row>
    <row r="46419" spans="1:3" x14ac:dyDescent="0.25">
      <c r="A46419">
        <v>13240</v>
      </c>
      <c r="B46419" s="1">
        <f>DATE(2036,4,1) + TIME(0,0,0)</f>
        <v>49766</v>
      </c>
      <c r="C46419">
        <v>31.091974258</v>
      </c>
    </row>
    <row r="46420" spans="1:3" x14ac:dyDescent="0.25">
      <c r="A46420">
        <v>13270</v>
      </c>
      <c r="B46420" s="1">
        <f>DATE(2036,5,1) + TIME(0,0,0)</f>
        <v>49796</v>
      </c>
      <c r="C46420">
        <v>31.099901199000001</v>
      </c>
    </row>
    <row r="46421" spans="1:3" x14ac:dyDescent="0.25">
      <c r="A46421">
        <v>13301</v>
      </c>
      <c r="B46421" s="1">
        <f>DATE(2036,6,1) + TIME(0,0,0)</f>
        <v>49827</v>
      </c>
      <c r="C46421">
        <v>31.108072280999998</v>
      </c>
    </row>
    <row r="46422" spans="1:3" x14ac:dyDescent="0.25">
      <c r="A46422">
        <v>13331</v>
      </c>
      <c r="B46422" s="1">
        <f>DATE(2036,7,1) + TIME(0,0,0)</f>
        <v>49857</v>
      </c>
      <c r="C46422">
        <v>31.115959167</v>
      </c>
    </row>
    <row r="46423" spans="1:3" x14ac:dyDescent="0.25">
      <c r="A46423">
        <v>13362</v>
      </c>
      <c r="B46423" s="1">
        <f>DATE(2036,8,1) + TIME(0,0,0)</f>
        <v>49888</v>
      </c>
      <c r="C46423">
        <v>31.124088286999999</v>
      </c>
    </row>
    <row r="46424" spans="1:3" x14ac:dyDescent="0.25">
      <c r="A46424">
        <v>13393</v>
      </c>
      <c r="B46424" s="1">
        <f>DATE(2036,9,1) + TIME(0,0,0)</f>
        <v>49919</v>
      </c>
      <c r="C46424">
        <v>31.132198334000002</v>
      </c>
    </row>
    <row r="46425" spans="1:3" x14ac:dyDescent="0.25">
      <c r="A46425">
        <v>13423</v>
      </c>
      <c r="B46425" s="1">
        <f>DATE(2036,10,1) + TIME(0,0,0)</f>
        <v>49949</v>
      </c>
      <c r="C46425">
        <v>31.140026092999999</v>
      </c>
    </row>
    <row r="46426" spans="1:3" x14ac:dyDescent="0.25">
      <c r="A46426">
        <v>13454</v>
      </c>
      <c r="B46426" s="1">
        <f>DATE(2036,11,1) + TIME(0,0,0)</f>
        <v>49980</v>
      </c>
      <c r="C46426">
        <v>31.148094177000001</v>
      </c>
    </row>
    <row r="46427" spans="1:3" x14ac:dyDescent="0.25">
      <c r="A46427">
        <v>13484</v>
      </c>
      <c r="B46427" s="1">
        <f>DATE(2036,12,1) + TIME(0,0,0)</f>
        <v>50010</v>
      </c>
      <c r="C46427">
        <v>31.155883789000001</v>
      </c>
    </row>
    <row r="46428" spans="1:3" x14ac:dyDescent="0.25">
      <c r="A46428">
        <v>13515</v>
      </c>
      <c r="B46428" s="1">
        <f>DATE(2037,1,1) + TIME(0,0,0)</f>
        <v>50041</v>
      </c>
      <c r="C46428">
        <v>31.163913727000001</v>
      </c>
    </row>
    <row r="46429" spans="1:3" x14ac:dyDescent="0.25">
      <c r="A46429">
        <v>13546</v>
      </c>
      <c r="B46429" s="1">
        <f>DATE(2037,2,1) + TIME(0,0,0)</f>
        <v>50072</v>
      </c>
      <c r="C46429">
        <v>31.171922683999998</v>
      </c>
    </row>
    <row r="46430" spans="1:3" x14ac:dyDescent="0.25">
      <c r="A46430">
        <v>13574</v>
      </c>
      <c r="B46430" s="1">
        <f>DATE(2037,3,1) + TIME(0,0,0)</f>
        <v>50100</v>
      </c>
      <c r="C46430">
        <v>31.179141997999999</v>
      </c>
    </row>
    <row r="46431" spans="1:3" x14ac:dyDescent="0.25">
      <c r="A46431">
        <v>13605</v>
      </c>
      <c r="B46431" s="1">
        <f>DATE(2037,4,1) + TIME(0,0,0)</f>
        <v>50131</v>
      </c>
      <c r="C46431">
        <v>31.187116623000001</v>
      </c>
    </row>
    <row r="46432" spans="1:3" x14ac:dyDescent="0.25">
      <c r="A46432">
        <v>13635</v>
      </c>
      <c r="B46432" s="1">
        <f>DATE(2037,5,1) + TIME(0,0,0)</f>
        <v>50161</v>
      </c>
      <c r="C46432">
        <v>31.194814682000001</v>
      </c>
    </row>
    <row r="46433" spans="1:3" x14ac:dyDescent="0.25">
      <c r="A46433">
        <v>13666</v>
      </c>
      <c r="B46433" s="1">
        <f>DATE(2037,6,1) + TIME(0,0,0)</f>
        <v>50192</v>
      </c>
      <c r="C46433">
        <v>31.202753067</v>
      </c>
    </row>
    <row r="46434" spans="1:3" x14ac:dyDescent="0.25">
      <c r="A46434">
        <v>13696</v>
      </c>
      <c r="B46434" s="1">
        <f>DATE(2037,7,1) + TIME(0,0,0)</f>
        <v>50222</v>
      </c>
      <c r="C46434">
        <v>31.210418700999998</v>
      </c>
    </row>
    <row r="46435" spans="1:3" x14ac:dyDescent="0.25">
      <c r="A46435">
        <v>13727</v>
      </c>
      <c r="B46435" s="1">
        <f>DATE(2037,8,1) + TIME(0,0,0)</f>
        <v>50253</v>
      </c>
      <c r="C46435">
        <v>31.218320847000001</v>
      </c>
    </row>
    <row r="46436" spans="1:3" x14ac:dyDescent="0.25">
      <c r="A46436">
        <v>13758</v>
      </c>
      <c r="B46436" s="1">
        <f>DATE(2037,9,1) + TIME(0,0,0)</f>
        <v>50284</v>
      </c>
      <c r="C46436">
        <v>31.226207732999999</v>
      </c>
    </row>
    <row r="46437" spans="1:3" x14ac:dyDescent="0.25">
      <c r="A46437">
        <v>13788</v>
      </c>
      <c r="B46437" s="1">
        <f>DATE(2037,10,1) + TIME(0,0,0)</f>
        <v>50314</v>
      </c>
      <c r="C46437">
        <v>31.233823776000001</v>
      </c>
    </row>
    <row r="46438" spans="1:3" x14ac:dyDescent="0.25">
      <c r="A46438">
        <v>13819</v>
      </c>
      <c r="B46438" s="1">
        <f>DATE(2037,11,1) + TIME(0,0,0)</f>
        <v>50345</v>
      </c>
      <c r="C46438">
        <v>31.241676331000001</v>
      </c>
    </row>
    <row r="46439" spans="1:3" x14ac:dyDescent="0.25">
      <c r="A46439">
        <v>13849</v>
      </c>
      <c r="B46439" s="1">
        <f>DATE(2037,12,1) + TIME(0,0,0)</f>
        <v>50375</v>
      </c>
      <c r="C46439">
        <v>31.249258041000001</v>
      </c>
    </row>
    <row r="46440" spans="1:3" x14ac:dyDescent="0.25">
      <c r="A46440">
        <v>13880</v>
      </c>
      <c r="B46440" s="1">
        <f>DATE(2038,1,1) + TIME(0,0,0)</f>
        <v>50406</v>
      </c>
      <c r="C46440">
        <v>31.257078171</v>
      </c>
    </row>
    <row r="46441" spans="1:3" x14ac:dyDescent="0.25">
      <c r="A46441">
        <v>13911</v>
      </c>
      <c r="B46441" s="1">
        <f>DATE(2038,2,1) + TIME(0,0,0)</f>
        <v>50437</v>
      </c>
      <c r="C46441">
        <v>31.264881133999999</v>
      </c>
    </row>
    <row r="46442" spans="1:3" x14ac:dyDescent="0.25">
      <c r="A46442">
        <v>13939</v>
      </c>
      <c r="B46442" s="1">
        <f>DATE(2038,3,1) + TIME(0,0,0)</f>
        <v>50465</v>
      </c>
      <c r="C46442">
        <v>31.271913527999999</v>
      </c>
    </row>
    <row r="46443" spans="1:3" x14ac:dyDescent="0.25">
      <c r="A46443">
        <v>13970</v>
      </c>
      <c r="B46443" s="1">
        <f>DATE(2038,4,1) + TIME(0,0,0)</f>
        <v>50496</v>
      </c>
      <c r="C46443">
        <v>31.279684067000002</v>
      </c>
    </row>
    <row r="46444" spans="1:3" x14ac:dyDescent="0.25">
      <c r="A46444">
        <v>14000</v>
      </c>
      <c r="B46444" s="1">
        <f>DATE(2038,5,1) + TIME(0,0,0)</f>
        <v>50526</v>
      </c>
      <c r="C46444">
        <v>31.287187576000001</v>
      </c>
    </row>
    <row r="46445" spans="1:3" x14ac:dyDescent="0.25">
      <c r="A46445">
        <v>14031</v>
      </c>
      <c r="B46445" s="1">
        <f>DATE(2038,6,1) + TIME(0,0,0)</f>
        <v>50557</v>
      </c>
      <c r="C46445">
        <v>31.294923782000001</v>
      </c>
    </row>
    <row r="46446" spans="1:3" x14ac:dyDescent="0.25">
      <c r="A46446">
        <v>14061</v>
      </c>
      <c r="B46446" s="1">
        <f>DATE(2038,7,1) + TIME(0,0,0)</f>
        <v>50587</v>
      </c>
      <c r="C46446">
        <v>31.302396774000002</v>
      </c>
    </row>
    <row r="46447" spans="1:3" x14ac:dyDescent="0.25">
      <c r="A46447">
        <v>14092</v>
      </c>
      <c r="B46447" s="1">
        <f>DATE(2038,8,1) + TIME(0,0,0)</f>
        <v>50618</v>
      </c>
      <c r="C46447">
        <v>31.310102463</v>
      </c>
    </row>
    <row r="46448" spans="1:3" x14ac:dyDescent="0.25">
      <c r="A46448">
        <v>14123</v>
      </c>
      <c r="B46448" s="1">
        <f>DATE(2038,9,1) + TIME(0,0,0)</f>
        <v>50649</v>
      </c>
      <c r="C46448">
        <v>31.317792892</v>
      </c>
    </row>
    <row r="46449" spans="1:3" x14ac:dyDescent="0.25">
      <c r="A46449">
        <v>14153</v>
      </c>
      <c r="B46449" s="1">
        <f>DATE(2038,10,1) + TIME(0,0,0)</f>
        <v>50679</v>
      </c>
      <c r="C46449">
        <v>31.325220108</v>
      </c>
    </row>
    <row r="46450" spans="1:3" x14ac:dyDescent="0.25">
      <c r="A46450">
        <v>14184</v>
      </c>
      <c r="B46450" s="1">
        <f>DATE(2038,11,1) + TIME(0,0,0)</f>
        <v>50710</v>
      </c>
      <c r="C46450">
        <v>31.332880020000001</v>
      </c>
    </row>
    <row r="46451" spans="1:3" x14ac:dyDescent="0.25">
      <c r="A46451">
        <v>14214</v>
      </c>
      <c r="B46451" s="1">
        <f>DATE(2038,12,1) + TIME(0,0,0)</f>
        <v>50740</v>
      </c>
      <c r="C46451">
        <v>31.340280533000001</v>
      </c>
    </row>
    <row r="46452" spans="1:3" x14ac:dyDescent="0.25">
      <c r="A46452">
        <v>14245</v>
      </c>
      <c r="B46452" s="1">
        <f>DATE(2039,1,1) + TIME(0,0,0)</f>
        <v>50771</v>
      </c>
      <c r="C46452">
        <v>31.347911835000001</v>
      </c>
    </row>
    <row r="46453" spans="1:3" x14ac:dyDescent="0.25">
      <c r="A46453">
        <v>14276</v>
      </c>
      <c r="B46453" s="1">
        <f>DATE(2039,2,1) + TIME(0,0,0)</f>
        <v>50802</v>
      </c>
      <c r="C46453">
        <v>31.355529785000002</v>
      </c>
    </row>
    <row r="46454" spans="1:3" x14ac:dyDescent="0.25">
      <c r="A46454">
        <v>14304</v>
      </c>
      <c r="B46454" s="1">
        <f>DATE(2039,3,1) + TIME(0,0,0)</f>
        <v>50830</v>
      </c>
      <c r="C46454">
        <v>31.362398148</v>
      </c>
    </row>
    <row r="46455" spans="1:3" x14ac:dyDescent="0.25">
      <c r="A46455">
        <v>14335</v>
      </c>
      <c r="B46455" s="1">
        <f>DATE(2039,4,1) + TIME(0,0,0)</f>
        <v>50861</v>
      </c>
      <c r="C46455">
        <v>31.369989395000001</v>
      </c>
    </row>
    <row r="46456" spans="1:3" x14ac:dyDescent="0.25">
      <c r="A46456">
        <v>14365</v>
      </c>
      <c r="B46456" s="1">
        <f>DATE(2039,5,1) + TIME(0,0,0)</f>
        <v>50891</v>
      </c>
      <c r="C46456">
        <v>31.377323150999999</v>
      </c>
    </row>
    <row r="46457" spans="1:3" x14ac:dyDescent="0.25">
      <c r="A46457">
        <v>14396</v>
      </c>
      <c r="B46457" s="1">
        <f>DATE(2039,6,1) + TIME(0,0,0)</f>
        <v>50922</v>
      </c>
      <c r="C46457">
        <v>31.384887695</v>
      </c>
    </row>
    <row r="46458" spans="1:3" x14ac:dyDescent="0.25">
      <c r="A46458">
        <v>14426</v>
      </c>
      <c r="B46458" s="1">
        <f>DATE(2039,7,1) + TIME(0,0,0)</f>
        <v>50952</v>
      </c>
      <c r="C46458">
        <v>31.392198563000001</v>
      </c>
    </row>
    <row r="46459" spans="1:3" x14ac:dyDescent="0.25">
      <c r="A46459">
        <v>14457</v>
      </c>
      <c r="B46459" s="1">
        <f>DATE(2039,8,1) + TIME(0,0,0)</f>
        <v>50983</v>
      </c>
      <c r="C46459">
        <v>31.399738312</v>
      </c>
    </row>
    <row r="46460" spans="1:3" x14ac:dyDescent="0.25">
      <c r="A46460">
        <v>14488</v>
      </c>
      <c r="B46460" s="1">
        <f>DATE(2039,9,1) + TIME(0,0,0)</f>
        <v>51014</v>
      </c>
      <c r="C46460">
        <v>31.407266617000001</v>
      </c>
    </row>
    <row r="46461" spans="1:3" x14ac:dyDescent="0.25">
      <c r="A46461">
        <v>14518</v>
      </c>
      <c r="B46461" s="1">
        <f>DATE(2039,10,1) + TIME(0,0,0)</f>
        <v>51044</v>
      </c>
      <c r="C46461">
        <v>31.414541244999999</v>
      </c>
    </row>
    <row r="46462" spans="1:3" x14ac:dyDescent="0.25">
      <c r="A46462">
        <v>14549</v>
      </c>
      <c r="B46462" s="1">
        <f>DATE(2039,11,1) + TIME(0,0,0)</f>
        <v>51075</v>
      </c>
      <c r="C46462">
        <v>31.422044754000002</v>
      </c>
    </row>
    <row r="46463" spans="1:3" x14ac:dyDescent="0.25">
      <c r="A46463">
        <v>14579</v>
      </c>
      <c r="B46463" s="1">
        <f>DATE(2039,12,1) + TIME(0,0,0)</f>
        <v>51105</v>
      </c>
      <c r="C46463">
        <v>31.429296493999999</v>
      </c>
    </row>
    <row r="46464" spans="1:3" x14ac:dyDescent="0.25">
      <c r="A46464">
        <v>14610</v>
      </c>
      <c r="B46464" s="1">
        <f>DATE(2040,1,1) + TIME(0,0,0)</f>
        <v>51136</v>
      </c>
      <c r="C46464">
        <v>31.436779022</v>
      </c>
    </row>
    <row r="46465" spans="1:3" x14ac:dyDescent="0.25">
      <c r="A46465">
        <v>14641</v>
      </c>
      <c r="B46465" s="1">
        <f>DATE(2040,2,1) + TIME(0,0,0)</f>
        <v>51167</v>
      </c>
      <c r="C46465">
        <v>31.444248199</v>
      </c>
    </row>
    <row r="46466" spans="1:3" x14ac:dyDescent="0.25">
      <c r="A46466">
        <v>14670</v>
      </c>
      <c r="B46466" s="1">
        <f>DATE(2040,3,1) + TIME(0,0,0)</f>
        <v>51196</v>
      </c>
      <c r="C46466">
        <v>31.451227188000001</v>
      </c>
    </row>
    <row r="46467" spans="1:3" x14ac:dyDescent="0.25">
      <c r="A46467">
        <v>14701</v>
      </c>
      <c r="B46467" s="1">
        <f>DATE(2040,4,1) + TIME(0,0,0)</f>
        <v>51227</v>
      </c>
      <c r="C46467">
        <v>31.458675384999999</v>
      </c>
    </row>
    <row r="46468" spans="1:3" x14ac:dyDescent="0.25">
      <c r="A46468">
        <v>14731</v>
      </c>
      <c r="B46468" s="1">
        <f>DATE(2040,5,1) + TIME(0,0,0)</f>
        <v>51257</v>
      </c>
      <c r="C46468">
        <v>31.465873718000001</v>
      </c>
    </row>
    <row r="46469" spans="1:3" x14ac:dyDescent="0.25">
      <c r="A46469">
        <v>14762</v>
      </c>
      <c r="B46469" s="1">
        <f>DATE(2040,6,1) + TIME(0,0,0)</f>
        <v>51288</v>
      </c>
      <c r="C46469">
        <v>31.473300934000001</v>
      </c>
    </row>
    <row r="46470" spans="1:3" x14ac:dyDescent="0.25">
      <c r="A46470">
        <v>14792</v>
      </c>
      <c r="B46470" s="1">
        <f>DATE(2040,7,1) + TIME(0,0,0)</f>
        <v>51318</v>
      </c>
      <c r="C46470">
        <v>31.480478287</v>
      </c>
    </row>
    <row r="46471" spans="1:3" x14ac:dyDescent="0.25">
      <c r="A46471">
        <v>14823</v>
      </c>
      <c r="B46471" s="1">
        <f>DATE(2040,8,1) + TIME(0,0,0)</f>
        <v>51349</v>
      </c>
      <c r="C46471">
        <v>31.487884521000002</v>
      </c>
    </row>
    <row r="46472" spans="1:3" x14ac:dyDescent="0.25">
      <c r="A46472">
        <v>14854</v>
      </c>
      <c r="B46472" s="1">
        <f>DATE(2040,9,1) + TIME(0,0,0)</f>
        <v>51380</v>
      </c>
      <c r="C46472">
        <v>31.495279312000001</v>
      </c>
    </row>
    <row r="46473" spans="1:3" x14ac:dyDescent="0.25">
      <c r="A46473">
        <v>14884</v>
      </c>
      <c r="B46473" s="1">
        <f>DATE(2040,10,1) + TIME(0,0,0)</f>
        <v>51410</v>
      </c>
      <c r="C46473">
        <v>31.502426147000001</v>
      </c>
    </row>
    <row r="46474" spans="1:3" x14ac:dyDescent="0.25">
      <c r="A46474">
        <v>14915</v>
      </c>
      <c r="B46474" s="1">
        <f>DATE(2040,11,1) + TIME(0,0,0)</f>
        <v>51441</v>
      </c>
      <c r="C46474">
        <v>31.509801865</v>
      </c>
    </row>
    <row r="46475" spans="1:3" x14ac:dyDescent="0.25">
      <c r="A46475">
        <v>14945</v>
      </c>
      <c r="B46475" s="1">
        <f>DATE(2040,12,1) + TIME(0,0,0)</f>
        <v>51471</v>
      </c>
      <c r="C46475">
        <v>31.516927719000002</v>
      </c>
    </row>
    <row r="46476" spans="1:3" x14ac:dyDescent="0.25">
      <c r="A46476">
        <v>14976</v>
      </c>
      <c r="B46476" s="1">
        <f>DATE(2041,1,1) + TIME(0,0,0)</f>
        <v>51502</v>
      </c>
      <c r="C46476">
        <v>31.524282455000002</v>
      </c>
    </row>
    <row r="46477" spans="1:3" x14ac:dyDescent="0.25">
      <c r="A46477">
        <v>15007</v>
      </c>
      <c r="B46477" s="1">
        <f>DATE(2041,2,1) + TIME(0,0,0)</f>
        <v>51533</v>
      </c>
      <c r="C46477">
        <v>31.531627655000001</v>
      </c>
    </row>
    <row r="46478" spans="1:3" x14ac:dyDescent="0.25">
      <c r="A46478">
        <v>15035</v>
      </c>
      <c r="B46478" s="1">
        <f>DATE(2041,3,1) + TIME(0,0,0)</f>
        <v>51561</v>
      </c>
      <c r="C46478">
        <v>31.538251877</v>
      </c>
    </row>
    <row r="46479" spans="1:3" x14ac:dyDescent="0.25">
      <c r="A46479">
        <v>15066</v>
      </c>
      <c r="B46479" s="1">
        <f>DATE(2041,4,1) + TIME(0,0,0)</f>
        <v>51592</v>
      </c>
      <c r="C46479">
        <v>31.545578002999999</v>
      </c>
    </row>
    <row r="46480" spans="1:3" x14ac:dyDescent="0.25">
      <c r="A46480">
        <v>15096</v>
      </c>
      <c r="B46480" s="1">
        <f>DATE(2041,5,1) + TIME(0,0,0)</f>
        <v>51622</v>
      </c>
      <c r="C46480">
        <v>31.552658081000001</v>
      </c>
    </row>
    <row r="46481" spans="1:3" x14ac:dyDescent="0.25">
      <c r="A46481">
        <v>15127</v>
      </c>
      <c r="B46481" s="1">
        <f>DATE(2041,6,1) + TIME(0,0,0)</f>
        <v>51653</v>
      </c>
      <c r="C46481">
        <v>31.559963226000001</v>
      </c>
    </row>
    <row r="46482" spans="1:3" x14ac:dyDescent="0.25">
      <c r="A46482">
        <v>15157</v>
      </c>
      <c r="B46482" s="1">
        <f>DATE(2041,7,1) + TIME(0,0,0)</f>
        <v>51683</v>
      </c>
      <c r="C46482">
        <v>31.567022324</v>
      </c>
    </row>
    <row r="46483" spans="1:3" x14ac:dyDescent="0.25">
      <c r="A46483">
        <v>15188</v>
      </c>
      <c r="B46483" s="1">
        <f>DATE(2041,8,1) + TIME(0,0,0)</f>
        <v>51714</v>
      </c>
      <c r="C46483">
        <v>31.574308394999999</v>
      </c>
    </row>
    <row r="46484" spans="1:3" x14ac:dyDescent="0.25">
      <c r="A46484">
        <v>15219</v>
      </c>
      <c r="B46484" s="1">
        <f>DATE(2041,9,1) + TIME(0,0,0)</f>
        <v>51745</v>
      </c>
      <c r="C46484">
        <v>31.581584929999998</v>
      </c>
    </row>
    <row r="46485" spans="1:3" x14ac:dyDescent="0.25">
      <c r="A46485">
        <v>15249</v>
      </c>
      <c r="B46485" s="1">
        <f>DATE(2041,10,1) + TIME(0,0,0)</f>
        <v>51775</v>
      </c>
      <c r="C46485">
        <v>31.588617325000001</v>
      </c>
    </row>
    <row r="46486" spans="1:3" x14ac:dyDescent="0.25">
      <c r="A46486">
        <v>15280</v>
      </c>
      <c r="B46486" s="1">
        <f>DATE(2041,11,1) + TIME(0,0,0)</f>
        <v>51806</v>
      </c>
      <c r="C46486">
        <v>31.595872879000002</v>
      </c>
    </row>
    <row r="46487" spans="1:3" x14ac:dyDescent="0.25">
      <c r="A46487">
        <v>15310</v>
      </c>
      <c r="B46487" s="1">
        <f>DATE(2041,12,1) + TIME(0,0,0)</f>
        <v>51836</v>
      </c>
      <c r="C46487">
        <v>31.6028862</v>
      </c>
    </row>
    <row r="46488" spans="1:3" x14ac:dyDescent="0.25">
      <c r="A46488">
        <v>15341</v>
      </c>
      <c r="B46488" s="1">
        <f>DATE(2042,1,1) + TIME(0,0,0)</f>
        <v>51867</v>
      </c>
      <c r="C46488">
        <v>31.610124588000001</v>
      </c>
    </row>
    <row r="46489" spans="1:3" x14ac:dyDescent="0.25">
      <c r="A46489">
        <v>15372</v>
      </c>
      <c r="B46489" s="1">
        <f>DATE(2042,2,1) + TIME(0,0,0)</f>
        <v>51898</v>
      </c>
      <c r="C46489">
        <v>31.617351532000001</v>
      </c>
    </row>
    <row r="46490" spans="1:3" x14ac:dyDescent="0.25">
      <c r="A46490">
        <v>15400</v>
      </c>
      <c r="B46490" s="1">
        <f>DATE(2042,3,1) + TIME(0,0,0)</f>
        <v>51926</v>
      </c>
      <c r="C46490">
        <v>31.623870849999999</v>
      </c>
    </row>
    <row r="46491" spans="1:3" x14ac:dyDescent="0.25">
      <c r="A46491">
        <v>15431</v>
      </c>
      <c r="B46491" s="1">
        <f>DATE(2042,4,1) + TIME(0,0,0)</f>
        <v>51957</v>
      </c>
      <c r="C46491">
        <v>31.631080626999999</v>
      </c>
    </row>
    <row r="46492" spans="1:3" x14ac:dyDescent="0.25">
      <c r="A46492">
        <v>15461</v>
      </c>
      <c r="B46492" s="1">
        <f>DATE(2042,5,1) + TIME(0,0,0)</f>
        <v>51987</v>
      </c>
      <c r="C46492">
        <v>31.638046265</v>
      </c>
    </row>
    <row r="46493" spans="1:3" x14ac:dyDescent="0.25">
      <c r="A46493">
        <v>15492</v>
      </c>
      <c r="B46493" s="1">
        <f>DATE(2042,6,1) + TIME(0,0,0)</f>
        <v>52018</v>
      </c>
      <c r="C46493">
        <v>31.645235062000001</v>
      </c>
    </row>
    <row r="46494" spans="1:3" x14ac:dyDescent="0.25">
      <c r="A46494">
        <v>15522</v>
      </c>
      <c r="B46494" s="1">
        <f>DATE(2042,7,1) + TIME(0,0,0)</f>
        <v>52048</v>
      </c>
      <c r="C46494">
        <v>31.652183532999999</v>
      </c>
    </row>
    <row r="46495" spans="1:3" x14ac:dyDescent="0.25">
      <c r="A46495">
        <v>15553</v>
      </c>
      <c r="B46495" s="1">
        <f>DATE(2042,8,1) + TIME(0,0,0)</f>
        <v>52079</v>
      </c>
      <c r="C46495">
        <v>31.659353255999999</v>
      </c>
    </row>
    <row r="46496" spans="1:3" x14ac:dyDescent="0.25">
      <c r="A46496">
        <v>15584</v>
      </c>
      <c r="B46496" s="1">
        <f>DATE(2042,9,1) + TIME(0,0,0)</f>
        <v>52110</v>
      </c>
      <c r="C46496">
        <v>31.666513442999999</v>
      </c>
    </row>
    <row r="46497" spans="1:3" x14ac:dyDescent="0.25">
      <c r="A46497">
        <v>15614</v>
      </c>
      <c r="B46497" s="1">
        <f>DATE(2042,10,1) + TIME(0,0,0)</f>
        <v>52140</v>
      </c>
      <c r="C46497">
        <v>31.673433304</v>
      </c>
    </row>
    <row r="46498" spans="1:3" x14ac:dyDescent="0.25">
      <c r="A46498">
        <v>15645</v>
      </c>
      <c r="B46498" s="1">
        <f>DATE(2042,11,1) + TIME(0,0,0)</f>
        <v>52171</v>
      </c>
      <c r="C46498">
        <v>31.680574416999999</v>
      </c>
    </row>
    <row r="46499" spans="1:3" x14ac:dyDescent="0.25">
      <c r="A46499">
        <v>15675</v>
      </c>
      <c r="B46499" s="1">
        <f>DATE(2042,12,1) + TIME(0,0,0)</f>
        <v>52201</v>
      </c>
      <c r="C46499">
        <v>31.687475203999998</v>
      </c>
    </row>
    <row r="46500" spans="1:3" x14ac:dyDescent="0.25">
      <c r="A46500">
        <v>15706</v>
      </c>
      <c r="B46500" s="1">
        <f>DATE(2043,1,1) + TIME(0,0,0)</f>
        <v>52232</v>
      </c>
      <c r="C46500">
        <v>31.694597244000001</v>
      </c>
    </row>
    <row r="46501" spans="1:3" x14ac:dyDescent="0.25">
      <c r="A46501">
        <v>15737</v>
      </c>
      <c r="B46501" s="1">
        <f>DATE(2043,2,1) + TIME(0,0,0)</f>
        <v>52263</v>
      </c>
      <c r="C46501">
        <v>31.701707840000001</v>
      </c>
    </row>
    <row r="46502" spans="1:3" x14ac:dyDescent="0.25">
      <c r="A46502">
        <v>15765</v>
      </c>
      <c r="B46502" s="1">
        <f>DATE(2043,3,1) + TIME(0,0,0)</f>
        <v>52291</v>
      </c>
      <c r="C46502">
        <v>31.708124161000001</v>
      </c>
    </row>
    <row r="46503" spans="1:3" x14ac:dyDescent="0.25">
      <c r="A46503">
        <v>15796</v>
      </c>
      <c r="B46503" s="1">
        <f>DATE(2043,4,1) + TIME(0,0,0)</f>
        <v>52322</v>
      </c>
      <c r="C46503">
        <v>31.715215683</v>
      </c>
    </row>
    <row r="46504" spans="1:3" x14ac:dyDescent="0.25">
      <c r="A46504">
        <v>15826</v>
      </c>
      <c r="B46504" s="1">
        <f>DATE(2043,5,1) + TIME(0,0,0)</f>
        <v>52352</v>
      </c>
      <c r="C46504">
        <v>31.722070693999999</v>
      </c>
    </row>
    <row r="46505" spans="1:3" x14ac:dyDescent="0.25">
      <c r="A46505">
        <v>15857</v>
      </c>
      <c r="B46505" s="1">
        <f>DATE(2043,6,1) + TIME(0,0,0)</f>
        <v>52383</v>
      </c>
      <c r="C46505">
        <v>31.729143143000002</v>
      </c>
    </row>
    <row r="46506" spans="1:3" x14ac:dyDescent="0.25">
      <c r="A46506">
        <v>15887</v>
      </c>
      <c r="B46506" s="1">
        <f>DATE(2043,7,1) + TIME(0,0,0)</f>
        <v>52413</v>
      </c>
      <c r="C46506">
        <v>31.735977172999998</v>
      </c>
    </row>
    <row r="46507" spans="1:3" x14ac:dyDescent="0.25">
      <c r="A46507">
        <v>15918</v>
      </c>
      <c r="B46507" s="1">
        <f>DATE(2043,8,1) + TIME(0,0,0)</f>
        <v>52444</v>
      </c>
      <c r="C46507">
        <v>31.743030548</v>
      </c>
    </row>
    <row r="46508" spans="1:3" x14ac:dyDescent="0.25">
      <c r="A46508">
        <v>15949</v>
      </c>
      <c r="B46508" s="1">
        <f>DATE(2043,9,1) + TIME(0,0,0)</f>
        <v>52475</v>
      </c>
      <c r="C46508">
        <v>31.750074387000002</v>
      </c>
    </row>
    <row r="46509" spans="1:3" x14ac:dyDescent="0.25">
      <c r="A46509">
        <v>15979</v>
      </c>
      <c r="B46509" s="1">
        <f>DATE(2043,10,1) + TIME(0,0,0)</f>
        <v>52505</v>
      </c>
      <c r="C46509">
        <v>31.756881713999999</v>
      </c>
    </row>
    <row r="46510" spans="1:3" x14ac:dyDescent="0.25">
      <c r="A46510">
        <v>16010</v>
      </c>
      <c r="B46510" s="1">
        <f>DATE(2043,11,1) + TIME(0,0,0)</f>
        <v>52536</v>
      </c>
      <c r="C46510">
        <v>31.763904572000001</v>
      </c>
    </row>
    <row r="46511" spans="1:3" x14ac:dyDescent="0.25">
      <c r="A46511">
        <v>16040</v>
      </c>
      <c r="B46511" s="1">
        <f>DATE(2043,12,1) + TIME(0,0,0)</f>
        <v>52566</v>
      </c>
      <c r="C46511">
        <v>31.770692825000001</v>
      </c>
    </row>
    <row r="46512" spans="1:3" x14ac:dyDescent="0.25">
      <c r="A46512">
        <v>16071</v>
      </c>
      <c r="B46512" s="1">
        <f>DATE(2044,1,1) + TIME(0,0,0)</f>
        <v>52597</v>
      </c>
      <c r="C46512">
        <v>31.777696608999999</v>
      </c>
    </row>
    <row r="46513" spans="1:3" x14ac:dyDescent="0.25">
      <c r="A46513">
        <v>16102</v>
      </c>
      <c r="B46513" s="1">
        <f>DATE(2044,2,1) + TIME(0,0,0)</f>
        <v>52628</v>
      </c>
      <c r="C46513">
        <v>31.78468895</v>
      </c>
    </row>
    <row r="46514" spans="1:3" x14ac:dyDescent="0.25">
      <c r="A46514">
        <v>16131</v>
      </c>
      <c r="B46514" s="1">
        <f>DATE(2044,3,1) + TIME(0,0,0)</f>
        <v>52657</v>
      </c>
      <c r="C46514">
        <v>31.791223526</v>
      </c>
    </row>
    <row r="46515" spans="1:3" x14ac:dyDescent="0.25">
      <c r="A46515">
        <v>16162</v>
      </c>
      <c r="B46515" s="1">
        <f>DATE(2044,4,1) + TIME(0,0,0)</f>
        <v>52688</v>
      </c>
      <c r="C46515">
        <v>31.798196792999999</v>
      </c>
    </row>
    <row r="46516" spans="1:3" x14ac:dyDescent="0.25">
      <c r="A46516">
        <v>16192</v>
      </c>
      <c r="B46516" s="1">
        <f>DATE(2044,5,1) + TIME(0,0,0)</f>
        <v>52718</v>
      </c>
      <c r="C46516">
        <v>31.804935454999999</v>
      </c>
    </row>
    <row r="46517" spans="1:3" x14ac:dyDescent="0.25">
      <c r="A46517">
        <v>16223</v>
      </c>
      <c r="B46517" s="1">
        <f>DATE(2044,6,1) + TIME(0,0,0)</f>
        <v>52749</v>
      </c>
      <c r="C46517">
        <v>31.811889648000001</v>
      </c>
    </row>
    <row r="46518" spans="1:3" x14ac:dyDescent="0.25">
      <c r="A46518">
        <v>16253</v>
      </c>
      <c r="B46518" s="1">
        <f>DATE(2044,7,1) + TIME(0,0,0)</f>
        <v>52779</v>
      </c>
      <c r="C46518">
        <v>31.818609238000001</v>
      </c>
    </row>
    <row r="46519" spans="1:3" x14ac:dyDescent="0.25">
      <c r="A46519">
        <v>16284</v>
      </c>
      <c r="B46519" s="1">
        <f>DATE(2044,8,1) + TIME(0,0,0)</f>
        <v>52810</v>
      </c>
      <c r="C46519">
        <v>31.825544356999998</v>
      </c>
    </row>
    <row r="46520" spans="1:3" x14ac:dyDescent="0.25">
      <c r="A46520">
        <v>16315</v>
      </c>
      <c r="B46520" s="1">
        <f>DATE(2044,9,1) + TIME(0,0,0)</f>
        <v>52841</v>
      </c>
      <c r="C46520">
        <v>31.832466125</v>
      </c>
    </row>
    <row r="46521" spans="1:3" x14ac:dyDescent="0.25">
      <c r="A46521">
        <v>16345</v>
      </c>
      <c r="B46521" s="1">
        <f>DATE(2044,10,1) + TIME(0,0,0)</f>
        <v>52871</v>
      </c>
      <c r="C46521">
        <v>31.839157104000002</v>
      </c>
    </row>
    <row r="46522" spans="1:3" x14ac:dyDescent="0.25">
      <c r="A46522">
        <v>16376</v>
      </c>
      <c r="B46522" s="1">
        <f>DATE(2044,11,1) + TIME(0,0,0)</f>
        <v>52902</v>
      </c>
      <c r="C46522">
        <v>31.846061707</v>
      </c>
    </row>
    <row r="46523" spans="1:3" x14ac:dyDescent="0.25">
      <c r="A46523">
        <v>16406</v>
      </c>
      <c r="B46523" s="1">
        <f>DATE(2044,12,1) + TIME(0,0,0)</f>
        <v>52932</v>
      </c>
      <c r="C46523">
        <v>31.852731705</v>
      </c>
    </row>
    <row r="46524" spans="1:3" x14ac:dyDescent="0.25">
      <c r="A46524">
        <v>16437</v>
      </c>
      <c r="B46524" s="1">
        <f>DATE(2045,1,1) + TIME(0,0,0)</f>
        <v>52963</v>
      </c>
      <c r="C46524">
        <v>31.859615326</v>
      </c>
    </row>
    <row r="46525" spans="1:3" x14ac:dyDescent="0.25">
      <c r="A46525">
        <v>16468</v>
      </c>
      <c r="B46525" s="1">
        <f>DATE(2045,2,1) + TIME(0,0,0)</f>
        <v>52994</v>
      </c>
      <c r="C46525">
        <v>31.866487502999998</v>
      </c>
    </row>
    <row r="46526" spans="1:3" x14ac:dyDescent="0.25">
      <c r="A46526">
        <v>16496</v>
      </c>
      <c r="B46526" s="1">
        <f>DATE(2045,3,1) + TIME(0,0,0)</f>
        <v>53022</v>
      </c>
      <c r="C46526">
        <v>31.872686386000002</v>
      </c>
    </row>
    <row r="46527" spans="1:3" x14ac:dyDescent="0.25">
      <c r="A46527">
        <v>16527</v>
      </c>
      <c r="B46527" s="1">
        <f>DATE(2045,4,1) + TIME(0,0,0)</f>
        <v>53053</v>
      </c>
      <c r="C46527">
        <v>31.879539489999999</v>
      </c>
    </row>
    <row r="46528" spans="1:3" x14ac:dyDescent="0.25">
      <c r="A46528">
        <v>16557</v>
      </c>
      <c r="B46528" s="1">
        <f>DATE(2045,5,1) + TIME(0,0,0)</f>
        <v>53083</v>
      </c>
      <c r="C46528">
        <v>31.886161804</v>
      </c>
    </row>
    <row r="46529" spans="1:3" x14ac:dyDescent="0.25">
      <c r="A46529">
        <v>16588</v>
      </c>
      <c r="B46529" s="1">
        <f>DATE(2045,6,1) + TIME(0,0,0)</f>
        <v>53114</v>
      </c>
      <c r="C46529">
        <v>31.892993926999999</v>
      </c>
    </row>
    <row r="46530" spans="1:3" x14ac:dyDescent="0.25">
      <c r="A46530">
        <v>16618</v>
      </c>
      <c r="B46530" s="1">
        <f>DATE(2045,7,1) + TIME(0,0,0)</f>
        <v>53144</v>
      </c>
      <c r="C46530">
        <v>31.899595261000002</v>
      </c>
    </row>
    <row r="46531" spans="1:3" x14ac:dyDescent="0.25">
      <c r="A46531">
        <v>16649</v>
      </c>
      <c r="B46531" s="1">
        <f>DATE(2045,8,1) + TIME(0,0,0)</f>
        <v>53175</v>
      </c>
      <c r="C46531">
        <v>31.90640831</v>
      </c>
    </row>
    <row r="46532" spans="1:3" x14ac:dyDescent="0.25">
      <c r="A46532">
        <v>16680</v>
      </c>
      <c r="B46532" s="1">
        <f>DATE(2045,9,1) + TIME(0,0,0)</f>
        <v>53206</v>
      </c>
      <c r="C46532">
        <v>31.913208008000002</v>
      </c>
    </row>
    <row r="46533" spans="1:3" x14ac:dyDescent="0.25">
      <c r="A46533">
        <v>16710</v>
      </c>
      <c r="B46533" s="1">
        <f>DATE(2045,10,1) + TIME(0,0,0)</f>
        <v>53236</v>
      </c>
      <c r="C46533">
        <v>31.919780730999999</v>
      </c>
    </row>
    <row r="46534" spans="1:3" x14ac:dyDescent="0.25">
      <c r="A46534">
        <v>16741</v>
      </c>
      <c r="B46534" s="1">
        <f>DATE(2045,11,1) + TIME(0,0,0)</f>
        <v>53267</v>
      </c>
      <c r="C46534">
        <v>31.926561356000001</v>
      </c>
    </row>
    <row r="46535" spans="1:3" x14ac:dyDescent="0.25">
      <c r="A46535">
        <v>16771</v>
      </c>
      <c r="B46535" s="1">
        <f>DATE(2045,12,1) + TIME(0,0,0)</f>
        <v>53297</v>
      </c>
      <c r="C46535">
        <v>31.933113098</v>
      </c>
    </row>
    <row r="46536" spans="1:3" x14ac:dyDescent="0.25">
      <c r="A46536">
        <v>16802</v>
      </c>
      <c r="B46536" s="1">
        <f>DATE(2046,1,1) + TIME(0,0,0)</f>
        <v>53328</v>
      </c>
      <c r="C46536">
        <v>31.939874649</v>
      </c>
    </row>
    <row r="46537" spans="1:3" x14ac:dyDescent="0.25">
      <c r="A46537">
        <v>16833</v>
      </c>
      <c r="B46537" s="1">
        <f>DATE(2046,2,1) + TIME(0,0,0)</f>
        <v>53359</v>
      </c>
      <c r="C46537">
        <v>31.946622849000001</v>
      </c>
    </row>
    <row r="46538" spans="1:3" x14ac:dyDescent="0.25">
      <c r="A46538">
        <v>16861</v>
      </c>
      <c r="B46538" s="1">
        <f>DATE(2046,3,1) + TIME(0,0,0)</f>
        <v>53387</v>
      </c>
      <c r="C46538">
        <v>31.952711104999999</v>
      </c>
    </row>
    <row r="46539" spans="1:3" x14ac:dyDescent="0.25">
      <c r="A46539">
        <v>16892</v>
      </c>
      <c r="B46539" s="1">
        <f>DATE(2046,4,1) + TIME(0,0,0)</f>
        <v>53418</v>
      </c>
      <c r="C46539">
        <v>31.959440230999999</v>
      </c>
    </row>
    <row r="46540" spans="1:3" x14ac:dyDescent="0.25">
      <c r="A46540">
        <v>16922</v>
      </c>
      <c r="B46540" s="1">
        <f>DATE(2046,5,1) + TIME(0,0,0)</f>
        <v>53448</v>
      </c>
      <c r="C46540">
        <v>31.965942383000002</v>
      </c>
    </row>
    <row r="46541" spans="1:3" x14ac:dyDescent="0.25">
      <c r="A46541">
        <v>16953</v>
      </c>
      <c r="B46541" s="1">
        <f>DATE(2046,6,1) + TIME(0,0,0)</f>
        <v>53479</v>
      </c>
      <c r="C46541">
        <v>31.972650527999999</v>
      </c>
    </row>
    <row r="46542" spans="1:3" x14ac:dyDescent="0.25">
      <c r="A46542">
        <v>16983</v>
      </c>
      <c r="B46542" s="1">
        <f>DATE(2046,7,1) + TIME(0,0,0)</f>
        <v>53509</v>
      </c>
      <c r="C46542">
        <v>31.979133606000001</v>
      </c>
    </row>
    <row r="46543" spans="1:3" x14ac:dyDescent="0.25">
      <c r="A46543">
        <v>17014</v>
      </c>
      <c r="B46543" s="1">
        <f>DATE(2046,8,1) + TIME(0,0,0)</f>
        <v>53540</v>
      </c>
      <c r="C46543">
        <v>31.98582077</v>
      </c>
    </row>
    <row r="46544" spans="1:3" x14ac:dyDescent="0.25">
      <c r="A46544">
        <v>17045</v>
      </c>
      <c r="B46544" s="1">
        <f>DATE(2046,9,1) + TIME(0,0,0)</f>
        <v>53571</v>
      </c>
      <c r="C46544">
        <v>31.992498397999999</v>
      </c>
    </row>
    <row r="46545" spans="1:3" x14ac:dyDescent="0.25">
      <c r="A46545">
        <v>17075</v>
      </c>
      <c r="B46545" s="1">
        <f>DATE(2046,10,1) + TIME(0,0,0)</f>
        <v>53601</v>
      </c>
      <c r="C46545">
        <v>31.998949051</v>
      </c>
    </row>
    <row r="46546" spans="1:3" x14ac:dyDescent="0.25">
      <c r="A46546">
        <v>17106</v>
      </c>
      <c r="B46546" s="1">
        <f>DATE(2046,11,1) + TIME(0,0,0)</f>
        <v>53632</v>
      </c>
      <c r="C46546">
        <v>32.005607605000002</v>
      </c>
    </row>
    <row r="46547" spans="1:3" x14ac:dyDescent="0.25">
      <c r="A46547">
        <v>17136</v>
      </c>
      <c r="B46547" s="1">
        <f>DATE(2046,12,1) + TIME(0,0,0)</f>
        <v>53662</v>
      </c>
      <c r="C46547">
        <v>32.012039184999999</v>
      </c>
    </row>
    <row r="46548" spans="1:3" x14ac:dyDescent="0.25">
      <c r="A46548">
        <v>17167</v>
      </c>
      <c r="B46548" s="1">
        <f>DATE(2047,1,1) + TIME(0,0,0)</f>
        <v>53693</v>
      </c>
      <c r="C46548">
        <v>32.018672942999999</v>
      </c>
    </row>
    <row r="46549" spans="1:3" x14ac:dyDescent="0.25">
      <c r="A46549">
        <v>17198</v>
      </c>
      <c r="B46549" s="1">
        <f>DATE(2047,2,1) + TIME(0,0,0)</f>
        <v>53724</v>
      </c>
      <c r="C46549">
        <v>32.025299072000003</v>
      </c>
    </row>
    <row r="46550" spans="1:3" x14ac:dyDescent="0.25">
      <c r="A46550">
        <v>17226</v>
      </c>
      <c r="B46550" s="1">
        <f>DATE(2047,3,1) + TIME(0,0,0)</f>
        <v>53752</v>
      </c>
      <c r="C46550">
        <v>32.031272887999997</v>
      </c>
    </row>
    <row r="46551" spans="1:3" x14ac:dyDescent="0.25">
      <c r="A46551">
        <v>17257</v>
      </c>
      <c r="B46551" s="1">
        <f>DATE(2047,4,1) + TIME(0,0,0)</f>
        <v>53783</v>
      </c>
      <c r="C46551">
        <v>32.037876128999997</v>
      </c>
    </row>
    <row r="46552" spans="1:3" x14ac:dyDescent="0.25">
      <c r="A46552">
        <v>17287</v>
      </c>
      <c r="B46552" s="1">
        <f>DATE(2047,5,1) + TIME(0,0,0)</f>
        <v>53813</v>
      </c>
      <c r="C46552">
        <v>32.044258118000002</v>
      </c>
    </row>
    <row r="46553" spans="1:3" x14ac:dyDescent="0.25">
      <c r="A46553">
        <v>17318</v>
      </c>
      <c r="B46553" s="1">
        <f>DATE(2047,6,1) + TIME(0,0,0)</f>
        <v>53844</v>
      </c>
      <c r="C46553">
        <v>32.050842285000002</v>
      </c>
    </row>
    <row r="46554" spans="1:3" x14ac:dyDescent="0.25">
      <c r="A46554">
        <v>17348</v>
      </c>
      <c r="B46554" s="1">
        <f>DATE(2047,7,1) + TIME(0,0,0)</f>
        <v>53874</v>
      </c>
      <c r="C46554">
        <v>32.057201384999999</v>
      </c>
    </row>
    <row r="46555" spans="1:3" x14ac:dyDescent="0.25">
      <c r="A46555">
        <v>17379</v>
      </c>
      <c r="B46555" s="1">
        <f>DATE(2047,8,1) + TIME(0,0,0)</f>
        <v>53905</v>
      </c>
      <c r="C46555">
        <v>32.063766479000002</v>
      </c>
    </row>
    <row r="46556" spans="1:3" x14ac:dyDescent="0.25">
      <c r="A46556">
        <v>17410</v>
      </c>
      <c r="B46556" s="1">
        <f>DATE(2047,9,1) + TIME(0,0,0)</f>
        <v>53936</v>
      </c>
      <c r="C46556">
        <v>32.070316314999999</v>
      </c>
    </row>
    <row r="46557" spans="1:3" x14ac:dyDescent="0.25">
      <c r="A46557">
        <v>17440</v>
      </c>
      <c r="B46557" s="1">
        <f>DATE(2047,10,1) + TIME(0,0,0)</f>
        <v>53966</v>
      </c>
      <c r="C46557">
        <v>32.076648712000001</v>
      </c>
    </row>
    <row r="46558" spans="1:3" x14ac:dyDescent="0.25">
      <c r="A46558">
        <v>17471</v>
      </c>
      <c r="B46558" s="1">
        <f>DATE(2047,11,1) + TIME(0,0,0)</f>
        <v>53997</v>
      </c>
      <c r="C46558">
        <v>32.083179473999998</v>
      </c>
    </row>
    <row r="46559" spans="1:3" x14ac:dyDescent="0.25">
      <c r="A46559">
        <v>17501</v>
      </c>
      <c r="B46559" s="1">
        <f>DATE(2047,12,1) + TIME(0,0,0)</f>
        <v>54027</v>
      </c>
      <c r="C46559">
        <v>32.089488983000003</v>
      </c>
    </row>
    <row r="46560" spans="1:3" x14ac:dyDescent="0.25">
      <c r="A46560">
        <v>17532</v>
      </c>
      <c r="B46560" s="1">
        <f>DATE(2048,1,1) + TIME(0,0,0)</f>
        <v>54058</v>
      </c>
      <c r="C46560">
        <v>32.096000670999999</v>
      </c>
    </row>
    <row r="46561" spans="1:3" x14ac:dyDescent="0.25">
      <c r="A46561">
        <v>17563</v>
      </c>
      <c r="B46561" s="1">
        <f>DATE(2048,2,1) + TIME(0,0,0)</f>
        <v>54089</v>
      </c>
      <c r="C46561">
        <v>32.102500915999997</v>
      </c>
    </row>
    <row r="46562" spans="1:3" x14ac:dyDescent="0.25">
      <c r="A46562">
        <v>17592</v>
      </c>
      <c r="B46562" s="1">
        <f>DATE(2048,3,1) + TIME(0,0,0)</f>
        <v>54118</v>
      </c>
      <c r="C46562">
        <v>32.108570098999998</v>
      </c>
    </row>
    <row r="46563" spans="1:3" x14ac:dyDescent="0.25">
      <c r="A46563">
        <v>17623</v>
      </c>
      <c r="B46563" s="1">
        <f>DATE(2048,4,1) + TIME(0,0,0)</f>
        <v>54149</v>
      </c>
      <c r="C46563">
        <v>32.115051270000002</v>
      </c>
    </row>
    <row r="46564" spans="1:3" x14ac:dyDescent="0.25">
      <c r="A46564">
        <v>17653</v>
      </c>
      <c r="B46564" s="1">
        <f>DATE(2048,5,1) + TIME(0,0,0)</f>
        <v>54179</v>
      </c>
      <c r="C46564">
        <v>32.121311188</v>
      </c>
    </row>
    <row r="46565" spans="1:3" x14ac:dyDescent="0.25">
      <c r="A46565">
        <v>17684</v>
      </c>
      <c r="B46565" s="1">
        <f>DATE(2048,6,1) + TIME(0,0,0)</f>
        <v>54210</v>
      </c>
      <c r="C46565">
        <v>32.127769469999997</v>
      </c>
    </row>
    <row r="46566" spans="1:3" x14ac:dyDescent="0.25">
      <c r="A46566">
        <v>17714</v>
      </c>
      <c r="B46566" s="1">
        <f>DATE(2048,7,1) + TIME(0,0,0)</f>
        <v>54240</v>
      </c>
      <c r="C46566">
        <v>32.134010314999998</v>
      </c>
    </row>
    <row r="46567" spans="1:3" x14ac:dyDescent="0.25">
      <c r="A46567">
        <v>17745</v>
      </c>
      <c r="B46567" s="1">
        <f>DATE(2048,8,1) + TIME(0,0,0)</f>
        <v>54271</v>
      </c>
      <c r="C46567">
        <v>32.140449523999997</v>
      </c>
    </row>
    <row r="46568" spans="1:3" x14ac:dyDescent="0.25">
      <c r="A46568">
        <v>17776</v>
      </c>
      <c r="B46568" s="1">
        <f>DATE(2048,9,1) + TIME(0,0,0)</f>
        <v>54302</v>
      </c>
      <c r="C46568">
        <v>32.146877289000003</v>
      </c>
    </row>
    <row r="46569" spans="1:3" x14ac:dyDescent="0.25">
      <c r="A46569">
        <v>17806</v>
      </c>
      <c r="B46569" s="1">
        <f>DATE(2048,10,1) + TIME(0,0,0)</f>
        <v>54332</v>
      </c>
      <c r="C46569">
        <v>32.153087616000001</v>
      </c>
    </row>
    <row r="46570" spans="1:3" x14ac:dyDescent="0.25">
      <c r="A46570">
        <v>17837</v>
      </c>
      <c r="B46570" s="1">
        <f>DATE(2048,11,1) + TIME(0,0,0)</f>
        <v>54363</v>
      </c>
      <c r="C46570">
        <v>32.159492493000002</v>
      </c>
    </row>
    <row r="46571" spans="1:3" x14ac:dyDescent="0.25">
      <c r="A46571">
        <v>17867</v>
      </c>
      <c r="B46571" s="1">
        <f>DATE(2048,12,1) + TIME(0,0,0)</f>
        <v>54393</v>
      </c>
      <c r="C46571">
        <v>32.165683745999999</v>
      </c>
    </row>
    <row r="46572" spans="1:3" x14ac:dyDescent="0.25">
      <c r="A46572">
        <v>17898</v>
      </c>
      <c r="B46572" s="1">
        <f>DATE(2049,1,1) + TIME(0,0,0)</f>
        <v>54424</v>
      </c>
      <c r="C46572">
        <v>32.172073363999999</v>
      </c>
    </row>
    <row r="46573" spans="1:3" x14ac:dyDescent="0.25">
      <c r="A46573">
        <v>17929</v>
      </c>
      <c r="B46573" s="1">
        <f>DATE(2049,2,1) + TIME(0,0,0)</f>
        <v>54455</v>
      </c>
      <c r="C46573">
        <v>32.178447722999998</v>
      </c>
    </row>
    <row r="46574" spans="1:3" x14ac:dyDescent="0.25">
      <c r="A46574">
        <v>17957</v>
      </c>
      <c r="B46574" s="1">
        <f>DATE(2049,3,1) + TIME(0,0,0)</f>
        <v>54483</v>
      </c>
      <c r="C46574">
        <v>32.184200287000003</v>
      </c>
    </row>
    <row r="46575" spans="1:3" x14ac:dyDescent="0.25">
      <c r="A46575">
        <v>17988</v>
      </c>
      <c r="B46575" s="1">
        <f>DATE(2049,4,1) + TIME(0,0,0)</f>
        <v>54514</v>
      </c>
      <c r="C46575">
        <v>32.190555572999997</v>
      </c>
    </row>
    <row r="46576" spans="1:3" x14ac:dyDescent="0.25">
      <c r="A46576">
        <v>18018</v>
      </c>
      <c r="B46576" s="1">
        <f>DATE(2049,5,1) + TIME(0,0,0)</f>
        <v>54544</v>
      </c>
      <c r="C46576">
        <v>32.196697235000002</v>
      </c>
    </row>
    <row r="46577" spans="1:3" x14ac:dyDescent="0.25">
      <c r="A46577">
        <v>18049</v>
      </c>
      <c r="B46577" s="1">
        <f>DATE(2049,6,1) + TIME(0,0,0)</f>
        <v>54575</v>
      </c>
      <c r="C46577">
        <v>32.203033447000003</v>
      </c>
    </row>
    <row r="46578" spans="1:3" x14ac:dyDescent="0.25">
      <c r="A46578">
        <v>18079</v>
      </c>
      <c r="B46578" s="1">
        <f>DATE(2049,7,1) + TIME(0,0,0)</f>
        <v>54605</v>
      </c>
      <c r="C46578">
        <v>32.209156036000003</v>
      </c>
    </row>
    <row r="46579" spans="1:3" x14ac:dyDescent="0.25">
      <c r="A46579">
        <v>18110</v>
      </c>
      <c r="B46579" s="1">
        <f>DATE(2049,8,1) + TIME(0,0,0)</f>
        <v>54636</v>
      </c>
      <c r="C46579">
        <v>32.215473175</v>
      </c>
    </row>
    <row r="46580" spans="1:3" x14ac:dyDescent="0.25">
      <c r="A46580">
        <v>18141</v>
      </c>
      <c r="B46580" s="1">
        <f>DATE(2049,9,1) + TIME(0,0,0)</f>
        <v>54667</v>
      </c>
      <c r="C46580">
        <v>32.221782683999997</v>
      </c>
    </row>
    <row r="46581" spans="1:3" x14ac:dyDescent="0.25">
      <c r="A46581">
        <v>18171</v>
      </c>
      <c r="B46581" s="1">
        <f>DATE(2049,10,1) + TIME(0,0,0)</f>
        <v>54697</v>
      </c>
      <c r="C46581">
        <v>32.227874755999999</v>
      </c>
    </row>
    <row r="46582" spans="1:3" x14ac:dyDescent="0.25">
      <c r="A46582">
        <v>18202</v>
      </c>
      <c r="B46582" s="1">
        <f>DATE(2049,11,1) + TIME(0,0,0)</f>
        <v>54728</v>
      </c>
      <c r="C46582">
        <v>32.234161377</v>
      </c>
    </row>
    <row r="46583" spans="1:3" x14ac:dyDescent="0.25">
      <c r="A46583">
        <v>18232</v>
      </c>
      <c r="B46583" s="1">
        <f>DATE(2049,12,1) + TIME(0,0,0)</f>
        <v>54758</v>
      </c>
      <c r="C46583">
        <v>32.240238189999999</v>
      </c>
    </row>
    <row r="46584" spans="1:3" x14ac:dyDescent="0.25">
      <c r="A46584">
        <v>18263</v>
      </c>
      <c r="B46584" s="1">
        <f>DATE(2050,1,1) + TIME(0,0,0)</f>
        <v>54789</v>
      </c>
      <c r="C46584">
        <v>32.246501922999997</v>
      </c>
    </row>
    <row r="46586" spans="1:3" x14ac:dyDescent="0.25">
      <c r="A46586" t="s">
        <v>80</v>
      </c>
    </row>
    <row r="46588" spans="1:3" x14ac:dyDescent="0.25">
      <c r="A46588" t="s">
        <v>1</v>
      </c>
      <c r="B46588" t="s">
        <v>2</v>
      </c>
      <c r="C46588" t="s">
        <v>3</v>
      </c>
    </row>
    <row r="46589" spans="1:3" x14ac:dyDescent="0.25">
      <c r="A46589">
        <v>0</v>
      </c>
      <c r="B46589" s="1">
        <f>DATE(2000,1,1) + TIME(0,0,0)</f>
        <v>36526</v>
      </c>
      <c r="C46589">
        <v>0</v>
      </c>
    </row>
    <row r="46590" spans="1:3" x14ac:dyDescent="0.25">
      <c r="A46590">
        <v>31</v>
      </c>
      <c r="B46590" s="1">
        <f>DATE(2000,2,1) + TIME(0,0,0)</f>
        <v>36557</v>
      </c>
      <c r="C46590">
        <v>5.1563692093000002</v>
      </c>
    </row>
    <row r="46591" spans="1:3" x14ac:dyDescent="0.25">
      <c r="A46591">
        <v>60</v>
      </c>
      <c r="B46591" s="1">
        <f>DATE(2000,3,1) + TIME(0,0,0)</f>
        <v>36586</v>
      </c>
      <c r="C46591">
        <v>7.924243927</v>
      </c>
    </row>
    <row r="46592" spans="1:3" x14ac:dyDescent="0.25">
      <c r="A46592">
        <v>91</v>
      </c>
      <c r="B46592" s="1">
        <f>DATE(2000,4,1) + TIME(0,0,0)</f>
        <v>36617</v>
      </c>
      <c r="C46592">
        <v>10.04034996</v>
      </c>
    </row>
    <row r="46593" spans="1:3" x14ac:dyDescent="0.25">
      <c r="A46593">
        <v>121</v>
      </c>
      <c r="B46593" s="1">
        <f>DATE(2000,5,1) + TIME(0,0,0)</f>
        <v>36647</v>
      </c>
      <c r="C46593">
        <v>11.900644302</v>
      </c>
    </row>
    <row r="46594" spans="1:3" x14ac:dyDescent="0.25">
      <c r="A46594">
        <v>152</v>
      </c>
      <c r="B46594" s="1">
        <f>DATE(2000,6,1) + TIME(0,0,0)</f>
        <v>36678</v>
      </c>
      <c r="C46594">
        <v>13.762898444999999</v>
      </c>
    </row>
    <row r="46595" spans="1:3" x14ac:dyDescent="0.25">
      <c r="A46595">
        <v>182</v>
      </c>
      <c r="B46595" s="1">
        <f>DATE(2000,7,1) + TIME(0,0,0)</f>
        <v>36708</v>
      </c>
      <c r="C46595">
        <v>15.476617813000001</v>
      </c>
    </row>
    <row r="46596" spans="1:3" x14ac:dyDescent="0.25">
      <c r="A46596">
        <v>213</v>
      </c>
      <c r="B46596" s="1">
        <f>DATE(2000,8,1) + TIME(0,0,0)</f>
        <v>36739</v>
      </c>
      <c r="C46596">
        <v>17.130823135</v>
      </c>
    </row>
    <row r="46597" spans="1:3" x14ac:dyDescent="0.25">
      <c r="A46597">
        <v>244</v>
      </c>
      <c r="B46597" s="1">
        <f>DATE(2000,9,1) + TIME(0,0,0)</f>
        <v>36770</v>
      </c>
      <c r="C46597">
        <v>18.604143143000002</v>
      </c>
    </row>
    <row r="46598" spans="1:3" x14ac:dyDescent="0.25">
      <c r="A46598">
        <v>274</v>
      </c>
      <c r="B46598" s="1">
        <f>DATE(2000,10,1) + TIME(0,0,0)</f>
        <v>36800</v>
      </c>
      <c r="C46598">
        <v>19.850723266999999</v>
      </c>
    </row>
    <row r="46599" spans="1:3" x14ac:dyDescent="0.25">
      <c r="A46599">
        <v>305</v>
      </c>
      <c r="B46599" s="1">
        <f>DATE(2000,11,1) + TIME(0,0,0)</f>
        <v>36831</v>
      </c>
      <c r="C46599">
        <v>21.001968384000001</v>
      </c>
    </row>
    <row r="46600" spans="1:3" x14ac:dyDescent="0.25">
      <c r="A46600">
        <v>335</v>
      </c>
      <c r="B46600" s="1">
        <f>DATE(2000,12,1) + TIME(0,0,0)</f>
        <v>36861</v>
      </c>
      <c r="C46600">
        <v>21.999933243000001</v>
      </c>
    </row>
    <row r="46601" spans="1:3" x14ac:dyDescent="0.25">
      <c r="A46601">
        <v>366</v>
      </c>
      <c r="B46601" s="1">
        <f>DATE(2001,1,1) + TIME(0,0,0)</f>
        <v>36892</v>
      </c>
      <c r="C46601">
        <v>22.892267227000001</v>
      </c>
    </row>
    <row r="46602" spans="1:3" x14ac:dyDescent="0.25">
      <c r="A46602">
        <v>397</v>
      </c>
      <c r="B46602" s="1">
        <f>DATE(2001,2,1) + TIME(0,0,0)</f>
        <v>36923</v>
      </c>
      <c r="C46602">
        <v>23.673532485999999</v>
      </c>
    </row>
    <row r="46603" spans="1:3" x14ac:dyDescent="0.25">
      <c r="A46603">
        <v>425</v>
      </c>
      <c r="B46603" s="1">
        <f>DATE(2001,3,1) + TIME(0,0,0)</f>
        <v>36951</v>
      </c>
      <c r="C46603">
        <v>24.272607803</v>
      </c>
    </row>
    <row r="46604" spans="1:3" x14ac:dyDescent="0.25">
      <c r="A46604">
        <v>456</v>
      </c>
      <c r="B46604" s="1">
        <f>DATE(2001,4,1) + TIME(0,0,0)</f>
        <v>36982</v>
      </c>
      <c r="C46604">
        <v>24.820678710999999</v>
      </c>
    </row>
    <row r="46605" spans="1:3" x14ac:dyDescent="0.25">
      <c r="A46605">
        <v>486</v>
      </c>
      <c r="B46605" s="1">
        <f>DATE(2001,5,1) + TIME(0,0,0)</f>
        <v>37012</v>
      </c>
      <c r="C46605">
        <v>25.249471664000001</v>
      </c>
    </row>
    <row r="46606" spans="1:3" x14ac:dyDescent="0.25">
      <c r="A46606">
        <v>517</v>
      </c>
      <c r="B46606" s="1">
        <f>DATE(2001,6,1) + TIME(0,0,0)</f>
        <v>37043</v>
      </c>
      <c r="C46606">
        <v>25.607742309999999</v>
      </c>
    </row>
    <row r="46607" spans="1:3" x14ac:dyDescent="0.25">
      <c r="A46607">
        <v>547</v>
      </c>
      <c r="B46607" s="1">
        <f>DATE(2001,7,1) + TIME(0,0,0)</f>
        <v>37073</v>
      </c>
      <c r="C46607">
        <v>25.890840529999998</v>
      </c>
    </row>
    <row r="46608" spans="1:3" x14ac:dyDescent="0.25">
      <c r="A46608">
        <v>578</v>
      </c>
      <c r="B46608" s="1">
        <f>DATE(2001,8,1) + TIME(0,0,0)</f>
        <v>37104</v>
      </c>
      <c r="C46608">
        <v>26.136159896999999</v>
      </c>
    </row>
    <row r="46609" spans="1:3" x14ac:dyDescent="0.25">
      <c r="A46609">
        <v>609</v>
      </c>
      <c r="B46609" s="1">
        <f>DATE(2001,9,1) + TIME(0,0,0)</f>
        <v>37135</v>
      </c>
      <c r="C46609">
        <v>26.341682433999999</v>
      </c>
    </row>
    <row r="46610" spans="1:3" x14ac:dyDescent="0.25">
      <c r="A46610">
        <v>639</v>
      </c>
      <c r="B46610" s="1">
        <f>DATE(2001,10,1) + TIME(0,0,0)</f>
        <v>37165</v>
      </c>
      <c r="C46610">
        <v>26.509426117</v>
      </c>
    </row>
    <row r="46611" spans="1:3" x14ac:dyDescent="0.25">
      <c r="A46611">
        <v>670</v>
      </c>
      <c r="B46611" s="1">
        <f>DATE(2001,11,1) + TIME(0,0,0)</f>
        <v>37196</v>
      </c>
      <c r="C46611">
        <v>26.654018401999998</v>
      </c>
    </row>
    <row r="46612" spans="1:3" x14ac:dyDescent="0.25">
      <c r="A46612">
        <v>700</v>
      </c>
      <c r="B46612" s="1">
        <f>DATE(2001,12,1) + TIME(0,0,0)</f>
        <v>37226</v>
      </c>
      <c r="C46612">
        <v>26.767370224</v>
      </c>
    </row>
    <row r="46613" spans="1:3" x14ac:dyDescent="0.25">
      <c r="A46613">
        <v>731</v>
      </c>
      <c r="B46613" s="1">
        <f>DATE(2002,1,1) + TIME(0,0,0)</f>
        <v>37257</v>
      </c>
      <c r="C46613">
        <v>26.863258362</v>
      </c>
    </row>
    <row r="46614" spans="1:3" x14ac:dyDescent="0.25">
      <c r="A46614">
        <v>762</v>
      </c>
      <c r="B46614" s="1">
        <f>DATE(2002,2,1) + TIME(0,0,0)</f>
        <v>37288</v>
      </c>
      <c r="C46614">
        <v>26.939291000000001</v>
      </c>
    </row>
    <row r="46615" spans="1:3" x14ac:dyDescent="0.25">
      <c r="A46615">
        <v>790</v>
      </c>
      <c r="B46615" s="1">
        <f>DATE(2002,3,1) + TIME(0,0,0)</f>
        <v>37316</v>
      </c>
      <c r="C46615">
        <v>26.993312836000001</v>
      </c>
    </row>
    <row r="46616" spans="1:3" x14ac:dyDescent="0.25">
      <c r="A46616">
        <v>821</v>
      </c>
      <c r="B46616" s="1">
        <f>DATE(2002,4,1) + TIME(0,0,0)</f>
        <v>37347</v>
      </c>
      <c r="C46616">
        <v>27.041238785000001</v>
      </c>
    </row>
    <row r="46617" spans="1:3" x14ac:dyDescent="0.25">
      <c r="A46617">
        <v>851</v>
      </c>
      <c r="B46617" s="1">
        <f>DATE(2002,5,1) + TIME(0,0,0)</f>
        <v>37377</v>
      </c>
      <c r="C46617">
        <v>27.0789814</v>
      </c>
    </row>
    <row r="46618" spans="1:3" x14ac:dyDescent="0.25">
      <c r="A46618">
        <v>882</v>
      </c>
      <c r="B46618" s="1">
        <f>DATE(2002,6,1) + TIME(0,0,0)</f>
        <v>37408</v>
      </c>
      <c r="C46618">
        <v>27.113233566000002</v>
      </c>
    </row>
    <row r="46619" spans="1:3" x14ac:dyDescent="0.25">
      <c r="A46619">
        <v>912</v>
      </c>
      <c r="B46619" s="1">
        <f>DATE(2002,7,1) + TIME(0,0,0)</f>
        <v>37438</v>
      </c>
      <c r="C46619">
        <v>27.141578674000002</v>
      </c>
    </row>
    <row r="46620" spans="1:3" x14ac:dyDescent="0.25">
      <c r="A46620">
        <v>943</v>
      </c>
      <c r="B46620" s="1">
        <f>DATE(2002,8,1) + TIME(0,0,0)</f>
        <v>37469</v>
      </c>
      <c r="C46620">
        <v>27.166954041</v>
      </c>
    </row>
    <row r="46621" spans="1:3" x14ac:dyDescent="0.25">
      <c r="A46621">
        <v>974</v>
      </c>
      <c r="B46621" s="1">
        <f>DATE(2002,9,1) + TIME(0,0,0)</f>
        <v>37500</v>
      </c>
      <c r="C46621">
        <v>27.189132690000001</v>
      </c>
    </row>
    <row r="46622" spans="1:3" x14ac:dyDescent="0.25">
      <c r="A46622">
        <v>1004</v>
      </c>
      <c r="B46622" s="1">
        <f>DATE(2002,10,1) + TIME(0,0,0)</f>
        <v>37530</v>
      </c>
      <c r="C46622">
        <v>27.208312987999999</v>
      </c>
    </row>
    <row r="46623" spans="1:3" x14ac:dyDescent="0.25">
      <c r="A46623">
        <v>1035</v>
      </c>
      <c r="B46623" s="1">
        <f>DATE(2002,11,1) + TIME(0,0,0)</f>
        <v>37561</v>
      </c>
      <c r="C46623">
        <v>27.226335526</v>
      </c>
    </row>
    <row r="46624" spans="1:3" x14ac:dyDescent="0.25">
      <c r="A46624">
        <v>1065</v>
      </c>
      <c r="B46624" s="1">
        <f>DATE(2002,12,1) + TIME(0,0,0)</f>
        <v>37591</v>
      </c>
      <c r="C46624">
        <v>27.242261887000002</v>
      </c>
    </row>
    <row r="46625" spans="1:3" x14ac:dyDescent="0.25">
      <c r="A46625">
        <v>1096</v>
      </c>
      <c r="B46625" s="1">
        <f>DATE(2003,1,1) + TIME(0,0,0)</f>
        <v>37622</v>
      </c>
      <c r="C46625">
        <v>27.257244109999998</v>
      </c>
    </row>
    <row r="46626" spans="1:3" x14ac:dyDescent="0.25">
      <c r="A46626">
        <v>1127</v>
      </c>
      <c r="B46626" s="1">
        <f>DATE(2003,2,1) + TIME(0,0,0)</f>
        <v>37653</v>
      </c>
      <c r="C46626">
        <v>27.270418166999999</v>
      </c>
    </row>
    <row r="46627" spans="1:3" x14ac:dyDescent="0.25">
      <c r="A46627">
        <v>1155</v>
      </c>
      <c r="B46627" s="1">
        <f>DATE(2003,3,1) + TIME(0,0,0)</f>
        <v>37681</v>
      </c>
      <c r="C46627">
        <v>27.280961990000002</v>
      </c>
    </row>
    <row r="46628" spans="1:3" x14ac:dyDescent="0.25">
      <c r="A46628">
        <v>1186</v>
      </c>
      <c r="B46628" s="1">
        <f>DATE(2003,4,1) + TIME(0,0,0)</f>
        <v>37712</v>
      </c>
      <c r="C46628">
        <v>27.291412353999998</v>
      </c>
    </row>
    <row r="46629" spans="1:3" x14ac:dyDescent="0.25">
      <c r="A46629">
        <v>1216</v>
      </c>
      <c r="B46629" s="1">
        <f>DATE(2003,5,1) + TIME(0,0,0)</f>
        <v>37742</v>
      </c>
      <c r="C46629">
        <v>27.300466536999998</v>
      </c>
    </row>
    <row r="46630" spans="1:3" x14ac:dyDescent="0.25">
      <c r="A46630">
        <v>1247</v>
      </c>
      <c r="B46630" s="1">
        <f>DATE(2003,6,1) + TIME(0,0,0)</f>
        <v>37773</v>
      </c>
      <c r="C46630">
        <v>27.308851241999999</v>
      </c>
    </row>
    <row r="46631" spans="1:3" x14ac:dyDescent="0.25">
      <c r="A46631">
        <v>1277</v>
      </c>
      <c r="B46631" s="1">
        <f>DATE(2003,7,1) + TIME(0,0,0)</f>
        <v>37803</v>
      </c>
      <c r="C46631">
        <v>27.316112518000001</v>
      </c>
    </row>
    <row r="46632" spans="1:3" x14ac:dyDescent="0.25">
      <c r="A46632">
        <v>1308</v>
      </c>
      <c r="B46632" s="1">
        <f>DATE(2003,8,1) + TIME(0,0,0)</f>
        <v>37834</v>
      </c>
      <c r="C46632">
        <v>27.322759628</v>
      </c>
    </row>
    <row r="46633" spans="1:3" x14ac:dyDescent="0.25">
      <c r="A46633">
        <v>1339</v>
      </c>
      <c r="B46633" s="1">
        <f>DATE(2003,9,1) + TIME(0,0,0)</f>
        <v>37865</v>
      </c>
      <c r="C46633">
        <v>27.328546524</v>
      </c>
    </row>
    <row r="46634" spans="1:3" x14ac:dyDescent="0.25">
      <c r="A46634">
        <v>1369</v>
      </c>
      <c r="B46634" s="1">
        <f>DATE(2003,10,1) + TIME(0,0,0)</f>
        <v>37895</v>
      </c>
      <c r="C46634">
        <v>27.333385467999999</v>
      </c>
    </row>
    <row r="46635" spans="1:3" x14ac:dyDescent="0.25">
      <c r="A46635">
        <v>1400</v>
      </c>
      <c r="B46635" s="1">
        <f>DATE(2003,11,1) + TIME(0,0,0)</f>
        <v>37926</v>
      </c>
      <c r="C46635">
        <v>27.337678909000001</v>
      </c>
    </row>
    <row r="46636" spans="1:3" x14ac:dyDescent="0.25">
      <c r="A46636">
        <v>1430</v>
      </c>
      <c r="B46636" s="1">
        <f>DATE(2003,12,1) + TIME(0,0,0)</f>
        <v>37956</v>
      </c>
      <c r="C46636">
        <v>27.341218948000002</v>
      </c>
    </row>
    <row r="46637" spans="1:3" x14ac:dyDescent="0.25">
      <c r="A46637">
        <v>1461</v>
      </c>
      <c r="B46637" s="1">
        <f>DATE(2004,1,1) + TIME(0,0,0)</f>
        <v>37987</v>
      </c>
      <c r="C46637">
        <v>27.344314574999999</v>
      </c>
    </row>
    <row r="46638" spans="1:3" x14ac:dyDescent="0.25">
      <c r="A46638">
        <v>1492</v>
      </c>
      <c r="B46638" s="1">
        <f>DATE(2004,2,1) + TIME(0,0,0)</f>
        <v>38018</v>
      </c>
      <c r="C46638">
        <v>27.346902846999999</v>
      </c>
    </row>
    <row r="46639" spans="1:3" x14ac:dyDescent="0.25">
      <c r="A46639">
        <v>1521</v>
      </c>
      <c r="B46639" s="1">
        <f>DATE(2004,3,1) + TIME(0,0,0)</f>
        <v>38047</v>
      </c>
      <c r="C46639">
        <v>27.348924637</v>
      </c>
    </row>
    <row r="46640" spans="1:3" x14ac:dyDescent="0.25">
      <c r="A46640">
        <v>1552</v>
      </c>
      <c r="B46640" s="1">
        <f>DATE(2004,4,1) + TIME(0,0,0)</f>
        <v>38078</v>
      </c>
      <c r="C46640">
        <v>27.350711823000001</v>
      </c>
    </row>
    <row r="46641" spans="1:3" x14ac:dyDescent="0.25">
      <c r="A46641">
        <v>1582</v>
      </c>
      <c r="B46641" s="1">
        <f>DATE(2004,5,1) + TIME(0,0,0)</f>
        <v>38108</v>
      </c>
      <c r="C46641">
        <v>27.352125168000001</v>
      </c>
    </row>
    <row r="46642" spans="1:3" x14ac:dyDescent="0.25">
      <c r="A46642">
        <v>1613</v>
      </c>
      <c r="B46642" s="1">
        <f>DATE(2004,6,1) + TIME(0,0,0)</f>
        <v>38139</v>
      </c>
      <c r="C46642">
        <v>27.353305816999999</v>
      </c>
    </row>
    <row r="46643" spans="1:3" x14ac:dyDescent="0.25">
      <c r="A46643">
        <v>1643</v>
      </c>
      <c r="B46643" s="1">
        <f>DATE(2004,7,1) + TIME(0,0,0)</f>
        <v>38169</v>
      </c>
      <c r="C46643">
        <v>27.354221343999999</v>
      </c>
    </row>
    <row r="46644" spans="1:3" x14ac:dyDescent="0.25">
      <c r="A46644">
        <v>1674</v>
      </c>
      <c r="B46644" s="1">
        <f>DATE(2004,8,1) + TIME(0,0,0)</f>
        <v>38200</v>
      </c>
      <c r="C46644">
        <v>27.354961395</v>
      </c>
    </row>
    <row r="46645" spans="1:3" x14ac:dyDescent="0.25">
      <c r="A46645">
        <v>1705</v>
      </c>
      <c r="B46645" s="1">
        <f>DATE(2004,9,1) + TIME(0,0,0)</f>
        <v>38231</v>
      </c>
      <c r="C46645">
        <v>27.355524063000001</v>
      </c>
    </row>
    <row r="46646" spans="1:3" x14ac:dyDescent="0.25">
      <c r="A46646">
        <v>1735</v>
      </c>
      <c r="B46646" s="1">
        <f>DATE(2004,10,1) + TIME(0,0,0)</f>
        <v>38261</v>
      </c>
      <c r="C46646">
        <v>27.355922699000001</v>
      </c>
    </row>
    <row r="46647" spans="1:3" x14ac:dyDescent="0.25">
      <c r="A46647">
        <v>1766</v>
      </c>
      <c r="B46647" s="1">
        <f>DATE(2004,11,1) + TIME(0,0,0)</f>
        <v>38292</v>
      </c>
      <c r="C46647">
        <v>27.356210708999999</v>
      </c>
    </row>
    <row r="46648" spans="1:3" x14ac:dyDescent="0.25">
      <c r="A46648">
        <v>1796</v>
      </c>
      <c r="B46648" s="1">
        <f>DATE(2004,12,1) + TIME(0,0,0)</f>
        <v>38322</v>
      </c>
      <c r="C46648">
        <v>27.356393814</v>
      </c>
    </row>
    <row r="46649" spans="1:3" x14ac:dyDescent="0.25">
      <c r="A46649">
        <v>1827</v>
      </c>
      <c r="B46649" s="1">
        <f>DATE(2005,1,1) + TIME(0,0,0)</f>
        <v>38353</v>
      </c>
      <c r="C46649">
        <v>27.356502533</v>
      </c>
    </row>
    <row r="46650" spans="1:3" x14ac:dyDescent="0.25">
      <c r="A46650">
        <v>1858</v>
      </c>
      <c r="B46650" s="1">
        <f>DATE(2005,2,1) + TIME(0,0,0)</f>
        <v>38384</v>
      </c>
      <c r="C46650">
        <v>27.356554031000002</v>
      </c>
    </row>
    <row r="46651" spans="1:3" x14ac:dyDescent="0.25">
      <c r="A46651">
        <v>1886</v>
      </c>
      <c r="B46651" s="1">
        <f>DATE(2005,3,1) + TIME(0,0,0)</f>
        <v>38412</v>
      </c>
      <c r="C46651">
        <v>27.356571198000001</v>
      </c>
    </row>
    <row r="46652" spans="1:3" x14ac:dyDescent="0.25">
      <c r="A46652">
        <v>1917</v>
      </c>
      <c r="B46652" s="1">
        <f>DATE(2005,4,1) + TIME(0,0,0)</f>
        <v>38443</v>
      </c>
      <c r="C46652">
        <v>27.356573104999999</v>
      </c>
    </row>
    <row r="46653" spans="1:3" x14ac:dyDescent="0.25">
      <c r="A46653">
        <v>1947</v>
      </c>
      <c r="B46653" s="1">
        <f>DATE(2005,5,1) + TIME(0,0,0)</f>
        <v>38473</v>
      </c>
      <c r="C46653">
        <v>27.356573104999999</v>
      </c>
    </row>
    <row r="46654" spans="1:3" x14ac:dyDescent="0.25">
      <c r="A46654">
        <v>1978</v>
      </c>
      <c r="B46654" s="1">
        <f>DATE(2005,6,1) + TIME(0,0,0)</f>
        <v>38504</v>
      </c>
      <c r="C46654">
        <v>27.356573104999999</v>
      </c>
    </row>
    <row r="46655" spans="1:3" x14ac:dyDescent="0.25">
      <c r="A46655">
        <v>2008</v>
      </c>
      <c r="B46655" s="1">
        <f>DATE(2005,7,1) + TIME(0,0,0)</f>
        <v>38534</v>
      </c>
      <c r="C46655">
        <v>27.356573104999999</v>
      </c>
    </row>
    <row r="46656" spans="1:3" x14ac:dyDescent="0.25">
      <c r="A46656">
        <v>2039</v>
      </c>
      <c r="B46656" s="1">
        <f>DATE(2005,8,1) + TIME(0,0,0)</f>
        <v>38565</v>
      </c>
      <c r="C46656">
        <v>27.356573104999999</v>
      </c>
    </row>
    <row r="46657" spans="1:3" x14ac:dyDescent="0.25">
      <c r="A46657">
        <v>2070</v>
      </c>
      <c r="B46657" s="1">
        <f>DATE(2005,9,1) + TIME(0,0,0)</f>
        <v>38596</v>
      </c>
      <c r="C46657">
        <v>27.356573104999999</v>
      </c>
    </row>
    <row r="46658" spans="1:3" x14ac:dyDescent="0.25">
      <c r="A46658">
        <v>2100</v>
      </c>
      <c r="B46658" s="1">
        <f>DATE(2005,10,1) + TIME(0,0,0)</f>
        <v>38626</v>
      </c>
      <c r="C46658">
        <v>27.356573104999999</v>
      </c>
    </row>
    <row r="46659" spans="1:3" x14ac:dyDescent="0.25">
      <c r="A46659">
        <v>2131</v>
      </c>
      <c r="B46659" s="1">
        <f>DATE(2005,11,1) + TIME(0,0,0)</f>
        <v>38657</v>
      </c>
      <c r="C46659">
        <v>27.356573104999999</v>
      </c>
    </row>
    <row r="46660" spans="1:3" x14ac:dyDescent="0.25">
      <c r="A46660">
        <v>2161</v>
      </c>
      <c r="B46660" s="1">
        <f>DATE(2005,12,1) + TIME(0,0,0)</f>
        <v>38687</v>
      </c>
      <c r="C46660">
        <v>27.356573104999999</v>
      </c>
    </row>
    <row r="46661" spans="1:3" x14ac:dyDescent="0.25">
      <c r="A46661">
        <v>2192</v>
      </c>
      <c r="B46661" s="1">
        <f>DATE(2006,1,1) + TIME(0,0,0)</f>
        <v>38718</v>
      </c>
      <c r="C46661">
        <v>27.356573104999999</v>
      </c>
    </row>
    <row r="46662" spans="1:3" x14ac:dyDescent="0.25">
      <c r="A46662">
        <v>2223</v>
      </c>
      <c r="B46662" s="1">
        <f>DATE(2006,2,1) + TIME(0,0,0)</f>
        <v>38749</v>
      </c>
      <c r="C46662">
        <v>27.356573104999999</v>
      </c>
    </row>
    <row r="46663" spans="1:3" x14ac:dyDescent="0.25">
      <c r="A46663">
        <v>2251</v>
      </c>
      <c r="B46663" s="1">
        <f>DATE(2006,3,1) + TIME(0,0,0)</f>
        <v>38777</v>
      </c>
      <c r="C46663">
        <v>27.356573104999999</v>
      </c>
    </row>
    <row r="46664" spans="1:3" x14ac:dyDescent="0.25">
      <c r="A46664">
        <v>2282</v>
      </c>
      <c r="B46664" s="1">
        <f>DATE(2006,4,1) + TIME(0,0,0)</f>
        <v>38808</v>
      </c>
      <c r="C46664">
        <v>27.356573104999999</v>
      </c>
    </row>
    <row r="46665" spans="1:3" x14ac:dyDescent="0.25">
      <c r="A46665">
        <v>2312</v>
      </c>
      <c r="B46665" s="1">
        <f>DATE(2006,5,1) + TIME(0,0,0)</f>
        <v>38838</v>
      </c>
      <c r="C46665">
        <v>27.356573104999999</v>
      </c>
    </row>
    <row r="46666" spans="1:3" x14ac:dyDescent="0.25">
      <c r="A46666">
        <v>2343</v>
      </c>
      <c r="B46666" s="1">
        <f>DATE(2006,6,1) + TIME(0,0,0)</f>
        <v>38869</v>
      </c>
      <c r="C46666">
        <v>27.356573104999999</v>
      </c>
    </row>
    <row r="46667" spans="1:3" x14ac:dyDescent="0.25">
      <c r="A46667">
        <v>2373</v>
      </c>
      <c r="B46667" s="1">
        <f>DATE(2006,7,1) + TIME(0,0,0)</f>
        <v>38899</v>
      </c>
      <c r="C46667">
        <v>27.356573104999999</v>
      </c>
    </row>
    <row r="46668" spans="1:3" x14ac:dyDescent="0.25">
      <c r="A46668">
        <v>2404</v>
      </c>
      <c r="B46668" s="1">
        <f>DATE(2006,8,1) + TIME(0,0,0)</f>
        <v>38930</v>
      </c>
      <c r="C46668">
        <v>27.356573104999999</v>
      </c>
    </row>
    <row r="46669" spans="1:3" x14ac:dyDescent="0.25">
      <c r="A46669">
        <v>2435</v>
      </c>
      <c r="B46669" s="1">
        <f>DATE(2006,9,1) + TIME(0,0,0)</f>
        <v>38961</v>
      </c>
      <c r="C46669">
        <v>27.356573104999999</v>
      </c>
    </row>
    <row r="46670" spans="1:3" x14ac:dyDescent="0.25">
      <c r="A46670">
        <v>2465</v>
      </c>
      <c r="B46670" s="1">
        <f>DATE(2006,10,1) + TIME(0,0,0)</f>
        <v>38991</v>
      </c>
      <c r="C46670">
        <v>27.356573104999999</v>
      </c>
    </row>
    <row r="46671" spans="1:3" x14ac:dyDescent="0.25">
      <c r="A46671">
        <v>2496</v>
      </c>
      <c r="B46671" s="1">
        <f>DATE(2006,11,1) + TIME(0,0,0)</f>
        <v>39022</v>
      </c>
      <c r="C46671">
        <v>27.356573104999999</v>
      </c>
    </row>
    <row r="46672" spans="1:3" x14ac:dyDescent="0.25">
      <c r="A46672">
        <v>2526</v>
      </c>
      <c r="B46672" s="1">
        <f>DATE(2006,12,1) + TIME(0,0,0)</f>
        <v>39052</v>
      </c>
      <c r="C46672">
        <v>27.356573104999999</v>
      </c>
    </row>
    <row r="46673" spans="1:3" x14ac:dyDescent="0.25">
      <c r="A46673">
        <v>2557</v>
      </c>
      <c r="B46673" s="1">
        <f>DATE(2007,1,1) + TIME(0,0,0)</f>
        <v>39083</v>
      </c>
      <c r="C46673">
        <v>27.356573104999999</v>
      </c>
    </row>
    <row r="46674" spans="1:3" x14ac:dyDescent="0.25">
      <c r="A46674">
        <v>2588</v>
      </c>
      <c r="B46674" s="1">
        <f>DATE(2007,2,1) + TIME(0,0,0)</f>
        <v>39114</v>
      </c>
      <c r="C46674">
        <v>27.356573104999999</v>
      </c>
    </row>
    <row r="46675" spans="1:3" x14ac:dyDescent="0.25">
      <c r="A46675">
        <v>2616</v>
      </c>
      <c r="B46675" s="1">
        <f>DATE(2007,3,1) + TIME(0,0,0)</f>
        <v>39142</v>
      </c>
      <c r="C46675">
        <v>27.356573104999999</v>
      </c>
    </row>
    <row r="46676" spans="1:3" x14ac:dyDescent="0.25">
      <c r="A46676">
        <v>2647</v>
      </c>
      <c r="B46676" s="1">
        <f>DATE(2007,4,1) + TIME(0,0,0)</f>
        <v>39173</v>
      </c>
      <c r="C46676">
        <v>27.356573104999999</v>
      </c>
    </row>
    <row r="46677" spans="1:3" x14ac:dyDescent="0.25">
      <c r="A46677">
        <v>2677</v>
      </c>
      <c r="B46677" s="1">
        <f>DATE(2007,5,1) + TIME(0,0,0)</f>
        <v>39203</v>
      </c>
      <c r="C46677">
        <v>27.356573104999999</v>
      </c>
    </row>
    <row r="46678" spans="1:3" x14ac:dyDescent="0.25">
      <c r="A46678">
        <v>2708</v>
      </c>
      <c r="B46678" s="1">
        <f>DATE(2007,6,1) + TIME(0,0,0)</f>
        <v>39234</v>
      </c>
      <c r="C46678">
        <v>27.356573104999999</v>
      </c>
    </row>
    <row r="46679" spans="1:3" x14ac:dyDescent="0.25">
      <c r="A46679">
        <v>2738</v>
      </c>
      <c r="B46679" s="1">
        <f>DATE(2007,7,1) + TIME(0,0,0)</f>
        <v>39264</v>
      </c>
      <c r="C46679">
        <v>27.356573104999999</v>
      </c>
    </row>
    <row r="46680" spans="1:3" x14ac:dyDescent="0.25">
      <c r="A46680">
        <v>2769</v>
      </c>
      <c r="B46680" s="1">
        <f>DATE(2007,8,1) + TIME(0,0,0)</f>
        <v>39295</v>
      </c>
      <c r="C46680">
        <v>27.356573104999999</v>
      </c>
    </row>
    <row r="46681" spans="1:3" x14ac:dyDescent="0.25">
      <c r="A46681">
        <v>2800</v>
      </c>
      <c r="B46681" s="1">
        <f>DATE(2007,9,1) + TIME(0,0,0)</f>
        <v>39326</v>
      </c>
      <c r="C46681">
        <v>27.356573104999999</v>
      </c>
    </row>
    <row r="46682" spans="1:3" x14ac:dyDescent="0.25">
      <c r="A46682">
        <v>2830</v>
      </c>
      <c r="B46682" s="1">
        <f>DATE(2007,10,1) + TIME(0,0,0)</f>
        <v>39356</v>
      </c>
      <c r="C46682">
        <v>27.356573104999999</v>
      </c>
    </row>
    <row r="46683" spans="1:3" x14ac:dyDescent="0.25">
      <c r="A46683">
        <v>2861</v>
      </c>
      <c r="B46683" s="1">
        <f>DATE(2007,11,1) + TIME(0,0,0)</f>
        <v>39387</v>
      </c>
      <c r="C46683">
        <v>27.356573104999999</v>
      </c>
    </row>
    <row r="46684" spans="1:3" x14ac:dyDescent="0.25">
      <c r="A46684">
        <v>2891</v>
      </c>
      <c r="B46684" s="1">
        <f>DATE(2007,12,1) + TIME(0,0,0)</f>
        <v>39417</v>
      </c>
      <c r="C46684">
        <v>27.356573104999999</v>
      </c>
    </row>
    <row r="46685" spans="1:3" x14ac:dyDescent="0.25">
      <c r="A46685">
        <v>2922</v>
      </c>
      <c r="B46685" s="1">
        <f>DATE(2008,1,1) + TIME(0,0,0)</f>
        <v>39448</v>
      </c>
      <c r="C46685">
        <v>27.356573104999999</v>
      </c>
    </row>
    <row r="46686" spans="1:3" x14ac:dyDescent="0.25">
      <c r="A46686">
        <v>2953</v>
      </c>
      <c r="B46686" s="1">
        <f>DATE(2008,2,1) + TIME(0,0,0)</f>
        <v>39479</v>
      </c>
      <c r="C46686">
        <v>27.356573104999999</v>
      </c>
    </row>
    <row r="46687" spans="1:3" x14ac:dyDescent="0.25">
      <c r="A46687">
        <v>2982</v>
      </c>
      <c r="B46687" s="1">
        <f>DATE(2008,3,1) + TIME(0,0,0)</f>
        <v>39508</v>
      </c>
      <c r="C46687">
        <v>27.356573104999999</v>
      </c>
    </row>
    <row r="46688" spans="1:3" x14ac:dyDescent="0.25">
      <c r="A46688">
        <v>3013</v>
      </c>
      <c r="B46688" s="1">
        <f>DATE(2008,4,1) + TIME(0,0,0)</f>
        <v>39539</v>
      </c>
      <c r="C46688">
        <v>27.356573104999999</v>
      </c>
    </row>
    <row r="46689" spans="1:3" x14ac:dyDescent="0.25">
      <c r="A46689">
        <v>3043</v>
      </c>
      <c r="B46689" s="1">
        <f>DATE(2008,5,1) + TIME(0,0,0)</f>
        <v>39569</v>
      </c>
      <c r="C46689">
        <v>27.356573104999999</v>
      </c>
    </row>
    <row r="46690" spans="1:3" x14ac:dyDescent="0.25">
      <c r="A46690">
        <v>3074</v>
      </c>
      <c r="B46690" s="1">
        <f>DATE(2008,6,1) + TIME(0,0,0)</f>
        <v>39600</v>
      </c>
      <c r="C46690">
        <v>27.356573104999999</v>
      </c>
    </row>
    <row r="46691" spans="1:3" x14ac:dyDescent="0.25">
      <c r="A46691">
        <v>3104</v>
      </c>
      <c r="B46691" s="1">
        <f>DATE(2008,7,1) + TIME(0,0,0)</f>
        <v>39630</v>
      </c>
      <c r="C46691">
        <v>27.356573104999999</v>
      </c>
    </row>
    <row r="46692" spans="1:3" x14ac:dyDescent="0.25">
      <c r="A46692">
        <v>3135</v>
      </c>
      <c r="B46692" s="1">
        <f>DATE(2008,8,1) + TIME(0,0,0)</f>
        <v>39661</v>
      </c>
      <c r="C46692">
        <v>27.356573104999999</v>
      </c>
    </row>
    <row r="46693" spans="1:3" x14ac:dyDescent="0.25">
      <c r="A46693">
        <v>3166</v>
      </c>
      <c r="B46693" s="1">
        <f>DATE(2008,9,1) + TIME(0,0,0)</f>
        <v>39692</v>
      </c>
      <c r="C46693">
        <v>27.356573104999999</v>
      </c>
    </row>
    <row r="46694" spans="1:3" x14ac:dyDescent="0.25">
      <c r="A46694">
        <v>3196</v>
      </c>
      <c r="B46694" s="1">
        <f>DATE(2008,10,1) + TIME(0,0,0)</f>
        <v>39722</v>
      </c>
      <c r="C46694">
        <v>27.356573104999999</v>
      </c>
    </row>
    <row r="46695" spans="1:3" x14ac:dyDescent="0.25">
      <c r="A46695">
        <v>3227</v>
      </c>
      <c r="B46695" s="1">
        <f>DATE(2008,11,1) + TIME(0,0,0)</f>
        <v>39753</v>
      </c>
      <c r="C46695">
        <v>27.356573104999999</v>
      </c>
    </row>
    <row r="46696" spans="1:3" x14ac:dyDescent="0.25">
      <c r="A46696">
        <v>3257</v>
      </c>
      <c r="B46696" s="1">
        <f>DATE(2008,12,1) + TIME(0,0,0)</f>
        <v>39783</v>
      </c>
      <c r="C46696">
        <v>27.356573104999999</v>
      </c>
    </row>
    <row r="46697" spans="1:3" x14ac:dyDescent="0.25">
      <c r="A46697">
        <v>3288</v>
      </c>
      <c r="B46697" s="1">
        <f>DATE(2009,1,1) + TIME(0,0,0)</f>
        <v>39814</v>
      </c>
      <c r="C46697">
        <v>27.356573104999999</v>
      </c>
    </row>
    <row r="46698" spans="1:3" x14ac:dyDescent="0.25">
      <c r="A46698">
        <v>3319</v>
      </c>
      <c r="B46698" s="1">
        <f>DATE(2009,2,1) + TIME(0,0,0)</f>
        <v>39845</v>
      </c>
      <c r="C46698">
        <v>27.356573104999999</v>
      </c>
    </row>
    <row r="46699" spans="1:3" x14ac:dyDescent="0.25">
      <c r="A46699">
        <v>3347</v>
      </c>
      <c r="B46699" s="1">
        <f>DATE(2009,3,1) + TIME(0,0,0)</f>
        <v>39873</v>
      </c>
      <c r="C46699">
        <v>27.356573104999999</v>
      </c>
    </row>
    <row r="46700" spans="1:3" x14ac:dyDescent="0.25">
      <c r="A46700">
        <v>3378</v>
      </c>
      <c r="B46700" s="1">
        <f>DATE(2009,4,1) + TIME(0,0,0)</f>
        <v>39904</v>
      </c>
      <c r="C46700">
        <v>27.356573104999999</v>
      </c>
    </row>
    <row r="46701" spans="1:3" x14ac:dyDescent="0.25">
      <c r="A46701">
        <v>3408</v>
      </c>
      <c r="B46701" s="1">
        <f>DATE(2009,5,1) + TIME(0,0,0)</f>
        <v>39934</v>
      </c>
      <c r="C46701">
        <v>27.356573104999999</v>
      </c>
    </row>
    <row r="46702" spans="1:3" x14ac:dyDescent="0.25">
      <c r="A46702">
        <v>3439</v>
      </c>
      <c r="B46702" s="1">
        <f>DATE(2009,6,1) + TIME(0,0,0)</f>
        <v>39965</v>
      </c>
      <c r="C46702">
        <v>27.356573104999999</v>
      </c>
    </row>
    <row r="46703" spans="1:3" x14ac:dyDescent="0.25">
      <c r="A46703">
        <v>3469</v>
      </c>
      <c r="B46703" s="1">
        <f>DATE(2009,7,1) + TIME(0,0,0)</f>
        <v>39995</v>
      </c>
      <c r="C46703">
        <v>27.356573104999999</v>
      </c>
    </row>
    <row r="46704" spans="1:3" x14ac:dyDescent="0.25">
      <c r="A46704">
        <v>3500</v>
      </c>
      <c r="B46704" s="1">
        <f>DATE(2009,8,1) + TIME(0,0,0)</f>
        <v>40026</v>
      </c>
      <c r="C46704">
        <v>27.356573104999999</v>
      </c>
    </row>
    <row r="46705" spans="1:3" x14ac:dyDescent="0.25">
      <c r="A46705">
        <v>3531</v>
      </c>
      <c r="B46705" s="1">
        <f>DATE(2009,9,1) + TIME(0,0,0)</f>
        <v>40057</v>
      </c>
      <c r="C46705">
        <v>27.356573104999999</v>
      </c>
    </row>
    <row r="46706" spans="1:3" x14ac:dyDescent="0.25">
      <c r="A46706">
        <v>3561</v>
      </c>
      <c r="B46706" s="1">
        <f>DATE(2009,10,1) + TIME(0,0,0)</f>
        <v>40087</v>
      </c>
      <c r="C46706">
        <v>27.356573104999999</v>
      </c>
    </row>
    <row r="46707" spans="1:3" x14ac:dyDescent="0.25">
      <c r="A46707">
        <v>3592</v>
      </c>
      <c r="B46707" s="1">
        <f>DATE(2009,11,1) + TIME(0,0,0)</f>
        <v>40118</v>
      </c>
      <c r="C46707">
        <v>27.356573104999999</v>
      </c>
    </row>
    <row r="46708" spans="1:3" x14ac:dyDescent="0.25">
      <c r="A46708">
        <v>3622</v>
      </c>
      <c r="B46708" s="1">
        <f>DATE(2009,12,1) + TIME(0,0,0)</f>
        <v>40148</v>
      </c>
      <c r="C46708">
        <v>27.356573104999999</v>
      </c>
    </row>
    <row r="46709" spans="1:3" x14ac:dyDescent="0.25">
      <c r="A46709">
        <v>3653</v>
      </c>
      <c r="B46709" s="1">
        <f>DATE(2010,1,1) + TIME(0,0,0)</f>
        <v>40179</v>
      </c>
      <c r="C46709">
        <v>27.356573104999999</v>
      </c>
    </row>
    <row r="46710" spans="1:3" x14ac:dyDescent="0.25">
      <c r="A46710">
        <v>3684</v>
      </c>
      <c r="B46710" s="1">
        <f>DATE(2010,2,1) + TIME(0,0,0)</f>
        <v>40210</v>
      </c>
      <c r="C46710">
        <v>27.356573104999999</v>
      </c>
    </row>
    <row r="46711" spans="1:3" x14ac:dyDescent="0.25">
      <c r="A46711">
        <v>3712</v>
      </c>
      <c r="B46711" s="1">
        <f>DATE(2010,3,1) + TIME(0,0,0)</f>
        <v>40238</v>
      </c>
      <c r="C46711">
        <v>27.356573104999999</v>
      </c>
    </row>
    <row r="46712" spans="1:3" x14ac:dyDescent="0.25">
      <c r="A46712">
        <v>3743</v>
      </c>
      <c r="B46712" s="1">
        <f>DATE(2010,4,1) + TIME(0,0,0)</f>
        <v>40269</v>
      </c>
      <c r="C46712">
        <v>27.356573104999999</v>
      </c>
    </row>
    <row r="46713" spans="1:3" x14ac:dyDescent="0.25">
      <c r="A46713">
        <v>3773</v>
      </c>
      <c r="B46713" s="1">
        <f>DATE(2010,5,1) + TIME(0,0,0)</f>
        <v>40299</v>
      </c>
      <c r="C46713">
        <v>27.356573104999999</v>
      </c>
    </row>
    <row r="46714" spans="1:3" x14ac:dyDescent="0.25">
      <c r="A46714">
        <v>3804</v>
      </c>
      <c r="B46714" s="1">
        <f>DATE(2010,6,1) + TIME(0,0,0)</f>
        <v>40330</v>
      </c>
      <c r="C46714">
        <v>27.356573104999999</v>
      </c>
    </row>
    <row r="46715" spans="1:3" x14ac:dyDescent="0.25">
      <c r="A46715">
        <v>3834</v>
      </c>
      <c r="B46715" s="1">
        <f>DATE(2010,7,1) + TIME(0,0,0)</f>
        <v>40360</v>
      </c>
      <c r="C46715">
        <v>27.356573104999999</v>
      </c>
    </row>
    <row r="46716" spans="1:3" x14ac:dyDescent="0.25">
      <c r="A46716">
        <v>3865</v>
      </c>
      <c r="B46716" s="1">
        <f>DATE(2010,8,1) + TIME(0,0,0)</f>
        <v>40391</v>
      </c>
      <c r="C46716">
        <v>27.356573104999999</v>
      </c>
    </row>
    <row r="46717" spans="1:3" x14ac:dyDescent="0.25">
      <c r="A46717">
        <v>3896</v>
      </c>
      <c r="B46717" s="1">
        <f>DATE(2010,9,1) + TIME(0,0,0)</f>
        <v>40422</v>
      </c>
      <c r="C46717">
        <v>27.356573104999999</v>
      </c>
    </row>
    <row r="46718" spans="1:3" x14ac:dyDescent="0.25">
      <c r="A46718">
        <v>3926</v>
      </c>
      <c r="B46718" s="1">
        <f>DATE(2010,10,1) + TIME(0,0,0)</f>
        <v>40452</v>
      </c>
      <c r="C46718">
        <v>27.356573104999999</v>
      </c>
    </row>
    <row r="46719" spans="1:3" x14ac:dyDescent="0.25">
      <c r="A46719">
        <v>3957</v>
      </c>
      <c r="B46719" s="1">
        <f>DATE(2010,11,1) + TIME(0,0,0)</f>
        <v>40483</v>
      </c>
      <c r="C46719">
        <v>27.356573104999999</v>
      </c>
    </row>
    <row r="46720" spans="1:3" x14ac:dyDescent="0.25">
      <c r="A46720">
        <v>3987</v>
      </c>
      <c r="B46720" s="1">
        <f>DATE(2010,12,1) + TIME(0,0,0)</f>
        <v>40513</v>
      </c>
      <c r="C46720">
        <v>27.356573104999999</v>
      </c>
    </row>
    <row r="46721" spans="1:3" x14ac:dyDescent="0.25">
      <c r="A46721">
        <v>4018</v>
      </c>
      <c r="B46721" s="1">
        <f>DATE(2011,1,1) + TIME(0,0,0)</f>
        <v>40544</v>
      </c>
      <c r="C46721">
        <v>27.356573104999999</v>
      </c>
    </row>
    <row r="46722" spans="1:3" x14ac:dyDescent="0.25">
      <c r="A46722">
        <v>4049</v>
      </c>
      <c r="B46722" s="1">
        <f>DATE(2011,2,1) + TIME(0,0,0)</f>
        <v>40575</v>
      </c>
      <c r="C46722">
        <v>27.356573104999999</v>
      </c>
    </row>
    <row r="46723" spans="1:3" x14ac:dyDescent="0.25">
      <c r="A46723">
        <v>4077</v>
      </c>
      <c r="B46723" s="1">
        <f>DATE(2011,3,1) + TIME(0,0,0)</f>
        <v>40603</v>
      </c>
      <c r="C46723">
        <v>27.356573104999999</v>
      </c>
    </row>
    <row r="46724" spans="1:3" x14ac:dyDescent="0.25">
      <c r="A46724">
        <v>4108</v>
      </c>
      <c r="B46724" s="1">
        <f>DATE(2011,4,1) + TIME(0,0,0)</f>
        <v>40634</v>
      </c>
      <c r="C46724">
        <v>27.356573104999999</v>
      </c>
    </row>
    <row r="46725" spans="1:3" x14ac:dyDescent="0.25">
      <c r="A46725">
        <v>4138</v>
      </c>
      <c r="B46725" s="1">
        <f>DATE(2011,5,1) + TIME(0,0,0)</f>
        <v>40664</v>
      </c>
      <c r="C46725">
        <v>27.356573104999999</v>
      </c>
    </row>
    <row r="46726" spans="1:3" x14ac:dyDescent="0.25">
      <c r="A46726">
        <v>4169</v>
      </c>
      <c r="B46726" s="1">
        <f>DATE(2011,6,1) + TIME(0,0,0)</f>
        <v>40695</v>
      </c>
      <c r="C46726">
        <v>27.356573104999999</v>
      </c>
    </row>
    <row r="46727" spans="1:3" x14ac:dyDescent="0.25">
      <c r="A46727">
        <v>4199</v>
      </c>
      <c r="B46727" s="1">
        <f>DATE(2011,7,1) + TIME(0,0,0)</f>
        <v>40725</v>
      </c>
      <c r="C46727">
        <v>27.356573104999999</v>
      </c>
    </row>
    <row r="46728" spans="1:3" x14ac:dyDescent="0.25">
      <c r="A46728">
        <v>4230</v>
      </c>
      <c r="B46728" s="1">
        <f>DATE(2011,8,1) + TIME(0,0,0)</f>
        <v>40756</v>
      </c>
      <c r="C46728">
        <v>27.356573104999999</v>
      </c>
    </row>
    <row r="46729" spans="1:3" x14ac:dyDescent="0.25">
      <c r="A46729">
        <v>4261</v>
      </c>
      <c r="B46729" s="1">
        <f>DATE(2011,9,1) + TIME(0,0,0)</f>
        <v>40787</v>
      </c>
      <c r="C46729">
        <v>27.356573104999999</v>
      </c>
    </row>
    <row r="46730" spans="1:3" x14ac:dyDescent="0.25">
      <c r="A46730">
        <v>4291</v>
      </c>
      <c r="B46730" s="1">
        <f>DATE(2011,10,1) + TIME(0,0,0)</f>
        <v>40817</v>
      </c>
      <c r="C46730">
        <v>27.356573104999999</v>
      </c>
    </row>
    <row r="46731" spans="1:3" x14ac:dyDescent="0.25">
      <c r="A46731">
        <v>4322</v>
      </c>
      <c r="B46731" s="1">
        <f>DATE(2011,11,1) + TIME(0,0,0)</f>
        <v>40848</v>
      </c>
      <c r="C46731">
        <v>27.356573104999999</v>
      </c>
    </row>
    <row r="46732" spans="1:3" x14ac:dyDescent="0.25">
      <c r="A46732">
        <v>4352</v>
      </c>
      <c r="B46732" s="1">
        <f>DATE(2011,12,1) + TIME(0,0,0)</f>
        <v>40878</v>
      </c>
      <c r="C46732">
        <v>27.356573104999999</v>
      </c>
    </row>
    <row r="46733" spans="1:3" x14ac:dyDescent="0.25">
      <c r="A46733">
        <v>4383</v>
      </c>
      <c r="B46733" s="1">
        <f>DATE(2012,1,1) + TIME(0,0,0)</f>
        <v>40909</v>
      </c>
      <c r="C46733">
        <v>27.356573104999999</v>
      </c>
    </row>
    <row r="46734" spans="1:3" x14ac:dyDescent="0.25">
      <c r="A46734">
        <v>4414</v>
      </c>
      <c r="B46734" s="1">
        <f>DATE(2012,2,1) + TIME(0,0,0)</f>
        <v>40940</v>
      </c>
      <c r="C46734">
        <v>27.356573104999999</v>
      </c>
    </row>
    <row r="46735" spans="1:3" x14ac:dyDescent="0.25">
      <c r="A46735">
        <v>4443</v>
      </c>
      <c r="B46735" s="1">
        <f>DATE(2012,3,1) + TIME(0,0,0)</f>
        <v>40969</v>
      </c>
      <c r="C46735">
        <v>27.356573104999999</v>
      </c>
    </row>
    <row r="46736" spans="1:3" x14ac:dyDescent="0.25">
      <c r="A46736">
        <v>4474</v>
      </c>
      <c r="B46736" s="1">
        <f>DATE(2012,4,1) + TIME(0,0,0)</f>
        <v>41000</v>
      </c>
      <c r="C46736">
        <v>27.356573104999999</v>
      </c>
    </row>
    <row r="46737" spans="1:3" x14ac:dyDescent="0.25">
      <c r="A46737">
        <v>4504</v>
      </c>
      <c r="B46737" s="1">
        <f>DATE(2012,5,1) + TIME(0,0,0)</f>
        <v>41030</v>
      </c>
      <c r="C46737">
        <v>27.356573104999999</v>
      </c>
    </row>
    <row r="46738" spans="1:3" x14ac:dyDescent="0.25">
      <c r="A46738">
        <v>4535</v>
      </c>
      <c r="B46738" s="1">
        <f>DATE(2012,6,1) + TIME(0,0,0)</f>
        <v>41061</v>
      </c>
      <c r="C46738">
        <v>27.356573104999999</v>
      </c>
    </row>
    <row r="46739" spans="1:3" x14ac:dyDescent="0.25">
      <c r="A46739">
        <v>4565</v>
      </c>
      <c r="B46739" s="1">
        <f>DATE(2012,7,1) + TIME(0,0,0)</f>
        <v>41091</v>
      </c>
      <c r="C46739">
        <v>27.356573104999999</v>
      </c>
    </row>
    <row r="46740" spans="1:3" x14ac:dyDescent="0.25">
      <c r="A46740">
        <v>4596</v>
      </c>
      <c r="B46740" s="1">
        <f>DATE(2012,8,1) + TIME(0,0,0)</f>
        <v>41122</v>
      </c>
      <c r="C46740">
        <v>27.356573104999999</v>
      </c>
    </row>
    <row r="46741" spans="1:3" x14ac:dyDescent="0.25">
      <c r="A46741">
        <v>4627</v>
      </c>
      <c r="B46741" s="1">
        <f>DATE(2012,9,1) + TIME(0,0,0)</f>
        <v>41153</v>
      </c>
      <c r="C46741">
        <v>27.356573104999999</v>
      </c>
    </row>
    <row r="46742" spans="1:3" x14ac:dyDescent="0.25">
      <c r="A46742">
        <v>4657</v>
      </c>
      <c r="B46742" s="1">
        <f>DATE(2012,10,1) + TIME(0,0,0)</f>
        <v>41183</v>
      </c>
      <c r="C46742">
        <v>27.356573104999999</v>
      </c>
    </row>
    <row r="46743" spans="1:3" x14ac:dyDescent="0.25">
      <c r="A46743">
        <v>4688</v>
      </c>
      <c r="B46743" s="1">
        <f>DATE(2012,11,1) + TIME(0,0,0)</f>
        <v>41214</v>
      </c>
      <c r="C46743">
        <v>27.356573104999999</v>
      </c>
    </row>
    <row r="46744" spans="1:3" x14ac:dyDescent="0.25">
      <c r="A46744">
        <v>4718</v>
      </c>
      <c r="B46744" s="1">
        <f>DATE(2012,12,1) + TIME(0,0,0)</f>
        <v>41244</v>
      </c>
      <c r="C46744">
        <v>27.356573104999999</v>
      </c>
    </row>
    <row r="46745" spans="1:3" x14ac:dyDescent="0.25">
      <c r="A46745">
        <v>4749</v>
      </c>
      <c r="B46745" s="1">
        <f>DATE(2013,1,1) + TIME(0,0,0)</f>
        <v>41275</v>
      </c>
      <c r="C46745">
        <v>27.356573104999999</v>
      </c>
    </row>
    <row r="46746" spans="1:3" x14ac:dyDescent="0.25">
      <c r="A46746">
        <v>4780</v>
      </c>
      <c r="B46746" s="1">
        <f>DATE(2013,2,1) + TIME(0,0,0)</f>
        <v>41306</v>
      </c>
      <c r="C46746">
        <v>27.356573104999999</v>
      </c>
    </row>
    <row r="46747" spans="1:3" x14ac:dyDescent="0.25">
      <c r="A46747">
        <v>4808</v>
      </c>
      <c r="B46747" s="1">
        <f>DATE(2013,3,1) + TIME(0,0,0)</f>
        <v>41334</v>
      </c>
      <c r="C46747">
        <v>27.356573104999999</v>
      </c>
    </row>
    <row r="46748" spans="1:3" x14ac:dyDescent="0.25">
      <c r="A46748">
        <v>4839</v>
      </c>
      <c r="B46748" s="1">
        <f>DATE(2013,4,1) + TIME(0,0,0)</f>
        <v>41365</v>
      </c>
      <c r="C46748">
        <v>27.356573104999999</v>
      </c>
    </row>
    <row r="46749" spans="1:3" x14ac:dyDescent="0.25">
      <c r="A46749">
        <v>4869</v>
      </c>
      <c r="B46749" s="1">
        <f>DATE(2013,5,1) + TIME(0,0,0)</f>
        <v>41395</v>
      </c>
      <c r="C46749">
        <v>27.356573104999999</v>
      </c>
    </row>
    <row r="46750" spans="1:3" x14ac:dyDescent="0.25">
      <c r="A46750">
        <v>4900</v>
      </c>
      <c r="B46750" s="1">
        <f>DATE(2013,6,1) + TIME(0,0,0)</f>
        <v>41426</v>
      </c>
      <c r="C46750">
        <v>27.356573104999999</v>
      </c>
    </row>
    <row r="46751" spans="1:3" x14ac:dyDescent="0.25">
      <c r="A46751">
        <v>4930</v>
      </c>
      <c r="B46751" s="1">
        <f>DATE(2013,7,1) + TIME(0,0,0)</f>
        <v>41456</v>
      </c>
      <c r="C46751">
        <v>27.356573104999999</v>
      </c>
    </row>
    <row r="46752" spans="1:3" x14ac:dyDescent="0.25">
      <c r="A46752">
        <v>4961</v>
      </c>
      <c r="B46752" s="1">
        <f>DATE(2013,8,1) + TIME(0,0,0)</f>
        <v>41487</v>
      </c>
      <c r="C46752">
        <v>27.356573104999999</v>
      </c>
    </row>
    <row r="46753" spans="1:3" x14ac:dyDescent="0.25">
      <c r="A46753">
        <v>4992</v>
      </c>
      <c r="B46753" s="1">
        <f>DATE(2013,9,1) + TIME(0,0,0)</f>
        <v>41518</v>
      </c>
      <c r="C46753">
        <v>27.356573104999999</v>
      </c>
    </row>
    <row r="46754" spans="1:3" x14ac:dyDescent="0.25">
      <c r="A46754">
        <v>5022</v>
      </c>
      <c r="B46754" s="1">
        <f>DATE(2013,10,1) + TIME(0,0,0)</f>
        <v>41548</v>
      </c>
      <c r="C46754">
        <v>27.356573104999999</v>
      </c>
    </row>
    <row r="46755" spans="1:3" x14ac:dyDescent="0.25">
      <c r="A46755">
        <v>5053</v>
      </c>
      <c r="B46755" s="1">
        <f>DATE(2013,11,1) + TIME(0,0,0)</f>
        <v>41579</v>
      </c>
      <c r="C46755">
        <v>27.356573104999999</v>
      </c>
    </row>
    <row r="46756" spans="1:3" x14ac:dyDescent="0.25">
      <c r="A46756">
        <v>5083</v>
      </c>
      <c r="B46756" s="1">
        <f>DATE(2013,12,1) + TIME(0,0,0)</f>
        <v>41609</v>
      </c>
      <c r="C46756">
        <v>27.356573104999999</v>
      </c>
    </row>
    <row r="46757" spans="1:3" x14ac:dyDescent="0.25">
      <c r="A46757">
        <v>5114</v>
      </c>
      <c r="B46757" s="1">
        <f>DATE(2014,1,1) + TIME(0,0,0)</f>
        <v>41640</v>
      </c>
      <c r="C46757">
        <v>27.356573104999999</v>
      </c>
    </row>
    <row r="46758" spans="1:3" x14ac:dyDescent="0.25">
      <c r="A46758">
        <v>5145</v>
      </c>
      <c r="B46758" s="1">
        <f>DATE(2014,2,1) + TIME(0,0,0)</f>
        <v>41671</v>
      </c>
      <c r="C46758">
        <v>27.356573104999999</v>
      </c>
    </row>
    <row r="46759" spans="1:3" x14ac:dyDescent="0.25">
      <c r="A46759">
        <v>5173</v>
      </c>
      <c r="B46759" s="1">
        <f>DATE(2014,3,1) + TIME(0,0,0)</f>
        <v>41699</v>
      </c>
      <c r="C46759">
        <v>27.356573104999999</v>
      </c>
    </row>
    <row r="46760" spans="1:3" x14ac:dyDescent="0.25">
      <c r="A46760">
        <v>5204</v>
      </c>
      <c r="B46760" s="1">
        <f>DATE(2014,4,1) + TIME(0,0,0)</f>
        <v>41730</v>
      </c>
      <c r="C46760">
        <v>27.356573104999999</v>
      </c>
    </row>
    <row r="46761" spans="1:3" x14ac:dyDescent="0.25">
      <c r="A46761">
        <v>5234</v>
      </c>
      <c r="B46761" s="1">
        <f>DATE(2014,5,1) + TIME(0,0,0)</f>
        <v>41760</v>
      </c>
      <c r="C46761">
        <v>27.356573104999999</v>
      </c>
    </row>
    <row r="46762" spans="1:3" x14ac:dyDescent="0.25">
      <c r="A46762">
        <v>5265</v>
      </c>
      <c r="B46762" s="1">
        <f>DATE(2014,6,1) + TIME(0,0,0)</f>
        <v>41791</v>
      </c>
      <c r="C46762">
        <v>27.356573104999999</v>
      </c>
    </row>
    <row r="46763" spans="1:3" x14ac:dyDescent="0.25">
      <c r="A46763">
        <v>5295</v>
      </c>
      <c r="B46763" s="1">
        <f>DATE(2014,7,1) + TIME(0,0,0)</f>
        <v>41821</v>
      </c>
      <c r="C46763">
        <v>27.356573104999999</v>
      </c>
    </row>
    <row r="46764" spans="1:3" x14ac:dyDescent="0.25">
      <c r="A46764">
        <v>5326</v>
      </c>
      <c r="B46764" s="1">
        <f>DATE(2014,8,1) + TIME(0,0,0)</f>
        <v>41852</v>
      </c>
      <c r="C46764">
        <v>27.356573104999999</v>
      </c>
    </row>
    <row r="46765" spans="1:3" x14ac:dyDescent="0.25">
      <c r="A46765">
        <v>5357</v>
      </c>
      <c r="B46765" s="1">
        <f>DATE(2014,9,1) + TIME(0,0,0)</f>
        <v>41883</v>
      </c>
      <c r="C46765">
        <v>27.356573104999999</v>
      </c>
    </row>
    <row r="46766" spans="1:3" x14ac:dyDescent="0.25">
      <c r="A46766">
        <v>5387</v>
      </c>
      <c r="B46766" s="1">
        <f>DATE(2014,10,1) + TIME(0,0,0)</f>
        <v>41913</v>
      </c>
      <c r="C46766">
        <v>27.356573104999999</v>
      </c>
    </row>
    <row r="46767" spans="1:3" x14ac:dyDescent="0.25">
      <c r="A46767">
        <v>5418</v>
      </c>
      <c r="B46767" s="1">
        <f>DATE(2014,11,1) + TIME(0,0,0)</f>
        <v>41944</v>
      </c>
      <c r="C46767">
        <v>27.356573104999999</v>
      </c>
    </row>
    <row r="46768" spans="1:3" x14ac:dyDescent="0.25">
      <c r="A46768">
        <v>5448</v>
      </c>
      <c r="B46768" s="1">
        <f>DATE(2014,12,1) + TIME(0,0,0)</f>
        <v>41974</v>
      </c>
      <c r="C46768">
        <v>27.356573104999999</v>
      </c>
    </row>
    <row r="46769" spans="1:3" x14ac:dyDescent="0.25">
      <c r="A46769">
        <v>5479</v>
      </c>
      <c r="B46769" s="1">
        <f>DATE(2015,1,1) + TIME(0,0,0)</f>
        <v>42005</v>
      </c>
      <c r="C46769">
        <v>27.356573104999999</v>
      </c>
    </row>
    <row r="46770" spans="1:3" x14ac:dyDescent="0.25">
      <c r="A46770">
        <v>5510</v>
      </c>
      <c r="B46770" s="1">
        <f>DATE(2015,2,1) + TIME(0,0,0)</f>
        <v>42036</v>
      </c>
      <c r="C46770">
        <v>27.356573104999999</v>
      </c>
    </row>
    <row r="46771" spans="1:3" x14ac:dyDescent="0.25">
      <c r="A46771">
        <v>5538</v>
      </c>
      <c r="B46771" s="1">
        <f>DATE(2015,3,1) + TIME(0,0,0)</f>
        <v>42064</v>
      </c>
      <c r="C46771">
        <v>27.356573104999999</v>
      </c>
    </row>
    <row r="46772" spans="1:3" x14ac:dyDescent="0.25">
      <c r="A46772">
        <v>5569</v>
      </c>
      <c r="B46772" s="1">
        <f>DATE(2015,4,1) + TIME(0,0,0)</f>
        <v>42095</v>
      </c>
      <c r="C46772">
        <v>27.356573104999999</v>
      </c>
    </row>
    <row r="46773" spans="1:3" x14ac:dyDescent="0.25">
      <c r="A46773">
        <v>5599</v>
      </c>
      <c r="B46773" s="1">
        <f>DATE(2015,5,1) + TIME(0,0,0)</f>
        <v>42125</v>
      </c>
      <c r="C46773">
        <v>27.356573104999999</v>
      </c>
    </row>
    <row r="46774" spans="1:3" x14ac:dyDescent="0.25">
      <c r="A46774">
        <v>5630</v>
      </c>
      <c r="B46774" s="1">
        <f>DATE(2015,6,1) + TIME(0,0,0)</f>
        <v>42156</v>
      </c>
      <c r="C46774">
        <v>27.356573104999999</v>
      </c>
    </row>
    <row r="46775" spans="1:3" x14ac:dyDescent="0.25">
      <c r="A46775">
        <v>5660</v>
      </c>
      <c r="B46775" s="1">
        <f>DATE(2015,7,1) + TIME(0,0,0)</f>
        <v>42186</v>
      </c>
      <c r="C46775">
        <v>27.356573104999999</v>
      </c>
    </row>
    <row r="46776" spans="1:3" x14ac:dyDescent="0.25">
      <c r="A46776">
        <v>5691</v>
      </c>
      <c r="B46776" s="1">
        <f>DATE(2015,8,1) + TIME(0,0,0)</f>
        <v>42217</v>
      </c>
      <c r="C46776">
        <v>27.356573104999999</v>
      </c>
    </row>
    <row r="46777" spans="1:3" x14ac:dyDescent="0.25">
      <c r="A46777">
        <v>5722</v>
      </c>
      <c r="B46777" s="1">
        <f>DATE(2015,9,1) + TIME(0,0,0)</f>
        <v>42248</v>
      </c>
      <c r="C46777">
        <v>27.356573104999999</v>
      </c>
    </row>
    <row r="46778" spans="1:3" x14ac:dyDescent="0.25">
      <c r="A46778">
        <v>5752</v>
      </c>
      <c r="B46778" s="1">
        <f>DATE(2015,10,1) + TIME(0,0,0)</f>
        <v>42278</v>
      </c>
      <c r="C46778">
        <v>27.356573104999999</v>
      </c>
    </row>
    <row r="46779" spans="1:3" x14ac:dyDescent="0.25">
      <c r="A46779">
        <v>5783</v>
      </c>
      <c r="B46779" s="1">
        <f>DATE(2015,11,1) + TIME(0,0,0)</f>
        <v>42309</v>
      </c>
      <c r="C46779">
        <v>27.356573104999999</v>
      </c>
    </row>
    <row r="46780" spans="1:3" x14ac:dyDescent="0.25">
      <c r="A46780">
        <v>5813</v>
      </c>
      <c r="B46780" s="1">
        <f>DATE(2015,12,1) + TIME(0,0,0)</f>
        <v>42339</v>
      </c>
      <c r="C46780">
        <v>27.356573104999999</v>
      </c>
    </row>
    <row r="46781" spans="1:3" x14ac:dyDescent="0.25">
      <c r="A46781">
        <v>5844</v>
      </c>
      <c r="B46781" s="1">
        <f>DATE(2016,1,1) + TIME(0,0,0)</f>
        <v>42370</v>
      </c>
      <c r="C46781">
        <v>27.356573104999999</v>
      </c>
    </row>
    <row r="46782" spans="1:3" x14ac:dyDescent="0.25">
      <c r="A46782">
        <v>5875</v>
      </c>
      <c r="B46782" s="1">
        <f>DATE(2016,2,1) + TIME(0,0,0)</f>
        <v>42401</v>
      </c>
      <c r="C46782">
        <v>27.356573104999999</v>
      </c>
    </row>
    <row r="46783" spans="1:3" x14ac:dyDescent="0.25">
      <c r="A46783">
        <v>5904</v>
      </c>
      <c r="B46783" s="1">
        <f>DATE(2016,3,1) + TIME(0,0,0)</f>
        <v>42430</v>
      </c>
      <c r="C46783">
        <v>27.356573104999999</v>
      </c>
    </row>
    <row r="46784" spans="1:3" x14ac:dyDescent="0.25">
      <c r="A46784">
        <v>5935</v>
      </c>
      <c r="B46784" s="1">
        <f>DATE(2016,4,1) + TIME(0,0,0)</f>
        <v>42461</v>
      </c>
      <c r="C46784">
        <v>27.356573104999999</v>
      </c>
    </row>
    <row r="46785" spans="1:3" x14ac:dyDescent="0.25">
      <c r="A46785">
        <v>5965</v>
      </c>
      <c r="B46785" s="1">
        <f>DATE(2016,5,1) + TIME(0,0,0)</f>
        <v>42491</v>
      </c>
      <c r="C46785">
        <v>27.356573104999999</v>
      </c>
    </row>
    <row r="46786" spans="1:3" x14ac:dyDescent="0.25">
      <c r="A46786">
        <v>5996</v>
      </c>
      <c r="B46786" s="1">
        <f>DATE(2016,6,1) + TIME(0,0,0)</f>
        <v>42522</v>
      </c>
      <c r="C46786">
        <v>27.356573104999999</v>
      </c>
    </row>
    <row r="46787" spans="1:3" x14ac:dyDescent="0.25">
      <c r="A46787">
        <v>6026</v>
      </c>
      <c r="B46787" s="1">
        <f>DATE(2016,7,1) + TIME(0,0,0)</f>
        <v>42552</v>
      </c>
      <c r="C46787">
        <v>27.356573104999999</v>
      </c>
    </row>
    <row r="46788" spans="1:3" x14ac:dyDescent="0.25">
      <c r="A46788">
        <v>6057</v>
      </c>
      <c r="B46788" s="1">
        <f>DATE(2016,8,1) + TIME(0,0,0)</f>
        <v>42583</v>
      </c>
      <c r="C46788">
        <v>27.356573104999999</v>
      </c>
    </row>
    <row r="46789" spans="1:3" x14ac:dyDescent="0.25">
      <c r="A46789">
        <v>6088</v>
      </c>
      <c r="B46789" s="1">
        <f>DATE(2016,9,1) + TIME(0,0,0)</f>
        <v>42614</v>
      </c>
      <c r="C46789">
        <v>27.356573104999999</v>
      </c>
    </row>
    <row r="46790" spans="1:3" x14ac:dyDescent="0.25">
      <c r="A46790">
        <v>6118</v>
      </c>
      <c r="B46790" s="1">
        <f>DATE(2016,10,1) + TIME(0,0,0)</f>
        <v>42644</v>
      </c>
      <c r="C46790">
        <v>27.356573104999999</v>
      </c>
    </row>
    <row r="46791" spans="1:3" x14ac:dyDescent="0.25">
      <c r="A46791">
        <v>6149</v>
      </c>
      <c r="B46791" s="1">
        <f>DATE(2016,11,1) + TIME(0,0,0)</f>
        <v>42675</v>
      </c>
      <c r="C46791">
        <v>27.356573104999999</v>
      </c>
    </row>
    <row r="46792" spans="1:3" x14ac:dyDescent="0.25">
      <c r="A46792">
        <v>6179</v>
      </c>
      <c r="B46792" s="1">
        <f>DATE(2016,12,1) + TIME(0,0,0)</f>
        <v>42705</v>
      </c>
      <c r="C46792">
        <v>27.356573104999999</v>
      </c>
    </row>
    <row r="46793" spans="1:3" x14ac:dyDescent="0.25">
      <c r="A46793">
        <v>6210</v>
      </c>
      <c r="B46793" s="1">
        <f>DATE(2017,1,1) + TIME(0,0,0)</f>
        <v>42736</v>
      </c>
      <c r="C46793">
        <v>27.356573104999999</v>
      </c>
    </row>
    <row r="46794" spans="1:3" x14ac:dyDescent="0.25">
      <c r="A46794">
        <v>6241</v>
      </c>
      <c r="B46794" s="1">
        <f>DATE(2017,2,1) + TIME(0,0,0)</f>
        <v>42767</v>
      </c>
      <c r="C46794">
        <v>27.356573104999999</v>
      </c>
    </row>
    <row r="46795" spans="1:3" x14ac:dyDescent="0.25">
      <c r="A46795">
        <v>6269</v>
      </c>
      <c r="B46795" s="1">
        <f>DATE(2017,3,1) + TIME(0,0,0)</f>
        <v>42795</v>
      </c>
      <c r="C46795">
        <v>27.356573104999999</v>
      </c>
    </row>
    <row r="46796" spans="1:3" x14ac:dyDescent="0.25">
      <c r="A46796">
        <v>6300</v>
      </c>
      <c r="B46796" s="1">
        <f>DATE(2017,4,1) + TIME(0,0,0)</f>
        <v>42826</v>
      </c>
      <c r="C46796">
        <v>27.356573104999999</v>
      </c>
    </row>
    <row r="46797" spans="1:3" x14ac:dyDescent="0.25">
      <c r="A46797">
        <v>6330</v>
      </c>
      <c r="B46797" s="1">
        <f>DATE(2017,5,1) + TIME(0,0,0)</f>
        <v>42856</v>
      </c>
      <c r="C46797">
        <v>27.356573104999999</v>
      </c>
    </row>
    <row r="46798" spans="1:3" x14ac:dyDescent="0.25">
      <c r="A46798">
        <v>6361</v>
      </c>
      <c r="B46798" s="1">
        <f>DATE(2017,6,1) + TIME(0,0,0)</f>
        <v>42887</v>
      </c>
      <c r="C46798">
        <v>27.356573104999999</v>
      </c>
    </row>
    <row r="46799" spans="1:3" x14ac:dyDescent="0.25">
      <c r="A46799">
        <v>6391</v>
      </c>
      <c r="B46799" s="1">
        <f>DATE(2017,7,1) + TIME(0,0,0)</f>
        <v>42917</v>
      </c>
      <c r="C46799">
        <v>27.356573104999999</v>
      </c>
    </row>
    <row r="46800" spans="1:3" x14ac:dyDescent="0.25">
      <c r="A46800">
        <v>6422</v>
      </c>
      <c r="B46800" s="1">
        <f>DATE(2017,8,1) + TIME(0,0,0)</f>
        <v>42948</v>
      </c>
      <c r="C46800">
        <v>27.356573104999999</v>
      </c>
    </row>
    <row r="46801" spans="1:3" x14ac:dyDescent="0.25">
      <c r="A46801">
        <v>6453</v>
      </c>
      <c r="B46801" s="1">
        <f>DATE(2017,9,1) + TIME(0,0,0)</f>
        <v>42979</v>
      </c>
      <c r="C46801">
        <v>27.356573104999999</v>
      </c>
    </row>
    <row r="46802" spans="1:3" x14ac:dyDescent="0.25">
      <c r="A46802">
        <v>6483</v>
      </c>
      <c r="B46802" s="1">
        <f>DATE(2017,10,1) + TIME(0,0,0)</f>
        <v>43009</v>
      </c>
      <c r="C46802">
        <v>27.356573104999999</v>
      </c>
    </row>
    <row r="46803" spans="1:3" x14ac:dyDescent="0.25">
      <c r="A46803">
        <v>6514</v>
      </c>
      <c r="B46803" s="1">
        <f>DATE(2017,11,1) + TIME(0,0,0)</f>
        <v>43040</v>
      </c>
      <c r="C46803">
        <v>27.356573104999999</v>
      </c>
    </row>
    <row r="46804" spans="1:3" x14ac:dyDescent="0.25">
      <c r="A46804">
        <v>6544</v>
      </c>
      <c r="B46804" s="1">
        <f>DATE(2017,12,1) + TIME(0,0,0)</f>
        <v>43070</v>
      </c>
      <c r="C46804">
        <v>27.356573104999999</v>
      </c>
    </row>
    <row r="46805" spans="1:3" x14ac:dyDescent="0.25">
      <c r="A46805">
        <v>6575</v>
      </c>
      <c r="B46805" s="1">
        <f>DATE(2018,1,1) + TIME(0,0,0)</f>
        <v>43101</v>
      </c>
      <c r="C46805">
        <v>27.356573104999999</v>
      </c>
    </row>
    <row r="46806" spans="1:3" x14ac:dyDescent="0.25">
      <c r="A46806">
        <v>6606</v>
      </c>
      <c r="B46806" s="1">
        <f>DATE(2018,2,1) + TIME(0,0,0)</f>
        <v>43132</v>
      </c>
      <c r="C46806">
        <v>27.356573104999999</v>
      </c>
    </row>
    <row r="46807" spans="1:3" x14ac:dyDescent="0.25">
      <c r="A46807">
        <v>6634</v>
      </c>
      <c r="B46807" s="1">
        <f>DATE(2018,3,1) + TIME(0,0,0)</f>
        <v>43160</v>
      </c>
      <c r="C46807">
        <v>27.356573104999999</v>
      </c>
    </row>
    <row r="46808" spans="1:3" x14ac:dyDescent="0.25">
      <c r="A46808">
        <v>6665</v>
      </c>
      <c r="B46808" s="1">
        <f>DATE(2018,4,1) + TIME(0,0,0)</f>
        <v>43191</v>
      </c>
      <c r="C46808">
        <v>27.356573104999999</v>
      </c>
    </row>
    <row r="46809" spans="1:3" x14ac:dyDescent="0.25">
      <c r="A46809">
        <v>6695</v>
      </c>
      <c r="B46809" s="1">
        <f>DATE(2018,5,1) + TIME(0,0,0)</f>
        <v>43221</v>
      </c>
      <c r="C46809">
        <v>27.356573104999999</v>
      </c>
    </row>
    <row r="46810" spans="1:3" x14ac:dyDescent="0.25">
      <c r="A46810">
        <v>6726</v>
      </c>
      <c r="B46810" s="1">
        <f>DATE(2018,6,1) + TIME(0,0,0)</f>
        <v>43252</v>
      </c>
      <c r="C46810">
        <v>27.356573104999999</v>
      </c>
    </row>
    <row r="46811" spans="1:3" x14ac:dyDescent="0.25">
      <c r="A46811">
        <v>6756</v>
      </c>
      <c r="B46811" s="1">
        <f>DATE(2018,7,1) + TIME(0,0,0)</f>
        <v>43282</v>
      </c>
      <c r="C46811">
        <v>27.356573104999999</v>
      </c>
    </row>
    <row r="46812" spans="1:3" x14ac:dyDescent="0.25">
      <c r="A46812">
        <v>6787</v>
      </c>
      <c r="B46812" s="1">
        <f>DATE(2018,8,1) + TIME(0,0,0)</f>
        <v>43313</v>
      </c>
      <c r="C46812">
        <v>27.356573104999999</v>
      </c>
    </row>
    <row r="46813" spans="1:3" x14ac:dyDescent="0.25">
      <c r="A46813">
        <v>6818</v>
      </c>
      <c r="B46813" s="1">
        <f>DATE(2018,9,1) + TIME(0,0,0)</f>
        <v>43344</v>
      </c>
      <c r="C46813">
        <v>27.356573104999999</v>
      </c>
    </row>
    <row r="46814" spans="1:3" x14ac:dyDescent="0.25">
      <c r="A46814">
        <v>6848</v>
      </c>
      <c r="B46814" s="1">
        <f>DATE(2018,10,1) + TIME(0,0,0)</f>
        <v>43374</v>
      </c>
      <c r="C46814">
        <v>27.356573104999999</v>
      </c>
    </row>
    <row r="46815" spans="1:3" x14ac:dyDescent="0.25">
      <c r="A46815">
        <v>6879</v>
      </c>
      <c r="B46815" s="1">
        <f>DATE(2018,11,1) + TIME(0,0,0)</f>
        <v>43405</v>
      </c>
      <c r="C46815">
        <v>27.356573104999999</v>
      </c>
    </row>
    <row r="46816" spans="1:3" x14ac:dyDescent="0.25">
      <c r="A46816">
        <v>6909</v>
      </c>
      <c r="B46816" s="1">
        <f>DATE(2018,12,1) + TIME(0,0,0)</f>
        <v>43435</v>
      </c>
      <c r="C46816">
        <v>27.356573104999999</v>
      </c>
    </row>
    <row r="46817" spans="1:3" x14ac:dyDescent="0.25">
      <c r="A46817">
        <v>6940</v>
      </c>
      <c r="B46817" s="1">
        <f>DATE(2019,1,1) + TIME(0,0,0)</f>
        <v>43466</v>
      </c>
      <c r="C46817">
        <v>27.356573104999999</v>
      </c>
    </row>
    <row r="46818" spans="1:3" x14ac:dyDescent="0.25">
      <c r="A46818">
        <v>6971</v>
      </c>
      <c r="B46818" s="1">
        <f>DATE(2019,2,1) + TIME(0,0,0)</f>
        <v>43497</v>
      </c>
      <c r="C46818">
        <v>27.356573104999999</v>
      </c>
    </row>
    <row r="46819" spans="1:3" x14ac:dyDescent="0.25">
      <c r="A46819">
        <v>6999</v>
      </c>
      <c r="B46819" s="1">
        <f>DATE(2019,3,1) + TIME(0,0,0)</f>
        <v>43525</v>
      </c>
      <c r="C46819">
        <v>27.356573104999999</v>
      </c>
    </row>
    <row r="46820" spans="1:3" x14ac:dyDescent="0.25">
      <c r="A46820">
        <v>7030</v>
      </c>
      <c r="B46820" s="1">
        <f>DATE(2019,4,1) + TIME(0,0,0)</f>
        <v>43556</v>
      </c>
      <c r="C46820">
        <v>27.356573104999999</v>
      </c>
    </row>
    <row r="46821" spans="1:3" x14ac:dyDescent="0.25">
      <c r="A46821">
        <v>7060</v>
      </c>
      <c r="B46821" s="1">
        <f>DATE(2019,5,1) + TIME(0,0,0)</f>
        <v>43586</v>
      </c>
      <c r="C46821">
        <v>27.356573104999999</v>
      </c>
    </row>
    <row r="46822" spans="1:3" x14ac:dyDescent="0.25">
      <c r="A46822">
        <v>7091</v>
      </c>
      <c r="B46822" s="1">
        <f>DATE(2019,6,1) + TIME(0,0,0)</f>
        <v>43617</v>
      </c>
      <c r="C46822">
        <v>27.356573104999999</v>
      </c>
    </row>
    <row r="46823" spans="1:3" x14ac:dyDescent="0.25">
      <c r="A46823">
        <v>7121</v>
      </c>
      <c r="B46823" s="1">
        <f>DATE(2019,7,1) + TIME(0,0,0)</f>
        <v>43647</v>
      </c>
      <c r="C46823">
        <v>27.356573104999999</v>
      </c>
    </row>
    <row r="46824" spans="1:3" x14ac:dyDescent="0.25">
      <c r="A46824">
        <v>7152</v>
      </c>
      <c r="B46824" s="1">
        <f>DATE(2019,8,1) + TIME(0,0,0)</f>
        <v>43678</v>
      </c>
      <c r="C46824">
        <v>27.356573104999999</v>
      </c>
    </row>
    <row r="46825" spans="1:3" x14ac:dyDescent="0.25">
      <c r="A46825">
        <v>7183</v>
      </c>
      <c r="B46825" s="1">
        <f>DATE(2019,9,1) + TIME(0,0,0)</f>
        <v>43709</v>
      </c>
      <c r="C46825">
        <v>27.356573104999999</v>
      </c>
    </row>
    <row r="46826" spans="1:3" x14ac:dyDescent="0.25">
      <c r="A46826">
        <v>7213</v>
      </c>
      <c r="B46826" s="1">
        <f>DATE(2019,10,1) + TIME(0,0,0)</f>
        <v>43739</v>
      </c>
      <c r="C46826">
        <v>27.356573104999999</v>
      </c>
    </row>
    <row r="46827" spans="1:3" x14ac:dyDescent="0.25">
      <c r="A46827">
        <v>7244</v>
      </c>
      <c r="B46827" s="1">
        <f>DATE(2019,11,1) + TIME(0,0,0)</f>
        <v>43770</v>
      </c>
      <c r="C46827">
        <v>27.356573104999999</v>
      </c>
    </row>
    <row r="46828" spans="1:3" x14ac:dyDescent="0.25">
      <c r="A46828">
        <v>7274</v>
      </c>
      <c r="B46828" s="1">
        <f>DATE(2019,12,1) + TIME(0,0,0)</f>
        <v>43800</v>
      </c>
      <c r="C46828">
        <v>27.356573104999999</v>
      </c>
    </row>
    <row r="46829" spans="1:3" x14ac:dyDescent="0.25">
      <c r="A46829">
        <v>7305</v>
      </c>
      <c r="B46829" s="1">
        <f>DATE(2020,1,1) + TIME(0,0,0)</f>
        <v>43831</v>
      </c>
      <c r="C46829">
        <v>27.356573104999999</v>
      </c>
    </row>
    <row r="46830" spans="1:3" x14ac:dyDescent="0.25">
      <c r="A46830">
        <v>7336</v>
      </c>
      <c r="B46830" s="1">
        <f>DATE(2020,2,1) + TIME(0,0,0)</f>
        <v>43862</v>
      </c>
      <c r="C46830">
        <v>27.356573104999999</v>
      </c>
    </row>
    <row r="46831" spans="1:3" x14ac:dyDescent="0.25">
      <c r="A46831">
        <v>7365</v>
      </c>
      <c r="B46831" s="1">
        <f>DATE(2020,3,1) + TIME(0,0,0)</f>
        <v>43891</v>
      </c>
      <c r="C46831">
        <v>27.356573104999999</v>
      </c>
    </row>
    <row r="46832" spans="1:3" x14ac:dyDescent="0.25">
      <c r="A46832">
        <v>7396</v>
      </c>
      <c r="B46832" s="1">
        <f>DATE(2020,4,1) + TIME(0,0,0)</f>
        <v>43922</v>
      </c>
      <c r="C46832">
        <v>27.356573104999999</v>
      </c>
    </row>
    <row r="46833" spans="1:3" x14ac:dyDescent="0.25">
      <c r="A46833">
        <v>7426</v>
      </c>
      <c r="B46833" s="1">
        <f>DATE(2020,5,1) + TIME(0,0,0)</f>
        <v>43952</v>
      </c>
      <c r="C46833">
        <v>27.356573104999999</v>
      </c>
    </row>
    <row r="46834" spans="1:3" x14ac:dyDescent="0.25">
      <c r="A46834">
        <v>7457</v>
      </c>
      <c r="B46834" s="1">
        <f>DATE(2020,6,1) + TIME(0,0,0)</f>
        <v>43983</v>
      </c>
      <c r="C46834">
        <v>27.356573104999999</v>
      </c>
    </row>
    <row r="46835" spans="1:3" x14ac:dyDescent="0.25">
      <c r="A46835">
        <v>7487</v>
      </c>
      <c r="B46835" s="1">
        <f>DATE(2020,7,1) + TIME(0,0,0)</f>
        <v>44013</v>
      </c>
      <c r="C46835">
        <v>27.356573104999999</v>
      </c>
    </row>
    <row r="46836" spans="1:3" x14ac:dyDescent="0.25">
      <c r="A46836">
        <v>7518</v>
      </c>
      <c r="B46836" s="1">
        <f>DATE(2020,8,1) + TIME(0,0,0)</f>
        <v>44044</v>
      </c>
      <c r="C46836">
        <v>27.356573104999999</v>
      </c>
    </row>
    <row r="46837" spans="1:3" x14ac:dyDescent="0.25">
      <c r="A46837">
        <v>7549</v>
      </c>
      <c r="B46837" s="1">
        <f>DATE(2020,9,1) + TIME(0,0,0)</f>
        <v>44075</v>
      </c>
      <c r="C46837">
        <v>27.356573104999999</v>
      </c>
    </row>
    <row r="46838" spans="1:3" x14ac:dyDescent="0.25">
      <c r="A46838">
        <v>7579</v>
      </c>
      <c r="B46838" s="1">
        <f>DATE(2020,10,1) + TIME(0,0,0)</f>
        <v>44105</v>
      </c>
      <c r="C46838">
        <v>27.356573104999999</v>
      </c>
    </row>
    <row r="46839" spans="1:3" x14ac:dyDescent="0.25">
      <c r="A46839">
        <v>7610</v>
      </c>
      <c r="B46839" s="1">
        <f>DATE(2020,11,1) + TIME(0,0,0)</f>
        <v>44136</v>
      </c>
      <c r="C46839">
        <v>27.356573104999999</v>
      </c>
    </row>
    <row r="46840" spans="1:3" x14ac:dyDescent="0.25">
      <c r="A46840">
        <v>7640</v>
      </c>
      <c r="B46840" s="1">
        <f>DATE(2020,12,1) + TIME(0,0,0)</f>
        <v>44166</v>
      </c>
      <c r="C46840">
        <v>27.356573104999999</v>
      </c>
    </row>
    <row r="46841" spans="1:3" x14ac:dyDescent="0.25">
      <c r="A46841">
        <v>7671</v>
      </c>
      <c r="B46841" s="1">
        <f>DATE(2021,1,1) + TIME(0,0,0)</f>
        <v>44197</v>
      </c>
      <c r="C46841">
        <v>27.356573104999999</v>
      </c>
    </row>
    <row r="46842" spans="1:3" x14ac:dyDescent="0.25">
      <c r="A46842">
        <v>7702</v>
      </c>
      <c r="B46842" s="1">
        <f>DATE(2021,2,1) + TIME(0,0,0)</f>
        <v>44228</v>
      </c>
      <c r="C46842">
        <v>27.356573104999999</v>
      </c>
    </row>
    <row r="46843" spans="1:3" x14ac:dyDescent="0.25">
      <c r="A46843">
        <v>7730</v>
      </c>
      <c r="B46843" s="1">
        <f>DATE(2021,3,1) + TIME(0,0,0)</f>
        <v>44256</v>
      </c>
      <c r="C46843">
        <v>27.356573104999999</v>
      </c>
    </row>
    <row r="46844" spans="1:3" x14ac:dyDescent="0.25">
      <c r="A46844">
        <v>7761</v>
      </c>
      <c r="B46844" s="1">
        <f>DATE(2021,4,1) + TIME(0,0,0)</f>
        <v>44287</v>
      </c>
      <c r="C46844">
        <v>27.356573104999999</v>
      </c>
    </row>
    <row r="46845" spans="1:3" x14ac:dyDescent="0.25">
      <c r="A46845">
        <v>7791</v>
      </c>
      <c r="B46845" s="1">
        <f>DATE(2021,5,1) + TIME(0,0,0)</f>
        <v>44317</v>
      </c>
      <c r="C46845">
        <v>27.356573104999999</v>
      </c>
    </row>
    <row r="46846" spans="1:3" x14ac:dyDescent="0.25">
      <c r="A46846">
        <v>7822</v>
      </c>
      <c r="B46846" s="1">
        <f>DATE(2021,6,1) + TIME(0,0,0)</f>
        <v>44348</v>
      </c>
      <c r="C46846">
        <v>27.356573104999999</v>
      </c>
    </row>
    <row r="46847" spans="1:3" x14ac:dyDescent="0.25">
      <c r="A46847">
        <v>7852</v>
      </c>
      <c r="B46847" s="1">
        <f>DATE(2021,7,1) + TIME(0,0,0)</f>
        <v>44378</v>
      </c>
      <c r="C46847">
        <v>27.356573104999999</v>
      </c>
    </row>
    <row r="46848" spans="1:3" x14ac:dyDescent="0.25">
      <c r="A46848">
        <v>7883</v>
      </c>
      <c r="B46848" s="1">
        <f>DATE(2021,8,1) + TIME(0,0,0)</f>
        <v>44409</v>
      </c>
      <c r="C46848">
        <v>27.356573104999999</v>
      </c>
    </row>
    <row r="46849" spans="1:3" x14ac:dyDescent="0.25">
      <c r="A46849">
        <v>7914</v>
      </c>
      <c r="B46849" s="1">
        <f>DATE(2021,9,1) + TIME(0,0,0)</f>
        <v>44440</v>
      </c>
      <c r="C46849">
        <v>27.356573104999999</v>
      </c>
    </row>
    <row r="46850" spans="1:3" x14ac:dyDescent="0.25">
      <c r="A46850">
        <v>7944</v>
      </c>
      <c r="B46850" s="1">
        <f>DATE(2021,10,1) + TIME(0,0,0)</f>
        <v>44470</v>
      </c>
      <c r="C46850">
        <v>27.356573104999999</v>
      </c>
    </row>
    <row r="46851" spans="1:3" x14ac:dyDescent="0.25">
      <c r="A46851">
        <v>7975</v>
      </c>
      <c r="B46851" s="1">
        <f>DATE(2021,11,1) + TIME(0,0,0)</f>
        <v>44501</v>
      </c>
      <c r="C46851">
        <v>27.356573104999999</v>
      </c>
    </row>
    <row r="46852" spans="1:3" x14ac:dyDescent="0.25">
      <c r="A46852">
        <v>8005</v>
      </c>
      <c r="B46852" s="1">
        <f>DATE(2021,12,1) + TIME(0,0,0)</f>
        <v>44531</v>
      </c>
      <c r="C46852">
        <v>27.356573104999999</v>
      </c>
    </row>
    <row r="46853" spans="1:3" x14ac:dyDescent="0.25">
      <c r="A46853">
        <v>8036</v>
      </c>
      <c r="B46853" s="1">
        <f>DATE(2022,1,1) + TIME(0,0,0)</f>
        <v>44562</v>
      </c>
      <c r="C46853">
        <v>27.356573104999999</v>
      </c>
    </row>
    <row r="46854" spans="1:3" x14ac:dyDescent="0.25">
      <c r="A46854">
        <v>8067</v>
      </c>
      <c r="B46854" s="1">
        <f>DATE(2022,2,1) + TIME(0,0,0)</f>
        <v>44593</v>
      </c>
      <c r="C46854">
        <v>27.356573104999999</v>
      </c>
    </row>
    <row r="46855" spans="1:3" x14ac:dyDescent="0.25">
      <c r="A46855">
        <v>8095</v>
      </c>
      <c r="B46855" s="1">
        <f>DATE(2022,3,1) + TIME(0,0,0)</f>
        <v>44621</v>
      </c>
      <c r="C46855">
        <v>27.356573104999999</v>
      </c>
    </row>
    <row r="46856" spans="1:3" x14ac:dyDescent="0.25">
      <c r="A46856">
        <v>8126</v>
      </c>
      <c r="B46856" s="1">
        <f>DATE(2022,4,1) + TIME(0,0,0)</f>
        <v>44652</v>
      </c>
      <c r="C46856">
        <v>27.356573104999999</v>
      </c>
    </row>
    <row r="46857" spans="1:3" x14ac:dyDescent="0.25">
      <c r="A46857">
        <v>8156</v>
      </c>
      <c r="B46857" s="1">
        <f>DATE(2022,5,1) + TIME(0,0,0)</f>
        <v>44682</v>
      </c>
      <c r="C46857">
        <v>27.356573104999999</v>
      </c>
    </row>
    <row r="46858" spans="1:3" x14ac:dyDescent="0.25">
      <c r="A46858">
        <v>8187</v>
      </c>
      <c r="B46858" s="1">
        <f>DATE(2022,6,1) + TIME(0,0,0)</f>
        <v>44713</v>
      </c>
      <c r="C46858">
        <v>27.356573104999999</v>
      </c>
    </row>
    <row r="46859" spans="1:3" x14ac:dyDescent="0.25">
      <c r="A46859">
        <v>8217</v>
      </c>
      <c r="B46859" s="1">
        <f>DATE(2022,7,1) + TIME(0,0,0)</f>
        <v>44743</v>
      </c>
      <c r="C46859">
        <v>27.356573104999999</v>
      </c>
    </row>
    <row r="46860" spans="1:3" x14ac:dyDescent="0.25">
      <c r="A46860">
        <v>8248</v>
      </c>
      <c r="B46860" s="1">
        <f>DATE(2022,8,1) + TIME(0,0,0)</f>
        <v>44774</v>
      </c>
      <c r="C46860">
        <v>27.356573104999999</v>
      </c>
    </row>
    <row r="46861" spans="1:3" x14ac:dyDescent="0.25">
      <c r="A46861">
        <v>8279</v>
      </c>
      <c r="B46861" s="1">
        <f>DATE(2022,9,1) + TIME(0,0,0)</f>
        <v>44805</v>
      </c>
      <c r="C46861">
        <v>27.356573104999999</v>
      </c>
    </row>
    <row r="46862" spans="1:3" x14ac:dyDescent="0.25">
      <c r="A46862">
        <v>8309</v>
      </c>
      <c r="B46862" s="1">
        <f>DATE(2022,10,1) + TIME(0,0,0)</f>
        <v>44835</v>
      </c>
      <c r="C46862">
        <v>27.356573104999999</v>
      </c>
    </row>
    <row r="46863" spans="1:3" x14ac:dyDescent="0.25">
      <c r="A46863">
        <v>8340</v>
      </c>
      <c r="B46863" s="1">
        <f>DATE(2022,11,1) + TIME(0,0,0)</f>
        <v>44866</v>
      </c>
      <c r="C46863">
        <v>27.356573104999999</v>
      </c>
    </row>
    <row r="46864" spans="1:3" x14ac:dyDescent="0.25">
      <c r="A46864">
        <v>8370</v>
      </c>
      <c r="B46864" s="1">
        <f>DATE(2022,12,1) + TIME(0,0,0)</f>
        <v>44896</v>
      </c>
      <c r="C46864">
        <v>27.356573104999999</v>
      </c>
    </row>
    <row r="46865" spans="1:3" x14ac:dyDescent="0.25">
      <c r="A46865">
        <v>8401</v>
      </c>
      <c r="B46865" s="1">
        <f>DATE(2023,1,1) + TIME(0,0,0)</f>
        <v>44927</v>
      </c>
      <c r="C46865">
        <v>27.356573104999999</v>
      </c>
    </row>
    <row r="46866" spans="1:3" x14ac:dyDescent="0.25">
      <c r="A46866">
        <v>8432</v>
      </c>
      <c r="B46866" s="1">
        <f>DATE(2023,2,1) + TIME(0,0,0)</f>
        <v>44958</v>
      </c>
      <c r="C46866">
        <v>27.356573104999999</v>
      </c>
    </row>
    <row r="46867" spans="1:3" x14ac:dyDescent="0.25">
      <c r="A46867">
        <v>8460</v>
      </c>
      <c r="B46867" s="1">
        <f>DATE(2023,3,1) + TIME(0,0,0)</f>
        <v>44986</v>
      </c>
      <c r="C46867">
        <v>27.356573104999999</v>
      </c>
    </row>
    <row r="46868" spans="1:3" x14ac:dyDescent="0.25">
      <c r="A46868">
        <v>8491</v>
      </c>
      <c r="B46868" s="1">
        <f>DATE(2023,4,1) + TIME(0,0,0)</f>
        <v>45017</v>
      </c>
      <c r="C46868">
        <v>27.356573104999999</v>
      </c>
    </row>
    <row r="46869" spans="1:3" x14ac:dyDescent="0.25">
      <c r="A46869">
        <v>8521</v>
      </c>
      <c r="B46869" s="1">
        <f>DATE(2023,5,1) + TIME(0,0,0)</f>
        <v>45047</v>
      </c>
      <c r="C46869">
        <v>27.356573104999999</v>
      </c>
    </row>
    <row r="46870" spans="1:3" x14ac:dyDescent="0.25">
      <c r="A46870">
        <v>8552</v>
      </c>
      <c r="B46870" s="1">
        <f>DATE(2023,6,1) + TIME(0,0,0)</f>
        <v>45078</v>
      </c>
      <c r="C46870">
        <v>27.356573104999999</v>
      </c>
    </row>
    <row r="46871" spans="1:3" x14ac:dyDescent="0.25">
      <c r="A46871">
        <v>8582</v>
      </c>
      <c r="B46871" s="1">
        <f>DATE(2023,7,1) + TIME(0,0,0)</f>
        <v>45108</v>
      </c>
      <c r="C46871">
        <v>27.356573104999999</v>
      </c>
    </row>
    <row r="46872" spans="1:3" x14ac:dyDescent="0.25">
      <c r="A46872">
        <v>8613</v>
      </c>
      <c r="B46872" s="1">
        <f>DATE(2023,8,1) + TIME(0,0,0)</f>
        <v>45139</v>
      </c>
      <c r="C46872">
        <v>27.356573104999999</v>
      </c>
    </row>
    <row r="46873" spans="1:3" x14ac:dyDescent="0.25">
      <c r="A46873">
        <v>8644</v>
      </c>
      <c r="B46873" s="1">
        <f>DATE(2023,9,1) + TIME(0,0,0)</f>
        <v>45170</v>
      </c>
      <c r="C46873">
        <v>27.356573104999999</v>
      </c>
    </row>
    <row r="46874" spans="1:3" x14ac:dyDescent="0.25">
      <c r="A46874">
        <v>8674</v>
      </c>
      <c r="B46874" s="1">
        <f>DATE(2023,10,1) + TIME(0,0,0)</f>
        <v>45200</v>
      </c>
      <c r="C46874">
        <v>27.356573104999999</v>
      </c>
    </row>
    <row r="46875" spans="1:3" x14ac:dyDescent="0.25">
      <c r="A46875">
        <v>8705</v>
      </c>
      <c r="B46875" s="1">
        <f>DATE(2023,11,1) + TIME(0,0,0)</f>
        <v>45231</v>
      </c>
      <c r="C46875">
        <v>27.356573104999999</v>
      </c>
    </row>
    <row r="46876" spans="1:3" x14ac:dyDescent="0.25">
      <c r="A46876">
        <v>8735</v>
      </c>
      <c r="B46876" s="1">
        <f>DATE(2023,12,1) + TIME(0,0,0)</f>
        <v>45261</v>
      </c>
      <c r="C46876">
        <v>27.356573104999999</v>
      </c>
    </row>
    <row r="46877" spans="1:3" x14ac:dyDescent="0.25">
      <c r="A46877">
        <v>8766</v>
      </c>
      <c r="B46877" s="1">
        <f>DATE(2024,1,1) + TIME(0,0,0)</f>
        <v>45292</v>
      </c>
      <c r="C46877">
        <v>27.356573104999999</v>
      </c>
    </row>
    <row r="46878" spans="1:3" x14ac:dyDescent="0.25">
      <c r="A46878">
        <v>8797</v>
      </c>
      <c r="B46878" s="1">
        <f>DATE(2024,2,1) + TIME(0,0,0)</f>
        <v>45323</v>
      </c>
      <c r="C46878">
        <v>27.356573104999999</v>
      </c>
    </row>
    <row r="46879" spans="1:3" x14ac:dyDescent="0.25">
      <c r="A46879">
        <v>8826</v>
      </c>
      <c r="B46879" s="1">
        <f>DATE(2024,3,1) + TIME(0,0,0)</f>
        <v>45352</v>
      </c>
      <c r="C46879">
        <v>27.356573104999999</v>
      </c>
    </row>
    <row r="46880" spans="1:3" x14ac:dyDescent="0.25">
      <c r="A46880">
        <v>8857</v>
      </c>
      <c r="B46880" s="1">
        <f>DATE(2024,4,1) + TIME(0,0,0)</f>
        <v>45383</v>
      </c>
      <c r="C46880">
        <v>27.356573104999999</v>
      </c>
    </row>
    <row r="46881" spans="1:3" x14ac:dyDescent="0.25">
      <c r="A46881">
        <v>8887</v>
      </c>
      <c r="B46881" s="1">
        <f>DATE(2024,5,1) + TIME(0,0,0)</f>
        <v>45413</v>
      </c>
      <c r="C46881">
        <v>27.356573104999999</v>
      </c>
    </row>
    <row r="46882" spans="1:3" x14ac:dyDescent="0.25">
      <c r="A46882">
        <v>8918</v>
      </c>
      <c r="B46882" s="1">
        <f>DATE(2024,6,1) + TIME(0,0,0)</f>
        <v>45444</v>
      </c>
      <c r="C46882">
        <v>27.356573104999999</v>
      </c>
    </row>
    <row r="46883" spans="1:3" x14ac:dyDescent="0.25">
      <c r="A46883">
        <v>8948</v>
      </c>
      <c r="B46883" s="1">
        <f>DATE(2024,7,1) + TIME(0,0,0)</f>
        <v>45474</v>
      </c>
      <c r="C46883">
        <v>27.356573104999999</v>
      </c>
    </row>
    <row r="46884" spans="1:3" x14ac:dyDescent="0.25">
      <c r="A46884">
        <v>8979</v>
      </c>
      <c r="B46884" s="1">
        <f>DATE(2024,8,1) + TIME(0,0,0)</f>
        <v>45505</v>
      </c>
      <c r="C46884">
        <v>27.356573104999999</v>
      </c>
    </row>
    <row r="46885" spans="1:3" x14ac:dyDescent="0.25">
      <c r="A46885">
        <v>9010</v>
      </c>
      <c r="B46885" s="1">
        <f>DATE(2024,9,1) + TIME(0,0,0)</f>
        <v>45536</v>
      </c>
      <c r="C46885">
        <v>27.356573104999999</v>
      </c>
    </row>
    <row r="46886" spans="1:3" x14ac:dyDescent="0.25">
      <c r="A46886">
        <v>9040</v>
      </c>
      <c r="B46886" s="1">
        <f>DATE(2024,10,1) + TIME(0,0,0)</f>
        <v>45566</v>
      </c>
      <c r="C46886">
        <v>27.356573104999999</v>
      </c>
    </row>
    <row r="46887" spans="1:3" x14ac:dyDescent="0.25">
      <c r="A46887">
        <v>9071</v>
      </c>
      <c r="B46887" s="1">
        <f>DATE(2024,11,1) + TIME(0,0,0)</f>
        <v>45597</v>
      </c>
      <c r="C46887">
        <v>27.356573104999999</v>
      </c>
    </row>
    <row r="46888" spans="1:3" x14ac:dyDescent="0.25">
      <c r="A46888">
        <v>9101</v>
      </c>
      <c r="B46888" s="1">
        <f>DATE(2024,12,1) + TIME(0,0,0)</f>
        <v>45627</v>
      </c>
      <c r="C46888">
        <v>27.356573104999999</v>
      </c>
    </row>
    <row r="46889" spans="1:3" x14ac:dyDescent="0.25">
      <c r="A46889">
        <v>9132</v>
      </c>
      <c r="B46889" s="1">
        <f>DATE(2025,1,1) + TIME(0,0,0)</f>
        <v>45658</v>
      </c>
      <c r="C46889">
        <v>27.356573104999999</v>
      </c>
    </row>
    <row r="46890" spans="1:3" x14ac:dyDescent="0.25">
      <c r="A46890">
        <v>9163</v>
      </c>
      <c r="B46890" s="1">
        <f>DATE(2025,2,1) + TIME(0,0,0)</f>
        <v>45689</v>
      </c>
      <c r="C46890">
        <v>27.356573104999999</v>
      </c>
    </row>
    <row r="46891" spans="1:3" x14ac:dyDescent="0.25">
      <c r="A46891">
        <v>9191</v>
      </c>
      <c r="B46891" s="1">
        <f>DATE(2025,3,1) + TIME(0,0,0)</f>
        <v>45717</v>
      </c>
      <c r="C46891">
        <v>27.356573104999999</v>
      </c>
    </row>
    <row r="46892" spans="1:3" x14ac:dyDescent="0.25">
      <c r="A46892">
        <v>9222</v>
      </c>
      <c r="B46892" s="1">
        <f>DATE(2025,4,1) + TIME(0,0,0)</f>
        <v>45748</v>
      </c>
      <c r="C46892">
        <v>27.356573104999999</v>
      </c>
    </row>
    <row r="46893" spans="1:3" x14ac:dyDescent="0.25">
      <c r="A46893">
        <v>9252</v>
      </c>
      <c r="B46893" s="1">
        <f>DATE(2025,5,1) + TIME(0,0,0)</f>
        <v>45778</v>
      </c>
      <c r="C46893">
        <v>27.356573104999999</v>
      </c>
    </row>
    <row r="46894" spans="1:3" x14ac:dyDescent="0.25">
      <c r="A46894">
        <v>9283</v>
      </c>
      <c r="B46894" s="1">
        <f>DATE(2025,6,1) + TIME(0,0,0)</f>
        <v>45809</v>
      </c>
      <c r="C46894">
        <v>27.356573104999999</v>
      </c>
    </row>
    <row r="46895" spans="1:3" x14ac:dyDescent="0.25">
      <c r="A46895">
        <v>9313</v>
      </c>
      <c r="B46895" s="1">
        <f>DATE(2025,7,1) + TIME(0,0,0)</f>
        <v>45839</v>
      </c>
      <c r="C46895">
        <v>27.356573104999999</v>
      </c>
    </row>
    <row r="46896" spans="1:3" x14ac:dyDescent="0.25">
      <c r="A46896">
        <v>9344</v>
      </c>
      <c r="B46896" s="1">
        <f>DATE(2025,8,1) + TIME(0,0,0)</f>
        <v>45870</v>
      </c>
      <c r="C46896">
        <v>27.356573104999999</v>
      </c>
    </row>
    <row r="46897" spans="1:3" x14ac:dyDescent="0.25">
      <c r="A46897">
        <v>9375</v>
      </c>
      <c r="B46897" s="1">
        <f>DATE(2025,9,1) + TIME(0,0,0)</f>
        <v>45901</v>
      </c>
      <c r="C46897">
        <v>27.356573104999999</v>
      </c>
    </row>
    <row r="46898" spans="1:3" x14ac:dyDescent="0.25">
      <c r="A46898">
        <v>9405</v>
      </c>
      <c r="B46898" s="1">
        <f>DATE(2025,10,1) + TIME(0,0,0)</f>
        <v>45931</v>
      </c>
      <c r="C46898">
        <v>27.356573104999999</v>
      </c>
    </row>
    <row r="46899" spans="1:3" x14ac:dyDescent="0.25">
      <c r="A46899">
        <v>9436</v>
      </c>
      <c r="B46899" s="1">
        <f>DATE(2025,11,1) + TIME(0,0,0)</f>
        <v>45962</v>
      </c>
      <c r="C46899">
        <v>27.356573104999999</v>
      </c>
    </row>
    <row r="46900" spans="1:3" x14ac:dyDescent="0.25">
      <c r="A46900">
        <v>9466</v>
      </c>
      <c r="B46900" s="1">
        <f>DATE(2025,12,1) + TIME(0,0,0)</f>
        <v>45992</v>
      </c>
      <c r="C46900">
        <v>27.356573104999999</v>
      </c>
    </row>
    <row r="46901" spans="1:3" x14ac:dyDescent="0.25">
      <c r="A46901">
        <v>9497</v>
      </c>
      <c r="B46901" s="1">
        <f>DATE(2026,1,1) + TIME(0,0,0)</f>
        <v>46023</v>
      </c>
      <c r="C46901">
        <v>27.356573104999999</v>
      </c>
    </row>
    <row r="46902" spans="1:3" x14ac:dyDescent="0.25">
      <c r="A46902">
        <v>9528</v>
      </c>
      <c r="B46902" s="1">
        <f>DATE(2026,2,1) + TIME(0,0,0)</f>
        <v>46054</v>
      </c>
      <c r="C46902">
        <v>27.356573104999999</v>
      </c>
    </row>
    <row r="46903" spans="1:3" x14ac:dyDescent="0.25">
      <c r="A46903">
        <v>9556</v>
      </c>
      <c r="B46903" s="1">
        <f>DATE(2026,3,1) + TIME(0,0,0)</f>
        <v>46082</v>
      </c>
      <c r="C46903">
        <v>27.356573104999999</v>
      </c>
    </row>
    <row r="46904" spans="1:3" x14ac:dyDescent="0.25">
      <c r="A46904">
        <v>9587</v>
      </c>
      <c r="B46904" s="1">
        <f>DATE(2026,4,1) + TIME(0,0,0)</f>
        <v>46113</v>
      </c>
      <c r="C46904">
        <v>27.356573104999999</v>
      </c>
    </row>
    <row r="46905" spans="1:3" x14ac:dyDescent="0.25">
      <c r="A46905">
        <v>9617</v>
      </c>
      <c r="B46905" s="1">
        <f>DATE(2026,5,1) + TIME(0,0,0)</f>
        <v>46143</v>
      </c>
      <c r="C46905">
        <v>27.356573104999999</v>
      </c>
    </row>
    <row r="46906" spans="1:3" x14ac:dyDescent="0.25">
      <c r="A46906">
        <v>9648</v>
      </c>
      <c r="B46906" s="1">
        <f>DATE(2026,6,1) + TIME(0,0,0)</f>
        <v>46174</v>
      </c>
      <c r="C46906">
        <v>27.356573104999999</v>
      </c>
    </row>
    <row r="46907" spans="1:3" x14ac:dyDescent="0.25">
      <c r="A46907">
        <v>9678</v>
      </c>
      <c r="B46907" s="1">
        <f>DATE(2026,7,1) + TIME(0,0,0)</f>
        <v>46204</v>
      </c>
      <c r="C46907">
        <v>27.356573104999999</v>
      </c>
    </row>
    <row r="46908" spans="1:3" x14ac:dyDescent="0.25">
      <c r="A46908">
        <v>9709</v>
      </c>
      <c r="B46908" s="1">
        <f>DATE(2026,8,1) + TIME(0,0,0)</f>
        <v>46235</v>
      </c>
      <c r="C46908">
        <v>27.356573104999999</v>
      </c>
    </row>
    <row r="46909" spans="1:3" x14ac:dyDescent="0.25">
      <c r="A46909">
        <v>9740</v>
      </c>
      <c r="B46909" s="1">
        <f>DATE(2026,9,1) + TIME(0,0,0)</f>
        <v>46266</v>
      </c>
      <c r="C46909">
        <v>27.356573104999999</v>
      </c>
    </row>
    <row r="46910" spans="1:3" x14ac:dyDescent="0.25">
      <c r="A46910">
        <v>9770</v>
      </c>
      <c r="B46910" s="1">
        <f>DATE(2026,10,1) + TIME(0,0,0)</f>
        <v>46296</v>
      </c>
      <c r="C46910">
        <v>27.356573104999999</v>
      </c>
    </row>
    <row r="46911" spans="1:3" x14ac:dyDescent="0.25">
      <c r="A46911">
        <v>9801</v>
      </c>
      <c r="B46911" s="1">
        <f>DATE(2026,11,1) + TIME(0,0,0)</f>
        <v>46327</v>
      </c>
      <c r="C46911">
        <v>27.356573104999999</v>
      </c>
    </row>
    <row r="46912" spans="1:3" x14ac:dyDescent="0.25">
      <c r="A46912">
        <v>9831</v>
      </c>
      <c r="B46912" s="1">
        <f>DATE(2026,12,1) + TIME(0,0,0)</f>
        <v>46357</v>
      </c>
      <c r="C46912">
        <v>27.356573104999999</v>
      </c>
    </row>
    <row r="46913" spans="1:3" x14ac:dyDescent="0.25">
      <c r="A46913">
        <v>9862</v>
      </c>
      <c r="B46913" s="1">
        <f>DATE(2027,1,1) + TIME(0,0,0)</f>
        <v>46388</v>
      </c>
      <c r="C46913">
        <v>27.356573104999999</v>
      </c>
    </row>
    <row r="46914" spans="1:3" x14ac:dyDescent="0.25">
      <c r="A46914">
        <v>9893</v>
      </c>
      <c r="B46914" s="1">
        <f>DATE(2027,2,1) + TIME(0,0,0)</f>
        <v>46419</v>
      </c>
      <c r="C46914">
        <v>27.356573104999999</v>
      </c>
    </row>
    <row r="46915" spans="1:3" x14ac:dyDescent="0.25">
      <c r="A46915">
        <v>9921</v>
      </c>
      <c r="B46915" s="1">
        <f>DATE(2027,3,1) + TIME(0,0,0)</f>
        <v>46447</v>
      </c>
      <c r="C46915">
        <v>27.356573104999999</v>
      </c>
    </row>
    <row r="46916" spans="1:3" x14ac:dyDescent="0.25">
      <c r="A46916">
        <v>9952</v>
      </c>
      <c r="B46916" s="1">
        <f>DATE(2027,4,1) + TIME(0,0,0)</f>
        <v>46478</v>
      </c>
      <c r="C46916">
        <v>27.356573104999999</v>
      </c>
    </row>
    <row r="46917" spans="1:3" x14ac:dyDescent="0.25">
      <c r="A46917">
        <v>9982</v>
      </c>
      <c r="B46917" s="1">
        <f>DATE(2027,5,1) + TIME(0,0,0)</f>
        <v>46508</v>
      </c>
      <c r="C46917">
        <v>27.356573104999999</v>
      </c>
    </row>
    <row r="46918" spans="1:3" x14ac:dyDescent="0.25">
      <c r="A46918">
        <v>10013</v>
      </c>
      <c r="B46918" s="1">
        <f>DATE(2027,6,1) + TIME(0,0,0)</f>
        <v>46539</v>
      </c>
      <c r="C46918">
        <v>27.356573104999999</v>
      </c>
    </row>
    <row r="46919" spans="1:3" x14ac:dyDescent="0.25">
      <c r="A46919">
        <v>10043</v>
      </c>
      <c r="B46919" s="1">
        <f>DATE(2027,7,1) + TIME(0,0,0)</f>
        <v>46569</v>
      </c>
      <c r="C46919">
        <v>27.356573104999999</v>
      </c>
    </row>
    <row r="46920" spans="1:3" x14ac:dyDescent="0.25">
      <c r="A46920">
        <v>10074</v>
      </c>
      <c r="B46920" s="1">
        <f>DATE(2027,8,1) + TIME(0,0,0)</f>
        <v>46600</v>
      </c>
      <c r="C46920">
        <v>27.356573104999999</v>
      </c>
    </row>
    <row r="46921" spans="1:3" x14ac:dyDescent="0.25">
      <c r="A46921">
        <v>10105</v>
      </c>
      <c r="B46921" s="1">
        <f>DATE(2027,9,1) + TIME(0,0,0)</f>
        <v>46631</v>
      </c>
      <c r="C46921">
        <v>27.356573104999999</v>
      </c>
    </row>
    <row r="46922" spans="1:3" x14ac:dyDescent="0.25">
      <c r="A46922">
        <v>10135</v>
      </c>
      <c r="B46922" s="1">
        <f>DATE(2027,10,1) + TIME(0,0,0)</f>
        <v>46661</v>
      </c>
      <c r="C46922">
        <v>27.356573104999999</v>
      </c>
    </row>
    <row r="46923" spans="1:3" x14ac:dyDescent="0.25">
      <c r="A46923">
        <v>10166</v>
      </c>
      <c r="B46923" s="1">
        <f>DATE(2027,11,1) + TIME(0,0,0)</f>
        <v>46692</v>
      </c>
      <c r="C46923">
        <v>27.356573104999999</v>
      </c>
    </row>
    <row r="46924" spans="1:3" x14ac:dyDescent="0.25">
      <c r="A46924">
        <v>10196</v>
      </c>
      <c r="B46924" s="1">
        <f>DATE(2027,12,1) + TIME(0,0,0)</f>
        <v>46722</v>
      </c>
      <c r="C46924">
        <v>27.356573104999999</v>
      </c>
    </row>
    <row r="46925" spans="1:3" x14ac:dyDescent="0.25">
      <c r="A46925">
        <v>10227</v>
      </c>
      <c r="B46925" s="1">
        <f>DATE(2028,1,1) + TIME(0,0,0)</f>
        <v>46753</v>
      </c>
      <c r="C46925">
        <v>27.356573104999999</v>
      </c>
    </row>
    <row r="46926" spans="1:3" x14ac:dyDescent="0.25">
      <c r="A46926">
        <v>10258</v>
      </c>
      <c r="B46926" s="1">
        <f>DATE(2028,2,1) + TIME(0,0,0)</f>
        <v>46784</v>
      </c>
      <c r="C46926">
        <v>27.356573104999999</v>
      </c>
    </row>
    <row r="46927" spans="1:3" x14ac:dyDescent="0.25">
      <c r="A46927">
        <v>10287</v>
      </c>
      <c r="B46927" s="1">
        <f>DATE(2028,3,1) + TIME(0,0,0)</f>
        <v>46813</v>
      </c>
      <c r="C46927">
        <v>27.356573104999999</v>
      </c>
    </row>
    <row r="46928" spans="1:3" x14ac:dyDescent="0.25">
      <c r="A46928">
        <v>10318</v>
      </c>
      <c r="B46928" s="1">
        <f>DATE(2028,4,1) + TIME(0,0,0)</f>
        <v>46844</v>
      </c>
      <c r="C46928">
        <v>27.356573104999999</v>
      </c>
    </row>
    <row r="46929" spans="1:3" x14ac:dyDescent="0.25">
      <c r="A46929">
        <v>10348</v>
      </c>
      <c r="B46929" s="1">
        <f>DATE(2028,5,1) + TIME(0,0,0)</f>
        <v>46874</v>
      </c>
      <c r="C46929">
        <v>27.356573104999999</v>
      </c>
    </row>
    <row r="46930" spans="1:3" x14ac:dyDescent="0.25">
      <c r="A46930">
        <v>10379</v>
      </c>
      <c r="B46930" s="1">
        <f>DATE(2028,6,1) + TIME(0,0,0)</f>
        <v>46905</v>
      </c>
      <c r="C46930">
        <v>27.356573104999999</v>
      </c>
    </row>
    <row r="46931" spans="1:3" x14ac:dyDescent="0.25">
      <c r="A46931">
        <v>10409</v>
      </c>
      <c r="B46931" s="1">
        <f>DATE(2028,7,1) + TIME(0,0,0)</f>
        <v>46935</v>
      </c>
      <c r="C46931">
        <v>27.356573104999999</v>
      </c>
    </row>
    <row r="46932" spans="1:3" x14ac:dyDescent="0.25">
      <c r="A46932">
        <v>10440</v>
      </c>
      <c r="B46932" s="1">
        <f>DATE(2028,8,1) + TIME(0,0,0)</f>
        <v>46966</v>
      </c>
      <c r="C46932">
        <v>27.356573104999999</v>
      </c>
    </row>
    <row r="46933" spans="1:3" x14ac:dyDescent="0.25">
      <c r="A46933">
        <v>10471</v>
      </c>
      <c r="B46933" s="1">
        <f>DATE(2028,9,1) + TIME(0,0,0)</f>
        <v>46997</v>
      </c>
      <c r="C46933">
        <v>27.356573104999999</v>
      </c>
    </row>
    <row r="46934" spans="1:3" x14ac:dyDescent="0.25">
      <c r="A46934">
        <v>10501</v>
      </c>
      <c r="B46934" s="1">
        <f>DATE(2028,10,1) + TIME(0,0,0)</f>
        <v>47027</v>
      </c>
      <c r="C46934">
        <v>27.356573104999999</v>
      </c>
    </row>
    <row r="46935" spans="1:3" x14ac:dyDescent="0.25">
      <c r="A46935">
        <v>10532</v>
      </c>
      <c r="B46935" s="1">
        <f>DATE(2028,11,1) + TIME(0,0,0)</f>
        <v>47058</v>
      </c>
      <c r="C46935">
        <v>27.356573104999999</v>
      </c>
    </row>
    <row r="46936" spans="1:3" x14ac:dyDescent="0.25">
      <c r="A46936">
        <v>10562</v>
      </c>
      <c r="B46936" s="1">
        <f>DATE(2028,12,1) + TIME(0,0,0)</f>
        <v>47088</v>
      </c>
      <c r="C46936">
        <v>27.356573104999999</v>
      </c>
    </row>
    <row r="46937" spans="1:3" x14ac:dyDescent="0.25">
      <c r="A46937">
        <v>10593</v>
      </c>
      <c r="B46937" s="1">
        <f>DATE(2029,1,1) + TIME(0,0,0)</f>
        <v>47119</v>
      </c>
      <c r="C46937">
        <v>27.356573104999999</v>
      </c>
    </row>
    <row r="46938" spans="1:3" x14ac:dyDescent="0.25">
      <c r="A46938">
        <v>10624</v>
      </c>
      <c r="B46938" s="1">
        <f>DATE(2029,2,1) + TIME(0,0,0)</f>
        <v>47150</v>
      </c>
      <c r="C46938">
        <v>27.356573104999999</v>
      </c>
    </row>
    <row r="46939" spans="1:3" x14ac:dyDescent="0.25">
      <c r="A46939">
        <v>10652</v>
      </c>
      <c r="B46939" s="1">
        <f>DATE(2029,3,1) + TIME(0,0,0)</f>
        <v>47178</v>
      </c>
      <c r="C46939">
        <v>27.356573104999999</v>
      </c>
    </row>
    <row r="46940" spans="1:3" x14ac:dyDescent="0.25">
      <c r="A46940">
        <v>10683</v>
      </c>
      <c r="B46940" s="1">
        <f>DATE(2029,4,1) + TIME(0,0,0)</f>
        <v>47209</v>
      </c>
      <c r="C46940">
        <v>27.356573104999999</v>
      </c>
    </row>
    <row r="46941" spans="1:3" x14ac:dyDescent="0.25">
      <c r="A46941">
        <v>10713</v>
      </c>
      <c r="B46941" s="1">
        <f>DATE(2029,5,1) + TIME(0,0,0)</f>
        <v>47239</v>
      </c>
      <c r="C46941">
        <v>27.356573104999999</v>
      </c>
    </row>
    <row r="46942" spans="1:3" x14ac:dyDescent="0.25">
      <c r="A46942">
        <v>10744</v>
      </c>
      <c r="B46942" s="1">
        <f>DATE(2029,6,1) + TIME(0,0,0)</f>
        <v>47270</v>
      </c>
      <c r="C46942">
        <v>27.356573104999999</v>
      </c>
    </row>
    <row r="46943" spans="1:3" x14ac:dyDescent="0.25">
      <c r="A46943">
        <v>10774</v>
      </c>
      <c r="B46943" s="1">
        <f>DATE(2029,7,1) + TIME(0,0,0)</f>
        <v>47300</v>
      </c>
      <c r="C46943">
        <v>27.356573104999999</v>
      </c>
    </row>
    <row r="46944" spans="1:3" x14ac:dyDescent="0.25">
      <c r="A46944">
        <v>10805</v>
      </c>
      <c r="B46944" s="1">
        <f>DATE(2029,8,1) + TIME(0,0,0)</f>
        <v>47331</v>
      </c>
      <c r="C46944">
        <v>27.356573104999999</v>
      </c>
    </row>
    <row r="46945" spans="1:3" x14ac:dyDescent="0.25">
      <c r="A46945">
        <v>10836</v>
      </c>
      <c r="B46945" s="1">
        <f>DATE(2029,9,1) + TIME(0,0,0)</f>
        <v>47362</v>
      </c>
      <c r="C46945">
        <v>27.356573104999999</v>
      </c>
    </row>
    <row r="46946" spans="1:3" x14ac:dyDescent="0.25">
      <c r="A46946">
        <v>10866</v>
      </c>
      <c r="B46946" s="1">
        <f>DATE(2029,10,1) + TIME(0,0,0)</f>
        <v>47392</v>
      </c>
      <c r="C46946">
        <v>27.356573104999999</v>
      </c>
    </row>
    <row r="46947" spans="1:3" x14ac:dyDescent="0.25">
      <c r="A46947">
        <v>10897</v>
      </c>
      <c r="B46947" s="1">
        <f>DATE(2029,11,1) + TIME(0,0,0)</f>
        <v>47423</v>
      </c>
      <c r="C46947">
        <v>27.356573104999999</v>
      </c>
    </row>
    <row r="46948" spans="1:3" x14ac:dyDescent="0.25">
      <c r="A46948">
        <v>10927</v>
      </c>
      <c r="B46948" s="1">
        <f>DATE(2029,12,1) + TIME(0,0,0)</f>
        <v>47453</v>
      </c>
      <c r="C46948">
        <v>27.356573104999999</v>
      </c>
    </row>
    <row r="46949" spans="1:3" x14ac:dyDescent="0.25">
      <c r="A46949">
        <v>10958</v>
      </c>
      <c r="B46949" s="1">
        <f>DATE(2030,1,1) + TIME(0,0,0)</f>
        <v>47484</v>
      </c>
      <c r="C46949">
        <v>27.356573104999999</v>
      </c>
    </row>
    <row r="46950" spans="1:3" x14ac:dyDescent="0.25">
      <c r="A46950">
        <v>10989</v>
      </c>
      <c r="B46950" s="1">
        <f>DATE(2030,2,1) + TIME(0,0,0)</f>
        <v>47515</v>
      </c>
      <c r="C46950">
        <v>27.356573104999999</v>
      </c>
    </row>
    <row r="46951" spans="1:3" x14ac:dyDescent="0.25">
      <c r="A46951">
        <v>11017</v>
      </c>
      <c r="B46951" s="1">
        <f>DATE(2030,3,1) + TIME(0,0,0)</f>
        <v>47543</v>
      </c>
      <c r="C46951">
        <v>27.356573104999999</v>
      </c>
    </row>
    <row r="46952" spans="1:3" x14ac:dyDescent="0.25">
      <c r="A46952">
        <v>11048</v>
      </c>
      <c r="B46952" s="1">
        <f>DATE(2030,4,1) + TIME(0,0,0)</f>
        <v>47574</v>
      </c>
      <c r="C46952">
        <v>27.356573104999999</v>
      </c>
    </row>
    <row r="46953" spans="1:3" x14ac:dyDescent="0.25">
      <c r="A46953">
        <v>11078</v>
      </c>
      <c r="B46953" s="1">
        <f>DATE(2030,5,1) + TIME(0,0,0)</f>
        <v>47604</v>
      </c>
      <c r="C46953">
        <v>27.356573104999999</v>
      </c>
    </row>
    <row r="46954" spans="1:3" x14ac:dyDescent="0.25">
      <c r="A46954">
        <v>11109</v>
      </c>
      <c r="B46954" s="1">
        <f>DATE(2030,6,1) + TIME(0,0,0)</f>
        <v>47635</v>
      </c>
      <c r="C46954">
        <v>27.356573104999999</v>
      </c>
    </row>
    <row r="46955" spans="1:3" x14ac:dyDescent="0.25">
      <c r="A46955">
        <v>11139</v>
      </c>
      <c r="B46955" s="1">
        <f>DATE(2030,7,1) + TIME(0,0,0)</f>
        <v>47665</v>
      </c>
      <c r="C46955">
        <v>27.356573104999999</v>
      </c>
    </row>
    <row r="46956" spans="1:3" x14ac:dyDescent="0.25">
      <c r="A46956">
        <v>11170</v>
      </c>
      <c r="B46956" s="1">
        <f>DATE(2030,8,1) + TIME(0,0,0)</f>
        <v>47696</v>
      </c>
      <c r="C46956">
        <v>27.356573104999999</v>
      </c>
    </row>
    <row r="46957" spans="1:3" x14ac:dyDescent="0.25">
      <c r="A46957">
        <v>11201</v>
      </c>
      <c r="B46957" s="1">
        <f>DATE(2030,9,1) + TIME(0,0,0)</f>
        <v>47727</v>
      </c>
      <c r="C46957">
        <v>27.356573104999999</v>
      </c>
    </row>
    <row r="46958" spans="1:3" x14ac:dyDescent="0.25">
      <c r="A46958">
        <v>11231</v>
      </c>
      <c r="B46958" s="1">
        <f>DATE(2030,10,1) + TIME(0,0,0)</f>
        <v>47757</v>
      </c>
      <c r="C46958">
        <v>27.356573104999999</v>
      </c>
    </row>
    <row r="46959" spans="1:3" x14ac:dyDescent="0.25">
      <c r="A46959">
        <v>11262</v>
      </c>
      <c r="B46959" s="1">
        <f>DATE(2030,11,1) + TIME(0,0,0)</f>
        <v>47788</v>
      </c>
      <c r="C46959">
        <v>27.356573104999999</v>
      </c>
    </row>
    <row r="46960" spans="1:3" x14ac:dyDescent="0.25">
      <c r="A46960">
        <v>11292</v>
      </c>
      <c r="B46960" s="1">
        <f>DATE(2030,12,1) + TIME(0,0,0)</f>
        <v>47818</v>
      </c>
      <c r="C46960">
        <v>27.356573104999999</v>
      </c>
    </row>
    <row r="46961" spans="1:3" x14ac:dyDescent="0.25">
      <c r="A46961">
        <v>11323</v>
      </c>
      <c r="B46961" s="1">
        <f>DATE(2031,1,1) + TIME(0,0,0)</f>
        <v>47849</v>
      </c>
      <c r="C46961">
        <v>27.356573104999999</v>
      </c>
    </row>
    <row r="46962" spans="1:3" x14ac:dyDescent="0.25">
      <c r="A46962">
        <v>11354</v>
      </c>
      <c r="B46962" s="1">
        <f>DATE(2031,2,1) + TIME(0,0,0)</f>
        <v>47880</v>
      </c>
      <c r="C46962">
        <v>27.356573104999999</v>
      </c>
    </row>
    <row r="46963" spans="1:3" x14ac:dyDescent="0.25">
      <c r="A46963">
        <v>11382</v>
      </c>
      <c r="B46963" s="1">
        <f>DATE(2031,3,1) + TIME(0,0,0)</f>
        <v>47908</v>
      </c>
      <c r="C46963">
        <v>27.356573104999999</v>
      </c>
    </row>
    <row r="46964" spans="1:3" x14ac:dyDescent="0.25">
      <c r="A46964">
        <v>11413</v>
      </c>
      <c r="B46964" s="1">
        <f>DATE(2031,4,1) + TIME(0,0,0)</f>
        <v>47939</v>
      </c>
      <c r="C46964">
        <v>27.356573104999999</v>
      </c>
    </row>
    <row r="46965" spans="1:3" x14ac:dyDescent="0.25">
      <c r="A46965">
        <v>11443</v>
      </c>
      <c r="B46965" s="1">
        <f>DATE(2031,5,1) + TIME(0,0,0)</f>
        <v>47969</v>
      </c>
      <c r="C46965">
        <v>27.356573104999999</v>
      </c>
    </row>
    <row r="46966" spans="1:3" x14ac:dyDescent="0.25">
      <c r="A46966">
        <v>11474</v>
      </c>
      <c r="B46966" s="1">
        <f>DATE(2031,6,1) + TIME(0,0,0)</f>
        <v>48000</v>
      </c>
      <c r="C46966">
        <v>27.356573104999999</v>
      </c>
    </row>
    <row r="46967" spans="1:3" x14ac:dyDescent="0.25">
      <c r="A46967">
        <v>11504</v>
      </c>
      <c r="B46967" s="1">
        <f>DATE(2031,7,1) + TIME(0,0,0)</f>
        <v>48030</v>
      </c>
      <c r="C46967">
        <v>27.356573104999999</v>
      </c>
    </row>
    <row r="46968" spans="1:3" x14ac:dyDescent="0.25">
      <c r="A46968">
        <v>11535</v>
      </c>
      <c r="B46968" s="1">
        <f>DATE(2031,8,1) + TIME(0,0,0)</f>
        <v>48061</v>
      </c>
      <c r="C46968">
        <v>27.356573104999999</v>
      </c>
    </row>
    <row r="46969" spans="1:3" x14ac:dyDescent="0.25">
      <c r="A46969">
        <v>11566</v>
      </c>
      <c r="B46969" s="1">
        <f>DATE(2031,9,1) + TIME(0,0,0)</f>
        <v>48092</v>
      </c>
      <c r="C46969">
        <v>27.356573104999999</v>
      </c>
    </row>
    <row r="46970" spans="1:3" x14ac:dyDescent="0.25">
      <c r="A46970">
        <v>11596</v>
      </c>
      <c r="B46970" s="1">
        <f>DATE(2031,10,1) + TIME(0,0,0)</f>
        <v>48122</v>
      </c>
      <c r="C46970">
        <v>27.356573104999999</v>
      </c>
    </row>
    <row r="46971" spans="1:3" x14ac:dyDescent="0.25">
      <c r="A46971">
        <v>11627</v>
      </c>
      <c r="B46971" s="1">
        <f>DATE(2031,11,1) + TIME(0,0,0)</f>
        <v>48153</v>
      </c>
      <c r="C46971">
        <v>27.356573104999999</v>
      </c>
    </row>
    <row r="46972" spans="1:3" x14ac:dyDescent="0.25">
      <c r="A46972">
        <v>11657</v>
      </c>
      <c r="B46972" s="1">
        <f>DATE(2031,12,1) + TIME(0,0,0)</f>
        <v>48183</v>
      </c>
      <c r="C46972">
        <v>27.356573104999999</v>
      </c>
    </row>
    <row r="46973" spans="1:3" x14ac:dyDescent="0.25">
      <c r="A46973">
        <v>11688</v>
      </c>
      <c r="B46973" s="1">
        <f>DATE(2032,1,1) + TIME(0,0,0)</f>
        <v>48214</v>
      </c>
      <c r="C46973">
        <v>27.356573104999999</v>
      </c>
    </row>
    <row r="46974" spans="1:3" x14ac:dyDescent="0.25">
      <c r="A46974">
        <v>11719</v>
      </c>
      <c r="B46974" s="1">
        <f>DATE(2032,2,1) + TIME(0,0,0)</f>
        <v>48245</v>
      </c>
      <c r="C46974">
        <v>27.356573104999999</v>
      </c>
    </row>
    <row r="46975" spans="1:3" x14ac:dyDescent="0.25">
      <c r="A46975">
        <v>11748</v>
      </c>
      <c r="B46975" s="1">
        <f>DATE(2032,3,1) + TIME(0,0,0)</f>
        <v>48274</v>
      </c>
      <c r="C46975">
        <v>27.356573104999999</v>
      </c>
    </row>
    <row r="46976" spans="1:3" x14ac:dyDescent="0.25">
      <c r="A46976">
        <v>11779</v>
      </c>
      <c r="B46976" s="1">
        <f>DATE(2032,4,1) + TIME(0,0,0)</f>
        <v>48305</v>
      </c>
      <c r="C46976">
        <v>27.356573104999999</v>
      </c>
    </row>
    <row r="46977" spans="1:3" x14ac:dyDescent="0.25">
      <c r="A46977">
        <v>11809</v>
      </c>
      <c r="B46977" s="1">
        <f>DATE(2032,5,1) + TIME(0,0,0)</f>
        <v>48335</v>
      </c>
      <c r="C46977">
        <v>27.356573104999999</v>
      </c>
    </row>
    <row r="46978" spans="1:3" x14ac:dyDescent="0.25">
      <c r="A46978">
        <v>11840</v>
      </c>
      <c r="B46978" s="1">
        <f>DATE(2032,6,1) + TIME(0,0,0)</f>
        <v>48366</v>
      </c>
      <c r="C46978">
        <v>27.356573104999999</v>
      </c>
    </row>
    <row r="46979" spans="1:3" x14ac:dyDescent="0.25">
      <c r="A46979">
        <v>11870</v>
      </c>
      <c r="B46979" s="1">
        <f>DATE(2032,7,1) + TIME(0,0,0)</f>
        <v>48396</v>
      </c>
      <c r="C46979">
        <v>27.356573104999999</v>
      </c>
    </row>
    <row r="46980" spans="1:3" x14ac:dyDescent="0.25">
      <c r="A46980">
        <v>11901</v>
      </c>
      <c r="B46980" s="1">
        <f>DATE(2032,8,1) + TIME(0,0,0)</f>
        <v>48427</v>
      </c>
      <c r="C46980">
        <v>27.356573104999999</v>
      </c>
    </row>
    <row r="46981" spans="1:3" x14ac:dyDescent="0.25">
      <c r="A46981">
        <v>11932</v>
      </c>
      <c r="B46981" s="1">
        <f>DATE(2032,9,1) + TIME(0,0,0)</f>
        <v>48458</v>
      </c>
      <c r="C46981">
        <v>27.356573104999999</v>
      </c>
    </row>
    <row r="46982" spans="1:3" x14ac:dyDescent="0.25">
      <c r="A46982">
        <v>11962</v>
      </c>
      <c r="B46982" s="1">
        <f>DATE(2032,10,1) + TIME(0,0,0)</f>
        <v>48488</v>
      </c>
      <c r="C46982">
        <v>27.356573104999999</v>
      </c>
    </row>
    <row r="46983" spans="1:3" x14ac:dyDescent="0.25">
      <c r="A46983">
        <v>11993</v>
      </c>
      <c r="B46983" s="1">
        <f>DATE(2032,11,1) + TIME(0,0,0)</f>
        <v>48519</v>
      </c>
      <c r="C46983">
        <v>27.356573104999999</v>
      </c>
    </row>
    <row r="46984" spans="1:3" x14ac:dyDescent="0.25">
      <c r="A46984">
        <v>12023</v>
      </c>
      <c r="B46984" s="1">
        <f>DATE(2032,12,1) + TIME(0,0,0)</f>
        <v>48549</v>
      </c>
      <c r="C46984">
        <v>27.356573104999999</v>
      </c>
    </row>
    <row r="46985" spans="1:3" x14ac:dyDescent="0.25">
      <c r="A46985">
        <v>12054</v>
      </c>
      <c r="B46985" s="1">
        <f>DATE(2033,1,1) + TIME(0,0,0)</f>
        <v>48580</v>
      </c>
      <c r="C46985">
        <v>27.356573104999999</v>
      </c>
    </row>
    <row r="46986" spans="1:3" x14ac:dyDescent="0.25">
      <c r="A46986">
        <v>12085</v>
      </c>
      <c r="B46986" s="1">
        <f>DATE(2033,2,1) + TIME(0,0,0)</f>
        <v>48611</v>
      </c>
      <c r="C46986">
        <v>27.356573104999999</v>
      </c>
    </row>
    <row r="46987" spans="1:3" x14ac:dyDescent="0.25">
      <c r="A46987">
        <v>12113</v>
      </c>
      <c r="B46987" s="1">
        <f>DATE(2033,3,1) + TIME(0,0,0)</f>
        <v>48639</v>
      </c>
      <c r="C46987">
        <v>27.356573104999999</v>
      </c>
    </row>
    <row r="46988" spans="1:3" x14ac:dyDescent="0.25">
      <c r="A46988">
        <v>12144</v>
      </c>
      <c r="B46988" s="1">
        <f>DATE(2033,4,1) + TIME(0,0,0)</f>
        <v>48670</v>
      </c>
      <c r="C46988">
        <v>27.356573104999999</v>
      </c>
    </row>
    <row r="46989" spans="1:3" x14ac:dyDescent="0.25">
      <c r="A46989">
        <v>12174</v>
      </c>
      <c r="B46989" s="1">
        <f>DATE(2033,5,1) + TIME(0,0,0)</f>
        <v>48700</v>
      </c>
      <c r="C46989">
        <v>27.356573104999999</v>
      </c>
    </row>
    <row r="46990" spans="1:3" x14ac:dyDescent="0.25">
      <c r="A46990">
        <v>12205</v>
      </c>
      <c r="B46990" s="1">
        <f>DATE(2033,6,1) + TIME(0,0,0)</f>
        <v>48731</v>
      </c>
      <c r="C46990">
        <v>27.356573104999999</v>
      </c>
    </row>
    <row r="46991" spans="1:3" x14ac:dyDescent="0.25">
      <c r="A46991">
        <v>12235</v>
      </c>
      <c r="B46991" s="1">
        <f>DATE(2033,7,1) + TIME(0,0,0)</f>
        <v>48761</v>
      </c>
      <c r="C46991">
        <v>27.356573104999999</v>
      </c>
    </row>
    <row r="46992" spans="1:3" x14ac:dyDescent="0.25">
      <c r="A46992">
        <v>12266</v>
      </c>
      <c r="B46992" s="1">
        <f>DATE(2033,8,1) + TIME(0,0,0)</f>
        <v>48792</v>
      </c>
      <c r="C46992">
        <v>27.356573104999999</v>
      </c>
    </row>
    <row r="46993" spans="1:3" x14ac:dyDescent="0.25">
      <c r="A46993">
        <v>12297</v>
      </c>
      <c r="B46993" s="1">
        <f>DATE(2033,9,1) + TIME(0,0,0)</f>
        <v>48823</v>
      </c>
      <c r="C46993">
        <v>27.356573104999999</v>
      </c>
    </row>
    <row r="46994" spans="1:3" x14ac:dyDescent="0.25">
      <c r="A46994">
        <v>12327</v>
      </c>
      <c r="B46994" s="1">
        <f>DATE(2033,10,1) + TIME(0,0,0)</f>
        <v>48853</v>
      </c>
      <c r="C46994">
        <v>27.356573104999999</v>
      </c>
    </row>
    <row r="46995" spans="1:3" x14ac:dyDescent="0.25">
      <c r="A46995">
        <v>12358</v>
      </c>
      <c r="B46995" s="1">
        <f>DATE(2033,11,1) + TIME(0,0,0)</f>
        <v>48884</v>
      </c>
      <c r="C46995">
        <v>27.356573104999999</v>
      </c>
    </row>
    <row r="46996" spans="1:3" x14ac:dyDescent="0.25">
      <c r="A46996">
        <v>12388</v>
      </c>
      <c r="B46996" s="1">
        <f>DATE(2033,12,1) + TIME(0,0,0)</f>
        <v>48914</v>
      </c>
      <c r="C46996">
        <v>27.356573104999999</v>
      </c>
    </row>
    <row r="46997" spans="1:3" x14ac:dyDescent="0.25">
      <c r="A46997">
        <v>12419</v>
      </c>
      <c r="B46997" s="1">
        <f>DATE(2034,1,1) + TIME(0,0,0)</f>
        <v>48945</v>
      </c>
      <c r="C46997">
        <v>27.356573104999999</v>
      </c>
    </row>
    <row r="46998" spans="1:3" x14ac:dyDescent="0.25">
      <c r="A46998">
        <v>12450</v>
      </c>
      <c r="B46998" s="1">
        <f>DATE(2034,2,1) + TIME(0,0,0)</f>
        <v>48976</v>
      </c>
      <c r="C46998">
        <v>27.356573104999999</v>
      </c>
    </row>
    <row r="46999" spans="1:3" x14ac:dyDescent="0.25">
      <c r="A46999">
        <v>12478</v>
      </c>
      <c r="B46999" s="1">
        <f>DATE(2034,3,1) + TIME(0,0,0)</f>
        <v>49004</v>
      </c>
      <c r="C46999">
        <v>27.356573104999999</v>
      </c>
    </row>
    <row r="47000" spans="1:3" x14ac:dyDescent="0.25">
      <c r="A47000">
        <v>12509</v>
      </c>
      <c r="B47000" s="1">
        <f>DATE(2034,4,1) + TIME(0,0,0)</f>
        <v>49035</v>
      </c>
      <c r="C47000">
        <v>27.356573104999999</v>
      </c>
    </row>
    <row r="47001" spans="1:3" x14ac:dyDescent="0.25">
      <c r="A47001">
        <v>12539</v>
      </c>
      <c r="B47001" s="1">
        <f>DATE(2034,5,1) + TIME(0,0,0)</f>
        <v>49065</v>
      </c>
      <c r="C47001">
        <v>27.356573104999999</v>
      </c>
    </row>
    <row r="47002" spans="1:3" x14ac:dyDescent="0.25">
      <c r="A47002">
        <v>12570</v>
      </c>
      <c r="B47002" s="1">
        <f>DATE(2034,6,1) + TIME(0,0,0)</f>
        <v>49096</v>
      </c>
      <c r="C47002">
        <v>27.356573104999999</v>
      </c>
    </row>
    <row r="47003" spans="1:3" x14ac:dyDescent="0.25">
      <c r="A47003">
        <v>12600</v>
      </c>
      <c r="B47003" s="1">
        <f>DATE(2034,7,1) + TIME(0,0,0)</f>
        <v>49126</v>
      </c>
      <c r="C47003">
        <v>27.356573104999999</v>
      </c>
    </row>
    <row r="47004" spans="1:3" x14ac:dyDescent="0.25">
      <c r="A47004">
        <v>12631</v>
      </c>
      <c r="B47004" s="1">
        <f>DATE(2034,8,1) + TIME(0,0,0)</f>
        <v>49157</v>
      </c>
      <c r="C47004">
        <v>27.356573104999999</v>
      </c>
    </row>
    <row r="47005" spans="1:3" x14ac:dyDescent="0.25">
      <c r="A47005">
        <v>12662</v>
      </c>
      <c r="B47005" s="1">
        <f>DATE(2034,9,1) + TIME(0,0,0)</f>
        <v>49188</v>
      </c>
      <c r="C47005">
        <v>27.356573104999999</v>
      </c>
    </row>
    <row r="47006" spans="1:3" x14ac:dyDescent="0.25">
      <c r="A47006">
        <v>12692</v>
      </c>
      <c r="B47006" s="1">
        <f>DATE(2034,10,1) + TIME(0,0,0)</f>
        <v>49218</v>
      </c>
      <c r="C47006">
        <v>27.356573104999999</v>
      </c>
    </row>
    <row r="47007" spans="1:3" x14ac:dyDescent="0.25">
      <c r="A47007">
        <v>12723</v>
      </c>
      <c r="B47007" s="1">
        <f>DATE(2034,11,1) + TIME(0,0,0)</f>
        <v>49249</v>
      </c>
      <c r="C47007">
        <v>27.356573104999999</v>
      </c>
    </row>
    <row r="47008" spans="1:3" x14ac:dyDescent="0.25">
      <c r="A47008">
        <v>12753</v>
      </c>
      <c r="B47008" s="1">
        <f>DATE(2034,12,1) + TIME(0,0,0)</f>
        <v>49279</v>
      </c>
      <c r="C47008">
        <v>27.356573104999999</v>
      </c>
    </row>
    <row r="47009" spans="1:3" x14ac:dyDescent="0.25">
      <c r="A47009">
        <v>12784</v>
      </c>
      <c r="B47009" s="1">
        <f>DATE(2035,1,1) + TIME(0,0,0)</f>
        <v>49310</v>
      </c>
      <c r="C47009">
        <v>27.356573104999999</v>
      </c>
    </row>
    <row r="47010" spans="1:3" x14ac:dyDescent="0.25">
      <c r="A47010">
        <v>12815</v>
      </c>
      <c r="B47010" s="1">
        <f>DATE(2035,2,1) + TIME(0,0,0)</f>
        <v>49341</v>
      </c>
      <c r="C47010">
        <v>27.356573104999999</v>
      </c>
    </row>
    <row r="47011" spans="1:3" x14ac:dyDescent="0.25">
      <c r="A47011">
        <v>12843</v>
      </c>
      <c r="B47011" s="1">
        <f>DATE(2035,3,1) + TIME(0,0,0)</f>
        <v>49369</v>
      </c>
      <c r="C47011">
        <v>27.356573104999999</v>
      </c>
    </row>
    <row r="47012" spans="1:3" x14ac:dyDescent="0.25">
      <c r="A47012">
        <v>12874</v>
      </c>
      <c r="B47012" s="1">
        <f>DATE(2035,4,1) + TIME(0,0,0)</f>
        <v>49400</v>
      </c>
      <c r="C47012">
        <v>27.356573104999999</v>
      </c>
    </row>
    <row r="47013" spans="1:3" x14ac:dyDescent="0.25">
      <c r="A47013">
        <v>12904</v>
      </c>
      <c r="B47013" s="1">
        <f>DATE(2035,5,1) + TIME(0,0,0)</f>
        <v>49430</v>
      </c>
      <c r="C47013">
        <v>27.356573104999999</v>
      </c>
    </row>
    <row r="47014" spans="1:3" x14ac:dyDescent="0.25">
      <c r="A47014">
        <v>12935</v>
      </c>
      <c r="B47014" s="1">
        <f>DATE(2035,6,1) + TIME(0,0,0)</f>
        <v>49461</v>
      </c>
      <c r="C47014">
        <v>27.356573104999999</v>
      </c>
    </row>
    <row r="47015" spans="1:3" x14ac:dyDescent="0.25">
      <c r="A47015">
        <v>12965</v>
      </c>
      <c r="B47015" s="1">
        <f>DATE(2035,7,1) + TIME(0,0,0)</f>
        <v>49491</v>
      </c>
      <c r="C47015">
        <v>27.356573104999999</v>
      </c>
    </row>
    <row r="47016" spans="1:3" x14ac:dyDescent="0.25">
      <c r="A47016">
        <v>12996</v>
      </c>
      <c r="B47016" s="1">
        <f>DATE(2035,8,1) + TIME(0,0,0)</f>
        <v>49522</v>
      </c>
      <c r="C47016">
        <v>27.356573104999999</v>
      </c>
    </row>
    <row r="47017" spans="1:3" x14ac:dyDescent="0.25">
      <c r="A47017">
        <v>13027</v>
      </c>
      <c r="B47017" s="1">
        <f>DATE(2035,9,1) + TIME(0,0,0)</f>
        <v>49553</v>
      </c>
      <c r="C47017">
        <v>27.356573104999999</v>
      </c>
    </row>
    <row r="47018" spans="1:3" x14ac:dyDescent="0.25">
      <c r="A47018">
        <v>13057</v>
      </c>
      <c r="B47018" s="1">
        <f>DATE(2035,10,1) + TIME(0,0,0)</f>
        <v>49583</v>
      </c>
      <c r="C47018">
        <v>27.356573104999999</v>
      </c>
    </row>
    <row r="47019" spans="1:3" x14ac:dyDescent="0.25">
      <c r="A47019">
        <v>13088</v>
      </c>
      <c r="B47019" s="1">
        <f>DATE(2035,11,1) + TIME(0,0,0)</f>
        <v>49614</v>
      </c>
      <c r="C47019">
        <v>27.356573104999999</v>
      </c>
    </row>
    <row r="47020" spans="1:3" x14ac:dyDescent="0.25">
      <c r="A47020">
        <v>13118</v>
      </c>
      <c r="B47020" s="1">
        <f>DATE(2035,12,1) + TIME(0,0,0)</f>
        <v>49644</v>
      </c>
      <c r="C47020">
        <v>27.356573104999999</v>
      </c>
    </row>
    <row r="47021" spans="1:3" x14ac:dyDescent="0.25">
      <c r="A47021">
        <v>13149</v>
      </c>
      <c r="B47021" s="1">
        <f>DATE(2036,1,1) + TIME(0,0,0)</f>
        <v>49675</v>
      </c>
      <c r="C47021">
        <v>27.356573104999999</v>
      </c>
    </row>
    <row r="47022" spans="1:3" x14ac:dyDescent="0.25">
      <c r="A47022">
        <v>13180</v>
      </c>
      <c r="B47022" s="1">
        <f>DATE(2036,2,1) + TIME(0,0,0)</f>
        <v>49706</v>
      </c>
      <c r="C47022">
        <v>27.356573104999999</v>
      </c>
    </row>
    <row r="47023" spans="1:3" x14ac:dyDescent="0.25">
      <c r="A47023">
        <v>13209</v>
      </c>
      <c r="B47023" s="1">
        <f>DATE(2036,3,1) + TIME(0,0,0)</f>
        <v>49735</v>
      </c>
      <c r="C47023">
        <v>27.356573104999999</v>
      </c>
    </row>
    <row r="47024" spans="1:3" x14ac:dyDescent="0.25">
      <c r="A47024">
        <v>13240</v>
      </c>
      <c r="B47024" s="1">
        <f>DATE(2036,4,1) + TIME(0,0,0)</f>
        <v>49766</v>
      </c>
      <c r="C47024">
        <v>27.356573104999999</v>
      </c>
    </row>
    <row r="47025" spans="1:3" x14ac:dyDescent="0.25">
      <c r="A47025">
        <v>13270</v>
      </c>
      <c r="B47025" s="1">
        <f>DATE(2036,5,1) + TIME(0,0,0)</f>
        <v>49796</v>
      </c>
      <c r="C47025">
        <v>27.356573104999999</v>
      </c>
    </row>
    <row r="47026" spans="1:3" x14ac:dyDescent="0.25">
      <c r="A47026">
        <v>13301</v>
      </c>
      <c r="B47026" s="1">
        <f>DATE(2036,6,1) + TIME(0,0,0)</f>
        <v>49827</v>
      </c>
      <c r="C47026">
        <v>27.356573104999999</v>
      </c>
    </row>
    <row r="47027" spans="1:3" x14ac:dyDescent="0.25">
      <c r="A47027">
        <v>13331</v>
      </c>
      <c r="B47027" s="1">
        <f>DATE(2036,7,1) + TIME(0,0,0)</f>
        <v>49857</v>
      </c>
      <c r="C47027">
        <v>27.356573104999999</v>
      </c>
    </row>
    <row r="47028" spans="1:3" x14ac:dyDescent="0.25">
      <c r="A47028">
        <v>13362</v>
      </c>
      <c r="B47028" s="1">
        <f>DATE(2036,8,1) + TIME(0,0,0)</f>
        <v>49888</v>
      </c>
      <c r="C47028">
        <v>27.356573104999999</v>
      </c>
    </row>
    <row r="47029" spans="1:3" x14ac:dyDescent="0.25">
      <c r="A47029">
        <v>13393</v>
      </c>
      <c r="B47029" s="1">
        <f>DATE(2036,9,1) + TIME(0,0,0)</f>
        <v>49919</v>
      </c>
      <c r="C47029">
        <v>27.356573104999999</v>
      </c>
    </row>
    <row r="47030" spans="1:3" x14ac:dyDescent="0.25">
      <c r="A47030">
        <v>13423</v>
      </c>
      <c r="B47030" s="1">
        <f>DATE(2036,10,1) + TIME(0,0,0)</f>
        <v>49949</v>
      </c>
      <c r="C47030">
        <v>27.356573104999999</v>
      </c>
    </row>
    <row r="47031" spans="1:3" x14ac:dyDescent="0.25">
      <c r="A47031">
        <v>13454</v>
      </c>
      <c r="B47031" s="1">
        <f>DATE(2036,11,1) + TIME(0,0,0)</f>
        <v>49980</v>
      </c>
      <c r="C47031">
        <v>27.356573104999999</v>
      </c>
    </row>
    <row r="47032" spans="1:3" x14ac:dyDescent="0.25">
      <c r="A47032">
        <v>13484</v>
      </c>
      <c r="B47032" s="1">
        <f>DATE(2036,12,1) + TIME(0,0,0)</f>
        <v>50010</v>
      </c>
      <c r="C47032">
        <v>27.356573104999999</v>
      </c>
    </row>
    <row r="47033" spans="1:3" x14ac:dyDescent="0.25">
      <c r="A47033">
        <v>13515</v>
      </c>
      <c r="B47033" s="1">
        <f>DATE(2037,1,1) + TIME(0,0,0)</f>
        <v>50041</v>
      </c>
      <c r="C47033">
        <v>27.356573104999999</v>
      </c>
    </row>
    <row r="47034" spans="1:3" x14ac:dyDescent="0.25">
      <c r="A47034">
        <v>13546</v>
      </c>
      <c r="B47034" s="1">
        <f>DATE(2037,2,1) + TIME(0,0,0)</f>
        <v>50072</v>
      </c>
      <c r="C47034">
        <v>27.356573104999999</v>
      </c>
    </row>
    <row r="47035" spans="1:3" x14ac:dyDescent="0.25">
      <c r="A47035">
        <v>13574</v>
      </c>
      <c r="B47035" s="1">
        <f>DATE(2037,3,1) + TIME(0,0,0)</f>
        <v>50100</v>
      </c>
      <c r="C47035">
        <v>27.356573104999999</v>
      </c>
    </row>
    <row r="47036" spans="1:3" x14ac:dyDescent="0.25">
      <c r="A47036">
        <v>13605</v>
      </c>
      <c r="B47036" s="1">
        <f>DATE(2037,4,1) + TIME(0,0,0)</f>
        <v>50131</v>
      </c>
      <c r="C47036">
        <v>27.356573104999999</v>
      </c>
    </row>
    <row r="47037" spans="1:3" x14ac:dyDescent="0.25">
      <c r="A47037">
        <v>13635</v>
      </c>
      <c r="B47037" s="1">
        <f>DATE(2037,5,1) + TIME(0,0,0)</f>
        <v>50161</v>
      </c>
      <c r="C47037">
        <v>27.356573104999999</v>
      </c>
    </row>
    <row r="47038" spans="1:3" x14ac:dyDescent="0.25">
      <c r="A47038">
        <v>13666</v>
      </c>
      <c r="B47038" s="1">
        <f>DATE(2037,6,1) + TIME(0,0,0)</f>
        <v>50192</v>
      </c>
      <c r="C47038">
        <v>27.356573104999999</v>
      </c>
    </row>
    <row r="47039" spans="1:3" x14ac:dyDescent="0.25">
      <c r="A47039">
        <v>13696</v>
      </c>
      <c r="B47039" s="1">
        <f>DATE(2037,7,1) + TIME(0,0,0)</f>
        <v>50222</v>
      </c>
      <c r="C47039">
        <v>27.356573104999999</v>
      </c>
    </row>
    <row r="47040" spans="1:3" x14ac:dyDescent="0.25">
      <c r="A47040">
        <v>13727</v>
      </c>
      <c r="B47040" s="1">
        <f>DATE(2037,8,1) + TIME(0,0,0)</f>
        <v>50253</v>
      </c>
      <c r="C47040">
        <v>27.356573104999999</v>
      </c>
    </row>
    <row r="47041" spans="1:3" x14ac:dyDescent="0.25">
      <c r="A47041">
        <v>13758</v>
      </c>
      <c r="B47041" s="1">
        <f>DATE(2037,9,1) + TIME(0,0,0)</f>
        <v>50284</v>
      </c>
      <c r="C47041">
        <v>27.356573104999999</v>
      </c>
    </row>
    <row r="47042" spans="1:3" x14ac:dyDescent="0.25">
      <c r="A47042">
        <v>13788</v>
      </c>
      <c r="B47042" s="1">
        <f>DATE(2037,10,1) + TIME(0,0,0)</f>
        <v>50314</v>
      </c>
      <c r="C47042">
        <v>27.356573104999999</v>
      </c>
    </row>
    <row r="47043" spans="1:3" x14ac:dyDescent="0.25">
      <c r="A47043">
        <v>13819</v>
      </c>
      <c r="B47043" s="1">
        <f>DATE(2037,11,1) + TIME(0,0,0)</f>
        <v>50345</v>
      </c>
      <c r="C47043">
        <v>27.356573104999999</v>
      </c>
    </row>
    <row r="47044" spans="1:3" x14ac:dyDescent="0.25">
      <c r="A47044">
        <v>13849</v>
      </c>
      <c r="B47044" s="1">
        <f>DATE(2037,12,1) + TIME(0,0,0)</f>
        <v>50375</v>
      </c>
      <c r="C47044">
        <v>27.356573104999999</v>
      </c>
    </row>
    <row r="47045" spans="1:3" x14ac:dyDescent="0.25">
      <c r="A47045">
        <v>13880</v>
      </c>
      <c r="B47045" s="1">
        <f>DATE(2038,1,1) + TIME(0,0,0)</f>
        <v>50406</v>
      </c>
      <c r="C47045">
        <v>27.356573104999999</v>
      </c>
    </row>
    <row r="47046" spans="1:3" x14ac:dyDescent="0.25">
      <c r="A47046">
        <v>13911</v>
      </c>
      <c r="B47046" s="1">
        <f>DATE(2038,2,1) + TIME(0,0,0)</f>
        <v>50437</v>
      </c>
      <c r="C47046">
        <v>27.356573104999999</v>
      </c>
    </row>
    <row r="47047" spans="1:3" x14ac:dyDescent="0.25">
      <c r="A47047">
        <v>13939</v>
      </c>
      <c r="B47047" s="1">
        <f>DATE(2038,3,1) + TIME(0,0,0)</f>
        <v>50465</v>
      </c>
      <c r="C47047">
        <v>27.356573104999999</v>
      </c>
    </row>
    <row r="47048" spans="1:3" x14ac:dyDescent="0.25">
      <c r="A47048">
        <v>13970</v>
      </c>
      <c r="B47048" s="1">
        <f>DATE(2038,4,1) + TIME(0,0,0)</f>
        <v>50496</v>
      </c>
      <c r="C47048">
        <v>27.356573104999999</v>
      </c>
    </row>
    <row r="47049" spans="1:3" x14ac:dyDescent="0.25">
      <c r="A47049">
        <v>14000</v>
      </c>
      <c r="B47049" s="1">
        <f>DATE(2038,5,1) + TIME(0,0,0)</f>
        <v>50526</v>
      </c>
      <c r="C47049">
        <v>27.356573104999999</v>
      </c>
    </row>
    <row r="47050" spans="1:3" x14ac:dyDescent="0.25">
      <c r="A47050">
        <v>14031</v>
      </c>
      <c r="B47050" s="1">
        <f>DATE(2038,6,1) + TIME(0,0,0)</f>
        <v>50557</v>
      </c>
      <c r="C47050">
        <v>27.356573104999999</v>
      </c>
    </row>
    <row r="47051" spans="1:3" x14ac:dyDescent="0.25">
      <c r="A47051">
        <v>14061</v>
      </c>
      <c r="B47051" s="1">
        <f>DATE(2038,7,1) + TIME(0,0,0)</f>
        <v>50587</v>
      </c>
      <c r="C47051">
        <v>27.356573104999999</v>
      </c>
    </row>
    <row r="47052" spans="1:3" x14ac:dyDescent="0.25">
      <c r="A47052">
        <v>14092</v>
      </c>
      <c r="B47052" s="1">
        <f>DATE(2038,8,1) + TIME(0,0,0)</f>
        <v>50618</v>
      </c>
      <c r="C47052">
        <v>27.356573104999999</v>
      </c>
    </row>
    <row r="47053" spans="1:3" x14ac:dyDescent="0.25">
      <c r="A47053">
        <v>14123</v>
      </c>
      <c r="B47053" s="1">
        <f>DATE(2038,9,1) + TIME(0,0,0)</f>
        <v>50649</v>
      </c>
      <c r="C47053">
        <v>27.356573104999999</v>
      </c>
    </row>
    <row r="47054" spans="1:3" x14ac:dyDescent="0.25">
      <c r="A47054">
        <v>14153</v>
      </c>
      <c r="B47054" s="1">
        <f>DATE(2038,10,1) + TIME(0,0,0)</f>
        <v>50679</v>
      </c>
      <c r="C47054">
        <v>27.356573104999999</v>
      </c>
    </row>
    <row r="47055" spans="1:3" x14ac:dyDescent="0.25">
      <c r="A47055">
        <v>14184</v>
      </c>
      <c r="B47055" s="1">
        <f>DATE(2038,11,1) + TIME(0,0,0)</f>
        <v>50710</v>
      </c>
      <c r="C47055">
        <v>27.356573104999999</v>
      </c>
    </row>
    <row r="47056" spans="1:3" x14ac:dyDescent="0.25">
      <c r="A47056">
        <v>14214</v>
      </c>
      <c r="B47056" s="1">
        <f>DATE(2038,12,1) + TIME(0,0,0)</f>
        <v>50740</v>
      </c>
      <c r="C47056">
        <v>27.356573104999999</v>
      </c>
    </row>
    <row r="47057" spans="1:3" x14ac:dyDescent="0.25">
      <c r="A47057">
        <v>14245</v>
      </c>
      <c r="B47057" s="1">
        <f>DATE(2039,1,1) + TIME(0,0,0)</f>
        <v>50771</v>
      </c>
      <c r="C47057">
        <v>27.356573104999999</v>
      </c>
    </row>
    <row r="47058" spans="1:3" x14ac:dyDescent="0.25">
      <c r="A47058">
        <v>14276</v>
      </c>
      <c r="B47058" s="1">
        <f>DATE(2039,2,1) + TIME(0,0,0)</f>
        <v>50802</v>
      </c>
      <c r="C47058">
        <v>27.356573104999999</v>
      </c>
    </row>
    <row r="47059" spans="1:3" x14ac:dyDescent="0.25">
      <c r="A47059">
        <v>14304</v>
      </c>
      <c r="B47059" s="1">
        <f>DATE(2039,3,1) + TIME(0,0,0)</f>
        <v>50830</v>
      </c>
      <c r="C47059">
        <v>27.356573104999999</v>
      </c>
    </row>
    <row r="47060" spans="1:3" x14ac:dyDescent="0.25">
      <c r="A47060">
        <v>14335</v>
      </c>
      <c r="B47060" s="1">
        <f>DATE(2039,4,1) + TIME(0,0,0)</f>
        <v>50861</v>
      </c>
      <c r="C47060">
        <v>27.356573104999999</v>
      </c>
    </row>
    <row r="47061" spans="1:3" x14ac:dyDescent="0.25">
      <c r="A47061">
        <v>14365</v>
      </c>
      <c r="B47061" s="1">
        <f>DATE(2039,5,1) + TIME(0,0,0)</f>
        <v>50891</v>
      </c>
      <c r="C47061">
        <v>27.356573104999999</v>
      </c>
    </row>
    <row r="47062" spans="1:3" x14ac:dyDescent="0.25">
      <c r="A47062">
        <v>14396</v>
      </c>
      <c r="B47062" s="1">
        <f>DATE(2039,6,1) + TIME(0,0,0)</f>
        <v>50922</v>
      </c>
      <c r="C47062">
        <v>27.356573104999999</v>
      </c>
    </row>
    <row r="47063" spans="1:3" x14ac:dyDescent="0.25">
      <c r="A47063">
        <v>14426</v>
      </c>
      <c r="B47063" s="1">
        <f>DATE(2039,7,1) + TIME(0,0,0)</f>
        <v>50952</v>
      </c>
      <c r="C47063">
        <v>27.356573104999999</v>
      </c>
    </row>
    <row r="47064" spans="1:3" x14ac:dyDescent="0.25">
      <c r="A47064">
        <v>14457</v>
      </c>
      <c r="B47064" s="1">
        <f>DATE(2039,8,1) + TIME(0,0,0)</f>
        <v>50983</v>
      </c>
      <c r="C47064">
        <v>27.356573104999999</v>
      </c>
    </row>
    <row r="47065" spans="1:3" x14ac:dyDescent="0.25">
      <c r="A47065">
        <v>14488</v>
      </c>
      <c r="B47065" s="1">
        <f>DATE(2039,9,1) + TIME(0,0,0)</f>
        <v>51014</v>
      </c>
      <c r="C47065">
        <v>27.356573104999999</v>
      </c>
    </row>
    <row r="47066" spans="1:3" x14ac:dyDescent="0.25">
      <c r="A47066">
        <v>14518</v>
      </c>
      <c r="B47066" s="1">
        <f>DATE(2039,10,1) + TIME(0,0,0)</f>
        <v>51044</v>
      </c>
      <c r="C47066">
        <v>27.356573104999999</v>
      </c>
    </row>
    <row r="47067" spans="1:3" x14ac:dyDescent="0.25">
      <c r="A47067">
        <v>14549</v>
      </c>
      <c r="B47067" s="1">
        <f>DATE(2039,11,1) + TIME(0,0,0)</f>
        <v>51075</v>
      </c>
      <c r="C47067">
        <v>27.356573104999999</v>
      </c>
    </row>
    <row r="47068" spans="1:3" x14ac:dyDescent="0.25">
      <c r="A47068">
        <v>14579</v>
      </c>
      <c r="B47068" s="1">
        <f>DATE(2039,12,1) + TIME(0,0,0)</f>
        <v>51105</v>
      </c>
      <c r="C47068">
        <v>27.356573104999999</v>
      </c>
    </row>
    <row r="47069" spans="1:3" x14ac:dyDescent="0.25">
      <c r="A47069">
        <v>14610</v>
      </c>
      <c r="B47069" s="1">
        <f>DATE(2040,1,1) + TIME(0,0,0)</f>
        <v>51136</v>
      </c>
      <c r="C47069">
        <v>27.356573104999999</v>
      </c>
    </row>
    <row r="47070" spans="1:3" x14ac:dyDescent="0.25">
      <c r="A47070">
        <v>14641</v>
      </c>
      <c r="B47070" s="1">
        <f>DATE(2040,2,1) + TIME(0,0,0)</f>
        <v>51167</v>
      </c>
      <c r="C47070">
        <v>27.356573104999999</v>
      </c>
    </row>
    <row r="47071" spans="1:3" x14ac:dyDescent="0.25">
      <c r="A47071">
        <v>14670</v>
      </c>
      <c r="B47071" s="1">
        <f>DATE(2040,3,1) + TIME(0,0,0)</f>
        <v>51196</v>
      </c>
      <c r="C47071">
        <v>27.356573104999999</v>
      </c>
    </row>
    <row r="47072" spans="1:3" x14ac:dyDescent="0.25">
      <c r="A47072">
        <v>14701</v>
      </c>
      <c r="B47072" s="1">
        <f>DATE(2040,4,1) + TIME(0,0,0)</f>
        <v>51227</v>
      </c>
      <c r="C47072">
        <v>27.356573104999999</v>
      </c>
    </row>
    <row r="47073" spans="1:3" x14ac:dyDescent="0.25">
      <c r="A47073">
        <v>14731</v>
      </c>
      <c r="B47073" s="1">
        <f>DATE(2040,5,1) + TIME(0,0,0)</f>
        <v>51257</v>
      </c>
      <c r="C47073">
        <v>27.356573104999999</v>
      </c>
    </row>
    <row r="47074" spans="1:3" x14ac:dyDescent="0.25">
      <c r="A47074">
        <v>14762</v>
      </c>
      <c r="B47074" s="1">
        <f>DATE(2040,6,1) + TIME(0,0,0)</f>
        <v>51288</v>
      </c>
      <c r="C47074">
        <v>27.356573104999999</v>
      </c>
    </row>
    <row r="47075" spans="1:3" x14ac:dyDescent="0.25">
      <c r="A47075">
        <v>14792</v>
      </c>
      <c r="B47075" s="1">
        <f>DATE(2040,7,1) + TIME(0,0,0)</f>
        <v>51318</v>
      </c>
      <c r="C47075">
        <v>27.356573104999999</v>
      </c>
    </row>
    <row r="47076" spans="1:3" x14ac:dyDescent="0.25">
      <c r="A47076">
        <v>14823</v>
      </c>
      <c r="B47076" s="1">
        <f>DATE(2040,8,1) + TIME(0,0,0)</f>
        <v>51349</v>
      </c>
      <c r="C47076">
        <v>27.356573104999999</v>
      </c>
    </row>
    <row r="47077" spans="1:3" x14ac:dyDescent="0.25">
      <c r="A47077">
        <v>14854</v>
      </c>
      <c r="B47077" s="1">
        <f>DATE(2040,9,1) + TIME(0,0,0)</f>
        <v>51380</v>
      </c>
      <c r="C47077">
        <v>27.356573104999999</v>
      </c>
    </row>
    <row r="47078" spans="1:3" x14ac:dyDescent="0.25">
      <c r="A47078">
        <v>14884</v>
      </c>
      <c r="B47078" s="1">
        <f>DATE(2040,10,1) + TIME(0,0,0)</f>
        <v>51410</v>
      </c>
      <c r="C47078">
        <v>27.356573104999999</v>
      </c>
    </row>
    <row r="47079" spans="1:3" x14ac:dyDescent="0.25">
      <c r="A47079">
        <v>14915</v>
      </c>
      <c r="B47079" s="1">
        <f>DATE(2040,11,1) + TIME(0,0,0)</f>
        <v>51441</v>
      </c>
      <c r="C47079">
        <v>27.356573104999999</v>
      </c>
    </row>
    <row r="47080" spans="1:3" x14ac:dyDescent="0.25">
      <c r="A47080">
        <v>14945</v>
      </c>
      <c r="B47080" s="1">
        <f>DATE(2040,12,1) + TIME(0,0,0)</f>
        <v>51471</v>
      </c>
      <c r="C47080">
        <v>27.356573104999999</v>
      </c>
    </row>
    <row r="47081" spans="1:3" x14ac:dyDescent="0.25">
      <c r="A47081">
        <v>14976</v>
      </c>
      <c r="B47081" s="1">
        <f>DATE(2041,1,1) + TIME(0,0,0)</f>
        <v>51502</v>
      </c>
      <c r="C47081">
        <v>27.356573104999999</v>
      </c>
    </row>
    <row r="47082" spans="1:3" x14ac:dyDescent="0.25">
      <c r="A47082">
        <v>15007</v>
      </c>
      <c r="B47082" s="1">
        <f>DATE(2041,2,1) + TIME(0,0,0)</f>
        <v>51533</v>
      </c>
      <c r="C47082">
        <v>27.356573104999999</v>
      </c>
    </row>
    <row r="47083" spans="1:3" x14ac:dyDescent="0.25">
      <c r="A47083">
        <v>15035</v>
      </c>
      <c r="B47083" s="1">
        <f>DATE(2041,3,1) + TIME(0,0,0)</f>
        <v>51561</v>
      </c>
      <c r="C47083">
        <v>27.356573104999999</v>
      </c>
    </row>
    <row r="47084" spans="1:3" x14ac:dyDescent="0.25">
      <c r="A47084">
        <v>15066</v>
      </c>
      <c r="B47084" s="1">
        <f>DATE(2041,4,1) + TIME(0,0,0)</f>
        <v>51592</v>
      </c>
      <c r="C47084">
        <v>27.356573104999999</v>
      </c>
    </row>
    <row r="47085" spans="1:3" x14ac:dyDescent="0.25">
      <c r="A47085">
        <v>15096</v>
      </c>
      <c r="B47085" s="1">
        <f>DATE(2041,5,1) + TIME(0,0,0)</f>
        <v>51622</v>
      </c>
      <c r="C47085">
        <v>27.356573104999999</v>
      </c>
    </row>
    <row r="47086" spans="1:3" x14ac:dyDescent="0.25">
      <c r="A47086">
        <v>15127</v>
      </c>
      <c r="B47086" s="1">
        <f>DATE(2041,6,1) + TIME(0,0,0)</f>
        <v>51653</v>
      </c>
      <c r="C47086">
        <v>27.356573104999999</v>
      </c>
    </row>
    <row r="47087" spans="1:3" x14ac:dyDescent="0.25">
      <c r="A47087">
        <v>15157</v>
      </c>
      <c r="B47087" s="1">
        <f>DATE(2041,7,1) + TIME(0,0,0)</f>
        <v>51683</v>
      </c>
      <c r="C47087">
        <v>27.356573104999999</v>
      </c>
    </row>
    <row r="47088" spans="1:3" x14ac:dyDescent="0.25">
      <c r="A47088">
        <v>15188</v>
      </c>
      <c r="B47088" s="1">
        <f>DATE(2041,8,1) + TIME(0,0,0)</f>
        <v>51714</v>
      </c>
      <c r="C47088">
        <v>27.356573104999999</v>
      </c>
    </row>
    <row r="47089" spans="1:3" x14ac:dyDescent="0.25">
      <c r="A47089">
        <v>15219</v>
      </c>
      <c r="B47089" s="1">
        <f>DATE(2041,9,1) + TIME(0,0,0)</f>
        <v>51745</v>
      </c>
      <c r="C47089">
        <v>27.356573104999999</v>
      </c>
    </row>
    <row r="47090" spans="1:3" x14ac:dyDescent="0.25">
      <c r="A47090">
        <v>15249</v>
      </c>
      <c r="B47090" s="1">
        <f>DATE(2041,10,1) + TIME(0,0,0)</f>
        <v>51775</v>
      </c>
      <c r="C47090">
        <v>27.356573104999999</v>
      </c>
    </row>
    <row r="47091" spans="1:3" x14ac:dyDescent="0.25">
      <c r="A47091">
        <v>15280</v>
      </c>
      <c r="B47091" s="1">
        <f>DATE(2041,11,1) + TIME(0,0,0)</f>
        <v>51806</v>
      </c>
      <c r="C47091">
        <v>27.356573104999999</v>
      </c>
    </row>
    <row r="47092" spans="1:3" x14ac:dyDescent="0.25">
      <c r="A47092">
        <v>15310</v>
      </c>
      <c r="B47092" s="1">
        <f>DATE(2041,12,1) + TIME(0,0,0)</f>
        <v>51836</v>
      </c>
      <c r="C47092">
        <v>27.356573104999999</v>
      </c>
    </row>
    <row r="47093" spans="1:3" x14ac:dyDescent="0.25">
      <c r="A47093">
        <v>15341</v>
      </c>
      <c r="B47093" s="1">
        <f>DATE(2042,1,1) + TIME(0,0,0)</f>
        <v>51867</v>
      </c>
      <c r="C47093">
        <v>27.356573104999999</v>
      </c>
    </row>
    <row r="47094" spans="1:3" x14ac:dyDescent="0.25">
      <c r="A47094">
        <v>15372</v>
      </c>
      <c r="B47094" s="1">
        <f>DATE(2042,2,1) + TIME(0,0,0)</f>
        <v>51898</v>
      </c>
      <c r="C47094">
        <v>27.356573104999999</v>
      </c>
    </row>
    <row r="47095" spans="1:3" x14ac:dyDescent="0.25">
      <c r="A47095">
        <v>15400</v>
      </c>
      <c r="B47095" s="1">
        <f>DATE(2042,3,1) + TIME(0,0,0)</f>
        <v>51926</v>
      </c>
      <c r="C47095">
        <v>27.356573104999999</v>
      </c>
    </row>
    <row r="47096" spans="1:3" x14ac:dyDescent="0.25">
      <c r="A47096">
        <v>15431</v>
      </c>
      <c r="B47096" s="1">
        <f>DATE(2042,4,1) + TIME(0,0,0)</f>
        <v>51957</v>
      </c>
      <c r="C47096">
        <v>27.356573104999999</v>
      </c>
    </row>
    <row r="47097" spans="1:3" x14ac:dyDescent="0.25">
      <c r="A47097">
        <v>15461</v>
      </c>
      <c r="B47097" s="1">
        <f>DATE(2042,5,1) + TIME(0,0,0)</f>
        <v>51987</v>
      </c>
      <c r="C47097">
        <v>27.356573104999999</v>
      </c>
    </row>
    <row r="47098" spans="1:3" x14ac:dyDescent="0.25">
      <c r="A47098">
        <v>15492</v>
      </c>
      <c r="B47098" s="1">
        <f>DATE(2042,6,1) + TIME(0,0,0)</f>
        <v>52018</v>
      </c>
      <c r="C47098">
        <v>27.356573104999999</v>
      </c>
    </row>
    <row r="47099" spans="1:3" x14ac:dyDescent="0.25">
      <c r="A47099">
        <v>15522</v>
      </c>
      <c r="B47099" s="1">
        <f>DATE(2042,7,1) + TIME(0,0,0)</f>
        <v>52048</v>
      </c>
      <c r="C47099">
        <v>27.356573104999999</v>
      </c>
    </row>
    <row r="47100" spans="1:3" x14ac:dyDescent="0.25">
      <c r="A47100">
        <v>15553</v>
      </c>
      <c r="B47100" s="1">
        <f>DATE(2042,8,1) + TIME(0,0,0)</f>
        <v>52079</v>
      </c>
      <c r="C47100">
        <v>27.356573104999999</v>
      </c>
    </row>
    <row r="47101" spans="1:3" x14ac:dyDescent="0.25">
      <c r="A47101">
        <v>15584</v>
      </c>
      <c r="B47101" s="1">
        <f>DATE(2042,9,1) + TIME(0,0,0)</f>
        <v>52110</v>
      </c>
      <c r="C47101">
        <v>27.356573104999999</v>
      </c>
    </row>
    <row r="47102" spans="1:3" x14ac:dyDescent="0.25">
      <c r="A47102">
        <v>15614</v>
      </c>
      <c r="B47102" s="1">
        <f>DATE(2042,10,1) + TIME(0,0,0)</f>
        <v>52140</v>
      </c>
      <c r="C47102">
        <v>27.356573104999999</v>
      </c>
    </row>
    <row r="47103" spans="1:3" x14ac:dyDescent="0.25">
      <c r="A47103">
        <v>15645</v>
      </c>
      <c r="B47103" s="1">
        <f>DATE(2042,11,1) + TIME(0,0,0)</f>
        <v>52171</v>
      </c>
      <c r="C47103">
        <v>27.356573104999999</v>
      </c>
    </row>
    <row r="47104" spans="1:3" x14ac:dyDescent="0.25">
      <c r="A47104">
        <v>15675</v>
      </c>
      <c r="B47104" s="1">
        <f>DATE(2042,12,1) + TIME(0,0,0)</f>
        <v>52201</v>
      </c>
      <c r="C47104">
        <v>27.356573104999999</v>
      </c>
    </row>
    <row r="47105" spans="1:3" x14ac:dyDescent="0.25">
      <c r="A47105">
        <v>15706</v>
      </c>
      <c r="B47105" s="1">
        <f>DATE(2043,1,1) + TIME(0,0,0)</f>
        <v>52232</v>
      </c>
      <c r="C47105">
        <v>27.356573104999999</v>
      </c>
    </row>
    <row r="47106" spans="1:3" x14ac:dyDescent="0.25">
      <c r="A47106">
        <v>15737</v>
      </c>
      <c r="B47106" s="1">
        <f>DATE(2043,2,1) + TIME(0,0,0)</f>
        <v>52263</v>
      </c>
      <c r="C47106">
        <v>27.356573104999999</v>
      </c>
    </row>
    <row r="47107" spans="1:3" x14ac:dyDescent="0.25">
      <c r="A47107">
        <v>15765</v>
      </c>
      <c r="B47107" s="1">
        <f>DATE(2043,3,1) + TIME(0,0,0)</f>
        <v>52291</v>
      </c>
      <c r="C47107">
        <v>27.356573104999999</v>
      </c>
    </row>
    <row r="47108" spans="1:3" x14ac:dyDescent="0.25">
      <c r="A47108">
        <v>15796</v>
      </c>
      <c r="B47108" s="1">
        <f>DATE(2043,4,1) + TIME(0,0,0)</f>
        <v>52322</v>
      </c>
      <c r="C47108">
        <v>27.356573104999999</v>
      </c>
    </row>
    <row r="47109" spans="1:3" x14ac:dyDescent="0.25">
      <c r="A47109">
        <v>15826</v>
      </c>
      <c r="B47109" s="1">
        <f>DATE(2043,5,1) + TIME(0,0,0)</f>
        <v>52352</v>
      </c>
      <c r="C47109">
        <v>27.356573104999999</v>
      </c>
    </row>
    <row r="47110" spans="1:3" x14ac:dyDescent="0.25">
      <c r="A47110">
        <v>15857</v>
      </c>
      <c r="B47110" s="1">
        <f>DATE(2043,6,1) + TIME(0,0,0)</f>
        <v>52383</v>
      </c>
      <c r="C47110">
        <v>27.356573104999999</v>
      </c>
    </row>
    <row r="47111" spans="1:3" x14ac:dyDescent="0.25">
      <c r="A47111">
        <v>15887</v>
      </c>
      <c r="B47111" s="1">
        <f>DATE(2043,7,1) + TIME(0,0,0)</f>
        <v>52413</v>
      </c>
      <c r="C47111">
        <v>27.356573104999999</v>
      </c>
    </row>
    <row r="47112" spans="1:3" x14ac:dyDescent="0.25">
      <c r="A47112">
        <v>15918</v>
      </c>
      <c r="B47112" s="1">
        <f>DATE(2043,8,1) + TIME(0,0,0)</f>
        <v>52444</v>
      </c>
      <c r="C47112">
        <v>27.356573104999999</v>
      </c>
    </row>
    <row r="47113" spans="1:3" x14ac:dyDescent="0.25">
      <c r="A47113">
        <v>15949</v>
      </c>
      <c r="B47113" s="1">
        <f>DATE(2043,9,1) + TIME(0,0,0)</f>
        <v>52475</v>
      </c>
      <c r="C47113">
        <v>27.356573104999999</v>
      </c>
    </row>
    <row r="47114" spans="1:3" x14ac:dyDescent="0.25">
      <c r="A47114">
        <v>15979</v>
      </c>
      <c r="B47114" s="1">
        <f>DATE(2043,10,1) + TIME(0,0,0)</f>
        <v>52505</v>
      </c>
      <c r="C47114">
        <v>27.356573104999999</v>
      </c>
    </row>
    <row r="47115" spans="1:3" x14ac:dyDescent="0.25">
      <c r="A47115">
        <v>16010</v>
      </c>
      <c r="B47115" s="1">
        <f>DATE(2043,11,1) + TIME(0,0,0)</f>
        <v>52536</v>
      </c>
      <c r="C47115">
        <v>27.356573104999999</v>
      </c>
    </row>
    <row r="47116" spans="1:3" x14ac:dyDescent="0.25">
      <c r="A47116">
        <v>16040</v>
      </c>
      <c r="B47116" s="1">
        <f>DATE(2043,12,1) + TIME(0,0,0)</f>
        <v>52566</v>
      </c>
      <c r="C47116">
        <v>27.356573104999999</v>
      </c>
    </row>
    <row r="47117" spans="1:3" x14ac:dyDescent="0.25">
      <c r="A47117">
        <v>16071</v>
      </c>
      <c r="B47117" s="1">
        <f>DATE(2044,1,1) + TIME(0,0,0)</f>
        <v>52597</v>
      </c>
      <c r="C47117">
        <v>27.356573104999999</v>
      </c>
    </row>
    <row r="47118" spans="1:3" x14ac:dyDescent="0.25">
      <c r="A47118">
        <v>16102</v>
      </c>
      <c r="B47118" s="1">
        <f>DATE(2044,2,1) + TIME(0,0,0)</f>
        <v>52628</v>
      </c>
      <c r="C47118">
        <v>27.356573104999999</v>
      </c>
    </row>
    <row r="47119" spans="1:3" x14ac:dyDescent="0.25">
      <c r="A47119">
        <v>16131</v>
      </c>
      <c r="B47119" s="1">
        <f>DATE(2044,3,1) + TIME(0,0,0)</f>
        <v>52657</v>
      </c>
      <c r="C47119">
        <v>27.356573104999999</v>
      </c>
    </row>
    <row r="47120" spans="1:3" x14ac:dyDescent="0.25">
      <c r="A47120">
        <v>16162</v>
      </c>
      <c r="B47120" s="1">
        <f>DATE(2044,4,1) + TIME(0,0,0)</f>
        <v>52688</v>
      </c>
      <c r="C47120">
        <v>27.356573104999999</v>
      </c>
    </row>
    <row r="47121" spans="1:3" x14ac:dyDescent="0.25">
      <c r="A47121">
        <v>16192</v>
      </c>
      <c r="B47121" s="1">
        <f>DATE(2044,5,1) + TIME(0,0,0)</f>
        <v>52718</v>
      </c>
      <c r="C47121">
        <v>27.356573104999999</v>
      </c>
    </row>
    <row r="47122" spans="1:3" x14ac:dyDescent="0.25">
      <c r="A47122">
        <v>16223</v>
      </c>
      <c r="B47122" s="1">
        <f>DATE(2044,6,1) + TIME(0,0,0)</f>
        <v>52749</v>
      </c>
      <c r="C47122">
        <v>27.356573104999999</v>
      </c>
    </row>
    <row r="47123" spans="1:3" x14ac:dyDescent="0.25">
      <c r="A47123">
        <v>16253</v>
      </c>
      <c r="B47123" s="1">
        <f>DATE(2044,7,1) + TIME(0,0,0)</f>
        <v>52779</v>
      </c>
      <c r="C47123">
        <v>27.356573104999999</v>
      </c>
    </row>
    <row r="47124" spans="1:3" x14ac:dyDescent="0.25">
      <c r="A47124">
        <v>16284</v>
      </c>
      <c r="B47124" s="1">
        <f>DATE(2044,8,1) + TIME(0,0,0)</f>
        <v>52810</v>
      </c>
      <c r="C47124">
        <v>27.356573104999999</v>
      </c>
    </row>
    <row r="47125" spans="1:3" x14ac:dyDescent="0.25">
      <c r="A47125">
        <v>16315</v>
      </c>
      <c r="B47125" s="1">
        <f>DATE(2044,9,1) + TIME(0,0,0)</f>
        <v>52841</v>
      </c>
      <c r="C47125">
        <v>27.356573104999999</v>
      </c>
    </row>
    <row r="47126" spans="1:3" x14ac:dyDescent="0.25">
      <c r="A47126">
        <v>16345</v>
      </c>
      <c r="B47126" s="1">
        <f>DATE(2044,10,1) + TIME(0,0,0)</f>
        <v>52871</v>
      </c>
      <c r="C47126">
        <v>27.356573104999999</v>
      </c>
    </row>
    <row r="47127" spans="1:3" x14ac:dyDescent="0.25">
      <c r="A47127">
        <v>16376</v>
      </c>
      <c r="B47127" s="1">
        <f>DATE(2044,11,1) + TIME(0,0,0)</f>
        <v>52902</v>
      </c>
      <c r="C47127">
        <v>27.356573104999999</v>
      </c>
    </row>
    <row r="47128" spans="1:3" x14ac:dyDescent="0.25">
      <c r="A47128">
        <v>16406</v>
      </c>
      <c r="B47128" s="1">
        <f>DATE(2044,12,1) + TIME(0,0,0)</f>
        <v>52932</v>
      </c>
      <c r="C47128">
        <v>27.356573104999999</v>
      </c>
    </row>
    <row r="47129" spans="1:3" x14ac:dyDescent="0.25">
      <c r="A47129">
        <v>16437</v>
      </c>
      <c r="B47129" s="1">
        <f>DATE(2045,1,1) + TIME(0,0,0)</f>
        <v>52963</v>
      </c>
      <c r="C47129">
        <v>27.356573104999999</v>
      </c>
    </row>
    <row r="47130" spans="1:3" x14ac:dyDescent="0.25">
      <c r="A47130">
        <v>16468</v>
      </c>
      <c r="B47130" s="1">
        <f>DATE(2045,2,1) + TIME(0,0,0)</f>
        <v>52994</v>
      </c>
      <c r="C47130">
        <v>27.356573104999999</v>
      </c>
    </row>
    <row r="47131" spans="1:3" x14ac:dyDescent="0.25">
      <c r="A47131">
        <v>16496</v>
      </c>
      <c r="B47131" s="1">
        <f>DATE(2045,3,1) + TIME(0,0,0)</f>
        <v>53022</v>
      </c>
      <c r="C47131">
        <v>27.356573104999999</v>
      </c>
    </row>
    <row r="47132" spans="1:3" x14ac:dyDescent="0.25">
      <c r="A47132">
        <v>16527</v>
      </c>
      <c r="B47132" s="1">
        <f>DATE(2045,4,1) + TIME(0,0,0)</f>
        <v>53053</v>
      </c>
      <c r="C47132">
        <v>27.356573104999999</v>
      </c>
    </row>
    <row r="47133" spans="1:3" x14ac:dyDescent="0.25">
      <c r="A47133">
        <v>16557</v>
      </c>
      <c r="B47133" s="1">
        <f>DATE(2045,5,1) + TIME(0,0,0)</f>
        <v>53083</v>
      </c>
      <c r="C47133">
        <v>27.356573104999999</v>
      </c>
    </row>
    <row r="47134" spans="1:3" x14ac:dyDescent="0.25">
      <c r="A47134">
        <v>16588</v>
      </c>
      <c r="B47134" s="1">
        <f>DATE(2045,6,1) + TIME(0,0,0)</f>
        <v>53114</v>
      </c>
      <c r="C47134">
        <v>27.356573104999999</v>
      </c>
    </row>
    <row r="47135" spans="1:3" x14ac:dyDescent="0.25">
      <c r="A47135">
        <v>16618</v>
      </c>
      <c r="B47135" s="1">
        <f>DATE(2045,7,1) + TIME(0,0,0)</f>
        <v>53144</v>
      </c>
      <c r="C47135">
        <v>27.356573104999999</v>
      </c>
    </row>
    <row r="47136" spans="1:3" x14ac:dyDescent="0.25">
      <c r="A47136">
        <v>16649</v>
      </c>
      <c r="B47136" s="1">
        <f>DATE(2045,8,1) + TIME(0,0,0)</f>
        <v>53175</v>
      </c>
      <c r="C47136">
        <v>27.356573104999999</v>
      </c>
    </row>
    <row r="47137" spans="1:3" x14ac:dyDescent="0.25">
      <c r="A47137">
        <v>16680</v>
      </c>
      <c r="B47137" s="1">
        <f>DATE(2045,9,1) + TIME(0,0,0)</f>
        <v>53206</v>
      </c>
      <c r="C47137">
        <v>27.356573104999999</v>
      </c>
    </row>
    <row r="47138" spans="1:3" x14ac:dyDescent="0.25">
      <c r="A47138">
        <v>16710</v>
      </c>
      <c r="B47138" s="1">
        <f>DATE(2045,10,1) + TIME(0,0,0)</f>
        <v>53236</v>
      </c>
      <c r="C47138">
        <v>27.356573104999999</v>
      </c>
    </row>
    <row r="47139" spans="1:3" x14ac:dyDescent="0.25">
      <c r="A47139">
        <v>16741</v>
      </c>
      <c r="B47139" s="1">
        <f>DATE(2045,11,1) + TIME(0,0,0)</f>
        <v>53267</v>
      </c>
      <c r="C47139">
        <v>27.356573104999999</v>
      </c>
    </row>
    <row r="47140" spans="1:3" x14ac:dyDescent="0.25">
      <c r="A47140">
        <v>16771</v>
      </c>
      <c r="B47140" s="1">
        <f>DATE(2045,12,1) + TIME(0,0,0)</f>
        <v>53297</v>
      </c>
      <c r="C47140">
        <v>27.356573104999999</v>
      </c>
    </row>
    <row r="47141" spans="1:3" x14ac:dyDescent="0.25">
      <c r="A47141">
        <v>16802</v>
      </c>
      <c r="B47141" s="1">
        <f>DATE(2046,1,1) + TIME(0,0,0)</f>
        <v>53328</v>
      </c>
      <c r="C47141">
        <v>27.356573104999999</v>
      </c>
    </row>
    <row r="47142" spans="1:3" x14ac:dyDescent="0.25">
      <c r="A47142">
        <v>16833</v>
      </c>
      <c r="B47142" s="1">
        <f>DATE(2046,2,1) + TIME(0,0,0)</f>
        <v>53359</v>
      </c>
      <c r="C47142">
        <v>27.356573104999999</v>
      </c>
    </row>
    <row r="47143" spans="1:3" x14ac:dyDescent="0.25">
      <c r="A47143">
        <v>16861</v>
      </c>
      <c r="B47143" s="1">
        <f>DATE(2046,3,1) + TIME(0,0,0)</f>
        <v>53387</v>
      </c>
      <c r="C47143">
        <v>27.356573104999999</v>
      </c>
    </row>
    <row r="47144" spans="1:3" x14ac:dyDescent="0.25">
      <c r="A47144">
        <v>16892</v>
      </c>
      <c r="B47144" s="1">
        <f>DATE(2046,4,1) + TIME(0,0,0)</f>
        <v>53418</v>
      </c>
      <c r="C47144">
        <v>27.356573104999999</v>
      </c>
    </row>
    <row r="47145" spans="1:3" x14ac:dyDescent="0.25">
      <c r="A47145">
        <v>16922</v>
      </c>
      <c r="B47145" s="1">
        <f>DATE(2046,5,1) + TIME(0,0,0)</f>
        <v>53448</v>
      </c>
      <c r="C47145">
        <v>27.356573104999999</v>
      </c>
    </row>
    <row r="47146" spans="1:3" x14ac:dyDescent="0.25">
      <c r="A47146">
        <v>16953</v>
      </c>
      <c r="B47146" s="1">
        <f>DATE(2046,6,1) + TIME(0,0,0)</f>
        <v>53479</v>
      </c>
      <c r="C47146">
        <v>27.356573104999999</v>
      </c>
    </row>
    <row r="47147" spans="1:3" x14ac:dyDescent="0.25">
      <c r="A47147">
        <v>16983</v>
      </c>
      <c r="B47147" s="1">
        <f>DATE(2046,7,1) + TIME(0,0,0)</f>
        <v>53509</v>
      </c>
      <c r="C47147">
        <v>27.356573104999999</v>
      </c>
    </row>
    <row r="47148" spans="1:3" x14ac:dyDescent="0.25">
      <c r="A47148">
        <v>17014</v>
      </c>
      <c r="B47148" s="1">
        <f>DATE(2046,8,1) + TIME(0,0,0)</f>
        <v>53540</v>
      </c>
      <c r="C47148">
        <v>27.356573104999999</v>
      </c>
    </row>
    <row r="47149" spans="1:3" x14ac:dyDescent="0.25">
      <c r="A47149">
        <v>17045</v>
      </c>
      <c r="B47149" s="1">
        <f>DATE(2046,9,1) + TIME(0,0,0)</f>
        <v>53571</v>
      </c>
      <c r="C47149">
        <v>27.356573104999999</v>
      </c>
    </row>
    <row r="47150" spans="1:3" x14ac:dyDescent="0.25">
      <c r="A47150">
        <v>17075</v>
      </c>
      <c r="B47150" s="1">
        <f>DATE(2046,10,1) + TIME(0,0,0)</f>
        <v>53601</v>
      </c>
      <c r="C47150">
        <v>27.356573104999999</v>
      </c>
    </row>
    <row r="47151" spans="1:3" x14ac:dyDescent="0.25">
      <c r="A47151">
        <v>17106</v>
      </c>
      <c r="B47151" s="1">
        <f>DATE(2046,11,1) + TIME(0,0,0)</f>
        <v>53632</v>
      </c>
      <c r="C47151">
        <v>27.356573104999999</v>
      </c>
    </row>
    <row r="47152" spans="1:3" x14ac:dyDescent="0.25">
      <c r="A47152">
        <v>17136</v>
      </c>
      <c r="B47152" s="1">
        <f>DATE(2046,12,1) + TIME(0,0,0)</f>
        <v>53662</v>
      </c>
      <c r="C47152">
        <v>27.356573104999999</v>
      </c>
    </row>
    <row r="47153" spans="1:3" x14ac:dyDescent="0.25">
      <c r="A47153">
        <v>17167</v>
      </c>
      <c r="B47153" s="1">
        <f>DATE(2047,1,1) + TIME(0,0,0)</f>
        <v>53693</v>
      </c>
      <c r="C47153">
        <v>27.356573104999999</v>
      </c>
    </row>
    <row r="47154" spans="1:3" x14ac:dyDescent="0.25">
      <c r="A47154">
        <v>17198</v>
      </c>
      <c r="B47154" s="1">
        <f>DATE(2047,2,1) + TIME(0,0,0)</f>
        <v>53724</v>
      </c>
      <c r="C47154">
        <v>27.356573104999999</v>
      </c>
    </row>
    <row r="47155" spans="1:3" x14ac:dyDescent="0.25">
      <c r="A47155">
        <v>17226</v>
      </c>
      <c r="B47155" s="1">
        <f>DATE(2047,3,1) + TIME(0,0,0)</f>
        <v>53752</v>
      </c>
      <c r="C47155">
        <v>27.356573104999999</v>
      </c>
    </row>
    <row r="47156" spans="1:3" x14ac:dyDescent="0.25">
      <c r="A47156">
        <v>17257</v>
      </c>
      <c r="B47156" s="1">
        <f>DATE(2047,4,1) + TIME(0,0,0)</f>
        <v>53783</v>
      </c>
      <c r="C47156">
        <v>27.356573104999999</v>
      </c>
    </row>
    <row r="47157" spans="1:3" x14ac:dyDescent="0.25">
      <c r="A47157">
        <v>17287</v>
      </c>
      <c r="B47157" s="1">
        <f>DATE(2047,5,1) + TIME(0,0,0)</f>
        <v>53813</v>
      </c>
      <c r="C47157">
        <v>27.356573104999999</v>
      </c>
    </row>
    <row r="47158" spans="1:3" x14ac:dyDescent="0.25">
      <c r="A47158">
        <v>17318</v>
      </c>
      <c r="B47158" s="1">
        <f>DATE(2047,6,1) + TIME(0,0,0)</f>
        <v>53844</v>
      </c>
      <c r="C47158">
        <v>27.356573104999999</v>
      </c>
    </row>
    <row r="47159" spans="1:3" x14ac:dyDescent="0.25">
      <c r="A47159">
        <v>17348</v>
      </c>
      <c r="B47159" s="1">
        <f>DATE(2047,7,1) + TIME(0,0,0)</f>
        <v>53874</v>
      </c>
      <c r="C47159">
        <v>27.356573104999999</v>
      </c>
    </row>
    <row r="47160" spans="1:3" x14ac:dyDescent="0.25">
      <c r="A47160">
        <v>17379</v>
      </c>
      <c r="B47160" s="1">
        <f>DATE(2047,8,1) + TIME(0,0,0)</f>
        <v>53905</v>
      </c>
      <c r="C47160">
        <v>27.356573104999999</v>
      </c>
    </row>
    <row r="47161" spans="1:3" x14ac:dyDescent="0.25">
      <c r="A47161">
        <v>17410</v>
      </c>
      <c r="B47161" s="1">
        <f>DATE(2047,9,1) + TIME(0,0,0)</f>
        <v>53936</v>
      </c>
      <c r="C47161">
        <v>27.356573104999999</v>
      </c>
    </row>
    <row r="47162" spans="1:3" x14ac:dyDescent="0.25">
      <c r="A47162">
        <v>17440</v>
      </c>
      <c r="B47162" s="1">
        <f>DATE(2047,10,1) + TIME(0,0,0)</f>
        <v>53966</v>
      </c>
      <c r="C47162">
        <v>27.356573104999999</v>
      </c>
    </row>
    <row r="47163" spans="1:3" x14ac:dyDescent="0.25">
      <c r="A47163">
        <v>17471</v>
      </c>
      <c r="B47163" s="1">
        <f>DATE(2047,11,1) + TIME(0,0,0)</f>
        <v>53997</v>
      </c>
      <c r="C47163">
        <v>27.356573104999999</v>
      </c>
    </row>
    <row r="47164" spans="1:3" x14ac:dyDescent="0.25">
      <c r="A47164">
        <v>17501</v>
      </c>
      <c r="B47164" s="1">
        <f>DATE(2047,12,1) + TIME(0,0,0)</f>
        <v>54027</v>
      </c>
      <c r="C47164">
        <v>27.356573104999999</v>
      </c>
    </row>
    <row r="47165" spans="1:3" x14ac:dyDescent="0.25">
      <c r="A47165">
        <v>17532</v>
      </c>
      <c r="B47165" s="1">
        <f>DATE(2048,1,1) + TIME(0,0,0)</f>
        <v>54058</v>
      </c>
      <c r="C47165">
        <v>27.356573104999999</v>
      </c>
    </row>
    <row r="47166" spans="1:3" x14ac:dyDescent="0.25">
      <c r="A47166">
        <v>17563</v>
      </c>
      <c r="B47166" s="1">
        <f>DATE(2048,2,1) + TIME(0,0,0)</f>
        <v>54089</v>
      </c>
      <c r="C47166">
        <v>27.356573104999999</v>
      </c>
    </row>
    <row r="47167" spans="1:3" x14ac:dyDescent="0.25">
      <c r="A47167">
        <v>17592</v>
      </c>
      <c r="B47167" s="1">
        <f>DATE(2048,3,1) + TIME(0,0,0)</f>
        <v>54118</v>
      </c>
      <c r="C47167">
        <v>27.356573104999999</v>
      </c>
    </row>
    <row r="47168" spans="1:3" x14ac:dyDescent="0.25">
      <c r="A47168">
        <v>17623</v>
      </c>
      <c r="B47168" s="1">
        <f>DATE(2048,4,1) + TIME(0,0,0)</f>
        <v>54149</v>
      </c>
      <c r="C47168">
        <v>27.356573104999999</v>
      </c>
    </row>
    <row r="47169" spans="1:3" x14ac:dyDescent="0.25">
      <c r="A47169">
        <v>17653</v>
      </c>
      <c r="B47169" s="1">
        <f>DATE(2048,5,1) + TIME(0,0,0)</f>
        <v>54179</v>
      </c>
      <c r="C47169">
        <v>27.356573104999999</v>
      </c>
    </row>
    <row r="47170" spans="1:3" x14ac:dyDescent="0.25">
      <c r="A47170">
        <v>17684</v>
      </c>
      <c r="B47170" s="1">
        <f>DATE(2048,6,1) + TIME(0,0,0)</f>
        <v>54210</v>
      </c>
      <c r="C47170">
        <v>27.356573104999999</v>
      </c>
    </row>
    <row r="47171" spans="1:3" x14ac:dyDescent="0.25">
      <c r="A47171">
        <v>17714</v>
      </c>
      <c r="B47171" s="1">
        <f>DATE(2048,7,1) + TIME(0,0,0)</f>
        <v>54240</v>
      </c>
      <c r="C47171">
        <v>27.356573104999999</v>
      </c>
    </row>
    <row r="47172" spans="1:3" x14ac:dyDescent="0.25">
      <c r="A47172">
        <v>17745</v>
      </c>
      <c r="B47172" s="1">
        <f>DATE(2048,8,1) + TIME(0,0,0)</f>
        <v>54271</v>
      </c>
      <c r="C47172">
        <v>27.356573104999999</v>
      </c>
    </row>
    <row r="47173" spans="1:3" x14ac:dyDescent="0.25">
      <c r="A47173">
        <v>17776</v>
      </c>
      <c r="B47173" s="1">
        <f>DATE(2048,9,1) + TIME(0,0,0)</f>
        <v>54302</v>
      </c>
      <c r="C47173">
        <v>27.356573104999999</v>
      </c>
    </row>
    <row r="47174" spans="1:3" x14ac:dyDescent="0.25">
      <c r="A47174">
        <v>17806</v>
      </c>
      <c r="B47174" s="1">
        <f>DATE(2048,10,1) + TIME(0,0,0)</f>
        <v>54332</v>
      </c>
      <c r="C47174">
        <v>27.356573104999999</v>
      </c>
    </row>
    <row r="47175" spans="1:3" x14ac:dyDescent="0.25">
      <c r="A47175">
        <v>17837</v>
      </c>
      <c r="B47175" s="1">
        <f>DATE(2048,11,1) + TIME(0,0,0)</f>
        <v>54363</v>
      </c>
      <c r="C47175">
        <v>27.356573104999999</v>
      </c>
    </row>
    <row r="47176" spans="1:3" x14ac:dyDescent="0.25">
      <c r="A47176">
        <v>17867</v>
      </c>
      <c r="B47176" s="1">
        <f>DATE(2048,12,1) + TIME(0,0,0)</f>
        <v>54393</v>
      </c>
      <c r="C47176">
        <v>27.356573104999999</v>
      </c>
    </row>
    <row r="47177" spans="1:3" x14ac:dyDescent="0.25">
      <c r="A47177">
        <v>17898</v>
      </c>
      <c r="B47177" s="1">
        <f>DATE(2049,1,1) + TIME(0,0,0)</f>
        <v>54424</v>
      </c>
      <c r="C47177">
        <v>27.356573104999999</v>
      </c>
    </row>
    <row r="47178" spans="1:3" x14ac:dyDescent="0.25">
      <c r="A47178">
        <v>17929</v>
      </c>
      <c r="B47178" s="1">
        <f>DATE(2049,2,1) + TIME(0,0,0)</f>
        <v>54455</v>
      </c>
      <c r="C47178">
        <v>27.356573104999999</v>
      </c>
    </row>
    <row r="47179" spans="1:3" x14ac:dyDescent="0.25">
      <c r="A47179">
        <v>17957</v>
      </c>
      <c r="B47179" s="1">
        <f>DATE(2049,3,1) + TIME(0,0,0)</f>
        <v>54483</v>
      </c>
      <c r="C47179">
        <v>27.356573104999999</v>
      </c>
    </row>
    <row r="47180" spans="1:3" x14ac:dyDescent="0.25">
      <c r="A47180">
        <v>17988</v>
      </c>
      <c r="B47180" s="1">
        <f>DATE(2049,4,1) + TIME(0,0,0)</f>
        <v>54514</v>
      </c>
      <c r="C47180">
        <v>27.356573104999999</v>
      </c>
    </row>
    <row r="47181" spans="1:3" x14ac:dyDescent="0.25">
      <c r="A47181">
        <v>18018</v>
      </c>
      <c r="B47181" s="1">
        <f>DATE(2049,5,1) + TIME(0,0,0)</f>
        <v>54544</v>
      </c>
      <c r="C47181">
        <v>27.356573104999999</v>
      </c>
    </row>
    <row r="47182" spans="1:3" x14ac:dyDescent="0.25">
      <c r="A47182">
        <v>18049</v>
      </c>
      <c r="B47182" s="1">
        <f>DATE(2049,6,1) + TIME(0,0,0)</f>
        <v>54575</v>
      </c>
      <c r="C47182">
        <v>27.356573104999999</v>
      </c>
    </row>
    <row r="47183" spans="1:3" x14ac:dyDescent="0.25">
      <c r="A47183">
        <v>18079</v>
      </c>
      <c r="B47183" s="1">
        <f>DATE(2049,7,1) + TIME(0,0,0)</f>
        <v>54605</v>
      </c>
      <c r="C47183">
        <v>27.356573104999999</v>
      </c>
    </row>
    <row r="47184" spans="1:3" x14ac:dyDescent="0.25">
      <c r="A47184">
        <v>18110</v>
      </c>
      <c r="B47184" s="1">
        <f>DATE(2049,8,1) + TIME(0,0,0)</f>
        <v>54636</v>
      </c>
      <c r="C47184">
        <v>27.356573104999999</v>
      </c>
    </row>
    <row r="47185" spans="1:3" x14ac:dyDescent="0.25">
      <c r="A47185">
        <v>18141</v>
      </c>
      <c r="B47185" s="1">
        <f>DATE(2049,9,1) + TIME(0,0,0)</f>
        <v>54667</v>
      </c>
      <c r="C47185">
        <v>27.356573104999999</v>
      </c>
    </row>
    <row r="47186" spans="1:3" x14ac:dyDescent="0.25">
      <c r="A47186">
        <v>18171</v>
      </c>
      <c r="B47186" s="1">
        <f>DATE(2049,10,1) + TIME(0,0,0)</f>
        <v>54697</v>
      </c>
      <c r="C47186">
        <v>27.356573104999999</v>
      </c>
    </row>
    <row r="47187" spans="1:3" x14ac:dyDescent="0.25">
      <c r="A47187">
        <v>18202</v>
      </c>
      <c r="B47187" s="1">
        <f>DATE(2049,11,1) + TIME(0,0,0)</f>
        <v>54728</v>
      </c>
      <c r="C47187">
        <v>27.356573104999999</v>
      </c>
    </row>
    <row r="47188" spans="1:3" x14ac:dyDescent="0.25">
      <c r="A47188">
        <v>18232</v>
      </c>
      <c r="B47188" s="1">
        <f>DATE(2049,12,1) + TIME(0,0,0)</f>
        <v>54758</v>
      </c>
      <c r="C47188">
        <v>27.356573104999999</v>
      </c>
    </row>
    <row r="47189" spans="1:3" x14ac:dyDescent="0.25">
      <c r="A47189">
        <v>18263</v>
      </c>
      <c r="B47189" s="1">
        <f>DATE(2050,1,1) + TIME(0,0,0)</f>
        <v>54789</v>
      </c>
      <c r="C47189">
        <v>27.356573104999999</v>
      </c>
    </row>
    <row r="47191" spans="1:3" x14ac:dyDescent="0.25">
      <c r="A47191" t="s">
        <v>81</v>
      </c>
    </row>
    <row r="47193" spans="1:3" x14ac:dyDescent="0.25">
      <c r="A47193" t="s">
        <v>1</v>
      </c>
      <c r="B47193" t="s">
        <v>2</v>
      </c>
      <c r="C47193" t="s">
        <v>3</v>
      </c>
    </row>
    <row r="47194" spans="1:3" x14ac:dyDescent="0.25">
      <c r="A47194">
        <v>0</v>
      </c>
      <c r="B47194" s="1">
        <f>DATE(2000,1,1) + TIME(0,0,0)</f>
        <v>36526</v>
      </c>
      <c r="C47194">
        <v>0</v>
      </c>
    </row>
    <row r="47195" spans="1:3" x14ac:dyDescent="0.25">
      <c r="A47195">
        <v>31</v>
      </c>
      <c r="B47195" s="1">
        <f>DATE(2000,2,1) + TIME(0,0,0)</f>
        <v>36557</v>
      </c>
      <c r="C47195">
        <v>4.6596794128000001</v>
      </c>
    </row>
    <row r="47196" spans="1:3" x14ac:dyDescent="0.25">
      <c r="A47196">
        <v>60</v>
      </c>
      <c r="B47196" s="1">
        <f>DATE(2000,3,1) + TIME(0,0,0)</f>
        <v>36586</v>
      </c>
      <c r="C47196">
        <v>7.5621452331999999</v>
      </c>
    </row>
    <row r="47197" spans="1:3" x14ac:dyDescent="0.25">
      <c r="A47197">
        <v>91</v>
      </c>
      <c r="B47197" s="1">
        <f>DATE(2000,4,1) + TIME(0,0,0)</f>
        <v>36617</v>
      </c>
      <c r="C47197">
        <v>9.2922544478999995</v>
      </c>
    </row>
    <row r="47198" spans="1:3" x14ac:dyDescent="0.25">
      <c r="A47198">
        <v>121</v>
      </c>
      <c r="B47198" s="1">
        <f>DATE(2000,5,1) + TIME(0,0,0)</f>
        <v>36647</v>
      </c>
      <c r="C47198">
        <v>10.520956039</v>
      </c>
    </row>
    <row r="47199" spans="1:3" x14ac:dyDescent="0.25">
      <c r="A47199">
        <v>152</v>
      </c>
      <c r="B47199" s="1">
        <f>DATE(2000,6,1) + TIME(0,0,0)</f>
        <v>36678</v>
      </c>
      <c r="C47199">
        <v>11.482925415</v>
      </c>
    </row>
    <row r="47200" spans="1:3" x14ac:dyDescent="0.25">
      <c r="A47200">
        <v>182</v>
      </c>
      <c r="B47200" s="1">
        <f>DATE(2000,7,1) + TIME(0,0,0)</f>
        <v>36708</v>
      </c>
      <c r="C47200">
        <v>12.304770469999999</v>
      </c>
    </row>
    <row r="47201" spans="1:3" x14ac:dyDescent="0.25">
      <c r="A47201">
        <v>213</v>
      </c>
      <c r="B47201" s="1">
        <f>DATE(2000,8,1) + TIME(0,0,0)</f>
        <v>36739</v>
      </c>
      <c r="C47201">
        <v>13.171885489999999</v>
      </c>
    </row>
    <row r="47202" spans="1:3" x14ac:dyDescent="0.25">
      <c r="A47202">
        <v>244</v>
      </c>
      <c r="B47202" s="1">
        <f>DATE(2000,9,1) + TIME(0,0,0)</f>
        <v>36770</v>
      </c>
      <c r="C47202">
        <v>14.064837455999999</v>
      </c>
    </row>
    <row r="47203" spans="1:3" x14ac:dyDescent="0.25">
      <c r="A47203">
        <v>274</v>
      </c>
      <c r="B47203" s="1">
        <f>DATE(2000,10,1) + TIME(0,0,0)</f>
        <v>36800</v>
      </c>
      <c r="C47203">
        <v>14.952011108000001</v>
      </c>
    </row>
    <row r="47204" spans="1:3" x14ac:dyDescent="0.25">
      <c r="A47204">
        <v>305</v>
      </c>
      <c r="B47204" s="1">
        <f>DATE(2000,11,1) + TIME(0,0,0)</f>
        <v>36831</v>
      </c>
      <c r="C47204">
        <v>15.806642532</v>
      </c>
    </row>
    <row r="47205" spans="1:3" x14ac:dyDescent="0.25">
      <c r="A47205">
        <v>335</v>
      </c>
      <c r="B47205" s="1">
        <f>DATE(2000,12,1) + TIME(0,0,0)</f>
        <v>36861</v>
      </c>
      <c r="C47205">
        <v>16.482978821</v>
      </c>
    </row>
    <row r="47206" spans="1:3" x14ac:dyDescent="0.25">
      <c r="A47206">
        <v>366</v>
      </c>
      <c r="B47206" s="1">
        <f>DATE(2001,1,1) + TIME(0,0,0)</f>
        <v>36892</v>
      </c>
      <c r="C47206">
        <v>17.036890029999999</v>
      </c>
    </row>
    <row r="47207" spans="1:3" x14ac:dyDescent="0.25">
      <c r="A47207">
        <v>397</v>
      </c>
      <c r="B47207" s="1">
        <f>DATE(2001,2,1) + TIME(0,0,0)</f>
        <v>36923</v>
      </c>
      <c r="C47207">
        <v>17.483491898</v>
      </c>
    </row>
    <row r="47208" spans="1:3" x14ac:dyDescent="0.25">
      <c r="A47208">
        <v>425</v>
      </c>
      <c r="B47208" s="1">
        <f>DATE(2001,3,1) + TIME(0,0,0)</f>
        <v>36951</v>
      </c>
      <c r="C47208">
        <v>17.809110641</v>
      </c>
    </row>
    <row r="47209" spans="1:3" x14ac:dyDescent="0.25">
      <c r="A47209">
        <v>456</v>
      </c>
      <c r="B47209" s="1">
        <f>DATE(2001,4,1) + TIME(0,0,0)</f>
        <v>36982</v>
      </c>
      <c r="C47209">
        <v>18.110897064</v>
      </c>
    </row>
    <row r="47210" spans="1:3" x14ac:dyDescent="0.25">
      <c r="A47210">
        <v>486</v>
      </c>
      <c r="B47210" s="1">
        <f>DATE(2001,5,1) + TIME(0,0,0)</f>
        <v>37012</v>
      </c>
      <c r="C47210">
        <v>18.349893569999999</v>
      </c>
    </row>
    <row r="47211" spans="1:3" x14ac:dyDescent="0.25">
      <c r="A47211">
        <v>517</v>
      </c>
      <c r="B47211" s="1">
        <f>DATE(2001,6,1) + TIME(0,0,0)</f>
        <v>37043</v>
      </c>
      <c r="C47211">
        <v>18.548450469999999</v>
      </c>
    </row>
    <row r="47212" spans="1:3" x14ac:dyDescent="0.25">
      <c r="A47212">
        <v>547</v>
      </c>
      <c r="B47212" s="1">
        <f>DATE(2001,7,1) + TIME(0,0,0)</f>
        <v>37073</v>
      </c>
      <c r="C47212">
        <v>18.699708939000001</v>
      </c>
    </row>
    <row r="47213" spans="1:3" x14ac:dyDescent="0.25">
      <c r="A47213">
        <v>578</v>
      </c>
      <c r="B47213" s="1">
        <f>DATE(2001,8,1) + TIME(0,0,0)</f>
        <v>37104</v>
      </c>
      <c r="C47213">
        <v>18.831863403</v>
      </c>
    </row>
    <row r="47214" spans="1:3" x14ac:dyDescent="0.25">
      <c r="A47214">
        <v>609</v>
      </c>
      <c r="B47214" s="1">
        <f>DATE(2001,9,1) + TIME(0,0,0)</f>
        <v>37135</v>
      </c>
      <c r="C47214">
        <v>18.945663452000002</v>
      </c>
    </row>
    <row r="47215" spans="1:3" x14ac:dyDescent="0.25">
      <c r="A47215">
        <v>639</v>
      </c>
      <c r="B47215" s="1">
        <f>DATE(2001,10,1) + TIME(0,0,0)</f>
        <v>37165</v>
      </c>
      <c r="C47215">
        <v>19.041303634999998</v>
      </c>
    </row>
    <row r="47216" spans="1:3" x14ac:dyDescent="0.25">
      <c r="A47216">
        <v>670</v>
      </c>
      <c r="B47216" s="1">
        <f>DATE(2001,11,1) + TIME(0,0,0)</f>
        <v>37196</v>
      </c>
      <c r="C47216">
        <v>19.126605988000001</v>
      </c>
    </row>
    <row r="47217" spans="1:3" x14ac:dyDescent="0.25">
      <c r="A47217">
        <v>700</v>
      </c>
      <c r="B47217" s="1">
        <f>DATE(2001,12,1) + TIME(0,0,0)</f>
        <v>37226</v>
      </c>
      <c r="C47217">
        <v>19.196624755999999</v>
      </c>
    </row>
    <row r="47218" spans="1:3" x14ac:dyDescent="0.25">
      <c r="A47218">
        <v>731</v>
      </c>
      <c r="B47218" s="1">
        <f>DATE(2002,1,1) + TIME(0,0,0)</f>
        <v>37257</v>
      </c>
      <c r="C47218">
        <v>19.257261276000001</v>
      </c>
    </row>
    <row r="47219" spans="1:3" x14ac:dyDescent="0.25">
      <c r="A47219">
        <v>762</v>
      </c>
      <c r="B47219" s="1">
        <f>DATE(2002,2,1) + TIME(0,0,0)</f>
        <v>37288</v>
      </c>
      <c r="C47219">
        <v>19.307582855</v>
      </c>
    </row>
    <row r="47220" spans="1:3" x14ac:dyDescent="0.25">
      <c r="A47220">
        <v>790</v>
      </c>
      <c r="B47220" s="1">
        <f>DATE(2002,3,1) + TIME(0,0,0)</f>
        <v>37316</v>
      </c>
      <c r="C47220">
        <v>19.346971512</v>
      </c>
    </row>
    <row r="47221" spans="1:3" x14ac:dyDescent="0.25">
      <c r="A47221">
        <v>821</v>
      </c>
      <c r="B47221" s="1">
        <f>DATE(2002,4,1) + TIME(0,0,0)</f>
        <v>37347</v>
      </c>
      <c r="C47221">
        <v>19.386512755999998</v>
      </c>
    </row>
    <row r="47222" spans="1:3" x14ac:dyDescent="0.25">
      <c r="A47222">
        <v>851</v>
      </c>
      <c r="B47222" s="1">
        <f>DATE(2002,5,1) + TIME(0,0,0)</f>
        <v>37377</v>
      </c>
      <c r="C47222">
        <v>19.419836044</v>
      </c>
    </row>
    <row r="47223" spans="1:3" x14ac:dyDescent="0.25">
      <c r="A47223">
        <v>882</v>
      </c>
      <c r="B47223" s="1">
        <f>DATE(2002,6,1) + TIME(0,0,0)</f>
        <v>37408</v>
      </c>
      <c r="C47223">
        <v>19.450738907000002</v>
      </c>
    </row>
    <row r="47224" spans="1:3" x14ac:dyDescent="0.25">
      <c r="A47224">
        <v>912</v>
      </c>
      <c r="B47224" s="1">
        <f>DATE(2002,7,1) + TIME(0,0,0)</f>
        <v>37438</v>
      </c>
      <c r="C47224">
        <v>19.478530884000001</v>
      </c>
    </row>
    <row r="47225" spans="1:3" x14ac:dyDescent="0.25">
      <c r="A47225">
        <v>943</v>
      </c>
      <c r="B47225" s="1">
        <f>DATE(2002,8,1) + TIME(0,0,0)</f>
        <v>37469</v>
      </c>
      <c r="C47225">
        <v>19.505281448000002</v>
      </c>
    </row>
    <row r="47226" spans="1:3" x14ac:dyDescent="0.25">
      <c r="A47226">
        <v>974</v>
      </c>
      <c r="B47226" s="1">
        <f>DATE(2002,9,1) + TIME(0,0,0)</f>
        <v>37500</v>
      </c>
      <c r="C47226">
        <v>19.530179977</v>
      </c>
    </row>
    <row r="47227" spans="1:3" x14ac:dyDescent="0.25">
      <c r="A47227">
        <v>1004</v>
      </c>
      <c r="B47227" s="1">
        <f>DATE(2002,10,1) + TIME(0,0,0)</f>
        <v>37530</v>
      </c>
      <c r="C47227">
        <v>19.552734375</v>
      </c>
    </row>
    <row r="47228" spans="1:3" x14ac:dyDescent="0.25">
      <c r="A47228">
        <v>1035</v>
      </c>
      <c r="B47228" s="1">
        <f>DATE(2002,11,1) + TIME(0,0,0)</f>
        <v>37561</v>
      </c>
      <c r="C47228">
        <v>19.574676514</v>
      </c>
    </row>
    <row r="47229" spans="1:3" x14ac:dyDescent="0.25">
      <c r="A47229">
        <v>1065</v>
      </c>
      <c r="B47229" s="1">
        <f>DATE(2002,12,1) + TIME(0,0,0)</f>
        <v>37591</v>
      </c>
      <c r="C47229">
        <v>19.594520569</v>
      </c>
    </row>
    <row r="47230" spans="1:3" x14ac:dyDescent="0.25">
      <c r="A47230">
        <v>1096</v>
      </c>
      <c r="B47230" s="1">
        <f>DATE(2003,1,1) + TIME(0,0,0)</f>
        <v>37622</v>
      </c>
      <c r="C47230">
        <v>19.613920212</v>
      </c>
    </row>
    <row r="47231" spans="1:3" x14ac:dyDescent="0.25">
      <c r="A47231">
        <v>1127</v>
      </c>
      <c r="B47231" s="1">
        <f>DATE(2003,2,1) + TIME(0,0,0)</f>
        <v>37653</v>
      </c>
      <c r="C47231">
        <v>19.632371901999999</v>
      </c>
    </row>
    <row r="47232" spans="1:3" x14ac:dyDescent="0.25">
      <c r="A47232">
        <v>1155</v>
      </c>
      <c r="B47232" s="1">
        <f>DATE(2003,3,1) + TIME(0,0,0)</f>
        <v>37681</v>
      </c>
      <c r="C47232">
        <v>19.648294449000002</v>
      </c>
    </row>
    <row r="47233" spans="1:3" x14ac:dyDescent="0.25">
      <c r="A47233">
        <v>1186</v>
      </c>
      <c r="B47233" s="1">
        <f>DATE(2003,4,1) + TIME(0,0,0)</f>
        <v>37712</v>
      </c>
      <c r="C47233">
        <v>19.665159225</v>
      </c>
    </row>
    <row r="47234" spans="1:3" x14ac:dyDescent="0.25">
      <c r="A47234">
        <v>1216</v>
      </c>
      <c r="B47234" s="1">
        <f>DATE(2003,5,1) + TIME(0,0,0)</f>
        <v>37742</v>
      </c>
      <c r="C47234">
        <v>19.680727005000001</v>
      </c>
    </row>
    <row r="47235" spans="1:3" x14ac:dyDescent="0.25">
      <c r="A47235">
        <v>1247</v>
      </c>
      <c r="B47235" s="1">
        <f>DATE(2003,6,1) + TIME(0,0,0)</f>
        <v>37773</v>
      </c>
      <c r="C47235">
        <v>19.696054458999999</v>
      </c>
    </row>
    <row r="47236" spans="1:3" x14ac:dyDescent="0.25">
      <c r="A47236">
        <v>1277</v>
      </c>
      <c r="B47236" s="1">
        <f>DATE(2003,7,1) + TIME(0,0,0)</f>
        <v>37803</v>
      </c>
      <c r="C47236">
        <v>19.710212708</v>
      </c>
    </row>
    <row r="47237" spans="1:3" x14ac:dyDescent="0.25">
      <c r="A47237">
        <v>1308</v>
      </c>
      <c r="B47237" s="1">
        <f>DATE(2003,8,1) + TIME(0,0,0)</f>
        <v>37834</v>
      </c>
      <c r="C47237">
        <v>19.724208831999999</v>
      </c>
    </row>
    <row r="47238" spans="1:3" x14ac:dyDescent="0.25">
      <c r="A47238">
        <v>1339</v>
      </c>
      <c r="B47238" s="1">
        <f>DATE(2003,9,1) + TIME(0,0,0)</f>
        <v>37865</v>
      </c>
      <c r="C47238">
        <v>19.737609862999999</v>
      </c>
    </row>
    <row r="47239" spans="1:3" x14ac:dyDescent="0.25">
      <c r="A47239">
        <v>1369</v>
      </c>
      <c r="B47239" s="1">
        <f>DATE(2003,10,1) + TIME(0,0,0)</f>
        <v>37895</v>
      </c>
      <c r="C47239">
        <v>19.750020980999999</v>
      </c>
    </row>
    <row r="47240" spans="1:3" x14ac:dyDescent="0.25">
      <c r="A47240">
        <v>1400</v>
      </c>
      <c r="B47240" s="1">
        <f>DATE(2003,11,1) + TIME(0,0,0)</f>
        <v>37926</v>
      </c>
      <c r="C47240">
        <v>19.762296676999998</v>
      </c>
    </row>
    <row r="47241" spans="1:3" x14ac:dyDescent="0.25">
      <c r="A47241">
        <v>1430</v>
      </c>
      <c r="B47241" s="1">
        <f>DATE(2003,12,1) + TIME(0,0,0)</f>
        <v>37956</v>
      </c>
      <c r="C47241">
        <v>19.773683548000001</v>
      </c>
    </row>
    <row r="47242" spans="1:3" x14ac:dyDescent="0.25">
      <c r="A47242">
        <v>1461</v>
      </c>
      <c r="B47242" s="1">
        <f>DATE(2004,1,1) + TIME(0,0,0)</f>
        <v>37987</v>
      </c>
      <c r="C47242">
        <v>19.784984589</v>
      </c>
    </row>
    <row r="47243" spans="1:3" x14ac:dyDescent="0.25">
      <c r="A47243">
        <v>1492</v>
      </c>
      <c r="B47243" s="1">
        <f>DATE(2004,2,1) + TIME(0,0,0)</f>
        <v>38018</v>
      </c>
      <c r="C47243">
        <v>19.795848845999998</v>
      </c>
    </row>
    <row r="47244" spans="1:3" x14ac:dyDescent="0.25">
      <c r="A47244">
        <v>1521</v>
      </c>
      <c r="B47244" s="1">
        <f>DATE(2004,3,1) + TIME(0,0,0)</f>
        <v>38047</v>
      </c>
      <c r="C47244">
        <v>19.805568695000002</v>
      </c>
    </row>
    <row r="47245" spans="1:3" x14ac:dyDescent="0.25">
      <c r="A47245">
        <v>1552</v>
      </c>
      <c r="B47245" s="1">
        <f>DATE(2004,4,1) + TIME(0,0,0)</f>
        <v>38078</v>
      </c>
      <c r="C47245">
        <v>19.815504074</v>
      </c>
    </row>
    <row r="47246" spans="1:3" x14ac:dyDescent="0.25">
      <c r="A47246">
        <v>1582</v>
      </c>
      <c r="B47246" s="1">
        <f>DATE(2004,5,1) + TIME(0,0,0)</f>
        <v>38108</v>
      </c>
      <c r="C47246">
        <v>19.824737549000002</v>
      </c>
    </row>
    <row r="47247" spans="1:3" x14ac:dyDescent="0.25">
      <c r="A47247">
        <v>1613</v>
      </c>
      <c r="B47247" s="1">
        <f>DATE(2004,6,1) + TIME(0,0,0)</f>
        <v>38139</v>
      </c>
      <c r="C47247">
        <v>19.833925247</v>
      </c>
    </row>
    <row r="47248" spans="1:3" x14ac:dyDescent="0.25">
      <c r="A47248">
        <v>1643</v>
      </c>
      <c r="B47248" s="1">
        <f>DATE(2004,7,1) + TIME(0,0,0)</f>
        <v>38169</v>
      </c>
      <c r="C47248">
        <v>19.842498779</v>
      </c>
    </row>
    <row r="47249" spans="1:3" x14ac:dyDescent="0.25">
      <c r="A47249">
        <v>1674</v>
      </c>
      <c r="B47249" s="1">
        <f>DATE(2004,8,1) + TIME(0,0,0)</f>
        <v>38200</v>
      </c>
      <c r="C47249">
        <v>19.851039885999999</v>
      </c>
    </row>
    <row r="47250" spans="1:3" x14ac:dyDescent="0.25">
      <c r="A47250">
        <v>1705</v>
      </c>
      <c r="B47250" s="1">
        <f>DATE(2004,9,1) + TIME(0,0,0)</f>
        <v>38231</v>
      </c>
      <c r="C47250">
        <v>19.85925293</v>
      </c>
    </row>
    <row r="47251" spans="1:3" x14ac:dyDescent="0.25">
      <c r="A47251">
        <v>1735</v>
      </c>
      <c r="B47251" s="1">
        <f>DATE(2004,10,1) + TIME(0,0,0)</f>
        <v>38261</v>
      </c>
      <c r="C47251">
        <v>19.866899490000002</v>
      </c>
    </row>
    <row r="47252" spans="1:3" x14ac:dyDescent="0.25">
      <c r="A47252">
        <v>1766</v>
      </c>
      <c r="B47252" s="1">
        <f>DATE(2004,11,1) + TIME(0,0,0)</f>
        <v>38292</v>
      </c>
      <c r="C47252">
        <v>19.874505997</v>
      </c>
    </row>
    <row r="47253" spans="1:3" x14ac:dyDescent="0.25">
      <c r="A47253">
        <v>1796</v>
      </c>
      <c r="B47253" s="1">
        <f>DATE(2004,12,1) + TIME(0,0,0)</f>
        <v>38322</v>
      </c>
      <c r="C47253">
        <v>19.881599426000001</v>
      </c>
    </row>
    <row r="47254" spans="1:3" x14ac:dyDescent="0.25">
      <c r="A47254">
        <v>1827</v>
      </c>
      <c r="B47254" s="1">
        <f>DATE(2005,1,1) + TIME(0,0,0)</f>
        <v>38353</v>
      </c>
      <c r="C47254">
        <v>19.888669967999999</v>
      </c>
    </row>
    <row r="47255" spans="1:3" x14ac:dyDescent="0.25">
      <c r="A47255">
        <v>1858</v>
      </c>
      <c r="B47255" s="1">
        <f>DATE(2005,2,1) + TIME(0,0,0)</f>
        <v>38384</v>
      </c>
      <c r="C47255">
        <v>19.895500182999999</v>
      </c>
    </row>
    <row r="47256" spans="1:3" x14ac:dyDescent="0.25">
      <c r="A47256">
        <v>1886</v>
      </c>
      <c r="B47256" s="1">
        <f>DATE(2005,3,1) + TIME(0,0,0)</f>
        <v>38412</v>
      </c>
      <c r="C47256">
        <v>19.901473999</v>
      </c>
    </row>
    <row r="47257" spans="1:3" x14ac:dyDescent="0.25">
      <c r="A47257">
        <v>1917</v>
      </c>
      <c r="B47257" s="1">
        <f>DATE(2005,4,1) + TIME(0,0,0)</f>
        <v>38443</v>
      </c>
      <c r="C47257">
        <v>19.907886505</v>
      </c>
    </row>
    <row r="47258" spans="1:3" x14ac:dyDescent="0.25">
      <c r="A47258">
        <v>1947</v>
      </c>
      <c r="B47258" s="1">
        <f>DATE(2005,5,1) + TIME(0,0,0)</f>
        <v>38473</v>
      </c>
      <c r="C47258">
        <v>19.913906097000002</v>
      </c>
    </row>
    <row r="47259" spans="1:3" x14ac:dyDescent="0.25">
      <c r="A47259">
        <v>1978</v>
      </c>
      <c r="B47259" s="1">
        <f>DATE(2005,6,1) + TIME(0,0,0)</f>
        <v>38504</v>
      </c>
      <c r="C47259">
        <v>19.919950485000001</v>
      </c>
    </row>
    <row r="47260" spans="1:3" x14ac:dyDescent="0.25">
      <c r="A47260">
        <v>2008</v>
      </c>
      <c r="B47260" s="1">
        <f>DATE(2005,7,1) + TIME(0,0,0)</f>
        <v>38534</v>
      </c>
      <c r="C47260">
        <v>19.925640105999999</v>
      </c>
    </row>
    <row r="47261" spans="1:3" x14ac:dyDescent="0.25">
      <c r="A47261">
        <v>2039</v>
      </c>
      <c r="B47261" s="1">
        <f>DATE(2005,8,1) + TIME(0,0,0)</f>
        <v>38565</v>
      </c>
      <c r="C47261">
        <v>19.931369781000001</v>
      </c>
    </row>
    <row r="47262" spans="1:3" x14ac:dyDescent="0.25">
      <c r="A47262">
        <v>2070</v>
      </c>
      <c r="B47262" s="1">
        <f>DATE(2005,9,1) + TIME(0,0,0)</f>
        <v>38596</v>
      </c>
      <c r="C47262">
        <v>19.936958313000002</v>
      </c>
    </row>
    <row r="47263" spans="1:3" x14ac:dyDescent="0.25">
      <c r="A47263">
        <v>2100</v>
      </c>
      <c r="B47263" s="1">
        <f>DATE(2005,10,1) + TIME(0,0,0)</f>
        <v>38626</v>
      </c>
      <c r="C47263">
        <v>19.942245483000001</v>
      </c>
    </row>
    <row r="47264" spans="1:3" x14ac:dyDescent="0.25">
      <c r="A47264">
        <v>2131</v>
      </c>
      <c r="B47264" s="1">
        <f>DATE(2005,11,1) + TIME(0,0,0)</f>
        <v>38657</v>
      </c>
      <c r="C47264">
        <v>19.947597504000001</v>
      </c>
    </row>
    <row r="47265" spans="1:3" x14ac:dyDescent="0.25">
      <c r="A47265">
        <v>2161</v>
      </c>
      <c r="B47265" s="1">
        <f>DATE(2005,12,1) + TIME(0,0,0)</f>
        <v>38687</v>
      </c>
      <c r="C47265">
        <v>19.952684401999999</v>
      </c>
    </row>
    <row r="47266" spans="1:3" x14ac:dyDescent="0.25">
      <c r="A47266">
        <v>2192</v>
      </c>
      <c r="B47266" s="1">
        <f>DATE(2006,1,1) + TIME(0,0,0)</f>
        <v>38718</v>
      </c>
      <c r="C47266">
        <v>19.957859038999999</v>
      </c>
    </row>
    <row r="47267" spans="1:3" x14ac:dyDescent="0.25">
      <c r="A47267">
        <v>2223</v>
      </c>
      <c r="B47267" s="1">
        <f>DATE(2006,2,1) + TIME(0,0,0)</f>
        <v>38749</v>
      </c>
      <c r="C47267">
        <v>19.962970733999999</v>
      </c>
    </row>
    <row r="47268" spans="1:3" x14ac:dyDescent="0.25">
      <c r="A47268">
        <v>2251</v>
      </c>
      <c r="B47268" s="1">
        <f>DATE(2006,3,1) + TIME(0,0,0)</f>
        <v>38777</v>
      </c>
      <c r="C47268">
        <v>19.967548369999999</v>
      </c>
    </row>
    <row r="47269" spans="1:3" x14ac:dyDescent="0.25">
      <c r="A47269">
        <v>2282</v>
      </c>
      <c r="B47269" s="1">
        <f>DATE(2006,4,1) + TIME(0,0,0)</f>
        <v>38808</v>
      </c>
      <c r="C47269">
        <v>19.972591399999999</v>
      </c>
    </row>
    <row r="47270" spans="1:3" x14ac:dyDescent="0.25">
      <c r="A47270">
        <v>2312</v>
      </c>
      <c r="B47270" s="1">
        <f>DATE(2006,5,1) + TIME(0,0,0)</f>
        <v>38838</v>
      </c>
      <c r="C47270">
        <v>19.977466583000002</v>
      </c>
    </row>
    <row r="47271" spans="1:3" x14ac:dyDescent="0.25">
      <c r="A47271">
        <v>2343</v>
      </c>
      <c r="B47271" s="1">
        <f>DATE(2006,6,1) + TIME(0,0,0)</f>
        <v>38869</v>
      </c>
      <c r="C47271">
        <v>19.982521057</v>
      </c>
    </row>
    <row r="47272" spans="1:3" x14ac:dyDescent="0.25">
      <c r="A47272">
        <v>2373</v>
      </c>
      <c r="B47272" s="1">
        <f>DATE(2006,7,1) + TIME(0,0,0)</f>
        <v>38899</v>
      </c>
      <c r="C47272">
        <v>19.987464905</v>
      </c>
    </row>
    <row r="47273" spans="1:3" x14ac:dyDescent="0.25">
      <c r="A47273">
        <v>2404</v>
      </c>
      <c r="B47273" s="1">
        <f>DATE(2006,8,1) + TIME(0,0,0)</f>
        <v>38930</v>
      </c>
      <c r="C47273">
        <v>19.992717743</v>
      </c>
    </row>
    <row r="47274" spans="1:3" x14ac:dyDescent="0.25">
      <c r="A47274">
        <v>2435</v>
      </c>
      <c r="B47274" s="1">
        <f>DATE(2006,9,1) + TIME(0,0,0)</f>
        <v>38961</v>
      </c>
      <c r="C47274">
        <v>19.998199462999999</v>
      </c>
    </row>
    <row r="47275" spans="1:3" x14ac:dyDescent="0.25">
      <c r="A47275">
        <v>2465</v>
      </c>
      <c r="B47275" s="1">
        <f>DATE(2006,10,1) + TIME(0,0,0)</f>
        <v>38991</v>
      </c>
      <c r="C47275">
        <v>20.003753662000001</v>
      </c>
    </row>
    <row r="47276" spans="1:3" x14ac:dyDescent="0.25">
      <c r="A47276">
        <v>2496</v>
      </c>
      <c r="B47276" s="1">
        <f>DATE(2006,11,1) + TIME(0,0,0)</f>
        <v>39022</v>
      </c>
      <c r="C47276">
        <v>20.009763717999999</v>
      </c>
    </row>
    <row r="47277" spans="1:3" x14ac:dyDescent="0.25">
      <c r="A47277">
        <v>2526</v>
      </c>
      <c r="B47277" s="1">
        <f>DATE(2006,12,1) + TIME(0,0,0)</f>
        <v>39052</v>
      </c>
      <c r="C47277">
        <v>20.015840529999998</v>
      </c>
    </row>
    <row r="47278" spans="1:3" x14ac:dyDescent="0.25">
      <c r="A47278">
        <v>2557</v>
      </c>
      <c r="B47278" s="1">
        <f>DATE(2007,1,1) + TIME(0,0,0)</f>
        <v>39083</v>
      </c>
      <c r="C47278">
        <v>20.022380828999999</v>
      </c>
    </row>
    <row r="47279" spans="1:3" x14ac:dyDescent="0.25">
      <c r="A47279">
        <v>2588</v>
      </c>
      <c r="B47279" s="1">
        <f>DATE(2007,2,1) + TIME(0,0,0)</f>
        <v>39114</v>
      </c>
      <c r="C47279">
        <v>20.029176712000002</v>
      </c>
    </row>
    <row r="47280" spans="1:3" x14ac:dyDescent="0.25">
      <c r="A47280">
        <v>2616</v>
      </c>
      <c r="B47280" s="1">
        <f>DATE(2007,3,1) + TIME(0,0,0)</f>
        <v>39142</v>
      </c>
      <c r="C47280">
        <v>20.035524368000001</v>
      </c>
    </row>
    <row r="47281" spans="1:3" x14ac:dyDescent="0.25">
      <c r="A47281">
        <v>2647</v>
      </c>
      <c r="B47281" s="1">
        <f>DATE(2007,4,1) + TIME(0,0,0)</f>
        <v>39173</v>
      </c>
      <c r="C47281">
        <v>20.042798995999998</v>
      </c>
    </row>
    <row r="47282" spans="1:3" x14ac:dyDescent="0.25">
      <c r="A47282">
        <v>2677</v>
      </c>
      <c r="B47282" s="1">
        <f>DATE(2007,5,1) + TIME(0,0,0)</f>
        <v>39203</v>
      </c>
      <c r="C47282">
        <v>20.050428391000001</v>
      </c>
    </row>
    <row r="47283" spans="1:3" x14ac:dyDescent="0.25">
      <c r="A47283">
        <v>2708</v>
      </c>
      <c r="B47283" s="1">
        <f>DATE(2007,6,1) + TIME(0,0,0)</f>
        <v>39234</v>
      </c>
      <c r="C47283">
        <v>20.058816910000001</v>
      </c>
    </row>
    <row r="47284" spans="1:3" x14ac:dyDescent="0.25">
      <c r="A47284">
        <v>2738</v>
      </c>
      <c r="B47284" s="1">
        <f>DATE(2007,7,1) + TIME(0,0,0)</f>
        <v>39264</v>
      </c>
      <c r="C47284">
        <v>20.067203522</v>
      </c>
    </row>
    <row r="47285" spans="1:3" x14ac:dyDescent="0.25">
      <c r="A47285">
        <v>2769</v>
      </c>
      <c r="B47285" s="1">
        <f>DATE(2007,8,1) + TIME(0,0,0)</f>
        <v>39295</v>
      </c>
      <c r="C47285">
        <v>20.076059341000001</v>
      </c>
    </row>
    <row r="47286" spans="1:3" x14ac:dyDescent="0.25">
      <c r="A47286">
        <v>2800</v>
      </c>
      <c r="B47286" s="1">
        <f>DATE(2007,9,1) + TIME(0,0,0)</f>
        <v>39326</v>
      </c>
      <c r="C47286">
        <v>20.085054398</v>
      </c>
    </row>
    <row r="47287" spans="1:3" x14ac:dyDescent="0.25">
      <c r="A47287">
        <v>2830</v>
      </c>
      <c r="B47287" s="1">
        <f>DATE(2007,10,1) + TIME(0,0,0)</f>
        <v>39356</v>
      </c>
      <c r="C47287">
        <v>20.093858719</v>
      </c>
    </row>
    <row r="47288" spans="1:3" x14ac:dyDescent="0.25">
      <c r="A47288">
        <v>2861</v>
      </c>
      <c r="B47288" s="1">
        <f>DATE(2007,11,1) + TIME(0,0,0)</f>
        <v>39387</v>
      </c>
      <c r="C47288">
        <v>20.103029250999999</v>
      </c>
    </row>
    <row r="47289" spans="1:3" x14ac:dyDescent="0.25">
      <c r="A47289">
        <v>2891</v>
      </c>
      <c r="B47289" s="1">
        <f>DATE(2007,12,1) + TIME(0,0,0)</f>
        <v>39417</v>
      </c>
      <c r="C47289">
        <v>20.111955643000002</v>
      </c>
    </row>
    <row r="47290" spans="1:3" x14ac:dyDescent="0.25">
      <c r="A47290">
        <v>2922</v>
      </c>
      <c r="B47290" s="1">
        <f>DATE(2008,1,1) + TIME(0,0,0)</f>
        <v>39448</v>
      </c>
      <c r="C47290">
        <v>20.121210097999999</v>
      </c>
    </row>
    <row r="47291" spans="1:3" x14ac:dyDescent="0.25">
      <c r="A47291">
        <v>2953</v>
      </c>
      <c r="B47291" s="1">
        <f>DATE(2008,2,1) + TIME(0,0,0)</f>
        <v>39479</v>
      </c>
      <c r="C47291">
        <v>20.130483627</v>
      </c>
    </row>
    <row r="47292" spans="1:3" x14ac:dyDescent="0.25">
      <c r="A47292">
        <v>2982</v>
      </c>
      <c r="B47292" s="1">
        <f>DATE(2008,3,1) + TIME(0,0,0)</f>
        <v>39508</v>
      </c>
      <c r="C47292">
        <v>20.139160155999999</v>
      </c>
    </row>
    <row r="47293" spans="1:3" x14ac:dyDescent="0.25">
      <c r="A47293">
        <v>3013</v>
      </c>
      <c r="B47293" s="1">
        <f>DATE(2008,4,1) + TIME(0,0,0)</f>
        <v>39539</v>
      </c>
      <c r="C47293">
        <v>20.148427963</v>
      </c>
    </row>
    <row r="47294" spans="1:3" x14ac:dyDescent="0.25">
      <c r="A47294">
        <v>3043</v>
      </c>
      <c r="B47294" s="1">
        <f>DATE(2008,5,1) + TIME(0,0,0)</f>
        <v>39569</v>
      </c>
      <c r="C47294">
        <v>20.157373428</v>
      </c>
    </row>
    <row r="47295" spans="1:3" x14ac:dyDescent="0.25">
      <c r="A47295">
        <v>3074</v>
      </c>
      <c r="B47295" s="1">
        <f>DATE(2008,6,1) + TIME(0,0,0)</f>
        <v>39600</v>
      </c>
      <c r="C47295">
        <v>20.166587830000001</v>
      </c>
    </row>
    <row r="47296" spans="1:3" x14ac:dyDescent="0.25">
      <c r="A47296">
        <v>3104</v>
      </c>
      <c r="B47296" s="1">
        <f>DATE(2008,7,1) + TIME(0,0,0)</f>
        <v>39630</v>
      </c>
      <c r="C47296">
        <v>20.175462722999999</v>
      </c>
    </row>
    <row r="47297" spans="1:3" x14ac:dyDescent="0.25">
      <c r="A47297">
        <v>3135</v>
      </c>
      <c r="B47297" s="1">
        <f>DATE(2008,8,1) + TIME(0,0,0)</f>
        <v>39661</v>
      </c>
      <c r="C47297">
        <v>20.184581757</v>
      </c>
    </row>
    <row r="47298" spans="1:3" x14ac:dyDescent="0.25">
      <c r="A47298">
        <v>3166</v>
      </c>
      <c r="B47298" s="1">
        <f>DATE(2008,9,1) + TIME(0,0,0)</f>
        <v>39692</v>
      </c>
      <c r="C47298">
        <v>20.193643569999999</v>
      </c>
    </row>
    <row r="47299" spans="1:3" x14ac:dyDescent="0.25">
      <c r="A47299">
        <v>3196</v>
      </c>
      <c r="B47299" s="1">
        <f>DATE(2008,10,1) + TIME(0,0,0)</f>
        <v>39722</v>
      </c>
      <c r="C47299">
        <v>20.202352523999998</v>
      </c>
    </row>
    <row r="47300" spans="1:3" x14ac:dyDescent="0.25">
      <c r="A47300">
        <v>3227</v>
      </c>
      <c r="B47300" s="1">
        <f>DATE(2008,11,1) + TIME(0,0,0)</f>
        <v>39753</v>
      </c>
      <c r="C47300">
        <v>20.211282730000001</v>
      </c>
    </row>
    <row r="47301" spans="1:3" x14ac:dyDescent="0.25">
      <c r="A47301">
        <v>3257</v>
      </c>
      <c r="B47301" s="1">
        <f>DATE(2008,12,1) + TIME(0,0,0)</f>
        <v>39783</v>
      </c>
      <c r="C47301">
        <v>20.219858169999998</v>
      </c>
    </row>
    <row r="47302" spans="1:3" x14ac:dyDescent="0.25">
      <c r="A47302">
        <v>3288</v>
      </c>
      <c r="B47302" s="1">
        <f>DATE(2009,1,1) + TIME(0,0,0)</f>
        <v>39814</v>
      </c>
      <c r="C47302">
        <v>20.228647232</v>
      </c>
    </row>
    <row r="47303" spans="1:3" x14ac:dyDescent="0.25">
      <c r="A47303">
        <v>3319</v>
      </c>
      <c r="B47303" s="1">
        <f>DATE(2009,2,1) + TIME(0,0,0)</f>
        <v>39845</v>
      </c>
      <c r="C47303">
        <v>20.237360000999999</v>
      </c>
    </row>
    <row r="47304" spans="1:3" x14ac:dyDescent="0.25">
      <c r="A47304">
        <v>3347</v>
      </c>
      <c r="B47304" s="1">
        <f>DATE(2009,3,1) + TIME(0,0,0)</f>
        <v>39873</v>
      </c>
      <c r="C47304">
        <v>20.245164871</v>
      </c>
    </row>
    <row r="47305" spans="1:3" x14ac:dyDescent="0.25">
      <c r="A47305">
        <v>3378</v>
      </c>
      <c r="B47305" s="1">
        <f>DATE(2009,4,1) + TIME(0,0,0)</f>
        <v>39904</v>
      </c>
      <c r="C47305">
        <v>20.253726959000002</v>
      </c>
    </row>
    <row r="47306" spans="1:3" x14ac:dyDescent="0.25">
      <c r="A47306">
        <v>3408</v>
      </c>
      <c r="B47306" s="1">
        <f>DATE(2009,5,1) + TIME(0,0,0)</f>
        <v>39934</v>
      </c>
      <c r="C47306">
        <v>20.261940001999999</v>
      </c>
    </row>
    <row r="47307" spans="1:3" x14ac:dyDescent="0.25">
      <c r="A47307">
        <v>3439</v>
      </c>
      <c r="B47307" s="1">
        <f>DATE(2009,6,1) + TIME(0,0,0)</f>
        <v>39965</v>
      </c>
      <c r="C47307">
        <v>20.270385741999998</v>
      </c>
    </row>
    <row r="47308" spans="1:3" x14ac:dyDescent="0.25">
      <c r="A47308">
        <v>3469</v>
      </c>
      <c r="B47308" s="1">
        <f>DATE(2009,7,1) + TIME(0,0,0)</f>
        <v>39995</v>
      </c>
      <c r="C47308">
        <v>20.278547286999999</v>
      </c>
    </row>
    <row r="47309" spans="1:3" x14ac:dyDescent="0.25">
      <c r="A47309">
        <v>3500</v>
      </c>
      <c r="B47309" s="1">
        <f>DATE(2009,8,1) + TIME(0,0,0)</f>
        <v>40026</v>
      </c>
      <c r="C47309">
        <v>20.286964417</v>
      </c>
    </row>
    <row r="47310" spans="1:3" x14ac:dyDescent="0.25">
      <c r="A47310">
        <v>3531</v>
      </c>
      <c r="B47310" s="1">
        <f>DATE(2009,9,1) + TIME(0,0,0)</f>
        <v>40057</v>
      </c>
      <c r="C47310">
        <v>20.295362473000001</v>
      </c>
    </row>
    <row r="47311" spans="1:3" x14ac:dyDescent="0.25">
      <c r="A47311">
        <v>3561</v>
      </c>
      <c r="B47311" s="1">
        <f>DATE(2009,10,1) + TIME(0,0,0)</f>
        <v>40087</v>
      </c>
      <c r="C47311">
        <v>20.303462981999999</v>
      </c>
    </row>
    <row r="47312" spans="1:3" x14ac:dyDescent="0.25">
      <c r="A47312">
        <v>3592</v>
      </c>
      <c r="B47312" s="1">
        <f>DATE(2009,11,1) + TIME(0,0,0)</f>
        <v>40118</v>
      </c>
      <c r="C47312">
        <v>20.311796187999999</v>
      </c>
    </row>
    <row r="47313" spans="1:3" x14ac:dyDescent="0.25">
      <c r="A47313">
        <v>3622</v>
      </c>
      <c r="B47313" s="1">
        <f>DATE(2009,12,1) + TIME(0,0,0)</f>
        <v>40148</v>
      </c>
      <c r="C47313">
        <v>20.319820404000001</v>
      </c>
    </row>
    <row r="47314" spans="1:3" x14ac:dyDescent="0.25">
      <c r="A47314">
        <v>3653</v>
      </c>
      <c r="B47314" s="1">
        <f>DATE(2010,1,1) + TIME(0,0,0)</f>
        <v>40179</v>
      </c>
      <c r="C47314">
        <v>20.328063964999998</v>
      </c>
    </row>
    <row r="47315" spans="1:3" x14ac:dyDescent="0.25">
      <c r="A47315">
        <v>3684</v>
      </c>
      <c r="B47315" s="1">
        <f>DATE(2010,2,1) + TIME(0,0,0)</f>
        <v>40210</v>
      </c>
      <c r="C47315">
        <v>20.336252213000002</v>
      </c>
    </row>
    <row r="47316" spans="1:3" x14ac:dyDescent="0.25">
      <c r="A47316">
        <v>3712</v>
      </c>
      <c r="B47316" s="1">
        <f>DATE(2010,3,1) + TIME(0,0,0)</f>
        <v>40238</v>
      </c>
      <c r="C47316">
        <v>20.343597412000001</v>
      </c>
    </row>
    <row r="47317" spans="1:3" x14ac:dyDescent="0.25">
      <c r="A47317">
        <v>3743</v>
      </c>
      <c r="B47317" s="1">
        <f>DATE(2010,4,1) + TIME(0,0,0)</f>
        <v>40269</v>
      </c>
      <c r="C47317">
        <v>20.351667404000001</v>
      </c>
    </row>
    <row r="47318" spans="1:3" x14ac:dyDescent="0.25">
      <c r="A47318">
        <v>3773</v>
      </c>
      <c r="B47318" s="1">
        <f>DATE(2010,5,1) + TIME(0,0,0)</f>
        <v>40299</v>
      </c>
      <c r="C47318">
        <v>20.359413147000001</v>
      </c>
    </row>
    <row r="47319" spans="1:3" x14ac:dyDescent="0.25">
      <c r="A47319">
        <v>3804</v>
      </c>
      <c r="B47319" s="1">
        <f>DATE(2010,6,1) + TIME(0,0,0)</f>
        <v>40330</v>
      </c>
      <c r="C47319">
        <v>20.367347717000001</v>
      </c>
    </row>
    <row r="47320" spans="1:3" x14ac:dyDescent="0.25">
      <c r="A47320">
        <v>3834</v>
      </c>
      <c r="B47320" s="1">
        <f>DATE(2010,7,1) + TIME(0,0,0)</f>
        <v>40360</v>
      </c>
      <c r="C47320">
        <v>20.374958037999999</v>
      </c>
    </row>
    <row r="47321" spans="1:3" x14ac:dyDescent="0.25">
      <c r="A47321">
        <v>3865</v>
      </c>
      <c r="B47321" s="1">
        <f>DATE(2010,8,1) + TIME(0,0,0)</f>
        <v>40391</v>
      </c>
      <c r="C47321">
        <v>20.382745743000001</v>
      </c>
    </row>
    <row r="47322" spans="1:3" x14ac:dyDescent="0.25">
      <c r="A47322">
        <v>3896</v>
      </c>
      <c r="B47322" s="1">
        <f>DATE(2010,9,1) + TIME(0,0,0)</f>
        <v>40422</v>
      </c>
      <c r="C47322">
        <v>20.390457153</v>
      </c>
    </row>
    <row r="47323" spans="1:3" x14ac:dyDescent="0.25">
      <c r="A47323">
        <v>3926</v>
      </c>
      <c r="B47323" s="1">
        <f>DATE(2010,10,1) + TIME(0,0,0)</f>
        <v>40452</v>
      </c>
      <c r="C47323">
        <v>20.397846221999998</v>
      </c>
    </row>
    <row r="47324" spans="1:3" x14ac:dyDescent="0.25">
      <c r="A47324">
        <v>3957</v>
      </c>
      <c r="B47324" s="1">
        <f>DATE(2010,11,1) + TIME(0,0,0)</f>
        <v>40483</v>
      </c>
      <c r="C47324">
        <v>20.405401229999999</v>
      </c>
    </row>
    <row r="47325" spans="1:3" x14ac:dyDescent="0.25">
      <c r="A47325">
        <v>3987</v>
      </c>
      <c r="B47325" s="1">
        <f>DATE(2010,12,1) + TIME(0,0,0)</f>
        <v>40513</v>
      </c>
      <c r="C47325">
        <v>20.412635803000001</v>
      </c>
    </row>
    <row r="47326" spans="1:3" x14ac:dyDescent="0.25">
      <c r="A47326">
        <v>4018</v>
      </c>
      <c r="B47326" s="1">
        <f>DATE(2011,1,1) + TIME(0,0,0)</f>
        <v>40544</v>
      </c>
      <c r="C47326">
        <v>20.420032501000001</v>
      </c>
    </row>
    <row r="47327" spans="1:3" x14ac:dyDescent="0.25">
      <c r="A47327">
        <v>4049</v>
      </c>
      <c r="B47327" s="1">
        <f>DATE(2011,2,1) + TIME(0,0,0)</f>
        <v>40575</v>
      </c>
      <c r="C47327">
        <v>20.427347182999998</v>
      </c>
    </row>
    <row r="47328" spans="1:3" x14ac:dyDescent="0.25">
      <c r="A47328">
        <v>4077</v>
      </c>
      <c r="B47328" s="1">
        <f>DATE(2011,3,1) + TIME(0,0,0)</f>
        <v>40603</v>
      </c>
      <c r="C47328">
        <v>20.433883667</v>
      </c>
    </row>
    <row r="47329" spans="1:3" x14ac:dyDescent="0.25">
      <c r="A47329">
        <v>4108</v>
      </c>
      <c r="B47329" s="1">
        <f>DATE(2011,4,1) + TIME(0,0,0)</f>
        <v>40634</v>
      </c>
      <c r="C47329">
        <v>20.441041945999999</v>
      </c>
    </row>
    <row r="47330" spans="1:3" x14ac:dyDescent="0.25">
      <c r="A47330">
        <v>4138</v>
      </c>
      <c r="B47330" s="1">
        <f>DATE(2011,5,1) + TIME(0,0,0)</f>
        <v>40664</v>
      </c>
      <c r="C47330">
        <v>20.447898864999999</v>
      </c>
    </row>
    <row r="47331" spans="1:3" x14ac:dyDescent="0.25">
      <c r="A47331">
        <v>4169</v>
      </c>
      <c r="B47331" s="1">
        <f>DATE(2011,6,1) + TIME(0,0,0)</f>
        <v>40695</v>
      </c>
      <c r="C47331">
        <v>20.454914092999999</v>
      </c>
    </row>
    <row r="47332" spans="1:3" x14ac:dyDescent="0.25">
      <c r="A47332">
        <v>4199</v>
      </c>
      <c r="B47332" s="1">
        <f>DATE(2011,7,1) + TIME(0,0,0)</f>
        <v>40725</v>
      </c>
      <c r="C47332">
        <v>20.461641312000001</v>
      </c>
    </row>
    <row r="47333" spans="1:3" x14ac:dyDescent="0.25">
      <c r="A47333">
        <v>4230</v>
      </c>
      <c r="B47333" s="1">
        <f>DATE(2011,8,1) + TIME(0,0,0)</f>
        <v>40756</v>
      </c>
      <c r="C47333">
        <v>20.468532562</v>
      </c>
    </row>
    <row r="47334" spans="1:3" x14ac:dyDescent="0.25">
      <c r="A47334">
        <v>4261</v>
      </c>
      <c r="B47334" s="1">
        <f>DATE(2011,9,1) + TIME(0,0,0)</f>
        <v>40787</v>
      </c>
      <c r="C47334">
        <v>20.475364684999999</v>
      </c>
    </row>
    <row r="47335" spans="1:3" x14ac:dyDescent="0.25">
      <c r="A47335">
        <v>4291</v>
      </c>
      <c r="B47335" s="1">
        <f>DATE(2011,10,1) + TIME(0,0,0)</f>
        <v>40817</v>
      </c>
      <c r="C47335">
        <v>20.481924057000001</v>
      </c>
    </row>
    <row r="47336" spans="1:3" x14ac:dyDescent="0.25">
      <c r="A47336">
        <v>4322</v>
      </c>
      <c r="B47336" s="1">
        <f>DATE(2011,11,1) + TIME(0,0,0)</f>
        <v>40848</v>
      </c>
      <c r="C47336">
        <v>20.488647460999999</v>
      </c>
    </row>
    <row r="47337" spans="1:3" x14ac:dyDescent="0.25">
      <c r="A47337">
        <v>4352</v>
      </c>
      <c r="B47337" s="1">
        <f>DATE(2011,12,1) + TIME(0,0,0)</f>
        <v>40878</v>
      </c>
      <c r="C47337">
        <v>20.495103835999998</v>
      </c>
    </row>
    <row r="47338" spans="1:3" x14ac:dyDescent="0.25">
      <c r="A47338">
        <v>4383</v>
      </c>
      <c r="B47338" s="1">
        <f>DATE(2012,1,1) + TIME(0,0,0)</f>
        <v>40909</v>
      </c>
      <c r="C47338">
        <v>20.501724243000002</v>
      </c>
    </row>
    <row r="47339" spans="1:3" x14ac:dyDescent="0.25">
      <c r="A47339">
        <v>4414</v>
      </c>
      <c r="B47339" s="1">
        <f>DATE(2012,2,1) + TIME(0,0,0)</f>
        <v>40940</v>
      </c>
      <c r="C47339">
        <v>20.508291244999999</v>
      </c>
    </row>
    <row r="47340" spans="1:3" x14ac:dyDescent="0.25">
      <c r="A47340">
        <v>4443</v>
      </c>
      <c r="B47340" s="1">
        <f>DATE(2012,3,1) + TIME(0,0,0)</f>
        <v>40969</v>
      </c>
      <c r="C47340">
        <v>20.514389038000001</v>
      </c>
    </row>
    <row r="47341" spans="1:3" x14ac:dyDescent="0.25">
      <c r="A47341">
        <v>4474</v>
      </c>
      <c r="B47341" s="1">
        <f>DATE(2012,4,1) + TIME(0,0,0)</f>
        <v>41000</v>
      </c>
      <c r="C47341">
        <v>20.520856856999998</v>
      </c>
    </row>
    <row r="47342" spans="1:3" x14ac:dyDescent="0.25">
      <c r="A47342">
        <v>4504</v>
      </c>
      <c r="B47342" s="1">
        <f>DATE(2012,5,1) + TIME(0,0,0)</f>
        <v>41030</v>
      </c>
      <c r="C47342">
        <v>20.52706337</v>
      </c>
    </row>
    <row r="47343" spans="1:3" x14ac:dyDescent="0.25">
      <c r="A47343">
        <v>4535</v>
      </c>
      <c r="B47343" s="1">
        <f>DATE(2012,6,1) + TIME(0,0,0)</f>
        <v>41061</v>
      </c>
      <c r="C47343">
        <v>20.533428191999999</v>
      </c>
    </row>
    <row r="47344" spans="1:3" x14ac:dyDescent="0.25">
      <c r="A47344">
        <v>4565</v>
      </c>
      <c r="B47344" s="1">
        <f>DATE(2012,7,1) + TIME(0,0,0)</f>
        <v>41091</v>
      </c>
      <c r="C47344">
        <v>20.539535522000001</v>
      </c>
    </row>
    <row r="47345" spans="1:3" x14ac:dyDescent="0.25">
      <c r="A47345">
        <v>4596</v>
      </c>
      <c r="B47345" s="1">
        <f>DATE(2012,8,1) + TIME(0,0,0)</f>
        <v>41122</v>
      </c>
      <c r="C47345">
        <v>20.545793533000001</v>
      </c>
    </row>
    <row r="47346" spans="1:3" x14ac:dyDescent="0.25">
      <c r="A47346">
        <v>4627</v>
      </c>
      <c r="B47346" s="1">
        <f>DATE(2012,9,1) + TIME(0,0,0)</f>
        <v>41153</v>
      </c>
      <c r="C47346">
        <v>20.551998137999998</v>
      </c>
    </row>
    <row r="47347" spans="1:3" x14ac:dyDescent="0.25">
      <c r="A47347">
        <v>4657</v>
      </c>
      <c r="B47347" s="1">
        <f>DATE(2012,10,1) + TIME(0,0,0)</f>
        <v>41183</v>
      </c>
      <c r="C47347">
        <v>20.557950974000001</v>
      </c>
    </row>
    <row r="47348" spans="1:3" x14ac:dyDescent="0.25">
      <c r="A47348">
        <v>4688</v>
      </c>
      <c r="B47348" s="1">
        <f>DATE(2012,11,1) + TIME(0,0,0)</f>
        <v>41214</v>
      </c>
      <c r="C47348">
        <v>20.564050674000001</v>
      </c>
    </row>
    <row r="47349" spans="1:3" x14ac:dyDescent="0.25">
      <c r="A47349">
        <v>4718</v>
      </c>
      <c r="B47349" s="1">
        <f>DATE(2012,12,1) + TIME(0,0,0)</f>
        <v>41244</v>
      </c>
      <c r="C47349">
        <v>20.569900513</v>
      </c>
    </row>
    <row r="47350" spans="1:3" x14ac:dyDescent="0.25">
      <c r="A47350">
        <v>4749</v>
      </c>
      <c r="B47350" s="1">
        <f>DATE(2013,1,1) + TIME(0,0,0)</f>
        <v>41275</v>
      </c>
      <c r="C47350">
        <v>20.575891495</v>
      </c>
    </row>
    <row r="47351" spans="1:3" x14ac:dyDescent="0.25">
      <c r="A47351">
        <v>4780</v>
      </c>
      <c r="B47351" s="1">
        <f>DATE(2013,2,1) + TIME(0,0,0)</f>
        <v>41306</v>
      </c>
      <c r="C47351">
        <v>20.581830977999999</v>
      </c>
    </row>
    <row r="47352" spans="1:3" x14ac:dyDescent="0.25">
      <c r="A47352">
        <v>4808</v>
      </c>
      <c r="B47352" s="1">
        <f>DATE(2013,3,1) + TIME(0,0,0)</f>
        <v>41334</v>
      </c>
      <c r="C47352">
        <v>20.587150573999999</v>
      </c>
    </row>
    <row r="47353" spans="1:3" x14ac:dyDescent="0.25">
      <c r="A47353">
        <v>4839</v>
      </c>
      <c r="B47353" s="1">
        <f>DATE(2013,4,1) + TIME(0,0,0)</f>
        <v>41365</v>
      </c>
      <c r="C47353">
        <v>20.592988968</v>
      </c>
    </row>
    <row r="47354" spans="1:3" x14ac:dyDescent="0.25">
      <c r="A47354">
        <v>4869</v>
      </c>
      <c r="B47354" s="1">
        <f>DATE(2013,5,1) + TIME(0,0,0)</f>
        <v>41395</v>
      </c>
      <c r="C47354">
        <v>20.598587036000001</v>
      </c>
    </row>
    <row r="47355" spans="1:3" x14ac:dyDescent="0.25">
      <c r="A47355">
        <v>4900</v>
      </c>
      <c r="B47355" s="1">
        <f>DATE(2013,6,1) + TIME(0,0,0)</f>
        <v>41426</v>
      </c>
      <c r="C47355">
        <v>20.604322433</v>
      </c>
    </row>
    <row r="47356" spans="1:3" x14ac:dyDescent="0.25">
      <c r="A47356">
        <v>4930</v>
      </c>
      <c r="B47356" s="1">
        <f>DATE(2013,7,1) + TIME(0,0,0)</f>
        <v>41456</v>
      </c>
      <c r="C47356">
        <v>20.609823227</v>
      </c>
    </row>
    <row r="47357" spans="1:3" x14ac:dyDescent="0.25">
      <c r="A47357">
        <v>4961</v>
      </c>
      <c r="B47357" s="1">
        <f>DATE(2013,8,1) + TIME(0,0,0)</f>
        <v>41487</v>
      </c>
      <c r="C47357">
        <v>20.615457535000001</v>
      </c>
    </row>
    <row r="47358" spans="1:3" x14ac:dyDescent="0.25">
      <c r="A47358">
        <v>4992</v>
      </c>
      <c r="B47358" s="1">
        <f>DATE(2013,9,1) + TIME(0,0,0)</f>
        <v>41518</v>
      </c>
      <c r="C47358">
        <v>20.621044159</v>
      </c>
    </row>
    <row r="47359" spans="1:3" x14ac:dyDescent="0.25">
      <c r="A47359">
        <v>5022</v>
      </c>
      <c r="B47359" s="1">
        <f>DATE(2013,10,1) + TIME(0,0,0)</f>
        <v>41548</v>
      </c>
      <c r="C47359">
        <v>20.626399994</v>
      </c>
    </row>
    <row r="47360" spans="1:3" x14ac:dyDescent="0.25">
      <c r="A47360">
        <v>5053</v>
      </c>
      <c r="B47360" s="1">
        <f>DATE(2013,11,1) + TIME(0,0,0)</f>
        <v>41579</v>
      </c>
      <c r="C47360">
        <v>20.631889343000001</v>
      </c>
    </row>
    <row r="47361" spans="1:3" x14ac:dyDescent="0.25">
      <c r="A47361">
        <v>5083</v>
      </c>
      <c r="B47361" s="1">
        <f>DATE(2013,12,1) + TIME(0,0,0)</f>
        <v>41609</v>
      </c>
      <c r="C47361">
        <v>20.637151717999998</v>
      </c>
    </row>
    <row r="47362" spans="1:3" x14ac:dyDescent="0.25">
      <c r="A47362">
        <v>5114</v>
      </c>
      <c r="B47362" s="1">
        <f>DATE(2014,1,1) + TIME(0,0,0)</f>
        <v>41640</v>
      </c>
      <c r="C47362">
        <v>20.642541885</v>
      </c>
    </row>
    <row r="47363" spans="1:3" x14ac:dyDescent="0.25">
      <c r="A47363">
        <v>5145</v>
      </c>
      <c r="B47363" s="1">
        <f>DATE(2014,2,1) + TIME(0,0,0)</f>
        <v>41671</v>
      </c>
      <c r="C47363">
        <v>20.647882461999998</v>
      </c>
    </row>
    <row r="47364" spans="1:3" x14ac:dyDescent="0.25">
      <c r="A47364">
        <v>5173</v>
      </c>
      <c r="B47364" s="1">
        <f>DATE(2014,3,1) + TIME(0,0,0)</f>
        <v>41699</v>
      </c>
      <c r="C47364">
        <v>20.652662277000001</v>
      </c>
    </row>
    <row r="47365" spans="1:3" x14ac:dyDescent="0.25">
      <c r="A47365">
        <v>5204</v>
      </c>
      <c r="B47365" s="1">
        <f>DATE(2014,4,1) + TIME(0,0,0)</f>
        <v>41730</v>
      </c>
      <c r="C47365">
        <v>20.657905579000001</v>
      </c>
    </row>
    <row r="47366" spans="1:3" x14ac:dyDescent="0.25">
      <c r="A47366">
        <v>5234</v>
      </c>
      <c r="B47366" s="1">
        <f>DATE(2014,5,1) + TIME(0,0,0)</f>
        <v>41760</v>
      </c>
      <c r="C47366">
        <v>20.662933349999999</v>
      </c>
    </row>
    <row r="47367" spans="1:3" x14ac:dyDescent="0.25">
      <c r="A47367">
        <v>5265</v>
      </c>
      <c r="B47367" s="1">
        <f>DATE(2014,6,1) + TIME(0,0,0)</f>
        <v>41791</v>
      </c>
      <c r="C47367">
        <v>20.668081283999999</v>
      </c>
    </row>
    <row r="47368" spans="1:3" x14ac:dyDescent="0.25">
      <c r="A47368">
        <v>5295</v>
      </c>
      <c r="B47368" s="1">
        <f>DATE(2014,7,1) + TIME(0,0,0)</f>
        <v>41821</v>
      </c>
      <c r="C47368">
        <v>20.673013687000001</v>
      </c>
    </row>
    <row r="47369" spans="1:3" x14ac:dyDescent="0.25">
      <c r="A47369">
        <v>5326</v>
      </c>
      <c r="B47369" s="1">
        <f>DATE(2014,8,1) + TIME(0,0,0)</f>
        <v>41852</v>
      </c>
      <c r="C47369">
        <v>20.678064345999999</v>
      </c>
    </row>
    <row r="47370" spans="1:3" x14ac:dyDescent="0.25">
      <c r="A47370">
        <v>5357</v>
      </c>
      <c r="B47370" s="1">
        <f>DATE(2014,9,1) + TIME(0,0,0)</f>
        <v>41883</v>
      </c>
      <c r="C47370">
        <v>20.683065414000001</v>
      </c>
    </row>
    <row r="47371" spans="1:3" x14ac:dyDescent="0.25">
      <c r="A47371">
        <v>5387</v>
      </c>
      <c r="B47371" s="1">
        <f>DATE(2014,10,1) + TIME(0,0,0)</f>
        <v>41913</v>
      </c>
      <c r="C47371">
        <v>20.687860488999998</v>
      </c>
    </row>
    <row r="47372" spans="1:3" x14ac:dyDescent="0.25">
      <c r="A47372">
        <v>5418</v>
      </c>
      <c r="B47372" s="1">
        <f>DATE(2014,11,1) + TIME(0,0,0)</f>
        <v>41944</v>
      </c>
      <c r="C47372">
        <v>20.692768096999998</v>
      </c>
    </row>
    <row r="47373" spans="1:3" x14ac:dyDescent="0.25">
      <c r="A47373">
        <v>5448</v>
      </c>
      <c r="B47373" s="1">
        <f>DATE(2014,12,1) + TIME(0,0,0)</f>
        <v>41974</v>
      </c>
      <c r="C47373">
        <v>20.697473526</v>
      </c>
    </row>
    <row r="47374" spans="1:3" x14ac:dyDescent="0.25">
      <c r="A47374">
        <v>5479</v>
      </c>
      <c r="B47374" s="1">
        <f>DATE(2015,1,1) + TIME(0,0,0)</f>
        <v>42005</v>
      </c>
      <c r="C47374">
        <v>20.702291489</v>
      </c>
    </row>
    <row r="47375" spans="1:3" x14ac:dyDescent="0.25">
      <c r="A47375">
        <v>5510</v>
      </c>
      <c r="B47375" s="1">
        <f>DATE(2015,2,1) + TIME(0,0,0)</f>
        <v>42036</v>
      </c>
      <c r="C47375">
        <v>20.707063675000001</v>
      </c>
    </row>
    <row r="47376" spans="1:3" x14ac:dyDescent="0.25">
      <c r="A47376">
        <v>5538</v>
      </c>
      <c r="B47376" s="1">
        <f>DATE(2015,3,1) + TIME(0,0,0)</f>
        <v>42064</v>
      </c>
      <c r="C47376">
        <v>20.711339950999999</v>
      </c>
    </row>
    <row r="47377" spans="1:3" x14ac:dyDescent="0.25">
      <c r="A47377">
        <v>5569</v>
      </c>
      <c r="B47377" s="1">
        <f>DATE(2015,4,1) + TIME(0,0,0)</f>
        <v>42095</v>
      </c>
      <c r="C47377">
        <v>20.716035843</v>
      </c>
    </row>
    <row r="47378" spans="1:3" x14ac:dyDescent="0.25">
      <c r="A47378">
        <v>5599</v>
      </c>
      <c r="B47378" s="1">
        <f>DATE(2015,5,1) + TIME(0,0,0)</f>
        <v>42125</v>
      </c>
      <c r="C47378">
        <v>20.720541000000001</v>
      </c>
    </row>
    <row r="47379" spans="1:3" x14ac:dyDescent="0.25">
      <c r="A47379">
        <v>5630</v>
      </c>
      <c r="B47379" s="1">
        <f>DATE(2015,6,1) + TIME(0,0,0)</f>
        <v>42156</v>
      </c>
      <c r="C47379">
        <v>20.725154877000001</v>
      </c>
    </row>
    <row r="47380" spans="1:3" x14ac:dyDescent="0.25">
      <c r="A47380">
        <v>5660</v>
      </c>
      <c r="B47380" s="1">
        <f>DATE(2015,7,1) + TIME(0,0,0)</f>
        <v>42186</v>
      </c>
      <c r="C47380">
        <v>20.729583739999999</v>
      </c>
    </row>
    <row r="47381" spans="1:3" x14ac:dyDescent="0.25">
      <c r="A47381">
        <v>5691</v>
      </c>
      <c r="B47381" s="1">
        <f>DATE(2015,8,1) + TIME(0,0,0)</f>
        <v>42217</v>
      </c>
      <c r="C47381">
        <v>20.734119414999999</v>
      </c>
    </row>
    <row r="47382" spans="1:3" x14ac:dyDescent="0.25">
      <c r="A47382">
        <v>5722</v>
      </c>
      <c r="B47382" s="1">
        <f>DATE(2015,9,1) + TIME(0,0,0)</f>
        <v>42248</v>
      </c>
      <c r="C47382">
        <v>20.738616943</v>
      </c>
    </row>
    <row r="47383" spans="1:3" x14ac:dyDescent="0.25">
      <c r="A47383">
        <v>5752</v>
      </c>
      <c r="B47383" s="1">
        <f>DATE(2015,10,1) + TIME(0,0,0)</f>
        <v>42278</v>
      </c>
      <c r="C47383">
        <v>20.742933272999998</v>
      </c>
    </row>
    <row r="47384" spans="1:3" x14ac:dyDescent="0.25">
      <c r="A47384">
        <v>5783</v>
      </c>
      <c r="B47384" s="1">
        <f>DATE(2015,11,1) + TIME(0,0,0)</f>
        <v>42309</v>
      </c>
      <c r="C47384">
        <v>20.747354507000001</v>
      </c>
    </row>
    <row r="47385" spans="1:3" x14ac:dyDescent="0.25">
      <c r="A47385">
        <v>5813</v>
      </c>
      <c r="B47385" s="1">
        <f>DATE(2015,12,1) + TIME(0,0,0)</f>
        <v>42339</v>
      </c>
      <c r="C47385">
        <v>20.751594543</v>
      </c>
    </row>
    <row r="47386" spans="1:3" x14ac:dyDescent="0.25">
      <c r="A47386">
        <v>5844</v>
      </c>
      <c r="B47386" s="1">
        <f>DATE(2016,1,1) + TIME(0,0,0)</f>
        <v>42370</v>
      </c>
      <c r="C47386">
        <v>20.755914688000001</v>
      </c>
    </row>
    <row r="47387" spans="1:3" x14ac:dyDescent="0.25">
      <c r="A47387">
        <v>5875</v>
      </c>
      <c r="B47387" s="1">
        <f>DATE(2016,2,1) + TIME(0,0,0)</f>
        <v>42401</v>
      </c>
      <c r="C47387">
        <v>20.760173798</v>
      </c>
    </row>
    <row r="47388" spans="1:3" x14ac:dyDescent="0.25">
      <c r="A47388">
        <v>5904</v>
      </c>
      <c r="B47388" s="1">
        <f>DATE(2016,3,1) + TIME(0,0,0)</f>
        <v>42430</v>
      </c>
      <c r="C47388">
        <v>20.764102936</v>
      </c>
    </row>
    <row r="47389" spans="1:3" x14ac:dyDescent="0.25">
      <c r="A47389">
        <v>5935</v>
      </c>
      <c r="B47389" s="1">
        <f>DATE(2016,4,1) + TIME(0,0,0)</f>
        <v>42461</v>
      </c>
      <c r="C47389">
        <v>20.768247603999999</v>
      </c>
    </row>
    <row r="47390" spans="1:3" x14ac:dyDescent="0.25">
      <c r="A47390">
        <v>5965</v>
      </c>
      <c r="B47390" s="1">
        <f>DATE(2016,5,1) + TIME(0,0,0)</f>
        <v>42491</v>
      </c>
      <c r="C47390">
        <v>20.772205353</v>
      </c>
    </row>
    <row r="47391" spans="1:3" x14ac:dyDescent="0.25">
      <c r="A47391">
        <v>5996</v>
      </c>
      <c r="B47391" s="1">
        <f>DATE(2016,6,1) + TIME(0,0,0)</f>
        <v>42522</v>
      </c>
      <c r="C47391">
        <v>20.776245116999998</v>
      </c>
    </row>
    <row r="47392" spans="1:3" x14ac:dyDescent="0.25">
      <c r="A47392">
        <v>6026</v>
      </c>
      <c r="B47392" s="1">
        <f>DATE(2016,7,1) + TIME(0,0,0)</f>
        <v>42552</v>
      </c>
      <c r="C47392">
        <v>20.780109406000001</v>
      </c>
    </row>
    <row r="47393" spans="1:3" x14ac:dyDescent="0.25">
      <c r="A47393">
        <v>6057</v>
      </c>
      <c r="B47393" s="1">
        <f>DATE(2016,8,1) + TIME(0,0,0)</f>
        <v>42583</v>
      </c>
      <c r="C47393">
        <v>20.784055710000001</v>
      </c>
    </row>
    <row r="47394" spans="1:3" x14ac:dyDescent="0.25">
      <c r="A47394">
        <v>6088</v>
      </c>
      <c r="B47394" s="1">
        <f>DATE(2016,9,1) + TIME(0,0,0)</f>
        <v>42614</v>
      </c>
      <c r="C47394">
        <v>20.787958145000001</v>
      </c>
    </row>
    <row r="47395" spans="1:3" x14ac:dyDescent="0.25">
      <c r="A47395">
        <v>6118</v>
      </c>
      <c r="B47395" s="1">
        <f>DATE(2016,10,1) + TIME(0,0,0)</f>
        <v>42644</v>
      </c>
      <c r="C47395">
        <v>20.791694640999999</v>
      </c>
    </row>
    <row r="47396" spans="1:3" x14ac:dyDescent="0.25">
      <c r="A47396">
        <v>6149</v>
      </c>
      <c r="B47396" s="1">
        <f>DATE(2016,11,1) + TIME(0,0,0)</f>
        <v>42675</v>
      </c>
      <c r="C47396">
        <v>20.795516968000001</v>
      </c>
    </row>
    <row r="47397" spans="1:3" x14ac:dyDescent="0.25">
      <c r="A47397">
        <v>6179</v>
      </c>
      <c r="B47397" s="1">
        <f>DATE(2016,12,1) + TIME(0,0,0)</f>
        <v>42705</v>
      </c>
      <c r="C47397">
        <v>20.799180983999999</v>
      </c>
    </row>
    <row r="47398" spans="1:3" x14ac:dyDescent="0.25">
      <c r="A47398">
        <v>6210</v>
      </c>
      <c r="B47398" s="1">
        <f>DATE(2017,1,1) + TIME(0,0,0)</f>
        <v>42736</v>
      </c>
      <c r="C47398">
        <v>20.802930832000001</v>
      </c>
    </row>
    <row r="47399" spans="1:3" x14ac:dyDescent="0.25">
      <c r="A47399">
        <v>6241</v>
      </c>
      <c r="B47399" s="1">
        <f>DATE(2017,2,1) + TIME(0,0,0)</f>
        <v>42767</v>
      </c>
      <c r="C47399">
        <v>20.806646347000001</v>
      </c>
    </row>
    <row r="47400" spans="1:3" x14ac:dyDescent="0.25">
      <c r="A47400">
        <v>6269</v>
      </c>
      <c r="B47400" s="1">
        <f>DATE(2017,3,1) + TIME(0,0,0)</f>
        <v>42795</v>
      </c>
      <c r="C47400">
        <v>20.809974669999999</v>
      </c>
    </row>
    <row r="47401" spans="1:3" x14ac:dyDescent="0.25">
      <c r="A47401">
        <v>6300</v>
      </c>
      <c r="B47401" s="1">
        <f>DATE(2017,4,1) + TIME(0,0,0)</f>
        <v>42826</v>
      </c>
      <c r="C47401">
        <v>20.813627242999999</v>
      </c>
    </row>
    <row r="47402" spans="1:3" x14ac:dyDescent="0.25">
      <c r="A47402">
        <v>6330</v>
      </c>
      <c r="B47402" s="1">
        <f>DATE(2017,5,1) + TIME(0,0,0)</f>
        <v>42856</v>
      </c>
      <c r="C47402">
        <v>20.817134856999999</v>
      </c>
    </row>
    <row r="47403" spans="1:3" x14ac:dyDescent="0.25">
      <c r="A47403">
        <v>6361</v>
      </c>
      <c r="B47403" s="1">
        <f>DATE(2017,6,1) + TIME(0,0,0)</f>
        <v>42887</v>
      </c>
      <c r="C47403">
        <v>20.820730209000001</v>
      </c>
    </row>
    <row r="47404" spans="1:3" x14ac:dyDescent="0.25">
      <c r="A47404">
        <v>6391</v>
      </c>
      <c r="B47404" s="1">
        <f>DATE(2017,7,1) + TIME(0,0,0)</f>
        <v>42917</v>
      </c>
      <c r="C47404">
        <v>20.82418251</v>
      </c>
    </row>
    <row r="47405" spans="1:3" x14ac:dyDescent="0.25">
      <c r="A47405">
        <v>6422</v>
      </c>
      <c r="B47405" s="1">
        <f>DATE(2017,8,1) + TIME(0,0,0)</f>
        <v>42948</v>
      </c>
      <c r="C47405">
        <v>20.827722549000001</v>
      </c>
    </row>
    <row r="47406" spans="1:3" x14ac:dyDescent="0.25">
      <c r="A47406">
        <v>6453</v>
      </c>
      <c r="B47406" s="1">
        <f>DATE(2017,9,1) + TIME(0,0,0)</f>
        <v>42979</v>
      </c>
      <c r="C47406">
        <v>20.831237793</v>
      </c>
    </row>
    <row r="47407" spans="1:3" x14ac:dyDescent="0.25">
      <c r="A47407">
        <v>6483</v>
      </c>
      <c r="B47407" s="1">
        <f>DATE(2017,10,1) + TIME(0,0,0)</f>
        <v>43009</v>
      </c>
      <c r="C47407">
        <v>20.834615707000001</v>
      </c>
    </row>
    <row r="47408" spans="1:3" x14ac:dyDescent="0.25">
      <c r="A47408">
        <v>6514</v>
      </c>
      <c r="B47408" s="1">
        <f>DATE(2017,11,1) + TIME(0,0,0)</f>
        <v>43040</v>
      </c>
      <c r="C47408">
        <v>20.83808136</v>
      </c>
    </row>
    <row r="47409" spans="1:3" x14ac:dyDescent="0.25">
      <c r="A47409">
        <v>6544</v>
      </c>
      <c r="B47409" s="1">
        <f>DATE(2017,12,1) + TIME(0,0,0)</f>
        <v>43070</v>
      </c>
      <c r="C47409">
        <v>20.841411591</v>
      </c>
    </row>
    <row r="47410" spans="1:3" x14ac:dyDescent="0.25">
      <c r="A47410">
        <v>6575</v>
      </c>
      <c r="B47410" s="1">
        <f>DATE(2018,1,1) + TIME(0,0,0)</f>
        <v>43101</v>
      </c>
      <c r="C47410">
        <v>20.844829559000001</v>
      </c>
    </row>
    <row r="47411" spans="1:3" x14ac:dyDescent="0.25">
      <c r="A47411">
        <v>6606</v>
      </c>
      <c r="B47411" s="1">
        <f>DATE(2018,2,1) + TIME(0,0,0)</f>
        <v>43132</v>
      </c>
      <c r="C47411">
        <v>20.848224640000002</v>
      </c>
    </row>
    <row r="47412" spans="1:3" x14ac:dyDescent="0.25">
      <c r="A47412">
        <v>6634</v>
      </c>
      <c r="B47412" s="1">
        <f>DATE(2018,3,1) + TIME(0,0,0)</f>
        <v>43160</v>
      </c>
      <c r="C47412">
        <v>20.851272583</v>
      </c>
    </row>
    <row r="47413" spans="1:3" x14ac:dyDescent="0.25">
      <c r="A47413">
        <v>6665</v>
      </c>
      <c r="B47413" s="1">
        <f>DATE(2018,4,1) + TIME(0,0,0)</f>
        <v>43191</v>
      </c>
      <c r="C47413">
        <v>20.854625702</v>
      </c>
    </row>
    <row r="47414" spans="1:3" x14ac:dyDescent="0.25">
      <c r="A47414">
        <v>6695</v>
      </c>
      <c r="B47414" s="1">
        <f>DATE(2018,5,1) + TIME(0,0,0)</f>
        <v>43221</v>
      </c>
      <c r="C47414">
        <v>20.857849121000001</v>
      </c>
    </row>
    <row r="47415" spans="1:3" x14ac:dyDescent="0.25">
      <c r="A47415">
        <v>6726</v>
      </c>
      <c r="B47415" s="1">
        <f>DATE(2018,6,1) + TIME(0,0,0)</f>
        <v>43252</v>
      </c>
      <c r="C47415">
        <v>20.861158370999998</v>
      </c>
    </row>
    <row r="47416" spans="1:3" x14ac:dyDescent="0.25">
      <c r="A47416">
        <v>6756</v>
      </c>
      <c r="B47416" s="1">
        <f>DATE(2018,7,1) + TIME(0,0,0)</f>
        <v>43282</v>
      </c>
      <c r="C47416">
        <v>20.864339827999999</v>
      </c>
    </row>
    <row r="47417" spans="1:3" x14ac:dyDescent="0.25">
      <c r="A47417">
        <v>6787</v>
      </c>
      <c r="B47417" s="1">
        <f>DATE(2018,8,1) + TIME(0,0,0)</f>
        <v>43313</v>
      </c>
      <c r="C47417">
        <v>20.867607116999999</v>
      </c>
    </row>
    <row r="47418" spans="1:3" x14ac:dyDescent="0.25">
      <c r="A47418">
        <v>6818</v>
      </c>
      <c r="B47418" s="1">
        <f>DATE(2018,9,1) + TIME(0,0,0)</f>
        <v>43344</v>
      </c>
      <c r="C47418">
        <v>20.870855331000001</v>
      </c>
    </row>
    <row r="47419" spans="1:3" x14ac:dyDescent="0.25">
      <c r="A47419">
        <v>6848</v>
      </c>
      <c r="B47419" s="1">
        <f>DATE(2018,10,1) + TIME(0,0,0)</f>
        <v>43374</v>
      </c>
      <c r="C47419">
        <v>20.873977661000001</v>
      </c>
    </row>
    <row r="47420" spans="1:3" x14ac:dyDescent="0.25">
      <c r="A47420">
        <v>6879</v>
      </c>
      <c r="B47420" s="1">
        <f>DATE(2018,11,1) + TIME(0,0,0)</f>
        <v>43405</v>
      </c>
      <c r="C47420">
        <v>20.877183914</v>
      </c>
    </row>
    <row r="47421" spans="1:3" x14ac:dyDescent="0.25">
      <c r="A47421">
        <v>6909</v>
      </c>
      <c r="B47421" s="1">
        <f>DATE(2018,12,1) + TIME(0,0,0)</f>
        <v>43435</v>
      </c>
      <c r="C47421">
        <v>20.88026619</v>
      </c>
    </row>
    <row r="47422" spans="1:3" x14ac:dyDescent="0.25">
      <c r="A47422">
        <v>6940</v>
      </c>
      <c r="B47422" s="1">
        <f>DATE(2019,1,1) + TIME(0,0,0)</f>
        <v>43466</v>
      </c>
      <c r="C47422">
        <v>20.883434296000001</v>
      </c>
    </row>
    <row r="47423" spans="1:3" x14ac:dyDescent="0.25">
      <c r="A47423">
        <v>6971</v>
      </c>
      <c r="B47423" s="1">
        <f>DATE(2019,2,1) + TIME(0,0,0)</f>
        <v>43497</v>
      </c>
      <c r="C47423">
        <v>20.886579514000001</v>
      </c>
    </row>
    <row r="47424" spans="1:3" x14ac:dyDescent="0.25">
      <c r="A47424">
        <v>6999</v>
      </c>
      <c r="B47424" s="1">
        <f>DATE(2019,3,1) + TIME(0,0,0)</f>
        <v>43525</v>
      </c>
      <c r="C47424">
        <v>20.889404296999999</v>
      </c>
    </row>
    <row r="47425" spans="1:3" x14ac:dyDescent="0.25">
      <c r="A47425">
        <v>7030</v>
      </c>
      <c r="B47425" s="1">
        <f>DATE(2019,4,1) + TIME(0,0,0)</f>
        <v>43556</v>
      </c>
      <c r="C47425">
        <v>20.892513274999999</v>
      </c>
    </row>
    <row r="47426" spans="1:3" x14ac:dyDescent="0.25">
      <c r="A47426">
        <v>7060</v>
      </c>
      <c r="B47426" s="1">
        <f>DATE(2019,5,1) + TIME(0,0,0)</f>
        <v>43586</v>
      </c>
      <c r="C47426">
        <v>20.895502090000001</v>
      </c>
    </row>
    <row r="47427" spans="1:3" x14ac:dyDescent="0.25">
      <c r="A47427">
        <v>7091</v>
      </c>
      <c r="B47427" s="1">
        <f>DATE(2019,6,1) + TIME(0,0,0)</f>
        <v>43617</v>
      </c>
      <c r="C47427">
        <v>20.898571014000002</v>
      </c>
    </row>
    <row r="47428" spans="1:3" x14ac:dyDescent="0.25">
      <c r="A47428">
        <v>7121</v>
      </c>
      <c r="B47428" s="1">
        <f>DATE(2019,7,1) + TIME(0,0,0)</f>
        <v>43647</v>
      </c>
      <c r="C47428">
        <v>20.90152359</v>
      </c>
    </row>
    <row r="47429" spans="1:3" x14ac:dyDescent="0.25">
      <c r="A47429">
        <v>7152</v>
      </c>
      <c r="B47429" s="1">
        <f>DATE(2019,8,1) + TIME(0,0,0)</f>
        <v>43678</v>
      </c>
      <c r="C47429">
        <v>20.904554366999999</v>
      </c>
    </row>
    <row r="47430" spans="1:3" x14ac:dyDescent="0.25">
      <c r="A47430">
        <v>7183</v>
      </c>
      <c r="B47430" s="1">
        <f>DATE(2019,9,1) + TIME(0,0,0)</f>
        <v>43709</v>
      </c>
      <c r="C47430">
        <v>20.907566071000002</v>
      </c>
    </row>
    <row r="47431" spans="1:3" x14ac:dyDescent="0.25">
      <c r="A47431">
        <v>7213</v>
      </c>
      <c r="B47431" s="1">
        <f>DATE(2019,10,1) + TIME(0,0,0)</f>
        <v>43739</v>
      </c>
      <c r="C47431">
        <v>20.910463332999999</v>
      </c>
    </row>
    <row r="47432" spans="1:3" x14ac:dyDescent="0.25">
      <c r="A47432">
        <v>7244</v>
      </c>
      <c r="B47432" s="1">
        <f>DATE(2019,11,1) + TIME(0,0,0)</f>
        <v>43770</v>
      </c>
      <c r="C47432">
        <v>20.91343689</v>
      </c>
    </row>
    <row r="47433" spans="1:3" x14ac:dyDescent="0.25">
      <c r="A47433">
        <v>7274</v>
      </c>
      <c r="B47433" s="1">
        <f>DATE(2019,12,1) + TIME(0,0,0)</f>
        <v>43800</v>
      </c>
      <c r="C47433">
        <v>20.916297913000001</v>
      </c>
    </row>
    <row r="47434" spans="1:3" x14ac:dyDescent="0.25">
      <c r="A47434">
        <v>7305</v>
      </c>
      <c r="B47434" s="1">
        <f>DATE(2020,1,1) + TIME(0,0,0)</f>
        <v>43831</v>
      </c>
      <c r="C47434">
        <v>20.919235229000002</v>
      </c>
    </row>
    <row r="47435" spans="1:3" x14ac:dyDescent="0.25">
      <c r="A47435">
        <v>7336</v>
      </c>
      <c r="B47435" s="1">
        <f>DATE(2020,2,1) + TIME(0,0,0)</f>
        <v>43862</v>
      </c>
      <c r="C47435">
        <v>20.922153473000002</v>
      </c>
    </row>
    <row r="47436" spans="1:3" x14ac:dyDescent="0.25">
      <c r="A47436">
        <v>7365</v>
      </c>
      <c r="B47436" s="1">
        <f>DATE(2020,3,1) + TIME(0,0,0)</f>
        <v>43891</v>
      </c>
      <c r="C47436">
        <v>20.924865723</v>
      </c>
    </row>
    <row r="47437" spans="1:3" x14ac:dyDescent="0.25">
      <c r="A47437">
        <v>7396</v>
      </c>
      <c r="B47437" s="1">
        <f>DATE(2020,4,1) + TIME(0,0,0)</f>
        <v>43922</v>
      </c>
      <c r="C47437">
        <v>20.927743912</v>
      </c>
    </row>
    <row r="47438" spans="1:3" x14ac:dyDescent="0.25">
      <c r="A47438">
        <v>7426</v>
      </c>
      <c r="B47438" s="1">
        <f>DATE(2020,5,1) + TIME(0,0,0)</f>
        <v>43952</v>
      </c>
      <c r="C47438">
        <v>20.930511474999999</v>
      </c>
    </row>
    <row r="47439" spans="1:3" x14ac:dyDescent="0.25">
      <c r="A47439">
        <v>7457</v>
      </c>
      <c r="B47439" s="1">
        <f>DATE(2020,6,1) + TIME(0,0,0)</f>
        <v>43983</v>
      </c>
      <c r="C47439">
        <v>20.933349609</v>
      </c>
    </row>
    <row r="47440" spans="1:3" x14ac:dyDescent="0.25">
      <c r="A47440">
        <v>7487</v>
      </c>
      <c r="B47440" s="1">
        <f>DATE(2020,7,1) + TIME(0,0,0)</f>
        <v>44013</v>
      </c>
      <c r="C47440">
        <v>20.936075210999999</v>
      </c>
    </row>
    <row r="47441" spans="1:3" x14ac:dyDescent="0.25">
      <c r="A47441">
        <v>7518</v>
      </c>
      <c r="B47441" s="1">
        <f>DATE(2020,8,1) + TIME(0,0,0)</f>
        <v>44044</v>
      </c>
      <c r="C47441">
        <v>20.938869476000001</v>
      </c>
    </row>
    <row r="47442" spans="1:3" x14ac:dyDescent="0.25">
      <c r="A47442">
        <v>7549</v>
      </c>
      <c r="B47442" s="1">
        <f>DATE(2020,9,1) + TIME(0,0,0)</f>
        <v>44075</v>
      </c>
      <c r="C47442">
        <v>20.941638947000001</v>
      </c>
    </row>
    <row r="47443" spans="1:3" x14ac:dyDescent="0.25">
      <c r="A47443">
        <v>7579</v>
      </c>
      <c r="B47443" s="1">
        <f>DATE(2020,10,1) + TIME(0,0,0)</f>
        <v>44105</v>
      </c>
      <c r="C47443">
        <v>20.944299697999998</v>
      </c>
    </row>
    <row r="47444" spans="1:3" x14ac:dyDescent="0.25">
      <c r="A47444">
        <v>7610</v>
      </c>
      <c r="B47444" s="1">
        <f>DATE(2020,11,1) + TIME(0,0,0)</f>
        <v>44136</v>
      </c>
      <c r="C47444">
        <v>20.947027206000001</v>
      </c>
    </row>
    <row r="47445" spans="1:3" x14ac:dyDescent="0.25">
      <c r="A47445">
        <v>7640</v>
      </c>
      <c r="B47445" s="1">
        <f>DATE(2020,12,1) + TIME(0,0,0)</f>
        <v>44166</v>
      </c>
      <c r="C47445">
        <v>20.949644089</v>
      </c>
    </row>
    <row r="47446" spans="1:3" x14ac:dyDescent="0.25">
      <c r="A47446">
        <v>7671</v>
      </c>
      <c r="B47446" s="1">
        <f>DATE(2021,1,1) + TIME(0,0,0)</f>
        <v>44197</v>
      </c>
      <c r="C47446">
        <v>20.952325820999999</v>
      </c>
    </row>
    <row r="47447" spans="1:3" x14ac:dyDescent="0.25">
      <c r="A47447">
        <v>7702</v>
      </c>
      <c r="B47447" s="1">
        <f>DATE(2021,2,1) + TIME(0,0,0)</f>
        <v>44228</v>
      </c>
      <c r="C47447">
        <v>20.954986571999999</v>
      </c>
    </row>
    <row r="47448" spans="1:3" x14ac:dyDescent="0.25">
      <c r="A47448">
        <v>7730</v>
      </c>
      <c r="B47448" s="1">
        <f>DATE(2021,3,1) + TIME(0,0,0)</f>
        <v>44256</v>
      </c>
      <c r="C47448">
        <v>20.957370758</v>
      </c>
    </row>
    <row r="47449" spans="1:3" x14ac:dyDescent="0.25">
      <c r="A47449">
        <v>7761</v>
      </c>
      <c r="B47449" s="1">
        <f>DATE(2021,4,1) + TIME(0,0,0)</f>
        <v>44287</v>
      </c>
      <c r="C47449">
        <v>20.959989547999999</v>
      </c>
    </row>
    <row r="47450" spans="1:3" x14ac:dyDescent="0.25">
      <c r="A47450">
        <v>7791</v>
      </c>
      <c r="B47450" s="1">
        <f>DATE(2021,5,1) + TIME(0,0,0)</f>
        <v>44317</v>
      </c>
      <c r="C47450">
        <v>20.962505341</v>
      </c>
    </row>
    <row r="47451" spans="1:3" x14ac:dyDescent="0.25">
      <c r="A47451">
        <v>7822</v>
      </c>
      <c r="B47451" s="1">
        <f>DATE(2021,6,1) + TIME(0,0,0)</f>
        <v>44348</v>
      </c>
      <c r="C47451">
        <v>20.965084076</v>
      </c>
    </row>
    <row r="47452" spans="1:3" x14ac:dyDescent="0.25">
      <c r="A47452">
        <v>7852</v>
      </c>
      <c r="B47452" s="1">
        <f>DATE(2021,7,1) + TIME(0,0,0)</f>
        <v>44378</v>
      </c>
      <c r="C47452">
        <v>20.967559814000001</v>
      </c>
    </row>
    <row r="47453" spans="1:3" x14ac:dyDescent="0.25">
      <c r="A47453">
        <v>7883</v>
      </c>
      <c r="B47453" s="1">
        <f>DATE(2021,8,1) + TIME(0,0,0)</f>
        <v>44409</v>
      </c>
      <c r="C47453">
        <v>20.970098494999998</v>
      </c>
    </row>
    <row r="47454" spans="1:3" x14ac:dyDescent="0.25">
      <c r="A47454">
        <v>7914</v>
      </c>
      <c r="B47454" s="1">
        <f>DATE(2021,9,1) + TIME(0,0,0)</f>
        <v>44440</v>
      </c>
      <c r="C47454">
        <v>20.972618102999999</v>
      </c>
    </row>
    <row r="47455" spans="1:3" x14ac:dyDescent="0.25">
      <c r="A47455">
        <v>7944</v>
      </c>
      <c r="B47455" s="1">
        <f>DATE(2021,10,1) + TIME(0,0,0)</f>
        <v>44470</v>
      </c>
      <c r="C47455">
        <v>20.975038527999999</v>
      </c>
    </row>
    <row r="47456" spans="1:3" x14ac:dyDescent="0.25">
      <c r="A47456">
        <v>7975</v>
      </c>
      <c r="B47456" s="1">
        <f>DATE(2021,11,1) + TIME(0,0,0)</f>
        <v>44501</v>
      </c>
      <c r="C47456">
        <v>20.977521895999999</v>
      </c>
    </row>
    <row r="47457" spans="1:3" x14ac:dyDescent="0.25">
      <c r="A47457">
        <v>8005</v>
      </c>
      <c r="B47457" s="1">
        <f>DATE(2021,12,1) + TIME(0,0,0)</f>
        <v>44531</v>
      </c>
      <c r="C47457">
        <v>20.979906081999999</v>
      </c>
    </row>
    <row r="47458" spans="1:3" x14ac:dyDescent="0.25">
      <c r="A47458">
        <v>8036</v>
      </c>
      <c r="B47458" s="1">
        <f>DATE(2022,1,1) + TIME(0,0,0)</f>
        <v>44562</v>
      </c>
      <c r="C47458">
        <v>20.982353209999999</v>
      </c>
    </row>
    <row r="47459" spans="1:3" x14ac:dyDescent="0.25">
      <c r="A47459">
        <v>8067</v>
      </c>
      <c r="B47459" s="1">
        <f>DATE(2022,2,1) + TIME(0,0,0)</f>
        <v>44593</v>
      </c>
      <c r="C47459">
        <v>20.984781264999999</v>
      </c>
    </row>
    <row r="47460" spans="1:3" x14ac:dyDescent="0.25">
      <c r="A47460">
        <v>8095</v>
      </c>
      <c r="B47460" s="1">
        <f>DATE(2022,3,1) + TIME(0,0,0)</f>
        <v>44621</v>
      </c>
      <c r="C47460">
        <v>20.986959457000001</v>
      </c>
    </row>
    <row r="47461" spans="1:3" x14ac:dyDescent="0.25">
      <c r="A47461">
        <v>8126</v>
      </c>
      <c r="B47461" s="1">
        <f>DATE(2022,4,1) + TIME(0,0,0)</f>
        <v>44652</v>
      </c>
      <c r="C47461">
        <v>20.989353179999998</v>
      </c>
    </row>
    <row r="47462" spans="1:3" x14ac:dyDescent="0.25">
      <c r="A47462">
        <v>8156</v>
      </c>
      <c r="B47462" s="1">
        <f>DATE(2022,5,1) + TIME(0,0,0)</f>
        <v>44682</v>
      </c>
      <c r="C47462">
        <v>20.991655349999998</v>
      </c>
    </row>
    <row r="47463" spans="1:3" x14ac:dyDescent="0.25">
      <c r="A47463">
        <v>8187</v>
      </c>
      <c r="B47463" s="1">
        <f>DATE(2022,6,1) + TIME(0,0,0)</f>
        <v>44713</v>
      </c>
      <c r="C47463">
        <v>20.994014740000001</v>
      </c>
    </row>
    <row r="47464" spans="1:3" x14ac:dyDescent="0.25">
      <c r="A47464">
        <v>8217</v>
      </c>
      <c r="B47464" s="1">
        <f>DATE(2022,7,1) + TIME(0,0,0)</f>
        <v>44743</v>
      </c>
      <c r="C47464">
        <v>20.996284485</v>
      </c>
    </row>
    <row r="47465" spans="1:3" x14ac:dyDescent="0.25">
      <c r="A47465">
        <v>8248</v>
      </c>
      <c r="B47465" s="1">
        <f>DATE(2022,8,1) + TIME(0,0,0)</f>
        <v>44774</v>
      </c>
      <c r="C47465">
        <v>20.998613358</v>
      </c>
    </row>
    <row r="47466" spans="1:3" x14ac:dyDescent="0.25">
      <c r="A47466">
        <v>8279</v>
      </c>
      <c r="B47466" s="1">
        <f>DATE(2022,9,1) + TIME(0,0,0)</f>
        <v>44805</v>
      </c>
      <c r="C47466">
        <v>21.000925064</v>
      </c>
    </row>
    <row r="47467" spans="1:3" x14ac:dyDescent="0.25">
      <c r="A47467">
        <v>8309</v>
      </c>
      <c r="B47467" s="1">
        <f>DATE(2022,10,1) + TIME(0,0,0)</f>
        <v>44835</v>
      </c>
      <c r="C47467">
        <v>21.003147125000002</v>
      </c>
    </row>
    <row r="47468" spans="1:3" x14ac:dyDescent="0.25">
      <c r="A47468">
        <v>8340</v>
      </c>
      <c r="B47468" s="1">
        <f>DATE(2022,11,1) + TIME(0,0,0)</f>
        <v>44866</v>
      </c>
      <c r="C47468">
        <v>21.005428314</v>
      </c>
    </row>
    <row r="47469" spans="1:3" x14ac:dyDescent="0.25">
      <c r="A47469">
        <v>8370</v>
      </c>
      <c r="B47469" s="1">
        <f>DATE(2022,12,1) + TIME(0,0,0)</f>
        <v>44896</v>
      </c>
      <c r="C47469">
        <v>21.007621765</v>
      </c>
    </row>
    <row r="47470" spans="1:3" x14ac:dyDescent="0.25">
      <c r="A47470">
        <v>8401</v>
      </c>
      <c r="B47470" s="1">
        <f>DATE(2023,1,1) + TIME(0,0,0)</f>
        <v>44927</v>
      </c>
      <c r="C47470">
        <v>21.009872436999999</v>
      </c>
    </row>
    <row r="47471" spans="1:3" x14ac:dyDescent="0.25">
      <c r="A47471">
        <v>8432</v>
      </c>
      <c r="B47471" s="1">
        <f>DATE(2023,2,1) + TIME(0,0,0)</f>
        <v>44958</v>
      </c>
      <c r="C47471">
        <v>21.012107849</v>
      </c>
    </row>
    <row r="47472" spans="1:3" x14ac:dyDescent="0.25">
      <c r="A47472">
        <v>8460</v>
      </c>
      <c r="B47472" s="1">
        <f>DATE(2023,3,1) + TIME(0,0,0)</f>
        <v>44986</v>
      </c>
      <c r="C47472">
        <v>21.014112473000001</v>
      </c>
    </row>
    <row r="47473" spans="1:3" x14ac:dyDescent="0.25">
      <c r="A47473">
        <v>8491</v>
      </c>
      <c r="B47473" s="1">
        <f>DATE(2023,4,1) + TIME(0,0,0)</f>
        <v>45017</v>
      </c>
      <c r="C47473">
        <v>21.016319275000001</v>
      </c>
    </row>
    <row r="47474" spans="1:3" x14ac:dyDescent="0.25">
      <c r="A47474">
        <v>8521</v>
      </c>
      <c r="B47474" s="1">
        <f>DATE(2023,5,1) + TIME(0,0,0)</f>
        <v>45047</v>
      </c>
      <c r="C47474">
        <v>21.018442153999999</v>
      </c>
    </row>
    <row r="47475" spans="1:3" x14ac:dyDescent="0.25">
      <c r="A47475">
        <v>8552</v>
      </c>
      <c r="B47475" s="1">
        <f>DATE(2023,6,1) + TIME(0,0,0)</f>
        <v>45078</v>
      </c>
      <c r="C47475">
        <v>21.020620346000001</v>
      </c>
    </row>
    <row r="47476" spans="1:3" x14ac:dyDescent="0.25">
      <c r="A47476">
        <v>8582</v>
      </c>
      <c r="B47476" s="1">
        <f>DATE(2023,7,1) + TIME(0,0,0)</f>
        <v>45108</v>
      </c>
      <c r="C47476">
        <v>21.022714615000002</v>
      </c>
    </row>
    <row r="47477" spans="1:3" x14ac:dyDescent="0.25">
      <c r="A47477">
        <v>8613</v>
      </c>
      <c r="B47477" s="1">
        <f>DATE(2023,8,1) + TIME(0,0,0)</f>
        <v>45139</v>
      </c>
      <c r="C47477">
        <v>21.024866104000001</v>
      </c>
    </row>
    <row r="47478" spans="1:3" x14ac:dyDescent="0.25">
      <c r="A47478">
        <v>8644</v>
      </c>
      <c r="B47478" s="1">
        <f>DATE(2023,9,1) + TIME(0,0,0)</f>
        <v>45170</v>
      </c>
      <c r="C47478">
        <v>21.027002334999999</v>
      </c>
    </row>
    <row r="47479" spans="1:3" x14ac:dyDescent="0.25">
      <c r="A47479">
        <v>8674</v>
      </c>
      <c r="B47479" s="1">
        <f>DATE(2023,10,1) + TIME(0,0,0)</f>
        <v>45200</v>
      </c>
      <c r="C47479">
        <v>21.029058456000001</v>
      </c>
    </row>
    <row r="47480" spans="1:3" x14ac:dyDescent="0.25">
      <c r="A47480">
        <v>8705</v>
      </c>
      <c r="B47480" s="1">
        <f>DATE(2023,11,1) + TIME(0,0,0)</f>
        <v>45231</v>
      </c>
      <c r="C47480">
        <v>21.031167984</v>
      </c>
    </row>
    <row r="47481" spans="1:3" x14ac:dyDescent="0.25">
      <c r="A47481">
        <v>8735</v>
      </c>
      <c r="B47481" s="1">
        <f>DATE(2023,12,1) + TIME(0,0,0)</f>
        <v>45261</v>
      </c>
      <c r="C47481">
        <v>21.033197402999999</v>
      </c>
    </row>
    <row r="47482" spans="1:3" x14ac:dyDescent="0.25">
      <c r="A47482">
        <v>8766</v>
      </c>
      <c r="B47482" s="1">
        <f>DATE(2024,1,1) + TIME(0,0,0)</f>
        <v>45292</v>
      </c>
      <c r="C47482">
        <v>21.035282134999999</v>
      </c>
    </row>
    <row r="47483" spans="1:3" x14ac:dyDescent="0.25">
      <c r="A47483">
        <v>8797</v>
      </c>
      <c r="B47483" s="1">
        <f>DATE(2024,2,1) + TIME(0,0,0)</f>
        <v>45323</v>
      </c>
      <c r="C47483">
        <v>21.037353516</v>
      </c>
    </row>
    <row r="47484" spans="1:3" x14ac:dyDescent="0.25">
      <c r="A47484">
        <v>8826</v>
      </c>
      <c r="B47484" s="1">
        <f>DATE(2024,3,1) + TIME(0,0,0)</f>
        <v>45352</v>
      </c>
      <c r="C47484">
        <v>21.039279938</v>
      </c>
    </row>
    <row r="47485" spans="1:3" x14ac:dyDescent="0.25">
      <c r="A47485">
        <v>8857</v>
      </c>
      <c r="B47485" s="1">
        <f>DATE(2024,4,1) + TIME(0,0,0)</f>
        <v>45383</v>
      </c>
      <c r="C47485">
        <v>21.041326522999999</v>
      </c>
    </row>
    <row r="47486" spans="1:3" x14ac:dyDescent="0.25">
      <c r="A47486">
        <v>8887</v>
      </c>
      <c r="B47486" s="1">
        <f>DATE(2024,5,1) + TIME(0,0,0)</f>
        <v>45413</v>
      </c>
      <c r="C47486">
        <v>21.043296814000001</v>
      </c>
    </row>
    <row r="47487" spans="1:3" x14ac:dyDescent="0.25">
      <c r="A47487">
        <v>8918</v>
      </c>
      <c r="B47487" s="1">
        <f>DATE(2024,6,1) + TIME(0,0,0)</f>
        <v>45444</v>
      </c>
      <c r="C47487">
        <v>21.045318603999998</v>
      </c>
    </row>
    <row r="47488" spans="1:3" x14ac:dyDescent="0.25">
      <c r="A47488">
        <v>8948</v>
      </c>
      <c r="B47488" s="1">
        <f>DATE(2024,7,1) + TIME(0,0,0)</f>
        <v>45474</v>
      </c>
      <c r="C47488">
        <v>21.047264099</v>
      </c>
    </row>
    <row r="47489" spans="1:3" x14ac:dyDescent="0.25">
      <c r="A47489">
        <v>8979</v>
      </c>
      <c r="B47489" s="1">
        <f>DATE(2024,8,1) + TIME(0,0,0)</f>
        <v>45505</v>
      </c>
      <c r="C47489">
        <v>21.049263</v>
      </c>
    </row>
    <row r="47490" spans="1:3" x14ac:dyDescent="0.25">
      <c r="A47490">
        <v>9010</v>
      </c>
      <c r="B47490" s="1">
        <f>DATE(2024,9,1) + TIME(0,0,0)</f>
        <v>45536</v>
      </c>
      <c r="C47490">
        <v>21.051250457999998</v>
      </c>
    </row>
    <row r="47491" spans="1:3" x14ac:dyDescent="0.25">
      <c r="A47491">
        <v>9040</v>
      </c>
      <c r="B47491" s="1">
        <f>DATE(2024,10,1) + TIME(0,0,0)</f>
        <v>45566</v>
      </c>
      <c r="C47491">
        <v>21.053161621000001</v>
      </c>
    </row>
    <row r="47492" spans="1:3" x14ac:dyDescent="0.25">
      <c r="A47492">
        <v>9071</v>
      </c>
      <c r="B47492" s="1">
        <f>DATE(2024,11,1) + TIME(0,0,0)</f>
        <v>45597</v>
      </c>
      <c r="C47492">
        <v>21.055126189999999</v>
      </c>
    </row>
    <row r="47493" spans="1:3" x14ac:dyDescent="0.25">
      <c r="A47493">
        <v>9101</v>
      </c>
      <c r="B47493" s="1">
        <f>DATE(2024,12,1) + TIME(0,0,0)</f>
        <v>45627</v>
      </c>
      <c r="C47493">
        <v>21.057016373</v>
      </c>
    </row>
    <row r="47494" spans="1:3" x14ac:dyDescent="0.25">
      <c r="A47494">
        <v>9132</v>
      </c>
      <c r="B47494" s="1">
        <f>DATE(2025,1,1) + TIME(0,0,0)</f>
        <v>45658</v>
      </c>
      <c r="C47494">
        <v>21.058958054000001</v>
      </c>
    </row>
    <row r="47495" spans="1:3" x14ac:dyDescent="0.25">
      <c r="A47495">
        <v>9163</v>
      </c>
      <c r="B47495" s="1">
        <f>DATE(2025,2,1) + TIME(0,0,0)</f>
        <v>45689</v>
      </c>
      <c r="C47495">
        <v>21.060888290000001</v>
      </c>
    </row>
    <row r="47496" spans="1:3" x14ac:dyDescent="0.25">
      <c r="A47496">
        <v>9191</v>
      </c>
      <c r="B47496" s="1">
        <f>DATE(2025,3,1) + TIME(0,0,0)</f>
        <v>45717</v>
      </c>
      <c r="C47496">
        <v>21.06262207</v>
      </c>
    </row>
    <row r="47497" spans="1:3" x14ac:dyDescent="0.25">
      <c r="A47497">
        <v>9222</v>
      </c>
      <c r="B47497" s="1">
        <f>DATE(2025,4,1) + TIME(0,0,0)</f>
        <v>45748</v>
      </c>
      <c r="C47497">
        <v>21.064531326000001</v>
      </c>
    </row>
    <row r="47498" spans="1:3" x14ac:dyDescent="0.25">
      <c r="A47498">
        <v>9252</v>
      </c>
      <c r="B47498" s="1">
        <f>DATE(2025,5,1) + TIME(0,0,0)</f>
        <v>45778</v>
      </c>
      <c r="C47498">
        <v>21.066366196000001</v>
      </c>
    </row>
    <row r="47499" spans="1:3" x14ac:dyDescent="0.25">
      <c r="A47499">
        <v>9283</v>
      </c>
      <c r="B47499" s="1">
        <f>DATE(2025,6,1) + TIME(0,0,0)</f>
        <v>45809</v>
      </c>
      <c r="C47499">
        <v>21.068254470999999</v>
      </c>
    </row>
    <row r="47500" spans="1:3" x14ac:dyDescent="0.25">
      <c r="A47500">
        <v>9313</v>
      </c>
      <c r="B47500" s="1">
        <f>DATE(2025,7,1) + TIME(0,0,0)</f>
        <v>45839</v>
      </c>
      <c r="C47500">
        <v>21.070070266999998</v>
      </c>
    </row>
    <row r="47501" spans="1:3" x14ac:dyDescent="0.25">
      <c r="A47501">
        <v>9344</v>
      </c>
      <c r="B47501" s="1">
        <f>DATE(2025,8,1) + TIME(0,0,0)</f>
        <v>45870</v>
      </c>
      <c r="C47501">
        <v>21.071935654000001</v>
      </c>
    </row>
    <row r="47502" spans="1:3" x14ac:dyDescent="0.25">
      <c r="A47502">
        <v>9375</v>
      </c>
      <c r="B47502" s="1">
        <f>DATE(2025,9,1) + TIME(0,0,0)</f>
        <v>45901</v>
      </c>
      <c r="C47502">
        <v>21.073791503999999</v>
      </c>
    </row>
    <row r="47503" spans="1:3" x14ac:dyDescent="0.25">
      <c r="A47503">
        <v>9405</v>
      </c>
      <c r="B47503" s="1">
        <f>DATE(2025,10,1) + TIME(0,0,0)</f>
        <v>45931</v>
      </c>
      <c r="C47503">
        <v>21.075576781999999</v>
      </c>
    </row>
    <row r="47504" spans="1:3" x14ac:dyDescent="0.25">
      <c r="A47504">
        <v>9436</v>
      </c>
      <c r="B47504" s="1">
        <f>DATE(2025,11,1) + TIME(0,0,0)</f>
        <v>45962</v>
      </c>
      <c r="C47504">
        <v>21.077411651999999</v>
      </c>
    </row>
    <row r="47505" spans="1:3" x14ac:dyDescent="0.25">
      <c r="A47505">
        <v>9466</v>
      </c>
      <c r="B47505" s="1">
        <f>DATE(2025,12,1) + TIME(0,0,0)</f>
        <v>45992</v>
      </c>
      <c r="C47505">
        <v>21.079177856000001</v>
      </c>
    </row>
    <row r="47506" spans="1:3" x14ac:dyDescent="0.25">
      <c r="A47506">
        <v>9497</v>
      </c>
      <c r="B47506" s="1">
        <f>DATE(2026,1,1) + TIME(0,0,0)</f>
        <v>46023</v>
      </c>
      <c r="C47506">
        <v>21.080991744999999</v>
      </c>
    </row>
    <row r="47507" spans="1:3" x14ac:dyDescent="0.25">
      <c r="A47507">
        <v>9528</v>
      </c>
      <c r="B47507" s="1">
        <f>DATE(2026,2,1) + TIME(0,0,0)</f>
        <v>46054</v>
      </c>
      <c r="C47507">
        <v>21.082798004000001</v>
      </c>
    </row>
    <row r="47508" spans="1:3" x14ac:dyDescent="0.25">
      <c r="A47508">
        <v>9556</v>
      </c>
      <c r="B47508" s="1">
        <f>DATE(2026,3,1) + TIME(0,0,0)</f>
        <v>46082</v>
      </c>
      <c r="C47508">
        <v>21.08441925</v>
      </c>
    </row>
    <row r="47509" spans="1:3" x14ac:dyDescent="0.25">
      <c r="A47509">
        <v>9587</v>
      </c>
      <c r="B47509" s="1">
        <f>DATE(2026,4,1) + TIME(0,0,0)</f>
        <v>46113</v>
      </c>
      <c r="C47509">
        <v>21.086204529</v>
      </c>
    </row>
    <row r="47510" spans="1:3" x14ac:dyDescent="0.25">
      <c r="A47510">
        <v>9617</v>
      </c>
      <c r="B47510" s="1">
        <f>DATE(2026,5,1) + TIME(0,0,0)</f>
        <v>46143</v>
      </c>
      <c r="C47510">
        <v>21.087924956999998</v>
      </c>
    </row>
    <row r="47511" spans="1:3" x14ac:dyDescent="0.25">
      <c r="A47511">
        <v>9648</v>
      </c>
      <c r="B47511" s="1">
        <f>DATE(2026,6,1) + TIME(0,0,0)</f>
        <v>46174</v>
      </c>
      <c r="C47511">
        <v>21.089691162000001</v>
      </c>
    </row>
    <row r="47512" spans="1:3" x14ac:dyDescent="0.25">
      <c r="A47512">
        <v>9678</v>
      </c>
      <c r="B47512" s="1">
        <f>DATE(2026,7,1) + TIME(0,0,0)</f>
        <v>46204</v>
      </c>
      <c r="C47512">
        <v>21.091392516999999</v>
      </c>
    </row>
    <row r="47513" spans="1:3" x14ac:dyDescent="0.25">
      <c r="A47513">
        <v>9709</v>
      </c>
      <c r="B47513" s="1">
        <f>DATE(2026,8,1) + TIME(0,0,0)</f>
        <v>46235</v>
      </c>
      <c r="C47513">
        <v>21.093141555999999</v>
      </c>
    </row>
    <row r="47514" spans="1:3" x14ac:dyDescent="0.25">
      <c r="A47514">
        <v>9740</v>
      </c>
      <c r="B47514" s="1">
        <f>DATE(2026,9,1) + TIME(0,0,0)</f>
        <v>46266</v>
      </c>
      <c r="C47514">
        <v>21.094882965</v>
      </c>
    </row>
    <row r="47515" spans="1:3" x14ac:dyDescent="0.25">
      <c r="A47515">
        <v>9770</v>
      </c>
      <c r="B47515" s="1">
        <f>DATE(2026,10,1) + TIME(0,0,0)</f>
        <v>46296</v>
      </c>
      <c r="C47515">
        <v>21.096557616999998</v>
      </c>
    </row>
    <row r="47516" spans="1:3" x14ac:dyDescent="0.25">
      <c r="A47516">
        <v>9801</v>
      </c>
      <c r="B47516" s="1">
        <f>DATE(2026,11,1) + TIME(0,0,0)</f>
        <v>46327</v>
      </c>
      <c r="C47516">
        <v>21.098279952999999</v>
      </c>
    </row>
    <row r="47517" spans="1:3" x14ac:dyDescent="0.25">
      <c r="A47517">
        <v>9831</v>
      </c>
      <c r="B47517" s="1">
        <f>DATE(2026,12,1) + TIME(0,0,0)</f>
        <v>46357</v>
      </c>
      <c r="C47517">
        <v>21.099939345999999</v>
      </c>
    </row>
    <row r="47518" spans="1:3" x14ac:dyDescent="0.25">
      <c r="A47518">
        <v>9862</v>
      </c>
      <c r="B47518" s="1">
        <f>DATE(2027,1,1) + TIME(0,0,0)</f>
        <v>46388</v>
      </c>
      <c r="C47518">
        <v>21.101644516</v>
      </c>
    </row>
    <row r="47519" spans="1:3" x14ac:dyDescent="0.25">
      <c r="A47519">
        <v>9893</v>
      </c>
      <c r="B47519" s="1">
        <f>DATE(2027,2,1) + TIME(0,0,0)</f>
        <v>46419</v>
      </c>
      <c r="C47519">
        <v>21.103342055999999</v>
      </c>
    </row>
    <row r="47520" spans="1:3" x14ac:dyDescent="0.25">
      <c r="A47520">
        <v>9921</v>
      </c>
      <c r="B47520" s="1">
        <f>DATE(2027,3,1) + TIME(0,0,0)</f>
        <v>46447</v>
      </c>
      <c r="C47520">
        <v>21.104867935000001</v>
      </c>
    </row>
    <row r="47521" spans="1:3" x14ac:dyDescent="0.25">
      <c r="A47521">
        <v>9952</v>
      </c>
      <c r="B47521" s="1">
        <f>DATE(2027,4,1) + TIME(0,0,0)</f>
        <v>46478</v>
      </c>
      <c r="C47521">
        <v>21.106548309000001</v>
      </c>
    </row>
    <row r="47522" spans="1:3" x14ac:dyDescent="0.25">
      <c r="A47522">
        <v>9982</v>
      </c>
      <c r="B47522" s="1">
        <f>DATE(2027,5,1) + TIME(0,0,0)</f>
        <v>46508</v>
      </c>
      <c r="C47522">
        <v>21.108167647999998</v>
      </c>
    </row>
    <row r="47523" spans="1:3" x14ac:dyDescent="0.25">
      <c r="A47523">
        <v>10013</v>
      </c>
      <c r="B47523" s="1">
        <f>DATE(2027,6,1) + TIME(0,0,0)</f>
        <v>46539</v>
      </c>
      <c r="C47523">
        <v>21.109832764</v>
      </c>
    </row>
    <row r="47524" spans="1:3" x14ac:dyDescent="0.25">
      <c r="A47524">
        <v>10043</v>
      </c>
      <c r="B47524" s="1">
        <f>DATE(2027,7,1) + TIME(0,0,0)</f>
        <v>46569</v>
      </c>
      <c r="C47524">
        <v>21.111436844</v>
      </c>
    </row>
    <row r="47525" spans="1:3" x14ac:dyDescent="0.25">
      <c r="A47525">
        <v>10074</v>
      </c>
      <c r="B47525" s="1">
        <f>DATE(2027,8,1) + TIME(0,0,0)</f>
        <v>46600</v>
      </c>
      <c r="C47525">
        <v>21.113088608000002</v>
      </c>
    </row>
    <row r="47526" spans="1:3" x14ac:dyDescent="0.25">
      <c r="A47526">
        <v>10105</v>
      </c>
      <c r="B47526" s="1">
        <f>DATE(2027,9,1) + TIME(0,0,0)</f>
        <v>46631</v>
      </c>
      <c r="C47526">
        <v>21.114730835</v>
      </c>
    </row>
    <row r="47527" spans="1:3" x14ac:dyDescent="0.25">
      <c r="A47527">
        <v>10135</v>
      </c>
      <c r="B47527" s="1">
        <f>DATE(2027,10,1) + TIME(0,0,0)</f>
        <v>46661</v>
      </c>
      <c r="C47527">
        <v>21.116313934000001</v>
      </c>
    </row>
    <row r="47528" spans="1:3" x14ac:dyDescent="0.25">
      <c r="A47528">
        <v>10166</v>
      </c>
      <c r="B47528" s="1">
        <f>DATE(2027,11,1) + TIME(0,0,0)</f>
        <v>46692</v>
      </c>
      <c r="C47528">
        <v>21.117940903000001</v>
      </c>
    </row>
    <row r="47529" spans="1:3" x14ac:dyDescent="0.25">
      <c r="A47529">
        <v>10196</v>
      </c>
      <c r="B47529" s="1">
        <f>DATE(2027,12,1) + TIME(0,0,0)</f>
        <v>46722</v>
      </c>
      <c r="C47529">
        <v>21.119510650999999</v>
      </c>
    </row>
    <row r="47530" spans="1:3" x14ac:dyDescent="0.25">
      <c r="A47530">
        <v>10227</v>
      </c>
      <c r="B47530" s="1">
        <f>DATE(2028,1,1) + TIME(0,0,0)</f>
        <v>46753</v>
      </c>
      <c r="C47530">
        <v>21.121124267999999</v>
      </c>
    </row>
    <row r="47531" spans="1:3" x14ac:dyDescent="0.25">
      <c r="A47531">
        <v>10258</v>
      </c>
      <c r="B47531" s="1">
        <f>DATE(2028,2,1) + TIME(0,0,0)</f>
        <v>46784</v>
      </c>
      <c r="C47531">
        <v>21.122730255</v>
      </c>
    </row>
    <row r="47532" spans="1:3" x14ac:dyDescent="0.25">
      <c r="A47532">
        <v>10287</v>
      </c>
      <c r="B47532" s="1">
        <f>DATE(2028,3,1) + TIME(0,0,0)</f>
        <v>46813</v>
      </c>
      <c r="C47532">
        <v>21.124227523999998</v>
      </c>
    </row>
    <row r="47533" spans="1:3" x14ac:dyDescent="0.25">
      <c r="A47533">
        <v>10318</v>
      </c>
      <c r="B47533" s="1">
        <f>DATE(2028,4,1) + TIME(0,0,0)</f>
        <v>46844</v>
      </c>
      <c r="C47533">
        <v>21.125822067000001</v>
      </c>
    </row>
    <row r="47534" spans="1:3" x14ac:dyDescent="0.25">
      <c r="A47534">
        <v>10348</v>
      </c>
      <c r="B47534" s="1">
        <f>DATE(2028,5,1) + TIME(0,0,0)</f>
        <v>46874</v>
      </c>
      <c r="C47534">
        <v>21.127357483000001</v>
      </c>
    </row>
    <row r="47535" spans="1:3" x14ac:dyDescent="0.25">
      <c r="A47535">
        <v>10379</v>
      </c>
      <c r="B47535" s="1">
        <f>DATE(2028,6,1) + TIME(0,0,0)</f>
        <v>46905</v>
      </c>
      <c r="C47535">
        <v>21.128938675000001</v>
      </c>
    </row>
    <row r="47536" spans="1:3" x14ac:dyDescent="0.25">
      <c r="A47536">
        <v>10409</v>
      </c>
      <c r="B47536" s="1">
        <f>DATE(2028,7,1) + TIME(0,0,0)</f>
        <v>46935</v>
      </c>
      <c r="C47536">
        <v>21.130460739</v>
      </c>
    </row>
    <row r="47537" spans="1:3" x14ac:dyDescent="0.25">
      <c r="A47537">
        <v>10440</v>
      </c>
      <c r="B47537" s="1">
        <f>DATE(2028,8,1) + TIME(0,0,0)</f>
        <v>46966</v>
      </c>
      <c r="C47537">
        <v>21.13202858</v>
      </c>
    </row>
    <row r="47538" spans="1:3" x14ac:dyDescent="0.25">
      <c r="A47538">
        <v>10471</v>
      </c>
      <c r="B47538" s="1">
        <f>DATE(2028,9,1) + TIME(0,0,0)</f>
        <v>46997</v>
      </c>
      <c r="C47538">
        <v>21.133590697999999</v>
      </c>
    </row>
    <row r="47539" spans="1:3" x14ac:dyDescent="0.25">
      <c r="A47539">
        <v>10501</v>
      </c>
      <c r="B47539" s="1">
        <f>DATE(2028,10,1) + TIME(0,0,0)</f>
        <v>47027</v>
      </c>
      <c r="C47539">
        <v>21.135095595999999</v>
      </c>
    </row>
    <row r="47540" spans="1:3" x14ac:dyDescent="0.25">
      <c r="A47540">
        <v>10532</v>
      </c>
      <c r="B47540" s="1">
        <f>DATE(2028,11,1) + TIME(0,0,0)</f>
        <v>47058</v>
      </c>
      <c r="C47540">
        <v>21.136646271</v>
      </c>
    </row>
    <row r="47541" spans="1:3" x14ac:dyDescent="0.25">
      <c r="A47541">
        <v>10562</v>
      </c>
      <c r="B47541" s="1">
        <f>DATE(2028,12,1) + TIME(0,0,0)</f>
        <v>47088</v>
      </c>
      <c r="C47541">
        <v>21.138139724999998</v>
      </c>
    </row>
    <row r="47542" spans="1:3" x14ac:dyDescent="0.25">
      <c r="A47542">
        <v>10593</v>
      </c>
      <c r="B47542" s="1">
        <f>DATE(2029,1,1) + TIME(0,0,0)</f>
        <v>47119</v>
      </c>
      <c r="C47542">
        <v>21.139677047999999</v>
      </c>
    </row>
    <row r="47543" spans="1:3" x14ac:dyDescent="0.25">
      <c r="A47543">
        <v>10624</v>
      </c>
      <c r="B47543" s="1">
        <f>DATE(2029,2,1) + TIME(0,0,0)</f>
        <v>47150</v>
      </c>
      <c r="C47543">
        <v>21.141208648999999</v>
      </c>
    </row>
    <row r="47544" spans="1:3" x14ac:dyDescent="0.25">
      <c r="A47544">
        <v>10652</v>
      </c>
      <c r="B47544" s="1">
        <f>DATE(2029,3,1) + TIME(0,0,0)</f>
        <v>47178</v>
      </c>
      <c r="C47544">
        <v>21.142587662</v>
      </c>
    </row>
    <row r="47545" spans="1:3" x14ac:dyDescent="0.25">
      <c r="A47545">
        <v>10683</v>
      </c>
      <c r="B47545" s="1">
        <f>DATE(2029,4,1) + TIME(0,0,0)</f>
        <v>47209</v>
      </c>
      <c r="C47545">
        <v>21.144109726</v>
      </c>
    </row>
    <row r="47546" spans="1:3" x14ac:dyDescent="0.25">
      <c r="A47546">
        <v>10713</v>
      </c>
      <c r="B47546" s="1">
        <f>DATE(2029,5,1) + TIME(0,0,0)</f>
        <v>47239</v>
      </c>
      <c r="C47546">
        <v>21.145576476999999</v>
      </c>
    </row>
    <row r="47547" spans="1:3" x14ac:dyDescent="0.25">
      <c r="A47547">
        <v>10744</v>
      </c>
      <c r="B47547" s="1">
        <f>DATE(2029,6,1) + TIME(0,0,0)</f>
        <v>47270</v>
      </c>
      <c r="C47547">
        <v>21.147085189999999</v>
      </c>
    </row>
    <row r="47548" spans="1:3" x14ac:dyDescent="0.25">
      <c r="A47548">
        <v>10774</v>
      </c>
      <c r="B47548" s="1">
        <f>DATE(2029,7,1) + TIME(0,0,0)</f>
        <v>47300</v>
      </c>
      <c r="C47548">
        <v>21.148542404000001</v>
      </c>
    </row>
    <row r="47549" spans="1:3" x14ac:dyDescent="0.25">
      <c r="A47549">
        <v>10805</v>
      </c>
      <c r="B47549" s="1">
        <f>DATE(2029,8,1) + TIME(0,0,0)</f>
        <v>47331</v>
      </c>
      <c r="C47549">
        <v>21.15004158</v>
      </c>
    </row>
    <row r="47550" spans="1:3" x14ac:dyDescent="0.25">
      <c r="A47550">
        <v>10836</v>
      </c>
      <c r="B47550" s="1">
        <f>DATE(2029,9,1) + TIME(0,0,0)</f>
        <v>47362</v>
      </c>
      <c r="C47550">
        <v>21.151536942</v>
      </c>
    </row>
    <row r="47551" spans="1:3" x14ac:dyDescent="0.25">
      <c r="A47551">
        <v>10866</v>
      </c>
      <c r="B47551" s="1">
        <f>DATE(2029,10,1) + TIME(0,0,0)</f>
        <v>47392</v>
      </c>
      <c r="C47551">
        <v>21.152976989999999</v>
      </c>
    </row>
    <row r="47552" spans="1:3" x14ac:dyDescent="0.25">
      <c r="A47552">
        <v>10897</v>
      </c>
      <c r="B47552" s="1">
        <f>DATE(2029,11,1) + TIME(0,0,0)</f>
        <v>47423</v>
      </c>
      <c r="C47552">
        <v>21.154460907000001</v>
      </c>
    </row>
    <row r="47553" spans="1:3" x14ac:dyDescent="0.25">
      <c r="A47553">
        <v>10927</v>
      </c>
      <c r="B47553" s="1">
        <f>DATE(2029,12,1) + TIME(0,0,0)</f>
        <v>47453</v>
      </c>
      <c r="C47553">
        <v>21.155893326000001</v>
      </c>
    </row>
    <row r="47554" spans="1:3" x14ac:dyDescent="0.25">
      <c r="A47554">
        <v>10958</v>
      </c>
      <c r="B47554" s="1">
        <f>DATE(2030,1,1) + TIME(0,0,0)</f>
        <v>47484</v>
      </c>
      <c r="C47554">
        <v>21.157367705999999</v>
      </c>
    </row>
    <row r="47555" spans="1:3" x14ac:dyDescent="0.25">
      <c r="A47555">
        <v>10989</v>
      </c>
      <c r="B47555" s="1">
        <f>DATE(2030,2,1) + TIME(0,0,0)</f>
        <v>47515</v>
      </c>
      <c r="C47555">
        <v>21.158836364999999</v>
      </c>
    </row>
    <row r="47556" spans="1:3" x14ac:dyDescent="0.25">
      <c r="A47556">
        <v>11017</v>
      </c>
      <c r="B47556" s="1">
        <f>DATE(2030,3,1) + TIME(0,0,0)</f>
        <v>47543</v>
      </c>
      <c r="C47556">
        <v>21.160160064999999</v>
      </c>
    </row>
    <row r="47557" spans="1:3" x14ac:dyDescent="0.25">
      <c r="A47557">
        <v>11048</v>
      </c>
      <c r="B47557" s="1">
        <f>DATE(2030,4,1) + TIME(0,0,0)</f>
        <v>47574</v>
      </c>
      <c r="C47557">
        <v>21.161621094000001</v>
      </c>
    </row>
    <row r="47558" spans="1:3" x14ac:dyDescent="0.25">
      <c r="A47558">
        <v>11078</v>
      </c>
      <c r="B47558" s="1">
        <f>DATE(2030,5,1) + TIME(0,0,0)</f>
        <v>47604</v>
      </c>
      <c r="C47558">
        <v>21.163028717</v>
      </c>
    </row>
    <row r="47559" spans="1:3" x14ac:dyDescent="0.25">
      <c r="A47559">
        <v>11109</v>
      </c>
      <c r="B47559" s="1">
        <f>DATE(2030,6,1) + TIME(0,0,0)</f>
        <v>47635</v>
      </c>
      <c r="C47559">
        <v>21.164480209000001</v>
      </c>
    </row>
    <row r="47560" spans="1:3" x14ac:dyDescent="0.25">
      <c r="A47560">
        <v>11139</v>
      </c>
      <c r="B47560" s="1">
        <f>DATE(2030,7,1) + TIME(0,0,0)</f>
        <v>47665</v>
      </c>
      <c r="C47560">
        <v>21.165880203</v>
      </c>
    </row>
    <row r="47561" spans="1:3" x14ac:dyDescent="0.25">
      <c r="A47561">
        <v>11170</v>
      </c>
      <c r="B47561" s="1">
        <f>DATE(2030,8,1) + TIME(0,0,0)</f>
        <v>47696</v>
      </c>
      <c r="C47561">
        <v>21.167322159000001</v>
      </c>
    </row>
    <row r="47562" spans="1:3" x14ac:dyDescent="0.25">
      <c r="A47562">
        <v>11201</v>
      </c>
      <c r="B47562" s="1">
        <f>DATE(2030,9,1) + TIME(0,0,0)</f>
        <v>47727</v>
      </c>
      <c r="C47562">
        <v>21.168758392000001</v>
      </c>
    </row>
    <row r="47563" spans="1:3" x14ac:dyDescent="0.25">
      <c r="A47563">
        <v>11231</v>
      </c>
      <c r="B47563" s="1">
        <f>DATE(2030,10,1) + TIME(0,0,0)</f>
        <v>47757</v>
      </c>
      <c r="C47563">
        <v>21.170145035000001</v>
      </c>
    </row>
    <row r="47564" spans="1:3" x14ac:dyDescent="0.25">
      <c r="A47564">
        <v>11262</v>
      </c>
      <c r="B47564" s="1">
        <f>DATE(2030,11,1) + TIME(0,0,0)</f>
        <v>47788</v>
      </c>
      <c r="C47564">
        <v>21.171573639000002</v>
      </c>
    </row>
    <row r="47565" spans="1:3" x14ac:dyDescent="0.25">
      <c r="A47565">
        <v>11292</v>
      </c>
      <c r="B47565" s="1">
        <f>DATE(2030,12,1) + TIME(0,0,0)</f>
        <v>47818</v>
      </c>
      <c r="C47565">
        <v>21.172950745000001</v>
      </c>
    </row>
    <row r="47566" spans="1:3" x14ac:dyDescent="0.25">
      <c r="A47566">
        <v>11323</v>
      </c>
      <c r="B47566" s="1">
        <f>DATE(2031,1,1) + TIME(0,0,0)</f>
        <v>47849</v>
      </c>
      <c r="C47566">
        <v>21.174369811999998</v>
      </c>
    </row>
    <row r="47567" spans="1:3" x14ac:dyDescent="0.25">
      <c r="A47567">
        <v>11354</v>
      </c>
      <c r="B47567" s="1">
        <f>DATE(2031,2,1) + TIME(0,0,0)</f>
        <v>47880</v>
      </c>
      <c r="C47567">
        <v>21.175785064999999</v>
      </c>
    </row>
    <row r="47568" spans="1:3" x14ac:dyDescent="0.25">
      <c r="A47568">
        <v>11382</v>
      </c>
      <c r="B47568" s="1">
        <f>DATE(2031,3,1) + TIME(0,0,0)</f>
        <v>47908</v>
      </c>
      <c r="C47568">
        <v>21.177059174</v>
      </c>
    </row>
    <row r="47569" spans="1:3" x14ac:dyDescent="0.25">
      <c r="A47569">
        <v>11413</v>
      </c>
      <c r="B47569" s="1">
        <f>DATE(2031,4,1) + TIME(0,0,0)</f>
        <v>47939</v>
      </c>
      <c r="C47569">
        <v>21.178464890000001</v>
      </c>
    </row>
    <row r="47570" spans="1:3" x14ac:dyDescent="0.25">
      <c r="A47570">
        <v>11443</v>
      </c>
      <c r="B47570" s="1">
        <f>DATE(2031,5,1) + TIME(0,0,0)</f>
        <v>47969</v>
      </c>
      <c r="C47570">
        <v>21.179821014000002</v>
      </c>
    </row>
    <row r="47571" spans="1:3" x14ac:dyDescent="0.25">
      <c r="A47571">
        <v>11474</v>
      </c>
      <c r="B47571" s="1">
        <f>DATE(2031,6,1) + TIME(0,0,0)</f>
        <v>48000</v>
      </c>
      <c r="C47571">
        <v>21.181219101</v>
      </c>
    </row>
    <row r="47572" spans="1:3" x14ac:dyDescent="0.25">
      <c r="A47572">
        <v>11504</v>
      </c>
      <c r="B47572" s="1">
        <f>DATE(2031,7,1) + TIME(0,0,0)</f>
        <v>48030</v>
      </c>
      <c r="C47572">
        <v>21.182567595999998</v>
      </c>
    </row>
    <row r="47573" spans="1:3" x14ac:dyDescent="0.25">
      <c r="A47573">
        <v>11535</v>
      </c>
      <c r="B47573" s="1">
        <f>DATE(2031,8,1) + TIME(0,0,0)</f>
        <v>48061</v>
      </c>
      <c r="C47573">
        <v>21.183956146</v>
      </c>
    </row>
    <row r="47574" spans="1:3" x14ac:dyDescent="0.25">
      <c r="A47574">
        <v>11566</v>
      </c>
      <c r="B47574" s="1">
        <f>DATE(2031,9,1) + TIME(0,0,0)</f>
        <v>48092</v>
      </c>
      <c r="C47574">
        <v>21.185340880999998</v>
      </c>
    </row>
    <row r="47575" spans="1:3" x14ac:dyDescent="0.25">
      <c r="A47575">
        <v>11596</v>
      </c>
      <c r="B47575" s="1">
        <f>DATE(2031,10,1) + TIME(0,0,0)</f>
        <v>48122</v>
      </c>
      <c r="C47575">
        <v>21.186677932999999</v>
      </c>
    </row>
    <row r="47576" spans="1:3" x14ac:dyDescent="0.25">
      <c r="A47576">
        <v>11627</v>
      </c>
      <c r="B47576" s="1">
        <f>DATE(2031,11,1) + TIME(0,0,0)</f>
        <v>48153</v>
      </c>
      <c r="C47576">
        <v>21.188053131</v>
      </c>
    </row>
    <row r="47577" spans="1:3" x14ac:dyDescent="0.25">
      <c r="A47577">
        <v>11657</v>
      </c>
      <c r="B47577" s="1">
        <f>DATE(2031,12,1) + TIME(0,0,0)</f>
        <v>48183</v>
      </c>
      <c r="C47577">
        <v>21.189382553000002</v>
      </c>
    </row>
    <row r="47578" spans="1:3" x14ac:dyDescent="0.25">
      <c r="A47578">
        <v>11688</v>
      </c>
      <c r="B47578" s="1">
        <f>DATE(2032,1,1) + TIME(0,0,0)</f>
        <v>48214</v>
      </c>
      <c r="C47578">
        <v>21.190750122000001</v>
      </c>
    </row>
    <row r="47579" spans="1:3" x14ac:dyDescent="0.25">
      <c r="A47579">
        <v>11719</v>
      </c>
      <c r="B47579" s="1">
        <f>DATE(2032,2,1) + TIME(0,0,0)</f>
        <v>48245</v>
      </c>
      <c r="C47579">
        <v>21.192113876000001</v>
      </c>
    </row>
    <row r="47580" spans="1:3" x14ac:dyDescent="0.25">
      <c r="A47580">
        <v>11748</v>
      </c>
      <c r="B47580" s="1">
        <f>DATE(2032,3,1) + TIME(0,0,0)</f>
        <v>48274</v>
      </c>
      <c r="C47580">
        <v>21.193386078</v>
      </c>
    </row>
    <row r="47581" spans="1:3" x14ac:dyDescent="0.25">
      <c r="A47581">
        <v>11779</v>
      </c>
      <c r="B47581" s="1">
        <f>DATE(2032,4,1) + TIME(0,0,0)</f>
        <v>48305</v>
      </c>
      <c r="C47581">
        <v>21.194744109999998</v>
      </c>
    </row>
    <row r="47582" spans="1:3" x14ac:dyDescent="0.25">
      <c r="A47582">
        <v>11809</v>
      </c>
      <c r="B47582" s="1">
        <f>DATE(2032,5,1) + TIME(0,0,0)</f>
        <v>48335</v>
      </c>
      <c r="C47582">
        <v>21.196052551000001</v>
      </c>
    </row>
    <row r="47583" spans="1:3" x14ac:dyDescent="0.25">
      <c r="A47583">
        <v>11840</v>
      </c>
      <c r="B47583" s="1">
        <f>DATE(2032,6,1) + TIME(0,0,0)</f>
        <v>48366</v>
      </c>
      <c r="C47583">
        <v>21.197401047</v>
      </c>
    </row>
    <row r="47584" spans="1:3" x14ac:dyDescent="0.25">
      <c r="A47584">
        <v>11870</v>
      </c>
      <c r="B47584" s="1">
        <f>DATE(2032,7,1) + TIME(0,0,0)</f>
        <v>48396</v>
      </c>
      <c r="C47584">
        <v>21.198703766000001</v>
      </c>
    </row>
    <row r="47585" spans="1:3" x14ac:dyDescent="0.25">
      <c r="A47585">
        <v>11901</v>
      </c>
      <c r="B47585" s="1">
        <f>DATE(2032,8,1) + TIME(0,0,0)</f>
        <v>48427</v>
      </c>
      <c r="C47585">
        <v>21.200044632000001</v>
      </c>
    </row>
    <row r="47586" spans="1:3" x14ac:dyDescent="0.25">
      <c r="A47586">
        <v>11932</v>
      </c>
      <c r="B47586" s="1">
        <f>DATE(2032,9,1) + TIME(0,0,0)</f>
        <v>48458</v>
      </c>
      <c r="C47586">
        <v>21.201381683000001</v>
      </c>
    </row>
    <row r="47587" spans="1:3" x14ac:dyDescent="0.25">
      <c r="A47587">
        <v>11962</v>
      </c>
      <c r="B47587" s="1">
        <f>DATE(2032,10,1) + TIME(0,0,0)</f>
        <v>48488</v>
      </c>
      <c r="C47587">
        <v>21.202672958000001</v>
      </c>
    </row>
    <row r="47588" spans="1:3" x14ac:dyDescent="0.25">
      <c r="A47588">
        <v>11993</v>
      </c>
      <c r="B47588" s="1">
        <f>DATE(2032,11,1) + TIME(0,0,0)</f>
        <v>48519</v>
      </c>
      <c r="C47588">
        <v>21.204002379999999</v>
      </c>
    </row>
    <row r="47589" spans="1:3" x14ac:dyDescent="0.25">
      <c r="A47589">
        <v>12023</v>
      </c>
      <c r="B47589" s="1">
        <f>DATE(2032,12,1) + TIME(0,0,0)</f>
        <v>48549</v>
      </c>
      <c r="C47589">
        <v>21.205287933000001</v>
      </c>
    </row>
    <row r="47590" spans="1:3" x14ac:dyDescent="0.25">
      <c r="A47590">
        <v>12054</v>
      </c>
      <c r="B47590" s="1">
        <f>DATE(2033,1,1) + TIME(0,0,0)</f>
        <v>48580</v>
      </c>
      <c r="C47590">
        <v>21.206611633000001</v>
      </c>
    </row>
    <row r="47591" spans="1:3" x14ac:dyDescent="0.25">
      <c r="A47591">
        <v>12085</v>
      </c>
      <c r="B47591" s="1">
        <f>DATE(2033,2,1) + TIME(0,0,0)</f>
        <v>48611</v>
      </c>
      <c r="C47591">
        <v>21.207931518999999</v>
      </c>
    </row>
    <row r="47592" spans="1:3" x14ac:dyDescent="0.25">
      <c r="A47592">
        <v>12113</v>
      </c>
      <c r="B47592" s="1">
        <f>DATE(2033,3,1) + TIME(0,0,0)</f>
        <v>48639</v>
      </c>
      <c r="C47592">
        <v>21.209119797</v>
      </c>
    </row>
    <row r="47593" spans="1:3" x14ac:dyDescent="0.25">
      <c r="A47593">
        <v>12144</v>
      </c>
      <c r="B47593" s="1">
        <f>DATE(2033,4,1) + TIME(0,0,0)</f>
        <v>48670</v>
      </c>
      <c r="C47593">
        <v>21.21043396</v>
      </c>
    </row>
    <row r="47594" spans="1:3" x14ac:dyDescent="0.25">
      <c r="A47594">
        <v>12174</v>
      </c>
      <c r="B47594" s="1">
        <f>DATE(2033,5,1) + TIME(0,0,0)</f>
        <v>48700</v>
      </c>
      <c r="C47594">
        <v>21.211700439000001</v>
      </c>
    </row>
    <row r="47595" spans="1:3" x14ac:dyDescent="0.25">
      <c r="A47595">
        <v>12205</v>
      </c>
      <c r="B47595" s="1">
        <f>DATE(2033,6,1) + TIME(0,0,0)</f>
        <v>48731</v>
      </c>
      <c r="C47595">
        <v>21.213008881</v>
      </c>
    </row>
    <row r="47596" spans="1:3" x14ac:dyDescent="0.25">
      <c r="A47596">
        <v>12235</v>
      </c>
      <c r="B47596" s="1">
        <f>DATE(2033,7,1) + TIME(0,0,0)</f>
        <v>48761</v>
      </c>
      <c r="C47596">
        <v>21.214269638000001</v>
      </c>
    </row>
    <row r="47597" spans="1:3" x14ac:dyDescent="0.25">
      <c r="A47597">
        <v>12266</v>
      </c>
      <c r="B47597" s="1">
        <f>DATE(2033,8,1) + TIME(0,0,0)</f>
        <v>48792</v>
      </c>
      <c r="C47597">
        <v>21.215570450000001</v>
      </c>
    </row>
    <row r="47598" spans="1:3" x14ac:dyDescent="0.25">
      <c r="A47598">
        <v>12297</v>
      </c>
      <c r="B47598" s="1">
        <f>DATE(2033,9,1) + TIME(0,0,0)</f>
        <v>48823</v>
      </c>
      <c r="C47598">
        <v>21.216867446999998</v>
      </c>
    </row>
    <row r="47599" spans="1:3" x14ac:dyDescent="0.25">
      <c r="A47599">
        <v>12327</v>
      </c>
      <c r="B47599" s="1">
        <f>DATE(2033,10,1) + TIME(0,0,0)</f>
        <v>48853</v>
      </c>
      <c r="C47599">
        <v>21.218120575</v>
      </c>
    </row>
    <row r="47600" spans="1:3" x14ac:dyDescent="0.25">
      <c r="A47600">
        <v>12358</v>
      </c>
      <c r="B47600" s="1">
        <f>DATE(2033,11,1) + TIME(0,0,0)</f>
        <v>48884</v>
      </c>
      <c r="C47600">
        <v>21.21941185</v>
      </c>
    </row>
    <row r="47601" spans="1:3" x14ac:dyDescent="0.25">
      <c r="A47601">
        <v>12388</v>
      </c>
      <c r="B47601" s="1">
        <f>DATE(2033,12,1) + TIME(0,0,0)</f>
        <v>48914</v>
      </c>
      <c r="C47601">
        <v>21.220659256000001</v>
      </c>
    </row>
    <row r="47602" spans="1:3" x14ac:dyDescent="0.25">
      <c r="A47602">
        <v>12419</v>
      </c>
      <c r="B47602" s="1">
        <f>DATE(2034,1,1) + TIME(0,0,0)</f>
        <v>48945</v>
      </c>
      <c r="C47602">
        <v>21.221944809</v>
      </c>
    </row>
    <row r="47603" spans="1:3" x14ac:dyDescent="0.25">
      <c r="A47603">
        <v>12450</v>
      </c>
      <c r="B47603" s="1">
        <f>DATE(2034,2,1) + TIME(0,0,0)</f>
        <v>48976</v>
      </c>
      <c r="C47603">
        <v>21.223226546999999</v>
      </c>
    </row>
    <row r="47604" spans="1:3" x14ac:dyDescent="0.25">
      <c r="A47604">
        <v>12478</v>
      </c>
      <c r="B47604" s="1">
        <f>DATE(2034,3,1) + TIME(0,0,0)</f>
        <v>49004</v>
      </c>
      <c r="C47604">
        <v>21.224382401</v>
      </c>
    </row>
    <row r="47605" spans="1:3" x14ac:dyDescent="0.25">
      <c r="A47605">
        <v>12509</v>
      </c>
      <c r="B47605" s="1">
        <f>DATE(2034,4,1) + TIME(0,0,0)</f>
        <v>49035</v>
      </c>
      <c r="C47605">
        <v>21.225658416999998</v>
      </c>
    </row>
    <row r="47606" spans="1:3" x14ac:dyDescent="0.25">
      <c r="A47606">
        <v>12539</v>
      </c>
      <c r="B47606" s="1">
        <f>DATE(2034,5,1) + TIME(0,0,0)</f>
        <v>49065</v>
      </c>
      <c r="C47606">
        <v>21.226892470999999</v>
      </c>
    </row>
    <row r="47607" spans="1:3" x14ac:dyDescent="0.25">
      <c r="A47607">
        <v>12570</v>
      </c>
      <c r="B47607" s="1">
        <f>DATE(2034,6,1) + TIME(0,0,0)</f>
        <v>49096</v>
      </c>
      <c r="C47607">
        <v>21.228162766000001</v>
      </c>
    </row>
    <row r="47608" spans="1:3" x14ac:dyDescent="0.25">
      <c r="A47608">
        <v>12600</v>
      </c>
      <c r="B47608" s="1">
        <f>DATE(2034,7,1) + TIME(0,0,0)</f>
        <v>49126</v>
      </c>
      <c r="C47608">
        <v>21.229391098000001</v>
      </c>
    </row>
    <row r="47609" spans="1:3" x14ac:dyDescent="0.25">
      <c r="A47609">
        <v>12631</v>
      </c>
      <c r="B47609" s="1">
        <f>DATE(2034,8,1) + TIME(0,0,0)</f>
        <v>49157</v>
      </c>
      <c r="C47609">
        <v>21.230657577999999</v>
      </c>
    </row>
    <row r="47610" spans="1:3" x14ac:dyDescent="0.25">
      <c r="A47610">
        <v>12662</v>
      </c>
      <c r="B47610" s="1">
        <f>DATE(2034,9,1) + TIME(0,0,0)</f>
        <v>49188</v>
      </c>
      <c r="C47610">
        <v>21.231920242000001</v>
      </c>
    </row>
    <row r="47611" spans="1:3" x14ac:dyDescent="0.25">
      <c r="A47611">
        <v>12692</v>
      </c>
      <c r="B47611" s="1">
        <f>DATE(2034,10,1) + TIME(0,0,0)</f>
        <v>49218</v>
      </c>
      <c r="C47611">
        <v>21.233140944999999</v>
      </c>
    </row>
    <row r="47612" spans="1:3" x14ac:dyDescent="0.25">
      <c r="A47612">
        <v>12723</v>
      </c>
      <c r="B47612" s="1">
        <f>DATE(2034,11,1) + TIME(0,0,0)</f>
        <v>49249</v>
      </c>
      <c r="C47612">
        <v>21.234399796000002</v>
      </c>
    </row>
    <row r="47613" spans="1:3" x14ac:dyDescent="0.25">
      <c r="A47613">
        <v>12753</v>
      </c>
      <c r="B47613" s="1">
        <f>DATE(2034,12,1) + TIME(0,0,0)</f>
        <v>49279</v>
      </c>
      <c r="C47613">
        <v>21.235614776999999</v>
      </c>
    </row>
    <row r="47614" spans="1:3" x14ac:dyDescent="0.25">
      <c r="A47614">
        <v>12784</v>
      </c>
      <c r="B47614" s="1">
        <f>DATE(2035,1,1) + TIME(0,0,0)</f>
        <v>49310</v>
      </c>
      <c r="C47614">
        <v>21.236867905</v>
      </c>
    </row>
    <row r="47615" spans="1:3" x14ac:dyDescent="0.25">
      <c r="A47615">
        <v>12815</v>
      </c>
      <c r="B47615" s="1">
        <f>DATE(2035,2,1) + TIME(0,0,0)</f>
        <v>49341</v>
      </c>
      <c r="C47615">
        <v>21.238117217999999</v>
      </c>
    </row>
    <row r="47616" spans="1:3" x14ac:dyDescent="0.25">
      <c r="A47616">
        <v>12843</v>
      </c>
      <c r="B47616" s="1">
        <f>DATE(2035,3,1) + TIME(0,0,0)</f>
        <v>49369</v>
      </c>
      <c r="C47616">
        <v>21.239244460999998</v>
      </c>
    </row>
    <row r="47617" spans="1:3" x14ac:dyDescent="0.25">
      <c r="A47617">
        <v>12874</v>
      </c>
      <c r="B47617" s="1">
        <f>DATE(2035,4,1) + TIME(0,0,0)</f>
        <v>49400</v>
      </c>
      <c r="C47617">
        <v>21.240491866999999</v>
      </c>
    </row>
    <row r="47618" spans="1:3" x14ac:dyDescent="0.25">
      <c r="A47618">
        <v>12904</v>
      </c>
      <c r="B47618" s="1">
        <f>DATE(2035,5,1) + TIME(0,0,0)</f>
        <v>49430</v>
      </c>
      <c r="C47618">
        <v>21.241695404000001</v>
      </c>
    </row>
    <row r="47619" spans="1:3" x14ac:dyDescent="0.25">
      <c r="A47619">
        <v>12935</v>
      </c>
      <c r="B47619" s="1">
        <f>DATE(2035,6,1) + TIME(0,0,0)</f>
        <v>49461</v>
      </c>
      <c r="C47619">
        <v>21.242935181</v>
      </c>
    </row>
    <row r="47620" spans="1:3" x14ac:dyDescent="0.25">
      <c r="A47620">
        <v>12965</v>
      </c>
      <c r="B47620" s="1">
        <f>DATE(2035,7,1) + TIME(0,0,0)</f>
        <v>49491</v>
      </c>
      <c r="C47620">
        <v>21.244134902999999</v>
      </c>
    </row>
    <row r="47621" spans="1:3" x14ac:dyDescent="0.25">
      <c r="A47621">
        <v>12996</v>
      </c>
      <c r="B47621" s="1">
        <f>DATE(2035,8,1) + TIME(0,0,0)</f>
        <v>49522</v>
      </c>
      <c r="C47621">
        <v>21.245370865000002</v>
      </c>
    </row>
    <row r="47622" spans="1:3" x14ac:dyDescent="0.25">
      <c r="A47622">
        <v>13027</v>
      </c>
      <c r="B47622" s="1">
        <f>DATE(2035,9,1) + TIME(0,0,0)</f>
        <v>49553</v>
      </c>
      <c r="C47622">
        <v>21.246604918999999</v>
      </c>
    </row>
    <row r="47623" spans="1:3" x14ac:dyDescent="0.25">
      <c r="A47623">
        <v>13057</v>
      </c>
      <c r="B47623" s="1">
        <f>DATE(2035,10,1) + TIME(0,0,0)</f>
        <v>49583</v>
      </c>
      <c r="C47623">
        <v>21.247797011999999</v>
      </c>
    </row>
    <row r="47624" spans="1:3" x14ac:dyDescent="0.25">
      <c r="A47624">
        <v>13088</v>
      </c>
      <c r="B47624" s="1">
        <f>DATE(2035,11,1) + TIME(0,0,0)</f>
        <v>49614</v>
      </c>
      <c r="C47624">
        <v>21.249027252000001</v>
      </c>
    </row>
    <row r="47625" spans="1:3" x14ac:dyDescent="0.25">
      <c r="A47625">
        <v>13118</v>
      </c>
      <c r="B47625" s="1">
        <f>DATE(2035,12,1) + TIME(0,0,0)</f>
        <v>49644</v>
      </c>
      <c r="C47625">
        <v>21.250215529999998</v>
      </c>
    </row>
    <row r="47626" spans="1:3" x14ac:dyDescent="0.25">
      <c r="A47626">
        <v>13149</v>
      </c>
      <c r="B47626" s="1">
        <f>DATE(2036,1,1) + TIME(0,0,0)</f>
        <v>49675</v>
      </c>
      <c r="C47626">
        <v>21.251440047999999</v>
      </c>
    </row>
    <row r="47627" spans="1:3" x14ac:dyDescent="0.25">
      <c r="A47627">
        <v>13180</v>
      </c>
      <c r="B47627" s="1">
        <f>DATE(2036,2,1) + TIME(0,0,0)</f>
        <v>49706</v>
      </c>
      <c r="C47627">
        <v>21.252662658999999</v>
      </c>
    </row>
    <row r="47628" spans="1:3" x14ac:dyDescent="0.25">
      <c r="A47628">
        <v>13209</v>
      </c>
      <c r="B47628" s="1">
        <f>DATE(2036,3,1) + TIME(0,0,0)</f>
        <v>49735</v>
      </c>
      <c r="C47628">
        <v>21.253805160999999</v>
      </c>
    </row>
    <row r="47629" spans="1:3" x14ac:dyDescent="0.25">
      <c r="A47629">
        <v>13240</v>
      </c>
      <c r="B47629" s="1">
        <f>DATE(2036,4,1) + TIME(0,0,0)</f>
        <v>49766</v>
      </c>
      <c r="C47629">
        <v>21.255023955999999</v>
      </c>
    </row>
    <row r="47630" spans="1:3" x14ac:dyDescent="0.25">
      <c r="A47630">
        <v>13270</v>
      </c>
      <c r="B47630" s="1">
        <f>DATE(2036,5,1) + TIME(0,0,0)</f>
        <v>49796</v>
      </c>
      <c r="C47630">
        <v>21.256202697999999</v>
      </c>
    </row>
    <row r="47631" spans="1:3" x14ac:dyDescent="0.25">
      <c r="A47631">
        <v>13301</v>
      </c>
      <c r="B47631" s="1">
        <f>DATE(2036,6,1) + TIME(0,0,0)</f>
        <v>49827</v>
      </c>
      <c r="C47631">
        <v>21.257417679</v>
      </c>
    </row>
    <row r="47632" spans="1:3" x14ac:dyDescent="0.25">
      <c r="A47632">
        <v>13331</v>
      </c>
      <c r="B47632" s="1">
        <f>DATE(2036,7,1) + TIME(0,0,0)</f>
        <v>49857</v>
      </c>
      <c r="C47632">
        <v>21.258590697999999</v>
      </c>
    </row>
    <row r="47633" spans="1:3" x14ac:dyDescent="0.25">
      <c r="A47633">
        <v>13362</v>
      </c>
      <c r="B47633" s="1">
        <f>DATE(2036,8,1) + TIME(0,0,0)</f>
        <v>49888</v>
      </c>
      <c r="C47633">
        <v>21.259801865</v>
      </c>
    </row>
    <row r="47634" spans="1:3" x14ac:dyDescent="0.25">
      <c r="A47634">
        <v>13393</v>
      </c>
      <c r="B47634" s="1">
        <f>DATE(2036,9,1) + TIME(0,0,0)</f>
        <v>49919</v>
      </c>
      <c r="C47634">
        <v>21.261009216000001</v>
      </c>
    </row>
    <row r="47635" spans="1:3" x14ac:dyDescent="0.25">
      <c r="A47635">
        <v>13423</v>
      </c>
      <c r="B47635" s="1">
        <f>DATE(2036,10,1) + TIME(0,0,0)</f>
        <v>49949</v>
      </c>
      <c r="C47635">
        <v>21.262178421000002</v>
      </c>
    </row>
    <row r="47636" spans="1:3" x14ac:dyDescent="0.25">
      <c r="A47636">
        <v>13454</v>
      </c>
      <c r="B47636" s="1">
        <f>DATE(2036,11,1) + TIME(0,0,0)</f>
        <v>49980</v>
      </c>
      <c r="C47636">
        <v>21.263381958</v>
      </c>
    </row>
    <row r="47637" spans="1:3" x14ac:dyDescent="0.25">
      <c r="A47637">
        <v>13484</v>
      </c>
      <c r="B47637" s="1">
        <f>DATE(2036,12,1) + TIME(0,0,0)</f>
        <v>50010</v>
      </c>
      <c r="C47637">
        <v>21.264545440999999</v>
      </c>
    </row>
    <row r="47638" spans="1:3" x14ac:dyDescent="0.25">
      <c r="A47638">
        <v>13515</v>
      </c>
      <c r="B47638" s="1">
        <f>DATE(2037,1,1) + TIME(0,0,0)</f>
        <v>50041</v>
      </c>
      <c r="C47638">
        <v>21.26574707</v>
      </c>
    </row>
    <row r="47639" spans="1:3" x14ac:dyDescent="0.25">
      <c r="A47639">
        <v>13546</v>
      </c>
      <c r="B47639" s="1">
        <f>DATE(2037,2,1) + TIME(0,0,0)</f>
        <v>50072</v>
      </c>
      <c r="C47639">
        <v>21.266946792999999</v>
      </c>
    </row>
    <row r="47640" spans="1:3" x14ac:dyDescent="0.25">
      <c r="A47640">
        <v>13574</v>
      </c>
      <c r="B47640" s="1">
        <f>DATE(2037,3,1) + TIME(0,0,0)</f>
        <v>50100</v>
      </c>
      <c r="C47640">
        <v>21.268026352</v>
      </c>
    </row>
    <row r="47641" spans="1:3" x14ac:dyDescent="0.25">
      <c r="A47641">
        <v>13605</v>
      </c>
      <c r="B47641" s="1">
        <f>DATE(2037,4,1) + TIME(0,0,0)</f>
        <v>50131</v>
      </c>
      <c r="C47641">
        <v>21.269222259999999</v>
      </c>
    </row>
    <row r="47642" spans="1:3" x14ac:dyDescent="0.25">
      <c r="A47642">
        <v>13635</v>
      </c>
      <c r="B47642" s="1">
        <f>DATE(2037,5,1) + TIME(0,0,0)</f>
        <v>50161</v>
      </c>
      <c r="C47642">
        <v>21.270378113</v>
      </c>
    </row>
    <row r="47643" spans="1:3" x14ac:dyDescent="0.25">
      <c r="A47643">
        <v>13666</v>
      </c>
      <c r="B47643" s="1">
        <f>DATE(2037,6,1) + TIME(0,0,0)</f>
        <v>50192</v>
      </c>
      <c r="C47643">
        <v>21.271568297999998</v>
      </c>
    </row>
    <row r="47644" spans="1:3" x14ac:dyDescent="0.25">
      <c r="A47644">
        <v>13696</v>
      </c>
      <c r="B47644" s="1">
        <f>DATE(2037,7,1) + TIME(0,0,0)</f>
        <v>50222</v>
      </c>
      <c r="C47644">
        <v>21.272720336999999</v>
      </c>
    </row>
    <row r="47645" spans="1:3" x14ac:dyDescent="0.25">
      <c r="A47645">
        <v>13727</v>
      </c>
      <c r="B47645" s="1">
        <f>DATE(2037,8,1) + TIME(0,0,0)</f>
        <v>50253</v>
      </c>
      <c r="C47645">
        <v>21.273908615</v>
      </c>
    </row>
    <row r="47646" spans="1:3" x14ac:dyDescent="0.25">
      <c r="A47646">
        <v>13758</v>
      </c>
      <c r="B47646" s="1">
        <f>DATE(2037,9,1) + TIME(0,0,0)</f>
        <v>50284</v>
      </c>
      <c r="C47646">
        <v>21.275093079000001</v>
      </c>
    </row>
    <row r="47647" spans="1:3" x14ac:dyDescent="0.25">
      <c r="A47647">
        <v>13788</v>
      </c>
      <c r="B47647" s="1">
        <f>DATE(2037,10,1) + TIME(0,0,0)</f>
        <v>50314</v>
      </c>
      <c r="C47647">
        <v>21.276239395000001</v>
      </c>
    </row>
    <row r="47648" spans="1:3" x14ac:dyDescent="0.25">
      <c r="A47648">
        <v>13819</v>
      </c>
      <c r="B47648" s="1">
        <f>DATE(2037,11,1) + TIME(0,0,0)</f>
        <v>50345</v>
      </c>
      <c r="C47648">
        <v>21.277421951000001</v>
      </c>
    </row>
    <row r="47649" spans="1:3" x14ac:dyDescent="0.25">
      <c r="A47649">
        <v>13849</v>
      </c>
      <c r="B47649" s="1">
        <f>DATE(2037,12,1) + TIME(0,0,0)</f>
        <v>50375</v>
      </c>
      <c r="C47649">
        <v>21.278564453000001</v>
      </c>
    </row>
    <row r="47650" spans="1:3" x14ac:dyDescent="0.25">
      <c r="A47650">
        <v>13880</v>
      </c>
      <c r="B47650" s="1">
        <f>DATE(2038,1,1) + TIME(0,0,0)</f>
        <v>50406</v>
      </c>
      <c r="C47650">
        <v>21.279743195000002</v>
      </c>
    </row>
    <row r="47651" spans="1:3" x14ac:dyDescent="0.25">
      <c r="A47651">
        <v>13911</v>
      </c>
      <c r="B47651" s="1">
        <f>DATE(2038,2,1) + TIME(0,0,0)</f>
        <v>50437</v>
      </c>
      <c r="C47651">
        <v>21.280920029000001</v>
      </c>
    </row>
    <row r="47652" spans="1:3" x14ac:dyDescent="0.25">
      <c r="A47652">
        <v>13939</v>
      </c>
      <c r="B47652" s="1">
        <f>DATE(2038,3,1) + TIME(0,0,0)</f>
        <v>50465</v>
      </c>
      <c r="C47652">
        <v>21.281982421999999</v>
      </c>
    </row>
    <row r="47653" spans="1:3" x14ac:dyDescent="0.25">
      <c r="A47653">
        <v>13970</v>
      </c>
      <c r="B47653" s="1">
        <f>DATE(2038,4,1) + TIME(0,0,0)</f>
        <v>50496</v>
      </c>
      <c r="C47653">
        <v>21.283157349</v>
      </c>
    </row>
    <row r="47654" spans="1:3" x14ac:dyDescent="0.25">
      <c r="A47654">
        <v>14000</v>
      </c>
      <c r="B47654" s="1">
        <f>DATE(2038,5,1) + TIME(0,0,0)</f>
        <v>50526</v>
      </c>
      <c r="C47654">
        <v>21.284290314</v>
      </c>
    </row>
    <row r="47655" spans="1:3" x14ac:dyDescent="0.25">
      <c r="A47655">
        <v>14031</v>
      </c>
      <c r="B47655" s="1">
        <f>DATE(2038,6,1) + TIME(0,0,0)</f>
        <v>50557</v>
      </c>
      <c r="C47655">
        <v>21.285461426000001</v>
      </c>
    </row>
    <row r="47656" spans="1:3" x14ac:dyDescent="0.25">
      <c r="A47656">
        <v>14061</v>
      </c>
      <c r="B47656" s="1">
        <f>DATE(2038,7,1) + TIME(0,0,0)</f>
        <v>50587</v>
      </c>
      <c r="C47656">
        <v>21.286592484</v>
      </c>
    </row>
    <row r="47657" spans="1:3" x14ac:dyDescent="0.25">
      <c r="A47657">
        <v>14092</v>
      </c>
      <c r="B47657" s="1">
        <f>DATE(2038,8,1) + TIME(0,0,0)</f>
        <v>50618</v>
      </c>
      <c r="C47657">
        <v>21.287759780999998</v>
      </c>
    </row>
    <row r="47658" spans="1:3" x14ac:dyDescent="0.25">
      <c r="A47658">
        <v>14123</v>
      </c>
      <c r="B47658" s="1">
        <f>DATE(2038,9,1) + TIME(0,0,0)</f>
        <v>50649</v>
      </c>
      <c r="C47658">
        <v>21.288925170999999</v>
      </c>
    </row>
    <row r="47659" spans="1:3" x14ac:dyDescent="0.25">
      <c r="A47659">
        <v>14153</v>
      </c>
      <c r="B47659" s="1">
        <f>DATE(2038,10,1) + TIME(0,0,0)</f>
        <v>50679</v>
      </c>
      <c r="C47659">
        <v>21.290050507</v>
      </c>
    </row>
    <row r="47660" spans="1:3" x14ac:dyDescent="0.25">
      <c r="A47660">
        <v>14184</v>
      </c>
      <c r="B47660" s="1">
        <f>DATE(2038,11,1) + TIME(0,0,0)</f>
        <v>50710</v>
      </c>
      <c r="C47660">
        <v>21.291212082000001</v>
      </c>
    </row>
    <row r="47661" spans="1:3" x14ac:dyDescent="0.25">
      <c r="A47661">
        <v>14214</v>
      </c>
      <c r="B47661" s="1">
        <f>DATE(2038,12,1) + TIME(0,0,0)</f>
        <v>50740</v>
      </c>
      <c r="C47661">
        <v>21.292335510000001</v>
      </c>
    </row>
    <row r="47662" spans="1:3" x14ac:dyDescent="0.25">
      <c r="A47662">
        <v>14245</v>
      </c>
      <c r="B47662" s="1">
        <f>DATE(2039,1,1) + TIME(0,0,0)</f>
        <v>50771</v>
      </c>
      <c r="C47662">
        <v>21.293495178000001</v>
      </c>
    </row>
    <row r="47663" spans="1:3" x14ac:dyDescent="0.25">
      <c r="A47663">
        <v>14276</v>
      </c>
      <c r="B47663" s="1">
        <f>DATE(2039,2,1) + TIME(0,0,0)</f>
        <v>50802</v>
      </c>
      <c r="C47663">
        <v>21.294652938999999</v>
      </c>
    </row>
    <row r="47664" spans="1:3" x14ac:dyDescent="0.25">
      <c r="A47664">
        <v>14304</v>
      </c>
      <c r="B47664" s="1">
        <f>DATE(2039,3,1) + TIME(0,0,0)</f>
        <v>50830</v>
      </c>
      <c r="C47664">
        <v>21.295696259</v>
      </c>
    </row>
    <row r="47665" spans="1:3" x14ac:dyDescent="0.25">
      <c r="A47665">
        <v>14335</v>
      </c>
      <c r="B47665" s="1">
        <f>DATE(2039,4,1) + TIME(0,0,0)</f>
        <v>50861</v>
      </c>
      <c r="C47665">
        <v>21.296850203999998</v>
      </c>
    </row>
    <row r="47666" spans="1:3" x14ac:dyDescent="0.25">
      <c r="A47666">
        <v>14365</v>
      </c>
      <c r="B47666" s="1">
        <f>DATE(2039,5,1) + TIME(0,0,0)</f>
        <v>50891</v>
      </c>
      <c r="C47666">
        <v>21.297966002999999</v>
      </c>
    </row>
    <row r="47667" spans="1:3" x14ac:dyDescent="0.25">
      <c r="A47667">
        <v>14396</v>
      </c>
      <c r="B47667" s="1">
        <f>DATE(2039,6,1) + TIME(0,0,0)</f>
        <v>50922</v>
      </c>
      <c r="C47667">
        <v>21.299116134999998</v>
      </c>
    </row>
    <row r="47668" spans="1:3" x14ac:dyDescent="0.25">
      <c r="A47668">
        <v>14426</v>
      </c>
      <c r="B47668" s="1">
        <f>DATE(2039,7,1) + TIME(0,0,0)</f>
        <v>50952</v>
      </c>
      <c r="C47668">
        <v>21.300230026000001</v>
      </c>
    </row>
    <row r="47669" spans="1:3" x14ac:dyDescent="0.25">
      <c r="A47669">
        <v>14457</v>
      </c>
      <c r="B47669" s="1">
        <f>DATE(2039,8,1) + TIME(0,0,0)</f>
        <v>50983</v>
      </c>
      <c r="C47669">
        <v>21.301378249999999</v>
      </c>
    </row>
    <row r="47670" spans="1:3" x14ac:dyDescent="0.25">
      <c r="A47670">
        <v>14488</v>
      </c>
      <c r="B47670" s="1">
        <f>DATE(2039,9,1) + TIME(0,0,0)</f>
        <v>51014</v>
      </c>
      <c r="C47670">
        <v>21.302524566999999</v>
      </c>
    </row>
    <row r="47671" spans="1:3" x14ac:dyDescent="0.25">
      <c r="A47671">
        <v>14518</v>
      </c>
      <c r="B47671" s="1">
        <f>DATE(2039,10,1) + TIME(0,0,0)</f>
        <v>51044</v>
      </c>
      <c r="C47671">
        <v>21.303632736000001</v>
      </c>
    </row>
    <row r="47672" spans="1:3" x14ac:dyDescent="0.25">
      <c r="A47672">
        <v>14549</v>
      </c>
      <c r="B47672" s="1">
        <f>DATE(2039,11,1) + TIME(0,0,0)</f>
        <v>51075</v>
      </c>
      <c r="C47672">
        <v>21.304775238000001</v>
      </c>
    </row>
    <row r="47673" spans="1:3" x14ac:dyDescent="0.25">
      <c r="A47673">
        <v>14579</v>
      </c>
      <c r="B47673" s="1">
        <f>DATE(2039,12,1) + TIME(0,0,0)</f>
        <v>51105</v>
      </c>
      <c r="C47673">
        <v>21.305879593</v>
      </c>
    </row>
    <row r="47674" spans="1:3" x14ac:dyDescent="0.25">
      <c r="A47674">
        <v>14610</v>
      </c>
      <c r="B47674" s="1">
        <f>DATE(2040,1,1) + TIME(0,0,0)</f>
        <v>51136</v>
      </c>
      <c r="C47674">
        <v>21.307020186999999</v>
      </c>
    </row>
    <row r="47675" spans="1:3" x14ac:dyDescent="0.25">
      <c r="A47675">
        <v>14641</v>
      </c>
      <c r="B47675" s="1">
        <f>DATE(2040,2,1) + TIME(0,0,0)</f>
        <v>51167</v>
      </c>
      <c r="C47675">
        <v>21.308158875</v>
      </c>
    </row>
    <row r="47676" spans="1:3" x14ac:dyDescent="0.25">
      <c r="A47676">
        <v>14670</v>
      </c>
      <c r="B47676" s="1">
        <f>DATE(2040,3,1) + TIME(0,0,0)</f>
        <v>51196</v>
      </c>
      <c r="C47676">
        <v>21.309223175</v>
      </c>
    </row>
    <row r="47677" spans="1:3" x14ac:dyDescent="0.25">
      <c r="A47677">
        <v>14701</v>
      </c>
      <c r="B47677" s="1">
        <f>DATE(2040,4,1) + TIME(0,0,0)</f>
        <v>51227</v>
      </c>
      <c r="C47677">
        <v>21.310359954999999</v>
      </c>
    </row>
    <row r="47678" spans="1:3" x14ac:dyDescent="0.25">
      <c r="A47678">
        <v>14731</v>
      </c>
      <c r="B47678" s="1">
        <f>DATE(2040,5,1) + TIME(0,0,0)</f>
        <v>51257</v>
      </c>
      <c r="C47678">
        <v>21.311456679999999</v>
      </c>
    </row>
    <row r="47679" spans="1:3" x14ac:dyDescent="0.25">
      <c r="A47679">
        <v>14762</v>
      </c>
      <c r="B47679" s="1">
        <f>DATE(2040,6,1) + TIME(0,0,0)</f>
        <v>51288</v>
      </c>
      <c r="C47679">
        <v>21.312591553000001</v>
      </c>
    </row>
    <row r="47680" spans="1:3" x14ac:dyDescent="0.25">
      <c r="A47680">
        <v>14792</v>
      </c>
      <c r="B47680" s="1">
        <f>DATE(2040,7,1) + TIME(0,0,0)</f>
        <v>51318</v>
      </c>
      <c r="C47680">
        <v>21.313686370999999</v>
      </c>
    </row>
    <row r="47681" spans="1:3" x14ac:dyDescent="0.25">
      <c r="A47681">
        <v>14823</v>
      </c>
      <c r="B47681" s="1">
        <f>DATE(2040,8,1) + TIME(0,0,0)</f>
        <v>51349</v>
      </c>
      <c r="C47681">
        <v>21.314815521</v>
      </c>
    </row>
    <row r="47682" spans="1:3" x14ac:dyDescent="0.25">
      <c r="A47682">
        <v>14854</v>
      </c>
      <c r="B47682" s="1">
        <f>DATE(2040,9,1) + TIME(0,0,0)</f>
        <v>51380</v>
      </c>
      <c r="C47682">
        <v>21.315944672000001</v>
      </c>
    </row>
    <row r="47683" spans="1:3" x14ac:dyDescent="0.25">
      <c r="A47683">
        <v>14884</v>
      </c>
      <c r="B47683" s="1">
        <f>DATE(2040,10,1) + TIME(0,0,0)</f>
        <v>51410</v>
      </c>
      <c r="C47683">
        <v>21.317035675</v>
      </c>
    </row>
    <row r="47684" spans="1:3" x14ac:dyDescent="0.25">
      <c r="A47684">
        <v>14915</v>
      </c>
      <c r="B47684" s="1">
        <f>DATE(2040,11,1) + TIME(0,0,0)</f>
        <v>51441</v>
      </c>
      <c r="C47684">
        <v>21.318161011000001</v>
      </c>
    </row>
    <row r="47685" spans="1:3" x14ac:dyDescent="0.25">
      <c r="A47685">
        <v>14945</v>
      </c>
      <c r="B47685" s="1">
        <f>DATE(2040,12,1) + TIME(0,0,0)</f>
        <v>51471</v>
      </c>
      <c r="C47685">
        <v>21.319250106999998</v>
      </c>
    </row>
    <row r="47686" spans="1:3" x14ac:dyDescent="0.25">
      <c r="A47686">
        <v>14976</v>
      </c>
      <c r="B47686" s="1">
        <f>DATE(2041,1,1) + TIME(0,0,0)</f>
        <v>51502</v>
      </c>
      <c r="C47686">
        <v>21.320371628</v>
      </c>
    </row>
    <row r="47687" spans="1:3" x14ac:dyDescent="0.25">
      <c r="A47687">
        <v>15007</v>
      </c>
      <c r="B47687" s="1">
        <f>DATE(2041,2,1) + TIME(0,0,0)</f>
        <v>51533</v>
      </c>
      <c r="C47687">
        <v>21.321495056</v>
      </c>
    </row>
    <row r="47688" spans="1:3" x14ac:dyDescent="0.25">
      <c r="A47688">
        <v>15035</v>
      </c>
      <c r="B47688" s="1">
        <f>DATE(2041,3,1) + TIME(0,0,0)</f>
        <v>51561</v>
      </c>
      <c r="C47688">
        <v>21.322505951</v>
      </c>
    </row>
    <row r="47689" spans="1:3" x14ac:dyDescent="0.25">
      <c r="A47689">
        <v>15066</v>
      </c>
      <c r="B47689" s="1">
        <f>DATE(2041,4,1) + TIME(0,0,0)</f>
        <v>51592</v>
      </c>
      <c r="C47689">
        <v>21.323625565</v>
      </c>
    </row>
    <row r="47690" spans="1:3" x14ac:dyDescent="0.25">
      <c r="A47690">
        <v>15096</v>
      </c>
      <c r="B47690" s="1">
        <f>DATE(2041,5,1) + TIME(0,0,0)</f>
        <v>51622</v>
      </c>
      <c r="C47690">
        <v>21.324707030999999</v>
      </c>
    </row>
    <row r="47691" spans="1:3" x14ac:dyDescent="0.25">
      <c r="A47691">
        <v>15127</v>
      </c>
      <c r="B47691" s="1">
        <f>DATE(2041,6,1) + TIME(0,0,0)</f>
        <v>51653</v>
      </c>
      <c r="C47691">
        <v>21.32582283</v>
      </c>
    </row>
    <row r="47692" spans="1:3" x14ac:dyDescent="0.25">
      <c r="A47692">
        <v>15157</v>
      </c>
      <c r="B47692" s="1">
        <f>DATE(2041,7,1) + TIME(0,0,0)</f>
        <v>51683</v>
      </c>
      <c r="C47692">
        <v>21.326900481999999</v>
      </c>
    </row>
    <row r="47693" spans="1:3" x14ac:dyDescent="0.25">
      <c r="A47693">
        <v>15188</v>
      </c>
      <c r="B47693" s="1">
        <f>DATE(2041,8,1) + TIME(0,0,0)</f>
        <v>51714</v>
      </c>
      <c r="C47693">
        <v>21.328014373999999</v>
      </c>
    </row>
    <row r="47694" spans="1:3" x14ac:dyDescent="0.25">
      <c r="A47694">
        <v>15219</v>
      </c>
      <c r="B47694" s="1">
        <f>DATE(2041,9,1) + TIME(0,0,0)</f>
        <v>51745</v>
      </c>
      <c r="C47694">
        <v>21.329126358</v>
      </c>
    </row>
    <row r="47695" spans="1:3" x14ac:dyDescent="0.25">
      <c r="A47695">
        <v>15249</v>
      </c>
      <c r="B47695" s="1">
        <f>DATE(2041,10,1) + TIME(0,0,0)</f>
        <v>51775</v>
      </c>
      <c r="C47695">
        <v>21.330202103000001</v>
      </c>
    </row>
    <row r="47696" spans="1:3" x14ac:dyDescent="0.25">
      <c r="A47696">
        <v>15280</v>
      </c>
      <c r="B47696" s="1">
        <f>DATE(2041,11,1) + TIME(0,0,0)</f>
        <v>51806</v>
      </c>
      <c r="C47696">
        <v>21.331310272</v>
      </c>
    </row>
    <row r="47697" spans="1:3" x14ac:dyDescent="0.25">
      <c r="A47697">
        <v>15310</v>
      </c>
      <c r="B47697" s="1">
        <f>DATE(2041,12,1) + TIME(0,0,0)</f>
        <v>51836</v>
      </c>
      <c r="C47697">
        <v>21.332382202000002</v>
      </c>
    </row>
    <row r="47698" spans="1:3" x14ac:dyDescent="0.25">
      <c r="A47698">
        <v>15341</v>
      </c>
      <c r="B47698" s="1">
        <f>DATE(2042,1,1) + TIME(0,0,0)</f>
        <v>51867</v>
      </c>
      <c r="C47698">
        <v>21.333490372</v>
      </c>
    </row>
    <row r="47699" spans="1:3" x14ac:dyDescent="0.25">
      <c r="A47699">
        <v>15372</v>
      </c>
      <c r="B47699" s="1">
        <f>DATE(2042,2,1) + TIME(0,0,0)</f>
        <v>51898</v>
      </c>
      <c r="C47699">
        <v>21.334594726999999</v>
      </c>
    </row>
    <row r="47700" spans="1:3" x14ac:dyDescent="0.25">
      <c r="A47700">
        <v>15400</v>
      </c>
      <c r="B47700" s="1">
        <f>DATE(2042,3,1) + TIME(0,0,0)</f>
        <v>51926</v>
      </c>
      <c r="C47700">
        <v>21.335592269999999</v>
      </c>
    </row>
    <row r="47701" spans="1:3" x14ac:dyDescent="0.25">
      <c r="A47701">
        <v>15431</v>
      </c>
      <c r="B47701" s="1">
        <f>DATE(2042,4,1) + TIME(0,0,0)</f>
        <v>51957</v>
      </c>
      <c r="C47701">
        <v>21.336694717</v>
      </c>
    </row>
    <row r="47702" spans="1:3" x14ac:dyDescent="0.25">
      <c r="A47702">
        <v>15461</v>
      </c>
      <c r="B47702" s="1">
        <f>DATE(2042,5,1) + TIME(0,0,0)</f>
        <v>51987</v>
      </c>
      <c r="C47702">
        <v>21.337760925000001</v>
      </c>
    </row>
    <row r="47703" spans="1:3" x14ac:dyDescent="0.25">
      <c r="A47703">
        <v>15492</v>
      </c>
      <c r="B47703" s="1">
        <f>DATE(2042,6,1) + TIME(0,0,0)</f>
        <v>52018</v>
      </c>
      <c r="C47703">
        <v>21.338861465000001</v>
      </c>
    </row>
    <row r="47704" spans="1:3" x14ac:dyDescent="0.25">
      <c r="A47704">
        <v>15522</v>
      </c>
      <c r="B47704" s="1">
        <f>DATE(2042,7,1) + TIME(0,0,0)</f>
        <v>52048</v>
      </c>
      <c r="C47704">
        <v>21.339923858999999</v>
      </c>
    </row>
    <row r="47705" spans="1:3" x14ac:dyDescent="0.25">
      <c r="A47705">
        <v>15553</v>
      </c>
      <c r="B47705" s="1">
        <f>DATE(2042,8,1) + TIME(0,0,0)</f>
        <v>52079</v>
      </c>
      <c r="C47705">
        <v>21.341022491</v>
      </c>
    </row>
    <row r="47706" spans="1:3" x14ac:dyDescent="0.25">
      <c r="A47706">
        <v>15584</v>
      </c>
      <c r="B47706" s="1">
        <f>DATE(2042,9,1) + TIME(0,0,0)</f>
        <v>52110</v>
      </c>
      <c r="C47706">
        <v>21.342117309999999</v>
      </c>
    </row>
    <row r="47707" spans="1:3" x14ac:dyDescent="0.25">
      <c r="A47707">
        <v>15614</v>
      </c>
      <c r="B47707" s="1">
        <f>DATE(2042,10,1) + TIME(0,0,0)</f>
        <v>52140</v>
      </c>
      <c r="C47707">
        <v>21.343177794999999</v>
      </c>
    </row>
    <row r="47708" spans="1:3" x14ac:dyDescent="0.25">
      <c r="A47708">
        <v>15645</v>
      </c>
      <c r="B47708" s="1">
        <f>DATE(2042,11,1) + TIME(0,0,0)</f>
        <v>52171</v>
      </c>
      <c r="C47708">
        <v>21.344270706</v>
      </c>
    </row>
    <row r="47709" spans="1:3" x14ac:dyDescent="0.25">
      <c r="A47709">
        <v>15675</v>
      </c>
      <c r="B47709" s="1">
        <f>DATE(2042,12,1) + TIME(0,0,0)</f>
        <v>52201</v>
      </c>
      <c r="C47709">
        <v>21.345329284999998</v>
      </c>
    </row>
    <row r="47710" spans="1:3" x14ac:dyDescent="0.25">
      <c r="A47710">
        <v>15706</v>
      </c>
      <c r="B47710" s="1">
        <f>DATE(2043,1,1) + TIME(0,0,0)</f>
        <v>52232</v>
      </c>
      <c r="C47710">
        <v>21.346420288000001</v>
      </c>
    </row>
    <row r="47711" spans="1:3" x14ac:dyDescent="0.25">
      <c r="A47711">
        <v>15737</v>
      </c>
      <c r="B47711" s="1">
        <f>DATE(2043,2,1) + TIME(0,0,0)</f>
        <v>52263</v>
      </c>
      <c r="C47711">
        <v>21.347509383999999</v>
      </c>
    </row>
    <row r="47712" spans="1:3" x14ac:dyDescent="0.25">
      <c r="A47712">
        <v>15765</v>
      </c>
      <c r="B47712" s="1">
        <f>DATE(2043,3,1) + TIME(0,0,0)</f>
        <v>52291</v>
      </c>
      <c r="C47712">
        <v>21.348491669000001</v>
      </c>
    </row>
    <row r="47713" spans="1:3" x14ac:dyDescent="0.25">
      <c r="A47713">
        <v>15796</v>
      </c>
      <c r="B47713" s="1">
        <f>DATE(2043,4,1) + TIME(0,0,0)</f>
        <v>52322</v>
      </c>
      <c r="C47713">
        <v>21.349580764999999</v>
      </c>
    </row>
    <row r="47714" spans="1:3" x14ac:dyDescent="0.25">
      <c r="A47714">
        <v>15826</v>
      </c>
      <c r="B47714" s="1">
        <f>DATE(2043,5,1) + TIME(0,0,0)</f>
        <v>52352</v>
      </c>
      <c r="C47714">
        <v>21.350631713999999</v>
      </c>
    </row>
    <row r="47715" spans="1:3" x14ac:dyDescent="0.25">
      <c r="A47715">
        <v>15857</v>
      </c>
      <c r="B47715" s="1">
        <f>DATE(2043,6,1) + TIME(0,0,0)</f>
        <v>52383</v>
      </c>
      <c r="C47715">
        <v>21.351715087999999</v>
      </c>
    </row>
    <row r="47716" spans="1:3" x14ac:dyDescent="0.25">
      <c r="A47716">
        <v>15887</v>
      </c>
      <c r="B47716" s="1">
        <f>DATE(2043,7,1) + TIME(0,0,0)</f>
        <v>52413</v>
      </c>
      <c r="C47716">
        <v>21.352764130000001</v>
      </c>
    </row>
    <row r="47717" spans="1:3" x14ac:dyDescent="0.25">
      <c r="A47717">
        <v>15918</v>
      </c>
      <c r="B47717" s="1">
        <f>DATE(2043,8,1) + TIME(0,0,0)</f>
        <v>52444</v>
      </c>
      <c r="C47717">
        <v>21.353847504000001</v>
      </c>
    </row>
    <row r="47718" spans="1:3" x14ac:dyDescent="0.25">
      <c r="A47718">
        <v>15949</v>
      </c>
      <c r="B47718" s="1">
        <f>DATE(2043,9,1) + TIME(0,0,0)</f>
        <v>52475</v>
      </c>
      <c r="C47718">
        <v>21.354927063000002</v>
      </c>
    </row>
    <row r="47719" spans="1:3" x14ac:dyDescent="0.25">
      <c r="A47719">
        <v>15979</v>
      </c>
      <c r="B47719" s="1">
        <f>DATE(2043,10,1) + TIME(0,0,0)</f>
        <v>52505</v>
      </c>
      <c r="C47719">
        <v>21.35597229</v>
      </c>
    </row>
    <row r="47720" spans="1:3" x14ac:dyDescent="0.25">
      <c r="A47720">
        <v>16010</v>
      </c>
      <c r="B47720" s="1">
        <f>DATE(2043,11,1) + TIME(0,0,0)</f>
        <v>52536</v>
      </c>
      <c r="C47720">
        <v>21.357051849000001</v>
      </c>
    </row>
    <row r="47721" spans="1:3" x14ac:dyDescent="0.25">
      <c r="A47721">
        <v>16040</v>
      </c>
      <c r="B47721" s="1">
        <f>DATE(2043,12,1) + TIME(0,0,0)</f>
        <v>52566</v>
      </c>
      <c r="C47721">
        <v>21.358093262000001</v>
      </c>
    </row>
    <row r="47722" spans="1:3" x14ac:dyDescent="0.25">
      <c r="A47722">
        <v>16071</v>
      </c>
      <c r="B47722" s="1">
        <f>DATE(2044,1,1) + TIME(0,0,0)</f>
        <v>52597</v>
      </c>
      <c r="C47722">
        <v>21.359170914</v>
      </c>
    </row>
    <row r="47723" spans="1:3" x14ac:dyDescent="0.25">
      <c r="A47723">
        <v>16102</v>
      </c>
      <c r="B47723" s="1">
        <f>DATE(2044,2,1) + TIME(0,0,0)</f>
        <v>52628</v>
      </c>
      <c r="C47723">
        <v>21.360244751</v>
      </c>
    </row>
    <row r="47724" spans="1:3" x14ac:dyDescent="0.25">
      <c r="A47724">
        <v>16131</v>
      </c>
      <c r="B47724" s="1">
        <f>DATE(2044,3,1) + TIME(0,0,0)</f>
        <v>52657</v>
      </c>
      <c r="C47724">
        <v>21.361249923999999</v>
      </c>
    </row>
    <row r="47725" spans="1:3" x14ac:dyDescent="0.25">
      <c r="A47725">
        <v>16162</v>
      </c>
      <c r="B47725" s="1">
        <f>DATE(2044,4,1) + TIME(0,0,0)</f>
        <v>52688</v>
      </c>
      <c r="C47725">
        <v>21.362321854000001</v>
      </c>
    </row>
    <row r="47726" spans="1:3" x14ac:dyDescent="0.25">
      <c r="A47726">
        <v>16192</v>
      </c>
      <c r="B47726" s="1">
        <f>DATE(2044,5,1) + TIME(0,0,0)</f>
        <v>52718</v>
      </c>
      <c r="C47726">
        <v>21.363359451000001</v>
      </c>
    </row>
    <row r="47727" spans="1:3" x14ac:dyDescent="0.25">
      <c r="A47727">
        <v>16223</v>
      </c>
      <c r="B47727" s="1">
        <f>DATE(2044,6,1) + TIME(0,0,0)</f>
        <v>52749</v>
      </c>
      <c r="C47727">
        <v>21.364429474000001</v>
      </c>
    </row>
    <row r="47728" spans="1:3" x14ac:dyDescent="0.25">
      <c r="A47728">
        <v>16253</v>
      </c>
      <c r="B47728" s="1">
        <f>DATE(2044,7,1) + TIME(0,0,0)</f>
        <v>52779</v>
      </c>
      <c r="C47728">
        <v>21.365463256999998</v>
      </c>
    </row>
    <row r="47729" spans="1:3" x14ac:dyDescent="0.25">
      <c r="A47729">
        <v>16284</v>
      </c>
      <c r="B47729" s="1">
        <f>DATE(2044,8,1) + TIME(0,0,0)</f>
        <v>52810</v>
      </c>
      <c r="C47729">
        <v>21.366531372000001</v>
      </c>
    </row>
    <row r="47730" spans="1:3" x14ac:dyDescent="0.25">
      <c r="A47730">
        <v>16315</v>
      </c>
      <c r="B47730" s="1">
        <f>DATE(2044,9,1) + TIME(0,0,0)</f>
        <v>52841</v>
      </c>
      <c r="C47730">
        <v>21.367597580000002</v>
      </c>
    </row>
    <row r="47731" spans="1:3" x14ac:dyDescent="0.25">
      <c r="A47731">
        <v>16345</v>
      </c>
      <c r="B47731" s="1">
        <f>DATE(2044,10,1) + TIME(0,0,0)</f>
        <v>52871</v>
      </c>
      <c r="C47731">
        <v>21.368629456000001</v>
      </c>
    </row>
    <row r="47732" spans="1:3" x14ac:dyDescent="0.25">
      <c r="A47732">
        <v>16376</v>
      </c>
      <c r="B47732" s="1">
        <f>DATE(2044,11,1) + TIME(0,0,0)</f>
        <v>52902</v>
      </c>
      <c r="C47732">
        <v>21.369693756</v>
      </c>
    </row>
    <row r="47733" spans="1:3" x14ac:dyDescent="0.25">
      <c r="A47733">
        <v>16406</v>
      </c>
      <c r="B47733" s="1">
        <f>DATE(2044,12,1) + TIME(0,0,0)</f>
        <v>52932</v>
      </c>
      <c r="C47733">
        <v>21.370721817</v>
      </c>
    </row>
    <row r="47734" spans="1:3" x14ac:dyDescent="0.25">
      <c r="A47734">
        <v>16437</v>
      </c>
      <c r="B47734" s="1">
        <f>DATE(2045,1,1) + TIME(0,0,0)</f>
        <v>52963</v>
      </c>
      <c r="C47734">
        <v>21.371784210000001</v>
      </c>
    </row>
    <row r="47735" spans="1:3" x14ac:dyDescent="0.25">
      <c r="A47735">
        <v>16468</v>
      </c>
      <c r="B47735" s="1">
        <f>DATE(2045,2,1) + TIME(0,0,0)</f>
        <v>52994</v>
      </c>
      <c r="C47735">
        <v>21.372844696000001</v>
      </c>
    </row>
    <row r="47736" spans="1:3" x14ac:dyDescent="0.25">
      <c r="A47736">
        <v>16496</v>
      </c>
      <c r="B47736" s="1">
        <f>DATE(2045,3,1) + TIME(0,0,0)</f>
        <v>53022</v>
      </c>
      <c r="C47736">
        <v>21.373800278000001</v>
      </c>
    </row>
    <row r="47737" spans="1:3" x14ac:dyDescent="0.25">
      <c r="A47737">
        <v>16527</v>
      </c>
      <c r="B47737" s="1">
        <f>DATE(2045,4,1) + TIME(0,0,0)</f>
        <v>53053</v>
      </c>
      <c r="C47737">
        <v>21.374858855999999</v>
      </c>
    </row>
    <row r="47738" spans="1:3" x14ac:dyDescent="0.25">
      <c r="A47738">
        <v>16557</v>
      </c>
      <c r="B47738" s="1">
        <f>DATE(2045,5,1) + TIME(0,0,0)</f>
        <v>53083</v>
      </c>
      <c r="C47738">
        <v>21.375883102</v>
      </c>
    </row>
    <row r="47739" spans="1:3" x14ac:dyDescent="0.25">
      <c r="A47739">
        <v>16588</v>
      </c>
      <c r="B47739" s="1">
        <f>DATE(2045,6,1) + TIME(0,0,0)</f>
        <v>53114</v>
      </c>
      <c r="C47739">
        <v>21.376937865999999</v>
      </c>
    </row>
    <row r="47740" spans="1:3" x14ac:dyDescent="0.25">
      <c r="A47740">
        <v>16618</v>
      </c>
      <c r="B47740" s="1">
        <f>DATE(2045,7,1) + TIME(0,0,0)</f>
        <v>53144</v>
      </c>
      <c r="C47740">
        <v>21.377960205000001</v>
      </c>
    </row>
    <row r="47741" spans="1:3" x14ac:dyDescent="0.25">
      <c r="A47741">
        <v>16649</v>
      </c>
      <c r="B47741" s="1">
        <f>DATE(2045,8,1) + TIME(0,0,0)</f>
        <v>53175</v>
      </c>
      <c r="C47741">
        <v>21.379013061999999</v>
      </c>
    </row>
    <row r="47742" spans="1:3" x14ac:dyDescent="0.25">
      <c r="A47742">
        <v>16680</v>
      </c>
      <c r="B47742" s="1">
        <f>DATE(2045,9,1) + TIME(0,0,0)</f>
        <v>53206</v>
      </c>
      <c r="C47742">
        <v>21.380065918</v>
      </c>
    </row>
    <row r="47743" spans="1:3" x14ac:dyDescent="0.25">
      <c r="A47743">
        <v>16710</v>
      </c>
      <c r="B47743" s="1">
        <f>DATE(2045,10,1) + TIME(0,0,0)</f>
        <v>53236</v>
      </c>
      <c r="C47743">
        <v>21.381082535000001</v>
      </c>
    </row>
    <row r="47744" spans="1:3" x14ac:dyDescent="0.25">
      <c r="A47744">
        <v>16741</v>
      </c>
      <c r="B47744" s="1">
        <f>DATE(2045,11,1) + TIME(0,0,0)</f>
        <v>53267</v>
      </c>
      <c r="C47744">
        <v>21.382133484000001</v>
      </c>
    </row>
    <row r="47745" spans="1:3" x14ac:dyDescent="0.25">
      <c r="A47745">
        <v>16771</v>
      </c>
      <c r="B47745" s="1">
        <f>DATE(2045,12,1) + TIME(0,0,0)</f>
        <v>53297</v>
      </c>
      <c r="C47745">
        <v>21.383148193</v>
      </c>
    </row>
    <row r="47746" spans="1:3" x14ac:dyDescent="0.25">
      <c r="A47746">
        <v>16802</v>
      </c>
      <c r="B47746" s="1">
        <f>DATE(2046,1,1) + TIME(0,0,0)</f>
        <v>53328</v>
      </c>
      <c r="C47746">
        <v>21.384197234999998</v>
      </c>
    </row>
    <row r="47747" spans="1:3" x14ac:dyDescent="0.25">
      <c r="A47747">
        <v>16833</v>
      </c>
      <c r="B47747" s="1">
        <f>DATE(2046,2,1) + TIME(0,0,0)</f>
        <v>53359</v>
      </c>
      <c r="C47747">
        <v>21.385244369999999</v>
      </c>
    </row>
    <row r="47748" spans="1:3" x14ac:dyDescent="0.25">
      <c r="A47748">
        <v>16861</v>
      </c>
      <c r="B47748" s="1">
        <f>DATE(2046,3,1) + TIME(0,0,0)</f>
        <v>53387</v>
      </c>
      <c r="C47748">
        <v>21.386188507</v>
      </c>
    </row>
    <row r="47749" spans="1:3" x14ac:dyDescent="0.25">
      <c r="A47749">
        <v>16892</v>
      </c>
      <c r="B47749" s="1">
        <f>DATE(2046,4,1) + TIME(0,0,0)</f>
        <v>53418</v>
      </c>
      <c r="C47749">
        <v>21.387233733999999</v>
      </c>
    </row>
    <row r="47750" spans="1:3" x14ac:dyDescent="0.25">
      <c r="A47750">
        <v>16922</v>
      </c>
      <c r="B47750" s="1">
        <f>DATE(2046,5,1) + TIME(0,0,0)</f>
        <v>53448</v>
      </c>
      <c r="C47750">
        <v>21.388242722000001</v>
      </c>
    </row>
    <row r="47751" spans="1:3" x14ac:dyDescent="0.25">
      <c r="A47751">
        <v>16953</v>
      </c>
      <c r="B47751" s="1">
        <f>DATE(2046,6,1) + TIME(0,0,0)</f>
        <v>53479</v>
      </c>
      <c r="C47751">
        <v>21.389286040999998</v>
      </c>
    </row>
    <row r="47752" spans="1:3" x14ac:dyDescent="0.25">
      <c r="A47752">
        <v>16983</v>
      </c>
      <c r="B47752" s="1">
        <f>DATE(2046,7,1) + TIME(0,0,0)</f>
        <v>53509</v>
      </c>
      <c r="C47752">
        <v>21.390293120999999</v>
      </c>
    </row>
    <row r="47753" spans="1:3" x14ac:dyDescent="0.25">
      <c r="A47753">
        <v>17014</v>
      </c>
      <c r="B47753" s="1">
        <f>DATE(2046,8,1) + TIME(0,0,0)</f>
        <v>53540</v>
      </c>
      <c r="C47753">
        <v>21.391332626000001</v>
      </c>
    </row>
    <row r="47754" spans="1:3" x14ac:dyDescent="0.25">
      <c r="A47754">
        <v>17045</v>
      </c>
      <c r="B47754" s="1">
        <f>DATE(2046,9,1) + TIME(0,0,0)</f>
        <v>53571</v>
      </c>
      <c r="C47754">
        <v>21.392372130999998</v>
      </c>
    </row>
    <row r="47755" spans="1:3" x14ac:dyDescent="0.25">
      <c r="A47755">
        <v>17075</v>
      </c>
      <c r="B47755" s="1">
        <f>DATE(2046,10,1) + TIME(0,0,0)</f>
        <v>53601</v>
      </c>
      <c r="C47755">
        <v>21.393377304000001</v>
      </c>
    </row>
    <row r="47756" spans="1:3" x14ac:dyDescent="0.25">
      <c r="A47756">
        <v>17106</v>
      </c>
      <c r="B47756" s="1">
        <f>DATE(2046,11,1) + TIME(0,0,0)</f>
        <v>53632</v>
      </c>
      <c r="C47756">
        <v>21.394412994</v>
      </c>
    </row>
    <row r="47757" spans="1:3" x14ac:dyDescent="0.25">
      <c r="A47757">
        <v>17136</v>
      </c>
      <c r="B47757" s="1">
        <f>DATE(2046,12,1) + TIME(0,0,0)</f>
        <v>53662</v>
      </c>
      <c r="C47757">
        <v>21.395416260000001</v>
      </c>
    </row>
    <row r="47758" spans="1:3" x14ac:dyDescent="0.25">
      <c r="A47758">
        <v>17167</v>
      </c>
      <c r="B47758" s="1">
        <f>DATE(2047,1,1) + TIME(0,0,0)</f>
        <v>53693</v>
      </c>
      <c r="C47758">
        <v>21.396450043000002</v>
      </c>
    </row>
    <row r="47759" spans="1:3" x14ac:dyDescent="0.25">
      <c r="A47759">
        <v>17198</v>
      </c>
      <c r="B47759" s="1">
        <f>DATE(2047,2,1) + TIME(0,0,0)</f>
        <v>53724</v>
      </c>
      <c r="C47759">
        <v>21.397483825999998</v>
      </c>
    </row>
    <row r="47760" spans="1:3" x14ac:dyDescent="0.25">
      <c r="A47760">
        <v>17226</v>
      </c>
      <c r="B47760" s="1">
        <f>DATE(2047,3,1) + TIME(0,0,0)</f>
        <v>53752</v>
      </c>
      <c r="C47760">
        <v>21.398416519000001</v>
      </c>
    </row>
    <row r="47761" spans="1:3" x14ac:dyDescent="0.25">
      <c r="A47761">
        <v>17257</v>
      </c>
      <c r="B47761" s="1">
        <f>DATE(2047,4,1) + TIME(0,0,0)</f>
        <v>53783</v>
      </c>
      <c r="C47761">
        <v>21.399448395</v>
      </c>
    </row>
    <row r="47762" spans="1:3" x14ac:dyDescent="0.25">
      <c r="A47762">
        <v>17287</v>
      </c>
      <c r="B47762" s="1">
        <f>DATE(2047,5,1) + TIME(0,0,0)</f>
        <v>53813</v>
      </c>
      <c r="C47762">
        <v>21.400445938000001</v>
      </c>
    </row>
    <row r="47763" spans="1:3" x14ac:dyDescent="0.25">
      <c r="A47763">
        <v>17318</v>
      </c>
      <c r="B47763" s="1">
        <f>DATE(2047,6,1) + TIME(0,0,0)</f>
        <v>53844</v>
      </c>
      <c r="C47763">
        <v>21.401473999</v>
      </c>
    </row>
    <row r="47764" spans="1:3" x14ac:dyDescent="0.25">
      <c r="A47764">
        <v>17348</v>
      </c>
      <c r="B47764" s="1">
        <f>DATE(2047,7,1) + TIME(0,0,0)</f>
        <v>53874</v>
      </c>
      <c r="C47764">
        <v>21.402469634999999</v>
      </c>
    </row>
    <row r="47765" spans="1:3" x14ac:dyDescent="0.25">
      <c r="A47765">
        <v>17379</v>
      </c>
      <c r="B47765" s="1">
        <f>DATE(2047,8,1) + TIME(0,0,0)</f>
        <v>53905</v>
      </c>
      <c r="C47765">
        <v>21.403495789000001</v>
      </c>
    </row>
    <row r="47766" spans="1:3" x14ac:dyDescent="0.25">
      <c r="A47766">
        <v>17410</v>
      </c>
      <c r="B47766" s="1">
        <f>DATE(2047,9,1) + TIME(0,0,0)</f>
        <v>53936</v>
      </c>
      <c r="C47766">
        <v>21.404521941999999</v>
      </c>
    </row>
    <row r="47767" spans="1:3" x14ac:dyDescent="0.25">
      <c r="A47767">
        <v>17440</v>
      </c>
      <c r="B47767" s="1">
        <f>DATE(2047,10,1) + TIME(0,0,0)</f>
        <v>53966</v>
      </c>
      <c r="C47767">
        <v>21.405513762999998</v>
      </c>
    </row>
    <row r="47768" spans="1:3" x14ac:dyDescent="0.25">
      <c r="A47768">
        <v>17471</v>
      </c>
      <c r="B47768" s="1">
        <f>DATE(2047,11,1) + TIME(0,0,0)</f>
        <v>53997</v>
      </c>
      <c r="C47768">
        <v>21.406538009999998</v>
      </c>
    </row>
    <row r="47769" spans="1:3" x14ac:dyDescent="0.25">
      <c r="A47769">
        <v>17501</v>
      </c>
      <c r="B47769" s="1">
        <f>DATE(2047,12,1) + TIME(0,0,0)</f>
        <v>54027</v>
      </c>
      <c r="C47769">
        <v>21.407527924</v>
      </c>
    </row>
    <row r="47770" spans="1:3" x14ac:dyDescent="0.25">
      <c r="A47770">
        <v>17532</v>
      </c>
      <c r="B47770" s="1">
        <f>DATE(2048,1,1) + TIME(0,0,0)</f>
        <v>54058</v>
      </c>
      <c r="C47770">
        <v>21.408550261999999</v>
      </c>
    </row>
    <row r="47771" spans="1:3" x14ac:dyDescent="0.25">
      <c r="A47771">
        <v>17563</v>
      </c>
      <c r="B47771" s="1">
        <f>DATE(2048,2,1) + TIME(0,0,0)</f>
        <v>54089</v>
      </c>
      <c r="C47771">
        <v>21.409570693999999</v>
      </c>
    </row>
    <row r="47772" spans="1:3" x14ac:dyDescent="0.25">
      <c r="A47772">
        <v>17592</v>
      </c>
      <c r="B47772" s="1">
        <f>DATE(2048,3,1) + TIME(0,0,0)</f>
        <v>54118</v>
      </c>
      <c r="C47772">
        <v>21.410524368000001</v>
      </c>
    </row>
    <row r="47773" spans="1:3" x14ac:dyDescent="0.25">
      <c r="A47773">
        <v>17623</v>
      </c>
      <c r="B47773" s="1">
        <f>DATE(2048,4,1) + TIME(0,0,0)</f>
        <v>54149</v>
      </c>
      <c r="C47773">
        <v>21.411542892</v>
      </c>
    </row>
    <row r="47774" spans="1:3" x14ac:dyDescent="0.25">
      <c r="A47774">
        <v>17653</v>
      </c>
      <c r="B47774" s="1">
        <f>DATE(2048,5,1) + TIME(0,0,0)</f>
        <v>54179</v>
      </c>
      <c r="C47774">
        <v>21.412527084000001</v>
      </c>
    </row>
    <row r="47775" spans="1:3" x14ac:dyDescent="0.25">
      <c r="A47775">
        <v>17684</v>
      </c>
      <c r="B47775" s="1">
        <f>DATE(2048,6,1) + TIME(0,0,0)</f>
        <v>54210</v>
      </c>
      <c r="C47775">
        <v>21.413543700999998</v>
      </c>
    </row>
    <row r="47776" spans="1:3" x14ac:dyDescent="0.25">
      <c r="A47776">
        <v>17714</v>
      </c>
      <c r="B47776" s="1">
        <f>DATE(2048,7,1) + TIME(0,0,0)</f>
        <v>54240</v>
      </c>
      <c r="C47776">
        <v>21.414525986000001</v>
      </c>
    </row>
    <row r="47777" spans="1:3" x14ac:dyDescent="0.25">
      <c r="A47777">
        <v>17745</v>
      </c>
      <c r="B47777" s="1">
        <f>DATE(2048,8,1) + TIME(0,0,0)</f>
        <v>54271</v>
      </c>
      <c r="C47777">
        <v>21.415540695000001</v>
      </c>
    </row>
    <row r="47778" spans="1:3" x14ac:dyDescent="0.25">
      <c r="A47778">
        <v>17776</v>
      </c>
      <c r="B47778" s="1">
        <f>DATE(2048,9,1) + TIME(0,0,0)</f>
        <v>54302</v>
      </c>
      <c r="C47778">
        <v>21.416555405</v>
      </c>
    </row>
    <row r="47779" spans="1:3" x14ac:dyDescent="0.25">
      <c r="A47779">
        <v>17806</v>
      </c>
      <c r="B47779" s="1">
        <f>DATE(2048,10,1) + TIME(0,0,0)</f>
        <v>54332</v>
      </c>
      <c r="C47779">
        <v>21.417533875</v>
      </c>
    </row>
    <row r="47780" spans="1:3" x14ac:dyDescent="0.25">
      <c r="A47780">
        <v>17837</v>
      </c>
      <c r="B47780" s="1">
        <f>DATE(2048,11,1) + TIME(0,0,0)</f>
        <v>54363</v>
      </c>
      <c r="C47780">
        <v>21.418544769</v>
      </c>
    </row>
    <row r="47781" spans="1:3" x14ac:dyDescent="0.25">
      <c r="A47781">
        <v>17867</v>
      </c>
      <c r="B47781" s="1">
        <f>DATE(2048,12,1) + TIME(0,0,0)</f>
        <v>54393</v>
      </c>
      <c r="C47781">
        <v>21.419523239</v>
      </c>
    </row>
    <row r="47782" spans="1:3" x14ac:dyDescent="0.25">
      <c r="A47782">
        <v>17898</v>
      </c>
      <c r="B47782" s="1">
        <f>DATE(2049,1,1) + TIME(0,0,0)</f>
        <v>54424</v>
      </c>
      <c r="C47782">
        <v>21.420532226999999</v>
      </c>
    </row>
    <row r="47783" spans="1:3" x14ac:dyDescent="0.25">
      <c r="A47783">
        <v>17929</v>
      </c>
      <c r="B47783" s="1">
        <f>DATE(2049,2,1) + TIME(0,0,0)</f>
        <v>54455</v>
      </c>
      <c r="C47783">
        <v>21.421539307</v>
      </c>
    </row>
    <row r="47784" spans="1:3" x14ac:dyDescent="0.25">
      <c r="A47784">
        <v>17957</v>
      </c>
      <c r="B47784" s="1">
        <f>DATE(2049,3,1) + TIME(0,0,0)</f>
        <v>54483</v>
      </c>
      <c r="C47784">
        <v>21.422449111999999</v>
      </c>
    </row>
    <row r="47785" spans="1:3" x14ac:dyDescent="0.25">
      <c r="A47785">
        <v>17988</v>
      </c>
      <c r="B47785" s="1">
        <f>DATE(2049,4,1) + TIME(0,0,0)</f>
        <v>54514</v>
      </c>
      <c r="C47785">
        <v>21.423456192</v>
      </c>
    </row>
    <row r="47786" spans="1:3" x14ac:dyDescent="0.25">
      <c r="A47786">
        <v>18018</v>
      </c>
      <c r="B47786" s="1">
        <f>DATE(2049,5,1) + TIME(0,0,0)</f>
        <v>54544</v>
      </c>
      <c r="C47786">
        <v>21.424428939999999</v>
      </c>
    </row>
    <row r="47787" spans="1:3" x14ac:dyDescent="0.25">
      <c r="A47787">
        <v>18049</v>
      </c>
      <c r="B47787" s="1">
        <f>DATE(2049,6,1) + TIME(0,0,0)</f>
        <v>54575</v>
      </c>
      <c r="C47787">
        <v>21.425432205</v>
      </c>
    </row>
    <row r="47788" spans="1:3" x14ac:dyDescent="0.25">
      <c r="A47788">
        <v>18079</v>
      </c>
      <c r="B47788" s="1">
        <f>DATE(2049,7,1) + TIME(0,0,0)</f>
        <v>54605</v>
      </c>
      <c r="C47788">
        <v>21.426403046000001</v>
      </c>
    </row>
    <row r="47789" spans="1:3" x14ac:dyDescent="0.25">
      <c r="A47789">
        <v>18110</v>
      </c>
      <c r="B47789" s="1">
        <f>DATE(2049,8,1) + TIME(0,0,0)</f>
        <v>54636</v>
      </c>
      <c r="C47789">
        <v>21.427406310999999</v>
      </c>
    </row>
    <row r="47790" spans="1:3" x14ac:dyDescent="0.25">
      <c r="A47790">
        <v>18141</v>
      </c>
      <c r="B47790" s="1">
        <f>DATE(2049,9,1) + TIME(0,0,0)</f>
        <v>54667</v>
      </c>
      <c r="C47790">
        <v>21.428405762000001</v>
      </c>
    </row>
    <row r="47791" spans="1:3" x14ac:dyDescent="0.25">
      <c r="A47791">
        <v>18171</v>
      </c>
      <c r="B47791" s="1">
        <f>DATE(2049,10,1) + TIME(0,0,0)</f>
        <v>54697</v>
      </c>
      <c r="C47791">
        <v>21.429374695</v>
      </c>
    </row>
    <row r="47792" spans="1:3" x14ac:dyDescent="0.25">
      <c r="A47792">
        <v>18202</v>
      </c>
      <c r="B47792" s="1">
        <f>DATE(2049,11,1) + TIME(0,0,0)</f>
        <v>54728</v>
      </c>
      <c r="C47792">
        <v>21.430372238</v>
      </c>
    </row>
    <row r="47793" spans="1:3" x14ac:dyDescent="0.25">
      <c r="A47793">
        <v>18232</v>
      </c>
      <c r="B47793" s="1">
        <f>DATE(2049,12,1) + TIME(0,0,0)</f>
        <v>54758</v>
      </c>
      <c r="C47793">
        <v>21.431339264000002</v>
      </c>
    </row>
    <row r="47794" spans="1:3" x14ac:dyDescent="0.25">
      <c r="A47794">
        <v>18263</v>
      </c>
      <c r="B47794" s="1">
        <f>DATE(2050,1,1) + TIME(0,0,0)</f>
        <v>54789</v>
      </c>
      <c r="C47794">
        <v>21.432334900000001</v>
      </c>
    </row>
    <row r="47796" spans="1:3" x14ac:dyDescent="0.25">
      <c r="A47796" t="s">
        <v>82</v>
      </c>
    </row>
    <row r="47798" spans="1:3" x14ac:dyDescent="0.25">
      <c r="A47798" t="s">
        <v>1</v>
      </c>
      <c r="B47798" t="s">
        <v>2</v>
      </c>
      <c r="C47798" t="s">
        <v>3</v>
      </c>
    </row>
    <row r="47799" spans="1:3" x14ac:dyDescent="0.25">
      <c r="A47799">
        <v>0</v>
      </c>
      <c r="B47799" s="1">
        <f>DATE(2000,1,1) + TIME(0,0,0)</f>
        <v>36526</v>
      </c>
      <c r="C47799">
        <v>0</v>
      </c>
    </row>
    <row r="47800" spans="1:3" x14ac:dyDescent="0.25">
      <c r="A47800">
        <v>31</v>
      </c>
      <c r="B47800" s="1">
        <f>DATE(2000,2,1) + TIME(0,0,0)</f>
        <v>36557</v>
      </c>
      <c r="C47800">
        <v>5.2047028541999998</v>
      </c>
    </row>
    <row r="47801" spans="1:3" x14ac:dyDescent="0.25">
      <c r="A47801">
        <v>60</v>
      </c>
      <c r="B47801" s="1">
        <f>DATE(2000,3,1) + TIME(0,0,0)</f>
        <v>36586</v>
      </c>
      <c r="C47801">
        <v>9.2119350433000005</v>
      </c>
    </row>
    <row r="47802" spans="1:3" x14ac:dyDescent="0.25">
      <c r="A47802">
        <v>91</v>
      </c>
      <c r="B47802" s="1">
        <f>DATE(2000,4,1) + TIME(0,0,0)</f>
        <v>36617</v>
      </c>
      <c r="C47802">
        <v>12.583550453000001</v>
      </c>
    </row>
    <row r="47803" spans="1:3" x14ac:dyDescent="0.25">
      <c r="A47803">
        <v>121</v>
      </c>
      <c r="B47803" s="1">
        <f>DATE(2000,5,1) + TIME(0,0,0)</f>
        <v>36647</v>
      </c>
      <c r="C47803">
        <v>14.678965569000001</v>
      </c>
    </row>
    <row r="47804" spans="1:3" x14ac:dyDescent="0.25">
      <c r="A47804">
        <v>152</v>
      </c>
      <c r="B47804" s="1">
        <f>DATE(2000,6,1) + TIME(0,0,0)</f>
        <v>36678</v>
      </c>
      <c r="C47804">
        <v>16.121170043999999</v>
      </c>
    </row>
    <row r="47805" spans="1:3" x14ac:dyDescent="0.25">
      <c r="A47805">
        <v>182</v>
      </c>
      <c r="B47805" s="1">
        <f>DATE(2000,7,1) + TIME(0,0,0)</f>
        <v>36708</v>
      </c>
      <c r="C47805">
        <v>17.232725143</v>
      </c>
    </row>
    <row r="47806" spans="1:3" x14ac:dyDescent="0.25">
      <c r="A47806">
        <v>213</v>
      </c>
      <c r="B47806" s="1">
        <f>DATE(2000,8,1) + TIME(0,0,0)</f>
        <v>36739</v>
      </c>
      <c r="C47806">
        <v>18.200456619000001</v>
      </c>
    </row>
    <row r="47807" spans="1:3" x14ac:dyDescent="0.25">
      <c r="A47807">
        <v>244</v>
      </c>
      <c r="B47807" s="1">
        <f>DATE(2000,9,1) + TIME(0,0,0)</f>
        <v>36770</v>
      </c>
      <c r="C47807">
        <v>19.067012786999999</v>
      </c>
    </row>
    <row r="47808" spans="1:3" x14ac:dyDescent="0.25">
      <c r="A47808">
        <v>274</v>
      </c>
      <c r="B47808" s="1">
        <f>DATE(2000,10,1) + TIME(0,0,0)</f>
        <v>36800</v>
      </c>
      <c r="C47808">
        <v>19.776397705000001</v>
      </c>
    </row>
    <row r="47809" spans="1:3" x14ac:dyDescent="0.25">
      <c r="A47809">
        <v>305</v>
      </c>
      <c r="B47809" s="1">
        <f>DATE(2000,11,1) + TIME(0,0,0)</f>
        <v>36831</v>
      </c>
      <c r="C47809">
        <v>20.352556229000001</v>
      </c>
    </row>
    <row r="47810" spans="1:3" x14ac:dyDescent="0.25">
      <c r="A47810">
        <v>335</v>
      </c>
      <c r="B47810" s="1">
        <f>DATE(2000,12,1) + TIME(0,0,0)</f>
        <v>36861</v>
      </c>
      <c r="C47810">
        <v>20.790887832999999</v>
      </c>
    </row>
    <row r="47811" spans="1:3" x14ac:dyDescent="0.25">
      <c r="A47811">
        <v>366</v>
      </c>
      <c r="B47811" s="1">
        <f>DATE(2001,1,1) + TIME(0,0,0)</f>
        <v>36892</v>
      </c>
      <c r="C47811">
        <v>21.152467728000001</v>
      </c>
    </row>
    <row r="47812" spans="1:3" x14ac:dyDescent="0.25">
      <c r="A47812">
        <v>397</v>
      </c>
      <c r="B47812" s="1">
        <f>DATE(2001,2,1) + TIME(0,0,0)</f>
        <v>36923</v>
      </c>
      <c r="C47812">
        <v>21.439735413000001</v>
      </c>
    </row>
    <row r="47813" spans="1:3" x14ac:dyDescent="0.25">
      <c r="A47813">
        <v>425</v>
      </c>
      <c r="B47813" s="1">
        <f>DATE(2001,3,1) + TIME(0,0,0)</f>
        <v>36951</v>
      </c>
      <c r="C47813">
        <v>21.646903991999999</v>
      </c>
    </row>
    <row r="47814" spans="1:3" x14ac:dyDescent="0.25">
      <c r="A47814">
        <v>456</v>
      </c>
      <c r="B47814" s="1">
        <f>DATE(2001,4,1) + TIME(0,0,0)</f>
        <v>36982</v>
      </c>
      <c r="C47814">
        <v>21.834070206</v>
      </c>
    </row>
    <row r="47815" spans="1:3" x14ac:dyDescent="0.25">
      <c r="A47815">
        <v>486</v>
      </c>
      <c r="B47815" s="1">
        <f>DATE(2001,5,1) + TIME(0,0,0)</f>
        <v>37012</v>
      </c>
      <c r="C47815">
        <v>21.985002518000002</v>
      </c>
    </row>
    <row r="47816" spans="1:3" x14ac:dyDescent="0.25">
      <c r="A47816">
        <v>517</v>
      </c>
      <c r="B47816" s="1">
        <f>DATE(2001,6,1) + TIME(0,0,0)</f>
        <v>37043</v>
      </c>
      <c r="C47816">
        <v>22.115917205999999</v>
      </c>
    </row>
    <row r="47817" spans="1:3" x14ac:dyDescent="0.25">
      <c r="A47817">
        <v>547</v>
      </c>
      <c r="B47817" s="1">
        <f>DATE(2001,7,1) + TIME(0,0,0)</f>
        <v>37073</v>
      </c>
      <c r="C47817">
        <v>22.22394371</v>
      </c>
    </row>
    <row r="47818" spans="1:3" x14ac:dyDescent="0.25">
      <c r="A47818">
        <v>578</v>
      </c>
      <c r="B47818" s="1">
        <f>DATE(2001,8,1) + TIME(0,0,0)</f>
        <v>37104</v>
      </c>
      <c r="C47818">
        <v>22.319715500000001</v>
      </c>
    </row>
    <row r="47819" spans="1:3" x14ac:dyDescent="0.25">
      <c r="A47819">
        <v>609</v>
      </c>
      <c r="B47819" s="1">
        <f>DATE(2001,9,1) + TIME(0,0,0)</f>
        <v>37135</v>
      </c>
      <c r="C47819">
        <v>22.403198241999998</v>
      </c>
    </row>
    <row r="47820" spans="1:3" x14ac:dyDescent="0.25">
      <c r="A47820">
        <v>639</v>
      </c>
      <c r="B47820" s="1">
        <f>DATE(2001,10,1) + TIME(0,0,0)</f>
        <v>37165</v>
      </c>
      <c r="C47820">
        <v>22.47542572</v>
      </c>
    </row>
    <row r="47821" spans="1:3" x14ac:dyDescent="0.25">
      <c r="A47821">
        <v>670</v>
      </c>
      <c r="B47821" s="1">
        <f>DATE(2001,11,1) + TIME(0,0,0)</f>
        <v>37196</v>
      </c>
      <c r="C47821">
        <v>22.542411804</v>
      </c>
    </row>
    <row r="47822" spans="1:3" x14ac:dyDescent="0.25">
      <c r="A47822">
        <v>700</v>
      </c>
      <c r="B47822" s="1">
        <f>DATE(2001,12,1) + TIME(0,0,0)</f>
        <v>37226</v>
      </c>
      <c r="C47822">
        <v>22.600522994999999</v>
      </c>
    </row>
    <row r="47823" spans="1:3" x14ac:dyDescent="0.25">
      <c r="A47823">
        <v>731</v>
      </c>
      <c r="B47823" s="1">
        <f>DATE(2002,1,1) + TIME(0,0,0)</f>
        <v>37257</v>
      </c>
      <c r="C47823">
        <v>22.654886246</v>
      </c>
    </row>
    <row r="47824" spans="1:3" x14ac:dyDescent="0.25">
      <c r="A47824">
        <v>762</v>
      </c>
      <c r="B47824" s="1">
        <f>DATE(2002,2,1) + TIME(0,0,0)</f>
        <v>37288</v>
      </c>
      <c r="C47824">
        <v>22.705183029000001</v>
      </c>
    </row>
    <row r="47825" spans="1:3" x14ac:dyDescent="0.25">
      <c r="A47825">
        <v>790</v>
      </c>
      <c r="B47825" s="1">
        <f>DATE(2002,3,1) + TIME(0,0,0)</f>
        <v>37316</v>
      </c>
      <c r="C47825">
        <v>22.746362686000001</v>
      </c>
    </row>
    <row r="47826" spans="1:3" x14ac:dyDescent="0.25">
      <c r="A47826">
        <v>821</v>
      </c>
      <c r="B47826" s="1">
        <f>DATE(2002,4,1) + TIME(0,0,0)</f>
        <v>37347</v>
      </c>
      <c r="C47826">
        <v>22.787441254000001</v>
      </c>
    </row>
    <row r="47827" spans="1:3" x14ac:dyDescent="0.25">
      <c r="A47827">
        <v>851</v>
      </c>
      <c r="B47827" s="1">
        <f>DATE(2002,5,1) + TIME(0,0,0)</f>
        <v>37377</v>
      </c>
      <c r="C47827">
        <v>22.823158264</v>
      </c>
    </row>
    <row r="47828" spans="1:3" x14ac:dyDescent="0.25">
      <c r="A47828">
        <v>882</v>
      </c>
      <c r="B47828" s="1">
        <f>DATE(2002,6,1) + TIME(0,0,0)</f>
        <v>37408</v>
      </c>
      <c r="C47828">
        <v>22.856338501</v>
      </c>
    </row>
    <row r="47829" spans="1:3" x14ac:dyDescent="0.25">
      <c r="A47829">
        <v>912</v>
      </c>
      <c r="B47829" s="1">
        <f>DATE(2002,7,1) + TIME(0,0,0)</f>
        <v>37438</v>
      </c>
      <c r="C47829">
        <v>22.88527298</v>
      </c>
    </row>
    <row r="47830" spans="1:3" x14ac:dyDescent="0.25">
      <c r="A47830">
        <v>943</v>
      </c>
      <c r="B47830" s="1">
        <f>DATE(2002,8,1) + TIME(0,0,0)</f>
        <v>37469</v>
      </c>
      <c r="C47830">
        <v>22.912330626999999</v>
      </c>
    </row>
    <row r="47831" spans="1:3" x14ac:dyDescent="0.25">
      <c r="A47831">
        <v>974</v>
      </c>
      <c r="B47831" s="1">
        <f>DATE(2002,9,1) + TIME(0,0,0)</f>
        <v>37500</v>
      </c>
      <c r="C47831">
        <v>22.936920166</v>
      </c>
    </row>
    <row r="47832" spans="1:3" x14ac:dyDescent="0.25">
      <c r="A47832">
        <v>1004</v>
      </c>
      <c r="B47832" s="1">
        <f>DATE(2002,10,1) + TIME(0,0,0)</f>
        <v>37530</v>
      </c>
      <c r="C47832">
        <v>22.958484649999999</v>
      </c>
    </row>
    <row r="47833" spans="1:3" x14ac:dyDescent="0.25">
      <c r="A47833">
        <v>1035</v>
      </c>
      <c r="B47833" s="1">
        <f>DATE(2002,11,1) + TIME(0,0,0)</f>
        <v>37561</v>
      </c>
      <c r="C47833">
        <v>22.978893280000001</v>
      </c>
    </row>
    <row r="47834" spans="1:3" x14ac:dyDescent="0.25">
      <c r="A47834">
        <v>1065</v>
      </c>
      <c r="B47834" s="1">
        <f>DATE(2002,12,1) + TIME(0,0,0)</f>
        <v>37591</v>
      </c>
      <c r="C47834">
        <v>22.997119904000002</v>
      </c>
    </row>
    <row r="47835" spans="1:3" x14ac:dyDescent="0.25">
      <c r="A47835">
        <v>1096</v>
      </c>
      <c r="B47835" s="1">
        <f>DATE(2003,1,1) + TIME(0,0,0)</f>
        <v>37622</v>
      </c>
      <c r="C47835">
        <v>23.014541626</v>
      </c>
    </row>
    <row r="47836" spans="1:3" x14ac:dyDescent="0.25">
      <c r="A47836">
        <v>1127</v>
      </c>
      <c r="B47836" s="1">
        <f>DATE(2003,2,1) + TIME(0,0,0)</f>
        <v>37653</v>
      </c>
      <c r="C47836">
        <v>23.030597687</v>
      </c>
    </row>
    <row r="47837" spans="1:3" x14ac:dyDescent="0.25">
      <c r="A47837">
        <v>1155</v>
      </c>
      <c r="B47837" s="1">
        <f>DATE(2003,3,1) + TIME(0,0,0)</f>
        <v>37681</v>
      </c>
      <c r="C47837">
        <v>23.043996811</v>
      </c>
    </row>
    <row r="47838" spans="1:3" x14ac:dyDescent="0.25">
      <c r="A47838">
        <v>1186</v>
      </c>
      <c r="B47838" s="1">
        <f>DATE(2003,4,1) + TIME(0,0,0)</f>
        <v>37712</v>
      </c>
      <c r="C47838">
        <v>23.057693481000001</v>
      </c>
    </row>
    <row r="47839" spans="1:3" x14ac:dyDescent="0.25">
      <c r="A47839">
        <v>1216</v>
      </c>
      <c r="B47839" s="1">
        <f>DATE(2003,5,1) + TIME(0,0,0)</f>
        <v>37742</v>
      </c>
      <c r="C47839">
        <v>23.069898604999999</v>
      </c>
    </row>
    <row r="47840" spans="1:3" x14ac:dyDescent="0.25">
      <c r="A47840">
        <v>1247</v>
      </c>
      <c r="B47840" s="1">
        <f>DATE(2003,6,1) + TIME(0,0,0)</f>
        <v>37773</v>
      </c>
      <c r="C47840">
        <v>23.081508635999999</v>
      </c>
    </row>
    <row r="47841" spans="1:3" x14ac:dyDescent="0.25">
      <c r="A47841">
        <v>1277</v>
      </c>
      <c r="B47841" s="1">
        <f>DATE(2003,7,1) + TIME(0,0,0)</f>
        <v>37803</v>
      </c>
      <c r="C47841">
        <v>23.091856003</v>
      </c>
    </row>
    <row r="47842" spans="1:3" x14ac:dyDescent="0.25">
      <c r="A47842">
        <v>1308</v>
      </c>
      <c r="B47842" s="1">
        <f>DATE(2003,8,1) + TIME(0,0,0)</f>
        <v>37834</v>
      </c>
      <c r="C47842">
        <v>23.101711272999999</v>
      </c>
    </row>
    <row r="47843" spans="1:3" x14ac:dyDescent="0.25">
      <c r="A47843">
        <v>1339</v>
      </c>
      <c r="B47843" s="1">
        <f>DATE(2003,9,1) + TIME(0,0,0)</f>
        <v>37865</v>
      </c>
      <c r="C47843">
        <v>23.110786438000002</v>
      </c>
    </row>
    <row r="47844" spans="1:3" x14ac:dyDescent="0.25">
      <c r="A47844">
        <v>1369</v>
      </c>
      <c r="B47844" s="1">
        <f>DATE(2003,10,1) + TIME(0,0,0)</f>
        <v>37895</v>
      </c>
      <c r="C47844">
        <v>23.118877411</v>
      </c>
    </row>
    <row r="47845" spans="1:3" x14ac:dyDescent="0.25">
      <c r="A47845">
        <v>1400</v>
      </c>
      <c r="B47845" s="1">
        <f>DATE(2003,11,1) + TIME(0,0,0)</f>
        <v>37926</v>
      </c>
      <c r="C47845">
        <v>23.126577377</v>
      </c>
    </row>
    <row r="47846" spans="1:3" x14ac:dyDescent="0.25">
      <c r="A47846">
        <v>1430</v>
      </c>
      <c r="B47846" s="1">
        <f>DATE(2003,12,1) + TIME(0,0,0)</f>
        <v>37956</v>
      </c>
      <c r="C47846">
        <v>23.133426665999998</v>
      </c>
    </row>
    <row r="47847" spans="1:3" x14ac:dyDescent="0.25">
      <c r="A47847">
        <v>1461</v>
      </c>
      <c r="B47847" s="1">
        <f>DATE(2004,1,1) + TIME(0,0,0)</f>
        <v>37987</v>
      </c>
      <c r="C47847">
        <v>23.139907836999999</v>
      </c>
    </row>
    <row r="47848" spans="1:3" x14ac:dyDescent="0.25">
      <c r="A47848">
        <v>1492</v>
      </c>
      <c r="B47848" s="1">
        <f>DATE(2004,2,1) + TIME(0,0,0)</f>
        <v>38018</v>
      </c>
      <c r="C47848">
        <v>23.145826339999999</v>
      </c>
    </row>
    <row r="47849" spans="1:3" x14ac:dyDescent="0.25">
      <c r="A47849">
        <v>1521</v>
      </c>
      <c r="B47849" s="1">
        <f>DATE(2004,3,1) + TIME(0,0,0)</f>
        <v>38047</v>
      </c>
      <c r="C47849">
        <v>23.150892257999999</v>
      </c>
    </row>
    <row r="47850" spans="1:3" x14ac:dyDescent="0.25">
      <c r="A47850">
        <v>1552</v>
      </c>
      <c r="B47850" s="1">
        <f>DATE(2004,4,1) + TIME(0,0,0)</f>
        <v>38078</v>
      </c>
      <c r="C47850">
        <v>23.155851364</v>
      </c>
    </row>
    <row r="47851" spans="1:3" x14ac:dyDescent="0.25">
      <c r="A47851">
        <v>1582</v>
      </c>
      <c r="B47851" s="1">
        <f>DATE(2004,5,1) + TIME(0,0,0)</f>
        <v>38108</v>
      </c>
      <c r="C47851">
        <v>23.160240172999998</v>
      </c>
    </row>
    <row r="47852" spans="1:3" x14ac:dyDescent="0.25">
      <c r="A47852">
        <v>1613</v>
      </c>
      <c r="B47852" s="1">
        <f>DATE(2004,6,1) + TIME(0,0,0)</f>
        <v>38139</v>
      </c>
      <c r="C47852">
        <v>23.164392470999999</v>
      </c>
    </row>
    <row r="47853" spans="1:3" x14ac:dyDescent="0.25">
      <c r="A47853">
        <v>1643</v>
      </c>
      <c r="B47853" s="1">
        <f>DATE(2004,7,1) + TIME(0,0,0)</f>
        <v>38169</v>
      </c>
      <c r="C47853">
        <v>23.168075561999999</v>
      </c>
    </row>
    <row r="47854" spans="1:3" x14ac:dyDescent="0.25">
      <c r="A47854">
        <v>1674</v>
      </c>
      <c r="B47854" s="1">
        <f>DATE(2004,8,1) + TIME(0,0,0)</f>
        <v>38200</v>
      </c>
      <c r="C47854">
        <v>23.171564102000001</v>
      </c>
    </row>
    <row r="47855" spans="1:3" x14ac:dyDescent="0.25">
      <c r="A47855">
        <v>1705</v>
      </c>
      <c r="B47855" s="1">
        <f>DATE(2004,9,1) + TIME(0,0,0)</f>
        <v>38231</v>
      </c>
      <c r="C47855">
        <v>23.174758911000001</v>
      </c>
    </row>
    <row r="47856" spans="1:3" x14ac:dyDescent="0.25">
      <c r="A47856">
        <v>1735</v>
      </c>
      <c r="B47856" s="1">
        <f>DATE(2004,10,1) + TIME(0,0,0)</f>
        <v>38261</v>
      </c>
      <c r="C47856">
        <v>23.177597045999999</v>
      </c>
    </row>
    <row r="47857" spans="1:3" x14ac:dyDescent="0.25">
      <c r="A47857">
        <v>1766</v>
      </c>
      <c r="B47857" s="1">
        <f>DATE(2004,11,1) + TIME(0,0,0)</f>
        <v>38292</v>
      </c>
      <c r="C47857">
        <v>23.180292130000002</v>
      </c>
    </row>
    <row r="47858" spans="1:3" x14ac:dyDescent="0.25">
      <c r="A47858">
        <v>1796</v>
      </c>
      <c r="B47858" s="1">
        <f>DATE(2004,12,1) + TIME(0,0,0)</f>
        <v>38322</v>
      </c>
      <c r="C47858">
        <v>23.182687759</v>
      </c>
    </row>
    <row r="47859" spans="1:3" x14ac:dyDescent="0.25">
      <c r="A47859">
        <v>1827</v>
      </c>
      <c r="B47859" s="1">
        <f>DATE(2005,1,1) + TIME(0,0,0)</f>
        <v>38353</v>
      </c>
      <c r="C47859">
        <v>23.184967041</v>
      </c>
    </row>
    <row r="47860" spans="1:3" x14ac:dyDescent="0.25">
      <c r="A47860">
        <v>1858</v>
      </c>
      <c r="B47860" s="1">
        <f>DATE(2005,2,1) + TIME(0,0,0)</f>
        <v>38384</v>
      </c>
      <c r="C47860">
        <v>23.187061310000001</v>
      </c>
    </row>
    <row r="47861" spans="1:3" x14ac:dyDescent="0.25">
      <c r="A47861">
        <v>1886</v>
      </c>
      <c r="B47861" s="1">
        <f>DATE(2005,3,1) + TIME(0,0,0)</f>
        <v>38412</v>
      </c>
      <c r="C47861">
        <v>23.188810349000001</v>
      </c>
    </row>
    <row r="47862" spans="1:3" x14ac:dyDescent="0.25">
      <c r="A47862">
        <v>1917</v>
      </c>
      <c r="B47862" s="1">
        <f>DATE(2005,4,1) + TIME(0,0,0)</f>
        <v>38443</v>
      </c>
      <c r="C47862">
        <v>23.190603255999999</v>
      </c>
    </row>
    <row r="47863" spans="1:3" x14ac:dyDescent="0.25">
      <c r="A47863">
        <v>1947</v>
      </c>
      <c r="B47863" s="1">
        <f>DATE(2005,5,1) + TIME(0,0,0)</f>
        <v>38473</v>
      </c>
      <c r="C47863">
        <v>23.192209244000001</v>
      </c>
    </row>
    <row r="47864" spans="1:3" x14ac:dyDescent="0.25">
      <c r="A47864">
        <v>1978</v>
      </c>
      <c r="B47864" s="1">
        <f>DATE(2005,6,1) + TIME(0,0,0)</f>
        <v>38504</v>
      </c>
      <c r="C47864">
        <v>23.193744659</v>
      </c>
    </row>
    <row r="47865" spans="1:3" x14ac:dyDescent="0.25">
      <c r="A47865">
        <v>2008</v>
      </c>
      <c r="B47865" s="1">
        <f>DATE(2005,7,1) + TIME(0,0,0)</f>
        <v>38534</v>
      </c>
      <c r="C47865">
        <v>23.195119858000002</v>
      </c>
    </row>
    <row r="47866" spans="1:3" x14ac:dyDescent="0.25">
      <c r="A47866">
        <v>2039</v>
      </c>
      <c r="B47866" s="1">
        <f>DATE(2005,8,1) + TIME(0,0,0)</f>
        <v>38565</v>
      </c>
      <c r="C47866">
        <v>23.196439742999999</v>
      </c>
    </row>
    <row r="47867" spans="1:3" x14ac:dyDescent="0.25">
      <c r="A47867">
        <v>2070</v>
      </c>
      <c r="B47867" s="1">
        <f>DATE(2005,9,1) + TIME(0,0,0)</f>
        <v>38596</v>
      </c>
      <c r="C47867">
        <v>23.197662353999998</v>
      </c>
    </row>
    <row r="47868" spans="1:3" x14ac:dyDescent="0.25">
      <c r="A47868">
        <v>2100</v>
      </c>
      <c r="B47868" s="1">
        <f>DATE(2005,10,1) + TIME(0,0,0)</f>
        <v>38626</v>
      </c>
      <c r="C47868">
        <v>23.198760986</v>
      </c>
    </row>
    <row r="47869" spans="1:3" x14ac:dyDescent="0.25">
      <c r="A47869">
        <v>2131</v>
      </c>
      <c r="B47869" s="1">
        <f>DATE(2005,11,1) + TIME(0,0,0)</f>
        <v>38657</v>
      </c>
      <c r="C47869">
        <v>23.199817657000001</v>
      </c>
    </row>
    <row r="47870" spans="1:3" x14ac:dyDescent="0.25">
      <c r="A47870">
        <v>2161</v>
      </c>
      <c r="B47870" s="1">
        <f>DATE(2005,12,1) + TIME(0,0,0)</f>
        <v>38687</v>
      </c>
      <c r="C47870">
        <v>23.200769424000001</v>
      </c>
    </row>
    <row r="47871" spans="1:3" x14ac:dyDescent="0.25">
      <c r="A47871">
        <v>2192</v>
      </c>
      <c r="B47871" s="1">
        <f>DATE(2006,1,1) + TIME(0,0,0)</f>
        <v>38718</v>
      </c>
      <c r="C47871">
        <v>23.201688766</v>
      </c>
    </row>
    <row r="47872" spans="1:3" x14ac:dyDescent="0.25">
      <c r="A47872">
        <v>2223</v>
      </c>
      <c r="B47872" s="1">
        <f>DATE(2006,2,1) + TIME(0,0,0)</f>
        <v>38749</v>
      </c>
      <c r="C47872">
        <v>23.202545166</v>
      </c>
    </row>
    <row r="47873" spans="1:3" x14ac:dyDescent="0.25">
      <c r="A47873">
        <v>2251</v>
      </c>
      <c r="B47873" s="1">
        <f>DATE(2006,3,1) + TIME(0,0,0)</f>
        <v>38777</v>
      </c>
      <c r="C47873">
        <v>23.203273772999999</v>
      </c>
    </row>
    <row r="47874" spans="1:3" x14ac:dyDescent="0.25">
      <c r="A47874">
        <v>2282</v>
      </c>
      <c r="B47874" s="1">
        <f>DATE(2006,4,1) + TIME(0,0,0)</f>
        <v>38808</v>
      </c>
      <c r="C47874">
        <v>23.204030991</v>
      </c>
    </row>
    <row r="47875" spans="1:3" x14ac:dyDescent="0.25">
      <c r="A47875">
        <v>2312</v>
      </c>
      <c r="B47875" s="1">
        <f>DATE(2006,5,1) + TIME(0,0,0)</f>
        <v>38838</v>
      </c>
      <c r="C47875">
        <v>23.204721451000001</v>
      </c>
    </row>
    <row r="47876" spans="1:3" x14ac:dyDescent="0.25">
      <c r="A47876">
        <v>2343</v>
      </c>
      <c r="B47876" s="1">
        <f>DATE(2006,6,1) + TIME(0,0,0)</f>
        <v>38869</v>
      </c>
      <c r="C47876">
        <v>23.205392838000002</v>
      </c>
    </row>
    <row r="47877" spans="1:3" x14ac:dyDescent="0.25">
      <c r="A47877">
        <v>2373</v>
      </c>
      <c r="B47877" s="1">
        <f>DATE(2006,7,1) + TIME(0,0,0)</f>
        <v>38899</v>
      </c>
      <c r="C47877">
        <v>23.206007004</v>
      </c>
    </row>
    <row r="47878" spans="1:3" x14ac:dyDescent="0.25">
      <c r="A47878">
        <v>2404</v>
      </c>
      <c r="B47878" s="1">
        <f>DATE(2006,8,1) + TIME(0,0,0)</f>
        <v>38930</v>
      </c>
      <c r="C47878">
        <v>23.206604003999999</v>
      </c>
    </row>
    <row r="47879" spans="1:3" x14ac:dyDescent="0.25">
      <c r="A47879">
        <v>2435</v>
      </c>
      <c r="B47879" s="1">
        <f>DATE(2006,9,1) + TIME(0,0,0)</f>
        <v>38961</v>
      </c>
      <c r="C47879">
        <v>23.207166672</v>
      </c>
    </row>
    <row r="47880" spans="1:3" x14ac:dyDescent="0.25">
      <c r="A47880">
        <v>2465</v>
      </c>
      <c r="B47880" s="1">
        <f>DATE(2006,10,1) + TIME(0,0,0)</f>
        <v>38991</v>
      </c>
      <c r="C47880">
        <v>23.207681655999998</v>
      </c>
    </row>
    <row r="47881" spans="1:3" x14ac:dyDescent="0.25">
      <c r="A47881">
        <v>2496</v>
      </c>
      <c r="B47881" s="1">
        <f>DATE(2006,11,1) + TIME(0,0,0)</f>
        <v>39022</v>
      </c>
      <c r="C47881">
        <v>23.208183289000001</v>
      </c>
    </row>
    <row r="47882" spans="1:3" x14ac:dyDescent="0.25">
      <c r="A47882">
        <v>2526</v>
      </c>
      <c r="B47882" s="1">
        <f>DATE(2006,12,1) + TIME(0,0,0)</f>
        <v>39052</v>
      </c>
      <c r="C47882">
        <v>23.208641052000001</v>
      </c>
    </row>
    <row r="47883" spans="1:3" x14ac:dyDescent="0.25">
      <c r="A47883">
        <v>2557</v>
      </c>
      <c r="B47883" s="1">
        <f>DATE(2007,1,1) + TIME(0,0,0)</f>
        <v>39083</v>
      </c>
      <c r="C47883">
        <v>23.209089279000001</v>
      </c>
    </row>
    <row r="47884" spans="1:3" x14ac:dyDescent="0.25">
      <c r="A47884">
        <v>2588</v>
      </c>
      <c r="B47884" s="1">
        <f>DATE(2007,2,1) + TIME(0,0,0)</f>
        <v>39114</v>
      </c>
      <c r="C47884">
        <v>23.209510803000001</v>
      </c>
    </row>
    <row r="47885" spans="1:3" x14ac:dyDescent="0.25">
      <c r="A47885">
        <v>2616</v>
      </c>
      <c r="B47885" s="1">
        <f>DATE(2007,3,1) + TIME(0,0,0)</f>
        <v>39142</v>
      </c>
      <c r="C47885">
        <v>23.209873199</v>
      </c>
    </row>
    <row r="47886" spans="1:3" x14ac:dyDescent="0.25">
      <c r="A47886">
        <v>2647</v>
      </c>
      <c r="B47886" s="1">
        <f>DATE(2007,4,1) + TIME(0,0,0)</f>
        <v>39173</v>
      </c>
      <c r="C47886">
        <v>23.210250854000002</v>
      </c>
    </row>
    <row r="47887" spans="1:3" x14ac:dyDescent="0.25">
      <c r="A47887">
        <v>2677</v>
      </c>
      <c r="B47887" s="1">
        <f>DATE(2007,5,1) + TIME(0,0,0)</f>
        <v>39203</v>
      </c>
      <c r="C47887">
        <v>23.210597992</v>
      </c>
    </row>
    <row r="47888" spans="1:3" x14ac:dyDescent="0.25">
      <c r="A47888">
        <v>2708</v>
      </c>
      <c r="B47888" s="1">
        <f>DATE(2007,6,1) + TIME(0,0,0)</f>
        <v>39234</v>
      </c>
      <c r="C47888">
        <v>23.210935592999999</v>
      </c>
    </row>
    <row r="47889" spans="1:3" x14ac:dyDescent="0.25">
      <c r="A47889">
        <v>2738</v>
      </c>
      <c r="B47889" s="1">
        <f>DATE(2007,7,1) + TIME(0,0,0)</f>
        <v>39264</v>
      </c>
      <c r="C47889">
        <v>23.211246490000001</v>
      </c>
    </row>
    <row r="47890" spans="1:3" x14ac:dyDescent="0.25">
      <c r="A47890">
        <v>2769</v>
      </c>
      <c r="B47890" s="1">
        <f>DATE(2007,8,1) + TIME(0,0,0)</f>
        <v>39295</v>
      </c>
      <c r="C47890">
        <v>23.211549759</v>
      </c>
    </row>
    <row r="47891" spans="1:3" x14ac:dyDescent="0.25">
      <c r="A47891">
        <v>2800</v>
      </c>
      <c r="B47891" s="1">
        <f>DATE(2007,9,1) + TIME(0,0,0)</f>
        <v>39326</v>
      </c>
      <c r="C47891">
        <v>23.211835861000001</v>
      </c>
    </row>
    <row r="47892" spans="1:3" x14ac:dyDescent="0.25">
      <c r="A47892">
        <v>2830</v>
      </c>
      <c r="B47892" s="1">
        <f>DATE(2007,10,1) + TIME(0,0,0)</f>
        <v>39356</v>
      </c>
      <c r="C47892">
        <v>23.212097168</v>
      </c>
    </row>
    <row r="47893" spans="1:3" x14ac:dyDescent="0.25">
      <c r="A47893">
        <v>2861</v>
      </c>
      <c r="B47893" s="1">
        <f>DATE(2007,11,1) + TIME(0,0,0)</f>
        <v>39387</v>
      </c>
      <c r="C47893">
        <v>23.212352753000001</v>
      </c>
    </row>
    <row r="47894" spans="1:3" x14ac:dyDescent="0.25">
      <c r="A47894">
        <v>2891</v>
      </c>
      <c r="B47894" s="1">
        <f>DATE(2007,12,1) + TIME(0,0,0)</f>
        <v>39417</v>
      </c>
      <c r="C47894">
        <v>23.212585448999999</v>
      </c>
    </row>
    <row r="47895" spans="1:3" x14ac:dyDescent="0.25">
      <c r="A47895">
        <v>2922</v>
      </c>
      <c r="B47895" s="1">
        <f>DATE(2008,1,1) + TIME(0,0,0)</f>
        <v>39448</v>
      </c>
      <c r="C47895">
        <v>23.212814331000001</v>
      </c>
    </row>
    <row r="47896" spans="1:3" x14ac:dyDescent="0.25">
      <c r="A47896">
        <v>2953</v>
      </c>
      <c r="B47896" s="1">
        <f>DATE(2008,2,1) + TIME(0,0,0)</f>
        <v>39479</v>
      </c>
      <c r="C47896">
        <v>23.213031769000001</v>
      </c>
    </row>
    <row r="47897" spans="1:3" x14ac:dyDescent="0.25">
      <c r="A47897">
        <v>2982</v>
      </c>
      <c r="B47897" s="1">
        <f>DATE(2008,3,1) + TIME(0,0,0)</f>
        <v>39508</v>
      </c>
      <c r="C47897">
        <v>23.213222504000001</v>
      </c>
    </row>
    <row r="47898" spans="1:3" x14ac:dyDescent="0.25">
      <c r="A47898">
        <v>3013</v>
      </c>
      <c r="B47898" s="1">
        <f>DATE(2008,4,1) + TIME(0,0,0)</f>
        <v>39539</v>
      </c>
      <c r="C47898">
        <v>23.213420868</v>
      </c>
    </row>
    <row r="47899" spans="1:3" x14ac:dyDescent="0.25">
      <c r="A47899">
        <v>3043</v>
      </c>
      <c r="B47899" s="1">
        <f>DATE(2008,5,1) + TIME(0,0,0)</f>
        <v>39569</v>
      </c>
      <c r="C47899">
        <v>23.213607788000001</v>
      </c>
    </row>
    <row r="47900" spans="1:3" x14ac:dyDescent="0.25">
      <c r="A47900">
        <v>3074</v>
      </c>
      <c r="B47900" s="1">
        <f>DATE(2008,6,1) + TIME(0,0,0)</f>
        <v>39600</v>
      </c>
      <c r="C47900">
        <v>23.213804244999999</v>
      </c>
    </row>
    <row r="47901" spans="1:3" x14ac:dyDescent="0.25">
      <c r="A47901">
        <v>3104</v>
      </c>
      <c r="B47901" s="1">
        <f>DATE(2008,7,1) + TIME(0,0,0)</f>
        <v>39630</v>
      </c>
      <c r="C47901">
        <v>23.214000702</v>
      </c>
    </row>
    <row r="47902" spans="1:3" x14ac:dyDescent="0.25">
      <c r="A47902">
        <v>3135</v>
      </c>
      <c r="B47902" s="1">
        <f>DATE(2008,8,1) + TIME(0,0,0)</f>
        <v>39661</v>
      </c>
      <c r="C47902">
        <v>23.214214325</v>
      </c>
    </row>
    <row r="47903" spans="1:3" x14ac:dyDescent="0.25">
      <c r="A47903">
        <v>3166</v>
      </c>
      <c r="B47903" s="1">
        <f>DATE(2008,9,1) + TIME(0,0,0)</f>
        <v>39692</v>
      </c>
      <c r="C47903">
        <v>23.214443206999999</v>
      </c>
    </row>
    <row r="47904" spans="1:3" x14ac:dyDescent="0.25">
      <c r="A47904">
        <v>3196</v>
      </c>
      <c r="B47904" s="1">
        <f>DATE(2008,10,1) + TIME(0,0,0)</f>
        <v>39722</v>
      </c>
      <c r="C47904">
        <v>23.214683532999999</v>
      </c>
    </row>
    <row r="47905" spans="1:3" x14ac:dyDescent="0.25">
      <c r="A47905">
        <v>3227</v>
      </c>
      <c r="B47905" s="1">
        <f>DATE(2008,11,1) + TIME(0,0,0)</f>
        <v>39753</v>
      </c>
      <c r="C47905">
        <v>23.214954376000001</v>
      </c>
    </row>
    <row r="47906" spans="1:3" x14ac:dyDescent="0.25">
      <c r="A47906">
        <v>3257</v>
      </c>
      <c r="B47906" s="1">
        <f>DATE(2008,12,1) + TIME(0,0,0)</f>
        <v>39783</v>
      </c>
      <c r="C47906">
        <v>23.215240478999998</v>
      </c>
    </row>
    <row r="47907" spans="1:3" x14ac:dyDescent="0.25">
      <c r="A47907">
        <v>3288</v>
      </c>
      <c r="B47907" s="1">
        <f>DATE(2009,1,1) + TIME(0,0,0)</f>
        <v>39814</v>
      </c>
      <c r="C47907">
        <v>23.215562819999999</v>
      </c>
    </row>
    <row r="47908" spans="1:3" x14ac:dyDescent="0.25">
      <c r="A47908">
        <v>3319</v>
      </c>
      <c r="B47908" s="1">
        <f>DATE(2009,2,1) + TIME(0,0,0)</f>
        <v>39845</v>
      </c>
      <c r="C47908">
        <v>23.215913773</v>
      </c>
    </row>
    <row r="47909" spans="1:3" x14ac:dyDescent="0.25">
      <c r="A47909">
        <v>3347</v>
      </c>
      <c r="B47909" s="1">
        <f>DATE(2009,3,1) + TIME(0,0,0)</f>
        <v>39873</v>
      </c>
      <c r="C47909">
        <v>23.216255188000002</v>
      </c>
    </row>
    <row r="47910" spans="1:3" x14ac:dyDescent="0.25">
      <c r="A47910">
        <v>3378</v>
      </c>
      <c r="B47910" s="1">
        <f>DATE(2009,4,1) + TIME(0,0,0)</f>
        <v>39904</v>
      </c>
      <c r="C47910">
        <v>23.216657639000001</v>
      </c>
    </row>
    <row r="47911" spans="1:3" x14ac:dyDescent="0.25">
      <c r="A47911">
        <v>3408</v>
      </c>
      <c r="B47911" s="1">
        <f>DATE(2009,5,1) + TIME(0,0,0)</f>
        <v>39934</v>
      </c>
      <c r="C47911">
        <v>23.217071532999999</v>
      </c>
    </row>
    <row r="47912" spans="1:3" x14ac:dyDescent="0.25">
      <c r="A47912">
        <v>3439</v>
      </c>
      <c r="B47912" s="1">
        <f>DATE(2009,6,1) + TIME(0,0,0)</f>
        <v>39965</v>
      </c>
      <c r="C47912">
        <v>23.217525481999999</v>
      </c>
    </row>
    <row r="47913" spans="1:3" x14ac:dyDescent="0.25">
      <c r="A47913">
        <v>3469</v>
      </c>
      <c r="B47913" s="1">
        <f>DATE(2009,7,1) + TIME(0,0,0)</f>
        <v>39995</v>
      </c>
      <c r="C47913">
        <v>23.217983245999999</v>
      </c>
    </row>
    <row r="47914" spans="1:3" x14ac:dyDescent="0.25">
      <c r="A47914">
        <v>3500</v>
      </c>
      <c r="B47914" s="1">
        <f>DATE(2009,8,1) + TIME(0,0,0)</f>
        <v>40026</v>
      </c>
      <c r="C47914">
        <v>23.218479156000001</v>
      </c>
    </row>
    <row r="47915" spans="1:3" x14ac:dyDescent="0.25">
      <c r="A47915">
        <v>3531</v>
      </c>
      <c r="B47915" s="1">
        <f>DATE(2009,9,1) + TIME(0,0,0)</f>
        <v>40057</v>
      </c>
      <c r="C47915">
        <v>23.218990326</v>
      </c>
    </row>
    <row r="47916" spans="1:3" x14ac:dyDescent="0.25">
      <c r="A47916">
        <v>3561</v>
      </c>
      <c r="B47916" s="1">
        <f>DATE(2009,10,1) + TIME(0,0,0)</f>
        <v>40087</v>
      </c>
      <c r="C47916">
        <v>23.219499588000001</v>
      </c>
    </row>
    <row r="47917" spans="1:3" x14ac:dyDescent="0.25">
      <c r="A47917">
        <v>3592</v>
      </c>
      <c r="B47917" s="1">
        <f>DATE(2009,11,1) + TIME(0,0,0)</f>
        <v>40118</v>
      </c>
      <c r="C47917">
        <v>23.22003746</v>
      </c>
    </row>
    <row r="47918" spans="1:3" x14ac:dyDescent="0.25">
      <c r="A47918">
        <v>3622</v>
      </c>
      <c r="B47918" s="1">
        <f>DATE(2009,12,1) + TIME(0,0,0)</f>
        <v>40148</v>
      </c>
      <c r="C47918">
        <v>23.220565795999999</v>
      </c>
    </row>
    <row r="47919" spans="1:3" x14ac:dyDescent="0.25">
      <c r="A47919">
        <v>3653</v>
      </c>
      <c r="B47919" s="1">
        <f>DATE(2010,1,1) + TIME(0,0,0)</f>
        <v>40179</v>
      </c>
      <c r="C47919">
        <v>23.221120834000001</v>
      </c>
    </row>
    <row r="47920" spans="1:3" x14ac:dyDescent="0.25">
      <c r="A47920">
        <v>3684</v>
      </c>
      <c r="B47920" s="1">
        <f>DATE(2010,2,1) + TIME(0,0,0)</f>
        <v>40210</v>
      </c>
      <c r="C47920">
        <v>23.22167778</v>
      </c>
    </row>
    <row r="47921" spans="1:3" x14ac:dyDescent="0.25">
      <c r="A47921">
        <v>3712</v>
      </c>
      <c r="B47921" s="1">
        <f>DATE(2010,3,1) + TIME(0,0,0)</f>
        <v>40238</v>
      </c>
      <c r="C47921">
        <v>23.222185135</v>
      </c>
    </row>
    <row r="47922" spans="1:3" x14ac:dyDescent="0.25">
      <c r="A47922">
        <v>3743</v>
      </c>
      <c r="B47922" s="1">
        <f>DATE(2010,4,1) + TIME(0,0,0)</f>
        <v>40269</v>
      </c>
      <c r="C47922">
        <v>23.222745894999999</v>
      </c>
    </row>
    <row r="47923" spans="1:3" x14ac:dyDescent="0.25">
      <c r="A47923">
        <v>3773</v>
      </c>
      <c r="B47923" s="1">
        <f>DATE(2010,5,1) + TIME(0,0,0)</f>
        <v>40299</v>
      </c>
      <c r="C47923">
        <v>23.223287582000001</v>
      </c>
    </row>
    <row r="47924" spans="1:3" x14ac:dyDescent="0.25">
      <c r="A47924">
        <v>3804</v>
      </c>
      <c r="B47924" s="1">
        <f>DATE(2010,6,1) + TIME(0,0,0)</f>
        <v>40330</v>
      </c>
      <c r="C47924">
        <v>23.223844528000001</v>
      </c>
    </row>
    <row r="47925" spans="1:3" x14ac:dyDescent="0.25">
      <c r="A47925">
        <v>3834</v>
      </c>
      <c r="B47925" s="1">
        <f>DATE(2010,7,1) + TIME(0,0,0)</f>
        <v>40360</v>
      </c>
      <c r="C47925">
        <v>23.224382401</v>
      </c>
    </row>
    <row r="47926" spans="1:3" x14ac:dyDescent="0.25">
      <c r="A47926">
        <v>3865</v>
      </c>
      <c r="B47926" s="1">
        <f>DATE(2010,8,1) + TIME(0,0,0)</f>
        <v>40391</v>
      </c>
      <c r="C47926">
        <v>23.224933623999998</v>
      </c>
    </row>
    <row r="47927" spans="1:3" x14ac:dyDescent="0.25">
      <c r="A47927">
        <v>3896</v>
      </c>
      <c r="B47927" s="1">
        <f>DATE(2010,9,1) + TIME(0,0,0)</f>
        <v>40422</v>
      </c>
      <c r="C47927">
        <v>23.225479126</v>
      </c>
    </row>
    <row r="47928" spans="1:3" x14ac:dyDescent="0.25">
      <c r="A47928">
        <v>3926</v>
      </c>
      <c r="B47928" s="1">
        <f>DATE(2010,10,1) + TIME(0,0,0)</f>
        <v>40452</v>
      </c>
      <c r="C47928">
        <v>23.226003646999999</v>
      </c>
    </row>
    <row r="47929" spans="1:3" x14ac:dyDescent="0.25">
      <c r="A47929">
        <v>3957</v>
      </c>
      <c r="B47929" s="1">
        <f>DATE(2010,11,1) + TIME(0,0,0)</f>
        <v>40483</v>
      </c>
      <c r="C47929">
        <v>23.226539612</v>
      </c>
    </row>
    <row r="47930" spans="1:3" x14ac:dyDescent="0.25">
      <c r="A47930">
        <v>3987</v>
      </c>
      <c r="B47930" s="1">
        <f>DATE(2010,12,1) + TIME(0,0,0)</f>
        <v>40513</v>
      </c>
      <c r="C47930">
        <v>23.227052689000001</v>
      </c>
    </row>
    <row r="47931" spans="1:3" x14ac:dyDescent="0.25">
      <c r="A47931">
        <v>4018</v>
      </c>
      <c r="B47931" s="1">
        <f>DATE(2011,1,1) + TIME(0,0,0)</f>
        <v>40544</v>
      </c>
      <c r="C47931">
        <v>23.227579117000001</v>
      </c>
    </row>
    <row r="47932" spans="1:3" x14ac:dyDescent="0.25">
      <c r="A47932">
        <v>4049</v>
      </c>
      <c r="B47932" s="1">
        <f>DATE(2011,2,1) + TIME(0,0,0)</f>
        <v>40575</v>
      </c>
      <c r="C47932">
        <v>23.228097915999999</v>
      </c>
    </row>
    <row r="47933" spans="1:3" x14ac:dyDescent="0.25">
      <c r="A47933">
        <v>4077</v>
      </c>
      <c r="B47933" s="1">
        <f>DATE(2011,3,1) + TIME(0,0,0)</f>
        <v>40603</v>
      </c>
      <c r="C47933">
        <v>23.228563308999998</v>
      </c>
    </row>
    <row r="47934" spans="1:3" x14ac:dyDescent="0.25">
      <c r="A47934">
        <v>4108</v>
      </c>
      <c r="B47934" s="1">
        <f>DATE(2011,4,1) + TIME(0,0,0)</f>
        <v>40634</v>
      </c>
      <c r="C47934">
        <v>23.229072571</v>
      </c>
    </row>
    <row r="47935" spans="1:3" x14ac:dyDescent="0.25">
      <c r="A47935">
        <v>4138</v>
      </c>
      <c r="B47935" s="1">
        <f>DATE(2011,5,1) + TIME(0,0,0)</f>
        <v>40664</v>
      </c>
      <c r="C47935">
        <v>23.229560851999999</v>
      </c>
    </row>
    <row r="47936" spans="1:3" x14ac:dyDescent="0.25">
      <c r="A47936">
        <v>4169</v>
      </c>
      <c r="B47936" s="1">
        <f>DATE(2011,6,1) + TIME(0,0,0)</f>
        <v>40695</v>
      </c>
      <c r="C47936">
        <v>23.230058669999998</v>
      </c>
    </row>
    <row r="47937" spans="1:3" x14ac:dyDescent="0.25">
      <c r="A47937">
        <v>4199</v>
      </c>
      <c r="B47937" s="1">
        <f>DATE(2011,7,1) + TIME(0,0,0)</f>
        <v>40725</v>
      </c>
      <c r="C47937">
        <v>23.230535506999999</v>
      </c>
    </row>
    <row r="47938" spans="1:3" x14ac:dyDescent="0.25">
      <c r="A47938">
        <v>4230</v>
      </c>
      <c r="B47938" s="1">
        <f>DATE(2011,8,1) + TIME(0,0,0)</f>
        <v>40756</v>
      </c>
      <c r="C47938">
        <v>23.231023788000002</v>
      </c>
    </row>
    <row r="47939" spans="1:3" x14ac:dyDescent="0.25">
      <c r="A47939">
        <v>4261</v>
      </c>
      <c r="B47939" s="1">
        <f>DATE(2011,9,1) + TIME(0,0,0)</f>
        <v>40787</v>
      </c>
      <c r="C47939">
        <v>23.231508255000001</v>
      </c>
    </row>
    <row r="47940" spans="1:3" x14ac:dyDescent="0.25">
      <c r="A47940">
        <v>4291</v>
      </c>
      <c r="B47940" s="1">
        <f>DATE(2011,10,1) + TIME(0,0,0)</f>
        <v>40817</v>
      </c>
      <c r="C47940">
        <v>23.231971740999999</v>
      </c>
    </row>
    <row r="47941" spans="1:3" x14ac:dyDescent="0.25">
      <c r="A47941">
        <v>4322</v>
      </c>
      <c r="B47941" s="1">
        <f>DATE(2011,11,1) + TIME(0,0,0)</f>
        <v>40848</v>
      </c>
      <c r="C47941">
        <v>23.232446671000002</v>
      </c>
    </row>
    <row r="47942" spans="1:3" x14ac:dyDescent="0.25">
      <c r="A47942">
        <v>4352</v>
      </c>
      <c r="B47942" s="1">
        <f>DATE(2011,12,1) + TIME(0,0,0)</f>
        <v>40878</v>
      </c>
      <c r="C47942">
        <v>23.232902527</v>
      </c>
    </row>
    <row r="47943" spans="1:3" x14ac:dyDescent="0.25">
      <c r="A47943">
        <v>4383</v>
      </c>
      <c r="B47943" s="1">
        <f>DATE(2012,1,1) + TIME(0,0,0)</f>
        <v>40909</v>
      </c>
      <c r="C47943">
        <v>23.233369827000001</v>
      </c>
    </row>
    <row r="47944" spans="1:3" x14ac:dyDescent="0.25">
      <c r="A47944">
        <v>4414</v>
      </c>
      <c r="B47944" s="1">
        <f>DATE(2012,2,1) + TIME(0,0,0)</f>
        <v>40940</v>
      </c>
      <c r="C47944">
        <v>23.233833313000002</v>
      </c>
    </row>
    <row r="47945" spans="1:3" x14ac:dyDescent="0.25">
      <c r="A47945">
        <v>4443</v>
      </c>
      <c r="B47945" s="1">
        <f>DATE(2012,3,1) + TIME(0,0,0)</f>
        <v>40969</v>
      </c>
      <c r="C47945">
        <v>23.234264373999999</v>
      </c>
    </row>
    <row r="47946" spans="1:3" x14ac:dyDescent="0.25">
      <c r="A47946">
        <v>4474</v>
      </c>
      <c r="B47946" s="1">
        <f>DATE(2012,4,1) + TIME(0,0,0)</f>
        <v>41000</v>
      </c>
      <c r="C47946">
        <v>23.234722136999999</v>
      </c>
    </row>
    <row r="47947" spans="1:3" x14ac:dyDescent="0.25">
      <c r="A47947">
        <v>4504</v>
      </c>
      <c r="B47947" s="1">
        <f>DATE(2012,5,1) + TIME(0,0,0)</f>
        <v>41030</v>
      </c>
      <c r="C47947">
        <v>23.235160828000001</v>
      </c>
    </row>
    <row r="47948" spans="1:3" x14ac:dyDescent="0.25">
      <c r="A47948">
        <v>4535</v>
      </c>
      <c r="B47948" s="1">
        <f>DATE(2012,6,1) + TIME(0,0,0)</f>
        <v>41061</v>
      </c>
      <c r="C47948">
        <v>23.235612869000001</v>
      </c>
    </row>
    <row r="47949" spans="1:3" x14ac:dyDescent="0.25">
      <c r="A47949">
        <v>4565</v>
      </c>
      <c r="B47949" s="1">
        <f>DATE(2012,7,1) + TIME(0,0,0)</f>
        <v>41091</v>
      </c>
      <c r="C47949">
        <v>23.236047745</v>
      </c>
    </row>
    <row r="47950" spans="1:3" x14ac:dyDescent="0.25">
      <c r="A47950">
        <v>4596</v>
      </c>
      <c r="B47950" s="1">
        <f>DATE(2012,8,1) + TIME(0,0,0)</f>
        <v>41122</v>
      </c>
      <c r="C47950">
        <v>23.236495972</v>
      </c>
    </row>
    <row r="47951" spans="1:3" x14ac:dyDescent="0.25">
      <c r="A47951">
        <v>4627</v>
      </c>
      <c r="B47951" s="1">
        <f>DATE(2012,9,1) + TIME(0,0,0)</f>
        <v>41153</v>
      </c>
      <c r="C47951">
        <v>23.236940384</v>
      </c>
    </row>
    <row r="47952" spans="1:3" x14ac:dyDescent="0.25">
      <c r="A47952">
        <v>4657</v>
      </c>
      <c r="B47952" s="1">
        <f>DATE(2012,10,1) + TIME(0,0,0)</f>
        <v>41183</v>
      </c>
      <c r="C47952">
        <v>23.237369536999999</v>
      </c>
    </row>
    <row r="47953" spans="1:3" x14ac:dyDescent="0.25">
      <c r="A47953">
        <v>4688</v>
      </c>
      <c r="B47953" s="1">
        <f>DATE(2012,11,1) + TIME(0,0,0)</f>
        <v>41214</v>
      </c>
      <c r="C47953">
        <v>23.237812042000002</v>
      </c>
    </row>
    <row r="47954" spans="1:3" x14ac:dyDescent="0.25">
      <c r="A47954">
        <v>4718</v>
      </c>
      <c r="B47954" s="1">
        <f>DATE(2012,12,1) + TIME(0,0,0)</f>
        <v>41244</v>
      </c>
      <c r="C47954">
        <v>23.238237381000001</v>
      </c>
    </row>
    <row r="47955" spans="1:3" x14ac:dyDescent="0.25">
      <c r="A47955">
        <v>4749</v>
      </c>
      <c r="B47955" s="1">
        <f>DATE(2013,1,1) + TIME(0,0,0)</f>
        <v>41275</v>
      </c>
      <c r="C47955">
        <v>23.238677978999998</v>
      </c>
    </row>
    <row r="47956" spans="1:3" x14ac:dyDescent="0.25">
      <c r="A47956">
        <v>4780</v>
      </c>
      <c r="B47956" s="1">
        <f>DATE(2013,2,1) + TIME(0,0,0)</f>
        <v>41306</v>
      </c>
      <c r="C47956">
        <v>23.239114761</v>
      </c>
    </row>
    <row r="47957" spans="1:3" x14ac:dyDescent="0.25">
      <c r="A47957">
        <v>4808</v>
      </c>
      <c r="B47957" s="1">
        <f>DATE(2013,3,1) + TIME(0,0,0)</f>
        <v>41334</v>
      </c>
      <c r="C47957">
        <v>23.239509583</v>
      </c>
    </row>
    <row r="47958" spans="1:3" x14ac:dyDescent="0.25">
      <c r="A47958">
        <v>4839</v>
      </c>
      <c r="B47958" s="1">
        <f>DATE(2013,4,1) + TIME(0,0,0)</f>
        <v>41365</v>
      </c>
      <c r="C47958">
        <v>23.239946365000002</v>
      </c>
    </row>
    <row r="47959" spans="1:3" x14ac:dyDescent="0.25">
      <c r="A47959">
        <v>4869</v>
      </c>
      <c r="B47959" s="1">
        <f>DATE(2013,5,1) + TIME(0,0,0)</f>
        <v>41395</v>
      </c>
      <c r="C47959">
        <v>23.240367889000002</v>
      </c>
    </row>
    <row r="47960" spans="1:3" x14ac:dyDescent="0.25">
      <c r="A47960">
        <v>4900</v>
      </c>
      <c r="B47960" s="1">
        <f>DATE(2013,6,1) + TIME(0,0,0)</f>
        <v>41426</v>
      </c>
      <c r="C47960">
        <v>23.240804671999999</v>
      </c>
    </row>
    <row r="47961" spans="1:3" x14ac:dyDescent="0.25">
      <c r="A47961">
        <v>4930</v>
      </c>
      <c r="B47961" s="1">
        <f>DATE(2013,7,1) + TIME(0,0,0)</f>
        <v>41456</v>
      </c>
      <c r="C47961">
        <v>23.241226196</v>
      </c>
    </row>
    <row r="47962" spans="1:3" x14ac:dyDescent="0.25">
      <c r="A47962">
        <v>4961</v>
      </c>
      <c r="B47962" s="1">
        <f>DATE(2013,8,1) + TIME(0,0,0)</f>
        <v>41487</v>
      </c>
      <c r="C47962">
        <v>23.241661071999999</v>
      </c>
    </row>
    <row r="47963" spans="1:3" x14ac:dyDescent="0.25">
      <c r="A47963">
        <v>4992</v>
      </c>
      <c r="B47963" s="1">
        <f>DATE(2013,9,1) + TIME(0,0,0)</f>
        <v>41518</v>
      </c>
      <c r="C47963">
        <v>23.242095946999999</v>
      </c>
    </row>
    <row r="47964" spans="1:3" x14ac:dyDescent="0.25">
      <c r="A47964">
        <v>5022</v>
      </c>
      <c r="B47964" s="1">
        <f>DATE(2013,10,1) + TIME(0,0,0)</f>
        <v>41548</v>
      </c>
      <c r="C47964">
        <v>23.242517470999999</v>
      </c>
    </row>
    <row r="47965" spans="1:3" x14ac:dyDescent="0.25">
      <c r="A47965">
        <v>5053</v>
      </c>
      <c r="B47965" s="1">
        <f>DATE(2013,11,1) + TIME(0,0,0)</f>
        <v>41579</v>
      </c>
      <c r="C47965">
        <v>23.242952346999999</v>
      </c>
    </row>
    <row r="47966" spans="1:3" x14ac:dyDescent="0.25">
      <c r="A47966">
        <v>5083</v>
      </c>
      <c r="B47966" s="1">
        <f>DATE(2013,12,1) + TIME(0,0,0)</f>
        <v>41609</v>
      </c>
      <c r="C47966">
        <v>23.243373870999999</v>
      </c>
    </row>
    <row r="47967" spans="1:3" x14ac:dyDescent="0.25">
      <c r="A47967">
        <v>5114</v>
      </c>
      <c r="B47967" s="1">
        <f>DATE(2014,1,1) + TIME(0,0,0)</f>
        <v>41640</v>
      </c>
      <c r="C47967">
        <v>23.243810654000001</v>
      </c>
    </row>
    <row r="47968" spans="1:3" x14ac:dyDescent="0.25">
      <c r="A47968">
        <v>5145</v>
      </c>
      <c r="B47968" s="1">
        <f>DATE(2014,2,1) + TIME(0,0,0)</f>
        <v>41671</v>
      </c>
      <c r="C47968">
        <v>23.244247436999999</v>
      </c>
    </row>
    <row r="47969" spans="1:3" x14ac:dyDescent="0.25">
      <c r="A47969">
        <v>5173</v>
      </c>
      <c r="B47969" s="1">
        <f>DATE(2014,3,1) + TIME(0,0,0)</f>
        <v>41699</v>
      </c>
      <c r="C47969">
        <v>23.244642257999999</v>
      </c>
    </row>
    <row r="47970" spans="1:3" x14ac:dyDescent="0.25">
      <c r="A47970">
        <v>5204</v>
      </c>
      <c r="B47970" s="1">
        <f>DATE(2014,4,1) + TIME(0,0,0)</f>
        <v>41730</v>
      </c>
      <c r="C47970">
        <v>23.245079041</v>
      </c>
    </row>
    <row r="47971" spans="1:3" x14ac:dyDescent="0.25">
      <c r="A47971">
        <v>5234</v>
      </c>
      <c r="B47971" s="1">
        <f>DATE(2014,5,1) + TIME(0,0,0)</f>
        <v>41760</v>
      </c>
      <c r="C47971">
        <v>23.245504379</v>
      </c>
    </row>
    <row r="47972" spans="1:3" x14ac:dyDescent="0.25">
      <c r="A47972">
        <v>5265</v>
      </c>
      <c r="B47972" s="1">
        <f>DATE(2014,6,1) + TIME(0,0,0)</f>
        <v>41791</v>
      </c>
      <c r="C47972">
        <v>23.245943068999999</v>
      </c>
    </row>
    <row r="47973" spans="1:3" x14ac:dyDescent="0.25">
      <c r="A47973">
        <v>5295</v>
      </c>
      <c r="B47973" s="1">
        <f>DATE(2014,7,1) + TIME(0,0,0)</f>
        <v>41821</v>
      </c>
      <c r="C47973">
        <v>23.246370316</v>
      </c>
    </row>
    <row r="47974" spans="1:3" x14ac:dyDescent="0.25">
      <c r="A47974">
        <v>5326</v>
      </c>
      <c r="B47974" s="1">
        <f>DATE(2014,8,1) + TIME(0,0,0)</f>
        <v>41852</v>
      </c>
      <c r="C47974">
        <v>23.246810913000001</v>
      </c>
    </row>
    <row r="47975" spans="1:3" x14ac:dyDescent="0.25">
      <c r="A47975">
        <v>5357</v>
      </c>
      <c r="B47975" s="1">
        <f>DATE(2014,9,1) + TIME(0,0,0)</f>
        <v>41883</v>
      </c>
      <c r="C47975">
        <v>23.247255325000001</v>
      </c>
    </row>
    <row r="47976" spans="1:3" x14ac:dyDescent="0.25">
      <c r="A47976">
        <v>5387</v>
      </c>
      <c r="B47976" s="1">
        <f>DATE(2014,10,1) + TIME(0,0,0)</f>
        <v>41913</v>
      </c>
      <c r="C47976">
        <v>23.247684479</v>
      </c>
    </row>
    <row r="47977" spans="1:3" x14ac:dyDescent="0.25">
      <c r="A47977">
        <v>5418</v>
      </c>
      <c r="B47977" s="1">
        <f>DATE(2014,11,1) + TIME(0,0,0)</f>
        <v>41944</v>
      </c>
      <c r="C47977">
        <v>23.248128891</v>
      </c>
    </row>
    <row r="47978" spans="1:3" x14ac:dyDescent="0.25">
      <c r="A47978">
        <v>5448</v>
      </c>
      <c r="B47978" s="1">
        <f>DATE(2014,12,1) + TIME(0,0,0)</f>
        <v>41974</v>
      </c>
      <c r="C47978">
        <v>23.248561858999999</v>
      </c>
    </row>
    <row r="47979" spans="1:3" x14ac:dyDescent="0.25">
      <c r="A47979">
        <v>5479</v>
      </c>
      <c r="B47979" s="1">
        <f>DATE(2015,1,1) + TIME(0,0,0)</f>
        <v>42005</v>
      </c>
      <c r="C47979">
        <v>23.249010085999998</v>
      </c>
    </row>
    <row r="47980" spans="1:3" x14ac:dyDescent="0.25">
      <c r="A47980">
        <v>5510</v>
      </c>
      <c r="B47980" s="1">
        <f>DATE(2015,2,1) + TIME(0,0,0)</f>
        <v>42036</v>
      </c>
      <c r="C47980">
        <v>23.249458313000002</v>
      </c>
    </row>
    <row r="47981" spans="1:3" x14ac:dyDescent="0.25">
      <c r="A47981">
        <v>5538</v>
      </c>
      <c r="B47981" s="1">
        <f>DATE(2015,3,1) + TIME(0,0,0)</f>
        <v>42064</v>
      </c>
      <c r="C47981">
        <v>23.249866485999998</v>
      </c>
    </row>
    <row r="47982" spans="1:3" x14ac:dyDescent="0.25">
      <c r="A47982">
        <v>5569</v>
      </c>
      <c r="B47982" s="1">
        <f>DATE(2015,4,1) + TIME(0,0,0)</f>
        <v>42095</v>
      </c>
      <c r="C47982">
        <v>23.250318527000001</v>
      </c>
    </row>
    <row r="47983" spans="1:3" x14ac:dyDescent="0.25">
      <c r="A47983">
        <v>5599</v>
      </c>
      <c r="B47983" s="1">
        <f>DATE(2015,5,1) + TIME(0,0,0)</f>
        <v>42125</v>
      </c>
      <c r="C47983">
        <v>23.250757217</v>
      </c>
    </row>
    <row r="47984" spans="1:3" x14ac:dyDescent="0.25">
      <c r="A47984">
        <v>5630</v>
      </c>
      <c r="B47984" s="1">
        <f>DATE(2015,6,1) + TIME(0,0,0)</f>
        <v>42156</v>
      </c>
      <c r="C47984">
        <v>23.251213073999999</v>
      </c>
    </row>
    <row r="47985" spans="1:3" x14ac:dyDescent="0.25">
      <c r="A47985">
        <v>5660</v>
      </c>
      <c r="B47985" s="1">
        <f>DATE(2015,7,1) + TIME(0,0,0)</f>
        <v>42186</v>
      </c>
      <c r="C47985">
        <v>23.251655579000001</v>
      </c>
    </row>
    <row r="47986" spans="1:3" x14ac:dyDescent="0.25">
      <c r="A47986">
        <v>5691</v>
      </c>
      <c r="B47986" s="1">
        <f>DATE(2015,8,1) + TIME(0,0,0)</f>
        <v>42217</v>
      </c>
      <c r="C47986">
        <v>23.252113342000001</v>
      </c>
    </row>
    <row r="47987" spans="1:3" x14ac:dyDescent="0.25">
      <c r="A47987">
        <v>5722</v>
      </c>
      <c r="B47987" s="1">
        <f>DATE(2015,9,1) + TIME(0,0,0)</f>
        <v>42248</v>
      </c>
      <c r="C47987">
        <v>23.252573012999999</v>
      </c>
    </row>
    <row r="47988" spans="1:3" x14ac:dyDescent="0.25">
      <c r="A47988">
        <v>5752</v>
      </c>
      <c r="B47988" s="1">
        <f>DATE(2015,10,1) + TIME(0,0,0)</f>
        <v>42278</v>
      </c>
      <c r="C47988">
        <v>23.253021239999999</v>
      </c>
    </row>
    <row r="47989" spans="1:3" x14ac:dyDescent="0.25">
      <c r="A47989">
        <v>5783</v>
      </c>
      <c r="B47989" s="1">
        <f>DATE(2015,11,1) + TIME(0,0,0)</f>
        <v>42309</v>
      </c>
      <c r="C47989">
        <v>23.253484726</v>
      </c>
    </row>
    <row r="47990" spans="1:3" x14ac:dyDescent="0.25">
      <c r="A47990">
        <v>5813</v>
      </c>
      <c r="B47990" s="1">
        <f>DATE(2015,12,1) + TIME(0,0,0)</f>
        <v>42339</v>
      </c>
      <c r="C47990">
        <v>23.253934860000001</v>
      </c>
    </row>
    <row r="47991" spans="1:3" x14ac:dyDescent="0.25">
      <c r="A47991">
        <v>5844</v>
      </c>
      <c r="B47991" s="1">
        <f>DATE(2016,1,1) + TIME(0,0,0)</f>
        <v>42370</v>
      </c>
      <c r="C47991">
        <v>23.254402161000002</v>
      </c>
    </row>
    <row r="47992" spans="1:3" x14ac:dyDescent="0.25">
      <c r="A47992">
        <v>5875</v>
      </c>
      <c r="B47992" s="1">
        <f>DATE(2016,2,1) + TIME(0,0,0)</f>
        <v>42401</v>
      </c>
      <c r="C47992">
        <v>23.254871368</v>
      </c>
    </row>
    <row r="47993" spans="1:3" x14ac:dyDescent="0.25">
      <c r="A47993">
        <v>5904</v>
      </c>
      <c r="B47993" s="1">
        <f>DATE(2016,3,1) + TIME(0,0,0)</f>
        <v>42430</v>
      </c>
      <c r="C47993">
        <v>23.255311966000001</v>
      </c>
    </row>
    <row r="47994" spans="1:3" x14ac:dyDescent="0.25">
      <c r="A47994">
        <v>5935</v>
      </c>
      <c r="B47994" s="1">
        <f>DATE(2016,4,1) + TIME(0,0,0)</f>
        <v>42461</v>
      </c>
      <c r="C47994">
        <v>23.255783081000001</v>
      </c>
    </row>
    <row r="47995" spans="1:3" x14ac:dyDescent="0.25">
      <c r="A47995">
        <v>5965</v>
      </c>
      <c r="B47995" s="1">
        <f>DATE(2016,5,1) + TIME(0,0,0)</f>
        <v>42491</v>
      </c>
      <c r="C47995">
        <v>23.256242751999999</v>
      </c>
    </row>
    <row r="47996" spans="1:3" x14ac:dyDescent="0.25">
      <c r="A47996">
        <v>5996</v>
      </c>
      <c r="B47996" s="1">
        <f>DATE(2016,6,1) + TIME(0,0,0)</f>
        <v>42522</v>
      </c>
      <c r="C47996">
        <v>23.256719588999999</v>
      </c>
    </row>
    <row r="47997" spans="1:3" x14ac:dyDescent="0.25">
      <c r="A47997">
        <v>6026</v>
      </c>
      <c r="B47997" s="1">
        <f>DATE(2016,7,1) + TIME(0,0,0)</f>
        <v>42552</v>
      </c>
      <c r="C47997">
        <v>23.257181167999999</v>
      </c>
    </row>
    <row r="47998" spans="1:3" x14ac:dyDescent="0.25">
      <c r="A47998">
        <v>6057</v>
      </c>
      <c r="B47998" s="1">
        <f>DATE(2016,8,1) + TIME(0,0,0)</f>
        <v>42583</v>
      </c>
      <c r="C47998">
        <v>23.257661818999999</v>
      </c>
    </row>
    <row r="47999" spans="1:3" x14ac:dyDescent="0.25">
      <c r="A47999">
        <v>6088</v>
      </c>
      <c r="B47999" s="1">
        <f>DATE(2016,9,1) + TIME(0,0,0)</f>
        <v>42614</v>
      </c>
      <c r="C47999">
        <v>23.258142470999999</v>
      </c>
    </row>
    <row r="48000" spans="1:3" x14ac:dyDescent="0.25">
      <c r="A48000">
        <v>6118</v>
      </c>
      <c r="B48000" s="1">
        <f>DATE(2016,10,1) + TIME(0,0,0)</f>
        <v>42644</v>
      </c>
      <c r="C48000">
        <v>23.258611679000001</v>
      </c>
    </row>
    <row r="48001" spans="1:3" x14ac:dyDescent="0.25">
      <c r="A48001">
        <v>6149</v>
      </c>
      <c r="B48001" s="1">
        <f>DATE(2016,11,1) + TIME(0,0,0)</f>
        <v>42675</v>
      </c>
      <c r="C48001">
        <v>23.259096146000001</v>
      </c>
    </row>
    <row r="48002" spans="1:3" x14ac:dyDescent="0.25">
      <c r="A48002">
        <v>6179</v>
      </c>
      <c r="B48002" s="1">
        <f>DATE(2016,12,1) + TIME(0,0,0)</f>
        <v>42705</v>
      </c>
      <c r="C48002">
        <v>23.259569167999999</v>
      </c>
    </row>
    <row r="48003" spans="1:3" x14ac:dyDescent="0.25">
      <c r="A48003">
        <v>6210</v>
      </c>
      <c r="B48003" s="1">
        <f>DATE(2017,1,1) + TIME(0,0,0)</f>
        <v>42736</v>
      </c>
      <c r="C48003">
        <v>23.260057449000001</v>
      </c>
    </row>
    <row r="48004" spans="1:3" x14ac:dyDescent="0.25">
      <c r="A48004">
        <v>6241</v>
      </c>
      <c r="B48004" s="1">
        <f>DATE(2017,2,1) + TIME(0,0,0)</f>
        <v>42767</v>
      </c>
      <c r="C48004">
        <v>23.260549545</v>
      </c>
    </row>
    <row r="48005" spans="1:3" x14ac:dyDescent="0.25">
      <c r="A48005">
        <v>6269</v>
      </c>
      <c r="B48005" s="1">
        <f>DATE(2017,3,1) + TIME(0,0,0)</f>
        <v>42795</v>
      </c>
      <c r="C48005">
        <v>23.260995865000002</v>
      </c>
    </row>
    <row r="48006" spans="1:3" x14ac:dyDescent="0.25">
      <c r="A48006">
        <v>6300</v>
      </c>
      <c r="B48006" s="1">
        <f>DATE(2017,4,1) + TIME(0,0,0)</f>
        <v>42826</v>
      </c>
      <c r="C48006">
        <v>23.261489868000002</v>
      </c>
    </row>
    <row r="48007" spans="1:3" x14ac:dyDescent="0.25">
      <c r="A48007">
        <v>6330</v>
      </c>
      <c r="B48007" s="1">
        <f>DATE(2017,5,1) + TIME(0,0,0)</f>
        <v>42856</v>
      </c>
      <c r="C48007">
        <v>23.261972427</v>
      </c>
    </row>
    <row r="48008" spans="1:3" x14ac:dyDescent="0.25">
      <c r="A48008">
        <v>6361</v>
      </c>
      <c r="B48008" s="1">
        <f>DATE(2017,6,1) + TIME(0,0,0)</f>
        <v>42887</v>
      </c>
      <c r="C48008">
        <v>23.262470244999999</v>
      </c>
    </row>
    <row r="48009" spans="1:3" x14ac:dyDescent="0.25">
      <c r="A48009">
        <v>6391</v>
      </c>
      <c r="B48009" s="1">
        <f>DATE(2017,7,1) + TIME(0,0,0)</f>
        <v>42917</v>
      </c>
      <c r="C48009">
        <v>23.262954711999999</v>
      </c>
    </row>
    <row r="48010" spans="1:3" x14ac:dyDescent="0.25">
      <c r="A48010">
        <v>6422</v>
      </c>
      <c r="B48010" s="1">
        <f>DATE(2017,8,1) + TIME(0,0,0)</f>
        <v>42948</v>
      </c>
      <c r="C48010">
        <v>23.263458252</v>
      </c>
    </row>
    <row r="48011" spans="1:3" x14ac:dyDescent="0.25">
      <c r="A48011">
        <v>6453</v>
      </c>
      <c r="B48011" s="1">
        <f>DATE(2017,9,1) + TIME(0,0,0)</f>
        <v>42979</v>
      </c>
      <c r="C48011">
        <v>23.263963699000001</v>
      </c>
    </row>
    <row r="48012" spans="1:3" x14ac:dyDescent="0.25">
      <c r="A48012">
        <v>6483</v>
      </c>
      <c r="B48012" s="1">
        <f>DATE(2017,10,1) + TIME(0,0,0)</f>
        <v>43009</v>
      </c>
      <c r="C48012">
        <v>23.264453887999998</v>
      </c>
    </row>
    <row r="48013" spans="1:3" x14ac:dyDescent="0.25">
      <c r="A48013">
        <v>6514</v>
      </c>
      <c r="B48013" s="1">
        <f>DATE(2017,11,1) + TIME(0,0,0)</f>
        <v>43040</v>
      </c>
      <c r="C48013">
        <v>23.264961242999998</v>
      </c>
    </row>
    <row r="48014" spans="1:3" x14ac:dyDescent="0.25">
      <c r="A48014">
        <v>6544</v>
      </c>
      <c r="B48014" s="1">
        <f>DATE(2017,12,1) + TIME(0,0,0)</f>
        <v>43070</v>
      </c>
      <c r="C48014">
        <v>23.265455245999998</v>
      </c>
    </row>
    <row r="48015" spans="1:3" x14ac:dyDescent="0.25">
      <c r="A48015">
        <v>6575</v>
      </c>
      <c r="B48015" s="1">
        <f>DATE(2018,1,1) + TIME(0,0,0)</f>
        <v>43101</v>
      </c>
      <c r="C48015">
        <v>23.265968322999999</v>
      </c>
    </row>
    <row r="48016" spans="1:3" x14ac:dyDescent="0.25">
      <c r="A48016">
        <v>6606</v>
      </c>
      <c r="B48016" s="1">
        <f>DATE(2018,2,1) + TIME(0,0,0)</f>
        <v>43132</v>
      </c>
      <c r="C48016">
        <v>23.2664814</v>
      </c>
    </row>
    <row r="48017" spans="1:3" x14ac:dyDescent="0.25">
      <c r="A48017">
        <v>6634</v>
      </c>
      <c r="B48017" s="1">
        <f>DATE(2018,3,1) + TIME(0,0,0)</f>
        <v>43160</v>
      </c>
      <c r="C48017">
        <v>23.266946792999999</v>
      </c>
    </row>
    <row r="48018" spans="1:3" x14ac:dyDescent="0.25">
      <c r="A48018">
        <v>6665</v>
      </c>
      <c r="B48018" s="1">
        <f>DATE(2018,4,1) + TIME(0,0,0)</f>
        <v>43191</v>
      </c>
      <c r="C48018">
        <v>23.267465591000001</v>
      </c>
    </row>
    <row r="48019" spans="1:3" x14ac:dyDescent="0.25">
      <c r="A48019">
        <v>6695</v>
      </c>
      <c r="B48019" s="1">
        <f>DATE(2018,5,1) + TIME(0,0,0)</f>
        <v>43221</v>
      </c>
      <c r="C48019">
        <v>23.267967224</v>
      </c>
    </row>
    <row r="48020" spans="1:3" x14ac:dyDescent="0.25">
      <c r="A48020">
        <v>6726</v>
      </c>
      <c r="B48020" s="1">
        <f>DATE(2018,6,1) + TIME(0,0,0)</f>
        <v>43252</v>
      </c>
      <c r="C48020">
        <v>23.268489838000001</v>
      </c>
    </row>
    <row r="48021" spans="1:3" x14ac:dyDescent="0.25">
      <c r="A48021">
        <v>6756</v>
      </c>
      <c r="B48021" s="1">
        <f>DATE(2018,7,1) + TIME(0,0,0)</f>
        <v>43282</v>
      </c>
      <c r="C48021">
        <v>23.268995284999999</v>
      </c>
    </row>
    <row r="48022" spans="1:3" x14ac:dyDescent="0.25">
      <c r="A48022">
        <v>6787</v>
      </c>
      <c r="B48022" s="1">
        <f>DATE(2018,8,1) + TIME(0,0,0)</f>
        <v>43313</v>
      </c>
      <c r="C48022">
        <v>23.269519806000002</v>
      </c>
    </row>
    <row r="48023" spans="1:3" x14ac:dyDescent="0.25">
      <c r="A48023">
        <v>6818</v>
      </c>
      <c r="B48023" s="1">
        <f>DATE(2018,9,1) + TIME(0,0,0)</f>
        <v>43344</v>
      </c>
      <c r="C48023">
        <v>23.270046233999999</v>
      </c>
    </row>
    <row r="48024" spans="1:3" x14ac:dyDescent="0.25">
      <c r="A48024">
        <v>6848</v>
      </c>
      <c r="B48024" s="1">
        <f>DATE(2018,10,1) + TIME(0,0,0)</f>
        <v>43374</v>
      </c>
      <c r="C48024">
        <v>23.270559311</v>
      </c>
    </row>
    <row r="48025" spans="1:3" x14ac:dyDescent="0.25">
      <c r="A48025">
        <v>6879</v>
      </c>
      <c r="B48025" s="1">
        <f>DATE(2018,11,1) + TIME(0,0,0)</f>
        <v>43405</v>
      </c>
      <c r="C48025">
        <v>23.271089554</v>
      </c>
    </row>
    <row r="48026" spans="1:3" x14ac:dyDescent="0.25">
      <c r="A48026">
        <v>6909</v>
      </c>
      <c r="B48026" s="1">
        <f>DATE(2018,12,1) + TIME(0,0,0)</f>
        <v>43435</v>
      </c>
      <c r="C48026">
        <v>23.271604537999998</v>
      </c>
    </row>
    <row r="48027" spans="1:3" x14ac:dyDescent="0.25">
      <c r="A48027">
        <v>6940</v>
      </c>
      <c r="B48027" s="1">
        <f>DATE(2019,1,1) + TIME(0,0,0)</f>
        <v>43466</v>
      </c>
      <c r="C48027">
        <v>23.272138596000001</v>
      </c>
    </row>
    <row r="48028" spans="1:3" x14ac:dyDescent="0.25">
      <c r="A48028">
        <v>6971</v>
      </c>
      <c r="B48028" s="1">
        <f>DATE(2019,2,1) + TIME(0,0,0)</f>
        <v>43497</v>
      </c>
      <c r="C48028">
        <v>23.272674560999999</v>
      </c>
    </row>
    <row r="48029" spans="1:3" x14ac:dyDescent="0.25">
      <c r="A48029">
        <v>6999</v>
      </c>
      <c r="B48029" s="1">
        <f>DATE(2019,3,1) + TIME(0,0,0)</f>
        <v>43525</v>
      </c>
      <c r="C48029">
        <v>23.273159026999998</v>
      </c>
    </row>
    <row r="48030" spans="1:3" x14ac:dyDescent="0.25">
      <c r="A48030">
        <v>7030</v>
      </c>
      <c r="B48030" s="1">
        <f>DATE(2019,4,1) + TIME(0,0,0)</f>
        <v>43556</v>
      </c>
      <c r="C48030">
        <v>23.273698806999999</v>
      </c>
    </row>
    <row r="48031" spans="1:3" x14ac:dyDescent="0.25">
      <c r="A48031">
        <v>7060</v>
      </c>
      <c r="B48031" s="1">
        <f>DATE(2019,5,1) + TIME(0,0,0)</f>
        <v>43586</v>
      </c>
      <c r="C48031">
        <v>23.27422142</v>
      </c>
    </row>
    <row r="48032" spans="1:3" x14ac:dyDescent="0.25">
      <c r="A48032">
        <v>7091</v>
      </c>
      <c r="B48032" s="1">
        <f>DATE(2019,6,1) + TIME(0,0,0)</f>
        <v>43617</v>
      </c>
      <c r="C48032">
        <v>23.274765015</v>
      </c>
    </row>
    <row r="48033" spans="1:3" x14ac:dyDescent="0.25">
      <c r="A48033">
        <v>7121</v>
      </c>
      <c r="B48033" s="1">
        <f>DATE(2019,7,1) + TIME(0,0,0)</f>
        <v>43647</v>
      </c>
      <c r="C48033">
        <v>23.275291443</v>
      </c>
    </row>
    <row r="48034" spans="1:3" x14ac:dyDescent="0.25">
      <c r="A48034">
        <v>7152</v>
      </c>
      <c r="B48034" s="1">
        <f>DATE(2019,8,1) + TIME(0,0,0)</f>
        <v>43678</v>
      </c>
      <c r="C48034">
        <v>23.275836945000002</v>
      </c>
    </row>
    <row r="48035" spans="1:3" x14ac:dyDescent="0.25">
      <c r="A48035">
        <v>7183</v>
      </c>
      <c r="B48035" s="1">
        <f>DATE(2019,9,1) + TIME(0,0,0)</f>
        <v>43709</v>
      </c>
      <c r="C48035">
        <v>23.276384354000001</v>
      </c>
    </row>
    <row r="48036" spans="1:3" x14ac:dyDescent="0.25">
      <c r="A48036">
        <v>7213</v>
      </c>
      <c r="B48036" s="1">
        <f>DATE(2019,10,1) + TIME(0,0,0)</f>
        <v>43739</v>
      </c>
      <c r="C48036">
        <v>23.276916503999999</v>
      </c>
    </row>
    <row r="48037" spans="1:3" x14ac:dyDescent="0.25">
      <c r="A48037">
        <v>7244</v>
      </c>
      <c r="B48037" s="1">
        <f>DATE(2019,11,1) + TIME(0,0,0)</f>
        <v>43770</v>
      </c>
      <c r="C48037">
        <v>23.277467728000001</v>
      </c>
    </row>
    <row r="48038" spans="1:3" x14ac:dyDescent="0.25">
      <c r="A48038">
        <v>7274</v>
      </c>
      <c r="B48038" s="1">
        <f>DATE(2019,12,1) + TIME(0,0,0)</f>
        <v>43800</v>
      </c>
      <c r="C48038">
        <v>23.278001785000001</v>
      </c>
    </row>
    <row r="48039" spans="1:3" x14ac:dyDescent="0.25">
      <c r="A48039">
        <v>7305</v>
      </c>
      <c r="B48039" s="1">
        <f>DATE(2020,1,1) + TIME(0,0,0)</f>
        <v>43831</v>
      </c>
      <c r="C48039">
        <v>23.278556823999999</v>
      </c>
    </row>
    <row r="48040" spans="1:3" x14ac:dyDescent="0.25">
      <c r="A48040">
        <v>7336</v>
      </c>
      <c r="B48040" s="1">
        <f>DATE(2020,2,1) + TIME(0,0,0)</f>
        <v>43862</v>
      </c>
      <c r="C48040">
        <v>23.279113769999999</v>
      </c>
    </row>
    <row r="48041" spans="1:3" x14ac:dyDescent="0.25">
      <c r="A48041">
        <v>7365</v>
      </c>
      <c r="B48041" s="1">
        <f>DATE(2020,3,1) + TIME(0,0,0)</f>
        <v>43891</v>
      </c>
      <c r="C48041">
        <v>23.279634475999998</v>
      </c>
    </row>
    <row r="48042" spans="1:3" x14ac:dyDescent="0.25">
      <c r="A48042">
        <v>7396</v>
      </c>
      <c r="B48042" s="1">
        <f>DATE(2020,4,1) + TIME(0,0,0)</f>
        <v>43922</v>
      </c>
      <c r="C48042">
        <v>23.280193328999999</v>
      </c>
    </row>
    <row r="48043" spans="1:3" x14ac:dyDescent="0.25">
      <c r="A48043">
        <v>7426</v>
      </c>
      <c r="B48043" s="1">
        <f>DATE(2020,5,1) + TIME(0,0,0)</f>
        <v>43952</v>
      </c>
      <c r="C48043">
        <v>23.280736922999999</v>
      </c>
    </row>
    <row r="48044" spans="1:3" x14ac:dyDescent="0.25">
      <c r="A48044">
        <v>7457</v>
      </c>
      <c r="B48044" s="1">
        <f>DATE(2020,6,1) + TIME(0,0,0)</f>
        <v>43983</v>
      </c>
      <c r="C48044">
        <v>23.281299591</v>
      </c>
    </row>
    <row r="48045" spans="1:3" x14ac:dyDescent="0.25">
      <c r="A48045">
        <v>7487</v>
      </c>
      <c r="B48045" s="1">
        <f>DATE(2020,7,1) + TIME(0,0,0)</f>
        <v>44013</v>
      </c>
      <c r="C48045">
        <v>23.281845093000001</v>
      </c>
    </row>
    <row r="48046" spans="1:3" x14ac:dyDescent="0.25">
      <c r="A48046">
        <v>7518</v>
      </c>
      <c r="B48046" s="1">
        <f>DATE(2020,8,1) + TIME(0,0,0)</f>
        <v>44044</v>
      </c>
      <c r="C48046">
        <v>23.282409668</v>
      </c>
    </row>
    <row r="48047" spans="1:3" x14ac:dyDescent="0.25">
      <c r="A48047">
        <v>7549</v>
      </c>
      <c r="B48047" s="1">
        <f>DATE(2020,9,1) + TIME(0,0,0)</f>
        <v>44075</v>
      </c>
      <c r="C48047">
        <v>23.282976151</v>
      </c>
    </row>
    <row r="48048" spans="1:3" x14ac:dyDescent="0.25">
      <c r="A48048">
        <v>7579</v>
      </c>
      <c r="B48048" s="1">
        <f>DATE(2020,10,1) + TIME(0,0,0)</f>
        <v>44105</v>
      </c>
      <c r="C48048">
        <v>23.283527373999998</v>
      </c>
    </row>
    <row r="48049" spans="1:3" x14ac:dyDescent="0.25">
      <c r="A48049">
        <v>7610</v>
      </c>
      <c r="B48049" s="1">
        <f>DATE(2020,11,1) + TIME(0,0,0)</f>
        <v>44136</v>
      </c>
      <c r="C48049">
        <v>23.284095764</v>
      </c>
    </row>
    <row r="48050" spans="1:3" x14ac:dyDescent="0.25">
      <c r="A48050">
        <v>7640</v>
      </c>
      <c r="B48050" s="1">
        <f>DATE(2020,12,1) + TIME(0,0,0)</f>
        <v>44166</v>
      </c>
      <c r="C48050">
        <v>23.284648895</v>
      </c>
    </row>
    <row r="48051" spans="1:3" x14ac:dyDescent="0.25">
      <c r="A48051">
        <v>7671</v>
      </c>
      <c r="B48051" s="1">
        <f>DATE(2021,1,1) + TIME(0,0,0)</f>
        <v>44197</v>
      </c>
      <c r="C48051">
        <v>23.285223006999999</v>
      </c>
    </row>
    <row r="48052" spans="1:3" x14ac:dyDescent="0.25">
      <c r="A48052">
        <v>7702</v>
      </c>
      <c r="B48052" s="1">
        <f>DATE(2021,2,1) + TIME(0,0,0)</f>
        <v>44228</v>
      </c>
      <c r="C48052">
        <v>23.285797119000001</v>
      </c>
    </row>
    <row r="48053" spans="1:3" x14ac:dyDescent="0.25">
      <c r="A48053">
        <v>7730</v>
      </c>
      <c r="B48053" s="1">
        <f>DATE(2021,3,1) + TIME(0,0,0)</f>
        <v>44256</v>
      </c>
      <c r="C48053">
        <v>23.286315918</v>
      </c>
    </row>
    <row r="48054" spans="1:3" x14ac:dyDescent="0.25">
      <c r="A48054">
        <v>7761</v>
      </c>
      <c r="B48054" s="1">
        <f>DATE(2021,4,1) + TIME(0,0,0)</f>
        <v>44287</v>
      </c>
      <c r="C48054">
        <v>23.286893845000002</v>
      </c>
    </row>
    <row r="48055" spans="1:3" x14ac:dyDescent="0.25">
      <c r="A48055">
        <v>7791</v>
      </c>
      <c r="B48055" s="1">
        <f>DATE(2021,5,1) + TIME(0,0,0)</f>
        <v>44317</v>
      </c>
      <c r="C48055">
        <v>23.287452697999999</v>
      </c>
    </row>
    <row r="48056" spans="1:3" x14ac:dyDescent="0.25">
      <c r="A48056">
        <v>7822</v>
      </c>
      <c r="B48056" s="1">
        <f>DATE(2021,6,1) + TIME(0,0,0)</f>
        <v>44348</v>
      </c>
      <c r="C48056">
        <v>23.288032531999999</v>
      </c>
    </row>
    <row r="48057" spans="1:3" x14ac:dyDescent="0.25">
      <c r="A48057">
        <v>7852</v>
      </c>
      <c r="B48057" s="1">
        <f>DATE(2021,7,1) + TIME(0,0,0)</f>
        <v>44378</v>
      </c>
      <c r="C48057">
        <v>23.2885952</v>
      </c>
    </row>
    <row r="48058" spans="1:3" x14ac:dyDescent="0.25">
      <c r="A48058">
        <v>7883</v>
      </c>
      <c r="B48058" s="1">
        <f>DATE(2021,8,1) + TIME(0,0,0)</f>
        <v>44409</v>
      </c>
      <c r="C48058">
        <v>23.289178847999999</v>
      </c>
    </row>
    <row r="48059" spans="1:3" x14ac:dyDescent="0.25">
      <c r="A48059">
        <v>7914</v>
      </c>
      <c r="B48059" s="1">
        <f>DATE(2021,9,1) + TIME(0,0,0)</f>
        <v>44440</v>
      </c>
      <c r="C48059">
        <v>23.289762497000002</v>
      </c>
    </row>
    <row r="48060" spans="1:3" x14ac:dyDescent="0.25">
      <c r="A48060">
        <v>7944</v>
      </c>
      <c r="B48060" s="1">
        <f>DATE(2021,10,1) + TIME(0,0,0)</f>
        <v>44470</v>
      </c>
      <c r="C48060">
        <v>23.290327072</v>
      </c>
    </row>
    <row r="48061" spans="1:3" x14ac:dyDescent="0.25">
      <c r="A48061">
        <v>7975</v>
      </c>
      <c r="B48061" s="1">
        <f>DATE(2021,11,1) + TIME(0,0,0)</f>
        <v>44501</v>
      </c>
      <c r="C48061">
        <v>23.290914535999999</v>
      </c>
    </row>
    <row r="48062" spans="1:3" x14ac:dyDescent="0.25">
      <c r="A48062">
        <v>8005</v>
      </c>
      <c r="B48062" s="1">
        <f>DATE(2021,12,1) + TIME(0,0,0)</f>
        <v>44531</v>
      </c>
      <c r="C48062">
        <v>23.291482925</v>
      </c>
    </row>
    <row r="48063" spans="1:3" x14ac:dyDescent="0.25">
      <c r="A48063">
        <v>8036</v>
      </c>
      <c r="B48063" s="1">
        <f>DATE(2022,1,1) + TIME(0,0,0)</f>
        <v>44562</v>
      </c>
      <c r="C48063">
        <v>23.292072296000001</v>
      </c>
    </row>
    <row r="48064" spans="1:3" x14ac:dyDescent="0.25">
      <c r="A48064">
        <v>8067</v>
      </c>
      <c r="B48064" s="1">
        <f>DATE(2022,2,1) + TIME(0,0,0)</f>
        <v>44593</v>
      </c>
      <c r="C48064">
        <v>23.292661667000001</v>
      </c>
    </row>
    <row r="48065" spans="1:3" x14ac:dyDescent="0.25">
      <c r="A48065">
        <v>8095</v>
      </c>
      <c r="B48065" s="1">
        <f>DATE(2022,3,1) + TIME(0,0,0)</f>
        <v>44621</v>
      </c>
      <c r="C48065">
        <v>23.293195724</v>
      </c>
    </row>
    <row r="48066" spans="1:3" x14ac:dyDescent="0.25">
      <c r="A48066">
        <v>8126</v>
      </c>
      <c r="B48066" s="1">
        <f>DATE(2022,4,1) + TIME(0,0,0)</f>
        <v>44652</v>
      </c>
      <c r="C48066">
        <v>23.293787002999998</v>
      </c>
    </row>
    <row r="48067" spans="1:3" x14ac:dyDescent="0.25">
      <c r="A48067">
        <v>8156</v>
      </c>
      <c r="B48067" s="1">
        <f>DATE(2022,5,1) + TIME(0,0,0)</f>
        <v>44682</v>
      </c>
      <c r="C48067">
        <v>23.294361115000001</v>
      </c>
    </row>
    <row r="48068" spans="1:3" x14ac:dyDescent="0.25">
      <c r="A48068">
        <v>8187</v>
      </c>
      <c r="B48068" s="1">
        <f>DATE(2022,6,1) + TIME(0,0,0)</f>
        <v>44713</v>
      </c>
      <c r="C48068">
        <v>23.294956206999998</v>
      </c>
    </row>
    <row r="48069" spans="1:3" x14ac:dyDescent="0.25">
      <c r="A48069">
        <v>8217</v>
      </c>
      <c r="B48069" s="1">
        <f>DATE(2022,7,1) + TIME(0,0,0)</f>
        <v>44743</v>
      </c>
      <c r="C48069">
        <v>23.295532226999999</v>
      </c>
    </row>
    <row r="48070" spans="1:3" x14ac:dyDescent="0.25">
      <c r="A48070">
        <v>8248</v>
      </c>
      <c r="B48070" s="1">
        <f>DATE(2022,8,1) + TIME(0,0,0)</f>
        <v>44774</v>
      </c>
      <c r="C48070">
        <v>23.296129227000002</v>
      </c>
    </row>
    <row r="48071" spans="1:3" x14ac:dyDescent="0.25">
      <c r="A48071">
        <v>8279</v>
      </c>
      <c r="B48071" s="1">
        <f>DATE(2022,9,1) + TIME(0,0,0)</f>
        <v>44805</v>
      </c>
      <c r="C48071">
        <v>23.296728133999999</v>
      </c>
    </row>
    <row r="48072" spans="1:3" x14ac:dyDescent="0.25">
      <c r="A48072">
        <v>8309</v>
      </c>
      <c r="B48072" s="1">
        <f>DATE(2022,10,1) + TIME(0,0,0)</f>
        <v>44835</v>
      </c>
      <c r="C48072">
        <v>23.297307967999998</v>
      </c>
    </row>
    <row r="48073" spans="1:3" x14ac:dyDescent="0.25">
      <c r="A48073">
        <v>8340</v>
      </c>
      <c r="B48073" s="1">
        <f>DATE(2022,11,1) + TIME(0,0,0)</f>
        <v>44866</v>
      </c>
      <c r="C48073">
        <v>23.297906875999999</v>
      </c>
    </row>
    <row r="48074" spans="1:3" x14ac:dyDescent="0.25">
      <c r="A48074">
        <v>8370</v>
      </c>
      <c r="B48074" s="1">
        <f>DATE(2022,12,1) + TIME(0,0,0)</f>
        <v>44896</v>
      </c>
      <c r="C48074">
        <v>23.298488617</v>
      </c>
    </row>
    <row r="48075" spans="1:3" x14ac:dyDescent="0.25">
      <c r="A48075">
        <v>8401</v>
      </c>
      <c r="B48075" s="1">
        <f>DATE(2023,1,1) + TIME(0,0,0)</f>
        <v>44927</v>
      </c>
      <c r="C48075">
        <v>23.299091339</v>
      </c>
    </row>
    <row r="48076" spans="1:3" x14ac:dyDescent="0.25">
      <c r="A48076">
        <v>8432</v>
      </c>
      <c r="B48076" s="1">
        <f>DATE(2023,2,1) + TIME(0,0,0)</f>
        <v>44958</v>
      </c>
      <c r="C48076">
        <v>23.299694061</v>
      </c>
    </row>
    <row r="48077" spans="1:3" x14ac:dyDescent="0.25">
      <c r="A48077">
        <v>8460</v>
      </c>
      <c r="B48077" s="1">
        <f>DATE(2023,3,1) + TIME(0,0,0)</f>
        <v>44986</v>
      </c>
      <c r="C48077">
        <v>23.300239563000002</v>
      </c>
    </row>
    <row r="48078" spans="1:3" x14ac:dyDescent="0.25">
      <c r="A48078">
        <v>8491</v>
      </c>
      <c r="B48078" s="1">
        <f>DATE(2023,4,1) + TIME(0,0,0)</f>
        <v>45017</v>
      </c>
      <c r="C48078">
        <v>23.300844193</v>
      </c>
    </row>
    <row r="48079" spans="1:3" x14ac:dyDescent="0.25">
      <c r="A48079">
        <v>8521</v>
      </c>
      <c r="B48079" s="1">
        <f>DATE(2023,5,1) + TIME(0,0,0)</f>
        <v>45047</v>
      </c>
      <c r="C48079">
        <v>23.301429749</v>
      </c>
    </row>
    <row r="48080" spans="1:3" x14ac:dyDescent="0.25">
      <c r="A48080">
        <v>8552</v>
      </c>
      <c r="B48080" s="1">
        <f>DATE(2023,6,1) + TIME(0,0,0)</f>
        <v>45078</v>
      </c>
      <c r="C48080">
        <v>23.302036285</v>
      </c>
    </row>
    <row r="48081" spans="1:3" x14ac:dyDescent="0.25">
      <c r="A48081">
        <v>8582</v>
      </c>
      <c r="B48081" s="1">
        <f>DATE(2023,7,1) + TIME(0,0,0)</f>
        <v>45108</v>
      </c>
      <c r="C48081">
        <v>23.302623748999999</v>
      </c>
    </row>
    <row r="48082" spans="1:3" x14ac:dyDescent="0.25">
      <c r="A48082">
        <v>8613</v>
      </c>
      <c r="B48082" s="1">
        <f>DATE(2023,8,1) + TIME(0,0,0)</f>
        <v>45139</v>
      </c>
      <c r="C48082">
        <v>23.303232192999999</v>
      </c>
    </row>
    <row r="48083" spans="1:3" x14ac:dyDescent="0.25">
      <c r="A48083">
        <v>8644</v>
      </c>
      <c r="B48083" s="1">
        <f>DATE(2023,9,1) + TIME(0,0,0)</f>
        <v>45170</v>
      </c>
      <c r="C48083">
        <v>23.303840637</v>
      </c>
    </row>
    <row r="48084" spans="1:3" x14ac:dyDescent="0.25">
      <c r="A48084">
        <v>8674</v>
      </c>
      <c r="B48084" s="1">
        <f>DATE(2023,10,1) + TIME(0,0,0)</f>
        <v>45200</v>
      </c>
      <c r="C48084">
        <v>23.304431914999999</v>
      </c>
    </row>
    <row r="48085" spans="1:3" x14ac:dyDescent="0.25">
      <c r="A48085">
        <v>8705</v>
      </c>
      <c r="B48085" s="1">
        <f>DATE(2023,11,1) + TIME(0,0,0)</f>
        <v>45231</v>
      </c>
      <c r="C48085">
        <v>23.305042267000001</v>
      </c>
    </row>
    <row r="48086" spans="1:3" x14ac:dyDescent="0.25">
      <c r="A48086">
        <v>8735</v>
      </c>
      <c r="B48086" s="1">
        <f>DATE(2023,12,1) + TIME(0,0,0)</f>
        <v>45261</v>
      </c>
      <c r="C48086">
        <v>23.305633544999999</v>
      </c>
    </row>
    <row r="48087" spans="1:3" x14ac:dyDescent="0.25">
      <c r="A48087">
        <v>8766</v>
      </c>
      <c r="B48087" s="1">
        <f>DATE(2024,1,1) + TIME(0,0,0)</f>
        <v>45292</v>
      </c>
      <c r="C48087">
        <v>23.306245804</v>
      </c>
    </row>
    <row r="48088" spans="1:3" x14ac:dyDescent="0.25">
      <c r="A48088">
        <v>8797</v>
      </c>
      <c r="B48088" s="1">
        <f>DATE(2024,2,1) + TIME(0,0,0)</f>
        <v>45323</v>
      </c>
      <c r="C48088">
        <v>23.306859970000001</v>
      </c>
    </row>
    <row r="48089" spans="1:3" x14ac:dyDescent="0.25">
      <c r="A48089">
        <v>8826</v>
      </c>
      <c r="B48089" s="1">
        <f>DATE(2024,3,1) + TIME(0,0,0)</f>
        <v>45352</v>
      </c>
      <c r="C48089">
        <v>23.307434082</v>
      </c>
    </row>
    <row r="48090" spans="1:3" x14ac:dyDescent="0.25">
      <c r="A48090">
        <v>8857</v>
      </c>
      <c r="B48090" s="1">
        <f>DATE(2024,4,1) + TIME(0,0,0)</f>
        <v>45383</v>
      </c>
      <c r="C48090">
        <v>23.308048247999999</v>
      </c>
    </row>
    <row r="48091" spans="1:3" x14ac:dyDescent="0.25">
      <c r="A48091">
        <v>8887</v>
      </c>
      <c r="B48091" s="1">
        <f>DATE(2024,5,1) + TIME(0,0,0)</f>
        <v>45413</v>
      </c>
      <c r="C48091">
        <v>23.308643341</v>
      </c>
    </row>
    <row r="48092" spans="1:3" x14ac:dyDescent="0.25">
      <c r="A48092">
        <v>8918</v>
      </c>
      <c r="B48092" s="1">
        <f>DATE(2024,6,1) + TIME(0,0,0)</f>
        <v>45444</v>
      </c>
      <c r="C48092">
        <v>23.309257507000002</v>
      </c>
    </row>
    <row r="48093" spans="1:3" x14ac:dyDescent="0.25">
      <c r="A48093">
        <v>8948</v>
      </c>
      <c r="B48093" s="1">
        <f>DATE(2024,7,1) + TIME(0,0,0)</f>
        <v>45474</v>
      </c>
      <c r="C48093">
        <v>23.309854507000001</v>
      </c>
    </row>
    <row r="48094" spans="1:3" x14ac:dyDescent="0.25">
      <c r="A48094">
        <v>8979</v>
      </c>
      <c r="B48094" s="1">
        <f>DATE(2024,8,1) + TIME(0,0,0)</f>
        <v>45505</v>
      </c>
      <c r="C48094">
        <v>23.310472487999998</v>
      </c>
    </row>
    <row r="48095" spans="1:3" x14ac:dyDescent="0.25">
      <c r="A48095">
        <v>9010</v>
      </c>
      <c r="B48095" s="1">
        <f>DATE(2024,9,1) + TIME(0,0,0)</f>
        <v>45536</v>
      </c>
      <c r="C48095">
        <v>23.311088561999998</v>
      </c>
    </row>
    <row r="48096" spans="1:3" x14ac:dyDescent="0.25">
      <c r="A48096">
        <v>9040</v>
      </c>
      <c r="B48096" s="1">
        <f>DATE(2024,10,1) + TIME(0,0,0)</f>
        <v>45566</v>
      </c>
      <c r="C48096">
        <v>23.311687468999999</v>
      </c>
    </row>
    <row r="48097" spans="1:3" x14ac:dyDescent="0.25">
      <c r="A48097">
        <v>9071</v>
      </c>
      <c r="B48097" s="1">
        <f>DATE(2024,11,1) + TIME(0,0,0)</f>
        <v>45597</v>
      </c>
      <c r="C48097">
        <v>23.31230545</v>
      </c>
    </row>
    <row r="48098" spans="1:3" x14ac:dyDescent="0.25">
      <c r="A48098">
        <v>9101</v>
      </c>
      <c r="B48098" s="1">
        <f>DATE(2024,12,1) + TIME(0,0,0)</f>
        <v>45627</v>
      </c>
      <c r="C48098">
        <v>23.312904358000001</v>
      </c>
    </row>
    <row r="48099" spans="1:3" x14ac:dyDescent="0.25">
      <c r="A48099">
        <v>9132</v>
      </c>
      <c r="B48099" s="1">
        <f>DATE(2025,1,1) + TIME(0,0,0)</f>
        <v>45658</v>
      </c>
      <c r="C48099">
        <v>23.313524246</v>
      </c>
    </row>
    <row r="48100" spans="1:3" x14ac:dyDescent="0.25">
      <c r="A48100">
        <v>9163</v>
      </c>
      <c r="B48100" s="1">
        <f>DATE(2025,2,1) + TIME(0,0,0)</f>
        <v>45689</v>
      </c>
      <c r="C48100">
        <v>23.314144134999999</v>
      </c>
    </row>
    <row r="48101" spans="1:3" x14ac:dyDescent="0.25">
      <c r="A48101">
        <v>9191</v>
      </c>
      <c r="B48101" s="1">
        <f>DATE(2025,3,1) + TIME(0,0,0)</f>
        <v>45717</v>
      </c>
      <c r="C48101">
        <v>23.314704894999998</v>
      </c>
    </row>
    <row r="48102" spans="1:3" x14ac:dyDescent="0.25">
      <c r="A48102">
        <v>9222</v>
      </c>
      <c r="B48102" s="1">
        <f>DATE(2025,4,1) + TIME(0,0,0)</f>
        <v>45748</v>
      </c>
      <c r="C48102">
        <v>23.315326690999999</v>
      </c>
    </row>
    <row r="48103" spans="1:3" x14ac:dyDescent="0.25">
      <c r="A48103">
        <v>9252</v>
      </c>
      <c r="B48103" s="1">
        <f>DATE(2025,5,1) + TIME(0,0,0)</f>
        <v>45778</v>
      </c>
      <c r="C48103">
        <v>23.315927505000001</v>
      </c>
    </row>
    <row r="48104" spans="1:3" x14ac:dyDescent="0.25">
      <c r="A48104">
        <v>9283</v>
      </c>
      <c r="B48104" s="1">
        <f>DATE(2025,6,1) + TIME(0,0,0)</f>
        <v>45809</v>
      </c>
      <c r="C48104">
        <v>23.316549300999998</v>
      </c>
    </row>
    <row r="48105" spans="1:3" x14ac:dyDescent="0.25">
      <c r="A48105">
        <v>9313</v>
      </c>
      <c r="B48105" s="1">
        <f>DATE(2025,7,1) + TIME(0,0,0)</f>
        <v>45839</v>
      </c>
      <c r="C48105">
        <v>23.317152022999998</v>
      </c>
    </row>
    <row r="48106" spans="1:3" x14ac:dyDescent="0.25">
      <c r="A48106">
        <v>9344</v>
      </c>
      <c r="B48106" s="1">
        <f>DATE(2025,8,1) + TIME(0,0,0)</f>
        <v>45870</v>
      </c>
      <c r="C48106">
        <v>23.317775726000001</v>
      </c>
    </row>
    <row r="48107" spans="1:3" x14ac:dyDescent="0.25">
      <c r="A48107">
        <v>9375</v>
      </c>
      <c r="B48107" s="1">
        <f>DATE(2025,9,1) + TIME(0,0,0)</f>
        <v>45901</v>
      </c>
      <c r="C48107">
        <v>23.318397522000001</v>
      </c>
    </row>
    <row r="48108" spans="1:3" x14ac:dyDescent="0.25">
      <c r="A48108">
        <v>9405</v>
      </c>
      <c r="B48108" s="1">
        <f>DATE(2025,10,1) + TIME(0,0,0)</f>
        <v>45931</v>
      </c>
      <c r="C48108">
        <v>23.319002150999999</v>
      </c>
    </row>
    <row r="48109" spans="1:3" x14ac:dyDescent="0.25">
      <c r="A48109">
        <v>9436</v>
      </c>
      <c r="B48109" s="1">
        <f>DATE(2025,11,1) + TIME(0,0,0)</f>
        <v>45962</v>
      </c>
      <c r="C48109">
        <v>23.319625854000002</v>
      </c>
    </row>
    <row r="48110" spans="1:3" x14ac:dyDescent="0.25">
      <c r="A48110">
        <v>9466</v>
      </c>
      <c r="B48110" s="1">
        <f>DATE(2025,12,1) + TIME(0,0,0)</f>
        <v>45992</v>
      </c>
      <c r="C48110">
        <v>23.320230484</v>
      </c>
    </row>
    <row r="48111" spans="1:3" x14ac:dyDescent="0.25">
      <c r="A48111">
        <v>9497</v>
      </c>
      <c r="B48111" s="1">
        <f>DATE(2026,1,1) + TIME(0,0,0)</f>
        <v>46023</v>
      </c>
      <c r="C48111">
        <v>23.320854186999998</v>
      </c>
    </row>
    <row r="48112" spans="1:3" x14ac:dyDescent="0.25">
      <c r="A48112">
        <v>9528</v>
      </c>
      <c r="B48112" s="1">
        <f>DATE(2026,2,1) + TIME(0,0,0)</f>
        <v>46054</v>
      </c>
      <c r="C48112">
        <v>23.321479796999999</v>
      </c>
    </row>
    <row r="48113" spans="1:3" x14ac:dyDescent="0.25">
      <c r="A48113">
        <v>9556</v>
      </c>
      <c r="B48113" s="1">
        <f>DATE(2026,3,1) + TIME(0,0,0)</f>
        <v>46082</v>
      </c>
      <c r="C48113">
        <v>23.322044373000001</v>
      </c>
    </row>
    <row r="48114" spans="1:3" x14ac:dyDescent="0.25">
      <c r="A48114">
        <v>9587</v>
      </c>
      <c r="B48114" s="1">
        <f>DATE(2026,4,1) + TIME(0,0,0)</f>
        <v>46113</v>
      </c>
      <c r="C48114">
        <v>23.322669983000001</v>
      </c>
    </row>
    <row r="48115" spans="1:3" x14ac:dyDescent="0.25">
      <c r="A48115">
        <v>9617</v>
      </c>
      <c r="B48115" s="1">
        <f>DATE(2026,5,1) + TIME(0,0,0)</f>
        <v>46143</v>
      </c>
      <c r="C48115">
        <v>23.323274611999999</v>
      </c>
    </row>
    <row r="48116" spans="1:3" x14ac:dyDescent="0.25">
      <c r="A48116">
        <v>9648</v>
      </c>
      <c r="B48116" s="1">
        <f>DATE(2026,6,1) + TIME(0,0,0)</f>
        <v>46174</v>
      </c>
      <c r="C48116">
        <v>23.323900222999999</v>
      </c>
    </row>
    <row r="48117" spans="1:3" x14ac:dyDescent="0.25">
      <c r="A48117">
        <v>9678</v>
      </c>
      <c r="B48117" s="1">
        <f>DATE(2026,7,1) + TIME(0,0,0)</f>
        <v>46204</v>
      </c>
      <c r="C48117">
        <v>23.324506759999998</v>
      </c>
    </row>
    <row r="48118" spans="1:3" x14ac:dyDescent="0.25">
      <c r="A48118">
        <v>9709</v>
      </c>
      <c r="B48118" s="1">
        <f>DATE(2026,8,1) + TIME(0,0,0)</f>
        <v>46235</v>
      </c>
      <c r="C48118">
        <v>23.325132369999999</v>
      </c>
    </row>
    <row r="48119" spans="1:3" x14ac:dyDescent="0.25">
      <c r="A48119">
        <v>9740</v>
      </c>
      <c r="B48119" s="1">
        <f>DATE(2026,9,1) + TIME(0,0,0)</f>
        <v>46266</v>
      </c>
      <c r="C48119">
        <v>23.325759888</v>
      </c>
    </row>
    <row r="48120" spans="1:3" x14ac:dyDescent="0.25">
      <c r="A48120">
        <v>9770</v>
      </c>
      <c r="B48120" s="1">
        <f>DATE(2026,10,1) + TIME(0,0,0)</f>
        <v>46296</v>
      </c>
      <c r="C48120">
        <v>23.326366425</v>
      </c>
    </row>
    <row r="48121" spans="1:3" x14ac:dyDescent="0.25">
      <c r="A48121">
        <v>9801</v>
      </c>
      <c r="B48121" s="1">
        <f>DATE(2026,11,1) + TIME(0,0,0)</f>
        <v>46327</v>
      </c>
      <c r="C48121">
        <v>23.326993942000001</v>
      </c>
    </row>
    <row r="48122" spans="1:3" x14ac:dyDescent="0.25">
      <c r="A48122">
        <v>9831</v>
      </c>
      <c r="B48122" s="1">
        <f>DATE(2026,12,1) + TIME(0,0,0)</f>
        <v>46357</v>
      </c>
      <c r="C48122">
        <v>23.327600479000001</v>
      </c>
    </row>
    <row r="48123" spans="1:3" x14ac:dyDescent="0.25">
      <c r="A48123">
        <v>9862</v>
      </c>
      <c r="B48123" s="1">
        <f>DATE(2027,1,1) + TIME(0,0,0)</f>
        <v>46388</v>
      </c>
      <c r="C48123">
        <v>23.328227996999999</v>
      </c>
    </row>
    <row r="48124" spans="1:3" x14ac:dyDescent="0.25">
      <c r="A48124">
        <v>9893</v>
      </c>
      <c r="B48124" s="1">
        <f>DATE(2027,2,1) + TIME(0,0,0)</f>
        <v>46419</v>
      </c>
      <c r="C48124">
        <v>23.328855515000001</v>
      </c>
    </row>
    <row r="48125" spans="1:3" x14ac:dyDescent="0.25">
      <c r="A48125">
        <v>9921</v>
      </c>
      <c r="B48125" s="1">
        <f>DATE(2027,3,1) + TIME(0,0,0)</f>
        <v>46447</v>
      </c>
      <c r="C48125">
        <v>23.329421997000001</v>
      </c>
    </row>
    <row r="48126" spans="1:3" x14ac:dyDescent="0.25">
      <c r="A48126">
        <v>9952</v>
      </c>
      <c r="B48126" s="1">
        <f>DATE(2027,4,1) + TIME(0,0,0)</f>
        <v>46478</v>
      </c>
      <c r="C48126">
        <v>23.330049514999999</v>
      </c>
    </row>
    <row r="48127" spans="1:3" x14ac:dyDescent="0.25">
      <c r="A48127">
        <v>9982</v>
      </c>
      <c r="B48127" s="1">
        <f>DATE(2027,5,1) + TIME(0,0,0)</f>
        <v>46508</v>
      </c>
      <c r="C48127">
        <v>23.330656051999998</v>
      </c>
    </row>
    <row r="48128" spans="1:3" x14ac:dyDescent="0.25">
      <c r="A48128">
        <v>10013</v>
      </c>
      <c r="B48128" s="1">
        <f>DATE(2027,6,1) + TIME(0,0,0)</f>
        <v>46539</v>
      </c>
      <c r="C48128">
        <v>23.331283569</v>
      </c>
    </row>
    <row r="48129" spans="1:3" x14ac:dyDescent="0.25">
      <c r="A48129">
        <v>10043</v>
      </c>
      <c r="B48129" s="1">
        <f>DATE(2027,7,1) + TIME(0,0,0)</f>
        <v>46569</v>
      </c>
      <c r="C48129">
        <v>23.331892014000001</v>
      </c>
    </row>
    <row r="48130" spans="1:3" x14ac:dyDescent="0.25">
      <c r="A48130">
        <v>10074</v>
      </c>
      <c r="B48130" s="1">
        <f>DATE(2027,8,1) + TIME(0,0,0)</f>
        <v>46600</v>
      </c>
      <c r="C48130">
        <v>23.332519530999999</v>
      </c>
    </row>
    <row r="48131" spans="1:3" x14ac:dyDescent="0.25">
      <c r="A48131">
        <v>10105</v>
      </c>
      <c r="B48131" s="1">
        <f>DATE(2027,9,1) + TIME(0,0,0)</f>
        <v>46631</v>
      </c>
      <c r="C48131">
        <v>23.333147049000001</v>
      </c>
    </row>
    <row r="48132" spans="1:3" x14ac:dyDescent="0.25">
      <c r="A48132">
        <v>10135</v>
      </c>
      <c r="B48132" s="1">
        <f>DATE(2027,10,1) + TIME(0,0,0)</f>
        <v>46661</v>
      </c>
      <c r="C48132">
        <v>23.333755493000002</v>
      </c>
    </row>
    <row r="48133" spans="1:3" x14ac:dyDescent="0.25">
      <c r="A48133">
        <v>10166</v>
      </c>
      <c r="B48133" s="1">
        <f>DATE(2027,11,1) + TIME(0,0,0)</f>
        <v>46692</v>
      </c>
      <c r="C48133">
        <v>23.334383011</v>
      </c>
    </row>
    <row r="48134" spans="1:3" x14ac:dyDescent="0.25">
      <c r="A48134">
        <v>10196</v>
      </c>
      <c r="B48134" s="1">
        <f>DATE(2027,12,1) + TIME(0,0,0)</f>
        <v>46722</v>
      </c>
      <c r="C48134">
        <v>23.334991455000001</v>
      </c>
    </row>
    <row r="48135" spans="1:3" x14ac:dyDescent="0.25">
      <c r="A48135">
        <v>10227</v>
      </c>
      <c r="B48135" s="1">
        <f>DATE(2028,1,1) + TIME(0,0,0)</f>
        <v>46753</v>
      </c>
      <c r="C48135">
        <v>23.335618972999999</v>
      </c>
    </row>
    <row r="48136" spans="1:3" x14ac:dyDescent="0.25">
      <c r="A48136">
        <v>10258</v>
      </c>
      <c r="B48136" s="1">
        <f>DATE(2028,2,1) + TIME(0,0,0)</f>
        <v>46784</v>
      </c>
      <c r="C48136">
        <v>23.336248397999999</v>
      </c>
    </row>
    <row r="48137" spans="1:3" x14ac:dyDescent="0.25">
      <c r="A48137">
        <v>10287</v>
      </c>
      <c r="B48137" s="1">
        <f>DATE(2028,3,1) + TIME(0,0,0)</f>
        <v>46813</v>
      </c>
      <c r="C48137">
        <v>23.336835861000001</v>
      </c>
    </row>
    <row r="48138" spans="1:3" x14ac:dyDescent="0.25">
      <c r="A48138">
        <v>10318</v>
      </c>
      <c r="B48138" s="1">
        <f>DATE(2028,4,1) + TIME(0,0,0)</f>
        <v>46844</v>
      </c>
      <c r="C48138">
        <v>23.337463378999999</v>
      </c>
    </row>
    <row r="48139" spans="1:3" x14ac:dyDescent="0.25">
      <c r="A48139">
        <v>10348</v>
      </c>
      <c r="B48139" s="1">
        <f>DATE(2028,5,1) + TIME(0,0,0)</f>
        <v>46874</v>
      </c>
      <c r="C48139">
        <v>23.338069915999998</v>
      </c>
    </row>
    <row r="48140" spans="1:3" x14ac:dyDescent="0.25">
      <c r="A48140">
        <v>10379</v>
      </c>
      <c r="B48140" s="1">
        <f>DATE(2028,6,1) + TIME(0,0,0)</f>
        <v>46905</v>
      </c>
      <c r="C48140">
        <v>23.338699341000002</v>
      </c>
    </row>
    <row r="48141" spans="1:3" x14ac:dyDescent="0.25">
      <c r="A48141">
        <v>10409</v>
      </c>
      <c r="B48141" s="1">
        <f>DATE(2028,7,1) + TIME(0,0,0)</f>
        <v>46935</v>
      </c>
      <c r="C48141">
        <v>23.339305878000001</v>
      </c>
    </row>
    <row r="48142" spans="1:3" x14ac:dyDescent="0.25">
      <c r="A48142">
        <v>10440</v>
      </c>
      <c r="B48142" s="1">
        <f>DATE(2028,8,1) + TIME(0,0,0)</f>
        <v>46966</v>
      </c>
      <c r="C48142">
        <v>23.339933394999999</v>
      </c>
    </row>
    <row r="48143" spans="1:3" x14ac:dyDescent="0.25">
      <c r="A48143">
        <v>10471</v>
      </c>
      <c r="B48143" s="1">
        <f>DATE(2028,9,1) + TIME(0,0,0)</f>
        <v>46997</v>
      </c>
      <c r="C48143">
        <v>23.340562819999999</v>
      </c>
    </row>
    <row r="48144" spans="1:3" x14ac:dyDescent="0.25">
      <c r="A48144">
        <v>10501</v>
      </c>
      <c r="B48144" s="1">
        <f>DATE(2028,10,1) + TIME(0,0,0)</f>
        <v>47027</v>
      </c>
      <c r="C48144">
        <v>23.341169356999998</v>
      </c>
    </row>
    <row r="48145" spans="1:3" x14ac:dyDescent="0.25">
      <c r="A48145">
        <v>10532</v>
      </c>
      <c r="B48145" s="1">
        <f>DATE(2028,11,1) + TIME(0,0,0)</f>
        <v>47058</v>
      </c>
      <c r="C48145">
        <v>23.341796875</v>
      </c>
    </row>
    <row r="48146" spans="1:3" x14ac:dyDescent="0.25">
      <c r="A48146">
        <v>10562</v>
      </c>
      <c r="B48146" s="1">
        <f>DATE(2028,12,1) + TIME(0,0,0)</f>
        <v>47088</v>
      </c>
      <c r="C48146">
        <v>23.342403411999999</v>
      </c>
    </row>
    <row r="48147" spans="1:3" x14ac:dyDescent="0.25">
      <c r="A48147">
        <v>10593</v>
      </c>
      <c r="B48147" s="1">
        <f>DATE(2029,1,1) + TIME(0,0,0)</f>
        <v>47119</v>
      </c>
      <c r="C48147">
        <v>23.343030930000001</v>
      </c>
    </row>
    <row r="48148" spans="1:3" x14ac:dyDescent="0.25">
      <c r="A48148">
        <v>10624</v>
      </c>
      <c r="B48148" s="1">
        <f>DATE(2029,2,1) + TIME(0,0,0)</f>
        <v>47150</v>
      </c>
      <c r="C48148">
        <v>23.343658446999999</v>
      </c>
    </row>
    <row r="48149" spans="1:3" x14ac:dyDescent="0.25">
      <c r="A48149">
        <v>10652</v>
      </c>
      <c r="B48149" s="1">
        <f>DATE(2029,3,1) + TIME(0,0,0)</f>
        <v>47178</v>
      </c>
      <c r="C48149">
        <v>23.344224929999999</v>
      </c>
    </row>
    <row r="48150" spans="1:3" x14ac:dyDescent="0.25">
      <c r="A48150">
        <v>10683</v>
      </c>
      <c r="B48150" s="1">
        <f>DATE(2029,4,1) + TIME(0,0,0)</f>
        <v>47209</v>
      </c>
      <c r="C48150">
        <v>23.344852448000001</v>
      </c>
    </row>
    <row r="48151" spans="1:3" x14ac:dyDescent="0.25">
      <c r="A48151">
        <v>10713</v>
      </c>
      <c r="B48151" s="1">
        <f>DATE(2029,5,1) + TIME(0,0,0)</f>
        <v>47239</v>
      </c>
      <c r="C48151">
        <v>23.345458984</v>
      </c>
    </row>
    <row r="48152" spans="1:3" x14ac:dyDescent="0.25">
      <c r="A48152">
        <v>10744</v>
      </c>
      <c r="B48152" s="1">
        <f>DATE(2029,6,1) + TIME(0,0,0)</f>
        <v>47270</v>
      </c>
      <c r="C48152">
        <v>23.346084595000001</v>
      </c>
    </row>
    <row r="48153" spans="1:3" x14ac:dyDescent="0.25">
      <c r="A48153">
        <v>10774</v>
      </c>
      <c r="B48153" s="1">
        <f>DATE(2029,7,1) + TIME(0,0,0)</f>
        <v>47300</v>
      </c>
      <c r="C48153">
        <v>23.346691132</v>
      </c>
    </row>
    <row r="48154" spans="1:3" x14ac:dyDescent="0.25">
      <c r="A48154">
        <v>10805</v>
      </c>
      <c r="B48154" s="1">
        <f>DATE(2029,8,1) + TIME(0,0,0)</f>
        <v>47331</v>
      </c>
      <c r="C48154">
        <v>23.347318649000002</v>
      </c>
    </row>
    <row r="48155" spans="1:3" x14ac:dyDescent="0.25">
      <c r="A48155">
        <v>10836</v>
      </c>
      <c r="B48155" s="1">
        <f>DATE(2029,9,1) + TIME(0,0,0)</f>
        <v>47362</v>
      </c>
      <c r="C48155">
        <v>23.347944259999998</v>
      </c>
    </row>
    <row r="48156" spans="1:3" x14ac:dyDescent="0.25">
      <c r="A48156">
        <v>10866</v>
      </c>
      <c r="B48156" s="1">
        <f>DATE(2029,10,1) + TIME(0,0,0)</f>
        <v>47392</v>
      </c>
      <c r="C48156">
        <v>23.348550797000001</v>
      </c>
    </row>
    <row r="48157" spans="1:3" x14ac:dyDescent="0.25">
      <c r="A48157">
        <v>10897</v>
      </c>
      <c r="B48157" s="1">
        <f>DATE(2029,11,1) + TIME(0,0,0)</f>
        <v>47423</v>
      </c>
      <c r="C48157">
        <v>23.349176407000002</v>
      </c>
    </row>
    <row r="48158" spans="1:3" x14ac:dyDescent="0.25">
      <c r="A48158">
        <v>10927</v>
      </c>
      <c r="B48158" s="1">
        <f>DATE(2029,12,1) + TIME(0,0,0)</f>
        <v>47453</v>
      </c>
      <c r="C48158">
        <v>23.349781036</v>
      </c>
    </row>
    <row r="48159" spans="1:3" x14ac:dyDescent="0.25">
      <c r="A48159">
        <v>10958</v>
      </c>
      <c r="B48159" s="1">
        <f>DATE(2030,1,1) + TIME(0,0,0)</f>
        <v>47484</v>
      </c>
      <c r="C48159">
        <v>23.350406647</v>
      </c>
    </row>
    <row r="48160" spans="1:3" x14ac:dyDescent="0.25">
      <c r="A48160">
        <v>10989</v>
      </c>
      <c r="B48160" s="1">
        <f>DATE(2030,2,1) + TIME(0,0,0)</f>
        <v>47515</v>
      </c>
      <c r="C48160">
        <v>23.351032257</v>
      </c>
    </row>
    <row r="48161" spans="1:3" x14ac:dyDescent="0.25">
      <c r="A48161">
        <v>11017</v>
      </c>
      <c r="B48161" s="1">
        <f>DATE(2030,3,1) + TIME(0,0,0)</f>
        <v>47543</v>
      </c>
      <c r="C48161">
        <v>23.351596831999998</v>
      </c>
    </row>
    <row r="48162" spans="1:3" x14ac:dyDescent="0.25">
      <c r="A48162">
        <v>11048</v>
      </c>
      <c r="B48162" s="1">
        <f>DATE(2030,4,1) + TIME(0,0,0)</f>
        <v>47574</v>
      </c>
      <c r="C48162">
        <v>23.352222442999999</v>
      </c>
    </row>
    <row r="48163" spans="1:3" x14ac:dyDescent="0.25">
      <c r="A48163">
        <v>11078</v>
      </c>
      <c r="B48163" s="1">
        <f>DATE(2030,5,1) + TIME(0,0,0)</f>
        <v>47604</v>
      </c>
      <c r="C48163">
        <v>23.352827072</v>
      </c>
    </row>
    <row r="48164" spans="1:3" x14ac:dyDescent="0.25">
      <c r="A48164">
        <v>11109</v>
      </c>
      <c r="B48164" s="1">
        <f>DATE(2030,6,1) + TIME(0,0,0)</f>
        <v>47635</v>
      </c>
      <c r="C48164">
        <v>23.353450774999999</v>
      </c>
    </row>
    <row r="48165" spans="1:3" x14ac:dyDescent="0.25">
      <c r="A48165">
        <v>11139</v>
      </c>
      <c r="B48165" s="1">
        <f>DATE(2030,7,1) + TIME(0,0,0)</f>
        <v>47665</v>
      </c>
      <c r="C48165">
        <v>23.354055405</v>
      </c>
    </row>
    <row r="48166" spans="1:3" x14ac:dyDescent="0.25">
      <c r="A48166">
        <v>11170</v>
      </c>
      <c r="B48166" s="1">
        <f>DATE(2030,8,1) + TIME(0,0,0)</f>
        <v>47696</v>
      </c>
      <c r="C48166">
        <v>23.354679107999999</v>
      </c>
    </row>
    <row r="48167" spans="1:3" x14ac:dyDescent="0.25">
      <c r="A48167">
        <v>11201</v>
      </c>
      <c r="B48167" s="1">
        <f>DATE(2030,9,1) + TIME(0,0,0)</f>
        <v>47727</v>
      </c>
      <c r="C48167">
        <v>23.355302811000001</v>
      </c>
    </row>
    <row r="48168" spans="1:3" x14ac:dyDescent="0.25">
      <c r="A48168">
        <v>11231</v>
      </c>
      <c r="B48168" s="1">
        <f>DATE(2030,10,1) + TIME(0,0,0)</f>
        <v>47757</v>
      </c>
      <c r="C48168">
        <v>23.355905533000001</v>
      </c>
    </row>
    <row r="48169" spans="1:3" x14ac:dyDescent="0.25">
      <c r="A48169">
        <v>11262</v>
      </c>
      <c r="B48169" s="1">
        <f>DATE(2030,11,1) + TIME(0,0,0)</f>
        <v>47788</v>
      </c>
      <c r="C48169">
        <v>23.356529236</v>
      </c>
    </row>
    <row r="48170" spans="1:3" x14ac:dyDescent="0.25">
      <c r="A48170">
        <v>11292</v>
      </c>
      <c r="B48170" s="1">
        <f>DATE(2030,12,1) + TIME(0,0,0)</f>
        <v>47818</v>
      </c>
      <c r="C48170">
        <v>23.357131958</v>
      </c>
    </row>
    <row r="48171" spans="1:3" x14ac:dyDescent="0.25">
      <c r="A48171">
        <v>11323</v>
      </c>
      <c r="B48171" s="1">
        <f>DATE(2031,1,1) + TIME(0,0,0)</f>
        <v>47849</v>
      </c>
      <c r="C48171">
        <v>23.357753754000001</v>
      </c>
    </row>
    <row r="48172" spans="1:3" x14ac:dyDescent="0.25">
      <c r="A48172">
        <v>11354</v>
      </c>
      <c r="B48172" s="1">
        <f>DATE(2031,2,1) + TIME(0,0,0)</f>
        <v>47880</v>
      </c>
      <c r="C48172">
        <v>23.358375549000002</v>
      </c>
    </row>
    <row r="48173" spans="1:3" x14ac:dyDescent="0.25">
      <c r="A48173">
        <v>11382</v>
      </c>
      <c r="B48173" s="1">
        <f>DATE(2031,3,1) + TIME(0,0,0)</f>
        <v>47908</v>
      </c>
      <c r="C48173">
        <v>23.358938216999999</v>
      </c>
    </row>
    <row r="48174" spans="1:3" x14ac:dyDescent="0.25">
      <c r="A48174">
        <v>11413</v>
      </c>
      <c r="B48174" s="1">
        <f>DATE(2031,4,1) + TIME(0,0,0)</f>
        <v>47939</v>
      </c>
      <c r="C48174">
        <v>23.359560012999999</v>
      </c>
    </row>
    <row r="48175" spans="1:3" x14ac:dyDescent="0.25">
      <c r="A48175">
        <v>11443</v>
      </c>
      <c r="B48175" s="1">
        <f>DATE(2031,5,1) + TIME(0,0,0)</f>
        <v>47969</v>
      </c>
      <c r="C48175">
        <v>23.360160828000001</v>
      </c>
    </row>
    <row r="48176" spans="1:3" x14ac:dyDescent="0.25">
      <c r="A48176">
        <v>11474</v>
      </c>
      <c r="B48176" s="1">
        <f>DATE(2031,6,1) + TIME(0,0,0)</f>
        <v>48000</v>
      </c>
      <c r="C48176">
        <v>23.360782622999999</v>
      </c>
    </row>
    <row r="48177" spans="1:3" x14ac:dyDescent="0.25">
      <c r="A48177">
        <v>11504</v>
      </c>
      <c r="B48177" s="1">
        <f>DATE(2031,7,1) + TIME(0,0,0)</f>
        <v>48030</v>
      </c>
      <c r="C48177">
        <v>23.361383438000001</v>
      </c>
    </row>
    <row r="48178" spans="1:3" x14ac:dyDescent="0.25">
      <c r="A48178">
        <v>11535</v>
      </c>
      <c r="B48178" s="1">
        <f>DATE(2031,8,1) + TIME(0,0,0)</f>
        <v>48061</v>
      </c>
      <c r="C48178">
        <v>23.362003326</v>
      </c>
    </row>
    <row r="48179" spans="1:3" x14ac:dyDescent="0.25">
      <c r="A48179">
        <v>11566</v>
      </c>
      <c r="B48179" s="1">
        <f>DATE(2031,9,1) + TIME(0,0,0)</f>
        <v>48092</v>
      </c>
      <c r="C48179">
        <v>23.362625122000001</v>
      </c>
    </row>
    <row r="48180" spans="1:3" x14ac:dyDescent="0.25">
      <c r="A48180">
        <v>11596</v>
      </c>
      <c r="B48180" s="1">
        <f>DATE(2031,10,1) + TIME(0,0,0)</f>
        <v>48122</v>
      </c>
      <c r="C48180">
        <v>23.363224030000001</v>
      </c>
    </row>
    <row r="48181" spans="1:3" x14ac:dyDescent="0.25">
      <c r="A48181">
        <v>11627</v>
      </c>
      <c r="B48181" s="1">
        <f>DATE(2031,11,1) + TIME(0,0,0)</f>
        <v>48153</v>
      </c>
      <c r="C48181">
        <v>23.363843918000001</v>
      </c>
    </row>
    <row r="48182" spans="1:3" x14ac:dyDescent="0.25">
      <c r="A48182">
        <v>11657</v>
      </c>
      <c r="B48182" s="1">
        <f>DATE(2031,12,1) + TIME(0,0,0)</f>
        <v>48183</v>
      </c>
      <c r="C48182">
        <v>23.364442825000001</v>
      </c>
    </row>
    <row r="48183" spans="1:3" x14ac:dyDescent="0.25">
      <c r="A48183">
        <v>11688</v>
      </c>
      <c r="B48183" s="1">
        <f>DATE(2032,1,1) + TIME(0,0,0)</f>
        <v>48214</v>
      </c>
      <c r="C48183">
        <v>23.365062714</v>
      </c>
    </row>
    <row r="48184" spans="1:3" x14ac:dyDescent="0.25">
      <c r="A48184">
        <v>11719</v>
      </c>
      <c r="B48184" s="1">
        <f>DATE(2032,2,1) + TIME(0,0,0)</f>
        <v>48245</v>
      </c>
      <c r="C48184">
        <v>23.365680695000002</v>
      </c>
    </row>
    <row r="48185" spans="1:3" x14ac:dyDescent="0.25">
      <c r="A48185">
        <v>11748</v>
      </c>
      <c r="B48185" s="1">
        <f>DATE(2032,3,1) + TIME(0,0,0)</f>
        <v>48274</v>
      </c>
      <c r="C48185">
        <v>23.366258621</v>
      </c>
    </row>
    <row r="48186" spans="1:3" x14ac:dyDescent="0.25">
      <c r="A48186">
        <v>11779</v>
      </c>
      <c r="B48186" s="1">
        <f>DATE(2032,4,1) + TIME(0,0,0)</f>
        <v>48305</v>
      </c>
      <c r="C48186">
        <v>23.366876602000001</v>
      </c>
    </row>
    <row r="48187" spans="1:3" x14ac:dyDescent="0.25">
      <c r="A48187">
        <v>11809</v>
      </c>
      <c r="B48187" s="1">
        <f>DATE(2032,5,1) + TIME(0,0,0)</f>
        <v>48335</v>
      </c>
      <c r="C48187">
        <v>23.367475509999998</v>
      </c>
    </row>
    <row r="48188" spans="1:3" x14ac:dyDescent="0.25">
      <c r="A48188">
        <v>11840</v>
      </c>
      <c r="B48188" s="1">
        <f>DATE(2032,6,1) + TIME(0,0,0)</f>
        <v>48366</v>
      </c>
      <c r="C48188">
        <v>23.368091583000002</v>
      </c>
    </row>
    <row r="48189" spans="1:3" x14ac:dyDescent="0.25">
      <c r="A48189">
        <v>11870</v>
      </c>
      <c r="B48189" s="1">
        <f>DATE(2032,7,1) + TIME(0,0,0)</f>
        <v>48396</v>
      </c>
      <c r="C48189">
        <v>23.368688583000001</v>
      </c>
    </row>
    <row r="48190" spans="1:3" x14ac:dyDescent="0.25">
      <c r="A48190">
        <v>11901</v>
      </c>
      <c r="B48190" s="1">
        <f>DATE(2032,8,1) + TIME(0,0,0)</f>
        <v>48427</v>
      </c>
      <c r="C48190">
        <v>23.369306563999999</v>
      </c>
    </row>
    <row r="48191" spans="1:3" x14ac:dyDescent="0.25">
      <c r="A48191">
        <v>11932</v>
      </c>
      <c r="B48191" s="1">
        <f>DATE(2032,9,1) + TIME(0,0,0)</f>
        <v>48458</v>
      </c>
      <c r="C48191">
        <v>23.369922637999998</v>
      </c>
    </row>
    <row r="48192" spans="1:3" x14ac:dyDescent="0.25">
      <c r="A48192">
        <v>11962</v>
      </c>
      <c r="B48192" s="1">
        <f>DATE(2032,10,1) + TIME(0,0,0)</f>
        <v>48488</v>
      </c>
      <c r="C48192">
        <v>23.370517731</v>
      </c>
    </row>
    <row r="48193" spans="1:3" x14ac:dyDescent="0.25">
      <c r="A48193">
        <v>11993</v>
      </c>
      <c r="B48193" s="1">
        <f>DATE(2032,11,1) + TIME(0,0,0)</f>
        <v>48519</v>
      </c>
      <c r="C48193">
        <v>23.371133803999999</v>
      </c>
    </row>
    <row r="48194" spans="1:3" x14ac:dyDescent="0.25">
      <c r="A48194">
        <v>12023</v>
      </c>
      <c r="B48194" s="1">
        <f>DATE(2032,12,1) + TIME(0,0,0)</f>
        <v>48549</v>
      </c>
      <c r="C48194">
        <v>23.371728897000001</v>
      </c>
    </row>
    <row r="48195" spans="1:3" x14ac:dyDescent="0.25">
      <c r="A48195">
        <v>12054</v>
      </c>
      <c r="B48195" s="1">
        <f>DATE(2033,1,1) + TIME(0,0,0)</f>
        <v>48580</v>
      </c>
      <c r="C48195">
        <v>23.372343062999999</v>
      </c>
    </row>
    <row r="48196" spans="1:3" x14ac:dyDescent="0.25">
      <c r="A48196">
        <v>12085</v>
      </c>
      <c r="B48196" s="1">
        <f>DATE(2033,2,1) + TIME(0,0,0)</f>
        <v>48611</v>
      </c>
      <c r="C48196">
        <v>23.372959136999999</v>
      </c>
    </row>
    <row r="48197" spans="1:3" x14ac:dyDescent="0.25">
      <c r="A48197">
        <v>12113</v>
      </c>
      <c r="B48197" s="1">
        <f>DATE(2033,3,1) + TIME(0,0,0)</f>
        <v>48639</v>
      </c>
      <c r="C48197">
        <v>23.373512267999999</v>
      </c>
    </row>
    <row r="48198" spans="1:3" x14ac:dyDescent="0.25">
      <c r="A48198">
        <v>12144</v>
      </c>
      <c r="B48198" s="1">
        <f>DATE(2033,4,1) + TIME(0,0,0)</f>
        <v>48670</v>
      </c>
      <c r="C48198">
        <v>23.374126434000001</v>
      </c>
    </row>
    <row r="48199" spans="1:3" x14ac:dyDescent="0.25">
      <c r="A48199">
        <v>12174</v>
      </c>
      <c r="B48199" s="1">
        <f>DATE(2033,5,1) + TIME(0,0,0)</f>
        <v>48700</v>
      </c>
      <c r="C48199">
        <v>23.37471962</v>
      </c>
    </row>
    <row r="48200" spans="1:3" x14ac:dyDescent="0.25">
      <c r="A48200">
        <v>12205</v>
      </c>
      <c r="B48200" s="1">
        <f>DATE(2033,6,1) + TIME(0,0,0)</f>
        <v>48731</v>
      </c>
      <c r="C48200">
        <v>23.375333785999999</v>
      </c>
    </row>
    <row r="48201" spans="1:3" x14ac:dyDescent="0.25">
      <c r="A48201">
        <v>12235</v>
      </c>
      <c r="B48201" s="1">
        <f>DATE(2033,7,1) + TIME(0,0,0)</f>
        <v>48761</v>
      </c>
      <c r="C48201">
        <v>23.375925064</v>
      </c>
    </row>
    <row r="48202" spans="1:3" x14ac:dyDescent="0.25">
      <c r="A48202">
        <v>12266</v>
      </c>
      <c r="B48202" s="1">
        <f>DATE(2033,8,1) + TIME(0,0,0)</f>
        <v>48792</v>
      </c>
      <c r="C48202">
        <v>23.376537323000001</v>
      </c>
    </row>
    <row r="48203" spans="1:3" x14ac:dyDescent="0.25">
      <c r="A48203">
        <v>12297</v>
      </c>
      <c r="B48203" s="1">
        <f>DATE(2033,9,1) + TIME(0,0,0)</f>
        <v>48823</v>
      </c>
      <c r="C48203">
        <v>23.377149582000001</v>
      </c>
    </row>
    <row r="48204" spans="1:3" x14ac:dyDescent="0.25">
      <c r="A48204">
        <v>12327</v>
      </c>
      <c r="B48204" s="1">
        <f>DATE(2033,10,1) + TIME(0,0,0)</f>
        <v>48853</v>
      </c>
      <c r="C48204">
        <v>23.377740859999999</v>
      </c>
    </row>
    <row r="48205" spans="1:3" x14ac:dyDescent="0.25">
      <c r="A48205">
        <v>12358</v>
      </c>
      <c r="B48205" s="1">
        <f>DATE(2033,11,1) + TIME(0,0,0)</f>
        <v>48884</v>
      </c>
      <c r="C48205">
        <v>23.378353119</v>
      </c>
    </row>
    <row r="48206" spans="1:3" x14ac:dyDescent="0.25">
      <c r="A48206">
        <v>12388</v>
      </c>
      <c r="B48206" s="1">
        <f>DATE(2033,12,1) + TIME(0,0,0)</f>
        <v>48914</v>
      </c>
      <c r="C48206">
        <v>23.37894249</v>
      </c>
    </row>
    <row r="48207" spans="1:3" x14ac:dyDescent="0.25">
      <c r="A48207">
        <v>12419</v>
      </c>
      <c r="B48207" s="1">
        <f>DATE(2034,1,1) + TIME(0,0,0)</f>
        <v>48945</v>
      </c>
      <c r="C48207">
        <v>23.379552840999999</v>
      </c>
    </row>
    <row r="48208" spans="1:3" x14ac:dyDescent="0.25">
      <c r="A48208">
        <v>12450</v>
      </c>
      <c r="B48208" s="1">
        <f>DATE(2034,2,1) + TIME(0,0,0)</f>
        <v>48976</v>
      </c>
      <c r="C48208">
        <v>23.380163193000001</v>
      </c>
    </row>
    <row r="48209" spans="1:3" x14ac:dyDescent="0.25">
      <c r="A48209">
        <v>12478</v>
      </c>
      <c r="B48209" s="1">
        <f>DATE(2034,3,1) + TIME(0,0,0)</f>
        <v>49004</v>
      </c>
      <c r="C48209">
        <v>23.380712508999999</v>
      </c>
    </row>
    <row r="48210" spans="1:3" x14ac:dyDescent="0.25">
      <c r="A48210">
        <v>12509</v>
      </c>
      <c r="B48210" s="1">
        <f>DATE(2034,4,1) + TIME(0,0,0)</f>
        <v>49035</v>
      </c>
      <c r="C48210">
        <v>23.381322861000001</v>
      </c>
    </row>
    <row r="48211" spans="1:3" x14ac:dyDescent="0.25">
      <c r="A48211">
        <v>12539</v>
      </c>
      <c r="B48211" s="1">
        <f>DATE(2034,5,1) + TIME(0,0,0)</f>
        <v>49065</v>
      </c>
      <c r="C48211">
        <v>23.381910324</v>
      </c>
    </row>
    <row r="48212" spans="1:3" x14ac:dyDescent="0.25">
      <c r="A48212">
        <v>12570</v>
      </c>
      <c r="B48212" s="1">
        <f>DATE(2034,6,1) + TIME(0,0,0)</f>
        <v>49096</v>
      </c>
      <c r="C48212">
        <v>23.382518768000001</v>
      </c>
    </row>
    <row r="48213" spans="1:3" x14ac:dyDescent="0.25">
      <c r="A48213">
        <v>12600</v>
      </c>
      <c r="B48213" s="1">
        <f>DATE(2034,7,1) + TIME(0,0,0)</f>
        <v>49126</v>
      </c>
      <c r="C48213">
        <v>23.383108139000001</v>
      </c>
    </row>
    <row r="48214" spans="1:3" x14ac:dyDescent="0.25">
      <c r="A48214">
        <v>12631</v>
      </c>
      <c r="B48214" s="1">
        <f>DATE(2034,8,1) + TIME(0,0,0)</f>
        <v>49157</v>
      </c>
      <c r="C48214">
        <v>23.383714676</v>
      </c>
    </row>
    <row r="48215" spans="1:3" x14ac:dyDescent="0.25">
      <c r="A48215">
        <v>12662</v>
      </c>
      <c r="B48215" s="1">
        <f>DATE(2034,9,1) + TIME(0,0,0)</f>
        <v>49188</v>
      </c>
      <c r="C48215">
        <v>23.384321213</v>
      </c>
    </row>
    <row r="48216" spans="1:3" x14ac:dyDescent="0.25">
      <c r="A48216">
        <v>12692</v>
      </c>
      <c r="B48216" s="1">
        <f>DATE(2034,10,1) + TIME(0,0,0)</f>
        <v>49218</v>
      </c>
      <c r="C48216">
        <v>23.384908675999998</v>
      </c>
    </row>
    <row r="48217" spans="1:3" x14ac:dyDescent="0.25">
      <c r="A48217">
        <v>12723</v>
      </c>
      <c r="B48217" s="1">
        <f>DATE(2034,11,1) + TIME(0,0,0)</f>
        <v>49249</v>
      </c>
      <c r="C48217">
        <v>23.385513306</v>
      </c>
    </row>
    <row r="48218" spans="1:3" x14ac:dyDescent="0.25">
      <c r="A48218">
        <v>12753</v>
      </c>
      <c r="B48218" s="1">
        <f>DATE(2034,12,1) + TIME(0,0,0)</f>
        <v>49279</v>
      </c>
      <c r="C48218">
        <v>23.386100768999999</v>
      </c>
    </row>
    <row r="48219" spans="1:3" x14ac:dyDescent="0.25">
      <c r="A48219">
        <v>12784</v>
      </c>
      <c r="B48219" s="1">
        <f>DATE(2035,1,1) + TIME(0,0,0)</f>
        <v>49310</v>
      </c>
      <c r="C48219">
        <v>23.386705399</v>
      </c>
    </row>
    <row r="48220" spans="1:3" x14ac:dyDescent="0.25">
      <c r="A48220">
        <v>12815</v>
      </c>
      <c r="B48220" s="1">
        <f>DATE(2035,2,1) + TIME(0,0,0)</f>
        <v>49341</v>
      </c>
      <c r="C48220">
        <v>23.387310028000002</v>
      </c>
    </row>
    <row r="48221" spans="1:3" x14ac:dyDescent="0.25">
      <c r="A48221">
        <v>12843</v>
      </c>
      <c r="B48221" s="1">
        <f>DATE(2035,3,1) + TIME(0,0,0)</f>
        <v>49369</v>
      </c>
      <c r="C48221">
        <v>23.38785553</v>
      </c>
    </row>
    <row r="48222" spans="1:3" x14ac:dyDescent="0.25">
      <c r="A48222">
        <v>12874</v>
      </c>
      <c r="B48222" s="1">
        <f>DATE(2035,4,1) + TIME(0,0,0)</f>
        <v>49400</v>
      </c>
      <c r="C48222">
        <v>23.388460159000001</v>
      </c>
    </row>
    <row r="48223" spans="1:3" x14ac:dyDescent="0.25">
      <c r="A48223">
        <v>12904</v>
      </c>
      <c r="B48223" s="1">
        <f>DATE(2035,5,1) + TIME(0,0,0)</f>
        <v>49430</v>
      </c>
      <c r="C48223">
        <v>23.389043808</v>
      </c>
    </row>
    <row r="48224" spans="1:3" x14ac:dyDescent="0.25">
      <c r="A48224">
        <v>12935</v>
      </c>
      <c r="B48224" s="1">
        <f>DATE(2035,6,1) + TIME(0,0,0)</f>
        <v>49461</v>
      </c>
      <c r="C48224">
        <v>23.38964653</v>
      </c>
    </row>
    <row r="48225" spans="1:3" x14ac:dyDescent="0.25">
      <c r="A48225">
        <v>12965</v>
      </c>
      <c r="B48225" s="1">
        <f>DATE(2035,7,1) + TIME(0,0,0)</f>
        <v>49491</v>
      </c>
      <c r="C48225">
        <v>23.390228271000002</v>
      </c>
    </row>
    <row r="48226" spans="1:3" x14ac:dyDescent="0.25">
      <c r="A48226">
        <v>12996</v>
      </c>
      <c r="B48226" s="1">
        <f>DATE(2035,8,1) + TIME(0,0,0)</f>
        <v>49522</v>
      </c>
      <c r="C48226">
        <v>23.390830994000002</v>
      </c>
    </row>
    <row r="48227" spans="1:3" x14ac:dyDescent="0.25">
      <c r="A48227">
        <v>13027</v>
      </c>
      <c r="B48227" s="1">
        <f>DATE(2035,9,1) + TIME(0,0,0)</f>
        <v>49553</v>
      </c>
      <c r="C48227">
        <v>23.391431808</v>
      </c>
    </row>
    <row r="48228" spans="1:3" x14ac:dyDescent="0.25">
      <c r="A48228">
        <v>13057</v>
      </c>
      <c r="B48228" s="1">
        <f>DATE(2035,10,1) + TIME(0,0,0)</f>
        <v>49583</v>
      </c>
      <c r="C48228">
        <v>23.392013550000001</v>
      </c>
    </row>
    <row r="48229" spans="1:3" x14ac:dyDescent="0.25">
      <c r="A48229">
        <v>13088</v>
      </c>
      <c r="B48229" s="1">
        <f>DATE(2035,11,1) + TIME(0,0,0)</f>
        <v>49614</v>
      </c>
      <c r="C48229">
        <v>23.392614365</v>
      </c>
    </row>
    <row r="48230" spans="1:3" x14ac:dyDescent="0.25">
      <c r="A48230">
        <v>13118</v>
      </c>
      <c r="B48230" s="1">
        <f>DATE(2035,12,1) + TIME(0,0,0)</f>
        <v>49644</v>
      </c>
      <c r="C48230">
        <v>23.393196106000001</v>
      </c>
    </row>
    <row r="48231" spans="1:3" x14ac:dyDescent="0.25">
      <c r="A48231">
        <v>13149</v>
      </c>
      <c r="B48231" s="1">
        <f>DATE(2036,1,1) + TIME(0,0,0)</f>
        <v>49675</v>
      </c>
      <c r="C48231">
        <v>23.393795012999998</v>
      </c>
    </row>
    <row r="48232" spans="1:3" x14ac:dyDescent="0.25">
      <c r="A48232">
        <v>13180</v>
      </c>
      <c r="B48232" s="1">
        <f>DATE(2036,2,1) + TIME(0,0,0)</f>
        <v>49706</v>
      </c>
      <c r="C48232">
        <v>23.394395828</v>
      </c>
    </row>
    <row r="48233" spans="1:3" x14ac:dyDescent="0.25">
      <c r="A48233">
        <v>13209</v>
      </c>
      <c r="B48233" s="1">
        <f>DATE(2036,3,1) + TIME(0,0,0)</f>
        <v>49735</v>
      </c>
      <c r="C48233">
        <v>23.394954681000002</v>
      </c>
    </row>
    <row r="48234" spans="1:3" x14ac:dyDescent="0.25">
      <c r="A48234">
        <v>13240</v>
      </c>
      <c r="B48234" s="1">
        <f>DATE(2036,4,1) + TIME(0,0,0)</f>
        <v>49766</v>
      </c>
      <c r="C48234">
        <v>23.395553588999999</v>
      </c>
    </row>
    <row r="48235" spans="1:3" x14ac:dyDescent="0.25">
      <c r="A48235">
        <v>13270</v>
      </c>
      <c r="B48235" s="1">
        <f>DATE(2036,5,1) + TIME(0,0,0)</f>
        <v>49796</v>
      </c>
      <c r="C48235">
        <v>23.396131516000001</v>
      </c>
    </row>
    <row r="48236" spans="1:3" x14ac:dyDescent="0.25">
      <c r="A48236">
        <v>13301</v>
      </c>
      <c r="B48236" s="1">
        <f>DATE(2036,6,1) + TIME(0,0,0)</f>
        <v>49827</v>
      </c>
      <c r="C48236">
        <v>23.396730423000001</v>
      </c>
    </row>
    <row r="48237" spans="1:3" x14ac:dyDescent="0.25">
      <c r="A48237">
        <v>13331</v>
      </c>
      <c r="B48237" s="1">
        <f>DATE(2036,7,1) + TIME(0,0,0)</f>
        <v>49857</v>
      </c>
      <c r="C48237">
        <v>23.397308349999999</v>
      </c>
    </row>
    <row r="48238" spans="1:3" x14ac:dyDescent="0.25">
      <c r="A48238">
        <v>13362</v>
      </c>
      <c r="B48238" s="1">
        <f>DATE(2036,8,1) + TIME(0,0,0)</f>
        <v>49888</v>
      </c>
      <c r="C48238">
        <v>23.397903442</v>
      </c>
    </row>
    <row r="48239" spans="1:3" x14ac:dyDescent="0.25">
      <c r="A48239">
        <v>13393</v>
      </c>
      <c r="B48239" s="1">
        <f>DATE(2036,9,1) + TIME(0,0,0)</f>
        <v>49919</v>
      </c>
      <c r="C48239">
        <v>23.398500443</v>
      </c>
    </row>
    <row r="48240" spans="1:3" x14ac:dyDescent="0.25">
      <c r="A48240">
        <v>13423</v>
      </c>
      <c r="B48240" s="1">
        <f>DATE(2036,10,1) + TIME(0,0,0)</f>
        <v>49949</v>
      </c>
      <c r="C48240">
        <v>23.399076462</v>
      </c>
    </row>
    <row r="48241" spans="1:3" x14ac:dyDescent="0.25">
      <c r="A48241">
        <v>13454</v>
      </c>
      <c r="B48241" s="1">
        <f>DATE(2036,11,1) + TIME(0,0,0)</f>
        <v>49980</v>
      </c>
      <c r="C48241">
        <v>23.399671555000001</v>
      </c>
    </row>
    <row r="48242" spans="1:3" x14ac:dyDescent="0.25">
      <c r="A48242">
        <v>13484</v>
      </c>
      <c r="B48242" s="1">
        <f>DATE(2036,12,1) + TIME(0,0,0)</f>
        <v>50010</v>
      </c>
      <c r="C48242">
        <v>23.400247574000002</v>
      </c>
    </row>
    <row r="48243" spans="1:3" x14ac:dyDescent="0.25">
      <c r="A48243">
        <v>13515</v>
      </c>
      <c r="B48243" s="1">
        <f>DATE(2037,1,1) + TIME(0,0,0)</f>
        <v>50041</v>
      </c>
      <c r="C48243">
        <v>23.400842666999999</v>
      </c>
    </row>
    <row r="48244" spans="1:3" x14ac:dyDescent="0.25">
      <c r="A48244">
        <v>13546</v>
      </c>
      <c r="B48244" s="1">
        <f>DATE(2037,2,1) + TIME(0,0,0)</f>
        <v>50072</v>
      </c>
      <c r="C48244">
        <v>23.401435851999999</v>
      </c>
    </row>
    <row r="48245" spans="1:3" x14ac:dyDescent="0.25">
      <c r="A48245">
        <v>13574</v>
      </c>
      <c r="B48245" s="1">
        <f>DATE(2037,3,1) + TIME(0,0,0)</f>
        <v>50100</v>
      </c>
      <c r="C48245">
        <v>23.401971817</v>
      </c>
    </row>
    <row r="48246" spans="1:3" x14ac:dyDescent="0.25">
      <c r="A48246">
        <v>13605</v>
      </c>
      <c r="B48246" s="1">
        <f>DATE(2037,4,1) + TIME(0,0,0)</f>
        <v>50131</v>
      </c>
      <c r="C48246">
        <v>23.402565001999999</v>
      </c>
    </row>
    <row r="48247" spans="1:3" x14ac:dyDescent="0.25">
      <c r="A48247">
        <v>13635</v>
      </c>
      <c r="B48247" s="1">
        <f>DATE(2037,5,1) + TIME(0,0,0)</f>
        <v>50161</v>
      </c>
      <c r="C48247">
        <v>23.403137207</v>
      </c>
    </row>
    <row r="48248" spans="1:3" x14ac:dyDescent="0.25">
      <c r="A48248">
        <v>13666</v>
      </c>
      <c r="B48248" s="1">
        <f>DATE(2037,6,1) + TIME(0,0,0)</f>
        <v>50192</v>
      </c>
      <c r="C48248">
        <v>23.403730392</v>
      </c>
    </row>
    <row r="48249" spans="1:3" x14ac:dyDescent="0.25">
      <c r="A48249">
        <v>13696</v>
      </c>
      <c r="B48249" s="1">
        <f>DATE(2037,7,1) + TIME(0,0,0)</f>
        <v>50222</v>
      </c>
      <c r="C48249">
        <v>23.404302597000001</v>
      </c>
    </row>
    <row r="48250" spans="1:3" x14ac:dyDescent="0.25">
      <c r="A48250">
        <v>13727</v>
      </c>
      <c r="B48250" s="1">
        <f>DATE(2037,8,1) + TIME(0,0,0)</f>
        <v>50253</v>
      </c>
      <c r="C48250">
        <v>23.404893874999999</v>
      </c>
    </row>
    <row r="48251" spans="1:3" x14ac:dyDescent="0.25">
      <c r="A48251">
        <v>13758</v>
      </c>
      <c r="B48251" s="1">
        <f>DATE(2037,9,1) + TIME(0,0,0)</f>
        <v>50284</v>
      </c>
      <c r="C48251">
        <v>23.405483245999999</v>
      </c>
    </row>
    <row r="48252" spans="1:3" x14ac:dyDescent="0.25">
      <c r="A48252">
        <v>13788</v>
      </c>
      <c r="B48252" s="1">
        <f>DATE(2037,10,1) + TIME(0,0,0)</f>
        <v>50314</v>
      </c>
      <c r="C48252">
        <v>23.40605545</v>
      </c>
    </row>
    <row r="48253" spans="1:3" x14ac:dyDescent="0.25">
      <c r="A48253">
        <v>13819</v>
      </c>
      <c r="B48253" s="1">
        <f>DATE(2037,11,1) + TIME(0,0,0)</f>
        <v>50345</v>
      </c>
      <c r="C48253">
        <v>23.406644821</v>
      </c>
    </row>
    <row r="48254" spans="1:3" x14ac:dyDescent="0.25">
      <c r="A48254">
        <v>13849</v>
      </c>
      <c r="B48254" s="1">
        <f>DATE(2037,12,1) + TIME(0,0,0)</f>
        <v>50375</v>
      </c>
      <c r="C48254">
        <v>23.407215118</v>
      </c>
    </row>
    <row r="48255" spans="1:3" x14ac:dyDescent="0.25">
      <c r="A48255">
        <v>13880</v>
      </c>
      <c r="B48255" s="1">
        <f>DATE(2038,1,1) + TIME(0,0,0)</f>
        <v>50406</v>
      </c>
      <c r="C48255">
        <v>23.407802581999999</v>
      </c>
    </row>
    <row r="48256" spans="1:3" x14ac:dyDescent="0.25">
      <c r="A48256">
        <v>13911</v>
      </c>
      <c r="B48256" s="1">
        <f>DATE(2038,2,1) + TIME(0,0,0)</f>
        <v>50437</v>
      </c>
      <c r="C48256">
        <v>23.408391952999999</v>
      </c>
    </row>
    <row r="48257" spans="1:3" x14ac:dyDescent="0.25">
      <c r="A48257">
        <v>13939</v>
      </c>
      <c r="B48257" s="1">
        <f>DATE(2038,3,1) + TIME(0,0,0)</f>
        <v>50465</v>
      </c>
      <c r="C48257">
        <v>23.408922194999999</v>
      </c>
    </row>
    <row r="48258" spans="1:3" x14ac:dyDescent="0.25">
      <c r="A48258">
        <v>13970</v>
      </c>
      <c r="B48258" s="1">
        <f>DATE(2038,4,1) + TIME(0,0,0)</f>
        <v>50496</v>
      </c>
      <c r="C48258">
        <v>23.409509659000001</v>
      </c>
    </row>
    <row r="48259" spans="1:3" x14ac:dyDescent="0.25">
      <c r="A48259">
        <v>14000</v>
      </c>
      <c r="B48259" s="1">
        <f>DATE(2038,5,1) + TIME(0,0,0)</f>
        <v>50526</v>
      </c>
      <c r="C48259">
        <v>23.410076141000001</v>
      </c>
    </row>
    <row r="48260" spans="1:3" x14ac:dyDescent="0.25">
      <c r="A48260">
        <v>14031</v>
      </c>
      <c r="B48260" s="1">
        <f>DATE(2038,6,1) + TIME(0,0,0)</f>
        <v>50557</v>
      </c>
      <c r="C48260">
        <v>23.410663605</v>
      </c>
    </row>
    <row r="48261" spans="1:3" x14ac:dyDescent="0.25">
      <c r="A48261">
        <v>14061</v>
      </c>
      <c r="B48261" s="1">
        <f>DATE(2038,7,1) + TIME(0,0,0)</f>
        <v>50587</v>
      </c>
      <c r="C48261">
        <v>23.411230087</v>
      </c>
    </row>
    <row r="48262" spans="1:3" x14ac:dyDescent="0.25">
      <c r="A48262">
        <v>14092</v>
      </c>
      <c r="B48262" s="1">
        <f>DATE(2038,8,1) + TIME(0,0,0)</f>
        <v>50618</v>
      </c>
      <c r="C48262">
        <v>23.411815643000001</v>
      </c>
    </row>
    <row r="48263" spans="1:3" x14ac:dyDescent="0.25">
      <c r="A48263">
        <v>14123</v>
      </c>
      <c r="B48263" s="1">
        <f>DATE(2038,9,1) + TIME(0,0,0)</f>
        <v>50649</v>
      </c>
      <c r="C48263">
        <v>23.412399292</v>
      </c>
    </row>
    <row r="48264" spans="1:3" x14ac:dyDescent="0.25">
      <c r="A48264">
        <v>14153</v>
      </c>
      <c r="B48264" s="1">
        <f>DATE(2038,10,1) + TIME(0,0,0)</f>
        <v>50679</v>
      </c>
      <c r="C48264">
        <v>23.412965775</v>
      </c>
    </row>
    <row r="48265" spans="1:3" x14ac:dyDescent="0.25">
      <c r="A48265">
        <v>14184</v>
      </c>
      <c r="B48265" s="1">
        <f>DATE(2038,11,1) + TIME(0,0,0)</f>
        <v>50710</v>
      </c>
      <c r="C48265">
        <v>23.413549422999999</v>
      </c>
    </row>
    <row r="48266" spans="1:3" x14ac:dyDescent="0.25">
      <c r="A48266">
        <v>14214</v>
      </c>
      <c r="B48266" s="1">
        <f>DATE(2038,12,1) + TIME(0,0,0)</f>
        <v>50740</v>
      </c>
      <c r="C48266">
        <v>23.414113998000001</v>
      </c>
    </row>
    <row r="48267" spans="1:3" x14ac:dyDescent="0.25">
      <c r="A48267">
        <v>14245</v>
      </c>
      <c r="B48267" s="1">
        <f>DATE(2039,1,1) + TIME(0,0,0)</f>
        <v>50771</v>
      </c>
      <c r="C48267">
        <v>23.414695739999999</v>
      </c>
    </row>
    <row r="48268" spans="1:3" x14ac:dyDescent="0.25">
      <c r="A48268">
        <v>14276</v>
      </c>
      <c r="B48268" s="1">
        <f>DATE(2039,2,1) + TIME(0,0,0)</f>
        <v>50802</v>
      </c>
      <c r="C48268">
        <v>23.415277481</v>
      </c>
    </row>
    <row r="48269" spans="1:3" x14ac:dyDescent="0.25">
      <c r="A48269">
        <v>14304</v>
      </c>
      <c r="B48269" s="1">
        <f>DATE(2039,3,1) + TIME(0,0,0)</f>
        <v>50830</v>
      </c>
      <c r="C48269">
        <v>23.415803909000001</v>
      </c>
    </row>
    <row r="48270" spans="1:3" x14ac:dyDescent="0.25">
      <c r="A48270">
        <v>14335</v>
      </c>
      <c r="B48270" s="1">
        <f>DATE(2039,4,1) + TIME(0,0,0)</f>
        <v>50861</v>
      </c>
      <c r="C48270">
        <v>23.416385650999999</v>
      </c>
    </row>
    <row r="48271" spans="1:3" x14ac:dyDescent="0.25">
      <c r="A48271">
        <v>14365</v>
      </c>
      <c r="B48271" s="1">
        <f>DATE(2039,5,1) + TIME(0,0,0)</f>
        <v>50891</v>
      </c>
      <c r="C48271">
        <v>23.416946411000001</v>
      </c>
    </row>
    <row r="48272" spans="1:3" x14ac:dyDescent="0.25">
      <c r="A48272">
        <v>14396</v>
      </c>
      <c r="B48272" s="1">
        <f>DATE(2039,6,1) + TIME(0,0,0)</f>
        <v>50922</v>
      </c>
      <c r="C48272">
        <v>23.417526245000001</v>
      </c>
    </row>
    <row r="48273" spans="1:3" x14ac:dyDescent="0.25">
      <c r="A48273">
        <v>14426</v>
      </c>
      <c r="B48273" s="1">
        <f>DATE(2039,7,1) + TIME(0,0,0)</f>
        <v>50952</v>
      </c>
      <c r="C48273">
        <v>23.418088912999998</v>
      </c>
    </row>
    <row r="48274" spans="1:3" x14ac:dyDescent="0.25">
      <c r="A48274">
        <v>14457</v>
      </c>
      <c r="B48274" s="1">
        <f>DATE(2039,8,1) + TIME(0,0,0)</f>
        <v>50983</v>
      </c>
      <c r="C48274">
        <v>23.41866684</v>
      </c>
    </row>
    <row r="48275" spans="1:3" x14ac:dyDescent="0.25">
      <c r="A48275">
        <v>14488</v>
      </c>
      <c r="B48275" s="1">
        <f>DATE(2039,9,1) + TIME(0,0,0)</f>
        <v>51014</v>
      </c>
      <c r="C48275">
        <v>23.419246674</v>
      </c>
    </row>
    <row r="48276" spans="1:3" x14ac:dyDescent="0.25">
      <c r="A48276">
        <v>14518</v>
      </c>
      <c r="B48276" s="1">
        <f>DATE(2039,10,1) + TIME(0,0,0)</f>
        <v>51044</v>
      </c>
      <c r="C48276">
        <v>23.419805527000001</v>
      </c>
    </row>
    <row r="48277" spans="1:3" x14ac:dyDescent="0.25">
      <c r="A48277">
        <v>14549</v>
      </c>
      <c r="B48277" s="1">
        <f>DATE(2039,11,1) + TIME(0,0,0)</f>
        <v>51075</v>
      </c>
      <c r="C48277">
        <v>23.420383452999999</v>
      </c>
    </row>
    <row r="48278" spans="1:3" x14ac:dyDescent="0.25">
      <c r="A48278">
        <v>14579</v>
      </c>
      <c r="B48278" s="1">
        <f>DATE(2039,12,1) + TIME(0,0,0)</f>
        <v>51105</v>
      </c>
      <c r="C48278">
        <v>23.420942307000001</v>
      </c>
    </row>
    <row r="48279" spans="1:3" x14ac:dyDescent="0.25">
      <c r="A48279">
        <v>14610</v>
      </c>
      <c r="B48279" s="1">
        <f>DATE(2040,1,1) + TIME(0,0,0)</f>
        <v>51136</v>
      </c>
      <c r="C48279">
        <v>23.421518326000001</v>
      </c>
    </row>
    <row r="48280" spans="1:3" x14ac:dyDescent="0.25">
      <c r="A48280">
        <v>14641</v>
      </c>
      <c r="B48280" s="1">
        <f>DATE(2040,2,1) + TIME(0,0,0)</f>
        <v>51167</v>
      </c>
      <c r="C48280">
        <v>23.422094345000001</v>
      </c>
    </row>
    <row r="48281" spans="1:3" x14ac:dyDescent="0.25">
      <c r="A48281">
        <v>14670</v>
      </c>
      <c r="B48281" s="1">
        <f>DATE(2040,3,1) + TIME(0,0,0)</f>
        <v>51196</v>
      </c>
      <c r="C48281">
        <v>23.422634124999998</v>
      </c>
    </row>
    <row r="48282" spans="1:3" x14ac:dyDescent="0.25">
      <c r="A48282">
        <v>14701</v>
      </c>
      <c r="B48282" s="1">
        <f>DATE(2040,4,1) + TIME(0,0,0)</f>
        <v>51227</v>
      </c>
      <c r="C48282">
        <v>23.423208237000001</v>
      </c>
    </row>
    <row r="48283" spans="1:3" x14ac:dyDescent="0.25">
      <c r="A48283">
        <v>14731</v>
      </c>
      <c r="B48283" s="1">
        <f>DATE(2040,5,1) + TIME(0,0,0)</f>
        <v>51257</v>
      </c>
      <c r="C48283">
        <v>23.423765182</v>
      </c>
    </row>
    <row r="48284" spans="1:3" x14ac:dyDescent="0.25">
      <c r="A48284">
        <v>14762</v>
      </c>
      <c r="B48284" s="1">
        <f>DATE(2040,6,1) + TIME(0,0,0)</f>
        <v>51288</v>
      </c>
      <c r="C48284">
        <v>23.424339293999999</v>
      </c>
    </row>
    <row r="48285" spans="1:3" x14ac:dyDescent="0.25">
      <c r="A48285">
        <v>14792</v>
      </c>
      <c r="B48285" s="1">
        <f>DATE(2040,7,1) + TIME(0,0,0)</f>
        <v>51318</v>
      </c>
      <c r="C48285">
        <v>23.424894333000001</v>
      </c>
    </row>
    <row r="48286" spans="1:3" x14ac:dyDescent="0.25">
      <c r="A48286">
        <v>14823</v>
      </c>
      <c r="B48286" s="1">
        <f>DATE(2040,8,1) + TIME(0,0,0)</f>
        <v>51349</v>
      </c>
      <c r="C48286">
        <v>23.425468445</v>
      </c>
    </row>
    <row r="48287" spans="1:3" x14ac:dyDescent="0.25">
      <c r="A48287">
        <v>14854</v>
      </c>
      <c r="B48287" s="1">
        <f>DATE(2040,9,1) + TIME(0,0,0)</f>
        <v>51380</v>
      </c>
      <c r="C48287">
        <v>23.426040649000001</v>
      </c>
    </row>
    <row r="48288" spans="1:3" x14ac:dyDescent="0.25">
      <c r="A48288">
        <v>14884</v>
      </c>
      <c r="B48288" s="1">
        <f>DATE(2040,10,1) + TIME(0,0,0)</f>
        <v>51410</v>
      </c>
      <c r="C48288">
        <v>23.426593781000001</v>
      </c>
    </row>
    <row r="48289" spans="1:3" x14ac:dyDescent="0.25">
      <c r="A48289">
        <v>14915</v>
      </c>
      <c r="B48289" s="1">
        <f>DATE(2040,11,1) + TIME(0,0,0)</f>
        <v>51441</v>
      </c>
      <c r="C48289">
        <v>23.427165984999998</v>
      </c>
    </row>
    <row r="48290" spans="1:3" x14ac:dyDescent="0.25">
      <c r="A48290">
        <v>14945</v>
      </c>
      <c r="B48290" s="1">
        <f>DATE(2040,12,1) + TIME(0,0,0)</f>
        <v>51471</v>
      </c>
      <c r="C48290">
        <v>23.427719115999999</v>
      </c>
    </row>
    <row r="48291" spans="1:3" x14ac:dyDescent="0.25">
      <c r="A48291">
        <v>14976</v>
      </c>
      <c r="B48291" s="1">
        <f>DATE(2041,1,1) + TIME(0,0,0)</f>
        <v>51502</v>
      </c>
      <c r="C48291">
        <v>23.428289413000002</v>
      </c>
    </row>
    <row r="48292" spans="1:3" x14ac:dyDescent="0.25">
      <c r="A48292">
        <v>15007</v>
      </c>
      <c r="B48292" s="1">
        <f>DATE(2041,2,1) + TIME(0,0,0)</f>
        <v>51533</v>
      </c>
      <c r="C48292">
        <v>23.428859711000001</v>
      </c>
    </row>
    <row r="48293" spans="1:3" x14ac:dyDescent="0.25">
      <c r="A48293">
        <v>15035</v>
      </c>
      <c r="B48293" s="1">
        <f>DATE(2041,3,1) + TIME(0,0,0)</f>
        <v>51561</v>
      </c>
      <c r="C48293">
        <v>23.429374695</v>
      </c>
    </row>
    <row r="48294" spans="1:3" x14ac:dyDescent="0.25">
      <c r="A48294">
        <v>15066</v>
      </c>
      <c r="B48294" s="1">
        <f>DATE(2041,4,1) + TIME(0,0,0)</f>
        <v>51592</v>
      </c>
      <c r="C48294">
        <v>23.429943085000001</v>
      </c>
    </row>
    <row r="48295" spans="1:3" x14ac:dyDescent="0.25">
      <c r="A48295">
        <v>15096</v>
      </c>
      <c r="B48295" s="1">
        <f>DATE(2041,5,1) + TIME(0,0,0)</f>
        <v>51622</v>
      </c>
      <c r="C48295">
        <v>23.430494308</v>
      </c>
    </row>
    <row r="48296" spans="1:3" x14ac:dyDescent="0.25">
      <c r="A48296">
        <v>15127</v>
      </c>
      <c r="B48296" s="1">
        <f>DATE(2041,6,1) + TIME(0,0,0)</f>
        <v>51653</v>
      </c>
      <c r="C48296">
        <v>23.431062698000002</v>
      </c>
    </row>
    <row r="48297" spans="1:3" x14ac:dyDescent="0.25">
      <c r="A48297">
        <v>15157</v>
      </c>
      <c r="B48297" s="1">
        <f>DATE(2041,7,1) + TIME(0,0,0)</f>
        <v>51683</v>
      </c>
      <c r="C48297">
        <v>23.431612014999999</v>
      </c>
    </row>
    <row r="48298" spans="1:3" x14ac:dyDescent="0.25">
      <c r="A48298">
        <v>15188</v>
      </c>
      <c r="B48298" s="1">
        <f>DATE(2041,8,1) + TIME(0,0,0)</f>
        <v>51714</v>
      </c>
      <c r="C48298">
        <v>23.432178496999999</v>
      </c>
    </row>
    <row r="48299" spans="1:3" x14ac:dyDescent="0.25">
      <c r="A48299">
        <v>15219</v>
      </c>
      <c r="B48299" s="1">
        <f>DATE(2041,9,1) + TIME(0,0,0)</f>
        <v>51745</v>
      </c>
      <c r="C48299">
        <v>23.432746887</v>
      </c>
    </row>
    <row r="48300" spans="1:3" x14ac:dyDescent="0.25">
      <c r="A48300">
        <v>15249</v>
      </c>
      <c r="B48300" s="1">
        <f>DATE(2041,10,1) + TIME(0,0,0)</f>
        <v>51775</v>
      </c>
      <c r="C48300">
        <v>23.433294296</v>
      </c>
    </row>
    <row r="48301" spans="1:3" x14ac:dyDescent="0.25">
      <c r="A48301">
        <v>15280</v>
      </c>
      <c r="B48301" s="1">
        <f>DATE(2041,11,1) + TIME(0,0,0)</f>
        <v>51806</v>
      </c>
      <c r="C48301">
        <v>23.433858871000002</v>
      </c>
    </row>
    <row r="48302" spans="1:3" x14ac:dyDescent="0.25">
      <c r="A48302">
        <v>15310</v>
      </c>
      <c r="B48302" s="1">
        <f>DATE(2041,12,1) + TIME(0,0,0)</f>
        <v>51836</v>
      </c>
      <c r="C48302">
        <v>23.434406281000001</v>
      </c>
    </row>
    <row r="48303" spans="1:3" x14ac:dyDescent="0.25">
      <c r="A48303">
        <v>15341</v>
      </c>
      <c r="B48303" s="1">
        <f>DATE(2042,1,1) + TIME(0,0,0)</f>
        <v>51867</v>
      </c>
      <c r="C48303">
        <v>23.434970856</v>
      </c>
    </row>
    <row r="48304" spans="1:3" x14ac:dyDescent="0.25">
      <c r="A48304">
        <v>15372</v>
      </c>
      <c r="B48304" s="1">
        <f>DATE(2042,2,1) + TIME(0,0,0)</f>
        <v>51898</v>
      </c>
      <c r="C48304">
        <v>23.435535431000002</v>
      </c>
    </row>
    <row r="48305" spans="1:3" x14ac:dyDescent="0.25">
      <c r="A48305">
        <v>15400</v>
      </c>
      <c r="B48305" s="1">
        <f>DATE(2042,3,1) + TIME(0,0,0)</f>
        <v>51926</v>
      </c>
      <c r="C48305">
        <v>23.436044692999999</v>
      </c>
    </row>
    <row r="48306" spans="1:3" x14ac:dyDescent="0.25">
      <c r="A48306">
        <v>15431</v>
      </c>
      <c r="B48306" s="1">
        <f>DATE(2042,4,1) + TIME(0,0,0)</f>
        <v>51957</v>
      </c>
      <c r="C48306">
        <v>23.436607361</v>
      </c>
    </row>
    <row r="48307" spans="1:3" x14ac:dyDescent="0.25">
      <c r="A48307">
        <v>15461</v>
      </c>
      <c r="B48307" s="1">
        <f>DATE(2042,5,1) + TIME(0,0,0)</f>
        <v>51987</v>
      </c>
      <c r="C48307">
        <v>23.437152863000001</v>
      </c>
    </row>
    <row r="48308" spans="1:3" x14ac:dyDescent="0.25">
      <c r="A48308">
        <v>15492</v>
      </c>
      <c r="B48308" s="1">
        <f>DATE(2042,6,1) + TIME(0,0,0)</f>
        <v>52018</v>
      </c>
      <c r="C48308">
        <v>23.437715529999998</v>
      </c>
    </row>
    <row r="48309" spans="1:3" x14ac:dyDescent="0.25">
      <c r="A48309">
        <v>15522</v>
      </c>
      <c r="B48309" s="1">
        <f>DATE(2042,7,1) + TIME(0,0,0)</f>
        <v>52048</v>
      </c>
      <c r="C48309">
        <v>23.438259124999998</v>
      </c>
    </row>
    <row r="48310" spans="1:3" x14ac:dyDescent="0.25">
      <c r="A48310">
        <v>15553</v>
      </c>
      <c r="B48310" s="1">
        <f>DATE(2042,8,1) + TIME(0,0,0)</f>
        <v>52079</v>
      </c>
      <c r="C48310">
        <v>23.438819885000001</v>
      </c>
    </row>
    <row r="48311" spans="1:3" x14ac:dyDescent="0.25">
      <c r="A48311">
        <v>15584</v>
      </c>
      <c r="B48311" s="1">
        <f>DATE(2042,9,1) + TIME(0,0,0)</f>
        <v>52110</v>
      </c>
      <c r="C48311">
        <v>23.439380646</v>
      </c>
    </row>
    <row r="48312" spans="1:3" x14ac:dyDescent="0.25">
      <c r="A48312">
        <v>15614</v>
      </c>
      <c r="B48312" s="1">
        <f>DATE(2042,10,1) + TIME(0,0,0)</f>
        <v>52140</v>
      </c>
      <c r="C48312">
        <v>23.439922332999998</v>
      </c>
    </row>
    <row r="48313" spans="1:3" x14ac:dyDescent="0.25">
      <c r="A48313">
        <v>15645</v>
      </c>
      <c r="B48313" s="1">
        <f>DATE(2042,11,1) + TIME(0,0,0)</f>
        <v>52171</v>
      </c>
      <c r="C48313">
        <v>23.440483093000001</v>
      </c>
    </row>
    <row r="48314" spans="1:3" x14ac:dyDescent="0.25">
      <c r="A48314">
        <v>15675</v>
      </c>
      <c r="B48314" s="1">
        <f>DATE(2042,12,1) + TIME(0,0,0)</f>
        <v>52201</v>
      </c>
      <c r="C48314">
        <v>23.441022873000001</v>
      </c>
    </row>
    <row r="48315" spans="1:3" x14ac:dyDescent="0.25">
      <c r="A48315">
        <v>15706</v>
      </c>
      <c r="B48315" s="1">
        <f>DATE(2043,1,1) + TIME(0,0,0)</f>
        <v>52232</v>
      </c>
      <c r="C48315">
        <v>23.441581725999999</v>
      </c>
    </row>
    <row r="48316" spans="1:3" x14ac:dyDescent="0.25">
      <c r="A48316">
        <v>15737</v>
      </c>
      <c r="B48316" s="1">
        <f>DATE(2043,2,1) + TIME(0,0,0)</f>
        <v>52263</v>
      </c>
      <c r="C48316">
        <v>23.442140579</v>
      </c>
    </row>
    <row r="48317" spans="1:3" x14ac:dyDescent="0.25">
      <c r="A48317">
        <v>15765</v>
      </c>
      <c r="B48317" s="1">
        <f>DATE(2043,3,1) + TIME(0,0,0)</f>
        <v>52291</v>
      </c>
      <c r="C48317">
        <v>23.442644119000001</v>
      </c>
    </row>
    <row r="48318" spans="1:3" x14ac:dyDescent="0.25">
      <c r="A48318">
        <v>15796</v>
      </c>
      <c r="B48318" s="1">
        <f>DATE(2043,4,1) + TIME(0,0,0)</f>
        <v>52322</v>
      </c>
      <c r="C48318">
        <v>23.443201065</v>
      </c>
    </row>
    <row r="48319" spans="1:3" x14ac:dyDescent="0.25">
      <c r="A48319">
        <v>15826</v>
      </c>
      <c r="B48319" s="1">
        <f>DATE(2043,5,1) + TIME(0,0,0)</f>
        <v>52352</v>
      </c>
      <c r="C48319">
        <v>23.443740845000001</v>
      </c>
    </row>
    <row r="48320" spans="1:3" x14ac:dyDescent="0.25">
      <c r="A48320">
        <v>15857</v>
      </c>
      <c r="B48320" s="1">
        <f>DATE(2043,6,1) + TIME(0,0,0)</f>
        <v>52383</v>
      </c>
      <c r="C48320">
        <v>23.444297791</v>
      </c>
    </row>
    <row r="48321" spans="1:3" x14ac:dyDescent="0.25">
      <c r="A48321">
        <v>15887</v>
      </c>
      <c r="B48321" s="1">
        <f>DATE(2043,7,1) + TIME(0,0,0)</f>
        <v>52413</v>
      </c>
      <c r="C48321">
        <v>23.444835662999999</v>
      </c>
    </row>
    <row r="48322" spans="1:3" x14ac:dyDescent="0.25">
      <c r="A48322">
        <v>15918</v>
      </c>
      <c r="B48322" s="1">
        <f>DATE(2043,8,1) + TIME(0,0,0)</f>
        <v>52444</v>
      </c>
      <c r="C48322">
        <v>23.445390701000001</v>
      </c>
    </row>
    <row r="48323" spans="1:3" x14ac:dyDescent="0.25">
      <c r="A48323">
        <v>15949</v>
      </c>
      <c r="B48323" s="1">
        <f>DATE(2043,9,1) + TIME(0,0,0)</f>
        <v>52475</v>
      </c>
      <c r="C48323">
        <v>23.445945739999999</v>
      </c>
    </row>
    <row r="48324" spans="1:3" x14ac:dyDescent="0.25">
      <c r="A48324">
        <v>15979</v>
      </c>
      <c r="B48324" s="1">
        <f>DATE(2043,10,1) + TIME(0,0,0)</f>
        <v>52505</v>
      </c>
      <c r="C48324">
        <v>23.446481705</v>
      </c>
    </row>
    <row r="48325" spans="1:3" x14ac:dyDescent="0.25">
      <c r="A48325">
        <v>16010</v>
      </c>
      <c r="B48325" s="1">
        <f>DATE(2043,11,1) + TIME(0,0,0)</f>
        <v>52536</v>
      </c>
      <c r="C48325">
        <v>23.447034836</v>
      </c>
    </row>
    <row r="48326" spans="1:3" x14ac:dyDescent="0.25">
      <c r="A48326">
        <v>16040</v>
      </c>
      <c r="B48326" s="1">
        <f>DATE(2043,12,1) + TIME(0,0,0)</f>
        <v>52566</v>
      </c>
      <c r="C48326">
        <v>23.447570801000001</v>
      </c>
    </row>
    <row r="48327" spans="1:3" x14ac:dyDescent="0.25">
      <c r="A48327">
        <v>16071</v>
      </c>
      <c r="B48327" s="1">
        <f>DATE(2044,1,1) + TIME(0,0,0)</f>
        <v>52597</v>
      </c>
      <c r="C48327">
        <v>23.448123932000001</v>
      </c>
    </row>
    <row r="48328" spans="1:3" x14ac:dyDescent="0.25">
      <c r="A48328">
        <v>16102</v>
      </c>
      <c r="B48328" s="1">
        <f>DATE(2044,2,1) + TIME(0,0,0)</f>
        <v>52628</v>
      </c>
      <c r="C48328">
        <v>23.448677063000002</v>
      </c>
    </row>
    <row r="48329" spans="1:3" x14ac:dyDescent="0.25">
      <c r="A48329">
        <v>16131</v>
      </c>
      <c r="B48329" s="1">
        <f>DATE(2044,3,1) + TIME(0,0,0)</f>
        <v>52657</v>
      </c>
      <c r="C48329">
        <v>23.449192047</v>
      </c>
    </row>
    <row r="48330" spans="1:3" x14ac:dyDescent="0.25">
      <c r="A48330">
        <v>16162</v>
      </c>
      <c r="B48330" s="1">
        <f>DATE(2044,4,1) + TIME(0,0,0)</f>
        <v>52688</v>
      </c>
      <c r="C48330">
        <v>23.449743270999999</v>
      </c>
    </row>
    <row r="48331" spans="1:3" x14ac:dyDescent="0.25">
      <c r="A48331">
        <v>16192</v>
      </c>
      <c r="B48331" s="1">
        <f>DATE(2044,5,1) + TIME(0,0,0)</f>
        <v>52718</v>
      </c>
      <c r="C48331">
        <v>23.450277327999999</v>
      </c>
    </row>
    <row r="48332" spans="1:3" x14ac:dyDescent="0.25">
      <c r="A48332">
        <v>16223</v>
      </c>
      <c r="B48332" s="1">
        <f>DATE(2044,6,1) + TIME(0,0,0)</f>
        <v>52749</v>
      </c>
      <c r="C48332">
        <v>23.450826644999999</v>
      </c>
    </row>
    <row r="48333" spans="1:3" x14ac:dyDescent="0.25">
      <c r="A48333">
        <v>16253</v>
      </c>
      <c r="B48333" s="1">
        <f>DATE(2044,7,1) + TIME(0,0,0)</f>
        <v>52779</v>
      </c>
      <c r="C48333">
        <v>23.451358795000001</v>
      </c>
    </row>
    <row r="48334" spans="1:3" x14ac:dyDescent="0.25">
      <c r="A48334">
        <v>16284</v>
      </c>
      <c r="B48334" s="1">
        <f>DATE(2044,8,1) + TIME(0,0,0)</f>
        <v>52810</v>
      </c>
      <c r="C48334">
        <v>23.451910019</v>
      </c>
    </row>
    <row r="48335" spans="1:3" x14ac:dyDescent="0.25">
      <c r="A48335">
        <v>16315</v>
      </c>
      <c r="B48335" s="1">
        <f>DATE(2044,9,1) + TIME(0,0,0)</f>
        <v>52841</v>
      </c>
      <c r="C48335">
        <v>23.452457427999999</v>
      </c>
    </row>
    <row r="48336" spans="1:3" x14ac:dyDescent="0.25">
      <c r="A48336">
        <v>16345</v>
      </c>
      <c r="B48336" s="1">
        <f>DATE(2044,10,1) + TIME(0,0,0)</f>
        <v>52871</v>
      </c>
      <c r="C48336">
        <v>23.452989578</v>
      </c>
    </row>
    <row r="48337" spans="1:3" x14ac:dyDescent="0.25">
      <c r="A48337">
        <v>16376</v>
      </c>
      <c r="B48337" s="1">
        <f>DATE(2044,11,1) + TIME(0,0,0)</f>
        <v>52902</v>
      </c>
      <c r="C48337">
        <v>23.453536987</v>
      </c>
    </row>
    <row r="48338" spans="1:3" x14ac:dyDescent="0.25">
      <c r="A48338">
        <v>16406</v>
      </c>
      <c r="B48338" s="1">
        <f>DATE(2044,12,1) + TIME(0,0,0)</f>
        <v>52932</v>
      </c>
      <c r="C48338">
        <v>23.45406723</v>
      </c>
    </row>
    <row r="48339" spans="1:3" x14ac:dyDescent="0.25">
      <c r="A48339">
        <v>16437</v>
      </c>
      <c r="B48339" s="1">
        <f>DATE(2045,1,1) + TIME(0,0,0)</f>
        <v>52963</v>
      </c>
      <c r="C48339">
        <v>23.454614638999999</v>
      </c>
    </row>
    <row r="48340" spans="1:3" x14ac:dyDescent="0.25">
      <c r="A48340">
        <v>16468</v>
      </c>
      <c r="B48340" s="1">
        <f>DATE(2045,2,1) + TIME(0,0,0)</f>
        <v>52994</v>
      </c>
      <c r="C48340">
        <v>23.455160141</v>
      </c>
    </row>
    <row r="48341" spans="1:3" x14ac:dyDescent="0.25">
      <c r="A48341">
        <v>16496</v>
      </c>
      <c r="B48341" s="1">
        <f>DATE(2045,3,1) + TIME(0,0,0)</f>
        <v>53022</v>
      </c>
      <c r="C48341">
        <v>23.455654144</v>
      </c>
    </row>
    <row r="48342" spans="1:3" x14ac:dyDescent="0.25">
      <c r="A48342">
        <v>16527</v>
      </c>
      <c r="B48342" s="1">
        <f>DATE(2045,4,1) + TIME(0,0,0)</f>
        <v>53053</v>
      </c>
      <c r="C48342">
        <v>23.456199646000002</v>
      </c>
    </row>
    <row r="48343" spans="1:3" x14ac:dyDescent="0.25">
      <c r="A48343">
        <v>16557</v>
      </c>
      <c r="B48343" s="1">
        <f>DATE(2045,5,1) + TIME(0,0,0)</f>
        <v>53083</v>
      </c>
      <c r="C48343">
        <v>23.456726073999999</v>
      </c>
    </row>
    <row r="48344" spans="1:3" x14ac:dyDescent="0.25">
      <c r="A48344">
        <v>16588</v>
      </c>
      <c r="B48344" s="1">
        <f>DATE(2045,6,1) + TIME(0,0,0)</f>
        <v>53114</v>
      </c>
      <c r="C48344">
        <v>23.457271576</v>
      </c>
    </row>
    <row r="48345" spans="1:3" x14ac:dyDescent="0.25">
      <c r="A48345">
        <v>16618</v>
      </c>
      <c r="B48345" s="1">
        <f>DATE(2045,7,1) + TIME(0,0,0)</f>
        <v>53144</v>
      </c>
      <c r="C48345">
        <v>23.457798004000001</v>
      </c>
    </row>
    <row r="48346" spans="1:3" x14ac:dyDescent="0.25">
      <c r="A48346">
        <v>16649</v>
      </c>
      <c r="B48346" s="1">
        <f>DATE(2045,8,1) + TIME(0,0,0)</f>
        <v>53175</v>
      </c>
      <c r="C48346">
        <v>23.458341599000001</v>
      </c>
    </row>
    <row r="48347" spans="1:3" x14ac:dyDescent="0.25">
      <c r="A48347">
        <v>16680</v>
      </c>
      <c r="B48347" s="1">
        <f>DATE(2045,9,1) + TIME(0,0,0)</f>
        <v>53206</v>
      </c>
      <c r="C48347">
        <v>23.458885193</v>
      </c>
    </row>
    <row r="48348" spans="1:3" x14ac:dyDescent="0.25">
      <c r="A48348">
        <v>16710</v>
      </c>
      <c r="B48348" s="1">
        <f>DATE(2045,10,1) + TIME(0,0,0)</f>
        <v>53236</v>
      </c>
      <c r="C48348">
        <v>23.459409714</v>
      </c>
    </row>
    <row r="48349" spans="1:3" x14ac:dyDescent="0.25">
      <c r="A48349">
        <v>16741</v>
      </c>
      <c r="B48349" s="1">
        <f>DATE(2045,11,1) + TIME(0,0,0)</f>
        <v>53267</v>
      </c>
      <c r="C48349">
        <v>23.459951401000001</v>
      </c>
    </row>
    <row r="48350" spans="1:3" x14ac:dyDescent="0.25">
      <c r="A48350">
        <v>16771</v>
      </c>
      <c r="B48350" s="1">
        <f>DATE(2045,12,1) + TIME(0,0,0)</f>
        <v>53297</v>
      </c>
      <c r="C48350">
        <v>23.460475922000001</v>
      </c>
    </row>
    <row r="48351" spans="1:3" x14ac:dyDescent="0.25">
      <c r="A48351">
        <v>16802</v>
      </c>
      <c r="B48351" s="1">
        <f>DATE(2046,1,1) + TIME(0,0,0)</f>
        <v>53328</v>
      </c>
      <c r="C48351">
        <v>23.461017608999999</v>
      </c>
    </row>
    <row r="48352" spans="1:3" x14ac:dyDescent="0.25">
      <c r="A48352">
        <v>16833</v>
      </c>
      <c r="B48352" s="1">
        <f>DATE(2046,2,1) + TIME(0,0,0)</f>
        <v>53359</v>
      </c>
      <c r="C48352">
        <v>23.461559296000001</v>
      </c>
    </row>
    <row r="48353" spans="1:3" x14ac:dyDescent="0.25">
      <c r="A48353">
        <v>16861</v>
      </c>
      <c r="B48353" s="1">
        <f>DATE(2046,3,1) + TIME(0,0,0)</f>
        <v>53387</v>
      </c>
      <c r="C48353">
        <v>23.462047577</v>
      </c>
    </row>
    <row r="48354" spans="1:3" x14ac:dyDescent="0.25">
      <c r="A48354">
        <v>16892</v>
      </c>
      <c r="B48354" s="1">
        <f>DATE(2046,4,1) + TIME(0,0,0)</f>
        <v>53418</v>
      </c>
      <c r="C48354">
        <v>23.462587357</v>
      </c>
    </row>
    <row r="48355" spans="1:3" x14ac:dyDescent="0.25">
      <c r="A48355">
        <v>16922</v>
      </c>
      <c r="B48355" s="1">
        <f>DATE(2046,5,1) + TIME(0,0,0)</f>
        <v>53448</v>
      </c>
      <c r="C48355">
        <v>23.463108063</v>
      </c>
    </row>
    <row r="48356" spans="1:3" x14ac:dyDescent="0.25">
      <c r="A48356">
        <v>16953</v>
      </c>
      <c r="B48356" s="1">
        <f>DATE(2046,6,1) + TIME(0,0,0)</f>
        <v>53479</v>
      </c>
      <c r="C48356">
        <v>23.463647842</v>
      </c>
    </row>
    <row r="48357" spans="1:3" x14ac:dyDescent="0.25">
      <c r="A48357">
        <v>16983</v>
      </c>
      <c r="B48357" s="1">
        <f>DATE(2046,7,1) + TIME(0,0,0)</f>
        <v>53509</v>
      </c>
      <c r="C48357">
        <v>23.464168549</v>
      </c>
    </row>
    <row r="48358" spans="1:3" x14ac:dyDescent="0.25">
      <c r="A48358">
        <v>17014</v>
      </c>
      <c r="B48358" s="1">
        <f>DATE(2046,8,1) + TIME(0,0,0)</f>
        <v>53540</v>
      </c>
      <c r="C48358">
        <v>23.464706420999999</v>
      </c>
    </row>
    <row r="48359" spans="1:3" x14ac:dyDescent="0.25">
      <c r="A48359">
        <v>17045</v>
      </c>
      <c r="B48359" s="1">
        <f>DATE(2046,9,1) + TIME(0,0,0)</f>
        <v>53571</v>
      </c>
      <c r="C48359">
        <v>23.465244293000001</v>
      </c>
    </row>
    <row r="48360" spans="1:3" x14ac:dyDescent="0.25">
      <c r="A48360">
        <v>17075</v>
      </c>
      <c r="B48360" s="1">
        <f>DATE(2046,10,1) + TIME(0,0,0)</f>
        <v>53601</v>
      </c>
      <c r="C48360">
        <v>23.465764999000001</v>
      </c>
    </row>
    <row r="48361" spans="1:3" x14ac:dyDescent="0.25">
      <c r="A48361">
        <v>17106</v>
      </c>
      <c r="B48361" s="1">
        <f>DATE(2046,11,1) + TIME(0,0,0)</f>
        <v>53632</v>
      </c>
      <c r="C48361">
        <v>23.466300963999998</v>
      </c>
    </row>
    <row r="48362" spans="1:3" x14ac:dyDescent="0.25">
      <c r="A48362">
        <v>17136</v>
      </c>
      <c r="B48362" s="1">
        <f>DATE(2046,12,1) + TIME(0,0,0)</f>
        <v>53662</v>
      </c>
      <c r="C48362">
        <v>23.466819763</v>
      </c>
    </row>
    <row r="48363" spans="1:3" x14ac:dyDescent="0.25">
      <c r="A48363">
        <v>17167</v>
      </c>
      <c r="B48363" s="1">
        <f>DATE(2047,1,1) + TIME(0,0,0)</f>
        <v>53693</v>
      </c>
      <c r="C48363">
        <v>23.467355728000001</v>
      </c>
    </row>
    <row r="48364" spans="1:3" x14ac:dyDescent="0.25">
      <c r="A48364">
        <v>17198</v>
      </c>
      <c r="B48364" s="1">
        <f>DATE(2047,2,1) + TIME(0,0,0)</f>
        <v>53724</v>
      </c>
      <c r="C48364">
        <v>23.467889786000001</v>
      </c>
    </row>
    <row r="48365" spans="1:3" x14ac:dyDescent="0.25">
      <c r="A48365">
        <v>17226</v>
      </c>
      <c r="B48365" s="1">
        <f>DATE(2047,3,1) + TIME(0,0,0)</f>
        <v>53752</v>
      </c>
      <c r="C48365">
        <v>23.468374252</v>
      </c>
    </row>
    <row r="48366" spans="1:3" x14ac:dyDescent="0.25">
      <c r="A48366">
        <v>17257</v>
      </c>
      <c r="B48366" s="1">
        <f>DATE(2047,4,1) + TIME(0,0,0)</f>
        <v>53783</v>
      </c>
      <c r="C48366">
        <v>23.46890831</v>
      </c>
    </row>
    <row r="48367" spans="1:3" x14ac:dyDescent="0.25">
      <c r="A48367">
        <v>17287</v>
      </c>
      <c r="B48367" s="1">
        <f>DATE(2047,5,1) + TIME(0,0,0)</f>
        <v>53813</v>
      </c>
      <c r="C48367">
        <v>23.469425201</v>
      </c>
    </row>
    <row r="48368" spans="1:3" x14ac:dyDescent="0.25">
      <c r="A48368">
        <v>17318</v>
      </c>
      <c r="B48368" s="1">
        <f>DATE(2047,6,1) + TIME(0,0,0)</f>
        <v>53844</v>
      </c>
      <c r="C48368">
        <v>23.469957352000002</v>
      </c>
    </row>
    <row r="48369" spans="1:3" x14ac:dyDescent="0.25">
      <c r="A48369">
        <v>17348</v>
      </c>
      <c r="B48369" s="1">
        <f>DATE(2047,7,1) + TIME(0,0,0)</f>
        <v>53874</v>
      </c>
      <c r="C48369">
        <v>23.470474243000002</v>
      </c>
    </row>
    <row r="48370" spans="1:3" x14ac:dyDescent="0.25">
      <c r="A48370">
        <v>17379</v>
      </c>
      <c r="B48370" s="1">
        <f>DATE(2047,8,1) + TIME(0,0,0)</f>
        <v>53905</v>
      </c>
      <c r="C48370">
        <v>23.471006393</v>
      </c>
    </row>
    <row r="48371" spans="1:3" x14ac:dyDescent="0.25">
      <c r="A48371">
        <v>17410</v>
      </c>
      <c r="B48371" s="1">
        <f>DATE(2047,9,1) + TIME(0,0,0)</f>
        <v>53936</v>
      </c>
      <c r="C48371">
        <v>23.471538544000001</v>
      </c>
    </row>
    <row r="48372" spans="1:3" x14ac:dyDescent="0.25">
      <c r="A48372">
        <v>17440</v>
      </c>
      <c r="B48372" s="1">
        <f>DATE(2047,10,1) + TIME(0,0,0)</f>
        <v>53966</v>
      </c>
      <c r="C48372">
        <v>23.472051619999998</v>
      </c>
    </row>
    <row r="48373" spans="1:3" x14ac:dyDescent="0.25">
      <c r="A48373">
        <v>17471</v>
      </c>
      <c r="B48373" s="1">
        <f>DATE(2047,11,1) + TIME(0,0,0)</f>
        <v>53997</v>
      </c>
      <c r="C48373">
        <v>23.472583771</v>
      </c>
    </row>
    <row r="48374" spans="1:3" x14ac:dyDescent="0.25">
      <c r="A48374">
        <v>17501</v>
      </c>
      <c r="B48374" s="1">
        <f>DATE(2047,12,1) + TIME(0,0,0)</f>
        <v>54027</v>
      </c>
      <c r="C48374">
        <v>23.473096848000001</v>
      </c>
    </row>
    <row r="48375" spans="1:3" x14ac:dyDescent="0.25">
      <c r="A48375">
        <v>17532</v>
      </c>
      <c r="B48375" s="1">
        <f>DATE(2048,1,1) + TIME(0,0,0)</f>
        <v>54058</v>
      </c>
      <c r="C48375">
        <v>23.473627090000001</v>
      </c>
    </row>
    <row r="48376" spans="1:3" x14ac:dyDescent="0.25">
      <c r="A48376">
        <v>17563</v>
      </c>
      <c r="B48376" s="1">
        <f>DATE(2048,2,1) + TIME(0,0,0)</f>
        <v>54089</v>
      </c>
      <c r="C48376">
        <v>23.474157333000001</v>
      </c>
    </row>
    <row r="48377" spans="1:3" x14ac:dyDescent="0.25">
      <c r="A48377">
        <v>17592</v>
      </c>
      <c r="B48377" s="1">
        <f>DATE(2048,3,1) + TIME(0,0,0)</f>
        <v>54118</v>
      </c>
      <c r="C48377">
        <v>23.474651337000001</v>
      </c>
    </row>
    <row r="48378" spans="1:3" x14ac:dyDescent="0.25">
      <c r="A48378">
        <v>17623</v>
      </c>
      <c r="B48378" s="1">
        <f>DATE(2048,4,1) + TIME(0,0,0)</f>
        <v>54149</v>
      </c>
      <c r="C48378">
        <v>23.475179671999999</v>
      </c>
    </row>
    <row r="48379" spans="1:3" x14ac:dyDescent="0.25">
      <c r="A48379">
        <v>17653</v>
      </c>
      <c r="B48379" s="1">
        <f>DATE(2048,5,1) + TIME(0,0,0)</f>
        <v>54179</v>
      </c>
      <c r="C48379">
        <v>23.475692749</v>
      </c>
    </row>
    <row r="48380" spans="1:3" x14ac:dyDescent="0.25">
      <c r="A48380">
        <v>17684</v>
      </c>
      <c r="B48380" s="1">
        <f>DATE(2048,6,1) + TIME(0,0,0)</f>
        <v>54210</v>
      </c>
      <c r="C48380">
        <v>23.476219177000001</v>
      </c>
    </row>
    <row r="48381" spans="1:3" x14ac:dyDescent="0.25">
      <c r="A48381">
        <v>17714</v>
      </c>
      <c r="B48381" s="1">
        <f>DATE(2048,7,1) + TIME(0,0,0)</f>
        <v>54240</v>
      </c>
      <c r="C48381">
        <v>23.476730347</v>
      </c>
    </row>
    <row r="48382" spans="1:3" x14ac:dyDescent="0.25">
      <c r="A48382">
        <v>17745</v>
      </c>
      <c r="B48382" s="1">
        <f>DATE(2048,8,1) + TIME(0,0,0)</f>
        <v>54271</v>
      </c>
      <c r="C48382">
        <v>23.477256775000001</v>
      </c>
    </row>
    <row r="48383" spans="1:3" x14ac:dyDescent="0.25">
      <c r="A48383">
        <v>17776</v>
      </c>
      <c r="B48383" s="1">
        <f>DATE(2048,9,1) + TIME(0,0,0)</f>
        <v>54302</v>
      </c>
      <c r="C48383">
        <v>23.477783203000001</v>
      </c>
    </row>
    <row r="48384" spans="1:3" x14ac:dyDescent="0.25">
      <c r="A48384">
        <v>17806</v>
      </c>
      <c r="B48384" s="1">
        <f>DATE(2048,10,1) + TIME(0,0,0)</f>
        <v>54332</v>
      </c>
      <c r="C48384">
        <v>23.478292464999999</v>
      </c>
    </row>
    <row r="48385" spans="1:3" x14ac:dyDescent="0.25">
      <c r="A48385">
        <v>17837</v>
      </c>
      <c r="B48385" s="1">
        <f>DATE(2048,11,1) + TIME(0,0,0)</f>
        <v>54363</v>
      </c>
      <c r="C48385">
        <v>23.478818893</v>
      </c>
    </row>
    <row r="48386" spans="1:3" x14ac:dyDescent="0.25">
      <c r="A48386">
        <v>17867</v>
      </c>
      <c r="B48386" s="1">
        <f>DATE(2048,12,1) + TIME(0,0,0)</f>
        <v>54393</v>
      </c>
      <c r="C48386">
        <v>23.479326248</v>
      </c>
    </row>
    <row r="48387" spans="1:3" x14ac:dyDescent="0.25">
      <c r="A48387">
        <v>17898</v>
      </c>
      <c r="B48387" s="1">
        <f>DATE(2049,1,1) + TIME(0,0,0)</f>
        <v>54424</v>
      </c>
      <c r="C48387">
        <v>23.479850768999999</v>
      </c>
    </row>
    <row r="48388" spans="1:3" x14ac:dyDescent="0.25">
      <c r="A48388">
        <v>17929</v>
      </c>
      <c r="B48388" s="1">
        <f>DATE(2049,2,1) + TIME(0,0,0)</f>
        <v>54455</v>
      </c>
      <c r="C48388">
        <v>23.480375290000001</v>
      </c>
    </row>
    <row r="48389" spans="1:3" x14ac:dyDescent="0.25">
      <c r="A48389">
        <v>17957</v>
      </c>
      <c r="B48389" s="1">
        <f>DATE(2049,3,1) + TIME(0,0,0)</f>
        <v>54483</v>
      </c>
      <c r="C48389">
        <v>23.480848311999999</v>
      </c>
    </row>
    <row r="48390" spans="1:3" x14ac:dyDescent="0.25">
      <c r="A48390">
        <v>17988</v>
      </c>
      <c r="B48390" s="1">
        <f>DATE(2049,4,1) + TIME(0,0,0)</f>
        <v>54514</v>
      </c>
      <c r="C48390">
        <v>23.481372833000002</v>
      </c>
    </row>
    <row r="48391" spans="1:3" x14ac:dyDescent="0.25">
      <c r="A48391">
        <v>18018</v>
      </c>
      <c r="B48391" s="1">
        <f>DATE(2049,5,1) + TIME(0,0,0)</f>
        <v>54544</v>
      </c>
      <c r="C48391">
        <v>23.481878281</v>
      </c>
    </row>
    <row r="48392" spans="1:3" x14ac:dyDescent="0.25">
      <c r="A48392">
        <v>18049</v>
      </c>
      <c r="B48392" s="1">
        <f>DATE(2049,6,1) + TIME(0,0,0)</f>
        <v>54575</v>
      </c>
      <c r="C48392">
        <v>23.482400894000001</v>
      </c>
    </row>
    <row r="48393" spans="1:3" x14ac:dyDescent="0.25">
      <c r="A48393">
        <v>18079</v>
      </c>
      <c r="B48393" s="1">
        <f>DATE(2049,7,1) + TIME(0,0,0)</f>
        <v>54605</v>
      </c>
      <c r="C48393">
        <v>23.482906342</v>
      </c>
    </row>
    <row r="48394" spans="1:3" x14ac:dyDescent="0.25">
      <c r="A48394">
        <v>18110</v>
      </c>
      <c r="B48394" s="1">
        <f>DATE(2049,8,1) + TIME(0,0,0)</f>
        <v>54636</v>
      </c>
      <c r="C48394">
        <v>23.483427047999999</v>
      </c>
    </row>
    <row r="48395" spans="1:3" x14ac:dyDescent="0.25">
      <c r="A48395">
        <v>18141</v>
      </c>
      <c r="B48395" s="1">
        <f>DATE(2049,9,1) + TIME(0,0,0)</f>
        <v>54667</v>
      </c>
      <c r="C48395">
        <v>23.483947753999999</v>
      </c>
    </row>
    <row r="48396" spans="1:3" x14ac:dyDescent="0.25">
      <c r="A48396">
        <v>18171</v>
      </c>
      <c r="B48396" s="1">
        <f>DATE(2049,10,1) + TIME(0,0,0)</f>
        <v>54697</v>
      </c>
      <c r="C48396">
        <v>23.484453201000001</v>
      </c>
    </row>
    <row r="48397" spans="1:3" x14ac:dyDescent="0.25">
      <c r="A48397">
        <v>18202</v>
      </c>
      <c r="B48397" s="1">
        <f>DATE(2049,11,1) + TIME(0,0,0)</f>
        <v>54728</v>
      </c>
      <c r="C48397">
        <v>23.484971999999999</v>
      </c>
    </row>
    <row r="48398" spans="1:3" x14ac:dyDescent="0.25">
      <c r="A48398">
        <v>18232</v>
      </c>
      <c r="B48398" s="1">
        <f>DATE(2049,12,1) + TIME(0,0,0)</f>
        <v>54758</v>
      </c>
      <c r="C48398">
        <v>23.485475539999999</v>
      </c>
    </row>
    <row r="48399" spans="1:3" x14ac:dyDescent="0.25">
      <c r="A48399">
        <v>18263</v>
      </c>
      <c r="B48399" s="1">
        <f>DATE(2050,1,1) + TIME(0,0,0)</f>
        <v>54789</v>
      </c>
      <c r="C48399">
        <v>23.485994339000001</v>
      </c>
    </row>
    <row r="48401" spans="1:3" x14ac:dyDescent="0.25">
      <c r="A48401" t="s">
        <v>83</v>
      </c>
    </row>
    <row r="48403" spans="1:3" x14ac:dyDescent="0.25">
      <c r="A48403" t="s">
        <v>1</v>
      </c>
      <c r="B48403" t="s">
        <v>2</v>
      </c>
      <c r="C48403" t="s">
        <v>3</v>
      </c>
    </row>
    <row r="48404" spans="1:3" x14ac:dyDescent="0.25">
      <c r="A48404">
        <v>0</v>
      </c>
      <c r="B48404" s="1">
        <f>DATE(2000,1,1) + TIME(0,0,0)</f>
        <v>36526</v>
      </c>
      <c r="C48404">
        <v>0</v>
      </c>
    </row>
    <row r="48405" spans="1:3" x14ac:dyDescent="0.25">
      <c r="A48405">
        <v>31</v>
      </c>
      <c r="B48405" s="1">
        <f>DATE(2000,2,1) + TIME(0,0,0)</f>
        <v>36557</v>
      </c>
      <c r="C48405">
        <v>6.1877794265999997</v>
      </c>
    </row>
    <row r="48406" spans="1:3" x14ac:dyDescent="0.25">
      <c r="A48406">
        <v>60</v>
      </c>
      <c r="B48406" s="1">
        <f>DATE(2000,3,1) + TIME(0,0,0)</f>
        <v>36586</v>
      </c>
      <c r="C48406">
        <v>11.752349854</v>
      </c>
    </row>
    <row r="48407" spans="1:3" x14ac:dyDescent="0.25">
      <c r="A48407">
        <v>91</v>
      </c>
      <c r="B48407" s="1">
        <f>DATE(2000,4,1) + TIME(0,0,0)</f>
        <v>36617</v>
      </c>
      <c r="C48407">
        <v>15.987928391000001</v>
      </c>
    </row>
    <row r="48408" spans="1:3" x14ac:dyDescent="0.25">
      <c r="A48408">
        <v>121</v>
      </c>
      <c r="B48408" s="1">
        <f>DATE(2000,5,1) + TIME(0,0,0)</f>
        <v>36647</v>
      </c>
      <c r="C48408">
        <v>18.697978973000001</v>
      </c>
    </row>
    <row r="48409" spans="1:3" x14ac:dyDescent="0.25">
      <c r="A48409">
        <v>152</v>
      </c>
      <c r="B48409" s="1">
        <f>DATE(2000,6,1) + TIME(0,0,0)</f>
        <v>36678</v>
      </c>
      <c r="C48409">
        <v>20.819246291999999</v>
      </c>
    </row>
    <row r="48410" spans="1:3" x14ac:dyDescent="0.25">
      <c r="A48410">
        <v>182</v>
      </c>
      <c r="B48410" s="1">
        <f>DATE(2000,7,1) + TIME(0,0,0)</f>
        <v>36708</v>
      </c>
      <c r="C48410">
        <v>22.444555283</v>
      </c>
    </row>
    <row r="48411" spans="1:3" x14ac:dyDescent="0.25">
      <c r="A48411">
        <v>213</v>
      </c>
      <c r="B48411" s="1">
        <f>DATE(2000,8,1) + TIME(0,0,0)</f>
        <v>36739</v>
      </c>
      <c r="C48411">
        <v>23.736366272000001</v>
      </c>
    </row>
    <row r="48412" spans="1:3" x14ac:dyDescent="0.25">
      <c r="A48412">
        <v>244</v>
      </c>
      <c r="B48412" s="1">
        <f>DATE(2000,9,1) + TIME(0,0,0)</f>
        <v>36770</v>
      </c>
      <c r="C48412">
        <v>24.713125228999999</v>
      </c>
    </row>
    <row r="48413" spans="1:3" x14ac:dyDescent="0.25">
      <c r="A48413">
        <v>274</v>
      </c>
      <c r="B48413" s="1">
        <f>DATE(2000,10,1) + TIME(0,0,0)</f>
        <v>36800</v>
      </c>
      <c r="C48413">
        <v>25.488885880000002</v>
      </c>
    </row>
    <row r="48414" spans="1:3" x14ac:dyDescent="0.25">
      <c r="A48414">
        <v>305</v>
      </c>
      <c r="B48414" s="1">
        <f>DATE(2000,11,1) + TIME(0,0,0)</f>
        <v>36831</v>
      </c>
      <c r="C48414">
        <v>26.169372558999999</v>
      </c>
    </row>
    <row r="48415" spans="1:3" x14ac:dyDescent="0.25">
      <c r="A48415">
        <v>335</v>
      </c>
      <c r="B48415" s="1">
        <f>DATE(2000,12,1) + TIME(0,0,0)</f>
        <v>36861</v>
      </c>
      <c r="C48415">
        <v>26.741146088000001</v>
      </c>
    </row>
    <row r="48416" spans="1:3" x14ac:dyDescent="0.25">
      <c r="A48416">
        <v>366</v>
      </c>
      <c r="B48416" s="1">
        <f>DATE(2001,1,1) + TIME(0,0,0)</f>
        <v>36892</v>
      </c>
      <c r="C48416">
        <v>27.270267487000002</v>
      </c>
    </row>
    <row r="48417" spans="1:3" x14ac:dyDescent="0.25">
      <c r="A48417">
        <v>397</v>
      </c>
      <c r="B48417" s="1">
        <f>DATE(2001,2,1) + TIME(0,0,0)</f>
        <v>36923</v>
      </c>
      <c r="C48417">
        <v>27.746904373</v>
      </c>
    </row>
    <row r="48418" spans="1:3" x14ac:dyDescent="0.25">
      <c r="A48418">
        <v>425</v>
      </c>
      <c r="B48418" s="1">
        <f>DATE(2001,3,1) + TIME(0,0,0)</f>
        <v>36951</v>
      </c>
      <c r="C48418">
        <v>28.137962341000001</v>
      </c>
    </row>
    <row r="48419" spans="1:3" x14ac:dyDescent="0.25">
      <c r="A48419">
        <v>456</v>
      </c>
      <c r="B48419" s="1">
        <f>DATE(2001,4,1) + TIME(0,0,0)</f>
        <v>36982</v>
      </c>
      <c r="C48419">
        <v>28.531969069999999</v>
      </c>
    </row>
    <row r="48420" spans="1:3" x14ac:dyDescent="0.25">
      <c r="A48420">
        <v>486</v>
      </c>
      <c r="B48420" s="1">
        <f>DATE(2001,5,1) + TIME(0,0,0)</f>
        <v>37012</v>
      </c>
      <c r="C48420">
        <v>28.881723403999999</v>
      </c>
    </row>
    <row r="48421" spans="1:3" x14ac:dyDescent="0.25">
      <c r="A48421">
        <v>517</v>
      </c>
      <c r="B48421" s="1">
        <f>DATE(2001,6,1) + TIME(0,0,0)</f>
        <v>37043</v>
      </c>
      <c r="C48421">
        <v>29.216514586999999</v>
      </c>
    </row>
    <row r="48422" spans="1:3" x14ac:dyDescent="0.25">
      <c r="A48422">
        <v>547</v>
      </c>
      <c r="B48422" s="1">
        <f>DATE(2001,7,1) + TIME(0,0,0)</f>
        <v>37073</v>
      </c>
      <c r="C48422">
        <v>29.519241333</v>
      </c>
    </row>
    <row r="48423" spans="1:3" x14ac:dyDescent="0.25">
      <c r="A48423">
        <v>578</v>
      </c>
      <c r="B48423" s="1">
        <f>DATE(2001,8,1) + TIME(0,0,0)</f>
        <v>37104</v>
      </c>
      <c r="C48423">
        <v>29.813556671000001</v>
      </c>
    </row>
    <row r="48424" spans="1:3" x14ac:dyDescent="0.25">
      <c r="A48424">
        <v>609</v>
      </c>
      <c r="B48424" s="1">
        <f>DATE(2001,9,1) + TIME(0,0,0)</f>
        <v>37135</v>
      </c>
      <c r="C48424">
        <v>30.091896057</v>
      </c>
    </row>
    <row r="48425" spans="1:3" x14ac:dyDescent="0.25">
      <c r="A48425">
        <v>639</v>
      </c>
      <c r="B48425" s="1">
        <f>DATE(2001,10,1) + TIME(0,0,0)</f>
        <v>37165</v>
      </c>
      <c r="C48425">
        <v>30.34913826</v>
      </c>
    </row>
    <row r="48426" spans="1:3" x14ac:dyDescent="0.25">
      <c r="A48426">
        <v>670</v>
      </c>
      <c r="B48426" s="1">
        <f>DATE(2001,11,1) + TIME(0,0,0)</f>
        <v>37196</v>
      </c>
      <c r="C48426">
        <v>30.603887558</v>
      </c>
    </row>
    <row r="48427" spans="1:3" x14ac:dyDescent="0.25">
      <c r="A48427">
        <v>700</v>
      </c>
      <c r="B48427" s="1">
        <f>DATE(2001,12,1) + TIME(0,0,0)</f>
        <v>37226</v>
      </c>
      <c r="C48427">
        <v>30.840339661000002</v>
      </c>
    </row>
    <row r="48428" spans="1:3" x14ac:dyDescent="0.25">
      <c r="A48428">
        <v>731</v>
      </c>
      <c r="B48428" s="1">
        <f>DATE(2002,1,1) + TIME(0,0,0)</f>
        <v>37257</v>
      </c>
      <c r="C48428">
        <v>31.074605942000002</v>
      </c>
    </row>
    <row r="48429" spans="1:3" x14ac:dyDescent="0.25">
      <c r="A48429">
        <v>762</v>
      </c>
      <c r="B48429" s="1">
        <f>DATE(2002,2,1) + TIME(0,0,0)</f>
        <v>37288</v>
      </c>
      <c r="C48429">
        <v>31.299512863</v>
      </c>
    </row>
    <row r="48430" spans="1:3" x14ac:dyDescent="0.25">
      <c r="A48430">
        <v>790</v>
      </c>
      <c r="B48430" s="1">
        <f>DATE(2002,3,1) + TIME(0,0,0)</f>
        <v>37316</v>
      </c>
      <c r="C48430">
        <v>31.494550705000002</v>
      </c>
    </row>
    <row r="48431" spans="1:3" x14ac:dyDescent="0.25">
      <c r="A48431">
        <v>821</v>
      </c>
      <c r="B48431" s="1">
        <f>DATE(2002,4,1) + TIME(0,0,0)</f>
        <v>37347</v>
      </c>
      <c r="C48431">
        <v>31.700931549</v>
      </c>
    </row>
    <row r="48432" spans="1:3" x14ac:dyDescent="0.25">
      <c r="A48432">
        <v>851</v>
      </c>
      <c r="B48432" s="1">
        <f>DATE(2002,5,1) + TIME(0,0,0)</f>
        <v>37377</v>
      </c>
      <c r="C48432">
        <v>31.88996315</v>
      </c>
    </row>
    <row r="48433" spans="1:3" x14ac:dyDescent="0.25">
      <c r="A48433">
        <v>882</v>
      </c>
      <c r="B48433" s="1">
        <f>DATE(2002,6,1) + TIME(0,0,0)</f>
        <v>37408</v>
      </c>
      <c r="C48433">
        <v>32.074214935000001</v>
      </c>
    </row>
    <row r="48434" spans="1:3" x14ac:dyDescent="0.25">
      <c r="A48434">
        <v>912</v>
      </c>
      <c r="B48434" s="1">
        <f>DATE(2002,7,1) + TIME(0,0,0)</f>
        <v>37438</v>
      </c>
      <c r="C48434">
        <v>32.243755341000004</v>
      </c>
    </row>
    <row r="48435" spans="1:3" x14ac:dyDescent="0.25">
      <c r="A48435">
        <v>943</v>
      </c>
      <c r="B48435" s="1">
        <f>DATE(2002,8,1) + TIME(0,0,0)</f>
        <v>37469</v>
      </c>
      <c r="C48435">
        <v>32.411045074</v>
      </c>
    </row>
    <row r="48436" spans="1:3" x14ac:dyDescent="0.25">
      <c r="A48436">
        <v>974</v>
      </c>
      <c r="B48436" s="1">
        <f>DATE(2002,9,1) + TIME(0,0,0)</f>
        <v>37500</v>
      </c>
      <c r="C48436">
        <v>32.569763184000003</v>
      </c>
    </row>
    <row r="48437" spans="1:3" x14ac:dyDescent="0.25">
      <c r="A48437">
        <v>1004</v>
      </c>
      <c r="B48437" s="1">
        <f>DATE(2002,10,1) + TIME(0,0,0)</f>
        <v>37530</v>
      </c>
      <c r="C48437">
        <v>32.715270996000001</v>
      </c>
    </row>
    <row r="48438" spans="1:3" x14ac:dyDescent="0.25">
      <c r="A48438">
        <v>1035</v>
      </c>
      <c r="B48438" s="1">
        <f>DATE(2002,11,1) + TIME(0,0,0)</f>
        <v>37561</v>
      </c>
      <c r="C48438">
        <v>32.857765198000003</v>
      </c>
    </row>
    <row r="48439" spans="1:3" x14ac:dyDescent="0.25">
      <c r="A48439">
        <v>1065</v>
      </c>
      <c r="B48439" s="1">
        <f>DATE(2002,12,1) + TIME(0,0,0)</f>
        <v>37591</v>
      </c>
      <c r="C48439">
        <v>32.988876343000001</v>
      </c>
    </row>
    <row r="48440" spans="1:3" x14ac:dyDescent="0.25">
      <c r="A48440">
        <v>1096</v>
      </c>
      <c r="B48440" s="1">
        <f>DATE(2003,1,1) + TIME(0,0,0)</f>
        <v>37622</v>
      </c>
      <c r="C48440">
        <v>33.118736267000003</v>
      </c>
    </row>
    <row r="48441" spans="1:3" x14ac:dyDescent="0.25">
      <c r="A48441">
        <v>1127</v>
      </c>
      <c r="B48441" s="1">
        <f>DATE(2003,2,1) + TIME(0,0,0)</f>
        <v>37653</v>
      </c>
      <c r="C48441">
        <v>33.244438170999999</v>
      </c>
    </row>
    <row r="48442" spans="1:3" x14ac:dyDescent="0.25">
      <c r="A48442">
        <v>1155</v>
      </c>
      <c r="B48442" s="1">
        <f>DATE(2003,3,1) + TIME(0,0,0)</f>
        <v>37681</v>
      </c>
      <c r="C48442">
        <v>33.354637146000002</v>
      </c>
    </row>
    <row r="48443" spans="1:3" x14ac:dyDescent="0.25">
      <c r="A48443">
        <v>1186</v>
      </c>
      <c r="B48443" s="1">
        <f>DATE(2003,4,1) + TIME(0,0,0)</f>
        <v>37712</v>
      </c>
      <c r="C48443">
        <v>33.472904204999999</v>
      </c>
    </row>
    <row r="48444" spans="1:3" x14ac:dyDescent="0.25">
      <c r="A48444">
        <v>1216</v>
      </c>
      <c r="B48444" s="1">
        <f>DATE(2003,5,1) + TIME(0,0,0)</f>
        <v>37742</v>
      </c>
      <c r="C48444">
        <v>33.583854674999998</v>
      </c>
    </row>
    <row r="48445" spans="1:3" x14ac:dyDescent="0.25">
      <c r="A48445">
        <v>1247</v>
      </c>
      <c r="B48445" s="1">
        <f>DATE(2003,6,1) + TIME(0,0,0)</f>
        <v>37773</v>
      </c>
      <c r="C48445">
        <v>33.695251464999998</v>
      </c>
    </row>
    <row r="48446" spans="1:3" x14ac:dyDescent="0.25">
      <c r="A48446">
        <v>1277</v>
      </c>
      <c r="B48446" s="1">
        <f>DATE(2003,7,1) + TIME(0,0,0)</f>
        <v>37803</v>
      </c>
      <c r="C48446">
        <v>33.80015564</v>
      </c>
    </row>
    <row r="48447" spans="1:3" x14ac:dyDescent="0.25">
      <c r="A48447">
        <v>1308</v>
      </c>
      <c r="B48447" s="1">
        <f>DATE(2003,8,1) + TIME(0,0,0)</f>
        <v>37834</v>
      </c>
      <c r="C48447">
        <v>33.90593338</v>
      </c>
    </row>
    <row r="48448" spans="1:3" x14ac:dyDescent="0.25">
      <c r="A48448">
        <v>1339</v>
      </c>
      <c r="B48448" s="1">
        <f>DATE(2003,9,1) + TIME(0,0,0)</f>
        <v>37865</v>
      </c>
      <c r="C48448">
        <v>34.009254456000001</v>
      </c>
    </row>
    <row r="48449" spans="1:3" x14ac:dyDescent="0.25">
      <c r="A48449">
        <v>1369</v>
      </c>
      <c r="B48449" s="1">
        <f>DATE(2003,10,1) + TIME(0,0,0)</f>
        <v>37895</v>
      </c>
      <c r="C48449">
        <v>34.107059479</v>
      </c>
    </row>
    <row r="48450" spans="1:3" x14ac:dyDescent="0.25">
      <c r="A48450">
        <v>1400</v>
      </c>
      <c r="B48450" s="1">
        <f>DATE(2003,11,1) + TIME(0,0,0)</f>
        <v>37926</v>
      </c>
      <c r="C48450">
        <v>34.206027984999999</v>
      </c>
    </row>
    <row r="48451" spans="1:3" x14ac:dyDescent="0.25">
      <c r="A48451">
        <v>1430</v>
      </c>
      <c r="B48451" s="1">
        <f>DATE(2003,12,1) + TIME(0,0,0)</f>
        <v>37956</v>
      </c>
      <c r="C48451">
        <v>34.299949646000002</v>
      </c>
    </row>
    <row r="48452" spans="1:3" x14ac:dyDescent="0.25">
      <c r="A48452">
        <v>1461</v>
      </c>
      <c r="B48452" s="1">
        <f>DATE(2004,1,1) + TIME(0,0,0)</f>
        <v>37987</v>
      </c>
      <c r="C48452">
        <v>34.395244597999998</v>
      </c>
    </row>
    <row r="48453" spans="1:3" x14ac:dyDescent="0.25">
      <c r="A48453">
        <v>1492</v>
      </c>
      <c r="B48453" s="1">
        <f>DATE(2004,2,1) + TIME(0,0,0)</f>
        <v>38018</v>
      </c>
      <c r="C48453">
        <v>34.488872528000002</v>
      </c>
    </row>
    <row r="48454" spans="1:3" x14ac:dyDescent="0.25">
      <c r="A48454">
        <v>1521</v>
      </c>
      <c r="B48454" s="1">
        <f>DATE(2004,3,1) + TIME(0,0,0)</f>
        <v>38047</v>
      </c>
      <c r="C48454">
        <v>34.575016022</v>
      </c>
    </row>
    <row r="48455" spans="1:3" x14ac:dyDescent="0.25">
      <c r="A48455">
        <v>1552</v>
      </c>
      <c r="B48455" s="1">
        <f>DATE(2004,4,1) + TIME(0,0,0)</f>
        <v>38078</v>
      </c>
      <c r="C48455">
        <v>34.665565491000002</v>
      </c>
    </row>
    <row r="48456" spans="1:3" x14ac:dyDescent="0.25">
      <c r="A48456">
        <v>1582</v>
      </c>
      <c r="B48456" s="1">
        <f>DATE(2004,5,1) + TIME(0,0,0)</f>
        <v>38108</v>
      </c>
      <c r="C48456">
        <v>34.751674651999998</v>
      </c>
    </row>
    <row r="48457" spans="1:3" x14ac:dyDescent="0.25">
      <c r="A48457">
        <v>1613</v>
      </c>
      <c r="B48457" s="1">
        <f>DATE(2004,6,1) + TIME(0,0,0)</f>
        <v>38139</v>
      </c>
      <c r="C48457">
        <v>34.839092254999997</v>
      </c>
    </row>
    <row r="48458" spans="1:3" x14ac:dyDescent="0.25">
      <c r="A48458">
        <v>1643</v>
      </c>
      <c r="B48458" s="1">
        <f>DATE(2004,7,1) + TIME(0,0,0)</f>
        <v>38169</v>
      </c>
      <c r="C48458">
        <v>34.922176360999998</v>
      </c>
    </row>
    <row r="48459" spans="1:3" x14ac:dyDescent="0.25">
      <c r="A48459">
        <v>1674</v>
      </c>
      <c r="B48459" s="1">
        <f>DATE(2004,8,1) + TIME(0,0,0)</f>
        <v>38200</v>
      </c>
      <c r="C48459">
        <v>35.006450653000002</v>
      </c>
    </row>
    <row r="48460" spans="1:3" x14ac:dyDescent="0.25">
      <c r="A48460">
        <v>1705</v>
      </c>
      <c r="B48460" s="1">
        <f>DATE(2004,9,1) + TIME(0,0,0)</f>
        <v>38231</v>
      </c>
      <c r="C48460">
        <v>35.089088439999998</v>
      </c>
    </row>
    <row r="48461" spans="1:3" x14ac:dyDescent="0.25">
      <c r="A48461">
        <v>1735</v>
      </c>
      <c r="B48461" s="1">
        <f>DATE(2004,10,1) + TIME(0,0,0)</f>
        <v>38261</v>
      </c>
      <c r="C48461">
        <v>35.167591094999999</v>
      </c>
    </row>
    <row r="48462" spans="1:3" x14ac:dyDescent="0.25">
      <c r="A48462">
        <v>1766</v>
      </c>
      <c r="B48462" s="1">
        <f>DATE(2004,11,1) + TIME(0,0,0)</f>
        <v>38292</v>
      </c>
      <c r="C48462">
        <v>35.247226714999996</v>
      </c>
    </row>
    <row r="48463" spans="1:3" x14ac:dyDescent="0.25">
      <c r="A48463">
        <v>1796</v>
      </c>
      <c r="B48463" s="1">
        <f>DATE(2004,12,1) + TIME(0,0,0)</f>
        <v>38322</v>
      </c>
      <c r="C48463">
        <v>35.322753906000003</v>
      </c>
    </row>
    <row r="48464" spans="1:3" x14ac:dyDescent="0.25">
      <c r="A48464">
        <v>1827</v>
      </c>
      <c r="B48464" s="1">
        <f>DATE(2005,1,1) + TIME(0,0,0)</f>
        <v>38353</v>
      </c>
      <c r="C48464">
        <v>35.399181366000001</v>
      </c>
    </row>
    <row r="48465" spans="1:3" x14ac:dyDescent="0.25">
      <c r="A48465">
        <v>1858</v>
      </c>
      <c r="B48465" s="1">
        <f>DATE(2005,2,1) + TIME(0,0,0)</f>
        <v>38384</v>
      </c>
      <c r="C48465">
        <v>35.473976135000001</v>
      </c>
    </row>
    <row r="48466" spans="1:3" x14ac:dyDescent="0.25">
      <c r="A48466">
        <v>1886</v>
      </c>
      <c r="B48466" s="1">
        <f>DATE(2005,3,1) + TIME(0,0,0)</f>
        <v>38412</v>
      </c>
      <c r="C48466">
        <v>35.540176391999999</v>
      </c>
    </row>
    <row r="48467" spans="1:3" x14ac:dyDescent="0.25">
      <c r="A48467">
        <v>1917</v>
      </c>
      <c r="B48467" s="1">
        <f>DATE(2005,4,1) + TIME(0,0,0)</f>
        <v>38443</v>
      </c>
      <c r="C48467">
        <v>35.612033844000003</v>
      </c>
    </row>
    <row r="48468" spans="1:3" x14ac:dyDescent="0.25">
      <c r="A48468">
        <v>1947</v>
      </c>
      <c r="B48468" s="1">
        <f>DATE(2005,5,1) + TIME(0,0,0)</f>
        <v>38473</v>
      </c>
      <c r="C48468">
        <v>35.680171967</v>
      </c>
    </row>
    <row r="48469" spans="1:3" x14ac:dyDescent="0.25">
      <c r="A48469">
        <v>1978</v>
      </c>
      <c r="B48469" s="1">
        <f>DATE(2005,6,1) + TIME(0,0,0)</f>
        <v>38504</v>
      </c>
      <c r="C48469">
        <v>35.749217987000002</v>
      </c>
    </row>
    <row r="48470" spans="1:3" x14ac:dyDescent="0.25">
      <c r="A48470">
        <v>2008</v>
      </c>
      <c r="B48470" s="1">
        <f>DATE(2005,7,1) + TIME(0,0,0)</f>
        <v>38534</v>
      </c>
      <c r="C48470">
        <v>35.814773559999999</v>
      </c>
    </row>
    <row r="48471" spans="1:3" x14ac:dyDescent="0.25">
      <c r="A48471">
        <v>2039</v>
      </c>
      <c r="B48471" s="1">
        <f>DATE(2005,8,1) + TIME(0,0,0)</f>
        <v>38565</v>
      </c>
      <c r="C48471">
        <v>35.881481170999997</v>
      </c>
    </row>
    <row r="48472" spans="1:3" x14ac:dyDescent="0.25">
      <c r="A48472">
        <v>2070</v>
      </c>
      <c r="B48472" s="1">
        <f>DATE(2005,9,1) + TIME(0,0,0)</f>
        <v>38596</v>
      </c>
      <c r="C48472">
        <v>35.947231293000002</v>
      </c>
    </row>
    <row r="48473" spans="1:3" x14ac:dyDescent="0.25">
      <c r="A48473">
        <v>2100</v>
      </c>
      <c r="B48473" s="1">
        <f>DATE(2005,10,1) + TIME(0,0,0)</f>
        <v>38626</v>
      </c>
      <c r="C48473">
        <v>36.009841919000003</v>
      </c>
    </row>
    <row r="48474" spans="1:3" x14ac:dyDescent="0.25">
      <c r="A48474">
        <v>2131</v>
      </c>
      <c r="B48474" s="1">
        <f>DATE(2005,11,1) + TIME(0,0,0)</f>
        <v>38657</v>
      </c>
      <c r="C48474">
        <v>36.073394774999997</v>
      </c>
    </row>
    <row r="48475" spans="1:3" x14ac:dyDescent="0.25">
      <c r="A48475">
        <v>2161</v>
      </c>
      <c r="B48475" s="1">
        <f>DATE(2005,12,1) + TIME(0,0,0)</f>
        <v>38687</v>
      </c>
      <c r="C48475">
        <v>36.133777618000003</v>
      </c>
    </row>
    <row r="48476" spans="1:3" x14ac:dyDescent="0.25">
      <c r="A48476">
        <v>2192</v>
      </c>
      <c r="B48476" s="1">
        <f>DATE(2006,1,1) + TIME(0,0,0)</f>
        <v>38718</v>
      </c>
      <c r="C48476">
        <v>36.195079802999999</v>
      </c>
    </row>
    <row r="48477" spans="1:3" x14ac:dyDescent="0.25">
      <c r="A48477">
        <v>2223</v>
      </c>
      <c r="B48477" s="1">
        <f>DATE(2006,2,1) + TIME(0,0,0)</f>
        <v>38749</v>
      </c>
      <c r="C48477">
        <v>36.255290985000002</v>
      </c>
    </row>
    <row r="48478" spans="1:3" x14ac:dyDescent="0.25">
      <c r="A48478">
        <v>2251</v>
      </c>
      <c r="B48478" s="1">
        <f>DATE(2006,3,1) + TIME(0,0,0)</f>
        <v>38777</v>
      </c>
      <c r="C48478">
        <v>36.308784484999997</v>
      </c>
    </row>
    <row r="48479" spans="1:3" x14ac:dyDescent="0.25">
      <c r="A48479">
        <v>2282</v>
      </c>
      <c r="B48479" s="1">
        <f>DATE(2006,4,1) + TIME(0,0,0)</f>
        <v>38808</v>
      </c>
      <c r="C48479">
        <v>36.367115020999996</v>
      </c>
    </row>
    <row r="48480" spans="1:3" x14ac:dyDescent="0.25">
      <c r="A48480">
        <v>2312</v>
      </c>
      <c r="B48480" s="1">
        <f>DATE(2006,5,1) + TIME(0,0,0)</f>
        <v>38838</v>
      </c>
      <c r="C48480">
        <v>36.422679901000002</v>
      </c>
    </row>
    <row r="48481" spans="1:3" x14ac:dyDescent="0.25">
      <c r="A48481">
        <v>2343</v>
      </c>
      <c r="B48481" s="1">
        <f>DATE(2006,6,1) + TIME(0,0,0)</f>
        <v>38869</v>
      </c>
      <c r="C48481">
        <v>36.479221344000003</v>
      </c>
    </row>
    <row r="48482" spans="1:3" x14ac:dyDescent="0.25">
      <c r="A48482">
        <v>2373</v>
      </c>
      <c r="B48482" s="1">
        <f>DATE(2006,7,1) + TIME(0,0,0)</f>
        <v>38899</v>
      </c>
      <c r="C48482">
        <v>36.533145904999998</v>
      </c>
    </row>
    <row r="48483" spans="1:3" x14ac:dyDescent="0.25">
      <c r="A48483">
        <v>2404</v>
      </c>
      <c r="B48483" s="1">
        <f>DATE(2006,8,1) + TIME(0,0,0)</f>
        <v>38930</v>
      </c>
      <c r="C48483">
        <v>36.588069916000002</v>
      </c>
    </row>
    <row r="48484" spans="1:3" x14ac:dyDescent="0.25">
      <c r="A48484">
        <v>2435</v>
      </c>
      <c r="B48484" s="1">
        <f>DATE(2006,9,1) + TIME(0,0,0)</f>
        <v>38961</v>
      </c>
      <c r="C48484">
        <v>36.64226532</v>
      </c>
    </row>
    <row r="48485" spans="1:3" x14ac:dyDescent="0.25">
      <c r="A48485">
        <v>2465</v>
      </c>
      <c r="B48485" s="1">
        <f>DATE(2006,10,1) + TIME(0,0,0)</f>
        <v>38991</v>
      </c>
      <c r="C48485">
        <v>36.693992614999999</v>
      </c>
    </row>
    <row r="48486" spans="1:3" x14ac:dyDescent="0.25">
      <c r="A48486">
        <v>2496</v>
      </c>
      <c r="B48486" s="1">
        <f>DATE(2006,11,1) + TIME(0,0,0)</f>
        <v>39022</v>
      </c>
      <c r="C48486">
        <v>36.746749878000003</v>
      </c>
    </row>
    <row r="48487" spans="1:3" x14ac:dyDescent="0.25">
      <c r="A48487">
        <v>2526</v>
      </c>
      <c r="B48487" s="1">
        <f>DATE(2006,12,1) + TIME(0,0,0)</f>
        <v>39052</v>
      </c>
      <c r="C48487">
        <v>36.797107697000001</v>
      </c>
    </row>
    <row r="48488" spans="1:3" x14ac:dyDescent="0.25">
      <c r="A48488">
        <v>2557</v>
      </c>
      <c r="B48488" s="1">
        <f>DATE(2007,1,1) + TIME(0,0,0)</f>
        <v>39083</v>
      </c>
      <c r="C48488">
        <v>36.848506927000003</v>
      </c>
    </row>
    <row r="48489" spans="1:3" x14ac:dyDescent="0.25">
      <c r="A48489">
        <v>2588</v>
      </c>
      <c r="B48489" s="1">
        <f>DATE(2007,2,1) + TIME(0,0,0)</f>
        <v>39114</v>
      </c>
      <c r="C48489">
        <v>36.899284363</v>
      </c>
    </row>
    <row r="48490" spans="1:3" x14ac:dyDescent="0.25">
      <c r="A48490">
        <v>2616</v>
      </c>
      <c r="B48490" s="1">
        <f>DATE(2007,3,1) + TIME(0,0,0)</f>
        <v>39142</v>
      </c>
      <c r="C48490">
        <v>36.944629669000001</v>
      </c>
    </row>
    <row r="48491" spans="1:3" x14ac:dyDescent="0.25">
      <c r="A48491">
        <v>2647</v>
      </c>
      <c r="B48491" s="1">
        <f>DATE(2007,4,1) + TIME(0,0,0)</f>
        <v>39173</v>
      </c>
      <c r="C48491">
        <v>36.994270325000002</v>
      </c>
    </row>
    <row r="48492" spans="1:3" x14ac:dyDescent="0.25">
      <c r="A48492">
        <v>2677</v>
      </c>
      <c r="B48492" s="1">
        <f>DATE(2007,5,1) + TIME(0,0,0)</f>
        <v>39203</v>
      </c>
      <c r="C48492">
        <v>37.041774750000002</v>
      </c>
    </row>
    <row r="48493" spans="1:3" x14ac:dyDescent="0.25">
      <c r="A48493">
        <v>2708</v>
      </c>
      <c r="B48493" s="1">
        <f>DATE(2007,6,1) + TIME(0,0,0)</f>
        <v>39234</v>
      </c>
      <c r="C48493">
        <v>37.090343474999997</v>
      </c>
    </row>
    <row r="48494" spans="1:3" x14ac:dyDescent="0.25">
      <c r="A48494">
        <v>2738</v>
      </c>
      <c r="B48494" s="1">
        <f>DATE(2007,7,1) + TIME(0,0,0)</f>
        <v>39264</v>
      </c>
      <c r="C48494">
        <v>37.136882782000001</v>
      </c>
    </row>
    <row r="48495" spans="1:3" x14ac:dyDescent="0.25">
      <c r="A48495">
        <v>2769</v>
      </c>
      <c r="B48495" s="1">
        <f>DATE(2007,8,1) + TIME(0,0,0)</f>
        <v>39295</v>
      </c>
      <c r="C48495">
        <v>37.184505463000001</v>
      </c>
    </row>
    <row r="48496" spans="1:3" x14ac:dyDescent="0.25">
      <c r="A48496">
        <v>2800</v>
      </c>
      <c r="B48496" s="1">
        <f>DATE(2007,9,1) + TIME(0,0,0)</f>
        <v>39326</v>
      </c>
      <c r="C48496">
        <v>37.231670379999997</v>
      </c>
    </row>
    <row r="48497" spans="1:3" x14ac:dyDescent="0.25">
      <c r="A48497">
        <v>2830</v>
      </c>
      <c r="B48497" s="1">
        <f>DATE(2007,10,1) + TIME(0,0,0)</f>
        <v>39356</v>
      </c>
      <c r="C48497">
        <v>37.276866912999999</v>
      </c>
    </row>
    <row r="48498" spans="1:3" x14ac:dyDescent="0.25">
      <c r="A48498">
        <v>2861</v>
      </c>
      <c r="B48498" s="1">
        <f>DATE(2007,11,1) + TIME(0,0,0)</f>
        <v>39387</v>
      </c>
      <c r="C48498">
        <v>37.323120117000002</v>
      </c>
    </row>
    <row r="48499" spans="1:3" x14ac:dyDescent="0.25">
      <c r="A48499">
        <v>2891</v>
      </c>
      <c r="B48499" s="1">
        <f>DATE(2007,12,1) + TIME(0,0,0)</f>
        <v>39417</v>
      </c>
      <c r="C48499">
        <v>37.367454529</v>
      </c>
    </row>
    <row r="48500" spans="1:3" x14ac:dyDescent="0.25">
      <c r="A48500">
        <v>2922</v>
      </c>
      <c r="B48500" s="1">
        <f>DATE(2008,1,1) + TIME(0,0,0)</f>
        <v>39448</v>
      </c>
      <c r="C48500">
        <v>37.412830352999997</v>
      </c>
    </row>
    <row r="48501" spans="1:3" x14ac:dyDescent="0.25">
      <c r="A48501">
        <v>2953</v>
      </c>
      <c r="B48501" s="1">
        <f>DATE(2008,2,1) + TIME(0,0,0)</f>
        <v>39479</v>
      </c>
      <c r="C48501">
        <v>37.457782745000003</v>
      </c>
    </row>
    <row r="48502" spans="1:3" x14ac:dyDescent="0.25">
      <c r="A48502">
        <v>2982</v>
      </c>
      <c r="B48502" s="1">
        <f>DATE(2008,3,1) + TIME(0,0,0)</f>
        <v>39508</v>
      </c>
      <c r="C48502">
        <v>37.499446869000003</v>
      </c>
    </row>
    <row r="48503" spans="1:3" x14ac:dyDescent="0.25">
      <c r="A48503">
        <v>3013</v>
      </c>
      <c r="B48503" s="1">
        <f>DATE(2008,4,1) + TIME(0,0,0)</f>
        <v>39539</v>
      </c>
      <c r="C48503">
        <v>37.543617249</v>
      </c>
    </row>
    <row r="48504" spans="1:3" x14ac:dyDescent="0.25">
      <c r="A48504">
        <v>3043</v>
      </c>
      <c r="B48504" s="1">
        <f>DATE(2008,5,1) + TIME(0,0,0)</f>
        <v>39569</v>
      </c>
      <c r="C48504">
        <v>37.585964203000003</v>
      </c>
    </row>
    <row r="48505" spans="1:3" x14ac:dyDescent="0.25">
      <c r="A48505">
        <v>3074</v>
      </c>
      <c r="B48505" s="1">
        <f>DATE(2008,6,1) + TIME(0,0,0)</f>
        <v>39600</v>
      </c>
      <c r="C48505">
        <v>37.629364013999997</v>
      </c>
    </row>
    <row r="48506" spans="1:3" x14ac:dyDescent="0.25">
      <c r="A48506">
        <v>3104</v>
      </c>
      <c r="B48506" s="1">
        <f>DATE(2008,7,1) + TIME(0,0,0)</f>
        <v>39630</v>
      </c>
      <c r="C48506">
        <v>37.670970916999998</v>
      </c>
    </row>
    <row r="48507" spans="1:3" x14ac:dyDescent="0.25">
      <c r="A48507">
        <v>3135</v>
      </c>
      <c r="B48507" s="1">
        <f>DATE(2008,8,1) + TIME(0,0,0)</f>
        <v>39661</v>
      </c>
      <c r="C48507">
        <v>37.713623046999999</v>
      </c>
    </row>
    <row r="48508" spans="1:3" x14ac:dyDescent="0.25">
      <c r="A48508">
        <v>3166</v>
      </c>
      <c r="B48508" s="1">
        <f>DATE(2008,9,1) + TIME(0,0,0)</f>
        <v>39692</v>
      </c>
      <c r="C48508">
        <v>37.755878447999997</v>
      </c>
    </row>
    <row r="48509" spans="1:3" x14ac:dyDescent="0.25">
      <c r="A48509">
        <v>3196</v>
      </c>
      <c r="B48509" s="1">
        <f>DATE(2008,10,1) + TIME(0,0,0)</f>
        <v>39722</v>
      </c>
      <c r="C48509">
        <v>37.796455383000001</v>
      </c>
    </row>
    <row r="48510" spans="1:3" x14ac:dyDescent="0.25">
      <c r="A48510">
        <v>3227</v>
      </c>
      <c r="B48510" s="1">
        <f>DATE(2008,11,1) + TIME(0,0,0)</f>
        <v>39753</v>
      </c>
      <c r="C48510">
        <v>37.838016510000003</v>
      </c>
    </row>
    <row r="48511" spans="1:3" x14ac:dyDescent="0.25">
      <c r="A48511">
        <v>3257</v>
      </c>
      <c r="B48511" s="1">
        <f>DATE(2008,12,1) + TIME(0,0,0)</f>
        <v>39783</v>
      </c>
      <c r="C48511">
        <v>37.877941131999997</v>
      </c>
    </row>
    <row r="48512" spans="1:3" x14ac:dyDescent="0.25">
      <c r="A48512">
        <v>3288</v>
      </c>
      <c r="B48512" s="1">
        <f>DATE(2009,1,1) + TIME(0,0,0)</f>
        <v>39814</v>
      </c>
      <c r="C48512">
        <v>37.918846129999999</v>
      </c>
    </row>
    <row r="48513" spans="1:3" x14ac:dyDescent="0.25">
      <c r="A48513">
        <v>3319</v>
      </c>
      <c r="B48513" s="1">
        <f>DATE(2009,2,1) + TIME(0,0,0)</f>
        <v>39845</v>
      </c>
      <c r="C48513">
        <v>37.959442138999997</v>
      </c>
    </row>
    <row r="48514" spans="1:3" x14ac:dyDescent="0.25">
      <c r="A48514">
        <v>3347</v>
      </c>
      <c r="B48514" s="1">
        <f>DATE(2009,3,1) + TIME(0,0,0)</f>
        <v>39873</v>
      </c>
      <c r="C48514">
        <v>37.995838165000002</v>
      </c>
    </row>
    <row r="48515" spans="1:3" x14ac:dyDescent="0.25">
      <c r="A48515">
        <v>3378</v>
      </c>
      <c r="B48515" s="1">
        <f>DATE(2009,4,1) + TIME(0,0,0)</f>
        <v>39904</v>
      </c>
      <c r="C48515">
        <v>38.035831451</v>
      </c>
    </row>
    <row r="48516" spans="1:3" x14ac:dyDescent="0.25">
      <c r="A48516">
        <v>3408</v>
      </c>
      <c r="B48516" s="1">
        <f>DATE(2009,5,1) + TIME(0,0,0)</f>
        <v>39934</v>
      </c>
      <c r="C48516">
        <v>38.074241637999997</v>
      </c>
    </row>
    <row r="48517" spans="1:3" x14ac:dyDescent="0.25">
      <c r="A48517">
        <v>3439</v>
      </c>
      <c r="B48517" s="1">
        <f>DATE(2009,6,1) + TIME(0,0,0)</f>
        <v>39965</v>
      </c>
      <c r="C48517">
        <v>38.113636016999997</v>
      </c>
    </row>
    <row r="48518" spans="1:3" x14ac:dyDescent="0.25">
      <c r="A48518">
        <v>3469</v>
      </c>
      <c r="B48518" s="1">
        <f>DATE(2009,7,1) + TIME(0,0,0)</f>
        <v>39995</v>
      </c>
      <c r="C48518">
        <v>38.151473998999997</v>
      </c>
    </row>
    <row r="48519" spans="1:3" x14ac:dyDescent="0.25">
      <c r="A48519">
        <v>3500</v>
      </c>
      <c r="B48519" s="1">
        <f>DATE(2009,8,1) + TIME(0,0,0)</f>
        <v>40026</v>
      </c>
      <c r="C48519">
        <v>38.190277100000003</v>
      </c>
    </row>
    <row r="48520" spans="1:3" x14ac:dyDescent="0.25">
      <c r="A48520">
        <v>3531</v>
      </c>
      <c r="B48520" s="1">
        <f>DATE(2009,9,1) + TIME(0,0,0)</f>
        <v>40057</v>
      </c>
      <c r="C48520">
        <v>38.228794098000002</v>
      </c>
    </row>
    <row r="48521" spans="1:3" x14ac:dyDescent="0.25">
      <c r="A48521">
        <v>3561</v>
      </c>
      <c r="B48521" s="1">
        <f>DATE(2009,10,1) + TIME(0,0,0)</f>
        <v>40087</v>
      </c>
      <c r="C48521">
        <v>38.265792847</v>
      </c>
    </row>
    <row r="48522" spans="1:3" x14ac:dyDescent="0.25">
      <c r="A48522">
        <v>3592</v>
      </c>
      <c r="B48522" s="1">
        <f>DATE(2009,11,1) + TIME(0,0,0)</f>
        <v>40118</v>
      </c>
      <c r="C48522">
        <v>38.303749084000003</v>
      </c>
    </row>
    <row r="48523" spans="1:3" x14ac:dyDescent="0.25">
      <c r="A48523">
        <v>3622</v>
      </c>
      <c r="B48523" s="1">
        <f>DATE(2009,12,1) + TIME(0,0,0)</f>
        <v>40148</v>
      </c>
      <c r="C48523">
        <v>38.340213775999999</v>
      </c>
    </row>
    <row r="48524" spans="1:3" x14ac:dyDescent="0.25">
      <c r="A48524">
        <v>3653</v>
      </c>
      <c r="B48524" s="1">
        <f>DATE(2010,1,1) + TIME(0,0,0)</f>
        <v>40179</v>
      </c>
      <c r="C48524">
        <v>38.377624511999997</v>
      </c>
    </row>
    <row r="48525" spans="1:3" x14ac:dyDescent="0.25">
      <c r="A48525">
        <v>3684</v>
      </c>
      <c r="B48525" s="1">
        <f>DATE(2010,2,1) + TIME(0,0,0)</f>
        <v>40210</v>
      </c>
      <c r="C48525">
        <v>38.414764404000003</v>
      </c>
    </row>
    <row r="48526" spans="1:3" x14ac:dyDescent="0.25">
      <c r="A48526">
        <v>3712</v>
      </c>
      <c r="B48526" s="1">
        <f>DATE(2010,3,1) + TIME(0,0,0)</f>
        <v>40238</v>
      </c>
      <c r="C48526">
        <v>38.448081969999997</v>
      </c>
    </row>
    <row r="48527" spans="1:3" x14ac:dyDescent="0.25">
      <c r="A48527">
        <v>3743</v>
      </c>
      <c r="B48527" s="1">
        <f>DATE(2010,4,1) + TIME(0,0,0)</f>
        <v>40269</v>
      </c>
      <c r="C48527">
        <v>38.484710692999997</v>
      </c>
    </row>
    <row r="48528" spans="1:3" x14ac:dyDescent="0.25">
      <c r="A48528">
        <v>3773</v>
      </c>
      <c r="B48528" s="1">
        <f>DATE(2010,5,1) + TIME(0,0,0)</f>
        <v>40299</v>
      </c>
      <c r="C48528">
        <v>38.519912720000001</v>
      </c>
    </row>
    <row r="48529" spans="1:3" x14ac:dyDescent="0.25">
      <c r="A48529">
        <v>3804</v>
      </c>
      <c r="B48529" s="1">
        <f>DATE(2010,6,1) + TIME(0,0,0)</f>
        <v>40330</v>
      </c>
      <c r="C48529">
        <v>38.556034087999997</v>
      </c>
    </row>
    <row r="48530" spans="1:3" x14ac:dyDescent="0.25">
      <c r="A48530">
        <v>3834</v>
      </c>
      <c r="B48530" s="1">
        <f>DATE(2010,7,1) + TIME(0,0,0)</f>
        <v>40360</v>
      </c>
      <c r="C48530">
        <v>38.590744018999999</v>
      </c>
    </row>
    <row r="48531" spans="1:3" x14ac:dyDescent="0.25">
      <c r="A48531">
        <v>3865</v>
      </c>
      <c r="B48531" s="1">
        <f>DATE(2010,8,1) + TIME(0,0,0)</f>
        <v>40391</v>
      </c>
      <c r="C48531">
        <v>38.626361846999998</v>
      </c>
    </row>
    <row r="48532" spans="1:3" x14ac:dyDescent="0.25">
      <c r="A48532">
        <v>3896</v>
      </c>
      <c r="B48532" s="1">
        <f>DATE(2010,9,1) + TIME(0,0,0)</f>
        <v>40422</v>
      </c>
      <c r="C48532">
        <v>38.661743164000001</v>
      </c>
    </row>
    <row r="48533" spans="1:3" x14ac:dyDescent="0.25">
      <c r="A48533">
        <v>3926</v>
      </c>
      <c r="B48533" s="1">
        <f>DATE(2010,10,1) + TIME(0,0,0)</f>
        <v>40452</v>
      </c>
      <c r="C48533">
        <v>38.695766448999997</v>
      </c>
    </row>
    <row r="48534" spans="1:3" x14ac:dyDescent="0.25">
      <c r="A48534">
        <v>3957</v>
      </c>
      <c r="B48534" s="1">
        <f>DATE(2010,11,1) + TIME(0,0,0)</f>
        <v>40483</v>
      </c>
      <c r="C48534">
        <v>38.730709075999997</v>
      </c>
    </row>
    <row r="48535" spans="1:3" x14ac:dyDescent="0.25">
      <c r="A48535">
        <v>3987</v>
      </c>
      <c r="B48535" s="1">
        <f>DATE(2010,12,1) + TIME(0,0,0)</f>
        <v>40513</v>
      </c>
      <c r="C48535">
        <v>38.764316559000001</v>
      </c>
    </row>
    <row r="48536" spans="1:3" x14ac:dyDescent="0.25">
      <c r="A48536">
        <v>4018</v>
      </c>
      <c r="B48536" s="1">
        <f>DATE(2011,1,1) + TIME(0,0,0)</f>
        <v>40544</v>
      </c>
      <c r="C48536">
        <v>38.798824310000001</v>
      </c>
    </row>
    <row r="48537" spans="1:3" x14ac:dyDescent="0.25">
      <c r="A48537">
        <v>4049</v>
      </c>
      <c r="B48537" s="1">
        <f>DATE(2011,2,1) + TIME(0,0,0)</f>
        <v>40575</v>
      </c>
      <c r="C48537">
        <v>38.833110808999997</v>
      </c>
    </row>
    <row r="48538" spans="1:3" x14ac:dyDescent="0.25">
      <c r="A48538">
        <v>4077</v>
      </c>
      <c r="B48538" s="1">
        <f>DATE(2011,3,1) + TIME(0,0,0)</f>
        <v>40603</v>
      </c>
      <c r="C48538">
        <v>38.863883971999996</v>
      </c>
    </row>
    <row r="48539" spans="1:3" x14ac:dyDescent="0.25">
      <c r="A48539">
        <v>4108</v>
      </c>
      <c r="B48539" s="1">
        <f>DATE(2011,4,1) + TIME(0,0,0)</f>
        <v>40634</v>
      </c>
      <c r="C48539">
        <v>38.897731780999997</v>
      </c>
    </row>
    <row r="48540" spans="1:3" x14ac:dyDescent="0.25">
      <c r="A48540">
        <v>4138</v>
      </c>
      <c r="B48540" s="1">
        <f>DATE(2011,5,1) + TIME(0,0,0)</f>
        <v>40664</v>
      </c>
      <c r="C48540">
        <v>38.930278778000002</v>
      </c>
    </row>
    <row r="48541" spans="1:3" x14ac:dyDescent="0.25">
      <c r="A48541">
        <v>4169</v>
      </c>
      <c r="B48541" s="1">
        <f>DATE(2011,6,1) + TIME(0,0,0)</f>
        <v>40695</v>
      </c>
      <c r="C48541">
        <v>38.963684082</v>
      </c>
    </row>
    <row r="48542" spans="1:3" x14ac:dyDescent="0.25">
      <c r="A48542">
        <v>4199</v>
      </c>
      <c r="B48542" s="1">
        <f>DATE(2011,7,1) + TIME(0,0,0)</f>
        <v>40725</v>
      </c>
      <c r="C48542">
        <v>38.995796204000001</v>
      </c>
    </row>
    <row r="48543" spans="1:3" x14ac:dyDescent="0.25">
      <c r="A48543">
        <v>4230</v>
      </c>
      <c r="B48543" s="1">
        <f>DATE(2011,8,1) + TIME(0,0,0)</f>
        <v>40756</v>
      </c>
      <c r="C48543">
        <v>39.028759002999998</v>
      </c>
    </row>
    <row r="48544" spans="1:3" x14ac:dyDescent="0.25">
      <c r="A48544">
        <v>4261</v>
      </c>
      <c r="B48544" s="1">
        <f>DATE(2011,9,1) + TIME(0,0,0)</f>
        <v>40787</v>
      </c>
      <c r="C48544">
        <v>39.061496734999999</v>
      </c>
    </row>
    <row r="48545" spans="1:3" x14ac:dyDescent="0.25">
      <c r="A48545">
        <v>4291</v>
      </c>
      <c r="B48545" s="1">
        <f>DATE(2011,10,1) + TIME(0,0,0)</f>
        <v>40817</v>
      </c>
      <c r="C48545">
        <v>39.092967987000002</v>
      </c>
    </row>
    <row r="48546" spans="1:3" x14ac:dyDescent="0.25">
      <c r="A48546">
        <v>4322</v>
      </c>
      <c r="B48546" s="1">
        <f>DATE(2011,11,1) + TIME(0,0,0)</f>
        <v>40848</v>
      </c>
      <c r="C48546">
        <v>39.125267029</v>
      </c>
    </row>
    <row r="48547" spans="1:3" x14ac:dyDescent="0.25">
      <c r="A48547">
        <v>4352</v>
      </c>
      <c r="B48547" s="1">
        <f>DATE(2011,12,1) + TIME(0,0,0)</f>
        <v>40878</v>
      </c>
      <c r="C48547">
        <v>39.156318665000001</v>
      </c>
    </row>
    <row r="48548" spans="1:3" x14ac:dyDescent="0.25">
      <c r="A48548">
        <v>4383</v>
      </c>
      <c r="B48548" s="1">
        <f>DATE(2012,1,1) + TIME(0,0,0)</f>
        <v>40909</v>
      </c>
      <c r="C48548">
        <v>39.188186645999998</v>
      </c>
    </row>
    <row r="48549" spans="1:3" x14ac:dyDescent="0.25">
      <c r="A48549">
        <v>4414</v>
      </c>
      <c r="B48549" s="1">
        <f>DATE(2012,2,1) + TIME(0,0,0)</f>
        <v>40940</v>
      </c>
      <c r="C48549">
        <v>39.219841002999999</v>
      </c>
    </row>
    <row r="48550" spans="1:3" x14ac:dyDescent="0.25">
      <c r="A48550">
        <v>4443</v>
      </c>
      <c r="B48550" s="1">
        <f>DATE(2012,3,1) + TIME(0,0,0)</f>
        <v>40969</v>
      </c>
      <c r="C48550">
        <v>39.249259948999999</v>
      </c>
    </row>
    <row r="48551" spans="1:3" x14ac:dyDescent="0.25">
      <c r="A48551">
        <v>4474</v>
      </c>
      <c r="B48551" s="1">
        <f>DATE(2012,4,1) + TIME(0,0,0)</f>
        <v>41000</v>
      </c>
      <c r="C48551">
        <v>39.280502319</v>
      </c>
    </row>
    <row r="48552" spans="1:3" x14ac:dyDescent="0.25">
      <c r="A48552">
        <v>4504</v>
      </c>
      <c r="B48552" s="1">
        <f>DATE(2012,5,1) + TIME(0,0,0)</f>
        <v>41030</v>
      </c>
      <c r="C48552">
        <v>39.310535430999998</v>
      </c>
    </row>
    <row r="48553" spans="1:3" x14ac:dyDescent="0.25">
      <c r="A48553">
        <v>4535</v>
      </c>
      <c r="B48553" s="1">
        <f>DATE(2012,6,1) + TIME(0,0,0)</f>
        <v>41061</v>
      </c>
      <c r="C48553">
        <v>39.341365814</v>
      </c>
    </row>
    <row r="48554" spans="1:3" x14ac:dyDescent="0.25">
      <c r="A48554">
        <v>4565</v>
      </c>
      <c r="B48554" s="1">
        <f>DATE(2012,7,1) + TIME(0,0,0)</f>
        <v>41091</v>
      </c>
      <c r="C48554">
        <v>39.371009827000002</v>
      </c>
    </row>
    <row r="48555" spans="1:3" x14ac:dyDescent="0.25">
      <c r="A48555">
        <v>4596</v>
      </c>
      <c r="B48555" s="1">
        <f>DATE(2012,8,1) + TIME(0,0,0)</f>
        <v>41122</v>
      </c>
      <c r="C48555">
        <v>39.401439666999998</v>
      </c>
    </row>
    <row r="48556" spans="1:3" x14ac:dyDescent="0.25">
      <c r="A48556">
        <v>4627</v>
      </c>
      <c r="B48556" s="1">
        <f>DATE(2012,9,1) + TIME(0,0,0)</f>
        <v>41153</v>
      </c>
      <c r="C48556">
        <v>39.431667328000003</v>
      </c>
    </row>
    <row r="48557" spans="1:3" x14ac:dyDescent="0.25">
      <c r="A48557">
        <v>4657</v>
      </c>
      <c r="B48557" s="1">
        <f>DATE(2012,10,1) + TIME(0,0,0)</f>
        <v>41183</v>
      </c>
      <c r="C48557">
        <v>39.460731506000002</v>
      </c>
    </row>
    <row r="48558" spans="1:3" x14ac:dyDescent="0.25">
      <c r="A48558">
        <v>4688</v>
      </c>
      <c r="B48558" s="1">
        <f>DATE(2012,11,1) + TIME(0,0,0)</f>
        <v>41214</v>
      </c>
      <c r="C48558">
        <v>39.490566254000001</v>
      </c>
    </row>
    <row r="48559" spans="1:3" x14ac:dyDescent="0.25">
      <c r="A48559">
        <v>4718</v>
      </c>
      <c r="B48559" s="1">
        <f>DATE(2012,12,1) + TIME(0,0,0)</f>
        <v>41244</v>
      </c>
      <c r="C48559">
        <v>39.519256591999998</v>
      </c>
    </row>
    <row r="48560" spans="1:3" x14ac:dyDescent="0.25">
      <c r="A48560">
        <v>4749</v>
      </c>
      <c r="B48560" s="1">
        <f>DATE(2013,1,1) + TIME(0,0,0)</f>
        <v>41275</v>
      </c>
      <c r="C48560">
        <v>39.548713683999999</v>
      </c>
    </row>
    <row r="48561" spans="1:3" x14ac:dyDescent="0.25">
      <c r="A48561">
        <v>4780</v>
      </c>
      <c r="B48561" s="1">
        <f>DATE(2013,2,1) + TIME(0,0,0)</f>
        <v>41306</v>
      </c>
      <c r="C48561">
        <v>39.577987671000002</v>
      </c>
    </row>
    <row r="48562" spans="1:3" x14ac:dyDescent="0.25">
      <c r="A48562">
        <v>4808</v>
      </c>
      <c r="B48562" s="1">
        <f>DATE(2013,3,1) + TIME(0,0,0)</f>
        <v>41334</v>
      </c>
      <c r="C48562">
        <v>39.604274750000002</v>
      </c>
    </row>
    <row r="48563" spans="1:3" x14ac:dyDescent="0.25">
      <c r="A48563">
        <v>4839</v>
      </c>
      <c r="B48563" s="1">
        <f>DATE(2013,4,1) + TIME(0,0,0)</f>
        <v>41365</v>
      </c>
      <c r="C48563">
        <v>39.633201599000003</v>
      </c>
    </row>
    <row r="48564" spans="1:3" x14ac:dyDescent="0.25">
      <c r="A48564">
        <v>4869</v>
      </c>
      <c r="B48564" s="1">
        <f>DATE(2013,5,1) + TIME(0,0,0)</f>
        <v>41395</v>
      </c>
      <c r="C48564">
        <v>39.661029816000003</v>
      </c>
    </row>
    <row r="48565" spans="1:3" x14ac:dyDescent="0.25">
      <c r="A48565">
        <v>4900</v>
      </c>
      <c r="B48565" s="1">
        <f>DATE(2013,6,1) + TIME(0,0,0)</f>
        <v>41426</v>
      </c>
      <c r="C48565">
        <v>39.689617157000001</v>
      </c>
    </row>
    <row r="48566" spans="1:3" x14ac:dyDescent="0.25">
      <c r="A48566">
        <v>4930</v>
      </c>
      <c r="B48566" s="1">
        <f>DATE(2013,7,1) + TIME(0,0,0)</f>
        <v>41456</v>
      </c>
      <c r="C48566">
        <v>39.717117309999999</v>
      </c>
    </row>
    <row r="48567" spans="1:3" x14ac:dyDescent="0.25">
      <c r="A48567">
        <v>4961</v>
      </c>
      <c r="B48567" s="1">
        <f>DATE(2013,8,1) + TIME(0,0,0)</f>
        <v>41487</v>
      </c>
      <c r="C48567">
        <v>39.745372772000003</v>
      </c>
    </row>
    <row r="48568" spans="1:3" x14ac:dyDescent="0.25">
      <c r="A48568">
        <v>4992</v>
      </c>
      <c r="B48568" s="1">
        <f>DATE(2013,9,1) + TIME(0,0,0)</f>
        <v>41518</v>
      </c>
      <c r="C48568">
        <v>39.773460387999997</v>
      </c>
    </row>
    <row r="48569" spans="1:3" x14ac:dyDescent="0.25">
      <c r="A48569">
        <v>5022</v>
      </c>
      <c r="B48569" s="1">
        <f>DATE(2013,10,1) + TIME(0,0,0)</f>
        <v>41548</v>
      </c>
      <c r="C48569">
        <v>39.800491332999997</v>
      </c>
    </row>
    <row r="48570" spans="1:3" x14ac:dyDescent="0.25">
      <c r="A48570">
        <v>5053</v>
      </c>
      <c r="B48570" s="1">
        <f>DATE(2013,11,1) + TIME(0,0,0)</f>
        <v>41579</v>
      </c>
      <c r="C48570">
        <v>39.828247070000003</v>
      </c>
    </row>
    <row r="48571" spans="1:3" x14ac:dyDescent="0.25">
      <c r="A48571">
        <v>5083</v>
      </c>
      <c r="B48571" s="1">
        <f>DATE(2013,12,1) + TIME(0,0,0)</f>
        <v>41609</v>
      </c>
      <c r="C48571">
        <v>39.854946136000002</v>
      </c>
    </row>
    <row r="48572" spans="1:3" x14ac:dyDescent="0.25">
      <c r="A48572">
        <v>5114</v>
      </c>
      <c r="B48572" s="1">
        <f>DATE(2014,1,1) + TIME(0,0,0)</f>
        <v>41640</v>
      </c>
      <c r="C48572">
        <v>39.882381439</v>
      </c>
    </row>
    <row r="48573" spans="1:3" x14ac:dyDescent="0.25">
      <c r="A48573">
        <v>5145</v>
      </c>
      <c r="B48573" s="1">
        <f>DATE(2014,2,1) + TIME(0,0,0)</f>
        <v>41671</v>
      </c>
      <c r="C48573">
        <v>39.909664153999998</v>
      </c>
    </row>
    <row r="48574" spans="1:3" x14ac:dyDescent="0.25">
      <c r="A48574">
        <v>5173</v>
      </c>
      <c r="B48574" s="1">
        <f>DATE(2014,3,1) + TIME(0,0,0)</f>
        <v>41699</v>
      </c>
      <c r="C48574">
        <v>39.934177398999999</v>
      </c>
    </row>
    <row r="48575" spans="1:3" x14ac:dyDescent="0.25">
      <c r="A48575">
        <v>5204</v>
      </c>
      <c r="B48575" s="1">
        <f>DATE(2014,4,1) + TIME(0,0,0)</f>
        <v>41730</v>
      </c>
      <c r="C48575">
        <v>39.961177825999997</v>
      </c>
    </row>
    <row r="48576" spans="1:3" x14ac:dyDescent="0.25">
      <c r="A48576">
        <v>5234</v>
      </c>
      <c r="B48576" s="1">
        <f>DATE(2014,5,1) + TIME(0,0,0)</f>
        <v>41760</v>
      </c>
      <c r="C48576">
        <v>39.987167358000001</v>
      </c>
    </row>
    <row r="48577" spans="1:3" x14ac:dyDescent="0.25">
      <c r="A48577">
        <v>5265</v>
      </c>
      <c r="B48577" s="1">
        <f>DATE(2014,6,1) + TIME(0,0,0)</f>
        <v>41791</v>
      </c>
      <c r="C48577">
        <v>40.013877868999998</v>
      </c>
    </row>
    <row r="48578" spans="1:3" x14ac:dyDescent="0.25">
      <c r="A48578">
        <v>5295</v>
      </c>
      <c r="B48578" s="1">
        <f>DATE(2014,7,1) + TIME(0,0,0)</f>
        <v>41821</v>
      </c>
      <c r="C48578">
        <v>40.039585113999998</v>
      </c>
    </row>
    <row r="48579" spans="1:3" x14ac:dyDescent="0.25">
      <c r="A48579">
        <v>5326</v>
      </c>
      <c r="B48579" s="1">
        <f>DATE(2014,8,1) + TIME(0,0,0)</f>
        <v>41852</v>
      </c>
      <c r="C48579">
        <v>40.066005707000002</v>
      </c>
    </row>
    <row r="48580" spans="1:3" x14ac:dyDescent="0.25">
      <c r="A48580">
        <v>5357</v>
      </c>
      <c r="B48580" s="1">
        <f>DATE(2014,9,1) + TIME(0,0,0)</f>
        <v>41883</v>
      </c>
      <c r="C48580">
        <v>40.092288971000002</v>
      </c>
    </row>
    <row r="48581" spans="1:3" x14ac:dyDescent="0.25">
      <c r="A48581">
        <v>5387</v>
      </c>
      <c r="B48581" s="1">
        <f>DATE(2014,10,1) + TIME(0,0,0)</f>
        <v>41913</v>
      </c>
      <c r="C48581">
        <v>40.117603301999999</v>
      </c>
    </row>
    <row r="48582" spans="1:3" x14ac:dyDescent="0.25">
      <c r="A48582">
        <v>5418</v>
      </c>
      <c r="B48582" s="1">
        <f>DATE(2014,11,1) + TIME(0,0,0)</f>
        <v>41944</v>
      </c>
      <c r="C48582">
        <v>40.143638611</v>
      </c>
    </row>
    <row r="48583" spans="1:3" x14ac:dyDescent="0.25">
      <c r="A48583">
        <v>5448</v>
      </c>
      <c r="B48583" s="1">
        <f>DATE(2014,12,1) + TIME(0,0,0)</f>
        <v>41974</v>
      </c>
      <c r="C48583">
        <v>40.168716431</v>
      </c>
    </row>
    <row r="48584" spans="1:3" x14ac:dyDescent="0.25">
      <c r="A48584">
        <v>5479</v>
      </c>
      <c r="B48584" s="1">
        <f>DATE(2015,1,1) + TIME(0,0,0)</f>
        <v>42005</v>
      </c>
      <c r="C48584">
        <v>40.194507598999998</v>
      </c>
    </row>
    <row r="48585" spans="1:3" x14ac:dyDescent="0.25">
      <c r="A48585">
        <v>5510</v>
      </c>
      <c r="B48585" s="1">
        <f>DATE(2015,2,1) + TIME(0,0,0)</f>
        <v>42036</v>
      </c>
      <c r="C48585">
        <v>40.220180511000002</v>
      </c>
    </row>
    <row r="48586" spans="1:3" x14ac:dyDescent="0.25">
      <c r="A48586">
        <v>5538</v>
      </c>
      <c r="B48586" s="1">
        <f>DATE(2015,3,1) + TIME(0,0,0)</f>
        <v>42064</v>
      </c>
      <c r="C48586">
        <v>40.243267058999997</v>
      </c>
    </row>
    <row r="48587" spans="1:3" x14ac:dyDescent="0.25">
      <c r="A48587">
        <v>5569</v>
      </c>
      <c r="B48587" s="1">
        <f>DATE(2015,4,1) + TIME(0,0,0)</f>
        <v>42095</v>
      </c>
      <c r="C48587">
        <v>40.268726348999998</v>
      </c>
    </row>
    <row r="48588" spans="1:3" x14ac:dyDescent="0.25">
      <c r="A48588">
        <v>5599</v>
      </c>
      <c r="B48588" s="1">
        <f>DATE(2015,5,1) + TIME(0,0,0)</f>
        <v>42125</v>
      </c>
      <c r="C48588">
        <v>40.293254851999997</v>
      </c>
    </row>
    <row r="48589" spans="1:3" x14ac:dyDescent="0.25">
      <c r="A48589">
        <v>5630</v>
      </c>
      <c r="B48589" s="1">
        <f>DATE(2015,6,1) + TIME(0,0,0)</f>
        <v>42156</v>
      </c>
      <c r="C48589">
        <v>40.318485260000003</v>
      </c>
    </row>
    <row r="48590" spans="1:3" x14ac:dyDescent="0.25">
      <c r="A48590">
        <v>5660</v>
      </c>
      <c r="B48590" s="1">
        <f>DATE(2015,7,1) + TIME(0,0,0)</f>
        <v>42186</v>
      </c>
      <c r="C48590">
        <v>40.342773438000002</v>
      </c>
    </row>
    <row r="48591" spans="1:3" x14ac:dyDescent="0.25">
      <c r="A48591">
        <v>5691</v>
      </c>
      <c r="B48591" s="1">
        <f>DATE(2015,8,1) + TIME(0,0,0)</f>
        <v>42217</v>
      </c>
      <c r="C48591">
        <v>40.367740630999997</v>
      </c>
    </row>
    <row r="48592" spans="1:3" x14ac:dyDescent="0.25">
      <c r="A48592">
        <v>5722</v>
      </c>
      <c r="B48592" s="1">
        <f>DATE(2015,9,1) + TIME(0,0,0)</f>
        <v>42248</v>
      </c>
      <c r="C48592">
        <v>40.392585754000002</v>
      </c>
    </row>
    <row r="48593" spans="1:3" x14ac:dyDescent="0.25">
      <c r="A48593">
        <v>5752</v>
      </c>
      <c r="B48593" s="1">
        <f>DATE(2015,10,1) + TIME(0,0,0)</f>
        <v>42278</v>
      </c>
      <c r="C48593">
        <v>40.416515349999997</v>
      </c>
    </row>
    <row r="48594" spans="1:3" x14ac:dyDescent="0.25">
      <c r="A48594">
        <v>5783</v>
      </c>
      <c r="B48594" s="1">
        <f>DATE(2015,11,1) + TIME(0,0,0)</f>
        <v>42309</v>
      </c>
      <c r="C48594">
        <v>40.441143036</v>
      </c>
    </row>
    <row r="48595" spans="1:3" x14ac:dyDescent="0.25">
      <c r="A48595">
        <v>5813</v>
      </c>
      <c r="B48595" s="1">
        <f>DATE(2015,12,1) + TIME(0,0,0)</f>
        <v>42339</v>
      </c>
      <c r="C48595">
        <v>40.464866637999997</v>
      </c>
    </row>
    <row r="48596" spans="1:3" x14ac:dyDescent="0.25">
      <c r="A48596">
        <v>5844</v>
      </c>
      <c r="B48596" s="1">
        <f>DATE(2016,1,1) + TIME(0,0,0)</f>
        <v>42370</v>
      </c>
      <c r="C48596">
        <v>40.489265441999997</v>
      </c>
    </row>
    <row r="48597" spans="1:3" x14ac:dyDescent="0.25">
      <c r="A48597">
        <v>5875</v>
      </c>
      <c r="B48597" s="1">
        <f>DATE(2016,2,1) + TIME(0,0,0)</f>
        <v>42401</v>
      </c>
      <c r="C48597">
        <v>40.513534546000002</v>
      </c>
    </row>
    <row r="48598" spans="1:3" x14ac:dyDescent="0.25">
      <c r="A48598">
        <v>5904</v>
      </c>
      <c r="B48598" s="1">
        <f>DATE(2016,3,1) + TIME(0,0,0)</f>
        <v>42430</v>
      </c>
      <c r="C48598">
        <v>40.536128998000002</v>
      </c>
    </row>
    <row r="48599" spans="1:3" x14ac:dyDescent="0.25">
      <c r="A48599">
        <v>5935</v>
      </c>
      <c r="B48599" s="1">
        <f>DATE(2016,4,1) + TIME(0,0,0)</f>
        <v>42461</v>
      </c>
      <c r="C48599">
        <v>40.560180664000001</v>
      </c>
    </row>
    <row r="48600" spans="1:3" x14ac:dyDescent="0.25">
      <c r="A48600">
        <v>5965</v>
      </c>
      <c r="B48600" s="1">
        <f>DATE(2016,5,1) + TIME(0,0,0)</f>
        <v>42491</v>
      </c>
      <c r="C48600">
        <v>40.583351135000001</v>
      </c>
    </row>
    <row r="48601" spans="1:3" x14ac:dyDescent="0.25">
      <c r="A48601">
        <v>5996</v>
      </c>
      <c r="B48601" s="1">
        <f>DATE(2016,6,1) + TIME(0,0,0)</f>
        <v>42522</v>
      </c>
      <c r="C48601">
        <v>40.607181549000003</v>
      </c>
    </row>
    <row r="48602" spans="1:3" x14ac:dyDescent="0.25">
      <c r="A48602">
        <v>6026</v>
      </c>
      <c r="B48602" s="1">
        <f>DATE(2016,7,1) + TIME(0,0,0)</f>
        <v>42552</v>
      </c>
      <c r="C48602">
        <v>40.630142212000003</v>
      </c>
    </row>
    <row r="48603" spans="1:3" x14ac:dyDescent="0.25">
      <c r="A48603">
        <v>6057</v>
      </c>
      <c r="B48603" s="1">
        <f>DATE(2016,8,1) + TIME(0,0,0)</f>
        <v>42583</v>
      </c>
      <c r="C48603">
        <v>40.653759002999998</v>
      </c>
    </row>
    <row r="48604" spans="1:3" x14ac:dyDescent="0.25">
      <c r="A48604">
        <v>6088</v>
      </c>
      <c r="B48604" s="1">
        <f>DATE(2016,9,1) + TIME(0,0,0)</f>
        <v>42614</v>
      </c>
      <c r="C48604">
        <v>40.677276611000003</v>
      </c>
    </row>
    <row r="48605" spans="1:3" x14ac:dyDescent="0.25">
      <c r="A48605">
        <v>6118</v>
      </c>
      <c r="B48605" s="1">
        <f>DATE(2016,10,1) + TIME(0,0,0)</f>
        <v>42644</v>
      </c>
      <c r="C48605">
        <v>40.699928284000002</v>
      </c>
    </row>
    <row r="48606" spans="1:3" x14ac:dyDescent="0.25">
      <c r="A48606">
        <v>6149</v>
      </c>
      <c r="B48606" s="1">
        <f>DATE(2016,11,1) + TIME(0,0,0)</f>
        <v>42675</v>
      </c>
      <c r="C48606">
        <v>40.723258971999996</v>
      </c>
    </row>
    <row r="48607" spans="1:3" x14ac:dyDescent="0.25">
      <c r="A48607">
        <v>6179</v>
      </c>
      <c r="B48607" s="1">
        <f>DATE(2016,12,1) + TIME(0,0,0)</f>
        <v>42705</v>
      </c>
      <c r="C48607">
        <v>40.745704650999997</v>
      </c>
    </row>
    <row r="48608" spans="1:3" x14ac:dyDescent="0.25">
      <c r="A48608">
        <v>6210</v>
      </c>
      <c r="B48608" s="1">
        <f>DATE(2017,1,1) + TIME(0,0,0)</f>
        <v>42736</v>
      </c>
      <c r="C48608">
        <v>40.768878936999997</v>
      </c>
    </row>
    <row r="48609" spans="1:3" x14ac:dyDescent="0.25">
      <c r="A48609">
        <v>6241</v>
      </c>
      <c r="B48609" s="1">
        <f>DATE(2017,2,1) + TIME(0,0,0)</f>
        <v>42767</v>
      </c>
      <c r="C48609">
        <v>40.791805267000001</v>
      </c>
    </row>
    <row r="48610" spans="1:3" x14ac:dyDescent="0.25">
      <c r="A48610">
        <v>6269</v>
      </c>
      <c r="B48610" s="1">
        <f>DATE(2017,3,1) + TIME(0,0,0)</f>
        <v>42795</v>
      </c>
      <c r="C48610">
        <v>40.812698363999999</v>
      </c>
    </row>
    <row r="48611" spans="1:3" x14ac:dyDescent="0.25">
      <c r="A48611">
        <v>6300</v>
      </c>
      <c r="B48611" s="1">
        <f>DATE(2017,4,1) + TIME(0,0,0)</f>
        <v>42826</v>
      </c>
      <c r="C48611">
        <v>40.835472107000001</v>
      </c>
    </row>
    <row r="48612" spans="1:3" x14ac:dyDescent="0.25">
      <c r="A48612">
        <v>6330</v>
      </c>
      <c r="B48612" s="1">
        <f>DATE(2017,5,1) + TIME(0,0,0)</f>
        <v>42856</v>
      </c>
      <c r="C48612">
        <v>40.857452393000003</v>
      </c>
    </row>
    <row r="48613" spans="1:3" x14ac:dyDescent="0.25">
      <c r="A48613">
        <v>6361</v>
      </c>
      <c r="B48613" s="1">
        <f>DATE(2017,6,1) + TIME(0,0,0)</f>
        <v>42887</v>
      </c>
      <c r="C48613">
        <v>40.880069732999999</v>
      </c>
    </row>
    <row r="48614" spans="1:3" x14ac:dyDescent="0.25">
      <c r="A48614">
        <v>6391</v>
      </c>
      <c r="B48614" s="1">
        <f>DATE(2017,7,1) + TIME(0,0,0)</f>
        <v>42917</v>
      </c>
      <c r="C48614">
        <v>40.901931763</v>
      </c>
    </row>
    <row r="48615" spans="1:3" x14ac:dyDescent="0.25">
      <c r="A48615">
        <v>6422</v>
      </c>
      <c r="B48615" s="1">
        <f>DATE(2017,8,1) + TIME(0,0,0)</f>
        <v>42948</v>
      </c>
      <c r="C48615">
        <v>40.924320221000002</v>
      </c>
    </row>
    <row r="48616" spans="1:3" x14ac:dyDescent="0.25">
      <c r="A48616">
        <v>6453</v>
      </c>
      <c r="B48616" s="1">
        <f>DATE(2017,9,1) + TIME(0,0,0)</f>
        <v>42979</v>
      </c>
      <c r="C48616">
        <v>40.946838378999999</v>
      </c>
    </row>
    <row r="48617" spans="1:3" x14ac:dyDescent="0.25">
      <c r="A48617">
        <v>6483</v>
      </c>
      <c r="B48617" s="1">
        <f>DATE(2017,10,1) + TIME(0,0,0)</f>
        <v>43009</v>
      </c>
      <c r="C48617">
        <v>40.968151093000003</v>
      </c>
    </row>
    <row r="48618" spans="1:3" x14ac:dyDescent="0.25">
      <c r="A48618">
        <v>6514</v>
      </c>
      <c r="B48618" s="1">
        <f>DATE(2017,11,1) + TIME(0,0,0)</f>
        <v>43040</v>
      </c>
      <c r="C48618">
        <v>40.990474700999997</v>
      </c>
    </row>
    <row r="48619" spans="1:3" x14ac:dyDescent="0.25">
      <c r="A48619">
        <v>6544</v>
      </c>
      <c r="B48619" s="1">
        <f>DATE(2017,12,1) + TIME(0,0,0)</f>
        <v>43070</v>
      </c>
      <c r="C48619">
        <v>41.011821746999999</v>
      </c>
    </row>
    <row r="48620" spans="1:3" x14ac:dyDescent="0.25">
      <c r="A48620">
        <v>6575</v>
      </c>
      <c r="B48620" s="1">
        <f>DATE(2018,1,1) + TIME(0,0,0)</f>
        <v>43101</v>
      </c>
      <c r="C48620">
        <v>41.033786773999999</v>
      </c>
    </row>
    <row r="48621" spans="1:3" x14ac:dyDescent="0.25">
      <c r="A48621">
        <v>6606</v>
      </c>
      <c r="B48621" s="1">
        <f>DATE(2018,2,1) + TIME(0,0,0)</f>
        <v>43132</v>
      </c>
      <c r="C48621">
        <v>41.055683135999999</v>
      </c>
    </row>
    <row r="48622" spans="1:3" x14ac:dyDescent="0.25">
      <c r="A48622">
        <v>6634</v>
      </c>
      <c r="B48622" s="1">
        <f>DATE(2018,3,1) + TIME(0,0,0)</f>
        <v>43160</v>
      </c>
      <c r="C48622">
        <v>41.075359343999999</v>
      </c>
    </row>
    <row r="48623" spans="1:3" x14ac:dyDescent="0.25">
      <c r="A48623">
        <v>6665</v>
      </c>
      <c r="B48623" s="1">
        <f>DATE(2018,4,1) + TIME(0,0,0)</f>
        <v>43191</v>
      </c>
      <c r="C48623">
        <v>41.097103119000003</v>
      </c>
    </row>
    <row r="48624" spans="1:3" x14ac:dyDescent="0.25">
      <c r="A48624">
        <v>6695</v>
      </c>
      <c r="B48624" s="1">
        <f>DATE(2018,5,1) + TIME(0,0,0)</f>
        <v>43221</v>
      </c>
      <c r="C48624">
        <v>41.117973327999998</v>
      </c>
    </row>
    <row r="48625" spans="1:3" x14ac:dyDescent="0.25">
      <c r="A48625">
        <v>6726</v>
      </c>
      <c r="B48625" s="1">
        <f>DATE(2018,6,1) + TIME(0,0,0)</f>
        <v>43252</v>
      </c>
      <c r="C48625">
        <v>41.139625549000002</v>
      </c>
    </row>
    <row r="48626" spans="1:3" x14ac:dyDescent="0.25">
      <c r="A48626">
        <v>6756</v>
      </c>
      <c r="B48626" s="1">
        <f>DATE(2018,7,1) + TIME(0,0,0)</f>
        <v>43282</v>
      </c>
      <c r="C48626">
        <v>41.160209655999999</v>
      </c>
    </row>
    <row r="48627" spans="1:3" x14ac:dyDescent="0.25">
      <c r="A48627">
        <v>6787</v>
      </c>
      <c r="B48627" s="1">
        <f>DATE(2018,8,1) + TIME(0,0,0)</f>
        <v>43313</v>
      </c>
      <c r="C48627">
        <v>41.181892394999998</v>
      </c>
    </row>
    <row r="48628" spans="1:3" x14ac:dyDescent="0.25">
      <c r="A48628">
        <v>6818</v>
      </c>
      <c r="B48628" s="1">
        <f>DATE(2018,9,1) + TIME(0,0,0)</f>
        <v>43344</v>
      </c>
      <c r="C48628">
        <v>41.203128814999999</v>
      </c>
    </row>
    <row r="48629" spans="1:3" x14ac:dyDescent="0.25">
      <c r="A48629">
        <v>6848</v>
      </c>
      <c r="B48629" s="1">
        <f>DATE(2018,10,1) + TIME(0,0,0)</f>
        <v>43374</v>
      </c>
      <c r="C48629">
        <v>41.223499298</v>
      </c>
    </row>
    <row r="48630" spans="1:3" x14ac:dyDescent="0.25">
      <c r="A48630">
        <v>6879</v>
      </c>
      <c r="B48630" s="1">
        <f>DATE(2018,11,1) + TIME(0,0,0)</f>
        <v>43405</v>
      </c>
      <c r="C48630">
        <v>41.244518280000001</v>
      </c>
    </row>
    <row r="48631" spans="1:3" x14ac:dyDescent="0.25">
      <c r="A48631">
        <v>6909</v>
      </c>
      <c r="B48631" s="1">
        <f>DATE(2018,12,1) + TIME(0,0,0)</f>
        <v>43435</v>
      </c>
      <c r="C48631">
        <v>41.264862061000002</v>
      </c>
    </row>
    <row r="48632" spans="1:3" x14ac:dyDescent="0.25">
      <c r="A48632">
        <v>6940</v>
      </c>
      <c r="B48632" s="1">
        <f>DATE(2019,1,1) + TIME(0,0,0)</f>
        <v>43466</v>
      </c>
      <c r="C48632">
        <v>41.285697937000002</v>
      </c>
    </row>
    <row r="48633" spans="1:3" x14ac:dyDescent="0.25">
      <c r="A48633">
        <v>6971</v>
      </c>
      <c r="B48633" s="1">
        <f>DATE(2019,2,1) + TIME(0,0,0)</f>
        <v>43497</v>
      </c>
      <c r="C48633">
        <v>41.306686401</v>
      </c>
    </row>
    <row r="48634" spans="1:3" x14ac:dyDescent="0.25">
      <c r="A48634">
        <v>6999</v>
      </c>
      <c r="B48634" s="1">
        <f>DATE(2019,3,1) + TIME(0,0,0)</f>
        <v>43525</v>
      </c>
      <c r="C48634">
        <v>41.325351714999996</v>
      </c>
    </row>
    <row r="48635" spans="1:3" x14ac:dyDescent="0.25">
      <c r="A48635">
        <v>7030</v>
      </c>
      <c r="B48635" s="1">
        <f>DATE(2019,4,1) + TIME(0,0,0)</f>
        <v>43556</v>
      </c>
      <c r="C48635">
        <v>41.346031189000001</v>
      </c>
    </row>
    <row r="48636" spans="1:3" x14ac:dyDescent="0.25">
      <c r="A48636">
        <v>7060</v>
      </c>
      <c r="B48636" s="1">
        <f>DATE(2019,5,1) + TIME(0,0,0)</f>
        <v>43586</v>
      </c>
      <c r="C48636">
        <v>41.365932465</v>
      </c>
    </row>
    <row r="48637" spans="1:3" x14ac:dyDescent="0.25">
      <c r="A48637">
        <v>7091</v>
      </c>
      <c r="B48637" s="1">
        <f>DATE(2019,6,1) + TIME(0,0,0)</f>
        <v>43617</v>
      </c>
      <c r="C48637">
        <v>41.386444091999998</v>
      </c>
    </row>
    <row r="48638" spans="1:3" x14ac:dyDescent="0.25">
      <c r="A48638">
        <v>7121</v>
      </c>
      <c r="B48638" s="1">
        <f>DATE(2019,7,1) + TIME(0,0,0)</f>
        <v>43647</v>
      </c>
      <c r="C48638">
        <v>41.406200409</v>
      </c>
    </row>
    <row r="48639" spans="1:3" x14ac:dyDescent="0.25">
      <c r="A48639">
        <v>7152</v>
      </c>
      <c r="B48639" s="1">
        <f>DATE(2019,8,1) + TIME(0,0,0)</f>
        <v>43678</v>
      </c>
      <c r="C48639">
        <v>41.426582336000003</v>
      </c>
    </row>
    <row r="48640" spans="1:3" x14ac:dyDescent="0.25">
      <c r="A48640">
        <v>7183</v>
      </c>
      <c r="B48640" s="1">
        <f>DATE(2019,9,1) + TIME(0,0,0)</f>
        <v>43709</v>
      </c>
      <c r="C48640">
        <v>41.446807861000003</v>
      </c>
    </row>
    <row r="48641" spans="1:3" x14ac:dyDescent="0.25">
      <c r="A48641">
        <v>7213</v>
      </c>
      <c r="B48641" s="1">
        <f>DATE(2019,10,1) + TIME(0,0,0)</f>
        <v>43739</v>
      </c>
      <c r="C48641">
        <v>41.466453551999997</v>
      </c>
    </row>
    <row r="48642" spans="1:3" x14ac:dyDescent="0.25">
      <c r="A48642">
        <v>7244</v>
      </c>
      <c r="B48642" s="1">
        <f>DATE(2019,11,1) + TIME(0,0,0)</f>
        <v>43770</v>
      </c>
      <c r="C48642">
        <v>41.486522675000003</v>
      </c>
    </row>
    <row r="48643" spans="1:3" x14ac:dyDescent="0.25">
      <c r="A48643">
        <v>7274</v>
      </c>
      <c r="B48643" s="1">
        <f>DATE(2019,12,1) + TIME(0,0,0)</f>
        <v>43800</v>
      </c>
      <c r="C48643">
        <v>41.505966186999999</v>
      </c>
    </row>
    <row r="48644" spans="1:3" x14ac:dyDescent="0.25">
      <c r="A48644">
        <v>7305</v>
      </c>
      <c r="B48644" s="1">
        <f>DATE(2020,1,1) + TIME(0,0,0)</f>
        <v>43831</v>
      </c>
      <c r="C48644">
        <v>41.525913238999998</v>
      </c>
    </row>
    <row r="48645" spans="1:3" x14ac:dyDescent="0.25">
      <c r="A48645">
        <v>7336</v>
      </c>
      <c r="B48645" s="1">
        <f>DATE(2020,2,1) + TIME(0,0,0)</f>
        <v>43862</v>
      </c>
      <c r="C48645">
        <v>41.545787810999997</v>
      </c>
    </row>
    <row r="48646" spans="1:3" x14ac:dyDescent="0.25">
      <c r="A48646">
        <v>7365</v>
      </c>
      <c r="B48646" s="1">
        <f>DATE(2020,3,1) + TIME(0,0,0)</f>
        <v>43891</v>
      </c>
      <c r="C48646">
        <v>41.564315796000002</v>
      </c>
    </row>
    <row r="48647" spans="1:3" x14ac:dyDescent="0.25">
      <c r="A48647">
        <v>7396</v>
      </c>
      <c r="B48647" s="1">
        <f>DATE(2020,4,1) + TIME(0,0,0)</f>
        <v>43922</v>
      </c>
      <c r="C48647">
        <v>41.584053040000001</v>
      </c>
    </row>
    <row r="48648" spans="1:3" x14ac:dyDescent="0.25">
      <c r="A48648">
        <v>7426</v>
      </c>
      <c r="B48648" s="1">
        <f>DATE(2020,5,1) + TIME(0,0,0)</f>
        <v>43952</v>
      </c>
      <c r="C48648">
        <v>41.603099823000001</v>
      </c>
    </row>
    <row r="48649" spans="1:3" x14ac:dyDescent="0.25">
      <c r="A48649">
        <v>7457</v>
      </c>
      <c r="B48649" s="1">
        <f>DATE(2020,6,1) + TIME(0,0,0)</f>
        <v>43983</v>
      </c>
      <c r="C48649">
        <v>41.622692108000003</v>
      </c>
    </row>
    <row r="48650" spans="1:3" x14ac:dyDescent="0.25">
      <c r="A48650">
        <v>7487</v>
      </c>
      <c r="B48650" s="1">
        <f>DATE(2020,7,1) + TIME(0,0,0)</f>
        <v>44013</v>
      </c>
      <c r="C48650">
        <v>41.641613006999997</v>
      </c>
    </row>
    <row r="48651" spans="1:3" x14ac:dyDescent="0.25">
      <c r="A48651">
        <v>7518</v>
      </c>
      <c r="B48651" s="1">
        <f>DATE(2020,8,1) + TIME(0,0,0)</f>
        <v>44044</v>
      </c>
      <c r="C48651">
        <v>41.661060333000002</v>
      </c>
    </row>
    <row r="48652" spans="1:3" x14ac:dyDescent="0.25">
      <c r="A48652">
        <v>7549</v>
      </c>
      <c r="B48652" s="1">
        <f>DATE(2020,9,1) + TIME(0,0,0)</f>
        <v>44075</v>
      </c>
      <c r="C48652">
        <v>41.680480957</v>
      </c>
    </row>
    <row r="48653" spans="1:3" x14ac:dyDescent="0.25">
      <c r="A48653">
        <v>7579</v>
      </c>
      <c r="B48653" s="1">
        <f>DATE(2020,10,1) + TIME(0,0,0)</f>
        <v>44105</v>
      </c>
      <c r="C48653">
        <v>41.699180603000002</v>
      </c>
    </row>
    <row r="48654" spans="1:3" x14ac:dyDescent="0.25">
      <c r="A48654">
        <v>7610</v>
      </c>
      <c r="B48654" s="1">
        <f>DATE(2020,11,1) + TIME(0,0,0)</f>
        <v>44136</v>
      </c>
      <c r="C48654">
        <v>41.718429565000001</v>
      </c>
    </row>
    <row r="48655" spans="1:3" x14ac:dyDescent="0.25">
      <c r="A48655">
        <v>7640</v>
      </c>
      <c r="B48655" s="1">
        <f>DATE(2020,12,1) + TIME(0,0,0)</f>
        <v>44166</v>
      </c>
      <c r="C48655">
        <v>41.736995696999998</v>
      </c>
    </row>
    <row r="48656" spans="1:3" x14ac:dyDescent="0.25">
      <c r="A48656">
        <v>7671</v>
      </c>
      <c r="B48656" s="1">
        <f>DATE(2021,1,1) + TIME(0,0,0)</f>
        <v>44197</v>
      </c>
      <c r="C48656">
        <v>41.756118774000001</v>
      </c>
    </row>
    <row r="48657" spans="1:3" x14ac:dyDescent="0.25">
      <c r="A48657">
        <v>7702</v>
      </c>
      <c r="B48657" s="1">
        <f>DATE(2021,2,1) + TIME(0,0,0)</f>
        <v>44228</v>
      </c>
      <c r="C48657">
        <v>41.775180816999999</v>
      </c>
    </row>
    <row r="48658" spans="1:3" x14ac:dyDescent="0.25">
      <c r="A48658">
        <v>7730</v>
      </c>
      <c r="B48658" s="1">
        <f>DATE(2021,3,1) + TIME(0,0,0)</f>
        <v>44256</v>
      </c>
      <c r="C48658">
        <v>41.792350769000002</v>
      </c>
    </row>
    <row r="48659" spans="1:3" x14ac:dyDescent="0.25">
      <c r="A48659">
        <v>7761</v>
      </c>
      <c r="B48659" s="1">
        <f>DATE(2021,4,1) + TIME(0,0,0)</f>
        <v>44287</v>
      </c>
      <c r="C48659">
        <v>41.811294556</v>
      </c>
    </row>
    <row r="48660" spans="1:3" x14ac:dyDescent="0.25">
      <c r="A48660">
        <v>7791</v>
      </c>
      <c r="B48660" s="1">
        <f>DATE(2021,5,1) + TIME(0,0,0)</f>
        <v>44317</v>
      </c>
      <c r="C48660">
        <v>41.829574585000003</v>
      </c>
    </row>
    <row r="48661" spans="1:3" x14ac:dyDescent="0.25">
      <c r="A48661">
        <v>7822</v>
      </c>
      <c r="B48661" s="1">
        <f>DATE(2021,6,1) + TIME(0,0,0)</f>
        <v>44348</v>
      </c>
      <c r="C48661">
        <v>41.848400116000001</v>
      </c>
    </row>
    <row r="48662" spans="1:3" x14ac:dyDescent="0.25">
      <c r="A48662">
        <v>7852</v>
      </c>
      <c r="B48662" s="1">
        <f>DATE(2021,7,1) + TIME(0,0,0)</f>
        <v>44378</v>
      </c>
      <c r="C48662">
        <v>41.866558075</v>
      </c>
    </row>
    <row r="48663" spans="1:3" x14ac:dyDescent="0.25">
      <c r="A48663">
        <v>7883</v>
      </c>
      <c r="B48663" s="1">
        <f>DATE(2021,8,1) + TIME(0,0,0)</f>
        <v>44409</v>
      </c>
      <c r="C48663">
        <v>41.885265349999997</v>
      </c>
    </row>
    <row r="48664" spans="1:3" x14ac:dyDescent="0.25">
      <c r="A48664">
        <v>7914</v>
      </c>
      <c r="B48664" s="1">
        <f>DATE(2021,9,1) + TIME(0,0,0)</f>
        <v>44440</v>
      </c>
      <c r="C48664">
        <v>41.903903960999997</v>
      </c>
    </row>
    <row r="48665" spans="1:3" x14ac:dyDescent="0.25">
      <c r="A48665">
        <v>7944</v>
      </c>
      <c r="B48665" s="1">
        <f>DATE(2021,10,1) + TIME(0,0,0)</f>
        <v>44470</v>
      </c>
      <c r="C48665">
        <v>41.921886444000002</v>
      </c>
    </row>
    <row r="48666" spans="1:3" x14ac:dyDescent="0.25">
      <c r="A48666">
        <v>7975</v>
      </c>
      <c r="B48666" s="1">
        <f>DATE(2021,11,1) + TIME(0,0,0)</f>
        <v>44501</v>
      </c>
      <c r="C48666">
        <v>41.940406799000002</v>
      </c>
    </row>
    <row r="48667" spans="1:3" x14ac:dyDescent="0.25">
      <c r="A48667">
        <v>8005</v>
      </c>
      <c r="B48667" s="1">
        <f>DATE(2021,12,1) + TIME(0,0,0)</f>
        <v>44531</v>
      </c>
      <c r="C48667">
        <v>41.958271027000002</v>
      </c>
    </row>
    <row r="48668" spans="1:3" x14ac:dyDescent="0.25">
      <c r="A48668">
        <v>8036</v>
      </c>
      <c r="B48668" s="1">
        <f>DATE(2022,1,1) + TIME(0,0,0)</f>
        <v>44562</v>
      </c>
      <c r="C48668">
        <v>41.976665496999999</v>
      </c>
    </row>
    <row r="48669" spans="1:3" x14ac:dyDescent="0.25">
      <c r="A48669">
        <v>8067</v>
      </c>
      <c r="B48669" s="1">
        <f>DATE(2022,2,1) + TIME(0,0,0)</f>
        <v>44593</v>
      </c>
      <c r="C48669">
        <v>41.995002747000001</v>
      </c>
    </row>
    <row r="48670" spans="1:3" x14ac:dyDescent="0.25">
      <c r="A48670">
        <v>8095</v>
      </c>
      <c r="B48670" s="1">
        <f>DATE(2022,3,1) + TIME(0,0,0)</f>
        <v>44621</v>
      </c>
      <c r="C48670">
        <v>42.011512756000002</v>
      </c>
    </row>
    <row r="48671" spans="1:3" x14ac:dyDescent="0.25">
      <c r="A48671">
        <v>8126</v>
      </c>
      <c r="B48671" s="1">
        <f>DATE(2022,4,1) + TIME(0,0,0)</f>
        <v>44652</v>
      </c>
      <c r="C48671">
        <v>42.029731750000003</v>
      </c>
    </row>
    <row r="48672" spans="1:3" x14ac:dyDescent="0.25">
      <c r="A48672">
        <v>8156</v>
      </c>
      <c r="B48672" s="1">
        <f>DATE(2022,5,1) + TIME(0,0,0)</f>
        <v>44682</v>
      </c>
      <c r="C48672">
        <v>42.047302246000001</v>
      </c>
    </row>
    <row r="48673" spans="1:3" x14ac:dyDescent="0.25">
      <c r="A48673">
        <v>8187</v>
      </c>
      <c r="B48673" s="1">
        <f>DATE(2022,6,1) + TIME(0,0,0)</f>
        <v>44713</v>
      </c>
      <c r="C48673">
        <v>42.065402984999999</v>
      </c>
    </row>
    <row r="48674" spans="1:3" x14ac:dyDescent="0.25">
      <c r="A48674">
        <v>8217</v>
      </c>
      <c r="B48674" s="1">
        <f>DATE(2022,7,1) + TIME(0,0,0)</f>
        <v>44743</v>
      </c>
      <c r="C48674">
        <v>42.082862853999998</v>
      </c>
    </row>
    <row r="48675" spans="1:3" x14ac:dyDescent="0.25">
      <c r="A48675">
        <v>8248</v>
      </c>
      <c r="B48675" s="1">
        <f>DATE(2022,8,1) + TIME(0,0,0)</f>
        <v>44774</v>
      </c>
      <c r="C48675">
        <v>42.100845337000003</v>
      </c>
    </row>
    <row r="48676" spans="1:3" x14ac:dyDescent="0.25">
      <c r="A48676">
        <v>8279</v>
      </c>
      <c r="B48676" s="1">
        <f>DATE(2022,9,1) + TIME(0,0,0)</f>
        <v>44805</v>
      </c>
      <c r="C48676">
        <v>42.118766784999998</v>
      </c>
    </row>
    <row r="48677" spans="1:3" x14ac:dyDescent="0.25">
      <c r="A48677">
        <v>8309</v>
      </c>
      <c r="B48677" s="1">
        <f>DATE(2022,10,1) + TIME(0,0,0)</f>
        <v>44835</v>
      </c>
      <c r="C48677">
        <v>42.136054993000002</v>
      </c>
    </row>
    <row r="48678" spans="1:3" x14ac:dyDescent="0.25">
      <c r="A48678">
        <v>8340</v>
      </c>
      <c r="B48678" s="1">
        <f>DATE(2022,11,1) + TIME(0,0,0)</f>
        <v>44866</v>
      </c>
      <c r="C48678">
        <v>42.153858184999997</v>
      </c>
    </row>
    <row r="48679" spans="1:3" x14ac:dyDescent="0.25">
      <c r="A48679">
        <v>8370</v>
      </c>
      <c r="B48679" s="1">
        <f>DATE(2022,12,1) + TIME(0,0,0)</f>
        <v>44896</v>
      </c>
      <c r="C48679">
        <v>42.171035766999999</v>
      </c>
    </row>
    <row r="48680" spans="1:3" x14ac:dyDescent="0.25">
      <c r="A48680">
        <v>8401</v>
      </c>
      <c r="B48680" s="1">
        <f>DATE(2023,1,1) + TIME(0,0,0)</f>
        <v>44927</v>
      </c>
      <c r="C48680">
        <v>42.188724518000001</v>
      </c>
    </row>
    <row r="48681" spans="1:3" x14ac:dyDescent="0.25">
      <c r="A48681">
        <v>8432</v>
      </c>
      <c r="B48681" s="1">
        <f>DATE(2023,2,1) + TIME(0,0,0)</f>
        <v>44958</v>
      </c>
      <c r="C48681">
        <v>42.206356049</v>
      </c>
    </row>
    <row r="48682" spans="1:3" x14ac:dyDescent="0.25">
      <c r="A48682">
        <v>8460</v>
      </c>
      <c r="B48682" s="1">
        <f>DATE(2023,3,1) + TIME(0,0,0)</f>
        <v>44986</v>
      </c>
      <c r="C48682">
        <v>42.222229003999999</v>
      </c>
    </row>
    <row r="48683" spans="1:3" x14ac:dyDescent="0.25">
      <c r="A48683">
        <v>8491</v>
      </c>
      <c r="B48683" s="1">
        <f>DATE(2023,4,1) + TIME(0,0,0)</f>
        <v>45017</v>
      </c>
      <c r="C48683">
        <v>42.239749908</v>
      </c>
    </row>
    <row r="48684" spans="1:3" x14ac:dyDescent="0.25">
      <c r="A48684">
        <v>8521</v>
      </c>
      <c r="B48684" s="1">
        <f>DATE(2023,5,1) + TIME(0,0,0)</f>
        <v>45047</v>
      </c>
      <c r="C48684">
        <v>42.256649017000001</v>
      </c>
    </row>
    <row r="48685" spans="1:3" x14ac:dyDescent="0.25">
      <c r="A48685">
        <v>8552</v>
      </c>
      <c r="B48685" s="1">
        <f>DATE(2023,6,1) + TIME(0,0,0)</f>
        <v>45078</v>
      </c>
      <c r="C48685">
        <v>42.274059295999997</v>
      </c>
    </row>
    <row r="48686" spans="1:3" x14ac:dyDescent="0.25">
      <c r="A48686">
        <v>8582</v>
      </c>
      <c r="B48686" s="1">
        <f>DATE(2023,7,1) + TIME(0,0,0)</f>
        <v>45108</v>
      </c>
      <c r="C48686">
        <v>42.290851592999999</v>
      </c>
    </row>
    <row r="48687" spans="1:3" x14ac:dyDescent="0.25">
      <c r="A48687">
        <v>8613</v>
      </c>
      <c r="B48687" s="1">
        <f>DATE(2023,8,1) + TIME(0,0,0)</f>
        <v>45139</v>
      </c>
      <c r="C48687">
        <v>42.308151244999998</v>
      </c>
    </row>
    <row r="48688" spans="1:3" x14ac:dyDescent="0.25">
      <c r="A48688">
        <v>8644</v>
      </c>
      <c r="B48688" s="1">
        <f>DATE(2023,9,1) + TIME(0,0,0)</f>
        <v>45170</v>
      </c>
      <c r="C48688">
        <v>42.325397490999997</v>
      </c>
    </row>
    <row r="48689" spans="1:3" x14ac:dyDescent="0.25">
      <c r="A48689">
        <v>8674</v>
      </c>
      <c r="B48689" s="1">
        <f>DATE(2023,10,1) + TIME(0,0,0)</f>
        <v>45200</v>
      </c>
      <c r="C48689">
        <v>42.342033385999997</v>
      </c>
    </row>
    <row r="48690" spans="1:3" x14ac:dyDescent="0.25">
      <c r="A48690">
        <v>8705</v>
      </c>
      <c r="B48690" s="1">
        <f>DATE(2023,11,1) + TIME(0,0,0)</f>
        <v>45231</v>
      </c>
      <c r="C48690">
        <v>42.359169006000002</v>
      </c>
    </row>
    <row r="48691" spans="1:3" x14ac:dyDescent="0.25">
      <c r="A48691">
        <v>8735</v>
      </c>
      <c r="B48691" s="1">
        <f>DATE(2023,12,1) + TIME(0,0,0)</f>
        <v>45261</v>
      </c>
      <c r="C48691">
        <v>42.375705719000003</v>
      </c>
    </row>
    <row r="48692" spans="1:3" x14ac:dyDescent="0.25">
      <c r="A48692">
        <v>8766</v>
      </c>
      <c r="B48692" s="1">
        <f>DATE(2024,1,1) + TIME(0,0,0)</f>
        <v>45292</v>
      </c>
      <c r="C48692">
        <v>42.392734527999998</v>
      </c>
    </row>
    <row r="48693" spans="1:3" x14ac:dyDescent="0.25">
      <c r="A48693">
        <v>8797</v>
      </c>
      <c r="B48693" s="1">
        <f>DATE(2024,2,1) + TIME(0,0,0)</f>
        <v>45323</v>
      </c>
      <c r="C48693">
        <v>42.409713744999998</v>
      </c>
    </row>
    <row r="48694" spans="1:3" x14ac:dyDescent="0.25">
      <c r="A48694">
        <v>8826</v>
      </c>
      <c r="B48694" s="1">
        <f>DATE(2024,3,1) + TIME(0,0,0)</f>
        <v>45352</v>
      </c>
      <c r="C48694">
        <v>42.425548552999999</v>
      </c>
    </row>
    <row r="48695" spans="1:3" x14ac:dyDescent="0.25">
      <c r="A48695">
        <v>8857</v>
      </c>
      <c r="B48695" s="1">
        <f>DATE(2024,4,1) + TIME(0,0,0)</f>
        <v>45383</v>
      </c>
      <c r="C48695">
        <v>42.442424774000003</v>
      </c>
    </row>
    <row r="48696" spans="1:3" x14ac:dyDescent="0.25">
      <c r="A48696">
        <v>8887</v>
      </c>
      <c r="B48696" s="1">
        <f>DATE(2024,5,1) + TIME(0,0,0)</f>
        <v>45413</v>
      </c>
      <c r="C48696">
        <v>42.458705901999998</v>
      </c>
    </row>
    <row r="48697" spans="1:3" x14ac:dyDescent="0.25">
      <c r="A48697">
        <v>8918</v>
      </c>
      <c r="B48697" s="1">
        <f>DATE(2024,6,1) + TIME(0,0,0)</f>
        <v>45444</v>
      </c>
      <c r="C48697">
        <v>42.475479126000003</v>
      </c>
    </row>
    <row r="48698" spans="1:3" x14ac:dyDescent="0.25">
      <c r="A48698">
        <v>8948</v>
      </c>
      <c r="B48698" s="1">
        <f>DATE(2024,7,1) + TIME(0,0,0)</f>
        <v>45474</v>
      </c>
      <c r="C48698">
        <v>42.491661071999999</v>
      </c>
    </row>
    <row r="48699" spans="1:3" x14ac:dyDescent="0.25">
      <c r="A48699">
        <v>8979</v>
      </c>
      <c r="B48699" s="1">
        <f>DATE(2024,8,1) + TIME(0,0,0)</f>
        <v>45505</v>
      </c>
      <c r="C48699">
        <v>42.508331298999998</v>
      </c>
    </row>
    <row r="48700" spans="1:3" x14ac:dyDescent="0.25">
      <c r="A48700">
        <v>9010</v>
      </c>
      <c r="B48700" s="1">
        <f>DATE(2024,9,1) + TIME(0,0,0)</f>
        <v>45536</v>
      </c>
      <c r="C48700">
        <v>42.524948119999998</v>
      </c>
    </row>
    <row r="48701" spans="1:3" x14ac:dyDescent="0.25">
      <c r="A48701">
        <v>9040</v>
      </c>
      <c r="B48701" s="1">
        <f>DATE(2024,10,1) + TIME(0,0,0)</f>
        <v>45566</v>
      </c>
      <c r="C48701">
        <v>42.540977478000002</v>
      </c>
    </row>
    <row r="48702" spans="1:3" x14ac:dyDescent="0.25">
      <c r="A48702">
        <v>9071</v>
      </c>
      <c r="B48702" s="1">
        <f>DATE(2024,11,1) + TIME(0,0,0)</f>
        <v>45597</v>
      </c>
      <c r="C48702">
        <v>42.557491302000003</v>
      </c>
    </row>
    <row r="48703" spans="1:3" x14ac:dyDescent="0.25">
      <c r="A48703">
        <v>9101</v>
      </c>
      <c r="B48703" s="1">
        <f>DATE(2024,12,1) + TIME(0,0,0)</f>
        <v>45627</v>
      </c>
      <c r="C48703">
        <v>42.573425293</v>
      </c>
    </row>
    <row r="48704" spans="1:3" x14ac:dyDescent="0.25">
      <c r="A48704">
        <v>9132</v>
      </c>
      <c r="B48704" s="1">
        <f>DATE(2025,1,1) + TIME(0,0,0)</f>
        <v>45658</v>
      </c>
      <c r="C48704">
        <v>42.589839935000001</v>
      </c>
    </row>
    <row r="48705" spans="1:3" x14ac:dyDescent="0.25">
      <c r="A48705">
        <v>9163</v>
      </c>
      <c r="B48705" s="1">
        <f>DATE(2025,2,1) + TIME(0,0,0)</f>
        <v>45689</v>
      </c>
      <c r="C48705">
        <v>42.606201171999999</v>
      </c>
    </row>
    <row r="48706" spans="1:3" x14ac:dyDescent="0.25">
      <c r="A48706">
        <v>9191</v>
      </c>
      <c r="B48706" s="1">
        <f>DATE(2025,3,1) + TIME(0,0,0)</f>
        <v>45717</v>
      </c>
      <c r="C48706">
        <v>42.620933532999999</v>
      </c>
    </row>
    <row r="48707" spans="1:3" x14ac:dyDescent="0.25">
      <c r="A48707">
        <v>9222</v>
      </c>
      <c r="B48707" s="1">
        <f>DATE(2025,4,1) + TIME(0,0,0)</f>
        <v>45748</v>
      </c>
      <c r="C48707">
        <v>42.637195587000001</v>
      </c>
    </row>
    <row r="48708" spans="1:3" x14ac:dyDescent="0.25">
      <c r="A48708">
        <v>9252</v>
      </c>
      <c r="B48708" s="1">
        <f>DATE(2025,5,1) + TIME(0,0,0)</f>
        <v>45778</v>
      </c>
      <c r="C48708">
        <v>42.652885437000002</v>
      </c>
    </row>
    <row r="48709" spans="1:3" x14ac:dyDescent="0.25">
      <c r="A48709">
        <v>9283</v>
      </c>
      <c r="B48709" s="1">
        <f>DATE(2025,6,1) + TIME(0,0,0)</f>
        <v>45809</v>
      </c>
      <c r="C48709">
        <v>42.669044495000001</v>
      </c>
    </row>
    <row r="48710" spans="1:3" x14ac:dyDescent="0.25">
      <c r="A48710">
        <v>9313</v>
      </c>
      <c r="B48710" s="1">
        <f>DATE(2025,7,1) + TIME(0,0,0)</f>
        <v>45839</v>
      </c>
      <c r="C48710">
        <v>42.684631348000003</v>
      </c>
    </row>
    <row r="48711" spans="1:3" x14ac:dyDescent="0.25">
      <c r="A48711">
        <v>9344</v>
      </c>
      <c r="B48711" s="1">
        <f>DATE(2025,8,1) + TIME(0,0,0)</f>
        <v>45870</v>
      </c>
      <c r="C48711">
        <v>42.700687408</v>
      </c>
    </row>
    <row r="48712" spans="1:3" x14ac:dyDescent="0.25">
      <c r="A48712">
        <v>9375</v>
      </c>
      <c r="B48712" s="1">
        <f>DATE(2025,9,1) + TIME(0,0,0)</f>
        <v>45901</v>
      </c>
      <c r="C48712">
        <v>42.716686248999999</v>
      </c>
    </row>
    <row r="48713" spans="1:3" x14ac:dyDescent="0.25">
      <c r="A48713">
        <v>9405</v>
      </c>
      <c r="B48713" s="1">
        <f>DATE(2025,10,1) + TIME(0,0,0)</f>
        <v>45931</v>
      </c>
      <c r="C48713">
        <v>42.732120514000002</v>
      </c>
    </row>
    <row r="48714" spans="1:3" x14ac:dyDescent="0.25">
      <c r="A48714">
        <v>9436</v>
      </c>
      <c r="B48714" s="1">
        <f>DATE(2025,11,1) + TIME(0,0,0)</f>
        <v>45962</v>
      </c>
      <c r="C48714">
        <v>42.748016356999997</v>
      </c>
    </row>
    <row r="48715" spans="1:3" x14ac:dyDescent="0.25">
      <c r="A48715">
        <v>9466</v>
      </c>
      <c r="B48715" s="1">
        <f>DATE(2025,12,1) + TIME(0,0,0)</f>
        <v>45992</v>
      </c>
      <c r="C48715">
        <v>42.763355255</v>
      </c>
    </row>
    <row r="48716" spans="1:3" x14ac:dyDescent="0.25">
      <c r="A48716">
        <v>9497</v>
      </c>
      <c r="B48716" s="1">
        <f>DATE(2026,1,1) + TIME(0,0,0)</f>
        <v>46023</v>
      </c>
      <c r="C48716">
        <v>42.779148102000001</v>
      </c>
    </row>
    <row r="48717" spans="1:3" x14ac:dyDescent="0.25">
      <c r="A48717">
        <v>9528</v>
      </c>
      <c r="B48717" s="1">
        <f>DATE(2026,2,1) + TIME(0,0,0)</f>
        <v>46054</v>
      </c>
      <c r="C48717">
        <v>42.794895171999997</v>
      </c>
    </row>
    <row r="48718" spans="1:3" x14ac:dyDescent="0.25">
      <c r="A48718">
        <v>9556</v>
      </c>
      <c r="B48718" s="1">
        <f>DATE(2026,3,1) + TIME(0,0,0)</f>
        <v>46082</v>
      </c>
      <c r="C48718">
        <v>42.809074402</v>
      </c>
    </row>
    <row r="48719" spans="1:3" x14ac:dyDescent="0.25">
      <c r="A48719">
        <v>9587</v>
      </c>
      <c r="B48719" s="1">
        <f>DATE(2026,4,1) + TIME(0,0,0)</f>
        <v>46113</v>
      </c>
      <c r="C48719">
        <v>42.824726105000003</v>
      </c>
    </row>
    <row r="48720" spans="1:3" x14ac:dyDescent="0.25">
      <c r="A48720">
        <v>9617</v>
      </c>
      <c r="B48720" s="1">
        <f>DATE(2026,5,1) + TIME(0,0,0)</f>
        <v>46143</v>
      </c>
      <c r="C48720">
        <v>42.839828490999999</v>
      </c>
    </row>
    <row r="48721" spans="1:3" x14ac:dyDescent="0.25">
      <c r="A48721">
        <v>9648</v>
      </c>
      <c r="B48721" s="1">
        <f>DATE(2026,6,1) + TIME(0,0,0)</f>
        <v>46174</v>
      </c>
      <c r="C48721">
        <v>42.855384827000002</v>
      </c>
    </row>
    <row r="48722" spans="1:3" x14ac:dyDescent="0.25">
      <c r="A48722">
        <v>9678</v>
      </c>
      <c r="B48722" s="1">
        <f>DATE(2026,7,1) + TIME(0,0,0)</f>
        <v>46204</v>
      </c>
      <c r="C48722">
        <v>42.870391845999997</v>
      </c>
    </row>
    <row r="48723" spans="1:3" x14ac:dyDescent="0.25">
      <c r="A48723">
        <v>9709</v>
      </c>
      <c r="B48723" s="1">
        <f>DATE(2026,8,1) + TIME(0,0,0)</f>
        <v>46235</v>
      </c>
      <c r="C48723">
        <v>42.885856627999999</v>
      </c>
    </row>
    <row r="48724" spans="1:3" x14ac:dyDescent="0.25">
      <c r="A48724">
        <v>9740</v>
      </c>
      <c r="B48724" s="1">
        <f>DATE(2026,9,1) + TIME(0,0,0)</f>
        <v>46266</v>
      </c>
      <c r="C48724">
        <v>42.901271819999998</v>
      </c>
    </row>
    <row r="48725" spans="1:3" x14ac:dyDescent="0.25">
      <c r="A48725">
        <v>9770</v>
      </c>
      <c r="B48725" s="1">
        <f>DATE(2026,10,1) + TIME(0,0,0)</f>
        <v>46296</v>
      </c>
      <c r="C48725">
        <v>42.916149138999998</v>
      </c>
    </row>
    <row r="48726" spans="1:3" x14ac:dyDescent="0.25">
      <c r="A48726">
        <v>9801</v>
      </c>
      <c r="B48726" s="1">
        <f>DATE(2026,11,1) + TIME(0,0,0)</f>
        <v>46327</v>
      </c>
      <c r="C48726">
        <v>42.931472778</v>
      </c>
    </row>
    <row r="48727" spans="1:3" x14ac:dyDescent="0.25">
      <c r="A48727">
        <v>9831</v>
      </c>
      <c r="B48727" s="1">
        <f>DATE(2026,12,1) + TIME(0,0,0)</f>
        <v>46357</v>
      </c>
      <c r="C48727">
        <v>42.946262359999999</v>
      </c>
    </row>
    <row r="48728" spans="1:3" x14ac:dyDescent="0.25">
      <c r="A48728">
        <v>9862</v>
      </c>
      <c r="B48728" s="1">
        <f>DATE(2027,1,1) + TIME(0,0,0)</f>
        <v>46388</v>
      </c>
      <c r="C48728">
        <v>42.961494446000003</v>
      </c>
    </row>
    <row r="48729" spans="1:3" x14ac:dyDescent="0.25">
      <c r="A48729">
        <v>9893</v>
      </c>
      <c r="B48729" s="1">
        <f>DATE(2027,2,1) + TIME(0,0,0)</f>
        <v>46419</v>
      </c>
      <c r="C48729">
        <v>42.976684570000003</v>
      </c>
    </row>
    <row r="48730" spans="1:3" x14ac:dyDescent="0.25">
      <c r="A48730">
        <v>9921</v>
      </c>
      <c r="B48730" s="1">
        <f>DATE(2027,3,1) + TIME(0,0,0)</f>
        <v>46447</v>
      </c>
      <c r="C48730">
        <v>42.990367888999998</v>
      </c>
    </row>
    <row r="48731" spans="1:3" x14ac:dyDescent="0.25">
      <c r="A48731">
        <v>9952</v>
      </c>
      <c r="B48731" s="1">
        <f>DATE(2027,4,1) + TIME(0,0,0)</f>
        <v>46478</v>
      </c>
      <c r="C48731">
        <v>43.005474091000004</v>
      </c>
    </row>
    <row r="48732" spans="1:3" x14ac:dyDescent="0.25">
      <c r="A48732">
        <v>9982</v>
      </c>
      <c r="B48732" s="1">
        <f>DATE(2027,5,1) + TIME(0,0,0)</f>
        <v>46508</v>
      </c>
      <c r="C48732">
        <v>43.020046233999999</v>
      </c>
    </row>
    <row r="48733" spans="1:3" x14ac:dyDescent="0.25">
      <c r="A48733">
        <v>10013</v>
      </c>
      <c r="B48733" s="1">
        <f>DATE(2027,6,1) + TIME(0,0,0)</f>
        <v>46539</v>
      </c>
      <c r="C48733">
        <v>43.035064697000003</v>
      </c>
    </row>
    <row r="48734" spans="1:3" x14ac:dyDescent="0.25">
      <c r="A48734">
        <v>10043</v>
      </c>
      <c r="B48734" s="1">
        <f>DATE(2027,7,1) + TIME(0,0,0)</f>
        <v>46569</v>
      </c>
      <c r="C48734">
        <v>43.049556731999999</v>
      </c>
    </row>
    <row r="48735" spans="1:3" x14ac:dyDescent="0.25">
      <c r="A48735">
        <v>10074</v>
      </c>
      <c r="B48735" s="1">
        <f>DATE(2027,8,1) + TIME(0,0,0)</f>
        <v>46600</v>
      </c>
      <c r="C48735">
        <v>43.064487456999998</v>
      </c>
    </row>
    <row r="48736" spans="1:3" x14ac:dyDescent="0.25">
      <c r="A48736">
        <v>10105</v>
      </c>
      <c r="B48736" s="1">
        <f>DATE(2027,9,1) + TIME(0,0,0)</f>
        <v>46631</v>
      </c>
      <c r="C48736">
        <v>43.079376220999997</v>
      </c>
    </row>
    <row r="48737" spans="1:3" x14ac:dyDescent="0.25">
      <c r="A48737">
        <v>10135</v>
      </c>
      <c r="B48737" s="1">
        <f>DATE(2027,10,1) + TIME(0,0,0)</f>
        <v>46661</v>
      </c>
      <c r="C48737">
        <v>43.093742370999998</v>
      </c>
    </row>
    <row r="48738" spans="1:3" x14ac:dyDescent="0.25">
      <c r="A48738">
        <v>10166</v>
      </c>
      <c r="B48738" s="1">
        <f>DATE(2027,11,1) + TIME(0,0,0)</f>
        <v>46692</v>
      </c>
      <c r="C48738">
        <v>43.108547211000001</v>
      </c>
    </row>
    <row r="48739" spans="1:3" x14ac:dyDescent="0.25">
      <c r="A48739">
        <v>10196</v>
      </c>
      <c r="B48739" s="1">
        <f>DATE(2027,12,1) + TIME(0,0,0)</f>
        <v>46722</v>
      </c>
      <c r="C48739">
        <v>43.122833252</v>
      </c>
    </row>
    <row r="48740" spans="1:3" x14ac:dyDescent="0.25">
      <c r="A48740">
        <v>10227</v>
      </c>
      <c r="B48740" s="1">
        <f>DATE(2028,1,1) + TIME(0,0,0)</f>
        <v>46753</v>
      </c>
      <c r="C48740">
        <v>43.137550353999998</v>
      </c>
    </row>
    <row r="48741" spans="1:3" x14ac:dyDescent="0.25">
      <c r="A48741">
        <v>10258</v>
      </c>
      <c r="B48741" s="1">
        <f>DATE(2028,2,1) + TIME(0,0,0)</f>
        <v>46784</v>
      </c>
      <c r="C48741">
        <v>43.152229308999999</v>
      </c>
    </row>
    <row r="48742" spans="1:3" x14ac:dyDescent="0.25">
      <c r="A48742">
        <v>10287</v>
      </c>
      <c r="B48742" s="1">
        <f>DATE(2028,3,1) + TIME(0,0,0)</f>
        <v>46813</v>
      </c>
      <c r="C48742">
        <v>43.165924072000003</v>
      </c>
    </row>
    <row r="48743" spans="1:3" x14ac:dyDescent="0.25">
      <c r="A48743">
        <v>10318</v>
      </c>
      <c r="B48743" s="1">
        <f>DATE(2028,4,1) + TIME(0,0,0)</f>
        <v>46844</v>
      </c>
      <c r="C48743">
        <v>43.180519103999998</v>
      </c>
    </row>
    <row r="48744" spans="1:3" x14ac:dyDescent="0.25">
      <c r="A48744">
        <v>10348</v>
      </c>
      <c r="B48744" s="1">
        <f>DATE(2028,5,1) + TIME(0,0,0)</f>
        <v>46874</v>
      </c>
      <c r="C48744">
        <v>43.194606780999997</v>
      </c>
    </row>
    <row r="48745" spans="1:3" x14ac:dyDescent="0.25">
      <c r="A48745">
        <v>10379</v>
      </c>
      <c r="B48745" s="1">
        <f>DATE(2028,6,1) + TIME(0,0,0)</f>
        <v>46905</v>
      </c>
      <c r="C48745">
        <v>43.209121703999998</v>
      </c>
    </row>
    <row r="48746" spans="1:3" x14ac:dyDescent="0.25">
      <c r="A48746">
        <v>10409</v>
      </c>
      <c r="B48746" s="1">
        <f>DATE(2028,7,1) + TIME(0,0,0)</f>
        <v>46935</v>
      </c>
      <c r="C48746">
        <v>43.223129272000001</v>
      </c>
    </row>
    <row r="48747" spans="1:3" x14ac:dyDescent="0.25">
      <c r="A48747">
        <v>10440</v>
      </c>
      <c r="B48747" s="1">
        <f>DATE(2028,8,1) + TIME(0,0,0)</f>
        <v>46966</v>
      </c>
      <c r="C48747">
        <v>43.237564087000003</v>
      </c>
    </row>
    <row r="48748" spans="1:3" x14ac:dyDescent="0.25">
      <c r="A48748">
        <v>10471</v>
      </c>
      <c r="B48748" s="1">
        <f>DATE(2028,9,1) + TIME(0,0,0)</f>
        <v>46997</v>
      </c>
      <c r="C48748">
        <v>43.251960754000002</v>
      </c>
    </row>
    <row r="48749" spans="1:3" x14ac:dyDescent="0.25">
      <c r="A48749">
        <v>10501</v>
      </c>
      <c r="B48749" s="1">
        <f>DATE(2028,10,1) + TIME(0,0,0)</f>
        <v>47027</v>
      </c>
      <c r="C48749">
        <v>43.265853882000002</v>
      </c>
    </row>
    <row r="48750" spans="1:3" x14ac:dyDescent="0.25">
      <c r="A48750">
        <v>10532</v>
      </c>
      <c r="B48750" s="1">
        <f>DATE(2028,11,1) + TIME(0,0,0)</f>
        <v>47058</v>
      </c>
      <c r="C48750">
        <v>43.280170441000003</v>
      </c>
    </row>
    <row r="48751" spans="1:3" x14ac:dyDescent="0.25">
      <c r="A48751">
        <v>10562</v>
      </c>
      <c r="B48751" s="1">
        <f>DATE(2028,12,1) + TIME(0,0,0)</f>
        <v>47088</v>
      </c>
      <c r="C48751">
        <v>43.293991089000002</v>
      </c>
    </row>
    <row r="48752" spans="1:3" x14ac:dyDescent="0.25">
      <c r="A48752">
        <v>10593</v>
      </c>
      <c r="B48752" s="1">
        <f>DATE(2029,1,1) + TIME(0,0,0)</f>
        <v>47119</v>
      </c>
      <c r="C48752">
        <v>43.308231354</v>
      </c>
    </row>
    <row r="48753" spans="1:3" x14ac:dyDescent="0.25">
      <c r="A48753">
        <v>10624</v>
      </c>
      <c r="B48753" s="1">
        <f>DATE(2029,2,1) + TIME(0,0,0)</f>
        <v>47150</v>
      </c>
      <c r="C48753">
        <v>43.322433472</v>
      </c>
    </row>
    <row r="48754" spans="1:3" x14ac:dyDescent="0.25">
      <c r="A48754">
        <v>10652</v>
      </c>
      <c r="B48754" s="1">
        <f>DATE(2029,3,1) + TIME(0,0,0)</f>
        <v>47178</v>
      </c>
      <c r="C48754">
        <v>43.335231780999997</v>
      </c>
    </row>
    <row r="48755" spans="1:3" x14ac:dyDescent="0.25">
      <c r="A48755">
        <v>10683</v>
      </c>
      <c r="B48755" s="1">
        <f>DATE(2029,4,1) + TIME(0,0,0)</f>
        <v>47209</v>
      </c>
      <c r="C48755">
        <v>43.349361420000001</v>
      </c>
    </row>
    <row r="48756" spans="1:3" x14ac:dyDescent="0.25">
      <c r="A48756">
        <v>10713</v>
      </c>
      <c r="B48756" s="1">
        <f>DATE(2029,5,1) + TIME(0,0,0)</f>
        <v>47239</v>
      </c>
      <c r="C48756">
        <v>43.363002776999998</v>
      </c>
    </row>
    <row r="48757" spans="1:3" x14ac:dyDescent="0.25">
      <c r="A48757">
        <v>10744</v>
      </c>
      <c r="B48757" s="1">
        <f>DATE(2029,6,1) + TIME(0,0,0)</f>
        <v>47270</v>
      </c>
      <c r="C48757">
        <v>43.377059936999999</v>
      </c>
    </row>
    <row r="48758" spans="1:3" x14ac:dyDescent="0.25">
      <c r="A48758">
        <v>10774</v>
      </c>
      <c r="B48758" s="1">
        <f>DATE(2029,7,1) + TIME(0,0,0)</f>
        <v>47300</v>
      </c>
      <c r="C48758">
        <v>43.390628814999999</v>
      </c>
    </row>
    <row r="48759" spans="1:3" x14ac:dyDescent="0.25">
      <c r="A48759">
        <v>10805</v>
      </c>
      <c r="B48759" s="1">
        <f>DATE(2029,8,1) + TIME(0,0,0)</f>
        <v>47331</v>
      </c>
      <c r="C48759">
        <v>43.404613495</v>
      </c>
    </row>
    <row r="48760" spans="1:3" x14ac:dyDescent="0.25">
      <c r="A48760">
        <v>10836</v>
      </c>
      <c r="B48760" s="1">
        <f>DATE(2029,9,1) + TIME(0,0,0)</f>
        <v>47362</v>
      </c>
      <c r="C48760">
        <v>43.418560028000002</v>
      </c>
    </row>
    <row r="48761" spans="1:3" x14ac:dyDescent="0.25">
      <c r="A48761">
        <v>10866</v>
      </c>
      <c r="B48761" s="1">
        <f>DATE(2029,10,1) + TIME(0,0,0)</f>
        <v>47392</v>
      </c>
      <c r="C48761">
        <v>43.432025908999996</v>
      </c>
    </row>
    <row r="48762" spans="1:3" x14ac:dyDescent="0.25">
      <c r="A48762">
        <v>10897</v>
      </c>
      <c r="B48762" s="1">
        <f>DATE(2029,11,1) + TIME(0,0,0)</f>
        <v>47423</v>
      </c>
      <c r="C48762">
        <v>43.445899963000002</v>
      </c>
    </row>
    <row r="48763" spans="1:3" x14ac:dyDescent="0.25">
      <c r="A48763">
        <v>10927</v>
      </c>
      <c r="B48763" s="1">
        <f>DATE(2029,12,1) + TIME(0,0,0)</f>
        <v>47453</v>
      </c>
      <c r="C48763">
        <v>43.45929718</v>
      </c>
    </row>
    <row r="48764" spans="1:3" x14ac:dyDescent="0.25">
      <c r="A48764">
        <v>10958</v>
      </c>
      <c r="B48764" s="1">
        <f>DATE(2030,1,1) + TIME(0,0,0)</f>
        <v>47484</v>
      </c>
      <c r="C48764">
        <v>43.473102570000002</v>
      </c>
    </row>
    <row r="48765" spans="1:3" x14ac:dyDescent="0.25">
      <c r="A48765">
        <v>10989</v>
      </c>
      <c r="B48765" s="1">
        <f>DATE(2030,2,1) + TIME(0,0,0)</f>
        <v>47515</v>
      </c>
      <c r="C48765">
        <v>43.486869812000002</v>
      </c>
    </row>
    <row r="48766" spans="1:3" x14ac:dyDescent="0.25">
      <c r="A48766">
        <v>11017</v>
      </c>
      <c r="B48766" s="1">
        <f>DATE(2030,3,1) + TIME(0,0,0)</f>
        <v>47543</v>
      </c>
      <c r="C48766">
        <v>43.499279022000003</v>
      </c>
    </row>
    <row r="48767" spans="1:3" x14ac:dyDescent="0.25">
      <c r="A48767">
        <v>11048</v>
      </c>
      <c r="B48767" s="1">
        <f>DATE(2030,4,1) + TIME(0,0,0)</f>
        <v>47574</v>
      </c>
      <c r="C48767">
        <v>43.512977599999999</v>
      </c>
    </row>
    <row r="48768" spans="1:3" x14ac:dyDescent="0.25">
      <c r="A48768">
        <v>11078</v>
      </c>
      <c r="B48768" s="1">
        <f>DATE(2030,5,1) + TIME(0,0,0)</f>
        <v>47604</v>
      </c>
      <c r="C48768">
        <v>43.526206969999997</v>
      </c>
    </row>
    <row r="48769" spans="1:3" x14ac:dyDescent="0.25">
      <c r="A48769">
        <v>11109</v>
      </c>
      <c r="B48769" s="1">
        <f>DATE(2030,6,1) + TIME(0,0,0)</f>
        <v>47635</v>
      </c>
      <c r="C48769">
        <v>43.539836884000003</v>
      </c>
    </row>
    <row r="48770" spans="1:3" x14ac:dyDescent="0.25">
      <c r="A48770">
        <v>11139</v>
      </c>
      <c r="B48770" s="1">
        <f>DATE(2030,7,1) + TIME(0,0,0)</f>
        <v>47665</v>
      </c>
      <c r="C48770">
        <v>43.552997589</v>
      </c>
    </row>
    <row r="48771" spans="1:3" x14ac:dyDescent="0.25">
      <c r="A48771">
        <v>11170</v>
      </c>
      <c r="B48771" s="1">
        <f>DATE(2030,8,1) + TIME(0,0,0)</f>
        <v>47696</v>
      </c>
      <c r="C48771">
        <v>43.566558837999999</v>
      </c>
    </row>
    <row r="48772" spans="1:3" x14ac:dyDescent="0.25">
      <c r="A48772">
        <v>11201</v>
      </c>
      <c r="B48772" s="1">
        <f>DATE(2030,9,1) + TIME(0,0,0)</f>
        <v>47727</v>
      </c>
      <c r="C48772">
        <v>43.580089569000002</v>
      </c>
    </row>
    <row r="48773" spans="1:3" x14ac:dyDescent="0.25">
      <c r="A48773">
        <v>11231</v>
      </c>
      <c r="B48773" s="1">
        <f>DATE(2030,10,1) + TIME(0,0,0)</f>
        <v>47757</v>
      </c>
      <c r="C48773">
        <v>43.593147278000004</v>
      </c>
    </row>
    <row r="48774" spans="1:3" x14ac:dyDescent="0.25">
      <c r="A48774">
        <v>11262</v>
      </c>
      <c r="B48774" s="1">
        <f>DATE(2030,11,1) + TIME(0,0,0)</f>
        <v>47788</v>
      </c>
      <c r="C48774">
        <v>43.606605530000003</v>
      </c>
    </row>
    <row r="48775" spans="1:3" x14ac:dyDescent="0.25">
      <c r="A48775">
        <v>11292</v>
      </c>
      <c r="B48775" s="1">
        <f>DATE(2030,12,1) + TIME(0,0,0)</f>
        <v>47818</v>
      </c>
      <c r="C48775">
        <v>43.619598388999997</v>
      </c>
    </row>
    <row r="48776" spans="1:3" x14ac:dyDescent="0.25">
      <c r="A48776">
        <v>11323</v>
      </c>
      <c r="B48776" s="1">
        <f>DATE(2031,1,1) + TIME(0,0,0)</f>
        <v>47849</v>
      </c>
      <c r="C48776">
        <v>43.632991791000002</v>
      </c>
    </row>
    <row r="48777" spans="1:3" x14ac:dyDescent="0.25">
      <c r="A48777">
        <v>11354</v>
      </c>
      <c r="B48777" s="1">
        <f>DATE(2031,2,1) + TIME(0,0,0)</f>
        <v>47880</v>
      </c>
      <c r="C48777">
        <v>43.646350861000002</v>
      </c>
    </row>
    <row r="48778" spans="1:3" x14ac:dyDescent="0.25">
      <c r="A48778">
        <v>11382</v>
      </c>
      <c r="B48778" s="1">
        <f>DATE(2031,3,1) + TIME(0,0,0)</f>
        <v>47908</v>
      </c>
      <c r="C48778">
        <v>43.658386229999998</v>
      </c>
    </row>
    <row r="48779" spans="1:3" x14ac:dyDescent="0.25">
      <c r="A48779">
        <v>11413</v>
      </c>
      <c r="B48779" s="1">
        <f>DATE(2031,4,1) + TIME(0,0,0)</f>
        <v>47939</v>
      </c>
      <c r="C48779">
        <v>43.671676636000001</v>
      </c>
    </row>
    <row r="48780" spans="1:3" x14ac:dyDescent="0.25">
      <c r="A48780">
        <v>11443</v>
      </c>
      <c r="B48780" s="1">
        <f>DATE(2031,5,1) + TIME(0,0,0)</f>
        <v>47969</v>
      </c>
      <c r="C48780">
        <v>43.684509276999997</v>
      </c>
    </row>
    <row r="48781" spans="1:3" x14ac:dyDescent="0.25">
      <c r="A48781">
        <v>11474</v>
      </c>
      <c r="B48781" s="1">
        <f>DATE(2031,6,1) + TIME(0,0,0)</f>
        <v>48000</v>
      </c>
      <c r="C48781">
        <v>43.697734832999998</v>
      </c>
    </row>
    <row r="48782" spans="1:3" x14ac:dyDescent="0.25">
      <c r="A48782">
        <v>11504</v>
      </c>
      <c r="B48782" s="1">
        <f>DATE(2031,7,1) + TIME(0,0,0)</f>
        <v>48030</v>
      </c>
      <c r="C48782">
        <v>43.710502624999997</v>
      </c>
    </row>
    <row r="48783" spans="1:3" x14ac:dyDescent="0.25">
      <c r="A48783">
        <v>11535</v>
      </c>
      <c r="B48783" s="1">
        <f>DATE(2031,8,1) + TIME(0,0,0)</f>
        <v>48061</v>
      </c>
      <c r="C48783">
        <v>43.723659515000001</v>
      </c>
    </row>
    <row r="48784" spans="1:3" x14ac:dyDescent="0.25">
      <c r="A48784">
        <v>11566</v>
      </c>
      <c r="B48784" s="1">
        <f>DATE(2031,9,1) + TIME(0,0,0)</f>
        <v>48092</v>
      </c>
      <c r="C48784">
        <v>43.736785888999997</v>
      </c>
    </row>
    <row r="48785" spans="1:3" x14ac:dyDescent="0.25">
      <c r="A48785">
        <v>11596</v>
      </c>
      <c r="B48785" s="1">
        <f>DATE(2031,10,1) + TIME(0,0,0)</f>
        <v>48122</v>
      </c>
      <c r="C48785">
        <v>43.749454497999999</v>
      </c>
    </row>
    <row r="48786" spans="1:3" x14ac:dyDescent="0.25">
      <c r="A48786">
        <v>11627</v>
      </c>
      <c r="B48786" s="1">
        <f>DATE(2031,11,1) + TIME(0,0,0)</f>
        <v>48153</v>
      </c>
      <c r="C48786">
        <v>43.762516022</v>
      </c>
    </row>
    <row r="48787" spans="1:3" x14ac:dyDescent="0.25">
      <c r="A48787">
        <v>11657</v>
      </c>
      <c r="B48787" s="1">
        <f>DATE(2031,12,1) + TIME(0,0,0)</f>
        <v>48183</v>
      </c>
      <c r="C48787">
        <v>43.775119781000001</v>
      </c>
    </row>
    <row r="48788" spans="1:3" x14ac:dyDescent="0.25">
      <c r="A48788">
        <v>11688</v>
      </c>
      <c r="B48788" s="1">
        <f>DATE(2032,1,1) + TIME(0,0,0)</f>
        <v>48214</v>
      </c>
      <c r="C48788">
        <v>43.788112640000001</v>
      </c>
    </row>
    <row r="48789" spans="1:3" x14ac:dyDescent="0.25">
      <c r="A48789">
        <v>11719</v>
      </c>
      <c r="B48789" s="1">
        <f>DATE(2032,2,1) + TIME(0,0,0)</f>
        <v>48245</v>
      </c>
      <c r="C48789">
        <v>43.801074982000003</v>
      </c>
    </row>
    <row r="48790" spans="1:3" x14ac:dyDescent="0.25">
      <c r="A48790">
        <v>11748</v>
      </c>
      <c r="B48790" s="1">
        <f>DATE(2032,3,1) + TIME(0,0,0)</f>
        <v>48274</v>
      </c>
      <c r="C48790">
        <v>43.813167571999998</v>
      </c>
    </row>
    <row r="48791" spans="1:3" x14ac:dyDescent="0.25">
      <c r="A48791">
        <v>11779</v>
      </c>
      <c r="B48791" s="1">
        <f>DATE(2032,4,1) + TIME(0,0,0)</f>
        <v>48305</v>
      </c>
      <c r="C48791">
        <v>43.826061248999999</v>
      </c>
    </row>
    <row r="48792" spans="1:3" x14ac:dyDescent="0.25">
      <c r="A48792">
        <v>11809</v>
      </c>
      <c r="B48792" s="1">
        <f>DATE(2032,5,1) + TIME(0,0,0)</f>
        <v>48335</v>
      </c>
      <c r="C48792">
        <v>43.838504790999998</v>
      </c>
    </row>
    <row r="48793" spans="1:3" x14ac:dyDescent="0.25">
      <c r="A48793">
        <v>11840</v>
      </c>
      <c r="B48793" s="1">
        <f>DATE(2032,6,1) + TIME(0,0,0)</f>
        <v>48366</v>
      </c>
      <c r="C48793">
        <v>43.851333617999998</v>
      </c>
    </row>
    <row r="48794" spans="1:3" x14ac:dyDescent="0.25">
      <c r="A48794">
        <v>11870</v>
      </c>
      <c r="B48794" s="1">
        <f>DATE(2032,7,1) + TIME(0,0,0)</f>
        <v>48396</v>
      </c>
      <c r="C48794">
        <v>43.863719940000003</v>
      </c>
    </row>
    <row r="48795" spans="1:3" x14ac:dyDescent="0.25">
      <c r="A48795">
        <v>11901</v>
      </c>
      <c r="B48795" s="1">
        <f>DATE(2032,8,1) + TIME(0,0,0)</f>
        <v>48427</v>
      </c>
      <c r="C48795">
        <v>43.876480102999999</v>
      </c>
    </row>
    <row r="48796" spans="1:3" x14ac:dyDescent="0.25">
      <c r="A48796">
        <v>11932</v>
      </c>
      <c r="B48796" s="1">
        <f>DATE(2032,9,1) + TIME(0,0,0)</f>
        <v>48458</v>
      </c>
      <c r="C48796">
        <v>43.889213562000002</v>
      </c>
    </row>
    <row r="48797" spans="1:3" x14ac:dyDescent="0.25">
      <c r="A48797">
        <v>11962</v>
      </c>
      <c r="B48797" s="1">
        <f>DATE(2032,10,1) + TIME(0,0,0)</f>
        <v>48488</v>
      </c>
      <c r="C48797">
        <v>43.901500702</v>
      </c>
    </row>
    <row r="48798" spans="1:3" x14ac:dyDescent="0.25">
      <c r="A48798">
        <v>11993</v>
      </c>
      <c r="B48798" s="1">
        <f>DATE(2032,11,1) + TIME(0,0,0)</f>
        <v>48519</v>
      </c>
      <c r="C48798">
        <v>43.914169311999999</v>
      </c>
    </row>
    <row r="48799" spans="1:3" x14ac:dyDescent="0.25">
      <c r="A48799">
        <v>12023</v>
      </c>
      <c r="B48799" s="1">
        <f>DATE(2032,12,1) + TIME(0,0,0)</f>
        <v>48549</v>
      </c>
      <c r="C48799">
        <v>43.926395415999998</v>
      </c>
    </row>
    <row r="48800" spans="1:3" x14ac:dyDescent="0.25">
      <c r="A48800">
        <v>12054</v>
      </c>
      <c r="B48800" s="1">
        <f>DATE(2033,1,1) + TIME(0,0,0)</f>
        <v>48580</v>
      </c>
      <c r="C48800">
        <v>43.938999176000003</v>
      </c>
    </row>
    <row r="48801" spans="1:3" x14ac:dyDescent="0.25">
      <c r="A48801">
        <v>12085</v>
      </c>
      <c r="B48801" s="1">
        <f>DATE(2033,2,1) + TIME(0,0,0)</f>
        <v>48611</v>
      </c>
      <c r="C48801">
        <v>43.951568604000002</v>
      </c>
    </row>
    <row r="48802" spans="1:3" x14ac:dyDescent="0.25">
      <c r="A48802">
        <v>12113</v>
      </c>
      <c r="B48802" s="1">
        <f>DATE(2033,3,1) + TIME(0,0,0)</f>
        <v>48639</v>
      </c>
      <c r="C48802">
        <v>43.962898254000002</v>
      </c>
    </row>
    <row r="48803" spans="1:3" x14ac:dyDescent="0.25">
      <c r="A48803">
        <v>12144</v>
      </c>
      <c r="B48803" s="1">
        <f>DATE(2033,4,1) + TIME(0,0,0)</f>
        <v>48670</v>
      </c>
      <c r="C48803">
        <v>43.975406647</v>
      </c>
    </row>
    <row r="48804" spans="1:3" x14ac:dyDescent="0.25">
      <c r="A48804">
        <v>12174</v>
      </c>
      <c r="B48804" s="1">
        <f>DATE(2033,5,1) + TIME(0,0,0)</f>
        <v>48700</v>
      </c>
      <c r="C48804">
        <v>43.987483978</v>
      </c>
    </row>
    <row r="48805" spans="1:3" x14ac:dyDescent="0.25">
      <c r="A48805">
        <v>12205</v>
      </c>
      <c r="B48805" s="1">
        <f>DATE(2033,6,1) + TIME(0,0,0)</f>
        <v>48731</v>
      </c>
      <c r="C48805">
        <v>43.999935149999999</v>
      </c>
    </row>
    <row r="48806" spans="1:3" x14ac:dyDescent="0.25">
      <c r="A48806">
        <v>12235</v>
      </c>
      <c r="B48806" s="1">
        <f>DATE(2033,7,1) + TIME(0,0,0)</f>
        <v>48761</v>
      </c>
      <c r="C48806">
        <v>44.011951447000001</v>
      </c>
    </row>
    <row r="48807" spans="1:3" x14ac:dyDescent="0.25">
      <c r="A48807">
        <v>12266</v>
      </c>
      <c r="B48807" s="1">
        <f>DATE(2033,8,1) + TIME(0,0,0)</f>
        <v>48792</v>
      </c>
      <c r="C48807">
        <v>44.024341583000002</v>
      </c>
    </row>
    <row r="48808" spans="1:3" x14ac:dyDescent="0.25">
      <c r="A48808">
        <v>12297</v>
      </c>
      <c r="B48808" s="1">
        <f>DATE(2033,9,1) + TIME(0,0,0)</f>
        <v>48823</v>
      </c>
      <c r="C48808">
        <v>44.036697388</v>
      </c>
    </row>
    <row r="48809" spans="1:3" x14ac:dyDescent="0.25">
      <c r="A48809">
        <v>12327</v>
      </c>
      <c r="B48809" s="1">
        <f>DATE(2033,10,1) + TIME(0,0,0)</f>
        <v>48853</v>
      </c>
      <c r="C48809">
        <v>44.048625946000001</v>
      </c>
    </row>
    <row r="48810" spans="1:3" x14ac:dyDescent="0.25">
      <c r="A48810">
        <v>12358</v>
      </c>
      <c r="B48810" s="1">
        <f>DATE(2033,11,1) + TIME(0,0,0)</f>
        <v>48884</v>
      </c>
      <c r="C48810">
        <v>44.060920715000002</v>
      </c>
    </row>
    <row r="48811" spans="1:3" x14ac:dyDescent="0.25">
      <c r="A48811">
        <v>12388</v>
      </c>
      <c r="B48811" s="1">
        <f>DATE(2033,12,1) + TIME(0,0,0)</f>
        <v>48914</v>
      </c>
      <c r="C48811">
        <v>44.072792053000001</v>
      </c>
    </row>
    <row r="48812" spans="1:3" x14ac:dyDescent="0.25">
      <c r="A48812">
        <v>12419</v>
      </c>
      <c r="B48812" s="1">
        <f>DATE(2034,1,1) + TIME(0,0,0)</f>
        <v>48945</v>
      </c>
      <c r="C48812">
        <v>44.085025786999999</v>
      </c>
    </row>
    <row r="48813" spans="1:3" x14ac:dyDescent="0.25">
      <c r="A48813">
        <v>12450</v>
      </c>
      <c r="B48813" s="1">
        <f>DATE(2034,2,1) + TIME(0,0,0)</f>
        <v>48976</v>
      </c>
      <c r="C48813">
        <v>44.097232818999998</v>
      </c>
    </row>
    <row r="48814" spans="1:3" x14ac:dyDescent="0.25">
      <c r="A48814">
        <v>12478</v>
      </c>
      <c r="B48814" s="1">
        <f>DATE(2034,3,1) + TIME(0,0,0)</f>
        <v>49004</v>
      </c>
      <c r="C48814">
        <v>44.108230591000002</v>
      </c>
    </row>
    <row r="48815" spans="1:3" x14ac:dyDescent="0.25">
      <c r="A48815">
        <v>12509</v>
      </c>
      <c r="B48815" s="1">
        <f>DATE(2034,4,1) + TIME(0,0,0)</f>
        <v>49035</v>
      </c>
      <c r="C48815">
        <v>44.120376587000003</v>
      </c>
    </row>
    <row r="48816" spans="1:3" x14ac:dyDescent="0.25">
      <c r="A48816">
        <v>12539</v>
      </c>
      <c r="B48816" s="1">
        <f>DATE(2034,5,1) + TIME(0,0,0)</f>
        <v>49065</v>
      </c>
      <c r="C48816">
        <v>44.132102965999998</v>
      </c>
    </row>
    <row r="48817" spans="1:3" x14ac:dyDescent="0.25">
      <c r="A48817">
        <v>12570</v>
      </c>
      <c r="B48817" s="1">
        <f>DATE(2034,6,1) + TIME(0,0,0)</f>
        <v>49096</v>
      </c>
      <c r="C48817">
        <v>44.144187926999997</v>
      </c>
    </row>
    <row r="48818" spans="1:3" x14ac:dyDescent="0.25">
      <c r="A48818">
        <v>12600</v>
      </c>
      <c r="B48818" s="1">
        <f>DATE(2034,7,1) + TIME(0,0,0)</f>
        <v>49126</v>
      </c>
      <c r="C48818">
        <v>44.155857085999997</v>
      </c>
    </row>
    <row r="48819" spans="1:3" x14ac:dyDescent="0.25">
      <c r="A48819">
        <v>12631</v>
      </c>
      <c r="B48819" s="1">
        <f>DATE(2034,8,1) + TIME(0,0,0)</f>
        <v>49157</v>
      </c>
      <c r="C48819">
        <v>44.167884827000002</v>
      </c>
    </row>
    <row r="48820" spans="1:3" x14ac:dyDescent="0.25">
      <c r="A48820">
        <v>12662</v>
      </c>
      <c r="B48820" s="1">
        <f>DATE(2034,9,1) + TIME(0,0,0)</f>
        <v>49188</v>
      </c>
      <c r="C48820">
        <v>44.179882050000003</v>
      </c>
    </row>
    <row r="48821" spans="1:3" x14ac:dyDescent="0.25">
      <c r="A48821">
        <v>12692</v>
      </c>
      <c r="B48821" s="1">
        <f>DATE(2034,10,1) + TIME(0,0,0)</f>
        <v>49218</v>
      </c>
      <c r="C48821">
        <v>44.191463470000002</v>
      </c>
    </row>
    <row r="48822" spans="1:3" x14ac:dyDescent="0.25">
      <c r="A48822">
        <v>12723</v>
      </c>
      <c r="B48822" s="1">
        <f>DATE(2034,11,1) + TIME(0,0,0)</f>
        <v>49249</v>
      </c>
      <c r="C48822">
        <v>44.203403473000002</v>
      </c>
    </row>
    <row r="48823" spans="1:3" x14ac:dyDescent="0.25">
      <c r="A48823">
        <v>12753</v>
      </c>
      <c r="B48823" s="1">
        <f>DATE(2034,12,1) + TIME(0,0,0)</f>
        <v>49279</v>
      </c>
      <c r="C48823">
        <v>44.214927672999998</v>
      </c>
    </row>
    <row r="48824" spans="1:3" x14ac:dyDescent="0.25">
      <c r="A48824">
        <v>12784</v>
      </c>
      <c r="B48824" s="1">
        <f>DATE(2035,1,1) + TIME(0,0,0)</f>
        <v>49310</v>
      </c>
      <c r="C48824">
        <v>44.226810454999999</v>
      </c>
    </row>
    <row r="48825" spans="1:3" x14ac:dyDescent="0.25">
      <c r="A48825">
        <v>12815</v>
      </c>
      <c r="B48825" s="1">
        <f>DATE(2035,2,1) + TIME(0,0,0)</f>
        <v>49341</v>
      </c>
      <c r="C48825">
        <v>44.238662720000001</v>
      </c>
    </row>
    <row r="48826" spans="1:3" x14ac:dyDescent="0.25">
      <c r="A48826">
        <v>12843</v>
      </c>
      <c r="B48826" s="1">
        <f>DATE(2035,3,1) + TIME(0,0,0)</f>
        <v>49369</v>
      </c>
      <c r="C48826">
        <v>44.249340056999998</v>
      </c>
    </row>
    <row r="48827" spans="1:3" x14ac:dyDescent="0.25">
      <c r="A48827">
        <v>12874</v>
      </c>
      <c r="B48827" s="1">
        <f>DATE(2035,4,1) + TIME(0,0,0)</f>
        <v>49400</v>
      </c>
      <c r="C48827">
        <v>44.261135101000001</v>
      </c>
    </row>
    <row r="48828" spans="1:3" x14ac:dyDescent="0.25">
      <c r="A48828">
        <v>12904</v>
      </c>
      <c r="B48828" s="1">
        <f>DATE(2035,5,1) + TIME(0,0,0)</f>
        <v>49430</v>
      </c>
      <c r="C48828">
        <v>44.272521973000003</v>
      </c>
    </row>
    <row r="48829" spans="1:3" x14ac:dyDescent="0.25">
      <c r="A48829">
        <v>12935</v>
      </c>
      <c r="B48829" s="1">
        <f>DATE(2035,6,1) + TIME(0,0,0)</f>
        <v>49461</v>
      </c>
      <c r="C48829">
        <v>44.284263611</v>
      </c>
    </row>
    <row r="48830" spans="1:3" x14ac:dyDescent="0.25">
      <c r="A48830">
        <v>12965</v>
      </c>
      <c r="B48830" s="1">
        <f>DATE(2035,7,1) + TIME(0,0,0)</f>
        <v>49491</v>
      </c>
      <c r="C48830">
        <v>44.295597076</v>
      </c>
    </row>
    <row r="48831" spans="1:3" x14ac:dyDescent="0.25">
      <c r="A48831">
        <v>12996</v>
      </c>
      <c r="B48831" s="1">
        <f>DATE(2035,8,1) + TIME(0,0,0)</f>
        <v>49522</v>
      </c>
      <c r="C48831">
        <v>44.307277679000002</v>
      </c>
    </row>
    <row r="48832" spans="1:3" x14ac:dyDescent="0.25">
      <c r="A48832">
        <v>13027</v>
      </c>
      <c r="B48832" s="1">
        <f>DATE(2035,9,1) + TIME(0,0,0)</f>
        <v>49553</v>
      </c>
      <c r="C48832">
        <v>44.318935394</v>
      </c>
    </row>
    <row r="48833" spans="1:3" x14ac:dyDescent="0.25">
      <c r="A48833">
        <v>13057</v>
      </c>
      <c r="B48833" s="1">
        <f>DATE(2035,10,1) + TIME(0,0,0)</f>
        <v>49583</v>
      </c>
      <c r="C48833">
        <v>44.330188751000001</v>
      </c>
    </row>
    <row r="48834" spans="1:3" x14ac:dyDescent="0.25">
      <c r="A48834">
        <v>13088</v>
      </c>
      <c r="B48834" s="1">
        <f>DATE(2035,11,1) + TIME(0,0,0)</f>
        <v>49614</v>
      </c>
      <c r="C48834">
        <v>44.341789245999998</v>
      </c>
    </row>
    <row r="48835" spans="1:3" x14ac:dyDescent="0.25">
      <c r="A48835">
        <v>13118</v>
      </c>
      <c r="B48835" s="1">
        <f>DATE(2035,12,1) + TIME(0,0,0)</f>
        <v>49644</v>
      </c>
      <c r="C48835">
        <v>44.352993011000002</v>
      </c>
    </row>
    <row r="48836" spans="1:3" x14ac:dyDescent="0.25">
      <c r="A48836">
        <v>13149</v>
      </c>
      <c r="B48836" s="1">
        <f>DATE(2036,1,1) + TIME(0,0,0)</f>
        <v>49675</v>
      </c>
      <c r="C48836">
        <v>44.364540099999999</v>
      </c>
    </row>
    <row r="48837" spans="1:3" x14ac:dyDescent="0.25">
      <c r="A48837">
        <v>13180</v>
      </c>
      <c r="B48837" s="1">
        <f>DATE(2036,2,1) + TIME(0,0,0)</f>
        <v>49706</v>
      </c>
      <c r="C48837">
        <v>44.376060486</v>
      </c>
    </row>
    <row r="48838" spans="1:3" x14ac:dyDescent="0.25">
      <c r="A48838">
        <v>13209</v>
      </c>
      <c r="B48838" s="1">
        <f>DATE(2036,3,1) + TIME(0,0,0)</f>
        <v>49735</v>
      </c>
      <c r="C48838">
        <v>44.386814117</v>
      </c>
    </row>
    <row r="48839" spans="1:3" x14ac:dyDescent="0.25">
      <c r="A48839">
        <v>13240</v>
      </c>
      <c r="B48839" s="1">
        <f>DATE(2036,4,1) + TIME(0,0,0)</f>
        <v>49766</v>
      </c>
      <c r="C48839">
        <v>44.398284912000001</v>
      </c>
    </row>
    <row r="48840" spans="1:3" x14ac:dyDescent="0.25">
      <c r="A48840">
        <v>13270</v>
      </c>
      <c r="B48840" s="1">
        <f>DATE(2036,5,1) + TIME(0,0,0)</f>
        <v>49796</v>
      </c>
      <c r="C48840">
        <v>44.409358978</v>
      </c>
    </row>
    <row r="48841" spans="1:3" x14ac:dyDescent="0.25">
      <c r="A48841">
        <v>13301</v>
      </c>
      <c r="B48841" s="1">
        <f>DATE(2036,6,1) + TIME(0,0,0)</f>
        <v>49827</v>
      </c>
      <c r="C48841">
        <v>44.420776367000002</v>
      </c>
    </row>
    <row r="48842" spans="1:3" x14ac:dyDescent="0.25">
      <c r="A48842">
        <v>13331</v>
      </c>
      <c r="B48842" s="1">
        <f>DATE(2036,7,1) + TIME(0,0,0)</f>
        <v>49857</v>
      </c>
      <c r="C48842">
        <v>44.431800842000001</v>
      </c>
    </row>
    <row r="48843" spans="1:3" x14ac:dyDescent="0.25">
      <c r="A48843">
        <v>13362</v>
      </c>
      <c r="B48843" s="1">
        <f>DATE(2036,8,1) + TIME(0,0,0)</f>
        <v>49888</v>
      </c>
      <c r="C48843">
        <v>44.443164824999997</v>
      </c>
    </row>
    <row r="48844" spans="1:3" x14ac:dyDescent="0.25">
      <c r="A48844">
        <v>13393</v>
      </c>
      <c r="B48844" s="1">
        <f>DATE(2036,9,1) + TIME(0,0,0)</f>
        <v>49919</v>
      </c>
      <c r="C48844">
        <v>44.454505920000003</v>
      </c>
    </row>
    <row r="48845" spans="1:3" x14ac:dyDescent="0.25">
      <c r="A48845">
        <v>13423</v>
      </c>
      <c r="B48845" s="1">
        <f>DATE(2036,10,1) + TIME(0,0,0)</f>
        <v>49949</v>
      </c>
      <c r="C48845">
        <v>44.465454102000002</v>
      </c>
    </row>
    <row r="48846" spans="1:3" x14ac:dyDescent="0.25">
      <c r="A48846">
        <v>13454</v>
      </c>
      <c r="B48846" s="1">
        <f>DATE(2036,11,1) + TIME(0,0,0)</f>
        <v>49980</v>
      </c>
      <c r="C48846">
        <v>44.476741791000002</v>
      </c>
    </row>
    <row r="48847" spans="1:3" x14ac:dyDescent="0.25">
      <c r="A48847">
        <v>13484</v>
      </c>
      <c r="B48847" s="1">
        <f>DATE(2036,12,1) + TIME(0,0,0)</f>
        <v>50010</v>
      </c>
      <c r="C48847">
        <v>44.487640380999999</v>
      </c>
    </row>
    <row r="48848" spans="1:3" x14ac:dyDescent="0.25">
      <c r="A48848">
        <v>13515</v>
      </c>
      <c r="B48848" s="1">
        <f>DATE(2037,1,1) + TIME(0,0,0)</f>
        <v>50041</v>
      </c>
      <c r="C48848">
        <v>44.498878478999998</v>
      </c>
    </row>
    <row r="48849" spans="1:3" x14ac:dyDescent="0.25">
      <c r="A48849">
        <v>13546</v>
      </c>
      <c r="B48849" s="1">
        <f>DATE(2037,2,1) + TIME(0,0,0)</f>
        <v>50072</v>
      </c>
      <c r="C48849">
        <v>44.510089874000002</v>
      </c>
    </row>
    <row r="48850" spans="1:3" x14ac:dyDescent="0.25">
      <c r="A48850">
        <v>13574</v>
      </c>
      <c r="B48850" s="1">
        <f>DATE(2037,3,1) + TIME(0,0,0)</f>
        <v>50100</v>
      </c>
      <c r="C48850">
        <v>44.520195006999998</v>
      </c>
    </row>
    <row r="48851" spans="1:3" x14ac:dyDescent="0.25">
      <c r="A48851">
        <v>13605</v>
      </c>
      <c r="B48851" s="1">
        <f>DATE(2037,4,1) + TIME(0,0,0)</f>
        <v>50131</v>
      </c>
      <c r="C48851">
        <v>44.531356811999999</v>
      </c>
    </row>
    <row r="48852" spans="1:3" x14ac:dyDescent="0.25">
      <c r="A48852">
        <v>13635</v>
      </c>
      <c r="B48852" s="1">
        <f>DATE(2037,5,1) + TIME(0,0,0)</f>
        <v>50161</v>
      </c>
      <c r="C48852">
        <v>44.542133331000002</v>
      </c>
    </row>
    <row r="48853" spans="1:3" x14ac:dyDescent="0.25">
      <c r="A48853">
        <v>13666</v>
      </c>
      <c r="B48853" s="1">
        <f>DATE(2037,6,1) + TIME(0,0,0)</f>
        <v>50192</v>
      </c>
      <c r="C48853">
        <v>44.553249358999999</v>
      </c>
    </row>
    <row r="48854" spans="1:3" x14ac:dyDescent="0.25">
      <c r="A48854">
        <v>13696</v>
      </c>
      <c r="B48854" s="1">
        <f>DATE(2037,7,1) + TIME(0,0,0)</f>
        <v>50222</v>
      </c>
      <c r="C48854">
        <v>44.563976287999999</v>
      </c>
    </row>
    <row r="48855" spans="1:3" x14ac:dyDescent="0.25">
      <c r="A48855">
        <v>13727</v>
      </c>
      <c r="B48855" s="1">
        <f>DATE(2037,8,1) + TIME(0,0,0)</f>
        <v>50253</v>
      </c>
      <c r="C48855">
        <v>44.575042725000003</v>
      </c>
    </row>
    <row r="48856" spans="1:3" x14ac:dyDescent="0.25">
      <c r="A48856">
        <v>13758</v>
      </c>
      <c r="B48856" s="1">
        <f>DATE(2037,9,1) + TIME(0,0,0)</f>
        <v>50284</v>
      </c>
      <c r="C48856">
        <v>44.586078643999997</v>
      </c>
    </row>
    <row r="48857" spans="1:3" x14ac:dyDescent="0.25">
      <c r="A48857">
        <v>13788</v>
      </c>
      <c r="B48857" s="1">
        <f>DATE(2037,10,1) + TIME(0,0,0)</f>
        <v>50314</v>
      </c>
      <c r="C48857">
        <v>44.596736907999997</v>
      </c>
    </row>
    <row r="48858" spans="1:3" x14ac:dyDescent="0.25">
      <c r="A48858">
        <v>13819</v>
      </c>
      <c r="B48858" s="1">
        <f>DATE(2037,11,1) + TIME(0,0,0)</f>
        <v>50345</v>
      </c>
      <c r="C48858">
        <v>44.607727050999998</v>
      </c>
    </row>
    <row r="48859" spans="1:3" x14ac:dyDescent="0.25">
      <c r="A48859">
        <v>13849</v>
      </c>
      <c r="B48859" s="1">
        <f>DATE(2037,12,1) + TIME(0,0,0)</f>
        <v>50375</v>
      </c>
      <c r="C48859">
        <v>44.618339538999997</v>
      </c>
    </row>
    <row r="48860" spans="1:3" x14ac:dyDescent="0.25">
      <c r="A48860">
        <v>13880</v>
      </c>
      <c r="B48860" s="1">
        <f>DATE(2038,1,1) + TIME(0,0,0)</f>
        <v>50406</v>
      </c>
      <c r="C48860">
        <v>44.629276275999999</v>
      </c>
    </row>
    <row r="48861" spans="1:3" x14ac:dyDescent="0.25">
      <c r="A48861">
        <v>13911</v>
      </c>
      <c r="B48861" s="1">
        <f>DATE(2038,2,1) + TIME(0,0,0)</f>
        <v>50437</v>
      </c>
      <c r="C48861">
        <v>44.640193939</v>
      </c>
    </row>
    <row r="48862" spans="1:3" x14ac:dyDescent="0.25">
      <c r="A48862">
        <v>13939</v>
      </c>
      <c r="B48862" s="1">
        <f>DATE(2038,3,1) + TIME(0,0,0)</f>
        <v>50465</v>
      </c>
      <c r="C48862">
        <v>44.650032043000003</v>
      </c>
    </row>
    <row r="48863" spans="1:3" x14ac:dyDescent="0.25">
      <c r="A48863">
        <v>13970</v>
      </c>
      <c r="B48863" s="1">
        <f>DATE(2038,4,1) + TIME(0,0,0)</f>
        <v>50496</v>
      </c>
      <c r="C48863">
        <v>44.660900116000001</v>
      </c>
    </row>
    <row r="48864" spans="1:3" x14ac:dyDescent="0.25">
      <c r="A48864">
        <v>14000</v>
      </c>
      <c r="B48864" s="1">
        <f>DATE(2038,5,1) + TIME(0,0,0)</f>
        <v>50526</v>
      </c>
      <c r="C48864">
        <v>44.671394348</v>
      </c>
    </row>
    <row r="48865" spans="1:3" x14ac:dyDescent="0.25">
      <c r="A48865">
        <v>14031</v>
      </c>
      <c r="B48865" s="1">
        <f>DATE(2038,6,1) + TIME(0,0,0)</f>
        <v>50557</v>
      </c>
      <c r="C48865">
        <v>44.682216644</v>
      </c>
    </row>
    <row r="48866" spans="1:3" x14ac:dyDescent="0.25">
      <c r="A48866">
        <v>14061</v>
      </c>
      <c r="B48866" s="1">
        <f>DATE(2038,7,1) + TIME(0,0,0)</f>
        <v>50587</v>
      </c>
      <c r="C48866">
        <v>44.692665099999999</v>
      </c>
    </row>
    <row r="48867" spans="1:3" x14ac:dyDescent="0.25">
      <c r="A48867">
        <v>14092</v>
      </c>
      <c r="B48867" s="1">
        <f>DATE(2038,8,1) + TIME(0,0,0)</f>
        <v>50618</v>
      </c>
      <c r="C48867">
        <v>44.703437805</v>
      </c>
    </row>
    <row r="48868" spans="1:3" x14ac:dyDescent="0.25">
      <c r="A48868">
        <v>14123</v>
      </c>
      <c r="B48868" s="1">
        <f>DATE(2038,9,1) + TIME(0,0,0)</f>
        <v>50649</v>
      </c>
      <c r="C48868">
        <v>44.714187621999997</v>
      </c>
    </row>
    <row r="48869" spans="1:3" x14ac:dyDescent="0.25">
      <c r="A48869">
        <v>14153</v>
      </c>
      <c r="B48869" s="1">
        <f>DATE(2038,10,1) + TIME(0,0,0)</f>
        <v>50679</v>
      </c>
      <c r="C48869">
        <v>44.724567413000003</v>
      </c>
    </row>
    <row r="48870" spans="1:3" x14ac:dyDescent="0.25">
      <c r="A48870">
        <v>14184</v>
      </c>
      <c r="B48870" s="1">
        <f>DATE(2038,11,1) + TIME(0,0,0)</f>
        <v>50710</v>
      </c>
      <c r="C48870">
        <v>44.735267639</v>
      </c>
    </row>
    <row r="48871" spans="1:3" x14ac:dyDescent="0.25">
      <c r="A48871">
        <v>14214</v>
      </c>
      <c r="B48871" s="1">
        <f>DATE(2038,12,1) + TIME(0,0,0)</f>
        <v>50740</v>
      </c>
      <c r="C48871">
        <v>44.745601653999998</v>
      </c>
    </row>
    <row r="48872" spans="1:3" x14ac:dyDescent="0.25">
      <c r="A48872">
        <v>14245</v>
      </c>
      <c r="B48872" s="1">
        <f>DATE(2039,1,1) + TIME(0,0,0)</f>
        <v>50771</v>
      </c>
      <c r="C48872">
        <v>44.756256104000002</v>
      </c>
    </row>
    <row r="48873" spans="1:3" x14ac:dyDescent="0.25">
      <c r="A48873">
        <v>14276</v>
      </c>
      <c r="B48873" s="1">
        <f>DATE(2039,2,1) + TIME(0,0,0)</f>
        <v>50802</v>
      </c>
      <c r="C48873">
        <v>44.766887664999999</v>
      </c>
    </row>
    <row r="48874" spans="1:3" x14ac:dyDescent="0.25">
      <c r="A48874">
        <v>14304</v>
      </c>
      <c r="B48874" s="1">
        <f>DATE(2039,3,1) + TIME(0,0,0)</f>
        <v>50830</v>
      </c>
      <c r="C48874">
        <v>44.776470183999997</v>
      </c>
    </row>
    <row r="48875" spans="1:3" x14ac:dyDescent="0.25">
      <c r="A48875">
        <v>14335</v>
      </c>
      <c r="B48875" s="1">
        <f>DATE(2039,4,1) + TIME(0,0,0)</f>
        <v>50861</v>
      </c>
      <c r="C48875">
        <v>44.787055969000001</v>
      </c>
    </row>
    <row r="48876" spans="1:3" x14ac:dyDescent="0.25">
      <c r="A48876">
        <v>14365</v>
      </c>
      <c r="B48876" s="1">
        <f>DATE(2039,5,1) + TIME(0,0,0)</f>
        <v>50891</v>
      </c>
      <c r="C48876">
        <v>44.797279357999997</v>
      </c>
    </row>
    <row r="48877" spans="1:3" x14ac:dyDescent="0.25">
      <c r="A48877">
        <v>14396</v>
      </c>
      <c r="B48877" s="1">
        <f>DATE(2039,6,1) + TIME(0,0,0)</f>
        <v>50922</v>
      </c>
      <c r="C48877">
        <v>44.807819365999997</v>
      </c>
    </row>
    <row r="48878" spans="1:3" x14ac:dyDescent="0.25">
      <c r="A48878">
        <v>14426</v>
      </c>
      <c r="B48878" s="1">
        <f>DATE(2039,7,1) + TIME(0,0,0)</f>
        <v>50952</v>
      </c>
      <c r="C48878">
        <v>44.817996979</v>
      </c>
    </row>
    <row r="48879" spans="1:3" x14ac:dyDescent="0.25">
      <c r="A48879">
        <v>14457</v>
      </c>
      <c r="B48879" s="1">
        <f>DATE(2039,8,1) + TIME(0,0,0)</f>
        <v>50983</v>
      </c>
      <c r="C48879">
        <v>44.828495025999999</v>
      </c>
    </row>
    <row r="48880" spans="1:3" x14ac:dyDescent="0.25">
      <c r="A48880">
        <v>14488</v>
      </c>
      <c r="B48880" s="1">
        <f>DATE(2039,9,1) + TIME(0,0,0)</f>
        <v>51014</v>
      </c>
      <c r="C48880">
        <v>44.838966370000001</v>
      </c>
    </row>
    <row r="48881" spans="1:3" x14ac:dyDescent="0.25">
      <c r="A48881">
        <v>14518</v>
      </c>
      <c r="B48881" s="1">
        <f>DATE(2039,10,1) + TIME(0,0,0)</f>
        <v>51044</v>
      </c>
      <c r="C48881">
        <v>44.849079132</v>
      </c>
    </row>
    <row r="48882" spans="1:3" x14ac:dyDescent="0.25">
      <c r="A48882">
        <v>14549</v>
      </c>
      <c r="B48882" s="1">
        <f>DATE(2039,11,1) + TIME(0,0,0)</f>
        <v>51075</v>
      </c>
      <c r="C48882">
        <v>44.859508513999998</v>
      </c>
    </row>
    <row r="48883" spans="1:3" x14ac:dyDescent="0.25">
      <c r="A48883">
        <v>14579</v>
      </c>
      <c r="B48883" s="1">
        <f>DATE(2039,12,1) + TIME(0,0,0)</f>
        <v>51105</v>
      </c>
      <c r="C48883">
        <v>44.869579315000003</v>
      </c>
    </row>
    <row r="48884" spans="1:3" x14ac:dyDescent="0.25">
      <c r="A48884">
        <v>14610</v>
      </c>
      <c r="B48884" s="1">
        <f>DATE(2040,1,1) + TIME(0,0,0)</f>
        <v>51136</v>
      </c>
      <c r="C48884">
        <v>44.879962921000001</v>
      </c>
    </row>
    <row r="48885" spans="1:3" x14ac:dyDescent="0.25">
      <c r="A48885">
        <v>14641</v>
      </c>
      <c r="B48885" s="1">
        <f>DATE(2040,2,1) + TIME(0,0,0)</f>
        <v>51167</v>
      </c>
      <c r="C48885">
        <v>44.890323639000002</v>
      </c>
    </row>
    <row r="48886" spans="1:3" x14ac:dyDescent="0.25">
      <c r="A48886">
        <v>14670</v>
      </c>
      <c r="B48886" s="1">
        <f>DATE(2040,3,1) + TIME(0,0,0)</f>
        <v>51196</v>
      </c>
      <c r="C48886">
        <v>44.899993895999998</v>
      </c>
    </row>
    <row r="48887" spans="1:3" x14ac:dyDescent="0.25">
      <c r="A48887">
        <v>14701</v>
      </c>
      <c r="B48887" s="1">
        <f>DATE(2040,4,1) + TIME(0,0,0)</f>
        <v>51227</v>
      </c>
      <c r="C48887">
        <v>44.910305022999999</v>
      </c>
    </row>
    <row r="48888" spans="1:3" x14ac:dyDescent="0.25">
      <c r="A48888">
        <v>14731</v>
      </c>
      <c r="B48888" s="1">
        <f>DATE(2040,5,1) + TIME(0,0,0)</f>
        <v>51257</v>
      </c>
      <c r="C48888">
        <v>44.920261383000003</v>
      </c>
    </row>
    <row r="48889" spans="1:3" x14ac:dyDescent="0.25">
      <c r="A48889">
        <v>14762</v>
      </c>
      <c r="B48889" s="1">
        <f>DATE(2040,6,1) + TIME(0,0,0)</f>
        <v>51288</v>
      </c>
      <c r="C48889">
        <v>44.930526733000001</v>
      </c>
    </row>
    <row r="48890" spans="1:3" x14ac:dyDescent="0.25">
      <c r="A48890">
        <v>14792</v>
      </c>
      <c r="B48890" s="1">
        <f>DATE(2040,7,1) + TIME(0,0,0)</f>
        <v>51318</v>
      </c>
      <c r="C48890">
        <v>44.940441131999997</v>
      </c>
    </row>
    <row r="48891" spans="1:3" x14ac:dyDescent="0.25">
      <c r="A48891">
        <v>14823</v>
      </c>
      <c r="B48891" s="1">
        <f>DATE(2040,8,1) + TIME(0,0,0)</f>
        <v>51349</v>
      </c>
      <c r="C48891">
        <v>44.950660706000001</v>
      </c>
    </row>
    <row r="48892" spans="1:3" x14ac:dyDescent="0.25">
      <c r="A48892">
        <v>14854</v>
      </c>
      <c r="B48892" s="1">
        <f>DATE(2040,9,1) + TIME(0,0,0)</f>
        <v>51380</v>
      </c>
      <c r="C48892">
        <v>44.960857390999998</v>
      </c>
    </row>
    <row r="48893" spans="1:3" x14ac:dyDescent="0.25">
      <c r="A48893">
        <v>14884</v>
      </c>
      <c r="B48893" s="1">
        <f>DATE(2040,10,1) + TIME(0,0,0)</f>
        <v>51410</v>
      </c>
      <c r="C48893">
        <v>44.970703125</v>
      </c>
    </row>
    <row r="48894" spans="1:3" x14ac:dyDescent="0.25">
      <c r="A48894">
        <v>14915</v>
      </c>
      <c r="B48894" s="1">
        <f>DATE(2040,11,1) + TIME(0,0,0)</f>
        <v>51441</v>
      </c>
      <c r="C48894">
        <v>44.980857849000003</v>
      </c>
    </row>
    <row r="48895" spans="1:3" x14ac:dyDescent="0.25">
      <c r="A48895">
        <v>14945</v>
      </c>
      <c r="B48895" s="1">
        <f>DATE(2040,12,1) + TIME(0,0,0)</f>
        <v>51471</v>
      </c>
      <c r="C48895">
        <v>44.990661621000001</v>
      </c>
    </row>
    <row r="48896" spans="1:3" x14ac:dyDescent="0.25">
      <c r="A48896">
        <v>14976</v>
      </c>
      <c r="B48896" s="1">
        <f>DATE(2041,1,1) + TIME(0,0,0)</f>
        <v>51502</v>
      </c>
      <c r="C48896">
        <v>45.000774384000003</v>
      </c>
    </row>
    <row r="48897" spans="1:3" x14ac:dyDescent="0.25">
      <c r="A48897">
        <v>15007</v>
      </c>
      <c r="B48897" s="1">
        <f>DATE(2041,2,1) + TIME(0,0,0)</f>
        <v>51533</v>
      </c>
      <c r="C48897">
        <v>45.010864257999998</v>
      </c>
    </row>
    <row r="48898" spans="1:3" x14ac:dyDescent="0.25">
      <c r="A48898">
        <v>15035</v>
      </c>
      <c r="B48898" s="1">
        <f>DATE(2041,3,1) + TIME(0,0,0)</f>
        <v>51561</v>
      </c>
      <c r="C48898">
        <v>45.019958496000001</v>
      </c>
    </row>
    <row r="48899" spans="1:3" x14ac:dyDescent="0.25">
      <c r="A48899">
        <v>15066</v>
      </c>
      <c r="B48899" s="1">
        <f>DATE(2041,4,1) + TIME(0,0,0)</f>
        <v>51592</v>
      </c>
      <c r="C48899">
        <v>45.030006409000002</v>
      </c>
    </row>
    <row r="48900" spans="1:3" x14ac:dyDescent="0.25">
      <c r="A48900">
        <v>15096</v>
      </c>
      <c r="B48900" s="1">
        <f>DATE(2041,5,1) + TIME(0,0,0)</f>
        <v>51622</v>
      </c>
      <c r="C48900">
        <v>45.039714813000003</v>
      </c>
    </row>
    <row r="48901" spans="1:3" x14ac:dyDescent="0.25">
      <c r="A48901">
        <v>15127</v>
      </c>
      <c r="B48901" s="1">
        <f>DATE(2041,6,1) + TIME(0,0,0)</f>
        <v>51653</v>
      </c>
      <c r="C48901">
        <v>45.049720764</v>
      </c>
    </row>
    <row r="48902" spans="1:3" x14ac:dyDescent="0.25">
      <c r="A48902">
        <v>15157</v>
      </c>
      <c r="B48902" s="1">
        <f>DATE(2041,7,1) + TIME(0,0,0)</f>
        <v>51683</v>
      </c>
      <c r="C48902">
        <v>45.059387207</v>
      </c>
    </row>
    <row r="48903" spans="1:3" x14ac:dyDescent="0.25">
      <c r="A48903">
        <v>15188</v>
      </c>
      <c r="B48903" s="1">
        <f>DATE(2041,8,1) + TIME(0,0,0)</f>
        <v>51714</v>
      </c>
      <c r="C48903">
        <v>45.069355010999999</v>
      </c>
    </row>
    <row r="48904" spans="1:3" x14ac:dyDescent="0.25">
      <c r="A48904">
        <v>15219</v>
      </c>
      <c r="B48904" s="1">
        <f>DATE(2041,9,1) + TIME(0,0,0)</f>
        <v>51745</v>
      </c>
      <c r="C48904">
        <v>45.079299927000001</v>
      </c>
    </row>
    <row r="48905" spans="1:3" x14ac:dyDescent="0.25">
      <c r="A48905">
        <v>15249</v>
      </c>
      <c r="B48905" s="1">
        <f>DATE(2041,10,1) + TIME(0,0,0)</f>
        <v>51775</v>
      </c>
      <c r="C48905">
        <v>45.088909149000003</v>
      </c>
    </row>
    <row r="48906" spans="1:3" x14ac:dyDescent="0.25">
      <c r="A48906">
        <v>15280</v>
      </c>
      <c r="B48906" s="1">
        <f>DATE(2041,11,1) + TIME(0,0,0)</f>
        <v>51806</v>
      </c>
      <c r="C48906">
        <v>45.098815918</v>
      </c>
    </row>
    <row r="48907" spans="1:3" x14ac:dyDescent="0.25">
      <c r="A48907">
        <v>15310</v>
      </c>
      <c r="B48907" s="1">
        <f>DATE(2041,12,1) + TIME(0,0,0)</f>
        <v>51836</v>
      </c>
      <c r="C48907">
        <v>45.108383179</v>
      </c>
    </row>
    <row r="48908" spans="1:3" x14ac:dyDescent="0.25">
      <c r="A48908">
        <v>15341</v>
      </c>
      <c r="B48908" s="1">
        <f>DATE(2042,1,1) + TIME(0,0,0)</f>
        <v>51867</v>
      </c>
      <c r="C48908">
        <v>45.118251801</v>
      </c>
    </row>
    <row r="48909" spans="1:3" x14ac:dyDescent="0.25">
      <c r="A48909">
        <v>15372</v>
      </c>
      <c r="B48909" s="1">
        <f>DATE(2042,2,1) + TIME(0,0,0)</f>
        <v>51898</v>
      </c>
      <c r="C48909">
        <v>45.128097533999998</v>
      </c>
    </row>
    <row r="48910" spans="1:3" x14ac:dyDescent="0.25">
      <c r="A48910">
        <v>15400</v>
      </c>
      <c r="B48910" s="1">
        <f>DATE(2042,3,1) + TIME(0,0,0)</f>
        <v>51926</v>
      </c>
      <c r="C48910">
        <v>45.136974334999998</v>
      </c>
    </row>
    <row r="48911" spans="1:3" x14ac:dyDescent="0.25">
      <c r="A48911">
        <v>15431</v>
      </c>
      <c r="B48911" s="1">
        <f>DATE(2042,4,1) + TIME(0,0,0)</f>
        <v>51957</v>
      </c>
      <c r="C48911">
        <v>45.146785735999998</v>
      </c>
    </row>
    <row r="48912" spans="1:3" x14ac:dyDescent="0.25">
      <c r="A48912">
        <v>15461</v>
      </c>
      <c r="B48912" s="1">
        <f>DATE(2042,5,1) + TIME(0,0,0)</f>
        <v>51987</v>
      </c>
      <c r="C48912">
        <v>45.156257629000002</v>
      </c>
    </row>
    <row r="48913" spans="1:3" x14ac:dyDescent="0.25">
      <c r="A48913">
        <v>15492</v>
      </c>
      <c r="B48913" s="1">
        <f>DATE(2042,6,1) + TIME(0,0,0)</f>
        <v>52018</v>
      </c>
      <c r="C48913">
        <v>45.166027069000002</v>
      </c>
    </row>
    <row r="48914" spans="1:3" x14ac:dyDescent="0.25">
      <c r="A48914">
        <v>15522</v>
      </c>
      <c r="B48914" s="1">
        <f>DATE(2042,7,1) + TIME(0,0,0)</f>
        <v>52048</v>
      </c>
      <c r="C48914">
        <v>45.17546463</v>
      </c>
    </row>
    <row r="48915" spans="1:3" x14ac:dyDescent="0.25">
      <c r="A48915">
        <v>15553</v>
      </c>
      <c r="B48915" s="1">
        <f>DATE(2042,8,1) + TIME(0,0,0)</f>
        <v>52079</v>
      </c>
      <c r="C48915">
        <v>45.185195923000002</v>
      </c>
    </row>
    <row r="48916" spans="1:3" x14ac:dyDescent="0.25">
      <c r="A48916">
        <v>15584</v>
      </c>
      <c r="B48916" s="1">
        <f>DATE(2042,9,1) + TIME(0,0,0)</f>
        <v>52110</v>
      </c>
      <c r="C48916">
        <v>45.194908142000003</v>
      </c>
    </row>
    <row r="48917" spans="1:3" x14ac:dyDescent="0.25">
      <c r="A48917">
        <v>15614</v>
      </c>
      <c r="B48917" s="1">
        <f>DATE(2042,10,1) + TIME(0,0,0)</f>
        <v>52140</v>
      </c>
      <c r="C48917">
        <v>45.204288482999999</v>
      </c>
    </row>
    <row r="48918" spans="1:3" x14ac:dyDescent="0.25">
      <c r="A48918">
        <v>15645</v>
      </c>
      <c r="B48918" s="1">
        <f>DATE(2042,11,1) + TIME(0,0,0)</f>
        <v>52171</v>
      </c>
      <c r="C48918">
        <v>45.213962555000002</v>
      </c>
    </row>
    <row r="48919" spans="1:3" x14ac:dyDescent="0.25">
      <c r="A48919">
        <v>15675</v>
      </c>
      <c r="B48919" s="1">
        <f>DATE(2042,12,1) + TIME(0,0,0)</f>
        <v>52201</v>
      </c>
      <c r="C48919">
        <v>45.223304749</v>
      </c>
    </row>
    <row r="48920" spans="1:3" x14ac:dyDescent="0.25">
      <c r="A48920">
        <v>15706</v>
      </c>
      <c r="B48920" s="1">
        <f>DATE(2043,1,1) + TIME(0,0,0)</f>
        <v>52232</v>
      </c>
      <c r="C48920">
        <v>45.232940673999998</v>
      </c>
    </row>
    <row r="48921" spans="1:3" x14ac:dyDescent="0.25">
      <c r="A48921">
        <v>15737</v>
      </c>
      <c r="B48921" s="1">
        <f>DATE(2043,2,1) + TIME(0,0,0)</f>
        <v>52263</v>
      </c>
      <c r="C48921">
        <v>45.242557525999999</v>
      </c>
    </row>
    <row r="48922" spans="1:3" x14ac:dyDescent="0.25">
      <c r="A48922">
        <v>15765</v>
      </c>
      <c r="B48922" s="1">
        <f>DATE(2043,3,1) + TIME(0,0,0)</f>
        <v>52291</v>
      </c>
      <c r="C48922">
        <v>45.251228333</v>
      </c>
    </row>
    <row r="48923" spans="1:3" x14ac:dyDescent="0.25">
      <c r="A48923">
        <v>15796</v>
      </c>
      <c r="B48923" s="1">
        <f>DATE(2043,4,1) + TIME(0,0,0)</f>
        <v>52322</v>
      </c>
      <c r="C48923">
        <v>45.260807036999999</v>
      </c>
    </row>
    <row r="48924" spans="1:3" x14ac:dyDescent="0.25">
      <c r="A48924">
        <v>15826</v>
      </c>
      <c r="B48924" s="1">
        <f>DATE(2043,5,1) + TIME(0,0,0)</f>
        <v>52352</v>
      </c>
      <c r="C48924">
        <v>45.270061493</v>
      </c>
    </row>
    <row r="48925" spans="1:3" x14ac:dyDescent="0.25">
      <c r="A48925">
        <v>15857</v>
      </c>
      <c r="B48925" s="1">
        <f>DATE(2043,6,1) + TIME(0,0,0)</f>
        <v>52383</v>
      </c>
      <c r="C48925">
        <v>45.279602050999998</v>
      </c>
    </row>
    <row r="48926" spans="1:3" x14ac:dyDescent="0.25">
      <c r="A48926">
        <v>15887</v>
      </c>
      <c r="B48926" s="1">
        <f>DATE(2043,7,1) + TIME(0,0,0)</f>
        <v>52413</v>
      </c>
      <c r="C48926">
        <v>45.288818358999997</v>
      </c>
    </row>
    <row r="48927" spans="1:3" x14ac:dyDescent="0.25">
      <c r="A48927">
        <v>15918</v>
      </c>
      <c r="B48927" s="1">
        <f>DATE(2043,8,1) + TIME(0,0,0)</f>
        <v>52444</v>
      </c>
      <c r="C48927">
        <v>45.298324585000003</v>
      </c>
    </row>
    <row r="48928" spans="1:3" x14ac:dyDescent="0.25">
      <c r="A48928">
        <v>15949</v>
      </c>
      <c r="B48928" s="1">
        <f>DATE(2043,9,1) + TIME(0,0,0)</f>
        <v>52475</v>
      </c>
      <c r="C48928">
        <v>45.307811737000002</v>
      </c>
    </row>
    <row r="48929" spans="1:3" x14ac:dyDescent="0.25">
      <c r="A48929">
        <v>15979</v>
      </c>
      <c r="B48929" s="1">
        <f>DATE(2043,10,1) + TIME(0,0,0)</f>
        <v>52505</v>
      </c>
      <c r="C48929">
        <v>45.316974639999998</v>
      </c>
    </row>
    <row r="48930" spans="1:3" x14ac:dyDescent="0.25">
      <c r="A48930">
        <v>16010</v>
      </c>
      <c r="B48930" s="1">
        <f>DATE(2043,11,1) + TIME(0,0,0)</f>
        <v>52536</v>
      </c>
      <c r="C48930">
        <v>45.326427459999998</v>
      </c>
    </row>
    <row r="48931" spans="1:3" x14ac:dyDescent="0.25">
      <c r="A48931">
        <v>16040</v>
      </c>
      <c r="B48931" s="1">
        <f>DATE(2043,12,1) + TIME(0,0,0)</f>
        <v>52566</v>
      </c>
      <c r="C48931">
        <v>45.335552216000004</v>
      </c>
    </row>
    <row r="48932" spans="1:3" x14ac:dyDescent="0.25">
      <c r="A48932">
        <v>16071</v>
      </c>
      <c r="B48932" s="1">
        <f>DATE(2044,1,1) + TIME(0,0,0)</f>
        <v>52597</v>
      </c>
      <c r="C48932">
        <v>45.344966888000002</v>
      </c>
    </row>
    <row r="48933" spans="1:3" x14ac:dyDescent="0.25">
      <c r="A48933">
        <v>16102</v>
      </c>
      <c r="B48933" s="1">
        <f>DATE(2044,2,1) + TIME(0,0,0)</f>
        <v>52628</v>
      </c>
      <c r="C48933">
        <v>45.354362488</v>
      </c>
    </row>
    <row r="48934" spans="1:3" x14ac:dyDescent="0.25">
      <c r="A48934">
        <v>16131</v>
      </c>
      <c r="B48934" s="1">
        <f>DATE(2044,3,1) + TIME(0,0,0)</f>
        <v>52657</v>
      </c>
      <c r="C48934">
        <v>45.363136292</v>
      </c>
    </row>
    <row r="48935" spans="1:3" x14ac:dyDescent="0.25">
      <c r="A48935">
        <v>16162</v>
      </c>
      <c r="B48935" s="1">
        <f>DATE(2044,4,1) + TIME(0,0,0)</f>
        <v>52688</v>
      </c>
      <c r="C48935">
        <v>45.372497559000003</v>
      </c>
    </row>
    <row r="48936" spans="1:3" x14ac:dyDescent="0.25">
      <c r="A48936">
        <v>16192</v>
      </c>
      <c r="B48936" s="1">
        <f>DATE(2044,5,1) + TIME(0,0,0)</f>
        <v>52718</v>
      </c>
      <c r="C48936">
        <v>45.381534576</v>
      </c>
    </row>
    <row r="48937" spans="1:3" x14ac:dyDescent="0.25">
      <c r="A48937">
        <v>16223</v>
      </c>
      <c r="B48937" s="1">
        <f>DATE(2044,6,1) + TIME(0,0,0)</f>
        <v>52749</v>
      </c>
      <c r="C48937">
        <v>45.390861510999997</v>
      </c>
    </row>
    <row r="48938" spans="1:3" x14ac:dyDescent="0.25">
      <c r="A48938">
        <v>16253</v>
      </c>
      <c r="B48938" s="1">
        <f>DATE(2044,7,1) + TIME(0,0,0)</f>
        <v>52779</v>
      </c>
      <c r="C48938">
        <v>45.399864196999999</v>
      </c>
    </row>
    <row r="48939" spans="1:3" x14ac:dyDescent="0.25">
      <c r="A48939">
        <v>16284</v>
      </c>
      <c r="B48939" s="1">
        <f>DATE(2044,8,1) + TIME(0,0,0)</f>
        <v>52810</v>
      </c>
      <c r="C48939">
        <v>45.409152984999999</v>
      </c>
    </row>
    <row r="48940" spans="1:3" x14ac:dyDescent="0.25">
      <c r="A48940">
        <v>16315</v>
      </c>
      <c r="B48940" s="1">
        <f>DATE(2044,9,1) + TIME(0,0,0)</f>
        <v>52841</v>
      </c>
      <c r="C48940">
        <v>45.418422698999997</v>
      </c>
    </row>
    <row r="48941" spans="1:3" x14ac:dyDescent="0.25">
      <c r="A48941">
        <v>16345</v>
      </c>
      <c r="B48941" s="1">
        <f>DATE(2044,10,1) + TIME(0,0,0)</f>
        <v>52871</v>
      </c>
      <c r="C48941">
        <v>45.427375793000003</v>
      </c>
    </row>
    <row r="48942" spans="1:3" x14ac:dyDescent="0.25">
      <c r="A48942">
        <v>16376</v>
      </c>
      <c r="B48942" s="1">
        <f>DATE(2044,11,1) + TIME(0,0,0)</f>
        <v>52902</v>
      </c>
      <c r="C48942">
        <v>45.436607361</v>
      </c>
    </row>
    <row r="48943" spans="1:3" x14ac:dyDescent="0.25">
      <c r="A48943">
        <v>16406</v>
      </c>
      <c r="B48943" s="1">
        <f>DATE(2044,12,1) + TIME(0,0,0)</f>
        <v>52932</v>
      </c>
      <c r="C48943">
        <v>45.445526123</v>
      </c>
    </row>
    <row r="48944" spans="1:3" x14ac:dyDescent="0.25">
      <c r="A48944">
        <v>16437</v>
      </c>
      <c r="B48944" s="1">
        <f>DATE(2045,1,1) + TIME(0,0,0)</f>
        <v>52963</v>
      </c>
      <c r="C48944">
        <v>45.454723358000003</v>
      </c>
    </row>
    <row r="48945" spans="1:3" x14ac:dyDescent="0.25">
      <c r="A48945">
        <v>16468</v>
      </c>
      <c r="B48945" s="1">
        <f>DATE(2045,2,1) + TIME(0,0,0)</f>
        <v>52994</v>
      </c>
      <c r="C48945">
        <v>45.463897705000001</v>
      </c>
    </row>
    <row r="48946" spans="1:3" x14ac:dyDescent="0.25">
      <c r="A48946">
        <v>16496</v>
      </c>
      <c r="B48946" s="1">
        <f>DATE(2045,3,1) + TIME(0,0,0)</f>
        <v>53022</v>
      </c>
      <c r="C48946">
        <v>45.472171783</v>
      </c>
    </row>
    <row r="48947" spans="1:3" x14ac:dyDescent="0.25">
      <c r="A48947">
        <v>16527</v>
      </c>
      <c r="B48947" s="1">
        <f>DATE(2045,4,1) + TIME(0,0,0)</f>
        <v>53053</v>
      </c>
      <c r="C48947">
        <v>45.481315613</v>
      </c>
    </row>
    <row r="48948" spans="1:3" x14ac:dyDescent="0.25">
      <c r="A48948">
        <v>16557</v>
      </c>
      <c r="B48948" s="1">
        <f>DATE(2045,5,1) + TIME(0,0,0)</f>
        <v>53083</v>
      </c>
      <c r="C48948">
        <v>45.490146637000002</v>
      </c>
    </row>
    <row r="48949" spans="1:3" x14ac:dyDescent="0.25">
      <c r="A48949">
        <v>16588</v>
      </c>
      <c r="B48949" s="1">
        <f>DATE(2045,6,1) + TIME(0,0,0)</f>
        <v>53114</v>
      </c>
      <c r="C48949">
        <v>45.499252319</v>
      </c>
    </row>
    <row r="48950" spans="1:3" x14ac:dyDescent="0.25">
      <c r="A48950">
        <v>16618</v>
      </c>
      <c r="B48950" s="1">
        <f>DATE(2045,7,1) + TIME(0,0,0)</f>
        <v>53144</v>
      </c>
      <c r="C48950">
        <v>45.508045197000001</v>
      </c>
    </row>
    <row r="48951" spans="1:3" x14ac:dyDescent="0.25">
      <c r="A48951">
        <v>16649</v>
      </c>
      <c r="B48951" s="1">
        <f>DATE(2045,8,1) + TIME(0,0,0)</f>
        <v>53175</v>
      </c>
      <c r="C48951">
        <v>45.517116547000001</v>
      </c>
    </row>
    <row r="48952" spans="1:3" x14ac:dyDescent="0.25">
      <c r="A48952">
        <v>16680</v>
      </c>
      <c r="B48952" s="1">
        <f>DATE(2045,9,1) + TIME(0,0,0)</f>
        <v>53206</v>
      </c>
      <c r="C48952">
        <v>45.526168822999999</v>
      </c>
    </row>
    <row r="48953" spans="1:3" x14ac:dyDescent="0.25">
      <c r="A48953">
        <v>16710</v>
      </c>
      <c r="B48953" s="1">
        <f>DATE(2045,10,1) + TIME(0,0,0)</f>
        <v>53236</v>
      </c>
      <c r="C48953">
        <v>45.534915924000003</v>
      </c>
    </row>
    <row r="48954" spans="1:3" x14ac:dyDescent="0.25">
      <c r="A48954">
        <v>16741</v>
      </c>
      <c r="B48954" s="1">
        <f>DATE(2045,11,1) + TIME(0,0,0)</f>
        <v>53267</v>
      </c>
      <c r="C48954">
        <v>45.543933868000003</v>
      </c>
    </row>
    <row r="48955" spans="1:3" x14ac:dyDescent="0.25">
      <c r="A48955">
        <v>16771</v>
      </c>
      <c r="B48955" s="1">
        <f>DATE(2045,12,1) + TIME(0,0,0)</f>
        <v>53297</v>
      </c>
      <c r="C48955">
        <v>45.552642822000003</v>
      </c>
    </row>
    <row r="48956" spans="1:3" x14ac:dyDescent="0.25">
      <c r="A48956">
        <v>16802</v>
      </c>
      <c r="B48956" s="1">
        <f>DATE(2046,1,1) + TIME(0,0,0)</f>
        <v>53328</v>
      </c>
      <c r="C48956">
        <v>45.561626433999997</v>
      </c>
    </row>
    <row r="48957" spans="1:3" x14ac:dyDescent="0.25">
      <c r="A48957">
        <v>16833</v>
      </c>
      <c r="B48957" s="1">
        <f>DATE(2046,2,1) + TIME(0,0,0)</f>
        <v>53359</v>
      </c>
      <c r="C48957">
        <v>45.570594788000001</v>
      </c>
    </row>
    <row r="48958" spans="1:3" x14ac:dyDescent="0.25">
      <c r="A48958">
        <v>16861</v>
      </c>
      <c r="B48958" s="1">
        <f>DATE(2046,3,1) + TIME(0,0,0)</f>
        <v>53387</v>
      </c>
      <c r="C48958">
        <v>45.578678130999997</v>
      </c>
    </row>
    <row r="48959" spans="1:3" x14ac:dyDescent="0.25">
      <c r="A48959">
        <v>16892</v>
      </c>
      <c r="B48959" s="1">
        <f>DATE(2046,4,1) + TIME(0,0,0)</f>
        <v>53418</v>
      </c>
      <c r="C48959">
        <v>45.587612151999998</v>
      </c>
    </row>
    <row r="48960" spans="1:3" x14ac:dyDescent="0.25">
      <c r="A48960">
        <v>16922</v>
      </c>
      <c r="B48960" s="1">
        <f>DATE(2046,5,1) + TIME(0,0,0)</f>
        <v>53448</v>
      </c>
      <c r="C48960">
        <v>45.596240997000002</v>
      </c>
    </row>
    <row r="48961" spans="1:3" x14ac:dyDescent="0.25">
      <c r="A48961">
        <v>16953</v>
      </c>
      <c r="B48961" s="1">
        <f>DATE(2046,6,1) + TIME(0,0,0)</f>
        <v>53479</v>
      </c>
      <c r="C48961">
        <v>45.605144500999998</v>
      </c>
    </row>
    <row r="48962" spans="1:3" x14ac:dyDescent="0.25">
      <c r="A48962">
        <v>16983</v>
      </c>
      <c r="B48962" s="1">
        <f>DATE(2046,7,1) + TIME(0,0,0)</f>
        <v>53509</v>
      </c>
      <c r="C48962">
        <v>45.613739013999997</v>
      </c>
    </row>
    <row r="48963" spans="1:3" x14ac:dyDescent="0.25">
      <c r="A48963">
        <v>17014</v>
      </c>
      <c r="B48963" s="1">
        <f>DATE(2046,8,1) + TIME(0,0,0)</f>
        <v>53540</v>
      </c>
      <c r="C48963">
        <v>45.622608184999997</v>
      </c>
    </row>
    <row r="48964" spans="1:3" x14ac:dyDescent="0.25">
      <c r="A48964">
        <v>17045</v>
      </c>
      <c r="B48964" s="1">
        <f>DATE(2046,9,1) + TIME(0,0,0)</f>
        <v>53571</v>
      </c>
      <c r="C48964">
        <v>45.631458281999997</v>
      </c>
    </row>
    <row r="48965" spans="1:3" x14ac:dyDescent="0.25">
      <c r="A48965">
        <v>17075</v>
      </c>
      <c r="B48965" s="1">
        <f>DATE(2046,10,1) + TIME(0,0,0)</f>
        <v>53601</v>
      </c>
      <c r="C48965">
        <v>45.640007019000002</v>
      </c>
    </row>
    <row r="48966" spans="1:3" x14ac:dyDescent="0.25">
      <c r="A48966">
        <v>17106</v>
      </c>
      <c r="B48966" s="1">
        <f>DATE(2046,11,1) + TIME(0,0,0)</f>
        <v>53632</v>
      </c>
      <c r="C48966">
        <v>45.648826599000003</v>
      </c>
    </row>
    <row r="48967" spans="1:3" x14ac:dyDescent="0.25">
      <c r="A48967">
        <v>17136</v>
      </c>
      <c r="B48967" s="1">
        <f>DATE(2046,12,1) + TIME(0,0,0)</f>
        <v>53662</v>
      </c>
      <c r="C48967">
        <v>45.657344817999999</v>
      </c>
    </row>
    <row r="48968" spans="1:3" x14ac:dyDescent="0.25">
      <c r="A48968">
        <v>17167</v>
      </c>
      <c r="B48968" s="1">
        <f>DATE(2047,1,1) + TIME(0,0,0)</f>
        <v>53693</v>
      </c>
      <c r="C48968">
        <v>45.666130066000001</v>
      </c>
    </row>
    <row r="48969" spans="1:3" x14ac:dyDescent="0.25">
      <c r="A48969">
        <v>17198</v>
      </c>
      <c r="B48969" s="1">
        <f>DATE(2047,2,1) + TIME(0,0,0)</f>
        <v>53724</v>
      </c>
      <c r="C48969">
        <v>45.674900055000002</v>
      </c>
    </row>
    <row r="48970" spans="1:3" x14ac:dyDescent="0.25">
      <c r="A48970">
        <v>17226</v>
      </c>
      <c r="B48970" s="1">
        <f>DATE(2047,3,1) + TIME(0,0,0)</f>
        <v>53752</v>
      </c>
      <c r="C48970">
        <v>45.682807922000002</v>
      </c>
    </row>
    <row r="48971" spans="1:3" x14ac:dyDescent="0.25">
      <c r="A48971">
        <v>17257</v>
      </c>
      <c r="B48971" s="1">
        <f>DATE(2047,4,1) + TIME(0,0,0)</f>
        <v>53783</v>
      </c>
      <c r="C48971">
        <v>45.691543578999998</v>
      </c>
    </row>
    <row r="48972" spans="1:3" x14ac:dyDescent="0.25">
      <c r="A48972">
        <v>17287</v>
      </c>
      <c r="B48972" s="1">
        <f>DATE(2047,5,1) + TIME(0,0,0)</f>
        <v>53813</v>
      </c>
      <c r="C48972">
        <v>45.699985503999997</v>
      </c>
    </row>
    <row r="48973" spans="1:3" x14ac:dyDescent="0.25">
      <c r="A48973">
        <v>17318</v>
      </c>
      <c r="B48973" s="1">
        <f>DATE(2047,6,1) + TIME(0,0,0)</f>
        <v>53844</v>
      </c>
      <c r="C48973">
        <v>45.708686829000001</v>
      </c>
    </row>
    <row r="48974" spans="1:3" x14ac:dyDescent="0.25">
      <c r="A48974">
        <v>17348</v>
      </c>
      <c r="B48974" s="1">
        <f>DATE(2047,7,1) + TIME(0,0,0)</f>
        <v>53874</v>
      </c>
      <c r="C48974">
        <v>45.717094420999999</v>
      </c>
    </row>
    <row r="48975" spans="1:3" x14ac:dyDescent="0.25">
      <c r="A48975">
        <v>17379</v>
      </c>
      <c r="B48975" s="1">
        <f>DATE(2047,8,1) + TIME(0,0,0)</f>
        <v>53905</v>
      </c>
      <c r="C48975">
        <v>45.725765228</v>
      </c>
    </row>
    <row r="48976" spans="1:3" x14ac:dyDescent="0.25">
      <c r="A48976">
        <v>17410</v>
      </c>
      <c r="B48976" s="1">
        <f>DATE(2047,9,1) + TIME(0,0,0)</f>
        <v>53936</v>
      </c>
      <c r="C48976">
        <v>45.734420776</v>
      </c>
    </row>
    <row r="48977" spans="1:3" x14ac:dyDescent="0.25">
      <c r="A48977">
        <v>17440</v>
      </c>
      <c r="B48977" s="1">
        <f>DATE(2047,10,1) + TIME(0,0,0)</f>
        <v>53966</v>
      </c>
      <c r="C48977">
        <v>45.742778778000002</v>
      </c>
    </row>
    <row r="48978" spans="1:3" x14ac:dyDescent="0.25">
      <c r="A48978">
        <v>17471</v>
      </c>
      <c r="B48978" s="1">
        <f>DATE(2047,11,1) + TIME(0,0,0)</f>
        <v>53997</v>
      </c>
      <c r="C48978">
        <v>45.751399994000003</v>
      </c>
    </row>
    <row r="48979" spans="1:3" x14ac:dyDescent="0.25">
      <c r="A48979">
        <v>17501</v>
      </c>
      <c r="B48979" s="1">
        <f>DATE(2047,12,1) + TIME(0,0,0)</f>
        <v>54027</v>
      </c>
      <c r="C48979">
        <v>45.759727478000002</v>
      </c>
    </row>
    <row r="48980" spans="1:3" x14ac:dyDescent="0.25">
      <c r="A48980">
        <v>17532</v>
      </c>
      <c r="B48980" s="1">
        <f>DATE(2048,1,1) + TIME(0,0,0)</f>
        <v>54058</v>
      </c>
      <c r="C48980">
        <v>45.768314361999998</v>
      </c>
    </row>
    <row r="48981" spans="1:3" x14ac:dyDescent="0.25">
      <c r="A48981">
        <v>17563</v>
      </c>
      <c r="B48981" s="1">
        <f>DATE(2048,2,1) + TIME(0,0,0)</f>
        <v>54089</v>
      </c>
      <c r="C48981">
        <v>45.776882172000001</v>
      </c>
    </row>
    <row r="48982" spans="1:3" x14ac:dyDescent="0.25">
      <c r="A48982">
        <v>17592</v>
      </c>
      <c r="B48982" s="1">
        <f>DATE(2048,3,1) + TIME(0,0,0)</f>
        <v>54118</v>
      </c>
      <c r="C48982">
        <v>45.784885406000001</v>
      </c>
    </row>
    <row r="48983" spans="1:3" x14ac:dyDescent="0.25">
      <c r="A48983">
        <v>17623</v>
      </c>
      <c r="B48983" s="1">
        <f>DATE(2048,4,1) + TIME(0,0,0)</f>
        <v>54149</v>
      </c>
      <c r="C48983">
        <v>45.793422698999997</v>
      </c>
    </row>
    <row r="48984" spans="1:3" x14ac:dyDescent="0.25">
      <c r="A48984">
        <v>17653</v>
      </c>
      <c r="B48984" s="1">
        <f>DATE(2048,5,1) + TIME(0,0,0)</f>
        <v>54179</v>
      </c>
      <c r="C48984">
        <v>45.801670074</v>
      </c>
    </row>
    <row r="48985" spans="1:3" x14ac:dyDescent="0.25">
      <c r="A48985">
        <v>17684</v>
      </c>
      <c r="B48985" s="1">
        <f>DATE(2048,6,1) + TIME(0,0,0)</f>
        <v>54210</v>
      </c>
      <c r="C48985">
        <v>45.810173034999998</v>
      </c>
    </row>
    <row r="48986" spans="1:3" x14ac:dyDescent="0.25">
      <c r="A48986">
        <v>17714</v>
      </c>
      <c r="B48986" s="1">
        <f>DATE(2048,7,1) + TIME(0,0,0)</f>
        <v>54240</v>
      </c>
      <c r="C48986">
        <v>45.818389893000003</v>
      </c>
    </row>
    <row r="48987" spans="1:3" x14ac:dyDescent="0.25">
      <c r="A48987">
        <v>17745</v>
      </c>
      <c r="B48987" s="1">
        <f>DATE(2048,8,1) + TIME(0,0,0)</f>
        <v>54271</v>
      </c>
      <c r="C48987">
        <v>45.826862335000001</v>
      </c>
    </row>
    <row r="48988" spans="1:3" x14ac:dyDescent="0.25">
      <c r="A48988">
        <v>17776</v>
      </c>
      <c r="B48988" s="1">
        <f>DATE(2048,9,1) + TIME(0,0,0)</f>
        <v>54302</v>
      </c>
      <c r="C48988">
        <v>45.835319519000002</v>
      </c>
    </row>
    <row r="48989" spans="1:3" x14ac:dyDescent="0.25">
      <c r="A48989">
        <v>17806</v>
      </c>
      <c r="B48989" s="1">
        <f>DATE(2048,10,1) + TIME(0,0,0)</f>
        <v>54332</v>
      </c>
      <c r="C48989">
        <v>45.843486786</v>
      </c>
    </row>
    <row r="48990" spans="1:3" x14ac:dyDescent="0.25">
      <c r="A48990">
        <v>17837</v>
      </c>
      <c r="B48990" s="1">
        <f>DATE(2048,11,1) + TIME(0,0,0)</f>
        <v>54363</v>
      </c>
      <c r="C48990">
        <v>45.851913451999998</v>
      </c>
    </row>
    <row r="48991" spans="1:3" x14ac:dyDescent="0.25">
      <c r="A48991">
        <v>17867</v>
      </c>
      <c r="B48991" s="1">
        <f>DATE(2048,12,1) + TIME(0,0,0)</f>
        <v>54393</v>
      </c>
      <c r="C48991">
        <v>45.860054015999999</v>
      </c>
    </row>
    <row r="48992" spans="1:3" x14ac:dyDescent="0.25">
      <c r="A48992">
        <v>17898</v>
      </c>
      <c r="B48992" s="1">
        <f>DATE(2049,1,1) + TIME(0,0,0)</f>
        <v>54424</v>
      </c>
      <c r="C48992">
        <v>45.868450164999999</v>
      </c>
    </row>
    <row r="48993" spans="1:3" x14ac:dyDescent="0.25">
      <c r="A48993">
        <v>17929</v>
      </c>
      <c r="B48993" s="1">
        <f>DATE(2049,2,1) + TIME(0,0,0)</f>
        <v>54455</v>
      </c>
      <c r="C48993">
        <v>45.876827239999997</v>
      </c>
    </row>
    <row r="48994" spans="1:3" x14ac:dyDescent="0.25">
      <c r="A48994">
        <v>17957</v>
      </c>
      <c r="B48994" s="1">
        <f>DATE(2049,3,1) + TIME(0,0,0)</f>
        <v>54483</v>
      </c>
      <c r="C48994">
        <v>45.884384154999999</v>
      </c>
    </row>
    <row r="48995" spans="1:3" x14ac:dyDescent="0.25">
      <c r="A48995">
        <v>17988</v>
      </c>
      <c r="B48995" s="1">
        <f>DATE(2049,4,1) + TIME(0,0,0)</f>
        <v>54514</v>
      </c>
      <c r="C48995">
        <v>45.892734527999998</v>
      </c>
    </row>
    <row r="48996" spans="1:3" x14ac:dyDescent="0.25">
      <c r="A48996">
        <v>18018</v>
      </c>
      <c r="B48996" s="1">
        <f>DATE(2049,5,1) + TIME(0,0,0)</f>
        <v>54544</v>
      </c>
      <c r="C48996">
        <v>45.900798797999997</v>
      </c>
    </row>
    <row r="48997" spans="1:3" x14ac:dyDescent="0.25">
      <c r="A48997">
        <v>18049</v>
      </c>
      <c r="B48997" s="1">
        <f>DATE(2049,6,1) + TIME(0,0,0)</f>
        <v>54575</v>
      </c>
      <c r="C48997">
        <v>45.909118651999997</v>
      </c>
    </row>
    <row r="48998" spans="1:3" x14ac:dyDescent="0.25">
      <c r="A48998">
        <v>18079</v>
      </c>
      <c r="B48998" s="1">
        <f>DATE(2049,7,1) + TIME(0,0,0)</f>
        <v>54605</v>
      </c>
      <c r="C48998">
        <v>45.917156218999999</v>
      </c>
    </row>
    <row r="48999" spans="1:3" x14ac:dyDescent="0.25">
      <c r="A48999">
        <v>18110</v>
      </c>
      <c r="B48999" s="1">
        <f>DATE(2049,8,1) + TIME(0,0,0)</f>
        <v>54636</v>
      </c>
      <c r="C48999">
        <v>45.925449370999999</v>
      </c>
    </row>
    <row r="49000" spans="1:3" x14ac:dyDescent="0.25">
      <c r="A49000">
        <v>18141</v>
      </c>
      <c r="B49000" s="1">
        <f>DATE(2049,9,1) + TIME(0,0,0)</f>
        <v>54667</v>
      </c>
      <c r="C49000">
        <v>45.933723450000002</v>
      </c>
    </row>
    <row r="49001" spans="1:3" x14ac:dyDescent="0.25">
      <c r="A49001">
        <v>18171</v>
      </c>
      <c r="B49001" s="1">
        <f>DATE(2049,10,1) + TIME(0,0,0)</f>
        <v>54697</v>
      </c>
      <c r="C49001">
        <v>45.941719055</v>
      </c>
    </row>
    <row r="49002" spans="1:3" x14ac:dyDescent="0.25">
      <c r="A49002">
        <v>18202</v>
      </c>
      <c r="B49002" s="1">
        <f>DATE(2049,11,1) + TIME(0,0,0)</f>
        <v>54728</v>
      </c>
      <c r="C49002">
        <v>45.949966431</v>
      </c>
    </row>
    <row r="49003" spans="1:3" x14ac:dyDescent="0.25">
      <c r="A49003">
        <v>18232</v>
      </c>
      <c r="B49003" s="1">
        <f>DATE(2049,12,1) + TIME(0,0,0)</f>
        <v>54758</v>
      </c>
      <c r="C49003">
        <v>45.957931518999999</v>
      </c>
    </row>
    <row r="49004" spans="1:3" x14ac:dyDescent="0.25">
      <c r="A49004">
        <v>18263</v>
      </c>
      <c r="B49004" s="1">
        <f>DATE(2050,1,1) + TIME(0,0,0)</f>
        <v>54789</v>
      </c>
      <c r="C49004">
        <v>45.966152190999999</v>
      </c>
    </row>
    <row r="49006" spans="1:3" x14ac:dyDescent="0.25">
      <c r="A49006" t="s">
        <v>84</v>
      </c>
    </row>
    <row r="49008" spans="1:3" x14ac:dyDescent="0.25">
      <c r="A49008" t="s">
        <v>1</v>
      </c>
      <c r="B49008" t="s">
        <v>2</v>
      </c>
      <c r="C49008" t="s">
        <v>3</v>
      </c>
    </row>
    <row r="49009" spans="1:3" x14ac:dyDescent="0.25">
      <c r="A49009">
        <v>0</v>
      </c>
      <c r="B49009" s="1">
        <f>DATE(2000,1,1) + TIME(0,0,0)</f>
        <v>36526</v>
      </c>
      <c r="C49009">
        <v>0</v>
      </c>
    </row>
    <row r="49010" spans="1:3" x14ac:dyDescent="0.25">
      <c r="A49010">
        <v>31</v>
      </c>
      <c r="B49010" s="1">
        <f>DATE(2000,2,1) + TIME(0,0,0)</f>
        <v>36557</v>
      </c>
      <c r="C49010">
        <v>5.0179405211999999</v>
      </c>
    </row>
    <row r="49011" spans="1:3" x14ac:dyDescent="0.25">
      <c r="A49011">
        <v>60</v>
      </c>
      <c r="B49011" s="1">
        <f>DATE(2000,3,1) + TIME(0,0,0)</f>
        <v>36586</v>
      </c>
      <c r="C49011">
        <v>10.051671027999999</v>
      </c>
    </row>
    <row r="49012" spans="1:3" x14ac:dyDescent="0.25">
      <c r="A49012">
        <v>91</v>
      </c>
      <c r="B49012" s="1">
        <f>DATE(2000,4,1) + TIME(0,0,0)</f>
        <v>36617</v>
      </c>
      <c r="C49012">
        <v>13.527561188</v>
      </c>
    </row>
    <row r="49013" spans="1:3" x14ac:dyDescent="0.25">
      <c r="A49013">
        <v>121</v>
      </c>
      <c r="B49013" s="1">
        <f>DATE(2000,5,1) + TIME(0,0,0)</f>
        <v>36647</v>
      </c>
      <c r="C49013">
        <v>15.761332511999999</v>
      </c>
    </row>
    <row r="49014" spans="1:3" x14ac:dyDescent="0.25">
      <c r="A49014">
        <v>152</v>
      </c>
      <c r="B49014" s="1">
        <f>DATE(2000,6,1) + TIME(0,0,0)</f>
        <v>36678</v>
      </c>
      <c r="C49014">
        <v>17.470304489</v>
      </c>
    </row>
    <row r="49015" spans="1:3" x14ac:dyDescent="0.25">
      <c r="A49015">
        <v>182</v>
      </c>
      <c r="B49015" s="1">
        <f>DATE(2000,7,1) + TIME(0,0,0)</f>
        <v>36708</v>
      </c>
      <c r="C49015">
        <v>18.801940918</v>
      </c>
    </row>
    <row r="49016" spans="1:3" x14ac:dyDescent="0.25">
      <c r="A49016">
        <v>213</v>
      </c>
      <c r="B49016" s="1">
        <f>DATE(2000,8,1) + TIME(0,0,0)</f>
        <v>36739</v>
      </c>
      <c r="C49016">
        <v>19.954189301</v>
      </c>
    </row>
    <row r="49017" spans="1:3" x14ac:dyDescent="0.25">
      <c r="A49017">
        <v>244</v>
      </c>
      <c r="B49017" s="1">
        <f>DATE(2000,9,1) + TIME(0,0,0)</f>
        <v>36770</v>
      </c>
      <c r="C49017">
        <v>20.908266068</v>
      </c>
    </row>
    <row r="49018" spans="1:3" x14ac:dyDescent="0.25">
      <c r="A49018">
        <v>274</v>
      </c>
      <c r="B49018" s="1">
        <f>DATE(2000,10,1) + TIME(0,0,0)</f>
        <v>36800</v>
      </c>
      <c r="C49018">
        <v>21.704572678000002</v>
      </c>
    </row>
    <row r="49019" spans="1:3" x14ac:dyDescent="0.25">
      <c r="A49019">
        <v>305</v>
      </c>
      <c r="B49019" s="1">
        <f>DATE(2000,11,1) + TIME(0,0,0)</f>
        <v>36831</v>
      </c>
      <c r="C49019">
        <v>22.444316864000001</v>
      </c>
    </row>
    <row r="49020" spans="1:3" x14ac:dyDescent="0.25">
      <c r="A49020">
        <v>335</v>
      </c>
      <c r="B49020" s="1">
        <f>DATE(2000,12,1) + TIME(0,0,0)</f>
        <v>36861</v>
      </c>
      <c r="C49020">
        <v>23.073619842999999</v>
      </c>
    </row>
    <row r="49021" spans="1:3" x14ac:dyDescent="0.25">
      <c r="A49021">
        <v>366</v>
      </c>
      <c r="B49021" s="1">
        <f>DATE(2001,1,1) + TIME(0,0,0)</f>
        <v>36892</v>
      </c>
      <c r="C49021">
        <v>23.632926941000001</v>
      </c>
    </row>
    <row r="49022" spans="1:3" x14ac:dyDescent="0.25">
      <c r="A49022">
        <v>397</v>
      </c>
      <c r="B49022" s="1">
        <f>DATE(2001,2,1) + TIME(0,0,0)</f>
        <v>36923</v>
      </c>
      <c r="C49022">
        <v>24.111686707</v>
      </c>
    </row>
    <row r="49023" spans="1:3" x14ac:dyDescent="0.25">
      <c r="A49023">
        <v>425</v>
      </c>
      <c r="B49023" s="1">
        <f>DATE(2001,3,1) + TIME(0,0,0)</f>
        <v>36951</v>
      </c>
      <c r="C49023">
        <v>24.488151550000001</v>
      </c>
    </row>
    <row r="49024" spans="1:3" x14ac:dyDescent="0.25">
      <c r="A49024">
        <v>456</v>
      </c>
      <c r="B49024" s="1">
        <f>DATE(2001,4,1) + TIME(0,0,0)</f>
        <v>36982</v>
      </c>
      <c r="C49024">
        <v>24.851491928000002</v>
      </c>
    </row>
    <row r="49025" spans="1:3" x14ac:dyDescent="0.25">
      <c r="A49025">
        <v>486</v>
      </c>
      <c r="B49025" s="1">
        <f>DATE(2001,5,1) + TIME(0,0,0)</f>
        <v>37012</v>
      </c>
      <c r="C49025">
        <v>25.159069061</v>
      </c>
    </row>
    <row r="49026" spans="1:3" x14ac:dyDescent="0.25">
      <c r="A49026">
        <v>517</v>
      </c>
      <c r="B49026" s="1">
        <f>DATE(2001,6,1) + TIME(0,0,0)</f>
        <v>37043</v>
      </c>
      <c r="C49026">
        <v>25.439250946000001</v>
      </c>
    </row>
    <row r="49027" spans="1:3" x14ac:dyDescent="0.25">
      <c r="A49027">
        <v>547</v>
      </c>
      <c r="B49027" s="1">
        <f>DATE(2001,7,1) + TIME(0,0,0)</f>
        <v>37073</v>
      </c>
      <c r="C49027">
        <v>25.679410934</v>
      </c>
    </row>
    <row r="49028" spans="1:3" x14ac:dyDescent="0.25">
      <c r="A49028">
        <v>578</v>
      </c>
      <c r="B49028" s="1">
        <f>DATE(2001,8,1) + TIME(0,0,0)</f>
        <v>37104</v>
      </c>
      <c r="C49028">
        <v>25.900230407999999</v>
      </c>
    </row>
    <row r="49029" spans="1:3" x14ac:dyDescent="0.25">
      <c r="A49029">
        <v>609</v>
      </c>
      <c r="B49029" s="1">
        <f>DATE(2001,9,1) + TIME(0,0,0)</f>
        <v>37135</v>
      </c>
      <c r="C49029">
        <v>26.098026275999999</v>
      </c>
    </row>
    <row r="49030" spans="1:3" x14ac:dyDescent="0.25">
      <c r="A49030">
        <v>639</v>
      </c>
      <c r="B49030" s="1">
        <f>DATE(2001,10,1) + TIME(0,0,0)</f>
        <v>37165</v>
      </c>
      <c r="C49030">
        <v>26.272117614999999</v>
      </c>
    </row>
    <row r="49031" spans="1:3" x14ac:dyDescent="0.25">
      <c r="A49031">
        <v>670</v>
      </c>
      <c r="B49031" s="1">
        <f>DATE(2001,11,1) + TIME(0,0,0)</f>
        <v>37196</v>
      </c>
      <c r="C49031">
        <v>26.437242508000001</v>
      </c>
    </row>
    <row r="49032" spans="1:3" x14ac:dyDescent="0.25">
      <c r="A49032">
        <v>700</v>
      </c>
      <c r="B49032" s="1">
        <f>DATE(2001,12,1) + TIME(0,0,0)</f>
        <v>37226</v>
      </c>
      <c r="C49032">
        <v>26.583410263000001</v>
      </c>
    </row>
    <row r="49033" spans="1:3" x14ac:dyDescent="0.25">
      <c r="A49033">
        <v>731</v>
      </c>
      <c r="B49033" s="1">
        <f>DATE(2002,1,1) + TIME(0,0,0)</f>
        <v>37257</v>
      </c>
      <c r="C49033">
        <v>26.721313476999999</v>
      </c>
    </row>
    <row r="49034" spans="1:3" x14ac:dyDescent="0.25">
      <c r="A49034">
        <v>762</v>
      </c>
      <c r="B49034" s="1">
        <f>DATE(2002,2,1) + TIME(0,0,0)</f>
        <v>37288</v>
      </c>
      <c r="C49034">
        <v>26.846673965000001</v>
      </c>
    </row>
    <row r="49035" spans="1:3" x14ac:dyDescent="0.25">
      <c r="A49035">
        <v>790</v>
      </c>
      <c r="B49035" s="1">
        <f>DATE(2002,3,1) + TIME(0,0,0)</f>
        <v>37316</v>
      </c>
      <c r="C49035">
        <v>26.949726105</v>
      </c>
    </row>
    <row r="49036" spans="1:3" x14ac:dyDescent="0.25">
      <c r="A49036">
        <v>821</v>
      </c>
      <c r="B49036" s="1">
        <f>DATE(2002,4,1) + TIME(0,0,0)</f>
        <v>37347</v>
      </c>
      <c r="C49036">
        <v>27.053565978999998</v>
      </c>
    </row>
    <row r="49037" spans="1:3" x14ac:dyDescent="0.25">
      <c r="A49037">
        <v>851</v>
      </c>
      <c r="B49037" s="1">
        <f>DATE(2002,5,1) + TIME(0,0,0)</f>
        <v>37377</v>
      </c>
      <c r="C49037">
        <v>27.145545959</v>
      </c>
    </row>
    <row r="49038" spans="1:3" x14ac:dyDescent="0.25">
      <c r="A49038">
        <v>882</v>
      </c>
      <c r="B49038" s="1">
        <f>DATE(2002,6,1) + TIME(0,0,0)</f>
        <v>37408</v>
      </c>
      <c r="C49038">
        <v>27.233722687</v>
      </c>
    </row>
    <row r="49039" spans="1:3" x14ac:dyDescent="0.25">
      <c r="A49039">
        <v>912</v>
      </c>
      <c r="B49039" s="1">
        <f>DATE(2002,7,1) + TIME(0,0,0)</f>
        <v>37438</v>
      </c>
      <c r="C49039">
        <v>27.314163208</v>
      </c>
    </row>
    <row r="49040" spans="1:3" x14ac:dyDescent="0.25">
      <c r="A49040">
        <v>943</v>
      </c>
      <c r="B49040" s="1">
        <f>DATE(2002,8,1) + TIME(0,0,0)</f>
        <v>37469</v>
      </c>
      <c r="C49040">
        <v>27.392311096</v>
      </c>
    </row>
    <row r="49041" spans="1:3" x14ac:dyDescent="0.25">
      <c r="A49041">
        <v>974</v>
      </c>
      <c r="B49041" s="1">
        <f>DATE(2002,9,1) + TIME(0,0,0)</f>
        <v>37500</v>
      </c>
      <c r="C49041">
        <v>27.464992522999999</v>
      </c>
    </row>
    <row r="49042" spans="1:3" x14ac:dyDescent="0.25">
      <c r="A49042">
        <v>1004</v>
      </c>
      <c r="B49042" s="1">
        <f>DATE(2002,10,1) + TIME(0,0,0)</f>
        <v>37530</v>
      </c>
      <c r="C49042">
        <v>27.530647278</v>
      </c>
    </row>
    <row r="49043" spans="1:3" x14ac:dyDescent="0.25">
      <c r="A49043">
        <v>1035</v>
      </c>
      <c r="B49043" s="1">
        <f>DATE(2002,11,1) + TIME(0,0,0)</f>
        <v>37561</v>
      </c>
      <c r="C49043">
        <v>27.594118118000001</v>
      </c>
    </row>
    <row r="49044" spans="1:3" x14ac:dyDescent="0.25">
      <c r="A49044">
        <v>1065</v>
      </c>
      <c r="B49044" s="1">
        <f>DATE(2002,12,1) + TIME(0,0,0)</f>
        <v>37591</v>
      </c>
      <c r="C49044">
        <v>27.651647568000001</v>
      </c>
    </row>
    <row r="49045" spans="1:3" x14ac:dyDescent="0.25">
      <c r="A49045">
        <v>1096</v>
      </c>
      <c r="B49045" s="1">
        <f>DATE(2003,1,1) + TIME(0,0,0)</f>
        <v>37622</v>
      </c>
      <c r="C49045">
        <v>27.707387923999999</v>
      </c>
    </row>
    <row r="49046" spans="1:3" x14ac:dyDescent="0.25">
      <c r="A49046">
        <v>1127</v>
      </c>
      <c r="B49046" s="1">
        <f>DATE(2003,2,1) + TIME(0,0,0)</f>
        <v>37653</v>
      </c>
      <c r="C49046">
        <v>27.759637832999999</v>
      </c>
    </row>
    <row r="49047" spans="1:3" x14ac:dyDescent="0.25">
      <c r="A49047">
        <v>1155</v>
      </c>
      <c r="B49047" s="1">
        <f>DATE(2003,3,1) + TIME(0,0,0)</f>
        <v>37681</v>
      </c>
      <c r="C49047">
        <v>27.804100037000001</v>
      </c>
    </row>
    <row r="49048" spans="1:3" x14ac:dyDescent="0.25">
      <c r="A49048">
        <v>1186</v>
      </c>
      <c r="B49048" s="1">
        <f>DATE(2003,4,1) + TIME(0,0,0)</f>
        <v>37712</v>
      </c>
      <c r="C49048">
        <v>27.850648880000001</v>
      </c>
    </row>
    <row r="49049" spans="1:3" x14ac:dyDescent="0.25">
      <c r="A49049">
        <v>1216</v>
      </c>
      <c r="B49049" s="1">
        <f>DATE(2003,5,1) + TIME(0,0,0)</f>
        <v>37742</v>
      </c>
      <c r="C49049">
        <v>27.893276215</v>
      </c>
    </row>
    <row r="49050" spans="1:3" x14ac:dyDescent="0.25">
      <c r="A49050">
        <v>1247</v>
      </c>
      <c r="B49050" s="1">
        <f>DATE(2003,6,1) + TIME(0,0,0)</f>
        <v>37773</v>
      </c>
      <c r="C49050">
        <v>27.935037612999999</v>
      </c>
    </row>
    <row r="49051" spans="1:3" x14ac:dyDescent="0.25">
      <c r="A49051">
        <v>1277</v>
      </c>
      <c r="B49051" s="1">
        <f>DATE(2003,7,1) + TIME(0,0,0)</f>
        <v>37803</v>
      </c>
      <c r="C49051">
        <v>27.973438262999998</v>
      </c>
    </row>
    <row r="49052" spans="1:3" x14ac:dyDescent="0.25">
      <c r="A49052">
        <v>1308</v>
      </c>
      <c r="B49052" s="1">
        <f>DATE(2003,8,1) + TIME(0,0,0)</f>
        <v>37834</v>
      </c>
      <c r="C49052">
        <v>28.011264800999999</v>
      </c>
    </row>
    <row r="49053" spans="1:3" x14ac:dyDescent="0.25">
      <c r="A49053">
        <v>1339</v>
      </c>
      <c r="B49053" s="1">
        <f>DATE(2003,9,1) + TIME(0,0,0)</f>
        <v>37865</v>
      </c>
      <c r="C49053">
        <v>28.047283173</v>
      </c>
    </row>
    <row r="49054" spans="1:3" x14ac:dyDescent="0.25">
      <c r="A49054">
        <v>1369</v>
      </c>
      <c r="B49054" s="1">
        <f>DATE(2003,10,1) + TIME(0,0,0)</f>
        <v>37895</v>
      </c>
      <c r="C49054">
        <v>28.080396652000001</v>
      </c>
    </row>
    <row r="49055" spans="1:3" x14ac:dyDescent="0.25">
      <c r="A49055">
        <v>1400</v>
      </c>
      <c r="B49055" s="1">
        <f>DATE(2003,11,1) + TIME(0,0,0)</f>
        <v>37926</v>
      </c>
      <c r="C49055">
        <v>28.113033295000001</v>
      </c>
    </row>
    <row r="49056" spans="1:3" x14ac:dyDescent="0.25">
      <c r="A49056">
        <v>1430</v>
      </c>
      <c r="B49056" s="1">
        <f>DATE(2003,12,1) + TIME(0,0,0)</f>
        <v>37956</v>
      </c>
      <c r="C49056">
        <v>28.143390656000001</v>
      </c>
    </row>
    <row r="49057" spans="1:3" x14ac:dyDescent="0.25">
      <c r="A49057">
        <v>1461</v>
      </c>
      <c r="B49057" s="1">
        <f>DATE(2004,1,1) + TIME(0,0,0)</f>
        <v>37987</v>
      </c>
      <c r="C49057">
        <v>28.173688889000001</v>
      </c>
    </row>
    <row r="49058" spans="1:3" x14ac:dyDescent="0.25">
      <c r="A49058">
        <v>1492</v>
      </c>
      <c r="B49058" s="1">
        <f>DATE(2004,2,1) + TIME(0,0,0)</f>
        <v>38018</v>
      </c>
      <c r="C49058">
        <v>28.202970505</v>
      </c>
    </row>
    <row r="49059" spans="1:3" x14ac:dyDescent="0.25">
      <c r="A49059">
        <v>1521</v>
      </c>
      <c r="B49059" s="1">
        <f>DATE(2004,3,1) + TIME(0,0,0)</f>
        <v>38047</v>
      </c>
      <c r="C49059">
        <v>28.229486465000001</v>
      </c>
    </row>
    <row r="49060" spans="1:3" x14ac:dyDescent="0.25">
      <c r="A49060">
        <v>1552</v>
      </c>
      <c r="B49060" s="1">
        <f>DATE(2004,4,1) + TIME(0,0,0)</f>
        <v>38078</v>
      </c>
      <c r="C49060">
        <v>28.256940841999999</v>
      </c>
    </row>
    <row r="49061" spans="1:3" x14ac:dyDescent="0.25">
      <c r="A49061">
        <v>1582</v>
      </c>
      <c r="B49061" s="1">
        <f>DATE(2004,5,1) + TIME(0,0,0)</f>
        <v>38108</v>
      </c>
      <c r="C49061">
        <v>28.282674789000001</v>
      </c>
    </row>
    <row r="49062" spans="1:3" x14ac:dyDescent="0.25">
      <c r="A49062">
        <v>1613</v>
      </c>
      <c r="B49062" s="1">
        <f>DATE(2004,6,1) + TIME(0,0,0)</f>
        <v>38139</v>
      </c>
      <c r="C49062">
        <v>28.308448792</v>
      </c>
    </row>
    <row r="49063" spans="1:3" x14ac:dyDescent="0.25">
      <c r="A49063">
        <v>1643</v>
      </c>
      <c r="B49063" s="1">
        <f>DATE(2004,7,1) + TIME(0,0,0)</f>
        <v>38169</v>
      </c>
      <c r="C49063">
        <v>28.332672119000001</v>
      </c>
    </row>
    <row r="49064" spans="1:3" x14ac:dyDescent="0.25">
      <c r="A49064">
        <v>1674</v>
      </c>
      <c r="B49064" s="1">
        <f>DATE(2004,8,1) + TIME(0,0,0)</f>
        <v>38200</v>
      </c>
      <c r="C49064">
        <v>28.357036591</v>
      </c>
    </row>
    <row r="49065" spans="1:3" x14ac:dyDescent="0.25">
      <c r="A49065">
        <v>1705</v>
      </c>
      <c r="B49065" s="1">
        <f>DATE(2004,9,1) + TIME(0,0,0)</f>
        <v>38231</v>
      </c>
      <c r="C49065">
        <v>28.380781173999999</v>
      </c>
    </row>
    <row r="49066" spans="1:3" x14ac:dyDescent="0.25">
      <c r="A49066">
        <v>1735</v>
      </c>
      <c r="B49066" s="1">
        <f>DATE(2004,10,1) + TIME(0,0,0)</f>
        <v>38261</v>
      </c>
      <c r="C49066">
        <v>28.403221129999999</v>
      </c>
    </row>
    <row r="49067" spans="1:3" x14ac:dyDescent="0.25">
      <c r="A49067">
        <v>1766</v>
      </c>
      <c r="B49067" s="1">
        <f>DATE(2004,11,1) + TIME(0,0,0)</f>
        <v>38292</v>
      </c>
      <c r="C49067">
        <v>28.425943374999999</v>
      </c>
    </row>
    <row r="49068" spans="1:3" x14ac:dyDescent="0.25">
      <c r="A49068">
        <v>1796</v>
      </c>
      <c r="B49068" s="1">
        <f>DATE(2004,12,1) + TIME(0,0,0)</f>
        <v>38322</v>
      </c>
      <c r="C49068">
        <v>28.447540282999999</v>
      </c>
    </row>
    <row r="49069" spans="1:3" x14ac:dyDescent="0.25">
      <c r="A49069">
        <v>1827</v>
      </c>
      <c r="B49069" s="1">
        <f>DATE(2005,1,1) + TIME(0,0,0)</f>
        <v>38353</v>
      </c>
      <c r="C49069">
        <v>28.469470978</v>
      </c>
    </row>
    <row r="49070" spans="1:3" x14ac:dyDescent="0.25">
      <c r="A49070">
        <v>1858</v>
      </c>
      <c r="B49070" s="1">
        <f>DATE(2005,2,1) + TIME(0,0,0)</f>
        <v>38384</v>
      </c>
      <c r="C49070">
        <v>28.491016387999998</v>
      </c>
    </row>
    <row r="49071" spans="1:3" x14ac:dyDescent="0.25">
      <c r="A49071">
        <v>1886</v>
      </c>
      <c r="B49071" s="1">
        <f>DATE(2005,3,1) + TIME(0,0,0)</f>
        <v>38412</v>
      </c>
      <c r="C49071">
        <v>28.510150909</v>
      </c>
    </row>
    <row r="49072" spans="1:3" x14ac:dyDescent="0.25">
      <c r="A49072">
        <v>1917</v>
      </c>
      <c r="B49072" s="1">
        <f>DATE(2005,4,1) + TIME(0,0,0)</f>
        <v>38443</v>
      </c>
      <c r="C49072">
        <v>28.530975342000001</v>
      </c>
    </row>
    <row r="49073" spans="1:3" x14ac:dyDescent="0.25">
      <c r="A49073">
        <v>1947</v>
      </c>
      <c r="B49073" s="1">
        <f>DATE(2005,5,1) + TIME(0,0,0)</f>
        <v>38473</v>
      </c>
      <c r="C49073">
        <v>28.550769806000002</v>
      </c>
    </row>
    <row r="49074" spans="1:3" x14ac:dyDescent="0.25">
      <c r="A49074">
        <v>1978</v>
      </c>
      <c r="B49074" s="1">
        <f>DATE(2005,6,1) + TIME(0,0,0)</f>
        <v>38504</v>
      </c>
      <c r="C49074">
        <v>28.570858002000001</v>
      </c>
    </row>
    <row r="49075" spans="1:3" x14ac:dyDescent="0.25">
      <c r="A49075">
        <v>2008</v>
      </c>
      <c r="B49075" s="1">
        <f>DATE(2005,7,1) + TIME(0,0,0)</f>
        <v>38534</v>
      </c>
      <c r="C49075">
        <v>28.589952469</v>
      </c>
    </row>
    <row r="49076" spans="1:3" x14ac:dyDescent="0.25">
      <c r="A49076">
        <v>2039</v>
      </c>
      <c r="B49076" s="1">
        <f>DATE(2005,8,1) + TIME(0,0,0)</f>
        <v>38565</v>
      </c>
      <c r="C49076">
        <v>28.609336852999999</v>
      </c>
    </row>
    <row r="49077" spans="1:3" x14ac:dyDescent="0.25">
      <c r="A49077">
        <v>2070</v>
      </c>
      <c r="B49077" s="1">
        <f>DATE(2005,9,1) + TIME(0,0,0)</f>
        <v>38596</v>
      </c>
      <c r="C49077">
        <v>28.628374099999998</v>
      </c>
    </row>
    <row r="49078" spans="1:3" x14ac:dyDescent="0.25">
      <c r="A49078">
        <v>2100</v>
      </c>
      <c r="B49078" s="1">
        <f>DATE(2005,10,1) + TIME(0,0,0)</f>
        <v>38626</v>
      </c>
      <c r="C49078">
        <v>28.646484375</v>
      </c>
    </row>
    <row r="49079" spans="1:3" x14ac:dyDescent="0.25">
      <c r="A49079">
        <v>2131</v>
      </c>
      <c r="B49079" s="1">
        <f>DATE(2005,11,1) + TIME(0,0,0)</f>
        <v>38657</v>
      </c>
      <c r="C49079">
        <v>28.664884567000001</v>
      </c>
    </row>
    <row r="49080" spans="1:3" x14ac:dyDescent="0.25">
      <c r="A49080">
        <v>2161</v>
      </c>
      <c r="B49080" s="1">
        <f>DATE(2005,12,1) + TIME(0,0,0)</f>
        <v>38687</v>
      </c>
      <c r="C49080">
        <v>28.682399749999998</v>
      </c>
    </row>
    <row r="49081" spans="1:3" x14ac:dyDescent="0.25">
      <c r="A49081">
        <v>2192</v>
      </c>
      <c r="B49081" s="1">
        <f>DATE(2006,1,1) + TIME(0,0,0)</f>
        <v>38718</v>
      </c>
      <c r="C49081">
        <v>28.700212479000001</v>
      </c>
    </row>
    <row r="49082" spans="1:3" x14ac:dyDescent="0.25">
      <c r="A49082">
        <v>2223</v>
      </c>
      <c r="B49082" s="1">
        <f>DATE(2006,2,1) + TIME(0,0,0)</f>
        <v>38749</v>
      </c>
      <c r="C49082">
        <v>28.717748642</v>
      </c>
    </row>
    <row r="49083" spans="1:3" x14ac:dyDescent="0.25">
      <c r="A49083">
        <v>2251</v>
      </c>
      <c r="B49083" s="1">
        <f>DATE(2006,3,1) + TIME(0,0,0)</f>
        <v>38777</v>
      </c>
      <c r="C49083">
        <v>28.733362197999998</v>
      </c>
    </row>
    <row r="49084" spans="1:3" x14ac:dyDescent="0.25">
      <c r="A49084">
        <v>2282</v>
      </c>
      <c r="B49084" s="1">
        <f>DATE(2006,4,1) + TIME(0,0,0)</f>
        <v>38808</v>
      </c>
      <c r="C49084">
        <v>28.750413895000001</v>
      </c>
    </row>
    <row r="49085" spans="1:3" x14ac:dyDescent="0.25">
      <c r="A49085">
        <v>2312</v>
      </c>
      <c r="B49085" s="1">
        <f>DATE(2006,5,1) + TIME(0,0,0)</f>
        <v>38838</v>
      </c>
      <c r="C49085">
        <v>28.766689301</v>
      </c>
    </row>
    <row r="49086" spans="1:3" x14ac:dyDescent="0.25">
      <c r="A49086">
        <v>2343</v>
      </c>
      <c r="B49086" s="1">
        <f>DATE(2006,6,1) + TIME(0,0,0)</f>
        <v>38869</v>
      </c>
      <c r="C49086">
        <v>28.783287047999998</v>
      </c>
    </row>
    <row r="49087" spans="1:3" x14ac:dyDescent="0.25">
      <c r="A49087">
        <v>2373</v>
      </c>
      <c r="B49087" s="1">
        <f>DATE(2006,7,1) + TIME(0,0,0)</f>
        <v>38899</v>
      </c>
      <c r="C49087">
        <v>28.799146652000001</v>
      </c>
    </row>
    <row r="49088" spans="1:3" x14ac:dyDescent="0.25">
      <c r="A49088">
        <v>2404</v>
      </c>
      <c r="B49088" s="1">
        <f>DATE(2006,8,1) + TIME(0,0,0)</f>
        <v>38930</v>
      </c>
      <c r="C49088">
        <v>28.815338135000001</v>
      </c>
    </row>
    <row r="49089" spans="1:3" x14ac:dyDescent="0.25">
      <c r="A49089">
        <v>2435</v>
      </c>
      <c r="B49089" s="1">
        <f>DATE(2006,9,1) + TIME(0,0,0)</f>
        <v>38961</v>
      </c>
      <c r="C49089">
        <v>28.831340789999999</v>
      </c>
    </row>
    <row r="49090" spans="1:3" x14ac:dyDescent="0.25">
      <c r="A49090">
        <v>2465</v>
      </c>
      <c r="B49090" s="1">
        <f>DATE(2006,10,1) + TIME(0,0,0)</f>
        <v>38991</v>
      </c>
      <c r="C49090">
        <v>28.846649169999999</v>
      </c>
    </row>
    <row r="49091" spans="1:3" x14ac:dyDescent="0.25">
      <c r="A49091">
        <v>2496</v>
      </c>
      <c r="B49091" s="1">
        <f>DATE(2006,11,1) + TIME(0,0,0)</f>
        <v>39022</v>
      </c>
      <c r="C49091">
        <v>28.862285614000001</v>
      </c>
    </row>
    <row r="49092" spans="1:3" x14ac:dyDescent="0.25">
      <c r="A49092">
        <v>2526</v>
      </c>
      <c r="B49092" s="1">
        <f>DATE(2006,12,1) + TIME(0,0,0)</f>
        <v>39052</v>
      </c>
      <c r="C49092">
        <v>28.877246856999999</v>
      </c>
    </row>
    <row r="49093" spans="1:3" x14ac:dyDescent="0.25">
      <c r="A49093">
        <v>2557</v>
      </c>
      <c r="B49093" s="1">
        <f>DATE(2007,1,1) + TIME(0,0,0)</f>
        <v>39083</v>
      </c>
      <c r="C49093">
        <v>28.892538071000001</v>
      </c>
    </row>
    <row r="49094" spans="1:3" x14ac:dyDescent="0.25">
      <c r="A49094">
        <v>2588</v>
      </c>
      <c r="B49094" s="1">
        <f>DATE(2007,2,1) + TIME(0,0,0)</f>
        <v>39114</v>
      </c>
      <c r="C49094">
        <v>28.907667159999999</v>
      </c>
    </row>
    <row r="49095" spans="1:3" x14ac:dyDescent="0.25">
      <c r="A49095">
        <v>2616</v>
      </c>
      <c r="B49095" s="1">
        <f>DATE(2007,3,1) + TIME(0,0,0)</f>
        <v>39142</v>
      </c>
      <c r="C49095">
        <v>28.921203612999999</v>
      </c>
    </row>
    <row r="49096" spans="1:3" x14ac:dyDescent="0.25">
      <c r="A49096">
        <v>2647</v>
      </c>
      <c r="B49096" s="1">
        <f>DATE(2007,4,1) + TIME(0,0,0)</f>
        <v>39173</v>
      </c>
      <c r="C49096">
        <v>28.936052321999998</v>
      </c>
    </row>
    <row r="49097" spans="1:3" x14ac:dyDescent="0.25">
      <c r="A49097">
        <v>2677</v>
      </c>
      <c r="B49097" s="1">
        <f>DATE(2007,5,1) + TIME(0,0,0)</f>
        <v>39203</v>
      </c>
      <c r="C49097">
        <v>28.950294495000001</v>
      </c>
    </row>
    <row r="49098" spans="1:3" x14ac:dyDescent="0.25">
      <c r="A49098">
        <v>2708</v>
      </c>
      <c r="B49098" s="1">
        <f>DATE(2007,6,1) + TIME(0,0,0)</f>
        <v>39234</v>
      </c>
      <c r="C49098">
        <v>28.964883803999999</v>
      </c>
    </row>
    <row r="49099" spans="1:3" x14ac:dyDescent="0.25">
      <c r="A49099">
        <v>2738</v>
      </c>
      <c r="B49099" s="1">
        <f>DATE(2007,7,1) + TIME(0,0,0)</f>
        <v>39264</v>
      </c>
      <c r="C49099">
        <v>28.978889465000002</v>
      </c>
    </row>
    <row r="49100" spans="1:3" x14ac:dyDescent="0.25">
      <c r="A49100">
        <v>2769</v>
      </c>
      <c r="B49100" s="1">
        <f>DATE(2007,8,1) + TIME(0,0,0)</f>
        <v>39295</v>
      </c>
      <c r="C49100">
        <v>28.993247986</v>
      </c>
    </row>
    <row r="49101" spans="1:3" x14ac:dyDescent="0.25">
      <c r="A49101">
        <v>2800</v>
      </c>
      <c r="B49101" s="1">
        <f>DATE(2007,9,1) + TIME(0,0,0)</f>
        <v>39326</v>
      </c>
      <c r="C49101">
        <v>29.007497786999998</v>
      </c>
    </row>
    <row r="49102" spans="1:3" x14ac:dyDescent="0.25">
      <c r="A49102">
        <v>2830</v>
      </c>
      <c r="B49102" s="1">
        <f>DATE(2007,10,1) + TIME(0,0,0)</f>
        <v>39356</v>
      </c>
      <c r="C49102">
        <v>29.021188735999999</v>
      </c>
    </row>
    <row r="49103" spans="1:3" x14ac:dyDescent="0.25">
      <c r="A49103">
        <v>2861</v>
      </c>
      <c r="B49103" s="1">
        <f>DATE(2007,11,1) + TIME(0,0,0)</f>
        <v>39387</v>
      </c>
      <c r="C49103">
        <v>29.035238266</v>
      </c>
    </row>
    <row r="49104" spans="1:3" x14ac:dyDescent="0.25">
      <c r="A49104">
        <v>2891</v>
      </c>
      <c r="B49104" s="1">
        <f>DATE(2007,12,1) + TIME(0,0,0)</f>
        <v>39417</v>
      </c>
      <c r="C49104">
        <v>29.048744202000002</v>
      </c>
    </row>
    <row r="49105" spans="1:3" x14ac:dyDescent="0.25">
      <c r="A49105">
        <v>2922</v>
      </c>
      <c r="B49105" s="1">
        <f>DATE(2008,1,1) + TIME(0,0,0)</f>
        <v>39448</v>
      </c>
      <c r="C49105">
        <v>29.062610626000001</v>
      </c>
    </row>
    <row r="49106" spans="1:3" x14ac:dyDescent="0.25">
      <c r="A49106">
        <v>2953</v>
      </c>
      <c r="B49106" s="1">
        <f>DATE(2008,2,1) + TIME(0,0,0)</f>
        <v>39479</v>
      </c>
      <c r="C49106">
        <v>29.076391220000001</v>
      </c>
    </row>
    <row r="49107" spans="1:3" x14ac:dyDescent="0.25">
      <c r="A49107">
        <v>2982</v>
      </c>
      <c r="B49107" s="1">
        <f>DATE(2008,3,1) + TIME(0,0,0)</f>
        <v>39508</v>
      </c>
      <c r="C49107">
        <v>29.089208602999999</v>
      </c>
    </row>
    <row r="49108" spans="1:3" x14ac:dyDescent="0.25">
      <c r="A49108">
        <v>3013</v>
      </c>
      <c r="B49108" s="1">
        <f>DATE(2008,4,1) + TIME(0,0,0)</f>
        <v>39539</v>
      </c>
      <c r="C49108">
        <v>29.102830887</v>
      </c>
    </row>
    <row r="49109" spans="1:3" x14ac:dyDescent="0.25">
      <c r="A49109">
        <v>3043</v>
      </c>
      <c r="B49109" s="1">
        <f>DATE(2008,5,1) + TIME(0,0,0)</f>
        <v>39569</v>
      </c>
      <c r="C49109">
        <v>29.115942001000001</v>
      </c>
    </row>
    <row r="49110" spans="1:3" x14ac:dyDescent="0.25">
      <c r="A49110">
        <v>3074</v>
      </c>
      <c r="B49110" s="1">
        <f>DATE(2008,6,1) + TIME(0,0,0)</f>
        <v>39600</v>
      </c>
      <c r="C49110">
        <v>29.129421233999999</v>
      </c>
    </row>
    <row r="49111" spans="1:3" x14ac:dyDescent="0.25">
      <c r="A49111">
        <v>3104</v>
      </c>
      <c r="B49111" s="1">
        <f>DATE(2008,7,1) + TIME(0,0,0)</f>
        <v>39630</v>
      </c>
      <c r="C49111">
        <v>29.142400742</v>
      </c>
    </row>
    <row r="49112" spans="1:3" x14ac:dyDescent="0.25">
      <c r="A49112">
        <v>3135</v>
      </c>
      <c r="B49112" s="1">
        <f>DATE(2008,8,1) + TIME(0,0,0)</f>
        <v>39661</v>
      </c>
      <c r="C49112">
        <v>29.155752182000001</v>
      </c>
    </row>
    <row r="49113" spans="1:3" x14ac:dyDescent="0.25">
      <c r="A49113">
        <v>3166</v>
      </c>
      <c r="B49113" s="1">
        <f>DATE(2008,9,1) + TIME(0,0,0)</f>
        <v>39692</v>
      </c>
      <c r="C49113">
        <v>29.169040679999998</v>
      </c>
    </row>
    <row r="49114" spans="1:3" x14ac:dyDescent="0.25">
      <c r="A49114">
        <v>3196</v>
      </c>
      <c r="B49114" s="1">
        <f>DATE(2008,10,1) + TIME(0,0,0)</f>
        <v>39722</v>
      </c>
      <c r="C49114">
        <v>29.181846619000002</v>
      </c>
    </row>
    <row r="49115" spans="1:3" x14ac:dyDescent="0.25">
      <c r="A49115">
        <v>3227</v>
      </c>
      <c r="B49115" s="1">
        <f>DATE(2008,11,1) + TIME(0,0,0)</f>
        <v>39753</v>
      </c>
      <c r="C49115">
        <v>29.195024490000002</v>
      </c>
    </row>
    <row r="49116" spans="1:3" x14ac:dyDescent="0.25">
      <c r="A49116">
        <v>3257</v>
      </c>
      <c r="B49116" s="1">
        <f>DATE(2008,12,1) + TIME(0,0,0)</f>
        <v>39783</v>
      </c>
      <c r="C49116">
        <v>29.207725525000001</v>
      </c>
    </row>
    <row r="49117" spans="1:3" x14ac:dyDescent="0.25">
      <c r="A49117">
        <v>3288</v>
      </c>
      <c r="B49117" s="1">
        <f>DATE(2009,1,1) + TIME(0,0,0)</f>
        <v>39814</v>
      </c>
      <c r="C49117">
        <v>29.220800400000002</v>
      </c>
    </row>
    <row r="49118" spans="1:3" x14ac:dyDescent="0.25">
      <c r="A49118">
        <v>3319</v>
      </c>
      <c r="B49118" s="1">
        <f>DATE(2009,2,1) + TIME(0,0,0)</f>
        <v>39845</v>
      </c>
      <c r="C49118">
        <v>29.233825683999999</v>
      </c>
    </row>
    <row r="49119" spans="1:3" x14ac:dyDescent="0.25">
      <c r="A49119">
        <v>3347</v>
      </c>
      <c r="B49119" s="1">
        <f>DATE(2009,3,1) + TIME(0,0,0)</f>
        <v>39873</v>
      </c>
      <c r="C49119">
        <v>29.245548247999999</v>
      </c>
    </row>
    <row r="49120" spans="1:3" x14ac:dyDescent="0.25">
      <c r="A49120">
        <v>3378</v>
      </c>
      <c r="B49120" s="1">
        <f>DATE(2009,4,1) + TIME(0,0,0)</f>
        <v>39904</v>
      </c>
      <c r="C49120">
        <v>29.258485793999998</v>
      </c>
    </row>
    <row r="49121" spans="1:3" x14ac:dyDescent="0.25">
      <c r="A49121">
        <v>3408</v>
      </c>
      <c r="B49121" s="1">
        <f>DATE(2009,5,1) + TIME(0,0,0)</f>
        <v>39934</v>
      </c>
      <c r="C49121">
        <v>29.270965575999998</v>
      </c>
    </row>
    <row r="49122" spans="1:3" x14ac:dyDescent="0.25">
      <c r="A49122">
        <v>3439</v>
      </c>
      <c r="B49122" s="1">
        <f>DATE(2009,6,1) + TIME(0,0,0)</f>
        <v>39965</v>
      </c>
      <c r="C49122">
        <v>29.283819199</v>
      </c>
    </row>
    <row r="49123" spans="1:3" x14ac:dyDescent="0.25">
      <c r="A49123">
        <v>3469</v>
      </c>
      <c r="B49123" s="1">
        <f>DATE(2009,7,1) + TIME(0,0,0)</f>
        <v>39995</v>
      </c>
      <c r="C49123">
        <v>29.296220778999999</v>
      </c>
    </row>
    <row r="49124" spans="1:3" x14ac:dyDescent="0.25">
      <c r="A49124">
        <v>3500</v>
      </c>
      <c r="B49124" s="1">
        <f>DATE(2009,8,1) + TIME(0,0,0)</f>
        <v>40026</v>
      </c>
      <c r="C49124">
        <v>29.308996200999999</v>
      </c>
    </row>
    <row r="49125" spans="1:3" x14ac:dyDescent="0.25">
      <c r="A49125">
        <v>3531</v>
      </c>
      <c r="B49125" s="1">
        <f>DATE(2009,9,1) + TIME(0,0,0)</f>
        <v>40057</v>
      </c>
      <c r="C49125">
        <v>29.321733474999998</v>
      </c>
    </row>
    <row r="49126" spans="1:3" x14ac:dyDescent="0.25">
      <c r="A49126">
        <v>3561</v>
      </c>
      <c r="B49126" s="1">
        <f>DATE(2009,10,1) + TIME(0,0,0)</f>
        <v>40087</v>
      </c>
      <c r="C49126">
        <v>29.334024428999999</v>
      </c>
    </row>
    <row r="49127" spans="1:3" x14ac:dyDescent="0.25">
      <c r="A49127">
        <v>3592</v>
      </c>
      <c r="B49127" s="1">
        <f>DATE(2009,11,1) + TIME(0,0,0)</f>
        <v>40118</v>
      </c>
      <c r="C49127">
        <v>29.346687317000001</v>
      </c>
    </row>
    <row r="49128" spans="1:3" x14ac:dyDescent="0.25">
      <c r="A49128">
        <v>3622</v>
      </c>
      <c r="B49128" s="1">
        <f>DATE(2009,12,1) + TIME(0,0,0)</f>
        <v>40148</v>
      </c>
      <c r="C49128">
        <v>29.358909607000001</v>
      </c>
    </row>
    <row r="49129" spans="1:3" x14ac:dyDescent="0.25">
      <c r="A49129">
        <v>3653</v>
      </c>
      <c r="B49129" s="1">
        <f>DATE(2010,1,1) + TIME(0,0,0)</f>
        <v>40179</v>
      </c>
      <c r="C49129">
        <v>29.371505737</v>
      </c>
    </row>
    <row r="49130" spans="1:3" x14ac:dyDescent="0.25">
      <c r="A49130">
        <v>3684</v>
      </c>
      <c r="B49130" s="1">
        <f>DATE(2010,2,1) + TIME(0,0,0)</f>
        <v>40210</v>
      </c>
      <c r="C49130">
        <v>29.384067535</v>
      </c>
    </row>
    <row r="49131" spans="1:3" x14ac:dyDescent="0.25">
      <c r="A49131">
        <v>3712</v>
      </c>
      <c r="B49131" s="1">
        <f>DATE(2010,3,1) + TIME(0,0,0)</f>
        <v>40238</v>
      </c>
      <c r="C49131">
        <v>29.39538765</v>
      </c>
    </row>
    <row r="49132" spans="1:3" x14ac:dyDescent="0.25">
      <c r="A49132">
        <v>3743</v>
      </c>
      <c r="B49132" s="1">
        <f>DATE(2010,4,1) + TIME(0,0,0)</f>
        <v>40269</v>
      </c>
      <c r="C49132">
        <v>29.407886505</v>
      </c>
    </row>
    <row r="49133" spans="1:3" x14ac:dyDescent="0.25">
      <c r="A49133">
        <v>3773</v>
      </c>
      <c r="B49133" s="1">
        <f>DATE(2010,5,1) + TIME(0,0,0)</f>
        <v>40299</v>
      </c>
      <c r="C49133">
        <v>29.419954300000001</v>
      </c>
    </row>
    <row r="49134" spans="1:3" x14ac:dyDescent="0.25">
      <c r="A49134">
        <v>3804</v>
      </c>
      <c r="B49134" s="1">
        <f>DATE(2010,6,1) + TIME(0,0,0)</f>
        <v>40330</v>
      </c>
      <c r="C49134">
        <v>29.432394028000001</v>
      </c>
    </row>
    <row r="49135" spans="1:3" x14ac:dyDescent="0.25">
      <c r="A49135">
        <v>3834</v>
      </c>
      <c r="B49135" s="1">
        <f>DATE(2010,7,1) + TIME(0,0,0)</f>
        <v>40360</v>
      </c>
      <c r="C49135">
        <v>29.444402695000001</v>
      </c>
    </row>
    <row r="49136" spans="1:3" x14ac:dyDescent="0.25">
      <c r="A49136">
        <v>3865</v>
      </c>
      <c r="B49136" s="1">
        <f>DATE(2010,8,1) + TIME(0,0,0)</f>
        <v>40391</v>
      </c>
      <c r="C49136">
        <v>29.456785201999999</v>
      </c>
    </row>
    <row r="49137" spans="1:3" x14ac:dyDescent="0.25">
      <c r="A49137">
        <v>3896</v>
      </c>
      <c r="B49137" s="1">
        <f>DATE(2010,9,1) + TIME(0,0,0)</f>
        <v>40422</v>
      </c>
      <c r="C49137">
        <v>29.469141006000001</v>
      </c>
    </row>
    <row r="49138" spans="1:3" x14ac:dyDescent="0.25">
      <c r="A49138">
        <v>3926</v>
      </c>
      <c r="B49138" s="1">
        <f>DATE(2010,10,1) + TIME(0,0,0)</f>
        <v>40452</v>
      </c>
      <c r="C49138">
        <v>29.481073380000002</v>
      </c>
    </row>
    <row r="49139" spans="1:3" x14ac:dyDescent="0.25">
      <c r="A49139">
        <v>3957</v>
      </c>
      <c r="B49139" s="1">
        <f>DATE(2010,11,1) + TIME(0,0,0)</f>
        <v>40483</v>
      </c>
      <c r="C49139">
        <v>29.493375778000001</v>
      </c>
    </row>
    <row r="49140" spans="1:3" x14ac:dyDescent="0.25">
      <c r="A49140">
        <v>3987</v>
      </c>
      <c r="B49140" s="1">
        <f>DATE(2010,12,1) + TIME(0,0,0)</f>
        <v>40513</v>
      </c>
      <c r="C49140">
        <v>29.505256653</v>
      </c>
    </row>
    <row r="49141" spans="1:3" x14ac:dyDescent="0.25">
      <c r="A49141">
        <v>4018</v>
      </c>
      <c r="B49141" s="1">
        <f>DATE(2011,1,1) + TIME(0,0,0)</f>
        <v>40544</v>
      </c>
      <c r="C49141">
        <v>29.517505646</v>
      </c>
    </row>
    <row r="49142" spans="1:3" x14ac:dyDescent="0.25">
      <c r="A49142">
        <v>4049</v>
      </c>
      <c r="B49142" s="1">
        <f>DATE(2011,2,1) + TIME(0,0,0)</f>
        <v>40575</v>
      </c>
      <c r="C49142">
        <v>29.529729842999998</v>
      </c>
    </row>
    <row r="49143" spans="1:3" x14ac:dyDescent="0.25">
      <c r="A49143">
        <v>4077</v>
      </c>
      <c r="B49143" s="1">
        <f>DATE(2011,3,1) + TIME(0,0,0)</f>
        <v>40603</v>
      </c>
      <c r="C49143">
        <v>29.540750503999998</v>
      </c>
    </row>
    <row r="49144" spans="1:3" x14ac:dyDescent="0.25">
      <c r="A49144">
        <v>4108</v>
      </c>
      <c r="B49144" s="1">
        <f>DATE(2011,4,1) + TIME(0,0,0)</f>
        <v>40634</v>
      </c>
      <c r="C49144">
        <v>29.552923202999999</v>
      </c>
    </row>
    <row r="49145" spans="1:3" x14ac:dyDescent="0.25">
      <c r="A49145">
        <v>4138</v>
      </c>
      <c r="B49145" s="1">
        <f>DATE(2011,5,1) + TIME(0,0,0)</f>
        <v>40664</v>
      </c>
      <c r="C49145">
        <v>29.564682006999998</v>
      </c>
    </row>
    <row r="49146" spans="1:3" x14ac:dyDescent="0.25">
      <c r="A49146">
        <v>4169</v>
      </c>
      <c r="B49146" s="1">
        <f>DATE(2011,6,1) + TIME(0,0,0)</f>
        <v>40695</v>
      </c>
      <c r="C49146">
        <v>29.576807022000001</v>
      </c>
    </row>
    <row r="49147" spans="1:3" x14ac:dyDescent="0.25">
      <c r="A49147">
        <v>4199</v>
      </c>
      <c r="B49147" s="1">
        <f>DATE(2011,7,1) + TIME(0,0,0)</f>
        <v>40725</v>
      </c>
      <c r="C49147">
        <v>29.588516235</v>
      </c>
    </row>
    <row r="49148" spans="1:3" x14ac:dyDescent="0.25">
      <c r="A49148">
        <v>4230</v>
      </c>
      <c r="B49148" s="1">
        <f>DATE(2011,8,1) + TIME(0,0,0)</f>
        <v>40756</v>
      </c>
      <c r="C49148">
        <v>29.600593567000001</v>
      </c>
    </row>
    <row r="49149" spans="1:3" x14ac:dyDescent="0.25">
      <c r="A49149">
        <v>4261</v>
      </c>
      <c r="B49149" s="1">
        <f>DATE(2011,9,1) + TIME(0,0,0)</f>
        <v>40787</v>
      </c>
      <c r="C49149">
        <v>29.612646102999999</v>
      </c>
    </row>
    <row r="49150" spans="1:3" x14ac:dyDescent="0.25">
      <c r="A49150">
        <v>4291</v>
      </c>
      <c r="B49150" s="1">
        <f>DATE(2011,10,1) + TIME(0,0,0)</f>
        <v>40817</v>
      </c>
      <c r="C49150">
        <v>29.624286651999999</v>
      </c>
    </row>
    <row r="49151" spans="1:3" x14ac:dyDescent="0.25">
      <c r="A49151">
        <v>4322</v>
      </c>
      <c r="B49151" s="1">
        <f>DATE(2011,11,1) + TIME(0,0,0)</f>
        <v>40848</v>
      </c>
      <c r="C49151">
        <v>29.636291503999999</v>
      </c>
    </row>
    <row r="49152" spans="1:3" x14ac:dyDescent="0.25">
      <c r="A49152">
        <v>4352</v>
      </c>
      <c r="B49152" s="1">
        <f>DATE(2011,12,1) + TIME(0,0,0)</f>
        <v>40878</v>
      </c>
      <c r="C49152">
        <v>29.647886276000001</v>
      </c>
    </row>
    <row r="49153" spans="1:3" x14ac:dyDescent="0.25">
      <c r="A49153">
        <v>4383</v>
      </c>
      <c r="B49153" s="1">
        <f>DATE(2012,1,1) + TIME(0,0,0)</f>
        <v>40909</v>
      </c>
      <c r="C49153">
        <v>29.659841536999998</v>
      </c>
    </row>
    <row r="49154" spans="1:3" x14ac:dyDescent="0.25">
      <c r="A49154">
        <v>4414</v>
      </c>
      <c r="B49154" s="1">
        <f>DATE(2012,2,1) + TIME(0,0,0)</f>
        <v>40940</v>
      </c>
      <c r="C49154">
        <v>29.671770095999999</v>
      </c>
    </row>
    <row r="49155" spans="1:3" x14ac:dyDescent="0.25">
      <c r="A49155">
        <v>4443</v>
      </c>
      <c r="B49155" s="1">
        <f>DATE(2012,3,1) + TIME(0,0,0)</f>
        <v>40969</v>
      </c>
      <c r="C49155">
        <v>29.682905197</v>
      </c>
    </row>
    <row r="49156" spans="1:3" x14ac:dyDescent="0.25">
      <c r="A49156">
        <v>4474</v>
      </c>
      <c r="B49156" s="1">
        <f>DATE(2012,4,1) + TIME(0,0,0)</f>
        <v>41000</v>
      </c>
      <c r="C49156">
        <v>29.694782257</v>
      </c>
    </row>
    <row r="49157" spans="1:3" x14ac:dyDescent="0.25">
      <c r="A49157">
        <v>4504</v>
      </c>
      <c r="B49157" s="1">
        <f>DATE(2012,5,1) + TIME(0,0,0)</f>
        <v>41030</v>
      </c>
      <c r="C49157">
        <v>29.706249237000002</v>
      </c>
    </row>
    <row r="49158" spans="1:3" x14ac:dyDescent="0.25">
      <c r="A49158">
        <v>4535</v>
      </c>
      <c r="B49158" s="1">
        <f>DATE(2012,6,1) + TIME(0,0,0)</f>
        <v>41061</v>
      </c>
      <c r="C49158">
        <v>29.718070984000001</v>
      </c>
    </row>
    <row r="49159" spans="1:3" x14ac:dyDescent="0.25">
      <c r="A49159">
        <v>4565</v>
      </c>
      <c r="B49159" s="1">
        <f>DATE(2012,7,1) + TIME(0,0,0)</f>
        <v>41091</v>
      </c>
      <c r="C49159">
        <v>29.729486465000001</v>
      </c>
    </row>
    <row r="49160" spans="1:3" x14ac:dyDescent="0.25">
      <c r="A49160">
        <v>4596</v>
      </c>
      <c r="B49160" s="1">
        <f>DATE(2012,8,1) + TIME(0,0,0)</f>
        <v>41122</v>
      </c>
      <c r="C49160">
        <v>29.741252898999999</v>
      </c>
    </row>
    <row r="49161" spans="1:3" x14ac:dyDescent="0.25">
      <c r="A49161">
        <v>4627</v>
      </c>
      <c r="B49161" s="1">
        <f>DATE(2012,9,1) + TIME(0,0,0)</f>
        <v>41153</v>
      </c>
      <c r="C49161">
        <v>29.752990723</v>
      </c>
    </row>
    <row r="49162" spans="1:3" x14ac:dyDescent="0.25">
      <c r="A49162">
        <v>4657</v>
      </c>
      <c r="B49162" s="1">
        <f>DATE(2012,10,1) + TIME(0,0,0)</f>
        <v>41183</v>
      </c>
      <c r="C49162">
        <v>29.764320374</v>
      </c>
    </row>
    <row r="49163" spans="1:3" x14ac:dyDescent="0.25">
      <c r="A49163">
        <v>4688</v>
      </c>
      <c r="B49163" s="1">
        <f>DATE(2012,11,1) + TIME(0,0,0)</f>
        <v>41214</v>
      </c>
      <c r="C49163">
        <v>29.776000976999999</v>
      </c>
    </row>
    <row r="49164" spans="1:3" x14ac:dyDescent="0.25">
      <c r="A49164">
        <v>4718</v>
      </c>
      <c r="B49164" s="1">
        <f>DATE(2012,12,1) + TIME(0,0,0)</f>
        <v>41244</v>
      </c>
      <c r="C49164">
        <v>29.787275313999999</v>
      </c>
    </row>
    <row r="49165" spans="1:3" x14ac:dyDescent="0.25">
      <c r="A49165">
        <v>4749</v>
      </c>
      <c r="B49165" s="1">
        <f>DATE(2013,1,1) + TIME(0,0,0)</f>
        <v>41275</v>
      </c>
      <c r="C49165">
        <v>29.798894881999999</v>
      </c>
    </row>
    <row r="49166" spans="1:3" x14ac:dyDescent="0.25">
      <c r="A49166">
        <v>4780</v>
      </c>
      <c r="B49166" s="1">
        <f>DATE(2013,2,1) + TIME(0,0,0)</f>
        <v>41306</v>
      </c>
      <c r="C49166">
        <v>29.810485839999998</v>
      </c>
    </row>
    <row r="49167" spans="1:3" x14ac:dyDescent="0.25">
      <c r="A49167">
        <v>4808</v>
      </c>
      <c r="B49167" s="1">
        <f>DATE(2013,3,1) + TIME(0,0,0)</f>
        <v>41334</v>
      </c>
      <c r="C49167">
        <v>29.820926665999998</v>
      </c>
    </row>
    <row r="49168" spans="1:3" x14ac:dyDescent="0.25">
      <c r="A49168">
        <v>4839</v>
      </c>
      <c r="B49168" s="1">
        <f>DATE(2013,4,1) + TIME(0,0,0)</f>
        <v>41365</v>
      </c>
      <c r="C49168">
        <v>29.832456589</v>
      </c>
    </row>
    <row r="49169" spans="1:3" x14ac:dyDescent="0.25">
      <c r="A49169">
        <v>4869</v>
      </c>
      <c r="B49169" s="1">
        <f>DATE(2013,5,1) + TIME(0,0,0)</f>
        <v>41395</v>
      </c>
      <c r="C49169">
        <v>29.843584061000001</v>
      </c>
    </row>
    <row r="49170" spans="1:3" x14ac:dyDescent="0.25">
      <c r="A49170">
        <v>4900</v>
      </c>
      <c r="B49170" s="1">
        <f>DATE(2013,6,1) + TIME(0,0,0)</f>
        <v>41426</v>
      </c>
      <c r="C49170">
        <v>29.855052948000001</v>
      </c>
    </row>
    <row r="49171" spans="1:3" x14ac:dyDescent="0.25">
      <c r="A49171">
        <v>4930</v>
      </c>
      <c r="B49171" s="1">
        <f>DATE(2013,7,1) + TIME(0,0,0)</f>
        <v>41456</v>
      </c>
      <c r="C49171">
        <v>29.866119385000001</v>
      </c>
    </row>
    <row r="49172" spans="1:3" x14ac:dyDescent="0.25">
      <c r="A49172">
        <v>4961</v>
      </c>
      <c r="B49172" s="1">
        <f>DATE(2013,8,1) + TIME(0,0,0)</f>
        <v>41487</v>
      </c>
      <c r="C49172">
        <v>29.877525330000001</v>
      </c>
    </row>
    <row r="49173" spans="1:3" x14ac:dyDescent="0.25">
      <c r="A49173">
        <v>4992</v>
      </c>
      <c r="B49173" s="1">
        <f>DATE(2013,9,1) + TIME(0,0,0)</f>
        <v>41518</v>
      </c>
      <c r="C49173">
        <v>29.888898849</v>
      </c>
    </row>
    <row r="49174" spans="1:3" x14ac:dyDescent="0.25">
      <c r="A49174">
        <v>5022</v>
      </c>
      <c r="B49174" s="1">
        <f>DATE(2013,10,1) + TIME(0,0,0)</f>
        <v>41548</v>
      </c>
      <c r="C49174">
        <v>29.899879456000001</v>
      </c>
    </row>
    <row r="49175" spans="1:3" x14ac:dyDescent="0.25">
      <c r="A49175">
        <v>5053</v>
      </c>
      <c r="B49175" s="1">
        <f>DATE(2013,11,1) + TIME(0,0,0)</f>
        <v>41579</v>
      </c>
      <c r="C49175">
        <v>29.911197661999999</v>
      </c>
    </row>
    <row r="49176" spans="1:3" x14ac:dyDescent="0.25">
      <c r="A49176">
        <v>5083</v>
      </c>
      <c r="B49176" s="1">
        <f>DATE(2013,12,1) + TIME(0,0,0)</f>
        <v>41609</v>
      </c>
      <c r="C49176">
        <v>29.922126769999998</v>
      </c>
    </row>
    <row r="49177" spans="1:3" x14ac:dyDescent="0.25">
      <c r="A49177">
        <v>5114</v>
      </c>
      <c r="B49177" s="1">
        <f>DATE(2014,1,1) + TIME(0,0,0)</f>
        <v>41640</v>
      </c>
      <c r="C49177">
        <v>29.933391571000001</v>
      </c>
    </row>
    <row r="49178" spans="1:3" x14ac:dyDescent="0.25">
      <c r="A49178">
        <v>5145</v>
      </c>
      <c r="B49178" s="1">
        <f>DATE(2014,2,1) + TIME(0,0,0)</f>
        <v>41671</v>
      </c>
      <c r="C49178">
        <v>29.944629669000001</v>
      </c>
    </row>
    <row r="49179" spans="1:3" x14ac:dyDescent="0.25">
      <c r="A49179">
        <v>5173</v>
      </c>
      <c r="B49179" s="1">
        <f>DATE(2014,3,1) + TIME(0,0,0)</f>
        <v>41699</v>
      </c>
      <c r="C49179">
        <v>29.954759597999999</v>
      </c>
    </row>
    <row r="49180" spans="1:3" x14ac:dyDescent="0.25">
      <c r="A49180">
        <v>5204</v>
      </c>
      <c r="B49180" s="1">
        <f>DATE(2014,4,1) + TIME(0,0,0)</f>
        <v>41730</v>
      </c>
      <c r="C49180">
        <v>29.965946198000001</v>
      </c>
    </row>
    <row r="49181" spans="1:3" x14ac:dyDescent="0.25">
      <c r="A49181">
        <v>5234</v>
      </c>
      <c r="B49181" s="1">
        <f>DATE(2014,5,1) + TIME(0,0,0)</f>
        <v>41760</v>
      </c>
      <c r="C49181">
        <v>29.976747512999999</v>
      </c>
    </row>
    <row r="49182" spans="1:3" x14ac:dyDescent="0.25">
      <c r="A49182">
        <v>5265</v>
      </c>
      <c r="B49182" s="1">
        <f>DATE(2014,6,1) + TIME(0,0,0)</f>
        <v>41791</v>
      </c>
      <c r="C49182">
        <v>29.987880706999999</v>
      </c>
    </row>
    <row r="49183" spans="1:3" x14ac:dyDescent="0.25">
      <c r="A49183">
        <v>5295</v>
      </c>
      <c r="B49183" s="1">
        <f>DATE(2014,7,1) + TIME(0,0,0)</f>
        <v>41821</v>
      </c>
      <c r="C49183">
        <v>29.998630523999999</v>
      </c>
    </row>
    <row r="49184" spans="1:3" x14ac:dyDescent="0.25">
      <c r="A49184">
        <v>5326</v>
      </c>
      <c r="B49184" s="1">
        <f>DATE(2014,8,1) + TIME(0,0,0)</f>
        <v>41852</v>
      </c>
      <c r="C49184">
        <v>30.009708405000001</v>
      </c>
    </row>
    <row r="49185" spans="1:3" x14ac:dyDescent="0.25">
      <c r="A49185">
        <v>5357</v>
      </c>
      <c r="B49185" s="1">
        <f>DATE(2014,9,1) + TIME(0,0,0)</f>
        <v>41883</v>
      </c>
      <c r="C49185">
        <v>30.020761490000002</v>
      </c>
    </row>
    <row r="49186" spans="1:3" x14ac:dyDescent="0.25">
      <c r="A49186">
        <v>5387</v>
      </c>
      <c r="B49186" s="1">
        <f>DATE(2014,10,1) + TIME(0,0,0)</f>
        <v>41913</v>
      </c>
      <c r="C49186">
        <v>30.031429290999998</v>
      </c>
    </row>
    <row r="49187" spans="1:3" x14ac:dyDescent="0.25">
      <c r="A49187">
        <v>5418</v>
      </c>
      <c r="B49187" s="1">
        <f>DATE(2014,11,1) + TIME(0,0,0)</f>
        <v>41944</v>
      </c>
      <c r="C49187">
        <v>30.042423247999999</v>
      </c>
    </row>
    <row r="49188" spans="1:3" x14ac:dyDescent="0.25">
      <c r="A49188">
        <v>5448</v>
      </c>
      <c r="B49188" s="1">
        <f>DATE(2014,12,1) + TIME(0,0,0)</f>
        <v>41974</v>
      </c>
      <c r="C49188">
        <v>30.053035735999998</v>
      </c>
    </row>
    <row r="49189" spans="1:3" x14ac:dyDescent="0.25">
      <c r="A49189">
        <v>5479</v>
      </c>
      <c r="B49189" s="1">
        <f>DATE(2015,1,1) + TIME(0,0,0)</f>
        <v>42005</v>
      </c>
      <c r="C49189">
        <v>30.063974380000001</v>
      </c>
    </row>
    <row r="49190" spans="1:3" x14ac:dyDescent="0.25">
      <c r="A49190">
        <v>5510</v>
      </c>
      <c r="B49190" s="1">
        <f>DATE(2015,2,1) + TIME(0,0,0)</f>
        <v>42036</v>
      </c>
      <c r="C49190">
        <v>30.074882507000002</v>
      </c>
    </row>
    <row r="49191" spans="1:3" x14ac:dyDescent="0.25">
      <c r="A49191">
        <v>5538</v>
      </c>
      <c r="B49191" s="1">
        <f>DATE(2015,3,1) + TIME(0,0,0)</f>
        <v>42064</v>
      </c>
      <c r="C49191">
        <v>30.084709167</v>
      </c>
    </row>
    <row r="49192" spans="1:3" x14ac:dyDescent="0.25">
      <c r="A49192">
        <v>5569</v>
      </c>
      <c r="B49192" s="1">
        <f>DATE(2015,4,1) + TIME(0,0,0)</f>
        <v>42095</v>
      </c>
      <c r="C49192">
        <v>30.095561980999999</v>
      </c>
    </row>
    <row r="49193" spans="1:3" x14ac:dyDescent="0.25">
      <c r="A49193">
        <v>5599</v>
      </c>
      <c r="B49193" s="1">
        <f>DATE(2015,5,1) + TIME(0,0,0)</f>
        <v>42125</v>
      </c>
      <c r="C49193">
        <v>30.106033324999999</v>
      </c>
    </row>
    <row r="49194" spans="1:3" x14ac:dyDescent="0.25">
      <c r="A49194">
        <v>5630</v>
      </c>
      <c r="B49194" s="1">
        <f>DATE(2015,6,1) + TIME(0,0,0)</f>
        <v>42156</v>
      </c>
      <c r="C49194">
        <v>30.116825104</v>
      </c>
    </row>
    <row r="49195" spans="1:3" x14ac:dyDescent="0.25">
      <c r="A49195">
        <v>5660</v>
      </c>
      <c r="B49195" s="1">
        <f>DATE(2015,7,1) + TIME(0,0,0)</f>
        <v>42186</v>
      </c>
      <c r="C49195">
        <v>30.127241134999998</v>
      </c>
    </row>
    <row r="49196" spans="1:3" x14ac:dyDescent="0.25">
      <c r="A49196">
        <v>5691</v>
      </c>
      <c r="B49196" s="1">
        <f>DATE(2015,8,1) + TIME(0,0,0)</f>
        <v>42217</v>
      </c>
      <c r="C49196">
        <v>30.137971877999998</v>
      </c>
    </row>
    <row r="49197" spans="1:3" x14ac:dyDescent="0.25">
      <c r="A49197">
        <v>5722</v>
      </c>
      <c r="B49197" s="1">
        <f>DATE(2015,9,1) + TIME(0,0,0)</f>
        <v>42248</v>
      </c>
      <c r="C49197">
        <v>30.148674011000001</v>
      </c>
    </row>
    <row r="49198" spans="1:3" x14ac:dyDescent="0.25">
      <c r="A49198">
        <v>5752</v>
      </c>
      <c r="B49198" s="1">
        <f>DATE(2015,10,1) + TIME(0,0,0)</f>
        <v>42278</v>
      </c>
      <c r="C49198">
        <v>30.159000397</v>
      </c>
    </row>
    <row r="49199" spans="1:3" x14ac:dyDescent="0.25">
      <c r="A49199">
        <v>5783</v>
      </c>
      <c r="B49199" s="1">
        <f>DATE(2015,11,1) + TIME(0,0,0)</f>
        <v>42309</v>
      </c>
      <c r="C49199">
        <v>30.169641495</v>
      </c>
    </row>
    <row r="49200" spans="1:3" x14ac:dyDescent="0.25">
      <c r="A49200">
        <v>5813</v>
      </c>
      <c r="B49200" s="1">
        <f>DATE(2015,12,1) + TIME(0,0,0)</f>
        <v>42339</v>
      </c>
      <c r="C49200">
        <v>30.179908751999999</v>
      </c>
    </row>
    <row r="49201" spans="1:3" x14ac:dyDescent="0.25">
      <c r="A49201">
        <v>5844</v>
      </c>
      <c r="B49201" s="1">
        <f>DATE(2016,1,1) + TIME(0,0,0)</f>
        <v>42370</v>
      </c>
      <c r="C49201">
        <v>30.190488814999998</v>
      </c>
    </row>
    <row r="49202" spans="1:3" x14ac:dyDescent="0.25">
      <c r="A49202">
        <v>5875</v>
      </c>
      <c r="B49202" s="1">
        <f>DATE(2016,2,1) + TIME(0,0,0)</f>
        <v>42401</v>
      </c>
      <c r="C49202">
        <v>30.201036453</v>
      </c>
    </row>
    <row r="49203" spans="1:3" x14ac:dyDescent="0.25">
      <c r="A49203">
        <v>5904</v>
      </c>
      <c r="B49203" s="1">
        <f>DATE(2016,3,1) + TIME(0,0,0)</f>
        <v>42430</v>
      </c>
      <c r="C49203">
        <v>30.210876464999998</v>
      </c>
    </row>
    <row r="49204" spans="1:3" x14ac:dyDescent="0.25">
      <c r="A49204">
        <v>5935</v>
      </c>
      <c r="B49204" s="1">
        <f>DATE(2016,4,1) + TIME(0,0,0)</f>
        <v>42461</v>
      </c>
      <c r="C49204">
        <v>30.221363067999999</v>
      </c>
    </row>
    <row r="49205" spans="1:3" x14ac:dyDescent="0.25">
      <c r="A49205">
        <v>5965</v>
      </c>
      <c r="B49205" s="1">
        <f>DATE(2016,5,1) + TIME(0,0,0)</f>
        <v>42491</v>
      </c>
      <c r="C49205">
        <v>30.231483459</v>
      </c>
    </row>
    <row r="49206" spans="1:3" x14ac:dyDescent="0.25">
      <c r="A49206">
        <v>5996</v>
      </c>
      <c r="B49206" s="1">
        <f>DATE(2016,6,1) + TIME(0,0,0)</f>
        <v>42522</v>
      </c>
      <c r="C49206">
        <v>30.24190712</v>
      </c>
    </row>
    <row r="49207" spans="1:3" x14ac:dyDescent="0.25">
      <c r="A49207">
        <v>6026</v>
      </c>
      <c r="B49207" s="1">
        <f>DATE(2016,7,1) + TIME(0,0,0)</f>
        <v>42552</v>
      </c>
      <c r="C49207">
        <v>30.251964568999998</v>
      </c>
    </row>
    <row r="49208" spans="1:3" x14ac:dyDescent="0.25">
      <c r="A49208">
        <v>6057</v>
      </c>
      <c r="B49208" s="1">
        <f>DATE(2016,8,1) + TIME(0,0,0)</f>
        <v>42583</v>
      </c>
      <c r="C49208">
        <v>30.262323380000002</v>
      </c>
    </row>
    <row r="49209" spans="1:3" x14ac:dyDescent="0.25">
      <c r="A49209">
        <v>6088</v>
      </c>
      <c r="B49209" s="1">
        <f>DATE(2016,9,1) + TIME(0,0,0)</f>
        <v>42614</v>
      </c>
      <c r="C49209">
        <v>30.272645950000001</v>
      </c>
    </row>
    <row r="49210" spans="1:3" x14ac:dyDescent="0.25">
      <c r="A49210">
        <v>6118</v>
      </c>
      <c r="B49210" s="1">
        <f>DATE(2016,10,1) + TIME(0,0,0)</f>
        <v>42644</v>
      </c>
      <c r="C49210">
        <v>30.282604217999999</v>
      </c>
    </row>
    <row r="49211" spans="1:3" x14ac:dyDescent="0.25">
      <c r="A49211">
        <v>6149</v>
      </c>
      <c r="B49211" s="1">
        <f>DATE(2016,11,1) + TIME(0,0,0)</f>
        <v>42675</v>
      </c>
      <c r="C49211">
        <v>30.292860031</v>
      </c>
    </row>
    <row r="49212" spans="1:3" x14ac:dyDescent="0.25">
      <c r="A49212">
        <v>6179</v>
      </c>
      <c r="B49212" s="1">
        <f>DATE(2016,12,1) + TIME(0,0,0)</f>
        <v>42705</v>
      </c>
      <c r="C49212">
        <v>30.302751540999999</v>
      </c>
    </row>
    <row r="49213" spans="1:3" x14ac:dyDescent="0.25">
      <c r="A49213">
        <v>6210</v>
      </c>
      <c r="B49213" s="1">
        <f>DATE(2017,1,1) + TIME(0,0,0)</f>
        <v>42736</v>
      </c>
      <c r="C49213">
        <v>30.312942504999999</v>
      </c>
    </row>
    <row r="49214" spans="1:3" x14ac:dyDescent="0.25">
      <c r="A49214">
        <v>6241</v>
      </c>
      <c r="B49214" s="1">
        <f>DATE(2017,2,1) + TIME(0,0,0)</f>
        <v>42767</v>
      </c>
      <c r="C49214">
        <v>30.323097228999998</v>
      </c>
    </row>
    <row r="49215" spans="1:3" x14ac:dyDescent="0.25">
      <c r="A49215">
        <v>6269</v>
      </c>
      <c r="B49215" s="1">
        <f>DATE(2017,3,1) + TIME(0,0,0)</f>
        <v>42795</v>
      </c>
      <c r="C49215">
        <v>30.332242965999999</v>
      </c>
    </row>
    <row r="49216" spans="1:3" x14ac:dyDescent="0.25">
      <c r="A49216">
        <v>6300</v>
      </c>
      <c r="B49216" s="1">
        <f>DATE(2017,4,1) + TIME(0,0,0)</f>
        <v>42826</v>
      </c>
      <c r="C49216">
        <v>30.342336655</v>
      </c>
    </row>
    <row r="49217" spans="1:3" x14ac:dyDescent="0.25">
      <c r="A49217">
        <v>6330</v>
      </c>
      <c r="B49217" s="1">
        <f>DATE(2017,5,1) + TIME(0,0,0)</f>
        <v>42856</v>
      </c>
      <c r="C49217">
        <v>30.352075577000001</v>
      </c>
    </row>
    <row r="49218" spans="1:3" x14ac:dyDescent="0.25">
      <c r="A49218">
        <v>6361</v>
      </c>
      <c r="B49218" s="1">
        <f>DATE(2017,6,1) + TIME(0,0,0)</f>
        <v>42887</v>
      </c>
      <c r="C49218">
        <v>30.362106322999999</v>
      </c>
    </row>
    <row r="49219" spans="1:3" x14ac:dyDescent="0.25">
      <c r="A49219">
        <v>6391</v>
      </c>
      <c r="B49219" s="1">
        <f>DATE(2017,7,1) + TIME(0,0,0)</f>
        <v>42917</v>
      </c>
      <c r="C49219">
        <v>30.371784210000001</v>
      </c>
    </row>
    <row r="49220" spans="1:3" x14ac:dyDescent="0.25">
      <c r="A49220">
        <v>6422</v>
      </c>
      <c r="B49220" s="1">
        <f>DATE(2017,8,1) + TIME(0,0,0)</f>
        <v>42948</v>
      </c>
      <c r="C49220">
        <v>30.381753922000001</v>
      </c>
    </row>
    <row r="49221" spans="1:3" x14ac:dyDescent="0.25">
      <c r="A49221">
        <v>6453</v>
      </c>
      <c r="B49221" s="1">
        <f>DATE(2017,9,1) + TIME(0,0,0)</f>
        <v>42979</v>
      </c>
      <c r="C49221">
        <v>30.391693114999999</v>
      </c>
    </row>
    <row r="49222" spans="1:3" x14ac:dyDescent="0.25">
      <c r="A49222">
        <v>6483</v>
      </c>
      <c r="B49222" s="1">
        <f>DATE(2017,10,1) + TIME(0,0,0)</f>
        <v>43009</v>
      </c>
      <c r="C49222">
        <v>30.401283264</v>
      </c>
    </row>
    <row r="49223" spans="1:3" x14ac:dyDescent="0.25">
      <c r="A49223">
        <v>6514</v>
      </c>
      <c r="B49223" s="1">
        <f>DATE(2017,11,1) + TIME(0,0,0)</f>
        <v>43040</v>
      </c>
      <c r="C49223">
        <v>30.411161422999999</v>
      </c>
    </row>
    <row r="49224" spans="1:3" x14ac:dyDescent="0.25">
      <c r="A49224">
        <v>6544</v>
      </c>
      <c r="B49224" s="1">
        <f>DATE(2017,12,1) + TIME(0,0,0)</f>
        <v>43070</v>
      </c>
      <c r="C49224">
        <v>30.420694351000002</v>
      </c>
    </row>
    <row r="49225" spans="1:3" x14ac:dyDescent="0.25">
      <c r="A49225">
        <v>6575</v>
      </c>
      <c r="B49225" s="1">
        <f>DATE(2018,1,1) + TIME(0,0,0)</f>
        <v>43101</v>
      </c>
      <c r="C49225">
        <v>30.430513382000001</v>
      </c>
    </row>
    <row r="49226" spans="1:3" x14ac:dyDescent="0.25">
      <c r="A49226">
        <v>6606</v>
      </c>
      <c r="B49226" s="1">
        <f>DATE(2018,2,1) + TIME(0,0,0)</f>
        <v>43132</v>
      </c>
      <c r="C49226">
        <v>30.440305710000001</v>
      </c>
    </row>
    <row r="49227" spans="1:3" x14ac:dyDescent="0.25">
      <c r="A49227">
        <v>6634</v>
      </c>
      <c r="B49227" s="1">
        <f>DATE(2018,3,1) + TIME(0,0,0)</f>
        <v>43160</v>
      </c>
      <c r="C49227">
        <v>30.449123383</v>
      </c>
    </row>
    <row r="49228" spans="1:3" x14ac:dyDescent="0.25">
      <c r="A49228">
        <v>6665</v>
      </c>
      <c r="B49228" s="1">
        <f>DATE(2018,4,1) + TIME(0,0,0)</f>
        <v>43191</v>
      </c>
      <c r="C49228">
        <v>30.458858490000001</v>
      </c>
    </row>
    <row r="49229" spans="1:3" x14ac:dyDescent="0.25">
      <c r="A49229">
        <v>6695</v>
      </c>
      <c r="B49229" s="1">
        <f>DATE(2018,5,1) + TIME(0,0,0)</f>
        <v>43221</v>
      </c>
      <c r="C49229">
        <v>30.468254088999998</v>
      </c>
    </row>
    <row r="49230" spans="1:3" x14ac:dyDescent="0.25">
      <c r="A49230">
        <v>6726</v>
      </c>
      <c r="B49230" s="1">
        <f>DATE(2018,6,1) + TIME(0,0,0)</f>
        <v>43252</v>
      </c>
      <c r="C49230">
        <v>30.477935791</v>
      </c>
    </row>
    <row r="49231" spans="1:3" x14ac:dyDescent="0.25">
      <c r="A49231">
        <v>6756</v>
      </c>
      <c r="B49231" s="1">
        <f>DATE(2018,7,1) + TIME(0,0,0)</f>
        <v>43282</v>
      </c>
      <c r="C49231">
        <v>30.487277984999999</v>
      </c>
    </row>
    <row r="49232" spans="1:3" x14ac:dyDescent="0.25">
      <c r="A49232">
        <v>6787</v>
      </c>
      <c r="B49232" s="1">
        <f>DATE(2018,8,1) + TIME(0,0,0)</f>
        <v>43313</v>
      </c>
      <c r="C49232">
        <v>30.496906281000001</v>
      </c>
    </row>
    <row r="49233" spans="1:3" x14ac:dyDescent="0.25">
      <c r="A49233">
        <v>6818</v>
      </c>
      <c r="B49233" s="1">
        <f>DATE(2018,9,1) + TIME(0,0,0)</f>
        <v>43344</v>
      </c>
      <c r="C49233">
        <v>30.506509780999998</v>
      </c>
    </row>
    <row r="49234" spans="1:3" x14ac:dyDescent="0.25">
      <c r="A49234">
        <v>6848</v>
      </c>
      <c r="B49234" s="1">
        <f>DATE(2018,10,1) + TIME(0,0,0)</f>
        <v>43374</v>
      </c>
      <c r="C49234">
        <v>30.515779495</v>
      </c>
    </row>
    <row r="49235" spans="1:3" x14ac:dyDescent="0.25">
      <c r="A49235">
        <v>6879</v>
      </c>
      <c r="B49235" s="1">
        <f>DATE(2018,11,1) + TIME(0,0,0)</f>
        <v>43405</v>
      </c>
      <c r="C49235">
        <v>30.525333405000001</v>
      </c>
    </row>
    <row r="49236" spans="1:3" x14ac:dyDescent="0.25">
      <c r="A49236">
        <v>6909</v>
      </c>
      <c r="B49236" s="1">
        <f>DATE(2018,12,1) + TIME(0,0,0)</f>
        <v>43435</v>
      </c>
      <c r="C49236">
        <v>30.534557342999999</v>
      </c>
    </row>
    <row r="49237" spans="1:3" x14ac:dyDescent="0.25">
      <c r="A49237">
        <v>6940</v>
      </c>
      <c r="B49237" s="1">
        <f>DATE(2019,1,1) + TIME(0,0,0)</f>
        <v>43466</v>
      </c>
      <c r="C49237">
        <v>30.544067383000002</v>
      </c>
    </row>
    <row r="49238" spans="1:3" x14ac:dyDescent="0.25">
      <c r="A49238">
        <v>6971</v>
      </c>
      <c r="B49238" s="1">
        <f>DATE(2019,2,1) + TIME(0,0,0)</f>
        <v>43497</v>
      </c>
      <c r="C49238">
        <v>30.553554535</v>
      </c>
    </row>
    <row r="49239" spans="1:3" x14ac:dyDescent="0.25">
      <c r="A49239">
        <v>6999</v>
      </c>
      <c r="B49239" s="1">
        <f>DATE(2019,3,1) + TIME(0,0,0)</f>
        <v>43525</v>
      </c>
      <c r="C49239">
        <v>30.562107086000001</v>
      </c>
    </row>
    <row r="49240" spans="1:3" x14ac:dyDescent="0.25">
      <c r="A49240">
        <v>7030</v>
      </c>
      <c r="B49240" s="1">
        <f>DATE(2019,4,1) + TIME(0,0,0)</f>
        <v>43556</v>
      </c>
      <c r="C49240">
        <v>30.571554184</v>
      </c>
    </row>
    <row r="49241" spans="1:3" x14ac:dyDescent="0.25">
      <c r="A49241">
        <v>7060</v>
      </c>
      <c r="B49241" s="1">
        <f>DATE(2019,5,1) + TIME(0,0,0)</f>
        <v>43586</v>
      </c>
      <c r="C49241">
        <v>30.580680847</v>
      </c>
    </row>
    <row r="49242" spans="1:3" x14ac:dyDescent="0.25">
      <c r="A49242">
        <v>7091</v>
      </c>
      <c r="B49242" s="1">
        <f>DATE(2019,6,1) + TIME(0,0,0)</f>
        <v>43617</v>
      </c>
      <c r="C49242">
        <v>30.590093613000001</v>
      </c>
    </row>
    <row r="49243" spans="1:3" x14ac:dyDescent="0.25">
      <c r="A49243">
        <v>7121</v>
      </c>
      <c r="B49243" s="1">
        <f>DATE(2019,7,1) + TIME(0,0,0)</f>
        <v>43647</v>
      </c>
      <c r="C49243">
        <v>30.599187851</v>
      </c>
    </row>
    <row r="49244" spans="1:3" x14ac:dyDescent="0.25">
      <c r="A49244">
        <v>7152</v>
      </c>
      <c r="B49244" s="1">
        <f>DATE(2019,8,1) + TIME(0,0,0)</f>
        <v>43678</v>
      </c>
      <c r="C49244">
        <v>30.608570099000001</v>
      </c>
    </row>
    <row r="49245" spans="1:3" x14ac:dyDescent="0.25">
      <c r="A49245">
        <v>7183</v>
      </c>
      <c r="B49245" s="1">
        <f>DATE(2019,9,1) + TIME(0,0,0)</f>
        <v>43709</v>
      </c>
      <c r="C49245">
        <v>30.617937088000001</v>
      </c>
    </row>
    <row r="49246" spans="1:3" x14ac:dyDescent="0.25">
      <c r="A49246">
        <v>7213</v>
      </c>
      <c r="B49246" s="1">
        <f>DATE(2019,10,1) + TIME(0,0,0)</f>
        <v>43739</v>
      </c>
      <c r="C49246">
        <v>30.626991272000001</v>
      </c>
    </row>
    <row r="49247" spans="1:3" x14ac:dyDescent="0.25">
      <c r="A49247">
        <v>7244</v>
      </c>
      <c r="B49247" s="1">
        <f>DATE(2019,11,1) + TIME(0,0,0)</f>
        <v>43770</v>
      </c>
      <c r="C49247">
        <v>30.636333466</v>
      </c>
    </row>
    <row r="49248" spans="1:3" x14ac:dyDescent="0.25">
      <c r="A49248">
        <v>7274</v>
      </c>
      <c r="B49248" s="1">
        <f>DATE(2019,12,1) + TIME(0,0,0)</f>
        <v>43800</v>
      </c>
      <c r="C49248">
        <v>30.645362853999998</v>
      </c>
    </row>
    <row r="49249" spans="1:3" x14ac:dyDescent="0.25">
      <c r="A49249">
        <v>7305</v>
      </c>
      <c r="B49249" s="1">
        <f>DATE(2020,1,1) + TIME(0,0,0)</f>
        <v>43831</v>
      </c>
      <c r="C49249">
        <v>30.654680251999999</v>
      </c>
    </row>
    <row r="49250" spans="1:3" x14ac:dyDescent="0.25">
      <c r="A49250">
        <v>7336</v>
      </c>
      <c r="B49250" s="1">
        <f>DATE(2020,2,1) + TIME(0,0,0)</f>
        <v>43862</v>
      </c>
      <c r="C49250">
        <v>30.663984298999999</v>
      </c>
    </row>
    <row r="49251" spans="1:3" x14ac:dyDescent="0.25">
      <c r="A49251">
        <v>7365</v>
      </c>
      <c r="B49251" s="1">
        <f>DATE(2020,3,1) + TIME(0,0,0)</f>
        <v>43891</v>
      </c>
      <c r="C49251">
        <v>30.672676085999999</v>
      </c>
    </row>
    <row r="49252" spans="1:3" x14ac:dyDescent="0.25">
      <c r="A49252">
        <v>7396</v>
      </c>
      <c r="B49252" s="1">
        <f>DATE(2020,4,1) + TIME(0,0,0)</f>
        <v>43922</v>
      </c>
      <c r="C49252">
        <v>30.681957245</v>
      </c>
    </row>
    <row r="49253" spans="1:3" x14ac:dyDescent="0.25">
      <c r="A49253">
        <v>7426</v>
      </c>
      <c r="B49253" s="1">
        <f>DATE(2020,5,1) + TIME(0,0,0)</f>
        <v>43952</v>
      </c>
      <c r="C49253">
        <v>30.690927505000001</v>
      </c>
    </row>
    <row r="49254" spans="1:3" x14ac:dyDescent="0.25">
      <c r="A49254">
        <v>7457</v>
      </c>
      <c r="B49254" s="1">
        <f>DATE(2020,6,1) + TIME(0,0,0)</f>
        <v>43983</v>
      </c>
      <c r="C49254">
        <v>30.700185776000001</v>
      </c>
    </row>
    <row r="49255" spans="1:3" x14ac:dyDescent="0.25">
      <c r="A49255">
        <v>7487</v>
      </c>
      <c r="B49255" s="1">
        <f>DATE(2020,7,1) + TIME(0,0,0)</f>
        <v>44013</v>
      </c>
      <c r="C49255">
        <v>30.70913887</v>
      </c>
    </row>
    <row r="49256" spans="1:3" x14ac:dyDescent="0.25">
      <c r="A49256">
        <v>7518</v>
      </c>
      <c r="B49256" s="1">
        <f>DATE(2020,8,1) + TIME(0,0,0)</f>
        <v>44044</v>
      </c>
      <c r="C49256">
        <v>30.718379974000001</v>
      </c>
    </row>
    <row r="49257" spans="1:3" x14ac:dyDescent="0.25">
      <c r="A49257">
        <v>7549</v>
      </c>
      <c r="B49257" s="1">
        <f>DATE(2020,9,1) + TIME(0,0,0)</f>
        <v>44075</v>
      </c>
      <c r="C49257">
        <v>30.727615356000001</v>
      </c>
    </row>
    <row r="49258" spans="1:3" x14ac:dyDescent="0.25">
      <c r="A49258">
        <v>7579</v>
      </c>
      <c r="B49258" s="1">
        <f>DATE(2020,10,1) + TIME(0,0,0)</f>
        <v>44105</v>
      </c>
      <c r="C49258">
        <v>30.736543654999998</v>
      </c>
    </row>
    <row r="49259" spans="1:3" x14ac:dyDescent="0.25">
      <c r="A49259">
        <v>7610</v>
      </c>
      <c r="B49259" s="1">
        <f>DATE(2020,11,1) + TIME(0,0,0)</f>
        <v>44136</v>
      </c>
      <c r="C49259">
        <v>30.745761870999999</v>
      </c>
    </row>
    <row r="49260" spans="1:3" x14ac:dyDescent="0.25">
      <c r="A49260">
        <v>7640</v>
      </c>
      <c r="B49260" s="1">
        <f>DATE(2020,12,1) + TIME(0,0,0)</f>
        <v>44166</v>
      </c>
      <c r="C49260">
        <v>30.754676819</v>
      </c>
    </row>
    <row r="49261" spans="1:3" x14ac:dyDescent="0.25">
      <c r="A49261">
        <v>7671</v>
      </c>
      <c r="B49261" s="1">
        <f>DATE(2021,1,1) + TIME(0,0,0)</f>
        <v>44197</v>
      </c>
      <c r="C49261">
        <v>30.763881683000001</v>
      </c>
    </row>
    <row r="49262" spans="1:3" x14ac:dyDescent="0.25">
      <c r="A49262">
        <v>7702</v>
      </c>
      <c r="B49262" s="1">
        <f>DATE(2021,2,1) + TIME(0,0,0)</f>
        <v>44228</v>
      </c>
      <c r="C49262">
        <v>30.773078918</v>
      </c>
    </row>
    <row r="49263" spans="1:3" x14ac:dyDescent="0.25">
      <c r="A49263">
        <v>7730</v>
      </c>
      <c r="B49263" s="1">
        <f>DATE(2021,3,1) + TIME(0,0,0)</f>
        <v>44256</v>
      </c>
      <c r="C49263">
        <v>30.781379699999999</v>
      </c>
    </row>
    <row r="49264" spans="1:3" x14ac:dyDescent="0.25">
      <c r="A49264">
        <v>7761</v>
      </c>
      <c r="B49264" s="1">
        <f>DATE(2021,4,1) + TIME(0,0,0)</f>
        <v>44287</v>
      </c>
      <c r="C49264">
        <v>30.790563583000001</v>
      </c>
    </row>
    <row r="49265" spans="1:3" x14ac:dyDescent="0.25">
      <c r="A49265">
        <v>7791</v>
      </c>
      <c r="B49265" s="1">
        <f>DATE(2021,5,1) + TIME(0,0,0)</f>
        <v>44317</v>
      </c>
      <c r="C49265">
        <v>30.799444199</v>
      </c>
    </row>
    <row r="49266" spans="1:3" x14ac:dyDescent="0.25">
      <c r="A49266">
        <v>7822</v>
      </c>
      <c r="B49266" s="1">
        <f>DATE(2021,6,1) + TIME(0,0,0)</f>
        <v>44348</v>
      </c>
      <c r="C49266">
        <v>30.808614730999999</v>
      </c>
    </row>
    <row r="49267" spans="1:3" x14ac:dyDescent="0.25">
      <c r="A49267">
        <v>7852</v>
      </c>
      <c r="B49267" s="1">
        <f>DATE(2021,7,1) + TIME(0,0,0)</f>
        <v>44378</v>
      </c>
      <c r="C49267">
        <v>30.817481995000001</v>
      </c>
    </row>
    <row r="49268" spans="1:3" x14ac:dyDescent="0.25">
      <c r="A49268">
        <v>7883</v>
      </c>
      <c r="B49268" s="1">
        <f>DATE(2021,8,1) + TIME(0,0,0)</f>
        <v>44409</v>
      </c>
      <c r="C49268">
        <v>30.826637267999999</v>
      </c>
    </row>
    <row r="49269" spans="1:3" x14ac:dyDescent="0.25">
      <c r="A49269">
        <v>7914</v>
      </c>
      <c r="B49269" s="1">
        <f>DATE(2021,9,1) + TIME(0,0,0)</f>
        <v>44440</v>
      </c>
      <c r="C49269">
        <v>30.835783005</v>
      </c>
    </row>
    <row r="49270" spans="1:3" x14ac:dyDescent="0.25">
      <c r="A49270">
        <v>7944</v>
      </c>
      <c r="B49270" s="1">
        <f>DATE(2021,10,1) + TIME(0,0,0)</f>
        <v>44470</v>
      </c>
      <c r="C49270">
        <v>30.844629288</v>
      </c>
    </row>
    <row r="49271" spans="1:3" x14ac:dyDescent="0.25">
      <c r="A49271">
        <v>7975</v>
      </c>
      <c r="B49271" s="1">
        <f>DATE(2021,11,1) + TIME(0,0,0)</f>
        <v>44501</v>
      </c>
      <c r="C49271">
        <v>30.853761673000001</v>
      </c>
    </row>
    <row r="49272" spans="1:3" x14ac:dyDescent="0.25">
      <c r="A49272">
        <v>8005</v>
      </c>
      <c r="B49272" s="1">
        <f>DATE(2021,12,1) + TIME(0,0,0)</f>
        <v>44531</v>
      </c>
      <c r="C49272">
        <v>30.862590789999999</v>
      </c>
    </row>
    <row r="49273" spans="1:3" x14ac:dyDescent="0.25">
      <c r="A49273">
        <v>8036</v>
      </c>
      <c r="B49273" s="1">
        <f>DATE(2022,1,1) + TIME(0,0,0)</f>
        <v>44562</v>
      </c>
      <c r="C49273">
        <v>30.871706009</v>
      </c>
    </row>
    <row r="49274" spans="1:3" x14ac:dyDescent="0.25">
      <c r="A49274">
        <v>8067</v>
      </c>
      <c r="B49274" s="1">
        <f>DATE(2022,2,1) + TIME(0,0,0)</f>
        <v>44593</v>
      </c>
      <c r="C49274">
        <v>30.880813599</v>
      </c>
    </row>
    <row r="49275" spans="1:3" x14ac:dyDescent="0.25">
      <c r="A49275">
        <v>8095</v>
      </c>
      <c r="B49275" s="1">
        <f>DATE(2022,3,1) + TIME(0,0,0)</f>
        <v>44621</v>
      </c>
      <c r="C49275">
        <v>30.889032363999998</v>
      </c>
    </row>
    <row r="49276" spans="1:3" x14ac:dyDescent="0.25">
      <c r="A49276">
        <v>8126</v>
      </c>
      <c r="B49276" s="1">
        <f>DATE(2022,4,1) + TIME(0,0,0)</f>
        <v>44652</v>
      </c>
      <c r="C49276">
        <v>30.898122786999998</v>
      </c>
    </row>
    <row r="49277" spans="1:3" x14ac:dyDescent="0.25">
      <c r="A49277">
        <v>8156</v>
      </c>
      <c r="B49277" s="1">
        <f>DATE(2022,5,1) + TIME(0,0,0)</f>
        <v>44682</v>
      </c>
      <c r="C49277">
        <v>30.90691185</v>
      </c>
    </row>
    <row r="49278" spans="1:3" x14ac:dyDescent="0.25">
      <c r="A49278">
        <v>8187</v>
      </c>
      <c r="B49278" s="1">
        <f>DATE(2022,6,1) + TIME(0,0,0)</f>
        <v>44713</v>
      </c>
      <c r="C49278">
        <v>30.915985107000001</v>
      </c>
    </row>
    <row r="49279" spans="1:3" x14ac:dyDescent="0.25">
      <c r="A49279">
        <v>8217</v>
      </c>
      <c r="B49279" s="1">
        <f>DATE(2022,7,1) + TIME(0,0,0)</f>
        <v>44743</v>
      </c>
      <c r="C49279">
        <v>30.924757004</v>
      </c>
    </row>
    <row r="49280" spans="1:3" x14ac:dyDescent="0.25">
      <c r="A49280">
        <v>8248</v>
      </c>
      <c r="B49280" s="1">
        <f>DATE(2022,8,1) + TIME(0,0,0)</f>
        <v>44774</v>
      </c>
      <c r="C49280">
        <v>30.933811188</v>
      </c>
    </row>
    <row r="49281" spans="1:3" x14ac:dyDescent="0.25">
      <c r="A49281">
        <v>8279</v>
      </c>
      <c r="B49281" s="1">
        <f>DATE(2022,9,1) + TIME(0,0,0)</f>
        <v>44805</v>
      </c>
      <c r="C49281">
        <v>30.942855835</v>
      </c>
    </row>
    <row r="49282" spans="1:3" x14ac:dyDescent="0.25">
      <c r="A49282">
        <v>8309</v>
      </c>
      <c r="B49282" s="1">
        <f>DATE(2022,10,1) + TIME(0,0,0)</f>
        <v>44835</v>
      </c>
      <c r="C49282">
        <v>30.951599121000001</v>
      </c>
    </row>
    <row r="49283" spans="1:3" x14ac:dyDescent="0.25">
      <c r="A49283">
        <v>8340</v>
      </c>
      <c r="B49283" s="1">
        <f>DATE(2022,11,1) + TIME(0,0,0)</f>
        <v>44866</v>
      </c>
      <c r="C49283">
        <v>30.960624695</v>
      </c>
    </row>
    <row r="49284" spans="1:3" x14ac:dyDescent="0.25">
      <c r="A49284">
        <v>8370</v>
      </c>
      <c r="B49284" s="1">
        <f>DATE(2022,12,1) + TIME(0,0,0)</f>
        <v>44896</v>
      </c>
      <c r="C49284">
        <v>30.969348907000001</v>
      </c>
    </row>
    <row r="49285" spans="1:3" x14ac:dyDescent="0.25">
      <c r="A49285">
        <v>8401</v>
      </c>
      <c r="B49285" s="1">
        <f>DATE(2023,1,1) + TIME(0,0,0)</f>
        <v>44927</v>
      </c>
      <c r="C49285">
        <v>30.978353500000001</v>
      </c>
    </row>
    <row r="49286" spans="1:3" x14ac:dyDescent="0.25">
      <c r="A49286">
        <v>8432</v>
      </c>
      <c r="B49286" s="1">
        <f>DATE(2023,2,1) + TIME(0,0,0)</f>
        <v>44958</v>
      </c>
      <c r="C49286">
        <v>30.987346648999999</v>
      </c>
    </row>
    <row r="49287" spans="1:3" x14ac:dyDescent="0.25">
      <c r="A49287">
        <v>8460</v>
      </c>
      <c r="B49287" s="1">
        <f>DATE(2023,3,1) + TIME(0,0,0)</f>
        <v>44986</v>
      </c>
      <c r="C49287">
        <v>30.995462417999999</v>
      </c>
    </row>
    <row r="49288" spans="1:3" x14ac:dyDescent="0.25">
      <c r="A49288">
        <v>8491</v>
      </c>
      <c r="B49288" s="1">
        <f>DATE(2023,4,1) + TIME(0,0,0)</f>
        <v>45017</v>
      </c>
      <c r="C49288">
        <v>31.004434585999999</v>
      </c>
    </row>
    <row r="49289" spans="1:3" x14ac:dyDescent="0.25">
      <c r="A49289">
        <v>8521</v>
      </c>
      <c r="B49289" s="1">
        <f>DATE(2023,5,1) + TIME(0,0,0)</f>
        <v>45047</v>
      </c>
      <c r="C49289">
        <v>31.013107300000001</v>
      </c>
    </row>
    <row r="49290" spans="1:3" x14ac:dyDescent="0.25">
      <c r="A49290">
        <v>8552</v>
      </c>
      <c r="B49290" s="1">
        <f>DATE(2023,6,1) + TIME(0,0,0)</f>
        <v>45078</v>
      </c>
      <c r="C49290">
        <v>31.022056580000001</v>
      </c>
    </row>
    <row r="49291" spans="1:3" x14ac:dyDescent="0.25">
      <c r="A49291">
        <v>8582</v>
      </c>
      <c r="B49291" s="1">
        <f>DATE(2023,7,1) + TIME(0,0,0)</f>
        <v>45108</v>
      </c>
      <c r="C49291">
        <v>31.030708313000002</v>
      </c>
    </row>
    <row r="49292" spans="1:3" x14ac:dyDescent="0.25">
      <c r="A49292">
        <v>8613</v>
      </c>
      <c r="B49292" s="1">
        <f>DATE(2023,8,1) + TIME(0,0,0)</f>
        <v>45139</v>
      </c>
      <c r="C49292">
        <v>31.039636611999999</v>
      </c>
    </row>
    <row r="49293" spans="1:3" x14ac:dyDescent="0.25">
      <c r="A49293">
        <v>8644</v>
      </c>
      <c r="B49293" s="1">
        <f>DATE(2023,9,1) + TIME(0,0,0)</f>
        <v>45170</v>
      </c>
      <c r="C49293">
        <v>31.048551559</v>
      </c>
    </row>
    <row r="49294" spans="1:3" x14ac:dyDescent="0.25">
      <c r="A49294">
        <v>8674</v>
      </c>
      <c r="B49294" s="1">
        <f>DATE(2023,10,1) + TIME(0,0,0)</f>
        <v>45200</v>
      </c>
      <c r="C49294">
        <v>31.057168960999999</v>
      </c>
    </row>
    <row r="49295" spans="1:3" x14ac:dyDescent="0.25">
      <c r="A49295">
        <v>8705</v>
      </c>
      <c r="B49295" s="1">
        <f>DATE(2023,11,1) + TIME(0,0,0)</f>
        <v>45231</v>
      </c>
      <c r="C49295">
        <v>31.066059113000001</v>
      </c>
    </row>
    <row r="49296" spans="1:3" x14ac:dyDescent="0.25">
      <c r="A49296">
        <v>8735</v>
      </c>
      <c r="B49296" s="1">
        <f>DATE(2023,12,1) + TIME(0,0,0)</f>
        <v>45261</v>
      </c>
      <c r="C49296">
        <v>31.074653625</v>
      </c>
    </row>
    <row r="49297" spans="1:3" x14ac:dyDescent="0.25">
      <c r="A49297">
        <v>8766</v>
      </c>
      <c r="B49297" s="1">
        <f>DATE(2024,1,1) + TIME(0,0,0)</f>
        <v>45292</v>
      </c>
      <c r="C49297">
        <v>31.083520888999999</v>
      </c>
    </row>
    <row r="49298" spans="1:3" x14ac:dyDescent="0.25">
      <c r="A49298">
        <v>8797</v>
      </c>
      <c r="B49298" s="1">
        <f>DATE(2024,2,1) + TIME(0,0,0)</f>
        <v>45323</v>
      </c>
      <c r="C49298">
        <v>31.092374801999998</v>
      </c>
    </row>
    <row r="49299" spans="1:3" x14ac:dyDescent="0.25">
      <c r="A49299">
        <v>8826</v>
      </c>
      <c r="B49299" s="1">
        <f>DATE(2024,3,1) + TIME(0,0,0)</f>
        <v>45352</v>
      </c>
      <c r="C49299">
        <v>31.100646973</v>
      </c>
    </row>
    <row r="49300" spans="1:3" x14ac:dyDescent="0.25">
      <c r="A49300">
        <v>8857</v>
      </c>
      <c r="B49300" s="1">
        <f>DATE(2024,4,1) + TIME(0,0,0)</f>
        <v>45383</v>
      </c>
      <c r="C49300">
        <v>31.109476089000001</v>
      </c>
    </row>
    <row r="49301" spans="1:3" x14ac:dyDescent="0.25">
      <c r="A49301">
        <v>8887</v>
      </c>
      <c r="B49301" s="1">
        <f>DATE(2024,5,1) + TIME(0,0,0)</f>
        <v>45413</v>
      </c>
      <c r="C49301">
        <v>31.118009567000001</v>
      </c>
    </row>
    <row r="49302" spans="1:3" x14ac:dyDescent="0.25">
      <c r="A49302">
        <v>8918</v>
      </c>
      <c r="B49302" s="1">
        <f>DATE(2024,6,1) + TIME(0,0,0)</f>
        <v>45444</v>
      </c>
      <c r="C49302">
        <v>31.126811980999999</v>
      </c>
    </row>
    <row r="49303" spans="1:3" x14ac:dyDescent="0.25">
      <c r="A49303">
        <v>8948</v>
      </c>
      <c r="B49303" s="1">
        <f>DATE(2024,7,1) + TIME(0,0,0)</f>
        <v>45474</v>
      </c>
      <c r="C49303">
        <v>31.135318756</v>
      </c>
    </row>
    <row r="49304" spans="1:3" x14ac:dyDescent="0.25">
      <c r="A49304">
        <v>8979</v>
      </c>
      <c r="B49304" s="1">
        <f>DATE(2024,8,1) + TIME(0,0,0)</f>
        <v>45505</v>
      </c>
      <c r="C49304">
        <v>31.144096375</v>
      </c>
    </row>
    <row r="49305" spans="1:3" x14ac:dyDescent="0.25">
      <c r="A49305">
        <v>9010</v>
      </c>
      <c r="B49305" s="1">
        <f>DATE(2024,9,1) + TIME(0,0,0)</f>
        <v>45536</v>
      </c>
      <c r="C49305">
        <v>31.152860641</v>
      </c>
    </row>
    <row r="49306" spans="1:3" x14ac:dyDescent="0.25">
      <c r="A49306">
        <v>9040</v>
      </c>
      <c r="B49306" s="1">
        <f>DATE(2024,10,1) + TIME(0,0,0)</f>
        <v>45566</v>
      </c>
      <c r="C49306">
        <v>31.161329268999999</v>
      </c>
    </row>
    <row r="49307" spans="1:3" x14ac:dyDescent="0.25">
      <c r="A49307">
        <v>9071</v>
      </c>
      <c r="B49307" s="1">
        <f>DATE(2024,11,1) + TIME(0,0,0)</f>
        <v>45597</v>
      </c>
      <c r="C49307">
        <v>31.170066833</v>
      </c>
    </row>
    <row r="49308" spans="1:3" x14ac:dyDescent="0.25">
      <c r="A49308">
        <v>9101</v>
      </c>
      <c r="B49308" s="1">
        <f>DATE(2024,12,1) + TIME(0,0,0)</f>
        <v>45627</v>
      </c>
      <c r="C49308">
        <v>31.178508759</v>
      </c>
    </row>
    <row r="49309" spans="1:3" x14ac:dyDescent="0.25">
      <c r="A49309">
        <v>9132</v>
      </c>
      <c r="B49309" s="1">
        <f>DATE(2025,1,1) + TIME(0,0,0)</f>
        <v>45658</v>
      </c>
      <c r="C49309">
        <v>31.18721962</v>
      </c>
    </row>
    <row r="49310" spans="1:3" x14ac:dyDescent="0.25">
      <c r="A49310">
        <v>9163</v>
      </c>
      <c r="B49310" s="1">
        <f>DATE(2025,2,1) + TIME(0,0,0)</f>
        <v>45689</v>
      </c>
      <c r="C49310">
        <v>31.195915222</v>
      </c>
    </row>
    <row r="49311" spans="1:3" x14ac:dyDescent="0.25">
      <c r="A49311">
        <v>9191</v>
      </c>
      <c r="B49311" s="1">
        <f>DATE(2025,3,1) + TIME(0,0,0)</f>
        <v>45717</v>
      </c>
      <c r="C49311">
        <v>31.203758239999999</v>
      </c>
    </row>
    <row r="49312" spans="1:3" x14ac:dyDescent="0.25">
      <c r="A49312">
        <v>9222</v>
      </c>
      <c r="B49312" s="1">
        <f>DATE(2025,4,1) + TIME(0,0,0)</f>
        <v>45748</v>
      </c>
      <c r="C49312">
        <v>31.212429047000001</v>
      </c>
    </row>
    <row r="49313" spans="1:3" x14ac:dyDescent="0.25">
      <c r="A49313">
        <v>9252</v>
      </c>
      <c r="B49313" s="1">
        <f>DATE(2025,5,1) + TIME(0,0,0)</f>
        <v>45778</v>
      </c>
      <c r="C49313">
        <v>31.220804214000001</v>
      </c>
    </row>
    <row r="49314" spans="1:3" x14ac:dyDescent="0.25">
      <c r="A49314">
        <v>9283</v>
      </c>
      <c r="B49314" s="1">
        <f>DATE(2025,6,1) + TIME(0,0,0)</f>
        <v>45809</v>
      </c>
      <c r="C49314">
        <v>31.229446411000001</v>
      </c>
    </row>
    <row r="49315" spans="1:3" x14ac:dyDescent="0.25">
      <c r="A49315">
        <v>9313</v>
      </c>
      <c r="B49315" s="1">
        <f>DATE(2025,7,1) + TIME(0,0,0)</f>
        <v>45839</v>
      </c>
      <c r="C49315">
        <v>31.237796783</v>
      </c>
    </row>
    <row r="49316" spans="1:3" x14ac:dyDescent="0.25">
      <c r="A49316">
        <v>9344</v>
      </c>
      <c r="B49316" s="1">
        <f>DATE(2025,8,1) + TIME(0,0,0)</f>
        <v>45870</v>
      </c>
      <c r="C49316">
        <v>31.246412277000001</v>
      </c>
    </row>
    <row r="49317" spans="1:3" x14ac:dyDescent="0.25">
      <c r="A49317">
        <v>9375</v>
      </c>
      <c r="B49317" s="1">
        <f>DATE(2025,9,1) + TIME(0,0,0)</f>
        <v>45901</v>
      </c>
      <c r="C49317">
        <v>31.255012512</v>
      </c>
    </row>
    <row r="49318" spans="1:3" x14ac:dyDescent="0.25">
      <c r="A49318">
        <v>9405</v>
      </c>
      <c r="B49318" s="1">
        <f>DATE(2025,10,1) + TIME(0,0,0)</f>
        <v>45931</v>
      </c>
      <c r="C49318">
        <v>31.26332283</v>
      </c>
    </row>
    <row r="49319" spans="1:3" x14ac:dyDescent="0.25">
      <c r="A49319">
        <v>9436</v>
      </c>
      <c r="B49319" s="1">
        <f>DATE(2025,11,1) + TIME(0,0,0)</f>
        <v>45962</v>
      </c>
      <c r="C49319">
        <v>31.271894455000002</v>
      </c>
    </row>
    <row r="49320" spans="1:3" x14ac:dyDescent="0.25">
      <c r="A49320">
        <v>9466</v>
      </c>
      <c r="B49320" s="1">
        <f>DATE(2025,12,1) + TIME(0,0,0)</f>
        <v>45992</v>
      </c>
      <c r="C49320">
        <v>31.280178070000002</v>
      </c>
    </row>
    <row r="49321" spans="1:3" x14ac:dyDescent="0.25">
      <c r="A49321">
        <v>9497</v>
      </c>
      <c r="B49321" s="1">
        <f>DATE(2026,1,1) + TIME(0,0,0)</f>
        <v>46023</v>
      </c>
      <c r="C49321">
        <v>31.288722992</v>
      </c>
    </row>
    <row r="49322" spans="1:3" x14ac:dyDescent="0.25">
      <c r="A49322">
        <v>9528</v>
      </c>
      <c r="B49322" s="1">
        <f>DATE(2026,2,1) + TIME(0,0,0)</f>
        <v>46054</v>
      </c>
      <c r="C49322">
        <v>31.297252655000001</v>
      </c>
    </row>
    <row r="49323" spans="1:3" x14ac:dyDescent="0.25">
      <c r="A49323">
        <v>9556</v>
      </c>
      <c r="B49323" s="1">
        <f>DATE(2026,3,1) + TIME(0,0,0)</f>
        <v>46082</v>
      </c>
      <c r="C49323">
        <v>31.304944991999999</v>
      </c>
    </row>
    <row r="49324" spans="1:3" x14ac:dyDescent="0.25">
      <c r="A49324">
        <v>9587</v>
      </c>
      <c r="B49324" s="1">
        <f>DATE(2026,4,1) + TIME(0,0,0)</f>
        <v>46113</v>
      </c>
      <c r="C49324">
        <v>31.313449859999999</v>
      </c>
    </row>
    <row r="49325" spans="1:3" x14ac:dyDescent="0.25">
      <c r="A49325">
        <v>9617</v>
      </c>
      <c r="B49325" s="1">
        <f>DATE(2026,5,1) + TIME(0,0,0)</f>
        <v>46143</v>
      </c>
      <c r="C49325">
        <v>31.321664810000001</v>
      </c>
    </row>
    <row r="49326" spans="1:3" x14ac:dyDescent="0.25">
      <c r="A49326">
        <v>9648</v>
      </c>
      <c r="B49326" s="1">
        <f>DATE(2026,6,1) + TIME(0,0,0)</f>
        <v>46174</v>
      </c>
      <c r="C49326">
        <v>31.330141068</v>
      </c>
    </row>
    <row r="49327" spans="1:3" x14ac:dyDescent="0.25">
      <c r="A49327">
        <v>9678</v>
      </c>
      <c r="B49327" s="1">
        <f>DATE(2026,7,1) + TIME(0,0,0)</f>
        <v>46204</v>
      </c>
      <c r="C49327">
        <v>31.338329314999999</v>
      </c>
    </row>
    <row r="49328" spans="1:3" x14ac:dyDescent="0.25">
      <c r="A49328">
        <v>9709</v>
      </c>
      <c r="B49328" s="1">
        <f>DATE(2026,8,1) + TIME(0,0,0)</f>
        <v>46235</v>
      </c>
      <c r="C49328">
        <v>31.346775054999998</v>
      </c>
    </row>
    <row r="49329" spans="1:3" x14ac:dyDescent="0.25">
      <c r="A49329">
        <v>9740</v>
      </c>
      <c r="B49329" s="1">
        <f>DATE(2026,9,1) + TIME(0,0,0)</f>
        <v>46266</v>
      </c>
      <c r="C49329">
        <v>31.355209350999999</v>
      </c>
    </row>
    <row r="49330" spans="1:3" x14ac:dyDescent="0.25">
      <c r="A49330">
        <v>9770</v>
      </c>
      <c r="B49330" s="1">
        <f>DATE(2026,10,1) + TIME(0,0,0)</f>
        <v>46296</v>
      </c>
      <c r="C49330">
        <v>31.363355637000002</v>
      </c>
    </row>
    <row r="49331" spans="1:3" x14ac:dyDescent="0.25">
      <c r="A49331">
        <v>9801</v>
      </c>
      <c r="B49331" s="1">
        <f>DATE(2026,11,1) + TIME(0,0,0)</f>
        <v>46327</v>
      </c>
      <c r="C49331">
        <v>31.371761322000001</v>
      </c>
    </row>
    <row r="49332" spans="1:3" x14ac:dyDescent="0.25">
      <c r="A49332">
        <v>9831</v>
      </c>
      <c r="B49332" s="1">
        <f>DATE(2026,12,1) + TIME(0,0,0)</f>
        <v>46357</v>
      </c>
      <c r="C49332">
        <v>31.379880905</v>
      </c>
    </row>
    <row r="49333" spans="1:3" x14ac:dyDescent="0.25">
      <c r="A49333">
        <v>9862</v>
      </c>
      <c r="B49333" s="1">
        <f>DATE(2027,1,1) + TIME(0,0,0)</f>
        <v>46388</v>
      </c>
      <c r="C49333">
        <v>31.388257979999999</v>
      </c>
    </row>
    <row r="49334" spans="1:3" x14ac:dyDescent="0.25">
      <c r="A49334">
        <v>9893</v>
      </c>
      <c r="B49334" s="1">
        <f>DATE(2027,2,1) + TIME(0,0,0)</f>
        <v>46419</v>
      </c>
      <c r="C49334">
        <v>31.396619797</v>
      </c>
    </row>
    <row r="49335" spans="1:3" x14ac:dyDescent="0.25">
      <c r="A49335">
        <v>9921</v>
      </c>
      <c r="B49335" s="1">
        <f>DATE(2027,3,1) + TIME(0,0,0)</f>
        <v>46447</v>
      </c>
      <c r="C49335">
        <v>31.404159545999999</v>
      </c>
    </row>
    <row r="49336" spans="1:3" x14ac:dyDescent="0.25">
      <c r="A49336">
        <v>9952</v>
      </c>
      <c r="B49336" s="1">
        <f>DATE(2027,4,1) + TIME(0,0,0)</f>
        <v>46478</v>
      </c>
      <c r="C49336">
        <v>31.412494659</v>
      </c>
    </row>
    <row r="49337" spans="1:3" x14ac:dyDescent="0.25">
      <c r="A49337">
        <v>9982</v>
      </c>
      <c r="B49337" s="1">
        <f>DATE(2027,5,1) + TIME(0,0,0)</f>
        <v>46508</v>
      </c>
      <c r="C49337">
        <v>31.420545577999999</v>
      </c>
    </row>
    <row r="49338" spans="1:3" x14ac:dyDescent="0.25">
      <c r="A49338">
        <v>10013</v>
      </c>
      <c r="B49338" s="1">
        <f>DATE(2027,6,1) + TIME(0,0,0)</f>
        <v>46539</v>
      </c>
      <c r="C49338">
        <v>31.428852080999999</v>
      </c>
    </row>
    <row r="49339" spans="1:3" x14ac:dyDescent="0.25">
      <c r="A49339">
        <v>10043</v>
      </c>
      <c r="B49339" s="1">
        <f>DATE(2027,7,1) + TIME(0,0,0)</f>
        <v>46569</v>
      </c>
      <c r="C49339">
        <v>31.436876297000001</v>
      </c>
    </row>
    <row r="49340" spans="1:3" x14ac:dyDescent="0.25">
      <c r="A49340">
        <v>10074</v>
      </c>
      <c r="B49340" s="1">
        <f>DATE(2027,8,1) + TIME(0,0,0)</f>
        <v>46600</v>
      </c>
      <c r="C49340">
        <v>31.44515419</v>
      </c>
    </row>
    <row r="49341" spans="1:3" x14ac:dyDescent="0.25">
      <c r="A49341">
        <v>10105</v>
      </c>
      <c r="B49341" s="1">
        <f>DATE(2027,9,1) + TIME(0,0,0)</f>
        <v>46631</v>
      </c>
      <c r="C49341">
        <v>31.453416824000001</v>
      </c>
    </row>
    <row r="49342" spans="1:3" x14ac:dyDescent="0.25">
      <c r="A49342">
        <v>10135</v>
      </c>
      <c r="B49342" s="1">
        <f>DATE(2027,10,1) + TIME(0,0,0)</f>
        <v>46661</v>
      </c>
      <c r="C49342">
        <v>31.461399077999999</v>
      </c>
    </row>
    <row r="49343" spans="1:3" x14ac:dyDescent="0.25">
      <c r="A49343">
        <v>10166</v>
      </c>
      <c r="B49343" s="1">
        <f>DATE(2027,11,1) + TIME(0,0,0)</f>
        <v>46692</v>
      </c>
      <c r="C49343">
        <v>31.469635010000001</v>
      </c>
    </row>
    <row r="49344" spans="1:3" x14ac:dyDescent="0.25">
      <c r="A49344">
        <v>10196</v>
      </c>
      <c r="B49344" s="1">
        <f>DATE(2027,12,1) + TIME(0,0,0)</f>
        <v>46722</v>
      </c>
      <c r="C49344">
        <v>31.477588654000002</v>
      </c>
    </row>
    <row r="49345" spans="1:3" x14ac:dyDescent="0.25">
      <c r="A49345">
        <v>10227</v>
      </c>
      <c r="B49345" s="1">
        <f>DATE(2028,1,1) + TIME(0,0,0)</f>
        <v>46753</v>
      </c>
      <c r="C49345">
        <v>31.485795974999998</v>
      </c>
    </row>
    <row r="49346" spans="1:3" x14ac:dyDescent="0.25">
      <c r="A49346">
        <v>10258</v>
      </c>
      <c r="B49346" s="1">
        <f>DATE(2028,2,1) + TIME(0,0,0)</f>
        <v>46784</v>
      </c>
      <c r="C49346">
        <v>31.49398613</v>
      </c>
    </row>
    <row r="49347" spans="1:3" x14ac:dyDescent="0.25">
      <c r="A49347">
        <v>10287</v>
      </c>
      <c r="B49347" s="1">
        <f>DATE(2028,3,1) + TIME(0,0,0)</f>
        <v>46813</v>
      </c>
      <c r="C49347">
        <v>31.501636505</v>
      </c>
    </row>
    <row r="49348" spans="1:3" x14ac:dyDescent="0.25">
      <c r="A49348">
        <v>10318</v>
      </c>
      <c r="B49348" s="1">
        <f>DATE(2028,4,1) + TIME(0,0,0)</f>
        <v>46844</v>
      </c>
      <c r="C49348">
        <v>31.509799956999998</v>
      </c>
    </row>
    <row r="49349" spans="1:3" x14ac:dyDescent="0.25">
      <c r="A49349">
        <v>10348</v>
      </c>
      <c r="B49349" s="1">
        <f>DATE(2028,5,1) + TIME(0,0,0)</f>
        <v>46874</v>
      </c>
      <c r="C49349">
        <v>31.517686844</v>
      </c>
    </row>
    <row r="49350" spans="1:3" x14ac:dyDescent="0.25">
      <c r="A49350">
        <v>10379</v>
      </c>
      <c r="B49350" s="1">
        <f>DATE(2028,6,1) + TIME(0,0,0)</f>
        <v>46905</v>
      </c>
      <c r="C49350">
        <v>31.525821686</v>
      </c>
    </row>
    <row r="49351" spans="1:3" x14ac:dyDescent="0.25">
      <c r="A49351">
        <v>10409</v>
      </c>
      <c r="B49351" s="1">
        <f>DATE(2028,7,1) + TIME(0,0,0)</f>
        <v>46935</v>
      </c>
      <c r="C49351">
        <v>31.533679962000001</v>
      </c>
    </row>
    <row r="49352" spans="1:3" x14ac:dyDescent="0.25">
      <c r="A49352">
        <v>10440</v>
      </c>
      <c r="B49352" s="1">
        <f>DATE(2028,8,1) + TIME(0,0,0)</f>
        <v>46966</v>
      </c>
      <c r="C49352">
        <v>31.541786194</v>
      </c>
    </row>
    <row r="49353" spans="1:3" x14ac:dyDescent="0.25">
      <c r="A49353">
        <v>10471</v>
      </c>
      <c r="B49353" s="1">
        <f>DATE(2028,9,1) + TIME(0,0,0)</f>
        <v>46997</v>
      </c>
      <c r="C49353">
        <v>31.549877166999998</v>
      </c>
    </row>
    <row r="49354" spans="1:3" x14ac:dyDescent="0.25">
      <c r="A49354">
        <v>10501</v>
      </c>
      <c r="B49354" s="1">
        <f>DATE(2028,10,1) + TIME(0,0,0)</f>
        <v>47027</v>
      </c>
      <c r="C49354">
        <v>31.557693481000001</v>
      </c>
    </row>
    <row r="49355" spans="1:3" x14ac:dyDescent="0.25">
      <c r="A49355">
        <v>10532</v>
      </c>
      <c r="B49355" s="1">
        <f>DATE(2028,11,1) + TIME(0,0,0)</f>
        <v>47058</v>
      </c>
      <c r="C49355">
        <v>31.565755844000002</v>
      </c>
    </row>
    <row r="49356" spans="1:3" x14ac:dyDescent="0.25">
      <c r="A49356">
        <v>10562</v>
      </c>
      <c r="B49356" s="1">
        <f>DATE(2028,12,1) + TIME(0,0,0)</f>
        <v>47088</v>
      </c>
      <c r="C49356">
        <v>31.573545456000002</v>
      </c>
    </row>
    <row r="49357" spans="1:3" x14ac:dyDescent="0.25">
      <c r="A49357">
        <v>10593</v>
      </c>
      <c r="B49357" s="1">
        <f>DATE(2029,1,1) + TIME(0,0,0)</f>
        <v>47119</v>
      </c>
      <c r="C49357">
        <v>31.581579208000001</v>
      </c>
    </row>
    <row r="49358" spans="1:3" x14ac:dyDescent="0.25">
      <c r="A49358">
        <v>10624</v>
      </c>
      <c r="B49358" s="1">
        <f>DATE(2029,2,1) + TIME(0,0,0)</f>
        <v>47150</v>
      </c>
      <c r="C49358">
        <v>31.589597701999999</v>
      </c>
    </row>
    <row r="49359" spans="1:3" x14ac:dyDescent="0.25">
      <c r="A49359">
        <v>10652</v>
      </c>
      <c r="B49359" s="1">
        <f>DATE(2029,3,1) + TIME(0,0,0)</f>
        <v>47178</v>
      </c>
      <c r="C49359">
        <v>31.596830367999999</v>
      </c>
    </row>
    <row r="49360" spans="1:3" x14ac:dyDescent="0.25">
      <c r="A49360">
        <v>10683</v>
      </c>
      <c r="B49360" s="1">
        <f>DATE(2029,4,1) + TIME(0,0,0)</f>
        <v>47209</v>
      </c>
      <c r="C49360">
        <v>31.604822159000001</v>
      </c>
    </row>
    <row r="49361" spans="1:3" x14ac:dyDescent="0.25">
      <c r="A49361">
        <v>10713</v>
      </c>
      <c r="B49361" s="1">
        <f>DATE(2029,5,1) + TIME(0,0,0)</f>
        <v>47239</v>
      </c>
      <c r="C49361">
        <v>31.612541198999999</v>
      </c>
    </row>
    <row r="49362" spans="1:3" x14ac:dyDescent="0.25">
      <c r="A49362">
        <v>10744</v>
      </c>
      <c r="B49362" s="1">
        <f>DATE(2029,6,1) + TIME(0,0,0)</f>
        <v>47270</v>
      </c>
      <c r="C49362">
        <v>31.620504379</v>
      </c>
    </row>
    <row r="49363" spans="1:3" x14ac:dyDescent="0.25">
      <c r="A49363">
        <v>10774</v>
      </c>
      <c r="B49363" s="1">
        <f>DATE(2029,7,1) + TIME(0,0,0)</f>
        <v>47300</v>
      </c>
      <c r="C49363">
        <v>31.628196716000001</v>
      </c>
    </row>
    <row r="49364" spans="1:3" x14ac:dyDescent="0.25">
      <c r="A49364">
        <v>10805</v>
      </c>
      <c r="B49364" s="1">
        <f>DATE(2029,8,1) + TIME(0,0,0)</f>
        <v>47331</v>
      </c>
      <c r="C49364">
        <v>31.636131287000001</v>
      </c>
    </row>
    <row r="49365" spans="1:3" x14ac:dyDescent="0.25">
      <c r="A49365">
        <v>10836</v>
      </c>
      <c r="B49365" s="1">
        <f>DATE(2029,9,1) + TIME(0,0,0)</f>
        <v>47362</v>
      </c>
      <c r="C49365">
        <v>31.644050598</v>
      </c>
    </row>
    <row r="49366" spans="1:3" x14ac:dyDescent="0.25">
      <c r="A49366">
        <v>10866</v>
      </c>
      <c r="B49366" s="1">
        <f>DATE(2029,10,1) + TIME(0,0,0)</f>
        <v>47392</v>
      </c>
      <c r="C49366">
        <v>31.651702880999999</v>
      </c>
    </row>
    <row r="49367" spans="1:3" x14ac:dyDescent="0.25">
      <c r="A49367">
        <v>10897</v>
      </c>
      <c r="B49367" s="1">
        <f>DATE(2029,11,1) + TIME(0,0,0)</f>
        <v>47423</v>
      </c>
      <c r="C49367">
        <v>31.659593581999999</v>
      </c>
    </row>
    <row r="49368" spans="1:3" x14ac:dyDescent="0.25">
      <c r="A49368">
        <v>10927</v>
      </c>
      <c r="B49368" s="1">
        <f>DATE(2029,12,1) + TIME(0,0,0)</f>
        <v>47453</v>
      </c>
      <c r="C49368">
        <v>31.667217255000001</v>
      </c>
    </row>
    <row r="49369" spans="1:3" x14ac:dyDescent="0.25">
      <c r="A49369">
        <v>10958</v>
      </c>
      <c r="B49369" s="1">
        <f>DATE(2030,1,1) + TIME(0,0,0)</f>
        <v>47484</v>
      </c>
      <c r="C49369">
        <v>31.675081252999998</v>
      </c>
    </row>
    <row r="49370" spans="1:3" x14ac:dyDescent="0.25">
      <c r="A49370">
        <v>10989</v>
      </c>
      <c r="B49370" s="1">
        <f>DATE(2030,2,1) + TIME(0,0,0)</f>
        <v>47515</v>
      </c>
      <c r="C49370">
        <v>31.682929992999998</v>
      </c>
    </row>
    <row r="49371" spans="1:3" x14ac:dyDescent="0.25">
      <c r="A49371">
        <v>11017</v>
      </c>
      <c r="B49371" s="1">
        <f>DATE(2030,3,1) + TIME(0,0,0)</f>
        <v>47543</v>
      </c>
      <c r="C49371">
        <v>31.690006256</v>
      </c>
    </row>
    <row r="49372" spans="1:3" x14ac:dyDescent="0.25">
      <c r="A49372">
        <v>11048</v>
      </c>
      <c r="B49372" s="1">
        <f>DATE(2030,4,1) + TIME(0,0,0)</f>
        <v>47574</v>
      </c>
      <c r="C49372">
        <v>31.697826384999999</v>
      </c>
    </row>
    <row r="49373" spans="1:3" x14ac:dyDescent="0.25">
      <c r="A49373">
        <v>11078</v>
      </c>
      <c r="B49373" s="1">
        <f>DATE(2030,5,1) + TIME(0,0,0)</f>
        <v>47604</v>
      </c>
      <c r="C49373">
        <v>31.705383301000001</v>
      </c>
    </row>
    <row r="49374" spans="1:3" x14ac:dyDescent="0.25">
      <c r="A49374">
        <v>11109</v>
      </c>
      <c r="B49374" s="1">
        <f>DATE(2030,6,1) + TIME(0,0,0)</f>
        <v>47635</v>
      </c>
      <c r="C49374">
        <v>31.713174819999999</v>
      </c>
    </row>
    <row r="49375" spans="1:3" x14ac:dyDescent="0.25">
      <c r="A49375">
        <v>11139</v>
      </c>
      <c r="B49375" s="1">
        <f>DATE(2030,7,1) + TIME(0,0,0)</f>
        <v>47665</v>
      </c>
      <c r="C49375">
        <v>31.720703125</v>
      </c>
    </row>
    <row r="49376" spans="1:3" x14ac:dyDescent="0.25">
      <c r="A49376">
        <v>11170</v>
      </c>
      <c r="B49376" s="1">
        <f>DATE(2030,8,1) + TIME(0,0,0)</f>
        <v>47696</v>
      </c>
      <c r="C49376">
        <v>31.728467941000002</v>
      </c>
    </row>
    <row r="49377" spans="1:3" x14ac:dyDescent="0.25">
      <c r="A49377">
        <v>11201</v>
      </c>
      <c r="B49377" s="1">
        <f>DATE(2030,9,1) + TIME(0,0,0)</f>
        <v>47727</v>
      </c>
      <c r="C49377">
        <v>31.736219406</v>
      </c>
    </row>
    <row r="49378" spans="1:3" x14ac:dyDescent="0.25">
      <c r="A49378">
        <v>11231</v>
      </c>
      <c r="B49378" s="1">
        <f>DATE(2030,10,1) + TIME(0,0,0)</f>
        <v>47757</v>
      </c>
      <c r="C49378">
        <v>31.743707657000002</v>
      </c>
    </row>
    <row r="49379" spans="1:3" x14ac:dyDescent="0.25">
      <c r="A49379">
        <v>11262</v>
      </c>
      <c r="B49379" s="1">
        <f>DATE(2030,11,1) + TIME(0,0,0)</f>
        <v>47788</v>
      </c>
      <c r="C49379">
        <v>31.751430510999999</v>
      </c>
    </row>
    <row r="49380" spans="1:3" x14ac:dyDescent="0.25">
      <c r="A49380">
        <v>11292</v>
      </c>
      <c r="B49380" s="1">
        <f>DATE(2030,12,1) + TIME(0,0,0)</f>
        <v>47818</v>
      </c>
      <c r="C49380">
        <v>31.758890151999999</v>
      </c>
    </row>
    <row r="49381" spans="1:3" x14ac:dyDescent="0.25">
      <c r="A49381">
        <v>11323</v>
      </c>
      <c r="B49381" s="1">
        <f>DATE(2031,1,1) + TIME(0,0,0)</f>
        <v>47849</v>
      </c>
      <c r="C49381">
        <v>31.766584395999999</v>
      </c>
    </row>
    <row r="49382" spans="1:3" x14ac:dyDescent="0.25">
      <c r="A49382">
        <v>11354</v>
      </c>
      <c r="B49382" s="1">
        <f>DATE(2031,2,1) + TIME(0,0,0)</f>
        <v>47880</v>
      </c>
      <c r="C49382">
        <v>31.774265288999999</v>
      </c>
    </row>
    <row r="49383" spans="1:3" x14ac:dyDescent="0.25">
      <c r="A49383">
        <v>11382</v>
      </c>
      <c r="B49383" s="1">
        <f>DATE(2031,3,1) + TIME(0,0,0)</f>
        <v>47908</v>
      </c>
      <c r="C49383">
        <v>31.781190872</v>
      </c>
    </row>
    <row r="49384" spans="1:3" x14ac:dyDescent="0.25">
      <c r="A49384">
        <v>11413</v>
      </c>
      <c r="B49384" s="1">
        <f>DATE(2031,4,1) + TIME(0,0,0)</f>
        <v>47939</v>
      </c>
      <c r="C49384">
        <v>31.788845062</v>
      </c>
    </row>
    <row r="49385" spans="1:3" x14ac:dyDescent="0.25">
      <c r="A49385">
        <v>11443</v>
      </c>
      <c r="B49385" s="1">
        <f>DATE(2031,5,1) + TIME(0,0,0)</f>
        <v>47969</v>
      </c>
      <c r="C49385">
        <v>31.796239852999999</v>
      </c>
    </row>
    <row r="49386" spans="1:3" x14ac:dyDescent="0.25">
      <c r="A49386">
        <v>11474</v>
      </c>
      <c r="B49386" s="1">
        <f>DATE(2031,6,1) + TIME(0,0,0)</f>
        <v>48000</v>
      </c>
      <c r="C49386">
        <v>31.803865432999999</v>
      </c>
    </row>
    <row r="49387" spans="1:3" x14ac:dyDescent="0.25">
      <c r="A49387">
        <v>11504</v>
      </c>
      <c r="B49387" s="1">
        <f>DATE(2031,7,1) + TIME(0,0,0)</f>
        <v>48030</v>
      </c>
      <c r="C49387">
        <v>31.811233520999998</v>
      </c>
    </row>
    <row r="49388" spans="1:3" x14ac:dyDescent="0.25">
      <c r="A49388">
        <v>11535</v>
      </c>
      <c r="B49388" s="1">
        <f>DATE(2031,8,1) + TIME(0,0,0)</f>
        <v>48061</v>
      </c>
      <c r="C49388">
        <v>31.818832397000001</v>
      </c>
    </row>
    <row r="49389" spans="1:3" x14ac:dyDescent="0.25">
      <c r="A49389">
        <v>11566</v>
      </c>
      <c r="B49389" s="1">
        <f>DATE(2031,9,1) + TIME(0,0,0)</f>
        <v>48092</v>
      </c>
      <c r="C49389">
        <v>31.826417923000001</v>
      </c>
    </row>
    <row r="49390" spans="1:3" x14ac:dyDescent="0.25">
      <c r="A49390">
        <v>11596</v>
      </c>
      <c r="B49390" s="1">
        <f>DATE(2031,10,1) + TIME(0,0,0)</f>
        <v>48122</v>
      </c>
      <c r="C49390">
        <v>31.833745956000001</v>
      </c>
    </row>
    <row r="49391" spans="1:3" x14ac:dyDescent="0.25">
      <c r="A49391">
        <v>11627</v>
      </c>
      <c r="B49391" s="1">
        <f>DATE(2031,11,1) + TIME(0,0,0)</f>
        <v>48153</v>
      </c>
      <c r="C49391">
        <v>31.841304779000001</v>
      </c>
    </row>
    <row r="49392" spans="1:3" x14ac:dyDescent="0.25">
      <c r="A49392">
        <v>11657</v>
      </c>
      <c r="B49392" s="1">
        <f>DATE(2031,12,1) + TIME(0,0,0)</f>
        <v>48183</v>
      </c>
      <c r="C49392">
        <v>31.848606109999999</v>
      </c>
    </row>
    <row r="49393" spans="1:3" x14ac:dyDescent="0.25">
      <c r="A49393">
        <v>11688</v>
      </c>
      <c r="B49393" s="1">
        <f>DATE(2032,1,1) + TIME(0,0,0)</f>
        <v>48214</v>
      </c>
      <c r="C49393">
        <v>31.856138228999999</v>
      </c>
    </row>
    <row r="49394" spans="1:3" x14ac:dyDescent="0.25">
      <c r="A49394">
        <v>11719</v>
      </c>
      <c r="B49394" s="1">
        <f>DATE(2032,2,1) + TIME(0,0,0)</f>
        <v>48245</v>
      </c>
      <c r="C49394">
        <v>31.863655090000002</v>
      </c>
    </row>
    <row r="49395" spans="1:3" x14ac:dyDescent="0.25">
      <c r="A49395">
        <v>11748</v>
      </c>
      <c r="B49395" s="1">
        <f>DATE(2032,3,1) + TIME(0,0,0)</f>
        <v>48274</v>
      </c>
      <c r="C49395">
        <v>31.870676040999999</v>
      </c>
    </row>
    <row r="49396" spans="1:3" x14ac:dyDescent="0.25">
      <c r="A49396">
        <v>11779</v>
      </c>
      <c r="B49396" s="1">
        <f>DATE(2032,4,1) + TIME(0,0,0)</f>
        <v>48305</v>
      </c>
      <c r="C49396">
        <v>31.878168106</v>
      </c>
    </row>
    <row r="49397" spans="1:3" x14ac:dyDescent="0.25">
      <c r="A49397">
        <v>11809</v>
      </c>
      <c r="B49397" s="1">
        <f>DATE(2032,5,1) + TIME(0,0,0)</f>
        <v>48335</v>
      </c>
      <c r="C49397">
        <v>31.885404587</v>
      </c>
    </row>
    <row r="49398" spans="1:3" x14ac:dyDescent="0.25">
      <c r="A49398">
        <v>11840</v>
      </c>
      <c r="B49398" s="1">
        <f>DATE(2032,6,1) + TIME(0,0,0)</f>
        <v>48366</v>
      </c>
      <c r="C49398">
        <v>31.892868042</v>
      </c>
    </row>
    <row r="49399" spans="1:3" x14ac:dyDescent="0.25">
      <c r="A49399">
        <v>11870</v>
      </c>
      <c r="B49399" s="1">
        <f>DATE(2032,7,1) + TIME(0,0,0)</f>
        <v>48396</v>
      </c>
      <c r="C49399">
        <v>31.900079727000001</v>
      </c>
    </row>
    <row r="49400" spans="1:3" x14ac:dyDescent="0.25">
      <c r="A49400">
        <v>11901</v>
      </c>
      <c r="B49400" s="1">
        <f>DATE(2032,8,1) + TIME(0,0,0)</f>
        <v>48427</v>
      </c>
      <c r="C49400">
        <v>31.907518387</v>
      </c>
    </row>
    <row r="49401" spans="1:3" x14ac:dyDescent="0.25">
      <c r="A49401">
        <v>11932</v>
      </c>
      <c r="B49401" s="1">
        <f>DATE(2032,9,1) + TIME(0,0,0)</f>
        <v>48458</v>
      </c>
      <c r="C49401">
        <v>31.914943695000002</v>
      </c>
    </row>
    <row r="49402" spans="1:3" x14ac:dyDescent="0.25">
      <c r="A49402">
        <v>11962</v>
      </c>
      <c r="B49402" s="1">
        <f>DATE(2032,10,1) + TIME(0,0,0)</f>
        <v>48488</v>
      </c>
      <c r="C49402">
        <v>31.922115326</v>
      </c>
    </row>
    <row r="49403" spans="1:3" x14ac:dyDescent="0.25">
      <c r="A49403">
        <v>11993</v>
      </c>
      <c r="B49403" s="1">
        <f>DATE(2032,11,1) + TIME(0,0,0)</f>
        <v>48519</v>
      </c>
      <c r="C49403">
        <v>31.929513930999999</v>
      </c>
    </row>
    <row r="49404" spans="1:3" x14ac:dyDescent="0.25">
      <c r="A49404">
        <v>12023</v>
      </c>
      <c r="B49404" s="1">
        <f>DATE(2032,12,1) + TIME(0,0,0)</f>
        <v>48549</v>
      </c>
      <c r="C49404">
        <v>31.936662674000001</v>
      </c>
    </row>
    <row r="49405" spans="1:3" x14ac:dyDescent="0.25">
      <c r="A49405">
        <v>12054</v>
      </c>
      <c r="B49405" s="1">
        <f>DATE(2033,1,1) + TIME(0,0,0)</f>
        <v>48580</v>
      </c>
      <c r="C49405">
        <v>31.944034576</v>
      </c>
    </row>
    <row r="49406" spans="1:3" x14ac:dyDescent="0.25">
      <c r="A49406">
        <v>12085</v>
      </c>
      <c r="B49406" s="1">
        <f>DATE(2033,2,1) + TIME(0,0,0)</f>
        <v>48611</v>
      </c>
      <c r="C49406">
        <v>31.951393126999999</v>
      </c>
    </row>
    <row r="49407" spans="1:3" x14ac:dyDescent="0.25">
      <c r="A49407">
        <v>12113</v>
      </c>
      <c r="B49407" s="1">
        <f>DATE(2033,3,1) + TIME(0,0,0)</f>
        <v>48639</v>
      </c>
      <c r="C49407">
        <v>31.958030700999998</v>
      </c>
    </row>
    <row r="49408" spans="1:3" x14ac:dyDescent="0.25">
      <c r="A49408">
        <v>12144</v>
      </c>
      <c r="B49408" s="1">
        <f>DATE(2033,4,1) + TIME(0,0,0)</f>
        <v>48670</v>
      </c>
      <c r="C49408">
        <v>31.965364456</v>
      </c>
    </row>
    <row r="49409" spans="1:3" x14ac:dyDescent="0.25">
      <c r="A49409">
        <v>12174</v>
      </c>
      <c r="B49409" s="1">
        <f>DATE(2033,5,1) + TIME(0,0,0)</f>
        <v>48700</v>
      </c>
      <c r="C49409">
        <v>31.972448349</v>
      </c>
    </row>
    <row r="49410" spans="1:3" x14ac:dyDescent="0.25">
      <c r="A49410">
        <v>12205</v>
      </c>
      <c r="B49410" s="1">
        <f>DATE(2033,6,1) + TIME(0,0,0)</f>
        <v>48731</v>
      </c>
      <c r="C49410">
        <v>31.979757309</v>
      </c>
    </row>
    <row r="49411" spans="1:3" x14ac:dyDescent="0.25">
      <c r="A49411">
        <v>12235</v>
      </c>
      <c r="B49411" s="1">
        <f>DATE(2033,7,1) + TIME(0,0,0)</f>
        <v>48761</v>
      </c>
      <c r="C49411">
        <v>31.986818314000001</v>
      </c>
    </row>
    <row r="49412" spans="1:3" x14ac:dyDescent="0.25">
      <c r="A49412">
        <v>12266</v>
      </c>
      <c r="B49412" s="1">
        <f>DATE(2033,8,1) + TIME(0,0,0)</f>
        <v>48792</v>
      </c>
      <c r="C49412">
        <v>31.994102477999999</v>
      </c>
    </row>
    <row r="49413" spans="1:3" x14ac:dyDescent="0.25">
      <c r="A49413">
        <v>12297</v>
      </c>
      <c r="B49413" s="1">
        <f>DATE(2033,9,1) + TIME(0,0,0)</f>
        <v>48823</v>
      </c>
      <c r="C49413">
        <v>32.001373291</v>
      </c>
    </row>
    <row r="49414" spans="1:3" x14ac:dyDescent="0.25">
      <c r="A49414">
        <v>12327</v>
      </c>
      <c r="B49414" s="1">
        <f>DATE(2033,10,1) + TIME(0,0,0)</f>
        <v>48853</v>
      </c>
      <c r="C49414">
        <v>32.008396148999999</v>
      </c>
    </row>
    <row r="49415" spans="1:3" x14ac:dyDescent="0.25">
      <c r="A49415">
        <v>12358</v>
      </c>
      <c r="B49415" s="1">
        <f>DATE(2033,11,1) + TIME(0,0,0)</f>
        <v>48884</v>
      </c>
      <c r="C49415">
        <v>32.015640259000001</v>
      </c>
    </row>
    <row r="49416" spans="1:3" x14ac:dyDescent="0.25">
      <c r="A49416">
        <v>12388</v>
      </c>
      <c r="B49416" s="1">
        <f>DATE(2033,12,1) + TIME(0,0,0)</f>
        <v>48914</v>
      </c>
      <c r="C49416">
        <v>32.022640228</v>
      </c>
    </row>
    <row r="49417" spans="1:3" x14ac:dyDescent="0.25">
      <c r="A49417">
        <v>12419</v>
      </c>
      <c r="B49417" s="1">
        <f>DATE(2034,1,1) + TIME(0,0,0)</f>
        <v>48945</v>
      </c>
      <c r="C49417">
        <v>32.029857634999999</v>
      </c>
    </row>
    <row r="49418" spans="1:3" x14ac:dyDescent="0.25">
      <c r="A49418">
        <v>12450</v>
      </c>
      <c r="B49418" s="1">
        <f>DATE(2034,2,1) + TIME(0,0,0)</f>
        <v>48976</v>
      </c>
      <c r="C49418">
        <v>32.037067413000003</v>
      </c>
    </row>
    <row r="49419" spans="1:3" x14ac:dyDescent="0.25">
      <c r="A49419">
        <v>12478</v>
      </c>
      <c r="B49419" s="1">
        <f>DATE(2034,3,1) + TIME(0,0,0)</f>
        <v>49004</v>
      </c>
      <c r="C49419">
        <v>32.043567656999997</v>
      </c>
    </row>
    <row r="49420" spans="1:3" x14ac:dyDescent="0.25">
      <c r="A49420">
        <v>12509</v>
      </c>
      <c r="B49420" s="1">
        <f>DATE(2034,4,1) + TIME(0,0,0)</f>
        <v>49035</v>
      </c>
      <c r="C49420">
        <v>32.050746918000002</v>
      </c>
    </row>
    <row r="49421" spans="1:3" x14ac:dyDescent="0.25">
      <c r="A49421">
        <v>12539</v>
      </c>
      <c r="B49421" s="1">
        <f>DATE(2034,5,1) + TIME(0,0,0)</f>
        <v>49065</v>
      </c>
      <c r="C49421">
        <v>32.057689666999998</v>
      </c>
    </row>
    <row r="49422" spans="1:3" x14ac:dyDescent="0.25">
      <c r="A49422">
        <v>12570</v>
      </c>
      <c r="B49422" s="1">
        <f>DATE(2034,6,1) + TIME(0,0,0)</f>
        <v>49096</v>
      </c>
      <c r="C49422">
        <v>32.064846039000003</v>
      </c>
    </row>
    <row r="49423" spans="1:3" x14ac:dyDescent="0.25">
      <c r="A49423">
        <v>12600</v>
      </c>
      <c r="B49423" s="1">
        <f>DATE(2034,7,1) + TIME(0,0,0)</f>
        <v>49126</v>
      </c>
      <c r="C49423">
        <v>32.071762085000003</v>
      </c>
    </row>
    <row r="49424" spans="1:3" x14ac:dyDescent="0.25">
      <c r="A49424">
        <v>12631</v>
      </c>
      <c r="B49424" s="1">
        <f>DATE(2034,8,1) + TIME(0,0,0)</f>
        <v>49157</v>
      </c>
      <c r="C49424">
        <v>32.078895568999997</v>
      </c>
    </row>
    <row r="49425" spans="1:3" x14ac:dyDescent="0.25">
      <c r="A49425">
        <v>12662</v>
      </c>
      <c r="B49425" s="1">
        <f>DATE(2034,9,1) + TIME(0,0,0)</f>
        <v>49188</v>
      </c>
      <c r="C49425">
        <v>32.086017609000002</v>
      </c>
    </row>
    <row r="49426" spans="1:3" x14ac:dyDescent="0.25">
      <c r="A49426">
        <v>12692</v>
      </c>
      <c r="B49426" s="1">
        <f>DATE(2034,10,1) + TIME(0,0,0)</f>
        <v>49218</v>
      </c>
      <c r="C49426">
        <v>32.092899322999997</v>
      </c>
    </row>
    <row r="49427" spans="1:3" x14ac:dyDescent="0.25">
      <c r="A49427">
        <v>12723</v>
      </c>
      <c r="B49427" s="1">
        <f>DATE(2034,11,1) + TIME(0,0,0)</f>
        <v>49249</v>
      </c>
      <c r="C49427">
        <v>32.099994658999996</v>
      </c>
    </row>
    <row r="49428" spans="1:3" x14ac:dyDescent="0.25">
      <c r="A49428">
        <v>12753</v>
      </c>
      <c r="B49428" s="1">
        <f>DATE(2034,12,1) + TIME(0,0,0)</f>
        <v>49279</v>
      </c>
      <c r="C49428">
        <v>32.106853485000002</v>
      </c>
    </row>
    <row r="49429" spans="1:3" x14ac:dyDescent="0.25">
      <c r="A49429">
        <v>12784</v>
      </c>
      <c r="B49429" s="1">
        <f>DATE(2035,1,1) + TIME(0,0,0)</f>
        <v>49310</v>
      </c>
      <c r="C49429">
        <v>32.113925934000001</v>
      </c>
    </row>
    <row r="49430" spans="1:3" x14ac:dyDescent="0.25">
      <c r="A49430">
        <v>12815</v>
      </c>
      <c r="B49430" s="1">
        <f>DATE(2035,2,1) + TIME(0,0,0)</f>
        <v>49341</v>
      </c>
      <c r="C49430">
        <v>32.120986938000001</v>
      </c>
    </row>
    <row r="49431" spans="1:3" x14ac:dyDescent="0.25">
      <c r="A49431">
        <v>12843</v>
      </c>
      <c r="B49431" s="1">
        <f>DATE(2035,3,1) + TIME(0,0,0)</f>
        <v>49369</v>
      </c>
      <c r="C49431">
        <v>32.127353667999998</v>
      </c>
    </row>
    <row r="49432" spans="1:3" x14ac:dyDescent="0.25">
      <c r="A49432">
        <v>12874</v>
      </c>
      <c r="B49432" s="1">
        <f>DATE(2035,4,1) + TIME(0,0,0)</f>
        <v>49400</v>
      </c>
      <c r="C49432">
        <v>32.134391784999998</v>
      </c>
    </row>
    <row r="49433" spans="1:3" x14ac:dyDescent="0.25">
      <c r="A49433">
        <v>12904</v>
      </c>
      <c r="B49433" s="1">
        <f>DATE(2035,5,1) + TIME(0,0,0)</f>
        <v>49430</v>
      </c>
      <c r="C49433">
        <v>32.141189574999999</v>
      </c>
    </row>
    <row r="49434" spans="1:3" x14ac:dyDescent="0.25">
      <c r="A49434">
        <v>12935</v>
      </c>
      <c r="B49434" s="1">
        <f>DATE(2035,6,1) + TIME(0,0,0)</f>
        <v>49461</v>
      </c>
      <c r="C49434">
        <v>32.148200989000003</v>
      </c>
    </row>
    <row r="49435" spans="1:3" x14ac:dyDescent="0.25">
      <c r="A49435">
        <v>12965</v>
      </c>
      <c r="B49435" s="1">
        <f>DATE(2035,7,1) + TIME(0,0,0)</f>
        <v>49491</v>
      </c>
      <c r="C49435">
        <v>32.154975890999999</v>
      </c>
    </row>
    <row r="49436" spans="1:3" x14ac:dyDescent="0.25">
      <c r="A49436">
        <v>12996</v>
      </c>
      <c r="B49436" s="1">
        <f>DATE(2035,8,1) + TIME(0,0,0)</f>
        <v>49522</v>
      </c>
      <c r="C49436">
        <v>32.161964417</v>
      </c>
    </row>
    <row r="49437" spans="1:3" x14ac:dyDescent="0.25">
      <c r="A49437">
        <v>13027</v>
      </c>
      <c r="B49437" s="1">
        <f>DATE(2035,9,1) + TIME(0,0,0)</f>
        <v>49553</v>
      </c>
      <c r="C49437">
        <v>32.168941498000002</v>
      </c>
    </row>
    <row r="49438" spans="1:3" x14ac:dyDescent="0.25">
      <c r="A49438">
        <v>13057</v>
      </c>
      <c r="B49438" s="1">
        <f>DATE(2035,10,1) + TIME(0,0,0)</f>
        <v>49583</v>
      </c>
      <c r="C49438">
        <v>32.175678253000001</v>
      </c>
    </row>
    <row r="49439" spans="1:3" x14ac:dyDescent="0.25">
      <c r="A49439">
        <v>13088</v>
      </c>
      <c r="B49439" s="1">
        <f>DATE(2035,11,1) + TIME(0,0,0)</f>
        <v>49614</v>
      </c>
      <c r="C49439">
        <v>32.182632446</v>
      </c>
    </row>
    <row r="49440" spans="1:3" x14ac:dyDescent="0.25">
      <c r="A49440">
        <v>13118</v>
      </c>
      <c r="B49440" s="1">
        <f>DATE(2035,12,1) + TIME(0,0,0)</f>
        <v>49644</v>
      </c>
      <c r="C49440">
        <v>32.189346313000001</v>
      </c>
    </row>
    <row r="49441" spans="1:3" x14ac:dyDescent="0.25">
      <c r="A49441">
        <v>13149</v>
      </c>
      <c r="B49441" s="1">
        <f>DATE(2036,1,1) + TIME(0,0,0)</f>
        <v>49675</v>
      </c>
      <c r="C49441">
        <v>32.196273804</v>
      </c>
    </row>
    <row r="49442" spans="1:3" x14ac:dyDescent="0.25">
      <c r="A49442">
        <v>13180</v>
      </c>
      <c r="B49442" s="1">
        <f>DATE(2036,2,1) + TIME(0,0,0)</f>
        <v>49706</v>
      </c>
      <c r="C49442">
        <v>32.203189850000001</v>
      </c>
    </row>
    <row r="49443" spans="1:3" x14ac:dyDescent="0.25">
      <c r="A49443">
        <v>13209</v>
      </c>
      <c r="B49443" s="1">
        <f>DATE(2036,3,1) + TIME(0,0,0)</f>
        <v>49735</v>
      </c>
      <c r="C49443">
        <v>32.209648131999998</v>
      </c>
    </row>
    <row r="49444" spans="1:3" x14ac:dyDescent="0.25">
      <c r="A49444">
        <v>13240</v>
      </c>
      <c r="B49444" s="1">
        <f>DATE(2036,4,1) + TIME(0,0,0)</f>
        <v>49766</v>
      </c>
      <c r="C49444">
        <v>32.216537475999999</v>
      </c>
    </row>
    <row r="49445" spans="1:3" x14ac:dyDescent="0.25">
      <c r="A49445">
        <v>13270</v>
      </c>
      <c r="B49445" s="1">
        <f>DATE(2036,5,1) + TIME(0,0,0)</f>
        <v>49796</v>
      </c>
      <c r="C49445">
        <v>32.223194122000002</v>
      </c>
    </row>
    <row r="49446" spans="1:3" x14ac:dyDescent="0.25">
      <c r="A49446">
        <v>13301</v>
      </c>
      <c r="B49446" s="1">
        <f>DATE(2036,6,1) + TIME(0,0,0)</f>
        <v>49827</v>
      </c>
      <c r="C49446">
        <v>32.230064392000003</v>
      </c>
    </row>
    <row r="49447" spans="1:3" x14ac:dyDescent="0.25">
      <c r="A49447">
        <v>13331</v>
      </c>
      <c r="B49447" s="1">
        <f>DATE(2036,7,1) + TIME(0,0,0)</f>
        <v>49857</v>
      </c>
      <c r="C49447">
        <v>32.236698150999999</v>
      </c>
    </row>
    <row r="49448" spans="1:3" x14ac:dyDescent="0.25">
      <c r="A49448">
        <v>13362</v>
      </c>
      <c r="B49448" s="1">
        <f>DATE(2036,8,1) + TIME(0,0,0)</f>
        <v>49888</v>
      </c>
      <c r="C49448">
        <v>32.243541718000003</v>
      </c>
    </row>
    <row r="49449" spans="1:3" x14ac:dyDescent="0.25">
      <c r="A49449">
        <v>13393</v>
      </c>
      <c r="B49449" s="1">
        <f>DATE(2036,9,1) + TIME(0,0,0)</f>
        <v>49919</v>
      </c>
      <c r="C49449">
        <v>32.250373840000002</v>
      </c>
    </row>
    <row r="49450" spans="1:3" x14ac:dyDescent="0.25">
      <c r="A49450">
        <v>13423</v>
      </c>
      <c r="B49450" s="1">
        <f>DATE(2036,10,1) + TIME(0,0,0)</f>
        <v>49949</v>
      </c>
      <c r="C49450">
        <v>32.256973266999999</v>
      </c>
    </row>
    <row r="49451" spans="1:3" x14ac:dyDescent="0.25">
      <c r="A49451">
        <v>13454</v>
      </c>
      <c r="B49451" s="1">
        <f>DATE(2036,11,1) + TIME(0,0,0)</f>
        <v>49980</v>
      </c>
      <c r="C49451">
        <v>32.263778686999999</v>
      </c>
    </row>
    <row r="49452" spans="1:3" x14ac:dyDescent="0.25">
      <c r="A49452">
        <v>13484</v>
      </c>
      <c r="B49452" s="1">
        <f>DATE(2036,12,1) + TIME(0,0,0)</f>
        <v>50010</v>
      </c>
      <c r="C49452">
        <v>32.270359038999999</v>
      </c>
    </row>
    <row r="49453" spans="1:3" x14ac:dyDescent="0.25">
      <c r="A49453">
        <v>13515</v>
      </c>
      <c r="B49453" s="1">
        <f>DATE(2037,1,1) + TIME(0,0,0)</f>
        <v>50041</v>
      </c>
      <c r="C49453">
        <v>32.277141571000001</v>
      </c>
    </row>
    <row r="49454" spans="1:3" x14ac:dyDescent="0.25">
      <c r="A49454">
        <v>13546</v>
      </c>
      <c r="B49454" s="1">
        <f>DATE(2037,2,1) + TIME(0,0,0)</f>
        <v>50072</v>
      </c>
      <c r="C49454">
        <v>32.283912659000002</v>
      </c>
    </row>
    <row r="49455" spans="1:3" x14ac:dyDescent="0.25">
      <c r="A49455">
        <v>13574</v>
      </c>
      <c r="B49455" s="1">
        <f>DATE(2037,3,1) + TIME(0,0,0)</f>
        <v>50100</v>
      </c>
      <c r="C49455">
        <v>32.290019989000001</v>
      </c>
    </row>
    <row r="49456" spans="1:3" x14ac:dyDescent="0.25">
      <c r="A49456">
        <v>13605</v>
      </c>
      <c r="B49456" s="1">
        <f>DATE(2037,4,1) + TIME(0,0,0)</f>
        <v>50131</v>
      </c>
      <c r="C49456">
        <v>32.296772003000001</v>
      </c>
    </row>
    <row r="49457" spans="1:3" x14ac:dyDescent="0.25">
      <c r="A49457">
        <v>13635</v>
      </c>
      <c r="B49457" s="1">
        <f>DATE(2037,5,1) + TIME(0,0,0)</f>
        <v>50161</v>
      </c>
      <c r="C49457">
        <v>32.303295134999999</v>
      </c>
    </row>
    <row r="49458" spans="1:3" x14ac:dyDescent="0.25">
      <c r="A49458">
        <v>13666</v>
      </c>
      <c r="B49458" s="1">
        <f>DATE(2037,6,1) + TIME(0,0,0)</f>
        <v>50192</v>
      </c>
      <c r="C49458">
        <v>32.310020446999999</v>
      </c>
    </row>
    <row r="49459" spans="1:3" x14ac:dyDescent="0.25">
      <c r="A49459">
        <v>13696</v>
      </c>
      <c r="B49459" s="1">
        <f>DATE(2037,7,1) + TIME(0,0,0)</f>
        <v>50222</v>
      </c>
      <c r="C49459">
        <v>32.316520691000001</v>
      </c>
    </row>
    <row r="49460" spans="1:3" x14ac:dyDescent="0.25">
      <c r="A49460">
        <v>13727</v>
      </c>
      <c r="B49460" s="1">
        <f>DATE(2037,8,1) + TIME(0,0,0)</f>
        <v>50253</v>
      </c>
      <c r="C49460">
        <v>32.323223114000001</v>
      </c>
    </row>
    <row r="49461" spans="1:3" x14ac:dyDescent="0.25">
      <c r="A49461">
        <v>13758</v>
      </c>
      <c r="B49461" s="1">
        <f>DATE(2037,9,1) + TIME(0,0,0)</f>
        <v>50284</v>
      </c>
      <c r="C49461">
        <v>32.329917907999999</v>
      </c>
    </row>
    <row r="49462" spans="1:3" x14ac:dyDescent="0.25">
      <c r="A49462">
        <v>13788</v>
      </c>
      <c r="B49462" s="1">
        <f>DATE(2037,10,1) + TIME(0,0,0)</f>
        <v>50314</v>
      </c>
      <c r="C49462">
        <v>32.336383820000002</v>
      </c>
    </row>
    <row r="49463" spans="1:3" x14ac:dyDescent="0.25">
      <c r="A49463">
        <v>13819</v>
      </c>
      <c r="B49463" s="1">
        <f>DATE(2037,11,1) + TIME(0,0,0)</f>
        <v>50345</v>
      </c>
      <c r="C49463">
        <v>32.343055724999999</v>
      </c>
    </row>
    <row r="49464" spans="1:3" x14ac:dyDescent="0.25">
      <c r="A49464">
        <v>13849</v>
      </c>
      <c r="B49464" s="1">
        <f>DATE(2037,12,1) + TIME(0,0,0)</f>
        <v>50375</v>
      </c>
      <c r="C49464">
        <v>32.349502563000001</v>
      </c>
    </row>
    <row r="49465" spans="1:3" x14ac:dyDescent="0.25">
      <c r="A49465">
        <v>13880</v>
      </c>
      <c r="B49465" s="1">
        <f>DATE(2038,1,1) + TIME(0,0,0)</f>
        <v>50406</v>
      </c>
      <c r="C49465">
        <v>32.356151580999999</v>
      </c>
    </row>
    <row r="49466" spans="1:3" x14ac:dyDescent="0.25">
      <c r="A49466">
        <v>13911</v>
      </c>
      <c r="B49466" s="1">
        <f>DATE(2038,2,1) + TIME(0,0,0)</f>
        <v>50437</v>
      </c>
      <c r="C49466">
        <v>32.362789153999998</v>
      </c>
    </row>
    <row r="49467" spans="1:3" x14ac:dyDescent="0.25">
      <c r="A49467">
        <v>13939</v>
      </c>
      <c r="B49467" s="1">
        <f>DATE(2038,3,1) + TIME(0,0,0)</f>
        <v>50465</v>
      </c>
      <c r="C49467">
        <v>32.368774414000001</v>
      </c>
    </row>
    <row r="49468" spans="1:3" x14ac:dyDescent="0.25">
      <c r="A49468">
        <v>13970</v>
      </c>
      <c r="B49468" s="1">
        <f>DATE(2038,4,1) + TIME(0,0,0)</f>
        <v>50496</v>
      </c>
      <c r="C49468">
        <v>32.375392914000003</v>
      </c>
    </row>
    <row r="49469" spans="1:3" x14ac:dyDescent="0.25">
      <c r="A49469">
        <v>14000</v>
      </c>
      <c r="B49469" s="1">
        <f>DATE(2038,5,1) + TIME(0,0,0)</f>
        <v>50526</v>
      </c>
      <c r="C49469">
        <v>32.381786345999998</v>
      </c>
    </row>
    <row r="49470" spans="1:3" x14ac:dyDescent="0.25">
      <c r="A49470">
        <v>14031</v>
      </c>
      <c r="B49470" s="1">
        <f>DATE(2038,6,1) + TIME(0,0,0)</f>
        <v>50557</v>
      </c>
      <c r="C49470">
        <v>32.388381957999997</v>
      </c>
    </row>
    <row r="49471" spans="1:3" x14ac:dyDescent="0.25">
      <c r="A49471">
        <v>14061</v>
      </c>
      <c r="B49471" s="1">
        <f>DATE(2038,7,1) + TIME(0,0,0)</f>
        <v>50587</v>
      </c>
      <c r="C49471">
        <v>32.394756317000002</v>
      </c>
    </row>
    <row r="49472" spans="1:3" x14ac:dyDescent="0.25">
      <c r="A49472">
        <v>14092</v>
      </c>
      <c r="B49472" s="1">
        <f>DATE(2038,8,1) + TIME(0,0,0)</f>
        <v>50618</v>
      </c>
      <c r="C49472">
        <v>32.401332855</v>
      </c>
    </row>
    <row r="49473" spans="1:3" x14ac:dyDescent="0.25">
      <c r="A49473">
        <v>14123</v>
      </c>
      <c r="B49473" s="1">
        <f>DATE(2038,9,1) + TIME(0,0,0)</f>
        <v>50649</v>
      </c>
      <c r="C49473">
        <v>32.407894134999999</v>
      </c>
    </row>
    <row r="49474" spans="1:3" x14ac:dyDescent="0.25">
      <c r="A49474">
        <v>14153</v>
      </c>
      <c r="B49474" s="1">
        <f>DATE(2038,10,1) + TIME(0,0,0)</f>
        <v>50679</v>
      </c>
      <c r="C49474">
        <v>32.414237976000003</v>
      </c>
    </row>
    <row r="49475" spans="1:3" x14ac:dyDescent="0.25">
      <c r="A49475">
        <v>14184</v>
      </c>
      <c r="B49475" s="1">
        <f>DATE(2038,11,1) + TIME(0,0,0)</f>
        <v>50710</v>
      </c>
      <c r="C49475">
        <v>32.420780182000001</v>
      </c>
    </row>
    <row r="49476" spans="1:3" x14ac:dyDescent="0.25">
      <c r="A49476">
        <v>14214</v>
      </c>
      <c r="B49476" s="1">
        <f>DATE(2038,12,1) + TIME(0,0,0)</f>
        <v>50740</v>
      </c>
      <c r="C49476">
        <v>32.42710495</v>
      </c>
    </row>
    <row r="49477" spans="1:3" x14ac:dyDescent="0.25">
      <c r="A49477">
        <v>14245</v>
      </c>
      <c r="B49477" s="1">
        <f>DATE(2039,1,1) + TIME(0,0,0)</f>
        <v>50771</v>
      </c>
      <c r="C49477">
        <v>32.433628081999998</v>
      </c>
    </row>
    <row r="49478" spans="1:3" x14ac:dyDescent="0.25">
      <c r="A49478">
        <v>14276</v>
      </c>
      <c r="B49478" s="1">
        <f>DATE(2039,2,1) + TIME(0,0,0)</f>
        <v>50802</v>
      </c>
      <c r="C49478">
        <v>32.440139770999998</v>
      </c>
    </row>
    <row r="49479" spans="1:3" x14ac:dyDescent="0.25">
      <c r="A49479">
        <v>14304</v>
      </c>
      <c r="B49479" s="1">
        <f>DATE(2039,3,1) + TIME(0,0,0)</f>
        <v>50830</v>
      </c>
      <c r="C49479">
        <v>32.446014404000003</v>
      </c>
    </row>
    <row r="49480" spans="1:3" x14ac:dyDescent="0.25">
      <c r="A49480">
        <v>14335</v>
      </c>
      <c r="B49480" s="1">
        <f>DATE(2039,4,1) + TIME(0,0,0)</f>
        <v>50861</v>
      </c>
      <c r="C49480">
        <v>32.452507019000002</v>
      </c>
    </row>
    <row r="49481" spans="1:3" x14ac:dyDescent="0.25">
      <c r="A49481">
        <v>14365</v>
      </c>
      <c r="B49481" s="1">
        <f>DATE(2039,5,1) + TIME(0,0,0)</f>
        <v>50891</v>
      </c>
      <c r="C49481">
        <v>32.458782196000001</v>
      </c>
    </row>
    <row r="49482" spans="1:3" x14ac:dyDescent="0.25">
      <c r="A49482">
        <v>14396</v>
      </c>
      <c r="B49482" s="1">
        <f>DATE(2039,6,1) + TIME(0,0,0)</f>
        <v>50922</v>
      </c>
      <c r="C49482">
        <v>32.465255737</v>
      </c>
    </row>
    <row r="49483" spans="1:3" x14ac:dyDescent="0.25">
      <c r="A49483">
        <v>14426</v>
      </c>
      <c r="B49483" s="1">
        <f>DATE(2039,7,1) + TIME(0,0,0)</f>
        <v>50952</v>
      </c>
      <c r="C49483">
        <v>32.471508026000002</v>
      </c>
    </row>
    <row r="49484" spans="1:3" x14ac:dyDescent="0.25">
      <c r="A49484">
        <v>14457</v>
      </c>
      <c r="B49484" s="1">
        <f>DATE(2039,8,1) + TIME(0,0,0)</f>
        <v>50983</v>
      </c>
      <c r="C49484">
        <v>32.477962494000003</v>
      </c>
    </row>
    <row r="49485" spans="1:3" x14ac:dyDescent="0.25">
      <c r="A49485">
        <v>14488</v>
      </c>
      <c r="B49485" s="1">
        <f>DATE(2039,9,1) + TIME(0,0,0)</f>
        <v>51014</v>
      </c>
      <c r="C49485">
        <v>32.484405518000003</v>
      </c>
    </row>
    <row r="49486" spans="1:3" x14ac:dyDescent="0.25">
      <c r="A49486">
        <v>14518</v>
      </c>
      <c r="B49486" s="1">
        <f>DATE(2039,10,1) + TIME(0,0,0)</f>
        <v>51044</v>
      </c>
      <c r="C49486">
        <v>32.490631104000002</v>
      </c>
    </row>
    <row r="49487" spans="1:3" x14ac:dyDescent="0.25">
      <c r="A49487">
        <v>14549</v>
      </c>
      <c r="B49487" s="1">
        <f>DATE(2039,11,1) + TIME(0,0,0)</f>
        <v>51075</v>
      </c>
      <c r="C49487">
        <v>32.497055054</v>
      </c>
    </row>
    <row r="49488" spans="1:3" x14ac:dyDescent="0.25">
      <c r="A49488">
        <v>14579</v>
      </c>
      <c r="B49488" s="1">
        <f>DATE(2039,12,1) + TIME(0,0,0)</f>
        <v>51105</v>
      </c>
      <c r="C49488">
        <v>32.503261565999999</v>
      </c>
    </row>
    <row r="49489" spans="1:3" x14ac:dyDescent="0.25">
      <c r="A49489">
        <v>14610</v>
      </c>
      <c r="B49489" s="1">
        <f>DATE(2040,1,1) + TIME(0,0,0)</f>
        <v>51136</v>
      </c>
      <c r="C49489">
        <v>32.509666443</v>
      </c>
    </row>
    <row r="49490" spans="1:3" x14ac:dyDescent="0.25">
      <c r="A49490">
        <v>14641</v>
      </c>
      <c r="B49490" s="1">
        <f>DATE(2040,2,1) + TIME(0,0,0)</f>
        <v>51167</v>
      </c>
      <c r="C49490">
        <v>32.516059875000003</v>
      </c>
    </row>
    <row r="49491" spans="1:3" x14ac:dyDescent="0.25">
      <c r="A49491">
        <v>14670</v>
      </c>
      <c r="B49491" s="1">
        <f>DATE(2040,3,1) + TIME(0,0,0)</f>
        <v>51196</v>
      </c>
      <c r="C49491">
        <v>32.522033690999997</v>
      </c>
    </row>
    <row r="49492" spans="1:3" x14ac:dyDescent="0.25">
      <c r="A49492">
        <v>14701</v>
      </c>
      <c r="B49492" s="1">
        <f>DATE(2040,4,1) + TIME(0,0,0)</f>
        <v>51227</v>
      </c>
      <c r="C49492">
        <v>32.528408051</v>
      </c>
    </row>
    <row r="49493" spans="1:3" x14ac:dyDescent="0.25">
      <c r="A49493">
        <v>14731</v>
      </c>
      <c r="B49493" s="1">
        <f>DATE(2040,5,1) + TIME(0,0,0)</f>
        <v>51257</v>
      </c>
      <c r="C49493">
        <v>32.534568786999998</v>
      </c>
    </row>
    <row r="49494" spans="1:3" x14ac:dyDescent="0.25">
      <c r="A49494">
        <v>14762</v>
      </c>
      <c r="B49494" s="1">
        <f>DATE(2040,6,1) + TIME(0,0,0)</f>
        <v>51288</v>
      </c>
      <c r="C49494">
        <v>32.540924072000003</v>
      </c>
    </row>
    <row r="49495" spans="1:3" x14ac:dyDescent="0.25">
      <c r="A49495">
        <v>14792</v>
      </c>
      <c r="B49495" s="1">
        <f>DATE(2040,7,1) + TIME(0,0,0)</f>
        <v>51318</v>
      </c>
      <c r="C49495">
        <v>32.547065734999997</v>
      </c>
    </row>
    <row r="49496" spans="1:3" x14ac:dyDescent="0.25">
      <c r="A49496">
        <v>14823</v>
      </c>
      <c r="B49496" s="1">
        <f>DATE(2040,8,1) + TIME(0,0,0)</f>
        <v>51349</v>
      </c>
      <c r="C49496">
        <v>32.553401946999998</v>
      </c>
    </row>
    <row r="49497" spans="1:3" x14ac:dyDescent="0.25">
      <c r="A49497">
        <v>14854</v>
      </c>
      <c r="B49497" s="1">
        <f>DATE(2040,9,1) + TIME(0,0,0)</f>
        <v>51380</v>
      </c>
      <c r="C49497">
        <v>32.559730530000003</v>
      </c>
    </row>
    <row r="49498" spans="1:3" x14ac:dyDescent="0.25">
      <c r="A49498">
        <v>14884</v>
      </c>
      <c r="B49498" s="1">
        <f>DATE(2040,10,1) + TIME(0,0,0)</f>
        <v>51410</v>
      </c>
      <c r="C49498">
        <v>32.565845490000001</v>
      </c>
    </row>
    <row r="49499" spans="1:3" x14ac:dyDescent="0.25">
      <c r="A49499">
        <v>14915</v>
      </c>
      <c r="B49499" s="1">
        <f>DATE(2040,11,1) + TIME(0,0,0)</f>
        <v>51441</v>
      </c>
      <c r="C49499">
        <v>32.572154998999999</v>
      </c>
    </row>
    <row r="49500" spans="1:3" x14ac:dyDescent="0.25">
      <c r="A49500">
        <v>14945</v>
      </c>
      <c r="B49500" s="1">
        <f>DATE(2040,12,1) + TIME(0,0,0)</f>
        <v>51471</v>
      </c>
      <c r="C49500">
        <v>32.578250885000003</v>
      </c>
    </row>
    <row r="49501" spans="1:3" x14ac:dyDescent="0.25">
      <c r="A49501">
        <v>14976</v>
      </c>
      <c r="B49501" s="1">
        <f>DATE(2041,1,1) + TIME(0,0,0)</f>
        <v>51502</v>
      </c>
      <c r="C49501">
        <v>32.584537505999997</v>
      </c>
    </row>
    <row r="49502" spans="1:3" x14ac:dyDescent="0.25">
      <c r="A49502">
        <v>15007</v>
      </c>
      <c r="B49502" s="1">
        <f>DATE(2041,2,1) + TIME(0,0,0)</f>
        <v>51533</v>
      </c>
      <c r="C49502">
        <v>32.590820311999998</v>
      </c>
    </row>
    <row r="49503" spans="1:3" x14ac:dyDescent="0.25">
      <c r="A49503">
        <v>15035</v>
      </c>
      <c r="B49503" s="1">
        <f>DATE(2041,3,1) + TIME(0,0,0)</f>
        <v>51561</v>
      </c>
      <c r="C49503">
        <v>32.596485137999998</v>
      </c>
    </row>
    <row r="49504" spans="1:3" x14ac:dyDescent="0.25">
      <c r="A49504">
        <v>15066</v>
      </c>
      <c r="B49504" s="1">
        <f>DATE(2041,4,1) + TIME(0,0,0)</f>
        <v>51592</v>
      </c>
      <c r="C49504">
        <v>32.602748871000003</v>
      </c>
    </row>
    <row r="49505" spans="1:3" x14ac:dyDescent="0.25">
      <c r="A49505">
        <v>15096</v>
      </c>
      <c r="B49505" s="1">
        <f>DATE(2041,5,1) + TIME(0,0,0)</f>
        <v>51622</v>
      </c>
      <c r="C49505">
        <v>32.608798981</v>
      </c>
    </row>
    <row r="49506" spans="1:3" x14ac:dyDescent="0.25">
      <c r="A49506">
        <v>15127</v>
      </c>
      <c r="B49506" s="1">
        <f>DATE(2041,6,1) + TIME(0,0,0)</f>
        <v>51653</v>
      </c>
      <c r="C49506">
        <v>32.615043640000003</v>
      </c>
    </row>
    <row r="49507" spans="1:3" x14ac:dyDescent="0.25">
      <c r="A49507">
        <v>15157</v>
      </c>
      <c r="B49507" s="1">
        <f>DATE(2041,7,1) + TIME(0,0,0)</f>
        <v>51683</v>
      </c>
      <c r="C49507">
        <v>32.621078490999999</v>
      </c>
    </row>
    <row r="49508" spans="1:3" x14ac:dyDescent="0.25">
      <c r="A49508">
        <v>15188</v>
      </c>
      <c r="B49508" s="1">
        <f>DATE(2041,8,1) + TIME(0,0,0)</f>
        <v>51714</v>
      </c>
      <c r="C49508">
        <v>32.627304076999998</v>
      </c>
    </row>
    <row r="49509" spans="1:3" x14ac:dyDescent="0.25">
      <c r="A49509">
        <v>15219</v>
      </c>
      <c r="B49509" s="1">
        <f>DATE(2041,9,1) + TIME(0,0,0)</f>
        <v>51745</v>
      </c>
      <c r="C49509">
        <v>32.633518219000003</v>
      </c>
    </row>
    <row r="49510" spans="1:3" x14ac:dyDescent="0.25">
      <c r="A49510">
        <v>15249</v>
      </c>
      <c r="B49510" s="1">
        <f>DATE(2041,10,1) + TIME(0,0,0)</f>
        <v>51775</v>
      </c>
      <c r="C49510">
        <v>32.639526367000002</v>
      </c>
    </row>
    <row r="49511" spans="1:3" x14ac:dyDescent="0.25">
      <c r="A49511">
        <v>15280</v>
      </c>
      <c r="B49511" s="1">
        <f>DATE(2041,11,1) + TIME(0,0,0)</f>
        <v>51806</v>
      </c>
      <c r="C49511">
        <v>32.645725249999998</v>
      </c>
    </row>
    <row r="49512" spans="1:3" x14ac:dyDescent="0.25">
      <c r="A49512">
        <v>15310</v>
      </c>
      <c r="B49512" s="1">
        <f>DATE(2041,12,1) + TIME(0,0,0)</f>
        <v>51836</v>
      </c>
      <c r="C49512">
        <v>32.651714325</v>
      </c>
    </row>
    <row r="49513" spans="1:3" x14ac:dyDescent="0.25">
      <c r="A49513">
        <v>15341</v>
      </c>
      <c r="B49513" s="1">
        <f>DATE(2042,1,1) + TIME(0,0,0)</f>
        <v>51867</v>
      </c>
      <c r="C49513">
        <v>32.657894134999999</v>
      </c>
    </row>
    <row r="49514" spans="1:3" x14ac:dyDescent="0.25">
      <c r="A49514">
        <v>15372</v>
      </c>
      <c r="B49514" s="1">
        <f>DATE(2042,2,1) + TIME(0,0,0)</f>
        <v>51898</v>
      </c>
      <c r="C49514">
        <v>32.664066314999999</v>
      </c>
    </row>
    <row r="49515" spans="1:3" x14ac:dyDescent="0.25">
      <c r="A49515">
        <v>15400</v>
      </c>
      <c r="B49515" s="1">
        <f>DATE(2042,3,1) + TIME(0,0,0)</f>
        <v>51926</v>
      </c>
      <c r="C49515">
        <v>32.669631957999997</v>
      </c>
    </row>
    <row r="49516" spans="1:3" x14ac:dyDescent="0.25">
      <c r="A49516">
        <v>15431</v>
      </c>
      <c r="B49516" s="1">
        <f>DATE(2042,4,1) + TIME(0,0,0)</f>
        <v>51957</v>
      </c>
      <c r="C49516">
        <v>32.675788879000002</v>
      </c>
    </row>
    <row r="49517" spans="1:3" x14ac:dyDescent="0.25">
      <c r="A49517">
        <v>15461</v>
      </c>
      <c r="B49517" s="1">
        <f>DATE(2042,5,1) + TIME(0,0,0)</f>
        <v>51987</v>
      </c>
      <c r="C49517">
        <v>32.681735992</v>
      </c>
    </row>
    <row r="49518" spans="1:3" x14ac:dyDescent="0.25">
      <c r="A49518">
        <v>15492</v>
      </c>
      <c r="B49518" s="1">
        <f>DATE(2042,6,1) + TIME(0,0,0)</f>
        <v>52018</v>
      </c>
      <c r="C49518">
        <v>32.687870025999999</v>
      </c>
    </row>
    <row r="49519" spans="1:3" x14ac:dyDescent="0.25">
      <c r="A49519">
        <v>15522</v>
      </c>
      <c r="B49519" s="1">
        <f>DATE(2042,7,1) + TIME(0,0,0)</f>
        <v>52048</v>
      </c>
      <c r="C49519">
        <v>32.693798065000003</v>
      </c>
    </row>
    <row r="49520" spans="1:3" x14ac:dyDescent="0.25">
      <c r="A49520">
        <v>15553</v>
      </c>
      <c r="B49520" s="1">
        <f>DATE(2042,8,1) + TIME(0,0,0)</f>
        <v>52079</v>
      </c>
      <c r="C49520">
        <v>32.69991684</v>
      </c>
    </row>
    <row r="49521" spans="1:3" x14ac:dyDescent="0.25">
      <c r="A49521">
        <v>15584</v>
      </c>
      <c r="B49521" s="1">
        <f>DATE(2042,9,1) + TIME(0,0,0)</f>
        <v>52110</v>
      </c>
      <c r="C49521">
        <v>32.706024169999999</v>
      </c>
    </row>
    <row r="49522" spans="1:3" x14ac:dyDescent="0.25">
      <c r="A49522">
        <v>15614</v>
      </c>
      <c r="B49522" s="1">
        <f>DATE(2042,10,1) + TIME(0,0,0)</f>
        <v>52140</v>
      </c>
      <c r="C49522">
        <v>32.711925506999997</v>
      </c>
    </row>
    <row r="49523" spans="1:3" x14ac:dyDescent="0.25">
      <c r="A49523">
        <v>15645</v>
      </c>
      <c r="B49523" s="1">
        <f>DATE(2042,11,1) + TIME(0,0,0)</f>
        <v>52171</v>
      </c>
      <c r="C49523">
        <v>32.718013763000002</v>
      </c>
    </row>
    <row r="49524" spans="1:3" x14ac:dyDescent="0.25">
      <c r="A49524">
        <v>15675</v>
      </c>
      <c r="B49524" s="1">
        <f>DATE(2042,12,1) + TIME(0,0,0)</f>
        <v>52201</v>
      </c>
      <c r="C49524">
        <v>32.723896027000002</v>
      </c>
    </row>
    <row r="49525" spans="1:3" x14ac:dyDescent="0.25">
      <c r="A49525">
        <v>15706</v>
      </c>
      <c r="B49525" s="1">
        <f>DATE(2043,1,1) + TIME(0,0,0)</f>
        <v>52232</v>
      </c>
      <c r="C49525">
        <v>32.729965210000003</v>
      </c>
    </row>
    <row r="49526" spans="1:3" x14ac:dyDescent="0.25">
      <c r="A49526">
        <v>15737</v>
      </c>
      <c r="B49526" s="1">
        <f>DATE(2043,2,1) + TIME(0,0,0)</f>
        <v>52263</v>
      </c>
      <c r="C49526">
        <v>32.736026764000002</v>
      </c>
    </row>
    <row r="49527" spans="1:3" x14ac:dyDescent="0.25">
      <c r="A49527">
        <v>15765</v>
      </c>
      <c r="B49527" s="1">
        <f>DATE(2043,3,1) + TIME(0,0,0)</f>
        <v>52291</v>
      </c>
      <c r="C49527">
        <v>32.74148941</v>
      </c>
    </row>
    <row r="49528" spans="1:3" x14ac:dyDescent="0.25">
      <c r="A49528">
        <v>15796</v>
      </c>
      <c r="B49528" s="1">
        <f>DATE(2043,4,1) + TIME(0,0,0)</f>
        <v>52322</v>
      </c>
      <c r="C49528">
        <v>32.747531891000001</v>
      </c>
    </row>
    <row r="49529" spans="1:3" x14ac:dyDescent="0.25">
      <c r="A49529">
        <v>15826</v>
      </c>
      <c r="B49529" s="1">
        <f>DATE(2043,5,1) + TIME(0,0,0)</f>
        <v>52352</v>
      </c>
      <c r="C49529">
        <v>32.753368377999998</v>
      </c>
    </row>
    <row r="49530" spans="1:3" x14ac:dyDescent="0.25">
      <c r="A49530">
        <v>15857</v>
      </c>
      <c r="B49530" s="1">
        <f>DATE(2043,6,1) + TIME(0,0,0)</f>
        <v>52383</v>
      </c>
      <c r="C49530">
        <v>32.759387969999999</v>
      </c>
    </row>
    <row r="49531" spans="1:3" x14ac:dyDescent="0.25">
      <c r="A49531">
        <v>15887</v>
      </c>
      <c r="B49531" s="1">
        <f>DATE(2043,7,1) + TIME(0,0,0)</f>
        <v>52413</v>
      </c>
      <c r="C49531">
        <v>32.765209198000001</v>
      </c>
    </row>
    <row r="49532" spans="1:3" x14ac:dyDescent="0.25">
      <c r="A49532">
        <v>15918</v>
      </c>
      <c r="B49532" s="1">
        <f>DATE(2043,8,1) + TIME(0,0,0)</f>
        <v>52444</v>
      </c>
      <c r="C49532">
        <v>32.771213531000001</v>
      </c>
    </row>
    <row r="49533" spans="1:3" x14ac:dyDescent="0.25">
      <c r="A49533">
        <v>15949</v>
      </c>
      <c r="B49533" s="1">
        <f>DATE(2043,9,1) + TIME(0,0,0)</f>
        <v>52475</v>
      </c>
      <c r="C49533">
        <v>32.777206421000002</v>
      </c>
    </row>
    <row r="49534" spans="1:3" x14ac:dyDescent="0.25">
      <c r="A49534">
        <v>15979</v>
      </c>
      <c r="B49534" s="1">
        <f>DATE(2043,10,1) + TIME(0,0,0)</f>
        <v>52505</v>
      </c>
      <c r="C49534">
        <v>32.782997131000002</v>
      </c>
    </row>
    <row r="49535" spans="1:3" x14ac:dyDescent="0.25">
      <c r="A49535">
        <v>16010</v>
      </c>
      <c r="B49535" s="1">
        <f>DATE(2043,11,1) + TIME(0,0,0)</f>
        <v>52536</v>
      </c>
      <c r="C49535">
        <v>32.788974762000002</v>
      </c>
    </row>
    <row r="49536" spans="1:3" x14ac:dyDescent="0.25">
      <c r="A49536">
        <v>16040</v>
      </c>
      <c r="B49536" s="1">
        <f>DATE(2043,12,1) + TIME(0,0,0)</f>
        <v>52566</v>
      </c>
      <c r="C49536">
        <v>32.794750213999997</v>
      </c>
    </row>
    <row r="49537" spans="1:3" x14ac:dyDescent="0.25">
      <c r="A49537">
        <v>16071</v>
      </c>
      <c r="B49537" s="1">
        <f>DATE(2044,1,1) + TIME(0,0,0)</f>
        <v>52597</v>
      </c>
      <c r="C49537">
        <v>32.800708770999996</v>
      </c>
    </row>
    <row r="49538" spans="1:3" x14ac:dyDescent="0.25">
      <c r="A49538">
        <v>16102</v>
      </c>
      <c r="B49538" s="1">
        <f>DATE(2044,2,1) + TIME(0,0,0)</f>
        <v>52628</v>
      </c>
      <c r="C49538">
        <v>32.806655884000001</v>
      </c>
    </row>
    <row r="49539" spans="1:3" x14ac:dyDescent="0.25">
      <c r="A49539">
        <v>16131</v>
      </c>
      <c r="B49539" s="1">
        <f>DATE(2044,3,1) + TIME(0,0,0)</f>
        <v>52657</v>
      </c>
      <c r="C49539">
        <v>32.812213898000003</v>
      </c>
    </row>
    <row r="49540" spans="1:3" x14ac:dyDescent="0.25">
      <c r="A49540">
        <v>16162</v>
      </c>
      <c r="B49540" s="1">
        <f>DATE(2044,4,1) + TIME(0,0,0)</f>
        <v>52688</v>
      </c>
      <c r="C49540">
        <v>32.818145752</v>
      </c>
    </row>
    <row r="49541" spans="1:3" x14ac:dyDescent="0.25">
      <c r="A49541">
        <v>16192</v>
      </c>
      <c r="B49541" s="1">
        <f>DATE(2044,5,1) + TIME(0,0,0)</f>
        <v>52718</v>
      </c>
      <c r="C49541">
        <v>32.823879241999997</v>
      </c>
    </row>
    <row r="49542" spans="1:3" x14ac:dyDescent="0.25">
      <c r="A49542">
        <v>16223</v>
      </c>
      <c r="B49542" s="1">
        <f>DATE(2044,6,1) + TIME(0,0,0)</f>
        <v>52749</v>
      </c>
      <c r="C49542">
        <v>32.829795836999999</v>
      </c>
    </row>
    <row r="49543" spans="1:3" x14ac:dyDescent="0.25">
      <c r="A49543">
        <v>16253</v>
      </c>
      <c r="B49543" s="1">
        <f>DATE(2044,7,1) + TIME(0,0,0)</f>
        <v>52779</v>
      </c>
      <c r="C49543">
        <v>32.835510253999999</v>
      </c>
    </row>
    <row r="49544" spans="1:3" x14ac:dyDescent="0.25">
      <c r="A49544">
        <v>16284</v>
      </c>
      <c r="B49544" s="1">
        <f>DATE(2044,8,1) + TIME(0,0,0)</f>
        <v>52810</v>
      </c>
      <c r="C49544">
        <v>32.841411591000004</v>
      </c>
    </row>
    <row r="49545" spans="1:3" x14ac:dyDescent="0.25">
      <c r="A49545">
        <v>16315</v>
      </c>
      <c r="B49545" s="1">
        <f>DATE(2044,9,1) + TIME(0,0,0)</f>
        <v>52841</v>
      </c>
      <c r="C49545">
        <v>32.847297668000003</v>
      </c>
    </row>
    <row r="49546" spans="1:3" x14ac:dyDescent="0.25">
      <c r="A49546">
        <v>16345</v>
      </c>
      <c r="B49546" s="1">
        <f>DATE(2044,10,1) + TIME(0,0,0)</f>
        <v>52871</v>
      </c>
      <c r="C49546">
        <v>32.852989196999999</v>
      </c>
    </row>
    <row r="49547" spans="1:3" x14ac:dyDescent="0.25">
      <c r="A49547">
        <v>16376</v>
      </c>
      <c r="B49547" s="1">
        <f>DATE(2044,11,1) + TIME(0,0,0)</f>
        <v>52902</v>
      </c>
      <c r="C49547">
        <v>32.858863831000001</v>
      </c>
    </row>
    <row r="49548" spans="1:3" x14ac:dyDescent="0.25">
      <c r="A49548">
        <v>16406</v>
      </c>
      <c r="B49548" s="1">
        <f>DATE(2044,12,1) + TIME(0,0,0)</f>
        <v>52932</v>
      </c>
      <c r="C49548">
        <v>32.864540099999999</v>
      </c>
    </row>
    <row r="49549" spans="1:3" x14ac:dyDescent="0.25">
      <c r="A49549">
        <v>16437</v>
      </c>
      <c r="B49549" s="1">
        <f>DATE(2045,1,1) + TIME(0,0,0)</f>
        <v>52963</v>
      </c>
      <c r="C49549">
        <v>32.87039566</v>
      </c>
    </row>
    <row r="49550" spans="1:3" x14ac:dyDescent="0.25">
      <c r="A49550">
        <v>16468</v>
      </c>
      <c r="B49550" s="1">
        <f>DATE(2045,2,1) + TIME(0,0,0)</f>
        <v>52994</v>
      </c>
      <c r="C49550">
        <v>32.876243590999998</v>
      </c>
    </row>
    <row r="49551" spans="1:3" x14ac:dyDescent="0.25">
      <c r="A49551">
        <v>16496</v>
      </c>
      <c r="B49551" s="1">
        <f>DATE(2045,3,1) + TIME(0,0,0)</f>
        <v>53022</v>
      </c>
      <c r="C49551">
        <v>32.881519318000002</v>
      </c>
    </row>
    <row r="49552" spans="1:3" x14ac:dyDescent="0.25">
      <c r="A49552">
        <v>16527</v>
      </c>
      <c r="B49552" s="1">
        <f>DATE(2045,4,1) + TIME(0,0,0)</f>
        <v>53053</v>
      </c>
      <c r="C49552">
        <v>32.887348175</v>
      </c>
    </row>
    <row r="49553" spans="1:3" x14ac:dyDescent="0.25">
      <c r="A49553">
        <v>16557</v>
      </c>
      <c r="B49553" s="1">
        <f>DATE(2045,5,1) + TIME(0,0,0)</f>
        <v>53083</v>
      </c>
      <c r="C49553">
        <v>32.892986297999997</v>
      </c>
    </row>
    <row r="49554" spans="1:3" x14ac:dyDescent="0.25">
      <c r="A49554">
        <v>16588</v>
      </c>
      <c r="B49554" s="1">
        <f>DATE(2045,6,1) + TIME(0,0,0)</f>
        <v>53114</v>
      </c>
      <c r="C49554">
        <v>32.898799896</v>
      </c>
    </row>
    <row r="49555" spans="1:3" x14ac:dyDescent="0.25">
      <c r="A49555">
        <v>16618</v>
      </c>
      <c r="B49555" s="1">
        <f>DATE(2045,7,1) + TIME(0,0,0)</f>
        <v>53144</v>
      </c>
      <c r="C49555">
        <v>32.904418945000003</v>
      </c>
    </row>
    <row r="49556" spans="1:3" x14ac:dyDescent="0.25">
      <c r="A49556">
        <v>16649</v>
      </c>
      <c r="B49556" s="1">
        <f>DATE(2045,8,1) + TIME(0,0,0)</f>
        <v>53175</v>
      </c>
      <c r="C49556">
        <v>32.910221100000001</v>
      </c>
    </row>
    <row r="49557" spans="1:3" x14ac:dyDescent="0.25">
      <c r="A49557">
        <v>16680</v>
      </c>
      <c r="B49557" s="1">
        <f>DATE(2045,9,1) + TIME(0,0,0)</f>
        <v>53206</v>
      </c>
      <c r="C49557">
        <v>32.916011810000001</v>
      </c>
    </row>
    <row r="49558" spans="1:3" x14ac:dyDescent="0.25">
      <c r="A49558">
        <v>16710</v>
      </c>
      <c r="B49558" s="1">
        <f>DATE(2045,10,1) + TIME(0,0,0)</f>
        <v>53236</v>
      </c>
      <c r="C49558">
        <v>32.921607971</v>
      </c>
    </row>
    <row r="49559" spans="1:3" x14ac:dyDescent="0.25">
      <c r="A49559">
        <v>16741</v>
      </c>
      <c r="B49559" s="1">
        <f>DATE(2045,11,1) + TIME(0,0,0)</f>
        <v>53267</v>
      </c>
      <c r="C49559">
        <v>32.927383423000002</v>
      </c>
    </row>
    <row r="49560" spans="1:3" x14ac:dyDescent="0.25">
      <c r="A49560">
        <v>16771</v>
      </c>
      <c r="B49560" s="1">
        <f>DATE(2045,12,1) + TIME(0,0,0)</f>
        <v>53297</v>
      </c>
      <c r="C49560">
        <v>32.932960510000001</v>
      </c>
    </row>
    <row r="49561" spans="1:3" x14ac:dyDescent="0.25">
      <c r="A49561">
        <v>16802</v>
      </c>
      <c r="B49561" s="1">
        <f>DATE(2046,1,1) + TIME(0,0,0)</f>
        <v>53328</v>
      </c>
      <c r="C49561">
        <v>32.938720703000001</v>
      </c>
    </row>
    <row r="49562" spans="1:3" x14ac:dyDescent="0.25">
      <c r="A49562">
        <v>16833</v>
      </c>
      <c r="B49562" s="1">
        <f>DATE(2046,2,1) + TIME(0,0,0)</f>
        <v>53359</v>
      </c>
      <c r="C49562">
        <v>32.944473266999999</v>
      </c>
    </row>
    <row r="49563" spans="1:3" x14ac:dyDescent="0.25">
      <c r="A49563">
        <v>16861</v>
      </c>
      <c r="B49563" s="1">
        <f>DATE(2046,3,1) + TIME(0,0,0)</f>
        <v>53387</v>
      </c>
      <c r="C49563">
        <v>32.949657440000003</v>
      </c>
    </row>
    <row r="49564" spans="1:3" x14ac:dyDescent="0.25">
      <c r="A49564">
        <v>16892</v>
      </c>
      <c r="B49564" s="1">
        <f>DATE(2046,4,1) + TIME(0,0,0)</f>
        <v>53418</v>
      </c>
      <c r="C49564">
        <v>32.955394745</v>
      </c>
    </row>
    <row r="49565" spans="1:3" x14ac:dyDescent="0.25">
      <c r="A49565">
        <v>16922</v>
      </c>
      <c r="B49565" s="1">
        <f>DATE(2046,5,1) + TIME(0,0,0)</f>
        <v>53448</v>
      </c>
      <c r="C49565">
        <v>32.9609375</v>
      </c>
    </row>
    <row r="49566" spans="1:3" x14ac:dyDescent="0.25">
      <c r="A49566">
        <v>16953</v>
      </c>
      <c r="B49566" s="1">
        <f>DATE(2046,6,1) + TIME(0,0,0)</f>
        <v>53479</v>
      </c>
      <c r="C49566">
        <v>32.966655731000003</v>
      </c>
    </row>
    <row r="49567" spans="1:3" x14ac:dyDescent="0.25">
      <c r="A49567">
        <v>16983</v>
      </c>
      <c r="B49567" s="1">
        <f>DATE(2046,7,1) + TIME(0,0,0)</f>
        <v>53509</v>
      </c>
      <c r="C49567">
        <v>32.972183227999999</v>
      </c>
    </row>
    <row r="49568" spans="1:3" x14ac:dyDescent="0.25">
      <c r="A49568">
        <v>17014</v>
      </c>
      <c r="B49568" s="1">
        <f>DATE(2046,8,1) + TIME(0,0,0)</f>
        <v>53540</v>
      </c>
      <c r="C49568">
        <v>32.9778862</v>
      </c>
    </row>
    <row r="49569" spans="1:3" x14ac:dyDescent="0.25">
      <c r="A49569">
        <v>17045</v>
      </c>
      <c r="B49569" s="1">
        <f>DATE(2046,9,1) + TIME(0,0,0)</f>
        <v>53571</v>
      </c>
      <c r="C49569">
        <v>32.983581543</v>
      </c>
    </row>
    <row r="49570" spans="1:3" x14ac:dyDescent="0.25">
      <c r="A49570">
        <v>17075</v>
      </c>
      <c r="B49570" s="1">
        <f>DATE(2046,10,1) + TIME(0,0,0)</f>
        <v>53601</v>
      </c>
      <c r="C49570">
        <v>32.989086151000002</v>
      </c>
    </row>
    <row r="49571" spans="1:3" x14ac:dyDescent="0.25">
      <c r="A49571">
        <v>17106</v>
      </c>
      <c r="B49571" s="1">
        <f>DATE(2046,11,1) + TIME(0,0,0)</f>
        <v>53632</v>
      </c>
      <c r="C49571">
        <v>32.994766235</v>
      </c>
    </row>
    <row r="49572" spans="1:3" x14ac:dyDescent="0.25">
      <c r="A49572">
        <v>17136</v>
      </c>
      <c r="B49572" s="1">
        <f>DATE(2046,12,1) + TIME(0,0,0)</f>
        <v>53662</v>
      </c>
      <c r="C49572">
        <v>33.000255584999998</v>
      </c>
    </row>
    <row r="49573" spans="1:3" x14ac:dyDescent="0.25">
      <c r="A49573">
        <v>17167</v>
      </c>
      <c r="B49573" s="1">
        <f>DATE(2047,1,1) + TIME(0,0,0)</f>
        <v>53693</v>
      </c>
      <c r="C49573">
        <v>33.005916595000002</v>
      </c>
    </row>
    <row r="49574" spans="1:3" x14ac:dyDescent="0.25">
      <c r="A49574">
        <v>17198</v>
      </c>
      <c r="B49574" s="1">
        <f>DATE(2047,2,1) + TIME(0,0,0)</f>
        <v>53724</v>
      </c>
      <c r="C49574">
        <v>33.011573792</v>
      </c>
    </row>
    <row r="49575" spans="1:3" x14ac:dyDescent="0.25">
      <c r="A49575">
        <v>17226</v>
      </c>
      <c r="B49575" s="1">
        <f>DATE(2047,3,1) + TIME(0,0,0)</f>
        <v>53752</v>
      </c>
      <c r="C49575">
        <v>33.016677856000001</v>
      </c>
    </row>
    <row r="49576" spans="1:3" x14ac:dyDescent="0.25">
      <c r="A49576">
        <v>17257</v>
      </c>
      <c r="B49576" s="1">
        <f>DATE(2047,4,1) + TIME(0,0,0)</f>
        <v>53783</v>
      </c>
      <c r="C49576">
        <v>33.022319793999998</v>
      </c>
    </row>
    <row r="49577" spans="1:3" x14ac:dyDescent="0.25">
      <c r="A49577">
        <v>17287</v>
      </c>
      <c r="B49577" s="1">
        <f>DATE(2047,5,1) + TIME(0,0,0)</f>
        <v>53813</v>
      </c>
      <c r="C49577">
        <v>33.027770996000001</v>
      </c>
    </row>
    <row r="49578" spans="1:3" x14ac:dyDescent="0.25">
      <c r="A49578">
        <v>17318</v>
      </c>
      <c r="B49578" s="1">
        <f>DATE(2047,6,1) + TIME(0,0,0)</f>
        <v>53844</v>
      </c>
      <c r="C49578">
        <v>33.033397675000003</v>
      </c>
    </row>
    <row r="49579" spans="1:3" x14ac:dyDescent="0.25">
      <c r="A49579">
        <v>17348</v>
      </c>
      <c r="B49579" s="1">
        <f>DATE(2047,7,1) + TIME(0,0,0)</f>
        <v>53874</v>
      </c>
      <c r="C49579">
        <v>33.038833617999998</v>
      </c>
    </row>
    <row r="49580" spans="1:3" x14ac:dyDescent="0.25">
      <c r="A49580">
        <v>17379</v>
      </c>
      <c r="B49580" s="1">
        <f>DATE(2047,8,1) + TIME(0,0,0)</f>
        <v>53905</v>
      </c>
      <c r="C49580">
        <v>33.044445037999999</v>
      </c>
    </row>
    <row r="49581" spans="1:3" x14ac:dyDescent="0.25">
      <c r="A49581">
        <v>17410</v>
      </c>
      <c r="B49581" s="1">
        <f>DATE(2047,9,1) + TIME(0,0,0)</f>
        <v>53936</v>
      </c>
      <c r="C49581">
        <v>33.050045013000002</v>
      </c>
    </row>
    <row r="49582" spans="1:3" x14ac:dyDescent="0.25">
      <c r="A49582">
        <v>17440</v>
      </c>
      <c r="B49582" s="1">
        <f>DATE(2047,10,1) + TIME(0,0,0)</f>
        <v>53966</v>
      </c>
      <c r="C49582">
        <v>33.055461884000003</v>
      </c>
    </row>
    <row r="49583" spans="1:3" x14ac:dyDescent="0.25">
      <c r="A49583">
        <v>17471</v>
      </c>
      <c r="B49583" s="1">
        <f>DATE(2047,11,1) + TIME(0,0,0)</f>
        <v>53997</v>
      </c>
      <c r="C49583">
        <v>33.061050414999997</v>
      </c>
    </row>
    <row r="49584" spans="1:3" x14ac:dyDescent="0.25">
      <c r="A49584">
        <v>17501</v>
      </c>
      <c r="B49584" s="1">
        <f>DATE(2047,12,1) + TIME(0,0,0)</f>
        <v>54027</v>
      </c>
      <c r="C49584">
        <v>33.066448211999997</v>
      </c>
    </row>
    <row r="49585" spans="1:3" x14ac:dyDescent="0.25">
      <c r="A49585">
        <v>17532</v>
      </c>
      <c r="B49585" s="1">
        <f>DATE(2048,1,1) + TIME(0,0,0)</f>
        <v>54058</v>
      </c>
      <c r="C49585">
        <v>33.072021483999997</v>
      </c>
    </row>
    <row r="49586" spans="1:3" x14ac:dyDescent="0.25">
      <c r="A49586">
        <v>17563</v>
      </c>
      <c r="B49586" s="1">
        <f>DATE(2048,2,1) + TIME(0,0,0)</f>
        <v>54089</v>
      </c>
      <c r="C49586">
        <v>33.077587127999998</v>
      </c>
    </row>
    <row r="49587" spans="1:3" x14ac:dyDescent="0.25">
      <c r="A49587">
        <v>17592</v>
      </c>
      <c r="B49587" s="1">
        <f>DATE(2048,3,1) + TIME(0,0,0)</f>
        <v>54118</v>
      </c>
      <c r="C49587">
        <v>33.082786560000002</v>
      </c>
    </row>
    <row r="49588" spans="1:3" x14ac:dyDescent="0.25">
      <c r="A49588">
        <v>17623</v>
      </c>
      <c r="B49588" s="1">
        <f>DATE(2048,4,1) + TIME(0,0,0)</f>
        <v>54149</v>
      </c>
      <c r="C49588">
        <v>33.088333130000002</v>
      </c>
    </row>
    <row r="49589" spans="1:3" x14ac:dyDescent="0.25">
      <c r="A49589">
        <v>17653</v>
      </c>
      <c r="B49589" s="1">
        <f>DATE(2048,5,1) + TIME(0,0,0)</f>
        <v>54179</v>
      </c>
      <c r="C49589">
        <v>33.093700409</v>
      </c>
    </row>
    <row r="49590" spans="1:3" x14ac:dyDescent="0.25">
      <c r="A49590">
        <v>17684</v>
      </c>
      <c r="B49590" s="1">
        <f>DATE(2048,6,1) + TIME(0,0,0)</f>
        <v>54210</v>
      </c>
      <c r="C49590">
        <v>33.099231719999999</v>
      </c>
    </row>
    <row r="49591" spans="1:3" x14ac:dyDescent="0.25">
      <c r="A49591">
        <v>17714</v>
      </c>
      <c r="B49591" s="1">
        <f>DATE(2048,7,1) + TIME(0,0,0)</f>
        <v>54240</v>
      </c>
      <c r="C49591">
        <v>33.104583740000002</v>
      </c>
    </row>
    <row r="49592" spans="1:3" x14ac:dyDescent="0.25">
      <c r="A49592">
        <v>17745</v>
      </c>
      <c r="B49592" s="1">
        <f>DATE(2048,8,1) + TIME(0,0,0)</f>
        <v>54271</v>
      </c>
      <c r="C49592">
        <v>33.110103606999999</v>
      </c>
    </row>
    <row r="49593" spans="1:3" x14ac:dyDescent="0.25">
      <c r="A49593">
        <v>17776</v>
      </c>
      <c r="B49593" s="1">
        <f>DATE(2048,9,1) + TIME(0,0,0)</f>
        <v>54302</v>
      </c>
      <c r="C49593">
        <v>33.115615845000001</v>
      </c>
    </row>
    <row r="49594" spans="1:3" x14ac:dyDescent="0.25">
      <c r="A49594">
        <v>17806</v>
      </c>
      <c r="B49594" s="1">
        <f>DATE(2048,10,1) + TIME(0,0,0)</f>
        <v>54332</v>
      </c>
      <c r="C49594">
        <v>33.120941162000001</v>
      </c>
    </row>
    <row r="49595" spans="1:3" x14ac:dyDescent="0.25">
      <c r="A49595">
        <v>17837</v>
      </c>
      <c r="B49595" s="1">
        <f>DATE(2048,11,1) + TIME(0,0,0)</f>
        <v>54363</v>
      </c>
      <c r="C49595">
        <v>33.126441956000001</v>
      </c>
    </row>
    <row r="49596" spans="1:3" x14ac:dyDescent="0.25">
      <c r="A49596">
        <v>17867</v>
      </c>
      <c r="B49596" s="1">
        <f>DATE(2048,12,1) + TIME(0,0,0)</f>
        <v>54393</v>
      </c>
      <c r="C49596">
        <v>33.131752014</v>
      </c>
    </row>
    <row r="49597" spans="1:3" x14ac:dyDescent="0.25">
      <c r="A49597">
        <v>17898</v>
      </c>
      <c r="B49597" s="1">
        <f>DATE(2049,1,1) + TIME(0,0,0)</f>
        <v>54424</v>
      </c>
      <c r="C49597">
        <v>33.137237548999998</v>
      </c>
    </row>
    <row r="49598" spans="1:3" x14ac:dyDescent="0.25">
      <c r="A49598">
        <v>17929</v>
      </c>
      <c r="B49598" s="1">
        <f>DATE(2049,2,1) + TIME(0,0,0)</f>
        <v>54455</v>
      </c>
      <c r="C49598">
        <v>33.142711638999998</v>
      </c>
    </row>
    <row r="49599" spans="1:3" x14ac:dyDescent="0.25">
      <c r="A49599">
        <v>17957</v>
      </c>
      <c r="B49599" s="1">
        <f>DATE(2049,3,1) + TIME(0,0,0)</f>
        <v>54483</v>
      </c>
      <c r="C49599">
        <v>33.147651672000002</v>
      </c>
    </row>
    <row r="49600" spans="1:3" x14ac:dyDescent="0.25">
      <c r="A49600">
        <v>17988</v>
      </c>
      <c r="B49600" s="1">
        <f>DATE(2049,4,1) + TIME(0,0,0)</f>
        <v>54514</v>
      </c>
      <c r="C49600">
        <v>33.153110503999997</v>
      </c>
    </row>
    <row r="49601" spans="1:3" x14ac:dyDescent="0.25">
      <c r="A49601">
        <v>18018</v>
      </c>
      <c r="B49601" s="1">
        <f>DATE(2049,5,1) + TIME(0,0,0)</f>
        <v>54544</v>
      </c>
      <c r="C49601">
        <v>33.158390044999997</v>
      </c>
    </row>
    <row r="49602" spans="1:3" x14ac:dyDescent="0.25">
      <c r="A49602">
        <v>18049</v>
      </c>
      <c r="B49602" s="1">
        <f>DATE(2049,6,1) + TIME(0,0,0)</f>
        <v>54575</v>
      </c>
      <c r="C49602">
        <v>33.163837432999998</v>
      </c>
    </row>
    <row r="49603" spans="1:3" x14ac:dyDescent="0.25">
      <c r="A49603">
        <v>18079</v>
      </c>
      <c r="B49603" s="1">
        <f>DATE(2049,7,1) + TIME(0,0,0)</f>
        <v>54605</v>
      </c>
      <c r="C49603">
        <v>33.169101714999996</v>
      </c>
    </row>
    <row r="49604" spans="1:3" x14ac:dyDescent="0.25">
      <c r="A49604">
        <v>18110</v>
      </c>
      <c r="B49604" s="1">
        <f>DATE(2049,8,1) + TIME(0,0,0)</f>
        <v>54636</v>
      </c>
      <c r="C49604">
        <v>33.174533844000003</v>
      </c>
    </row>
    <row r="49605" spans="1:3" x14ac:dyDescent="0.25">
      <c r="A49605">
        <v>18141</v>
      </c>
      <c r="B49605" s="1">
        <f>DATE(2049,9,1) + TIME(0,0,0)</f>
        <v>54667</v>
      </c>
      <c r="C49605">
        <v>33.179958343999999</v>
      </c>
    </row>
    <row r="49606" spans="1:3" x14ac:dyDescent="0.25">
      <c r="A49606">
        <v>18171</v>
      </c>
      <c r="B49606" s="1">
        <f>DATE(2049,10,1) + TIME(0,0,0)</f>
        <v>54697</v>
      </c>
      <c r="C49606">
        <v>33.185199738000001</v>
      </c>
    </row>
    <row r="49607" spans="1:3" x14ac:dyDescent="0.25">
      <c r="A49607">
        <v>18202</v>
      </c>
      <c r="B49607" s="1">
        <f>DATE(2049,11,1) + TIME(0,0,0)</f>
        <v>54728</v>
      </c>
      <c r="C49607">
        <v>33.190608978</v>
      </c>
    </row>
    <row r="49608" spans="1:3" x14ac:dyDescent="0.25">
      <c r="A49608">
        <v>18232</v>
      </c>
      <c r="B49608" s="1">
        <f>DATE(2049,12,1) + TIME(0,0,0)</f>
        <v>54758</v>
      </c>
      <c r="C49608">
        <v>33.195838928000001</v>
      </c>
    </row>
    <row r="49609" spans="1:3" x14ac:dyDescent="0.25">
      <c r="A49609">
        <v>18263</v>
      </c>
      <c r="B49609" s="1">
        <f>DATE(2050,1,1) + TIME(0,0,0)</f>
        <v>54789</v>
      </c>
      <c r="C49609">
        <v>33.201232910000002</v>
      </c>
    </row>
    <row r="49611" spans="1:3" x14ac:dyDescent="0.25">
      <c r="A49611" t="s">
        <v>85</v>
      </c>
    </row>
    <row r="49613" spans="1:3" x14ac:dyDescent="0.25">
      <c r="A49613" t="s">
        <v>1</v>
      </c>
      <c r="B49613" t="s">
        <v>2</v>
      </c>
      <c r="C49613" t="s">
        <v>3</v>
      </c>
    </row>
    <row r="49614" spans="1:3" x14ac:dyDescent="0.25">
      <c r="A49614">
        <v>0</v>
      </c>
      <c r="B49614" s="1">
        <f>DATE(2000,1,1) + TIME(0,0,0)</f>
        <v>36526</v>
      </c>
      <c r="C49614">
        <v>0</v>
      </c>
    </row>
    <row r="49615" spans="1:3" x14ac:dyDescent="0.25">
      <c r="A49615">
        <v>31</v>
      </c>
      <c r="B49615" s="1">
        <f>DATE(2000,2,1) + TIME(0,0,0)</f>
        <v>36557</v>
      </c>
      <c r="C49615">
        <v>4.8743562697999998</v>
      </c>
    </row>
    <row r="49616" spans="1:3" x14ac:dyDescent="0.25">
      <c r="A49616">
        <v>60</v>
      </c>
      <c r="B49616" s="1">
        <f>DATE(2000,3,1) + TIME(0,0,0)</f>
        <v>36586</v>
      </c>
      <c r="C49616">
        <v>9.2081947327000009</v>
      </c>
    </row>
    <row r="49617" spans="1:3" x14ac:dyDescent="0.25">
      <c r="A49617">
        <v>91</v>
      </c>
      <c r="B49617" s="1">
        <f>DATE(2000,4,1) + TIME(0,0,0)</f>
        <v>36617</v>
      </c>
      <c r="C49617">
        <v>12.141433716</v>
      </c>
    </row>
    <row r="49618" spans="1:3" x14ac:dyDescent="0.25">
      <c r="A49618">
        <v>121</v>
      </c>
      <c r="B49618" s="1">
        <f>DATE(2000,5,1) + TIME(0,0,0)</f>
        <v>36647</v>
      </c>
      <c r="C49618">
        <v>13.932444572</v>
      </c>
    </row>
    <row r="49619" spans="1:3" x14ac:dyDescent="0.25">
      <c r="A49619">
        <v>152</v>
      </c>
      <c r="B49619" s="1">
        <f>DATE(2000,6,1) + TIME(0,0,0)</f>
        <v>36678</v>
      </c>
      <c r="C49619">
        <v>15.198608397999999</v>
      </c>
    </row>
    <row r="49620" spans="1:3" x14ac:dyDescent="0.25">
      <c r="A49620">
        <v>182</v>
      </c>
      <c r="B49620" s="1">
        <f>DATE(2000,7,1) + TIME(0,0,0)</f>
        <v>36708</v>
      </c>
      <c r="C49620">
        <v>16.129335402999999</v>
      </c>
    </row>
    <row r="49621" spans="1:3" x14ac:dyDescent="0.25">
      <c r="A49621">
        <v>213</v>
      </c>
      <c r="B49621" s="1">
        <f>DATE(2000,8,1) + TIME(0,0,0)</f>
        <v>36739</v>
      </c>
      <c r="C49621">
        <v>16.981620789000001</v>
      </c>
    </row>
    <row r="49622" spans="1:3" x14ac:dyDescent="0.25">
      <c r="A49622">
        <v>244</v>
      </c>
      <c r="B49622" s="1">
        <f>DATE(2000,9,1) + TIME(0,0,0)</f>
        <v>36770</v>
      </c>
      <c r="C49622">
        <v>17.778837203999998</v>
      </c>
    </row>
    <row r="49623" spans="1:3" x14ac:dyDescent="0.25">
      <c r="A49623">
        <v>274</v>
      </c>
      <c r="B49623" s="1">
        <f>DATE(2000,10,1) + TIME(0,0,0)</f>
        <v>36800</v>
      </c>
      <c r="C49623">
        <v>18.482217789</v>
      </c>
    </row>
    <row r="49624" spans="1:3" x14ac:dyDescent="0.25">
      <c r="A49624">
        <v>305</v>
      </c>
      <c r="B49624" s="1">
        <f>DATE(2000,11,1) + TIME(0,0,0)</f>
        <v>36831</v>
      </c>
      <c r="C49624">
        <v>19.155563354000002</v>
      </c>
    </row>
    <row r="49625" spans="1:3" x14ac:dyDescent="0.25">
      <c r="A49625">
        <v>335</v>
      </c>
      <c r="B49625" s="1">
        <f>DATE(2000,12,1) + TIME(0,0,0)</f>
        <v>36861</v>
      </c>
      <c r="C49625">
        <v>19.744668960999999</v>
      </c>
    </row>
    <row r="49626" spans="1:3" x14ac:dyDescent="0.25">
      <c r="A49626">
        <v>366</v>
      </c>
      <c r="B49626" s="1">
        <f>DATE(2001,1,1) + TIME(0,0,0)</f>
        <v>36892</v>
      </c>
      <c r="C49626">
        <v>20.278953552000001</v>
      </c>
    </row>
    <row r="49627" spans="1:3" x14ac:dyDescent="0.25">
      <c r="A49627">
        <v>397</v>
      </c>
      <c r="B49627" s="1">
        <f>DATE(2001,2,1) + TIME(0,0,0)</f>
        <v>36923</v>
      </c>
      <c r="C49627">
        <v>20.778425216999999</v>
      </c>
    </row>
    <row r="49628" spans="1:3" x14ac:dyDescent="0.25">
      <c r="A49628">
        <v>425</v>
      </c>
      <c r="B49628" s="1">
        <f>DATE(2001,3,1) + TIME(0,0,0)</f>
        <v>36951</v>
      </c>
      <c r="C49628">
        <v>21.216342925999999</v>
      </c>
    </row>
    <row r="49629" spans="1:3" x14ac:dyDescent="0.25">
      <c r="A49629">
        <v>456</v>
      </c>
      <c r="B49629" s="1">
        <f>DATE(2001,4,1) + TIME(0,0,0)</f>
        <v>36982</v>
      </c>
      <c r="C49629">
        <v>21.684316634999998</v>
      </c>
    </row>
    <row r="49630" spans="1:3" x14ac:dyDescent="0.25">
      <c r="A49630">
        <v>486</v>
      </c>
      <c r="B49630" s="1">
        <f>DATE(2001,5,1) + TIME(0,0,0)</f>
        <v>37012</v>
      </c>
      <c r="C49630">
        <v>22.101306914999999</v>
      </c>
    </row>
    <row r="49631" spans="1:3" x14ac:dyDescent="0.25">
      <c r="A49631">
        <v>517</v>
      </c>
      <c r="B49631" s="1">
        <f>DATE(2001,6,1) + TIME(0,0,0)</f>
        <v>37043</v>
      </c>
      <c r="C49631">
        <v>22.472736358999999</v>
      </c>
    </row>
    <row r="49632" spans="1:3" x14ac:dyDescent="0.25">
      <c r="A49632">
        <v>547</v>
      </c>
      <c r="B49632" s="1">
        <f>DATE(2001,7,1) + TIME(0,0,0)</f>
        <v>37073</v>
      </c>
      <c r="C49632">
        <v>22.782690047999999</v>
      </c>
    </row>
    <row r="49633" spans="1:3" x14ac:dyDescent="0.25">
      <c r="A49633">
        <v>578</v>
      </c>
      <c r="B49633" s="1">
        <f>DATE(2001,8,1) + TIME(0,0,0)</f>
        <v>37104</v>
      </c>
      <c r="C49633">
        <v>23.062311172000001</v>
      </c>
    </row>
    <row r="49634" spans="1:3" x14ac:dyDescent="0.25">
      <c r="A49634">
        <v>609</v>
      </c>
      <c r="B49634" s="1">
        <f>DATE(2001,9,1) + TIME(0,0,0)</f>
        <v>37135</v>
      </c>
      <c r="C49634">
        <v>23.312238693000001</v>
      </c>
    </row>
    <row r="49635" spans="1:3" x14ac:dyDescent="0.25">
      <c r="A49635">
        <v>639</v>
      </c>
      <c r="B49635" s="1">
        <f>DATE(2001,10,1) + TIME(0,0,0)</f>
        <v>37165</v>
      </c>
      <c r="C49635">
        <v>23.529676436999999</v>
      </c>
    </row>
    <row r="49636" spans="1:3" x14ac:dyDescent="0.25">
      <c r="A49636">
        <v>670</v>
      </c>
      <c r="B49636" s="1">
        <f>DATE(2001,11,1) + TIME(0,0,0)</f>
        <v>37196</v>
      </c>
      <c r="C49636">
        <v>23.731731414999999</v>
      </c>
    </row>
    <row r="49637" spans="1:3" x14ac:dyDescent="0.25">
      <c r="A49637">
        <v>700</v>
      </c>
      <c r="B49637" s="1">
        <f>DATE(2001,12,1) + TIME(0,0,0)</f>
        <v>37226</v>
      </c>
      <c r="C49637">
        <v>23.907403945999999</v>
      </c>
    </row>
    <row r="49638" spans="1:3" x14ac:dyDescent="0.25">
      <c r="A49638">
        <v>731</v>
      </c>
      <c r="B49638" s="1">
        <f>DATE(2002,1,1) + TIME(0,0,0)</f>
        <v>37257</v>
      </c>
      <c r="C49638">
        <v>24.071752547999999</v>
      </c>
    </row>
    <row r="49639" spans="1:3" x14ac:dyDescent="0.25">
      <c r="A49639">
        <v>762</v>
      </c>
      <c r="B49639" s="1">
        <f>DATE(2002,2,1) + TIME(0,0,0)</f>
        <v>37288</v>
      </c>
      <c r="C49639">
        <v>24.222023010000001</v>
      </c>
    </row>
    <row r="49640" spans="1:3" x14ac:dyDescent="0.25">
      <c r="A49640">
        <v>790</v>
      </c>
      <c r="B49640" s="1">
        <f>DATE(2002,3,1) + TIME(0,0,0)</f>
        <v>37316</v>
      </c>
      <c r="C49640">
        <v>24.347951889000001</v>
      </c>
    </row>
    <row r="49641" spans="1:3" x14ac:dyDescent="0.25">
      <c r="A49641">
        <v>821</v>
      </c>
      <c r="B49641" s="1">
        <f>DATE(2002,4,1) + TIME(0,0,0)</f>
        <v>37347</v>
      </c>
      <c r="C49641">
        <v>24.478593826000001</v>
      </c>
    </row>
    <row r="49642" spans="1:3" x14ac:dyDescent="0.25">
      <c r="A49642">
        <v>851</v>
      </c>
      <c r="B49642" s="1">
        <f>DATE(2002,5,1) + TIME(0,0,0)</f>
        <v>37377</v>
      </c>
      <c r="C49642">
        <v>24.598424910999999</v>
      </c>
    </row>
    <row r="49643" spans="1:3" x14ac:dyDescent="0.25">
      <c r="A49643">
        <v>882</v>
      </c>
      <c r="B49643" s="1">
        <f>DATE(2002,6,1) + TIME(0,0,0)</f>
        <v>37408</v>
      </c>
      <c r="C49643">
        <v>24.717714310000002</v>
      </c>
    </row>
    <row r="49644" spans="1:3" x14ac:dyDescent="0.25">
      <c r="A49644">
        <v>912</v>
      </c>
      <c r="B49644" s="1">
        <f>DATE(2002,7,1) + TIME(0,0,0)</f>
        <v>37438</v>
      </c>
      <c r="C49644">
        <v>24.829706192</v>
      </c>
    </row>
    <row r="49645" spans="1:3" x14ac:dyDescent="0.25">
      <c r="A49645">
        <v>943</v>
      </c>
      <c r="B49645" s="1">
        <f>DATE(2002,8,1) + TIME(0,0,0)</f>
        <v>37469</v>
      </c>
      <c r="C49645">
        <v>24.942014694000001</v>
      </c>
    </row>
    <row r="49646" spans="1:3" x14ac:dyDescent="0.25">
      <c r="A49646">
        <v>974</v>
      </c>
      <c r="B49646" s="1">
        <f>DATE(2002,9,1) + TIME(0,0,0)</f>
        <v>37500</v>
      </c>
      <c r="C49646">
        <v>25.050231933999999</v>
      </c>
    </row>
    <row r="49647" spans="1:3" x14ac:dyDescent="0.25">
      <c r="A49647">
        <v>1004</v>
      </c>
      <c r="B49647" s="1">
        <f>DATE(2002,10,1) + TIME(0,0,0)</f>
        <v>37530</v>
      </c>
      <c r="C49647">
        <v>25.148578644000001</v>
      </c>
    </row>
    <row r="49648" spans="1:3" x14ac:dyDescent="0.25">
      <c r="A49648">
        <v>1035</v>
      </c>
      <c r="B49648" s="1">
        <f>DATE(2002,11,1) + TIME(0,0,0)</f>
        <v>37561</v>
      </c>
      <c r="C49648">
        <v>25.239603042999999</v>
      </c>
    </row>
    <row r="49649" spans="1:3" x14ac:dyDescent="0.25">
      <c r="A49649">
        <v>1065</v>
      </c>
      <c r="B49649" s="1">
        <f>DATE(2002,12,1) + TIME(0,0,0)</f>
        <v>37591</v>
      </c>
      <c r="C49649">
        <v>25.317607880000001</v>
      </c>
    </row>
    <row r="49650" spans="1:3" x14ac:dyDescent="0.25">
      <c r="A49650">
        <v>1096</v>
      </c>
      <c r="B49650" s="1">
        <f>DATE(2003,1,1) + TIME(0,0,0)</f>
        <v>37622</v>
      </c>
      <c r="C49650">
        <v>25.388523102000001</v>
      </c>
    </row>
    <row r="49651" spans="1:3" x14ac:dyDescent="0.25">
      <c r="A49651">
        <v>1127</v>
      </c>
      <c r="B49651" s="1">
        <f>DATE(2003,2,1) + TIME(0,0,0)</f>
        <v>37653</v>
      </c>
      <c r="C49651">
        <v>25.450260161999999</v>
      </c>
    </row>
    <row r="49652" spans="1:3" x14ac:dyDescent="0.25">
      <c r="A49652">
        <v>1155</v>
      </c>
      <c r="B49652" s="1">
        <f>DATE(2003,3,1) + TIME(0,0,0)</f>
        <v>37681</v>
      </c>
      <c r="C49652">
        <v>25.500310897999999</v>
      </c>
    </row>
    <row r="49653" spans="1:3" x14ac:dyDescent="0.25">
      <c r="A49653">
        <v>1186</v>
      </c>
      <c r="B49653" s="1">
        <f>DATE(2003,4,1) + TIME(0,0,0)</f>
        <v>37712</v>
      </c>
      <c r="C49653">
        <v>25.551412582000001</v>
      </c>
    </row>
    <row r="49654" spans="1:3" x14ac:dyDescent="0.25">
      <c r="A49654">
        <v>1216</v>
      </c>
      <c r="B49654" s="1">
        <f>DATE(2003,5,1) + TIME(0,0,0)</f>
        <v>37742</v>
      </c>
      <c r="C49654">
        <v>25.597600936999999</v>
      </c>
    </row>
    <row r="49655" spans="1:3" x14ac:dyDescent="0.25">
      <c r="A49655">
        <v>1247</v>
      </c>
      <c r="B49655" s="1">
        <f>DATE(2003,6,1) + TIME(0,0,0)</f>
        <v>37773</v>
      </c>
      <c r="C49655">
        <v>25.642555237</v>
      </c>
    </row>
    <row r="49656" spans="1:3" x14ac:dyDescent="0.25">
      <c r="A49656">
        <v>1277</v>
      </c>
      <c r="B49656" s="1">
        <f>DATE(2003,7,1) + TIME(0,0,0)</f>
        <v>37803</v>
      </c>
      <c r="C49656">
        <v>25.684249877999999</v>
      </c>
    </row>
    <row r="49657" spans="1:3" x14ac:dyDescent="0.25">
      <c r="A49657">
        <v>1308</v>
      </c>
      <c r="B49657" s="1">
        <f>DATE(2003,8,1) + TIME(0,0,0)</f>
        <v>37834</v>
      </c>
      <c r="C49657">
        <v>25.726243972999999</v>
      </c>
    </row>
    <row r="49658" spans="1:3" x14ac:dyDescent="0.25">
      <c r="A49658">
        <v>1339</v>
      </c>
      <c r="B49658" s="1">
        <f>DATE(2003,9,1) + TIME(0,0,0)</f>
        <v>37865</v>
      </c>
      <c r="C49658">
        <v>25.766965866</v>
      </c>
    </row>
    <row r="49659" spans="1:3" x14ac:dyDescent="0.25">
      <c r="A49659">
        <v>1369</v>
      </c>
      <c r="B49659" s="1">
        <f>DATE(2003,10,1) + TIME(0,0,0)</f>
        <v>37895</v>
      </c>
      <c r="C49659">
        <v>25.805149077999999</v>
      </c>
    </row>
    <row r="49660" spans="1:3" x14ac:dyDescent="0.25">
      <c r="A49660">
        <v>1400</v>
      </c>
      <c r="B49660" s="1">
        <f>DATE(2003,11,1) + TIME(0,0,0)</f>
        <v>37926</v>
      </c>
      <c r="C49660">
        <v>25.843368529999999</v>
      </c>
    </row>
    <row r="49661" spans="1:3" x14ac:dyDescent="0.25">
      <c r="A49661">
        <v>1430</v>
      </c>
      <c r="B49661" s="1">
        <f>DATE(2003,12,1) + TIME(0,0,0)</f>
        <v>37956</v>
      </c>
      <c r="C49661">
        <v>25.879177093999999</v>
      </c>
    </row>
    <row r="49662" spans="1:3" x14ac:dyDescent="0.25">
      <c r="A49662">
        <v>1461</v>
      </c>
      <c r="B49662" s="1">
        <f>DATE(2004,1,1) + TIME(0,0,0)</f>
        <v>37987</v>
      </c>
      <c r="C49662">
        <v>25.914981842</v>
      </c>
    </row>
    <row r="49663" spans="1:3" x14ac:dyDescent="0.25">
      <c r="A49663">
        <v>1492</v>
      </c>
      <c r="B49663" s="1">
        <f>DATE(2004,2,1) + TIME(0,0,0)</f>
        <v>38018</v>
      </c>
      <c r="C49663">
        <v>25.949623108000001</v>
      </c>
    </row>
    <row r="49664" spans="1:3" x14ac:dyDescent="0.25">
      <c r="A49664">
        <v>1521</v>
      </c>
      <c r="B49664" s="1">
        <f>DATE(2004,3,1) + TIME(0,0,0)</f>
        <v>38047</v>
      </c>
      <c r="C49664">
        <v>25.981027603000001</v>
      </c>
    </row>
    <row r="49665" spans="1:3" x14ac:dyDescent="0.25">
      <c r="A49665">
        <v>1552</v>
      </c>
      <c r="B49665" s="1">
        <f>DATE(2004,4,1) + TIME(0,0,0)</f>
        <v>38078</v>
      </c>
      <c r="C49665">
        <v>26.013578415000001</v>
      </c>
    </row>
    <row r="49666" spans="1:3" x14ac:dyDescent="0.25">
      <c r="A49666">
        <v>1582</v>
      </c>
      <c r="B49666" s="1">
        <f>DATE(2004,5,1) + TIME(0,0,0)</f>
        <v>38108</v>
      </c>
      <c r="C49666">
        <v>26.044126511000002</v>
      </c>
    </row>
    <row r="49667" spans="1:3" x14ac:dyDescent="0.25">
      <c r="A49667">
        <v>1613</v>
      </c>
      <c r="B49667" s="1">
        <f>DATE(2004,6,1) + TIME(0,0,0)</f>
        <v>38139</v>
      </c>
      <c r="C49667">
        <v>26.074754715000001</v>
      </c>
    </row>
    <row r="49668" spans="1:3" x14ac:dyDescent="0.25">
      <c r="A49668">
        <v>1643</v>
      </c>
      <c r="B49668" s="1">
        <f>DATE(2004,7,1) + TIME(0,0,0)</f>
        <v>38169</v>
      </c>
      <c r="C49668">
        <v>26.103530884000001</v>
      </c>
    </row>
    <row r="49669" spans="1:3" x14ac:dyDescent="0.25">
      <c r="A49669">
        <v>1674</v>
      </c>
      <c r="B49669" s="1">
        <f>DATE(2004,8,1) + TIME(0,0,0)</f>
        <v>38200</v>
      </c>
      <c r="C49669">
        <v>26.132427216</v>
      </c>
    </row>
    <row r="49670" spans="1:3" x14ac:dyDescent="0.25">
      <c r="A49670">
        <v>1705</v>
      </c>
      <c r="B49670" s="1">
        <f>DATE(2004,9,1) + TIME(0,0,0)</f>
        <v>38231</v>
      </c>
      <c r="C49670">
        <v>26.160516738999998</v>
      </c>
    </row>
    <row r="49671" spans="1:3" x14ac:dyDescent="0.25">
      <c r="A49671">
        <v>1735</v>
      </c>
      <c r="B49671" s="1">
        <f>DATE(2004,10,1) + TIME(0,0,0)</f>
        <v>38261</v>
      </c>
      <c r="C49671">
        <v>26.186981200999998</v>
      </c>
    </row>
    <row r="49672" spans="1:3" x14ac:dyDescent="0.25">
      <c r="A49672">
        <v>1766</v>
      </c>
      <c r="B49672" s="1">
        <f>DATE(2004,11,1) + TIME(0,0,0)</f>
        <v>38292</v>
      </c>
      <c r="C49672">
        <v>26.213626862000002</v>
      </c>
    </row>
    <row r="49673" spans="1:3" x14ac:dyDescent="0.25">
      <c r="A49673">
        <v>1796</v>
      </c>
      <c r="B49673" s="1">
        <f>DATE(2004,12,1) + TIME(0,0,0)</f>
        <v>38322</v>
      </c>
      <c r="C49673">
        <v>26.238788605</v>
      </c>
    </row>
    <row r="49674" spans="1:3" x14ac:dyDescent="0.25">
      <c r="A49674">
        <v>1827</v>
      </c>
      <c r="B49674" s="1">
        <f>DATE(2005,1,1) + TIME(0,0,0)</f>
        <v>38353</v>
      </c>
      <c r="C49674">
        <v>26.263999939000001</v>
      </c>
    </row>
    <row r="49675" spans="1:3" x14ac:dyDescent="0.25">
      <c r="A49675">
        <v>1858</v>
      </c>
      <c r="B49675" s="1">
        <f>DATE(2005,2,1) + TIME(0,0,0)</f>
        <v>38384</v>
      </c>
      <c r="C49675">
        <v>26.288351059</v>
      </c>
    </row>
    <row r="49676" spans="1:3" x14ac:dyDescent="0.25">
      <c r="A49676">
        <v>1886</v>
      </c>
      <c r="B49676" s="1">
        <f>DATE(2005,3,1) + TIME(0,0,0)</f>
        <v>38412</v>
      </c>
      <c r="C49676">
        <v>26.309713364</v>
      </c>
    </row>
    <row r="49677" spans="1:3" x14ac:dyDescent="0.25">
      <c r="A49677">
        <v>1917</v>
      </c>
      <c r="B49677" s="1">
        <f>DATE(2005,4,1) + TIME(0,0,0)</f>
        <v>38443</v>
      </c>
      <c r="C49677">
        <v>26.332801819</v>
      </c>
    </row>
    <row r="49678" spans="1:3" x14ac:dyDescent="0.25">
      <c r="A49678">
        <v>1947</v>
      </c>
      <c r="B49678" s="1">
        <f>DATE(2005,5,1) + TIME(0,0,0)</f>
        <v>38473</v>
      </c>
      <c r="C49678">
        <v>26.354637146000002</v>
      </c>
    </row>
    <row r="49679" spans="1:3" x14ac:dyDescent="0.25">
      <c r="A49679">
        <v>1978</v>
      </c>
      <c r="B49679" s="1">
        <f>DATE(2005,6,1) + TIME(0,0,0)</f>
        <v>38504</v>
      </c>
      <c r="C49679">
        <v>26.376726151</v>
      </c>
    </row>
    <row r="49680" spans="1:3" x14ac:dyDescent="0.25">
      <c r="A49680">
        <v>2008</v>
      </c>
      <c r="B49680" s="1">
        <f>DATE(2005,7,1) + TIME(0,0,0)</f>
        <v>38534</v>
      </c>
      <c r="C49680">
        <v>26.397687911999999</v>
      </c>
    </row>
    <row r="49681" spans="1:3" x14ac:dyDescent="0.25">
      <c r="A49681">
        <v>2039</v>
      </c>
      <c r="B49681" s="1">
        <f>DATE(2005,8,1) + TIME(0,0,0)</f>
        <v>38565</v>
      </c>
      <c r="C49681">
        <v>26.418964385999999</v>
      </c>
    </row>
    <row r="49682" spans="1:3" x14ac:dyDescent="0.25">
      <c r="A49682">
        <v>2070</v>
      </c>
      <c r="B49682" s="1">
        <f>DATE(2005,9,1) + TIME(0,0,0)</f>
        <v>38596</v>
      </c>
      <c r="C49682">
        <v>26.439891814999999</v>
      </c>
    </row>
    <row r="49683" spans="1:3" x14ac:dyDescent="0.25">
      <c r="A49683">
        <v>2100</v>
      </c>
      <c r="B49683" s="1">
        <f>DATE(2005,10,1) + TIME(0,0,0)</f>
        <v>38626</v>
      </c>
      <c r="C49683">
        <v>26.459840775</v>
      </c>
    </row>
    <row r="49684" spans="1:3" x14ac:dyDescent="0.25">
      <c r="A49684">
        <v>2131</v>
      </c>
      <c r="B49684" s="1">
        <f>DATE(2005,11,1) + TIME(0,0,0)</f>
        <v>38657</v>
      </c>
      <c r="C49684">
        <v>26.480175018000001</v>
      </c>
    </row>
    <row r="49685" spans="1:3" x14ac:dyDescent="0.25">
      <c r="A49685">
        <v>2161</v>
      </c>
      <c r="B49685" s="1">
        <f>DATE(2005,12,1) + TIME(0,0,0)</f>
        <v>38687</v>
      </c>
      <c r="C49685">
        <v>26.499610901</v>
      </c>
    </row>
    <row r="49686" spans="1:3" x14ac:dyDescent="0.25">
      <c r="A49686">
        <v>2192</v>
      </c>
      <c r="B49686" s="1">
        <f>DATE(2006,1,1) + TIME(0,0,0)</f>
        <v>38718</v>
      </c>
      <c r="C49686">
        <v>26.519468307</v>
      </c>
    </row>
    <row r="49687" spans="1:3" x14ac:dyDescent="0.25">
      <c r="A49687">
        <v>2223</v>
      </c>
      <c r="B49687" s="1">
        <f>DATE(2006,2,1) + TIME(0,0,0)</f>
        <v>38749</v>
      </c>
      <c r="C49687">
        <v>26.539129256999999</v>
      </c>
    </row>
    <row r="49688" spans="1:3" x14ac:dyDescent="0.25">
      <c r="A49688">
        <v>2251</v>
      </c>
      <c r="B49688" s="1">
        <f>DATE(2006,3,1) + TIME(0,0,0)</f>
        <v>38777</v>
      </c>
      <c r="C49688">
        <v>26.556735992</v>
      </c>
    </row>
    <row r="49689" spans="1:3" x14ac:dyDescent="0.25">
      <c r="A49689">
        <v>2282</v>
      </c>
      <c r="B49689" s="1">
        <f>DATE(2006,4,1) + TIME(0,0,0)</f>
        <v>38808</v>
      </c>
      <c r="C49689">
        <v>26.576078415000001</v>
      </c>
    </row>
    <row r="49690" spans="1:3" x14ac:dyDescent="0.25">
      <c r="A49690">
        <v>2312</v>
      </c>
      <c r="B49690" s="1">
        <f>DATE(2006,5,1) + TIME(0,0,0)</f>
        <v>38838</v>
      </c>
      <c r="C49690">
        <v>26.594665527</v>
      </c>
    </row>
    <row r="49691" spans="1:3" x14ac:dyDescent="0.25">
      <c r="A49691">
        <v>2343</v>
      </c>
      <c r="B49691" s="1">
        <f>DATE(2006,6,1) + TIME(0,0,0)</f>
        <v>38869</v>
      </c>
      <c r="C49691">
        <v>26.613744736000001</v>
      </c>
    </row>
    <row r="49692" spans="1:3" x14ac:dyDescent="0.25">
      <c r="A49692">
        <v>2373</v>
      </c>
      <c r="B49692" s="1">
        <f>DATE(2006,7,1) + TIME(0,0,0)</f>
        <v>38899</v>
      </c>
      <c r="C49692">
        <v>26.632097244000001</v>
      </c>
    </row>
    <row r="49693" spans="1:3" x14ac:dyDescent="0.25">
      <c r="A49693">
        <v>2404</v>
      </c>
      <c r="B49693" s="1">
        <f>DATE(2006,8,1) + TIME(0,0,0)</f>
        <v>38930</v>
      </c>
      <c r="C49693">
        <v>26.650953293000001</v>
      </c>
    </row>
    <row r="49694" spans="1:3" x14ac:dyDescent="0.25">
      <c r="A49694">
        <v>2435</v>
      </c>
      <c r="B49694" s="1">
        <f>DATE(2006,9,1) + TIME(0,0,0)</f>
        <v>38961</v>
      </c>
      <c r="C49694">
        <v>26.669706345000002</v>
      </c>
    </row>
    <row r="49695" spans="1:3" x14ac:dyDescent="0.25">
      <c r="A49695">
        <v>2465</v>
      </c>
      <c r="B49695" s="1">
        <f>DATE(2006,10,1) + TIME(0,0,0)</f>
        <v>38991</v>
      </c>
      <c r="C49695">
        <v>26.687761306999999</v>
      </c>
    </row>
    <row r="49696" spans="1:3" x14ac:dyDescent="0.25">
      <c r="A49696">
        <v>2496</v>
      </c>
      <c r="B49696" s="1">
        <f>DATE(2006,11,1) + TIME(0,0,0)</f>
        <v>39022</v>
      </c>
      <c r="C49696">
        <v>26.706327437999999</v>
      </c>
    </row>
    <row r="49697" spans="1:3" x14ac:dyDescent="0.25">
      <c r="A49697">
        <v>2526</v>
      </c>
      <c r="B49697" s="1">
        <f>DATE(2006,12,1) + TIME(0,0,0)</f>
        <v>39052</v>
      </c>
      <c r="C49697">
        <v>26.724203110000001</v>
      </c>
    </row>
    <row r="49698" spans="1:3" x14ac:dyDescent="0.25">
      <c r="A49698">
        <v>2557</v>
      </c>
      <c r="B49698" s="1">
        <f>DATE(2007,1,1) + TIME(0,0,0)</f>
        <v>39083</v>
      </c>
      <c r="C49698">
        <v>26.742591858000001</v>
      </c>
    </row>
    <row r="49699" spans="1:3" x14ac:dyDescent="0.25">
      <c r="A49699">
        <v>2588</v>
      </c>
      <c r="B49699" s="1">
        <f>DATE(2007,2,1) + TIME(0,0,0)</f>
        <v>39114</v>
      </c>
      <c r="C49699">
        <v>26.76089859</v>
      </c>
    </row>
    <row r="49700" spans="1:3" x14ac:dyDescent="0.25">
      <c r="A49700">
        <v>2616</v>
      </c>
      <c r="B49700" s="1">
        <f>DATE(2007,3,1) + TIME(0,0,0)</f>
        <v>39142</v>
      </c>
      <c r="C49700">
        <v>26.777353287</v>
      </c>
    </row>
    <row r="49701" spans="1:3" x14ac:dyDescent="0.25">
      <c r="A49701">
        <v>2647</v>
      </c>
      <c r="B49701" s="1">
        <f>DATE(2007,4,1) + TIME(0,0,0)</f>
        <v>39173</v>
      </c>
      <c r="C49701">
        <v>26.795495986999999</v>
      </c>
    </row>
    <row r="49702" spans="1:3" x14ac:dyDescent="0.25">
      <c r="A49702">
        <v>2677</v>
      </c>
      <c r="B49702" s="1">
        <f>DATE(2007,5,1) + TIME(0,0,0)</f>
        <v>39203</v>
      </c>
      <c r="C49702">
        <v>26.812976837000001</v>
      </c>
    </row>
    <row r="49703" spans="1:3" x14ac:dyDescent="0.25">
      <c r="A49703">
        <v>2708</v>
      </c>
      <c r="B49703" s="1">
        <f>DATE(2007,6,1) + TIME(0,0,0)</f>
        <v>39234</v>
      </c>
      <c r="C49703">
        <v>26.830961227</v>
      </c>
    </row>
    <row r="49704" spans="1:3" x14ac:dyDescent="0.25">
      <c r="A49704">
        <v>2738</v>
      </c>
      <c r="B49704" s="1">
        <f>DATE(2007,7,1) + TIME(0,0,0)</f>
        <v>39264</v>
      </c>
      <c r="C49704">
        <v>26.848279952999999</v>
      </c>
    </row>
    <row r="49705" spans="1:3" x14ac:dyDescent="0.25">
      <c r="A49705">
        <v>2769</v>
      </c>
      <c r="B49705" s="1">
        <f>DATE(2007,8,1) + TIME(0,0,0)</f>
        <v>39295</v>
      </c>
      <c r="C49705">
        <v>26.866098403999999</v>
      </c>
    </row>
    <row r="49706" spans="1:3" x14ac:dyDescent="0.25">
      <c r="A49706">
        <v>2800</v>
      </c>
      <c r="B49706" s="1">
        <f>DATE(2007,9,1) + TIME(0,0,0)</f>
        <v>39326</v>
      </c>
      <c r="C49706">
        <v>26.883836746</v>
      </c>
    </row>
    <row r="49707" spans="1:3" x14ac:dyDescent="0.25">
      <c r="A49707">
        <v>2830</v>
      </c>
      <c r="B49707" s="1">
        <f>DATE(2007,10,1) + TIME(0,0,0)</f>
        <v>39356</v>
      </c>
      <c r="C49707">
        <v>26.900917053000001</v>
      </c>
    </row>
    <row r="49708" spans="1:3" x14ac:dyDescent="0.25">
      <c r="A49708">
        <v>2861</v>
      </c>
      <c r="B49708" s="1">
        <f>DATE(2007,11,1) + TIME(0,0,0)</f>
        <v>39387</v>
      </c>
      <c r="C49708">
        <v>26.918491364000001</v>
      </c>
    </row>
    <row r="49709" spans="1:3" x14ac:dyDescent="0.25">
      <c r="A49709">
        <v>2891</v>
      </c>
      <c r="B49709" s="1">
        <f>DATE(2007,12,1) + TIME(0,0,0)</f>
        <v>39417</v>
      </c>
      <c r="C49709">
        <v>26.935420990000001</v>
      </c>
    </row>
    <row r="49710" spans="1:3" x14ac:dyDescent="0.25">
      <c r="A49710">
        <v>2922</v>
      </c>
      <c r="B49710" s="1">
        <f>DATE(2008,1,1) + TIME(0,0,0)</f>
        <v>39448</v>
      </c>
      <c r="C49710">
        <v>26.952836990000002</v>
      </c>
    </row>
    <row r="49711" spans="1:3" x14ac:dyDescent="0.25">
      <c r="A49711">
        <v>2953</v>
      </c>
      <c r="B49711" s="1">
        <f>DATE(2008,2,1) + TIME(0,0,0)</f>
        <v>39479</v>
      </c>
      <c r="C49711">
        <v>26.970172882</v>
      </c>
    </row>
    <row r="49712" spans="1:3" x14ac:dyDescent="0.25">
      <c r="A49712">
        <v>2982</v>
      </c>
      <c r="B49712" s="1">
        <f>DATE(2008,3,1) + TIME(0,0,0)</f>
        <v>39508</v>
      </c>
      <c r="C49712">
        <v>26.986320496000001</v>
      </c>
    </row>
    <row r="49713" spans="1:3" x14ac:dyDescent="0.25">
      <c r="A49713">
        <v>3013</v>
      </c>
      <c r="B49713" s="1">
        <f>DATE(2008,4,1) + TIME(0,0,0)</f>
        <v>39539</v>
      </c>
      <c r="C49713">
        <v>27.003503799000001</v>
      </c>
    </row>
    <row r="49714" spans="1:3" x14ac:dyDescent="0.25">
      <c r="A49714">
        <v>3043</v>
      </c>
      <c r="B49714" s="1">
        <f>DATE(2008,5,1) + TIME(0,0,0)</f>
        <v>39569</v>
      </c>
      <c r="C49714">
        <v>27.020059585999999</v>
      </c>
    </row>
    <row r="49715" spans="1:3" x14ac:dyDescent="0.25">
      <c r="A49715">
        <v>3074</v>
      </c>
      <c r="B49715" s="1">
        <f>DATE(2008,6,1) + TIME(0,0,0)</f>
        <v>39600</v>
      </c>
      <c r="C49715">
        <v>27.037090301999999</v>
      </c>
    </row>
    <row r="49716" spans="1:3" x14ac:dyDescent="0.25">
      <c r="A49716">
        <v>3104</v>
      </c>
      <c r="B49716" s="1">
        <f>DATE(2008,7,1) + TIME(0,0,0)</f>
        <v>39630</v>
      </c>
      <c r="C49716">
        <v>27.053499221999999</v>
      </c>
    </row>
    <row r="49717" spans="1:3" x14ac:dyDescent="0.25">
      <c r="A49717">
        <v>3135</v>
      </c>
      <c r="B49717" s="1">
        <f>DATE(2008,8,1) + TIME(0,0,0)</f>
        <v>39661</v>
      </c>
      <c r="C49717">
        <v>27.070381165000001</v>
      </c>
    </row>
    <row r="49718" spans="1:3" x14ac:dyDescent="0.25">
      <c r="A49718">
        <v>3166</v>
      </c>
      <c r="B49718" s="1">
        <f>DATE(2008,9,1) + TIME(0,0,0)</f>
        <v>39692</v>
      </c>
      <c r="C49718">
        <v>27.087184906000001</v>
      </c>
    </row>
    <row r="49719" spans="1:3" x14ac:dyDescent="0.25">
      <c r="A49719">
        <v>3196</v>
      </c>
      <c r="B49719" s="1">
        <f>DATE(2008,10,1) + TIME(0,0,0)</f>
        <v>39722</v>
      </c>
      <c r="C49719">
        <v>27.103378295999999</v>
      </c>
    </row>
    <row r="49720" spans="1:3" x14ac:dyDescent="0.25">
      <c r="A49720">
        <v>3227</v>
      </c>
      <c r="B49720" s="1">
        <f>DATE(2008,11,1) + TIME(0,0,0)</f>
        <v>39753</v>
      </c>
      <c r="C49720">
        <v>27.120035172000001</v>
      </c>
    </row>
    <row r="49721" spans="1:3" x14ac:dyDescent="0.25">
      <c r="A49721">
        <v>3257</v>
      </c>
      <c r="B49721" s="1">
        <f>DATE(2008,12,1) + TIME(0,0,0)</f>
        <v>39783</v>
      </c>
      <c r="C49721">
        <v>27.136087417999999</v>
      </c>
    </row>
    <row r="49722" spans="1:3" x14ac:dyDescent="0.25">
      <c r="A49722">
        <v>3288</v>
      </c>
      <c r="B49722" s="1">
        <f>DATE(2009,1,1) + TIME(0,0,0)</f>
        <v>39814</v>
      </c>
      <c r="C49722">
        <v>27.152605056999999</v>
      </c>
    </row>
    <row r="49723" spans="1:3" x14ac:dyDescent="0.25">
      <c r="A49723">
        <v>3319</v>
      </c>
      <c r="B49723" s="1">
        <f>DATE(2009,2,1) + TIME(0,0,0)</f>
        <v>39845</v>
      </c>
      <c r="C49723">
        <v>27.169054031000002</v>
      </c>
    </row>
    <row r="49724" spans="1:3" x14ac:dyDescent="0.25">
      <c r="A49724">
        <v>3347</v>
      </c>
      <c r="B49724" s="1">
        <f>DATE(2009,3,1) + TIME(0,0,0)</f>
        <v>39873</v>
      </c>
      <c r="C49724">
        <v>27.183851241999999</v>
      </c>
    </row>
    <row r="49725" spans="1:3" x14ac:dyDescent="0.25">
      <c r="A49725">
        <v>3378</v>
      </c>
      <c r="B49725" s="1">
        <f>DATE(2009,4,1) + TIME(0,0,0)</f>
        <v>39904</v>
      </c>
      <c r="C49725">
        <v>27.200172424000002</v>
      </c>
    </row>
    <row r="49726" spans="1:3" x14ac:dyDescent="0.25">
      <c r="A49726">
        <v>3408</v>
      </c>
      <c r="B49726" s="1">
        <f>DATE(2009,5,1) + TIME(0,0,0)</f>
        <v>39934</v>
      </c>
      <c r="C49726">
        <v>27.215904236</v>
      </c>
    </row>
    <row r="49727" spans="1:3" x14ac:dyDescent="0.25">
      <c r="A49727">
        <v>3439</v>
      </c>
      <c r="B49727" s="1">
        <f>DATE(2009,6,1) + TIME(0,0,0)</f>
        <v>39965</v>
      </c>
      <c r="C49727">
        <v>27.232099533</v>
      </c>
    </row>
    <row r="49728" spans="1:3" x14ac:dyDescent="0.25">
      <c r="A49728">
        <v>3469</v>
      </c>
      <c r="B49728" s="1">
        <f>DATE(2009,7,1) + TIME(0,0,0)</f>
        <v>39995</v>
      </c>
      <c r="C49728">
        <v>27.247714995999999</v>
      </c>
    </row>
    <row r="49729" spans="1:3" x14ac:dyDescent="0.25">
      <c r="A49729">
        <v>3500</v>
      </c>
      <c r="B49729" s="1">
        <f>DATE(2009,8,1) + TIME(0,0,0)</f>
        <v>40026</v>
      </c>
      <c r="C49729">
        <v>27.263792037999998</v>
      </c>
    </row>
    <row r="49730" spans="1:3" x14ac:dyDescent="0.25">
      <c r="A49730">
        <v>3531</v>
      </c>
      <c r="B49730" s="1">
        <f>DATE(2009,9,1) + TIME(0,0,0)</f>
        <v>40057</v>
      </c>
      <c r="C49730">
        <v>27.279813766</v>
      </c>
    </row>
    <row r="49731" spans="1:3" x14ac:dyDescent="0.25">
      <c r="A49731">
        <v>3561</v>
      </c>
      <c r="B49731" s="1">
        <f>DATE(2009,10,1) + TIME(0,0,0)</f>
        <v>40087</v>
      </c>
      <c r="C49731">
        <v>27.295259475999998</v>
      </c>
    </row>
    <row r="49732" spans="1:3" x14ac:dyDescent="0.25">
      <c r="A49732">
        <v>3592</v>
      </c>
      <c r="B49732" s="1">
        <f>DATE(2009,11,1) + TIME(0,0,0)</f>
        <v>40118</v>
      </c>
      <c r="C49732">
        <v>27.311159134</v>
      </c>
    </row>
    <row r="49733" spans="1:3" x14ac:dyDescent="0.25">
      <c r="A49733">
        <v>3622</v>
      </c>
      <c r="B49733" s="1">
        <f>DATE(2009,12,1) + TIME(0,0,0)</f>
        <v>40148</v>
      </c>
      <c r="C49733">
        <v>27.326498032</v>
      </c>
    </row>
    <row r="49734" spans="1:3" x14ac:dyDescent="0.25">
      <c r="A49734">
        <v>3653</v>
      </c>
      <c r="B49734" s="1">
        <f>DATE(2010,1,1) + TIME(0,0,0)</f>
        <v>40179</v>
      </c>
      <c r="C49734">
        <v>27.342296600000001</v>
      </c>
    </row>
    <row r="49735" spans="1:3" x14ac:dyDescent="0.25">
      <c r="A49735">
        <v>3684</v>
      </c>
      <c r="B49735" s="1">
        <f>DATE(2010,2,1) + TIME(0,0,0)</f>
        <v>40210</v>
      </c>
      <c r="C49735">
        <v>27.358047485</v>
      </c>
    </row>
    <row r="49736" spans="1:3" x14ac:dyDescent="0.25">
      <c r="A49736">
        <v>3712</v>
      </c>
      <c r="B49736" s="1">
        <f>DATE(2010,3,1) + TIME(0,0,0)</f>
        <v>40238</v>
      </c>
      <c r="C49736">
        <v>27.37223053</v>
      </c>
    </row>
    <row r="49737" spans="1:3" x14ac:dyDescent="0.25">
      <c r="A49737">
        <v>3743</v>
      </c>
      <c r="B49737" s="1">
        <f>DATE(2010,4,1) + TIME(0,0,0)</f>
        <v>40269</v>
      </c>
      <c r="C49737">
        <v>27.387887955</v>
      </c>
    </row>
    <row r="49738" spans="1:3" x14ac:dyDescent="0.25">
      <c r="A49738">
        <v>3773</v>
      </c>
      <c r="B49738" s="1">
        <f>DATE(2010,5,1) + TIME(0,0,0)</f>
        <v>40299</v>
      </c>
      <c r="C49738">
        <v>27.402994155999998</v>
      </c>
    </row>
    <row r="49739" spans="1:3" x14ac:dyDescent="0.25">
      <c r="A49739">
        <v>3804</v>
      </c>
      <c r="B49739" s="1">
        <f>DATE(2010,6,1) + TIME(0,0,0)</f>
        <v>40330</v>
      </c>
      <c r="C49739">
        <v>27.418554306000001</v>
      </c>
    </row>
    <row r="49740" spans="1:3" x14ac:dyDescent="0.25">
      <c r="A49740">
        <v>3834</v>
      </c>
      <c r="B49740" s="1">
        <f>DATE(2010,7,1) + TIME(0,0,0)</f>
        <v>40360</v>
      </c>
      <c r="C49740">
        <v>27.433567047</v>
      </c>
    </row>
    <row r="49741" spans="1:3" x14ac:dyDescent="0.25">
      <c r="A49741">
        <v>3865</v>
      </c>
      <c r="B49741" s="1">
        <f>DATE(2010,8,1) + TIME(0,0,0)</f>
        <v>40391</v>
      </c>
      <c r="C49741">
        <v>27.449031829999999</v>
      </c>
    </row>
    <row r="49742" spans="1:3" x14ac:dyDescent="0.25">
      <c r="A49742">
        <v>3896</v>
      </c>
      <c r="B49742" s="1">
        <f>DATE(2010,9,1) + TIME(0,0,0)</f>
        <v>40422</v>
      </c>
      <c r="C49742">
        <v>27.464447021000002</v>
      </c>
    </row>
    <row r="49743" spans="1:3" x14ac:dyDescent="0.25">
      <c r="A49743">
        <v>3926</v>
      </c>
      <c r="B49743" s="1">
        <f>DATE(2010,10,1) + TIME(0,0,0)</f>
        <v>40452</v>
      </c>
      <c r="C49743">
        <v>27.479316710999999</v>
      </c>
    </row>
    <row r="49744" spans="1:3" x14ac:dyDescent="0.25">
      <c r="A49744">
        <v>3957</v>
      </c>
      <c r="B49744" s="1">
        <f>DATE(2010,11,1) + TIME(0,0,0)</f>
        <v>40483</v>
      </c>
      <c r="C49744">
        <v>27.494634628</v>
      </c>
    </row>
    <row r="49745" spans="1:3" x14ac:dyDescent="0.25">
      <c r="A49745">
        <v>3987</v>
      </c>
      <c r="B49745" s="1">
        <f>DATE(2010,12,1) + TIME(0,0,0)</f>
        <v>40513</v>
      </c>
      <c r="C49745">
        <v>27.509408951000001</v>
      </c>
    </row>
    <row r="49746" spans="1:3" x14ac:dyDescent="0.25">
      <c r="A49746">
        <v>4018</v>
      </c>
      <c r="B49746" s="1">
        <f>DATE(2011,1,1) + TIME(0,0,0)</f>
        <v>40544</v>
      </c>
      <c r="C49746">
        <v>27.524625778000001</v>
      </c>
    </row>
    <row r="49747" spans="1:3" x14ac:dyDescent="0.25">
      <c r="A49747">
        <v>4049</v>
      </c>
      <c r="B49747" s="1">
        <f>DATE(2011,2,1) + TIME(0,0,0)</f>
        <v>40575</v>
      </c>
      <c r="C49747">
        <v>27.539791106999999</v>
      </c>
    </row>
    <row r="49748" spans="1:3" x14ac:dyDescent="0.25">
      <c r="A49748">
        <v>4077</v>
      </c>
      <c r="B49748" s="1">
        <f>DATE(2011,3,1) + TIME(0,0,0)</f>
        <v>40603</v>
      </c>
      <c r="C49748">
        <v>27.553443908999999</v>
      </c>
    </row>
    <row r="49749" spans="1:3" x14ac:dyDescent="0.25">
      <c r="A49749">
        <v>4108</v>
      </c>
      <c r="B49749" s="1">
        <f>DATE(2011,4,1) + TIME(0,0,0)</f>
        <v>40634</v>
      </c>
      <c r="C49749">
        <v>27.568510056000001</v>
      </c>
    </row>
    <row r="49750" spans="1:3" x14ac:dyDescent="0.25">
      <c r="A49750">
        <v>4138</v>
      </c>
      <c r="B49750" s="1">
        <f>DATE(2011,5,1) + TIME(0,0,0)</f>
        <v>40664</v>
      </c>
      <c r="C49750">
        <v>27.583038330000001</v>
      </c>
    </row>
    <row r="49751" spans="1:3" x14ac:dyDescent="0.25">
      <c r="A49751">
        <v>4169</v>
      </c>
      <c r="B49751" s="1">
        <f>DATE(2011,6,1) + TIME(0,0,0)</f>
        <v>40695</v>
      </c>
      <c r="C49751">
        <v>27.597999572999999</v>
      </c>
    </row>
    <row r="49752" spans="1:3" x14ac:dyDescent="0.25">
      <c r="A49752">
        <v>4199</v>
      </c>
      <c r="B49752" s="1">
        <f>DATE(2011,7,1) + TIME(0,0,0)</f>
        <v>40725</v>
      </c>
      <c r="C49752">
        <v>27.612426758000002</v>
      </c>
    </row>
    <row r="49753" spans="1:3" x14ac:dyDescent="0.25">
      <c r="A49753">
        <v>4230</v>
      </c>
      <c r="B49753" s="1">
        <f>DATE(2011,8,1) + TIME(0,0,0)</f>
        <v>40756</v>
      </c>
      <c r="C49753">
        <v>27.627281189000001</v>
      </c>
    </row>
    <row r="49754" spans="1:3" x14ac:dyDescent="0.25">
      <c r="A49754">
        <v>4261</v>
      </c>
      <c r="B49754" s="1">
        <f>DATE(2011,9,1) + TIME(0,0,0)</f>
        <v>40787</v>
      </c>
      <c r="C49754">
        <v>27.642082213999998</v>
      </c>
    </row>
    <row r="49755" spans="1:3" x14ac:dyDescent="0.25">
      <c r="A49755">
        <v>4291</v>
      </c>
      <c r="B49755" s="1">
        <f>DATE(2011,10,1) + TIME(0,0,0)</f>
        <v>40817</v>
      </c>
      <c r="C49755">
        <v>27.656354904000001</v>
      </c>
    </row>
    <row r="49756" spans="1:3" x14ac:dyDescent="0.25">
      <c r="A49756">
        <v>4322</v>
      </c>
      <c r="B49756" s="1">
        <f>DATE(2011,11,1) + TIME(0,0,0)</f>
        <v>40848</v>
      </c>
      <c r="C49756">
        <v>27.671049117999999</v>
      </c>
    </row>
    <row r="49757" spans="1:3" x14ac:dyDescent="0.25">
      <c r="A49757">
        <v>4352</v>
      </c>
      <c r="B49757" s="1">
        <f>DATE(2011,12,1) + TIME(0,0,0)</f>
        <v>40878</v>
      </c>
      <c r="C49757">
        <v>27.685218810999999</v>
      </c>
    </row>
    <row r="49758" spans="1:3" x14ac:dyDescent="0.25">
      <c r="A49758">
        <v>4383</v>
      </c>
      <c r="B49758" s="1">
        <f>DATE(2012,1,1) + TIME(0,0,0)</f>
        <v>40909</v>
      </c>
      <c r="C49758">
        <v>27.699806212999999</v>
      </c>
    </row>
    <row r="49759" spans="1:3" x14ac:dyDescent="0.25">
      <c r="A49759">
        <v>4414</v>
      </c>
      <c r="B49759" s="1">
        <f>DATE(2012,2,1) + TIME(0,0,0)</f>
        <v>40940</v>
      </c>
      <c r="C49759">
        <v>27.71434021</v>
      </c>
    </row>
    <row r="49760" spans="1:3" x14ac:dyDescent="0.25">
      <c r="A49760">
        <v>4443</v>
      </c>
      <c r="B49760" s="1">
        <f>DATE(2012,3,1) + TIME(0,0,0)</f>
        <v>40969</v>
      </c>
      <c r="C49760">
        <v>27.7278862</v>
      </c>
    </row>
    <row r="49761" spans="1:3" x14ac:dyDescent="0.25">
      <c r="A49761">
        <v>4474</v>
      </c>
      <c r="B49761" s="1">
        <f>DATE(2012,4,1) + TIME(0,0,0)</f>
        <v>41000</v>
      </c>
      <c r="C49761">
        <v>27.742315292000001</v>
      </c>
    </row>
    <row r="49762" spans="1:3" x14ac:dyDescent="0.25">
      <c r="A49762">
        <v>4504</v>
      </c>
      <c r="B49762" s="1">
        <f>DATE(2012,5,1) + TIME(0,0,0)</f>
        <v>41030</v>
      </c>
      <c r="C49762">
        <v>27.756227493000001</v>
      </c>
    </row>
    <row r="49763" spans="1:3" x14ac:dyDescent="0.25">
      <c r="A49763">
        <v>4535</v>
      </c>
      <c r="B49763" s="1">
        <f>DATE(2012,6,1) + TIME(0,0,0)</f>
        <v>41061</v>
      </c>
      <c r="C49763">
        <v>27.770549773999999</v>
      </c>
    </row>
    <row r="49764" spans="1:3" x14ac:dyDescent="0.25">
      <c r="A49764">
        <v>4565</v>
      </c>
      <c r="B49764" s="1">
        <f>DATE(2012,7,1) + TIME(0,0,0)</f>
        <v>41091</v>
      </c>
      <c r="C49764">
        <v>27.784358978</v>
      </c>
    </row>
    <row r="49765" spans="1:3" x14ac:dyDescent="0.25">
      <c r="A49765">
        <v>4596</v>
      </c>
      <c r="B49765" s="1">
        <f>DATE(2012,8,1) + TIME(0,0,0)</f>
        <v>41122</v>
      </c>
      <c r="C49765">
        <v>27.798576355000002</v>
      </c>
    </row>
    <row r="49766" spans="1:3" x14ac:dyDescent="0.25">
      <c r="A49766">
        <v>4627</v>
      </c>
      <c r="B49766" s="1">
        <f>DATE(2012,9,1) + TIME(0,0,0)</f>
        <v>41153</v>
      </c>
      <c r="C49766">
        <v>27.812742233000002</v>
      </c>
    </row>
    <row r="49767" spans="1:3" x14ac:dyDescent="0.25">
      <c r="A49767">
        <v>4657</v>
      </c>
      <c r="B49767" s="1">
        <f>DATE(2012,10,1) + TIME(0,0,0)</f>
        <v>41183</v>
      </c>
      <c r="C49767">
        <v>27.826398849</v>
      </c>
    </row>
    <row r="49768" spans="1:3" x14ac:dyDescent="0.25">
      <c r="A49768">
        <v>4688</v>
      </c>
      <c r="B49768" s="1">
        <f>DATE(2012,11,1) + TIME(0,0,0)</f>
        <v>41214</v>
      </c>
      <c r="C49768">
        <v>27.840459824</v>
      </c>
    </row>
    <row r="49769" spans="1:3" x14ac:dyDescent="0.25">
      <c r="A49769">
        <v>4718</v>
      </c>
      <c r="B49769" s="1">
        <f>DATE(2012,12,1) + TIME(0,0,0)</f>
        <v>41244</v>
      </c>
      <c r="C49769">
        <v>27.854015350000001</v>
      </c>
    </row>
    <row r="49770" spans="1:3" x14ac:dyDescent="0.25">
      <c r="A49770">
        <v>4749</v>
      </c>
      <c r="B49770" s="1">
        <f>DATE(2013,1,1) + TIME(0,0,0)</f>
        <v>41275</v>
      </c>
      <c r="C49770">
        <v>27.867973328000001</v>
      </c>
    </row>
    <row r="49771" spans="1:3" x14ac:dyDescent="0.25">
      <c r="A49771">
        <v>4780</v>
      </c>
      <c r="B49771" s="1">
        <f>DATE(2013,2,1) + TIME(0,0,0)</f>
        <v>41306</v>
      </c>
      <c r="C49771">
        <v>27.881879807000001</v>
      </c>
    </row>
    <row r="49772" spans="1:3" x14ac:dyDescent="0.25">
      <c r="A49772">
        <v>4808</v>
      </c>
      <c r="B49772" s="1">
        <f>DATE(2013,3,1) + TIME(0,0,0)</f>
        <v>41334</v>
      </c>
      <c r="C49772">
        <v>27.894395828</v>
      </c>
    </row>
    <row r="49773" spans="1:3" x14ac:dyDescent="0.25">
      <c r="A49773">
        <v>4839</v>
      </c>
      <c r="B49773" s="1">
        <f>DATE(2013,4,1) + TIME(0,0,0)</f>
        <v>41365</v>
      </c>
      <c r="C49773">
        <v>27.908203125</v>
      </c>
    </row>
    <row r="49774" spans="1:3" x14ac:dyDescent="0.25">
      <c r="A49774">
        <v>4869</v>
      </c>
      <c r="B49774" s="1">
        <f>DATE(2013,5,1) + TIME(0,0,0)</f>
        <v>41395</v>
      </c>
      <c r="C49774">
        <v>27.921516418</v>
      </c>
    </row>
    <row r="49775" spans="1:3" x14ac:dyDescent="0.25">
      <c r="A49775">
        <v>4900</v>
      </c>
      <c r="B49775" s="1">
        <f>DATE(2013,6,1) + TIME(0,0,0)</f>
        <v>41426</v>
      </c>
      <c r="C49775">
        <v>27.935224533</v>
      </c>
    </row>
    <row r="49776" spans="1:3" x14ac:dyDescent="0.25">
      <c r="A49776">
        <v>4930</v>
      </c>
      <c r="B49776" s="1">
        <f>DATE(2013,7,1) + TIME(0,0,0)</f>
        <v>41456</v>
      </c>
      <c r="C49776">
        <v>27.948442458999999</v>
      </c>
    </row>
    <row r="49777" spans="1:3" x14ac:dyDescent="0.25">
      <c r="A49777">
        <v>4961</v>
      </c>
      <c r="B49777" s="1">
        <f>DATE(2013,8,1) + TIME(0,0,0)</f>
        <v>41487</v>
      </c>
      <c r="C49777">
        <v>27.962053299000001</v>
      </c>
    </row>
    <row r="49778" spans="1:3" x14ac:dyDescent="0.25">
      <c r="A49778">
        <v>4992</v>
      </c>
      <c r="B49778" s="1">
        <f>DATE(2013,9,1) + TIME(0,0,0)</f>
        <v>41518</v>
      </c>
      <c r="C49778">
        <v>27.975610733</v>
      </c>
    </row>
    <row r="49779" spans="1:3" x14ac:dyDescent="0.25">
      <c r="A49779">
        <v>5022</v>
      </c>
      <c r="B49779" s="1">
        <f>DATE(2013,10,1) + TIME(0,0,0)</f>
        <v>41548</v>
      </c>
      <c r="C49779">
        <v>27.988681793000001</v>
      </c>
    </row>
    <row r="49780" spans="1:3" x14ac:dyDescent="0.25">
      <c r="A49780">
        <v>5053</v>
      </c>
      <c r="B49780" s="1">
        <f>DATE(2013,11,1) + TIME(0,0,0)</f>
        <v>41579</v>
      </c>
      <c r="C49780">
        <v>28.002140045000001</v>
      </c>
    </row>
    <row r="49781" spans="1:3" x14ac:dyDescent="0.25">
      <c r="A49781">
        <v>5083</v>
      </c>
      <c r="B49781" s="1">
        <f>DATE(2013,12,1) + TIME(0,0,0)</f>
        <v>41609</v>
      </c>
      <c r="C49781">
        <v>28.015117645</v>
      </c>
    </row>
    <row r="49782" spans="1:3" x14ac:dyDescent="0.25">
      <c r="A49782">
        <v>5114</v>
      </c>
      <c r="B49782" s="1">
        <f>DATE(2014,1,1) + TIME(0,0,0)</f>
        <v>41640</v>
      </c>
      <c r="C49782">
        <v>28.028478622000002</v>
      </c>
    </row>
    <row r="49783" spans="1:3" x14ac:dyDescent="0.25">
      <c r="A49783">
        <v>5145</v>
      </c>
      <c r="B49783" s="1">
        <f>DATE(2014,2,1) + TIME(0,0,0)</f>
        <v>41671</v>
      </c>
      <c r="C49783">
        <v>28.041790009</v>
      </c>
    </row>
    <row r="49784" spans="1:3" x14ac:dyDescent="0.25">
      <c r="A49784">
        <v>5173</v>
      </c>
      <c r="B49784" s="1">
        <f>DATE(2014,3,1) + TIME(0,0,0)</f>
        <v>41699</v>
      </c>
      <c r="C49784">
        <v>28.053773880000001</v>
      </c>
    </row>
    <row r="49785" spans="1:3" x14ac:dyDescent="0.25">
      <c r="A49785">
        <v>5204</v>
      </c>
      <c r="B49785" s="1">
        <f>DATE(2014,4,1) + TIME(0,0,0)</f>
        <v>41730</v>
      </c>
      <c r="C49785">
        <v>28.066995621</v>
      </c>
    </row>
    <row r="49786" spans="1:3" x14ac:dyDescent="0.25">
      <c r="A49786">
        <v>5234</v>
      </c>
      <c r="B49786" s="1">
        <f>DATE(2014,5,1) + TIME(0,0,0)</f>
        <v>41760</v>
      </c>
      <c r="C49786">
        <v>28.079748154000001</v>
      </c>
    </row>
    <row r="49787" spans="1:3" x14ac:dyDescent="0.25">
      <c r="A49787">
        <v>5265</v>
      </c>
      <c r="B49787" s="1">
        <f>DATE(2014,6,1) + TIME(0,0,0)</f>
        <v>41791</v>
      </c>
      <c r="C49787">
        <v>28.092878341999999</v>
      </c>
    </row>
    <row r="49788" spans="1:3" x14ac:dyDescent="0.25">
      <c r="A49788">
        <v>5295</v>
      </c>
      <c r="B49788" s="1">
        <f>DATE(2014,7,1) + TIME(0,0,0)</f>
        <v>41821</v>
      </c>
      <c r="C49788">
        <v>28.105543137000002</v>
      </c>
    </row>
    <row r="49789" spans="1:3" x14ac:dyDescent="0.25">
      <c r="A49789">
        <v>5326</v>
      </c>
      <c r="B49789" s="1">
        <f>DATE(2014,8,1) + TIME(0,0,0)</f>
        <v>41852</v>
      </c>
      <c r="C49789">
        <v>28.118583679</v>
      </c>
    </row>
    <row r="49790" spans="1:3" x14ac:dyDescent="0.25">
      <c r="A49790">
        <v>5357</v>
      </c>
      <c r="B49790" s="1">
        <f>DATE(2014,9,1) + TIME(0,0,0)</f>
        <v>41883</v>
      </c>
      <c r="C49790">
        <v>28.131580353</v>
      </c>
    </row>
    <row r="49791" spans="1:3" x14ac:dyDescent="0.25">
      <c r="A49791">
        <v>5387</v>
      </c>
      <c r="B49791" s="1">
        <f>DATE(2014,10,1) + TIME(0,0,0)</f>
        <v>41913</v>
      </c>
      <c r="C49791">
        <v>28.144115448000001</v>
      </c>
    </row>
    <row r="49792" spans="1:3" x14ac:dyDescent="0.25">
      <c r="A49792">
        <v>5418</v>
      </c>
      <c r="B49792" s="1">
        <f>DATE(2014,11,1) + TIME(0,0,0)</f>
        <v>41944</v>
      </c>
      <c r="C49792">
        <v>28.157024384</v>
      </c>
    </row>
    <row r="49793" spans="1:3" x14ac:dyDescent="0.25">
      <c r="A49793">
        <v>5448</v>
      </c>
      <c r="B49793" s="1">
        <f>DATE(2014,12,1) + TIME(0,0,0)</f>
        <v>41974</v>
      </c>
      <c r="C49793">
        <v>28.169475554999998</v>
      </c>
    </row>
    <row r="49794" spans="1:3" x14ac:dyDescent="0.25">
      <c r="A49794">
        <v>5479</v>
      </c>
      <c r="B49794" s="1">
        <f>DATE(2015,1,1) + TIME(0,0,0)</f>
        <v>42005</v>
      </c>
      <c r="C49794">
        <v>28.182298660000001</v>
      </c>
    </row>
    <row r="49795" spans="1:3" x14ac:dyDescent="0.25">
      <c r="A49795">
        <v>5510</v>
      </c>
      <c r="B49795" s="1">
        <f>DATE(2015,2,1) + TIME(0,0,0)</f>
        <v>42036</v>
      </c>
      <c r="C49795">
        <v>28.195077896000001</v>
      </c>
    </row>
    <row r="49796" spans="1:3" x14ac:dyDescent="0.25">
      <c r="A49796">
        <v>5538</v>
      </c>
      <c r="B49796" s="1">
        <f>DATE(2015,3,1) + TIME(0,0,0)</f>
        <v>42064</v>
      </c>
      <c r="C49796">
        <v>28.206583023</v>
      </c>
    </row>
    <row r="49797" spans="1:3" x14ac:dyDescent="0.25">
      <c r="A49797">
        <v>5569</v>
      </c>
      <c r="B49797" s="1">
        <f>DATE(2015,4,1) + TIME(0,0,0)</f>
        <v>42095</v>
      </c>
      <c r="C49797">
        <v>28.219280243</v>
      </c>
    </row>
    <row r="49798" spans="1:3" x14ac:dyDescent="0.25">
      <c r="A49798">
        <v>5599</v>
      </c>
      <c r="B49798" s="1">
        <f>DATE(2015,5,1) + TIME(0,0,0)</f>
        <v>42125</v>
      </c>
      <c r="C49798">
        <v>28.231527327999999</v>
      </c>
    </row>
    <row r="49799" spans="1:3" x14ac:dyDescent="0.25">
      <c r="A49799">
        <v>5630</v>
      </c>
      <c r="B49799" s="1">
        <f>DATE(2015,6,1) + TIME(0,0,0)</f>
        <v>42156</v>
      </c>
      <c r="C49799">
        <v>28.244140625</v>
      </c>
    </row>
    <row r="49800" spans="1:3" x14ac:dyDescent="0.25">
      <c r="A49800">
        <v>5660</v>
      </c>
      <c r="B49800" s="1">
        <f>DATE(2015,7,1) + TIME(0,0,0)</f>
        <v>42186</v>
      </c>
      <c r="C49800">
        <v>28.256305695000002</v>
      </c>
    </row>
    <row r="49801" spans="1:3" x14ac:dyDescent="0.25">
      <c r="A49801">
        <v>5691</v>
      </c>
      <c r="B49801" s="1">
        <f>DATE(2015,8,1) + TIME(0,0,0)</f>
        <v>42217</v>
      </c>
      <c r="C49801">
        <v>28.268835068000001</v>
      </c>
    </row>
    <row r="49802" spans="1:3" x14ac:dyDescent="0.25">
      <c r="A49802">
        <v>5722</v>
      </c>
      <c r="B49802" s="1">
        <f>DATE(2015,9,1) + TIME(0,0,0)</f>
        <v>42248</v>
      </c>
      <c r="C49802">
        <v>28.281318665000001</v>
      </c>
    </row>
    <row r="49803" spans="1:3" x14ac:dyDescent="0.25">
      <c r="A49803">
        <v>5752</v>
      </c>
      <c r="B49803" s="1">
        <f>DATE(2015,10,1) + TIME(0,0,0)</f>
        <v>42278</v>
      </c>
      <c r="C49803">
        <v>28.293357849</v>
      </c>
    </row>
    <row r="49804" spans="1:3" x14ac:dyDescent="0.25">
      <c r="A49804">
        <v>5783</v>
      </c>
      <c r="B49804" s="1">
        <f>DATE(2015,11,1) + TIME(0,0,0)</f>
        <v>42309</v>
      </c>
      <c r="C49804">
        <v>28.305755614999999</v>
      </c>
    </row>
    <row r="49805" spans="1:3" x14ac:dyDescent="0.25">
      <c r="A49805">
        <v>5813</v>
      </c>
      <c r="B49805" s="1">
        <f>DATE(2015,12,1) + TIME(0,0,0)</f>
        <v>42339</v>
      </c>
      <c r="C49805">
        <v>28.317710876</v>
      </c>
    </row>
    <row r="49806" spans="1:3" x14ac:dyDescent="0.25">
      <c r="A49806">
        <v>5844</v>
      </c>
      <c r="B49806" s="1">
        <f>DATE(2016,1,1) + TIME(0,0,0)</f>
        <v>42370</v>
      </c>
      <c r="C49806">
        <v>28.330022811999999</v>
      </c>
    </row>
    <row r="49807" spans="1:3" x14ac:dyDescent="0.25">
      <c r="A49807">
        <v>5875</v>
      </c>
      <c r="B49807" s="1">
        <f>DATE(2016,2,1) + TIME(0,0,0)</f>
        <v>42401</v>
      </c>
      <c r="C49807">
        <v>28.342292786000002</v>
      </c>
    </row>
    <row r="49808" spans="1:3" x14ac:dyDescent="0.25">
      <c r="A49808">
        <v>5904</v>
      </c>
      <c r="B49808" s="1">
        <f>DATE(2016,3,1) + TIME(0,0,0)</f>
        <v>42430</v>
      </c>
      <c r="C49808">
        <v>28.353733063</v>
      </c>
    </row>
    <row r="49809" spans="1:3" x14ac:dyDescent="0.25">
      <c r="A49809">
        <v>5935</v>
      </c>
      <c r="B49809" s="1">
        <f>DATE(2016,4,1) + TIME(0,0,0)</f>
        <v>42461</v>
      </c>
      <c r="C49809">
        <v>28.365921020999998</v>
      </c>
    </row>
    <row r="49810" spans="1:3" x14ac:dyDescent="0.25">
      <c r="A49810">
        <v>5965</v>
      </c>
      <c r="B49810" s="1">
        <f>DATE(2016,5,1) + TIME(0,0,0)</f>
        <v>42491</v>
      </c>
      <c r="C49810">
        <v>28.377676009999998</v>
      </c>
    </row>
    <row r="49811" spans="1:3" x14ac:dyDescent="0.25">
      <c r="A49811">
        <v>5996</v>
      </c>
      <c r="B49811" s="1">
        <f>DATE(2016,6,1) + TIME(0,0,0)</f>
        <v>42522</v>
      </c>
      <c r="C49811">
        <v>28.389781952</v>
      </c>
    </row>
    <row r="49812" spans="1:3" x14ac:dyDescent="0.25">
      <c r="A49812">
        <v>6026</v>
      </c>
      <c r="B49812" s="1">
        <f>DATE(2016,7,1) + TIME(0,0,0)</f>
        <v>42552</v>
      </c>
      <c r="C49812">
        <v>28.401460648</v>
      </c>
    </row>
    <row r="49813" spans="1:3" x14ac:dyDescent="0.25">
      <c r="A49813">
        <v>6057</v>
      </c>
      <c r="B49813" s="1">
        <f>DATE(2016,8,1) + TIME(0,0,0)</f>
        <v>42583</v>
      </c>
      <c r="C49813">
        <v>28.413486481</v>
      </c>
    </row>
    <row r="49814" spans="1:3" x14ac:dyDescent="0.25">
      <c r="A49814">
        <v>6088</v>
      </c>
      <c r="B49814" s="1">
        <f>DATE(2016,9,1) + TIME(0,0,0)</f>
        <v>42614</v>
      </c>
      <c r="C49814">
        <v>28.425474167000001</v>
      </c>
    </row>
    <row r="49815" spans="1:3" x14ac:dyDescent="0.25">
      <c r="A49815">
        <v>6118</v>
      </c>
      <c r="B49815" s="1">
        <f>DATE(2016,10,1) + TIME(0,0,0)</f>
        <v>42644</v>
      </c>
      <c r="C49815">
        <v>28.437036513999999</v>
      </c>
    </row>
    <row r="49816" spans="1:3" x14ac:dyDescent="0.25">
      <c r="A49816">
        <v>6149</v>
      </c>
      <c r="B49816" s="1">
        <f>DATE(2016,11,1) + TIME(0,0,0)</f>
        <v>42675</v>
      </c>
      <c r="C49816">
        <v>28.448944092000001</v>
      </c>
    </row>
    <row r="49817" spans="1:3" x14ac:dyDescent="0.25">
      <c r="A49817">
        <v>6179</v>
      </c>
      <c r="B49817" s="1">
        <f>DATE(2016,12,1) + TIME(0,0,0)</f>
        <v>42705</v>
      </c>
      <c r="C49817">
        <v>28.460432053000002</v>
      </c>
    </row>
    <row r="49818" spans="1:3" x14ac:dyDescent="0.25">
      <c r="A49818">
        <v>6210</v>
      </c>
      <c r="B49818" s="1">
        <f>DATE(2017,1,1) + TIME(0,0,0)</f>
        <v>42736</v>
      </c>
      <c r="C49818">
        <v>28.472263336000001</v>
      </c>
    </row>
    <row r="49819" spans="1:3" x14ac:dyDescent="0.25">
      <c r="A49819">
        <v>6241</v>
      </c>
      <c r="B49819" s="1">
        <f>DATE(2017,2,1) + TIME(0,0,0)</f>
        <v>42767</v>
      </c>
      <c r="C49819">
        <v>28.484056472999999</v>
      </c>
    </row>
    <row r="49820" spans="1:3" x14ac:dyDescent="0.25">
      <c r="A49820">
        <v>6269</v>
      </c>
      <c r="B49820" s="1">
        <f>DATE(2017,3,1) + TIME(0,0,0)</f>
        <v>42795</v>
      </c>
      <c r="C49820">
        <v>28.494676590000001</v>
      </c>
    </row>
    <row r="49821" spans="1:3" x14ac:dyDescent="0.25">
      <c r="A49821">
        <v>6300</v>
      </c>
      <c r="B49821" s="1">
        <f>DATE(2017,4,1) + TIME(0,0,0)</f>
        <v>42826</v>
      </c>
      <c r="C49821">
        <v>28.506402969</v>
      </c>
    </row>
    <row r="49822" spans="1:3" x14ac:dyDescent="0.25">
      <c r="A49822">
        <v>6330</v>
      </c>
      <c r="B49822" s="1">
        <f>DATE(2017,5,1) + TIME(0,0,0)</f>
        <v>42856</v>
      </c>
      <c r="C49822">
        <v>28.517717360999999</v>
      </c>
    </row>
    <row r="49823" spans="1:3" x14ac:dyDescent="0.25">
      <c r="A49823">
        <v>6361</v>
      </c>
      <c r="B49823" s="1">
        <f>DATE(2017,6,1) + TIME(0,0,0)</f>
        <v>42887</v>
      </c>
      <c r="C49823">
        <v>28.529369354</v>
      </c>
    </row>
    <row r="49824" spans="1:3" x14ac:dyDescent="0.25">
      <c r="A49824">
        <v>6391</v>
      </c>
      <c r="B49824" s="1">
        <f>DATE(2017,7,1) + TIME(0,0,0)</f>
        <v>42917</v>
      </c>
      <c r="C49824">
        <v>28.540605544999998</v>
      </c>
    </row>
    <row r="49825" spans="1:3" x14ac:dyDescent="0.25">
      <c r="A49825">
        <v>6422</v>
      </c>
      <c r="B49825" s="1">
        <f>DATE(2017,8,1) + TIME(0,0,0)</f>
        <v>42948</v>
      </c>
      <c r="C49825">
        <v>28.552175521999999</v>
      </c>
    </row>
    <row r="49826" spans="1:3" x14ac:dyDescent="0.25">
      <c r="A49826">
        <v>6453</v>
      </c>
      <c r="B49826" s="1">
        <f>DATE(2017,9,1) + TIME(0,0,0)</f>
        <v>42979</v>
      </c>
      <c r="C49826">
        <v>28.563709258999999</v>
      </c>
    </row>
    <row r="49827" spans="1:3" x14ac:dyDescent="0.25">
      <c r="A49827">
        <v>6483</v>
      </c>
      <c r="B49827" s="1">
        <f>DATE(2017,10,1) + TIME(0,0,0)</f>
        <v>43009</v>
      </c>
      <c r="C49827">
        <v>28.574834824</v>
      </c>
    </row>
    <row r="49828" spans="1:3" x14ac:dyDescent="0.25">
      <c r="A49828">
        <v>6514</v>
      </c>
      <c r="B49828" s="1">
        <f>DATE(2017,11,1) + TIME(0,0,0)</f>
        <v>43040</v>
      </c>
      <c r="C49828">
        <v>28.586294173999999</v>
      </c>
    </row>
    <row r="49829" spans="1:3" x14ac:dyDescent="0.25">
      <c r="A49829">
        <v>6544</v>
      </c>
      <c r="B49829" s="1">
        <f>DATE(2017,12,1) + TIME(0,0,0)</f>
        <v>43070</v>
      </c>
      <c r="C49829">
        <v>28.597347259999999</v>
      </c>
    </row>
    <row r="49830" spans="1:3" x14ac:dyDescent="0.25">
      <c r="A49830">
        <v>6575</v>
      </c>
      <c r="B49830" s="1">
        <f>DATE(2018,1,1) + TIME(0,0,0)</f>
        <v>43101</v>
      </c>
      <c r="C49830">
        <v>28.608734130999999</v>
      </c>
    </row>
    <row r="49831" spans="1:3" x14ac:dyDescent="0.25">
      <c r="A49831">
        <v>6606</v>
      </c>
      <c r="B49831" s="1">
        <f>DATE(2018,2,1) + TIME(0,0,0)</f>
        <v>43132</v>
      </c>
      <c r="C49831">
        <v>28.620084763000001</v>
      </c>
    </row>
    <row r="49832" spans="1:3" x14ac:dyDescent="0.25">
      <c r="A49832">
        <v>6634</v>
      </c>
      <c r="B49832" s="1">
        <f>DATE(2018,3,1) + TIME(0,0,0)</f>
        <v>43160</v>
      </c>
      <c r="C49832">
        <v>28.630306244</v>
      </c>
    </row>
    <row r="49833" spans="1:3" x14ac:dyDescent="0.25">
      <c r="A49833">
        <v>6665</v>
      </c>
      <c r="B49833" s="1">
        <f>DATE(2018,4,1) + TIME(0,0,0)</f>
        <v>43191</v>
      </c>
      <c r="C49833">
        <v>28.641593932999999</v>
      </c>
    </row>
    <row r="49834" spans="1:3" x14ac:dyDescent="0.25">
      <c r="A49834">
        <v>6695</v>
      </c>
      <c r="B49834" s="1">
        <f>DATE(2018,5,1) + TIME(0,0,0)</f>
        <v>43221</v>
      </c>
      <c r="C49834">
        <v>28.652484894000001</v>
      </c>
    </row>
    <row r="49835" spans="1:3" x14ac:dyDescent="0.25">
      <c r="A49835">
        <v>6726</v>
      </c>
      <c r="B49835" s="1">
        <f>DATE(2018,6,1) + TIME(0,0,0)</f>
        <v>43252</v>
      </c>
      <c r="C49835">
        <v>28.663703918</v>
      </c>
    </row>
    <row r="49836" spans="1:3" x14ac:dyDescent="0.25">
      <c r="A49836">
        <v>6756</v>
      </c>
      <c r="B49836" s="1">
        <f>DATE(2018,7,1) + TIME(0,0,0)</f>
        <v>43282</v>
      </c>
      <c r="C49836">
        <v>28.674522400000001</v>
      </c>
    </row>
    <row r="49837" spans="1:3" x14ac:dyDescent="0.25">
      <c r="A49837">
        <v>6787</v>
      </c>
      <c r="B49837" s="1">
        <f>DATE(2018,8,1) + TIME(0,0,0)</f>
        <v>43313</v>
      </c>
      <c r="C49837">
        <v>28.685663222999999</v>
      </c>
    </row>
    <row r="49838" spans="1:3" x14ac:dyDescent="0.25">
      <c r="A49838">
        <v>6818</v>
      </c>
      <c r="B49838" s="1">
        <f>DATE(2018,9,1) + TIME(0,0,0)</f>
        <v>43344</v>
      </c>
      <c r="C49838">
        <v>28.696769713999998</v>
      </c>
    </row>
    <row r="49839" spans="1:3" x14ac:dyDescent="0.25">
      <c r="A49839">
        <v>6848</v>
      </c>
      <c r="B49839" s="1">
        <f>DATE(2018,10,1) + TIME(0,0,0)</f>
        <v>43374</v>
      </c>
      <c r="C49839">
        <v>28.707487105999999</v>
      </c>
    </row>
    <row r="49840" spans="1:3" x14ac:dyDescent="0.25">
      <c r="A49840">
        <v>6879</v>
      </c>
      <c r="B49840" s="1">
        <f>DATE(2018,11,1) + TIME(0,0,0)</f>
        <v>43405</v>
      </c>
      <c r="C49840">
        <v>28.718530654999999</v>
      </c>
    </row>
    <row r="49841" spans="1:3" x14ac:dyDescent="0.25">
      <c r="A49841">
        <v>6909</v>
      </c>
      <c r="B49841" s="1">
        <f>DATE(2018,12,1) + TIME(0,0,0)</f>
        <v>43435</v>
      </c>
      <c r="C49841">
        <v>28.729187012000001</v>
      </c>
    </row>
    <row r="49842" spans="1:3" x14ac:dyDescent="0.25">
      <c r="A49842">
        <v>6940</v>
      </c>
      <c r="B49842" s="1">
        <f>DATE(2019,1,1) + TIME(0,0,0)</f>
        <v>43466</v>
      </c>
      <c r="C49842">
        <v>28.740163803000002</v>
      </c>
    </row>
    <row r="49843" spans="1:3" x14ac:dyDescent="0.25">
      <c r="A49843">
        <v>6971</v>
      </c>
      <c r="B49843" s="1">
        <f>DATE(2019,2,1) + TIME(0,0,0)</f>
        <v>43497</v>
      </c>
      <c r="C49843">
        <v>28.751100539999999</v>
      </c>
    </row>
    <row r="49844" spans="1:3" x14ac:dyDescent="0.25">
      <c r="A49844">
        <v>6999</v>
      </c>
      <c r="B49844" s="1">
        <f>DATE(2019,3,1) + TIME(0,0,0)</f>
        <v>43525</v>
      </c>
      <c r="C49844">
        <v>28.760950089000001</v>
      </c>
    </row>
    <row r="49845" spans="1:3" x14ac:dyDescent="0.25">
      <c r="A49845">
        <v>7030</v>
      </c>
      <c r="B49845" s="1">
        <f>DATE(2019,4,1) + TIME(0,0,0)</f>
        <v>43556</v>
      </c>
      <c r="C49845">
        <v>28.771825790000001</v>
      </c>
    </row>
    <row r="49846" spans="1:3" x14ac:dyDescent="0.25">
      <c r="A49846">
        <v>7060</v>
      </c>
      <c r="B49846" s="1">
        <f>DATE(2019,5,1) + TIME(0,0,0)</f>
        <v>43586</v>
      </c>
      <c r="C49846">
        <v>28.782320023</v>
      </c>
    </row>
    <row r="49847" spans="1:3" x14ac:dyDescent="0.25">
      <c r="A49847">
        <v>7091</v>
      </c>
      <c r="B49847" s="1">
        <f>DATE(2019,6,1) + TIME(0,0,0)</f>
        <v>43617</v>
      </c>
      <c r="C49847">
        <v>28.793130874999999</v>
      </c>
    </row>
    <row r="49848" spans="1:3" x14ac:dyDescent="0.25">
      <c r="A49848">
        <v>7121</v>
      </c>
      <c r="B49848" s="1">
        <f>DATE(2019,7,1) + TIME(0,0,0)</f>
        <v>43647</v>
      </c>
      <c r="C49848">
        <v>28.803562163999999</v>
      </c>
    </row>
    <row r="49849" spans="1:3" x14ac:dyDescent="0.25">
      <c r="A49849">
        <v>7152</v>
      </c>
      <c r="B49849" s="1">
        <f>DATE(2019,8,1) + TIME(0,0,0)</f>
        <v>43678</v>
      </c>
      <c r="C49849">
        <v>28.814308167</v>
      </c>
    </row>
    <row r="49850" spans="1:3" x14ac:dyDescent="0.25">
      <c r="A49850">
        <v>7183</v>
      </c>
      <c r="B49850" s="1">
        <f>DATE(2019,9,1) + TIME(0,0,0)</f>
        <v>43709</v>
      </c>
      <c r="C49850">
        <v>28.825019835999999</v>
      </c>
    </row>
    <row r="49851" spans="1:3" x14ac:dyDescent="0.25">
      <c r="A49851">
        <v>7213</v>
      </c>
      <c r="B49851" s="1">
        <f>DATE(2019,10,1) + TIME(0,0,0)</f>
        <v>43739</v>
      </c>
      <c r="C49851">
        <v>28.835353851000001</v>
      </c>
    </row>
    <row r="49852" spans="1:3" x14ac:dyDescent="0.25">
      <c r="A49852">
        <v>7244</v>
      </c>
      <c r="B49852" s="1">
        <f>DATE(2019,11,1) + TIME(0,0,0)</f>
        <v>43770</v>
      </c>
      <c r="C49852">
        <v>28.846000670999999</v>
      </c>
    </row>
    <row r="49853" spans="1:3" x14ac:dyDescent="0.25">
      <c r="A49853">
        <v>7274</v>
      </c>
      <c r="B49853" s="1">
        <f>DATE(2019,12,1) + TIME(0,0,0)</f>
        <v>43800</v>
      </c>
      <c r="C49853">
        <v>28.856273650999999</v>
      </c>
    </row>
    <row r="49854" spans="1:3" x14ac:dyDescent="0.25">
      <c r="A49854">
        <v>7305</v>
      </c>
      <c r="B49854" s="1">
        <f>DATE(2020,1,1) + TIME(0,0,0)</f>
        <v>43831</v>
      </c>
      <c r="C49854">
        <v>28.866855620999999</v>
      </c>
    </row>
    <row r="49855" spans="1:3" x14ac:dyDescent="0.25">
      <c r="A49855">
        <v>7336</v>
      </c>
      <c r="B49855" s="1">
        <f>DATE(2020,2,1) + TIME(0,0,0)</f>
        <v>43862</v>
      </c>
      <c r="C49855">
        <v>28.877403259000001</v>
      </c>
    </row>
    <row r="49856" spans="1:3" x14ac:dyDescent="0.25">
      <c r="A49856">
        <v>7365</v>
      </c>
      <c r="B49856" s="1">
        <f>DATE(2020,3,1) + TIME(0,0,0)</f>
        <v>43891</v>
      </c>
      <c r="C49856">
        <v>28.887243270999999</v>
      </c>
    </row>
    <row r="49857" spans="1:3" x14ac:dyDescent="0.25">
      <c r="A49857">
        <v>7396</v>
      </c>
      <c r="B49857" s="1">
        <f>DATE(2020,4,1) + TIME(0,0,0)</f>
        <v>43922</v>
      </c>
      <c r="C49857">
        <v>28.897727966000001</v>
      </c>
    </row>
    <row r="49858" spans="1:3" x14ac:dyDescent="0.25">
      <c r="A49858">
        <v>7426</v>
      </c>
      <c r="B49858" s="1">
        <f>DATE(2020,5,1) + TIME(0,0,0)</f>
        <v>43952</v>
      </c>
      <c r="C49858">
        <v>28.907846451000001</v>
      </c>
    </row>
    <row r="49859" spans="1:3" x14ac:dyDescent="0.25">
      <c r="A49859">
        <v>7457</v>
      </c>
      <c r="B49859" s="1">
        <f>DATE(2020,6,1) + TIME(0,0,0)</f>
        <v>43983</v>
      </c>
      <c r="C49859">
        <v>28.918268204</v>
      </c>
    </row>
    <row r="49860" spans="1:3" x14ac:dyDescent="0.25">
      <c r="A49860">
        <v>7487</v>
      </c>
      <c r="B49860" s="1">
        <f>DATE(2020,7,1) + TIME(0,0,0)</f>
        <v>44013</v>
      </c>
      <c r="C49860">
        <v>28.928321837999999</v>
      </c>
    </row>
    <row r="49861" spans="1:3" x14ac:dyDescent="0.25">
      <c r="A49861">
        <v>7518</v>
      </c>
      <c r="B49861" s="1">
        <f>DATE(2020,8,1) + TIME(0,0,0)</f>
        <v>44044</v>
      </c>
      <c r="C49861">
        <v>28.938676833999999</v>
      </c>
    </row>
    <row r="49862" spans="1:3" x14ac:dyDescent="0.25">
      <c r="A49862">
        <v>7549</v>
      </c>
      <c r="B49862" s="1">
        <f>DATE(2020,9,1) + TIME(0,0,0)</f>
        <v>44075</v>
      </c>
      <c r="C49862">
        <v>28.948997498000001</v>
      </c>
    </row>
    <row r="49863" spans="1:3" x14ac:dyDescent="0.25">
      <c r="A49863">
        <v>7579</v>
      </c>
      <c r="B49863" s="1">
        <f>DATE(2020,10,1) + TIME(0,0,0)</f>
        <v>44105</v>
      </c>
      <c r="C49863">
        <v>28.958950043000002</v>
      </c>
    </row>
    <row r="49864" spans="1:3" x14ac:dyDescent="0.25">
      <c r="A49864">
        <v>7610</v>
      </c>
      <c r="B49864" s="1">
        <f>DATE(2020,11,1) + TIME(0,0,0)</f>
        <v>44136</v>
      </c>
      <c r="C49864">
        <v>28.969200134000001</v>
      </c>
    </row>
    <row r="49865" spans="1:3" x14ac:dyDescent="0.25">
      <c r="A49865">
        <v>7640</v>
      </c>
      <c r="B49865" s="1">
        <f>DATE(2020,12,1) + TIME(0,0,0)</f>
        <v>44166</v>
      </c>
      <c r="C49865">
        <v>28.979087830000001</v>
      </c>
    </row>
    <row r="49866" spans="1:3" x14ac:dyDescent="0.25">
      <c r="A49866">
        <v>7671</v>
      </c>
      <c r="B49866" s="1">
        <f>DATE(2021,1,1) + TIME(0,0,0)</f>
        <v>44197</v>
      </c>
      <c r="C49866">
        <v>28.989269257</v>
      </c>
    </row>
    <row r="49867" spans="1:3" x14ac:dyDescent="0.25">
      <c r="A49867">
        <v>7702</v>
      </c>
      <c r="B49867" s="1">
        <f>DATE(2021,2,1) + TIME(0,0,0)</f>
        <v>44228</v>
      </c>
      <c r="C49867">
        <v>28.999416351000001</v>
      </c>
    </row>
    <row r="49868" spans="1:3" x14ac:dyDescent="0.25">
      <c r="A49868">
        <v>7730</v>
      </c>
      <c r="B49868" s="1">
        <f>DATE(2021,3,1) + TIME(0,0,0)</f>
        <v>44256</v>
      </c>
      <c r="C49868">
        <v>29.008552551000001</v>
      </c>
    </row>
    <row r="49869" spans="1:3" x14ac:dyDescent="0.25">
      <c r="A49869">
        <v>7761</v>
      </c>
      <c r="B49869" s="1">
        <f>DATE(2021,4,1) + TIME(0,0,0)</f>
        <v>44287</v>
      </c>
      <c r="C49869">
        <v>29.018636702999999</v>
      </c>
    </row>
    <row r="49870" spans="1:3" x14ac:dyDescent="0.25">
      <c r="A49870">
        <v>7791</v>
      </c>
      <c r="B49870" s="1">
        <f>DATE(2021,5,1) + TIME(0,0,0)</f>
        <v>44317</v>
      </c>
      <c r="C49870">
        <v>29.028360367000001</v>
      </c>
    </row>
    <row r="49871" spans="1:3" x14ac:dyDescent="0.25">
      <c r="A49871">
        <v>7822</v>
      </c>
      <c r="B49871" s="1">
        <f>DATE(2021,6,1) + TIME(0,0,0)</f>
        <v>44348</v>
      </c>
      <c r="C49871">
        <v>29.038368224999999</v>
      </c>
    </row>
    <row r="49872" spans="1:3" x14ac:dyDescent="0.25">
      <c r="A49872">
        <v>7852</v>
      </c>
      <c r="B49872" s="1">
        <f>DATE(2021,7,1) + TIME(0,0,0)</f>
        <v>44378</v>
      </c>
      <c r="C49872">
        <v>29.048019408999998</v>
      </c>
    </row>
    <row r="49873" spans="1:3" x14ac:dyDescent="0.25">
      <c r="A49873">
        <v>7883</v>
      </c>
      <c r="B49873" s="1">
        <f>DATE(2021,8,1) + TIME(0,0,0)</f>
        <v>44409</v>
      </c>
      <c r="C49873">
        <v>29.057958602999999</v>
      </c>
    </row>
    <row r="49874" spans="1:3" x14ac:dyDescent="0.25">
      <c r="A49874">
        <v>7914</v>
      </c>
      <c r="B49874" s="1">
        <f>DATE(2021,9,1) + TIME(0,0,0)</f>
        <v>44440</v>
      </c>
      <c r="C49874">
        <v>29.067863463999998</v>
      </c>
    </row>
    <row r="49875" spans="1:3" x14ac:dyDescent="0.25">
      <c r="A49875">
        <v>7944</v>
      </c>
      <c r="B49875" s="1">
        <f>DATE(2021,10,1) + TIME(0,0,0)</f>
        <v>44470</v>
      </c>
      <c r="C49875">
        <v>29.077417373999999</v>
      </c>
    </row>
    <row r="49876" spans="1:3" x14ac:dyDescent="0.25">
      <c r="A49876">
        <v>7975</v>
      </c>
      <c r="B49876" s="1">
        <f>DATE(2021,11,1) + TIME(0,0,0)</f>
        <v>44501</v>
      </c>
      <c r="C49876">
        <v>29.087257385000001</v>
      </c>
    </row>
    <row r="49877" spans="1:3" x14ac:dyDescent="0.25">
      <c r="A49877">
        <v>8005</v>
      </c>
      <c r="B49877" s="1">
        <f>DATE(2021,12,1) + TIME(0,0,0)</f>
        <v>44531</v>
      </c>
      <c r="C49877">
        <v>29.096754074</v>
      </c>
    </row>
    <row r="49878" spans="1:3" x14ac:dyDescent="0.25">
      <c r="A49878">
        <v>8036</v>
      </c>
      <c r="B49878" s="1">
        <f>DATE(2022,1,1) + TIME(0,0,0)</f>
        <v>44562</v>
      </c>
      <c r="C49878">
        <v>29.106534958000001</v>
      </c>
    </row>
    <row r="49879" spans="1:3" x14ac:dyDescent="0.25">
      <c r="A49879">
        <v>8067</v>
      </c>
      <c r="B49879" s="1">
        <f>DATE(2022,2,1) + TIME(0,0,0)</f>
        <v>44593</v>
      </c>
      <c r="C49879">
        <v>29.116287231000001</v>
      </c>
    </row>
    <row r="49880" spans="1:3" x14ac:dyDescent="0.25">
      <c r="A49880">
        <v>8095</v>
      </c>
      <c r="B49880" s="1">
        <f>DATE(2022,3,1) + TIME(0,0,0)</f>
        <v>44621</v>
      </c>
      <c r="C49880">
        <v>29.125070571999998</v>
      </c>
    </row>
    <row r="49881" spans="1:3" x14ac:dyDescent="0.25">
      <c r="A49881">
        <v>8126</v>
      </c>
      <c r="B49881" s="1">
        <f>DATE(2022,4,1) + TIME(0,0,0)</f>
        <v>44652</v>
      </c>
      <c r="C49881">
        <v>29.134765625</v>
      </c>
    </row>
    <row r="49882" spans="1:3" x14ac:dyDescent="0.25">
      <c r="A49882">
        <v>8156</v>
      </c>
      <c r="B49882" s="1">
        <f>DATE(2022,5,1) + TIME(0,0,0)</f>
        <v>44682</v>
      </c>
      <c r="C49882">
        <v>29.144121169999998</v>
      </c>
    </row>
    <row r="49883" spans="1:3" x14ac:dyDescent="0.25">
      <c r="A49883">
        <v>8187</v>
      </c>
      <c r="B49883" s="1">
        <f>DATE(2022,6,1) + TIME(0,0,0)</f>
        <v>44713</v>
      </c>
      <c r="C49883">
        <v>29.153760909999999</v>
      </c>
    </row>
    <row r="49884" spans="1:3" x14ac:dyDescent="0.25">
      <c r="A49884">
        <v>8217</v>
      </c>
      <c r="B49884" s="1">
        <f>DATE(2022,7,1) + TIME(0,0,0)</f>
        <v>44743</v>
      </c>
      <c r="C49884">
        <v>29.163059234999999</v>
      </c>
    </row>
    <row r="49885" spans="1:3" x14ac:dyDescent="0.25">
      <c r="A49885">
        <v>8248</v>
      </c>
      <c r="B49885" s="1">
        <f>DATE(2022,8,1) + TIME(0,0,0)</f>
        <v>44774</v>
      </c>
      <c r="C49885">
        <v>29.172639846999999</v>
      </c>
    </row>
    <row r="49886" spans="1:3" x14ac:dyDescent="0.25">
      <c r="A49886">
        <v>8279</v>
      </c>
      <c r="B49886" s="1">
        <f>DATE(2022,9,1) + TIME(0,0,0)</f>
        <v>44805</v>
      </c>
      <c r="C49886">
        <v>29.182189941000001</v>
      </c>
    </row>
    <row r="49887" spans="1:3" x14ac:dyDescent="0.25">
      <c r="A49887">
        <v>8309</v>
      </c>
      <c r="B49887" s="1">
        <f>DATE(2022,10,1) + TIME(0,0,0)</f>
        <v>44835</v>
      </c>
      <c r="C49887">
        <v>29.191402435000001</v>
      </c>
    </row>
    <row r="49888" spans="1:3" x14ac:dyDescent="0.25">
      <c r="A49888">
        <v>8340</v>
      </c>
      <c r="B49888" s="1">
        <f>DATE(2022,11,1) + TIME(0,0,0)</f>
        <v>44866</v>
      </c>
      <c r="C49888">
        <v>29.200893401999998</v>
      </c>
    </row>
    <row r="49889" spans="1:3" x14ac:dyDescent="0.25">
      <c r="A49889">
        <v>8370</v>
      </c>
      <c r="B49889" s="1">
        <f>DATE(2022,12,1) + TIME(0,0,0)</f>
        <v>44896</v>
      </c>
      <c r="C49889">
        <v>29.210050583000001</v>
      </c>
    </row>
    <row r="49890" spans="1:3" x14ac:dyDescent="0.25">
      <c r="A49890">
        <v>8401</v>
      </c>
      <c r="B49890" s="1">
        <f>DATE(2023,1,1) + TIME(0,0,0)</f>
        <v>44927</v>
      </c>
      <c r="C49890">
        <v>29.219482421999999</v>
      </c>
    </row>
    <row r="49891" spans="1:3" x14ac:dyDescent="0.25">
      <c r="A49891">
        <v>8432</v>
      </c>
      <c r="B49891" s="1">
        <f>DATE(2023,2,1) + TIME(0,0,0)</f>
        <v>44958</v>
      </c>
      <c r="C49891">
        <v>29.228885650999999</v>
      </c>
    </row>
    <row r="49892" spans="1:3" x14ac:dyDescent="0.25">
      <c r="A49892">
        <v>8460</v>
      </c>
      <c r="B49892" s="1">
        <f>DATE(2023,3,1) + TIME(0,0,0)</f>
        <v>44986</v>
      </c>
      <c r="C49892">
        <v>29.237354279000002</v>
      </c>
    </row>
    <row r="49893" spans="1:3" x14ac:dyDescent="0.25">
      <c r="A49893">
        <v>8491</v>
      </c>
      <c r="B49893" s="1">
        <f>DATE(2023,4,1) + TIME(0,0,0)</f>
        <v>45017</v>
      </c>
      <c r="C49893">
        <v>29.246700286999999</v>
      </c>
    </row>
    <row r="49894" spans="1:3" x14ac:dyDescent="0.25">
      <c r="A49894">
        <v>8521</v>
      </c>
      <c r="B49894" s="1">
        <f>DATE(2023,5,1) + TIME(0,0,0)</f>
        <v>45047</v>
      </c>
      <c r="C49894">
        <v>29.255720139000001</v>
      </c>
    </row>
    <row r="49895" spans="1:3" x14ac:dyDescent="0.25">
      <c r="A49895">
        <v>8552</v>
      </c>
      <c r="B49895" s="1">
        <f>DATE(2023,6,1) + TIME(0,0,0)</f>
        <v>45078</v>
      </c>
      <c r="C49895">
        <v>29.265012741</v>
      </c>
    </row>
    <row r="49896" spans="1:3" x14ac:dyDescent="0.25">
      <c r="A49896">
        <v>8582</v>
      </c>
      <c r="B49896" s="1">
        <f>DATE(2023,7,1) + TIME(0,0,0)</f>
        <v>45108</v>
      </c>
      <c r="C49896">
        <v>29.273979186999998</v>
      </c>
    </row>
    <row r="49897" spans="1:3" x14ac:dyDescent="0.25">
      <c r="A49897">
        <v>8613</v>
      </c>
      <c r="B49897" s="1">
        <f>DATE(2023,8,1) + TIME(0,0,0)</f>
        <v>45139</v>
      </c>
      <c r="C49897">
        <v>29.283218384000001</v>
      </c>
    </row>
    <row r="49898" spans="1:3" x14ac:dyDescent="0.25">
      <c r="A49898">
        <v>8644</v>
      </c>
      <c r="B49898" s="1">
        <f>DATE(2023,9,1) + TIME(0,0,0)</f>
        <v>45170</v>
      </c>
      <c r="C49898">
        <v>29.292430878000001</v>
      </c>
    </row>
    <row r="49899" spans="1:3" x14ac:dyDescent="0.25">
      <c r="A49899">
        <v>8674</v>
      </c>
      <c r="B49899" s="1">
        <f>DATE(2023,10,1) + TIME(0,0,0)</f>
        <v>45200</v>
      </c>
      <c r="C49899">
        <v>29.301319121999999</v>
      </c>
    </row>
    <row r="49900" spans="1:3" x14ac:dyDescent="0.25">
      <c r="A49900">
        <v>8705</v>
      </c>
      <c r="B49900" s="1">
        <f>DATE(2023,11,1) + TIME(0,0,0)</f>
        <v>45231</v>
      </c>
      <c r="C49900">
        <v>29.310478209999999</v>
      </c>
    </row>
    <row r="49901" spans="1:3" x14ac:dyDescent="0.25">
      <c r="A49901">
        <v>8735</v>
      </c>
      <c r="B49901" s="1">
        <f>DATE(2023,12,1) + TIME(0,0,0)</f>
        <v>45261</v>
      </c>
      <c r="C49901">
        <v>29.319318770999999</v>
      </c>
    </row>
    <row r="49902" spans="1:3" x14ac:dyDescent="0.25">
      <c r="A49902">
        <v>8766</v>
      </c>
      <c r="B49902" s="1">
        <f>DATE(2024,1,1) + TIME(0,0,0)</f>
        <v>45292</v>
      </c>
      <c r="C49902">
        <v>29.328428268</v>
      </c>
    </row>
    <row r="49903" spans="1:3" x14ac:dyDescent="0.25">
      <c r="A49903">
        <v>8797</v>
      </c>
      <c r="B49903" s="1">
        <f>DATE(2024,2,1) + TIME(0,0,0)</f>
        <v>45323</v>
      </c>
      <c r="C49903">
        <v>29.337511063000001</v>
      </c>
    </row>
    <row r="49904" spans="1:3" x14ac:dyDescent="0.25">
      <c r="A49904">
        <v>8826</v>
      </c>
      <c r="B49904" s="1">
        <f>DATE(2024,3,1) + TIME(0,0,0)</f>
        <v>45352</v>
      </c>
      <c r="C49904">
        <v>29.345985413000001</v>
      </c>
    </row>
    <row r="49905" spans="1:3" x14ac:dyDescent="0.25">
      <c r="A49905">
        <v>8857</v>
      </c>
      <c r="B49905" s="1">
        <f>DATE(2024,4,1) + TIME(0,0,0)</f>
        <v>45383</v>
      </c>
      <c r="C49905">
        <v>29.355020523</v>
      </c>
    </row>
    <row r="49906" spans="1:3" x14ac:dyDescent="0.25">
      <c r="A49906">
        <v>8887</v>
      </c>
      <c r="B49906" s="1">
        <f>DATE(2024,5,1) + TIME(0,0,0)</f>
        <v>45413</v>
      </c>
      <c r="C49906">
        <v>29.363739014</v>
      </c>
    </row>
    <row r="49907" spans="1:3" x14ac:dyDescent="0.25">
      <c r="A49907">
        <v>8918</v>
      </c>
      <c r="B49907" s="1">
        <f>DATE(2024,6,1) + TIME(0,0,0)</f>
        <v>45444</v>
      </c>
      <c r="C49907">
        <v>29.372724533</v>
      </c>
    </row>
    <row r="49908" spans="1:3" x14ac:dyDescent="0.25">
      <c r="A49908">
        <v>8948</v>
      </c>
      <c r="B49908" s="1">
        <f>DATE(2024,7,1) + TIME(0,0,0)</f>
        <v>45474</v>
      </c>
      <c r="C49908">
        <v>29.381397246999999</v>
      </c>
    </row>
    <row r="49909" spans="1:3" x14ac:dyDescent="0.25">
      <c r="A49909">
        <v>8979</v>
      </c>
      <c r="B49909" s="1">
        <f>DATE(2024,8,1) + TIME(0,0,0)</f>
        <v>45505</v>
      </c>
      <c r="C49909">
        <v>29.390336990000002</v>
      </c>
    </row>
    <row r="49910" spans="1:3" x14ac:dyDescent="0.25">
      <c r="A49910">
        <v>9010</v>
      </c>
      <c r="B49910" s="1">
        <f>DATE(2024,9,1) + TIME(0,0,0)</f>
        <v>45536</v>
      </c>
      <c r="C49910">
        <v>29.399250031000001</v>
      </c>
    </row>
    <row r="49911" spans="1:3" x14ac:dyDescent="0.25">
      <c r="A49911">
        <v>9040</v>
      </c>
      <c r="B49911" s="1">
        <f>DATE(2024,10,1) + TIME(0,0,0)</f>
        <v>45566</v>
      </c>
      <c r="C49911">
        <v>29.40785408</v>
      </c>
    </row>
    <row r="49912" spans="1:3" x14ac:dyDescent="0.25">
      <c r="A49912">
        <v>9071</v>
      </c>
      <c r="B49912" s="1">
        <f>DATE(2024,11,1) + TIME(0,0,0)</f>
        <v>45597</v>
      </c>
      <c r="C49912">
        <v>29.416723251000001</v>
      </c>
    </row>
    <row r="49913" spans="1:3" x14ac:dyDescent="0.25">
      <c r="A49913">
        <v>9101</v>
      </c>
      <c r="B49913" s="1">
        <f>DATE(2024,12,1) + TIME(0,0,0)</f>
        <v>45627</v>
      </c>
      <c r="C49913">
        <v>29.425281524999999</v>
      </c>
    </row>
    <row r="49914" spans="1:3" x14ac:dyDescent="0.25">
      <c r="A49914">
        <v>9132</v>
      </c>
      <c r="B49914" s="1">
        <f>DATE(2025,1,1) + TIME(0,0,0)</f>
        <v>45658</v>
      </c>
      <c r="C49914">
        <v>29.434103012000001</v>
      </c>
    </row>
    <row r="49915" spans="1:3" x14ac:dyDescent="0.25">
      <c r="A49915">
        <v>9163</v>
      </c>
      <c r="B49915" s="1">
        <f>DATE(2025,2,1) + TIME(0,0,0)</f>
        <v>45689</v>
      </c>
      <c r="C49915">
        <v>29.442901611</v>
      </c>
    </row>
    <row r="49916" spans="1:3" x14ac:dyDescent="0.25">
      <c r="A49916">
        <v>9191</v>
      </c>
      <c r="B49916" s="1">
        <f>DATE(2025,3,1) + TIME(0,0,0)</f>
        <v>45717</v>
      </c>
      <c r="C49916">
        <v>29.450830459999999</v>
      </c>
    </row>
    <row r="49917" spans="1:3" x14ac:dyDescent="0.25">
      <c r="A49917">
        <v>9222</v>
      </c>
      <c r="B49917" s="1">
        <f>DATE(2025,4,1) + TIME(0,0,0)</f>
        <v>45748</v>
      </c>
      <c r="C49917">
        <v>29.459585189999999</v>
      </c>
    </row>
    <row r="49918" spans="1:3" x14ac:dyDescent="0.25">
      <c r="A49918">
        <v>9252</v>
      </c>
      <c r="B49918" s="1">
        <f>DATE(2025,5,1) + TIME(0,0,0)</f>
        <v>45778</v>
      </c>
      <c r="C49918">
        <v>29.468036651999999</v>
      </c>
    </row>
    <row r="49919" spans="1:3" x14ac:dyDescent="0.25">
      <c r="A49919">
        <v>9283</v>
      </c>
      <c r="B49919" s="1">
        <f>DATE(2025,6,1) + TIME(0,0,0)</f>
        <v>45809</v>
      </c>
      <c r="C49919">
        <v>29.476745605000001</v>
      </c>
    </row>
    <row r="49920" spans="1:3" x14ac:dyDescent="0.25">
      <c r="A49920">
        <v>9313</v>
      </c>
      <c r="B49920" s="1">
        <f>DATE(2025,7,1) + TIME(0,0,0)</f>
        <v>45839</v>
      </c>
      <c r="C49920">
        <v>29.485155106000001</v>
      </c>
    </row>
    <row r="49921" spans="1:3" x14ac:dyDescent="0.25">
      <c r="A49921">
        <v>9344</v>
      </c>
      <c r="B49921" s="1">
        <f>DATE(2025,8,1) + TIME(0,0,0)</f>
        <v>45870</v>
      </c>
      <c r="C49921">
        <v>29.493822097999999</v>
      </c>
    </row>
    <row r="49922" spans="1:3" x14ac:dyDescent="0.25">
      <c r="A49922">
        <v>9375</v>
      </c>
      <c r="B49922" s="1">
        <f>DATE(2025,9,1) + TIME(0,0,0)</f>
        <v>45901</v>
      </c>
      <c r="C49922">
        <v>29.502466202000001</v>
      </c>
    </row>
    <row r="49923" spans="1:3" x14ac:dyDescent="0.25">
      <c r="A49923">
        <v>9405</v>
      </c>
      <c r="B49923" s="1">
        <f>DATE(2025,10,1) + TIME(0,0,0)</f>
        <v>45931</v>
      </c>
      <c r="C49923">
        <v>29.510812759</v>
      </c>
    </row>
    <row r="49924" spans="1:3" x14ac:dyDescent="0.25">
      <c r="A49924">
        <v>9436</v>
      </c>
      <c r="B49924" s="1">
        <f>DATE(2025,11,1) + TIME(0,0,0)</f>
        <v>45962</v>
      </c>
      <c r="C49924">
        <v>29.519412994</v>
      </c>
    </row>
    <row r="49925" spans="1:3" x14ac:dyDescent="0.25">
      <c r="A49925">
        <v>9466</v>
      </c>
      <c r="B49925" s="1">
        <f>DATE(2025,12,1) + TIME(0,0,0)</f>
        <v>45992</v>
      </c>
      <c r="C49925">
        <v>29.527717590000002</v>
      </c>
    </row>
    <row r="49926" spans="1:3" x14ac:dyDescent="0.25">
      <c r="A49926">
        <v>9497</v>
      </c>
      <c r="B49926" s="1">
        <f>DATE(2026,1,1) + TIME(0,0,0)</f>
        <v>46023</v>
      </c>
      <c r="C49926">
        <v>29.536275864</v>
      </c>
    </row>
    <row r="49927" spans="1:3" x14ac:dyDescent="0.25">
      <c r="A49927">
        <v>9528</v>
      </c>
      <c r="B49927" s="1">
        <f>DATE(2026,2,1) + TIME(0,0,0)</f>
        <v>46054</v>
      </c>
      <c r="C49927">
        <v>29.544813156</v>
      </c>
    </row>
    <row r="49928" spans="1:3" x14ac:dyDescent="0.25">
      <c r="A49928">
        <v>9556</v>
      </c>
      <c r="B49928" s="1">
        <f>DATE(2026,3,1) + TIME(0,0,0)</f>
        <v>46082</v>
      </c>
      <c r="C49928">
        <v>29.552507401</v>
      </c>
    </row>
    <row r="49929" spans="1:3" x14ac:dyDescent="0.25">
      <c r="A49929">
        <v>9587</v>
      </c>
      <c r="B49929" s="1">
        <f>DATE(2026,4,1) + TIME(0,0,0)</f>
        <v>46113</v>
      </c>
      <c r="C49929">
        <v>29.561002730999999</v>
      </c>
    </row>
    <row r="49930" spans="1:3" x14ac:dyDescent="0.25">
      <c r="A49930">
        <v>9617</v>
      </c>
      <c r="B49930" s="1">
        <f>DATE(2026,5,1) + TIME(0,0,0)</f>
        <v>46143</v>
      </c>
      <c r="C49930">
        <v>29.569206238</v>
      </c>
    </row>
    <row r="49931" spans="1:3" x14ac:dyDescent="0.25">
      <c r="A49931">
        <v>9648</v>
      </c>
      <c r="B49931" s="1">
        <f>DATE(2026,6,1) + TIME(0,0,0)</f>
        <v>46174</v>
      </c>
      <c r="C49931">
        <v>29.577661513999999</v>
      </c>
    </row>
    <row r="49932" spans="1:3" x14ac:dyDescent="0.25">
      <c r="A49932">
        <v>9678</v>
      </c>
      <c r="B49932" s="1">
        <f>DATE(2026,7,1) + TIME(0,0,0)</f>
        <v>46204</v>
      </c>
      <c r="C49932">
        <v>29.585823058999999</v>
      </c>
    </row>
    <row r="49933" spans="1:3" x14ac:dyDescent="0.25">
      <c r="A49933">
        <v>9709</v>
      </c>
      <c r="B49933" s="1">
        <f>DATE(2026,8,1) + TIME(0,0,0)</f>
        <v>46235</v>
      </c>
      <c r="C49933">
        <v>29.594238280999999</v>
      </c>
    </row>
    <row r="49934" spans="1:3" x14ac:dyDescent="0.25">
      <c r="A49934">
        <v>9740</v>
      </c>
      <c r="B49934" s="1">
        <f>DATE(2026,9,1) + TIME(0,0,0)</f>
        <v>46266</v>
      </c>
      <c r="C49934">
        <v>29.602632523</v>
      </c>
    </row>
    <row r="49935" spans="1:3" x14ac:dyDescent="0.25">
      <c r="A49935">
        <v>9770</v>
      </c>
      <c r="B49935" s="1">
        <f>DATE(2026,10,1) + TIME(0,0,0)</f>
        <v>46296</v>
      </c>
      <c r="C49935">
        <v>29.61073494</v>
      </c>
    </row>
    <row r="49936" spans="1:3" x14ac:dyDescent="0.25">
      <c r="A49936">
        <v>9801</v>
      </c>
      <c r="B49936" s="1">
        <f>DATE(2026,11,1) + TIME(0,0,0)</f>
        <v>46327</v>
      </c>
      <c r="C49936">
        <v>29.619087219000001</v>
      </c>
    </row>
    <row r="49937" spans="1:3" x14ac:dyDescent="0.25">
      <c r="A49937">
        <v>9831</v>
      </c>
      <c r="B49937" s="1">
        <f>DATE(2026,12,1) + TIME(0,0,0)</f>
        <v>46357</v>
      </c>
      <c r="C49937">
        <v>29.627149582000001</v>
      </c>
    </row>
    <row r="49938" spans="1:3" x14ac:dyDescent="0.25">
      <c r="A49938">
        <v>9862</v>
      </c>
      <c r="B49938" s="1">
        <f>DATE(2027,1,1) + TIME(0,0,0)</f>
        <v>46388</v>
      </c>
      <c r="C49938">
        <v>29.635457992999999</v>
      </c>
    </row>
    <row r="49939" spans="1:3" x14ac:dyDescent="0.25">
      <c r="A49939">
        <v>9893</v>
      </c>
      <c r="B49939" s="1">
        <f>DATE(2027,2,1) + TIME(0,0,0)</f>
        <v>46419</v>
      </c>
      <c r="C49939">
        <v>29.643745421999999</v>
      </c>
    </row>
    <row r="49940" spans="1:3" x14ac:dyDescent="0.25">
      <c r="A49940">
        <v>9921</v>
      </c>
      <c r="B49940" s="1">
        <f>DATE(2027,3,1) + TIME(0,0,0)</f>
        <v>46447</v>
      </c>
      <c r="C49940">
        <v>29.651212692000001</v>
      </c>
    </row>
    <row r="49941" spans="1:3" x14ac:dyDescent="0.25">
      <c r="A49941">
        <v>9952</v>
      </c>
      <c r="B49941" s="1">
        <f>DATE(2027,4,1) + TIME(0,0,0)</f>
        <v>46478</v>
      </c>
      <c r="C49941">
        <v>29.659460068000001</v>
      </c>
    </row>
    <row r="49942" spans="1:3" x14ac:dyDescent="0.25">
      <c r="A49942">
        <v>9982</v>
      </c>
      <c r="B49942" s="1">
        <f>DATE(2027,5,1) + TIME(0,0,0)</f>
        <v>46508</v>
      </c>
      <c r="C49942">
        <v>29.667419433999999</v>
      </c>
    </row>
    <row r="49943" spans="1:3" x14ac:dyDescent="0.25">
      <c r="A49943">
        <v>10013</v>
      </c>
      <c r="B49943" s="1">
        <f>DATE(2027,6,1) + TIME(0,0,0)</f>
        <v>46539</v>
      </c>
      <c r="C49943">
        <v>29.67562294</v>
      </c>
    </row>
    <row r="49944" spans="1:3" x14ac:dyDescent="0.25">
      <c r="A49944">
        <v>10043</v>
      </c>
      <c r="B49944" s="1">
        <f>DATE(2027,7,1) + TIME(0,0,0)</f>
        <v>46569</v>
      </c>
      <c r="C49944">
        <v>29.683542251999999</v>
      </c>
    </row>
    <row r="49945" spans="1:3" x14ac:dyDescent="0.25">
      <c r="A49945">
        <v>10074</v>
      </c>
      <c r="B49945" s="1">
        <f>DATE(2027,8,1) + TIME(0,0,0)</f>
        <v>46600</v>
      </c>
      <c r="C49945">
        <v>29.691705704</v>
      </c>
    </row>
    <row r="49946" spans="1:3" x14ac:dyDescent="0.25">
      <c r="A49946">
        <v>10105</v>
      </c>
      <c r="B49946" s="1">
        <f>DATE(2027,9,1) + TIME(0,0,0)</f>
        <v>46631</v>
      </c>
      <c r="C49946">
        <v>29.699848175</v>
      </c>
    </row>
    <row r="49947" spans="1:3" x14ac:dyDescent="0.25">
      <c r="A49947">
        <v>10135</v>
      </c>
      <c r="B49947" s="1">
        <f>DATE(2027,10,1) + TIME(0,0,0)</f>
        <v>46661</v>
      </c>
      <c r="C49947">
        <v>29.707706451</v>
      </c>
    </row>
    <row r="49948" spans="1:3" x14ac:dyDescent="0.25">
      <c r="A49948">
        <v>10166</v>
      </c>
      <c r="B49948" s="1">
        <f>DATE(2027,11,1) + TIME(0,0,0)</f>
        <v>46692</v>
      </c>
      <c r="C49948">
        <v>29.715806960999998</v>
      </c>
    </row>
    <row r="49949" spans="1:3" x14ac:dyDescent="0.25">
      <c r="A49949">
        <v>10196</v>
      </c>
      <c r="B49949" s="1">
        <f>DATE(2027,12,1) + TIME(0,0,0)</f>
        <v>46722</v>
      </c>
      <c r="C49949">
        <v>29.723627090000001</v>
      </c>
    </row>
    <row r="49950" spans="1:3" x14ac:dyDescent="0.25">
      <c r="A49950">
        <v>10227</v>
      </c>
      <c r="B49950" s="1">
        <f>DATE(2028,1,1) + TIME(0,0,0)</f>
        <v>46753</v>
      </c>
      <c r="C49950">
        <v>29.731687546</v>
      </c>
    </row>
    <row r="49951" spans="1:3" x14ac:dyDescent="0.25">
      <c r="A49951">
        <v>10258</v>
      </c>
      <c r="B49951" s="1">
        <f>DATE(2028,2,1) + TIME(0,0,0)</f>
        <v>46784</v>
      </c>
      <c r="C49951">
        <v>29.739728928000002</v>
      </c>
    </row>
    <row r="49952" spans="1:3" x14ac:dyDescent="0.25">
      <c r="A49952">
        <v>10287</v>
      </c>
      <c r="B49952" s="1">
        <f>DATE(2028,3,1) + TIME(0,0,0)</f>
        <v>46813</v>
      </c>
      <c r="C49952">
        <v>29.74723053</v>
      </c>
    </row>
    <row r="49953" spans="1:3" x14ac:dyDescent="0.25">
      <c r="A49953">
        <v>10318</v>
      </c>
      <c r="B49953" s="1">
        <f>DATE(2028,4,1) + TIME(0,0,0)</f>
        <v>46844</v>
      </c>
      <c r="C49953">
        <v>29.75522995</v>
      </c>
    </row>
    <row r="49954" spans="1:3" x14ac:dyDescent="0.25">
      <c r="A49954">
        <v>10348</v>
      </c>
      <c r="B49954" s="1">
        <f>DATE(2028,5,1) + TIME(0,0,0)</f>
        <v>46874</v>
      </c>
      <c r="C49954">
        <v>29.762952805000001</v>
      </c>
    </row>
    <row r="49955" spans="1:3" x14ac:dyDescent="0.25">
      <c r="A49955">
        <v>10379</v>
      </c>
      <c r="B49955" s="1">
        <f>DATE(2028,6,1) + TIME(0,0,0)</f>
        <v>46905</v>
      </c>
      <c r="C49955">
        <v>29.770912169999999</v>
      </c>
    </row>
    <row r="49956" spans="1:3" x14ac:dyDescent="0.25">
      <c r="A49956">
        <v>10409</v>
      </c>
      <c r="B49956" s="1">
        <f>DATE(2028,7,1) + TIME(0,0,0)</f>
        <v>46935</v>
      </c>
      <c r="C49956">
        <v>29.778596877999998</v>
      </c>
    </row>
    <row r="49957" spans="1:3" x14ac:dyDescent="0.25">
      <c r="A49957">
        <v>10440</v>
      </c>
      <c r="B49957" s="1">
        <f>DATE(2028,8,1) + TIME(0,0,0)</f>
        <v>46966</v>
      </c>
      <c r="C49957">
        <v>29.78651619</v>
      </c>
    </row>
    <row r="49958" spans="1:3" x14ac:dyDescent="0.25">
      <c r="A49958">
        <v>10471</v>
      </c>
      <c r="B49958" s="1">
        <f>DATE(2028,9,1) + TIME(0,0,0)</f>
        <v>46997</v>
      </c>
      <c r="C49958">
        <v>29.794416428000002</v>
      </c>
    </row>
    <row r="49959" spans="1:3" x14ac:dyDescent="0.25">
      <c r="A49959">
        <v>10501</v>
      </c>
      <c r="B49959" s="1">
        <f>DATE(2028,10,1) + TIME(0,0,0)</f>
        <v>47027</v>
      </c>
      <c r="C49959">
        <v>29.802042007000001</v>
      </c>
    </row>
    <row r="49960" spans="1:3" x14ac:dyDescent="0.25">
      <c r="A49960">
        <v>10532</v>
      </c>
      <c r="B49960" s="1">
        <f>DATE(2028,11,1) + TIME(0,0,0)</f>
        <v>47058</v>
      </c>
      <c r="C49960">
        <v>29.809902190999999</v>
      </c>
    </row>
    <row r="49961" spans="1:3" x14ac:dyDescent="0.25">
      <c r="A49961">
        <v>10562</v>
      </c>
      <c r="B49961" s="1">
        <f>DATE(2028,12,1) + TIME(0,0,0)</f>
        <v>47088</v>
      </c>
      <c r="C49961">
        <v>29.817491531000002</v>
      </c>
    </row>
    <row r="49962" spans="1:3" x14ac:dyDescent="0.25">
      <c r="A49962">
        <v>10593</v>
      </c>
      <c r="B49962" s="1">
        <f>DATE(2029,1,1) + TIME(0,0,0)</f>
        <v>47119</v>
      </c>
      <c r="C49962">
        <v>29.825311661000001</v>
      </c>
    </row>
    <row r="49963" spans="1:3" x14ac:dyDescent="0.25">
      <c r="A49963">
        <v>10624</v>
      </c>
      <c r="B49963" s="1">
        <f>DATE(2029,2,1) + TIME(0,0,0)</f>
        <v>47150</v>
      </c>
      <c r="C49963">
        <v>29.833114624</v>
      </c>
    </row>
    <row r="49964" spans="1:3" x14ac:dyDescent="0.25">
      <c r="A49964">
        <v>10652</v>
      </c>
      <c r="B49964" s="1">
        <f>DATE(2029,3,1) + TIME(0,0,0)</f>
        <v>47178</v>
      </c>
      <c r="C49964">
        <v>29.840143204</v>
      </c>
    </row>
    <row r="49965" spans="1:3" x14ac:dyDescent="0.25">
      <c r="A49965">
        <v>10683</v>
      </c>
      <c r="B49965" s="1">
        <f>DATE(2029,4,1) + TIME(0,0,0)</f>
        <v>47209</v>
      </c>
      <c r="C49965">
        <v>29.847906113000001</v>
      </c>
    </row>
    <row r="49966" spans="1:3" x14ac:dyDescent="0.25">
      <c r="A49966">
        <v>10713</v>
      </c>
      <c r="B49966" s="1">
        <f>DATE(2029,5,1) + TIME(0,0,0)</f>
        <v>47239</v>
      </c>
      <c r="C49966">
        <v>29.855401993000001</v>
      </c>
    </row>
    <row r="49967" spans="1:3" x14ac:dyDescent="0.25">
      <c r="A49967">
        <v>10744</v>
      </c>
      <c r="B49967" s="1">
        <f>DATE(2029,6,1) + TIME(0,0,0)</f>
        <v>47270</v>
      </c>
      <c r="C49967">
        <v>29.863126755</v>
      </c>
    </row>
    <row r="49968" spans="1:3" x14ac:dyDescent="0.25">
      <c r="A49968">
        <v>10774</v>
      </c>
      <c r="B49968" s="1">
        <f>DATE(2029,7,1) + TIME(0,0,0)</f>
        <v>47300</v>
      </c>
      <c r="C49968">
        <v>29.870582581000001</v>
      </c>
    </row>
    <row r="49969" spans="1:3" x14ac:dyDescent="0.25">
      <c r="A49969">
        <v>10805</v>
      </c>
      <c r="B49969" s="1">
        <f>DATE(2029,8,1) + TIME(0,0,0)</f>
        <v>47331</v>
      </c>
      <c r="C49969">
        <v>29.878269196000002</v>
      </c>
    </row>
    <row r="49970" spans="1:3" x14ac:dyDescent="0.25">
      <c r="A49970">
        <v>10836</v>
      </c>
      <c r="B49970" s="1">
        <f>DATE(2029,9,1) + TIME(0,0,0)</f>
        <v>47362</v>
      </c>
      <c r="C49970">
        <v>29.885936737000002</v>
      </c>
    </row>
    <row r="49971" spans="1:3" x14ac:dyDescent="0.25">
      <c r="A49971">
        <v>10866</v>
      </c>
      <c r="B49971" s="1">
        <f>DATE(2029,10,1) + TIME(0,0,0)</f>
        <v>47392</v>
      </c>
      <c r="C49971">
        <v>29.893337249999998</v>
      </c>
    </row>
    <row r="49972" spans="1:3" x14ac:dyDescent="0.25">
      <c r="A49972">
        <v>10897</v>
      </c>
      <c r="B49972" s="1">
        <f>DATE(2029,11,1) + TIME(0,0,0)</f>
        <v>47423</v>
      </c>
      <c r="C49972">
        <v>29.900966644</v>
      </c>
    </row>
    <row r="49973" spans="1:3" x14ac:dyDescent="0.25">
      <c r="A49973">
        <v>10927</v>
      </c>
      <c r="B49973" s="1">
        <f>DATE(2029,12,1) + TIME(0,0,0)</f>
        <v>47453</v>
      </c>
      <c r="C49973">
        <v>29.908330917000001</v>
      </c>
    </row>
    <row r="49974" spans="1:3" x14ac:dyDescent="0.25">
      <c r="A49974">
        <v>10958</v>
      </c>
      <c r="B49974" s="1">
        <f>DATE(2030,1,1) + TIME(0,0,0)</f>
        <v>47484</v>
      </c>
      <c r="C49974">
        <v>29.915920258</v>
      </c>
    </row>
    <row r="49975" spans="1:3" x14ac:dyDescent="0.25">
      <c r="A49975">
        <v>10989</v>
      </c>
      <c r="B49975" s="1">
        <f>DATE(2030,2,1) + TIME(0,0,0)</f>
        <v>47515</v>
      </c>
      <c r="C49975">
        <v>29.923492432</v>
      </c>
    </row>
    <row r="49976" spans="1:3" x14ac:dyDescent="0.25">
      <c r="A49976">
        <v>11017</v>
      </c>
      <c r="B49976" s="1">
        <f>DATE(2030,3,1) + TIME(0,0,0)</f>
        <v>47543</v>
      </c>
      <c r="C49976">
        <v>29.930315018000002</v>
      </c>
    </row>
    <row r="49977" spans="1:3" x14ac:dyDescent="0.25">
      <c r="A49977">
        <v>11048</v>
      </c>
      <c r="B49977" s="1">
        <f>DATE(2030,4,1) + TIME(0,0,0)</f>
        <v>47574</v>
      </c>
      <c r="C49977">
        <v>29.937849045</v>
      </c>
    </row>
    <row r="49978" spans="1:3" x14ac:dyDescent="0.25">
      <c r="A49978">
        <v>11078</v>
      </c>
      <c r="B49978" s="1">
        <f>DATE(2030,5,1) + TIME(0,0,0)</f>
        <v>47604</v>
      </c>
      <c r="C49978">
        <v>29.945121765</v>
      </c>
    </row>
    <row r="49979" spans="1:3" x14ac:dyDescent="0.25">
      <c r="A49979">
        <v>11109</v>
      </c>
      <c r="B49979" s="1">
        <f>DATE(2030,6,1) + TIME(0,0,0)</f>
        <v>47635</v>
      </c>
      <c r="C49979">
        <v>29.952619553000002</v>
      </c>
    </row>
    <row r="49980" spans="1:3" x14ac:dyDescent="0.25">
      <c r="A49980">
        <v>11139</v>
      </c>
      <c r="B49980" s="1">
        <f>DATE(2030,7,1) + TIME(0,0,0)</f>
        <v>47665</v>
      </c>
      <c r="C49980">
        <v>29.959857940999999</v>
      </c>
    </row>
    <row r="49981" spans="1:3" x14ac:dyDescent="0.25">
      <c r="A49981">
        <v>11170</v>
      </c>
      <c r="B49981" s="1">
        <f>DATE(2030,8,1) + TIME(0,0,0)</f>
        <v>47696</v>
      </c>
      <c r="C49981">
        <v>29.967319489000001</v>
      </c>
    </row>
    <row r="49982" spans="1:3" x14ac:dyDescent="0.25">
      <c r="A49982">
        <v>11201</v>
      </c>
      <c r="B49982" s="1">
        <f>DATE(2030,9,1) + TIME(0,0,0)</f>
        <v>47727</v>
      </c>
      <c r="C49982">
        <v>29.974761962999999</v>
      </c>
    </row>
    <row r="49983" spans="1:3" x14ac:dyDescent="0.25">
      <c r="A49983">
        <v>11231</v>
      </c>
      <c r="B49983" s="1">
        <f>DATE(2030,10,1) + TIME(0,0,0)</f>
        <v>47757</v>
      </c>
      <c r="C49983">
        <v>29.981948852999999</v>
      </c>
    </row>
    <row r="49984" spans="1:3" x14ac:dyDescent="0.25">
      <c r="A49984">
        <v>11262</v>
      </c>
      <c r="B49984" s="1">
        <f>DATE(2030,11,1) + TIME(0,0,0)</f>
        <v>47788</v>
      </c>
      <c r="C49984">
        <v>29.989355087</v>
      </c>
    </row>
    <row r="49985" spans="1:3" x14ac:dyDescent="0.25">
      <c r="A49985">
        <v>11292</v>
      </c>
      <c r="B49985" s="1">
        <f>DATE(2030,12,1) + TIME(0,0,0)</f>
        <v>47818</v>
      </c>
      <c r="C49985">
        <v>29.996507645000001</v>
      </c>
    </row>
    <row r="49986" spans="1:3" x14ac:dyDescent="0.25">
      <c r="A49986">
        <v>11323</v>
      </c>
      <c r="B49986" s="1">
        <f>DATE(2031,1,1) + TIME(0,0,0)</f>
        <v>47849</v>
      </c>
      <c r="C49986">
        <v>30.003879547</v>
      </c>
    </row>
    <row r="49987" spans="1:3" x14ac:dyDescent="0.25">
      <c r="A49987">
        <v>11354</v>
      </c>
      <c r="B49987" s="1">
        <f>DATE(2031,2,1) + TIME(0,0,0)</f>
        <v>47880</v>
      </c>
      <c r="C49987">
        <v>30.011234283</v>
      </c>
    </row>
    <row r="49988" spans="1:3" x14ac:dyDescent="0.25">
      <c r="A49988">
        <v>11382</v>
      </c>
      <c r="B49988" s="1">
        <f>DATE(2031,3,1) + TIME(0,0,0)</f>
        <v>47908</v>
      </c>
      <c r="C49988">
        <v>30.017862319999999</v>
      </c>
    </row>
    <row r="49989" spans="1:3" x14ac:dyDescent="0.25">
      <c r="A49989">
        <v>11413</v>
      </c>
      <c r="B49989" s="1">
        <f>DATE(2031,4,1) + TIME(0,0,0)</f>
        <v>47939</v>
      </c>
      <c r="C49989">
        <v>30.025184630999998</v>
      </c>
    </row>
    <row r="49990" spans="1:3" x14ac:dyDescent="0.25">
      <c r="A49990">
        <v>11443</v>
      </c>
      <c r="B49990" s="1">
        <f>DATE(2031,5,1) + TIME(0,0,0)</f>
        <v>47969</v>
      </c>
      <c r="C49990">
        <v>30.032253265000001</v>
      </c>
    </row>
    <row r="49991" spans="1:3" x14ac:dyDescent="0.25">
      <c r="A49991">
        <v>11474</v>
      </c>
      <c r="B49991" s="1">
        <f>DATE(2031,6,1) + TIME(0,0,0)</f>
        <v>48000</v>
      </c>
      <c r="C49991">
        <v>30.039541244999999</v>
      </c>
    </row>
    <row r="49992" spans="1:3" x14ac:dyDescent="0.25">
      <c r="A49992">
        <v>11504</v>
      </c>
      <c r="B49992" s="1">
        <f>DATE(2031,7,1) + TIME(0,0,0)</f>
        <v>48030</v>
      </c>
      <c r="C49992">
        <v>30.046579360999999</v>
      </c>
    </row>
    <row r="49993" spans="1:3" x14ac:dyDescent="0.25">
      <c r="A49993">
        <v>11535</v>
      </c>
      <c r="B49993" s="1">
        <f>DATE(2031,8,1) + TIME(0,0,0)</f>
        <v>48061</v>
      </c>
      <c r="C49993">
        <v>30.053833008000002</v>
      </c>
    </row>
    <row r="49994" spans="1:3" x14ac:dyDescent="0.25">
      <c r="A49994">
        <v>11566</v>
      </c>
      <c r="B49994" s="1">
        <f>DATE(2031,9,1) + TIME(0,0,0)</f>
        <v>48092</v>
      </c>
      <c r="C49994">
        <v>30.061073303000001</v>
      </c>
    </row>
    <row r="49995" spans="1:3" x14ac:dyDescent="0.25">
      <c r="A49995">
        <v>11596</v>
      </c>
      <c r="B49995" s="1">
        <f>DATE(2031,10,1) + TIME(0,0,0)</f>
        <v>48122</v>
      </c>
      <c r="C49995">
        <v>30.068061829000001</v>
      </c>
    </row>
    <row r="49996" spans="1:3" x14ac:dyDescent="0.25">
      <c r="A49996">
        <v>11627</v>
      </c>
      <c r="B49996" s="1">
        <f>DATE(2031,11,1) + TIME(0,0,0)</f>
        <v>48153</v>
      </c>
      <c r="C49996">
        <v>30.075269699</v>
      </c>
    </row>
    <row r="49997" spans="1:3" x14ac:dyDescent="0.25">
      <c r="A49997">
        <v>11657</v>
      </c>
      <c r="B49997" s="1">
        <f>DATE(2031,12,1) + TIME(0,0,0)</f>
        <v>48183</v>
      </c>
      <c r="C49997">
        <v>30.082227707000001</v>
      </c>
    </row>
    <row r="49998" spans="1:3" x14ac:dyDescent="0.25">
      <c r="A49998">
        <v>11688</v>
      </c>
      <c r="B49998" s="1">
        <f>DATE(2032,1,1) + TIME(0,0,0)</f>
        <v>48214</v>
      </c>
      <c r="C49998">
        <v>30.089403151999999</v>
      </c>
    </row>
    <row r="49999" spans="1:3" x14ac:dyDescent="0.25">
      <c r="A49999">
        <v>11719</v>
      </c>
      <c r="B49999" s="1">
        <f>DATE(2032,2,1) + TIME(0,0,0)</f>
        <v>48245</v>
      </c>
      <c r="C49999">
        <v>30.096563338999999</v>
      </c>
    </row>
    <row r="50000" spans="1:3" x14ac:dyDescent="0.25">
      <c r="A50000">
        <v>11748</v>
      </c>
      <c r="B50000" s="1">
        <f>DATE(2032,3,1) + TIME(0,0,0)</f>
        <v>48274</v>
      </c>
      <c r="C50000">
        <v>30.103246688999999</v>
      </c>
    </row>
    <row r="50001" spans="1:3" x14ac:dyDescent="0.25">
      <c r="A50001">
        <v>11779</v>
      </c>
      <c r="B50001" s="1">
        <f>DATE(2032,4,1) + TIME(0,0,0)</f>
        <v>48305</v>
      </c>
      <c r="C50001">
        <v>30.110376358</v>
      </c>
    </row>
    <row r="50002" spans="1:3" x14ac:dyDescent="0.25">
      <c r="A50002">
        <v>11809</v>
      </c>
      <c r="B50002" s="1">
        <f>DATE(2032,5,1) + TIME(0,0,0)</f>
        <v>48335</v>
      </c>
      <c r="C50002">
        <v>30.117259979</v>
      </c>
    </row>
    <row r="50003" spans="1:3" x14ac:dyDescent="0.25">
      <c r="A50003">
        <v>11840</v>
      </c>
      <c r="B50003" s="1">
        <f>DATE(2032,6,1) + TIME(0,0,0)</f>
        <v>48366</v>
      </c>
      <c r="C50003">
        <v>30.124359130999999</v>
      </c>
    </row>
    <row r="50004" spans="1:3" x14ac:dyDescent="0.25">
      <c r="A50004">
        <v>11870</v>
      </c>
      <c r="B50004" s="1">
        <f>DATE(2032,7,1) + TIME(0,0,0)</f>
        <v>48396</v>
      </c>
      <c r="C50004">
        <v>30.131216048999999</v>
      </c>
    </row>
    <row r="50005" spans="1:3" x14ac:dyDescent="0.25">
      <c r="A50005">
        <v>11901</v>
      </c>
      <c r="B50005" s="1">
        <f>DATE(2032,8,1) + TIME(0,0,0)</f>
        <v>48427</v>
      </c>
      <c r="C50005">
        <v>30.138284682999998</v>
      </c>
    </row>
    <row r="50006" spans="1:3" x14ac:dyDescent="0.25">
      <c r="A50006">
        <v>11932</v>
      </c>
      <c r="B50006" s="1">
        <f>DATE(2032,9,1) + TIME(0,0,0)</f>
        <v>48458</v>
      </c>
      <c r="C50006">
        <v>30.145338058</v>
      </c>
    </row>
    <row r="50007" spans="1:3" x14ac:dyDescent="0.25">
      <c r="A50007">
        <v>11962</v>
      </c>
      <c r="B50007" s="1">
        <f>DATE(2032,10,1) + TIME(0,0,0)</f>
        <v>48488</v>
      </c>
      <c r="C50007">
        <v>30.152151108000002</v>
      </c>
    </row>
    <row r="50008" spans="1:3" x14ac:dyDescent="0.25">
      <c r="A50008">
        <v>11993</v>
      </c>
      <c r="B50008" s="1">
        <f>DATE(2032,11,1) + TIME(0,0,0)</f>
        <v>48519</v>
      </c>
      <c r="C50008">
        <v>30.159175872999999</v>
      </c>
    </row>
    <row r="50009" spans="1:3" x14ac:dyDescent="0.25">
      <c r="A50009">
        <v>12023</v>
      </c>
      <c r="B50009" s="1">
        <f>DATE(2032,12,1) + TIME(0,0,0)</f>
        <v>48549</v>
      </c>
      <c r="C50009">
        <v>30.165960311999999</v>
      </c>
    </row>
    <row r="50010" spans="1:3" x14ac:dyDescent="0.25">
      <c r="A50010">
        <v>12054</v>
      </c>
      <c r="B50010" s="1">
        <f>DATE(2033,1,1) + TIME(0,0,0)</f>
        <v>48580</v>
      </c>
      <c r="C50010">
        <v>30.172956466999999</v>
      </c>
    </row>
    <row r="50011" spans="1:3" x14ac:dyDescent="0.25">
      <c r="A50011">
        <v>12085</v>
      </c>
      <c r="B50011" s="1">
        <f>DATE(2033,2,1) + TIME(0,0,0)</f>
        <v>48611</v>
      </c>
      <c r="C50011">
        <v>30.179939269999998</v>
      </c>
    </row>
    <row r="50012" spans="1:3" x14ac:dyDescent="0.25">
      <c r="A50012">
        <v>12113</v>
      </c>
      <c r="B50012" s="1">
        <f>DATE(2033,3,1) + TIME(0,0,0)</f>
        <v>48639</v>
      </c>
      <c r="C50012">
        <v>30.186233520999998</v>
      </c>
    </row>
    <row r="50013" spans="1:3" x14ac:dyDescent="0.25">
      <c r="A50013">
        <v>12144</v>
      </c>
      <c r="B50013" s="1">
        <f>DATE(2033,4,1) + TIME(0,0,0)</f>
        <v>48670</v>
      </c>
      <c r="C50013">
        <v>30.193187714</v>
      </c>
    </row>
    <row r="50014" spans="1:3" x14ac:dyDescent="0.25">
      <c r="A50014">
        <v>12174</v>
      </c>
      <c r="B50014" s="1">
        <f>DATE(2033,5,1) + TIME(0,0,0)</f>
        <v>48700</v>
      </c>
      <c r="C50014">
        <v>30.199905395999998</v>
      </c>
    </row>
    <row r="50015" spans="1:3" x14ac:dyDescent="0.25">
      <c r="A50015">
        <v>12205</v>
      </c>
      <c r="B50015" s="1">
        <f>DATE(2033,6,1) + TIME(0,0,0)</f>
        <v>48731</v>
      </c>
      <c r="C50015">
        <v>30.206832886000001</v>
      </c>
    </row>
    <row r="50016" spans="1:3" x14ac:dyDescent="0.25">
      <c r="A50016">
        <v>12235</v>
      </c>
      <c r="B50016" s="1">
        <f>DATE(2033,7,1) + TIME(0,0,0)</f>
        <v>48761</v>
      </c>
      <c r="C50016">
        <v>30.213523864999999</v>
      </c>
    </row>
    <row r="50017" spans="1:3" x14ac:dyDescent="0.25">
      <c r="A50017">
        <v>12266</v>
      </c>
      <c r="B50017" s="1">
        <f>DATE(2033,8,1) + TIME(0,0,0)</f>
        <v>48792</v>
      </c>
      <c r="C50017">
        <v>30.220422745</v>
      </c>
    </row>
    <row r="50018" spans="1:3" x14ac:dyDescent="0.25">
      <c r="A50018">
        <v>12297</v>
      </c>
      <c r="B50018" s="1">
        <f>DATE(2033,9,1) + TIME(0,0,0)</f>
        <v>48823</v>
      </c>
      <c r="C50018">
        <v>30.227310181</v>
      </c>
    </row>
    <row r="50019" spans="1:3" x14ac:dyDescent="0.25">
      <c r="A50019">
        <v>12327</v>
      </c>
      <c r="B50019" s="1">
        <f>DATE(2033,10,1) + TIME(0,0,0)</f>
        <v>48853</v>
      </c>
      <c r="C50019">
        <v>30.233961104999999</v>
      </c>
    </row>
    <row r="50020" spans="1:3" x14ac:dyDescent="0.25">
      <c r="A50020">
        <v>12358</v>
      </c>
      <c r="B50020" s="1">
        <f>DATE(2033,11,1) + TIME(0,0,0)</f>
        <v>48884</v>
      </c>
      <c r="C50020">
        <v>30.240821837999999</v>
      </c>
    </row>
    <row r="50021" spans="1:3" x14ac:dyDescent="0.25">
      <c r="A50021">
        <v>12388</v>
      </c>
      <c r="B50021" s="1">
        <f>DATE(2033,12,1) + TIME(0,0,0)</f>
        <v>48914</v>
      </c>
      <c r="C50021">
        <v>30.247446060000001</v>
      </c>
    </row>
    <row r="50022" spans="1:3" x14ac:dyDescent="0.25">
      <c r="A50022">
        <v>12419</v>
      </c>
      <c r="B50022" s="1">
        <f>DATE(2034,1,1) + TIME(0,0,0)</f>
        <v>48945</v>
      </c>
      <c r="C50022">
        <v>30.254280090000002</v>
      </c>
    </row>
    <row r="50023" spans="1:3" x14ac:dyDescent="0.25">
      <c r="A50023">
        <v>12450</v>
      </c>
      <c r="B50023" s="1">
        <f>DATE(2034,2,1) + TIME(0,0,0)</f>
        <v>48976</v>
      </c>
      <c r="C50023">
        <v>30.261100768999999</v>
      </c>
    </row>
    <row r="50024" spans="1:3" x14ac:dyDescent="0.25">
      <c r="A50024">
        <v>12478</v>
      </c>
      <c r="B50024" s="1">
        <f>DATE(2034,3,1) + TIME(0,0,0)</f>
        <v>49004</v>
      </c>
      <c r="C50024">
        <v>30.267250060999999</v>
      </c>
    </row>
    <row r="50025" spans="1:3" x14ac:dyDescent="0.25">
      <c r="A50025">
        <v>12509</v>
      </c>
      <c r="B50025" s="1">
        <f>DATE(2034,4,1) + TIME(0,0,0)</f>
        <v>49035</v>
      </c>
      <c r="C50025">
        <v>30.274044036999999</v>
      </c>
    </row>
    <row r="50026" spans="1:3" x14ac:dyDescent="0.25">
      <c r="A50026">
        <v>12539</v>
      </c>
      <c r="B50026" s="1">
        <f>DATE(2034,5,1) + TIME(0,0,0)</f>
        <v>49065</v>
      </c>
      <c r="C50026">
        <v>30.280609130999999</v>
      </c>
    </row>
    <row r="50027" spans="1:3" x14ac:dyDescent="0.25">
      <c r="A50027">
        <v>12570</v>
      </c>
      <c r="B50027" s="1">
        <f>DATE(2034,6,1) + TIME(0,0,0)</f>
        <v>49096</v>
      </c>
      <c r="C50027">
        <v>30.287378311000001</v>
      </c>
    </row>
    <row r="50028" spans="1:3" x14ac:dyDescent="0.25">
      <c r="A50028">
        <v>12600</v>
      </c>
      <c r="B50028" s="1">
        <f>DATE(2034,7,1) + TIME(0,0,0)</f>
        <v>49126</v>
      </c>
      <c r="C50028">
        <v>30.293918609999999</v>
      </c>
    </row>
    <row r="50029" spans="1:3" x14ac:dyDescent="0.25">
      <c r="A50029">
        <v>12631</v>
      </c>
      <c r="B50029" s="1">
        <f>DATE(2034,8,1) + TIME(0,0,0)</f>
        <v>49157</v>
      </c>
      <c r="C50029">
        <v>30.300662994</v>
      </c>
    </row>
    <row r="50030" spans="1:3" x14ac:dyDescent="0.25">
      <c r="A50030">
        <v>12662</v>
      </c>
      <c r="B50030" s="1">
        <f>DATE(2034,9,1) + TIME(0,0,0)</f>
        <v>49188</v>
      </c>
      <c r="C50030">
        <v>30.307394028000001</v>
      </c>
    </row>
    <row r="50031" spans="1:3" x14ac:dyDescent="0.25">
      <c r="A50031">
        <v>12692</v>
      </c>
      <c r="B50031" s="1">
        <f>DATE(2034,10,1) + TIME(0,0,0)</f>
        <v>49218</v>
      </c>
      <c r="C50031">
        <v>30.313898086999998</v>
      </c>
    </row>
    <row r="50032" spans="1:3" x14ac:dyDescent="0.25">
      <c r="A50032">
        <v>12723</v>
      </c>
      <c r="B50032" s="1">
        <f>DATE(2034,11,1) + TIME(0,0,0)</f>
        <v>49249</v>
      </c>
      <c r="C50032">
        <v>30.320606231999999</v>
      </c>
    </row>
    <row r="50033" spans="1:3" x14ac:dyDescent="0.25">
      <c r="A50033">
        <v>12753</v>
      </c>
      <c r="B50033" s="1">
        <f>DATE(2034,12,1) + TIME(0,0,0)</f>
        <v>49279</v>
      </c>
      <c r="C50033">
        <v>30.327085494999999</v>
      </c>
    </row>
    <row r="50034" spans="1:3" x14ac:dyDescent="0.25">
      <c r="A50034">
        <v>12784</v>
      </c>
      <c r="B50034" s="1">
        <f>DATE(2035,1,1) + TIME(0,0,0)</f>
        <v>49310</v>
      </c>
      <c r="C50034">
        <v>30.333768845000002</v>
      </c>
    </row>
    <row r="50035" spans="1:3" x14ac:dyDescent="0.25">
      <c r="A50035">
        <v>12815</v>
      </c>
      <c r="B50035" s="1">
        <f>DATE(2035,2,1) + TIME(0,0,0)</f>
        <v>49341</v>
      </c>
      <c r="C50035">
        <v>30.340438843000001</v>
      </c>
    </row>
    <row r="50036" spans="1:3" x14ac:dyDescent="0.25">
      <c r="A50036">
        <v>12843</v>
      </c>
      <c r="B50036" s="1">
        <f>DATE(2035,3,1) + TIME(0,0,0)</f>
        <v>49369</v>
      </c>
      <c r="C50036">
        <v>30.346454619999999</v>
      </c>
    </row>
    <row r="50037" spans="1:3" x14ac:dyDescent="0.25">
      <c r="A50037">
        <v>12874</v>
      </c>
      <c r="B50037" s="1">
        <f>DATE(2035,4,1) + TIME(0,0,0)</f>
        <v>49400</v>
      </c>
      <c r="C50037">
        <v>30.353101729999999</v>
      </c>
    </row>
    <row r="50038" spans="1:3" x14ac:dyDescent="0.25">
      <c r="A50038">
        <v>12904</v>
      </c>
      <c r="B50038" s="1">
        <f>DATE(2035,5,1) + TIME(0,0,0)</f>
        <v>49430</v>
      </c>
      <c r="C50038">
        <v>30.359523772999999</v>
      </c>
    </row>
    <row r="50039" spans="1:3" x14ac:dyDescent="0.25">
      <c r="A50039">
        <v>12935</v>
      </c>
      <c r="B50039" s="1">
        <f>DATE(2035,6,1) + TIME(0,0,0)</f>
        <v>49461</v>
      </c>
      <c r="C50039">
        <v>30.366147994999999</v>
      </c>
    </row>
    <row r="50040" spans="1:3" x14ac:dyDescent="0.25">
      <c r="A50040">
        <v>12965</v>
      </c>
      <c r="B50040" s="1">
        <f>DATE(2035,7,1) + TIME(0,0,0)</f>
        <v>49491</v>
      </c>
      <c r="C50040">
        <v>30.372549057000001</v>
      </c>
    </row>
    <row r="50041" spans="1:3" x14ac:dyDescent="0.25">
      <c r="A50041">
        <v>12996</v>
      </c>
      <c r="B50041" s="1">
        <f>DATE(2035,8,1) + TIME(0,0,0)</f>
        <v>49522</v>
      </c>
      <c r="C50041">
        <v>30.379148483000002</v>
      </c>
    </row>
    <row r="50042" spans="1:3" x14ac:dyDescent="0.25">
      <c r="A50042">
        <v>13027</v>
      </c>
      <c r="B50042" s="1">
        <f>DATE(2035,9,1) + TIME(0,0,0)</f>
        <v>49553</v>
      </c>
      <c r="C50042">
        <v>30.385738372999999</v>
      </c>
    </row>
    <row r="50043" spans="1:3" x14ac:dyDescent="0.25">
      <c r="A50043">
        <v>13057</v>
      </c>
      <c r="B50043" s="1">
        <f>DATE(2035,10,1) + TIME(0,0,0)</f>
        <v>49583</v>
      </c>
      <c r="C50043">
        <v>30.392105102999999</v>
      </c>
    </row>
    <row r="50044" spans="1:3" x14ac:dyDescent="0.25">
      <c r="A50044">
        <v>13088</v>
      </c>
      <c r="B50044" s="1">
        <f>DATE(2035,11,1) + TIME(0,0,0)</f>
        <v>49614</v>
      </c>
      <c r="C50044">
        <v>30.398670197000001</v>
      </c>
    </row>
    <row r="50045" spans="1:3" x14ac:dyDescent="0.25">
      <c r="A50045">
        <v>13118</v>
      </c>
      <c r="B50045" s="1">
        <f>DATE(2035,12,1) + TIME(0,0,0)</f>
        <v>49644</v>
      </c>
      <c r="C50045">
        <v>30.405014038000001</v>
      </c>
    </row>
    <row r="50046" spans="1:3" x14ac:dyDescent="0.25">
      <c r="A50046">
        <v>13149</v>
      </c>
      <c r="B50046" s="1">
        <f>DATE(2036,1,1) + TIME(0,0,0)</f>
        <v>49675</v>
      </c>
      <c r="C50046">
        <v>30.411558151000001</v>
      </c>
    </row>
    <row r="50047" spans="1:3" x14ac:dyDescent="0.25">
      <c r="A50047">
        <v>13180</v>
      </c>
      <c r="B50047" s="1">
        <f>DATE(2036,2,1) + TIME(0,0,0)</f>
        <v>49706</v>
      </c>
      <c r="C50047">
        <v>30.41809082</v>
      </c>
    </row>
    <row r="50048" spans="1:3" x14ac:dyDescent="0.25">
      <c r="A50048">
        <v>13209</v>
      </c>
      <c r="B50048" s="1">
        <f>DATE(2036,3,1) + TIME(0,0,0)</f>
        <v>49735</v>
      </c>
      <c r="C50048">
        <v>30.424190521</v>
      </c>
    </row>
    <row r="50049" spans="1:3" x14ac:dyDescent="0.25">
      <c r="A50049">
        <v>13240</v>
      </c>
      <c r="B50049" s="1">
        <f>DATE(2036,4,1) + TIME(0,0,0)</f>
        <v>49766</v>
      </c>
      <c r="C50049">
        <v>30.430702209</v>
      </c>
    </row>
    <row r="50050" spans="1:3" x14ac:dyDescent="0.25">
      <c r="A50050">
        <v>13270</v>
      </c>
      <c r="B50050" s="1">
        <f>DATE(2036,5,1) + TIME(0,0,0)</f>
        <v>49796</v>
      </c>
      <c r="C50050">
        <v>30.436990737999999</v>
      </c>
    </row>
    <row r="50051" spans="1:3" x14ac:dyDescent="0.25">
      <c r="A50051">
        <v>13301</v>
      </c>
      <c r="B50051" s="1">
        <f>DATE(2036,6,1) + TIME(0,0,0)</f>
        <v>49827</v>
      </c>
      <c r="C50051">
        <v>30.443479537999998</v>
      </c>
    </row>
    <row r="50052" spans="1:3" x14ac:dyDescent="0.25">
      <c r="A50052">
        <v>13331</v>
      </c>
      <c r="B50052" s="1">
        <f>DATE(2036,7,1) + TIME(0,0,0)</f>
        <v>49857</v>
      </c>
      <c r="C50052">
        <v>30.449747085999999</v>
      </c>
    </row>
    <row r="50053" spans="1:3" x14ac:dyDescent="0.25">
      <c r="A50053">
        <v>13362</v>
      </c>
      <c r="B50053" s="1">
        <f>DATE(2036,8,1) + TIME(0,0,0)</f>
        <v>49888</v>
      </c>
      <c r="C50053">
        <v>30.456212997000002</v>
      </c>
    </row>
    <row r="50054" spans="1:3" x14ac:dyDescent="0.25">
      <c r="A50054">
        <v>13393</v>
      </c>
      <c r="B50054" s="1">
        <f>DATE(2036,9,1) + TIME(0,0,0)</f>
        <v>49919</v>
      </c>
      <c r="C50054">
        <v>30.462669373000001</v>
      </c>
    </row>
    <row r="50055" spans="1:3" x14ac:dyDescent="0.25">
      <c r="A50055">
        <v>13423</v>
      </c>
      <c r="B50055" s="1">
        <f>DATE(2036,10,1) + TIME(0,0,0)</f>
        <v>49949</v>
      </c>
      <c r="C50055">
        <v>30.468904495</v>
      </c>
    </row>
    <row r="50056" spans="1:3" x14ac:dyDescent="0.25">
      <c r="A50056">
        <v>13454</v>
      </c>
      <c r="B50056" s="1">
        <f>DATE(2036,11,1) + TIME(0,0,0)</f>
        <v>49980</v>
      </c>
      <c r="C50056">
        <v>30.475339890000001</v>
      </c>
    </row>
    <row r="50057" spans="1:3" x14ac:dyDescent="0.25">
      <c r="A50057">
        <v>13484</v>
      </c>
      <c r="B50057" s="1">
        <f>DATE(2036,12,1) + TIME(0,0,0)</f>
        <v>50010</v>
      </c>
      <c r="C50057">
        <v>30.481554031000002</v>
      </c>
    </row>
    <row r="50058" spans="1:3" x14ac:dyDescent="0.25">
      <c r="A50058">
        <v>13515</v>
      </c>
      <c r="B50058" s="1">
        <f>DATE(2037,1,1) + TIME(0,0,0)</f>
        <v>50041</v>
      </c>
      <c r="C50058">
        <v>30.487966536999998</v>
      </c>
    </row>
    <row r="50059" spans="1:3" x14ac:dyDescent="0.25">
      <c r="A50059">
        <v>13546</v>
      </c>
      <c r="B50059" s="1">
        <f>DATE(2037,2,1) + TIME(0,0,0)</f>
        <v>50072</v>
      </c>
      <c r="C50059">
        <v>30.494367599</v>
      </c>
    </row>
    <row r="50060" spans="1:3" x14ac:dyDescent="0.25">
      <c r="A50060">
        <v>13574</v>
      </c>
      <c r="B50060" s="1">
        <f>DATE(2037,3,1) + TIME(0,0,0)</f>
        <v>50100</v>
      </c>
      <c r="C50060">
        <v>30.500141144000001</v>
      </c>
    </row>
    <row r="50061" spans="1:3" x14ac:dyDescent="0.25">
      <c r="A50061">
        <v>13605</v>
      </c>
      <c r="B50061" s="1">
        <f>DATE(2037,4,1) + TIME(0,0,0)</f>
        <v>50131</v>
      </c>
      <c r="C50061">
        <v>30.506521225</v>
      </c>
    </row>
    <row r="50062" spans="1:3" x14ac:dyDescent="0.25">
      <c r="A50062">
        <v>13635</v>
      </c>
      <c r="B50062" s="1">
        <f>DATE(2037,5,1) + TIME(0,0,0)</f>
        <v>50161</v>
      </c>
      <c r="C50062">
        <v>30.512685776000001</v>
      </c>
    </row>
    <row r="50063" spans="1:3" x14ac:dyDescent="0.25">
      <c r="A50063">
        <v>13666</v>
      </c>
      <c r="B50063" s="1">
        <f>DATE(2037,6,1) + TIME(0,0,0)</f>
        <v>50192</v>
      </c>
      <c r="C50063">
        <v>30.519046783</v>
      </c>
    </row>
    <row r="50064" spans="1:3" x14ac:dyDescent="0.25">
      <c r="A50064">
        <v>13696</v>
      </c>
      <c r="B50064" s="1">
        <f>DATE(2037,7,1) + TIME(0,0,0)</f>
        <v>50222</v>
      </c>
      <c r="C50064">
        <v>30.525190352999999</v>
      </c>
    </row>
    <row r="50065" spans="1:3" x14ac:dyDescent="0.25">
      <c r="A50065">
        <v>13727</v>
      </c>
      <c r="B50065" s="1">
        <f>DATE(2037,8,1) + TIME(0,0,0)</f>
        <v>50253</v>
      </c>
      <c r="C50065">
        <v>30.53153038</v>
      </c>
    </row>
    <row r="50066" spans="1:3" x14ac:dyDescent="0.25">
      <c r="A50066">
        <v>13758</v>
      </c>
      <c r="B50066" s="1">
        <f>DATE(2037,9,1) + TIME(0,0,0)</f>
        <v>50284</v>
      </c>
      <c r="C50066">
        <v>30.537858963000001</v>
      </c>
    </row>
    <row r="50067" spans="1:3" x14ac:dyDescent="0.25">
      <c r="A50067">
        <v>13788</v>
      </c>
      <c r="B50067" s="1">
        <f>DATE(2037,10,1) + TIME(0,0,0)</f>
        <v>50314</v>
      </c>
      <c r="C50067">
        <v>30.543972015000001</v>
      </c>
    </row>
    <row r="50068" spans="1:3" x14ac:dyDescent="0.25">
      <c r="A50068">
        <v>13819</v>
      </c>
      <c r="B50068" s="1">
        <f>DATE(2037,11,1) + TIME(0,0,0)</f>
        <v>50345</v>
      </c>
      <c r="C50068">
        <v>30.550281524999999</v>
      </c>
    </row>
    <row r="50069" spans="1:3" x14ac:dyDescent="0.25">
      <c r="A50069">
        <v>13849</v>
      </c>
      <c r="B50069" s="1">
        <f>DATE(2037,12,1) + TIME(0,0,0)</f>
        <v>50375</v>
      </c>
      <c r="C50069">
        <v>30.556375503999998</v>
      </c>
    </row>
    <row r="50070" spans="1:3" x14ac:dyDescent="0.25">
      <c r="A50070">
        <v>13880</v>
      </c>
      <c r="B50070" s="1">
        <f>DATE(2038,1,1) + TIME(0,0,0)</f>
        <v>50406</v>
      </c>
      <c r="C50070">
        <v>30.562662124999999</v>
      </c>
    </row>
    <row r="50071" spans="1:3" x14ac:dyDescent="0.25">
      <c r="A50071">
        <v>13911</v>
      </c>
      <c r="B50071" s="1">
        <f>DATE(2038,2,1) + TIME(0,0,0)</f>
        <v>50437</v>
      </c>
      <c r="C50071">
        <v>30.568939209</v>
      </c>
    </row>
    <row r="50072" spans="1:3" x14ac:dyDescent="0.25">
      <c r="A50072">
        <v>13939</v>
      </c>
      <c r="B50072" s="1">
        <f>DATE(2038,3,1) + TIME(0,0,0)</f>
        <v>50465</v>
      </c>
      <c r="C50072">
        <v>30.574600220000001</v>
      </c>
    </row>
    <row r="50073" spans="1:3" x14ac:dyDescent="0.25">
      <c r="A50073">
        <v>13970</v>
      </c>
      <c r="B50073" s="1">
        <f>DATE(2038,4,1) + TIME(0,0,0)</f>
        <v>50496</v>
      </c>
      <c r="C50073">
        <v>30.580858231000001</v>
      </c>
    </row>
    <row r="50074" spans="1:3" x14ac:dyDescent="0.25">
      <c r="A50074">
        <v>14000</v>
      </c>
      <c r="B50074" s="1">
        <f>DATE(2038,5,1) + TIME(0,0,0)</f>
        <v>50526</v>
      </c>
      <c r="C50074">
        <v>30.586902618</v>
      </c>
    </row>
    <row r="50075" spans="1:3" x14ac:dyDescent="0.25">
      <c r="A50075">
        <v>14031</v>
      </c>
      <c r="B50075" s="1">
        <f>DATE(2038,6,1) + TIME(0,0,0)</f>
        <v>50557</v>
      </c>
      <c r="C50075">
        <v>30.593141555999999</v>
      </c>
    </row>
    <row r="50076" spans="1:3" x14ac:dyDescent="0.25">
      <c r="A50076">
        <v>14061</v>
      </c>
      <c r="B50076" s="1">
        <f>DATE(2038,7,1) + TIME(0,0,0)</f>
        <v>50587</v>
      </c>
      <c r="C50076">
        <v>30.599166870000001</v>
      </c>
    </row>
    <row r="50077" spans="1:3" x14ac:dyDescent="0.25">
      <c r="A50077">
        <v>14092</v>
      </c>
      <c r="B50077" s="1">
        <f>DATE(2038,8,1) + TIME(0,0,0)</f>
        <v>50618</v>
      </c>
      <c r="C50077">
        <v>30.605384827000002</v>
      </c>
    </row>
    <row r="50078" spans="1:3" x14ac:dyDescent="0.25">
      <c r="A50078">
        <v>14123</v>
      </c>
      <c r="B50078" s="1">
        <f>DATE(2038,9,1) + TIME(0,0,0)</f>
        <v>50649</v>
      </c>
      <c r="C50078">
        <v>30.611591339</v>
      </c>
    </row>
    <row r="50079" spans="1:3" x14ac:dyDescent="0.25">
      <c r="A50079">
        <v>14153</v>
      </c>
      <c r="B50079" s="1">
        <f>DATE(2038,10,1) + TIME(0,0,0)</f>
        <v>50679</v>
      </c>
      <c r="C50079">
        <v>30.617588043000001</v>
      </c>
    </row>
    <row r="50080" spans="1:3" x14ac:dyDescent="0.25">
      <c r="A50080">
        <v>14184</v>
      </c>
      <c r="B50080" s="1">
        <f>DATE(2038,11,1) + TIME(0,0,0)</f>
        <v>50710</v>
      </c>
      <c r="C50080">
        <v>30.623775481999999</v>
      </c>
    </row>
    <row r="50081" spans="1:3" x14ac:dyDescent="0.25">
      <c r="A50081">
        <v>14214</v>
      </c>
      <c r="B50081" s="1">
        <f>DATE(2038,12,1) + TIME(0,0,0)</f>
        <v>50740</v>
      </c>
      <c r="C50081">
        <v>30.629753113</v>
      </c>
    </row>
    <row r="50082" spans="1:3" x14ac:dyDescent="0.25">
      <c r="A50082">
        <v>14245</v>
      </c>
      <c r="B50082" s="1">
        <f>DATE(2039,1,1) + TIME(0,0,0)</f>
        <v>50771</v>
      </c>
      <c r="C50082">
        <v>30.635921478</v>
      </c>
    </row>
    <row r="50083" spans="1:3" x14ac:dyDescent="0.25">
      <c r="A50083">
        <v>14276</v>
      </c>
      <c r="B50083" s="1">
        <f>DATE(2039,2,1) + TIME(0,0,0)</f>
        <v>50802</v>
      </c>
      <c r="C50083">
        <v>30.642078399999999</v>
      </c>
    </row>
    <row r="50084" spans="1:3" x14ac:dyDescent="0.25">
      <c r="A50084">
        <v>14304</v>
      </c>
      <c r="B50084" s="1">
        <f>DATE(2039,3,1) + TIME(0,0,0)</f>
        <v>50830</v>
      </c>
      <c r="C50084">
        <v>30.647632599000001</v>
      </c>
    </row>
    <row r="50085" spans="1:3" x14ac:dyDescent="0.25">
      <c r="A50085">
        <v>14335</v>
      </c>
      <c r="B50085" s="1">
        <f>DATE(2039,4,1) + TIME(0,0,0)</f>
        <v>50861</v>
      </c>
      <c r="C50085">
        <v>30.653770446999999</v>
      </c>
    </row>
    <row r="50086" spans="1:3" x14ac:dyDescent="0.25">
      <c r="A50086">
        <v>14365</v>
      </c>
      <c r="B50086" s="1">
        <f>DATE(2039,5,1) + TIME(0,0,0)</f>
        <v>50891</v>
      </c>
      <c r="C50086">
        <v>30.659700394000001</v>
      </c>
    </row>
    <row r="50087" spans="1:3" x14ac:dyDescent="0.25">
      <c r="A50087">
        <v>14396</v>
      </c>
      <c r="B50087" s="1">
        <f>DATE(2039,6,1) + TIME(0,0,0)</f>
        <v>50922</v>
      </c>
      <c r="C50087">
        <v>30.665819167999999</v>
      </c>
    </row>
    <row r="50088" spans="1:3" x14ac:dyDescent="0.25">
      <c r="A50088">
        <v>14426</v>
      </c>
      <c r="B50088" s="1">
        <f>DATE(2039,7,1) + TIME(0,0,0)</f>
        <v>50952</v>
      </c>
      <c r="C50088">
        <v>30.671731949000002</v>
      </c>
    </row>
    <row r="50089" spans="1:3" x14ac:dyDescent="0.25">
      <c r="A50089">
        <v>14457</v>
      </c>
      <c r="B50089" s="1">
        <f>DATE(2039,8,1) + TIME(0,0,0)</f>
        <v>50983</v>
      </c>
      <c r="C50089">
        <v>30.677831650000002</v>
      </c>
    </row>
    <row r="50090" spans="1:3" x14ac:dyDescent="0.25">
      <c r="A50090">
        <v>14488</v>
      </c>
      <c r="B50090" s="1">
        <f>DATE(2039,9,1) + TIME(0,0,0)</f>
        <v>51014</v>
      </c>
      <c r="C50090">
        <v>30.683921814000001</v>
      </c>
    </row>
    <row r="50091" spans="1:3" x14ac:dyDescent="0.25">
      <c r="A50091">
        <v>14518</v>
      </c>
      <c r="B50091" s="1">
        <f>DATE(2039,10,1) + TIME(0,0,0)</f>
        <v>51044</v>
      </c>
      <c r="C50091">
        <v>30.689805983999999</v>
      </c>
    </row>
    <row r="50092" spans="1:3" x14ac:dyDescent="0.25">
      <c r="A50092">
        <v>14549</v>
      </c>
      <c r="B50092" s="1">
        <f>DATE(2039,11,1) + TIME(0,0,0)</f>
        <v>51075</v>
      </c>
      <c r="C50092">
        <v>30.695877074999999</v>
      </c>
    </row>
    <row r="50093" spans="1:3" x14ac:dyDescent="0.25">
      <c r="A50093">
        <v>14579</v>
      </c>
      <c r="B50093" s="1">
        <f>DATE(2039,12,1) + TIME(0,0,0)</f>
        <v>51105</v>
      </c>
      <c r="C50093">
        <v>30.701742171999999</v>
      </c>
    </row>
    <row r="50094" spans="1:3" x14ac:dyDescent="0.25">
      <c r="A50094">
        <v>14610</v>
      </c>
      <c r="B50094" s="1">
        <f>DATE(2040,1,1) + TIME(0,0,0)</f>
        <v>51136</v>
      </c>
      <c r="C50094">
        <v>30.707794189000001</v>
      </c>
    </row>
    <row r="50095" spans="1:3" x14ac:dyDescent="0.25">
      <c r="A50095">
        <v>14641</v>
      </c>
      <c r="B50095" s="1">
        <f>DATE(2040,2,1) + TIME(0,0,0)</f>
        <v>51167</v>
      </c>
      <c r="C50095">
        <v>30.713834763000001</v>
      </c>
    </row>
    <row r="50096" spans="1:3" x14ac:dyDescent="0.25">
      <c r="A50096">
        <v>14670</v>
      </c>
      <c r="B50096" s="1">
        <f>DATE(2040,3,1) + TIME(0,0,0)</f>
        <v>51196</v>
      </c>
      <c r="C50096">
        <v>30.719478606999999</v>
      </c>
    </row>
    <row r="50097" spans="1:3" x14ac:dyDescent="0.25">
      <c r="A50097">
        <v>14701</v>
      </c>
      <c r="B50097" s="1">
        <f>DATE(2040,4,1) + TIME(0,0,0)</f>
        <v>51227</v>
      </c>
      <c r="C50097">
        <v>30.725502014</v>
      </c>
    </row>
    <row r="50098" spans="1:3" x14ac:dyDescent="0.25">
      <c r="A50098">
        <v>14731</v>
      </c>
      <c r="B50098" s="1">
        <f>DATE(2040,5,1) + TIME(0,0,0)</f>
        <v>51257</v>
      </c>
      <c r="C50098">
        <v>30.731321335000001</v>
      </c>
    </row>
    <row r="50099" spans="1:3" x14ac:dyDescent="0.25">
      <c r="A50099">
        <v>14762</v>
      </c>
      <c r="B50099" s="1">
        <f>DATE(2040,6,1) + TIME(0,0,0)</f>
        <v>51288</v>
      </c>
      <c r="C50099">
        <v>30.737325668</v>
      </c>
    </row>
    <row r="50100" spans="1:3" x14ac:dyDescent="0.25">
      <c r="A50100">
        <v>14792</v>
      </c>
      <c r="B50100" s="1">
        <f>DATE(2040,7,1) + TIME(0,0,0)</f>
        <v>51318</v>
      </c>
      <c r="C50100">
        <v>30.743127822999998</v>
      </c>
    </row>
    <row r="50101" spans="1:3" x14ac:dyDescent="0.25">
      <c r="A50101">
        <v>14823</v>
      </c>
      <c r="B50101" s="1">
        <f>DATE(2040,8,1) + TIME(0,0,0)</f>
        <v>51349</v>
      </c>
      <c r="C50101">
        <v>30.749113083000001</v>
      </c>
    </row>
    <row r="50102" spans="1:3" x14ac:dyDescent="0.25">
      <c r="A50102">
        <v>14854</v>
      </c>
      <c r="B50102" s="1">
        <f>DATE(2040,9,1) + TIME(0,0,0)</f>
        <v>51380</v>
      </c>
      <c r="C50102">
        <v>30.755088806</v>
      </c>
    </row>
    <row r="50103" spans="1:3" x14ac:dyDescent="0.25">
      <c r="A50103">
        <v>14884</v>
      </c>
      <c r="B50103" s="1">
        <f>DATE(2040,10,1) + TIME(0,0,0)</f>
        <v>51410</v>
      </c>
      <c r="C50103">
        <v>30.760864258000002</v>
      </c>
    </row>
    <row r="50104" spans="1:3" x14ac:dyDescent="0.25">
      <c r="A50104">
        <v>14915</v>
      </c>
      <c r="B50104" s="1">
        <f>DATE(2040,11,1) + TIME(0,0,0)</f>
        <v>51441</v>
      </c>
      <c r="C50104">
        <v>30.766820908</v>
      </c>
    </row>
    <row r="50105" spans="1:3" x14ac:dyDescent="0.25">
      <c r="A50105">
        <v>14945</v>
      </c>
      <c r="B50105" s="1">
        <f>DATE(2040,12,1) + TIME(0,0,0)</f>
        <v>51471</v>
      </c>
      <c r="C50105">
        <v>30.772577286000001</v>
      </c>
    </row>
    <row r="50106" spans="1:3" x14ac:dyDescent="0.25">
      <c r="A50106">
        <v>14976</v>
      </c>
      <c r="B50106" s="1">
        <f>DATE(2041,1,1) + TIME(0,0,0)</f>
        <v>51502</v>
      </c>
      <c r="C50106">
        <v>30.778516768999999</v>
      </c>
    </row>
    <row r="50107" spans="1:3" x14ac:dyDescent="0.25">
      <c r="A50107">
        <v>15007</v>
      </c>
      <c r="B50107" s="1">
        <f>DATE(2041,2,1) + TIME(0,0,0)</f>
        <v>51533</v>
      </c>
      <c r="C50107">
        <v>30.784446716000001</v>
      </c>
    </row>
    <row r="50108" spans="1:3" x14ac:dyDescent="0.25">
      <c r="A50108">
        <v>15035</v>
      </c>
      <c r="B50108" s="1">
        <f>DATE(2041,3,1) + TIME(0,0,0)</f>
        <v>51561</v>
      </c>
      <c r="C50108">
        <v>30.789793015000001</v>
      </c>
    </row>
    <row r="50109" spans="1:3" x14ac:dyDescent="0.25">
      <c r="A50109">
        <v>15066</v>
      </c>
      <c r="B50109" s="1">
        <f>DATE(2041,4,1) + TIME(0,0,0)</f>
        <v>51592</v>
      </c>
      <c r="C50109">
        <v>30.795705795</v>
      </c>
    </row>
    <row r="50110" spans="1:3" x14ac:dyDescent="0.25">
      <c r="A50110">
        <v>15096</v>
      </c>
      <c r="B50110" s="1">
        <f>DATE(2041,5,1) + TIME(0,0,0)</f>
        <v>51622</v>
      </c>
      <c r="C50110">
        <v>30.801418303999998</v>
      </c>
    </row>
    <row r="50111" spans="1:3" x14ac:dyDescent="0.25">
      <c r="A50111">
        <v>15127</v>
      </c>
      <c r="B50111" s="1">
        <f>DATE(2041,6,1) + TIME(0,0,0)</f>
        <v>51653</v>
      </c>
      <c r="C50111">
        <v>30.807312012000001</v>
      </c>
    </row>
    <row r="50112" spans="1:3" x14ac:dyDescent="0.25">
      <c r="A50112">
        <v>15157</v>
      </c>
      <c r="B50112" s="1">
        <f>DATE(2041,7,1) + TIME(0,0,0)</f>
        <v>51683</v>
      </c>
      <c r="C50112">
        <v>30.813005446999998</v>
      </c>
    </row>
    <row r="50113" spans="1:3" x14ac:dyDescent="0.25">
      <c r="A50113">
        <v>15188</v>
      </c>
      <c r="B50113" s="1">
        <f>DATE(2041,8,1) + TIME(0,0,0)</f>
        <v>51714</v>
      </c>
      <c r="C50113">
        <v>30.818881989000001</v>
      </c>
    </row>
    <row r="50114" spans="1:3" x14ac:dyDescent="0.25">
      <c r="A50114">
        <v>15219</v>
      </c>
      <c r="B50114" s="1">
        <f>DATE(2041,9,1) + TIME(0,0,0)</f>
        <v>51745</v>
      </c>
      <c r="C50114">
        <v>30.824747085999999</v>
      </c>
    </row>
    <row r="50115" spans="1:3" x14ac:dyDescent="0.25">
      <c r="A50115">
        <v>15249</v>
      </c>
      <c r="B50115" s="1">
        <f>DATE(2041,10,1) + TIME(0,0,0)</f>
        <v>51775</v>
      </c>
      <c r="C50115">
        <v>30.830415725999998</v>
      </c>
    </row>
    <row r="50116" spans="1:3" x14ac:dyDescent="0.25">
      <c r="A50116">
        <v>15280</v>
      </c>
      <c r="B50116" s="1">
        <f>DATE(2041,11,1) + TIME(0,0,0)</f>
        <v>51806</v>
      </c>
      <c r="C50116">
        <v>30.836265564000001</v>
      </c>
    </row>
    <row r="50117" spans="1:3" x14ac:dyDescent="0.25">
      <c r="A50117">
        <v>15310</v>
      </c>
      <c r="B50117" s="1">
        <f>DATE(2041,12,1) + TIME(0,0,0)</f>
        <v>51836</v>
      </c>
      <c r="C50117">
        <v>30.841915131</v>
      </c>
    </row>
    <row r="50118" spans="1:3" x14ac:dyDescent="0.25">
      <c r="A50118">
        <v>15341</v>
      </c>
      <c r="B50118" s="1">
        <f>DATE(2042,1,1) + TIME(0,0,0)</f>
        <v>51867</v>
      </c>
      <c r="C50118">
        <v>30.847745894999999</v>
      </c>
    </row>
    <row r="50119" spans="1:3" x14ac:dyDescent="0.25">
      <c r="A50119">
        <v>15372</v>
      </c>
      <c r="B50119" s="1">
        <f>DATE(2042,2,1) + TIME(0,0,0)</f>
        <v>51898</v>
      </c>
      <c r="C50119">
        <v>30.853567123000001</v>
      </c>
    </row>
    <row r="50120" spans="1:3" x14ac:dyDescent="0.25">
      <c r="A50120">
        <v>15400</v>
      </c>
      <c r="B50120" s="1">
        <f>DATE(2042,3,1) + TIME(0,0,0)</f>
        <v>51926</v>
      </c>
      <c r="C50120">
        <v>30.858818054</v>
      </c>
    </row>
    <row r="50121" spans="1:3" x14ac:dyDescent="0.25">
      <c r="A50121">
        <v>15431</v>
      </c>
      <c r="B50121" s="1">
        <f>DATE(2042,4,1) + TIME(0,0,0)</f>
        <v>51957</v>
      </c>
      <c r="C50121">
        <v>30.864622116</v>
      </c>
    </row>
    <row r="50122" spans="1:3" x14ac:dyDescent="0.25">
      <c r="A50122">
        <v>15461</v>
      </c>
      <c r="B50122" s="1">
        <f>DATE(2042,5,1) + TIME(0,0,0)</f>
        <v>51987</v>
      </c>
      <c r="C50122">
        <v>30.870231627999999</v>
      </c>
    </row>
    <row r="50123" spans="1:3" x14ac:dyDescent="0.25">
      <c r="A50123">
        <v>15492</v>
      </c>
      <c r="B50123" s="1">
        <f>DATE(2042,6,1) + TIME(0,0,0)</f>
        <v>52018</v>
      </c>
      <c r="C50123">
        <v>30.876018523999999</v>
      </c>
    </row>
    <row r="50124" spans="1:3" x14ac:dyDescent="0.25">
      <c r="A50124">
        <v>15522</v>
      </c>
      <c r="B50124" s="1">
        <f>DATE(2042,7,1) + TIME(0,0,0)</f>
        <v>52048</v>
      </c>
      <c r="C50124">
        <v>30.881608963000001</v>
      </c>
    </row>
    <row r="50125" spans="1:3" x14ac:dyDescent="0.25">
      <c r="A50125">
        <v>15553</v>
      </c>
      <c r="B50125" s="1">
        <f>DATE(2042,8,1) + TIME(0,0,0)</f>
        <v>52079</v>
      </c>
      <c r="C50125">
        <v>30.887378692999999</v>
      </c>
    </row>
    <row r="50126" spans="1:3" x14ac:dyDescent="0.25">
      <c r="A50126">
        <v>15584</v>
      </c>
      <c r="B50126" s="1">
        <f>DATE(2042,9,1) + TIME(0,0,0)</f>
        <v>52110</v>
      </c>
      <c r="C50126">
        <v>30.893138884999999</v>
      </c>
    </row>
    <row r="50127" spans="1:3" x14ac:dyDescent="0.25">
      <c r="A50127">
        <v>15614</v>
      </c>
      <c r="B50127" s="1">
        <f>DATE(2042,10,1) + TIME(0,0,0)</f>
        <v>52140</v>
      </c>
      <c r="C50127">
        <v>30.898706436000001</v>
      </c>
    </row>
    <row r="50128" spans="1:3" x14ac:dyDescent="0.25">
      <c r="A50128">
        <v>15645</v>
      </c>
      <c r="B50128" s="1">
        <f>DATE(2042,11,1) + TIME(0,0,0)</f>
        <v>52171</v>
      </c>
      <c r="C50128">
        <v>30.904449462999999</v>
      </c>
    </row>
    <row r="50129" spans="1:3" x14ac:dyDescent="0.25">
      <c r="A50129">
        <v>15675</v>
      </c>
      <c r="B50129" s="1">
        <f>DATE(2042,12,1) + TIME(0,0,0)</f>
        <v>52201</v>
      </c>
      <c r="C50129">
        <v>30.90999794</v>
      </c>
    </row>
    <row r="50130" spans="1:3" x14ac:dyDescent="0.25">
      <c r="A50130">
        <v>15706</v>
      </c>
      <c r="B50130" s="1">
        <f>DATE(2043,1,1) + TIME(0,0,0)</f>
        <v>52232</v>
      </c>
      <c r="C50130">
        <v>30.915723800999999</v>
      </c>
    </row>
    <row r="50131" spans="1:3" x14ac:dyDescent="0.25">
      <c r="A50131">
        <v>15737</v>
      </c>
      <c r="B50131" s="1">
        <f>DATE(2043,2,1) + TIME(0,0,0)</f>
        <v>52263</v>
      </c>
      <c r="C50131">
        <v>30.921442032000002</v>
      </c>
    </row>
    <row r="50132" spans="1:3" x14ac:dyDescent="0.25">
      <c r="A50132">
        <v>15765</v>
      </c>
      <c r="B50132" s="1">
        <f>DATE(2043,3,1) + TIME(0,0,0)</f>
        <v>52291</v>
      </c>
      <c r="C50132">
        <v>30.926599502999998</v>
      </c>
    </row>
    <row r="50133" spans="1:3" x14ac:dyDescent="0.25">
      <c r="A50133">
        <v>15796</v>
      </c>
      <c r="B50133" s="1">
        <f>DATE(2043,4,1) + TIME(0,0,0)</f>
        <v>52322</v>
      </c>
      <c r="C50133">
        <v>30.932298660000001</v>
      </c>
    </row>
    <row r="50134" spans="1:3" x14ac:dyDescent="0.25">
      <c r="A50134">
        <v>15826</v>
      </c>
      <c r="B50134" s="1">
        <f>DATE(2043,5,1) + TIME(0,0,0)</f>
        <v>52352</v>
      </c>
      <c r="C50134">
        <v>30.937807082999999</v>
      </c>
    </row>
    <row r="50135" spans="1:3" x14ac:dyDescent="0.25">
      <c r="A50135">
        <v>15857</v>
      </c>
      <c r="B50135" s="1">
        <f>DATE(2043,6,1) + TIME(0,0,0)</f>
        <v>52383</v>
      </c>
      <c r="C50135">
        <v>30.943490982</v>
      </c>
    </row>
    <row r="50136" spans="1:3" x14ac:dyDescent="0.25">
      <c r="A50136">
        <v>15887</v>
      </c>
      <c r="B50136" s="1">
        <f>DATE(2043,7,1) + TIME(0,0,0)</f>
        <v>52413</v>
      </c>
      <c r="C50136">
        <v>30.948984146000001</v>
      </c>
    </row>
    <row r="50137" spans="1:3" x14ac:dyDescent="0.25">
      <c r="A50137">
        <v>15918</v>
      </c>
      <c r="B50137" s="1">
        <f>DATE(2043,8,1) + TIME(0,0,0)</f>
        <v>52444</v>
      </c>
      <c r="C50137">
        <v>30.954650878999999</v>
      </c>
    </row>
    <row r="50138" spans="1:3" x14ac:dyDescent="0.25">
      <c r="A50138">
        <v>15949</v>
      </c>
      <c r="B50138" s="1">
        <f>DATE(2043,9,1) + TIME(0,0,0)</f>
        <v>52475</v>
      </c>
      <c r="C50138">
        <v>30.960309981999998</v>
      </c>
    </row>
    <row r="50139" spans="1:3" x14ac:dyDescent="0.25">
      <c r="A50139">
        <v>15979</v>
      </c>
      <c r="B50139" s="1">
        <f>DATE(2043,10,1) + TIME(0,0,0)</f>
        <v>52505</v>
      </c>
      <c r="C50139">
        <v>30.965778351000001</v>
      </c>
    </row>
    <row r="50140" spans="1:3" x14ac:dyDescent="0.25">
      <c r="A50140">
        <v>16010</v>
      </c>
      <c r="B50140" s="1">
        <f>DATE(2043,11,1) + TIME(0,0,0)</f>
        <v>52536</v>
      </c>
      <c r="C50140">
        <v>30.971420288000001</v>
      </c>
    </row>
    <row r="50141" spans="1:3" x14ac:dyDescent="0.25">
      <c r="A50141">
        <v>16040</v>
      </c>
      <c r="B50141" s="1">
        <f>DATE(2043,12,1) + TIME(0,0,0)</f>
        <v>52566</v>
      </c>
      <c r="C50141">
        <v>30.976871490000001</v>
      </c>
    </row>
    <row r="50142" spans="1:3" x14ac:dyDescent="0.25">
      <c r="A50142">
        <v>16071</v>
      </c>
      <c r="B50142" s="1">
        <f>DATE(2044,1,1) + TIME(0,0,0)</f>
        <v>52597</v>
      </c>
      <c r="C50142">
        <v>30.982498168999999</v>
      </c>
    </row>
    <row r="50143" spans="1:3" x14ac:dyDescent="0.25">
      <c r="A50143">
        <v>16102</v>
      </c>
      <c r="B50143" s="1">
        <f>DATE(2044,2,1) + TIME(0,0,0)</f>
        <v>52628</v>
      </c>
      <c r="C50143">
        <v>30.988115311000001</v>
      </c>
    </row>
    <row r="50144" spans="1:3" x14ac:dyDescent="0.25">
      <c r="A50144">
        <v>16131</v>
      </c>
      <c r="B50144" s="1">
        <f>DATE(2044,3,1) + TIME(0,0,0)</f>
        <v>52657</v>
      </c>
      <c r="C50144">
        <v>30.993362427000001</v>
      </c>
    </row>
    <row r="50145" spans="1:3" x14ac:dyDescent="0.25">
      <c r="A50145">
        <v>16162</v>
      </c>
      <c r="B50145" s="1">
        <f>DATE(2044,4,1) + TIME(0,0,0)</f>
        <v>52688</v>
      </c>
      <c r="C50145">
        <v>30.998962402</v>
      </c>
    </row>
    <row r="50146" spans="1:3" x14ac:dyDescent="0.25">
      <c r="A50146">
        <v>16192</v>
      </c>
      <c r="B50146" s="1">
        <f>DATE(2044,5,1) + TIME(0,0,0)</f>
        <v>52718</v>
      </c>
      <c r="C50146">
        <v>31.004375457999998</v>
      </c>
    </row>
    <row r="50147" spans="1:3" x14ac:dyDescent="0.25">
      <c r="A50147">
        <v>16223</v>
      </c>
      <c r="B50147" s="1">
        <f>DATE(2044,6,1) + TIME(0,0,0)</f>
        <v>52749</v>
      </c>
      <c r="C50147">
        <v>31.009960175</v>
      </c>
    </row>
    <row r="50148" spans="1:3" x14ac:dyDescent="0.25">
      <c r="A50148">
        <v>16253</v>
      </c>
      <c r="B50148" s="1">
        <f>DATE(2044,7,1) + TIME(0,0,0)</f>
        <v>52779</v>
      </c>
      <c r="C50148">
        <v>31.015357971</v>
      </c>
    </row>
    <row r="50149" spans="1:3" x14ac:dyDescent="0.25">
      <c r="A50149">
        <v>16284</v>
      </c>
      <c r="B50149" s="1">
        <f>DATE(2044,8,1) + TIME(0,0,0)</f>
        <v>52810</v>
      </c>
      <c r="C50149">
        <v>31.020925521999999</v>
      </c>
    </row>
    <row r="50150" spans="1:3" x14ac:dyDescent="0.25">
      <c r="A50150">
        <v>16315</v>
      </c>
      <c r="B50150" s="1">
        <f>DATE(2044,9,1) + TIME(0,0,0)</f>
        <v>52841</v>
      </c>
      <c r="C50150">
        <v>31.026485442999999</v>
      </c>
    </row>
    <row r="50151" spans="1:3" x14ac:dyDescent="0.25">
      <c r="A50151">
        <v>16345</v>
      </c>
      <c r="B50151" s="1">
        <f>DATE(2044,10,1) + TIME(0,0,0)</f>
        <v>52871</v>
      </c>
      <c r="C50151">
        <v>31.031860351999999</v>
      </c>
    </row>
    <row r="50152" spans="1:3" x14ac:dyDescent="0.25">
      <c r="A50152">
        <v>16376</v>
      </c>
      <c r="B50152" s="1">
        <f>DATE(2044,11,1) + TIME(0,0,0)</f>
        <v>52902</v>
      </c>
      <c r="C50152">
        <v>31.037403106999999</v>
      </c>
    </row>
    <row r="50153" spans="1:3" x14ac:dyDescent="0.25">
      <c r="A50153">
        <v>16406</v>
      </c>
      <c r="B50153" s="1">
        <f>DATE(2044,12,1) + TIME(0,0,0)</f>
        <v>52932</v>
      </c>
      <c r="C50153">
        <v>31.042762755999998</v>
      </c>
    </row>
    <row r="50154" spans="1:3" x14ac:dyDescent="0.25">
      <c r="A50154">
        <v>16437</v>
      </c>
      <c r="B50154" s="1">
        <f>DATE(2045,1,1) + TIME(0,0,0)</f>
        <v>52963</v>
      </c>
      <c r="C50154">
        <v>31.048290253000001</v>
      </c>
    </row>
    <row r="50155" spans="1:3" x14ac:dyDescent="0.25">
      <c r="A50155">
        <v>16468</v>
      </c>
      <c r="B50155" s="1">
        <f>DATE(2045,2,1) + TIME(0,0,0)</f>
        <v>52994</v>
      </c>
      <c r="C50155">
        <v>31.053810120000001</v>
      </c>
    </row>
    <row r="50156" spans="1:3" x14ac:dyDescent="0.25">
      <c r="A50156">
        <v>16496</v>
      </c>
      <c r="B50156" s="1">
        <f>DATE(2045,3,1) + TIME(0,0,0)</f>
        <v>53022</v>
      </c>
      <c r="C50156">
        <v>31.058790207000001</v>
      </c>
    </row>
    <row r="50157" spans="1:3" x14ac:dyDescent="0.25">
      <c r="A50157">
        <v>16527</v>
      </c>
      <c r="B50157" s="1">
        <f>DATE(2045,4,1) + TIME(0,0,0)</f>
        <v>53053</v>
      </c>
      <c r="C50157">
        <v>31.064294815</v>
      </c>
    </row>
    <row r="50158" spans="1:3" x14ac:dyDescent="0.25">
      <c r="A50158">
        <v>16557</v>
      </c>
      <c r="B50158" s="1">
        <f>DATE(2045,5,1) + TIME(0,0,0)</f>
        <v>53083</v>
      </c>
      <c r="C50158">
        <v>31.069616318000001</v>
      </c>
    </row>
    <row r="50159" spans="1:3" x14ac:dyDescent="0.25">
      <c r="A50159">
        <v>16588</v>
      </c>
      <c r="B50159" s="1">
        <f>DATE(2045,6,1) + TIME(0,0,0)</f>
        <v>53114</v>
      </c>
      <c r="C50159">
        <v>31.075105666999999</v>
      </c>
    </row>
    <row r="50160" spans="1:3" x14ac:dyDescent="0.25">
      <c r="A50160">
        <v>16618</v>
      </c>
      <c r="B50160" s="1">
        <f>DATE(2045,7,1) + TIME(0,0,0)</f>
        <v>53144</v>
      </c>
      <c r="C50160">
        <v>31.080410004000001</v>
      </c>
    </row>
    <row r="50161" spans="1:3" x14ac:dyDescent="0.25">
      <c r="A50161">
        <v>16649</v>
      </c>
      <c r="B50161" s="1">
        <f>DATE(2045,8,1) + TIME(0,0,0)</f>
        <v>53175</v>
      </c>
      <c r="C50161">
        <v>31.085884094000001</v>
      </c>
    </row>
    <row r="50162" spans="1:3" x14ac:dyDescent="0.25">
      <c r="A50162">
        <v>16680</v>
      </c>
      <c r="B50162" s="1">
        <f>DATE(2045,9,1) + TIME(0,0,0)</f>
        <v>53206</v>
      </c>
      <c r="C50162">
        <v>31.091350554999998</v>
      </c>
    </row>
    <row r="50163" spans="1:3" x14ac:dyDescent="0.25">
      <c r="A50163">
        <v>16710</v>
      </c>
      <c r="B50163" s="1">
        <f>DATE(2045,10,1) + TIME(0,0,0)</f>
        <v>53236</v>
      </c>
      <c r="C50163">
        <v>31.096632004</v>
      </c>
    </row>
    <row r="50164" spans="1:3" x14ac:dyDescent="0.25">
      <c r="A50164">
        <v>16741</v>
      </c>
      <c r="B50164" s="1">
        <f>DATE(2045,11,1) + TIME(0,0,0)</f>
        <v>53267</v>
      </c>
      <c r="C50164">
        <v>31.102083206</v>
      </c>
    </row>
    <row r="50165" spans="1:3" x14ac:dyDescent="0.25">
      <c r="A50165">
        <v>16771</v>
      </c>
      <c r="B50165" s="1">
        <f>DATE(2045,12,1) + TIME(0,0,0)</f>
        <v>53297</v>
      </c>
      <c r="C50165">
        <v>31.107351303000002</v>
      </c>
    </row>
    <row r="50166" spans="1:3" x14ac:dyDescent="0.25">
      <c r="A50166">
        <v>16802</v>
      </c>
      <c r="B50166" s="1">
        <f>DATE(2046,1,1) + TIME(0,0,0)</f>
        <v>53328</v>
      </c>
      <c r="C50166">
        <v>31.112787247</v>
      </c>
    </row>
    <row r="50167" spans="1:3" x14ac:dyDescent="0.25">
      <c r="A50167">
        <v>16833</v>
      </c>
      <c r="B50167" s="1">
        <f>DATE(2046,2,1) + TIME(0,0,0)</f>
        <v>53359</v>
      </c>
      <c r="C50167">
        <v>31.118213654000002</v>
      </c>
    </row>
    <row r="50168" spans="1:3" x14ac:dyDescent="0.25">
      <c r="A50168">
        <v>16861</v>
      </c>
      <c r="B50168" s="1">
        <f>DATE(2046,3,1) + TIME(0,0,0)</f>
        <v>53387</v>
      </c>
      <c r="C50168">
        <v>31.123109818</v>
      </c>
    </row>
    <row r="50169" spans="1:3" x14ac:dyDescent="0.25">
      <c r="A50169">
        <v>16892</v>
      </c>
      <c r="B50169" s="1">
        <f>DATE(2046,4,1) + TIME(0,0,0)</f>
        <v>53418</v>
      </c>
      <c r="C50169">
        <v>31.128522873000001</v>
      </c>
    </row>
    <row r="50170" spans="1:3" x14ac:dyDescent="0.25">
      <c r="A50170">
        <v>16922</v>
      </c>
      <c r="B50170" s="1">
        <f>DATE(2046,5,1) + TIME(0,0,0)</f>
        <v>53448</v>
      </c>
      <c r="C50170">
        <v>31.13375473</v>
      </c>
    </row>
    <row r="50171" spans="1:3" x14ac:dyDescent="0.25">
      <c r="A50171">
        <v>16953</v>
      </c>
      <c r="B50171" s="1">
        <f>DATE(2046,6,1) + TIME(0,0,0)</f>
        <v>53479</v>
      </c>
      <c r="C50171">
        <v>31.139152527</v>
      </c>
    </row>
    <row r="50172" spans="1:3" x14ac:dyDescent="0.25">
      <c r="A50172">
        <v>16983</v>
      </c>
      <c r="B50172" s="1">
        <f>DATE(2046,7,1) + TIME(0,0,0)</f>
        <v>53509</v>
      </c>
      <c r="C50172">
        <v>31.144369125000001</v>
      </c>
    </row>
    <row r="50173" spans="1:3" x14ac:dyDescent="0.25">
      <c r="A50173">
        <v>17014</v>
      </c>
      <c r="B50173" s="1">
        <f>DATE(2046,8,1) + TIME(0,0,0)</f>
        <v>53540</v>
      </c>
      <c r="C50173">
        <v>31.149751663</v>
      </c>
    </row>
    <row r="50174" spans="1:3" x14ac:dyDescent="0.25">
      <c r="A50174">
        <v>17045</v>
      </c>
      <c r="B50174" s="1">
        <f>DATE(2046,9,1) + TIME(0,0,0)</f>
        <v>53571</v>
      </c>
      <c r="C50174">
        <v>31.155126572</v>
      </c>
    </row>
    <row r="50175" spans="1:3" x14ac:dyDescent="0.25">
      <c r="A50175">
        <v>17075</v>
      </c>
      <c r="B50175" s="1">
        <f>DATE(2046,10,1) + TIME(0,0,0)</f>
        <v>53601</v>
      </c>
      <c r="C50175">
        <v>31.160320282000001</v>
      </c>
    </row>
    <row r="50176" spans="1:3" x14ac:dyDescent="0.25">
      <c r="A50176">
        <v>17106</v>
      </c>
      <c r="B50176" s="1">
        <f>DATE(2046,11,1) + TIME(0,0,0)</f>
        <v>53632</v>
      </c>
      <c r="C50176">
        <v>31.165681839000001</v>
      </c>
    </row>
    <row r="50177" spans="1:3" x14ac:dyDescent="0.25">
      <c r="A50177">
        <v>17136</v>
      </c>
      <c r="B50177" s="1">
        <f>DATE(2046,12,1) + TIME(0,0,0)</f>
        <v>53662</v>
      </c>
      <c r="C50177">
        <v>31.170860291</v>
      </c>
    </row>
    <row r="50178" spans="1:3" x14ac:dyDescent="0.25">
      <c r="A50178">
        <v>17167</v>
      </c>
      <c r="B50178" s="1">
        <f>DATE(2047,1,1) + TIME(0,0,0)</f>
        <v>53693</v>
      </c>
      <c r="C50178">
        <v>31.176206589</v>
      </c>
    </row>
    <row r="50179" spans="1:3" x14ac:dyDescent="0.25">
      <c r="A50179">
        <v>17198</v>
      </c>
      <c r="B50179" s="1">
        <f>DATE(2047,2,1) + TIME(0,0,0)</f>
        <v>53724</v>
      </c>
      <c r="C50179">
        <v>31.181545258</v>
      </c>
    </row>
    <row r="50180" spans="1:3" x14ac:dyDescent="0.25">
      <c r="A50180">
        <v>17226</v>
      </c>
      <c r="B50180" s="1">
        <f>DATE(2047,3,1) + TIME(0,0,0)</f>
        <v>53752</v>
      </c>
      <c r="C50180">
        <v>31.186359406000001</v>
      </c>
    </row>
    <row r="50181" spans="1:3" x14ac:dyDescent="0.25">
      <c r="A50181">
        <v>17257</v>
      </c>
      <c r="B50181" s="1">
        <f>DATE(2047,4,1) + TIME(0,0,0)</f>
        <v>53783</v>
      </c>
      <c r="C50181">
        <v>31.191682816</v>
      </c>
    </row>
    <row r="50182" spans="1:3" x14ac:dyDescent="0.25">
      <c r="A50182">
        <v>17287</v>
      </c>
      <c r="B50182" s="1">
        <f>DATE(2047,5,1) + TIME(0,0,0)</f>
        <v>53813</v>
      </c>
      <c r="C50182">
        <v>31.196826935000001</v>
      </c>
    </row>
    <row r="50183" spans="1:3" x14ac:dyDescent="0.25">
      <c r="A50183">
        <v>17318</v>
      </c>
      <c r="B50183" s="1">
        <f>DATE(2047,6,1) + TIME(0,0,0)</f>
        <v>53844</v>
      </c>
      <c r="C50183">
        <v>31.202136993</v>
      </c>
    </row>
    <row r="50184" spans="1:3" x14ac:dyDescent="0.25">
      <c r="A50184">
        <v>17348</v>
      </c>
      <c r="B50184" s="1">
        <f>DATE(2047,7,1) + TIME(0,0,0)</f>
        <v>53874</v>
      </c>
      <c r="C50184">
        <v>31.207267761000001</v>
      </c>
    </row>
    <row r="50185" spans="1:3" x14ac:dyDescent="0.25">
      <c r="A50185">
        <v>17379</v>
      </c>
      <c r="B50185" s="1">
        <f>DATE(2047,8,1) + TIME(0,0,0)</f>
        <v>53905</v>
      </c>
      <c r="C50185">
        <v>31.212562560999999</v>
      </c>
    </row>
    <row r="50186" spans="1:3" x14ac:dyDescent="0.25">
      <c r="A50186">
        <v>17410</v>
      </c>
      <c r="B50186" s="1">
        <f>DATE(2047,9,1) + TIME(0,0,0)</f>
        <v>53936</v>
      </c>
      <c r="C50186">
        <v>31.217849731000001</v>
      </c>
    </row>
    <row r="50187" spans="1:3" x14ac:dyDescent="0.25">
      <c r="A50187">
        <v>17440</v>
      </c>
      <c r="B50187" s="1">
        <f>DATE(2047,10,1) + TIME(0,0,0)</f>
        <v>53966</v>
      </c>
      <c r="C50187">
        <v>31.222957610999998</v>
      </c>
    </row>
    <row r="50188" spans="1:3" x14ac:dyDescent="0.25">
      <c r="A50188">
        <v>17471</v>
      </c>
      <c r="B50188" s="1">
        <f>DATE(2047,11,1) + TIME(0,0,0)</f>
        <v>53997</v>
      </c>
      <c r="C50188">
        <v>31.228231430000001</v>
      </c>
    </row>
    <row r="50189" spans="1:3" x14ac:dyDescent="0.25">
      <c r="A50189">
        <v>17501</v>
      </c>
      <c r="B50189" s="1">
        <f>DATE(2047,12,1) + TIME(0,0,0)</f>
        <v>54027</v>
      </c>
      <c r="C50189">
        <v>31.233325958000002</v>
      </c>
    </row>
    <row r="50190" spans="1:3" x14ac:dyDescent="0.25">
      <c r="A50190">
        <v>17532</v>
      </c>
      <c r="B50190" s="1">
        <f>DATE(2048,1,1) + TIME(0,0,0)</f>
        <v>54058</v>
      </c>
      <c r="C50190">
        <v>31.238584518</v>
      </c>
    </row>
    <row r="50191" spans="1:3" x14ac:dyDescent="0.25">
      <c r="A50191">
        <v>17563</v>
      </c>
      <c r="B50191" s="1">
        <f>DATE(2048,2,1) + TIME(0,0,0)</f>
        <v>54089</v>
      </c>
      <c r="C50191">
        <v>31.243835448999999</v>
      </c>
    </row>
    <row r="50192" spans="1:3" x14ac:dyDescent="0.25">
      <c r="A50192">
        <v>17592</v>
      </c>
      <c r="B50192" s="1">
        <f>DATE(2048,3,1) + TIME(0,0,0)</f>
        <v>54118</v>
      </c>
      <c r="C50192">
        <v>31.248741150000001</v>
      </c>
    </row>
    <row r="50193" spans="1:3" x14ac:dyDescent="0.25">
      <c r="A50193">
        <v>17623</v>
      </c>
      <c r="B50193" s="1">
        <f>DATE(2048,4,1) + TIME(0,0,0)</f>
        <v>54149</v>
      </c>
      <c r="C50193">
        <v>31.253976821999998</v>
      </c>
    </row>
    <row r="50194" spans="1:3" x14ac:dyDescent="0.25">
      <c r="A50194">
        <v>17653</v>
      </c>
      <c r="B50194" s="1">
        <f>DATE(2048,5,1) + TIME(0,0,0)</f>
        <v>54179</v>
      </c>
      <c r="C50194">
        <v>31.259038924999999</v>
      </c>
    </row>
    <row r="50195" spans="1:3" x14ac:dyDescent="0.25">
      <c r="A50195">
        <v>17684</v>
      </c>
      <c r="B50195" s="1">
        <f>DATE(2048,6,1) + TIME(0,0,0)</f>
        <v>54210</v>
      </c>
      <c r="C50195">
        <v>31.264261246</v>
      </c>
    </row>
    <row r="50196" spans="1:3" x14ac:dyDescent="0.25">
      <c r="A50196">
        <v>17714</v>
      </c>
      <c r="B50196" s="1">
        <f>DATE(2048,7,1) + TIME(0,0,0)</f>
        <v>54240</v>
      </c>
      <c r="C50196">
        <v>31.269308089999999</v>
      </c>
    </row>
    <row r="50197" spans="1:3" x14ac:dyDescent="0.25">
      <c r="A50197">
        <v>17745</v>
      </c>
      <c r="B50197" s="1">
        <f>DATE(2048,8,1) + TIME(0,0,0)</f>
        <v>54271</v>
      </c>
      <c r="C50197">
        <v>31.274517059000001</v>
      </c>
    </row>
    <row r="50198" spans="1:3" x14ac:dyDescent="0.25">
      <c r="A50198">
        <v>17776</v>
      </c>
      <c r="B50198" s="1">
        <f>DATE(2048,9,1) + TIME(0,0,0)</f>
        <v>54302</v>
      </c>
      <c r="C50198">
        <v>31.279718399</v>
      </c>
    </row>
    <row r="50199" spans="1:3" x14ac:dyDescent="0.25">
      <c r="A50199">
        <v>17806</v>
      </c>
      <c r="B50199" s="1">
        <f>DATE(2048,10,1) + TIME(0,0,0)</f>
        <v>54332</v>
      </c>
      <c r="C50199">
        <v>31.284744263</v>
      </c>
    </row>
    <row r="50200" spans="1:3" x14ac:dyDescent="0.25">
      <c r="A50200">
        <v>17837</v>
      </c>
      <c r="B50200" s="1">
        <f>DATE(2048,11,1) + TIME(0,0,0)</f>
        <v>54363</v>
      </c>
      <c r="C50200">
        <v>31.289932251</v>
      </c>
    </row>
    <row r="50201" spans="1:3" x14ac:dyDescent="0.25">
      <c r="A50201">
        <v>17867</v>
      </c>
      <c r="B50201" s="1">
        <f>DATE(2048,12,1) + TIME(0,0,0)</f>
        <v>54393</v>
      </c>
      <c r="C50201">
        <v>31.294944763</v>
      </c>
    </row>
    <row r="50202" spans="1:3" x14ac:dyDescent="0.25">
      <c r="A50202">
        <v>17898</v>
      </c>
      <c r="B50202" s="1">
        <f>DATE(2049,1,1) + TIME(0,0,0)</f>
        <v>54424</v>
      </c>
      <c r="C50202">
        <v>31.300117492999998</v>
      </c>
    </row>
    <row r="50203" spans="1:3" x14ac:dyDescent="0.25">
      <c r="A50203">
        <v>17929</v>
      </c>
      <c r="B50203" s="1">
        <f>DATE(2049,2,1) + TIME(0,0,0)</f>
        <v>54455</v>
      </c>
      <c r="C50203">
        <v>31.305284499999999</v>
      </c>
    </row>
    <row r="50204" spans="1:3" x14ac:dyDescent="0.25">
      <c r="A50204">
        <v>17957</v>
      </c>
      <c r="B50204" s="1">
        <f>DATE(2049,3,1) + TIME(0,0,0)</f>
        <v>54483</v>
      </c>
      <c r="C50204">
        <v>31.309944153</v>
      </c>
    </row>
    <row r="50205" spans="1:3" x14ac:dyDescent="0.25">
      <c r="A50205">
        <v>17988</v>
      </c>
      <c r="B50205" s="1">
        <f>DATE(2049,4,1) + TIME(0,0,0)</f>
        <v>54514</v>
      </c>
      <c r="C50205">
        <v>31.315097809000001</v>
      </c>
    </row>
    <row r="50206" spans="1:3" x14ac:dyDescent="0.25">
      <c r="A50206">
        <v>18018</v>
      </c>
      <c r="B50206" s="1">
        <f>DATE(2049,5,1) + TIME(0,0,0)</f>
        <v>54544</v>
      </c>
      <c r="C50206">
        <v>31.320075988999999</v>
      </c>
    </row>
    <row r="50207" spans="1:3" x14ac:dyDescent="0.25">
      <c r="A50207">
        <v>18049</v>
      </c>
      <c r="B50207" s="1">
        <f>DATE(2049,6,1) + TIME(0,0,0)</f>
        <v>54575</v>
      </c>
      <c r="C50207">
        <v>31.325216293</v>
      </c>
    </row>
    <row r="50208" spans="1:3" x14ac:dyDescent="0.25">
      <c r="A50208">
        <v>18079</v>
      </c>
      <c r="B50208" s="1">
        <f>DATE(2049,7,1) + TIME(0,0,0)</f>
        <v>54605</v>
      </c>
      <c r="C50208">
        <v>31.330181121999999</v>
      </c>
    </row>
    <row r="50209" spans="1:3" x14ac:dyDescent="0.25">
      <c r="A50209">
        <v>18110</v>
      </c>
      <c r="B50209" s="1">
        <f>DATE(2049,8,1) + TIME(0,0,0)</f>
        <v>54636</v>
      </c>
      <c r="C50209">
        <v>31.335306167999999</v>
      </c>
    </row>
    <row r="50210" spans="1:3" x14ac:dyDescent="0.25">
      <c r="A50210">
        <v>18141</v>
      </c>
      <c r="B50210" s="1">
        <f>DATE(2049,9,1) + TIME(0,0,0)</f>
        <v>54667</v>
      </c>
      <c r="C50210">
        <v>31.340425491000001</v>
      </c>
    </row>
    <row r="50211" spans="1:3" x14ac:dyDescent="0.25">
      <c r="A50211">
        <v>18171</v>
      </c>
      <c r="B50211" s="1">
        <f>DATE(2049,10,1) + TIME(0,0,0)</f>
        <v>54697</v>
      </c>
      <c r="C50211">
        <v>31.345371245999999</v>
      </c>
    </row>
    <row r="50212" spans="1:3" x14ac:dyDescent="0.25">
      <c r="A50212">
        <v>18202</v>
      </c>
      <c r="B50212" s="1">
        <f>DATE(2049,11,1) + TIME(0,0,0)</f>
        <v>54728</v>
      </c>
      <c r="C50212">
        <v>31.350475311</v>
      </c>
    </row>
    <row r="50213" spans="1:3" x14ac:dyDescent="0.25">
      <c r="A50213">
        <v>18232</v>
      </c>
      <c r="B50213" s="1">
        <f>DATE(2049,12,1) + TIME(0,0,0)</f>
        <v>54758</v>
      </c>
      <c r="C50213">
        <v>31.355407714999998</v>
      </c>
    </row>
    <row r="50214" spans="1:3" x14ac:dyDescent="0.25">
      <c r="A50214">
        <v>18263</v>
      </c>
      <c r="B50214" s="1">
        <f>DATE(2050,1,1) + TIME(0,0,0)</f>
        <v>54789</v>
      </c>
      <c r="C50214">
        <v>31.360498428</v>
      </c>
    </row>
    <row r="50216" spans="1:3" x14ac:dyDescent="0.25">
      <c r="A50216" t="s">
        <v>86</v>
      </c>
    </row>
    <row r="50218" spans="1:3" x14ac:dyDescent="0.25">
      <c r="A50218" t="s">
        <v>1</v>
      </c>
      <c r="B50218" t="s">
        <v>2</v>
      </c>
      <c r="C50218" t="s">
        <v>3</v>
      </c>
    </row>
    <row r="50219" spans="1:3" x14ac:dyDescent="0.25">
      <c r="A50219">
        <v>0</v>
      </c>
      <c r="B50219" s="1">
        <f>DATE(2000,1,1) + TIME(0,0,0)</f>
        <v>36526</v>
      </c>
      <c r="C50219">
        <v>0</v>
      </c>
    </row>
    <row r="50220" spans="1:3" x14ac:dyDescent="0.25">
      <c r="A50220">
        <v>31</v>
      </c>
      <c r="B50220" s="1">
        <f>DATE(2000,2,1) + TIME(0,0,0)</f>
        <v>36557</v>
      </c>
      <c r="C50220">
        <v>4.6481575965999999</v>
      </c>
    </row>
    <row r="50221" spans="1:3" x14ac:dyDescent="0.25">
      <c r="A50221">
        <v>60</v>
      </c>
      <c r="B50221" s="1">
        <f>DATE(2000,3,1) + TIME(0,0,0)</f>
        <v>36586</v>
      </c>
      <c r="C50221">
        <v>8.0820407867000004</v>
      </c>
    </row>
    <row r="50222" spans="1:3" x14ac:dyDescent="0.25">
      <c r="A50222">
        <v>91</v>
      </c>
      <c r="B50222" s="1">
        <f>DATE(2000,4,1) + TIME(0,0,0)</f>
        <v>36617</v>
      </c>
      <c r="C50222">
        <v>10.591905594</v>
      </c>
    </row>
    <row r="50223" spans="1:3" x14ac:dyDescent="0.25">
      <c r="A50223">
        <v>121</v>
      </c>
      <c r="B50223" s="1">
        <f>DATE(2000,5,1) + TIME(0,0,0)</f>
        <v>36647</v>
      </c>
      <c r="C50223">
        <v>12.460594177000001</v>
      </c>
    </row>
    <row r="50224" spans="1:3" x14ac:dyDescent="0.25">
      <c r="A50224">
        <v>152</v>
      </c>
      <c r="B50224" s="1">
        <f>DATE(2000,6,1) + TIME(0,0,0)</f>
        <v>36678</v>
      </c>
      <c r="C50224">
        <v>14.422328949000001</v>
      </c>
    </row>
    <row r="50225" spans="1:3" x14ac:dyDescent="0.25">
      <c r="A50225">
        <v>182</v>
      </c>
      <c r="B50225" s="1">
        <f>DATE(2000,7,1) + TIME(0,0,0)</f>
        <v>36708</v>
      </c>
      <c r="C50225">
        <v>16.299316405999999</v>
      </c>
    </row>
    <row r="50226" spans="1:3" x14ac:dyDescent="0.25">
      <c r="A50226">
        <v>213</v>
      </c>
      <c r="B50226" s="1">
        <f>DATE(2000,8,1) + TIME(0,0,0)</f>
        <v>36739</v>
      </c>
      <c r="C50226">
        <v>18.096231460999999</v>
      </c>
    </row>
    <row r="50227" spans="1:3" x14ac:dyDescent="0.25">
      <c r="A50227">
        <v>244</v>
      </c>
      <c r="B50227" s="1">
        <f>DATE(2000,9,1) + TIME(0,0,0)</f>
        <v>36770</v>
      </c>
      <c r="C50227">
        <v>19.571676254</v>
      </c>
    </row>
    <row r="50228" spans="1:3" x14ac:dyDescent="0.25">
      <c r="A50228">
        <v>274</v>
      </c>
      <c r="B50228" s="1">
        <f>DATE(2000,10,1) + TIME(0,0,0)</f>
        <v>36800</v>
      </c>
      <c r="C50228">
        <v>20.634571075</v>
      </c>
    </row>
    <row r="50229" spans="1:3" x14ac:dyDescent="0.25">
      <c r="A50229">
        <v>305</v>
      </c>
      <c r="B50229" s="1">
        <f>DATE(2000,11,1) + TIME(0,0,0)</f>
        <v>36831</v>
      </c>
      <c r="C50229">
        <v>21.533212662</v>
      </c>
    </row>
    <row r="50230" spans="1:3" x14ac:dyDescent="0.25">
      <c r="A50230">
        <v>335</v>
      </c>
      <c r="B50230" s="1">
        <f>DATE(2000,12,1) + TIME(0,0,0)</f>
        <v>36861</v>
      </c>
      <c r="C50230">
        <v>22.272836685000001</v>
      </c>
    </row>
    <row r="50231" spans="1:3" x14ac:dyDescent="0.25">
      <c r="A50231">
        <v>366</v>
      </c>
      <c r="B50231" s="1">
        <f>DATE(2001,1,1) + TIME(0,0,0)</f>
        <v>36892</v>
      </c>
      <c r="C50231">
        <v>22.936618804999998</v>
      </c>
    </row>
    <row r="50232" spans="1:3" x14ac:dyDescent="0.25">
      <c r="A50232">
        <v>397</v>
      </c>
      <c r="B50232" s="1">
        <f>DATE(2001,2,1) + TIME(0,0,0)</f>
        <v>36923</v>
      </c>
      <c r="C50232">
        <v>23.533990859999999</v>
      </c>
    </row>
    <row r="50233" spans="1:3" x14ac:dyDescent="0.25">
      <c r="A50233">
        <v>425</v>
      </c>
      <c r="B50233" s="1">
        <f>DATE(2001,3,1) + TIME(0,0,0)</f>
        <v>36951</v>
      </c>
      <c r="C50233">
        <v>24.030658721999998</v>
      </c>
    </row>
    <row r="50234" spans="1:3" x14ac:dyDescent="0.25">
      <c r="A50234">
        <v>456</v>
      </c>
      <c r="B50234" s="1">
        <f>DATE(2001,4,1) + TIME(0,0,0)</f>
        <v>36982</v>
      </c>
      <c r="C50234">
        <v>24.551250457999998</v>
      </c>
    </row>
    <row r="50235" spans="1:3" x14ac:dyDescent="0.25">
      <c r="A50235">
        <v>486</v>
      </c>
      <c r="B50235" s="1">
        <f>DATE(2001,5,1) + TIME(0,0,0)</f>
        <v>37012</v>
      </c>
      <c r="C50235">
        <v>25.035238266</v>
      </c>
    </row>
    <row r="50236" spans="1:3" x14ac:dyDescent="0.25">
      <c r="A50236">
        <v>517</v>
      </c>
      <c r="B50236" s="1">
        <f>DATE(2001,6,1) + TIME(0,0,0)</f>
        <v>37043</v>
      </c>
      <c r="C50236">
        <v>25.513986588000002</v>
      </c>
    </row>
    <row r="50237" spans="1:3" x14ac:dyDescent="0.25">
      <c r="A50237">
        <v>547</v>
      </c>
      <c r="B50237" s="1">
        <f>DATE(2001,7,1) + TIME(0,0,0)</f>
        <v>37073</v>
      </c>
      <c r="C50237">
        <v>25.940366744999999</v>
      </c>
    </row>
    <row r="50238" spans="1:3" x14ac:dyDescent="0.25">
      <c r="A50238">
        <v>578</v>
      </c>
      <c r="B50238" s="1">
        <f>DATE(2001,8,1) + TIME(0,0,0)</f>
        <v>37104</v>
      </c>
      <c r="C50238">
        <v>26.322793960999999</v>
      </c>
    </row>
    <row r="50239" spans="1:3" x14ac:dyDescent="0.25">
      <c r="A50239">
        <v>609</v>
      </c>
      <c r="B50239" s="1">
        <f>DATE(2001,9,1) + TIME(0,0,0)</f>
        <v>37135</v>
      </c>
      <c r="C50239">
        <v>26.640913009999998</v>
      </c>
    </row>
    <row r="50240" spans="1:3" x14ac:dyDescent="0.25">
      <c r="A50240">
        <v>639</v>
      </c>
      <c r="B50240" s="1">
        <f>DATE(2001,10,1) + TIME(0,0,0)</f>
        <v>37165</v>
      </c>
      <c r="C50240">
        <v>26.893997192</v>
      </c>
    </row>
    <row r="50241" spans="1:3" x14ac:dyDescent="0.25">
      <c r="A50241">
        <v>670</v>
      </c>
      <c r="B50241" s="1">
        <f>DATE(2001,11,1) + TIME(0,0,0)</f>
        <v>37196</v>
      </c>
      <c r="C50241">
        <v>27.109861374000001</v>
      </c>
    </row>
    <row r="50242" spans="1:3" x14ac:dyDescent="0.25">
      <c r="A50242">
        <v>700</v>
      </c>
      <c r="B50242" s="1">
        <f>DATE(2001,12,1) + TIME(0,0,0)</f>
        <v>37226</v>
      </c>
      <c r="C50242">
        <v>27.282266617000001</v>
      </c>
    </row>
    <row r="50243" spans="1:3" x14ac:dyDescent="0.25">
      <c r="A50243">
        <v>731</v>
      </c>
      <c r="B50243" s="1">
        <f>DATE(2002,1,1) + TIME(0,0,0)</f>
        <v>37257</v>
      </c>
      <c r="C50243">
        <v>27.435306549</v>
      </c>
    </row>
    <row r="50244" spans="1:3" x14ac:dyDescent="0.25">
      <c r="A50244">
        <v>762</v>
      </c>
      <c r="B50244" s="1">
        <f>DATE(2002,2,1) + TIME(0,0,0)</f>
        <v>37288</v>
      </c>
      <c r="C50244">
        <v>27.570583343999999</v>
      </c>
    </row>
    <row r="50245" spans="1:3" x14ac:dyDescent="0.25">
      <c r="A50245">
        <v>790</v>
      </c>
      <c r="B50245" s="1">
        <f>DATE(2002,3,1) + TIME(0,0,0)</f>
        <v>37316</v>
      </c>
      <c r="C50245">
        <v>27.680503845</v>
      </c>
    </row>
    <row r="50246" spans="1:3" x14ac:dyDescent="0.25">
      <c r="A50246">
        <v>821</v>
      </c>
      <c r="B50246" s="1">
        <f>DATE(2002,4,1) + TIME(0,0,0)</f>
        <v>37347</v>
      </c>
      <c r="C50246">
        <v>27.791269302</v>
      </c>
    </row>
    <row r="50247" spans="1:3" x14ac:dyDescent="0.25">
      <c r="A50247">
        <v>851</v>
      </c>
      <c r="B50247" s="1">
        <f>DATE(2002,5,1) + TIME(0,0,0)</f>
        <v>37377</v>
      </c>
      <c r="C50247">
        <v>27.888942718999999</v>
      </c>
    </row>
    <row r="50248" spans="1:3" x14ac:dyDescent="0.25">
      <c r="A50248">
        <v>882</v>
      </c>
      <c r="B50248" s="1">
        <f>DATE(2002,6,1) + TIME(0,0,0)</f>
        <v>37408</v>
      </c>
      <c r="C50248">
        <v>27.981210708999999</v>
      </c>
    </row>
    <row r="50249" spans="1:3" x14ac:dyDescent="0.25">
      <c r="A50249">
        <v>912</v>
      </c>
      <c r="B50249" s="1">
        <f>DATE(2002,7,1) + TIME(0,0,0)</f>
        <v>37438</v>
      </c>
      <c r="C50249">
        <v>28.063013077000001</v>
      </c>
    </row>
    <row r="50250" spans="1:3" x14ac:dyDescent="0.25">
      <c r="A50250">
        <v>943</v>
      </c>
      <c r="B50250" s="1">
        <f>DATE(2002,8,1) + TIME(0,0,0)</f>
        <v>37469</v>
      </c>
      <c r="C50250">
        <v>28.140569686999999</v>
      </c>
    </row>
    <row r="50251" spans="1:3" x14ac:dyDescent="0.25">
      <c r="A50251">
        <v>974</v>
      </c>
      <c r="B50251" s="1">
        <f>DATE(2002,9,1) + TIME(0,0,0)</f>
        <v>37500</v>
      </c>
      <c r="C50251">
        <v>28.211444855</v>
      </c>
    </row>
    <row r="50252" spans="1:3" x14ac:dyDescent="0.25">
      <c r="A50252">
        <v>1004</v>
      </c>
      <c r="B50252" s="1">
        <f>DATE(2002,10,1) + TIME(0,0,0)</f>
        <v>37530</v>
      </c>
      <c r="C50252">
        <v>28.274383544999999</v>
      </c>
    </row>
    <row r="50253" spans="1:3" x14ac:dyDescent="0.25">
      <c r="A50253">
        <v>1035</v>
      </c>
      <c r="B50253" s="1">
        <f>DATE(2002,11,1) + TIME(0,0,0)</f>
        <v>37561</v>
      </c>
      <c r="C50253">
        <v>28.334342957</v>
      </c>
    </row>
    <row r="50254" spans="1:3" x14ac:dyDescent="0.25">
      <c r="A50254">
        <v>1065</v>
      </c>
      <c r="B50254" s="1">
        <f>DATE(2002,12,1) + TIME(0,0,0)</f>
        <v>37591</v>
      </c>
      <c r="C50254">
        <v>28.389110564999999</v>
      </c>
    </row>
    <row r="50255" spans="1:3" x14ac:dyDescent="0.25">
      <c r="A50255">
        <v>1096</v>
      </c>
      <c r="B50255" s="1">
        <f>DATE(2003,1,1) + TIME(0,0,0)</f>
        <v>37622</v>
      </c>
      <c r="C50255">
        <v>28.443264008</v>
      </c>
    </row>
    <row r="50256" spans="1:3" x14ac:dyDescent="0.25">
      <c r="A50256">
        <v>1127</v>
      </c>
      <c r="B50256" s="1">
        <f>DATE(2003,2,1) + TIME(0,0,0)</f>
        <v>37653</v>
      </c>
      <c r="C50256">
        <v>28.494363785000001</v>
      </c>
    </row>
    <row r="50257" spans="1:3" x14ac:dyDescent="0.25">
      <c r="A50257">
        <v>1155</v>
      </c>
      <c r="B50257" s="1">
        <f>DATE(2003,3,1) + TIME(0,0,0)</f>
        <v>37681</v>
      </c>
      <c r="C50257">
        <v>28.537921906000001</v>
      </c>
    </row>
    <row r="50258" spans="1:3" x14ac:dyDescent="0.25">
      <c r="A50258">
        <v>1186</v>
      </c>
      <c r="B50258" s="1">
        <f>DATE(2003,4,1) + TIME(0,0,0)</f>
        <v>37712</v>
      </c>
      <c r="C50258">
        <v>28.583467484</v>
      </c>
    </row>
    <row r="50259" spans="1:3" x14ac:dyDescent="0.25">
      <c r="A50259">
        <v>1216</v>
      </c>
      <c r="B50259" s="1">
        <f>DATE(2003,5,1) + TIME(0,0,0)</f>
        <v>37742</v>
      </c>
      <c r="C50259">
        <v>28.625389099</v>
      </c>
    </row>
    <row r="50260" spans="1:3" x14ac:dyDescent="0.25">
      <c r="A50260">
        <v>1247</v>
      </c>
      <c r="B50260" s="1">
        <f>DATE(2003,6,1) + TIME(0,0,0)</f>
        <v>37773</v>
      </c>
      <c r="C50260">
        <v>28.666923523000001</v>
      </c>
    </row>
    <row r="50261" spans="1:3" x14ac:dyDescent="0.25">
      <c r="A50261">
        <v>1277</v>
      </c>
      <c r="B50261" s="1">
        <f>DATE(2003,7,1) + TIME(0,0,0)</f>
        <v>37803</v>
      </c>
      <c r="C50261">
        <v>28.705492020000001</v>
      </c>
    </row>
    <row r="50262" spans="1:3" x14ac:dyDescent="0.25">
      <c r="A50262">
        <v>1308</v>
      </c>
      <c r="B50262" s="1">
        <f>DATE(2003,8,1) + TIME(0,0,0)</f>
        <v>37834</v>
      </c>
      <c r="C50262">
        <v>28.743740081999999</v>
      </c>
    </row>
    <row r="50263" spans="1:3" x14ac:dyDescent="0.25">
      <c r="A50263">
        <v>1339</v>
      </c>
      <c r="B50263" s="1">
        <f>DATE(2003,9,1) + TIME(0,0,0)</f>
        <v>37865</v>
      </c>
      <c r="C50263">
        <v>28.780473708999999</v>
      </c>
    </row>
    <row r="50264" spans="1:3" x14ac:dyDescent="0.25">
      <c r="A50264">
        <v>1369</v>
      </c>
      <c r="B50264" s="1">
        <f>DATE(2003,10,1) + TIME(0,0,0)</f>
        <v>37895</v>
      </c>
      <c r="C50264">
        <v>28.814710616999999</v>
      </c>
    </row>
    <row r="50265" spans="1:3" x14ac:dyDescent="0.25">
      <c r="A50265">
        <v>1400</v>
      </c>
      <c r="B50265" s="1">
        <f>DATE(2003,11,1) + TIME(0,0,0)</f>
        <v>37926</v>
      </c>
      <c r="C50265">
        <v>28.848861694</v>
      </c>
    </row>
    <row r="50266" spans="1:3" x14ac:dyDescent="0.25">
      <c r="A50266">
        <v>1430</v>
      </c>
      <c r="B50266" s="1">
        <f>DATE(2003,12,1) + TIME(0,0,0)</f>
        <v>37956</v>
      </c>
      <c r="C50266">
        <v>28.880826949999999</v>
      </c>
    </row>
    <row r="50267" spans="1:3" x14ac:dyDescent="0.25">
      <c r="A50267">
        <v>1461</v>
      </c>
      <c r="B50267" s="1">
        <f>DATE(2004,1,1) + TIME(0,0,0)</f>
        <v>37987</v>
      </c>
      <c r="C50267">
        <v>28.912836075000001</v>
      </c>
    </row>
    <row r="50268" spans="1:3" x14ac:dyDescent="0.25">
      <c r="A50268">
        <v>1492</v>
      </c>
      <c r="B50268" s="1">
        <f>DATE(2004,2,1) + TIME(0,0,0)</f>
        <v>38018</v>
      </c>
      <c r="C50268">
        <v>28.943889618</v>
      </c>
    </row>
    <row r="50269" spans="1:3" x14ac:dyDescent="0.25">
      <c r="A50269">
        <v>1521</v>
      </c>
      <c r="B50269" s="1">
        <f>DATE(2004,3,1) + TIME(0,0,0)</f>
        <v>38047</v>
      </c>
      <c r="C50269">
        <v>28.972139359</v>
      </c>
    </row>
    <row r="50270" spans="1:3" x14ac:dyDescent="0.25">
      <c r="A50270">
        <v>1552</v>
      </c>
      <c r="B50270" s="1">
        <f>DATE(2004,4,1) + TIME(0,0,0)</f>
        <v>38078</v>
      </c>
      <c r="C50270">
        <v>29.001544952</v>
      </c>
    </row>
    <row r="50271" spans="1:3" x14ac:dyDescent="0.25">
      <c r="A50271">
        <v>1582</v>
      </c>
      <c r="B50271" s="1">
        <f>DATE(2004,5,1) + TIME(0,0,0)</f>
        <v>38108</v>
      </c>
      <c r="C50271">
        <v>29.029277801999999</v>
      </c>
    </row>
    <row r="50272" spans="1:3" x14ac:dyDescent="0.25">
      <c r="A50272">
        <v>1613</v>
      </c>
      <c r="B50272" s="1">
        <f>DATE(2004,6,1) + TIME(0,0,0)</f>
        <v>38139</v>
      </c>
      <c r="C50272">
        <v>29.057239532000001</v>
      </c>
    </row>
    <row r="50273" spans="1:3" x14ac:dyDescent="0.25">
      <c r="A50273">
        <v>1643</v>
      </c>
      <c r="B50273" s="1">
        <f>DATE(2004,7,1) + TIME(0,0,0)</f>
        <v>38169</v>
      </c>
      <c r="C50273">
        <v>29.083669661999998</v>
      </c>
    </row>
    <row r="50274" spans="1:3" x14ac:dyDescent="0.25">
      <c r="A50274">
        <v>1674</v>
      </c>
      <c r="B50274" s="1">
        <f>DATE(2004,8,1) + TIME(0,0,0)</f>
        <v>38200</v>
      </c>
      <c r="C50274">
        <v>29.110368729000001</v>
      </c>
    </row>
    <row r="50275" spans="1:3" x14ac:dyDescent="0.25">
      <c r="A50275">
        <v>1705</v>
      </c>
      <c r="B50275" s="1">
        <f>DATE(2004,9,1) + TIME(0,0,0)</f>
        <v>38231</v>
      </c>
      <c r="C50275">
        <v>29.136480331000001</v>
      </c>
    </row>
    <row r="50276" spans="1:3" x14ac:dyDescent="0.25">
      <c r="A50276">
        <v>1735</v>
      </c>
      <c r="B50276" s="1">
        <f>DATE(2004,10,1) + TIME(0,0,0)</f>
        <v>38261</v>
      </c>
      <c r="C50276">
        <v>29.161226273</v>
      </c>
    </row>
    <row r="50277" spans="1:3" x14ac:dyDescent="0.25">
      <c r="A50277">
        <v>1766</v>
      </c>
      <c r="B50277" s="1">
        <f>DATE(2004,11,1) + TIME(0,0,0)</f>
        <v>38292</v>
      </c>
      <c r="C50277">
        <v>29.186300278000001</v>
      </c>
    </row>
    <row r="50278" spans="1:3" x14ac:dyDescent="0.25">
      <c r="A50278">
        <v>1796</v>
      </c>
      <c r="B50278" s="1">
        <f>DATE(2004,12,1) + TIME(0,0,0)</f>
        <v>38322</v>
      </c>
      <c r="C50278">
        <v>29.210115432999999</v>
      </c>
    </row>
    <row r="50279" spans="1:3" x14ac:dyDescent="0.25">
      <c r="A50279">
        <v>1827</v>
      </c>
      <c r="B50279" s="1">
        <f>DATE(2005,1,1) + TIME(0,0,0)</f>
        <v>38353</v>
      </c>
      <c r="C50279">
        <v>29.234296798999999</v>
      </c>
    </row>
    <row r="50280" spans="1:3" x14ac:dyDescent="0.25">
      <c r="A50280">
        <v>1858</v>
      </c>
      <c r="B50280" s="1">
        <f>DATE(2005,2,1) + TIME(0,0,0)</f>
        <v>38384</v>
      </c>
      <c r="C50280">
        <v>29.258075714</v>
      </c>
    </row>
    <row r="50281" spans="1:3" x14ac:dyDescent="0.25">
      <c r="A50281">
        <v>1886</v>
      </c>
      <c r="B50281" s="1">
        <f>DATE(2005,3,1) + TIME(0,0,0)</f>
        <v>38412</v>
      </c>
      <c r="C50281">
        <v>29.279207230000001</v>
      </c>
    </row>
    <row r="50282" spans="1:3" x14ac:dyDescent="0.25">
      <c r="A50282">
        <v>1917</v>
      </c>
      <c r="B50282" s="1">
        <f>DATE(2005,4,1) + TIME(0,0,0)</f>
        <v>38443</v>
      </c>
      <c r="C50282">
        <v>29.302206039000001</v>
      </c>
    </row>
    <row r="50283" spans="1:3" x14ac:dyDescent="0.25">
      <c r="A50283">
        <v>1947</v>
      </c>
      <c r="B50283" s="1">
        <f>DATE(2005,5,1) + TIME(0,0,0)</f>
        <v>38473</v>
      </c>
      <c r="C50283">
        <v>29.324123383</v>
      </c>
    </row>
    <row r="50284" spans="1:3" x14ac:dyDescent="0.25">
      <c r="A50284">
        <v>1978</v>
      </c>
      <c r="B50284" s="1">
        <f>DATE(2005,6,1) + TIME(0,0,0)</f>
        <v>38504</v>
      </c>
      <c r="C50284">
        <v>29.346456528000001</v>
      </c>
    </row>
    <row r="50285" spans="1:3" x14ac:dyDescent="0.25">
      <c r="A50285">
        <v>2008</v>
      </c>
      <c r="B50285" s="1">
        <f>DATE(2005,7,1) + TIME(0,0,0)</f>
        <v>38534</v>
      </c>
      <c r="C50285">
        <v>29.367753983</v>
      </c>
    </row>
    <row r="50286" spans="1:3" x14ac:dyDescent="0.25">
      <c r="A50286">
        <v>2039</v>
      </c>
      <c r="B50286" s="1">
        <f>DATE(2005,8,1) + TIME(0,0,0)</f>
        <v>38565</v>
      </c>
      <c r="C50286">
        <v>29.389459609999999</v>
      </c>
    </row>
    <row r="50287" spans="1:3" x14ac:dyDescent="0.25">
      <c r="A50287">
        <v>2070</v>
      </c>
      <c r="B50287" s="1">
        <f>DATE(2005,9,1) + TIME(0,0,0)</f>
        <v>38596</v>
      </c>
      <c r="C50287">
        <v>29.410884856999999</v>
      </c>
    </row>
    <row r="50288" spans="1:3" x14ac:dyDescent="0.25">
      <c r="A50288">
        <v>2100</v>
      </c>
      <c r="B50288" s="1">
        <f>DATE(2005,10,1) + TIME(0,0,0)</f>
        <v>38626</v>
      </c>
      <c r="C50288">
        <v>29.431377411</v>
      </c>
    </row>
    <row r="50289" spans="1:3" x14ac:dyDescent="0.25">
      <c r="A50289">
        <v>2131</v>
      </c>
      <c r="B50289" s="1">
        <f>DATE(2005,11,1) + TIME(0,0,0)</f>
        <v>38657</v>
      </c>
      <c r="C50289">
        <v>29.452329636000002</v>
      </c>
    </row>
    <row r="50290" spans="1:3" x14ac:dyDescent="0.25">
      <c r="A50290">
        <v>2161</v>
      </c>
      <c r="B50290" s="1">
        <f>DATE(2005,12,1) + TIME(0,0,0)</f>
        <v>38687</v>
      </c>
      <c r="C50290">
        <v>29.472404480000002</v>
      </c>
    </row>
    <row r="50291" spans="1:3" x14ac:dyDescent="0.25">
      <c r="A50291">
        <v>2192</v>
      </c>
      <c r="B50291" s="1">
        <f>DATE(2006,1,1) + TIME(0,0,0)</f>
        <v>38718</v>
      </c>
      <c r="C50291">
        <v>29.492956160999999</v>
      </c>
    </row>
    <row r="50292" spans="1:3" x14ac:dyDescent="0.25">
      <c r="A50292">
        <v>2223</v>
      </c>
      <c r="B50292" s="1">
        <f>DATE(2006,2,1) + TIME(0,0,0)</f>
        <v>38749</v>
      </c>
      <c r="C50292">
        <v>29.513330459999999</v>
      </c>
    </row>
    <row r="50293" spans="1:3" x14ac:dyDescent="0.25">
      <c r="A50293">
        <v>2251</v>
      </c>
      <c r="B50293" s="1">
        <f>DATE(2006,3,1) + TIME(0,0,0)</f>
        <v>38777</v>
      </c>
      <c r="C50293">
        <v>29.531589508</v>
      </c>
    </row>
    <row r="50294" spans="1:3" x14ac:dyDescent="0.25">
      <c r="A50294">
        <v>2282</v>
      </c>
      <c r="B50294" s="1">
        <f>DATE(2006,4,1) + TIME(0,0,0)</f>
        <v>38808</v>
      </c>
      <c r="C50294">
        <v>29.551656723000001</v>
      </c>
    </row>
    <row r="50295" spans="1:3" x14ac:dyDescent="0.25">
      <c r="A50295">
        <v>2312</v>
      </c>
      <c r="B50295" s="1">
        <f>DATE(2006,5,1) + TIME(0,0,0)</f>
        <v>38838</v>
      </c>
      <c r="C50295">
        <v>29.57093811</v>
      </c>
    </row>
    <row r="50296" spans="1:3" x14ac:dyDescent="0.25">
      <c r="A50296">
        <v>2343</v>
      </c>
      <c r="B50296" s="1">
        <f>DATE(2006,6,1) + TIME(0,0,0)</f>
        <v>38869</v>
      </c>
      <c r="C50296">
        <v>29.590728760000001</v>
      </c>
    </row>
    <row r="50297" spans="1:3" x14ac:dyDescent="0.25">
      <c r="A50297">
        <v>2373</v>
      </c>
      <c r="B50297" s="1">
        <f>DATE(2006,7,1) + TIME(0,0,0)</f>
        <v>38899</v>
      </c>
      <c r="C50297">
        <v>29.609758376999999</v>
      </c>
    </row>
    <row r="50298" spans="1:3" x14ac:dyDescent="0.25">
      <c r="A50298">
        <v>2404</v>
      </c>
      <c r="B50298" s="1">
        <f>DATE(2006,8,1) + TIME(0,0,0)</f>
        <v>38930</v>
      </c>
      <c r="C50298">
        <v>29.629306793000001</v>
      </c>
    </row>
    <row r="50299" spans="1:3" x14ac:dyDescent="0.25">
      <c r="A50299">
        <v>2435</v>
      </c>
      <c r="B50299" s="1">
        <f>DATE(2006,9,1) + TIME(0,0,0)</f>
        <v>38961</v>
      </c>
      <c r="C50299">
        <v>29.648744582999999</v>
      </c>
    </row>
    <row r="50300" spans="1:3" x14ac:dyDescent="0.25">
      <c r="A50300">
        <v>2465</v>
      </c>
      <c r="B50300" s="1">
        <f>DATE(2006,10,1) + TIME(0,0,0)</f>
        <v>38991</v>
      </c>
      <c r="C50300">
        <v>29.667453766000001</v>
      </c>
    </row>
    <row r="50301" spans="1:3" x14ac:dyDescent="0.25">
      <c r="A50301">
        <v>2496</v>
      </c>
      <c r="B50301" s="1">
        <f>DATE(2006,11,1) + TIME(0,0,0)</f>
        <v>39022</v>
      </c>
      <c r="C50301">
        <v>29.686687468999999</v>
      </c>
    </row>
    <row r="50302" spans="1:3" x14ac:dyDescent="0.25">
      <c r="A50302">
        <v>2526</v>
      </c>
      <c r="B50302" s="1">
        <f>DATE(2006,12,1) + TIME(0,0,0)</f>
        <v>39052</v>
      </c>
      <c r="C50302">
        <v>29.705211639000002</v>
      </c>
    </row>
    <row r="50303" spans="1:3" x14ac:dyDescent="0.25">
      <c r="A50303">
        <v>2557</v>
      </c>
      <c r="B50303" s="1">
        <f>DATE(2007,1,1) + TIME(0,0,0)</f>
        <v>39083</v>
      </c>
      <c r="C50303">
        <v>29.724271774000002</v>
      </c>
    </row>
    <row r="50304" spans="1:3" x14ac:dyDescent="0.25">
      <c r="A50304">
        <v>2588</v>
      </c>
      <c r="B50304" s="1">
        <f>DATE(2007,2,1) + TIME(0,0,0)</f>
        <v>39114</v>
      </c>
      <c r="C50304">
        <v>29.743247986</v>
      </c>
    </row>
    <row r="50305" spans="1:3" x14ac:dyDescent="0.25">
      <c r="A50305">
        <v>2616</v>
      </c>
      <c r="B50305" s="1">
        <f>DATE(2007,3,1) + TIME(0,0,0)</f>
        <v>39142</v>
      </c>
      <c r="C50305">
        <v>29.760318756</v>
      </c>
    </row>
    <row r="50306" spans="1:3" x14ac:dyDescent="0.25">
      <c r="A50306">
        <v>2647</v>
      </c>
      <c r="B50306" s="1">
        <f>DATE(2007,4,1) + TIME(0,0,0)</f>
        <v>39173</v>
      </c>
      <c r="C50306">
        <v>29.779146193999999</v>
      </c>
    </row>
    <row r="50307" spans="1:3" x14ac:dyDescent="0.25">
      <c r="A50307">
        <v>2677</v>
      </c>
      <c r="B50307" s="1">
        <f>DATE(2007,5,1) + TIME(0,0,0)</f>
        <v>39203</v>
      </c>
      <c r="C50307">
        <v>29.797292709000001</v>
      </c>
    </row>
    <row r="50308" spans="1:3" x14ac:dyDescent="0.25">
      <c r="A50308">
        <v>2708</v>
      </c>
      <c r="B50308" s="1">
        <f>DATE(2007,6,1) + TIME(0,0,0)</f>
        <v>39234</v>
      </c>
      <c r="C50308">
        <v>29.815954208000001</v>
      </c>
    </row>
    <row r="50309" spans="1:3" x14ac:dyDescent="0.25">
      <c r="A50309">
        <v>2738</v>
      </c>
      <c r="B50309" s="1">
        <f>DATE(2007,7,1) + TIME(0,0,0)</f>
        <v>39264</v>
      </c>
      <c r="C50309">
        <v>29.833923339999998</v>
      </c>
    </row>
    <row r="50310" spans="1:3" x14ac:dyDescent="0.25">
      <c r="A50310">
        <v>2769</v>
      </c>
      <c r="B50310" s="1">
        <f>DATE(2007,8,1) + TIME(0,0,0)</f>
        <v>39295</v>
      </c>
      <c r="C50310">
        <v>29.852403640999999</v>
      </c>
    </row>
    <row r="50311" spans="1:3" x14ac:dyDescent="0.25">
      <c r="A50311">
        <v>2800</v>
      </c>
      <c r="B50311" s="1">
        <f>DATE(2007,9,1) + TIME(0,0,0)</f>
        <v>39326</v>
      </c>
      <c r="C50311">
        <v>29.870800018000001</v>
      </c>
    </row>
    <row r="50312" spans="1:3" x14ac:dyDescent="0.25">
      <c r="A50312">
        <v>2830</v>
      </c>
      <c r="B50312" s="1">
        <f>DATE(2007,10,1) + TIME(0,0,0)</f>
        <v>39356</v>
      </c>
      <c r="C50312">
        <v>29.888534545999999</v>
      </c>
    </row>
    <row r="50313" spans="1:3" x14ac:dyDescent="0.25">
      <c r="A50313">
        <v>2861</v>
      </c>
      <c r="B50313" s="1">
        <f>DATE(2007,11,1) + TIME(0,0,0)</f>
        <v>39387</v>
      </c>
      <c r="C50313">
        <v>29.90678978</v>
      </c>
    </row>
    <row r="50314" spans="1:3" x14ac:dyDescent="0.25">
      <c r="A50314">
        <v>2891</v>
      </c>
      <c r="B50314" s="1">
        <f>DATE(2007,12,1) + TIME(0,0,0)</f>
        <v>39417</v>
      </c>
      <c r="C50314">
        <v>29.924394608</v>
      </c>
    </row>
    <row r="50315" spans="1:3" x14ac:dyDescent="0.25">
      <c r="A50315">
        <v>2922</v>
      </c>
      <c r="B50315" s="1">
        <f>DATE(2008,1,1) + TIME(0,0,0)</f>
        <v>39448</v>
      </c>
      <c r="C50315">
        <v>29.942518234000001</v>
      </c>
    </row>
    <row r="50316" spans="1:3" x14ac:dyDescent="0.25">
      <c r="A50316">
        <v>2953</v>
      </c>
      <c r="B50316" s="1">
        <f>DATE(2008,2,1) + TIME(0,0,0)</f>
        <v>39479</v>
      </c>
      <c r="C50316">
        <v>29.960577011000002</v>
      </c>
    </row>
    <row r="50317" spans="1:3" x14ac:dyDescent="0.25">
      <c r="A50317">
        <v>2982</v>
      </c>
      <c r="B50317" s="1">
        <f>DATE(2008,3,1) + TIME(0,0,0)</f>
        <v>39508</v>
      </c>
      <c r="C50317">
        <v>29.977411270000001</v>
      </c>
    </row>
    <row r="50318" spans="1:3" x14ac:dyDescent="0.25">
      <c r="A50318">
        <v>3013</v>
      </c>
      <c r="B50318" s="1">
        <f>DATE(2008,4,1) + TIME(0,0,0)</f>
        <v>39539</v>
      </c>
      <c r="C50318">
        <v>29.995340346999999</v>
      </c>
    </row>
    <row r="50319" spans="1:3" x14ac:dyDescent="0.25">
      <c r="A50319">
        <v>3043</v>
      </c>
      <c r="B50319" s="1">
        <f>DATE(2008,5,1) + TIME(0,0,0)</f>
        <v>39569</v>
      </c>
      <c r="C50319">
        <v>30.012630463000001</v>
      </c>
    </row>
    <row r="50320" spans="1:3" x14ac:dyDescent="0.25">
      <c r="A50320">
        <v>3074</v>
      </c>
      <c r="B50320" s="1">
        <f>DATE(2008,6,1) + TIME(0,0,0)</f>
        <v>39600</v>
      </c>
      <c r="C50320">
        <v>30.030431747000002</v>
      </c>
    </row>
    <row r="50321" spans="1:3" x14ac:dyDescent="0.25">
      <c r="A50321">
        <v>3104</v>
      </c>
      <c r="B50321" s="1">
        <f>DATE(2008,7,1) + TIME(0,0,0)</f>
        <v>39630</v>
      </c>
      <c r="C50321">
        <v>30.047597884999998</v>
      </c>
    </row>
    <row r="50322" spans="1:3" x14ac:dyDescent="0.25">
      <c r="A50322">
        <v>3135</v>
      </c>
      <c r="B50322" s="1">
        <f>DATE(2008,8,1) + TIME(0,0,0)</f>
        <v>39661</v>
      </c>
      <c r="C50322">
        <v>30.065273285</v>
      </c>
    </row>
    <row r="50323" spans="1:3" x14ac:dyDescent="0.25">
      <c r="A50323">
        <v>3166</v>
      </c>
      <c r="B50323" s="1">
        <f>DATE(2008,9,1) + TIME(0,0,0)</f>
        <v>39692</v>
      </c>
      <c r="C50323">
        <v>30.082883835000001</v>
      </c>
    </row>
    <row r="50324" spans="1:3" x14ac:dyDescent="0.25">
      <c r="A50324">
        <v>3196</v>
      </c>
      <c r="B50324" s="1">
        <f>DATE(2008,10,1) + TIME(0,0,0)</f>
        <v>39722</v>
      </c>
      <c r="C50324">
        <v>30.099868774000001</v>
      </c>
    </row>
    <row r="50325" spans="1:3" x14ac:dyDescent="0.25">
      <c r="A50325">
        <v>3227</v>
      </c>
      <c r="B50325" s="1">
        <f>DATE(2008,11,1) + TIME(0,0,0)</f>
        <v>39753</v>
      </c>
      <c r="C50325">
        <v>30.117355347</v>
      </c>
    </row>
    <row r="50326" spans="1:3" x14ac:dyDescent="0.25">
      <c r="A50326">
        <v>3257</v>
      </c>
      <c r="B50326" s="1">
        <f>DATE(2008,12,1) + TIME(0,0,0)</f>
        <v>39783</v>
      </c>
      <c r="C50326">
        <v>30.134218216000001</v>
      </c>
    </row>
    <row r="50327" spans="1:3" x14ac:dyDescent="0.25">
      <c r="A50327">
        <v>3288</v>
      </c>
      <c r="B50327" s="1">
        <f>DATE(2009,1,1) + TIME(0,0,0)</f>
        <v>39814</v>
      </c>
      <c r="C50327">
        <v>30.151584625000002</v>
      </c>
    </row>
    <row r="50328" spans="1:3" x14ac:dyDescent="0.25">
      <c r="A50328">
        <v>3319</v>
      </c>
      <c r="B50328" s="1">
        <f>DATE(2009,2,1) + TIME(0,0,0)</f>
        <v>39845</v>
      </c>
      <c r="C50328">
        <v>30.168888092</v>
      </c>
    </row>
    <row r="50329" spans="1:3" x14ac:dyDescent="0.25">
      <c r="A50329">
        <v>3347</v>
      </c>
      <c r="B50329" s="1">
        <f>DATE(2009,3,1) + TIME(0,0,0)</f>
        <v>39873</v>
      </c>
      <c r="C50329">
        <v>30.184463501</v>
      </c>
    </row>
    <row r="50330" spans="1:3" x14ac:dyDescent="0.25">
      <c r="A50330">
        <v>3378</v>
      </c>
      <c r="B50330" s="1">
        <f>DATE(2009,4,1) + TIME(0,0,0)</f>
        <v>39904</v>
      </c>
      <c r="C50330">
        <v>30.201650619999999</v>
      </c>
    </row>
    <row r="50331" spans="1:3" x14ac:dyDescent="0.25">
      <c r="A50331">
        <v>3408</v>
      </c>
      <c r="B50331" s="1">
        <f>DATE(2009,5,1) + TIME(0,0,0)</f>
        <v>39934</v>
      </c>
      <c r="C50331">
        <v>30.218223571999999</v>
      </c>
    </row>
    <row r="50332" spans="1:3" x14ac:dyDescent="0.25">
      <c r="A50332">
        <v>3439</v>
      </c>
      <c r="B50332" s="1">
        <f>DATE(2009,6,1) + TIME(0,0,0)</f>
        <v>39965</v>
      </c>
      <c r="C50332">
        <v>30.235290527</v>
      </c>
    </row>
    <row r="50333" spans="1:3" x14ac:dyDescent="0.25">
      <c r="A50333">
        <v>3469</v>
      </c>
      <c r="B50333" s="1">
        <f>DATE(2009,7,1) + TIME(0,0,0)</f>
        <v>39995</v>
      </c>
      <c r="C50333">
        <v>30.251745224</v>
      </c>
    </row>
    <row r="50334" spans="1:3" x14ac:dyDescent="0.25">
      <c r="A50334">
        <v>3500</v>
      </c>
      <c r="B50334" s="1">
        <f>DATE(2009,8,1) + TIME(0,0,0)</f>
        <v>40026</v>
      </c>
      <c r="C50334">
        <v>30.268688202</v>
      </c>
    </row>
    <row r="50335" spans="1:3" x14ac:dyDescent="0.25">
      <c r="A50335">
        <v>3531</v>
      </c>
      <c r="B50335" s="1">
        <f>DATE(2009,9,1) + TIME(0,0,0)</f>
        <v>40057</v>
      </c>
      <c r="C50335">
        <v>30.285568237</v>
      </c>
    </row>
    <row r="50336" spans="1:3" x14ac:dyDescent="0.25">
      <c r="A50336">
        <v>3561</v>
      </c>
      <c r="B50336" s="1">
        <f>DATE(2009,10,1) + TIME(0,0,0)</f>
        <v>40087</v>
      </c>
      <c r="C50336">
        <v>30.301845551</v>
      </c>
    </row>
    <row r="50337" spans="1:3" x14ac:dyDescent="0.25">
      <c r="A50337">
        <v>3592</v>
      </c>
      <c r="B50337" s="1">
        <f>DATE(2009,11,1) + TIME(0,0,0)</f>
        <v>40118</v>
      </c>
      <c r="C50337">
        <v>30.318601608000002</v>
      </c>
    </row>
    <row r="50338" spans="1:3" x14ac:dyDescent="0.25">
      <c r="A50338">
        <v>3622</v>
      </c>
      <c r="B50338" s="1">
        <f>DATE(2009,12,1) + TIME(0,0,0)</f>
        <v>40148</v>
      </c>
      <c r="C50338">
        <v>30.334758759</v>
      </c>
    </row>
    <row r="50339" spans="1:3" x14ac:dyDescent="0.25">
      <c r="A50339">
        <v>3653</v>
      </c>
      <c r="B50339" s="1">
        <f>DATE(2010,1,1) + TIME(0,0,0)</f>
        <v>40179</v>
      </c>
      <c r="C50339">
        <v>30.351394653</v>
      </c>
    </row>
    <row r="50340" spans="1:3" x14ac:dyDescent="0.25">
      <c r="A50340">
        <v>3684</v>
      </c>
      <c r="B50340" s="1">
        <f>DATE(2010,2,1) + TIME(0,0,0)</f>
        <v>40210</v>
      </c>
      <c r="C50340">
        <v>30.367967606000001</v>
      </c>
    </row>
    <row r="50341" spans="1:3" x14ac:dyDescent="0.25">
      <c r="A50341">
        <v>3712</v>
      </c>
      <c r="B50341" s="1">
        <f>DATE(2010,3,1) + TIME(0,0,0)</f>
        <v>40238</v>
      </c>
      <c r="C50341">
        <v>30.382884979</v>
      </c>
    </row>
    <row r="50342" spans="1:3" x14ac:dyDescent="0.25">
      <c r="A50342">
        <v>3743</v>
      </c>
      <c r="B50342" s="1">
        <f>DATE(2010,4,1) + TIME(0,0,0)</f>
        <v>40269</v>
      </c>
      <c r="C50342">
        <v>30.399343491</v>
      </c>
    </row>
    <row r="50343" spans="1:3" x14ac:dyDescent="0.25">
      <c r="A50343">
        <v>3773</v>
      </c>
      <c r="B50343" s="1">
        <f>DATE(2010,5,1) + TIME(0,0,0)</f>
        <v>40299</v>
      </c>
      <c r="C50343">
        <v>30.415212630999999</v>
      </c>
    </row>
    <row r="50344" spans="1:3" x14ac:dyDescent="0.25">
      <c r="A50344">
        <v>3804</v>
      </c>
      <c r="B50344" s="1">
        <f>DATE(2010,6,1) + TIME(0,0,0)</f>
        <v>40330</v>
      </c>
      <c r="C50344">
        <v>30.431550980000001</v>
      </c>
    </row>
    <row r="50345" spans="1:3" x14ac:dyDescent="0.25">
      <c r="A50345">
        <v>3834</v>
      </c>
      <c r="B50345" s="1">
        <f>DATE(2010,7,1) + TIME(0,0,0)</f>
        <v>40360</v>
      </c>
      <c r="C50345">
        <v>30.447307587000001</v>
      </c>
    </row>
    <row r="50346" spans="1:3" x14ac:dyDescent="0.25">
      <c r="A50346">
        <v>3865</v>
      </c>
      <c r="B50346" s="1">
        <f>DATE(2010,8,1) + TIME(0,0,0)</f>
        <v>40391</v>
      </c>
      <c r="C50346">
        <v>30.463529587</v>
      </c>
    </row>
    <row r="50347" spans="1:3" x14ac:dyDescent="0.25">
      <c r="A50347">
        <v>3896</v>
      </c>
      <c r="B50347" s="1">
        <f>DATE(2010,9,1) + TIME(0,0,0)</f>
        <v>40422</v>
      </c>
      <c r="C50347">
        <v>30.479692458999999</v>
      </c>
    </row>
    <row r="50348" spans="1:3" x14ac:dyDescent="0.25">
      <c r="A50348">
        <v>3926</v>
      </c>
      <c r="B50348" s="1">
        <f>DATE(2010,10,1) + TIME(0,0,0)</f>
        <v>40452</v>
      </c>
      <c r="C50348">
        <v>30.495277405</v>
      </c>
    </row>
    <row r="50349" spans="1:3" x14ac:dyDescent="0.25">
      <c r="A50349">
        <v>3957</v>
      </c>
      <c r="B50349" s="1">
        <f>DATE(2010,11,1) + TIME(0,0,0)</f>
        <v>40483</v>
      </c>
      <c r="C50349">
        <v>30.511320114</v>
      </c>
    </row>
    <row r="50350" spans="1:3" x14ac:dyDescent="0.25">
      <c r="A50350">
        <v>3987</v>
      </c>
      <c r="B50350" s="1">
        <f>DATE(2010,12,1) + TIME(0,0,0)</f>
        <v>40513</v>
      </c>
      <c r="C50350">
        <v>30.526788711999998</v>
      </c>
    </row>
    <row r="50351" spans="1:3" x14ac:dyDescent="0.25">
      <c r="A50351">
        <v>4018</v>
      </c>
      <c r="B50351" s="1">
        <f>DATE(2011,1,1) + TIME(0,0,0)</f>
        <v>40544</v>
      </c>
      <c r="C50351">
        <v>30.542713164999999</v>
      </c>
    </row>
    <row r="50352" spans="1:3" x14ac:dyDescent="0.25">
      <c r="A50352">
        <v>4049</v>
      </c>
      <c r="B50352" s="1">
        <f>DATE(2011,2,1) + TIME(0,0,0)</f>
        <v>40575</v>
      </c>
      <c r="C50352">
        <v>30.558578490999999</v>
      </c>
    </row>
    <row r="50353" spans="1:3" x14ac:dyDescent="0.25">
      <c r="A50353">
        <v>4077</v>
      </c>
      <c r="B50353" s="1">
        <f>DATE(2011,3,1) + TIME(0,0,0)</f>
        <v>40603</v>
      </c>
      <c r="C50353">
        <v>30.572856903000002</v>
      </c>
    </row>
    <row r="50354" spans="1:3" x14ac:dyDescent="0.25">
      <c r="A50354">
        <v>4108</v>
      </c>
      <c r="B50354" s="1">
        <f>DATE(2011,4,1) + TIME(0,0,0)</f>
        <v>40634</v>
      </c>
      <c r="C50354">
        <v>30.588609694999999</v>
      </c>
    </row>
    <row r="50355" spans="1:3" x14ac:dyDescent="0.25">
      <c r="A50355">
        <v>4138</v>
      </c>
      <c r="B50355" s="1">
        <f>DATE(2011,5,1) + TIME(0,0,0)</f>
        <v>40664</v>
      </c>
      <c r="C50355">
        <v>30.603797913000001</v>
      </c>
    </row>
    <row r="50356" spans="1:3" x14ac:dyDescent="0.25">
      <c r="A50356">
        <v>4169</v>
      </c>
      <c r="B50356" s="1">
        <f>DATE(2011,6,1) + TIME(0,0,0)</f>
        <v>40695</v>
      </c>
      <c r="C50356">
        <v>30.619436264000001</v>
      </c>
    </row>
    <row r="50357" spans="1:3" x14ac:dyDescent="0.25">
      <c r="A50357">
        <v>4199</v>
      </c>
      <c r="B50357" s="1">
        <f>DATE(2011,7,1) + TIME(0,0,0)</f>
        <v>40725</v>
      </c>
      <c r="C50357">
        <v>30.634513855000002</v>
      </c>
    </row>
    <row r="50358" spans="1:3" x14ac:dyDescent="0.25">
      <c r="A50358">
        <v>4230</v>
      </c>
      <c r="B50358" s="1">
        <f>DATE(2011,8,1) + TIME(0,0,0)</f>
        <v>40756</v>
      </c>
      <c r="C50358">
        <v>30.650039672999998</v>
      </c>
    </row>
    <row r="50359" spans="1:3" x14ac:dyDescent="0.25">
      <c r="A50359">
        <v>4261</v>
      </c>
      <c r="B50359" s="1">
        <f>DATE(2011,9,1) + TIME(0,0,0)</f>
        <v>40787</v>
      </c>
      <c r="C50359">
        <v>30.66550827</v>
      </c>
    </row>
    <row r="50360" spans="1:3" x14ac:dyDescent="0.25">
      <c r="A50360">
        <v>4291</v>
      </c>
      <c r="B50360" s="1">
        <f>DATE(2011,10,1) + TIME(0,0,0)</f>
        <v>40817</v>
      </c>
      <c r="C50360">
        <v>30.680423737000002</v>
      </c>
    </row>
    <row r="50361" spans="1:3" x14ac:dyDescent="0.25">
      <c r="A50361">
        <v>4322</v>
      </c>
      <c r="B50361" s="1">
        <f>DATE(2011,11,1) + TIME(0,0,0)</f>
        <v>40848</v>
      </c>
      <c r="C50361">
        <v>30.695783615</v>
      </c>
    </row>
    <row r="50362" spans="1:3" x14ac:dyDescent="0.25">
      <c r="A50362">
        <v>4352</v>
      </c>
      <c r="B50362" s="1">
        <f>DATE(2011,12,1) + TIME(0,0,0)</f>
        <v>40878</v>
      </c>
      <c r="C50362">
        <v>30.710594177000001</v>
      </c>
    </row>
    <row r="50363" spans="1:3" x14ac:dyDescent="0.25">
      <c r="A50363">
        <v>4383</v>
      </c>
      <c r="B50363" s="1">
        <f>DATE(2012,1,1) + TIME(0,0,0)</f>
        <v>40909</v>
      </c>
      <c r="C50363">
        <v>30.725843430000001</v>
      </c>
    </row>
    <row r="50364" spans="1:3" x14ac:dyDescent="0.25">
      <c r="A50364">
        <v>4414</v>
      </c>
      <c r="B50364" s="1">
        <f>DATE(2012,2,1) + TIME(0,0,0)</f>
        <v>40940</v>
      </c>
      <c r="C50364">
        <v>30.741039275999999</v>
      </c>
    </row>
    <row r="50365" spans="1:3" x14ac:dyDescent="0.25">
      <c r="A50365">
        <v>4443</v>
      </c>
      <c r="B50365" s="1">
        <f>DATE(2012,3,1) + TIME(0,0,0)</f>
        <v>40969</v>
      </c>
      <c r="C50365">
        <v>30.755207062</v>
      </c>
    </row>
    <row r="50366" spans="1:3" x14ac:dyDescent="0.25">
      <c r="A50366">
        <v>4474</v>
      </c>
      <c r="B50366" s="1">
        <f>DATE(2012,4,1) + TIME(0,0,0)</f>
        <v>41000</v>
      </c>
      <c r="C50366">
        <v>30.770299910999999</v>
      </c>
    </row>
    <row r="50367" spans="1:3" x14ac:dyDescent="0.25">
      <c r="A50367">
        <v>4504</v>
      </c>
      <c r="B50367" s="1">
        <f>DATE(2012,5,1) + TIME(0,0,0)</f>
        <v>41030</v>
      </c>
      <c r="C50367">
        <v>30.784854889000002</v>
      </c>
    </row>
    <row r="50368" spans="1:3" x14ac:dyDescent="0.25">
      <c r="A50368">
        <v>4535</v>
      </c>
      <c r="B50368" s="1">
        <f>DATE(2012,6,1) + TIME(0,0,0)</f>
        <v>41061</v>
      </c>
      <c r="C50368">
        <v>30.799842834</v>
      </c>
    </row>
    <row r="50369" spans="1:3" x14ac:dyDescent="0.25">
      <c r="A50369">
        <v>4565</v>
      </c>
      <c r="B50369" s="1">
        <f>DATE(2012,7,1) + TIME(0,0,0)</f>
        <v>41091</v>
      </c>
      <c r="C50369">
        <v>30.814296722000002</v>
      </c>
    </row>
    <row r="50370" spans="1:3" x14ac:dyDescent="0.25">
      <c r="A50370">
        <v>4596</v>
      </c>
      <c r="B50370" s="1">
        <f>DATE(2012,8,1) + TIME(0,0,0)</f>
        <v>41122</v>
      </c>
      <c r="C50370">
        <v>30.829183577999999</v>
      </c>
    </row>
    <row r="50371" spans="1:3" x14ac:dyDescent="0.25">
      <c r="A50371">
        <v>4627</v>
      </c>
      <c r="B50371" s="1">
        <f>DATE(2012,9,1) + TIME(0,0,0)</f>
        <v>41153</v>
      </c>
      <c r="C50371">
        <v>30.844017029</v>
      </c>
    </row>
    <row r="50372" spans="1:3" x14ac:dyDescent="0.25">
      <c r="A50372">
        <v>4657</v>
      </c>
      <c r="B50372" s="1">
        <f>DATE(2012,10,1) + TIME(0,0,0)</f>
        <v>41183</v>
      </c>
      <c r="C50372">
        <v>30.858325958000002</v>
      </c>
    </row>
    <row r="50373" spans="1:3" x14ac:dyDescent="0.25">
      <c r="A50373">
        <v>4688</v>
      </c>
      <c r="B50373" s="1">
        <f>DATE(2012,11,1) + TIME(0,0,0)</f>
        <v>41214</v>
      </c>
      <c r="C50373">
        <v>30.873058318999998</v>
      </c>
    </row>
    <row r="50374" spans="1:3" x14ac:dyDescent="0.25">
      <c r="A50374">
        <v>4718</v>
      </c>
      <c r="B50374" s="1">
        <f>DATE(2012,12,1) + TIME(0,0,0)</f>
        <v>41244</v>
      </c>
      <c r="C50374">
        <v>30.887271881</v>
      </c>
    </row>
    <row r="50375" spans="1:3" x14ac:dyDescent="0.25">
      <c r="A50375">
        <v>4749</v>
      </c>
      <c r="B50375" s="1">
        <f>DATE(2013,1,1) + TIME(0,0,0)</f>
        <v>41275</v>
      </c>
      <c r="C50375">
        <v>30.901914597000001</v>
      </c>
    </row>
    <row r="50376" spans="1:3" x14ac:dyDescent="0.25">
      <c r="A50376">
        <v>4780</v>
      </c>
      <c r="B50376" s="1">
        <f>DATE(2013,2,1) + TIME(0,0,0)</f>
        <v>41306</v>
      </c>
      <c r="C50376">
        <v>30.916509628</v>
      </c>
    </row>
    <row r="50377" spans="1:3" x14ac:dyDescent="0.25">
      <c r="A50377">
        <v>4808</v>
      </c>
      <c r="B50377" s="1">
        <f>DATE(2013,3,1) + TIME(0,0,0)</f>
        <v>41334</v>
      </c>
      <c r="C50377">
        <v>30.929649352999999</v>
      </c>
    </row>
    <row r="50378" spans="1:3" x14ac:dyDescent="0.25">
      <c r="A50378">
        <v>4839</v>
      </c>
      <c r="B50378" s="1">
        <f>DATE(2013,4,1) + TIME(0,0,0)</f>
        <v>41365</v>
      </c>
      <c r="C50378">
        <v>30.944149017000001</v>
      </c>
    </row>
    <row r="50379" spans="1:3" x14ac:dyDescent="0.25">
      <c r="A50379">
        <v>4869</v>
      </c>
      <c r="B50379" s="1">
        <f>DATE(2013,5,1) + TIME(0,0,0)</f>
        <v>41395</v>
      </c>
      <c r="C50379">
        <v>30.958126067999999</v>
      </c>
    </row>
    <row r="50380" spans="1:3" x14ac:dyDescent="0.25">
      <c r="A50380">
        <v>4900</v>
      </c>
      <c r="B50380" s="1">
        <f>DATE(2013,6,1) + TIME(0,0,0)</f>
        <v>41426</v>
      </c>
      <c r="C50380">
        <v>30.972518920999999</v>
      </c>
    </row>
    <row r="50381" spans="1:3" x14ac:dyDescent="0.25">
      <c r="A50381">
        <v>4930</v>
      </c>
      <c r="B50381" s="1">
        <f>DATE(2013,7,1) + TIME(0,0,0)</f>
        <v>41456</v>
      </c>
      <c r="C50381">
        <v>30.986396790000001</v>
      </c>
    </row>
    <row r="50382" spans="1:3" x14ac:dyDescent="0.25">
      <c r="A50382">
        <v>4961</v>
      </c>
      <c r="B50382" s="1">
        <f>DATE(2013,8,1) + TIME(0,0,0)</f>
        <v>41487</v>
      </c>
      <c r="C50382">
        <v>31.000694275000001</v>
      </c>
    </row>
    <row r="50383" spans="1:3" x14ac:dyDescent="0.25">
      <c r="A50383">
        <v>4992</v>
      </c>
      <c r="B50383" s="1">
        <f>DATE(2013,9,1) + TIME(0,0,0)</f>
        <v>41518</v>
      </c>
      <c r="C50383">
        <v>31.014945984000001</v>
      </c>
    </row>
    <row r="50384" spans="1:3" x14ac:dyDescent="0.25">
      <c r="A50384">
        <v>5022</v>
      </c>
      <c r="B50384" s="1">
        <f>DATE(2013,10,1) + TIME(0,0,0)</f>
        <v>41548</v>
      </c>
      <c r="C50384">
        <v>31.028692244999998</v>
      </c>
    </row>
    <row r="50385" spans="1:3" x14ac:dyDescent="0.25">
      <c r="A50385">
        <v>5053</v>
      </c>
      <c r="B50385" s="1">
        <f>DATE(2013,11,1) + TIME(0,0,0)</f>
        <v>41579</v>
      </c>
      <c r="C50385">
        <v>31.042848587000002</v>
      </c>
    </row>
    <row r="50386" spans="1:3" x14ac:dyDescent="0.25">
      <c r="A50386">
        <v>5083</v>
      </c>
      <c r="B50386" s="1">
        <f>DATE(2013,12,1) + TIME(0,0,0)</f>
        <v>41609</v>
      </c>
      <c r="C50386">
        <v>31.056499480999999</v>
      </c>
    </row>
    <row r="50387" spans="1:3" x14ac:dyDescent="0.25">
      <c r="A50387">
        <v>5114</v>
      </c>
      <c r="B50387" s="1">
        <f>DATE(2014,1,1) + TIME(0,0,0)</f>
        <v>41640</v>
      </c>
      <c r="C50387">
        <v>31.070560454999999</v>
      </c>
    </row>
    <row r="50388" spans="1:3" x14ac:dyDescent="0.25">
      <c r="A50388">
        <v>5145</v>
      </c>
      <c r="B50388" s="1">
        <f>DATE(2014,2,1) + TIME(0,0,0)</f>
        <v>41671</v>
      </c>
      <c r="C50388">
        <v>31.084569931000001</v>
      </c>
    </row>
    <row r="50389" spans="1:3" x14ac:dyDescent="0.25">
      <c r="A50389">
        <v>5173</v>
      </c>
      <c r="B50389" s="1">
        <f>DATE(2014,3,1) + TIME(0,0,0)</f>
        <v>41699</v>
      </c>
      <c r="C50389">
        <v>31.097183227999999</v>
      </c>
    </row>
    <row r="50390" spans="1:3" x14ac:dyDescent="0.25">
      <c r="A50390">
        <v>5204</v>
      </c>
      <c r="B50390" s="1">
        <f>DATE(2014,4,1) + TIME(0,0,0)</f>
        <v>41730</v>
      </c>
      <c r="C50390">
        <v>31.111099243000002</v>
      </c>
    </row>
    <row r="50391" spans="1:3" x14ac:dyDescent="0.25">
      <c r="A50391">
        <v>5234</v>
      </c>
      <c r="B50391" s="1">
        <f>DATE(2014,5,1) + TIME(0,0,0)</f>
        <v>41760</v>
      </c>
      <c r="C50391">
        <v>31.124513625999999</v>
      </c>
    </row>
    <row r="50392" spans="1:3" x14ac:dyDescent="0.25">
      <c r="A50392">
        <v>5265</v>
      </c>
      <c r="B50392" s="1">
        <f>DATE(2014,6,1) + TIME(0,0,0)</f>
        <v>41791</v>
      </c>
      <c r="C50392">
        <v>31.138332367</v>
      </c>
    </row>
    <row r="50393" spans="1:3" x14ac:dyDescent="0.25">
      <c r="A50393">
        <v>5295</v>
      </c>
      <c r="B50393" s="1">
        <f>DATE(2014,7,1) + TIME(0,0,0)</f>
        <v>41821</v>
      </c>
      <c r="C50393">
        <v>31.151660919000001</v>
      </c>
    </row>
    <row r="50394" spans="1:3" x14ac:dyDescent="0.25">
      <c r="A50394">
        <v>5326</v>
      </c>
      <c r="B50394" s="1">
        <f>DATE(2014,8,1) + TIME(0,0,0)</f>
        <v>41852</v>
      </c>
      <c r="C50394">
        <v>31.165388106999998</v>
      </c>
    </row>
    <row r="50395" spans="1:3" x14ac:dyDescent="0.25">
      <c r="A50395">
        <v>5357</v>
      </c>
      <c r="B50395" s="1">
        <f>DATE(2014,9,1) + TIME(0,0,0)</f>
        <v>41883</v>
      </c>
      <c r="C50395">
        <v>31.179067612000001</v>
      </c>
    </row>
    <row r="50396" spans="1:3" x14ac:dyDescent="0.25">
      <c r="A50396">
        <v>5387</v>
      </c>
      <c r="B50396" s="1">
        <f>DATE(2014,10,1) + TIME(0,0,0)</f>
        <v>41913</v>
      </c>
      <c r="C50396">
        <v>31.192260741999998</v>
      </c>
    </row>
    <row r="50397" spans="1:3" x14ac:dyDescent="0.25">
      <c r="A50397">
        <v>5418</v>
      </c>
      <c r="B50397" s="1">
        <f>DATE(2014,11,1) + TIME(0,0,0)</f>
        <v>41944</v>
      </c>
      <c r="C50397">
        <v>31.205848694</v>
      </c>
    </row>
    <row r="50398" spans="1:3" x14ac:dyDescent="0.25">
      <c r="A50398">
        <v>5448</v>
      </c>
      <c r="B50398" s="1">
        <f>DATE(2014,12,1) + TIME(0,0,0)</f>
        <v>41974</v>
      </c>
      <c r="C50398">
        <v>31.218952178999999</v>
      </c>
    </row>
    <row r="50399" spans="1:3" x14ac:dyDescent="0.25">
      <c r="A50399">
        <v>5479</v>
      </c>
      <c r="B50399" s="1">
        <f>DATE(2015,1,1) + TIME(0,0,0)</f>
        <v>42005</v>
      </c>
      <c r="C50399">
        <v>31.232446671000002</v>
      </c>
    </row>
    <row r="50400" spans="1:3" x14ac:dyDescent="0.25">
      <c r="A50400">
        <v>5510</v>
      </c>
      <c r="B50400" s="1">
        <f>DATE(2015,2,1) + TIME(0,0,0)</f>
        <v>42036</v>
      </c>
      <c r="C50400">
        <v>31.245893477999999</v>
      </c>
    </row>
    <row r="50401" spans="1:3" x14ac:dyDescent="0.25">
      <c r="A50401">
        <v>5538</v>
      </c>
      <c r="B50401" s="1">
        <f>DATE(2015,3,1) + TIME(0,0,0)</f>
        <v>42064</v>
      </c>
      <c r="C50401">
        <v>31.258001327999999</v>
      </c>
    </row>
    <row r="50402" spans="1:3" x14ac:dyDescent="0.25">
      <c r="A50402">
        <v>5569</v>
      </c>
      <c r="B50402" s="1">
        <f>DATE(2015,4,1) + TIME(0,0,0)</f>
        <v>42095</v>
      </c>
      <c r="C50402">
        <v>31.271360396999999</v>
      </c>
    </row>
    <row r="50403" spans="1:3" x14ac:dyDescent="0.25">
      <c r="A50403">
        <v>5599</v>
      </c>
      <c r="B50403" s="1">
        <f>DATE(2015,5,1) + TIME(0,0,0)</f>
        <v>42125</v>
      </c>
      <c r="C50403">
        <v>31.284246445000001</v>
      </c>
    </row>
    <row r="50404" spans="1:3" x14ac:dyDescent="0.25">
      <c r="A50404">
        <v>5630</v>
      </c>
      <c r="B50404" s="1">
        <f>DATE(2015,6,1) + TIME(0,0,0)</f>
        <v>42156</v>
      </c>
      <c r="C50404">
        <v>31.297515869000001</v>
      </c>
    </row>
    <row r="50405" spans="1:3" x14ac:dyDescent="0.25">
      <c r="A50405">
        <v>5660</v>
      </c>
      <c r="B50405" s="1">
        <f>DATE(2015,7,1) + TIME(0,0,0)</f>
        <v>42186</v>
      </c>
      <c r="C50405">
        <v>31.310316086</v>
      </c>
    </row>
    <row r="50406" spans="1:3" x14ac:dyDescent="0.25">
      <c r="A50406">
        <v>5691</v>
      </c>
      <c r="B50406" s="1">
        <f>DATE(2015,8,1) + TIME(0,0,0)</f>
        <v>42217</v>
      </c>
      <c r="C50406">
        <v>31.323497772</v>
      </c>
    </row>
    <row r="50407" spans="1:3" x14ac:dyDescent="0.25">
      <c r="A50407">
        <v>5722</v>
      </c>
      <c r="B50407" s="1">
        <f>DATE(2015,9,1) + TIME(0,0,0)</f>
        <v>42248</v>
      </c>
      <c r="C50407">
        <v>31.336637497000002</v>
      </c>
    </row>
    <row r="50408" spans="1:3" x14ac:dyDescent="0.25">
      <c r="A50408">
        <v>5752</v>
      </c>
      <c r="B50408" s="1">
        <f>DATE(2015,10,1) + TIME(0,0,0)</f>
        <v>42278</v>
      </c>
      <c r="C50408">
        <v>31.349308014000002</v>
      </c>
    </row>
    <row r="50409" spans="1:3" x14ac:dyDescent="0.25">
      <c r="A50409">
        <v>5783</v>
      </c>
      <c r="B50409" s="1">
        <f>DATE(2015,11,1) + TIME(0,0,0)</f>
        <v>42309</v>
      </c>
      <c r="C50409">
        <v>31.362360000999999</v>
      </c>
    </row>
    <row r="50410" spans="1:3" x14ac:dyDescent="0.25">
      <c r="A50410">
        <v>5813</v>
      </c>
      <c r="B50410" s="1">
        <f>DATE(2015,12,1) + TIME(0,0,0)</f>
        <v>42339</v>
      </c>
      <c r="C50410">
        <v>31.374950409</v>
      </c>
    </row>
    <row r="50411" spans="1:3" x14ac:dyDescent="0.25">
      <c r="A50411">
        <v>5844</v>
      </c>
      <c r="B50411" s="1">
        <f>DATE(2016,1,1) + TIME(0,0,0)</f>
        <v>42370</v>
      </c>
      <c r="C50411">
        <v>31.387916565000001</v>
      </c>
    </row>
    <row r="50412" spans="1:3" x14ac:dyDescent="0.25">
      <c r="A50412">
        <v>5875</v>
      </c>
      <c r="B50412" s="1">
        <f>DATE(2016,2,1) + TIME(0,0,0)</f>
        <v>42401</v>
      </c>
      <c r="C50412">
        <v>31.400840759000001</v>
      </c>
    </row>
    <row r="50413" spans="1:3" x14ac:dyDescent="0.25">
      <c r="A50413">
        <v>5904</v>
      </c>
      <c r="B50413" s="1">
        <f>DATE(2016,3,1) + TIME(0,0,0)</f>
        <v>42430</v>
      </c>
      <c r="C50413">
        <v>31.412891387999998</v>
      </c>
    </row>
    <row r="50414" spans="1:3" x14ac:dyDescent="0.25">
      <c r="A50414">
        <v>5935</v>
      </c>
      <c r="B50414" s="1">
        <f>DATE(2016,4,1) + TIME(0,0,0)</f>
        <v>42461</v>
      </c>
      <c r="C50414">
        <v>31.425733566000002</v>
      </c>
    </row>
    <row r="50415" spans="1:3" x14ac:dyDescent="0.25">
      <c r="A50415">
        <v>5965</v>
      </c>
      <c r="B50415" s="1">
        <f>DATE(2016,5,1) + TIME(0,0,0)</f>
        <v>42491</v>
      </c>
      <c r="C50415">
        <v>31.438121796000001</v>
      </c>
    </row>
    <row r="50416" spans="1:3" x14ac:dyDescent="0.25">
      <c r="A50416">
        <v>5996</v>
      </c>
      <c r="B50416" s="1">
        <f>DATE(2016,6,1) + TIME(0,0,0)</f>
        <v>42522</v>
      </c>
      <c r="C50416">
        <v>31.450881958</v>
      </c>
    </row>
    <row r="50417" spans="1:3" x14ac:dyDescent="0.25">
      <c r="A50417">
        <v>6026</v>
      </c>
      <c r="B50417" s="1">
        <f>DATE(2016,7,1) + TIME(0,0,0)</f>
        <v>42552</v>
      </c>
      <c r="C50417">
        <v>31.463191985999998</v>
      </c>
    </row>
    <row r="50418" spans="1:3" x14ac:dyDescent="0.25">
      <c r="A50418">
        <v>6057</v>
      </c>
      <c r="B50418" s="1">
        <f>DATE(2016,8,1) + TIME(0,0,0)</f>
        <v>42583</v>
      </c>
      <c r="C50418">
        <v>31.475872039999999</v>
      </c>
    </row>
    <row r="50419" spans="1:3" x14ac:dyDescent="0.25">
      <c r="A50419">
        <v>6088</v>
      </c>
      <c r="B50419" s="1">
        <f>DATE(2016,9,1) + TIME(0,0,0)</f>
        <v>42614</v>
      </c>
      <c r="C50419">
        <v>31.488512039</v>
      </c>
    </row>
    <row r="50420" spans="1:3" x14ac:dyDescent="0.25">
      <c r="A50420">
        <v>6118</v>
      </c>
      <c r="B50420" s="1">
        <f>DATE(2016,10,1) + TIME(0,0,0)</f>
        <v>42644</v>
      </c>
      <c r="C50420">
        <v>31.500705718999999</v>
      </c>
    </row>
    <row r="50421" spans="1:3" x14ac:dyDescent="0.25">
      <c r="A50421">
        <v>6149</v>
      </c>
      <c r="B50421" s="1">
        <f>DATE(2016,11,1) + TIME(0,0,0)</f>
        <v>42675</v>
      </c>
      <c r="C50421">
        <v>31.513265610000001</v>
      </c>
    </row>
    <row r="50422" spans="1:3" x14ac:dyDescent="0.25">
      <c r="A50422">
        <v>6179</v>
      </c>
      <c r="B50422" s="1">
        <f>DATE(2016,12,1) + TIME(0,0,0)</f>
        <v>42705</v>
      </c>
      <c r="C50422">
        <v>31.525384902999999</v>
      </c>
    </row>
    <row r="50423" spans="1:3" x14ac:dyDescent="0.25">
      <c r="A50423">
        <v>6210</v>
      </c>
      <c r="B50423" s="1">
        <f>DATE(2017,1,1) + TIME(0,0,0)</f>
        <v>42736</v>
      </c>
      <c r="C50423">
        <v>31.537868499999998</v>
      </c>
    </row>
    <row r="50424" spans="1:3" x14ac:dyDescent="0.25">
      <c r="A50424">
        <v>6241</v>
      </c>
      <c r="B50424" s="1">
        <f>DATE(2017,2,1) + TIME(0,0,0)</f>
        <v>42767</v>
      </c>
      <c r="C50424">
        <v>31.55031395</v>
      </c>
    </row>
    <row r="50425" spans="1:3" x14ac:dyDescent="0.25">
      <c r="A50425">
        <v>6269</v>
      </c>
      <c r="B50425" s="1">
        <f>DATE(2017,3,1) + TIME(0,0,0)</f>
        <v>42795</v>
      </c>
      <c r="C50425">
        <v>31.561523437999998</v>
      </c>
    </row>
    <row r="50426" spans="1:3" x14ac:dyDescent="0.25">
      <c r="A50426">
        <v>6300</v>
      </c>
      <c r="B50426" s="1">
        <f>DATE(2017,4,1) + TIME(0,0,0)</f>
        <v>42826</v>
      </c>
      <c r="C50426">
        <v>31.573894501000002</v>
      </c>
    </row>
    <row r="50427" spans="1:3" x14ac:dyDescent="0.25">
      <c r="A50427">
        <v>6330</v>
      </c>
      <c r="B50427" s="1">
        <f>DATE(2017,5,1) + TIME(0,0,0)</f>
        <v>42856</v>
      </c>
      <c r="C50427">
        <v>31.585832595999999</v>
      </c>
    </row>
    <row r="50428" spans="1:3" x14ac:dyDescent="0.25">
      <c r="A50428">
        <v>6361</v>
      </c>
      <c r="B50428" s="1">
        <f>DATE(2017,6,1) + TIME(0,0,0)</f>
        <v>42887</v>
      </c>
      <c r="C50428">
        <v>31.598131179999999</v>
      </c>
    </row>
    <row r="50429" spans="1:3" x14ac:dyDescent="0.25">
      <c r="A50429">
        <v>6391</v>
      </c>
      <c r="B50429" s="1">
        <f>DATE(2017,7,1) + TIME(0,0,0)</f>
        <v>42917</v>
      </c>
      <c r="C50429">
        <v>31.609996796000001</v>
      </c>
    </row>
    <row r="50430" spans="1:3" x14ac:dyDescent="0.25">
      <c r="A50430">
        <v>6422</v>
      </c>
      <c r="B50430" s="1">
        <f>DATE(2017,8,1) + TIME(0,0,0)</f>
        <v>42948</v>
      </c>
      <c r="C50430">
        <v>31.622222900000001</v>
      </c>
    </row>
    <row r="50431" spans="1:3" x14ac:dyDescent="0.25">
      <c r="A50431">
        <v>6453</v>
      </c>
      <c r="B50431" s="1">
        <f>DATE(2017,9,1) + TIME(0,0,0)</f>
        <v>42979</v>
      </c>
      <c r="C50431">
        <v>31.634410857999999</v>
      </c>
    </row>
    <row r="50432" spans="1:3" x14ac:dyDescent="0.25">
      <c r="A50432">
        <v>6483</v>
      </c>
      <c r="B50432" s="1">
        <f>DATE(2017,10,1) + TIME(0,0,0)</f>
        <v>43009</v>
      </c>
      <c r="C50432">
        <v>31.64617157</v>
      </c>
    </row>
    <row r="50433" spans="1:3" x14ac:dyDescent="0.25">
      <c r="A50433">
        <v>6514</v>
      </c>
      <c r="B50433" s="1">
        <f>DATE(2017,11,1) + TIME(0,0,0)</f>
        <v>43040</v>
      </c>
      <c r="C50433">
        <v>31.658288956</v>
      </c>
    </row>
    <row r="50434" spans="1:3" x14ac:dyDescent="0.25">
      <c r="A50434">
        <v>6544</v>
      </c>
      <c r="B50434" s="1">
        <f>DATE(2017,12,1) + TIME(0,0,0)</f>
        <v>43070</v>
      </c>
      <c r="C50434">
        <v>31.669982910000002</v>
      </c>
    </row>
    <row r="50435" spans="1:3" x14ac:dyDescent="0.25">
      <c r="A50435">
        <v>6575</v>
      </c>
      <c r="B50435" s="1">
        <f>DATE(2018,1,1) + TIME(0,0,0)</f>
        <v>43101</v>
      </c>
      <c r="C50435">
        <v>31.682029724</v>
      </c>
    </row>
    <row r="50436" spans="1:3" x14ac:dyDescent="0.25">
      <c r="A50436">
        <v>6606</v>
      </c>
      <c r="B50436" s="1">
        <f>DATE(2018,2,1) + TIME(0,0,0)</f>
        <v>43132</v>
      </c>
      <c r="C50436">
        <v>31.694040298000001</v>
      </c>
    </row>
    <row r="50437" spans="1:3" x14ac:dyDescent="0.25">
      <c r="A50437">
        <v>6634</v>
      </c>
      <c r="B50437" s="1">
        <f>DATE(2018,3,1) + TIME(0,0,0)</f>
        <v>43160</v>
      </c>
      <c r="C50437">
        <v>31.704860687</v>
      </c>
    </row>
    <row r="50438" spans="1:3" x14ac:dyDescent="0.25">
      <c r="A50438">
        <v>6665</v>
      </c>
      <c r="B50438" s="1">
        <f>DATE(2018,4,1) + TIME(0,0,0)</f>
        <v>43191</v>
      </c>
      <c r="C50438">
        <v>31.716804503999999</v>
      </c>
    </row>
    <row r="50439" spans="1:3" x14ac:dyDescent="0.25">
      <c r="A50439">
        <v>6695</v>
      </c>
      <c r="B50439" s="1">
        <f>DATE(2018,5,1) + TIME(0,0,0)</f>
        <v>43221</v>
      </c>
      <c r="C50439">
        <v>31.728330612000001</v>
      </c>
    </row>
    <row r="50440" spans="1:3" x14ac:dyDescent="0.25">
      <c r="A50440">
        <v>6726</v>
      </c>
      <c r="B50440" s="1">
        <f>DATE(2018,6,1) + TIME(0,0,0)</f>
        <v>43252</v>
      </c>
      <c r="C50440">
        <v>31.740207672</v>
      </c>
    </row>
    <row r="50441" spans="1:3" x14ac:dyDescent="0.25">
      <c r="A50441">
        <v>6756</v>
      </c>
      <c r="B50441" s="1">
        <f>DATE(2018,7,1) + TIME(0,0,0)</f>
        <v>43282</v>
      </c>
      <c r="C50441">
        <v>31.751668930000001</v>
      </c>
    </row>
    <row r="50442" spans="1:3" x14ac:dyDescent="0.25">
      <c r="A50442">
        <v>6787</v>
      </c>
      <c r="B50442" s="1">
        <f>DATE(2018,8,1) + TIME(0,0,0)</f>
        <v>43313</v>
      </c>
      <c r="C50442">
        <v>31.763479233000002</v>
      </c>
    </row>
    <row r="50443" spans="1:3" x14ac:dyDescent="0.25">
      <c r="A50443">
        <v>6818</v>
      </c>
      <c r="B50443" s="1">
        <f>DATE(2018,9,1) + TIME(0,0,0)</f>
        <v>43344</v>
      </c>
      <c r="C50443">
        <v>31.775255203</v>
      </c>
    </row>
    <row r="50444" spans="1:3" x14ac:dyDescent="0.25">
      <c r="A50444">
        <v>6848</v>
      </c>
      <c r="B50444" s="1">
        <f>DATE(2018,10,1) + TIME(0,0,0)</f>
        <v>43374</v>
      </c>
      <c r="C50444">
        <v>31.786619185999999</v>
      </c>
    </row>
    <row r="50445" spans="1:3" x14ac:dyDescent="0.25">
      <c r="A50445">
        <v>6879</v>
      </c>
      <c r="B50445" s="1">
        <f>DATE(2018,11,1) + TIME(0,0,0)</f>
        <v>43405</v>
      </c>
      <c r="C50445">
        <v>31.798330307000001</v>
      </c>
    </row>
    <row r="50446" spans="1:3" x14ac:dyDescent="0.25">
      <c r="A50446">
        <v>6909</v>
      </c>
      <c r="B50446" s="1">
        <f>DATE(2018,12,1) + TIME(0,0,0)</f>
        <v>43435</v>
      </c>
      <c r="C50446">
        <v>31.809631348</v>
      </c>
    </row>
    <row r="50447" spans="1:3" x14ac:dyDescent="0.25">
      <c r="A50447">
        <v>6940</v>
      </c>
      <c r="B50447" s="1">
        <f>DATE(2019,1,1) + TIME(0,0,0)</f>
        <v>43466</v>
      </c>
      <c r="C50447">
        <v>31.821273804</v>
      </c>
    </row>
    <row r="50448" spans="1:3" x14ac:dyDescent="0.25">
      <c r="A50448">
        <v>6971</v>
      </c>
      <c r="B50448" s="1">
        <f>DATE(2019,2,1) + TIME(0,0,0)</f>
        <v>43497</v>
      </c>
      <c r="C50448">
        <v>31.832881926999999</v>
      </c>
    </row>
    <row r="50449" spans="1:3" x14ac:dyDescent="0.25">
      <c r="A50449">
        <v>6999</v>
      </c>
      <c r="B50449" s="1">
        <f>DATE(2019,3,1) + TIME(0,0,0)</f>
        <v>43525</v>
      </c>
      <c r="C50449">
        <v>31.843338013</v>
      </c>
    </row>
    <row r="50450" spans="1:3" x14ac:dyDescent="0.25">
      <c r="A50450">
        <v>7030</v>
      </c>
      <c r="B50450" s="1">
        <f>DATE(2019,4,1) + TIME(0,0,0)</f>
        <v>43556</v>
      </c>
      <c r="C50450">
        <v>31.854881287000001</v>
      </c>
    </row>
    <row r="50451" spans="1:3" x14ac:dyDescent="0.25">
      <c r="A50451">
        <v>7060</v>
      </c>
      <c r="B50451" s="1">
        <f>DATE(2019,5,1) + TIME(0,0,0)</f>
        <v>43586</v>
      </c>
      <c r="C50451">
        <v>31.866020203000001</v>
      </c>
    </row>
    <row r="50452" spans="1:3" x14ac:dyDescent="0.25">
      <c r="A50452">
        <v>7091</v>
      </c>
      <c r="B50452" s="1">
        <f>DATE(2019,6,1) + TIME(0,0,0)</f>
        <v>43617</v>
      </c>
      <c r="C50452">
        <v>31.877498627000001</v>
      </c>
    </row>
    <row r="50453" spans="1:3" x14ac:dyDescent="0.25">
      <c r="A50453">
        <v>7121</v>
      </c>
      <c r="B50453" s="1">
        <f>DATE(2019,7,1) + TIME(0,0,0)</f>
        <v>43647</v>
      </c>
      <c r="C50453">
        <v>31.888576508</v>
      </c>
    </row>
    <row r="50454" spans="1:3" x14ac:dyDescent="0.25">
      <c r="A50454">
        <v>7152</v>
      </c>
      <c r="B50454" s="1">
        <f>DATE(2019,8,1) + TIME(0,0,0)</f>
        <v>43678</v>
      </c>
      <c r="C50454">
        <v>31.899991989</v>
      </c>
    </row>
    <row r="50455" spans="1:3" x14ac:dyDescent="0.25">
      <c r="A50455">
        <v>7183</v>
      </c>
      <c r="B50455" s="1">
        <f>DATE(2019,9,1) + TIME(0,0,0)</f>
        <v>43709</v>
      </c>
      <c r="C50455">
        <v>31.911375046</v>
      </c>
    </row>
    <row r="50456" spans="1:3" x14ac:dyDescent="0.25">
      <c r="A50456">
        <v>7213</v>
      </c>
      <c r="B50456" s="1">
        <f>DATE(2019,10,1) + TIME(0,0,0)</f>
        <v>43739</v>
      </c>
      <c r="C50456">
        <v>31.922361374000001</v>
      </c>
    </row>
    <row r="50457" spans="1:3" x14ac:dyDescent="0.25">
      <c r="A50457">
        <v>7244</v>
      </c>
      <c r="B50457" s="1">
        <f>DATE(2019,11,1) + TIME(0,0,0)</f>
        <v>43770</v>
      </c>
      <c r="C50457">
        <v>31.933683394999999</v>
      </c>
    </row>
    <row r="50458" spans="1:3" x14ac:dyDescent="0.25">
      <c r="A50458">
        <v>7274</v>
      </c>
      <c r="B50458" s="1">
        <f>DATE(2019,12,1) + TIME(0,0,0)</f>
        <v>43800</v>
      </c>
      <c r="C50458">
        <v>31.944610596</v>
      </c>
    </row>
    <row r="50459" spans="1:3" x14ac:dyDescent="0.25">
      <c r="A50459">
        <v>7305</v>
      </c>
      <c r="B50459" s="1">
        <f>DATE(2020,1,1) + TIME(0,0,0)</f>
        <v>43831</v>
      </c>
      <c r="C50459">
        <v>31.955871582</v>
      </c>
    </row>
    <row r="50460" spans="1:3" x14ac:dyDescent="0.25">
      <c r="A50460">
        <v>7336</v>
      </c>
      <c r="B50460" s="1">
        <f>DATE(2020,2,1) + TIME(0,0,0)</f>
        <v>43862</v>
      </c>
      <c r="C50460">
        <v>31.967102051000001</v>
      </c>
    </row>
    <row r="50461" spans="1:3" x14ac:dyDescent="0.25">
      <c r="A50461">
        <v>7365</v>
      </c>
      <c r="B50461" s="1">
        <f>DATE(2020,3,1) + TIME(0,0,0)</f>
        <v>43891</v>
      </c>
      <c r="C50461">
        <v>31.977581023999999</v>
      </c>
    </row>
    <row r="50462" spans="1:3" x14ac:dyDescent="0.25">
      <c r="A50462">
        <v>7396</v>
      </c>
      <c r="B50462" s="1">
        <f>DATE(2020,4,1) + TIME(0,0,0)</f>
        <v>43922</v>
      </c>
      <c r="C50462">
        <v>31.988752365</v>
      </c>
    </row>
    <row r="50463" spans="1:3" x14ac:dyDescent="0.25">
      <c r="A50463">
        <v>7426</v>
      </c>
      <c r="B50463" s="1">
        <f>DATE(2020,5,1) + TIME(0,0,0)</f>
        <v>43952</v>
      </c>
      <c r="C50463">
        <v>31.999534607000001</v>
      </c>
    </row>
    <row r="50464" spans="1:3" x14ac:dyDescent="0.25">
      <c r="A50464">
        <v>7457</v>
      </c>
      <c r="B50464" s="1">
        <f>DATE(2020,6,1) + TIME(0,0,0)</f>
        <v>43983</v>
      </c>
      <c r="C50464">
        <v>32.010646819999998</v>
      </c>
    </row>
    <row r="50465" spans="1:3" x14ac:dyDescent="0.25">
      <c r="A50465">
        <v>7487</v>
      </c>
      <c r="B50465" s="1">
        <f>DATE(2020,7,1) + TIME(0,0,0)</f>
        <v>44013</v>
      </c>
      <c r="C50465">
        <v>32.021373748999999</v>
      </c>
    </row>
    <row r="50466" spans="1:3" x14ac:dyDescent="0.25">
      <c r="A50466">
        <v>7518</v>
      </c>
      <c r="B50466" s="1">
        <f>DATE(2020,8,1) + TIME(0,0,0)</f>
        <v>44044</v>
      </c>
      <c r="C50466">
        <v>32.032428740999997</v>
      </c>
    </row>
    <row r="50467" spans="1:3" x14ac:dyDescent="0.25">
      <c r="A50467">
        <v>7549</v>
      </c>
      <c r="B50467" s="1">
        <f>DATE(2020,9,1) + TIME(0,0,0)</f>
        <v>44075</v>
      </c>
      <c r="C50467">
        <v>32.043453217</v>
      </c>
    </row>
    <row r="50468" spans="1:3" x14ac:dyDescent="0.25">
      <c r="A50468">
        <v>7579</v>
      </c>
      <c r="B50468" s="1">
        <f>DATE(2020,10,1) + TIME(0,0,0)</f>
        <v>44105</v>
      </c>
      <c r="C50468">
        <v>32.054096221999998</v>
      </c>
    </row>
    <row r="50469" spans="1:3" x14ac:dyDescent="0.25">
      <c r="A50469">
        <v>7610</v>
      </c>
      <c r="B50469" s="1">
        <f>DATE(2020,11,1) + TIME(0,0,0)</f>
        <v>44136</v>
      </c>
      <c r="C50469">
        <v>32.065063477000002</v>
      </c>
    </row>
    <row r="50470" spans="1:3" x14ac:dyDescent="0.25">
      <c r="A50470">
        <v>7640</v>
      </c>
      <c r="B50470" s="1">
        <f>DATE(2020,12,1) + TIME(0,0,0)</f>
        <v>44166</v>
      </c>
      <c r="C50470">
        <v>32.075649261000002</v>
      </c>
    </row>
    <row r="50471" spans="1:3" x14ac:dyDescent="0.25">
      <c r="A50471">
        <v>7671</v>
      </c>
      <c r="B50471" s="1">
        <f>DATE(2021,1,1) + TIME(0,0,0)</f>
        <v>44197</v>
      </c>
      <c r="C50471">
        <v>32.086559295999997</v>
      </c>
    </row>
    <row r="50472" spans="1:3" x14ac:dyDescent="0.25">
      <c r="A50472">
        <v>7702</v>
      </c>
      <c r="B50472" s="1">
        <f>DATE(2021,2,1) + TIME(0,0,0)</f>
        <v>44228</v>
      </c>
      <c r="C50472">
        <v>32.097442627</v>
      </c>
    </row>
    <row r="50473" spans="1:3" x14ac:dyDescent="0.25">
      <c r="A50473">
        <v>7730</v>
      </c>
      <c r="B50473" s="1">
        <f>DATE(2021,3,1) + TIME(0,0,0)</f>
        <v>44256</v>
      </c>
      <c r="C50473">
        <v>32.107246398999997</v>
      </c>
    </row>
    <row r="50474" spans="1:3" x14ac:dyDescent="0.25">
      <c r="A50474">
        <v>7761</v>
      </c>
      <c r="B50474" s="1">
        <f>DATE(2021,4,1) + TIME(0,0,0)</f>
        <v>44287</v>
      </c>
      <c r="C50474">
        <v>32.118076324</v>
      </c>
    </row>
    <row r="50475" spans="1:3" x14ac:dyDescent="0.25">
      <c r="A50475">
        <v>7791</v>
      </c>
      <c r="B50475" s="1">
        <f>DATE(2021,5,1) + TIME(0,0,0)</f>
        <v>44317</v>
      </c>
      <c r="C50475">
        <v>32.128528594999999</v>
      </c>
    </row>
    <row r="50476" spans="1:3" x14ac:dyDescent="0.25">
      <c r="A50476">
        <v>7822</v>
      </c>
      <c r="B50476" s="1">
        <f>DATE(2021,6,1) + TIME(0,0,0)</f>
        <v>44348</v>
      </c>
      <c r="C50476">
        <v>32.139305114999999</v>
      </c>
    </row>
    <row r="50477" spans="1:3" x14ac:dyDescent="0.25">
      <c r="A50477">
        <v>7852</v>
      </c>
      <c r="B50477" s="1">
        <f>DATE(2021,7,1) + TIME(0,0,0)</f>
        <v>44378</v>
      </c>
      <c r="C50477">
        <v>32.149711609000001</v>
      </c>
    </row>
    <row r="50478" spans="1:3" x14ac:dyDescent="0.25">
      <c r="A50478">
        <v>7883</v>
      </c>
      <c r="B50478" s="1">
        <f>DATE(2021,8,1) + TIME(0,0,0)</f>
        <v>44409</v>
      </c>
      <c r="C50478">
        <v>32.160438538000001</v>
      </c>
    </row>
    <row r="50479" spans="1:3" x14ac:dyDescent="0.25">
      <c r="A50479">
        <v>7914</v>
      </c>
      <c r="B50479" s="1">
        <f>DATE(2021,9,1) + TIME(0,0,0)</f>
        <v>44440</v>
      </c>
      <c r="C50479">
        <v>32.171142578000001</v>
      </c>
    </row>
    <row r="50480" spans="1:3" x14ac:dyDescent="0.25">
      <c r="A50480">
        <v>7944</v>
      </c>
      <c r="B50480" s="1">
        <f>DATE(2021,10,1) + TIME(0,0,0)</f>
        <v>44470</v>
      </c>
      <c r="C50480">
        <v>32.181472778</v>
      </c>
    </row>
    <row r="50481" spans="1:3" x14ac:dyDescent="0.25">
      <c r="A50481">
        <v>7975</v>
      </c>
      <c r="B50481" s="1">
        <f>DATE(2021,11,1) + TIME(0,0,0)</f>
        <v>44501</v>
      </c>
      <c r="C50481">
        <v>32.192127227999997</v>
      </c>
    </row>
    <row r="50482" spans="1:3" x14ac:dyDescent="0.25">
      <c r="A50482">
        <v>8005</v>
      </c>
      <c r="B50482" s="1">
        <f>DATE(2021,12,1) + TIME(0,0,0)</f>
        <v>44531</v>
      </c>
      <c r="C50482">
        <v>32.202415465999998</v>
      </c>
    </row>
    <row r="50483" spans="1:3" x14ac:dyDescent="0.25">
      <c r="A50483">
        <v>8036</v>
      </c>
      <c r="B50483" s="1">
        <f>DATE(2022,1,1) + TIME(0,0,0)</f>
        <v>44562</v>
      </c>
      <c r="C50483">
        <v>32.213020325000002</v>
      </c>
    </row>
    <row r="50484" spans="1:3" x14ac:dyDescent="0.25">
      <c r="A50484">
        <v>8067</v>
      </c>
      <c r="B50484" s="1">
        <f>DATE(2022,2,1) + TIME(0,0,0)</f>
        <v>44593</v>
      </c>
      <c r="C50484">
        <v>32.22359848</v>
      </c>
    </row>
    <row r="50485" spans="1:3" x14ac:dyDescent="0.25">
      <c r="A50485">
        <v>8095</v>
      </c>
      <c r="B50485" s="1">
        <f>DATE(2022,3,1) + TIME(0,0,0)</f>
        <v>44621</v>
      </c>
      <c r="C50485">
        <v>32.233135222999998</v>
      </c>
    </row>
    <row r="50486" spans="1:3" x14ac:dyDescent="0.25">
      <c r="A50486">
        <v>8126</v>
      </c>
      <c r="B50486" s="1">
        <f>DATE(2022,4,1) + TIME(0,0,0)</f>
        <v>44652</v>
      </c>
      <c r="C50486">
        <v>32.243667602999999</v>
      </c>
    </row>
    <row r="50487" spans="1:3" x14ac:dyDescent="0.25">
      <c r="A50487">
        <v>8156</v>
      </c>
      <c r="B50487" s="1">
        <f>DATE(2022,5,1) + TIME(0,0,0)</f>
        <v>44682</v>
      </c>
      <c r="C50487">
        <v>32.253837584999999</v>
      </c>
    </row>
    <row r="50488" spans="1:3" x14ac:dyDescent="0.25">
      <c r="A50488">
        <v>8187</v>
      </c>
      <c r="B50488" s="1">
        <f>DATE(2022,6,1) + TIME(0,0,0)</f>
        <v>44713</v>
      </c>
      <c r="C50488">
        <v>32.264324188000003</v>
      </c>
    </row>
    <row r="50489" spans="1:3" x14ac:dyDescent="0.25">
      <c r="A50489">
        <v>8217</v>
      </c>
      <c r="B50489" s="1">
        <f>DATE(2022,7,1) + TIME(0,0,0)</f>
        <v>44743</v>
      </c>
      <c r="C50489">
        <v>32.274448395</v>
      </c>
    </row>
    <row r="50490" spans="1:3" x14ac:dyDescent="0.25">
      <c r="A50490">
        <v>8248</v>
      </c>
      <c r="B50490" s="1">
        <f>DATE(2022,8,1) + TIME(0,0,0)</f>
        <v>44774</v>
      </c>
      <c r="C50490">
        <v>32.284885406000001</v>
      </c>
    </row>
    <row r="50491" spans="1:3" x14ac:dyDescent="0.25">
      <c r="A50491">
        <v>8279</v>
      </c>
      <c r="B50491" s="1">
        <f>DATE(2022,9,1) + TIME(0,0,0)</f>
        <v>44805</v>
      </c>
      <c r="C50491">
        <v>32.295299530000001</v>
      </c>
    </row>
    <row r="50492" spans="1:3" x14ac:dyDescent="0.25">
      <c r="A50492">
        <v>8309</v>
      </c>
      <c r="B50492" s="1">
        <f>DATE(2022,10,1) + TIME(0,0,0)</f>
        <v>44835</v>
      </c>
      <c r="C50492">
        <v>32.305358886999997</v>
      </c>
    </row>
    <row r="50493" spans="1:3" x14ac:dyDescent="0.25">
      <c r="A50493">
        <v>8340</v>
      </c>
      <c r="B50493" s="1">
        <f>DATE(2022,11,1) + TIME(0,0,0)</f>
        <v>44866</v>
      </c>
      <c r="C50493">
        <v>32.315727234000001</v>
      </c>
    </row>
    <row r="50494" spans="1:3" x14ac:dyDescent="0.25">
      <c r="A50494">
        <v>8370</v>
      </c>
      <c r="B50494" s="1">
        <f>DATE(2022,12,1) + TIME(0,0,0)</f>
        <v>44896</v>
      </c>
      <c r="C50494">
        <v>32.325736999999997</v>
      </c>
    </row>
    <row r="50495" spans="1:3" x14ac:dyDescent="0.25">
      <c r="A50495">
        <v>8401</v>
      </c>
      <c r="B50495" s="1">
        <f>DATE(2023,1,1) + TIME(0,0,0)</f>
        <v>44927</v>
      </c>
      <c r="C50495">
        <v>32.336059570000003</v>
      </c>
    </row>
    <row r="50496" spans="1:3" x14ac:dyDescent="0.25">
      <c r="A50496">
        <v>8432</v>
      </c>
      <c r="B50496" s="1">
        <f>DATE(2023,2,1) + TIME(0,0,0)</f>
        <v>44958</v>
      </c>
      <c r="C50496">
        <v>32.346359253000003</v>
      </c>
    </row>
    <row r="50497" spans="1:3" x14ac:dyDescent="0.25">
      <c r="A50497">
        <v>8460</v>
      </c>
      <c r="B50497" s="1">
        <f>DATE(2023,3,1) + TIME(0,0,0)</f>
        <v>44986</v>
      </c>
      <c r="C50497">
        <v>32.355640411000003</v>
      </c>
    </row>
    <row r="50498" spans="1:3" x14ac:dyDescent="0.25">
      <c r="A50498">
        <v>8491</v>
      </c>
      <c r="B50498" s="1">
        <f>DATE(2023,4,1) + TIME(0,0,0)</f>
        <v>45017</v>
      </c>
      <c r="C50498">
        <v>32.365894318000002</v>
      </c>
    </row>
    <row r="50499" spans="1:3" x14ac:dyDescent="0.25">
      <c r="A50499">
        <v>8521</v>
      </c>
      <c r="B50499" s="1">
        <f>DATE(2023,5,1) + TIME(0,0,0)</f>
        <v>45047</v>
      </c>
      <c r="C50499">
        <v>32.375797272</v>
      </c>
    </row>
    <row r="50500" spans="1:3" x14ac:dyDescent="0.25">
      <c r="A50500">
        <v>8552</v>
      </c>
      <c r="B50500" s="1">
        <f>DATE(2023,6,1) + TIME(0,0,0)</f>
        <v>45078</v>
      </c>
      <c r="C50500">
        <v>32.386005402000002</v>
      </c>
    </row>
    <row r="50501" spans="1:3" x14ac:dyDescent="0.25">
      <c r="A50501">
        <v>8582</v>
      </c>
      <c r="B50501" s="1">
        <f>DATE(2023,7,1) + TIME(0,0,0)</f>
        <v>45108</v>
      </c>
      <c r="C50501">
        <v>32.395862579000003</v>
      </c>
    </row>
    <row r="50502" spans="1:3" x14ac:dyDescent="0.25">
      <c r="A50502">
        <v>8613</v>
      </c>
      <c r="B50502" s="1">
        <f>DATE(2023,8,1) + TIME(0,0,0)</f>
        <v>45139</v>
      </c>
      <c r="C50502">
        <v>32.406028747999997</v>
      </c>
    </row>
    <row r="50503" spans="1:3" x14ac:dyDescent="0.25">
      <c r="A50503">
        <v>8644</v>
      </c>
      <c r="B50503" s="1">
        <f>DATE(2023,9,1) + TIME(0,0,0)</f>
        <v>45170</v>
      </c>
      <c r="C50503">
        <v>32.416168212999999</v>
      </c>
    </row>
    <row r="50504" spans="1:3" x14ac:dyDescent="0.25">
      <c r="A50504">
        <v>8674</v>
      </c>
      <c r="B50504" s="1">
        <f>DATE(2023,10,1) + TIME(0,0,0)</f>
        <v>45200</v>
      </c>
      <c r="C50504">
        <v>32.425960541000002</v>
      </c>
    </row>
    <row r="50505" spans="1:3" x14ac:dyDescent="0.25">
      <c r="A50505">
        <v>8705</v>
      </c>
      <c r="B50505" s="1">
        <f>DATE(2023,11,1) + TIME(0,0,0)</f>
        <v>45231</v>
      </c>
      <c r="C50505">
        <v>32.436058043999999</v>
      </c>
    </row>
    <row r="50506" spans="1:3" x14ac:dyDescent="0.25">
      <c r="A50506">
        <v>8735</v>
      </c>
      <c r="B50506" s="1">
        <f>DATE(2023,12,1) + TIME(0,0,0)</f>
        <v>45261</v>
      </c>
      <c r="C50506">
        <v>32.445804596000002</v>
      </c>
    </row>
    <row r="50507" spans="1:3" x14ac:dyDescent="0.25">
      <c r="A50507">
        <v>8766</v>
      </c>
      <c r="B50507" s="1">
        <f>DATE(2024,1,1) + TIME(0,0,0)</f>
        <v>45292</v>
      </c>
      <c r="C50507">
        <v>32.455856322999999</v>
      </c>
    </row>
    <row r="50508" spans="1:3" x14ac:dyDescent="0.25">
      <c r="A50508">
        <v>8797</v>
      </c>
      <c r="B50508" s="1">
        <f>DATE(2024,2,1) + TIME(0,0,0)</f>
        <v>45323</v>
      </c>
      <c r="C50508">
        <v>32.465885161999999</v>
      </c>
    </row>
    <row r="50509" spans="1:3" x14ac:dyDescent="0.25">
      <c r="A50509">
        <v>8826</v>
      </c>
      <c r="B50509" s="1">
        <f>DATE(2024,3,1) + TIME(0,0,0)</f>
        <v>45352</v>
      </c>
      <c r="C50509">
        <v>32.475242614999999</v>
      </c>
    </row>
    <row r="50510" spans="1:3" x14ac:dyDescent="0.25">
      <c r="A50510">
        <v>8857</v>
      </c>
      <c r="B50510" s="1">
        <f>DATE(2024,4,1) + TIME(0,0,0)</f>
        <v>45383</v>
      </c>
      <c r="C50510">
        <v>32.485225677000003</v>
      </c>
    </row>
    <row r="50511" spans="1:3" x14ac:dyDescent="0.25">
      <c r="A50511">
        <v>8887</v>
      </c>
      <c r="B50511" s="1">
        <f>DATE(2024,5,1) + TIME(0,0,0)</f>
        <v>45413</v>
      </c>
      <c r="C50511">
        <v>32.494865417</v>
      </c>
    </row>
    <row r="50512" spans="1:3" x14ac:dyDescent="0.25">
      <c r="A50512">
        <v>8918</v>
      </c>
      <c r="B50512" s="1">
        <f>DATE(2024,6,1) + TIME(0,0,0)</f>
        <v>45444</v>
      </c>
      <c r="C50512">
        <v>32.504806518999999</v>
      </c>
    </row>
    <row r="50513" spans="1:3" x14ac:dyDescent="0.25">
      <c r="A50513">
        <v>8948</v>
      </c>
      <c r="B50513" s="1">
        <f>DATE(2024,7,1) + TIME(0,0,0)</f>
        <v>45474</v>
      </c>
      <c r="C50513">
        <v>32.514400481999999</v>
      </c>
    </row>
    <row r="50514" spans="1:3" x14ac:dyDescent="0.25">
      <c r="A50514">
        <v>8979</v>
      </c>
      <c r="B50514" s="1">
        <f>DATE(2024,8,1) + TIME(0,0,0)</f>
        <v>45505</v>
      </c>
      <c r="C50514">
        <v>32.524295807000001</v>
      </c>
    </row>
    <row r="50515" spans="1:3" x14ac:dyDescent="0.25">
      <c r="A50515">
        <v>9010</v>
      </c>
      <c r="B50515" s="1">
        <f>DATE(2024,9,1) + TIME(0,0,0)</f>
        <v>45536</v>
      </c>
      <c r="C50515">
        <v>32.534168243000003</v>
      </c>
    </row>
    <row r="50516" spans="1:3" x14ac:dyDescent="0.25">
      <c r="A50516">
        <v>9040</v>
      </c>
      <c r="B50516" s="1">
        <f>DATE(2024,10,1) + TIME(0,0,0)</f>
        <v>45566</v>
      </c>
      <c r="C50516">
        <v>32.543697356999999</v>
      </c>
    </row>
    <row r="50517" spans="1:3" x14ac:dyDescent="0.25">
      <c r="A50517">
        <v>9071</v>
      </c>
      <c r="B50517" s="1">
        <f>DATE(2024,11,1) + TIME(0,0,0)</f>
        <v>45597</v>
      </c>
      <c r="C50517">
        <v>32.553524017000001</v>
      </c>
    </row>
    <row r="50518" spans="1:3" x14ac:dyDescent="0.25">
      <c r="A50518">
        <v>9101</v>
      </c>
      <c r="B50518" s="1">
        <f>DATE(2024,12,1) + TIME(0,0,0)</f>
        <v>45627</v>
      </c>
      <c r="C50518">
        <v>32.563014983999999</v>
      </c>
    </row>
    <row r="50519" spans="1:3" x14ac:dyDescent="0.25">
      <c r="A50519">
        <v>9132</v>
      </c>
      <c r="B50519" s="1">
        <f>DATE(2025,1,1) + TIME(0,0,0)</f>
        <v>45658</v>
      </c>
      <c r="C50519">
        <v>32.572795868</v>
      </c>
    </row>
    <row r="50520" spans="1:3" x14ac:dyDescent="0.25">
      <c r="A50520">
        <v>9163</v>
      </c>
      <c r="B50520" s="1">
        <f>DATE(2025,2,1) + TIME(0,0,0)</f>
        <v>45689</v>
      </c>
      <c r="C50520">
        <v>32.582557678000001</v>
      </c>
    </row>
    <row r="50521" spans="1:3" x14ac:dyDescent="0.25">
      <c r="A50521">
        <v>9191</v>
      </c>
      <c r="B50521" s="1">
        <f>DATE(2025,3,1) + TIME(0,0,0)</f>
        <v>45717</v>
      </c>
      <c r="C50521">
        <v>32.591354369999998</v>
      </c>
    </row>
    <row r="50522" spans="1:3" x14ac:dyDescent="0.25">
      <c r="A50522">
        <v>9222</v>
      </c>
      <c r="B50522" s="1">
        <f>DATE(2025,4,1) + TIME(0,0,0)</f>
        <v>45748</v>
      </c>
      <c r="C50522">
        <v>32.601070403999998</v>
      </c>
    </row>
    <row r="50523" spans="1:3" x14ac:dyDescent="0.25">
      <c r="A50523">
        <v>9252</v>
      </c>
      <c r="B50523" s="1">
        <f>DATE(2025,5,1) + TIME(0,0,0)</f>
        <v>45778</v>
      </c>
      <c r="C50523">
        <v>32.610454558999997</v>
      </c>
    </row>
    <row r="50524" spans="1:3" x14ac:dyDescent="0.25">
      <c r="A50524">
        <v>9283</v>
      </c>
      <c r="B50524" s="1">
        <f>DATE(2025,6,1) + TIME(0,0,0)</f>
        <v>45809</v>
      </c>
      <c r="C50524">
        <v>32.620128631999997</v>
      </c>
    </row>
    <row r="50525" spans="1:3" x14ac:dyDescent="0.25">
      <c r="A50525">
        <v>9313</v>
      </c>
      <c r="B50525" s="1">
        <f>DATE(2025,7,1) + TIME(0,0,0)</f>
        <v>45839</v>
      </c>
      <c r="C50525">
        <v>32.629467009999999</v>
      </c>
    </row>
    <row r="50526" spans="1:3" x14ac:dyDescent="0.25">
      <c r="A50526">
        <v>9344</v>
      </c>
      <c r="B50526" s="1">
        <f>DATE(2025,8,1) + TIME(0,0,0)</f>
        <v>45870</v>
      </c>
      <c r="C50526">
        <v>32.639099121000001</v>
      </c>
    </row>
    <row r="50527" spans="1:3" x14ac:dyDescent="0.25">
      <c r="A50527">
        <v>9375</v>
      </c>
      <c r="B50527" s="1">
        <f>DATE(2025,9,1) + TIME(0,0,0)</f>
        <v>45901</v>
      </c>
      <c r="C50527">
        <v>32.648704529</v>
      </c>
    </row>
    <row r="50528" spans="1:3" x14ac:dyDescent="0.25">
      <c r="A50528">
        <v>9405</v>
      </c>
      <c r="B50528" s="1">
        <f>DATE(2025,10,1) + TIME(0,0,0)</f>
        <v>45931</v>
      </c>
      <c r="C50528">
        <v>32.657981872999997</v>
      </c>
    </row>
    <row r="50529" spans="1:3" x14ac:dyDescent="0.25">
      <c r="A50529">
        <v>9436</v>
      </c>
      <c r="B50529" s="1">
        <f>DATE(2025,11,1) + TIME(0,0,0)</f>
        <v>45962</v>
      </c>
      <c r="C50529">
        <v>32.667549133000001</v>
      </c>
    </row>
    <row r="50530" spans="1:3" x14ac:dyDescent="0.25">
      <c r="A50530">
        <v>9466</v>
      </c>
      <c r="B50530" s="1">
        <f>DATE(2025,12,1) + TIME(0,0,0)</f>
        <v>45992</v>
      </c>
      <c r="C50530">
        <v>32.676784515000001</v>
      </c>
    </row>
    <row r="50531" spans="1:3" x14ac:dyDescent="0.25">
      <c r="A50531">
        <v>9497</v>
      </c>
      <c r="B50531" s="1">
        <f>DATE(2026,1,1) + TIME(0,0,0)</f>
        <v>46023</v>
      </c>
      <c r="C50531">
        <v>32.686306000000002</v>
      </c>
    </row>
    <row r="50532" spans="1:3" x14ac:dyDescent="0.25">
      <c r="A50532">
        <v>9528</v>
      </c>
      <c r="B50532" s="1">
        <f>DATE(2026,2,1) + TIME(0,0,0)</f>
        <v>46054</v>
      </c>
      <c r="C50532">
        <v>32.695804596000002</v>
      </c>
    </row>
    <row r="50533" spans="1:3" x14ac:dyDescent="0.25">
      <c r="A50533">
        <v>9556</v>
      </c>
      <c r="B50533" s="1">
        <f>DATE(2026,3,1) + TIME(0,0,0)</f>
        <v>46082</v>
      </c>
      <c r="C50533">
        <v>32.704368590999998</v>
      </c>
    </row>
    <row r="50534" spans="1:3" x14ac:dyDescent="0.25">
      <c r="A50534">
        <v>9587</v>
      </c>
      <c r="B50534" s="1">
        <f>DATE(2026,4,1) + TIME(0,0,0)</f>
        <v>46113</v>
      </c>
      <c r="C50534">
        <v>32.713825225999997</v>
      </c>
    </row>
    <row r="50535" spans="1:3" x14ac:dyDescent="0.25">
      <c r="A50535">
        <v>9617</v>
      </c>
      <c r="B50535" s="1">
        <f>DATE(2026,5,1) + TIME(0,0,0)</f>
        <v>46143</v>
      </c>
      <c r="C50535">
        <v>32.722957610999998</v>
      </c>
    </row>
    <row r="50536" spans="1:3" x14ac:dyDescent="0.25">
      <c r="A50536">
        <v>9648</v>
      </c>
      <c r="B50536" s="1">
        <f>DATE(2026,6,1) + TIME(0,0,0)</f>
        <v>46174</v>
      </c>
      <c r="C50536">
        <v>32.732376099</v>
      </c>
    </row>
    <row r="50537" spans="1:3" x14ac:dyDescent="0.25">
      <c r="A50537">
        <v>9678</v>
      </c>
      <c r="B50537" s="1">
        <f>DATE(2026,7,1) + TIME(0,0,0)</f>
        <v>46204</v>
      </c>
      <c r="C50537">
        <v>32.741466522000003</v>
      </c>
    </row>
    <row r="50538" spans="1:3" x14ac:dyDescent="0.25">
      <c r="A50538">
        <v>9709</v>
      </c>
      <c r="B50538" s="1">
        <f>DATE(2026,8,1) + TIME(0,0,0)</f>
        <v>46235</v>
      </c>
      <c r="C50538">
        <v>32.750839233000001</v>
      </c>
    </row>
    <row r="50539" spans="1:3" x14ac:dyDescent="0.25">
      <c r="A50539">
        <v>9740</v>
      </c>
      <c r="B50539" s="1">
        <f>DATE(2026,9,1) + TIME(0,0,0)</f>
        <v>46266</v>
      </c>
      <c r="C50539">
        <v>32.760192871000001</v>
      </c>
    </row>
    <row r="50540" spans="1:3" x14ac:dyDescent="0.25">
      <c r="A50540">
        <v>9770</v>
      </c>
      <c r="B50540" s="1">
        <f>DATE(2026,10,1) + TIME(0,0,0)</f>
        <v>46296</v>
      </c>
      <c r="C50540">
        <v>32.769222259999999</v>
      </c>
    </row>
    <row r="50541" spans="1:3" x14ac:dyDescent="0.25">
      <c r="A50541">
        <v>9801</v>
      </c>
      <c r="B50541" s="1">
        <f>DATE(2026,11,1) + TIME(0,0,0)</f>
        <v>46327</v>
      </c>
      <c r="C50541">
        <v>32.778533936000002</v>
      </c>
    </row>
    <row r="50542" spans="1:3" x14ac:dyDescent="0.25">
      <c r="A50542">
        <v>9831</v>
      </c>
      <c r="B50542" s="1">
        <f>DATE(2026,12,1) + TIME(0,0,0)</f>
        <v>46357</v>
      </c>
      <c r="C50542">
        <v>32.787525176999999</v>
      </c>
    </row>
    <row r="50543" spans="1:3" x14ac:dyDescent="0.25">
      <c r="A50543">
        <v>9862</v>
      </c>
      <c r="B50543" s="1">
        <f>DATE(2027,1,1) + TIME(0,0,0)</f>
        <v>46388</v>
      </c>
      <c r="C50543">
        <v>32.796791077000002</v>
      </c>
    </row>
    <row r="50544" spans="1:3" x14ac:dyDescent="0.25">
      <c r="A50544">
        <v>9893</v>
      </c>
      <c r="B50544" s="1">
        <f>DATE(2027,2,1) + TIME(0,0,0)</f>
        <v>46419</v>
      </c>
      <c r="C50544">
        <v>32.806041718000003</v>
      </c>
    </row>
    <row r="50545" spans="1:3" x14ac:dyDescent="0.25">
      <c r="A50545">
        <v>9921</v>
      </c>
      <c r="B50545" s="1">
        <f>DATE(2027,3,1) + TIME(0,0,0)</f>
        <v>46447</v>
      </c>
      <c r="C50545">
        <v>32.814376830999997</v>
      </c>
    </row>
    <row r="50546" spans="1:3" x14ac:dyDescent="0.25">
      <c r="A50546">
        <v>9952</v>
      </c>
      <c r="B50546" s="1">
        <f>DATE(2027,4,1) + TIME(0,0,0)</f>
        <v>46478</v>
      </c>
      <c r="C50546">
        <v>32.823581695999998</v>
      </c>
    </row>
    <row r="50547" spans="1:3" x14ac:dyDescent="0.25">
      <c r="A50547">
        <v>9982</v>
      </c>
      <c r="B50547" s="1">
        <f>DATE(2027,5,1) + TIME(0,0,0)</f>
        <v>46508</v>
      </c>
      <c r="C50547">
        <v>32.832473755000002</v>
      </c>
    </row>
    <row r="50548" spans="1:3" x14ac:dyDescent="0.25">
      <c r="A50548">
        <v>10013</v>
      </c>
      <c r="B50548" s="1">
        <f>DATE(2027,6,1) + TIME(0,0,0)</f>
        <v>46539</v>
      </c>
      <c r="C50548">
        <v>32.841640472000002</v>
      </c>
    </row>
    <row r="50549" spans="1:3" x14ac:dyDescent="0.25">
      <c r="A50549">
        <v>10043</v>
      </c>
      <c r="B50549" s="1">
        <f>DATE(2027,7,1) + TIME(0,0,0)</f>
        <v>46569</v>
      </c>
      <c r="C50549">
        <v>32.850490569999998</v>
      </c>
    </row>
    <row r="50550" spans="1:3" x14ac:dyDescent="0.25">
      <c r="A50550">
        <v>10074</v>
      </c>
      <c r="B50550" s="1">
        <f>DATE(2027,8,1) + TIME(0,0,0)</f>
        <v>46600</v>
      </c>
      <c r="C50550">
        <v>32.859615325999997</v>
      </c>
    </row>
    <row r="50551" spans="1:3" x14ac:dyDescent="0.25">
      <c r="A50551">
        <v>10105</v>
      </c>
      <c r="B50551" s="1">
        <f>DATE(2027,9,1) + TIME(0,0,0)</f>
        <v>46631</v>
      </c>
      <c r="C50551">
        <v>32.868721008000001</v>
      </c>
    </row>
    <row r="50552" spans="1:3" x14ac:dyDescent="0.25">
      <c r="A50552">
        <v>10135</v>
      </c>
      <c r="B50552" s="1">
        <f>DATE(2027,10,1) + TIME(0,0,0)</f>
        <v>46661</v>
      </c>
      <c r="C50552">
        <v>32.877513884999999</v>
      </c>
    </row>
    <row r="50553" spans="1:3" x14ac:dyDescent="0.25">
      <c r="A50553">
        <v>10166</v>
      </c>
      <c r="B50553" s="1">
        <f>DATE(2027,11,1) + TIME(0,0,0)</f>
        <v>46692</v>
      </c>
      <c r="C50553">
        <v>32.886577606000003</v>
      </c>
    </row>
    <row r="50554" spans="1:3" x14ac:dyDescent="0.25">
      <c r="A50554">
        <v>10196</v>
      </c>
      <c r="B50554" s="1">
        <f>DATE(2027,12,1) + TIME(0,0,0)</f>
        <v>46722</v>
      </c>
      <c r="C50554">
        <v>32.895328522</v>
      </c>
    </row>
    <row r="50555" spans="1:3" x14ac:dyDescent="0.25">
      <c r="A50555">
        <v>10227</v>
      </c>
      <c r="B50555" s="1">
        <f>DATE(2028,1,1) + TIME(0,0,0)</f>
        <v>46753</v>
      </c>
      <c r="C50555">
        <v>32.904350280999999</v>
      </c>
    </row>
    <row r="50556" spans="1:3" x14ac:dyDescent="0.25">
      <c r="A50556">
        <v>10258</v>
      </c>
      <c r="B50556" s="1">
        <f>DATE(2028,2,1) + TIME(0,0,0)</f>
        <v>46784</v>
      </c>
      <c r="C50556">
        <v>32.913352965999998</v>
      </c>
    </row>
    <row r="50557" spans="1:3" x14ac:dyDescent="0.25">
      <c r="A50557">
        <v>10287</v>
      </c>
      <c r="B50557" s="1">
        <f>DATE(2028,3,1) + TIME(0,0,0)</f>
        <v>46813</v>
      </c>
      <c r="C50557">
        <v>32.921752929999997</v>
      </c>
    </row>
    <row r="50558" spans="1:3" x14ac:dyDescent="0.25">
      <c r="A50558">
        <v>10318</v>
      </c>
      <c r="B50558" s="1">
        <f>DATE(2028,4,1) + TIME(0,0,0)</f>
        <v>46844</v>
      </c>
      <c r="C50558">
        <v>32.930713654000002</v>
      </c>
    </row>
    <row r="50559" spans="1:3" x14ac:dyDescent="0.25">
      <c r="A50559">
        <v>10348</v>
      </c>
      <c r="B50559" s="1">
        <f>DATE(2028,5,1) + TIME(0,0,0)</f>
        <v>46874</v>
      </c>
      <c r="C50559">
        <v>32.939369202000002</v>
      </c>
    </row>
    <row r="50560" spans="1:3" x14ac:dyDescent="0.25">
      <c r="A50560">
        <v>10379</v>
      </c>
      <c r="B50560" s="1">
        <f>DATE(2028,6,1) + TIME(0,0,0)</f>
        <v>46905</v>
      </c>
      <c r="C50560">
        <v>32.948287964000002</v>
      </c>
    </row>
    <row r="50561" spans="1:3" x14ac:dyDescent="0.25">
      <c r="A50561">
        <v>10409</v>
      </c>
      <c r="B50561" s="1">
        <f>DATE(2028,7,1) + TIME(0,0,0)</f>
        <v>46935</v>
      </c>
      <c r="C50561">
        <v>32.956901549999998</v>
      </c>
    </row>
    <row r="50562" spans="1:3" x14ac:dyDescent="0.25">
      <c r="A50562">
        <v>10440</v>
      </c>
      <c r="B50562" s="1">
        <f>DATE(2028,8,1) + TIME(0,0,0)</f>
        <v>46966</v>
      </c>
      <c r="C50562">
        <v>32.965782165999997</v>
      </c>
    </row>
    <row r="50563" spans="1:3" x14ac:dyDescent="0.25">
      <c r="A50563">
        <v>10471</v>
      </c>
      <c r="B50563" s="1">
        <f>DATE(2028,9,1) + TIME(0,0,0)</f>
        <v>46997</v>
      </c>
      <c r="C50563">
        <v>32.974643706999998</v>
      </c>
    </row>
    <row r="50564" spans="1:3" x14ac:dyDescent="0.25">
      <c r="A50564">
        <v>10501</v>
      </c>
      <c r="B50564" s="1">
        <f>DATE(2028,10,1) + TIME(0,0,0)</f>
        <v>47027</v>
      </c>
      <c r="C50564">
        <v>32.983196259000003</v>
      </c>
    </row>
    <row r="50565" spans="1:3" x14ac:dyDescent="0.25">
      <c r="A50565">
        <v>10532</v>
      </c>
      <c r="B50565" s="1">
        <f>DATE(2028,11,1) + TIME(0,0,0)</f>
        <v>47058</v>
      </c>
      <c r="C50565">
        <v>32.992015838999997</v>
      </c>
    </row>
    <row r="50566" spans="1:3" x14ac:dyDescent="0.25">
      <c r="A50566">
        <v>10562</v>
      </c>
      <c r="B50566" s="1">
        <f>DATE(2028,12,1) + TIME(0,0,0)</f>
        <v>47088</v>
      </c>
      <c r="C50566">
        <v>33.000534058</v>
      </c>
    </row>
    <row r="50567" spans="1:3" x14ac:dyDescent="0.25">
      <c r="A50567">
        <v>10593</v>
      </c>
      <c r="B50567" s="1">
        <f>DATE(2029,1,1) + TIME(0,0,0)</f>
        <v>47119</v>
      </c>
      <c r="C50567">
        <v>33.009311676000003</v>
      </c>
    </row>
    <row r="50568" spans="1:3" x14ac:dyDescent="0.25">
      <c r="A50568">
        <v>10624</v>
      </c>
      <c r="B50568" s="1">
        <f>DATE(2029,2,1) + TIME(0,0,0)</f>
        <v>47150</v>
      </c>
      <c r="C50568">
        <v>33.018074036000002</v>
      </c>
    </row>
    <row r="50569" spans="1:3" x14ac:dyDescent="0.25">
      <c r="A50569">
        <v>10652</v>
      </c>
      <c r="B50569" s="1">
        <f>DATE(2029,3,1) + TIME(0,0,0)</f>
        <v>47178</v>
      </c>
      <c r="C50569">
        <v>33.025966644</v>
      </c>
    </row>
    <row r="50570" spans="1:3" x14ac:dyDescent="0.25">
      <c r="A50570">
        <v>10683</v>
      </c>
      <c r="B50570" s="1">
        <f>DATE(2029,4,1) + TIME(0,0,0)</f>
        <v>47209</v>
      </c>
      <c r="C50570">
        <v>33.034690857000001</v>
      </c>
    </row>
    <row r="50571" spans="1:3" x14ac:dyDescent="0.25">
      <c r="A50571">
        <v>10713</v>
      </c>
      <c r="B50571" s="1">
        <f>DATE(2029,5,1) + TIME(0,0,0)</f>
        <v>47239</v>
      </c>
      <c r="C50571">
        <v>33.043109893999997</v>
      </c>
    </row>
    <row r="50572" spans="1:3" x14ac:dyDescent="0.25">
      <c r="A50572">
        <v>10744</v>
      </c>
      <c r="B50572" s="1">
        <f>DATE(2029,6,1) + TIME(0,0,0)</f>
        <v>47270</v>
      </c>
      <c r="C50572">
        <v>33.051792145</v>
      </c>
    </row>
    <row r="50573" spans="1:3" x14ac:dyDescent="0.25">
      <c r="A50573">
        <v>10774</v>
      </c>
      <c r="B50573" s="1">
        <f>DATE(2029,7,1) + TIME(0,0,0)</f>
        <v>47300</v>
      </c>
      <c r="C50573">
        <v>33.060176849000001</v>
      </c>
    </row>
    <row r="50574" spans="1:3" x14ac:dyDescent="0.25">
      <c r="A50574">
        <v>10805</v>
      </c>
      <c r="B50574" s="1">
        <f>DATE(2029,8,1) + TIME(0,0,0)</f>
        <v>47331</v>
      </c>
      <c r="C50574">
        <v>33.068820952999999</v>
      </c>
    </row>
    <row r="50575" spans="1:3" x14ac:dyDescent="0.25">
      <c r="A50575">
        <v>10836</v>
      </c>
      <c r="B50575" s="1">
        <f>DATE(2029,9,1) + TIME(0,0,0)</f>
        <v>47362</v>
      </c>
      <c r="C50575">
        <v>33.077445984000001</v>
      </c>
    </row>
    <row r="50576" spans="1:3" x14ac:dyDescent="0.25">
      <c r="A50576">
        <v>10866</v>
      </c>
      <c r="B50576" s="1">
        <f>DATE(2029,10,1) + TIME(0,0,0)</f>
        <v>47392</v>
      </c>
      <c r="C50576">
        <v>33.085777282999999</v>
      </c>
    </row>
    <row r="50577" spans="1:3" x14ac:dyDescent="0.25">
      <c r="A50577">
        <v>10897</v>
      </c>
      <c r="B50577" s="1">
        <f>DATE(2029,11,1) + TIME(0,0,0)</f>
        <v>47423</v>
      </c>
      <c r="C50577">
        <v>33.094360352000002</v>
      </c>
    </row>
    <row r="50578" spans="1:3" x14ac:dyDescent="0.25">
      <c r="A50578">
        <v>10927</v>
      </c>
      <c r="B50578" s="1">
        <f>DATE(2029,12,1) + TIME(0,0,0)</f>
        <v>47453</v>
      </c>
      <c r="C50578">
        <v>33.102653502999999</v>
      </c>
    </row>
    <row r="50579" spans="1:3" x14ac:dyDescent="0.25">
      <c r="A50579">
        <v>10958</v>
      </c>
      <c r="B50579" s="1">
        <f>DATE(2030,1,1) + TIME(0,0,0)</f>
        <v>47484</v>
      </c>
      <c r="C50579">
        <v>33.111202239999997</v>
      </c>
    </row>
    <row r="50580" spans="1:3" x14ac:dyDescent="0.25">
      <c r="A50580">
        <v>10989</v>
      </c>
      <c r="B50580" s="1">
        <f>DATE(2030,2,1) + TIME(0,0,0)</f>
        <v>47515</v>
      </c>
      <c r="C50580">
        <v>33.119731903000002</v>
      </c>
    </row>
    <row r="50581" spans="1:3" x14ac:dyDescent="0.25">
      <c r="A50581">
        <v>11017</v>
      </c>
      <c r="B50581" s="1">
        <f>DATE(2030,3,1) + TIME(0,0,0)</f>
        <v>47543</v>
      </c>
      <c r="C50581">
        <v>33.127422332999998</v>
      </c>
    </row>
    <row r="50582" spans="1:3" x14ac:dyDescent="0.25">
      <c r="A50582">
        <v>11048</v>
      </c>
      <c r="B50582" s="1">
        <f>DATE(2030,4,1) + TIME(0,0,0)</f>
        <v>47574</v>
      </c>
      <c r="C50582">
        <v>33.135913848999998</v>
      </c>
    </row>
    <row r="50583" spans="1:3" x14ac:dyDescent="0.25">
      <c r="A50583">
        <v>11078</v>
      </c>
      <c r="B50583" s="1">
        <f>DATE(2030,5,1) + TIME(0,0,0)</f>
        <v>47604</v>
      </c>
      <c r="C50583">
        <v>33.144115448000001</v>
      </c>
    </row>
    <row r="50584" spans="1:3" x14ac:dyDescent="0.25">
      <c r="A50584">
        <v>11109</v>
      </c>
      <c r="B50584" s="1">
        <f>DATE(2030,6,1) + TIME(0,0,0)</f>
        <v>47635</v>
      </c>
      <c r="C50584">
        <v>33.152572632000002</v>
      </c>
    </row>
    <row r="50585" spans="1:3" x14ac:dyDescent="0.25">
      <c r="A50585">
        <v>11139</v>
      </c>
      <c r="B50585" s="1">
        <f>DATE(2030,7,1) + TIME(0,0,0)</f>
        <v>47665</v>
      </c>
      <c r="C50585">
        <v>33.160739898999999</v>
      </c>
    </row>
    <row r="50586" spans="1:3" x14ac:dyDescent="0.25">
      <c r="A50586">
        <v>11170</v>
      </c>
      <c r="B50586" s="1">
        <f>DATE(2030,8,1) + TIME(0,0,0)</f>
        <v>47696</v>
      </c>
      <c r="C50586">
        <v>33.169158936000002</v>
      </c>
    </row>
    <row r="50587" spans="1:3" x14ac:dyDescent="0.25">
      <c r="A50587">
        <v>11201</v>
      </c>
      <c r="B50587" s="1">
        <f>DATE(2030,9,1) + TIME(0,0,0)</f>
        <v>47727</v>
      </c>
      <c r="C50587">
        <v>33.177562713999997</v>
      </c>
    </row>
    <row r="50588" spans="1:3" x14ac:dyDescent="0.25">
      <c r="A50588">
        <v>11231</v>
      </c>
      <c r="B50588" s="1">
        <f>DATE(2030,10,1) + TIME(0,0,0)</f>
        <v>47757</v>
      </c>
      <c r="C50588">
        <v>33.185672760000003</v>
      </c>
    </row>
    <row r="50589" spans="1:3" x14ac:dyDescent="0.25">
      <c r="A50589">
        <v>11262</v>
      </c>
      <c r="B50589" s="1">
        <f>DATE(2030,11,1) + TIME(0,0,0)</f>
        <v>47788</v>
      </c>
      <c r="C50589">
        <v>33.194038390999999</v>
      </c>
    </row>
    <row r="50590" spans="1:3" x14ac:dyDescent="0.25">
      <c r="A50590">
        <v>11292</v>
      </c>
      <c r="B50590" s="1">
        <f>DATE(2030,12,1) + TIME(0,0,0)</f>
        <v>47818</v>
      </c>
      <c r="C50590">
        <v>33.202117919999999</v>
      </c>
    </row>
    <row r="50591" spans="1:3" x14ac:dyDescent="0.25">
      <c r="A50591">
        <v>11323</v>
      </c>
      <c r="B50591" s="1">
        <f>DATE(2031,1,1) + TIME(0,0,0)</f>
        <v>47849</v>
      </c>
      <c r="C50591">
        <v>33.210445403999998</v>
      </c>
    </row>
    <row r="50592" spans="1:3" x14ac:dyDescent="0.25">
      <c r="A50592">
        <v>11354</v>
      </c>
      <c r="B50592" s="1">
        <f>DATE(2031,2,1) + TIME(0,0,0)</f>
        <v>47880</v>
      </c>
      <c r="C50592">
        <v>33.218757629000002</v>
      </c>
    </row>
    <row r="50593" spans="1:3" x14ac:dyDescent="0.25">
      <c r="A50593">
        <v>11382</v>
      </c>
      <c r="B50593" s="1">
        <f>DATE(2031,3,1) + TIME(0,0,0)</f>
        <v>47908</v>
      </c>
      <c r="C50593">
        <v>33.226249695</v>
      </c>
    </row>
    <row r="50594" spans="1:3" x14ac:dyDescent="0.25">
      <c r="A50594">
        <v>11413</v>
      </c>
      <c r="B50594" s="1">
        <f>DATE(2031,4,1) + TIME(0,0,0)</f>
        <v>47939</v>
      </c>
      <c r="C50594">
        <v>33.234523772999999</v>
      </c>
    </row>
    <row r="50595" spans="1:3" x14ac:dyDescent="0.25">
      <c r="A50595">
        <v>11443</v>
      </c>
      <c r="B50595" s="1">
        <f>DATE(2031,5,1) + TIME(0,0,0)</f>
        <v>47969</v>
      </c>
      <c r="C50595">
        <v>33.242519379000001</v>
      </c>
    </row>
    <row r="50596" spans="1:3" x14ac:dyDescent="0.25">
      <c r="A50596">
        <v>11474</v>
      </c>
      <c r="B50596" s="1">
        <f>DATE(2031,6,1) + TIME(0,0,0)</f>
        <v>48000</v>
      </c>
      <c r="C50596">
        <v>33.250759125000002</v>
      </c>
    </row>
    <row r="50597" spans="1:3" x14ac:dyDescent="0.25">
      <c r="A50597">
        <v>11504</v>
      </c>
      <c r="B50597" s="1">
        <f>DATE(2031,7,1) + TIME(0,0,0)</f>
        <v>48030</v>
      </c>
      <c r="C50597">
        <v>33.258716583000002</v>
      </c>
    </row>
    <row r="50598" spans="1:3" x14ac:dyDescent="0.25">
      <c r="A50598">
        <v>11535</v>
      </c>
      <c r="B50598" s="1">
        <f>DATE(2031,8,1) + TIME(0,0,0)</f>
        <v>48061</v>
      </c>
      <c r="C50598">
        <v>33.266921996999997</v>
      </c>
    </row>
    <row r="50599" spans="1:3" x14ac:dyDescent="0.25">
      <c r="A50599">
        <v>11566</v>
      </c>
      <c r="B50599" s="1">
        <f>DATE(2031,9,1) + TIME(0,0,0)</f>
        <v>48092</v>
      </c>
      <c r="C50599">
        <v>33.275112151999998</v>
      </c>
    </row>
    <row r="50600" spans="1:3" x14ac:dyDescent="0.25">
      <c r="A50600">
        <v>11596</v>
      </c>
      <c r="B50600" s="1">
        <f>DATE(2031,10,1) + TIME(0,0,0)</f>
        <v>48122</v>
      </c>
      <c r="C50600">
        <v>33.283016205000003</v>
      </c>
    </row>
    <row r="50601" spans="1:3" x14ac:dyDescent="0.25">
      <c r="A50601">
        <v>11627</v>
      </c>
      <c r="B50601" s="1">
        <f>DATE(2031,11,1) + TIME(0,0,0)</f>
        <v>48153</v>
      </c>
      <c r="C50601">
        <v>33.291172027999998</v>
      </c>
    </row>
    <row r="50602" spans="1:3" x14ac:dyDescent="0.25">
      <c r="A50602">
        <v>11657</v>
      </c>
      <c r="B50602" s="1">
        <f>DATE(2031,12,1) + TIME(0,0,0)</f>
        <v>48183</v>
      </c>
      <c r="C50602">
        <v>33.299045563</v>
      </c>
    </row>
    <row r="50603" spans="1:3" x14ac:dyDescent="0.25">
      <c r="A50603">
        <v>11688</v>
      </c>
      <c r="B50603" s="1">
        <f>DATE(2032,1,1) + TIME(0,0,0)</f>
        <v>48214</v>
      </c>
      <c r="C50603">
        <v>33.307163238999998</v>
      </c>
    </row>
    <row r="50604" spans="1:3" x14ac:dyDescent="0.25">
      <c r="A50604">
        <v>11719</v>
      </c>
      <c r="B50604" s="1">
        <f>DATE(2032,2,1) + TIME(0,0,0)</f>
        <v>48245</v>
      </c>
      <c r="C50604">
        <v>33.315258026000002</v>
      </c>
    </row>
    <row r="50605" spans="1:3" x14ac:dyDescent="0.25">
      <c r="A50605">
        <v>11748</v>
      </c>
      <c r="B50605" s="1">
        <f>DATE(2032,3,1) + TIME(0,0,0)</f>
        <v>48274</v>
      </c>
      <c r="C50605">
        <v>33.322814940999997</v>
      </c>
    </row>
    <row r="50606" spans="1:3" x14ac:dyDescent="0.25">
      <c r="A50606">
        <v>11779</v>
      </c>
      <c r="B50606" s="1">
        <f>DATE(2032,4,1) + TIME(0,0,0)</f>
        <v>48305</v>
      </c>
      <c r="C50606">
        <v>33.330875397</v>
      </c>
    </row>
    <row r="50607" spans="1:3" x14ac:dyDescent="0.25">
      <c r="A50607">
        <v>11809</v>
      </c>
      <c r="B50607" s="1">
        <f>DATE(2032,5,1) + TIME(0,0,0)</f>
        <v>48335</v>
      </c>
      <c r="C50607">
        <v>33.338653563999998</v>
      </c>
    </row>
    <row r="50608" spans="1:3" x14ac:dyDescent="0.25">
      <c r="A50608">
        <v>11840</v>
      </c>
      <c r="B50608" s="1">
        <f>DATE(2032,6,1) + TIME(0,0,0)</f>
        <v>48366</v>
      </c>
      <c r="C50608">
        <v>33.346675873000002</v>
      </c>
    </row>
    <row r="50609" spans="1:3" x14ac:dyDescent="0.25">
      <c r="A50609">
        <v>11870</v>
      </c>
      <c r="B50609" s="1">
        <f>DATE(2032,7,1) + TIME(0,0,0)</f>
        <v>48396</v>
      </c>
      <c r="C50609">
        <v>33.354419708000002</v>
      </c>
    </row>
    <row r="50610" spans="1:3" x14ac:dyDescent="0.25">
      <c r="A50610">
        <v>11901</v>
      </c>
      <c r="B50610" s="1">
        <f>DATE(2032,8,1) + TIME(0,0,0)</f>
        <v>48427</v>
      </c>
      <c r="C50610">
        <v>33.362403870000001</v>
      </c>
    </row>
    <row r="50611" spans="1:3" x14ac:dyDescent="0.25">
      <c r="A50611">
        <v>11932</v>
      </c>
      <c r="B50611" s="1">
        <f>DATE(2032,9,1) + TIME(0,0,0)</f>
        <v>48458</v>
      </c>
      <c r="C50611">
        <v>33.370368958</v>
      </c>
    </row>
    <row r="50612" spans="1:3" x14ac:dyDescent="0.25">
      <c r="A50612">
        <v>11962</v>
      </c>
      <c r="B50612" s="1">
        <f>DATE(2032,10,1) + TIME(0,0,0)</f>
        <v>48488</v>
      </c>
      <c r="C50612">
        <v>33.378059387</v>
      </c>
    </row>
    <row r="50613" spans="1:3" x14ac:dyDescent="0.25">
      <c r="A50613">
        <v>11993</v>
      </c>
      <c r="B50613" s="1">
        <f>DATE(2032,11,1) + TIME(0,0,0)</f>
        <v>48519</v>
      </c>
      <c r="C50613">
        <v>33.385990143000001</v>
      </c>
    </row>
    <row r="50614" spans="1:3" x14ac:dyDescent="0.25">
      <c r="A50614">
        <v>12023</v>
      </c>
      <c r="B50614" s="1">
        <f>DATE(2032,12,1) + TIME(0,0,0)</f>
        <v>48549</v>
      </c>
      <c r="C50614">
        <v>33.393650055000002</v>
      </c>
    </row>
    <row r="50615" spans="1:3" x14ac:dyDescent="0.25">
      <c r="A50615">
        <v>12054</v>
      </c>
      <c r="B50615" s="1">
        <f>DATE(2033,1,1) + TIME(0,0,0)</f>
        <v>48580</v>
      </c>
      <c r="C50615">
        <v>33.401546478</v>
      </c>
    </row>
    <row r="50616" spans="1:3" x14ac:dyDescent="0.25">
      <c r="A50616">
        <v>12085</v>
      </c>
      <c r="B50616" s="1">
        <f>DATE(2033,2,1) + TIME(0,0,0)</f>
        <v>48611</v>
      </c>
      <c r="C50616">
        <v>33.409423828000001</v>
      </c>
    </row>
    <row r="50617" spans="1:3" x14ac:dyDescent="0.25">
      <c r="A50617">
        <v>12113</v>
      </c>
      <c r="B50617" s="1">
        <f>DATE(2033,3,1) + TIME(0,0,0)</f>
        <v>48639</v>
      </c>
      <c r="C50617">
        <v>33.416526793999999</v>
      </c>
    </row>
    <row r="50618" spans="1:3" x14ac:dyDescent="0.25">
      <c r="A50618">
        <v>12144</v>
      </c>
      <c r="B50618" s="1">
        <f>DATE(2033,4,1) + TIME(0,0,0)</f>
        <v>48670</v>
      </c>
      <c r="C50618">
        <v>33.424373627000001</v>
      </c>
    </row>
    <row r="50619" spans="1:3" x14ac:dyDescent="0.25">
      <c r="A50619">
        <v>12174</v>
      </c>
      <c r="B50619" s="1">
        <f>DATE(2033,5,1) + TIME(0,0,0)</f>
        <v>48700</v>
      </c>
      <c r="C50619">
        <v>33.431949615000001</v>
      </c>
    </row>
    <row r="50620" spans="1:3" x14ac:dyDescent="0.25">
      <c r="A50620">
        <v>12205</v>
      </c>
      <c r="B50620" s="1">
        <f>DATE(2033,6,1) + TIME(0,0,0)</f>
        <v>48731</v>
      </c>
      <c r="C50620">
        <v>33.43976593</v>
      </c>
    </row>
    <row r="50621" spans="1:3" x14ac:dyDescent="0.25">
      <c r="A50621">
        <v>12235</v>
      </c>
      <c r="B50621" s="1">
        <f>DATE(2033,7,1) + TIME(0,0,0)</f>
        <v>48761</v>
      </c>
      <c r="C50621">
        <v>33.447311401</v>
      </c>
    </row>
    <row r="50622" spans="1:3" x14ac:dyDescent="0.25">
      <c r="A50622">
        <v>12266</v>
      </c>
      <c r="B50622" s="1">
        <f>DATE(2033,8,1) + TIME(0,0,0)</f>
        <v>48792</v>
      </c>
      <c r="C50622">
        <v>33.455089569000002</v>
      </c>
    </row>
    <row r="50623" spans="1:3" x14ac:dyDescent="0.25">
      <c r="A50623">
        <v>12297</v>
      </c>
      <c r="B50623" s="1">
        <f>DATE(2033,9,1) + TIME(0,0,0)</f>
        <v>48823</v>
      </c>
      <c r="C50623">
        <v>33.462852478000002</v>
      </c>
    </row>
    <row r="50624" spans="1:3" x14ac:dyDescent="0.25">
      <c r="A50624">
        <v>12327</v>
      </c>
      <c r="B50624" s="1">
        <f>DATE(2033,10,1) + TIME(0,0,0)</f>
        <v>48853</v>
      </c>
      <c r="C50624">
        <v>33.470352173000002</v>
      </c>
    </row>
    <row r="50625" spans="1:3" x14ac:dyDescent="0.25">
      <c r="A50625">
        <v>12358</v>
      </c>
      <c r="B50625" s="1">
        <f>DATE(2033,11,1) + TIME(0,0,0)</f>
        <v>48884</v>
      </c>
      <c r="C50625">
        <v>33.478084564</v>
      </c>
    </row>
    <row r="50626" spans="1:3" x14ac:dyDescent="0.25">
      <c r="A50626">
        <v>12388</v>
      </c>
      <c r="B50626" s="1">
        <f>DATE(2033,12,1) + TIME(0,0,0)</f>
        <v>48914</v>
      </c>
      <c r="C50626">
        <v>33.485549927000001</v>
      </c>
    </row>
    <row r="50627" spans="1:3" x14ac:dyDescent="0.25">
      <c r="A50627">
        <v>12419</v>
      </c>
      <c r="B50627" s="1">
        <f>DATE(2034,1,1) + TIME(0,0,0)</f>
        <v>48945</v>
      </c>
      <c r="C50627">
        <v>33.493251801</v>
      </c>
    </row>
    <row r="50628" spans="1:3" x14ac:dyDescent="0.25">
      <c r="A50628">
        <v>12450</v>
      </c>
      <c r="B50628" s="1">
        <f>DATE(2034,2,1) + TIME(0,0,0)</f>
        <v>48976</v>
      </c>
      <c r="C50628">
        <v>33.500934600999997</v>
      </c>
    </row>
    <row r="50629" spans="1:3" x14ac:dyDescent="0.25">
      <c r="A50629">
        <v>12478</v>
      </c>
      <c r="B50629" s="1">
        <f>DATE(2034,3,1) + TIME(0,0,0)</f>
        <v>49004</v>
      </c>
      <c r="C50629">
        <v>33.507858276</v>
      </c>
    </row>
    <row r="50630" spans="1:3" x14ac:dyDescent="0.25">
      <c r="A50630">
        <v>12509</v>
      </c>
      <c r="B50630" s="1">
        <f>DATE(2034,4,1) + TIME(0,0,0)</f>
        <v>49035</v>
      </c>
      <c r="C50630">
        <v>33.515510558999999</v>
      </c>
    </row>
    <row r="50631" spans="1:3" x14ac:dyDescent="0.25">
      <c r="A50631">
        <v>12539</v>
      </c>
      <c r="B50631" s="1">
        <f>DATE(2034,5,1) + TIME(0,0,0)</f>
        <v>49065</v>
      </c>
      <c r="C50631">
        <v>33.522903442</v>
      </c>
    </row>
    <row r="50632" spans="1:3" x14ac:dyDescent="0.25">
      <c r="A50632">
        <v>12570</v>
      </c>
      <c r="B50632" s="1">
        <f>DATE(2034,6,1) + TIME(0,0,0)</f>
        <v>49096</v>
      </c>
      <c r="C50632">
        <v>33.530525208</v>
      </c>
    </row>
    <row r="50633" spans="1:3" x14ac:dyDescent="0.25">
      <c r="A50633">
        <v>12600</v>
      </c>
      <c r="B50633" s="1">
        <f>DATE(2034,7,1) + TIME(0,0,0)</f>
        <v>49126</v>
      </c>
      <c r="C50633">
        <v>33.537883759000003</v>
      </c>
    </row>
    <row r="50634" spans="1:3" x14ac:dyDescent="0.25">
      <c r="A50634">
        <v>12631</v>
      </c>
      <c r="B50634" s="1">
        <f>DATE(2034,8,1) + TIME(0,0,0)</f>
        <v>49157</v>
      </c>
      <c r="C50634">
        <v>33.545475005999997</v>
      </c>
    </row>
    <row r="50635" spans="1:3" x14ac:dyDescent="0.25">
      <c r="A50635">
        <v>12662</v>
      </c>
      <c r="B50635" s="1">
        <f>DATE(2034,9,1) + TIME(0,0,0)</f>
        <v>49188</v>
      </c>
      <c r="C50635">
        <v>33.553050995</v>
      </c>
    </row>
    <row r="50636" spans="1:3" x14ac:dyDescent="0.25">
      <c r="A50636">
        <v>12692</v>
      </c>
      <c r="B50636" s="1">
        <f>DATE(2034,10,1) + TIME(0,0,0)</f>
        <v>49218</v>
      </c>
      <c r="C50636">
        <v>33.560363770000002</v>
      </c>
    </row>
    <row r="50637" spans="1:3" x14ac:dyDescent="0.25">
      <c r="A50637">
        <v>12723</v>
      </c>
      <c r="B50637" s="1">
        <f>DATE(2034,11,1) + TIME(0,0,0)</f>
        <v>49249</v>
      </c>
      <c r="C50637">
        <v>33.567909241000002</v>
      </c>
    </row>
    <row r="50638" spans="1:3" x14ac:dyDescent="0.25">
      <c r="A50638">
        <v>12753</v>
      </c>
      <c r="B50638" s="1">
        <f>DATE(2034,12,1) + TIME(0,0,0)</f>
        <v>49279</v>
      </c>
      <c r="C50638">
        <v>33.575195311999998</v>
      </c>
    </row>
    <row r="50639" spans="1:3" x14ac:dyDescent="0.25">
      <c r="A50639">
        <v>12784</v>
      </c>
      <c r="B50639" s="1">
        <f>DATE(2035,1,1) + TIME(0,0,0)</f>
        <v>49310</v>
      </c>
      <c r="C50639">
        <v>33.582710265999999</v>
      </c>
    </row>
    <row r="50640" spans="1:3" x14ac:dyDescent="0.25">
      <c r="A50640">
        <v>12815</v>
      </c>
      <c r="B50640" s="1">
        <f>DATE(2035,2,1) + TIME(0,0,0)</f>
        <v>49341</v>
      </c>
      <c r="C50640">
        <v>33.590206146</v>
      </c>
    </row>
    <row r="50641" spans="1:3" x14ac:dyDescent="0.25">
      <c r="A50641">
        <v>12843</v>
      </c>
      <c r="B50641" s="1">
        <f>DATE(2035,3,1) + TIME(0,0,0)</f>
        <v>49369</v>
      </c>
      <c r="C50641">
        <v>33.596965789999999</v>
      </c>
    </row>
    <row r="50642" spans="1:3" x14ac:dyDescent="0.25">
      <c r="A50642">
        <v>12874</v>
      </c>
      <c r="B50642" s="1">
        <f>DATE(2035,4,1) + TIME(0,0,0)</f>
        <v>49400</v>
      </c>
      <c r="C50642">
        <v>33.604434967000003</v>
      </c>
    </row>
    <row r="50643" spans="1:3" x14ac:dyDescent="0.25">
      <c r="A50643">
        <v>12904</v>
      </c>
      <c r="B50643" s="1">
        <f>DATE(2035,5,1) + TIME(0,0,0)</f>
        <v>49430</v>
      </c>
      <c r="C50643">
        <v>33.611648559999999</v>
      </c>
    </row>
    <row r="50644" spans="1:3" x14ac:dyDescent="0.25">
      <c r="A50644">
        <v>12935</v>
      </c>
      <c r="B50644" s="1">
        <f>DATE(2035,6,1) + TIME(0,0,0)</f>
        <v>49461</v>
      </c>
      <c r="C50644">
        <v>33.619091034</v>
      </c>
    </row>
    <row r="50645" spans="1:3" x14ac:dyDescent="0.25">
      <c r="A50645">
        <v>12965</v>
      </c>
      <c r="B50645" s="1">
        <f>DATE(2035,7,1) + TIME(0,0,0)</f>
        <v>49491</v>
      </c>
      <c r="C50645">
        <v>33.626274109000001</v>
      </c>
    </row>
    <row r="50646" spans="1:3" x14ac:dyDescent="0.25">
      <c r="A50646">
        <v>12996</v>
      </c>
      <c r="B50646" s="1">
        <f>DATE(2035,8,1) + TIME(0,0,0)</f>
        <v>49522</v>
      </c>
      <c r="C50646">
        <v>33.633686066000003</v>
      </c>
    </row>
    <row r="50647" spans="1:3" x14ac:dyDescent="0.25">
      <c r="A50647">
        <v>13027</v>
      </c>
      <c r="B50647" s="1">
        <f>DATE(2035,9,1) + TIME(0,0,0)</f>
        <v>49553</v>
      </c>
      <c r="C50647">
        <v>33.641082763999997</v>
      </c>
    </row>
    <row r="50648" spans="1:3" x14ac:dyDescent="0.25">
      <c r="A50648">
        <v>13057</v>
      </c>
      <c r="B50648" s="1">
        <f>DATE(2035,10,1) + TIME(0,0,0)</f>
        <v>49583</v>
      </c>
      <c r="C50648">
        <v>33.648223877</v>
      </c>
    </row>
    <row r="50649" spans="1:3" x14ac:dyDescent="0.25">
      <c r="A50649">
        <v>13088</v>
      </c>
      <c r="B50649" s="1">
        <f>DATE(2035,11,1) + TIME(0,0,0)</f>
        <v>49614</v>
      </c>
      <c r="C50649">
        <v>33.655590056999998</v>
      </c>
    </row>
    <row r="50650" spans="1:3" x14ac:dyDescent="0.25">
      <c r="A50650">
        <v>13118</v>
      </c>
      <c r="B50650" s="1">
        <f>DATE(2035,12,1) + TIME(0,0,0)</f>
        <v>49644</v>
      </c>
      <c r="C50650">
        <v>33.662708281999997</v>
      </c>
    </row>
    <row r="50651" spans="1:3" x14ac:dyDescent="0.25">
      <c r="A50651">
        <v>13149</v>
      </c>
      <c r="B50651" s="1">
        <f>DATE(2036,1,1) + TIME(0,0,0)</f>
        <v>49675</v>
      </c>
      <c r="C50651">
        <v>33.670043945000003</v>
      </c>
    </row>
    <row r="50652" spans="1:3" x14ac:dyDescent="0.25">
      <c r="A50652">
        <v>13180</v>
      </c>
      <c r="B50652" s="1">
        <f>DATE(2036,2,1) + TIME(0,0,0)</f>
        <v>49706</v>
      </c>
      <c r="C50652">
        <v>33.677368164000001</v>
      </c>
    </row>
    <row r="50653" spans="1:3" x14ac:dyDescent="0.25">
      <c r="A50653">
        <v>13209</v>
      </c>
      <c r="B50653" s="1">
        <f>DATE(2036,3,1) + TIME(0,0,0)</f>
        <v>49735</v>
      </c>
      <c r="C50653">
        <v>33.684207915999998</v>
      </c>
    </row>
    <row r="50654" spans="1:3" x14ac:dyDescent="0.25">
      <c r="A50654">
        <v>13240</v>
      </c>
      <c r="B50654" s="1">
        <f>DATE(2036,4,1) + TIME(0,0,0)</f>
        <v>49766</v>
      </c>
      <c r="C50654">
        <v>33.691505432</v>
      </c>
    </row>
    <row r="50655" spans="1:3" x14ac:dyDescent="0.25">
      <c r="A50655">
        <v>13270</v>
      </c>
      <c r="B50655" s="1">
        <f>DATE(2036,5,1) + TIME(0,0,0)</f>
        <v>49796</v>
      </c>
      <c r="C50655">
        <v>33.698551178000002</v>
      </c>
    </row>
    <row r="50656" spans="1:3" x14ac:dyDescent="0.25">
      <c r="A50656">
        <v>13301</v>
      </c>
      <c r="B50656" s="1">
        <f>DATE(2036,6,1) + TIME(0,0,0)</f>
        <v>49827</v>
      </c>
      <c r="C50656">
        <v>33.705821991000001</v>
      </c>
    </row>
    <row r="50657" spans="1:3" x14ac:dyDescent="0.25">
      <c r="A50657">
        <v>13331</v>
      </c>
      <c r="B50657" s="1">
        <f>DATE(2036,7,1) + TIME(0,0,0)</f>
        <v>49857</v>
      </c>
      <c r="C50657">
        <v>33.712841034</v>
      </c>
    </row>
    <row r="50658" spans="1:3" x14ac:dyDescent="0.25">
      <c r="A50658">
        <v>13362</v>
      </c>
      <c r="B50658" s="1">
        <f>DATE(2036,8,1) + TIME(0,0,0)</f>
        <v>49888</v>
      </c>
      <c r="C50658">
        <v>33.720085144000002</v>
      </c>
    </row>
    <row r="50659" spans="1:3" x14ac:dyDescent="0.25">
      <c r="A50659">
        <v>13393</v>
      </c>
      <c r="B50659" s="1">
        <f>DATE(2036,9,1) + TIME(0,0,0)</f>
        <v>49919</v>
      </c>
      <c r="C50659">
        <v>33.727313995000003</v>
      </c>
    </row>
    <row r="50660" spans="1:3" x14ac:dyDescent="0.25">
      <c r="A50660">
        <v>13423</v>
      </c>
      <c r="B50660" s="1">
        <f>DATE(2036,10,1) + TIME(0,0,0)</f>
        <v>49949</v>
      </c>
      <c r="C50660">
        <v>33.734294890999998</v>
      </c>
    </row>
    <row r="50661" spans="1:3" x14ac:dyDescent="0.25">
      <c r="A50661">
        <v>13454</v>
      </c>
      <c r="B50661" s="1">
        <f>DATE(2036,11,1) + TIME(0,0,0)</f>
        <v>49980</v>
      </c>
      <c r="C50661">
        <v>33.741497039999999</v>
      </c>
    </row>
    <row r="50662" spans="1:3" x14ac:dyDescent="0.25">
      <c r="A50662">
        <v>13484</v>
      </c>
      <c r="B50662" s="1">
        <f>DATE(2036,12,1) + TIME(0,0,0)</f>
        <v>50010</v>
      </c>
      <c r="C50662">
        <v>33.748451232999997</v>
      </c>
    </row>
    <row r="50663" spans="1:3" x14ac:dyDescent="0.25">
      <c r="A50663">
        <v>13515</v>
      </c>
      <c r="B50663" s="1">
        <f>DATE(2037,1,1) + TIME(0,0,0)</f>
        <v>50041</v>
      </c>
      <c r="C50663">
        <v>33.755626677999999</v>
      </c>
    </row>
    <row r="50664" spans="1:3" x14ac:dyDescent="0.25">
      <c r="A50664">
        <v>13546</v>
      </c>
      <c r="B50664" s="1">
        <f>DATE(2037,2,1) + TIME(0,0,0)</f>
        <v>50072</v>
      </c>
      <c r="C50664">
        <v>33.762790680000002</v>
      </c>
    </row>
    <row r="50665" spans="1:3" x14ac:dyDescent="0.25">
      <c r="A50665">
        <v>13574</v>
      </c>
      <c r="B50665" s="1">
        <f>DATE(2037,3,1) + TIME(0,0,0)</f>
        <v>50100</v>
      </c>
      <c r="C50665">
        <v>33.769248961999999</v>
      </c>
    </row>
    <row r="50666" spans="1:3" x14ac:dyDescent="0.25">
      <c r="A50666">
        <v>13605</v>
      </c>
      <c r="B50666" s="1">
        <f>DATE(2037,4,1) + TIME(0,0,0)</f>
        <v>50131</v>
      </c>
      <c r="C50666">
        <v>33.776386260999999</v>
      </c>
    </row>
    <row r="50667" spans="1:3" x14ac:dyDescent="0.25">
      <c r="A50667">
        <v>13635</v>
      </c>
      <c r="B50667" s="1">
        <f>DATE(2037,5,1) + TIME(0,0,0)</f>
        <v>50161</v>
      </c>
      <c r="C50667">
        <v>33.783283234000002</v>
      </c>
    </row>
    <row r="50668" spans="1:3" x14ac:dyDescent="0.25">
      <c r="A50668">
        <v>13666</v>
      </c>
      <c r="B50668" s="1">
        <f>DATE(2037,6,1) + TIME(0,0,0)</f>
        <v>50192</v>
      </c>
      <c r="C50668">
        <v>33.790397644000002</v>
      </c>
    </row>
    <row r="50669" spans="1:3" x14ac:dyDescent="0.25">
      <c r="A50669">
        <v>13696</v>
      </c>
      <c r="B50669" s="1">
        <f>DATE(2037,7,1) + TIME(0,0,0)</f>
        <v>50222</v>
      </c>
      <c r="C50669">
        <v>33.797271729000002</v>
      </c>
    </row>
    <row r="50670" spans="1:3" x14ac:dyDescent="0.25">
      <c r="A50670">
        <v>13727</v>
      </c>
      <c r="B50670" s="1">
        <f>DATE(2037,8,1) + TIME(0,0,0)</f>
        <v>50253</v>
      </c>
      <c r="C50670">
        <v>33.804359435999999</v>
      </c>
    </row>
    <row r="50671" spans="1:3" x14ac:dyDescent="0.25">
      <c r="A50671">
        <v>13758</v>
      </c>
      <c r="B50671" s="1">
        <f>DATE(2037,9,1) + TIME(0,0,0)</f>
        <v>50284</v>
      </c>
      <c r="C50671">
        <v>33.811439514</v>
      </c>
    </row>
    <row r="50672" spans="1:3" x14ac:dyDescent="0.25">
      <c r="A50672">
        <v>13788</v>
      </c>
      <c r="B50672" s="1">
        <f>DATE(2037,10,1) + TIME(0,0,0)</f>
        <v>50314</v>
      </c>
      <c r="C50672">
        <v>33.818279265999998</v>
      </c>
    </row>
    <row r="50673" spans="1:3" x14ac:dyDescent="0.25">
      <c r="A50673">
        <v>13819</v>
      </c>
      <c r="B50673" s="1">
        <f>DATE(2037,11,1) + TIME(0,0,0)</f>
        <v>50345</v>
      </c>
      <c r="C50673">
        <v>33.825332641999999</v>
      </c>
    </row>
    <row r="50674" spans="1:3" x14ac:dyDescent="0.25">
      <c r="A50674">
        <v>13849</v>
      </c>
      <c r="B50674" s="1">
        <f>DATE(2037,12,1) + TIME(0,0,0)</f>
        <v>50375</v>
      </c>
      <c r="C50674">
        <v>33.832149506</v>
      </c>
    </row>
    <row r="50675" spans="1:3" x14ac:dyDescent="0.25">
      <c r="A50675">
        <v>13880</v>
      </c>
      <c r="B50675" s="1">
        <f>DATE(2038,1,1) + TIME(0,0,0)</f>
        <v>50406</v>
      </c>
      <c r="C50675">
        <v>33.839183806999998</v>
      </c>
    </row>
    <row r="50676" spans="1:3" x14ac:dyDescent="0.25">
      <c r="A50676">
        <v>13911</v>
      </c>
      <c r="B50676" s="1">
        <f>DATE(2038,2,1) + TIME(0,0,0)</f>
        <v>50437</v>
      </c>
      <c r="C50676">
        <v>33.846206664999997</v>
      </c>
    </row>
    <row r="50677" spans="1:3" x14ac:dyDescent="0.25">
      <c r="A50677">
        <v>13939</v>
      </c>
      <c r="B50677" s="1">
        <f>DATE(2038,3,1) + TIME(0,0,0)</f>
        <v>50465</v>
      </c>
      <c r="C50677">
        <v>33.852539061999998</v>
      </c>
    </row>
    <row r="50678" spans="1:3" x14ac:dyDescent="0.25">
      <c r="A50678">
        <v>13970</v>
      </c>
      <c r="B50678" s="1">
        <f>DATE(2038,4,1) + TIME(0,0,0)</f>
        <v>50496</v>
      </c>
      <c r="C50678">
        <v>33.859539032000001</v>
      </c>
    </row>
    <row r="50679" spans="1:3" x14ac:dyDescent="0.25">
      <c r="A50679">
        <v>14000</v>
      </c>
      <c r="B50679" s="1">
        <f>DATE(2038,5,1) + TIME(0,0,0)</f>
        <v>50526</v>
      </c>
      <c r="C50679">
        <v>33.866302490000002</v>
      </c>
    </row>
    <row r="50680" spans="1:3" x14ac:dyDescent="0.25">
      <c r="A50680">
        <v>14031</v>
      </c>
      <c r="B50680" s="1">
        <f>DATE(2038,6,1) + TIME(0,0,0)</f>
        <v>50557</v>
      </c>
      <c r="C50680">
        <v>33.873283385999997</v>
      </c>
    </row>
    <row r="50681" spans="1:3" x14ac:dyDescent="0.25">
      <c r="A50681">
        <v>14061</v>
      </c>
      <c r="B50681" s="1">
        <f>DATE(2038,7,1) + TIME(0,0,0)</f>
        <v>50587</v>
      </c>
      <c r="C50681">
        <v>33.880027771000002</v>
      </c>
    </row>
    <row r="50682" spans="1:3" x14ac:dyDescent="0.25">
      <c r="A50682">
        <v>14092</v>
      </c>
      <c r="B50682" s="1">
        <f>DATE(2038,8,1) + TIME(0,0,0)</f>
        <v>50618</v>
      </c>
      <c r="C50682">
        <v>33.886985779</v>
      </c>
    </row>
    <row r="50683" spans="1:3" x14ac:dyDescent="0.25">
      <c r="A50683">
        <v>14123</v>
      </c>
      <c r="B50683" s="1">
        <f>DATE(2038,9,1) + TIME(0,0,0)</f>
        <v>50649</v>
      </c>
      <c r="C50683">
        <v>33.893936156999999</v>
      </c>
    </row>
    <row r="50684" spans="1:3" x14ac:dyDescent="0.25">
      <c r="A50684">
        <v>14153</v>
      </c>
      <c r="B50684" s="1">
        <f>DATE(2038,10,1) + TIME(0,0,0)</f>
        <v>50679</v>
      </c>
      <c r="C50684">
        <v>33.900646209999998</v>
      </c>
    </row>
    <row r="50685" spans="1:3" x14ac:dyDescent="0.25">
      <c r="A50685">
        <v>14184</v>
      </c>
      <c r="B50685" s="1">
        <f>DATE(2038,11,1) + TIME(0,0,0)</f>
        <v>50710</v>
      </c>
      <c r="C50685">
        <v>33.9075737</v>
      </c>
    </row>
    <row r="50686" spans="1:3" x14ac:dyDescent="0.25">
      <c r="A50686">
        <v>14214</v>
      </c>
      <c r="B50686" s="1">
        <f>DATE(2038,12,1) + TIME(0,0,0)</f>
        <v>50740</v>
      </c>
      <c r="C50686">
        <v>33.914268493999998</v>
      </c>
    </row>
    <row r="50687" spans="1:3" x14ac:dyDescent="0.25">
      <c r="A50687">
        <v>14245</v>
      </c>
      <c r="B50687" s="1">
        <f>DATE(2039,1,1) + TIME(0,0,0)</f>
        <v>50771</v>
      </c>
      <c r="C50687">
        <v>33.921173095999997</v>
      </c>
    </row>
    <row r="50688" spans="1:3" x14ac:dyDescent="0.25">
      <c r="A50688">
        <v>14276</v>
      </c>
      <c r="B50688" s="1">
        <f>DATE(2039,2,1) + TIME(0,0,0)</f>
        <v>50802</v>
      </c>
      <c r="C50688">
        <v>33.928070067999997</v>
      </c>
    </row>
    <row r="50689" spans="1:3" x14ac:dyDescent="0.25">
      <c r="A50689">
        <v>14304</v>
      </c>
      <c r="B50689" s="1">
        <f>DATE(2039,3,1) + TIME(0,0,0)</f>
        <v>50830</v>
      </c>
      <c r="C50689">
        <v>33.93429184</v>
      </c>
    </row>
    <row r="50690" spans="1:3" x14ac:dyDescent="0.25">
      <c r="A50690">
        <v>14335</v>
      </c>
      <c r="B50690" s="1">
        <f>DATE(2039,4,1) + TIME(0,0,0)</f>
        <v>50861</v>
      </c>
      <c r="C50690">
        <v>33.941165924000003</v>
      </c>
    </row>
    <row r="50691" spans="1:3" x14ac:dyDescent="0.25">
      <c r="A50691">
        <v>14365</v>
      </c>
      <c r="B50691" s="1">
        <f>DATE(2039,5,1) + TIME(0,0,0)</f>
        <v>50891</v>
      </c>
      <c r="C50691">
        <v>33.947811127000001</v>
      </c>
    </row>
    <row r="50692" spans="1:3" x14ac:dyDescent="0.25">
      <c r="A50692">
        <v>14396</v>
      </c>
      <c r="B50692" s="1">
        <f>DATE(2039,6,1) + TIME(0,0,0)</f>
        <v>50922</v>
      </c>
      <c r="C50692">
        <v>33.954666138</v>
      </c>
    </row>
    <row r="50693" spans="1:3" x14ac:dyDescent="0.25">
      <c r="A50693">
        <v>14426</v>
      </c>
      <c r="B50693" s="1">
        <f>DATE(2039,7,1) + TIME(0,0,0)</f>
        <v>50952</v>
      </c>
      <c r="C50693">
        <v>33.961288451999998</v>
      </c>
    </row>
    <row r="50694" spans="1:3" x14ac:dyDescent="0.25">
      <c r="A50694">
        <v>14457</v>
      </c>
      <c r="B50694" s="1">
        <f>DATE(2039,8,1) + TIME(0,0,0)</f>
        <v>50983</v>
      </c>
      <c r="C50694">
        <v>33.96812439</v>
      </c>
    </row>
    <row r="50695" spans="1:3" x14ac:dyDescent="0.25">
      <c r="A50695">
        <v>14488</v>
      </c>
      <c r="B50695" s="1">
        <f>DATE(2039,9,1) + TIME(0,0,0)</f>
        <v>51014</v>
      </c>
      <c r="C50695">
        <v>33.974948883000003</v>
      </c>
    </row>
    <row r="50696" spans="1:3" x14ac:dyDescent="0.25">
      <c r="A50696">
        <v>14518</v>
      </c>
      <c r="B50696" s="1">
        <f>DATE(2039,10,1) + TIME(0,0,0)</f>
        <v>51044</v>
      </c>
      <c r="C50696">
        <v>33.981544495000001</v>
      </c>
    </row>
    <row r="50697" spans="1:3" x14ac:dyDescent="0.25">
      <c r="A50697">
        <v>14549</v>
      </c>
      <c r="B50697" s="1">
        <f>DATE(2039,11,1) + TIME(0,0,0)</f>
        <v>51075</v>
      </c>
      <c r="C50697">
        <v>33.988349915000001</v>
      </c>
    </row>
    <row r="50698" spans="1:3" x14ac:dyDescent="0.25">
      <c r="A50698">
        <v>14579</v>
      </c>
      <c r="B50698" s="1">
        <f>DATE(2039,12,1) + TIME(0,0,0)</f>
        <v>51105</v>
      </c>
      <c r="C50698">
        <v>33.994926452999998</v>
      </c>
    </row>
    <row r="50699" spans="1:3" x14ac:dyDescent="0.25">
      <c r="A50699">
        <v>14610</v>
      </c>
      <c r="B50699" s="1">
        <f>DATE(2040,1,1) + TIME(0,0,0)</f>
        <v>51136</v>
      </c>
      <c r="C50699">
        <v>34.001712799000003</v>
      </c>
    </row>
    <row r="50700" spans="1:3" x14ac:dyDescent="0.25">
      <c r="A50700">
        <v>14641</v>
      </c>
      <c r="B50700" s="1">
        <f>DATE(2040,2,1) + TIME(0,0,0)</f>
        <v>51167</v>
      </c>
      <c r="C50700">
        <v>34.008487701</v>
      </c>
    </row>
    <row r="50701" spans="1:3" x14ac:dyDescent="0.25">
      <c r="A50701">
        <v>14670</v>
      </c>
      <c r="B50701" s="1">
        <f>DATE(2040,3,1) + TIME(0,0,0)</f>
        <v>51196</v>
      </c>
      <c r="C50701">
        <v>34.014816283999998</v>
      </c>
    </row>
    <row r="50702" spans="1:3" x14ac:dyDescent="0.25">
      <c r="A50702">
        <v>14701</v>
      </c>
      <c r="B50702" s="1">
        <f>DATE(2040,4,1) + TIME(0,0,0)</f>
        <v>51227</v>
      </c>
      <c r="C50702">
        <v>34.021575927999997</v>
      </c>
    </row>
    <row r="50703" spans="1:3" x14ac:dyDescent="0.25">
      <c r="A50703">
        <v>14731</v>
      </c>
      <c r="B50703" s="1">
        <f>DATE(2040,5,1) + TIME(0,0,0)</f>
        <v>51257</v>
      </c>
      <c r="C50703">
        <v>34.028102875000002</v>
      </c>
    </row>
    <row r="50704" spans="1:3" x14ac:dyDescent="0.25">
      <c r="A50704">
        <v>14762</v>
      </c>
      <c r="B50704" s="1">
        <f>DATE(2040,6,1) + TIME(0,0,0)</f>
        <v>51288</v>
      </c>
      <c r="C50704">
        <v>34.03483963</v>
      </c>
    </row>
    <row r="50705" spans="1:3" x14ac:dyDescent="0.25">
      <c r="A50705">
        <v>14792</v>
      </c>
      <c r="B50705" s="1">
        <f>DATE(2040,7,1) + TIME(0,0,0)</f>
        <v>51318</v>
      </c>
      <c r="C50705">
        <v>34.041351317999997</v>
      </c>
    </row>
    <row r="50706" spans="1:3" x14ac:dyDescent="0.25">
      <c r="A50706">
        <v>14823</v>
      </c>
      <c r="B50706" s="1">
        <f>DATE(2040,8,1) + TIME(0,0,0)</f>
        <v>51349</v>
      </c>
      <c r="C50706">
        <v>34.048068999999998</v>
      </c>
    </row>
    <row r="50707" spans="1:3" x14ac:dyDescent="0.25">
      <c r="A50707">
        <v>14854</v>
      </c>
      <c r="B50707" s="1">
        <f>DATE(2040,9,1) + TIME(0,0,0)</f>
        <v>51380</v>
      </c>
      <c r="C50707">
        <v>34.054779052999997</v>
      </c>
    </row>
    <row r="50708" spans="1:3" x14ac:dyDescent="0.25">
      <c r="A50708">
        <v>14884</v>
      </c>
      <c r="B50708" s="1">
        <f>DATE(2040,10,1) + TIME(0,0,0)</f>
        <v>51410</v>
      </c>
      <c r="C50708">
        <v>34.061264037999997</v>
      </c>
    </row>
    <row r="50709" spans="1:3" x14ac:dyDescent="0.25">
      <c r="A50709">
        <v>14915</v>
      </c>
      <c r="B50709" s="1">
        <f>DATE(2040,11,1) + TIME(0,0,0)</f>
        <v>51441</v>
      </c>
      <c r="C50709">
        <v>34.067951202000003</v>
      </c>
    </row>
    <row r="50710" spans="1:3" x14ac:dyDescent="0.25">
      <c r="A50710">
        <v>14945</v>
      </c>
      <c r="B50710" s="1">
        <f>DATE(2040,12,1) + TIME(0,0,0)</f>
        <v>51471</v>
      </c>
      <c r="C50710">
        <v>34.074417113999999</v>
      </c>
    </row>
    <row r="50711" spans="1:3" x14ac:dyDescent="0.25">
      <c r="A50711">
        <v>14976</v>
      </c>
      <c r="B50711" s="1">
        <f>DATE(2041,1,1) + TIME(0,0,0)</f>
        <v>51502</v>
      </c>
      <c r="C50711">
        <v>34.08108902</v>
      </c>
    </row>
    <row r="50712" spans="1:3" x14ac:dyDescent="0.25">
      <c r="A50712">
        <v>15007</v>
      </c>
      <c r="B50712" s="1">
        <f>DATE(2041,2,1) + TIME(0,0,0)</f>
        <v>51533</v>
      </c>
      <c r="C50712">
        <v>34.087749481000003</v>
      </c>
    </row>
    <row r="50713" spans="1:3" x14ac:dyDescent="0.25">
      <c r="A50713">
        <v>15035</v>
      </c>
      <c r="B50713" s="1">
        <f>DATE(2041,3,1) + TIME(0,0,0)</f>
        <v>51561</v>
      </c>
      <c r="C50713">
        <v>34.093757629000002</v>
      </c>
    </row>
    <row r="50714" spans="1:3" x14ac:dyDescent="0.25">
      <c r="A50714">
        <v>15066</v>
      </c>
      <c r="B50714" s="1">
        <f>DATE(2041,4,1) + TIME(0,0,0)</f>
        <v>51592</v>
      </c>
      <c r="C50714">
        <v>34.100399017000001</v>
      </c>
    </row>
    <row r="50715" spans="1:3" x14ac:dyDescent="0.25">
      <c r="A50715">
        <v>15096</v>
      </c>
      <c r="B50715" s="1">
        <f>DATE(2041,5,1) + TIME(0,0,0)</f>
        <v>51622</v>
      </c>
      <c r="C50715">
        <v>34.106815337999997</v>
      </c>
    </row>
    <row r="50716" spans="1:3" x14ac:dyDescent="0.25">
      <c r="A50716">
        <v>15127</v>
      </c>
      <c r="B50716" s="1">
        <f>DATE(2041,6,1) + TIME(0,0,0)</f>
        <v>51653</v>
      </c>
      <c r="C50716">
        <v>34.113437652999998</v>
      </c>
    </row>
    <row r="50717" spans="1:3" x14ac:dyDescent="0.25">
      <c r="A50717">
        <v>15157</v>
      </c>
      <c r="B50717" s="1">
        <f>DATE(2041,7,1) + TIME(0,0,0)</f>
        <v>51683</v>
      </c>
      <c r="C50717">
        <v>34.119834900000001</v>
      </c>
    </row>
    <row r="50718" spans="1:3" x14ac:dyDescent="0.25">
      <c r="A50718">
        <v>15188</v>
      </c>
      <c r="B50718" s="1">
        <f>DATE(2041,8,1) + TIME(0,0,0)</f>
        <v>51714</v>
      </c>
      <c r="C50718">
        <v>34.126438141000001</v>
      </c>
    </row>
    <row r="50719" spans="1:3" x14ac:dyDescent="0.25">
      <c r="A50719">
        <v>15219</v>
      </c>
      <c r="B50719" s="1">
        <f>DATE(2041,9,1) + TIME(0,0,0)</f>
        <v>51745</v>
      </c>
      <c r="C50719">
        <v>34.133029938</v>
      </c>
    </row>
    <row r="50720" spans="1:3" x14ac:dyDescent="0.25">
      <c r="A50720">
        <v>15249</v>
      </c>
      <c r="B50720" s="1">
        <f>DATE(2041,10,1) + TIME(0,0,0)</f>
        <v>51775</v>
      </c>
      <c r="C50720">
        <v>34.139396667</v>
      </c>
    </row>
    <row r="50721" spans="1:3" x14ac:dyDescent="0.25">
      <c r="A50721">
        <v>15280</v>
      </c>
      <c r="B50721" s="1">
        <f>DATE(2041,11,1) + TIME(0,0,0)</f>
        <v>51806</v>
      </c>
      <c r="C50721">
        <v>34.145969391000001</v>
      </c>
    </row>
    <row r="50722" spans="1:3" x14ac:dyDescent="0.25">
      <c r="A50722">
        <v>15310</v>
      </c>
      <c r="B50722" s="1">
        <f>DATE(2041,12,1) + TIME(0,0,0)</f>
        <v>51836</v>
      </c>
      <c r="C50722">
        <v>34.152320862000003</v>
      </c>
    </row>
    <row r="50723" spans="1:3" x14ac:dyDescent="0.25">
      <c r="A50723">
        <v>15341</v>
      </c>
      <c r="B50723" s="1">
        <f>DATE(2042,1,1) + TIME(0,0,0)</f>
        <v>51867</v>
      </c>
      <c r="C50723">
        <v>34.158874511999997</v>
      </c>
    </row>
    <row r="50724" spans="1:3" x14ac:dyDescent="0.25">
      <c r="A50724">
        <v>15372</v>
      </c>
      <c r="B50724" s="1">
        <f>DATE(2042,2,1) + TIME(0,0,0)</f>
        <v>51898</v>
      </c>
      <c r="C50724">
        <v>34.165416718000003</v>
      </c>
    </row>
    <row r="50725" spans="1:3" x14ac:dyDescent="0.25">
      <c r="A50725">
        <v>15400</v>
      </c>
      <c r="B50725" s="1">
        <f>DATE(2042,3,1) + TIME(0,0,0)</f>
        <v>51926</v>
      </c>
      <c r="C50725">
        <v>34.171321869000003</v>
      </c>
    </row>
    <row r="50726" spans="1:3" x14ac:dyDescent="0.25">
      <c r="A50726">
        <v>15431</v>
      </c>
      <c r="B50726" s="1">
        <f>DATE(2042,4,1) + TIME(0,0,0)</f>
        <v>51957</v>
      </c>
      <c r="C50726">
        <v>34.177845001000001</v>
      </c>
    </row>
    <row r="50727" spans="1:3" x14ac:dyDescent="0.25">
      <c r="A50727">
        <v>15461</v>
      </c>
      <c r="B50727" s="1">
        <f>DATE(2042,5,1) + TIME(0,0,0)</f>
        <v>51987</v>
      </c>
      <c r="C50727">
        <v>34.184154509999999</v>
      </c>
    </row>
    <row r="50728" spans="1:3" x14ac:dyDescent="0.25">
      <c r="A50728">
        <v>15492</v>
      </c>
      <c r="B50728" s="1">
        <f>DATE(2042,6,1) + TIME(0,0,0)</f>
        <v>52018</v>
      </c>
      <c r="C50728">
        <v>34.190658569</v>
      </c>
    </row>
    <row r="50729" spans="1:3" x14ac:dyDescent="0.25">
      <c r="A50729">
        <v>15522</v>
      </c>
      <c r="B50729" s="1">
        <f>DATE(2042,7,1) + TIME(0,0,0)</f>
        <v>52048</v>
      </c>
      <c r="C50729">
        <v>34.196949005</v>
      </c>
    </row>
    <row r="50730" spans="1:3" x14ac:dyDescent="0.25">
      <c r="A50730">
        <v>15553</v>
      </c>
      <c r="B50730" s="1">
        <f>DATE(2042,8,1) + TIME(0,0,0)</f>
        <v>52079</v>
      </c>
      <c r="C50730">
        <v>34.203437805</v>
      </c>
    </row>
    <row r="50731" spans="1:3" x14ac:dyDescent="0.25">
      <c r="A50731">
        <v>15584</v>
      </c>
      <c r="B50731" s="1">
        <f>DATE(2042,9,1) + TIME(0,0,0)</f>
        <v>52110</v>
      </c>
      <c r="C50731">
        <v>34.209918975999997</v>
      </c>
    </row>
    <row r="50732" spans="1:3" x14ac:dyDescent="0.25">
      <c r="A50732">
        <v>15614</v>
      </c>
      <c r="B50732" s="1">
        <f>DATE(2042,10,1) + TIME(0,0,0)</f>
        <v>52140</v>
      </c>
      <c r="C50732">
        <v>34.216182709000002</v>
      </c>
    </row>
    <row r="50733" spans="1:3" x14ac:dyDescent="0.25">
      <c r="A50733">
        <v>15645</v>
      </c>
      <c r="B50733" s="1">
        <f>DATE(2042,11,1) + TIME(0,0,0)</f>
        <v>52171</v>
      </c>
      <c r="C50733">
        <v>34.222640990999999</v>
      </c>
    </row>
    <row r="50734" spans="1:3" x14ac:dyDescent="0.25">
      <c r="A50734">
        <v>15675</v>
      </c>
      <c r="B50734" s="1">
        <f>DATE(2042,12,1) + TIME(0,0,0)</f>
        <v>52201</v>
      </c>
      <c r="C50734">
        <v>34.228885650999999</v>
      </c>
    </row>
    <row r="50735" spans="1:3" x14ac:dyDescent="0.25">
      <c r="A50735">
        <v>15706</v>
      </c>
      <c r="B50735" s="1">
        <f>DATE(2043,1,1) + TIME(0,0,0)</f>
        <v>52232</v>
      </c>
      <c r="C50735">
        <v>34.235332489000001</v>
      </c>
    </row>
    <row r="50736" spans="1:3" x14ac:dyDescent="0.25">
      <c r="A50736">
        <v>15737</v>
      </c>
      <c r="B50736" s="1">
        <f>DATE(2043,2,1) + TIME(0,0,0)</f>
        <v>52263</v>
      </c>
      <c r="C50736">
        <v>34.241764068999998</v>
      </c>
    </row>
    <row r="50737" spans="1:3" x14ac:dyDescent="0.25">
      <c r="A50737">
        <v>15765</v>
      </c>
      <c r="B50737" s="1">
        <f>DATE(2043,3,1) + TIME(0,0,0)</f>
        <v>52291</v>
      </c>
      <c r="C50737">
        <v>34.247566223</v>
      </c>
    </row>
    <row r="50738" spans="1:3" x14ac:dyDescent="0.25">
      <c r="A50738">
        <v>15796</v>
      </c>
      <c r="B50738" s="1">
        <f>DATE(2043,4,1) + TIME(0,0,0)</f>
        <v>52322</v>
      </c>
      <c r="C50738">
        <v>34.253982544000003</v>
      </c>
    </row>
    <row r="50739" spans="1:3" x14ac:dyDescent="0.25">
      <c r="A50739">
        <v>15826</v>
      </c>
      <c r="B50739" s="1">
        <f>DATE(2043,5,1) + TIME(0,0,0)</f>
        <v>52352</v>
      </c>
      <c r="C50739">
        <v>34.260181426999999</v>
      </c>
    </row>
    <row r="50740" spans="1:3" x14ac:dyDescent="0.25">
      <c r="A50740">
        <v>15857</v>
      </c>
      <c r="B50740" s="1">
        <f>DATE(2043,6,1) + TIME(0,0,0)</f>
        <v>52383</v>
      </c>
      <c r="C50740">
        <v>34.266578674000002</v>
      </c>
    </row>
    <row r="50741" spans="1:3" x14ac:dyDescent="0.25">
      <c r="A50741">
        <v>15887</v>
      </c>
      <c r="B50741" s="1">
        <f>DATE(2043,7,1) + TIME(0,0,0)</f>
        <v>52413</v>
      </c>
      <c r="C50741">
        <v>34.272762299</v>
      </c>
    </row>
    <row r="50742" spans="1:3" x14ac:dyDescent="0.25">
      <c r="A50742">
        <v>15918</v>
      </c>
      <c r="B50742" s="1">
        <f>DATE(2043,8,1) + TIME(0,0,0)</f>
        <v>52444</v>
      </c>
      <c r="C50742">
        <v>34.279140472000002</v>
      </c>
    </row>
    <row r="50743" spans="1:3" x14ac:dyDescent="0.25">
      <c r="A50743">
        <v>15949</v>
      </c>
      <c r="B50743" s="1">
        <f>DATE(2043,9,1) + TIME(0,0,0)</f>
        <v>52475</v>
      </c>
      <c r="C50743">
        <v>34.285511016999997</v>
      </c>
    </row>
    <row r="50744" spans="1:3" x14ac:dyDescent="0.25">
      <c r="A50744">
        <v>15979</v>
      </c>
      <c r="B50744" s="1">
        <f>DATE(2043,10,1) + TIME(0,0,0)</f>
        <v>52505</v>
      </c>
      <c r="C50744">
        <v>34.291664124</v>
      </c>
    </row>
    <row r="50745" spans="1:3" x14ac:dyDescent="0.25">
      <c r="A50745">
        <v>16010</v>
      </c>
      <c r="B50745" s="1">
        <f>DATE(2043,11,1) + TIME(0,0,0)</f>
        <v>52536</v>
      </c>
      <c r="C50745">
        <v>34.298015593999999</v>
      </c>
    </row>
    <row r="50746" spans="1:3" x14ac:dyDescent="0.25">
      <c r="A50746">
        <v>16040</v>
      </c>
      <c r="B50746" s="1">
        <f>DATE(2043,12,1) + TIME(0,0,0)</f>
        <v>52566</v>
      </c>
      <c r="C50746">
        <v>34.304153442</v>
      </c>
    </row>
    <row r="50747" spans="1:3" x14ac:dyDescent="0.25">
      <c r="A50747">
        <v>16071</v>
      </c>
      <c r="B50747" s="1">
        <f>DATE(2044,1,1) + TIME(0,0,0)</f>
        <v>52597</v>
      </c>
      <c r="C50747">
        <v>34.310485839999998</v>
      </c>
    </row>
    <row r="50748" spans="1:3" x14ac:dyDescent="0.25">
      <c r="A50748">
        <v>16102</v>
      </c>
      <c r="B50748" s="1">
        <f>DATE(2044,2,1) + TIME(0,0,0)</f>
        <v>52628</v>
      </c>
      <c r="C50748">
        <v>34.316810607999997</v>
      </c>
    </row>
    <row r="50749" spans="1:3" x14ac:dyDescent="0.25">
      <c r="A50749">
        <v>16131</v>
      </c>
      <c r="B50749" s="1">
        <f>DATE(2044,3,1) + TIME(0,0,0)</f>
        <v>52657</v>
      </c>
      <c r="C50749">
        <v>34.322719573999997</v>
      </c>
    </row>
    <row r="50750" spans="1:3" x14ac:dyDescent="0.25">
      <c r="A50750">
        <v>16162</v>
      </c>
      <c r="B50750" s="1">
        <f>DATE(2044,4,1) + TIME(0,0,0)</f>
        <v>52688</v>
      </c>
      <c r="C50750">
        <v>34.329025268999999</v>
      </c>
    </row>
    <row r="50751" spans="1:3" x14ac:dyDescent="0.25">
      <c r="A50751">
        <v>16192</v>
      </c>
      <c r="B50751" s="1">
        <f>DATE(2044,5,1) + TIME(0,0,0)</f>
        <v>52718</v>
      </c>
      <c r="C50751">
        <v>34.335121155000003</v>
      </c>
    </row>
    <row r="50752" spans="1:3" x14ac:dyDescent="0.25">
      <c r="A50752">
        <v>16223</v>
      </c>
      <c r="B50752" s="1">
        <f>DATE(2044,6,1) + TIME(0,0,0)</f>
        <v>52749</v>
      </c>
      <c r="C50752">
        <v>34.341411591000004</v>
      </c>
    </row>
    <row r="50753" spans="1:3" x14ac:dyDescent="0.25">
      <c r="A50753">
        <v>16253</v>
      </c>
      <c r="B50753" s="1">
        <f>DATE(2044,7,1) + TIME(0,0,0)</f>
        <v>52779</v>
      </c>
      <c r="C50753">
        <v>34.347488403</v>
      </c>
    </row>
    <row r="50754" spans="1:3" x14ac:dyDescent="0.25">
      <c r="A50754">
        <v>16284</v>
      </c>
      <c r="B50754" s="1">
        <f>DATE(2044,8,1) + TIME(0,0,0)</f>
        <v>52810</v>
      </c>
      <c r="C50754">
        <v>34.353759766000003</v>
      </c>
    </row>
    <row r="50755" spans="1:3" x14ac:dyDescent="0.25">
      <c r="A50755">
        <v>16315</v>
      </c>
      <c r="B50755" s="1">
        <f>DATE(2044,9,1) + TIME(0,0,0)</f>
        <v>52841</v>
      </c>
      <c r="C50755">
        <v>34.360023499</v>
      </c>
    </row>
    <row r="50756" spans="1:3" x14ac:dyDescent="0.25">
      <c r="A50756">
        <v>16345</v>
      </c>
      <c r="B50756" s="1">
        <f>DATE(2044,10,1) + TIME(0,0,0)</f>
        <v>52871</v>
      </c>
      <c r="C50756">
        <v>34.366077423</v>
      </c>
    </row>
    <row r="50757" spans="1:3" x14ac:dyDescent="0.25">
      <c r="A50757">
        <v>16376</v>
      </c>
      <c r="B50757" s="1">
        <f>DATE(2044,11,1) + TIME(0,0,0)</f>
        <v>52902</v>
      </c>
      <c r="C50757">
        <v>34.372322083</v>
      </c>
    </row>
    <row r="50758" spans="1:3" x14ac:dyDescent="0.25">
      <c r="A50758">
        <v>16406</v>
      </c>
      <c r="B50758" s="1">
        <f>DATE(2044,12,1) + TIME(0,0,0)</f>
        <v>52932</v>
      </c>
      <c r="C50758">
        <v>34.378360747999999</v>
      </c>
    </row>
    <row r="50759" spans="1:3" x14ac:dyDescent="0.25">
      <c r="A50759">
        <v>16437</v>
      </c>
      <c r="B50759" s="1">
        <f>DATE(2045,1,1) + TIME(0,0,0)</f>
        <v>52963</v>
      </c>
      <c r="C50759">
        <v>34.384590148999997</v>
      </c>
    </row>
    <row r="50760" spans="1:3" x14ac:dyDescent="0.25">
      <c r="A50760">
        <v>16468</v>
      </c>
      <c r="B50760" s="1">
        <f>DATE(2045,2,1) + TIME(0,0,0)</f>
        <v>52994</v>
      </c>
      <c r="C50760">
        <v>34.390811919999997</v>
      </c>
    </row>
    <row r="50761" spans="1:3" x14ac:dyDescent="0.25">
      <c r="A50761">
        <v>16496</v>
      </c>
      <c r="B50761" s="1">
        <f>DATE(2045,3,1) + TIME(0,0,0)</f>
        <v>53022</v>
      </c>
      <c r="C50761">
        <v>34.396423339999998</v>
      </c>
    </row>
    <row r="50762" spans="1:3" x14ac:dyDescent="0.25">
      <c r="A50762">
        <v>16527</v>
      </c>
      <c r="B50762" s="1">
        <f>DATE(2045,4,1) + TIME(0,0,0)</f>
        <v>53053</v>
      </c>
      <c r="C50762">
        <v>34.402626038000001</v>
      </c>
    </row>
    <row r="50763" spans="1:3" x14ac:dyDescent="0.25">
      <c r="A50763">
        <v>16557</v>
      </c>
      <c r="B50763" s="1">
        <f>DATE(2045,5,1) + TIME(0,0,0)</f>
        <v>53083</v>
      </c>
      <c r="C50763">
        <v>34.408622741999999</v>
      </c>
    </row>
    <row r="50764" spans="1:3" x14ac:dyDescent="0.25">
      <c r="A50764">
        <v>16588</v>
      </c>
      <c r="B50764" s="1">
        <f>DATE(2045,6,1) + TIME(0,0,0)</f>
        <v>53114</v>
      </c>
      <c r="C50764">
        <v>34.414813995000003</v>
      </c>
    </row>
    <row r="50765" spans="1:3" x14ac:dyDescent="0.25">
      <c r="A50765">
        <v>16618</v>
      </c>
      <c r="B50765" s="1">
        <f>DATE(2045,7,1) + TIME(0,0,0)</f>
        <v>53144</v>
      </c>
      <c r="C50765">
        <v>34.420795441000003</v>
      </c>
    </row>
    <row r="50766" spans="1:3" x14ac:dyDescent="0.25">
      <c r="A50766">
        <v>16649</v>
      </c>
      <c r="B50766" s="1">
        <f>DATE(2045,8,1) + TIME(0,0,0)</f>
        <v>53175</v>
      </c>
      <c r="C50766">
        <v>34.426967621000003</v>
      </c>
    </row>
    <row r="50767" spans="1:3" x14ac:dyDescent="0.25">
      <c r="A50767">
        <v>16680</v>
      </c>
      <c r="B50767" s="1">
        <f>DATE(2045,9,1) + TIME(0,0,0)</f>
        <v>53206</v>
      </c>
      <c r="C50767">
        <v>34.433128357000001</v>
      </c>
    </row>
    <row r="50768" spans="1:3" x14ac:dyDescent="0.25">
      <c r="A50768">
        <v>16710</v>
      </c>
      <c r="B50768" s="1">
        <f>DATE(2045,10,1) + TIME(0,0,0)</f>
        <v>53236</v>
      </c>
      <c r="C50768">
        <v>34.439086914000001</v>
      </c>
    </row>
    <row r="50769" spans="1:3" x14ac:dyDescent="0.25">
      <c r="A50769">
        <v>16741</v>
      </c>
      <c r="B50769" s="1">
        <f>DATE(2045,11,1) + TIME(0,0,0)</f>
        <v>53267</v>
      </c>
      <c r="C50769">
        <v>34.445232390999998</v>
      </c>
    </row>
    <row r="50770" spans="1:3" x14ac:dyDescent="0.25">
      <c r="A50770">
        <v>16771</v>
      </c>
      <c r="B50770" s="1">
        <f>DATE(2045,12,1) + TIME(0,0,0)</f>
        <v>53297</v>
      </c>
      <c r="C50770">
        <v>34.451175689999999</v>
      </c>
    </row>
    <row r="50771" spans="1:3" x14ac:dyDescent="0.25">
      <c r="A50771">
        <v>16802</v>
      </c>
      <c r="B50771" s="1">
        <f>DATE(2046,1,1) + TIME(0,0,0)</f>
        <v>53328</v>
      </c>
      <c r="C50771">
        <v>34.457305908000002</v>
      </c>
    </row>
    <row r="50772" spans="1:3" x14ac:dyDescent="0.25">
      <c r="A50772">
        <v>16833</v>
      </c>
      <c r="B50772" s="1">
        <f>DATE(2046,2,1) + TIME(0,0,0)</f>
        <v>53359</v>
      </c>
      <c r="C50772">
        <v>34.463428497000002</v>
      </c>
    </row>
    <row r="50773" spans="1:3" x14ac:dyDescent="0.25">
      <c r="A50773">
        <v>16861</v>
      </c>
      <c r="B50773" s="1">
        <f>DATE(2046,3,1) + TIME(0,0,0)</f>
        <v>53387</v>
      </c>
      <c r="C50773">
        <v>34.468952178999999</v>
      </c>
    </row>
    <row r="50774" spans="1:3" x14ac:dyDescent="0.25">
      <c r="A50774">
        <v>16892</v>
      </c>
      <c r="B50774" s="1">
        <f>DATE(2046,4,1) + TIME(0,0,0)</f>
        <v>53418</v>
      </c>
      <c r="C50774">
        <v>34.475059508999998</v>
      </c>
    </row>
    <row r="50775" spans="1:3" x14ac:dyDescent="0.25">
      <c r="A50775">
        <v>16922</v>
      </c>
      <c r="B50775" s="1">
        <f>DATE(2046,5,1) + TIME(0,0,0)</f>
        <v>53448</v>
      </c>
      <c r="C50775">
        <v>34.480964661000002</v>
      </c>
    </row>
    <row r="50776" spans="1:3" x14ac:dyDescent="0.25">
      <c r="A50776">
        <v>16953</v>
      </c>
      <c r="B50776" s="1">
        <f>DATE(2046,6,1) + TIME(0,0,0)</f>
        <v>53479</v>
      </c>
      <c r="C50776">
        <v>34.487056731999999</v>
      </c>
    </row>
    <row r="50777" spans="1:3" x14ac:dyDescent="0.25">
      <c r="A50777">
        <v>16983</v>
      </c>
      <c r="B50777" s="1">
        <f>DATE(2046,7,1) + TIME(0,0,0)</f>
        <v>53509</v>
      </c>
      <c r="C50777">
        <v>34.492942810000002</v>
      </c>
    </row>
    <row r="50778" spans="1:3" x14ac:dyDescent="0.25">
      <c r="A50778">
        <v>17014</v>
      </c>
      <c r="B50778" s="1">
        <f>DATE(2046,8,1) + TIME(0,0,0)</f>
        <v>53540</v>
      </c>
      <c r="C50778">
        <v>34.499019623000002</v>
      </c>
    </row>
    <row r="50779" spans="1:3" x14ac:dyDescent="0.25">
      <c r="A50779">
        <v>17045</v>
      </c>
      <c r="B50779" s="1">
        <f>DATE(2046,9,1) + TIME(0,0,0)</f>
        <v>53571</v>
      </c>
      <c r="C50779">
        <v>34.505084990999997</v>
      </c>
    </row>
    <row r="50780" spans="1:3" x14ac:dyDescent="0.25">
      <c r="A50780">
        <v>17075</v>
      </c>
      <c r="B50780" s="1">
        <f>DATE(2046,10,1) + TIME(0,0,0)</f>
        <v>53601</v>
      </c>
      <c r="C50780">
        <v>34.510948181000003</v>
      </c>
    </row>
    <row r="50781" spans="1:3" x14ac:dyDescent="0.25">
      <c r="A50781">
        <v>17106</v>
      </c>
      <c r="B50781" s="1">
        <f>DATE(2046,11,1) + TIME(0,0,0)</f>
        <v>53632</v>
      </c>
      <c r="C50781">
        <v>34.517002106</v>
      </c>
    </row>
    <row r="50782" spans="1:3" x14ac:dyDescent="0.25">
      <c r="A50782">
        <v>17136</v>
      </c>
      <c r="B50782" s="1">
        <f>DATE(2046,12,1) + TIME(0,0,0)</f>
        <v>53662</v>
      </c>
      <c r="C50782">
        <v>34.522850036999998</v>
      </c>
    </row>
    <row r="50783" spans="1:3" x14ac:dyDescent="0.25">
      <c r="A50783">
        <v>17167</v>
      </c>
      <c r="B50783" s="1">
        <f>DATE(2047,1,1) + TIME(0,0,0)</f>
        <v>53693</v>
      </c>
      <c r="C50783">
        <v>34.528884888</v>
      </c>
    </row>
    <row r="50784" spans="1:3" x14ac:dyDescent="0.25">
      <c r="A50784">
        <v>17198</v>
      </c>
      <c r="B50784" s="1">
        <f>DATE(2047,2,1) + TIME(0,0,0)</f>
        <v>53724</v>
      </c>
      <c r="C50784">
        <v>34.534912108999997</v>
      </c>
    </row>
    <row r="50785" spans="1:3" x14ac:dyDescent="0.25">
      <c r="A50785">
        <v>17226</v>
      </c>
      <c r="B50785" s="1">
        <f>DATE(2047,3,1) + TIME(0,0,0)</f>
        <v>53752</v>
      </c>
      <c r="C50785">
        <v>34.540351868000002</v>
      </c>
    </row>
    <row r="50786" spans="1:3" x14ac:dyDescent="0.25">
      <c r="A50786">
        <v>17257</v>
      </c>
      <c r="B50786" s="1">
        <f>DATE(2047,4,1) + TIME(0,0,0)</f>
        <v>53783</v>
      </c>
      <c r="C50786">
        <v>34.546363831000001</v>
      </c>
    </row>
    <row r="50787" spans="1:3" x14ac:dyDescent="0.25">
      <c r="A50787">
        <v>17287</v>
      </c>
      <c r="B50787" s="1">
        <f>DATE(2047,5,1) + TIME(0,0,0)</f>
        <v>53813</v>
      </c>
      <c r="C50787">
        <v>34.552173615000001</v>
      </c>
    </row>
    <row r="50788" spans="1:3" x14ac:dyDescent="0.25">
      <c r="A50788">
        <v>17318</v>
      </c>
      <c r="B50788" s="1">
        <f>DATE(2047,6,1) + TIME(0,0,0)</f>
        <v>53844</v>
      </c>
      <c r="C50788">
        <v>34.558170318999998</v>
      </c>
    </row>
    <row r="50789" spans="1:3" x14ac:dyDescent="0.25">
      <c r="A50789">
        <v>17348</v>
      </c>
      <c r="B50789" s="1">
        <f>DATE(2047,7,1) + TIME(0,0,0)</f>
        <v>53874</v>
      </c>
      <c r="C50789">
        <v>34.563968658</v>
      </c>
    </row>
    <row r="50790" spans="1:3" x14ac:dyDescent="0.25">
      <c r="A50790">
        <v>17379</v>
      </c>
      <c r="B50790" s="1">
        <f>DATE(2047,8,1) + TIME(0,0,0)</f>
        <v>53905</v>
      </c>
      <c r="C50790">
        <v>34.569950104</v>
      </c>
    </row>
    <row r="50791" spans="1:3" x14ac:dyDescent="0.25">
      <c r="A50791">
        <v>17410</v>
      </c>
      <c r="B50791" s="1">
        <f>DATE(2047,9,1) + TIME(0,0,0)</f>
        <v>53936</v>
      </c>
      <c r="C50791">
        <v>34.575920105000002</v>
      </c>
    </row>
    <row r="50792" spans="1:3" x14ac:dyDescent="0.25">
      <c r="A50792">
        <v>17440</v>
      </c>
      <c r="B50792" s="1">
        <f>DATE(2047,10,1) + TIME(0,0,0)</f>
        <v>53966</v>
      </c>
      <c r="C50792">
        <v>34.581695557000003</v>
      </c>
    </row>
    <row r="50793" spans="1:3" x14ac:dyDescent="0.25">
      <c r="A50793">
        <v>17471</v>
      </c>
      <c r="B50793" s="1">
        <f>DATE(2047,11,1) + TIME(0,0,0)</f>
        <v>53997</v>
      </c>
      <c r="C50793">
        <v>34.587654114000003</v>
      </c>
    </row>
    <row r="50794" spans="1:3" x14ac:dyDescent="0.25">
      <c r="A50794">
        <v>17501</v>
      </c>
      <c r="B50794" s="1">
        <f>DATE(2047,12,1) + TIME(0,0,0)</f>
        <v>54027</v>
      </c>
      <c r="C50794">
        <v>34.593410491999997</v>
      </c>
    </row>
    <row r="50795" spans="1:3" x14ac:dyDescent="0.25">
      <c r="A50795">
        <v>17532</v>
      </c>
      <c r="B50795" s="1">
        <f>DATE(2048,1,1) + TIME(0,0,0)</f>
        <v>54058</v>
      </c>
      <c r="C50795">
        <v>34.599353790000002</v>
      </c>
    </row>
    <row r="50796" spans="1:3" x14ac:dyDescent="0.25">
      <c r="A50796">
        <v>17563</v>
      </c>
      <c r="B50796" s="1">
        <f>DATE(2048,2,1) + TIME(0,0,0)</f>
        <v>54089</v>
      </c>
      <c r="C50796">
        <v>34.605285645000002</v>
      </c>
    </row>
    <row r="50797" spans="1:3" x14ac:dyDescent="0.25">
      <c r="A50797">
        <v>17592</v>
      </c>
      <c r="B50797" s="1">
        <f>DATE(2048,3,1) + TIME(0,0,0)</f>
        <v>54118</v>
      </c>
      <c r="C50797">
        <v>34.610832213999998</v>
      </c>
    </row>
    <row r="50798" spans="1:3" x14ac:dyDescent="0.25">
      <c r="A50798">
        <v>17623</v>
      </c>
      <c r="B50798" s="1">
        <f>DATE(2048,4,1) + TIME(0,0,0)</f>
        <v>54149</v>
      </c>
      <c r="C50798">
        <v>34.616748809999997</v>
      </c>
    </row>
    <row r="50799" spans="1:3" x14ac:dyDescent="0.25">
      <c r="A50799">
        <v>17653</v>
      </c>
      <c r="B50799" s="1">
        <f>DATE(2048,5,1) + TIME(0,0,0)</f>
        <v>54179</v>
      </c>
      <c r="C50799">
        <v>34.622470856</v>
      </c>
    </row>
    <row r="50800" spans="1:3" x14ac:dyDescent="0.25">
      <c r="A50800">
        <v>17684</v>
      </c>
      <c r="B50800" s="1">
        <f>DATE(2048,6,1) + TIME(0,0,0)</f>
        <v>54210</v>
      </c>
      <c r="C50800">
        <v>34.628376007</v>
      </c>
    </row>
    <row r="50801" spans="1:3" x14ac:dyDescent="0.25">
      <c r="A50801">
        <v>17714</v>
      </c>
      <c r="B50801" s="1">
        <f>DATE(2048,7,1) + TIME(0,0,0)</f>
        <v>54240</v>
      </c>
      <c r="C50801">
        <v>34.634078979000002</v>
      </c>
    </row>
    <row r="50802" spans="1:3" x14ac:dyDescent="0.25">
      <c r="A50802">
        <v>17745</v>
      </c>
      <c r="B50802" s="1">
        <f>DATE(2048,8,1) + TIME(0,0,0)</f>
        <v>54271</v>
      </c>
      <c r="C50802">
        <v>34.639968871999997</v>
      </c>
    </row>
    <row r="50803" spans="1:3" x14ac:dyDescent="0.25">
      <c r="A50803">
        <v>17776</v>
      </c>
      <c r="B50803" s="1">
        <f>DATE(2048,9,1) + TIME(0,0,0)</f>
        <v>54302</v>
      </c>
      <c r="C50803">
        <v>34.645847320999998</v>
      </c>
    </row>
    <row r="50804" spans="1:3" x14ac:dyDescent="0.25">
      <c r="A50804">
        <v>17806</v>
      </c>
      <c r="B50804" s="1">
        <f>DATE(2048,10,1) + TIME(0,0,0)</f>
        <v>54332</v>
      </c>
      <c r="C50804">
        <v>34.651531218999999</v>
      </c>
    </row>
    <row r="50805" spans="1:3" x14ac:dyDescent="0.25">
      <c r="A50805">
        <v>17837</v>
      </c>
      <c r="B50805" s="1">
        <f>DATE(2048,11,1) + TIME(0,0,0)</f>
        <v>54363</v>
      </c>
      <c r="C50805">
        <v>34.657398223999998</v>
      </c>
    </row>
    <row r="50806" spans="1:3" x14ac:dyDescent="0.25">
      <c r="A50806">
        <v>17867</v>
      </c>
      <c r="B50806" s="1">
        <f>DATE(2048,12,1) + TIME(0,0,0)</f>
        <v>54393</v>
      </c>
      <c r="C50806">
        <v>34.663066864000001</v>
      </c>
    </row>
    <row r="50807" spans="1:3" x14ac:dyDescent="0.25">
      <c r="A50807">
        <v>17898</v>
      </c>
      <c r="B50807" s="1">
        <f>DATE(2049,1,1) + TIME(0,0,0)</f>
        <v>54424</v>
      </c>
      <c r="C50807">
        <v>34.668914794999999</v>
      </c>
    </row>
    <row r="50808" spans="1:3" x14ac:dyDescent="0.25">
      <c r="A50808">
        <v>17929</v>
      </c>
      <c r="B50808" s="1">
        <f>DATE(2049,2,1) + TIME(0,0,0)</f>
        <v>54455</v>
      </c>
      <c r="C50808">
        <v>34.674758910999998</v>
      </c>
    </row>
    <row r="50809" spans="1:3" x14ac:dyDescent="0.25">
      <c r="A50809">
        <v>17957</v>
      </c>
      <c r="B50809" s="1">
        <f>DATE(2049,3,1) + TIME(0,0,0)</f>
        <v>54483</v>
      </c>
      <c r="C50809">
        <v>34.680027008000003</v>
      </c>
    </row>
    <row r="50810" spans="1:3" x14ac:dyDescent="0.25">
      <c r="A50810">
        <v>17988</v>
      </c>
      <c r="B50810" s="1">
        <f>DATE(2049,4,1) + TIME(0,0,0)</f>
        <v>54514</v>
      </c>
      <c r="C50810">
        <v>34.685855865000001</v>
      </c>
    </row>
    <row r="50811" spans="1:3" x14ac:dyDescent="0.25">
      <c r="A50811">
        <v>18018</v>
      </c>
      <c r="B50811" s="1">
        <f>DATE(2049,5,1) + TIME(0,0,0)</f>
        <v>54544</v>
      </c>
      <c r="C50811">
        <v>34.691486359000002</v>
      </c>
    </row>
    <row r="50812" spans="1:3" x14ac:dyDescent="0.25">
      <c r="A50812">
        <v>18049</v>
      </c>
      <c r="B50812" s="1">
        <f>DATE(2049,6,1) + TIME(0,0,0)</f>
        <v>54575</v>
      </c>
      <c r="C50812">
        <v>34.697299956999998</v>
      </c>
    </row>
    <row r="50813" spans="1:3" x14ac:dyDescent="0.25">
      <c r="A50813">
        <v>18079</v>
      </c>
      <c r="B50813" s="1">
        <f>DATE(2049,7,1) + TIME(0,0,0)</f>
        <v>54605</v>
      </c>
      <c r="C50813">
        <v>34.702919006000002</v>
      </c>
    </row>
    <row r="50814" spans="1:3" x14ac:dyDescent="0.25">
      <c r="A50814">
        <v>18110</v>
      </c>
      <c r="B50814" s="1">
        <f>DATE(2049,8,1) + TIME(0,0,0)</f>
        <v>54636</v>
      </c>
      <c r="C50814">
        <v>34.708713531000001</v>
      </c>
    </row>
    <row r="50815" spans="1:3" x14ac:dyDescent="0.25">
      <c r="A50815">
        <v>18141</v>
      </c>
      <c r="B50815" s="1">
        <f>DATE(2049,9,1) + TIME(0,0,0)</f>
        <v>54667</v>
      </c>
      <c r="C50815">
        <v>34.714504241999997</v>
      </c>
    </row>
    <row r="50816" spans="1:3" x14ac:dyDescent="0.25">
      <c r="A50816">
        <v>18171</v>
      </c>
      <c r="B50816" s="1">
        <f>DATE(2049,10,1) + TIME(0,0,0)</f>
        <v>54697</v>
      </c>
      <c r="C50816">
        <v>34.720100403000004</v>
      </c>
    </row>
    <row r="50817" spans="1:3" x14ac:dyDescent="0.25">
      <c r="A50817">
        <v>18202</v>
      </c>
      <c r="B50817" s="1">
        <f>DATE(2049,11,1) + TIME(0,0,0)</f>
        <v>54728</v>
      </c>
      <c r="C50817">
        <v>34.725872039999999</v>
      </c>
    </row>
    <row r="50818" spans="1:3" x14ac:dyDescent="0.25">
      <c r="A50818">
        <v>18232</v>
      </c>
      <c r="B50818" s="1">
        <f>DATE(2049,12,1) + TIME(0,0,0)</f>
        <v>54758</v>
      </c>
      <c r="C50818">
        <v>34.731452941999997</v>
      </c>
    </row>
    <row r="50819" spans="1:3" x14ac:dyDescent="0.25">
      <c r="A50819">
        <v>18263</v>
      </c>
      <c r="B50819" s="1">
        <f>DATE(2050,1,1) + TIME(0,0,0)</f>
        <v>54789</v>
      </c>
      <c r="C50819">
        <v>34.737213134999998</v>
      </c>
    </row>
    <row r="50821" spans="1:3" x14ac:dyDescent="0.25">
      <c r="A50821" t="s">
        <v>87</v>
      </c>
    </row>
    <row r="50823" spans="1:3" x14ac:dyDescent="0.25">
      <c r="A50823" t="s">
        <v>1</v>
      </c>
      <c r="B50823" t="s">
        <v>2</v>
      </c>
      <c r="C50823" t="s">
        <v>3</v>
      </c>
    </row>
    <row r="50824" spans="1:3" x14ac:dyDescent="0.25">
      <c r="A50824">
        <v>0</v>
      </c>
      <c r="B50824" s="1">
        <f>DATE(2000,1,1) + TIME(0,0,0)</f>
        <v>36526</v>
      </c>
      <c r="C50824">
        <v>0</v>
      </c>
    </row>
    <row r="50825" spans="1:3" x14ac:dyDescent="0.25">
      <c r="A50825">
        <v>31</v>
      </c>
      <c r="B50825" s="1">
        <f>DATE(2000,2,1) + TIME(0,0,0)</f>
        <v>36557</v>
      </c>
      <c r="C50825">
        <v>5.7950105667000003</v>
      </c>
    </row>
    <row r="50826" spans="1:3" x14ac:dyDescent="0.25">
      <c r="A50826">
        <v>60</v>
      </c>
      <c r="B50826" s="1">
        <f>DATE(2000,3,1) + TIME(0,0,0)</f>
        <v>36586</v>
      </c>
      <c r="C50826">
        <v>10.970076561000001</v>
      </c>
    </row>
    <row r="50827" spans="1:3" x14ac:dyDescent="0.25">
      <c r="A50827">
        <v>91</v>
      </c>
      <c r="B50827" s="1">
        <f>DATE(2000,4,1) + TIME(0,0,0)</f>
        <v>36617</v>
      </c>
      <c r="C50827">
        <v>14.44992733</v>
      </c>
    </row>
    <row r="50828" spans="1:3" x14ac:dyDescent="0.25">
      <c r="A50828">
        <v>121</v>
      </c>
      <c r="B50828" s="1">
        <f>DATE(2000,5,1) + TIME(0,0,0)</f>
        <v>36647</v>
      </c>
      <c r="C50828">
        <v>16.294750214</v>
      </c>
    </row>
    <row r="50829" spans="1:3" x14ac:dyDescent="0.25">
      <c r="A50829">
        <v>152</v>
      </c>
      <c r="B50829" s="1">
        <f>DATE(2000,6,1) + TIME(0,0,0)</f>
        <v>36678</v>
      </c>
      <c r="C50829">
        <v>17.498594283999999</v>
      </c>
    </row>
    <row r="50830" spans="1:3" x14ac:dyDescent="0.25">
      <c r="A50830">
        <v>182</v>
      </c>
      <c r="B50830" s="1">
        <f>DATE(2000,7,1) + TIME(0,0,0)</f>
        <v>36708</v>
      </c>
      <c r="C50830">
        <v>18.30921936</v>
      </c>
    </row>
    <row r="50831" spans="1:3" x14ac:dyDescent="0.25">
      <c r="A50831">
        <v>213</v>
      </c>
      <c r="B50831" s="1">
        <f>DATE(2000,8,1) + TIME(0,0,0)</f>
        <v>36739</v>
      </c>
      <c r="C50831">
        <v>18.964931488000001</v>
      </c>
    </row>
    <row r="50832" spans="1:3" x14ac:dyDescent="0.25">
      <c r="A50832">
        <v>244</v>
      </c>
      <c r="B50832" s="1">
        <f>DATE(2000,9,1) + TIME(0,0,0)</f>
        <v>36770</v>
      </c>
      <c r="C50832">
        <v>19.535583496000001</v>
      </c>
    </row>
    <row r="50833" spans="1:3" x14ac:dyDescent="0.25">
      <c r="A50833">
        <v>274</v>
      </c>
      <c r="B50833" s="1">
        <f>DATE(2000,10,1) + TIME(0,0,0)</f>
        <v>36800</v>
      </c>
      <c r="C50833">
        <v>20.046257018999999</v>
      </c>
    </row>
    <row r="50834" spans="1:3" x14ac:dyDescent="0.25">
      <c r="A50834">
        <v>305</v>
      </c>
      <c r="B50834" s="1">
        <f>DATE(2000,11,1) + TIME(0,0,0)</f>
        <v>36831</v>
      </c>
      <c r="C50834">
        <v>20.547769547000001</v>
      </c>
    </row>
    <row r="50835" spans="1:3" x14ac:dyDescent="0.25">
      <c r="A50835">
        <v>335</v>
      </c>
      <c r="B50835" s="1">
        <f>DATE(2000,12,1) + TIME(0,0,0)</f>
        <v>36861</v>
      </c>
      <c r="C50835">
        <v>21.002429962000001</v>
      </c>
    </row>
    <row r="50836" spans="1:3" x14ac:dyDescent="0.25">
      <c r="A50836">
        <v>366</v>
      </c>
      <c r="B50836" s="1">
        <f>DATE(2001,1,1) + TIME(0,0,0)</f>
        <v>36892</v>
      </c>
      <c r="C50836">
        <v>21.435819626000001</v>
      </c>
    </row>
    <row r="50837" spans="1:3" x14ac:dyDescent="0.25">
      <c r="A50837">
        <v>397</v>
      </c>
      <c r="B50837" s="1">
        <f>DATE(2001,2,1) + TIME(0,0,0)</f>
        <v>36923</v>
      </c>
      <c r="C50837">
        <v>21.838811874000001</v>
      </c>
    </row>
    <row r="50838" spans="1:3" x14ac:dyDescent="0.25">
      <c r="A50838">
        <v>425</v>
      </c>
      <c r="B50838" s="1">
        <f>DATE(2001,3,1) + TIME(0,0,0)</f>
        <v>36951</v>
      </c>
      <c r="C50838">
        <v>22.182207108</v>
      </c>
    </row>
    <row r="50839" spans="1:3" x14ac:dyDescent="0.25">
      <c r="A50839">
        <v>456</v>
      </c>
      <c r="B50839" s="1">
        <f>DATE(2001,4,1) + TIME(0,0,0)</f>
        <v>36982</v>
      </c>
      <c r="C50839">
        <v>22.541887283000001</v>
      </c>
    </row>
    <row r="50840" spans="1:3" x14ac:dyDescent="0.25">
      <c r="A50840">
        <v>486</v>
      </c>
      <c r="B50840" s="1">
        <f>DATE(2001,5,1) + TIME(0,0,0)</f>
        <v>37012</v>
      </c>
      <c r="C50840">
        <v>22.869564056000002</v>
      </c>
    </row>
    <row r="50841" spans="1:3" x14ac:dyDescent="0.25">
      <c r="A50841">
        <v>517</v>
      </c>
      <c r="B50841" s="1">
        <f>DATE(2001,6,1) + TIME(0,0,0)</f>
        <v>37043</v>
      </c>
      <c r="C50841">
        <v>23.186624526999999</v>
      </c>
    </row>
    <row r="50842" spans="1:3" x14ac:dyDescent="0.25">
      <c r="A50842">
        <v>547</v>
      </c>
      <c r="B50842" s="1">
        <f>DATE(2001,7,1) + TIME(0,0,0)</f>
        <v>37073</v>
      </c>
      <c r="C50842">
        <v>23.473224640000002</v>
      </c>
    </row>
    <row r="50843" spans="1:3" x14ac:dyDescent="0.25">
      <c r="A50843">
        <v>578</v>
      </c>
      <c r="B50843" s="1">
        <f>DATE(2001,8,1) + TIME(0,0,0)</f>
        <v>37104</v>
      </c>
      <c r="C50843">
        <v>23.751474380000001</v>
      </c>
    </row>
    <row r="50844" spans="1:3" x14ac:dyDescent="0.25">
      <c r="A50844">
        <v>609</v>
      </c>
      <c r="B50844" s="1">
        <f>DATE(2001,9,1) + TIME(0,0,0)</f>
        <v>37135</v>
      </c>
      <c r="C50844">
        <v>24.013433456000001</v>
      </c>
    </row>
    <row r="50845" spans="1:3" x14ac:dyDescent="0.25">
      <c r="A50845">
        <v>639</v>
      </c>
      <c r="B50845" s="1">
        <f>DATE(2001,10,1) + TIME(0,0,0)</f>
        <v>37165</v>
      </c>
      <c r="C50845">
        <v>24.252553939999999</v>
      </c>
    </row>
    <row r="50846" spans="1:3" x14ac:dyDescent="0.25">
      <c r="A50846">
        <v>670</v>
      </c>
      <c r="B50846" s="1">
        <f>DATE(2001,11,1) + TIME(0,0,0)</f>
        <v>37196</v>
      </c>
      <c r="C50846">
        <v>24.486219406</v>
      </c>
    </row>
    <row r="50847" spans="1:3" x14ac:dyDescent="0.25">
      <c r="A50847">
        <v>700</v>
      </c>
      <c r="B50847" s="1">
        <f>DATE(2001,12,1) + TIME(0,0,0)</f>
        <v>37226</v>
      </c>
      <c r="C50847">
        <v>24.701320647999999</v>
      </c>
    </row>
    <row r="50848" spans="1:3" x14ac:dyDescent="0.25">
      <c r="A50848">
        <v>731</v>
      </c>
      <c r="B50848" s="1">
        <f>DATE(2002,1,1) + TIME(0,0,0)</f>
        <v>37257</v>
      </c>
      <c r="C50848">
        <v>24.913730620999999</v>
      </c>
    </row>
    <row r="50849" spans="1:3" x14ac:dyDescent="0.25">
      <c r="A50849">
        <v>762</v>
      </c>
      <c r="B50849" s="1">
        <f>DATE(2002,2,1) + TIME(0,0,0)</f>
        <v>37288</v>
      </c>
      <c r="C50849">
        <v>25.117452621000002</v>
      </c>
    </row>
    <row r="50850" spans="1:3" x14ac:dyDescent="0.25">
      <c r="A50850">
        <v>790</v>
      </c>
      <c r="B50850" s="1">
        <f>DATE(2002,3,1) + TIME(0,0,0)</f>
        <v>37316</v>
      </c>
      <c r="C50850">
        <v>25.294996262000002</v>
      </c>
    </row>
    <row r="50851" spans="1:3" x14ac:dyDescent="0.25">
      <c r="A50851">
        <v>821</v>
      </c>
      <c r="B50851" s="1">
        <f>DATE(2002,4,1) + TIME(0,0,0)</f>
        <v>37347</v>
      </c>
      <c r="C50851">
        <v>25.485229491999998</v>
      </c>
    </row>
    <row r="50852" spans="1:3" x14ac:dyDescent="0.25">
      <c r="A50852">
        <v>851</v>
      </c>
      <c r="B50852" s="1">
        <f>DATE(2002,5,1) + TIME(0,0,0)</f>
        <v>37377</v>
      </c>
      <c r="C50852">
        <v>25.663822174</v>
      </c>
    </row>
    <row r="50853" spans="1:3" x14ac:dyDescent="0.25">
      <c r="A50853">
        <v>882</v>
      </c>
      <c r="B50853" s="1">
        <f>DATE(2002,6,1) + TIME(0,0,0)</f>
        <v>37408</v>
      </c>
      <c r="C50853">
        <v>25.843477248999999</v>
      </c>
    </row>
    <row r="50854" spans="1:3" x14ac:dyDescent="0.25">
      <c r="A50854">
        <v>912</v>
      </c>
      <c r="B50854" s="1">
        <f>DATE(2002,7,1) + TIME(0,0,0)</f>
        <v>37438</v>
      </c>
      <c r="C50854">
        <v>26.012947083</v>
      </c>
    </row>
    <row r="50855" spans="1:3" x14ac:dyDescent="0.25">
      <c r="A50855">
        <v>943</v>
      </c>
      <c r="B50855" s="1">
        <f>DATE(2002,8,1) + TIME(0,0,0)</f>
        <v>37469</v>
      </c>
      <c r="C50855">
        <v>26.183727264000002</v>
      </c>
    </row>
    <row r="50856" spans="1:3" x14ac:dyDescent="0.25">
      <c r="A50856">
        <v>974</v>
      </c>
      <c r="B50856" s="1">
        <f>DATE(2002,9,1) + TIME(0,0,0)</f>
        <v>37500</v>
      </c>
      <c r="C50856">
        <v>26.350265502999999</v>
      </c>
    </row>
    <row r="50857" spans="1:3" x14ac:dyDescent="0.25">
      <c r="A50857">
        <v>1004</v>
      </c>
      <c r="B50857" s="1">
        <f>DATE(2002,10,1) + TIME(0,0,0)</f>
        <v>37530</v>
      </c>
      <c r="C50857">
        <v>26.507734298999999</v>
      </c>
    </row>
    <row r="50858" spans="1:3" x14ac:dyDescent="0.25">
      <c r="A50858">
        <v>1035</v>
      </c>
      <c r="B50858" s="1">
        <f>DATE(2002,11,1) + TIME(0,0,0)</f>
        <v>37561</v>
      </c>
      <c r="C50858">
        <v>26.667057036999999</v>
      </c>
    </row>
    <row r="50859" spans="1:3" x14ac:dyDescent="0.25">
      <c r="A50859">
        <v>1065</v>
      </c>
      <c r="B50859" s="1">
        <f>DATE(2002,12,1) + TIME(0,0,0)</f>
        <v>37591</v>
      </c>
      <c r="C50859">
        <v>26.818077086999999</v>
      </c>
    </row>
    <row r="50860" spans="1:3" x14ac:dyDescent="0.25">
      <c r="A50860">
        <v>1096</v>
      </c>
      <c r="B50860" s="1">
        <f>DATE(2003,1,1) + TIME(0,0,0)</f>
        <v>37622</v>
      </c>
      <c r="C50860">
        <v>26.970909119000002</v>
      </c>
    </row>
    <row r="50861" spans="1:3" x14ac:dyDescent="0.25">
      <c r="A50861">
        <v>1127</v>
      </c>
      <c r="B50861" s="1">
        <f>DATE(2003,2,1) + TIME(0,0,0)</f>
        <v>37653</v>
      </c>
      <c r="C50861">
        <v>27.12055397</v>
      </c>
    </row>
    <row r="50862" spans="1:3" x14ac:dyDescent="0.25">
      <c r="A50862">
        <v>1155</v>
      </c>
      <c r="B50862" s="1">
        <f>DATE(2003,3,1) + TIME(0,0,0)</f>
        <v>37681</v>
      </c>
      <c r="C50862">
        <v>27.253168106</v>
      </c>
    </row>
    <row r="50863" spans="1:3" x14ac:dyDescent="0.25">
      <c r="A50863">
        <v>1186</v>
      </c>
      <c r="B50863" s="1">
        <f>DATE(2003,4,1) + TIME(0,0,0)</f>
        <v>37712</v>
      </c>
      <c r="C50863">
        <v>27.397394179999999</v>
      </c>
    </row>
    <row r="50864" spans="1:3" x14ac:dyDescent="0.25">
      <c r="A50864">
        <v>1216</v>
      </c>
      <c r="B50864" s="1">
        <f>DATE(2003,5,1) + TIME(0,0,0)</f>
        <v>37742</v>
      </c>
      <c r="C50864">
        <v>27.534570693999999</v>
      </c>
    </row>
    <row r="50865" spans="1:3" x14ac:dyDescent="0.25">
      <c r="A50865">
        <v>1247</v>
      </c>
      <c r="B50865" s="1">
        <f>DATE(2003,6,1) + TIME(0,0,0)</f>
        <v>37773</v>
      </c>
      <c r="C50865">
        <v>27.674030303999999</v>
      </c>
    </row>
    <row r="50866" spans="1:3" x14ac:dyDescent="0.25">
      <c r="A50866">
        <v>1277</v>
      </c>
      <c r="B50866" s="1">
        <f>DATE(2003,7,1) + TIME(0,0,0)</f>
        <v>37803</v>
      </c>
      <c r="C50866">
        <v>27.806917191</v>
      </c>
    </row>
    <row r="50867" spans="1:3" x14ac:dyDescent="0.25">
      <c r="A50867">
        <v>1308</v>
      </c>
      <c r="B50867" s="1">
        <f>DATE(2003,8,1) + TIME(0,0,0)</f>
        <v>37834</v>
      </c>
      <c r="C50867">
        <v>27.942218781000001</v>
      </c>
    </row>
    <row r="50868" spans="1:3" x14ac:dyDescent="0.25">
      <c r="A50868">
        <v>1339</v>
      </c>
      <c r="B50868" s="1">
        <f>DATE(2003,9,1) + TIME(0,0,0)</f>
        <v>37865</v>
      </c>
      <c r="C50868">
        <v>28.075597763000001</v>
      </c>
    </row>
    <row r="50869" spans="1:3" x14ac:dyDescent="0.25">
      <c r="A50869">
        <v>1369</v>
      </c>
      <c r="B50869" s="1">
        <f>DATE(2003,10,1) + TIME(0,0,0)</f>
        <v>37895</v>
      </c>
      <c r="C50869">
        <v>28.202917099</v>
      </c>
    </row>
    <row r="50870" spans="1:3" x14ac:dyDescent="0.25">
      <c r="A50870">
        <v>1400</v>
      </c>
      <c r="B50870" s="1">
        <f>DATE(2003,11,1) + TIME(0,0,0)</f>
        <v>37926</v>
      </c>
      <c r="C50870">
        <v>28.332733154</v>
      </c>
    </row>
    <row r="50871" spans="1:3" x14ac:dyDescent="0.25">
      <c r="A50871">
        <v>1430</v>
      </c>
      <c r="B50871" s="1">
        <f>DATE(2003,12,1) + TIME(0,0,0)</f>
        <v>37956</v>
      </c>
      <c r="C50871">
        <v>28.456737518000001</v>
      </c>
    </row>
    <row r="50872" spans="1:3" x14ac:dyDescent="0.25">
      <c r="A50872">
        <v>1461</v>
      </c>
      <c r="B50872" s="1">
        <f>DATE(2004,1,1) + TIME(0,0,0)</f>
        <v>37987</v>
      </c>
      <c r="C50872">
        <v>28.583229065000001</v>
      </c>
    </row>
    <row r="50873" spans="1:3" x14ac:dyDescent="0.25">
      <c r="A50873">
        <v>1492</v>
      </c>
      <c r="B50873" s="1">
        <f>DATE(2004,2,1) + TIME(0,0,0)</f>
        <v>38018</v>
      </c>
      <c r="C50873">
        <v>28.708049773999999</v>
      </c>
    </row>
    <row r="50874" spans="1:3" x14ac:dyDescent="0.25">
      <c r="A50874">
        <v>1521</v>
      </c>
      <c r="B50874" s="1">
        <f>DATE(2004,3,1) + TIME(0,0,0)</f>
        <v>38047</v>
      </c>
      <c r="C50874">
        <v>28.823293686</v>
      </c>
    </row>
    <row r="50875" spans="1:3" x14ac:dyDescent="0.25">
      <c r="A50875">
        <v>1552</v>
      </c>
      <c r="B50875" s="1">
        <f>DATE(2004,4,1) + TIME(0,0,0)</f>
        <v>38078</v>
      </c>
      <c r="C50875">
        <v>28.944847107000001</v>
      </c>
    </row>
    <row r="50876" spans="1:3" x14ac:dyDescent="0.25">
      <c r="A50876">
        <v>1582</v>
      </c>
      <c r="B50876" s="1">
        <f>DATE(2004,5,1) + TIME(0,0,0)</f>
        <v>38108</v>
      </c>
      <c r="C50876">
        <v>29.060848235999998</v>
      </c>
    </row>
    <row r="50877" spans="1:3" x14ac:dyDescent="0.25">
      <c r="A50877">
        <v>1613</v>
      </c>
      <c r="B50877" s="1">
        <f>DATE(2004,6,1) + TIME(0,0,0)</f>
        <v>38139</v>
      </c>
      <c r="C50877">
        <v>29.179021835</v>
      </c>
    </row>
    <row r="50878" spans="1:3" x14ac:dyDescent="0.25">
      <c r="A50878">
        <v>1643</v>
      </c>
      <c r="B50878" s="1">
        <f>DATE(2004,7,1) + TIME(0,0,0)</f>
        <v>38169</v>
      </c>
      <c r="C50878">
        <v>29.291713715</v>
      </c>
    </row>
    <row r="50879" spans="1:3" x14ac:dyDescent="0.25">
      <c r="A50879">
        <v>1674</v>
      </c>
      <c r="B50879" s="1">
        <f>DATE(2004,8,1) + TIME(0,0,0)</f>
        <v>38200</v>
      </c>
      <c r="C50879">
        <v>29.406396866000001</v>
      </c>
    </row>
    <row r="50880" spans="1:3" x14ac:dyDescent="0.25">
      <c r="A50880">
        <v>1705</v>
      </c>
      <c r="B50880" s="1">
        <f>DATE(2004,9,1) + TIME(0,0,0)</f>
        <v>38231</v>
      </c>
      <c r="C50880">
        <v>29.519260406000001</v>
      </c>
    </row>
    <row r="50881" spans="1:3" x14ac:dyDescent="0.25">
      <c r="A50881">
        <v>1735</v>
      </c>
      <c r="B50881" s="1">
        <f>DATE(2004,10,1) + TIME(0,0,0)</f>
        <v>38261</v>
      </c>
      <c r="C50881">
        <v>29.626756667999999</v>
      </c>
    </row>
    <row r="50882" spans="1:3" x14ac:dyDescent="0.25">
      <c r="A50882">
        <v>1766</v>
      </c>
      <c r="B50882" s="1">
        <f>DATE(2004,11,1) + TIME(0,0,0)</f>
        <v>38292</v>
      </c>
      <c r="C50882">
        <v>29.736063003999998</v>
      </c>
    </row>
    <row r="50883" spans="1:3" x14ac:dyDescent="0.25">
      <c r="A50883">
        <v>1796</v>
      </c>
      <c r="B50883" s="1">
        <f>DATE(2004,12,1) + TIME(0,0,0)</f>
        <v>38322</v>
      </c>
      <c r="C50883">
        <v>29.840148926000001</v>
      </c>
    </row>
    <row r="50884" spans="1:3" x14ac:dyDescent="0.25">
      <c r="A50884">
        <v>1827</v>
      </c>
      <c r="B50884" s="1">
        <f>DATE(2005,1,1) + TIME(0,0,0)</f>
        <v>38353</v>
      </c>
      <c r="C50884">
        <v>29.945987701</v>
      </c>
    </row>
    <row r="50885" spans="1:3" x14ac:dyDescent="0.25">
      <c r="A50885">
        <v>1858</v>
      </c>
      <c r="B50885" s="1">
        <f>DATE(2005,2,1) + TIME(0,0,0)</f>
        <v>38384</v>
      </c>
      <c r="C50885">
        <v>30.049957275000001</v>
      </c>
    </row>
    <row r="50886" spans="1:3" x14ac:dyDescent="0.25">
      <c r="A50886">
        <v>1886</v>
      </c>
      <c r="B50886" s="1">
        <f>DATE(2005,3,1) + TIME(0,0,0)</f>
        <v>38412</v>
      </c>
      <c r="C50886">
        <v>30.142108917000002</v>
      </c>
    </row>
    <row r="50887" spans="1:3" x14ac:dyDescent="0.25">
      <c r="A50887">
        <v>1917</v>
      </c>
      <c r="B50887" s="1">
        <f>DATE(2005,4,1) + TIME(0,0,0)</f>
        <v>38443</v>
      </c>
      <c r="C50887">
        <v>30.242147446000001</v>
      </c>
    </row>
    <row r="50888" spans="1:3" x14ac:dyDescent="0.25">
      <c r="A50888">
        <v>1947</v>
      </c>
      <c r="B50888" s="1">
        <f>DATE(2005,5,1) + TIME(0,0,0)</f>
        <v>38473</v>
      </c>
      <c r="C50888">
        <v>30.336633681999999</v>
      </c>
    </row>
    <row r="50889" spans="1:3" x14ac:dyDescent="0.25">
      <c r="A50889">
        <v>1978</v>
      </c>
      <c r="B50889" s="1">
        <f>DATE(2005,6,1) + TIME(0,0,0)</f>
        <v>38504</v>
      </c>
      <c r="C50889">
        <v>30.431859970000001</v>
      </c>
    </row>
    <row r="50890" spans="1:3" x14ac:dyDescent="0.25">
      <c r="A50890">
        <v>2008</v>
      </c>
      <c r="B50890" s="1">
        <f>DATE(2005,7,1) + TIME(0,0,0)</f>
        <v>38534</v>
      </c>
      <c r="C50890">
        <v>30.522106171000001</v>
      </c>
    </row>
    <row r="50891" spans="1:3" x14ac:dyDescent="0.25">
      <c r="A50891">
        <v>2039</v>
      </c>
      <c r="B50891" s="1">
        <f>DATE(2005,8,1) + TIME(0,0,0)</f>
        <v>38565</v>
      </c>
      <c r="C50891">
        <v>30.613540649000001</v>
      </c>
    </row>
    <row r="50892" spans="1:3" x14ac:dyDescent="0.25">
      <c r="A50892">
        <v>2070</v>
      </c>
      <c r="B50892" s="1">
        <f>DATE(2005,9,1) + TIME(0,0,0)</f>
        <v>38596</v>
      </c>
      <c r="C50892">
        <v>30.703035355000001</v>
      </c>
    </row>
    <row r="50893" spans="1:3" x14ac:dyDescent="0.25">
      <c r="A50893">
        <v>2100</v>
      </c>
      <c r="B50893" s="1">
        <f>DATE(2005,10,1) + TIME(0,0,0)</f>
        <v>38626</v>
      </c>
      <c r="C50893">
        <v>30.787759780999998</v>
      </c>
    </row>
    <row r="50894" spans="1:3" x14ac:dyDescent="0.25">
      <c r="A50894">
        <v>2131</v>
      </c>
      <c r="B50894" s="1">
        <f>DATE(2005,11,1) + TIME(0,0,0)</f>
        <v>38657</v>
      </c>
      <c r="C50894">
        <v>30.873380660999999</v>
      </c>
    </row>
    <row r="50895" spans="1:3" x14ac:dyDescent="0.25">
      <c r="A50895">
        <v>2161</v>
      </c>
      <c r="B50895" s="1">
        <f>DATE(2005,12,1) + TIME(0,0,0)</f>
        <v>38687</v>
      </c>
      <c r="C50895">
        <v>30.954406737999999</v>
      </c>
    </row>
    <row r="50896" spans="1:3" x14ac:dyDescent="0.25">
      <c r="A50896">
        <v>2192</v>
      </c>
      <c r="B50896" s="1">
        <f>DATE(2006,1,1) + TIME(0,0,0)</f>
        <v>38718</v>
      </c>
      <c r="C50896">
        <v>31.036308289000001</v>
      </c>
    </row>
    <row r="50897" spans="1:3" x14ac:dyDescent="0.25">
      <c r="A50897">
        <v>2223</v>
      </c>
      <c r="B50897" s="1">
        <f>DATE(2006,2,1) + TIME(0,0,0)</f>
        <v>38749</v>
      </c>
      <c r="C50897">
        <v>31.116439819</v>
      </c>
    </row>
    <row r="50898" spans="1:3" x14ac:dyDescent="0.25">
      <c r="A50898">
        <v>2251</v>
      </c>
      <c r="B50898" s="1">
        <f>DATE(2006,3,1) + TIME(0,0,0)</f>
        <v>38777</v>
      </c>
      <c r="C50898">
        <v>31.187423706000001</v>
      </c>
    </row>
    <row r="50899" spans="1:3" x14ac:dyDescent="0.25">
      <c r="A50899">
        <v>2282</v>
      </c>
      <c r="B50899" s="1">
        <f>DATE(2006,4,1) + TIME(0,0,0)</f>
        <v>38808</v>
      </c>
      <c r="C50899">
        <v>31.264516830000002</v>
      </c>
    </row>
    <row r="50900" spans="1:3" x14ac:dyDescent="0.25">
      <c r="A50900">
        <v>2312</v>
      </c>
      <c r="B50900" s="1">
        <f>DATE(2006,5,1) + TIME(0,0,0)</f>
        <v>38838</v>
      </c>
      <c r="C50900">
        <v>31.337692261000001</v>
      </c>
    </row>
    <row r="50901" spans="1:3" x14ac:dyDescent="0.25">
      <c r="A50901">
        <v>2343</v>
      </c>
      <c r="B50901" s="1">
        <f>DATE(2006,6,1) + TIME(0,0,0)</f>
        <v>38869</v>
      </c>
      <c r="C50901">
        <v>31.411960602000001</v>
      </c>
    </row>
    <row r="50902" spans="1:3" x14ac:dyDescent="0.25">
      <c r="A50902">
        <v>2373</v>
      </c>
      <c r="B50902" s="1">
        <f>DATE(2006,7,1) + TIME(0,0,0)</f>
        <v>38899</v>
      </c>
      <c r="C50902">
        <v>31.482627869000002</v>
      </c>
    </row>
    <row r="50903" spans="1:3" x14ac:dyDescent="0.25">
      <c r="A50903">
        <v>2404</v>
      </c>
      <c r="B50903" s="1">
        <f>DATE(2006,8,1) + TIME(0,0,0)</f>
        <v>38930</v>
      </c>
      <c r="C50903">
        <v>31.554559707999999</v>
      </c>
    </row>
    <row r="50904" spans="1:3" x14ac:dyDescent="0.25">
      <c r="A50904">
        <v>2435</v>
      </c>
      <c r="B50904" s="1">
        <f>DATE(2006,9,1) + TIME(0,0,0)</f>
        <v>38961</v>
      </c>
      <c r="C50904">
        <v>31.625463486000001</v>
      </c>
    </row>
    <row r="50905" spans="1:3" x14ac:dyDescent="0.25">
      <c r="A50905">
        <v>2465</v>
      </c>
      <c r="B50905" s="1">
        <f>DATE(2006,10,1) + TIME(0,0,0)</f>
        <v>38991</v>
      </c>
      <c r="C50905">
        <v>31.693181992</v>
      </c>
    </row>
    <row r="50906" spans="1:3" x14ac:dyDescent="0.25">
      <c r="A50906">
        <v>2496</v>
      </c>
      <c r="B50906" s="1">
        <f>DATE(2006,11,1) + TIME(0,0,0)</f>
        <v>39022</v>
      </c>
      <c r="C50906">
        <v>31.762407303</v>
      </c>
    </row>
    <row r="50907" spans="1:3" x14ac:dyDescent="0.25">
      <c r="A50907">
        <v>2526</v>
      </c>
      <c r="B50907" s="1">
        <f>DATE(2006,12,1) + TIME(0,0,0)</f>
        <v>39052</v>
      </c>
      <c r="C50907">
        <v>31.828491210999999</v>
      </c>
    </row>
    <row r="50908" spans="1:3" x14ac:dyDescent="0.25">
      <c r="A50908">
        <v>2557</v>
      </c>
      <c r="B50908" s="1">
        <f>DATE(2007,1,1) + TIME(0,0,0)</f>
        <v>39083</v>
      </c>
      <c r="C50908">
        <v>31.895929336999998</v>
      </c>
    </row>
    <row r="50909" spans="1:3" x14ac:dyDescent="0.25">
      <c r="A50909">
        <v>2588</v>
      </c>
      <c r="B50909" s="1">
        <f>DATE(2007,2,1) + TIME(0,0,0)</f>
        <v>39114</v>
      </c>
      <c r="C50909">
        <v>31.962402344000001</v>
      </c>
    </row>
    <row r="50910" spans="1:3" x14ac:dyDescent="0.25">
      <c r="A50910">
        <v>2616</v>
      </c>
      <c r="B50910" s="1">
        <f>DATE(2007,3,1) + TIME(0,0,0)</f>
        <v>39142</v>
      </c>
      <c r="C50910">
        <v>32.021743774000001</v>
      </c>
    </row>
    <row r="50911" spans="1:3" x14ac:dyDescent="0.25">
      <c r="A50911">
        <v>2647</v>
      </c>
      <c r="B50911" s="1">
        <f>DATE(2007,4,1) + TIME(0,0,0)</f>
        <v>39173</v>
      </c>
      <c r="C50911">
        <v>32.086585999</v>
      </c>
    </row>
    <row r="50912" spans="1:3" x14ac:dyDescent="0.25">
      <c r="A50912">
        <v>2677</v>
      </c>
      <c r="B50912" s="1">
        <f>DATE(2007,5,1) + TIME(0,0,0)</f>
        <v>39203</v>
      </c>
      <c r="C50912">
        <v>32.148643493999998</v>
      </c>
    </row>
    <row r="50913" spans="1:3" x14ac:dyDescent="0.25">
      <c r="A50913">
        <v>2708</v>
      </c>
      <c r="B50913" s="1">
        <f>DATE(2007,6,1) + TIME(0,0,0)</f>
        <v>39234</v>
      </c>
      <c r="C50913">
        <v>32.211990356000001</v>
      </c>
    </row>
    <row r="50914" spans="1:3" x14ac:dyDescent="0.25">
      <c r="A50914">
        <v>2738</v>
      </c>
      <c r="B50914" s="1">
        <f>DATE(2007,7,1) + TIME(0,0,0)</f>
        <v>39264</v>
      </c>
      <c r="C50914">
        <v>32.272647857999999</v>
      </c>
    </row>
    <row r="50915" spans="1:3" x14ac:dyDescent="0.25">
      <c r="A50915">
        <v>2769</v>
      </c>
      <c r="B50915" s="1">
        <f>DATE(2007,8,1) + TIME(0,0,0)</f>
        <v>39295</v>
      </c>
      <c r="C50915">
        <v>32.334644318000002</v>
      </c>
    </row>
    <row r="50916" spans="1:3" x14ac:dyDescent="0.25">
      <c r="A50916">
        <v>2800</v>
      </c>
      <c r="B50916" s="1">
        <f>DATE(2007,9,1) + TIME(0,0,0)</f>
        <v>39326</v>
      </c>
      <c r="C50916">
        <v>32.395950317</v>
      </c>
    </row>
    <row r="50917" spans="1:3" x14ac:dyDescent="0.25">
      <c r="A50917">
        <v>2830</v>
      </c>
      <c r="B50917" s="1">
        <f>DATE(2007,10,1) + TIME(0,0,0)</f>
        <v>39356</v>
      </c>
      <c r="C50917">
        <v>32.454627991000002</v>
      </c>
    </row>
    <row r="50918" spans="1:3" x14ac:dyDescent="0.25">
      <c r="A50918">
        <v>2861</v>
      </c>
      <c r="B50918" s="1">
        <f>DATE(2007,11,1) + TIME(0,0,0)</f>
        <v>39387</v>
      </c>
      <c r="C50918">
        <v>32.514606475999997</v>
      </c>
    </row>
    <row r="50919" spans="1:3" x14ac:dyDescent="0.25">
      <c r="A50919">
        <v>2891</v>
      </c>
      <c r="B50919" s="1">
        <f>DATE(2007,12,1) + TIME(0,0,0)</f>
        <v>39417</v>
      </c>
      <c r="C50919">
        <v>32.572025299000003</v>
      </c>
    </row>
    <row r="50920" spans="1:3" x14ac:dyDescent="0.25">
      <c r="A50920">
        <v>2922</v>
      </c>
      <c r="B50920" s="1">
        <f>DATE(2008,1,1) + TIME(0,0,0)</f>
        <v>39448</v>
      </c>
      <c r="C50920">
        <v>32.630725861000002</v>
      </c>
    </row>
    <row r="50921" spans="1:3" x14ac:dyDescent="0.25">
      <c r="A50921">
        <v>2953</v>
      </c>
      <c r="B50921" s="1">
        <f>DATE(2008,2,1) + TIME(0,0,0)</f>
        <v>39479</v>
      </c>
      <c r="C50921">
        <v>32.688800811999997</v>
      </c>
    </row>
    <row r="50922" spans="1:3" x14ac:dyDescent="0.25">
      <c r="A50922">
        <v>2982</v>
      </c>
      <c r="B50922" s="1">
        <f>DATE(2008,3,1) + TIME(0,0,0)</f>
        <v>39508</v>
      </c>
      <c r="C50922">
        <v>32.742568970000001</v>
      </c>
    </row>
    <row r="50923" spans="1:3" x14ac:dyDescent="0.25">
      <c r="A50923">
        <v>3013</v>
      </c>
      <c r="B50923" s="1">
        <f>DATE(2008,4,1) + TIME(0,0,0)</f>
        <v>39539</v>
      </c>
      <c r="C50923">
        <v>32.799449920999997</v>
      </c>
    </row>
    <row r="50924" spans="1:3" x14ac:dyDescent="0.25">
      <c r="A50924">
        <v>3043</v>
      </c>
      <c r="B50924" s="1">
        <f>DATE(2008,5,1) + TIME(0,0,0)</f>
        <v>39569</v>
      </c>
      <c r="C50924">
        <v>32.853927612</v>
      </c>
    </row>
    <row r="50925" spans="1:3" x14ac:dyDescent="0.25">
      <c r="A50925">
        <v>3074</v>
      </c>
      <c r="B50925" s="1">
        <f>DATE(2008,6,1) + TIME(0,0,0)</f>
        <v>39600</v>
      </c>
      <c r="C50925">
        <v>32.909637451000002</v>
      </c>
    </row>
    <row r="50926" spans="1:3" x14ac:dyDescent="0.25">
      <c r="A50926">
        <v>3104</v>
      </c>
      <c r="B50926" s="1">
        <f>DATE(2008,7,1) + TIME(0,0,0)</f>
        <v>39630</v>
      </c>
      <c r="C50926">
        <v>32.962997436999999</v>
      </c>
    </row>
    <row r="50927" spans="1:3" x14ac:dyDescent="0.25">
      <c r="A50927">
        <v>3135</v>
      </c>
      <c r="B50927" s="1">
        <f>DATE(2008,8,1) + TIME(0,0,0)</f>
        <v>39661</v>
      </c>
      <c r="C50927">
        <v>33.017566680999998</v>
      </c>
    </row>
    <row r="50928" spans="1:3" x14ac:dyDescent="0.25">
      <c r="A50928">
        <v>3166</v>
      </c>
      <c r="B50928" s="1">
        <f>DATE(2008,9,1) + TIME(0,0,0)</f>
        <v>39692</v>
      </c>
      <c r="C50928">
        <v>33.071567535</v>
      </c>
    </row>
    <row r="50929" spans="1:3" x14ac:dyDescent="0.25">
      <c r="A50929">
        <v>3196</v>
      </c>
      <c r="B50929" s="1">
        <f>DATE(2008,10,1) + TIME(0,0,0)</f>
        <v>39722</v>
      </c>
      <c r="C50929">
        <v>33.123298644999998</v>
      </c>
    </row>
    <row r="50930" spans="1:3" x14ac:dyDescent="0.25">
      <c r="A50930">
        <v>3227</v>
      </c>
      <c r="B50930" s="1">
        <f>DATE(2008,11,1) + TIME(0,0,0)</f>
        <v>39753</v>
      </c>
      <c r="C50930">
        <v>33.176208496000001</v>
      </c>
    </row>
    <row r="50931" spans="1:3" x14ac:dyDescent="0.25">
      <c r="A50931">
        <v>3257</v>
      </c>
      <c r="B50931" s="1">
        <f>DATE(2008,12,1) + TIME(0,0,0)</f>
        <v>39783</v>
      </c>
      <c r="C50931">
        <v>33.226894379000001</v>
      </c>
    </row>
    <row r="50932" spans="1:3" x14ac:dyDescent="0.25">
      <c r="A50932">
        <v>3288</v>
      </c>
      <c r="B50932" s="1">
        <f>DATE(2009,1,1) + TIME(0,0,0)</f>
        <v>39814</v>
      </c>
      <c r="C50932">
        <v>33.278713226000001</v>
      </c>
    </row>
    <row r="50933" spans="1:3" x14ac:dyDescent="0.25">
      <c r="A50933">
        <v>3319</v>
      </c>
      <c r="B50933" s="1">
        <f>DATE(2009,2,1) + TIME(0,0,0)</f>
        <v>39845</v>
      </c>
      <c r="C50933">
        <v>33.329990387000002</v>
      </c>
    </row>
    <row r="50934" spans="1:3" x14ac:dyDescent="0.25">
      <c r="A50934">
        <v>3347</v>
      </c>
      <c r="B50934" s="1">
        <f>DATE(2009,3,1) + TIME(0,0,0)</f>
        <v>39873</v>
      </c>
      <c r="C50934">
        <v>33.375858307000001</v>
      </c>
    </row>
    <row r="50935" spans="1:3" x14ac:dyDescent="0.25">
      <c r="A50935">
        <v>3378</v>
      </c>
      <c r="B50935" s="1">
        <f>DATE(2009,4,1) + TIME(0,0,0)</f>
        <v>39904</v>
      </c>
      <c r="C50935">
        <v>33.426143646</v>
      </c>
    </row>
    <row r="50936" spans="1:3" x14ac:dyDescent="0.25">
      <c r="A50936">
        <v>3408</v>
      </c>
      <c r="B50936" s="1">
        <f>DATE(2009,5,1) + TIME(0,0,0)</f>
        <v>39934</v>
      </c>
      <c r="C50936">
        <v>33.474327086999999</v>
      </c>
    </row>
    <row r="50937" spans="1:3" x14ac:dyDescent="0.25">
      <c r="A50937">
        <v>3439</v>
      </c>
      <c r="B50937" s="1">
        <f>DATE(2009,6,1) + TIME(0,0,0)</f>
        <v>39965</v>
      </c>
      <c r="C50937">
        <v>33.523632050000003</v>
      </c>
    </row>
    <row r="50938" spans="1:3" x14ac:dyDescent="0.25">
      <c r="A50938">
        <v>3469</v>
      </c>
      <c r="B50938" s="1">
        <f>DATE(2009,7,1) + TIME(0,0,0)</f>
        <v>39995</v>
      </c>
      <c r="C50938">
        <v>33.570888519</v>
      </c>
    </row>
    <row r="50939" spans="1:3" x14ac:dyDescent="0.25">
      <c r="A50939">
        <v>3500</v>
      </c>
      <c r="B50939" s="1">
        <f>DATE(2009,8,1) + TIME(0,0,0)</f>
        <v>40026</v>
      </c>
      <c r="C50939">
        <v>33.619243621999999</v>
      </c>
    </row>
    <row r="50940" spans="1:3" x14ac:dyDescent="0.25">
      <c r="A50940">
        <v>3531</v>
      </c>
      <c r="B50940" s="1">
        <f>DATE(2009,9,1) + TIME(0,0,0)</f>
        <v>40057</v>
      </c>
      <c r="C50940">
        <v>33.667129516999999</v>
      </c>
    </row>
    <row r="50941" spans="1:3" x14ac:dyDescent="0.25">
      <c r="A50941">
        <v>3561</v>
      </c>
      <c r="B50941" s="1">
        <f>DATE(2009,10,1) + TIME(0,0,0)</f>
        <v>40087</v>
      </c>
      <c r="C50941">
        <v>33.713035583</v>
      </c>
    </row>
    <row r="50942" spans="1:3" x14ac:dyDescent="0.25">
      <c r="A50942">
        <v>3592</v>
      </c>
      <c r="B50942" s="1">
        <f>DATE(2009,11,1) + TIME(0,0,0)</f>
        <v>40118</v>
      </c>
      <c r="C50942">
        <v>33.760021209999998</v>
      </c>
    </row>
    <row r="50943" spans="1:3" x14ac:dyDescent="0.25">
      <c r="A50943">
        <v>3622</v>
      </c>
      <c r="B50943" s="1">
        <f>DATE(2009,12,1) + TIME(0,0,0)</f>
        <v>40148</v>
      </c>
      <c r="C50943">
        <v>33.805068970000001</v>
      </c>
    </row>
    <row r="50944" spans="1:3" x14ac:dyDescent="0.25">
      <c r="A50944">
        <v>3653</v>
      </c>
      <c r="B50944" s="1">
        <f>DATE(2010,1,1) + TIME(0,0,0)</f>
        <v>40179</v>
      </c>
      <c r="C50944">
        <v>33.851177216000004</v>
      </c>
    </row>
    <row r="50945" spans="1:3" x14ac:dyDescent="0.25">
      <c r="A50945">
        <v>3684</v>
      </c>
      <c r="B50945" s="1">
        <f>DATE(2010,2,1) + TIME(0,0,0)</f>
        <v>40210</v>
      </c>
      <c r="C50945">
        <v>33.896854400999999</v>
      </c>
    </row>
    <row r="50946" spans="1:3" x14ac:dyDescent="0.25">
      <c r="A50946">
        <v>3712</v>
      </c>
      <c r="B50946" s="1">
        <f>DATE(2010,3,1) + TIME(0,0,0)</f>
        <v>40238</v>
      </c>
      <c r="C50946">
        <v>33.937763214</v>
      </c>
    </row>
    <row r="50947" spans="1:3" x14ac:dyDescent="0.25">
      <c r="A50947">
        <v>3743</v>
      </c>
      <c r="B50947" s="1">
        <f>DATE(2010,4,1) + TIME(0,0,0)</f>
        <v>40269</v>
      </c>
      <c r="C50947">
        <v>33.982631683000001</v>
      </c>
    </row>
    <row r="50948" spans="1:3" x14ac:dyDescent="0.25">
      <c r="A50948">
        <v>3773</v>
      </c>
      <c r="B50948" s="1">
        <f>DATE(2010,5,1) + TIME(0,0,0)</f>
        <v>40299</v>
      </c>
      <c r="C50948">
        <v>34.025665283000002</v>
      </c>
    </row>
    <row r="50949" spans="1:3" x14ac:dyDescent="0.25">
      <c r="A50949">
        <v>3804</v>
      </c>
      <c r="B50949" s="1">
        <f>DATE(2010,6,1) + TIME(0,0,0)</f>
        <v>40330</v>
      </c>
      <c r="C50949">
        <v>34.069728851000001</v>
      </c>
    </row>
    <row r="50950" spans="1:3" x14ac:dyDescent="0.25">
      <c r="A50950">
        <v>3834</v>
      </c>
      <c r="B50950" s="1">
        <f>DATE(2010,7,1) + TIME(0,0,0)</f>
        <v>40360</v>
      </c>
      <c r="C50950">
        <v>34.111995696999998</v>
      </c>
    </row>
    <row r="50951" spans="1:3" x14ac:dyDescent="0.25">
      <c r="A50951">
        <v>3865</v>
      </c>
      <c r="B50951" s="1">
        <f>DATE(2010,8,1) + TIME(0,0,0)</f>
        <v>40391</v>
      </c>
      <c r="C50951">
        <v>34.155269623000002</v>
      </c>
    </row>
    <row r="50952" spans="1:3" x14ac:dyDescent="0.25">
      <c r="A50952">
        <v>3896</v>
      </c>
      <c r="B50952" s="1">
        <f>DATE(2010,9,1) + TIME(0,0,0)</f>
        <v>40422</v>
      </c>
      <c r="C50952">
        <v>34.198158264</v>
      </c>
    </row>
    <row r="50953" spans="1:3" x14ac:dyDescent="0.25">
      <c r="A50953">
        <v>3926</v>
      </c>
      <c r="B50953" s="1">
        <f>DATE(2010,10,1) + TIME(0,0,0)</f>
        <v>40452</v>
      </c>
      <c r="C50953">
        <v>34.239311217999997</v>
      </c>
    </row>
    <row r="50954" spans="1:3" x14ac:dyDescent="0.25">
      <c r="A50954">
        <v>3957</v>
      </c>
      <c r="B50954" s="1">
        <f>DATE(2010,11,1) + TIME(0,0,0)</f>
        <v>40483</v>
      </c>
      <c r="C50954">
        <v>34.281448363999999</v>
      </c>
    </row>
    <row r="50955" spans="1:3" x14ac:dyDescent="0.25">
      <c r="A50955">
        <v>3987</v>
      </c>
      <c r="B50955" s="1">
        <f>DATE(2010,12,1) + TIME(0,0,0)</f>
        <v>40513</v>
      </c>
      <c r="C50955">
        <v>34.321891784999998</v>
      </c>
    </row>
    <row r="50956" spans="1:3" x14ac:dyDescent="0.25">
      <c r="A50956">
        <v>4018</v>
      </c>
      <c r="B50956" s="1">
        <f>DATE(2011,1,1) + TIME(0,0,0)</f>
        <v>40544</v>
      </c>
      <c r="C50956">
        <v>34.363296509000001</v>
      </c>
    </row>
    <row r="50957" spans="1:3" x14ac:dyDescent="0.25">
      <c r="A50957">
        <v>4049</v>
      </c>
      <c r="B50957" s="1">
        <f>DATE(2011,2,1) + TIME(0,0,0)</f>
        <v>40575</v>
      </c>
      <c r="C50957">
        <v>34.404342651</v>
      </c>
    </row>
    <row r="50958" spans="1:3" x14ac:dyDescent="0.25">
      <c r="A50958">
        <v>4077</v>
      </c>
      <c r="B50958" s="1">
        <f>DATE(2011,3,1) + TIME(0,0,0)</f>
        <v>40603</v>
      </c>
      <c r="C50958">
        <v>34.441200256000002</v>
      </c>
    </row>
    <row r="50959" spans="1:3" x14ac:dyDescent="0.25">
      <c r="A50959">
        <v>4108</v>
      </c>
      <c r="B50959" s="1">
        <f>DATE(2011,4,1) + TIME(0,0,0)</f>
        <v>40634</v>
      </c>
      <c r="C50959">
        <v>34.481555939000003</v>
      </c>
    </row>
    <row r="50960" spans="1:3" x14ac:dyDescent="0.25">
      <c r="A50960">
        <v>4138</v>
      </c>
      <c r="B50960" s="1">
        <f>DATE(2011,5,1) + TIME(0,0,0)</f>
        <v>40664</v>
      </c>
      <c r="C50960">
        <v>34.520328522</v>
      </c>
    </row>
    <row r="50961" spans="1:3" x14ac:dyDescent="0.25">
      <c r="A50961">
        <v>4169</v>
      </c>
      <c r="B50961" s="1">
        <f>DATE(2011,6,1) + TIME(0,0,0)</f>
        <v>40695</v>
      </c>
      <c r="C50961">
        <v>34.560440063000001</v>
      </c>
    </row>
    <row r="50962" spans="1:3" x14ac:dyDescent="0.25">
      <c r="A50962">
        <v>4199</v>
      </c>
      <c r="B50962" s="1">
        <f>DATE(2011,7,1) + TIME(0,0,0)</f>
        <v>40725</v>
      </c>
      <c r="C50962">
        <v>34.598468781000001</v>
      </c>
    </row>
    <row r="50963" spans="1:3" x14ac:dyDescent="0.25">
      <c r="A50963">
        <v>4230</v>
      </c>
      <c r="B50963" s="1">
        <f>DATE(2011,8,1) + TIME(0,0,0)</f>
        <v>40756</v>
      </c>
      <c r="C50963">
        <v>34.637493134000003</v>
      </c>
    </row>
    <row r="50964" spans="1:3" x14ac:dyDescent="0.25">
      <c r="A50964">
        <v>4261</v>
      </c>
      <c r="B50964" s="1">
        <f>DATE(2011,9,1) + TIME(0,0,0)</f>
        <v>40787</v>
      </c>
      <c r="C50964">
        <v>34.676300048999998</v>
      </c>
    </row>
    <row r="50965" spans="1:3" x14ac:dyDescent="0.25">
      <c r="A50965">
        <v>4291</v>
      </c>
      <c r="B50965" s="1">
        <f>DATE(2011,10,1) + TIME(0,0,0)</f>
        <v>40817</v>
      </c>
      <c r="C50965">
        <v>34.713546753000003</v>
      </c>
    </row>
    <row r="50966" spans="1:3" x14ac:dyDescent="0.25">
      <c r="A50966">
        <v>4322</v>
      </c>
      <c r="B50966" s="1">
        <f>DATE(2011,11,1) + TIME(0,0,0)</f>
        <v>40848</v>
      </c>
      <c r="C50966">
        <v>34.751701355000002</v>
      </c>
    </row>
    <row r="50967" spans="1:3" x14ac:dyDescent="0.25">
      <c r="A50967">
        <v>4352</v>
      </c>
      <c r="B50967" s="1">
        <f>DATE(2011,12,1) + TIME(0,0,0)</f>
        <v>40878</v>
      </c>
      <c r="C50967">
        <v>34.788192748999997</v>
      </c>
    </row>
    <row r="50968" spans="1:3" x14ac:dyDescent="0.25">
      <c r="A50968">
        <v>4383</v>
      </c>
      <c r="B50968" s="1">
        <f>DATE(2012,1,1) + TIME(0,0,0)</f>
        <v>40909</v>
      </c>
      <c r="C50968">
        <v>34.826141356999997</v>
      </c>
    </row>
    <row r="50969" spans="1:3" x14ac:dyDescent="0.25">
      <c r="A50969">
        <v>4414</v>
      </c>
      <c r="B50969" s="1">
        <f>DATE(2012,2,1) + TIME(0,0,0)</f>
        <v>40940</v>
      </c>
      <c r="C50969">
        <v>34.862216949</v>
      </c>
    </row>
    <row r="50970" spans="1:3" x14ac:dyDescent="0.25">
      <c r="A50970">
        <v>4443</v>
      </c>
      <c r="B50970" s="1">
        <f>DATE(2012,3,1) + TIME(0,0,0)</f>
        <v>40969</v>
      </c>
      <c r="C50970">
        <v>34.900405884000001</v>
      </c>
    </row>
    <row r="50971" spans="1:3" x14ac:dyDescent="0.25">
      <c r="A50971">
        <v>4474</v>
      </c>
      <c r="B50971" s="1">
        <f>DATE(2012,4,1) + TIME(0,0,0)</f>
        <v>41000</v>
      </c>
      <c r="C50971">
        <v>34.937232971</v>
      </c>
    </row>
    <row r="50972" spans="1:3" x14ac:dyDescent="0.25">
      <c r="A50972">
        <v>4504</v>
      </c>
      <c r="B50972" s="1">
        <f>DATE(2012,5,1) + TIME(0,0,0)</f>
        <v>41030</v>
      </c>
      <c r="C50972">
        <v>34.971126556000002</v>
      </c>
    </row>
    <row r="50973" spans="1:3" x14ac:dyDescent="0.25">
      <c r="A50973">
        <v>4535</v>
      </c>
      <c r="B50973" s="1">
        <f>DATE(2012,6,1) + TIME(0,0,0)</f>
        <v>41061</v>
      </c>
      <c r="C50973">
        <v>35.006542205999999</v>
      </c>
    </row>
    <row r="50974" spans="1:3" x14ac:dyDescent="0.25">
      <c r="A50974">
        <v>4565</v>
      </c>
      <c r="B50974" s="1">
        <f>DATE(2012,7,1) + TIME(0,0,0)</f>
        <v>41091</v>
      </c>
      <c r="C50974">
        <v>35.040695190000001</v>
      </c>
    </row>
    <row r="50975" spans="1:3" x14ac:dyDescent="0.25">
      <c r="A50975">
        <v>4596</v>
      </c>
      <c r="B50975" s="1">
        <f>DATE(2012,8,1) + TIME(0,0,0)</f>
        <v>41122</v>
      </c>
      <c r="C50975">
        <v>35.076740264999998</v>
      </c>
    </row>
    <row r="50976" spans="1:3" x14ac:dyDescent="0.25">
      <c r="A50976">
        <v>4627</v>
      </c>
      <c r="B50976" s="1">
        <f>DATE(2012,9,1) + TIME(0,0,0)</f>
        <v>41153</v>
      </c>
      <c r="C50976">
        <v>35.110301970999998</v>
      </c>
    </row>
    <row r="50977" spans="1:3" x14ac:dyDescent="0.25">
      <c r="A50977">
        <v>4657</v>
      </c>
      <c r="B50977" s="1">
        <f>DATE(2012,10,1) + TIME(0,0,0)</f>
        <v>41183</v>
      </c>
      <c r="C50977">
        <v>35.144786834999998</v>
      </c>
    </row>
    <row r="50978" spans="1:3" x14ac:dyDescent="0.25">
      <c r="A50978">
        <v>4688</v>
      </c>
      <c r="B50978" s="1">
        <f>DATE(2012,11,1) + TIME(0,0,0)</f>
        <v>41214</v>
      </c>
      <c r="C50978">
        <v>35.179733276</v>
      </c>
    </row>
    <row r="50979" spans="1:3" x14ac:dyDescent="0.25">
      <c r="A50979">
        <v>4718</v>
      </c>
      <c r="B50979" s="1">
        <f>DATE(2012,12,1) + TIME(0,0,0)</f>
        <v>41244</v>
      </c>
      <c r="C50979">
        <v>35.213161468999999</v>
      </c>
    </row>
    <row r="50980" spans="1:3" x14ac:dyDescent="0.25">
      <c r="A50980">
        <v>4749</v>
      </c>
      <c r="B50980" s="1">
        <f>DATE(2013,1,1) + TIME(0,0,0)</f>
        <v>41275</v>
      </c>
      <c r="C50980">
        <v>35.247604369999998</v>
      </c>
    </row>
    <row r="50981" spans="1:3" x14ac:dyDescent="0.25">
      <c r="A50981">
        <v>4780</v>
      </c>
      <c r="B50981" s="1">
        <f>DATE(2013,2,1) + TIME(0,0,0)</f>
        <v>41306</v>
      </c>
      <c r="C50981">
        <v>35.281147003000001</v>
      </c>
    </row>
    <row r="50982" spans="1:3" x14ac:dyDescent="0.25">
      <c r="A50982">
        <v>4808</v>
      </c>
      <c r="B50982" s="1">
        <f>DATE(2013,3,1) + TIME(0,0,0)</f>
        <v>41334</v>
      </c>
      <c r="C50982">
        <v>35.312908172999997</v>
      </c>
    </row>
    <row r="50983" spans="1:3" x14ac:dyDescent="0.25">
      <c r="A50983">
        <v>4839</v>
      </c>
      <c r="B50983" s="1">
        <f>DATE(2013,4,1) + TIME(0,0,0)</f>
        <v>41365</v>
      </c>
      <c r="C50983">
        <v>35.346027374000002</v>
      </c>
    </row>
    <row r="50984" spans="1:3" x14ac:dyDescent="0.25">
      <c r="A50984">
        <v>4869</v>
      </c>
      <c r="B50984" s="1">
        <f>DATE(2013,5,1) + TIME(0,0,0)</f>
        <v>41395</v>
      </c>
      <c r="C50984">
        <v>35.377956390000001</v>
      </c>
    </row>
    <row r="50985" spans="1:3" x14ac:dyDescent="0.25">
      <c r="A50985">
        <v>4900</v>
      </c>
      <c r="B50985" s="1">
        <f>DATE(2013,6,1) + TIME(0,0,0)</f>
        <v>41426</v>
      </c>
      <c r="C50985">
        <v>35.410739898999999</v>
      </c>
    </row>
    <row r="50986" spans="1:3" x14ac:dyDescent="0.25">
      <c r="A50986">
        <v>4930</v>
      </c>
      <c r="B50986" s="1">
        <f>DATE(2013,7,1) + TIME(0,0,0)</f>
        <v>41456</v>
      </c>
      <c r="C50986">
        <v>35.442462921000001</v>
      </c>
    </row>
    <row r="50987" spans="1:3" x14ac:dyDescent="0.25">
      <c r="A50987">
        <v>4961</v>
      </c>
      <c r="B50987" s="1">
        <f>DATE(2013,8,1) + TIME(0,0,0)</f>
        <v>41487</v>
      </c>
      <c r="C50987">
        <v>35.474601745999998</v>
      </c>
    </row>
    <row r="50988" spans="1:3" x14ac:dyDescent="0.25">
      <c r="A50988">
        <v>4992</v>
      </c>
      <c r="B50988" s="1">
        <f>DATE(2013,9,1) + TIME(0,0,0)</f>
        <v>41518</v>
      </c>
      <c r="C50988">
        <v>35.507953643999997</v>
      </c>
    </row>
    <row r="50989" spans="1:3" x14ac:dyDescent="0.25">
      <c r="A50989">
        <v>5022</v>
      </c>
      <c r="B50989" s="1">
        <f>DATE(2013,10,1) + TIME(0,0,0)</f>
        <v>41548</v>
      </c>
      <c r="C50989">
        <v>35.538726807000003</v>
      </c>
    </row>
    <row r="50990" spans="1:3" x14ac:dyDescent="0.25">
      <c r="A50990">
        <v>5053</v>
      </c>
      <c r="B50990" s="1">
        <f>DATE(2013,11,1) + TIME(0,0,0)</f>
        <v>41579</v>
      </c>
      <c r="C50990">
        <v>35.570262909</v>
      </c>
    </row>
    <row r="50991" spans="1:3" x14ac:dyDescent="0.25">
      <c r="A50991">
        <v>5083</v>
      </c>
      <c r="B50991" s="1">
        <f>DATE(2013,12,1) + TIME(0,0,0)</f>
        <v>41609</v>
      </c>
      <c r="C50991">
        <v>35.600826263000002</v>
      </c>
    </row>
    <row r="50992" spans="1:3" x14ac:dyDescent="0.25">
      <c r="A50992">
        <v>5114</v>
      </c>
      <c r="B50992" s="1">
        <f>DATE(2014,1,1) + TIME(0,0,0)</f>
        <v>41640</v>
      </c>
      <c r="C50992">
        <v>35.631862640000001</v>
      </c>
    </row>
    <row r="50993" spans="1:3" x14ac:dyDescent="0.25">
      <c r="A50993">
        <v>5145</v>
      </c>
      <c r="B50993" s="1">
        <f>DATE(2014,2,1) + TIME(0,0,0)</f>
        <v>41671</v>
      </c>
      <c r="C50993">
        <v>35.664020538000003</v>
      </c>
    </row>
    <row r="50994" spans="1:3" x14ac:dyDescent="0.25">
      <c r="A50994">
        <v>5173</v>
      </c>
      <c r="B50994" s="1">
        <f>DATE(2014,3,1) + TIME(0,0,0)</f>
        <v>41699</v>
      </c>
      <c r="C50994">
        <v>35.691638947000001</v>
      </c>
    </row>
    <row r="50995" spans="1:3" x14ac:dyDescent="0.25">
      <c r="A50995">
        <v>5204</v>
      </c>
      <c r="B50995" s="1">
        <f>DATE(2014,4,1) + TIME(0,0,0)</f>
        <v>41730</v>
      </c>
      <c r="C50995">
        <v>35.723159789999997</v>
      </c>
    </row>
    <row r="50996" spans="1:3" x14ac:dyDescent="0.25">
      <c r="A50996">
        <v>5234</v>
      </c>
      <c r="B50996" s="1">
        <f>DATE(2014,5,1) + TIME(0,0,0)</f>
        <v>41760</v>
      </c>
      <c r="C50996">
        <v>35.752258300999998</v>
      </c>
    </row>
    <row r="50997" spans="1:3" x14ac:dyDescent="0.25">
      <c r="A50997">
        <v>5265</v>
      </c>
      <c r="B50997" s="1">
        <f>DATE(2014,6,1) + TIME(0,0,0)</f>
        <v>41791</v>
      </c>
      <c r="C50997">
        <v>35.783382416000002</v>
      </c>
    </row>
    <row r="50998" spans="1:3" x14ac:dyDescent="0.25">
      <c r="A50998">
        <v>5295</v>
      </c>
      <c r="B50998" s="1">
        <f>DATE(2014,7,1) + TIME(0,0,0)</f>
        <v>41821</v>
      </c>
      <c r="C50998">
        <v>35.812278747999997</v>
      </c>
    </row>
    <row r="50999" spans="1:3" x14ac:dyDescent="0.25">
      <c r="A50999">
        <v>5326</v>
      </c>
      <c r="B50999" s="1">
        <f>DATE(2014,8,1) + TIME(0,0,0)</f>
        <v>41852</v>
      </c>
      <c r="C50999">
        <v>35.841957092000001</v>
      </c>
    </row>
    <row r="51000" spans="1:3" x14ac:dyDescent="0.25">
      <c r="A51000">
        <v>5357</v>
      </c>
      <c r="B51000" s="1">
        <f>DATE(2014,9,1) + TIME(0,0,0)</f>
        <v>41883</v>
      </c>
      <c r="C51000">
        <v>35.871597289999997</v>
      </c>
    </row>
    <row r="51001" spans="1:3" x14ac:dyDescent="0.25">
      <c r="A51001">
        <v>5387</v>
      </c>
      <c r="B51001" s="1">
        <f>DATE(2014,10,1) + TIME(0,0,0)</f>
        <v>41913</v>
      </c>
      <c r="C51001">
        <v>35.900279998999999</v>
      </c>
    </row>
    <row r="51002" spans="1:3" x14ac:dyDescent="0.25">
      <c r="A51002">
        <v>5418</v>
      </c>
      <c r="B51002" s="1">
        <f>DATE(2014,11,1) + TIME(0,0,0)</f>
        <v>41944</v>
      </c>
      <c r="C51002">
        <v>35.929531097000002</v>
      </c>
    </row>
    <row r="51003" spans="1:3" x14ac:dyDescent="0.25">
      <c r="A51003">
        <v>5448</v>
      </c>
      <c r="B51003" s="1">
        <f>DATE(2014,12,1) + TIME(0,0,0)</f>
        <v>41974</v>
      </c>
      <c r="C51003">
        <v>35.958454132</v>
      </c>
    </row>
    <row r="51004" spans="1:3" x14ac:dyDescent="0.25">
      <c r="A51004">
        <v>5479</v>
      </c>
      <c r="B51004" s="1">
        <f>DATE(2015,1,1) + TIME(0,0,0)</f>
        <v>42005</v>
      </c>
      <c r="C51004">
        <v>35.987091063999998</v>
      </c>
    </row>
    <row r="51005" spans="1:3" x14ac:dyDescent="0.25">
      <c r="A51005">
        <v>5510</v>
      </c>
      <c r="B51005" s="1">
        <f>DATE(2015,2,1) + TIME(0,0,0)</f>
        <v>42036</v>
      </c>
      <c r="C51005">
        <v>36.016353606999999</v>
      </c>
    </row>
    <row r="51006" spans="1:3" x14ac:dyDescent="0.25">
      <c r="A51006">
        <v>5538</v>
      </c>
      <c r="B51006" s="1">
        <f>DATE(2015,3,1) + TIME(0,0,0)</f>
        <v>42064</v>
      </c>
      <c r="C51006">
        <v>36.042289734000001</v>
      </c>
    </row>
    <row r="51007" spans="1:3" x14ac:dyDescent="0.25">
      <c r="A51007">
        <v>5569</v>
      </c>
      <c r="B51007" s="1">
        <f>DATE(2015,4,1) + TIME(0,0,0)</f>
        <v>42095</v>
      </c>
      <c r="C51007">
        <v>36.070873259999999</v>
      </c>
    </row>
    <row r="51008" spans="1:3" x14ac:dyDescent="0.25">
      <c r="A51008">
        <v>5599</v>
      </c>
      <c r="B51008" s="1">
        <f>DATE(2015,5,1) + TIME(0,0,0)</f>
        <v>42125</v>
      </c>
      <c r="C51008">
        <v>36.098384856999999</v>
      </c>
    </row>
    <row r="51009" spans="1:3" x14ac:dyDescent="0.25">
      <c r="A51009">
        <v>5630</v>
      </c>
      <c r="B51009" s="1">
        <f>DATE(2015,6,1) + TIME(0,0,0)</f>
        <v>42156</v>
      </c>
      <c r="C51009">
        <v>36.126750946000001</v>
      </c>
    </row>
    <row r="51010" spans="1:3" x14ac:dyDescent="0.25">
      <c r="A51010">
        <v>5660</v>
      </c>
      <c r="B51010" s="1">
        <f>DATE(2015,7,1) + TIME(0,0,0)</f>
        <v>42186</v>
      </c>
      <c r="C51010">
        <v>36.153804778999998</v>
      </c>
    </row>
    <row r="51011" spans="1:3" x14ac:dyDescent="0.25">
      <c r="A51011">
        <v>5691</v>
      </c>
      <c r="B51011" s="1">
        <f>DATE(2015,8,1) + TIME(0,0,0)</f>
        <v>42217</v>
      </c>
      <c r="C51011">
        <v>36.182403563999998</v>
      </c>
    </row>
    <row r="51012" spans="1:3" x14ac:dyDescent="0.25">
      <c r="A51012">
        <v>5722</v>
      </c>
      <c r="B51012" s="1">
        <f>DATE(2015,9,1) + TIME(0,0,0)</f>
        <v>42248</v>
      </c>
      <c r="C51012">
        <v>36.209991455000001</v>
      </c>
    </row>
    <row r="51013" spans="1:3" x14ac:dyDescent="0.25">
      <c r="A51013">
        <v>5752</v>
      </c>
      <c r="B51013" s="1">
        <f>DATE(2015,10,1) + TIME(0,0,0)</f>
        <v>42278</v>
      </c>
      <c r="C51013">
        <v>36.236763000000003</v>
      </c>
    </row>
    <row r="51014" spans="1:3" x14ac:dyDescent="0.25">
      <c r="A51014">
        <v>5783</v>
      </c>
      <c r="B51014" s="1">
        <f>DATE(2015,11,1) + TIME(0,0,0)</f>
        <v>42309</v>
      </c>
      <c r="C51014">
        <v>36.264213562000002</v>
      </c>
    </row>
    <row r="51015" spans="1:3" x14ac:dyDescent="0.25">
      <c r="A51015">
        <v>5813</v>
      </c>
      <c r="B51015" s="1">
        <f>DATE(2015,12,1) + TIME(0,0,0)</f>
        <v>42339</v>
      </c>
      <c r="C51015">
        <v>36.290676116999997</v>
      </c>
    </row>
    <row r="51016" spans="1:3" x14ac:dyDescent="0.25">
      <c r="A51016">
        <v>5844</v>
      </c>
      <c r="B51016" s="1">
        <f>DATE(2016,1,1) + TIME(0,0,0)</f>
        <v>42370</v>
      </c>
      <c r="C51016">
        <v>36.317867278999998</v>
      </c>
    </row>
    <row r="51017" spans="1:3" x14ac:dyDescent="0.25">
      <c r="A51017">
        <v>5875</v>
      </c>
      <c r="B51017" s="1">
        <f>DATE(2016,2,1) + TIME(0,0,0)</f>
        <v>42401</v>
      </c>
      <c r="C51017">
        <v>36.344940186000002</v>
      </c>
    </row>
    <row r="51018" spans="1:3" x14ac:dyDescent="0.25">
      <c r="A51018">
        <v>5904</v>
      </c>
      <c r="B51018" s="1">
        <f>DATE(2016,3,1) + TIME(0,0,0)</f>
        <v>42430</v>
      </c>
      <c r="C51018">
        <v>36.370048523000001</v>
      </c>
    </row>
    <row r="51019" spans="1:3" x14ac:dyDescent="0.25">
      <c r="A51019">
        <v>5935</v>
      </c>
      <c r="B51019" s="1">
        <f>DATE(2016,4,1) + TIME(0,0,0)</f>
        <v>42461</v>
      </c>
      <c r="C51019">
        <v>36.396926880000002</v>
      </c>
    </row>
    <row r="51020" spans="1:3" x14ac:dyDescent="0.25">
      <c r="A51020">
        <v>5965</v>
      </c>
      <c r="B51020" s="1">
        <f>DATE(2016,5,1) + TIME(0,0,0)</f>
        <v>42491</v>
      </c>
      <c r="C51020">
        <v>36.422397613999998</v>
      </c>
    </row>
    <row r="51021" spans="1:3" x14ac:dyDescent="0.25">
      <c r="A51021">
        <v>5996</v>
      </c>
      <c r="B51021" s="1">
        <f>DATE(2016,6,1) + TIME(0,0,0)</f>
        <v>42522</v>
      </c>
      <c r="C51021">
        <v>36.449512482000003</v>
      </c>
    </row>
    <row r="51022" spans="1:3" x14ac:dyDescent="0.25">
      <c r="A51022">
        <v>6026</v>
      </c>
      <c r="B51022" s="1">
        <f>DATE(2016,7,1) + TIME(0,0,0)</f>
        <v>42552</v>
      </c>
      <c r="C51022">
        <v>36.474941254000001</v>
      </c>
    </row>
    <row r="51023" spans="1:3" x14ac:dyDescent="0.25">
      <c r="A51023">
        <v>6057</v>
      </c>
      <c r="B51023" s="1">
        <f>DATE(2016,8,1) + TIME(0,0,0)</f>
        <v>42583</v>
      </c>
      <c r="C51023">
        <v>36.500904083000002</v>
      </c>
    </row>
    <row r="51024" spans="1:3" x14ac:dyDescent="0.25">
      <c r="A51024">
        <v>6088</v>
      </c>
      <c r="B51024" s="1">
        <f>DATE(2016,9,1) + TIME(0,0,0)</f>
        <v>42614</v>
      </c>
      <c r="C51024">
        <v>36.526805877999998</v>
      </c>
    </row>
    <row r="51025" spans="1:3" x14ac:dyDescent="0.25">
      <c r="A51025">
        <v>6118</v>
      </c>
      <c r="B51025" s="1">
        <f>DATE(2016,10,1) + TIME(0,0,0)</f>
        <v>42644</v>
      </c>
      <c r="C51025">
        <v>36.551811217999997</v>
      </c>
    </row>
    <row r="51026" spans="1:3" x14ac:dyDescent="0.25">
      <c r="A51026">
        <v>6149</v>
      </c>
      <c r="B51026" s="1">
        <f>DATE(2016,11,1) + TIME(0,0,0)</f>
        <v>42675</v>
      </c>
      <c r="C51026">
        <v>36.577533721999998</v>
      </c>
    </row>
    <row r="51027" spans="1:3" x14ac:dyDescent="0.25">
      <c r="A51027">
        <v>6179</v>
      </c>
      <c r="B51027" s="1">
        <f>DATE(2016,12,1) + TIME(0,0,0)</f>
        <v>42705</v>
      </c>
      <c r="C51027">
        <v>36.602302551000001</v>
      </c>
    </row>
    <row r="51028" spans="1:3" x14ac:dyDescent="0.25">
      <c r="A51028">
        <v>6210</v>
      </c>
      <c r="B51028" s="1">
        <f>DATE(2017,1,1) + TIME(0,0,0)</f>
        <v>42736</v>
      </c>
      <c r="C51028">
        <v>36.627822876000003</v>
      </c>
    </row>
    <row r="51029" spans="1:3" x14ac:dyDescent="0.25">
      <c r="A51029">
        <v>6241</v>
      </c>
      <c r="B51029" s="1">
        <f>DATE(2017,2,1) + TIME(0,0,0)</f>
        <v>42767</v>
      </c>
      <c r="C51029">
        <v>36.653156281000001</v>
      </c>
    </row>
    <row r="51030" spans="1:3" x14ac:dyDescent="0.25">
      <c r="A51030">
        <v>6269</v>
      </c>
      <c r="B51030" s="1">
        <f>DATE(2017,3,1) + TIME(0,0,0)</f>
        <v>42795</v>
      </c>
      <c r="C51030">
        <v>36.675930022999999</v>
      </c>
    </row>
    <row r="51031" spans="1:3" x14ac:dyDescent="0.25">
      <c r="A51031">
        <v>6300</v>
      </c>
      <c r="B51031" s="1">
        <f>DATE(2017,4,1) + TIME(0,0,0)</f>
        <v>42826</v>
      </c>
      <c r="C51031">
        <v>36.701057433999999</v>
      </c>
    </row>
    <row r="51032" spans="1:3" x14ac:dyDescent="0.25">
      <c r="A51032">
        <v>6330</v>
      </c>
      <c r="B51032" s="1">
        <f>DATE(2017,5,1) + TIME(0,0,0)</f>
        <v>42856</v>
      </c>
      <c r="C51032">
        <v>36.725265503000003</v>
      </c>
    </row>
    <row r="51033" spans="1:3" x14ac:dyDescent="0.25">
      <c r="A51033">
        <v>6361</v>
      </c>
      <c r="B51033" s="1">
        <f>DATE(2017,6,1) + TIME(0,0,0)</f>
        <v>42887</v>
      </c>
      <c r="C51033">
        <v>36.750217438</v>
      </c>
    </row>
    <row r="51034" spans="1:3" x14ac:dyDescent="0.25">
      <c r="A51034">
        <v>6391</v>
      </c>
      <c r="B51034" s="1">
        <f>DATE(2017,7,1) + TIME(0,0,0)</f>
        <v>42917</v>
      </c>
      <c r="C51034">
        <v>36.774215697999999</v>
      </c>
    </row>
    <row r="51035" spans="1:3" x14ac:dyDescent="0.25">
      <c r="A51035">
        <v>6422</v>
      </c>
      <c r="B51035" s="1">
        <f>DATE(2017,8,1) + TIME(0,0,0)</f>
        <v>42948</v>
      </c>
      <c r="C51035">
        <v>36.798984527999998</v>
      </c>
    </row>
    <row r="51036" spans="1:3" x14ac:dyDescent="0.25">
      <c r="A51036">
        <v>6453</v>
      </c>
      <c r="B51036" s="1">
        <f>DATE(2017,9,1) + TIME(0,0,0)</f>
        <v>42979</v>
      </c>
      <c r="C51036">
        <v>36.823532104000002</v>
      </c>
    </row>
    <row r="51037" spans="1:3" x14ac:dyDescent="0.25">
      <c r="A51037">
        <v>6483</v>
      </c>
      <c r="B51037" s="1">
        <f>DATE(2017,10,1) + TIME(0,0,0)</f>
        <v>43009</v>
      </c>
      <c r="C51037">
        <v>36.847351074000002</v>
      </c>
    </row>
    <row r="51038" spans="1:3" x14ac:dyDescent="0.25">
      <c r="A51038">
        <v>6514</v>
      </c>
      <c r="B51038" s="1">
        <f>DATE(2017,11,1) + TIME(0,0,0)</f>
        <v>43040</v>
      </c>
      <c r="C51038">
        <v>36.871604918999999</v>
      </c>
    </row>
    <row r="51039" spans="1:3" x14ac:dyDescent="0.25">
      <c r="A51039">
        <v>6544</v>
      </c>
      <c r="B51039" s="1">
        <f>DATE(2017,12,1) + TIME(0,0,0)</f>
        <v>43070</v>
      </c>
      <c r="C51039">
        <v>36.895317077999998</v>
      </c>
    </row>
    <row r="51040" spans="1:3" x14ac:dyDescent="0.25">
      <c r="A51040">
        <v>6575</v>
      </c>
      <c r="B51040" s="1">
        <f>DATE(2018,1,1) + TIME(0,0,0)</f>
        <v>43101</v>
      </c>
      <c r="C51040">
        <v>36.919387817</v>
      </c>
    </row>
    <row r="51041" spans="1:3" x14ac:dyDescent="0.25">
      <c r="A51041">
        <v>6606</v>
      </c>
      <c r="B51041" s="1">
        <f>DATE(2018,2,1) + TIME(0,0,0)</f>
        <v>43132</v>
      </c>
      <c r="C51041">
        <v>36.943538666000002</v>
      </c>
    </row>
    <row r="51042" spans="1:3" x14ac:dyDescent="0.25">
      <c r="A51042">
        <v>6634</v>
      </c>
      <c r="B51042" s="1">
        <f>DATE(2018,3,1) + TIME(0,0,0)</f>
        <v>43160</v>
      </c>
      <c r="C51042">
        <v>36.965061188</v>
      </c>
    </row>
    <row r="51043" spans="1:3" x14ac:dyDescent="0.25">
      <c r="A51043">
        <v>6665</v>
      </c>
      <c r="B51043" s="1">
        <f>DATE(2018,4,1) + TIME(0,0,0)</f>
        <v>43191</v>
      </c>
      <c r="C51043">
        <v>36.989059447999999</v>
      </c>
    </row>
    <row r="51044" spans="1:3" x14ac:dyDescent="0.25">
      <c r="A51044">
        <v>6695</v>
      </c>
      <c r="B51044" s="1">
        <f>DATE(2018,5,1) + TIME(0,0,0)</f>
        <v>43221</v>
      </c>
      <c r="C51044">
        <v>37.011943817000002</v>
      </c>
    </row>
    <row r="51045" spans="1:3" x14ac:dyDescent="0.25">
      <c r="A51045">
        <v>6726</v>
      </c>
      <c r="B51045" s="1">
        <f>DATE(2018,6,1) + TIME(0,0,0)</f>
        <v>43252</v>
      </c>
      <c r="C51045">
        <v>37.035644531000003</v>
      </c>
    </row>
    <row r="51046" spans="1:3" x14ac:dyDescent="0.25">
      <c r="A51046">
        <v>6756</v>
      </c>
      <c r="B51046" s="1">
        <f>DATE(2018,7,1) + TIME(0,0,0)</f>
        <v>43282</v>
      </c>
      <c r="C51046">
        <v>37.058300017999997</v>
      </c>
    </row>
    <row r="51047" spans="1:3" x14ac:dyDescent="0.25">
      <c r="A51047">
        <v>6787</v>
      </c>
      <c r="B51047" s="1">
        <f>DATE(2018,8,1) + TIME(0,0,0)</f>
        <v>43313</v>
      </c>
      <c r="C51047">
        <v>37.081855773999997</v>
      </c>
    </row>
    <row r="51048" spans="1:3" x14ac:dyDescent="0.25">
      <c r="A51048">
        <v>6818</v>
      </c>
      <c r="B51048" s="1">
        <f>DATE(2018,9,1) + TIME(0,0,0)</f>
        <v>43344</v>
      </c>
      <c r="C51048">
        <v>37.105087279999999</v>
      </c>
    </row>
    <row r="51049" spans="1:3" x14ac:dyDescent="0.25">
      <c r="A51049">
        <v>6848</v>
      </c>
      <c r="B51049" s="1">
        <f>DATE(2018,10,1) + TIME(0,0,0)</f>
        <v>43374</v>
      </c>
      <c r="C51049">
        <v>37.127578735</v>
      </c>
    </row>
    <row r="51050" spans="1:3" x14ac:dyDescent="0.25">
      <c r="A51050">
        <v>6879</v>
      </c>
      <c r="B51050" s="1">
        <f>DATE(2018,11,1) + TIME(0,0,0)</f>
        <v>43405</v>
      </c>
      <c r="C51050">
        <v>37.150581359999997</v>
      </c>
    </row>
    <row r="51051" spans="1:3" x14ac:dyDescent="0.25">
      <c r="A51051">
        <v>6909</v>
      </c>
      <c r="B51051" s="1">
        <f>DATE(2018,12,1) + TIME(0,0,0)</f>
        <v>43435</v>
      </c>
      <c r="C51051">
        <v>37.172943115000002</v>
      </c>
    </row>
    <row r="51052" spans="1:3" x14ac:dyDescent="0.25">
      <c r="A51052">
        <v>6940</v>
      </c>
      <c r="B51052" s="1">
        <f>DATE(2019,1,1) + TIME(0,0,0)</f>
        <v>43466</v>
      </c>
      <c r="C51052">
        <v>37.195770263999997</v>
      </c>
    </row>
    <row r="51053" spans="1:3" x14ac:dyDescent="0.25">
      <c r="A51053">
        <v>6971</v>
      </c>
      <c r="B51053" s="1">
        <f>DATE(2019,2,1) + TIME(0,0,0)</f>
        <v>43497</v>
      </c>
      <c r="C51053">
        <v>37.218578338999997</v>
      </c>
    </row>
    <row r="51054" spans="1:3" x14ac:dyDescent="0.25">
      <c r="A51054">
        <v>6999</v>
      </c>
      <c r="B51054" s="1">
        <f>DATE(2019,3,1) + TIME(0,0,0)</f>
        <v>43525</v>
      </c>
      <c r="C51054">
        <v>37.238994597999998</v>
      </c>
    </row>
    <row r="51055" spans="1:3" x14ac:dyDescent="0.25">
      <c r="A51055">
        <v>7030</v>
      </c>
      <c r="B51055" s="1">
        <f>DATE(2019,4,1) + TIME(0,0,0)</f>
        <v>43556</v>
      </c>
      <c r="C51055">
        <v>37.261642455999997</v>
      </c>
    </row>
    <row r="51056" spans="1:3" x14ac:dyDescent="0.25">
      <c r="A51056">
        <v>7060</v>
      </c>
      <c r="B51056" s="1">
        <f>DATE(2019,5,1) + TIME(0,0,0)</f>
        <v>43586</v>
      </c>
      <c r="C51056">
        <v>37.283344268999997</v>
      </c>
    </row>
    <row r="51057" spans="1:3" x14ac:dyDescent="0.25">
      <c r="A51057">
        <v>7091</v>
      </c>
      <c r="B51057" s="1">
        <f>DATE(2019,6,1) + TIME(0,0,0)</f>
        <v>43617</v>
      </c>
      <c r="C51057">
        <v>37.305721282999997</v>
      </c>
    </row>
    <row r="51058" spans="1:3" x14ac:dyDescent="0.25">
      <c r="A51058">
        <v>7121</v>
      </c>
      <c r="B51058" s="1">
        <f>DATE(2019,7,1) + TIME(0,0,0)</f>
        <v>43647</v>
      </c>
      <c r="C51058">
        <v>37.327217101999999</v>
      </c>
    </row>
    <row r="51059" spans="1:3" x14ac:dyDescent="0.25">
      <c r="A51059">
        <v>7152</v>
      </c>
      <c r="B51059" s="1">
        <f>DATE(2019,8,1) + TIME(0,0,0)</f>
        <v>43678</v>
      </c>
      <c r="C51059">
        <v>37.349426270000002</v>
      </c>
    </row>
    <row r="51060" spans="1:3" x14ac:dyDescent="0.25">
      <c r="A51060">
        <v>7183</v>
      </c>
      <c r="B51060" s="1">
        <f>DATE(2019,9,1) + TIME(0,0,0)</f>
        <v>43709</v>
      </c>
      <c r="C51060">
        <v>37.371459960999999</v>
      </c>
    </row>
    <row r="51061" spans="1:3" x14ac:dyDescent="0.25">
      <c r="A51061">
        <v>7213</v>
      </c>
      <c r="B51061" s="1">
        <f>DATE(2019,10,1) + TIME(0,0,0)</f>
        <v>43739</v>
      </c>
      <c r="C51061">
        <v>37.392707825000002</v>
      </c>
    </row>
    <row r="51062" spans="1:3" x14ac:dyDescent="0.25">
      <c r="A51062">
        <v>7244</v>
      </c>
      <c r="B51062" s="1">
        <f>DATE(2019,11,1) + TIME(0,0,0)</f>
        <v>43770</v>
      </c>
      <c r="C51062">
        <v>37.414546967</v>
      </c>
    </row>
    <row r="51063" spans="1:3" x14ac:dyDescent="0.25">
      <c r="A51063">
        <v>7274</v>
      </c>
      <c r="B51063" s="1">
        <f>DATE(2019,12,1) + TIME(0,0,0)</f>
        <v>43800</v>
      </c>
      <c r="C51063">
        <v>37.435619354000004</v>
      </c>
    </row>
    <row r="51064" spans="1:3" x14ac:dyDescent="0.25">
      <c r="A51064">
        <v>7305</v>
      </c>
      <c r="B51064" s="1">
        <f>DATE(2020,1,1) + TIME(0,0,0)</f>
        <v>43831</v>
      </c>
      <c r="C51064">
        <v>37.457275391000003</v>
      </c>
    </row>
    <row r="51065" spans="1:3" x14ac:dyDescent="0.25">
      <c r="A51065">
        <v>7336</v>
      </c>
      <c r="B51065" s="1">
        <f>DATE(2020,2,1) + TIME(0,0,0)</f>
        <v>43862</v>
      </c>
      <c r="C51065">
        <v>37.478839874000002</v>
      </c>
    </row>
    <row r="51066" spans="1:3" x14ac:dyDescent="0.25">
      <c r="A51066">
        <v>7365</v>
      </c>
      <c r="B51066" s="1">
        <f>DATE(2020,3,1) + TIME(0,0,0)</f>
        <v>43891</v>
      </c>
      <c r="C51066">
        <v>37.498924254999999</v>
      </c>
    </row>
    <row r="51067" spans="1:3" x14ac:dyDescent="0.25">
      <c r="A51067">
        <v>7396</v>
      </c>
      <c r="B51067" s="1">
        <f>DATE(2020,4,1) + TIME(0,0,0)</f>
        <v>43922</v>
      </c>
      <c r="C51067">
        <v>37.520301818999997</v>
      </c>
    </row>
    <row r="51068" spans="1:3" x14ac:dyDescent="0.25">
      <c r="A51068">
        <v>7426</v>
      </c>
      <c r="B51068" s="1">
        <f>DATE(2020,5,1) + TIME(0,0,0)</f>
        <v>43952</v>
      </c>
      <c r="C51068">
        <v>37.540908813000001</v>
      </c>
    </row>
    <row r="51069" spans="1:3" x14ac:dyDescent="0.25">
      <c r="A51069">
        <v>7457</v>
      </c>
      <c r="B51069" s="1">
        <f>DATE(2020,6,1) + TIME(0,0,0)</f>
        <v>43983</v>
      </c>
      <c r="C51069">
        <v>37.562118529999999</v>
      </c>
    </row>
    <row r="51070" spans="1:3" x14ac:dyDescent="0.25">
      <c r="A51070">
        <v>7487</v>
      </c>
      <c r="B51070" s="1">
        <f>DATE(2020,7,1) + TIME(0,0,0)</f>
        <v>44013</v>
      </c>
      <c r="C51070">
        <v>37.582569122000002</v>
      </c>
    </row>
    <row r="51071" spans="1:3" x14ac:dyDescent="0.25">
      <c r="A51071">
        <v>7518</v>
      </c>
      <c r="B51071" s="1">
        <f>DATE(2020,8,1) + TIME(0,0,0)</f>
        <v>44044</v>
      </c>
      <c r="C51071">
        <v>37.603614807</v>
      </c>
    </row>
    <row r="51072" spans="1:3" x14ac:dyDescent="0.25">
      <c r="A51072">
        <v>7549</v>
      </c>
      <c r="B51072" s="1">
        <f>DATE(2020,9,1) + TIME(0,0,0)</f>
        <v>44075</v>
      </c>
      <c r="C51072">
        <v>37.624576568999998</v>
      </c>
    </row>
    <row r="51073" spans="1:3" x14ac:dyDescent="0.25">
      <c r="A51073">
        <v>7579</v>
      </c>
      <c r="B51073" s="1">
        <f>DATE(2020,10,1) + TIME(0,0,0)</f>
        <v>44105</v>
      </c>
      <c r="C51073">
        <v>37.644783019999998</v>
      </c>
    </row>
    <row r="51074" spans="1:3" x14ac:dyDescent="0.25">
      <c r="A51074">
        <v>7610</v>
      </c>
      <c r="B51074" s="1">
        <f>DATE(2020,11,1) + TIME(0,0,0)</f>
        <v>44136</v>
      </c>
      <c r="C51074">
        <v>37.665580749999997</v>
      </c>
    </row>
    <row r="51075" spans="1:3" x14ac:dyDescent="0.25">
      <c r="A51075">
        <v>7640</v>
      </c>
      <c r="B51075" s="1">
        <f>DATE(2020,12,1) + TIME(0,0,0)</f>
        <v>44166</v>
      </c>
      <c r="C51075">
        <v>37.685626984000002</v>
      </c>
    </row>
    <row r="51076" spans="1:3" x14ac:dyDescent="0.25">
      <c r="A51076">
        <v>7671</v>
      </c>
      <c r="B51076" s="1">
        <f>DATE(2021,1,1) + TIME(0,0,0)</f>
        <v>44197</v>
      </c>
      <c r="C51076">
        <v>37.706256865999997</v>
      </c>
    </row>
    <row r="51077" spans="1:3" x14ac:dyDescent="0.25">
      <c r="A51077">
        <v>7702</v>
      </c>
      <c r="B51077" s="1">
        <f>DATE(2021,2,1) + TIME(0,0,0)</f>
        <v>44228</v>
      </c>
      <c r="C51077">
        <v>37.726806641000003</v>
      </c>
    </row>
    <row r="51078" spans="1:3" x14ac:dyDescent="0.25">
      <c r="A51078">
        <v>7730</v>
      </c>
      <c r="B51078" s="1">
        <f>DATE(2021,3,1) + TIME(0,0,0)</f>
        <v>44256</v>
      </c>
      <c r="C51078">
        <v>37.745292663999997</v>
      </c>
    </row>
    <row r="51079" spans="1:3" x14ac:dyDescent="0.25">
      <c r="A51079">
        <v>7761</v>
      </c>
      <c r="B51079" s="1">
        <f>DATE(2021,4,1) + TIME(0,0,0)</f>
        <v>44287</v>
      </c>
      <c r="C51079">
        <v>37.765678405999999</v>
      </c>
    </row>
    <row r="51080" spans="1:3" x14ac:dyDescent="0.25">
      <c r="A51080">
        <v>7791</v>
      </c>
      <c r="B51080" s="1">
        <f>DATE(2021,5,1) + TIME(0,0,0)</f>
        <v>44317</v>
      </c>
      <c r="C51080">
        <v>37.785327911000003</v>
      </c>
    </row>
    <row r="51081" spans="1:3" x14ac:dyDescent="0.25">
      <c r="A51081">
        <v>7822</v>
      </c>
      <c r="B51081" s="1">
        <f>DATE(2021,6,1) + TIME(0,0,0)</f>
        <v>44348</v>
      </c>
      <c r="C51081">
        <v>37.805549622000001</v>
      </c>
    </row>
    <row r="51082" spans="1:3" x14ac:dyDescent="0.25">
      <c r="A51082">
        <v>7852</v>
      </c>
      <c r="B51082" s="1">
        <f>DATE(2021,7,1) + TIME(0,0,0)</f>
        <v>44378</v>
      </c>
      <c r="C51082">
        <v>37.825042725000003</v>
      </c>
    </row>
    <row r="51083" spans="1:3" x14ac:dyDescent="0.25">
      <c r="A51083">
        <v>7883</v>
      </c>
      <c r="B51083" s="1">
        <f>DATE(2021,8,1) + TIME(0,0,0)</f>
        <v>44409</v>
      </c>
      <c r="C51083">
        <v>37.845104218000003</v>
      </c>
    </row>
    <row r="51084" spans="1:3" x14ac:dyDescent="0.25">
      <c r="A51084">
        <v>7914</v>
      </c>
      <c r="B51084" s="1">
        <f>DATE(2021,9,1) + TIME(0,0,0)</f>
        <v>44440</v>
      </c>
      <c r="C51084">
        <v>37.865081787000001</v>
      </c>
    </row>
    <row r="51085" spans="1:3" x14ac:dyDescent="0.25">
      <c r="A51085">
        <v>7944</v>
      </c>
      <c r="B51085" s="1">
        <f>DATE(2021,10,1) + TIME(0,0,0)</f>
        <v>44470</v>
      </c>
      <c r="C51085">
        <v>37.884338378999999</v>
      </c>
    </row>
    <row r="51086" spans="1:3" x14ac:dyDescent="0.25">
      <c r="A51086">
        <v>7975</v>
      </c>
      <c r="B51086" s="1">
        <f>DATE(2021,11,1) + TIME(0,0,0)</f>
        <v>44501</v>
      </c>
      <c r="C51086">
        <v>37.904159546000002</v>
      </c>
    </row>
    <row r="51087" spans="1:3" x14ac:dyDescent="0.25">
      <c r="A51087">
        <v>8005</v>
      </c>
      <c r="B51087" s="1">
        <f>DATE(2021,12,1) + TIME(0,0,0)</f>
        <v>44531</v>
      </c>
      <c r="C51087">
        <v>37.923263550000001</v>
      </c>
    </row>
    <row r="51088" spans="1:3" x14ac:dyDescent="0.25">
      <c r="A51088">
        <v>8036</v>
      </c>
      <c r="B51088" s="1">
        <f>DATE(2022,1,1) + TIME(0,0,0)</f>
        <v>44562</v>
      </c>
      <c r="C51088">
        <v>37.942924499999997</v>
      </c>
    </row>
    <row r="51089" spans="1:3" x14ac:dyDescent="0.25">
      <c r="A51089">
        <v>8067</v>
      </c>
      <c r="B51089" s="1">
        <f>DATE(2022,2,1) + TIME(0,0,0)</f>
        <v>44593</v>
      </c>
      <c r="C51089">
        <v>37.962509154999999</v>
      </c>
    </row>
    <row r="51090" spans="1:3" x14ac:dyDescent="0.25">
      <c r="A51090">
        <v>8095</v>
      </c>
      <c r="B51090" s="1">
        <f>DATE(2022,3,1) + TIME(0,0,0)</f>
        <v>44621</v>
      </c>
      <c r="C51090">
        <v>37.980133057000003</v>
      </c>
    </row>
    <row r="51091" spans="1:3" x14ac:dyDescent="0.25">
      <c r="A51091">
        <v>8126</v>
      </c>
      <c r="B51091" s="1">
        <f>DATE(2022,4,1) + TIME(0,0,0)</f>
        <v>44652</v>
      </c>
      <c r="C51091">
        <v>37.999565124999997</v>
      </c>
    </row>
    <row r="51092" spans="1:3" x14ac:dyDescent="0.25">
      <c r="A51092">
        <v>8156</v>
      </c>
      <c r="B51092" s="1">
        <f>DATE(2022,5,1) + TIME(0,0,0)</f>
        <v>44682</v>
      </c>
      <c r="C51092">
        <v>38.018302917</v>
      </c>
    </row>
    <row r="51093" spans="1:3" x14ac:dyDescent="0.25">
      <c r="A51093">
        <v>8187</v>
      </c>
      <c r="B51093" s="1">
        <f>DATE(2022,6,1) + TIME(0,0,0)</f>
        <v>44713</v>
      </c>
      <c r="C51093">
        <v>38.037586212000001</v>
      </c>
    </row>
    <row r="51094" spans="1:3" x14ac:dyDescent="0.25">
      <c r="A51094">
        <v>8217</v>
      </c>
      <c r="B51094" s="1">
        <f>DATE(2022,7,1) + TIME(0,0,0)</f>
        <v>44743</v>
      </c>
      <c r="C51094">
        <v>38.056175232000001</v>
      </c>
    </row>
    <row r="51095" spans="1:3" x14ac:dyDescent="0.25">
      <c r="A51095">
        <v>8248</v>
      </c>
      <c r="B51095" s="1">
        <f>DATE(2022,8,1) + TIME(0,0,0)</f>
        <v>44774</v>
      </c>
      <c r="C51095">
        <v>38.075309752999999</v>
      </c>
    </row>
    <row r="51096" spans="1:3" x14ac:dyDescent="0.25">
      <c r="A51096">
        <v>8279</v>
      </c>
      <c r="B51096" s="1">
        <f>DATE(2022,9,1) + TIME(0,0,0)</f>
        <v>44805</v>
      </c>
      <c r="C51096">
        <v>38.094371795999997</v>
      </c>
    </row>
    <row r="51097" spans="1:3" x14ac:dyDescent="0.25">
      <c r="A51097">
        <v>8309</v>
      </c>
      <c r="B51097" s="1">
        <f>DATE(2022,10,1) + TIME(0,0,0)</f>
        <v>44835</v>
      </c>
      <c r="C51097">
        <v>38.112747192</v>
      </c>
    </row>
    <row r="51098" spans="1:3" x14ac:dyDescent="0.25">
      <c r="A51098">
        <v>8340</v>
      </c>
      <c r="B51098" s="1">
        <f>DATE(2022,11,1) + TIME(0,0,0)</f>
        <v>44866</v>
      </c>
      <c r="C51098">
        <v>38.131656647</v>
      </c>
    </row>
    <row r="51099" spans="1:3" x14ac:dyDescent="0.25">
      <c r="A51099">
        <v>8370</v>
      </c>
      <c r="B51099" s="1">
        <f>DATE(2022,12,1) + TIME(0,0,0)</f>
        <v>44896</v>
      </c>
      <c r="C51099">
        <v>38.149887085000003</v>
      </c>
    </row>
    <row r="51100" spans="1:3" x14ac:dyDescent="0.25">
      <c r="A51100">
        <v>8401</v>
      </c>
      <c r="B51100" s="1">
        <f>DATE(2023,1,1) + TIME(0,0,0)</f>
        <v>44927</v>
      </c>
      <c r="C51100">
        <v>38.168655395999998</v>
      </c>
    </row>
    <row r="51101" spans="1:3" x14ac:dyDescent="0.25">
      <c r="A51101">
        <v>8432</v>
      </c>
      <c r="B51101" s="1">
        <f>DATE(2023,2,1) + TIME(0,0,0)</f>
        <v>44958</v>
      </c>
      <c r="C51101">
        <v>38.187347412000001</v>
      </c>
    </row>
    <row r="51102" spans="1:3" x14ac:dyDescent="0.25">
      <c r="A51102">
        <v>8460</v>
      </c>
      <c r="B51102" s="1">
        <f>DATE(2023,3,1) + TIME(0,0,0)</f>
        <v>44986</v>
      </c>
      <c r="C51102">
        <v>38.204166411999999</v>
      </c>
    </row>
    <row r="51103" spans="1:3" x14ac:dyDescent="0.25">
      <c r="A51103">
        <v>8491</v>
      </c>
      <c r="B51103" s="1">
        <f>DATE(2023,4,1) + TIME(0,0,0)</f>
        <v>45017</v>
      </c>
      <c r="C51103">
        <v>38.222721100000001</v>
      </c>
    </row>
    <row r="51104" spans="1:3" x14ac:dyDescent="0.25">
      <c r="A51104">
        <v>8521</v>
      </c>
      <c r="B51104" s="1">
        <f>DATE(2023,5,1) + TIME(0,0,0)</f>
        <v>45047</v>
      </c>
      <c r="C51104">
        <v>38.240608215000002</v>
      </c>
    </row>
    <row r="51105" spans="1:3" x14ac:dyDescent="0.25">
      <c r="A51105">
        <v>8552</v>
      </c>
      <c r="B51105" s="1">
        <f>DATE(2023,6,1) + TIME(0,0,0)</f>
        <v>45078</v>
      </c>
      <c r="C51105">
        <v>38.259021758999999</v>
      </c>
    </row>
    <row r="51106" spans="1:3" x14ac:dyDescent="0.25">
      <c r="A51106">
        <v>8582</v>
      </c>
      <c r="B51106" s="1">
        <f>DATE(2023,7,1) + TIME(0,0,0)</f>
        <v>45108</v>
      </c>
      <c r="C51106">
        <v>38.276775360000002</v>
      </c>
    </row>
    <row r="51107" spans="1:3" x14ac:dyDescent="0.25">
      <c r="A51107">
        <v>8613</v>
      </c>
      <c r="B51107" s="1">
        <f>DATE(2023,8,1) + TIME(0,0,0)</f>
        <v>45139</v>
      </c>
      <c r="C51107">
        <v>38.295051575000002</v>
      </c>
    </row>
    <row r="51108" spans="1:3" x14ac:dyDescent="0.25">
      <c r="A51108">
        <v>8644</v>
      </c>
      <c r="B51108" s="1">
        <f>DATE(2023,9,1) + TIME(0,0,0)</f>
        <v>45170</v>
      </c>
      <c r="C51108">
        <v>38.313259125000002</v>
      </c>
    </row>
    <row r="51109" spans="1:3" x14ac:dyDescent="0.25">
      <c r="A51109">
        <v>8674</v>
      </c>
      <c r="B51109" s="1">
        <f>DATE(2023,10,1) + TIME(0,0,0)</f>
        <v>45200</v>
      </c>
      <c r="C51109">
        <v>38.330814361999998</v>
      </c>
    </row>
    <row r="51110" spans="1:3" x14ac:dyDescent="0.25">
      <c r="A51110">
        <v>8705</v>
      </c>
      <c r="B51110" s="1">
        <f>DATE(2023,11,1) + TIME(0,0,0)</f>
        <v>45231</v>
      </c>
      <c r="C51110">
        <v>38.348888397000003</v>
      </c>
    </row>
    <row r="51111" spans="1:3" x14ac:dyDescent="0.25">
      <c r="A51111">
        <v>8735</v>
      </c>
      <c r="B51111" s="1">
        <f>DATE(2023,12,1) + TIME(0,0,0)</f>
        <v>45261</v>
      </c>
      <c r="C51111">
        <v>38.366313933999997</v>
      </c>
    </row>
    <row r="51112" spans="1:3" x14ac:dyDescent="0.25">
      <c r="A51112">
        <v>8766</v>
      </c>
      <c r="B51112" s="1">
        <f>DATE(2024,1,1) + TIME(0,0,0)</f>
        <v>45292</v>
      </c>
      <c r="C51112">
        <v>38.384258269999997</v>
      </c>
    </row>
    <row r="51113" spans="1:3" x14ac:dyDescent="0.25">
      <c r="A51113">
        <v>8797</v>
      </c>
      <c r="B51113" s="1">
        <f>DATE(2024,2,1) + TIME(0,0,0)</f>
        <v>45323</v>
      </c>
      <c r="C51113">
        <v>38.402137756000002</v>
      </c>
    </row>
    <row r="51114" spans="1:3" x14ac:dyDescent="0.25">
      <c r="A51114">
        <v>8826</v>
      </c>
      <c r="B51114" s="1">
        <f>DATE(2024,3,1) + TIME(0,0,0)</f>
        <v>45352</v>
      </c>
      <c r="C51114">
        <v>38.418804168999998</v>
      </c>
    </row>
    <row r="51115" spans="1:3" x14ac:dyDescent="0.25">
      <c r="A51115">
        <v>8857</v>
      </c>
      <c r="B51115" s="1">
        <f>DATE(2024,4,1) + TIME(0,0,0)</f>
        <v>45383</v>
      </c>
      <c r="C51115">
        <v>38.436561584000003</v>
      </c>
    </row>
    <row r="51116" spans="1:3" x14ac:dyDescent="0.25">
      <c r="A51116">
        <v>8887</v>
      </c>
      <c r="B51116" s="1">
        <f>DATE(2024,5,1) + TIME(0,0,0)</f>
        <v>45413</v>
      </c>
      <c r="C51116">
        <v>38.453685759999999</v>
      </c>
    </row>
    <row r="51117" spans="1:3" x14ac:dyDescent="0.25">
      <c r="A51117">
        <v>8918</v>
      </c>
      <c r="B51117" s="1">
        <f>DATE(2024,6,1) + TIME(0,0,0)</f>
        <v>45444</v>
      </c>
      <c r="C51117">
        <v>38.471321105999998</v>
      </c>
    </row>
    <row r="51118" spans="1:3" x14ac:dyDescent="0.25">
      <c r="A51118">
        <v>8948</v>
      </c>
      <c r="B51118" s="1">
        <f>DATE(2024,7,1) + TIME(0,0,0)</f>
        <v>45474</v>
      </c>
      <c r="C51118">
        <v>38.488330841</v>
      </c>
    </row>
    <row r="51119" spans="1:3" x14ac:dyDescent="0.25">
      <c r="A51119">
        <v>8979</v>
      </c>
      <c r="B51119" s="1">
        <f>DATE(2024,8,1) + TIME(0,0,0)</f>
        <v>45505</v>
      </c>
      <c r="C51119">
        <v>38.505855560000001</v>
      </c>
    </row>
    <row r="51120" spans="1:3" x14ac:dyDescent="0.25">
      <c r="A51120">
        <v>9010</v>
      </c>
      <c r="B51120" s="1">
        <f>DATE(2024,9,1) + TIME(0,0,0)</f>
        <v>45536</v>
      </c>
      <c r="C51120">
        <v>38.523323058999999</v>
      </c>
    </row>
    <row r="51121" spans="1:3" x14ac:dyDescent="0.25">
      <c r="A51121">
        <v>9040</v>
      </c>
      <c r="B51121" s="1">
        <f>DATE(2024,10,1) + TIME(0,0,0)</f>
        <v>45566</v>
      </c>
      <c r="C51121">
        <v>38.540176391999999</v>
      </c>
    </row>
    <row r="51122" spans="1:3" x14ac:dyDescent="0.25">
      <c r="A51122">
        <v>9071</v>
      </c>
      <c r="B51122" s="1">
        <f>DATE(2024,11,1) + TIME(0,0,0)</f>
        <v>45597</v>
      </c>
      <c r="C51122">
        <v>38.557537078999999</v>
      </c>
    </row>
    <row r="51123" spans="1:3" x14ac:dyDescent="0.25">
      <c r="A51123">
        <v>9101</v>
      </c>
      <c r="B51123" s="1">
        <f>DATE(2024,12,1) + TIME(0,0,0)</f>
        <v>45627</v>
      </c>
      <c r="C51123">
        <v>38.574283600000001</v>
      </c>
    </row>
    <row r="51124" spans="1:3" x14ac:dyDescent="0.25">
      <c r="A51124">
        <v>9132</v>
      </c>
      <c r="B51124" s="1">
        <f>DATE(2025,1,1) + TIME(0,0,0)</f>
        <v>45658</v>
      </c>
      <c r="C51124">
        <v>38.591537475999999</v>
      </c>
    </row>
    <row r="51125" spans="1:3" x14ac:dyDescent="0.25">
      <c r="A51125">
        <v>9163</v>
      </c>
      <c r="B51125" s="1">
        <f>DATE(2025,2,1) + TIME(0,0,0)</f>
        <v>45689</v>
      </c>
      <c r="C51125">
        <v>38.608737945999998</v>
      </c>
    </row>
    <row r="51126" spans="1:3" x14ac:dyDescent="0.25">
      <c r="A51126">
        <v>9191</v>
      </c>
      <c r="B51126" s="1">
        <f>DATE(2025,3,1) + TIME(0,0,0)</f>
        <v>45717</v>
      </c>
      <c r="C51126">
        <v>38.624225615999997</v>
      </c>
    </row>
    <row r="51127" spans="1:3" x14ac:dyDescent="0.25">
      <c r="A51127">
        <v>9222</v>
      </c>
      <c r="B51127" s="1">
        <f>DATE(2025,4,1) + TIME(0,0,0)</f>
        <v>45748</v>
      </c>
      <c r="C51127">
        <v>38.641319275000001</v>
      </c>
    </row>
    <row r="51128" spans="1:3" x14ac:dyDescent="0.25">
      <c r="A51128">
        <v>9252</v>
      </c>
      <c r="B51128" s="1">
        <f>DATE(2025,5,1) + TIME(0,0,0)</f>
        <v>45778</v>
      </c>
      <c r="C51128">
        <v>38.657814025999997</v>
      </c>
    </row>
    <row r="51129" spans="1:3" x14ac:dyDescent="0.25">
      <c r="A51129">
        <v>9283</v>
      </c>
      <c r="B51129" s="1">
        <f>DATE(2025,6,1) + TIME(0,0,0)</f>
        <v>45809</v>
      </c>
      <c r="C51129">
        <v>38.674800873000002</v>
      </c>
    </row>
    <row r="51130" spans="1:3" x14ac:dyDescent="0.25">
      <c r="A51130">
        <v>9313</v>
      </c>
      <c r="B51130" s="1">
        <f>DATE(2025,7,1) + TIME(0,0,0)</f>
        <v>45839</v>
      </c>
      <c r="C51130">
        <v>38.691188812</v>
      </c>
    </row>
    <row r="51131" spans="1:3" x14ac:dyDescent="0.25">
      <c r="A51131">
        <v>9344</v>
      </c>
      <c r="B51131" s="1">
        <f>DATE(2025,8,1) + TIME(0,0,0)</f>
        <v>45870</v>
      </c>
      <c r="C51131">
        <v>38.708068848000003</v>
      </c>
    </row>
    <row r="51132" spans="1:3" x14ac:dyDescent="0.25">
      <c r="A51132">
        <v>9375</v>
      </c>
      <c r="B51132" s="1">
        <f>DATE(2025,9,1) + TIME(0,0,0)</f>
        <v>45901</v>
      </c>
      <c r="C51132">
        <v>38.724895476999997</v>
      </c>
    </row>
    <row r="51133" spans="1:3" x14ac:dyDescent="0.25">
      <c r="A51133">
        <v>9405</v>
      </c>
      <c r="B51133" s="1">
        <f>DATE(2025,10,1) + TIME(0,0,0)</f>
        <v>45931</v>
      </c>
      <c r="C51133">
        <v>38.741130828999999</v>
      </c>
    </row>
    <row r="51134" spans="1:3" x14ac:dyDescent="0.25">
      <c r="A51134">
        <v>9436</v>
      </c>
      <c r="B51134" s="1">
        <f>DATE(2025,11,1) + TIME(0,0,0)</f>
        <v>45962</v>
      </c>
      <c r="C51134">
        <v>38.757846831999998</v>
      </c>
    </row>
    <row r="51135" spans="1:3" x14ac:dyDescent="0.25">
      <c r="A51135">
        <v>9466</v>
      </c>
      <c r="B51135" s="1">
        <f>DATE(2025,12,1) + TIME(0,0,0)</f>
        <v>45992</v>
      </c>
      <c r="C51135">
        <v>38.773975372000002</v>
      </c>
    </row>
    <row r="51136" spans="1:3" x14ac:dyDescent="0.25">
      <c r="A51136">
        <v>9497</v>
      </c>
      <c r="B51136" s="1">
        <f>DATE(2026,1,1) + TIME(0,0,0)</f>
        <v>46023</v>
      </c>
      <c r="C51136">
        <v>38.790588378999999</v>
      </c>
    </row>
    <row r="51137" spans="1:3" x14ac:dyDescent="0.25">
      <c r="A51137">
        <v>9528</v>
      </c>
      <c r="B51137" s="1">
        <f>DATE(2026,2,1) + TIME(0,0,0)</f>
        <v>46054</v>
      </c>
      <c r="C51137">
        <v>38.807147980000003</v>
      </c>
    </row>
    <row r="51138" spans="1:3" x14ac:dyDescent="0.25">
      <c r="A51138">
        <v>9556</v>
      </c>
      <c r="B51138" s="1">
        <f>DATE(2026,3,1) + TIME(0,0,0)</f>
        <v>46082</v>
      </c>
      <c r="C51138">
        <v>38.822055816999999</v>
      </c>
    </row>
    <row r="51139" spans="1:3" x14ac:dyDescent="0.25">
      <c r="A51139">
        <v>9587</v>
      </c>
      <c r="B51139" s="1">
        <f>DATE(2026,4,1) + TIME(0,0,0)</f>
        <v>46113</v>
      </c>
      <c r="C51139">
        <v>38.838512420999997</v>
      </c>
    </row>
    <row r="51140" spans="1:3" x14ac:dyDescent="0.25">
      <c r="A51140">
        <v>9617</v>
      </c>
      <c r="B51140" s="1">
        <f>DATE(2026,5,1) + TIME(0,0,0)</f>
        <v>46143</v>
      </c>
      <c r="C51140">
        <v>38.854385376000003</v>
      </c>
    </row>
    <row r="51141" spans="1:3" x14ac:dyDescent="0.25">
      <c r="A51141">
        <v>9648</v>
      </c>
      <c r="B51141" s="1">
        <f>DATE(2026,6,1) + TIME(0,0,0)</f>
        <v>46174</v>
      </c>
      <c r="C51141">
        <v>38.870731354</v>
      </c>
    </row>
    <row r="51142" spans="1:3" x14ac:dyDescent="0.25">
      <c r="A51142">
        <v>9678</v>
      </c>
      <c r="B51142" s="1">
        <f>DATE(2026,7,1) + TIME(0,0,0)</f>
        <v>46204</v>
      </c>
      <c r="C51142">
        <v>38.886501312</v>
      </c>
    </row>
    <row r="51143" spans="1:3" x14ac:dyDescent="0.25">
      <c r="A51143">
        <v>9709</v>
      </c>
      <c r="B51143" s="1">
        <f>DATE(2026,8,1) + TIME(0,0,0)</f>
        <v>46235</v>
      </c>
      <c r="C51143">
        <v>38.902740479000002</v>
      </c>
    </row>
    <row r="51144" spans="1:3" x14ac:dyDescent="0.25">
      <c r="A51144">
        <v>9740</v>
      </c>
      <c r="B51144" s="1">
        <f>DATE(2026,9,1) + TIME(0,0,0)</f>
        <v>46266</v>
      </c>
      <c r="C51144">
        <v>38.918922424000002</v>
      </c>
    </row>
    <row r="51145" spans="1:3" x14ac:dyDescent="0.25">
      <c r="A51145">
        <v>9770</v>
      </c>
      <c r="B51145" s="1">
        <f>DATE(2026,10,1) + TIME(0,0,0)</f>
        <v>46296</v>
      </c>
      <c r="C51145">
        <v>38.934532165999997</v>
      </c>
    </row>
    <row r="51146" spans="1:3" x14ac:dyDescent="0.25">
      <c r="A51146">
        <v>9801</v>
      </c>
      <c r="B51146" s="1">
        <f>DATE(2026,11,1) + TIME(0,0,0)</f>
        <v>46327</v>
      </c>
      <c r="C51146">
        <v>38.950607300000001</v>
      </c>
    </row>
    <row r="51147" spans="1:3" x14ac:dyDescent="0.25">
      <c r="A51147">
        <v>9831</v>
      </c>
      <c r="B51147" s="1">
        <f>DATE(2026,12,1) + TIME(0,0,0)</f>
        <v>46357</v>
      </c>
      <c r="C51147">
        <v>38.966114044000001</v>
      </c>
    </row>
    <row r="51148" spans="1:3" x14ac:dyDescent="0.25">
      <c r="A51148">
        <v>9862</v>
      </c>
      <c r="B51148" s="1">
        <f>DATE(2027,1,1) + TIME(0,0,0)</f>
        <v>46388</v>
      </c>
      <c r="C51148">
        <v>38.982086182000003</v>
      </c>
    </row>
    <row r="51149" spans="1:3" x14ac:dyDescent="0.25">
      <c r="A51149">
        <v>9893</v>
      </c>
      <c r="B51149" s="1">
        <f>DATE(2027,2,1) + TIME(0,0,0)</f>
        <v>46419</v>
      </c>
      <c r="C51149">
        <v>38.998004913000003</v>
      </c>
    </row>
    <row r="51150" spans="1:3" x14ac:dyDescent="0.25">
      <c r="A51150">
        <v>9921</v>
      </c>
      <c r="B51150" s="1">
        <f>DATE(2027,3,1) + TIME(0,0,0)</f>
        <v>46447</v>
      </c>
      <c r="C51150">
        <v>39.012336730999998</v>
      </c>
    </row>
    <row r="51151" spans="1:3" x14ac:dyDescent="0.25">
      <c r="A51151">
        <v>9952</v>
      </c>
      <c r="B51151" s="1">
        <f>DATE(2027,4,1) + TIME(0,0,0)</f>
        <v>46478</v>
      </c>
      <c r="C51151">
        <v>39.028152466000002</v>
      </c>
    </row>
    <row r="51152" spans="1:3" x14ac:dyDescent="0.25">
      <c r="A51152">
        <v>9982</v>
      </c>
      <c r="B51152" s="1">
        <f>DATE(2027,5,1) + TIME(0,0,0)</f>
        <v>46508</v>
      </c>
      <c r="C51152">
        <v>39.043411255000002</v>
      </c>
    </row>
    <row r="51153" spans="1:3" x14ac:dyDescent="0.25">
      <c r="A51153">
        <v>10013</v>
      </c>
      <c r="B51153" s="1">
        <f>DATE(2027,6,1) + TIME(0,0,0)</f>
        <v>46539</v>
      </c>
      <c r="C51153">
        <v>39.059127808</v>
      </c>
    </row>
    <row r="51154" spans="1:3" x14ac:dyDescent="0.25">
      <c r="A51154">
        <v>10043</v>
      </c>
      <c r="B51154" s="1">
        <f>DATE(2027,7,1) + TIME(0,0,0)</f>
        <v>46569</v>
      </c>
      <c r="C51154">
        <v>39.074287415000001</v>
      </c>
    </row>
    <row r="51155" spans="1:3" x14ac:dyDescent="0.25">
      <c r="A51155">
        <v>10074</v>
      </c>
      <c r="B51155" s="1">
        <f>DATE(2027,8,1) + TIME(0,0,0)</f>
        <v>46600</v>
      </c>
      <c r="C51155">
        <v>39.089904785000002</v>
      </c>
    </row>
    <row r="51156" spans="1:3" x14ac:dyDescent="0.25">
      <c r="A51156">
        <v>10105</v>
      </c>
      <c r="B51156" s="1">
        <f>DATE(2027,9,1) + TIME(0,0,0)</f>
        <v>46631</v>
      </c>
      <c r="C51156">
        <v>39.105472564999999</v>
      </c>
    </row>
    <row r="51157" spans="1:3" x14ac:dyDescent="0.25">
      <c r="A51157">
        <v>10135</v>
      </c>
      <c r="B51157" s="1">
        <f>DATE(2027,10,1) + TIME(0,0,0)</f>
        <v>46661</v>
      </c>
      <c r="C51157">
        <v>39.120487212999997</v>
      </c>
    </row>
    <row r="51158" spans="1:3" x14ac:dyDescent="0.25">
      <c r="A51158">
        <v>10166</v>
      </c>
      <c r="B51158" s="1">
        <f>DATE(2027,11,1) + TIME(0,0,0)</f>
        <v>46692</v>
      </c>
      <c r="C51158">
        <v>39.135955811000002</v>
      </c>
    </row>
    <row r="51159" spans="1:3" x14ac:dyDescent="0.25">
      <c r="A51159">
        <v>10196</v>
      </c>
      <c r="B51159" s="1">
        <f>DATE(2027,12,1) + TIME(0,0,0)</f>
        <v>46722</v>
      </c>
      <c r="C51159">
        <v>39.150875092</v>
      </c>
    </row>
    <row r="51160" spans="1:3" x14ac:dyDescent="0.25">
      <c r="A51160">
        <v>10227</v>
      </c>
      <c r="B51160" s="1">
        <f>DATE(2028,1,1) + TIME(0,0,0)</f>
        <v>46753</v>
      </c>
      <c r="C51160">
        <v>39.166248322000001</v>
      </c>
    </row>
    <row r="51161" spans="1:3" x14ac:dyDescent="0.25">
      <c r="A51161">
        <v>10258</v>
      </c>
      <c r="B51161" s="1">
        <f>DATE(2028,2,1) + TIME(0,0,0)</f>
        <v>46784</v>
      </c>
      <c r="C51161">
        <v>39.181568145999996</v>
      </c>
    </row>
    <row r="51162" spans="1:3" x14ac:dyDescent="0.25">
      <c r="A51162">
        <v>10287</v>
      </c>
      <c r="B51162" s="1">
        <f>DATE(2028,3,1) + TIME(0,0,0)</f>
        <v>46813</v>
      </c>
      <c r="C51162">
        <v>39.195858002000001</v>
      </c>
    </row>
    <row r="51163" spans="1:3" x14ac:dyDescent="0.25">
      <c r="A51163">
        <v>10318</v>
      </c>
      <c r="B51163" s="1">
        <f>DATE(2028,4,1) + TIME(0,0,0)</f>
        <v>46844</v>
      </c>
      <c r="C51163">
        <v>39.211086272999999</v>
      </c>
    </row>
    <row r="51164" spans="1:3" x14ac:dyDescent="0.25">
      <c r="A51164">
        <v>10348</v>
      </c>
      <c r="B51164" s="1">
        <f>DATE(2028,5,1) + TIME(0,0,0)</f>
        <v>46874</v>
      </c>
      <c r="C51164">
        <v>39.225776672000002</v>
      </c>
    </row>
    <row r="51165" spans="1:3" x14ac:dyDescent="0.25">
      <c r="A51165">
        <v>10379</v>
      </c>
      <c r="B51165" s="1">
        <f>DATE(2028,6,1) + TIME(0,0,0)</f>
        <v>46905</v>
      </c>
      <c r="C51165">
        <v>39.240909576</v>
      </c>
    </row>
    <row r="51166" spans="1:3" x14ac:dyDescent="0.25">
      <c r="A51166">
        <v>10409</v>
      </c>
      <c r="B51166" s="1">
        <f>DATE(2028,7,1) + TIME(0,0,0)</f>
        <v>46935</v>
      </c>
      <c r="C51166">
        <v>39.255508423000002</v>
      </c>
    </row>
    <row r="51167" spans="1:3" x14ac:dyDescent="0.25">
      <c r="A51167">
        <v>10440</v>
      </c>
      <c r="B51167" s="1">
        <f>DATE(2028,8,1) + TIME(0,0,0)</f>
        <v>46966</v>
      </c>
      <c r="C51167">
        <v>39.270549774000003</v>
      </c>
    </row>
    <row r="51168" spans="1:3" x14ac:dyDescent="0.25">
      <c r="A51168">
        <v>10471</v>
      </c>
      <c r="B51168" s="1">
        <f>DATE(2028,9,1) + TIME(0,0,0)</f>
        <v>46997</v>
      </c>
      <c r="C51168">
        <v>39.285541533999996</v>
      </c>
    </row>
    <row r="51169" spans="1:3" x14ac:dyDescent="0.25">
      <c r="A51169">
        <v>10501</v>
      </c>
      <c r="B51169" s="1">
        <f>DATE(2028,10,1) + TIME(0,0,0)</f>
        <v>47027</v>
      </c>
      <c r="C51169">
        <v>39.300006865999997</v>
      </c>
    </row>
    <row r="51170" spans="1:3" x14ac:dyDescent="0.25">
      <c r="A51170">
        <v>10532</v>
      </c>
      <c r="B51170" s="1">
        <f>DATE(2028,11,1) + TIME(0,0,0)</f>
        <v>47058</v>
      </c>
      <c r="C51170">
        <v>39.314907073999997</v>
      </c>
    </row>
    <row r="51171" spans="1:3" x14ac:dyDescent="0.25">
      <c r="A51171">
        <v>10562</v>
      </c>
      <c r="B51171" s="1">
        <f>DATE(2028,12,1) + TIME(0,0,0)</f>
        <v>47088</v>
      </c>
      <c r="C51171">
        <v>39.329280853</v>
      </c>
    </row>
    <row r="51172" spans="1:3" x14ac:dyDescent="0.25">
      <c r="A51172">
        <v>10593</v>
      </c>
      <c r="B51172" s="1">
        <f>DATE(2029,1,1) + TIME(0,0,0)</f>
        <v>47119</v>
      </c>
      <c r="C51172">
        <v>39.344093323000003</v>
      </c>
    </row>
    <row r="51173" spans="1:3" x14ac:dyDescent="0.25">
      <c r="A51173">
        <v>10624</v>
      </c>
      <c r="B51173" s="1">
        <f>DATE(2029,2,1) + TIME(0,0,0)</f>
        <v>47150</v>
      </c>
      <c r="C51173">
        <v>39.358856201000002</v>
      </c>
    </row>
    <row r="51174" spans="1:3" x14ac:dyDescent="0.25">
      <c r="A51174">
        <v>10652</v>
      </c>
      <c r="B51174" s="1">
        <f>DATE(2029,3,1) + TIME(0,0,0)</f>
        <v>47178</v>
      </c>
      <c r="C51174">
        <v>39.372154236</v>
      </c>
    </row>
    <row r="51175" spans="1:3" x14ac:dyDescent="0.25">
      <c r="A51175">
        <v>10683</v>
      </c>
      <c r="B51175" s="1">
        <f>DATE(2029,4,1) + TIME(0,0,0)</f>
        <v>47209</v>
      </c>
      <c r="C51175">
        <v>39.386829376000001</v>
      </c>
    </row>
    <row r="51176" spans="1:3" x14ac:dyDescent="0.25">
      <c r="A51176">
        <v>10713</v>
      </c>
      <c r="B51176" s="1">
        <f>DATE(2029,5,1) + TIME(0,0,0)</f>
        <v>47239</v>
      </c>
      <c r="C51176">
        <v>39.400989531999997</v>
      </c>
    </row>
    <row r="51177" spans="1:3" x14ac:dyDescent="0.25">
      <c r="A51177">
        <v>10744</v>
      </c>
      <c r="B51177" s="1">
        <f>DATE(2029,6,1) + TIME(0,0,0)</f>
        <v>47270</v>
      </c>
      <c r="C51177">
        <v>39.415580749999997</v>
      </c>
    </row>
    <row r="51178" spans="1:3" x14ac:dyDescent="0.25">
      <c r="A51178">
        <v>10774</v>
      </c>
      <c r="B51178" s="1">
        <f>DATE(2029,7,1) + TIME(0,0,0)</f>
        <v>47300</v>
      </c>
      <c r="C51178">
        <v>39.429656981999997</v>
      </c>
    </row>
    <row r="51179" spans="1:3" x14ac:dyDescent="0.25">
      <c r="A51179">
        <v>10805</v>
      </c>
      <c r="B51179" s="1">
        <f>DATE(2029,8,1) + TIME(0,0,0)</f>
        <v>47331</v>
      </c>
      <c r="C51179">
        <v>39.444156647</v>
      </c>
    </row>
    <row r="51180" spans="1:3" x14ac:dyDescent="0.25">
      <c r="A51180">
        <v>10836</v>
      </c>
      <c r="B51180" s="1">
        <f>DATE(2029,9,1) + TIME(0,0,0)</f>
        <v>47362</v>
      </c>
      <c r="C51180">
        <v>39.458614349000001</v>
      </c>
    </row>
    <row r="51181" spans="1:3" x14ac:dyDescent="0.25">
      <c r="A51181">
        <v>10866</v>
      </c>
      <c r="B51181" s="1">
        <f>DATE(2029,10,1) + TIME(0,0,0)</f>
        <v>47392</v>
      </c>
      <c r="C51181">
        <v>39.472564697000003</v>
      </c>
    </row>
    <row r="51182" spans="1:3" x14ac:dyDescent="0.25">
      <c r="A51182">
        <v>10897</v>
      </c>
      <c r="B51182" s="1">
        <f>DATE(2029,11,1) + TIME(0,0,0)</f>
        <v>47423</v>
      </c>
      <c r="C51182">
        <v>39.486934662000003</v>
      </c>
    </row>
    <row r="51183" spans="1:3" x14ac:dyDescent="0.25">
      <c r="A51183">
        <v>10927</v>
      </c>
      <c r="B51183" s="1">
        <f>DATE(2029,12,1) + TIME(0,0,0)</f>
        <v>47453</v>
      </c>
      <c r="C51183">
        <v>39.500801086000003</v>
      </c>
    </row>
    <row r="51184" spans="1:3" x14ac:dyDescent="0.25">
      <c r="A51184">
        <v>10958</v>
      </c>
      <c r="B51184" s="1">
        <f>DATE(2030,1,1) + TIME(0,0,0)</f>
        <v>47484</v>
      </c>
      <c r="C51184">
        <v>39.515087127999998</v>
      </c>
    </row>
    <row r="51185" spans="1:3" x14ac:dyDescent="0.25">
      <c r="A51185">
        <v>10989</v>
      </c>
      <c r="B51185" s="1">
        <f>DATE(2030,2,1) + TIME(0,0,0)</f>
        <v>47515</v>
      </c>
      <c r="C51185">
        <v>39.529331206999998</v>
      </c>
    </row>
    <row r="51186" spans="1:3" x14ac:dyDescent="0.25">
      <c r="A51186">
        <v>11017</v>
      </c>
      <c r="B51186" s="1">
        <f>DATE(2030,3,1) + TIME(0,0,0)</f>
        <v>47543</v>
      </c>
      <c r="C51186">
        <v>39.542160033999998</v>
      </c>
    </row>
    <row r="51187" spans="1:3" x14ac:dyDescent="0.25">
      <c r="A51187">
        <v>11048</v>
      </c>
      <c r="B51187" s="1">
        <f>DATE(2030,4,1) + TIME(0,0,0)</f>
        <v>47574</v>
      </c>
      <c r="C51187">
        <v>39.556324005</v>
      </c>
    </row>
    <row r="51188" spans="1:3" x14ac:dyDescent="0.25">
      <c r="A51188">
        <v>11078</v>
      </c>
      <c r="B51188" s="1">
        <f>DATE(2030,5,1) + TIME(0,0,0)</f>
        <v>47604</v>
      </c>
      <c r="C51188">
        <v>39.569988250999998</v>
      </c>
    </row>
    <row r="51189" spans="1:3" x14ac:dyDescent="0.25">
      <c r="A51189">
        <v>11109</v>
      </c>
      <c r="B51189" s="1">
        <f>DATE(2030,6,1) + TIME(0,0,0)</f>
        <v>47635</v>
      </c>
      <c r="C51189">
        <v>39.584068297999998</v>
      </c>
    </row>
    <row r="51190" spans="1:3" x14ac:dyDescent="0.25">
      <c r="A51190">
        <v>11139</v>
      </c>
      <c r="B51190" s="1">
        <f>DATE(2030,7,1) + TIME(0,0,0)</f>
        <v>47665</v>
      </c>
      <c r="C51190">
        <v>39.59765625</v>
      </c>
    </row>
    <row r="51191" spans="1:3" x14ac:dyDescent="0.25">
      <c r="A51191">
        <v>11170</v>
      </c>
      <c r="B51191" s="1">
        <f>DATE(2030,8,1) + TIME(0,0,0)</f>
        <v>47696</v>
      </c>
      <c r="C51191">
        <v>39.611656189000001</v>
      </c>
    </row>
    <row r="51192" spans="1:3" x14ac:dyDescent="0.25">
      <c r="A51192">
        <v>11201</v>
      </c>
      <c r="B51192" s="1">
        <f>DATE(2030,9,1) + TIME(0,0,0)</f>
        <v>47727</v>
      </c>
      <c r="C51192">
        <v>39.625610352000002</v>
      </c>
    </row>
    <row r="51193" spans="1:3" x14ac:dyDescent="0.25">
      <c r="A51193">
        <v>11231</v>
      </c>
      <c r="B51193" s="1">
        <f>DATE(2030,10,1) + TIME(0,0,0)</f>
        <v>47757</v>
      </c>
      <c r="C51193">
        <v>39.639080047999997</v>
      </c>
    </row>
    <row r="51194" spans="1:3" x14ac:dyDescent="0.25">
      <c r="A51194">
        <v>11262</v>
      </c>
      <c r="B51194" s="1">
        <f>DATE(2030,11,1) + TIME(0,0,0)</f>
        <v>47788</v>
      </c>
      <c r="C51194">
        <v>39.652957915999998</v>
      </c>
    </row>
    <row r="51195" spans="1:3" x14ac:dyDescent="0.25">
      <c r="A51195">
        <v>11292</v>
      </c>
      <c r="B51195" s="1">
        <f>DATE(2030,12,1) + TIME(0,0,0)</f>
        <v>47818</v>
      </c>
      <c r="C51195">
        <v>39.666347504000001</v>
      </c>
    </row>
    <row r="51196" spans="1:3" x14ac:dyDescent="0.25">
      <c r="A51196">
        <v>11323</v>
      </c>
      <c r="B51196" s="1">
        <f>DATE(2031,1,1) + TIME(0,0,0)</f>
        <v>47849</v>
      </c>
      <c r="C51196">
        <v>39.680145263999997</v>
      </c>
    </row>
    <row r="51197" spans="1:3" x14ac:dyDescent="0.25">
      <c r="A51197">
        <v>11354</v>
      </c>
      <c r="B51197" s="1">
        <f>DATE(2031,2,1) + TIME(0,0,0)</f>
        <v>47880</v>
      </c>
      <c r="C51197">
        <v>39.693901062000002</v>
      </c>
    </row>
    <row r="51198" spans="1:3" x14ac:dyDescent="0.25">
      <c r="A51198">
        <v>11382</v>
      </c>
      <c r="B51198" s="1">
        <f>DATE(2031,3,1) + TIME(0,0,0)</f>
        <v>47908</v>
      </c>
      <c r="C51198">
        <v>39.706295013000002</v>
      </c>
    </row>
    <row r="51199" spans="1:3" x14ac:dyDescent="0.25">
      <c r="A51199">
        <v>11413</v>
      </c>
      <c r="B51199" s="1">
        <f>DATE(2031,4,1) + TIME(0,0,0)</f>
        <v>47939</v>
      </c>
      <c r="C51199">
        <v>39.719974518000001</v>
      </c>
    </row>
    <row r="51200" spans="1:3" x14ac:dyDescent="0.25">
      <c r="A51200">
        <v>11443</v>
      </c>
      <c r="B51200" s="1">
        <f>DATE(2031,5,1) + TIME(0,0,0)</f>
        <v>47969</v>
      </c>
      <c r="C51200">
        <v>39.733177185000002</v>
      </c>
    </row>
    <row r="51201" spans="1:3" x14ac:dyDescent="0.25">
      <c r="A51201">
        <v>11474</v>
      </c>
      <c r="B51201" s="1">
        <f>DATE(2031,6,1) + TIME(0,0,0)</f>
        <v>48000</v>
      </c>
      <c r="C51201">
        <v>39.746784210000001</v>
      </c>
    </row>
    <row r="51202" spans="1:3" x14ac:dyDescent="0.25">
      <c r="A51202">
        <v>11504</v>
      </c>
      <c r="B51202" s="1">
        <f>DATE(2031,7,1) + TIME(0,0,0)</f>
        <v>48030</v>
      </c>
      <c r="C51202">
        <v>39.759910583</v>
      </c>
    </row>
    <row r="51203" spans="1:3" x14ac:dyDescent="0.25">
      <c r="A51203">
        <v>11535</v>
      </c>
      <c r="B51203" s="1">
        <f>DATE(2031,8,1) + TIME(0,0,0)</f>
        <v>48061</v>
      </c>
      <c r="C51203">
        <v>39.7734375</v>
      </c>
    </row>
    <row r="51204" spans="1:3" x14ac:dyDescent="0.25">
      <c r="A51204">
        <v>11566</v>
      </c>
      <c r="B51204" s="1">
        <f>DATE(2031,9,1) + TIME(0,0,0)</f>
        <v>48092</v>
      </c>
      <c r="C51204">
        <v>39.786926270000002</v>
      </c>
    </row>
    <row r="51205" spans="1:3" x14ac:dyDescent="0.25">
      <c r="A51205">
        <v>11596</v>
      </c>
      <c r="B51205" s="1">
        <f>DATE(2031,10,1) + TIME(0,0,0)</f>
        <v>48122</v>
      </c>
      <c r="C51205">
        <v>39.799945831000002</v>
      </c>
    </row>
    <row r="51206" spans="1:3" x14ac:dyDescent="0.25">
      <c r="A51206">
        <v>11627</v>
      </c>
      <c r="B51206" s="1">
        <f>DATE(2031,11,1) + TIME(0,0,0)</f>
        <v>48153</v>
      </c>
      <c r="C51206">
        <v>39.813358307000001</v>
      </c>
    </row>
    <row r="51207" spans="1:3" x14ac:dyDescent="0.25">
      <c r="A51207">
        <v>11657</v>
      </c>
      <c r="B51207" s="1">
        <f>DATE(2031,12,1) + TIME(0,0,0)</f>
        <v>48183</v>
      </c>
      <c r="C51207">
        <v>39.826305388999998</v>
      </c>
    </row>
    <row r="51208" spans="1:3" x14ac:dyDescent="0.25">
      <c r="A51208">
        <v>11688</v>
      </c>
      <c r="B51208" s="1">
        <f>DATE(2032,1,1) + TIME(0,0,0)</f>
        <v>48214</v>
      </c>
      <c r="C51208">
        <v>39.839641571000001</v>
      </c>
    </row>
    <row r="51209" spans="1:3" x14ac:dyDescent="0.25">
      <c r="A51209">
        <v>11719</v>
      </c>
      <c r="B51209" s="1">
        <f>DATE(2032,2,1) + TIME(0,0,0)</f>
        <v>48245</v>
      </c>
      <c r="C51209">
        <v>39.852947235000002</v>
      </c>
    </row>
    <row r="51210" spans="1:3" x14ac:dyDescent="0.25">
      <c r="A51210">
        <v>11748</v>
      </c>
      <c r="B51210" s="1">
        <f>DATE(2032,3,1) + TIME(0,0,0)</f>
        <v>48274</v>
      </c>
      <c r="C51210">
        <v>39.865356445000003</v>
      </c>
    </row>
    <row r="51211" spans="1:3" x14ac:dyDescent="0.25">
      <c r="A51211">
        <v>11779</v>
      </c>
      <c r="B51211" s="1">
        <f>DATE(2032,4,1) + TIME(0,0,0)</f>
        <v>48305</v>
      </c>
      <c r="C51211">
        <v>39.878585815000001</v>
      </c>
    </row>
    <row r="51212" spans="1:3" x14ac:dyDescent="0.25">
      <c r="A51212">
        <v>11809</v>
      </c>
      <c r="B51212" s="1">
        <f>DATE(2032,5,1) + TIME(0,0,0)</f>
        <v>48335</v>
      </c>
      <c r="C51212">
        <v>39.891357421999999</v>
      </c>
    </row>
    <row r="51213" spans="1:3" x14ac:dyDescent="0.25">
      <c r="A51213">
        <v>11840</v>
      </c>
      <c r="B51213" s="1">
        <f>DATE(2032,6,1) + TIME(0,0,0)</f>
        <v>48366</v>
      </c>
      <c r="C51213">
        <v>39.904514313</v>
      </c>
    </row>
    <row r="51214" spans="1:3" x14ac:dyDescent="0.25">
      <c r="A51214">
        <v>11870</v>
      </c>
      <c r="B51214" s="1">
        <f>DATE(2032,7,1) + TIME(0,0,0)</f>
        <v>48396</v>
      </c>
      <c r="C51214">
        <v>39.917213439999998</v>
      </c>
    </row>
    <row r="51215" spans="1:3" x14ac:dyDescent="0.25">
      <c r="A51215">
        <v>11901</v>
      </c>
      <c r="B51215" s="1">
        <f>DATE(2032,8,1) + TIME(0,0,0)</f>
        <v>48427</v>
      </c>
      <c r="C51215">
        <v>39.930301665999998</v>
      </c>
    </row>
    <row r="51216" spans="1:3" x14ac:dyDescent="0.25">
      <c r="A51216">
        <v>11932</v>
      </c>
      <c r="B51216" s="1">
        <f>DATE(2032,9,1) + TIME(0,0,0)</f>
        <v>48458</v>
      </c>
      <c r="C51216">
        <v>39.943355560000001</v>
      </c>
    </row>
    <row r="51217" spans="1:3" x14ac:dyDescent="0.25">
      <c r="A51217">
        <v>11962</v>
      </c>
      <c r="B51217" s="1">
        <f>DATE(2032,10,1) + TIME(0,0,0)</f>
        <v>48488</v>
      </c>
      <c r="C51217">
        <v>39.955951691000003</v>
      </c>
    </row>
    <row r="51218" spans="1:3" x14ac:dyDescent="0.25">
      <c r="A51218">
        <v>11993</v>
      </c>
      <c r="B51218" s="1">
        <f>DATE(2032,11,1) + TIME(0,0,0)</f>
        <v>48519</v>
      </c>
      <c r="C51218">
        <v>39.968936919999997</v>
      </c>
    </row>
    <row r="51219" spans="1:3" x14ac:dyDescent="0.25">
      <c r="A51219">
        <v>12023</v>
      </c>
      <c r="B51219" s="1">
        <f>DATE(2032,12,1) + TIME(0,0,0)</f>
        <v>48549</v>
      </c>
      <c r="C51219">
        <v>39.981468200999998</v>
      </c>
    </row>
    <row r="51220" spans="1:3" x14ac:dyDescent="0.25">
      <c r="A51220">
        <v>12054</v>
      </c>
      <c r="B51220" s="1">
        <f>DATE(2033,1,1) + TIME(0,0,0)</f>
        <v>48580</v>
      </c>
      <c r="C51220">
        <v>39.994380950999997</v>
      </c>
    </row>
    <row r="51221" spans="1:3" x14ac:dyDescent="0.25">
      <c r="A51221">
        <v>12085</v>
      </c>
      <c r="B51221" s="1">
        <f>DATE(2033,2,1) + TIME(0,0,0)</f>
        <v>48611</v>
      </c>
      <c r="C51221">
        <v>40.007263184000003</v>
      </c>
    </row>
    <row r="51222" spans="1:3" x14ac:dyDescent="0.25">
      <c r="A51222">
        <v>12113</v>
      </c>
      <c r="B51222" s="1">
        <f>DATE(2033,3,1) + TIME(0,0,0)</f>
        <v>48639</v>
      </c>
      <c r="C51222">
        <v>40.018867493000002</v>
      </c>
    </row>
    <row r="51223" spans="1:3" x14ac:dyDescent="0.25">
      <c r="A51223">
        <v>12144</v>
      </c>
      <c r="B51223" s="1">
        <f>DATE(2033,4,1) + TIME(0,0,0)</f>
        <v>48670</v>
      </c>
      <c r="C51223">
        <v>40.031681061</v>
      </c>
    </row>
    <row r="51224" spans="1:3" x14ac:dyDescent="0.25">
      <c r="A51224">
        <v>12174</v>
      </c>
      <c r="B51224" s="1">
        <f>DATE(2033,5,1) + TIME(0,0,0)</f>
        <v>48700</v>
      </c>
      <c r="C51224">
        <v>40.044052123999997</v>
      </c>
    </row>
    <row r="51225" spans="1:3" x14ac:dyDescent="0.25">
      <c r="A51225">
        <v>12205</v>
      </c>
      <c r="B51225" s="1">
        <f>DATE(2033,6,1) + TIME(0,0,0)</f>
        <v>48731</v>
      </c>
      <c r="C51225">
        <v>40.056797027999998</v>
      </c>
    </row>
    <row r="51226" spans="1:3" x14ac:dyDescent="0.25">
      <c r="A51226">
        <v>12235</v>
      </c>
      <c r="B51226" s="1">
        <f>DATE(2033,7,1) + TIME(0,0,0)</f>
        <v>48761</v>
      </c>
      <c r="C51226">
        <v>40.069103241000001</v>
      </c>
    </row>
    <row r="51227" spans="1:3" x14ac:dyDescent="0.25">
      <c r="A51227">
        <v>12266</v>
      </c>
      <c r="B51227" s="1">
        <f>DATE(2033,8,1) + TIME(0,0,0)</f>
        <v>48792</v>
      </c>
      <c r="C51227">
        <v>40.081787108999997</v>
      </c>
    </row>
    <row r="51228" spans="1:3" x14ac:dyDescent="0.25">
      <c r="A51228">
        <v>12297</v>
      </c>
      <c r="B51228" s="1">
        <f>DATE(2033,9,1) + TIME(0,0,0)</f>
        <v>48823</v>
      </c>
      <c r="C51228">
        <v>40.094436645999998</v>
      </c>
    </row>
    <row r="51229" spans="1:3" x14ac:dyDescent="0.25">
      <c r="A51229">
        <v>12327</v>
      </c>
      <c r="B51229" s="1">
        <f>DATE(2033,10,1) + TIME(0,0,0)</f>
        <v>48853</v>
      </c>
      <c r="C51229">
        <v>40.106643677000001</v>
      </c>
    </row>
    <row r="51230" spans="1:3" x14ac:dyDescent="0.25">
      <c r="A51230">
        <v>12358</v>
      </c>
      <c r="B51230" s="1">
        <f>DATE(2033,11,1) + TIME(0,0,0)</f>
        <v>48884</v>
      </c>
      <c r="C51230">
        <v>40.119228362999998</v>
      </c>
    </row>
    <row r="51231" spans="1:3" x14ac:dyDescent="0.25">
      <c r="A51231">
        <v>12388</v>
      </c>
      <c r="B51231" s="1">
        <f>DATE(2033,12,1) + TIME(0,0,0)</f>
        <v>48914</v>
      </c>
      <c r="C51231">
        <v>40.131378173999998</v>
      </c>
    </row>
    <row r="51232" spans="1:3" x14ac:dyDescent="0.25">
      <c r="A51232">
        <v>12419</v>
      </c>
      <c r="B51232" s="1">
        <f>DATE(2034,1,1) + TIME(0,0,0)</f>
        <v>48945</v>
      </c>
      <c r="C51232">
        <v>40.143898010000001</v>
      </c>
    </row>
    <row r="51233" spans="1:3" x14ac:dyDescent="0.25">
      <c r="A51233">
        <v>12450</v>
      </c>
      <c r="B51233" s="1">
        <f>DATE(2034,2,1) + TIME(0,0,0)</f>
        <v>48976</v>
      </c>
      <c r="C51233">
        <v>40.156383513999998</v>
      </c>
    </row>
    <row r="51234" spans="1:3" x14ac:dyDescent="0.25">
      <c r="A51234">
        <v>12478</v>
      </c>
      <c r="B51234" s="1">
        <f>DATE(2034,3,1) + TIME(0,0,0)</f>
        <v>49004</v>
      </c>
      <c r="C51234">
        <v>40.167636870999999</v>
      </c>
    </row>
    <row r="51235" spans="1:3" x14ac:dyDescent="0.25">
      <c r="A51235">
        <v>12509</v>
      </c>
      <c r="B51235" s="1">
        <f>DATE(2034,4,1) + TIME(0,0,0)</f>
        <v>49035</v>
      </c>
      <c r="C51235">
        <v>40.180061340000002</v>
      </c>
    </row>
    <row r="51236" spans="1:3" x14ac:dyDescent="0.25">
      <c r="A51236">
        <v>12539</v>
      </c>
      <c r="B51236" s="1">
        <f>DATE(2034,5,1) + TIME(0,0,0)</f>
        <v>49065</v>
      </c>
      <c r="C51236">
        <v>40.192054749</v>
      </c>
    </row>
    <row r="51237" spans="1:3" x14ac:dyDescent="0.25">
      <c r="A51237">
        <v>12570</v>
      </c>
      <c r="B51237" s="1">
        <f>DATE(2034,6,1) + TIME(0,0,0)</f>
        <v>49096</v>
      </c>
      <c r="C51237">
        <v>40.204418181999998</v>
      </c>
    </row>
    <row r="51238" spans="1:3" x14ac:dyDescent="0.25">
      <c r="A51238">
        <v>12600</v>
      </c>
      <c r="B51238" s="1">
        <f>DATE(2034,7,1) + TIME(0,0,0)</f>
        <v>49126</v>
      </c>
      <c r="C51238">
        <v>40.216350554999998</v>
      </c>
    </row>
    <row r="51239" spans="1:3" x14ac:dyDescent="0.25">
      <c r="A51239">
        <v>12631</v>
      </c>
      <c r="B51239" s="1">
        <f>DATE(2034,8,1) + TIME(0,0,0)</f>
        <v>49157</v>
      </c>
      <c r="C51239">
        <v>40.228649138999998</v>
      </c>
    </row>
    <row r="51240" spans="1:3" x14ac:dyDescent="0.25">
      <c r="A51240">
        <v>12662</v>
      </c>
      <c r="B51240" s="1">
        <f>DATE(2034,9,1) + TIME(0,0,0)</f>
        <v>49188</v>
      </c>
      <c r="C51240">
        <v>40.240917205999999</v>
      </c>
    </row>
    <row r="51241" spans="1:3" x14ac:dyDescent="0.25">
      <c r="A51241">
        <v>12692</v>
      </c>
      <c r="B51241" s="1">
        <f>DATE(2034,10,1) + TIME(0,0,0)</f>
        <v>49218</v>
      </c>
      <c r="C51241">
        <v>40.252761841000002</v>
      </c>
    </row>
    <row r="51242" spans="1:3" x14ac:dyDescent="0.25">
      <c r="A51242">
        <v>12723</v>
      </c>
      <c r="B51242" s="1">
        <f>DATE(2034,11,1) + TIME(0,0,0)</f>
        <v>49249</v>
      </c>
      <c r="C51242">
        <v>40.264965056999998</v>
      </c>
    </row>
    <row r="51243" spans="1:3" x14ac:dyDescent="0.25">
      <c r="A51243">
        <v>12753</v>
      </c>
      <c r="B51243" s="1">
        <f>DATE(2034,12,1) + TIME(0,0,0)</f>
        <v>49279</v>
      </c>
      <c r="C51243">
        <v>40.276748656999999</v>
      </c>
    </row>
    <row r="51244" spans="1:3" x14ac:dyDescent="0.25">
      <c r="A51244">
        <v>12784</v>
      </c>
      <c r="B51244" s="1">
        <f>DATE(2035,1,1) + TIME(0,0,0)</f>
        <v>49310</v>
      </c>
      <c r="C51244">
        <v>40.288890838999997</v>
      </c>
    </row>
    <row r="51245" spans="1:3" x14ac:dyDescent="0.25">
      <c r="A51245">
        <v>12815</v>
      </c>
      <c r="B51245" s="1">
        <f>DATE(2035,2,1) + TIME(0,0,0)</f>
        <v>49341</v>
      </c>
      <c r="C51245">
        <v>40.301002502000003</v>
      </c>
    </row>
    <row r="51246" spans="1:3" x14ac:dyDescent="0.25">
      <c r="A51246">
        <v>12843</v>
      </c>
      <c r="B51246" s="1">
        <f>DATE(2035,3,1) + TIME(0,0,0)</f>
        <v>49369</v>
      </c>
      <c r="C51246">
        <v>40.311920166</v>
      </c>
    </row>
    <row r="51247" spans="1:3" x14ac:dyDescent="0.25">
      <c r="A51247">
        <v>12874</v>
      </c>
      <c r="B51247" s="1">
        <f>DATE(2035,4,1) + TIME(0,0,0)</f>
        <v>49400</v>
      </c>
      <c r="C51247">
        <v>40.323970795000001</v>
      </c>
    </row>
    <row r="51248" spans="1:3" x14ac:dyDescent="0.25">
      <c r="A51248">
        <v>12904</v>
      </c>
      <c r="B51248" s="1">
        <f>DATE(2035,5,1) + TIME(0,0,0)</f>
        <v>49430</v>
      </c>
      <c r="C51248">
        <v>40.335609435999999</v>
      </c>
    </row>
    <row r="51249" spans="1:3" x14ac:dyDescent="0.25">
      <c r="A51249">
        <v>12935</v>
      </c>
      <c r="B51249" s="1">
        <f>DATE(2035,6,1) + TIME(0,0,0)</f>
        <v>49461</v>
      </c>
      <c r="C51249">
        <v>40.347602844000001</v>
      </c>
    </row>
    <row r="51250" spans="1:3" x14ac:dyDescent="0.25">
      <c r="A51250">
        <v>12965</v>
      </c>
      <c r="B51250" s="1">
        <f>DATE(2035,7,1) + TIME(0,0,0)</f>
        <v>49491</v>
      </c>
      <c r="C51250">
        <v>40.359180449999997</v>
      </c>
    </row>
    <row r="51251" spans="1:3" x14ac:dyDescent="0.25">
      <c r="A51251">
        <v>12996</v>
      </c>
      <c r="B51251" s="1">
        <f>DATE(2035,8,1) + TIME(0,0,0)</f>
        <v>49522</v>
      </c>
      <c r="C51251">
        <v>40.371116637999997</v>
      </c>
    </row>
    <row r="51252" spans="1:3" x14ac:dyDescent="0.25">
      <c r="A51252">
        <v>13027</v>
      </c>
      <c r="B51252" s="1">
        <f>DATE(2035,9,1) + TIME(0,0,0)</f>
        <v>49553</v>
      </c>
      <c r="C51252">
        <v>40.383022308000001</v>
      </c>
    </row>
    <row r="51253" spans="1:3" x14ac:dyDescent="0.25">
      <c r="A51253">
        <v>13057</v>
      </c>
      <c r="B51253" s="1">
        <f>DATE(2035,10,1) + TIME(0,0,0)</f>
        <v>49583</v>
      </c>
      <c r="C51253">
        <v>40.394515990999999</v>
      </c>
    </row>
    <row r="51254" spans="1:3" x14ac:dyDescent="0.25">
      <c r="A51254">
        <v>13088</v>
      </c>
      <c r="B51254" s="1">
        <f>DATE(2035,11,1) + TIME(0,0,0)</f>
        <v>49614</v>
      </c>
      <c r="C51254">
        <v>40.406364441000001</v>
      </c>
    </row>
    <row r="51255" spans="1:3" x14ac:dyDescent="0.25">
      <c r="A51255">
        <v>13118</v>
      </c>
      <c r="B51255" s="1">
        <f>DATE(2035,12,1) + TIME(0,0,0)</f>
        <v>49644</v>
      </c>
      <c r="C51255">
        <v>40.417804717999999</v>
      </c>
    </row>
    <row r="51256" spans="1:3" x14ac:dyDescent="0.25">
      <c r="A51256">
        <v>13149</v>
      </c>
      <c r="B51256" s="1">
        <f>DATE(2036,1,1) + TIME(0,0,0)</f>
        <v>49675</v>
      </c>
      <c r="C51256">
        <v>40.429592133</v>
      </c>
    </row>
    <row r="51257" spans="1:3" x14ac:dyDescent="0.25">
      <c r="A51257">
        <v>13180</v>
      </c>
      <c r="B51257" s="1">
        <f>DATE(2036,2,1) + TIME(0,0,0)</f>
        <v>49706</v>
      </c>
      <c r="C51257">
        <v>40.441352844000001</v>
      </c>
    </row>
    <row r="51258" spans="1:3" x14ac:dyDescent="0.25">
      <c r="A51258">
        <v>13209</v>
      </c>
      <c r="B51258" s="1">
        <f>DATE(2036,3,1) + TIME(0,0,0)</f>
        <v>49735</v>
      </c>
      <c r="C51258">
        <v>40.452331543</v>
      </c>
    </row>
    <row r="51259" spans="1:3" x14ac:dyDescent="0.25">
      <c r="A51259">
        <v>13240</v>
      </c>
      <c r="B51259" s="1">
        <f>DATE(2036,4,1) + TIME(0,0,0)</f>
        <v>49766</v>
      </c>
      <c r="C51259">
        <v>40.464035033999998</v>
      </c>
    </row>
    <row r="51260" spans="1:3" x14ac:dyDescent="0.25">
      <c r="A51260">
        <v>13270</v>
      </c>
      <c r="B51260" s="1">
        <f>DATE(2036,5,1) + TIME(0,0,0)</f>
        <v>49796</v>
      </c>
      <c r="C51260">
        <v>40.475337981999999</v>
      </c>
    </row>
    <row r="51261" spans="1:3" x14ac:dyDescent="0.25">
      <c r="A51261">
        <v>13301</v>
      </c>
      <c r="B51261" s="1">
        <f>DATE(2036,6,1) + TIME(0,0,0)</f>
        <v>49827</v>
      </c>
      <c r="C51261">
        <v>40.486984253000003</v>
      </c>
    </row>
    <row r="51262" spans="1:3" x14ac:dyDescent="0.25">
      <c r="A51262">
        <v>13331</v>
      </c>
      <c r="B51262" s="1">
        <f>DATE(2036,7,1) + TIME(0,0,0)</f>
        <v>49857</v>
      </c>
      <c r="C51262">
        <v>40.498233794999997</v>
      </c>
    </row>
    <row r="51263" spans="1:3" x14ac:dyDescent="0.25">
      <c r="A51263">
        <v>13362</v>
      </c>
      <c r="B51263" s="1">
        <f>DATE(2036,8,1) + TIME(0,0,0)</f>
        <v>49888</v>
      </c>
      <c r="C51263">
        <v>40.509826660000002</v>
      </c>
    </row>
    <row r="51264" spans="1:3" x14ac:dyDescent="0.25">
      <c r="A51264">
        <v>13393</v>
      </c>
      <c r="B51264" s="1">
        <f>DATE(2036,9,1) + TIME(0,0,0)</f>
        <v>49919</v>
      </c>
      <c r="C51264">
        <v>40.521392822000003</v>
      </c>
    </row>
    <row r="51265" spans="1:3" x14ac:dyDescent="0.25">
      <c r="A51265">
        <v>13423</v>
      </c>
      <c r="B51265" s="1">
        <f>DATE(2036,10,1) + TIME(0,0,0)</f>
        <v>49949</v>
      </c>
      <c r="C51265">
        <v>40.532558440999999</v>
      </c>
    </row>
    <row r="51266" spans="1:3" x14ac:dyDescent="0.25">
      <c r="A51266">
        <v>13454</v>
      </c>
      <c r="B51266" s="1">
        <f>DATE(2036,11,1) + TIME(0,0,0)</f>
        <v>49980</v>
      </c>
      <c r="C51266">
        <v>40.544067382999998</v>
      </c>
    </row>
    <row r="51267" spans="1:3" x14ac:dyDescent="0.25">
      <c r="A51267">
        <v>13484</v>
      </c>
      <c r="B51267" s="1">
        <f>DATE(2036,12,1) + TIME(0,0,0)</f>
        <v>50010</v>
      </c>
      <c r="C51267">
        <v>40.555179596000002</v>
      </c>
    </row>
    <row r="51268" spans="1:3" x14ac:dyDescent="0.25">
      <c r="A51268">
        <v>13515</v>
      </c>
      <c r="B51268" s="1">
        <f>DATE(2037,1,1) + TIME(0,0,0)</f>
        <v>50041</v>
      </c>
      <c r="C51268">
        <v>40.566638947000001</v>
      </c>
    </row>
    <row r="51269" spans="1:3" x14ac:dyDescent="0.25">
      <c r="A51269">
        <v>13546</v>
      </c>
      <c r="B51269" s="1">
        <f>DATE(2037,2,1) + TIME(0,0,0)</f>
        <v>50072</v>
      </c>
      <c r="C51269">
        <v>40.578063964999998</v>
      </c>
    </row>
    <row r="51270" spans="1:3" x14ac:dyDescent="0.25">
      <c r="A51270">
        <v>13574</v>
      </c>
      <c r="B51270" s="1">
        <f>DATE(2037,3,1) + TIME(0,0,0)</f>
        <v>50100</v>
      </c>
      <c r="C51270">
        <v>40.588363647000001</v>
      </c>
    </row>
    <row r="51271" spans="1:3" x14ac:dyDescent="0.25">
      <c r="A51271">
        <v>13605</v>
      </c>
      <c r="B51271" s="1">
        <f>DATE(2037,4,1) + TIME(0,0,0)</f>
        <v>50131</v>
      </c>
      <c r="C51271">
        <v>40.599742888999998</v>
      </c>
    </row>
    <row r="51272" spans="1:3" x14ac:dyDescent="0.25">
      <c r="A51272">
        <v>13635</v>
      </c>
      <c r="B51272" s="1">
        <f>DATE(2037,5,1) + TIME(0,0,0)</f>
        <v>50161</v>
      </c>
      <c r="C51272">
        <v>40.610725403000004</v>
      </c>
    </row>
    <row r="51273" spans="1:3" x14ac:dyDescent="0.25">
      <c r="A51273">
        <v>13666</v>
      </c>
      <c r="B51273" s="1">
        <f>DATE(2037,6,1) + TIME(0,0,0)</f>
        <v>50192</v>
      </c>
      <c r="C51273">
        <v>40.622043609999999</v>
      </c>
    </row>
    <row r="51274" spans="1:3" x14ac:dyDescent="0.25">
      <c r="A51274">
        <v>13696</v>
      </c>
      <c r="B51274" s="1">
        <f>DATE(2037,7,1) + TIME(0,0,0)</f>
        <v>50222</v>
      </c>
      <c r="C51274">
        <v>40.632968902999998</v>
      </c>
    </row>
    <row r="51275" spans="1:3" x14ac:dyDescent="0.25">
      <c r="A51275">
        <v>13727</v>
      </c>
      <c r="B51275" s="1">
        <f>DATE(2037,8,1) + TIME(0,0,0)</f>
        <v>50253</v>
      </c>
      <c r="C51275">
        <v>40.644229889000002</v>
      </c>
    </row>
    <row r="51276" spans="1:3" x14ac:dyDescent="0.25">
      <c r="A51276">
        <v>13758</v>
      </c>
      <c r="B51276" s="1">
        <f>DATE(2037,9,1) + TIME(0,0,0)</f>
        <v>50284</v>
      </c>
      <c r="C51276">
        <v>40.655460357999999</v>
      </c>
    </row>
    <row r="51277" spans="1:3" x14ac:dyDescent="0.25">
      <c r="A51277">
        <v>13788</v>
      </c>
      <c r="B51277" s="1">
        <f>DATE(2037,10,1) + TIME(0,0,0)</f>
        <v>50314</v>
      </c>
      <c r="C51277">
        <v>40.666305542000003</v>
      </c>
    </row>
    <row r="51278" spans="1:3" x14ac:dyDescent="0.25">
      <c r="A51278">
        <v>13819</v>
      </c>
      <c r="B51278" s="1">
        <f>DATE(2037,11,1) + TIME(0,0,0)</f>
        <v>50345</v>
      </c>
      <c r="C51278">
        <v>40.677486420000001</v>
      </c>
    </row>
    <row r="51279" spans="1:3" x14ac:dyDescent="0.25">
      <c r="A51279">
        <v>13849</v>
      </c>
      <c r="B51279" s="1">
        <f>DATE(2037,12,1) + TIME(0,0,0)</f>
        <v>50375</v>
      </c>
      <c r="C51279">
        <v>40.688282012999998</v>
      </c>
    </row>
    <row r="51280" spans="1:3" x14ac:dyDescent="0.25">
      <c r="A51280">
        <v>13880</v>
      </c>
      <c r="B51280" s="1">
        <f>DATE(2038,1,1) + TIME(0,0,0)</f>
        <v>50406</v>
      </c>
      <c r="C51280">
        <v>40.699413300000003</v>
      </c>
    </row>
    <row r="51281" spans="1:3" x14ac:dyDescent="0.25">
      <c r="A51281">
        <v>13911</v>
      </c>
      <c r="B51281" s="1">
        <f>DATE(2038,2,1) + TIME(0,0,0)</f>
        <v>50437</v>
      </c>
      <c r="C51281">
        <v>40.710517883000001</v>
      </c>
    </row>
    <row r="51282" spans="1:3" x14ac:dyDescent="0.25">
      <c r="A51282">
        <v>13939</v>
      </c>
      <c r="B51282" s="1">
        <f>DATE(2038,3,1) + TIME(0,0,0)</f>
        <v>50465</v>
      </c>
      <c r="C51282">
        <v>40.720527648999997</v>
      </c>
    </row>
    <row r="51283" spans="1:3" x14ac:dyDescent="0.25">
      <c r="A51283">
        <v>13970</v>
      </c>
      <c r="B51283" s="1">
        <f>DATE(2038,4,1) + TIME(0,0,0)</f>
        <v>50496</v>
      </c>
      <c r="C51283">
        <v>40.731586456000002</v>
      </c>
    </row>
    <row r="51284" spans="1:3" x14ac:dyDescent="0.25">
      <c r="A51284">
        <v>14000</v>
      </c>
      <c r="B51284" s="1">
        <f>DATE(2038,5,1) + TIME(0,0,0)</f>
        <v>50526</v>
      </c>
      <c r="C51284">
        <v>40.742267609000002</v>
      </c>
    </row>
    <row r="51285" spans="1:3" x14ac:dyDescent="0.25">
      <c r="A51285">
        <v>14031</v>
      </c>
      <c r="B51285" s="1">
        <f>DATE(2038,6,1) + TIME(0,0,0)</f>
        <v>50557</v>
      </c>
      <c r="C51285">
        <v>40.75328064</v>
      </c>
    </row>
    <row r="51286" spans="1:3" x14ac:dyDescent="0.25">
      <c r="A51286">
        <v>14061</v>
      </c>
      <c r="B51286" s="1">
        <f>DATE(2038,7,1) + TIME(0,0,0)</f>
        <v>50587</v>
      </c>
      <c r="C51286">
        <v>40.763916016000003</v>
      </c>
    </row>
    <row r="51287" spans="1:3" x14ac:dyDescent="0.25">
      <c r="A51287">
        <v>14092</v>
      </c>
      <c r="B51287" s="1">
        <f>DATE(2038,8,1) + TIME(0,0,0)</f>
        <v>50618</v>
      </c>
      <c r="C51287">
        <v>40.774883269999997</v>
      </c>
    </row>
    <row r="51288" spans="1:3" x14ac:dyDescent="0.25">
      <c r="A51288">
        <v>14123</v>
      </c>
      <c r="B51288" s="1">
        <f>DATE(2038,9,1) + TIME(0,0,0)</f>
        <v>50649</v>
      </c>
      <c r="C51288">
        <v>40.785827636999997</v>
      </c>
    </row>
    <row r="51289" spans="1:3" x14ac:dyDescent="0.25">
      <c r="A51289">
        <v>14153</v>
      </c>
      <c r="B51289" s="1">
        <f>DATE(2038,10,1) + TIME(0,0,0)</f>
        <v>50679</v>
      </c>
      <c r="C51289">
        <v>40.796398162999999</v>
      </c>
    </row>
    <row r="51290" spans="1:3" x14ac:dyDescent="0.25">
      <c r="A51290">
        <v>14184</v>
      </c>
      <c r="B51290" s="1">
        <f>DATE(2038,11,1) + TIME(0,0,0)</f>
        <v>50710</v>
      </c>
      <c r="C51290">
        <v>40.807300568000002</v>
      </c>
    </row>
    <row r="51291" spans="1:3" x14ac:dyDescent="0.25">
      <c r="A51291">
        <v>14214</v>
      </c>
      <c r="B51291" s="1">
        <f>DATE(2038,12,1) + TIME(0,0,0)</f>
        <v>50740</v>
      </c>
      <c r="C51291">
        <v>40.817829132</v>
      </c>
    </row>
    <row r="51292" spans="1:3" x14ac:dyDescent="0.25">
      <c r="A51292">
        <v>14245</v>
      </c>
      <c r="B51292" s="1">
        <f>DATE(2039,1,1) + TIME(0,0,0)</f>
        <v>50771</v>
      </c>
      <c r="C51292">
        <v>40.828685759999999</v>
      </c>
    </row>
    <row r="51293" spans="1:3" x14ac:dyDescent="0.25">
      <c r="A51293">
        <v>14276</v>
      </c>
      <c r="B51293" s="1">
        <f>DATE(2039,2,1) + TIME(0,0,0)</f>
        <v>50802</v>
      </c>
      <c r="C51293">
        <v>40.839519500999998</v>
      </c>
    </row>
    <row r="51294" spans="1:3" x14ac:dyDescent="0.25">
      <c r="A51294">
        <v>14304</v>
      </c>
      <c r="B51294" s="1">
        <f>DATE(2039,3,1) + TIME(0,0,0)</f>
        <v>50830</v>
      </c>
      <c r="C51294">
        <v>40.849285125999998</v>
      </c>
    </row>
    <row r="51295" spans="1:3" x14ac:dyDescent="0.25">
      <c r="A51295">
        <v>14335</v>
      </c>
      <c r="B51295" s="1">
        <f>DATE(2039,4,1) + TIME(0,0,0)</f>
        <v>50861</v>
      </c>
      <c r="C51295">
        <v>40.860076904000003</v>
      </c>
    </row>
    <row r="51296" spans="1:3" x14ac:dyDescent="0.25">
      <c r="A51296">
        <v>14365</v>
      </c>
      <c r="B51296" s="1">
        <f>DATE(2039,5,1) + TIME(0,0,0)</f>
        <v>50891</v>
      </c>
      <c r="C51296">
        <v>40.870502471999998</v>
      </c>
    </row>
    <row r="51297" spans="1:3" x14ac:dyDescent="0.25">
      <c r="A51297">
        <v>14396</v>
      </c>
      <c r="B51297" s="1">
        <f>DATE(2039,6,1) + TIME(0,0,0)</f>
        <v>50922</v>
      </c>
      <c r="C51297">
        <v>40.881248474000003</v>
      </c>
    </row>
    <row r="51298" spans="1:3" x14ac:dyDescent="0.25">
      <c r="A51298">
        <v>14426</v>
      </c>
      <c r="B51298" s="1">
        <f>DATE(2039,7,1) + TIME(0,0,0)</f>
        <v>50952</v>
      </c>
      <c r="C51298">
        <v>40.891632080000001</v>
      </c>
    </row>
    <row r="51299" spans="1:3" x14ac:dyDescent="0.25">
      <c r="A51299">
        <v>14457</v>
      </c>
      <c r="B51299" s="1">
        <f>DATE(2039,8,1) + TIME(0,0,0)</f>
        <v>50983</v>
      </c>
      <c r="C51299">
        <v>40.902336120999998</v>
      </c>
    </row>
    <row r="51300" spans="1:3" x14ac:dyDescent="0.25">
      <c r="A51300">
        <v>14488</v>
      </c>
      <c r="B51300" s="1">
        <f>DATE(2039,9,1) + TIME(0,0,0)</f>
        <v>51014</v>
      </c>
      <c r="C51300">
        <v>40.913021088000001</v>
      </c>
    </row>
    <row r="51301" spans="1:3" x14ac:dyDescent="0.25">
      <c r="A51301">
        <v>14518</v>
      </c>
      <c r="B51301" s="1">
        <f>DATE(2039,10,1) + TIME(0,0,0)</f>
        <v>51044</v>
      </c>
      <c r="C51301">
        <v>40.923339843999997</v>
      </c>
    </row>
    <row r="51302" spans="1:3" x14ac:dyDescent="0.25">
      <c r="A51302">
        <v>14549</v>
      </c>
      <c r="B51302" s="1">
        <f>DATE(2039,11,1) + TIME(0,0,0)</f>
        <v>51075</v>
      </c>
      <c r="C51302">
        <v>40.933979033999996</v>
      </c>
    </row>
    <row r="51303" spans="1:3" x14ac:dyDescent="0.25">
      <c r="A51303">
        <v>14579</v>
      </c>
      <c r="B51303" s="1">
        <f>DATE(2039,12,1) + TIME(0,0,0)</f>
        <v>51105</v>
      </c>
      <c r="C51303">
        <v>40.944259643999999</v>
      </c>
    </row>
    <row r="51304" spans="1:3" x14ac:dyDescent="0.25">
      <c r="A51304">
        <v>14610</v>
      </c>
      <c r="B51304" s="1">
        <f>DATE(2040,1,1) + TIME(0,0,0)</f>
        <v>51136</v>
      </c>
      <c r="C51304">
        <v>40.954856872999997</v>
      </c>
    </row>
    <row r="51305" spans="1:3" x14ac:dyDescent="0.25">
      <c r="A51305">
        <v>14641</v>
      </c>
      <c r="B51305" s="1">
        <f>DATE(2040,2,1) + TIME(0,0,0)</f>
        <v>51167</v>
      </c>
      <c r="C51305">
        <v>40.965435028000002</v>
      </c>
    </row>
    <row r="51306" spans="1:3" x14ac:dyDescent="0.25">
      <c r="A51306">
        <v>14670</v>
      </c>
      <c r="B51306" s="1">
        <f>DATE(2040,3,1) + TIME(0,0,0)</f>
        <v>51196</v>
      </c>
      <c r="C51306">
        <v>40.975311279000003</v>
      </c>
    </row>
    <row r="51307" spans="1:3" x14ac:dyDescent="0.25">
      <c r="A51307">
        <v>14701</v>
      </c>
      <c r="B51307" s="1">
        <f>DATE(2040,4,1) + TIME(0,0,0)</f>
        <v>51227</v>
      </c>
      <c r="C51307">
        <v>40.985847473</v>
      </c>
    </row>
    <row r="51308" spans="1:3" x14ac:dyDescent="0.25">
      <c r="A51308">
        <v>14731</v>
      </c>
      <c r="B51308" s="1">
        <f>DATE(2040,5,1) + TIME(0,0,0)</f>
        <v>51257</v>
      </c>
      <c r="C51308">
        <v>40.996025084999999</v>
      </c>
    </row>
    <row r="51309" spans="1:3" x14ac:dyDescent="0.25">
      <c r="A51309">
        <v>14762</v>
      </c>
      <c r="B51309" s="1">
        <f>DATE(2040,6,1) + TIME(0,0,0)</f>
        <v>51288</v>
      </c>
      <c r="C51309">
        <v>41.006519318000002</v>
      </c>
    </row>
    <row r="51310" spans="1:3" x14ac:dyDescent="0.25">
      <c r="A51310">
        <v>14792</v>
      </c>
      <c r="B51310" s="1">
        <f>DATE(2040,7,1) + TIME(0,0,0)</f>
        <v>51318</v>
      </c>
      <c r="C51310">
        <v>41.016654967999997</v>
      </c>
    </row>
    <row r="51311" spans="1:3" x14ac:dyDescent="0.25">
      <c r="A51311">
        <v>14823</v>
      </c>
      <c r="B51311" s="1">
        <f>DATE(2040,8,1) + TIME(0,0,0)</f>
        <v>51349</v>
      </c>
      <c r="C51311">
        <v>41.027107239000003</v>
      </c>
    </row>
    <row r="51312" spans="1:3" x14ac:dyDescent="0.25">
      <c r="A51312">
        <v>14854</v>
      </c>
      <c r="B51312" s="1">
        <f>DATE(2040,9,1) + TIME(0,0,0)</f>
        <v>51380</v>
      </c>
      <c r="C51312">
        <v>41.037540436</v>
      </c>
    </row>
    <row r="51313" spans="1:3" x14ac:dyDescent="0.25">
      <c r="A51313">
        <v>14884</v>
      </c>
      <c r="B51313" s="1">
        <f>DATE(2040,10,1) + TIME(0,0,0)</f>
        <v>51410</v>
      </c>
      <c r="C51313">
        <v>41.047615051000001</v>
      </c>
    </row>
    <row r="51314" spans="1:3" x14ac:dyDescent="0.25">
      <c r="A51314">
        <v>14915</v>
      </c>
      <c r="B51314" s="1">
        <f>DATE(2040,11,1) + TIME(0,0,0)</f>
        <v>51441</v>
      </c>
      <c r="C51314">
        <v>41.058006286999998</v>
      </c>
    </row>
    <row r="51315" spans="1:3" x14ac:dyDescent="0.25">
      <c r="A51315">
        <v>14945</v>
      </c>
      <c r="B51315" s="1">
        <f>DATE(2040,12,1) + TIME(0,0,0)</f>
        <v>51471</v>
      </c>
      <c r="C51315">
        <v>41.068042755</v>
      </c>
    </row>
    <row r="51316" spans="1:3" x14ac:dyDescent="0.25">
      <c r="A51316">
        <v>14976</v>
      </c>
      <c r="B51316" s="1">
        <f>DATE(2041,1,1) + TIME(0,0,0)</f>
        <v>51502</v>
      </c>
      <c r="C51316">
        <v>41.078392029</v>
      </c>
    </row>
    <row r="51317" spans="1:3" x14ac:dyDescent="0.25">
      <c r="A51317">
        <v>15007</v>
      </c>
      <c r="B51317" s="1">
        <f>DATE(2041,2,1) + TIME(0,0,0)</f>
        <v>51533</v>
      </c>
      <c r="C51317">
        <v>41.088718413999999</v>
      </c>
    </row>
    <row r="51318" spans="1:3" x14ac:dyDescent="0.25">
      <c r="A51318">
        <v>15035</v>
      </c>
      <c r="B51318" s="1">
        <f>DATE(2041,3,1) + TIME(0,0,0)</f>
        <v>51561</v>
      </c>
      <c r="C51318">
        <v>41.098030090000002</v>
      </c>
    </row>
    <row r="51319" spans="1:3" x14ac:dyDescent="0.25">
      <c r="A51319">
        <v>15066</v>
      </c>
      <c r="B51319" s="1">
        <f>DATE(2041,4,1) + TIME(0,0,0)</f>
        <v>51592</v>
      </c>
      <c r="C51319">
        <v>41.108322143999999</v>
      </c>
    </row>
    <row r="51320" spans="1:3" x14ac:dyDescent="0.25">
      <c r="A51320">
        <v>15096</v>
      </c>
      <c r="B51320" s="1">
        <f>DATE(2041,5,1) + TIME(0,0,0)</f>
        <v>51622</v>
      </c>
      <c r="C51320">
        <v>41.118259430000002</v>
      </c>
    </row>
    <row r="51321" spans="1:3" x14ac:dyDescent="0.25">
      <c r="A51321">
        <v>15127</v>
      </c>
      <c r="B51321" s="1">
        <f>DATE(2041,6,1) + TIME(0,0,0)</f>
        <v>51653</v>
      </c>
      <c r="C51321">
        <v>41.128505707000002</v>
      </c>
    </row>
    <row r="51322" spans="1:3" x14ac:dyDescent="0.25">
      <c r="A51322">
        <v>15157</v>
      </c>
      <c r="B51322" s="1">
        <f>DATE(2041,7,1) + TIME(0,0,0)</f>
        <v>51683</v>
      </c>
      <c r="C51322">
        <v>41.138404846</v>
      </c>
    </row>
    <row r="51323" spans="1:3" x14ac:dyDescent="0.25">
      <c r="A51323">
        <v>15188</v>
      </c>
      <c r="B51323" s="1">
        <f>DATE(2041,8,1) + TIME(0,0,0)</f>
        <v>51714</v>
      </c>
      <c r="C51323">
        <v>41.148612976000003</v>
      </c>
    </row>
    <row r="51324" spans="1:3" x14ac:dyDescent="0.25">
      <c r="A51324">
        <v>15219</v>
      </c>
      <c r="B51324" s="1">
        <f>DATE(2041,9,1) + TIME(0,0,0)</f>
        <v>51745</v>
      </c>
      <c r="C51324">
        <v>41.158802031999997</v>
      </c>
    </row>
    <row r="51325" spans="1:3" x14ac:dyDescent="0.25">
      <c r="A51325">
        <v>15249</v>
      </c>
      <c r="B51325" s="1">
        <f>DATE(2041,10,1) + TIME(0,0,0)</f>
        <v>51775</v>
      </c>
      <c r="C51325">
        <v>41.168640136999997</v>
      </c>
    </row>
    <row r="51326" spans="1:3" x14ac:dyDescent="0.25">
      <c r="A51326">
        <v>15280</v>
      </c>
      <c r="B51326" s="1">
        <f>DATE(2041,11,1) + TIME(0,0,0)</f>
        <v>51806</v>
      </c>
      <c r="C51326">
        <v>41.178787231000001</v>
      </c>
    </row>
    <row r="51327" spans="1:3" x14ac:dyDescent="0.25">
      <c r="A51327">
        <v>15310</v>
      </c>
      <c r="B51327" s="1">
        <f>DATE(2041,12,1) + TIME(0,0,0)</f>
        <v>51836</v>
      </c>
      <c r="C51327">
        <v>41.188591002999999</v>
      </c>
    </row>
    <row r="51328" spans="1:3" x14ac:dyDescent="0.25">
      <c r="A51328">
        <v>15341</v>
      </c>
      <c r="B51328" s="1">
        <f>DATE(2042,1,1) + TIME(0,0,0)</f>
        <v>51867</v>
      </c>
      <c r="C51328">
        <v>41.198696136000002</v>
      </c>
    </row>
    <row r="51329" spans="1:3" x14ac:dyDescent="0.25">
      <c r="A51329">
        <v>15372</v>
      </c>
      <c r="B51329" s="1">
        <f>DATE(2042,2,1) + TIME(0,0,0)</f>
        <v>51898</v>
      </c>
      <c r="C51329">
        <v>41.208782196000001</v>
      </c>
    </row>
    <row r="51330" spans="1:3" x14ac:dyDescent="0.25">
      <c r="A51330">
        <v>15400</v>
      </c>
      <c r="B51330" s="1">
        <f>DATE(2042,3,1) + TIME(0,0,0)</f>
        <v>51926</v>
      </c>
      <c r="C51330">
        <v>41.217876433999997</v>
      </c>
    </row>
    <row r="51331" spans="1:3" x14ac:dyDescent="0.25">
      <c r="A51331">
        <v>15431</v>
      </c>
      <c r="B51331" s="1">
        <f>DATE(2042,4,1) + TIME(0,0,0)</f>
        <v>51957</v>
      </c>
      <c r="C51331">
        <v>41.227924346999998</v>
      </c>
    </row>
    <row r="51332" spans="1:3" x14ac:dyDescent="0.25">
      <c r="A51332">
        <v>15461</v>
      </c>
      <c r="B51332" s="1">
        <f>DATE(2042,5,1) + TIME(0,0,0)</f>
        <v>51987</v>
      </c>
      <c r="C51332">
        <v>41.237632751</v>
      </c>
    </row>
    <row r="51333" spans="1:3" x14ac:dyDescent="0.25">
      <c r="A51333">
        <v>15492</v>
      </c>
      <c r="B51333" s="1">
        <f>DATE(2042,6,1) + TIME(0,0,0)</f>
        <v>52018</v>
      </c>
      <c r="C51333">
        <v>41.247638702000003</v>
      </c>
    </row>
    <row r="51334" spans="1:3" x14ac:dyDescent="0.25">
      <c r="A51334">
        <v>15522</v>
      </c>
      <c r="B51334" s="1">
        <f>DATE(2042,7,1) + TIME(0,0,0)</f>
        <v>52048</v>
      </c>
      <c r="C51334">
        <v>41.257305144999997</v>
      </c>
    </row>
    <row r="51335" spans="1:3" x14ac:dyDescent="0.25">
      <c r="A51335">
        <v>15553</v>
      </c>
      <c r="B51335" s="1">
        <f>DATE(2042,8,1) + TIME(0,0,0)</f>
        <v>52079</v>
      </c>
      <c r="C51335">
        <v>41.267276764000002</v>
      </c>
    </row>
    <row r="51336" spans="1:3" x14ac:dyDescent="0.25">
      <c r="A51336">
        <v>15584</v>
      </c>
      <c r="B51336" s="1">
        <f>DATE(2042,9,1) + TIME(0,0,0)</f>
        <v>52110</v>
      </c>
      <c r="C51336">
        <v>41.277225494</v>
      </c>
    </row>
    <row r="51337" spans="1:3" x14ac:dyDescent="0.25">
      <c r="A51337">
        <v>15614</v>
      </c>
      <c r="B51337" s="1">
        <f>DATE(2042,10,1) + TIME(0,0,0)</f>
        <v>52140</v>
      </c>
      <c r="C51337">
        <v>41.286834716999998</v>
      </c>
    </row>
    <row r="51338" spans="1:3" x14ac:dyDescent="0.25">
      <c r="A51338">
        <v>15645</v>
      </c>
      <c r="B51338" s="1">
        <f>DATE(2042,11,1) + TIME(0,0,0)</f>
        <v>52171</v>
      </c>
      <c r="C51338">
        <v>41.296745299999998</v>
      </c>
    </row>
    <row r="51339" spans="1:3" x14ac:dyDescent="0.25">
      <c r="A51339">
        <v>15675</v>
      </c>
      <c r="B51339" s="1">
        <f>DATE(2042,12,1) + TIME(0,0,0)</f>
        <v>52201</v>
      </c>
      <c r="C51339">
        <v>41.306316375999998</v>
      </c>
    </row>
    <row r="51340" spans="1:3" x14ac:dyDescent="0.25">
      <c r="A51340">
        <v>15706</v>
      </c>
      <c r="B51340" s="1">
        <f>DATE(2043,1,1) + TIME(0,0,0)</f>
        <v>52232</v>
      </c>
      <c r="C51340">
        <v>41.316188812</v>
      </c>
    </row>
    <row r="51341" spans="1:3" x14ac:dyDescent="0.25">
      <c r="A51341">
        <v>15737</v>
      </c>
      <c r="B51341" s="1">
        <f>DATE(2043,2,1) + TIME(0,0,0)</f>
        <v>52263</v>
      </c>
      <c r="C51341">
        <v>41.326042174999998</v>
      </c>
    </row>
    <row r="51342" spans="1:3" x14ac:dyDescent="0.25">
      <c r="A51342">
        <v>15765</v>
      </c>
      <c r="B51342" s="1">
        <f>DATE(2043,3,1) + TIME(0,0,0)</f>
        <v>52291</v>
      </c>
      <c r="C51342">
        <v>41.334922790999997</v>
      </c>
    </row>
    <row r="51343" spans="1:3" x14ac:dyDescent="0.25">
      <c r="A51343">
        <v>15796</v>
      </c>
      <c r="B51343" s="1">
        <f>DATE(2043,4,1) + TIME(0,0,0)</f>
        <v>52322</v>
      </c>
      <c r="C51343">
        <v>41.344738006999997</v>
      </c>
    </row>
    <row r="51344" spans="1:3" x14ac:dyDescent="0.25">
      <c r="A51344">
        <v>15826</v>
      </c>
      <c r="B51344" s="1">
        <f>DATE(2043,5,1) + TIME(0,0,0)</f>
        <v>52352</v>
      </c>
      <c r="C51344">
        <v>41.354217529000003</v>
      </c>
    </row>
    <row r="51345" spans="1:3" x14ac:dyDescent="0.25">
      <c r="A51345">
        <v>15857</v>
      </c>
      <c r="B51345" s="1">
        <f>DATE(2043,6,1) + TIME(0,0,0)</f>
        <v>52383</v>
      </c>
      <c r="C51345">
        <v>41.363994597999998</v>
      </c>
    </row>
    <row r="51346" spans="1:3" x14ac:dyDescent="0.25">
      <c r="A51346">
        <v>15887</v>
      </c>
      <c r="B51346" s="1">
        <f>DATE(2043,7,1) + TIME(0,0,0)</f>
        <v>52413</v>
      </c>
      <c r="C51346">
        <v>41.373435974000003</v>
      </c>
    </row>
    <row r="51347" spans="1:3" x14ac:dyDescent="0.25">
      <c r="A51347">
        <v>15918</v>
      </c>
      <c r="B51347" s="1">
        <f>DATE(2043,8,1) + TIME(0,0,0)</f>
        <v>52444</v>
      </c>
      <c r="C51347">
        <v>41.383174896</v>
      </c>
    </row>
    <row r="51348" spans="1:3" x14ac:dyDescent="0.25">
      <c r="A51348">
        <v>15949</v>
      </c>
      <c r="B51348" s="1">
        <f>DATE(2043,9,1) + TIME(0,0,0)</f>
        <v>52475</v>
      </c>
      <c r="C51348">
        <v>41.392894745</v>
      </c>
    </row>
    <row r="51349" spans="1:3" x14ac:dyDescent="0.25">
      <c r="A51349">
        <v>15979</v>
      </c>
      <c r="B51349" s="1">
        <f>DATE(2043,10,1) + TIME(0,0,0)</f>
        <v>52505</v>
      </c>
      <c r="C51349">
        <v>41.402282714999998</v>
      </c>
    </row>
    <row r="51350" spans="1:3" x14ac:dyDescent="0.25">
      <c r="A51350">
        <v>16010</v>
      </c>
      <c r="B51350" s="1">
        <f>DATE(2043,11,1) + TIME(0,0,0)</f>
        <v>52536</v>
      </c>
      <c r="C51350">
        <v>41.411964417</v>
      </c>
    </row>
    <row r="51351" spans="1:3" x14ac:dyDescent="0.25">
      <c r="A51351">
        <v>16040</v>
      </c>
      <c r="B51351" s="1">
        <f>DATE(2043,12,1) + TIME(0,0,0)</f>
        <v>52566</v>
      </c>
      <c r="C51351">
        <v>41.421318053999997</v>
      </c>
    </row>
    <row r="51352" spans="1:3" x14ac:dyDescent="0.25">
      <c r="A51352">
        <v>16071</v>
      </c>
      <c r="B51352" s="1">
        <f>DATE(2044,1,1) + TIME(0,0,0)</f>
        <v>52597</v>
      </c>
      <c r="C51352">
        <v>41.430961609000001</v>
      </c>
    </row>
    <row r="51353" spans="1:3" x14ac:dyDescent="0.25">
      <c r="A51353">
        <v>16102</v>
      </c>
      <c r="B51353" s="1">
        <f>DATE(2044,2,1) + TIME(0,0,0)</f>
        <v>52628</v>
      </c>
      <c r="C51353">
        <v>41.440586089999996</v>
      </c>
    </row>
    <row r="51354" spans="1:3" x14ac:dyDescent="0.25">
      <c r="A51354">
        <v>16131</v>
      </c>
      <c r="B51354" s="1">
        <f>DATE(2044,3,1) + TIME(0,0,0)</f>
        <v>52657</v>
      </c>
      <c r="C51354">
        <v>41.449577331999997</v>
      </c>
    </row>
    <row r="51355" spans="1:3" x14ac:dyDescent="0.25">
      <c r="A51355">
        <v>16162</v>
      </c>
      <c r="B51355" s="1">
        <f>DATE(2044,4,1) + TIME(0,0,0)</f>
        <v>52688</v>
      </c>
      <c r="C51355">
        <v>41.459163666000002</v>
      </c>
    </row>
    <row r="51356" spans="1:3" x14ac:dyDescent="0.25">
      <c r="A51356">
        <v>16192</v>
      </c>
      <c r="B51356" s="1">
        <f>DATE(2044,5,1) + TIME(0,0,0)</f>
        <v>52718</v>
      </c>
      <c r="C51356">
        <v>41.468429565000001</v>
      </c>
    </row>
    <row r="51357" spans="1:3" x14ac:dyDescent="0.25">
      <c r="A51357">
        <v>16223</v>
      </c>
      <c r="B51357" s="1">
        <f>DATE(2044,6,1) + TIME(0,0,0)</f>
        <v>52749</v>
      </c>
      <c r="C51357">
        <v>41.477981567</v>
      </c>
    </row>
    <row r="51358" spans="1:3" x14ac:dyDescent="0.25">
      <c r="A51358">
        <v>16253</v>
      </c>
      <c r="B51358" s="1">
        <f>DATE(2044,7,1) + TIME(0,0,0)</f>
        <v>52779</v>
      </c>
      <c r="C51358">
        <v>41.487209319999998</v>
      </c>
    </row>
    <row r="51359" spans="1:3" x14ac:dyDescent="0.25">
      <c r="A51359">
        <v>16284</v>
      </c>
      <c r="B51359" s="1">
        <f>DATE(2044,8,1) + TIME(0,0,0)</f>
        <v>52810</v>
      </c>
      <c r="C51359">
        <v>41.496723175</v>
      </c>
    </row>
    <row r="51360" spans="1:3" x14ac:dyDescent="0.25">
      <c r="A51360">
        <v>16315</v>
      </c>
      <c r="B51360" s="1">
        <f>DATE(2044,9,1) + TIME(0,0,0)</f>
        <v>52841</v>
      </c>
      <c r="C51360">
        <v>41.506221771</v>
      </c>
    </row>
    <row r="51361" spans="1:3" x14ac:dyDescent="0.25">
      <c r="A51361">
        <v>16345</v>
      </c>
      <c r="B51361" s="1">
        <f>DATE(2044,10,1) + TIME(0,0,0)</f>
        <v>52871</v>
      </c>
      <c r="C51361">
        <v>41.515399932999998</v>
      </c>
    </row>
    <row r="51362" spans="1:3" x14ac:dyDescent="0.25">
      <c r="A51362">
        <v>16376</v>
      </c>
      <c r="B51362" s="1">
        <f>DATE(2044,11,1) + TIME(0,0,0)</f>
        <v>52902</v>
      </c>
      <c r="C51362">
        <v>41.524860382</v>
      </c>
    </row>
    <row r="51363" spans="1:3" x14ac:dyDescent="0.25">
      <c r="A51363">
        <v>16406</v>
      </c>
      <c r="B51363" s="1">
        <f>DATE(2044,12,1) + TIME(0,0,0)</f>
        <v>52932</v>
      </c>
      <c r="C51363">
        <v>41.534000397</v>
      </c>
    </row>
    <row r="51364" spans="1:3" x14ac:dyDescent="0.25">
      <c r="A51364">
        <v>16437</v>
      </c>
      <c r="B51364" s="1">
        <f>DATE(2045,1,1) + TIME(0,0,0)</f>
        <v>52963</v>
      </c>
      <c r="C51364">
        <v>41.543426513999997</v>
      </c>
    </row>
    <row r="51365" spans="1:3" x14ac:dyDescent="0.25">
      <c r="A51365">
        <v>16468</v>
      </c>
      <c r="B51365" s="1">
        <f>DATE(2045,2,1) + TIME(0,0,0)</f>
        <v>52994</v>
      </c>
      <c r="C51365">
        <v>41.552837371999999</v>
      </c>
    </row>
    <row r="51366" spans="1:3" x14ac:dyDescent="0.25">
      <c r="A51366">
        <v>16496</v>
      </c>
      <c r="B51366" s="1">
        <f>DATE(2045,3,1) + TIME(0,0,0)</f>
        <v>53022</v>
      </c>
      <c r="C51366">
        <v>41.561321259000003</v>
      </c>
    </row>
    <row r="51367" spans="1:3" x14ac:dyDescent="0.25">
      <c r="A51367">
        <v>16527</v>
      </c>
      <c r="B51367" s="1">
        <f>DATE(2045,4,1) + TIME(0,0,0)</f>
        <v>53053</v>
      </c>
      <c r="C51367">
        <v>41.570693970000001</v>
      </c>
    </row>
    <row r="51368" spans="1:3" x14ac:dyDescent="0.25">
      <c r="A51368">
        <v>16557</v>
      </c>
      <c r="B51368" s="1">
        <f>DATE(2045,5,1) + TIME(0,0,0)</f>
        <v>53083</v>
      </c>
      <c r="C51368">
        <v>41.579750060999999</v>
      </c>
    </row>
    <row r="51369" spans="1:3" x14ac:dyDescent="0.25">
      <c r="A51369">
        <v>16588</v>
      </c>
      <c r="B51369" s="1">
        <f>DATE(2045,6,1) + TIME(0,0,0)</f>
        <v>53114</v>
      </c>
      <c r="C51369">
        <v>41.589092254999997</v>
      </c>
    </row>
    <row r="51370" spans="1:3" x14ac:dyDescent="0.25">
      <c r="A51370">
        <v>16618</v>
      </c>
      <c r="B51370" s="1">
        <f>DATE(2045,7,1) + TIME(0,0,0)</f>
        <v>53144</v>
      </c>
      <c r="C51370">
        <v>41.598114013999997</v>
      </c>
    </row>
    <row r="51371" spans="1:3" x14ac:dyDescent="0.25">
      <c r="A51371">
        <v>16649</v>
      </c>
      <c r="B51371" s="1">
        <f>DATE(2045,8,1) + TIME(0,0,0)</f>
        <v>53175</v>
      </c>
      <c r="C51371">
        <v>41.607418060000001</v>
      </c>
    </row>
    <row r="51372" spans="1:3" x14ac:dyDescent="0.25">
      <c r="A51372">
        <v>16680</v>
      </c>
      <c r="B51372" s="1">
        <f>DATE(2045,9,1) + TIME(0,0,0)</f>
        <v>53206</v>
      </c>
      <c r="C51372">
        <v>41.616706848</v>
      </c>
    </row>
    <row r="51373" spans="1:3" x14ac:dyDescent="0.25">
      <c r="A51373">
        <v>16710</v>
      </c>
      <c r="B51373" s="1">
        <f>DATE(2045,10,1) + TIME(0,0,0)</f>
        <v>53236</v>
      </c>
      <c r="C51373">
        <v>41.625679015999999</v>
      </c>
    </row>
    <row r="51374" spans="1:3" x14ac:dyDescent="0.25">
      <c r="A51374">
        <v>16741</v>
      </c>
      <c r="B51374" s="1">
        <f>DATE(2045,11,1) + TIME(0,0,0)</f>
        <v>53267</v>
      </c>
      <c r="C51374">
        <v>41.634929657000001</v>
      </c>
    </row>
    <row r="51375" spans="1:3" x14ac:dyDescent="0.25">
      <c r="A51375">
        <v>16771</v>
      </c>
      <c r="B51375" s="1">
        <f>DATE(2045,12,1) + TIME(0,0,0)</f>
        <v>53297</v>
      </c>
      <c r="C51375">
        <v>41.643871306999998</v>
      </c>
    </row>
    <row r="51376" spans="1:3" x14ac:dyDescent="0.25">
      <c r="A51376">
        <v>16802</v>
      </c>
      <c r="B51376" s="1">
        <f>DATE(2046,1,1) + TIME(0,0,0)</f>
        <v>53328</v>
      </c>
      <c r="C51376">
        <v>41.653087616000001</v>
      </c>
    </row>
    <row r="51377" spans="1:3" x14ac:dyDescent="0.25">
      <c r="A51377">
        <v>16833</v>
      </c>
      <c r="B51377" s="1">
        <f>DATE(2046,2,1) + TIME(0,0,0)</f>
        <v>53359</v>
      </c>
      <c r="C51377">
        <v>41.662292479999998</v>
      </c>
    </row>
    <row r="51378" spans="1:3" x14ac:dyDescent="0.25">
      <c r="A51378">
        <v>16861</v>
      </c>
      <c r="B51378" s="1">
        <f>DATE(2046,3,1) + TIME(0,0,0)</f>
        <v>53387</v>
      </c>
      <c r="C51378">
        <v>41.670589446999998</v>
      </c>
    </row>
    <row r="51379" spans="1:3" x14ac:dyDescent="0.25">
      <c r="A51379">
        <v>16892</v>
      </c>
      <c r="B51379" s="1">
        <f>DATE(2046,4,1) + TIME(0,0,0)</f>
        <v>53418</v>
      </c>
      <c r="C51379">
        <v>41.679759979000004</v>
      </c>
    </row>
    <row r="51380" spans="1:3" x14ac:dyDescent="0.25">
      <c r="A51380">
        <v>16922</v>
      </c>
      <c r="B51380" s="1">
        <f>DATE(2046,5,1) + TIME(0,0,0)</f>
        <v>53448</v>
      </c>
      <c r="C51380">
        <v>41.688617706000002</v>
      </c>
    </row>
    <row r="51381" spans="1:3" x14ac:dyDescent="0.25">
      <c r="A51381">
        <v>16953</v>
      </c>
      <c r="B51381" s="1">
        <f>DATE(2046,6,1) + TIME(0,0,0)</f>
        <v>53479</v>
      </c>
      <c r="C51381">
        <v>41.697753906000003</v>
      </c>
    </row>
    <row r="51382" spans="1:3" x14ac:dyDescent="0.25">
      <c r="A51382">
        <v>16983</v>
      </c>
      <c r="B51382" s="1">
        <f>DATE(2046,7,1) + TIME(0,0,0)</f>
        <v>53509</v>
      </c>
      <c r="C51382">
        <v>41.706581116000002</v>
      </c>
    </row>
    <row r="51383" spans="1:3" x14ac:dyDescent="0.25">
      <c r="A51383">
        <v>17014</v>
      </c>
      <c r="B51383" s="1">
        <f>DATE(2046,8,1) + TIME(0,0,0)</f>
        <v>53540</v>
      </c>
      <c r="C51383">
        <v>41.715682983000001</v>
      </c>
    </row>
    <row r="51384" spans="1:3" x14ac:dyDescent="0.25">
      <c r="A51384">
        <v>17045</v>
      </c>
      <c r="B51384" s="1">
        <f>DATE(2046,9,1) + TIME(0,0,0)</f>
        <v>53571</v>
      </c>
      <c r="C51384">
        <v>41.724769592000001</v>
      </c>
    </row>
    <row r="51385" spans="1:3" x14ac:dyDescent="0.25">
      <c r="A51385">
        <v>17075</v>
      </c>
      <c r="B51385" s="1">
        <f>DATE(2046,10,1) + TIME(0,0,0)</f>
        <v>53601</v>
      </c>
      <c r="C51385">
        <v>41.733551024999997</v>
      </c>
    </row>
    <row r="51386" spans="1:3" x14ac:dyDescent="0.25">
      <c r="A51386">
        <v>17106</v>
      </c>
      <c r="B51386" s="1">
        <f>DATE(2046,11,1) + TIME(0,0,0)</f>
        <v>53632</v>
      </c>
      <c r="C51386">
        <v>41.742607116999999</v>
      </c>
    </row>
    <row r="51387" spans="1:3" x14ac:dyDescent="0.25">
      <c r="A51387">
        <v>17136</v>
      </c>
      <c r="B51387" s="1">
        <f>DATE(2046,12,1) + TIME(0,0,0)</f>
        <v>53662</v>
      </c>
      <c r="C51387">
        <v>41.751354218000003</v>
      </c>
    </row>
    <row r="51388" spans="1:3" x14ac:dyDescent="0.25">
      <c r="A51388">
        <v>17167</v>
      </c>
      <c r="B51388" s="1">
        <f>DATE(2047,1,1) + TIME(0,0,0)</f>
        <v>53693</v>
      </c>
      <c r="C51388">
        <v>41.760375977000002</v>
      </c>
    </row>
    <row r="51389" spans="1:3" x14ac:dyDescent="0.25">
      <c r="A51389">
        <v>17198</v>
      </c>
      <c r="B51389" s="1">
        <f>DATE(2047,2,1) + TIME(0,0,0)</f>
        <v>53724</v>
      </c>
      <c r="C51389">
        <v>41.769386292</v>
      </c>
    </row>
    <row r="51390" spans="1:3" x14ac:dyDescent="0.25">
      <c r="A51390">
        <v>17226</v>
      </c>
      <c r="B51390" s="1">
        <f>DATE(2047,3,1) + TIME(0,0,0)</f>
        <v>53752</v>
      </c>
      <c r="C51390">
        <v>41.777507782000001</v>
      </c>
    </row>
    <row r="51391" spans="1:3" x14ac:dyDescent="0.25">
      <c r="A51391">
        <v>17257</v>
      </c>
      <c r="B51391" s="1">
        <f>DATE(2047,4,1) + TIME(0,0,0)</f>
        <v>53783</v>
      </c>
      <c r="C51391">
        <v>41.786487579000003</v>
      </c>
    </row>
    <row r="51392" spans="1:3" x14ac:dyDescent="0.25">
      <c r="A51392">
        <v>17287</v>
      </c>
      <c r="B51392" s="1">
        <f>DATE(2047,5,1) + TIME(0,0,0)</f>
        <v>53813</v>
      </c>
      <c r="C51392">
        <v>41.795162200999997</v>
      </c>
    </row>
    <row r="51393" spans="1:3" x14ac:dyDescent="0.25">
      <c r="A51393">
        <v>17318</v>
      </c>
      <c r="B51393" s="1">
        <f>DATE(2047,6,1) + TIME(0,0,0)</f>
        <v>53844</v>
      </c>
      <c r="C51393">
        <v>41.804107666</v>
      </c>
    </row>
    <row r="51394" spans="1:3" x14ac:dyDescent="0.25">
      <c r="A51394">
        <v>17348</v>
      </c>
      <c r="B51394" s="1">
        <f>DATE(2047,7,1) + TIME(0,0,0)</f>
        <v>53874</v>
      </c>
      <c r="C51394">
        <v>41.812751769999998</v>
      </c>
    </row>
    <row r="51395" spans="1:3" x14ac:dyDescent="0.25">
      <c r="A51395">
        <v>17379</v>
      </c>
      <c r="B51395" s="1">
        <f>DATE(2047,8,1) + TIME(0,0,0)</f>
        <v>53905</v>
      </c>
      <c r="C51395">
        <v>41.821670531999999</v>
      </c>
    </row>
    <row r="51396" spans="1:3" x14ac:dyDescent="0.25">
      <c r="A51396">
        <v>17410</v>
      </c>
      <c r="B51396" s="1">
        <f>DATE(2047,9,1) + TIME(0,0,0)</f>
        <v>53936</v>
      </c>
      <c r="C51396">
        <v>41.830574036000002</v>
      </c>
    </row>
    <row r="51397" spans="1:3" x14ac:dyDescent="0.25">
      <c r="A51397">
        <v>17440</v>
      </c>
      <c r="B51397" s="1">
        <f>DATE(2047,10,1) + TIME(0,0,0)</f>
        <v>53966</v>
      </c>
      <c r="C51397">
        <v>41.839176178000002</v>
      </c>
    </row>
    <row r="51398" spans="1:3" x14ac:dyDescent="0.25">
      <c r="A51398">
        <v>17471</v>
      </c>
      <c r="B51398" s="1">
        <f>DATE(2047,11,1) + TIME(0,0,0)</f>
        <v>53997</v>
      </c>
      <c r="C51398">
        <v>41.848049164000003</v>
      </c>
    </row>
    <row r="51399" spans="1:3" x14ac:dyDescent="0.25">
      <c r="A51399">
        <v>17501</v>
      </c>
      <c r="B51399" s="1">
        <f>DATE(2047,12,1) + TIME(0,0,0)</f>
        <v>54027</v>
      </c>
      <c r="C51399">
        <v>41.856620788999997</v>
      </c>
    </row>
    <row r="51400" spans="1:3" x14ac:dyDescent="0.25">
      <c r="A51400">
        <v>17532</v>
      </c>
      <c r="B51400" s="1">
        <f>DATE(2048,1,1) + TIME(0,0,0)</f>
        <v>54058</v>
      </c>
      <c r="C51400">
        <v>41.865463257000002</v>
      </c>
    </row>
    <row r="51401" spans="1:3" x14ac:dyDescent="0.25">
      <c r="A51401">
        <v>17563</v>
      </c>
      <c r="B51401" s="1">
        <f>DATE(2048,2,1) + TIME(0,0,0)</f>
        <v>54089</v>
      </c>
      <c r="C51401">
        <v>41.874294280999997</v>
      </c>
    </row>
    <row r="51402" spans="1:3" x14ac:dyDescent="0.25">
      <c r="A51402">
        <v>17592</v>
      </c>
      <c r="B51402" s="1">
        <f>DATE(2048,3,1) + TIME(0,0,0)</f>
        <v>54118</v>
      </c>
      <c r="C51402">
        <v>41.882537841999998</v>
      </c>
    </row>
    <row r="51403" spans="1:3" x14ac:dyDescent="0.25">
      <c r="A51403">
        <v>17623</v>
      </c>
      <c r="B51403" s="1">
        <f>DATE(2048,4,1) + TIME(0,0,0)</f>
        <v>54149</v>
      </c>
      <c r="C51403">
        <v>41.891338347999998</v>
      </c>
    </row>
    <row r="51404" spans="1:3" x14ac:dyDescent="0.25">
      <c r="A51404">
        <v>17653</v>
      </c>
      <c r="B51404" s="1">
        <f>DATE(2048,5,1) + TIME(0,0,0)</f>
        <v>54179</v>
      </c>
      <c r="C51404">
        <v>41.899841309000003</v>
      </c>
    </row>
    <row r="51405" spans="1:3" x14ac:dyDescent="0.25">
      <c r="A51405">
        <v>17684</v>
      </c>
      <c r="B51405" s="1">
        <f>DATE(2048,6,1) + TIME(0,0,0)</f>
        <v>54210</v>
      </c>
      <c r="C51405">
        <v>41.908611297999997</v>
      </c>
    </row>
    <row r="51406" spans="1:3" x14ac:dyDescent="0.25">
      <c r="A51406">
        <v>17714</v>
      </c>
      <c r="B51406" s="1">
        <f>DATE(2048,7,1) + TIME(0,0,0)</f>
        <v>54240</v>
      </c>
      <c r="C51406">
        <v>41.917087555000002</v>
      </c>
    </row>
    <row r="51407" spans="1:3" x14ac:dyDescent="0.25">
      <c r="A51407">
        <v>17745</v>
      </c>
      <c r="B51407" s="1">
        <f>DATE(2048,8,1) + TIME(0,0,0)</f>
        <v>54271</v>
      </c>
      <c r="C51407">
        <v>41.925830841</v>
      </c>
    </row>
    <row r="51408" spans="1:3" x14ac:dyDescent="0.25">
      <c r="A51408">
        <v>17776</v>
      </c>
      <c r="B51408" s="1">
        <f>DATE(2048,9,1) + TIME(0,0,0)</f>
        <v>54302</v>
      </c>
      <c r="C51408">
        <v>41.934558868000003</v>
      </c>
    </row>
    <row r="51409" spans="1:3" x14ac:dyDescent="0.25">
      <c r="A51409">
        <v>17806</v>
      </c>
      <c r="B51409" s="1">
        <f>DATE(2048,10,1) + TIME(0,0,0)</f>
        <v>54332</v>
      </c>
      <c r="C51409">
        <v>41.942993164000001</v>
      </c>
    </row>
    <row r="51410" spans="1:3" x14ac:dyDescent="0.25">
      <c r="A51410">
        <v>17837</v>
      </c>
      <c r="B51410" s="1">
        <f>DATE(2048,11,1) + TIME(0,0,0)</f>
        <v>54363</v>
      </c>
      <c r="C51410">
        <v>41.951694488999998</v>
      </c>
    </row>
    <row r="51411" spans="1:3" x14ac:dyDescent="0.25">
      <c r="A51411">
        <v>17867</v>
      </c>
      <c r="B51411" s="1">
        <f>DATE(2048,12,1) + TIME(0,0,0)</f>
        <v>54393</v>
      </c>
      <c r="C51411">
        <v>41.960098266999999</v>
      </c>
    </row>
    <row r="51412" spans="1:3" x14ac:dyDescent="0.25">
      <c r="A51412">
        <v>17898</v>
      </c>
      <c r="B51412" s="1">
        <f>DATE(2049,1,1) + TIME(0,0,0)</f>
        <v>54424</v>
      </c>
      <c r="C51412">
        <v>41.968772887999997</v>
      </c>
    </row>
    <row r="51413" spans="1:3" x14ac:dyDescent="0.25">
      <c r="A51413">
        <v>17929</v>
      </c>
      <c r="B51413" s="1">
        <f>DATE(2049,2,1) + TIME(0,0,0)</f>
        <v>54455</v>
      </c>
      <c r="C51413">
        <v>41.977432251000003</v>
      </c>
    </row>
    <row r="51414" spans="1:3" x14ac:dyDescent="0.25">
      <c r="A51414">
        <v>17957</v>
      </c>
      <c r="B51414" s="1">
        <f>DATE(2049,3,1) + TIME(0,0,0)</f>
        <v>54483</v>
      </c>
      <c r="C51414">
        <v>41.985240935999997</v>
      </c>
    </row>
    <row r="51415" spans="1:3" x14ac:dyDescent="0.25">
      <c r="A51415">
        <v>17988</v>
      </c>
      <c r="B51415" s="1">
        <f>DATE(2049,4,1) + TIME(0,0,0)</f>
        <v>54514</v>
      </c>
      <c r="C51415">
        <v>41.993869781000001</v>
      </c>
    </row>
    <row r="51416" spans="1:3" x14ac:dyDescent="0.25">
      <c r="A51416">
        <v>18018</v>
      </c>
      <c r="B51416" s="1">
        <f>DATE(2049,5,1) + TIME(0,0,0)</f>
        <v>54544</v>
      </c>
      <c r="C51416">
        <v>42.002212524000001</v>
      </c>
    </row>
    <row r="51417" spans="1:3" x14ac:dyDescent="0.25">
      <c r="A51417">
        <v>18049</v>
      </c>
      <c r="B51417" s="1">
        <f>DATE(2049,6,1) + TIME(0,0,0)</f>
        <v>54575</v>
      </c>
      <c r="C51417">
        <v>42.010814666999998</v>
      </c>
    </row>
    <row r="51418" spans="1:3" x14ac:dyDescent="0.25">
      <c r="A51418">
        <v>18079</v>
      </c>
      <c r="B51418" s="1">
        <f>DATE(2049,7,1) + TIME(0,0,0)</f>
        <v>54605</v>
      </c>
      <c r="C51418">
        <v>42.019130707000002</v>
      </c>
    </row>
    <row r="51419" spans="1:3" x14ac:dyDescent="0.25">
      <c r="A51419">
        <v>18110</v>
      </c>
      <c r="B51419" s="1">
        <f>DATE(2049,8,1) + TIME(0,0,0)</f>
        <v>54636</v>
      </c>
      <c r="C51419">
        <v>42.027706146</v>
      </c>
    </row>
    <row r="51420" spans="1:3" x14ac:dyDescent="0.25">
      <c r="A51420">
        <v>18141</v>
      </c>
      <c r="B51420" s="1">
        <f>DATE(2049,9,1) + TIME(0,0,0)</f>
        <v>54667</v>
      </c>
      <c r="C51420">
        <v>42.036270141999999</v>
      </c>
    </row>
    <row r="51421" spans="1:3" x14ac:dyDescent="0.25">
      <c r="A51421">
        <v>18171</v>
      </c>
      <c r="B51421" s="1">
        <f>DATE(2049,10,1) + TIME(0,0,0)</f>
        <v>54697</v>
      </c>
      <c r="C51421">
        <v>42.044544219999999</v>
      </c>
    </row>
    <row r="51422" spans="1:3" x14ac:dyDescent="0.25">
      <c r="A51422">
        <v>18202</v>
      </c>
      <c r="B51422" s="1">
        <f>DATE(2049,11,1) + TIME(0,0,0)</f>
        <v>54728</v>
      </c>
      <c r="C51422">
        <v>42.053081511999999</v>
      </c>
    </row>
    <row r="51423" spans="1:3" x14ac:dyDescent="0.25">
      <c r="A51423">
        <v>18232</v>
      </c>
      <c r="B51423" s="1">
        <f>DATE(2049,12,1) + TIME(0,0,0)</f>
        <v>54758</v>
      </c>
      <c r="C51423">
        <v>42.061328887999998</v>
      </c>
    </row>
    <row r="51424" spans="1:3" x14ac:dyDescent="0.25">
      <c r="A51424">
        <v>18263</v>
      </c>
      <c r="B51424" s="1">
        <f>DATE(2050,1,1) + TIME(0,0,0)</f>
        <v>54789</v>
      </c>
      <c r="C51424">
        <v>42.069839477999999</v>
      </c>
    </row>
    <row r="51426" spans="1:3" x14ac:dyDescent="0.25">
      <c r="A51426" t="s">
        <v>88</v>
      </c>
    </row>
    <row r="51428" spans="1:3" x14ac:dyDescent="0.25">
      <c r="A51428" t="s">
        <v>1</v>
      </c>
      <c r="B51428" t="s">
        <v>2</v>
      </c>
      <c r="C51428" t="s">
        <v>3</v>
      </c>
    </row>
    <row r="51429" spans="1:3" x14ac:dyDescent="0.25">
      <c r="A51429">
        <v>0</v>
      </c>
      <c r="B51429" s="1">
        <f>DATE(2000,1,1) + TIME(0,0,0)</f>
        <v>36526</v>
      </c>
      <c r="C51429">
        <v>0</v>
      </c>
    </row>
    <row r="51430" spans="1:3" x14ac:dyDescent="0.25">
      <c r="A51430">
        <v>31</v>
      </c>
      <c r="B51430" s="1">
        <f>DATE(2000,2,1) + TIME(0,0,0)</f>
        <v>36557</v>
      </c>
      <c r="C51430">
        <v>5.6000719070000002</v>
      </c>
    </row>
    <row r="51431" spans="1:3" x14ac:dyDescent="0.25">
      <c r="A51431">
        <v>60</v>
      </c>
      <c r="B51431" s="1">
        <f>DATE(2000,3,1) + TIME(0,0,0)</f>
        <v>36586</v>
      </c>
      <c r="C51431">
        <v>10.894163131999999</v>
      </c>
    </row>
    <row r="51432" spans="1:3" x14ac:dyDescent="0.25">
      <c r="A51432">
        <v>91</v>
      </c>
      <c r="B51432" s="1">
        <f>DATE(2000,4,1) + TIME(0,0,0)</f>
        <v>36617</v>
      </c>
      <c r="C51432">
        <v>14.244486809</v>
      </c>
    </row>
    <row r="51433" spans="1:3" x14ac:dyDescent="0.25">
      <c r="A51433">
        <v>121</v>
      </c>
      <c r="B51433" s="1">
        <f>DATE(2000,5,1) + TIME(0,0,0)</f>
        <v>36647</v>
      </c>
      <c r="C51433">
        <v>16.303850174000001</v>
      </c>
    </row>
    <row r="51434" spans="1:3" x14ac:dyDescent="0.25">
      <c r="A51434">
        <v>152</v>
      </c>
      <c r="B51434" s="1">
        <f>DATE(2000,6,1) + TIME(0,0,0)</f>
        <v>36678</v>
      </c>
      <c r="C51434">
        <v>17.652231216000001</v>
      </c>
    </row>
    <row r="51435" spans="1:3" x14ac:dyDescent="0.25">
      <c r="A51435">
        <v>182</v>
      </c>
      <c r="B51435" s="1">
        <f>DATE(2000,7,1) + TIME(0,0,0)</f>
        <v>36708</v>
      </c>
      <c r="C51435">
        <v>18.614677429</v>
      </c>
    </row>
    <row r="51436" spans="1:3" x14ac:dyDescent="0.25">
      <c r="A51436">
        <v>213</v>
      </c>
      <c r="B51436" s="1">
        <f>DATE(2000,8,1) + TIME(0,0,0)</f>
        <v>36739</v>
      </c>
      <c r="C51436">
        <v>19.468797683999998</v>
      </c>
    </row>
    <row r="51437" spans="1:3" x14ac:dyDescent="0.25">
      <c r="A51437">
        <v>244</v>
      </c>
      <c r="B51437" s="1">
        <f>DATE(2000,9,1) + TIME(0,0,0)</f>
        <v>36770</v>
      </c>
      <c r="C51437">
        <v>20.203771590999999</v>
      </c>
    </row>
    <row r="51438" spans="1:3" x14ac:dyDescent="0.25">
      <c r="A51438">
        <v>274</v>
      </c>
      <c r="B51438" s="1">
        <f>DATE(2000,10,1) + TIME(0,0,0)</f>
        <v>36800</v>
      </c>
      <c r="C51438">
        <v>20.806493758999999</v>
      </c>
    </row>
    <row r="51439" spans="1:3" x14ac:dyDescent="0.25">
      <c r="A51439">
        <v>305</v>
      </c>
      <c r="B51439" s="1">
        <f>DATE(2000,11,1) + TIME(0,0,0)</f>
        <v>36831</v>
      </c>
      <c r="C51439">
        <v>21.352592468000001</v>
      </c>
    </row>
    <row r="51440" spans="1:3" x14ac:dyDescent="0.25">
      <c r="A51440">
        <v>335</v>
      </c>
      <c r="B51440" s="1">
        <f>DATE(2000,12,1) + TIME(0,0,0)</f>
        <v>36861</v>
      </c>
      <c r="C51440">
        <v>21.829641341999999</v>
      </c>
    </row>
    <row r="51441" spans="1:3" x14ac:dyDescent="0.25">
      <c r="A51441">
        <v>366</v>
      </c>
      <c r="B51441" s="1">
        <f>DATE(2001,1,1) + TIME(0,0,0)</f>
        <v>36892</v>
      </c>
      <c r="C51441">
        <v>22.277372360000001</v>
      </c>
    </row>
    <row r="51442" spans="1:3" x14ac:dyDescent="0.25">
      <c r="A51442">
        <v>397</v>
      </c>
      <c r="B51442" s="1">
        <f>DATE(2001,2,1) + TIME(0,0,0)</f>
        <v>36923</v>
      </c>
      <c r="C51442">
        <v>22.690153122000002</v>
      </c>
    </row>
    <row r="51443" spans="1:3" x14ac:dyDescent="0.25">
      <c r="A51443">
        <v>425</v>
      </c>
      <c r="B51443" s="1">
        <f>DATE(2001,3,1) + TIME(0,0,0)</f>
        <v>36951</v>
      </c>
      <c r="C51443">
        <v>23.036109924000002</v>
      </c>
    </row>
    <row r="51444" spans="1:3" x14ac:dyDescent="0.25">
      <c r="A51444">
        <v>456</v>
      </c>
      <c r="B51444" s="1">
        <f>DATE(2001,4,1) + TIME(0,0,0)</f>
        <v>36982</v>
      </c>
      <c r="C51444">
        <v>23.392257690000001</v>
      </c>
    </row>
    <row r="51445" spans="1:3" x14ac:dyDescent="0.25">
      <c r="A51445">
        <v>486</v>
      </c>
      <c r="B51445" s="1">
        <f>DATE(2001,5,1) + TIME(0,0,0)</f>
        <v>37012</v>
      </c>
      <c r="C51445">
        <v>23.712139130000001</v>
      </c>
    </row>
    <row r="51446" spans="1:3" x14ac:dyDescent="0.25">
      <c r="A51446">
        <v>517</v>
      </c>
      <c r="B51446" s="1">
        <f>DATE(2001,6,1) + TIME(0,0,0)</f>
        <v>37043</v>
      </c>
      <c r="C51446">
        <v>24.019515990999999</v>
      </c>
    </row>
    <row r="51447" spans="1:3" x14ac:dyDescent="0.25">
      <c r="A51447">
        <v>547</v>
      </c>
      <c r="B51447" s="1">
        <f>DATE(2001,7,1) + TIME(0,0,0)</f>
        <v>37073</v>
      </c>
      <c r="C51447">
        <v>24.297901154000002</v>
      </c>
    </row>
    <row r="51448" spans="1:3" x14ac:dyDescent="0.25">
      <c r="A51448">
        <v>578</v>
      </c>
      <c r="B51448" s="1">
        <f>DATE(2001,8,1) + TIME(0,0,0)</f>
        <v>37104</v>
      </c>
      <c r="C51448">
        <v>24.568546295000001</v>
      </c>
    </row>
    <row r="51449" spans="1:3" x14ac:dyDescent="0.25">
      <c r="A51449">
        <v>609</v>
      </c>
      <c r="B51449" s="1">
        <f>DATE(2001,9,1) + TIME(0,0,0)</f>
        <v>37135</v>
      </c>
      <c r="C51449">
        <v>24.823774338</v>
      </c>
    </row>
    <row r="51450" spans="1:3" x14ac:dyDescent="0.25">
      <c r="A51450">
        <v>639</v>
      </c>
      <c r="B51450" s="1">
        <f>DATE(2001,10,1) + TIME(0,0,0)</f>
        <v>37165</v>
      </c>
      <c r="C51450">
        <v>25.058086395</v>
      </c>
    </row>
    <row r="51451" spans="1:3" x14ac:dyDescent="0.25">
      <c r="A51451">
        <v>670</v>
      </c>
      <c r="B51451" s="1">
        <f>DATE(2001,11,1) + TIME(0,0,0)</f>
        <v>37196</v>
      </c>
      <c r="C51451">
        <v>25.289716721000001</v>
      </c>
    </row>
    <row r="51452" spans="1:3" x14ac:dyDescent="0.25">
      <c r="A51452">
        <v>700</v>
      </c>
      <c r="B51452" s="1">
        <f>DATE(2001,12,1) + TIME(0,0,0)</f>
        <v>37226</v>
      </c>
      <c r="C51452">
        <v>25.507188797000001</v>
      </c>
    </row>
    <row r="51453" spans="1:3" x14ac:dyDescent="0.25">
      <c r="A51453">
        <v>731</v>
      </c>
      <c r="B51453" s="1">
        <f>DATE(2002,1,1) + TIME(0,0,0)</f>
        <v>37257</v>
      </c>
      <c r="C51453">
        <v>25.728643417000001</v>
      </c>
    </row>
    <row r="51454" spans="1:3" x14ac:dyDescent="0.25">
      <c r="A51454">
        <v>762</v>
      </c>
      <c r="B51454" s="1">
        <f>DATE(2002,2,1) + TIME(0,0,0)</f>
        <v>37288</v>
      </c>
      <c r="C51454">
        <v>25.950708388999999</v>
      </c>
    </row>
    <row r="51455" spans="1:3" x14ac:dyDescent="0.25">
      <c r="A51455">
        <v>790</v>
      </c>
      <c r="B51455" s="1">
        <f>DATE(2002,3,1) + TIME(0,0,0)</f>
        <v>37316</v>
      </c>
      <c r="C51455">
        <v>26.151950836000001</v>
      </c>
    </row>
    <row r="51456" spans="1:3" x14ac:dyDescent="0.25">
      <c r="A51456">
        <v>821</v>
      </c>
      <c r="B51456" s="1">
        <f>DATE(2002,4,1) + TIME(0,0,0)</f>
        <v>37347</v>
      </c>
      <c r="C51456">
        <v>26.374872207999999</v>
      </c>
    </row>
    <row r="51457" spans="1:3" x14ac:dyDescent="0.25">
      <c r="A51457">
        <v>851</v>
      </c>
      <c r="B51457" s="1">
        <f>DATE(2002,5,1) + TIME(0,0,0)</f>
        <v>37377</v>
      </c>
      <c r="C51457">
        <v>26.590866088999999</v>
      </c>
    </row>
    <row r="51458" spans="1:3" x14ac:dyDescent="0.25">
      <c r="A51458">
        <v>882</v>
      </c>
      <c r="B51458" s="1">
        <f>DATE(2002,6,1) + TIME(0,0,0)</f>
        <v>37408</v>
      </c>
      <c r="C51458">
        <v>26.814462662</v>
      </c>
    </row>
    <row r="51459" spans="1:3" x14ac:dyDescent="0.25">
      <c r="A51459">
        <v>912</v>
      </c>
      <c r="B51459" s="1">
        <f>DATE(2002,7,1) + TIME(0,0,0)</f>
        <v>37438</v>
      </c>
      <c r="C51459">
        <v>27.031663895000001</v>
      </c>
    </row>
    <row r="51460" spans="1:3" x14ac:dyDescent="0.25">
      <c r="A51460">
        <v>943</v>
      </c>
      <c r="B51460" s="1">
        <f>DATE(2002,8,1) + TIME(0,0,0)</f>
        <v>37469</v>
      </c>
      <c r="C51460">
        <v>27.256954192999999</v>
      </c>
    </row>
    <row r="51461" spans="1:3" x14ac:dyDescent="0.25">
      <c r="A51461">
        <v>974</v>
      </c>
      <c r="B51461" s="1">
        <f>DATE(2002,9,1) + TIME(0,0,0)</f>
        <v>37500</v>
      </c>
      <c r="C51461">
        <v>27.482969283999999</v>
      </c>
    </row>
    <row r="51462" spans="1:3" x14ac:dyDescent="0.25">
      <c r="A51462">
        <v>1004</v>
      </c>
      <c r="B51462" s="1">
        <f>DATE(2002,10,1) + TIME(0,0,0)</f>
        <v>37530</v>
      </c>
      <c r="C51462">
        <v>27.702335357999999</v>
      </c>
    </row>
    <row r="51463" spans="1:3" x14ac:dyDescent="0.25">
      <c r="A51463">
        <v>1035</v>
      </c>
      <c r="B51463" s="1">
        <f>DATE(2002,11,1) + TIME(0,0,0)</f>
        <v>37561</v>
      </c>
      <c r="C51463">
        <v>27.929742813000001</v>
      </c>
    </row>
    <row r="51464" spans="1:3" x14ac:dyDescent="0.25">
      <c r="A51464">
        <v>1065</v>
      </c>
      <c r="B51464" s="1">
        <f>DATE(2002,12,1) + TIME(0,0,0)</f>
        <v>37591</v>
      </c>
      <c r="C51464">
        <v>28.150533675999998</v>
      </c>
    </row>
    <row r="51465" spans="1:3" x14ac:dyDescent="0.25">
      <c r="A51465">
        <v>1096</v>
      </c>
      <c r="B51465" s="1">
        <f>DATE(2003,1,1) + TIME(0,0,0)</f>
        <v>37622</v>
      </c>
      <c r="C51465">
        <v>28.379552840999999</v>
      </c>
    </row>
    <row r="51466" spans="1:3" x14ac:dyDescent="0.25">
      <c r="A51466">
        <v>1127</v>
      </c>
      <c r="B51466" s="1">
        <f>DATE(2003,2,1) + TIME(0,0,0)</f>
        <v>37653</v>
      </c>
      <c r="C51466">
        <v>28.609291077000002</v>
      </c>
    </row>
    <row r="51467" spans="1:3" x14ac:dyDescent="0.25">
      <c r="A51467">
        <v>1155</v>
      </c>
      <c r="B51467" s="1">
        <f>DATE(2003,3,1) + TIME(0,0,0)</f>
        <v>37681</v>
      </c>
      <c r="C51467">
        <v>28.817087173000001</v>
      </c>
    </row>
    <row r="51468" spans="1:3" x14ac:dyDescent="0.25">
      <c r="A51468">
        <v>1186</v>
      </c>
      <c r="B51468" s="1">
        <f>DATE(2003,4,1) + TIME(0,0,0)</f>
        <v>37712</v>
      </c>
      <c r="C51468">
        <v>29.047134399000001</v>
      </c>
    </row>
    <row r="51469" spans="1:3" x14ac:dyDescent="0.25">
      <c r="A51469">
        <v>1216</v>
      </c>
      <c r="B51469" s="1">
        <f>DATE(2003,5,1) + TIME(0,0,0)</f>
        <v>37742</v>
      </c>
      <c r="C51469">
        <v>29.269460678000002</v>
      </c>
    </row>
    <row r="51470" spans="1:3" x14ac:dyDescent="0.25">
      <c r="A51470">
        <v>1247</v>
      </c>
      <c r="B51470" s="1">
        <f>DATE(2003,6,1) + TIME(0,0,0)</f>
        <v>37773</v>
      </c>
      <c r="C51470">
        <v>29.498655319000001</v>
      </c>
    </row>
    <row r="51471" spans="1:3" x14ac:dyDescent="0.25">
      <c r="A51471">
        <v>1277</v>
      </c>
      <c r="B51471" s="1">
        <f>DATE(2003,7,1) + TIME(0,0,0)</f>
        <v>37803</v>
      </c>
      <c r="C51471">
        <v>29.719820023</v>
      </c>
    </row>
    <row r="51472" spans="1:3" x14ac:dyDescent="0.25">
      <c r="A51472">
        <v>1308</v>
      </c>
      <c r="B51472" s="1">
        <f>DATE(2003,8,1) + TIME(0,0,0)</f>
        <v>37834</v>
      </c>
      <c r="C51472">
        <v>29.947877884</v>
      </c>
    </row>
    <row r="51473" spans="1:3" x14ac:dyDescent="0.25">
      <c r="A51473">
        <v>1339</v>
      </c>
      <c r="B51473" s="1">
        <f>DATE(2003,9,1) + TIME(0,0,0)</f>
        <v>37865</v>
      </c>
      <c r="C51473">
        <v>30.175113677999999</v>
      </c>
    </row>
    <row r="51474" spans="1:3" x14ac:dyDescent="0.25">
      <c r="A51474">
        <v>1369</v>
      </c>
      <c r="B51474" s="1">
        <f>DATE(2003,10,1) + TIME(0,0,0)</f>
        <v>37895</v>
      </c>
      <c r="C51474">
        <v>30.394041060999999</v>
      </c>
    </row>
    <row r="51475" spans="1:3" x14ac:dyDescent="0.25">
      <c r="A51475">
        <v>1400</v>
      </c>
      <c r="B51475" s="1">
        <f>DATE(2003,11,1) + TIME(0,0,0)</f>
        <v>37926</v>
      </c>
      <c r="C51475">
        <v>30.619123459000001</v>
      </c>
    </row>
    <row r="51476" spans="1:3" x14ac:dyDescent="0.25">
      <c r="A51476">
        <v>1430</v>
      </c>
      <c r="B51476" s="1">
        <f>DATE(2003,12,1) + TIME(0,0,0)</f>
        <v>37956</v>
      </c>
      <c r="C51476">
        <v>30.835664748999999</v>
      </c>
    </row>
    <row r="51477" spans="1:3" x14ac:dyDescent="0.25">
      <c r="A51477">
        <v>1461</v>
      </c>
      <c r="B51477" s="1">
        <f>DATE(2004,1,1) + TIME(0,0,0)</f>
        <v>37987</v>
      </c>
      <c r="C51477">
        <v>31.057676314999998</v>
      </c>
    </row>
    <row r="51478" spans="1:3" x14ac:dyDescent="0.25">
      <c r="A51478">
        <v>1492</v>
      </c>
      <c r="B51478" s="1">
        <f>DATE(2004,2,1) + TIME(0,0,0)</f>
        <v>38018</v>
      </c>
      <c r="C51478">
        <v>31.277173995999998</v>
      </c>
    </row>
    <row r="51479" spans="1:3" x14ac:dyDescent="0.25">
      <c r="A51479">
        <v>1521</v>
      </c>
      <c r="B51479" s="1">
        <f>DATE(2004,3,1) + TIME(0,0,0)</f>
        <v>38047</v>
      </c>
      <c r="C51479">
        <v>31.478668212999999</v>
      </c>
    </row>
    <row r="51480" spans="1:3" x14ac:dyDescent="0.25">
      <c r="A51480">
        <v>1552</v>
      </c>
      <c r="B51480" s="1">
        <f>DATE(2004,4,1) + TIME(0,0,0)</f>
        <v>38078</v>
      </c>
      <c r="C51480">
        <v>31.686868667999999</v>
      </c>
    </row>
    <row r="51481" spans="1:3" x14ac:dyDescent="0.25">
      <c r="A51481">
        <v>1582</v>
      </c>
      <c r="B51481" s="1">
        <f>DATE(2004,5,1) + TIME(0,0,0)</f>
        <v>38108</v>
      </c>
      <c r="C51481">
        <v>31.878152846999999</v>
      </c>
    </row>
    <row r="51482" spans="1:3" x14ac:dyDescent="0.25">
      <c r="A51482">
        <v>1613</v>
      </c>
      <c r="B51482" s="1">
        <f>DATE(2004,6,1) + TIME(0,0,0)</f>
        <v>38139</v>
      </c>
      <c r="C51482">
        <v>32.064041138</v>
      </c>
    </row>
    <row r="51483" spans="1:3" x14ac:dyDescent="0.25">
      <c r="A51483">
        <v>1643</v>
      </c>
      <c r="B51483" s="1">
        <f>DATE(2004,7,1) + TIME(0,0,0)</f>
        <v>38169</v>
      </c>
      <c r="C51483">
        <v>32.233249663999999</v>
      </c>
    </row>
    <row r="51484" spans="1:3" x14ac:dyDescent="0.25">
      <c r="A51484">
        <v>1674</v>
      </c>
      <c r="B51484" s="1">
        <f>DATE(2004,8,1) + TIME(0,0,0)</f>
        <v>38200</v>
      </c>
      <c r="C51484">
        <v>32.399837494000003</v>
      </c>
    </row>
    <row r="51485" spans="1:3" x14ac:dyDescent="0.25">
      <c r="A51485">
        <v>1705</v>
      </c>
      <c r="B51485" s="1">
        <f>DATE(2004,9,1) + TIME(0,0,0)</f>
        <v>38231</v>
      </c>
      <c r="C51485">
        <v>32.560646057</v>
      </c>
    </row>
    <row r="51486" spans="1:3" x14ac:dyDescent="0.25">
      <c r="A51486">
        <v>1735</v>
      </c>
      <c r="B51486" s="1">
        <f>DATE(2004,10,1) + TIME(0,0,0)</f>
        <v>38261</v>
      </c>
      <c r="C51486">
        <v>32.711902618000003</v>
      </c>
    </row>
    <row r="51487" spans="1:3" x14ac:dyDescent="0.25">
      <c r="A51487">
        <v>1766</v>
      </c>
      <c r="B51487" s="1">
        <f>DATE(2004,11,1) + TIME(0,0,0)</f>
        <v>38292</v>
      </c>
      <c r="C51487">
        <v>32.864830017000003</v>
      </c>
    </row>
    <row r="51488" spans="1:3" x14ac:dyDescent="0.25">
      <c r="A51488">
        <v>1796</v>
      </c>
      <c r="B51488" s="1">
        <f>DATE(2004,12,1) + TIME(0,0,0)</f>
        <v>38322</v>
      </c>
      <c r="C51488">
        <v>33.009628296000002</v>
      </c>
    </row>
    <row r="51489" spans="1:3" x14ac:dyDescent="0.25">
      <c r="A51489">
        <v>1827</v>
      </c>
      <c r="B51489" s="1">
        <f>DATE(2005,1,1) + TIME(0,0,0)</f>
        <v>38353</v>
      </c>
      <c r="C51489">
        <v>33.156444550000003</v>
      </c>
    </row>
    <row r="51490" spans="1:3" x14ac:dyDescent="0.25">
      <c r="A51490">
        <v>1858</v>
      </c>
      <c r="B51490" s="1">
        <f>DATE(2005,2,1) + TIME(0,0,0)</f>
        <v>38384</v>
      </c>
      <c r="C51490">
        <v>33.300922393999997</v>
      </c>
    </row>
    <row r="51491" spans="1:3" x14ac:dyDescent="0.25">
      <c r="A51491">
        <v>1886</v>
      </c>
      <c r="B51491" s="1">
        <f>DATE(2005,3,1) + TIME(0,0,0)</f>
        <v>38412</v>
      </c>
      <c r="C51491">
        <v>33.429424286</v>
      </c>
    </row>
    <row r="51492" spans="1:3" x14ac:dyDescent="0.25">
      <c r="A51492">
        <v>1917</v>
      </c>
      <c r="B51492" s="1">
        <f>DATE(2005,4,1) + TIME(0,0,0)</f>
        <v>38443</v>
      </c>
      <c r="C51492">
        <v>33.569492339999996</v>
      </c>
    </row>
    <row r="51493" spans="1:3" x14ac:dyDescent="0.25">
      <c r="A51493">
        <v>1947</v>
      </c>
      <c r="B51493" s="1">
        <f>DATE(2005,5,1) + TIME(0,0,0)</f>
        <v>38473</v>
      </c>
      <c r="C51493">
        <v>33.702812195</v>
      </c>
    </row>
    <row r="51494" spans="1:3" x14ac:dyDescent="0.25">
      <c r="A51494">
        <v>1978</v>
      </c>
      <c r="B51494" s="1">
        <f>DATE(2005,6,1) + TIME(0,0,0)</f>
        <v>38504</v>
      </c>
      <c r="C51494">
        <v>33.838249206999997</v>
      </c>
    </row>
    <row r="51495" spans="1:3" x14ac:dyDescent="0.25">
      <c r="A51495">
        <v>2008</v>
      </c>
      <c r="B51495" s="1">
        <f>DATE(2005,7,1) + TIME(0,0,0)</f>
        <v>38534</v>
      </c>
      <c r="C51495">
        <v>33.967060089</v>
      </c>
    </row>
    <row r="51496" spans="1:3" x14ac:dyDescent="0.25">
      <c r="A51496">
        <v>2039</v>
      </c>
      <c r="B51496" s="1">
        <f>DATE(2005,8,1) + TIME(0,0,0)</f>
        <v>38565</v>
      </c>
      <c r="C51496">
        <v>34.097846984999997</v>
      </c>
    </row>
    <row r="51497" spans="1:3" x14ac:dyDescent="0.25">
      <c r="A51497">
        <v>2070</v>
      </c>
      <c r="B51497" s="1">
        <f>DATE(2005,9,1) + TIME(0,0,0)</f>
        <v>38596</v>
      </c>
      <c r="C51497">
        <v>34.226310730000002</v>
      </c>
    </row>
    <row r="51498" spans="1:3" x14ac:dyDescent="0.25">
      <c r="A51498">
        <v>2100</v>
      </c>
      <c r="B51498" s="1">
        <f>DATE(2005,10,1) + TIME(0,0,0)</f>
        <v>38626</v>
      </c>
      <c r="C51498">
        <v>34.348499298</v>
      </c>
    </row>
    <row r="51499" spans="1:3" x14ac:dyDescent="0.25">
      <c r="A51499">
        <v>2131</v>
      </c>
      <c r="B51499" s="1">
        <f>DATE(2005,11,1) + TIME(0,0,0)</f>
        <v>38657</v>
      </c>
      <c r="C51499">
        <v>34.472537994</v>
      </c>
    </row>
    <row r="51500" spans="1:3" x14ac:dyDescent="0.25">
      <c r="A51500">
        <v>2161</v>
      </c>
      <c r="B51500" s="1">
        <f>DATE(2005,12,1) + TIME(0,0,0)</f>
        <v>38687</v>
      </c>
      <c r="C51500">
        <v>34.590518951</v>
      </c>
    </row>
    <row r="51501" spans="1:3" x14ac:dyDescent="0.25">
      <c r="A51501">
        <v>2192</v>
      </c>
      <c r="B51501" s="1">
        <f>DATE(2006,1,1) + TIME(0,0,0)</f>
        <v>38718</v>
      </c>
      <c r="C51501">
        <v>34.710292815999999</v>
      </c>
    </row>
    <row r="51502" spans="1:3" x14ac:dyDescent="0.25">
      <c r="A51502">
        <v>2223</v>
      </c>
      <c r="B51502" s="1">
        <f>DATE(2006,2,1) + TIME(0,0,0)</f>
        <v>38749</v>
      </c>
      <c r="C51502">
        <v>34.827983856000003</v>
      </c>
    </row>
    <row r="51503" spans="1:3" x14ac:dyDescent="0.25">
      <c r="A51503">
        <v>2251</v>
      </c>
      <c r="B51503" s="1">
        <f>DATE(2006,3,1) + TIME(0,0,0)</f>
        <v>38777</v>
      </c>
      <c r="C51503">
        <v>34.932495117000002</v>
      </c>
    </row>
    <row r="51504" spans="1:3" x14ac:dyDescent="0.25">
      <c r="A51504">
        <v>2282</v>
      </c>
      <c r="B51504" s="1">
        <f>DATE(2006,4,1) + TIME(0,0,0)</f>
        <v>38808</v>
      </c>
      <c r="C51504">
        <v>35.046226501</v>
      </c>
    </row>
    <row r="51505" spans="1:3" x14ac:dyDescent="0.25">
      <c r="A51505">
        <v>2312</v>
      </c>
      <c r="B51505" s="1">
        <f>DATE(2006,5,1) + TIME(0,0,0)</f>
        <v>38838</v>
      </c>
      <c r="C51505">
        <v>35.154388427999997</v>
      </c>
    </row>
    <row r="51506" spans="1:3" x14ac:dyDescent="0.25">
      <c r="A51506">
        <v>2343</v>
      </c>
      <c r="B51506" s="1">
        <f>DATE(2006,6,1) + TIME(0,0,0)</f>
        <v>38869</v>
      </c>
      <c r="C51506">
        <v>35.264202118</v>
      </c>
    </row>
    <row r="51507" spans="1:3" x14ac:dyDescent="0.25">
      <c r="A51507">
        <v>2373</v>
      </c>
      <c r="B51507" s="1">
        <f>DATE(2006,7,1) + TIME(0,0,0)</f>
        <v>38899</v>
      </c>
      <c r="C51507">
        <v>35.368667602999999</v>
      </c>
    </row>
    <row r="51508" spans="1:3" x14ac:dyDescent="0.25">
      <c r="A51508">
        <v>2404</v>
      </c>
      <c r="B51508" s="1">
        <f>DATE(2006,8,1) + TIME(0,0,0)</f>
        <v>38930</v>
      </c>
      <c r="C51508">
        <v>35.474739075000002</v>
      </c>
    </row>
    <row r="51509" spans="1:3" x14ac:dyDescent="0.25">
      <c r="A51509">
        <v>2435</v>
      </c>
      <c r="B51509" s="1">
        <f>DATE(2006,9,1) + TIME(0,0,0)</f>
        <v>38961</v>
      </c>
      <c r="C51509">
        <v>35.579132080000001</v>
      </c>
    </row>
    <row r="51510" spans="1:3" x14ac:dyDescent="0.25">
      <c r="A51510">
        <v>2465</v>
      </c>
      <c r="B51510" s="1">
        <f>DATE(2006,10,1) + TIME(0,0,0)</f>
        <v>38991</v>
      </c>
      <c r="C51510">
        <v>35.678531647</v>
      </c>
    </row>
    <row r="51511" spans="1:3" x14ac:dyDescent="0.25">
      <c r="A51511">
        <v>2496</v>
      </c>
      <c r="B51511" s="1">
        <f>DATE(2006,11,1) + TIME(0,0,0)</f>
        <v>39022</v>
      </c>
      <c r="C51511">
        <v>35.779544829999999</v>
      </c>
    </row>
    <row r="51512" spans="1:3" x14ac:dyDescent="0.25">
      <c r="A51512">
        <v>2526</v>
      </c>
      <c r="B51512" s="1">
        <f>DATE(2006,12,1) + TIME(0,0,0)</f>
        <v>39052</v>
      </c>
      <c r="C51512">
        <v>35.875778197999999</v>
      </c>
    </row>
    <row r="51513" spans="1:3" x14ac:dyDescent="0.25">
      <c r="A51513">
        <v>2557</v>
      </c>
      <c r="B51513" s="1">
        <f>DATE(2007,1,1) + TIME(0,0,0)</f>
        <v>39083</v>
      </c>
      <c r="C51513">
        <v>35.973411560000002</v>
      </c>
    </row>
    <row r="51514" spans="1:3" x14ac:dyDescent="0.25">
      <c r="A51514">
        <v>2588</v>
      </c>
      <c r="B51514" s="1">
        <f>DATE(2007,2,1) + TIME(0,0,0)</f>
        <v>39114</v>
      </c>
      <c r="C51514">
        <v>36.069671630999999</v>
      </c>
    </row>
    <row r="51515" spans="1:3" x14ac:dyDescent="0.25">
      <c r="A51515">
        <v>2616</v>
      </c>
      <c r="B51515" s="1">
        <f>DATE(2007,3,1) + TIME(0,0,0)</f>
        <v>39142</v>
      </c>
      <c r="C51515">
        <v>36.155189514</v>
      </c>
    </row>
    <row r="51516" spans="1:3" x14ac:dyDescent="0.25">
      <c r="A51516">
        <v>2647</v>
      </c>
      <c r="B51516" s="1">
        <f>DATE(2007,4,1) + TIME(0,0,0)</f>
        <v>39173</v>
      </c>
      <c r="C51516">
        <v>36.248268127000003</v>
      </c>
    </row>
    <row r="51517" spans="1:3" x14ac:dyDescent="0.25">
      <c r="A51517">
        <v>2677</v>
      </c>
      <c r="B51517" s="1">
        <f>DATE(2007,5,1) + TIME(0,0,0)</f>
        <v>39203</v>
      </c>
      <c r="C51517">
        <v>36.337306976000001</v>
      </c>
    </row>
    <row r="51518" spans="1:3" x14ac:dyDescent="0.25">
      <c r="A51518">
        <v>2708</v>
      </c>
      <c r="B51518" s="1">
        <f>DATE(2007,6,1) + TIME(0,0,0)</f>
        <v>39234</v>
      </c>
      <c r="C51518">
        <v>36.427349091000004</v>
      </c>
    </row>
    <row r="51519" spans="1:3" x14ac:dyDescent="0.25">
      <c r="A51519">
        <v>2738</v>
      </c>
      <c r="B51519" s="1">
        <f>DATE(2007,7,1) + TIME(0,0,0)</f>
        <v>39264</v>
      </c>
      <c r="C51519">
        <v>36.513351440000001</v>
      </c>
    </row>
    <row r="51520" spans="1:3" x14ac:dyDescent="0.25">
      <c r="A51520">
        <v>2769</v>
      </c>
      <c r="B51520" s="1">
        <f>DATE(2007,8,1) + TIME(0,0,0)</f>
        <v>39295</v>
      </c>
      <c r="C51520">
        <v>36.600765228</v>
      </c>
    </row>
    <row r="51521" spans="1:3" x14ac:dyDescent="0.25">
      <c r="A51521">
        <v>2800</v>
      </c>
      <c r="B51521" s="1">
        <f>DATE(2007,9,1) + TIME(0,0,0)</f>
        <v>39326</v>
      </c>
      <c r="C51521">
        <v>36.687072753999999</v>
      </c>
    </row>
    <row r="51522" spans="1:3" x14ac:dyDescent="0.25">
      <c r="A51522">
        <v>2830</v>
      </c>
      <c r="B51522" s="1">
        <f>DATE(2007,10,1) + TIME(0,0,0)</f>
        <v>39356</v>
      </c>
      <c r="C51522">
        <v>36.768646240000002</v>
      </c>
    </row>
    <row r="51523" spans="1:3" x14ac:dyDescent="0.25">
      <c r="A51523">
        <v>2861</v>
      </c>
      <c r="B51523" s="1">
        <f>DATE(2007,11,1) + TIME(0,0,0)</f>
        <v>39387</v>
      </c>
      <c r="C51523">
        <v>36.852268219000003</v>
      </c>
    </row>
    <row r="51524" spans="1:3" x14ac:dyDescent="0.25">
      <c r="A51524">
        <v>2891</v>
      </c>
      <c r="B51524" s="1">
        <f>DATE(2007,12,1) + TIME(0,0,0)</f>
        <v>39417</v>
      </c>
      <c r="C51524">
        <v>36.931556702000002</v>
      </c>
    </row>
    <row r="51525" spans="1:3" x14ac:dyDescent="0.25">
      <c r="A51525">
        <v>2922</v>
      </c>
      <c r="B51525" s="1">
        <f>DATE(2008,1,1) + TIME(0,0,0)</f>
        <v>39448</v>
      </c>
      <c r="C51525">
        <v>37.012973785</v>
      </c>
    </row>
    <row r="51526" spans="1:3" x14ac:dyDescent="0.25">
      <c r="A51526">
        <v>2953</v>
      </c>
      <c r="B51526" s="1">
        <f>DATE(2008,2,1) + TIME(0,0,0)</f>
        <v>39479</v>
      </c>
      <c r="C51526">
        <v>37.092727660999998</v>
      </c>
    </row>
    <row r="51527" spans="1:3" x14ac:dyDescent="0.25">
      <c r="A51527">
        <v>2982</v>
      </c>
      <c r="B51527" s="1">
        <f>DATE(2008,3,1) + TIME(0,0,0)</f>
        <v>39508</v>
      </c>
      <c r="C51527">
        <v>37.166263579999999</v>
      </c>
    </row>
    <row r="51528" spans="1:3" x14ac:dyDescent="0.25">
      <c r="A51528">
        <v>3013</v>
      </c>
      <c r="B51528" s="1">
        <f>DATE(2008,4,1) + TIME(0,0,0)</f>
        <v>39539</v>
      </c>
      <c r="C51528">
        <v>37.244056702000002</v>
      </c>
    </row>
    <row r="51529" spans="1:3" x14ac:dyDescent="0.25">
      <c r="A51529">
        <v>3043</v>
      </c>
      <c r="B51529" s="1">
        <f>DATE(2008,5,1) + TIME(0,0,0)</f>
        <v>39569</v>
      </c>
      <c r="C51529">
        <v>37.318119049000003</v>
      </c>
    </row>
    <row r="51530" spans="1:3" x14ac:dyDescent="0.25">
      <c r="A51530">
        <v>3074</v>
      </c>
      <c r="B51530" s="1">
        <f>DATE(2008,6,1) + TIME(0,0,0)</f>
        <v>39600</v>
      </c>
      <c r="C51530">
        <v>37.393646240000002</v>
      </c>
    </row>
    <row r="51531" spans="1:3" x14ac:dyDescent="0.25">
      <c r="A51531">
        <v>3104</v>
      </c>
      <c r="B51531" s="1">
        <f>DATE(2008,7,1) + TIME(0,0,0)</f>
        <v>39630</v>
      </c>
      <c r="C51531">
        <v>37.465839385999999</v>
      </c>
    </row>
    <row r="51532" spans="1:3" x14ac:dyDescent="0.25">
      <c r="A51532">
        <v>3135</v>
      </c>
      <c r="B51532" s="1">
        <f>DATE(2008,8,1) + TIME(0,0,0)</f>
        <v>39661</v>
      </c>
      <c r="C51532">
        <v>37.538978577000002</v>
      </c>
    </row>
    <row r="51533" spans="1:3" x14ac:dyDescent="0.25">
      <c r="A51533">
        <v>3166</v>
      </c>
      <c r="B51533" s="1">
        <f>DATE(2008,9,1) + TIME(0,0,0)</f>
        <v>39692</v>
      </c>
      <c r="C51533">
        <v>37.611469268999997</v>
      </c>
    </row>
    <row r="51534" spans="1:3" x14ac:dyDescent="0.25">
      <c r="A51534">
        <v>3196</v>
      </c>
      <c r="B51534" s="1">
        <f>DATE(2008,10,1) + TIME(0,0,0)</f>
        <v>39722</v>
      </c>
      <c r="C51534">
        <v>37.680751801</v>
      </c>
    </row>
    <row r="51535" spans="1:3" x14ac:dyDescent="0.25">
      <c r="A51535">
        <v>3227</v>
      </c>
      <c r="B51535" s="1">
        <f>DATE(2008,11,1) + TIME(0,0,0)</f>
        <v>39753</v>
      </c>
      <c r="C51535">
        <v>37.752075195000003</v>
      </c>
    </row>
    <row r="51536" spans="1:3" x14ac:dyDescent="0.25">
      <c r="A51536">
        <v>3257</v>
      </c>
      <c r="B51536" s="1">
        <f>DATE(2008,12,1) + TIME(0,0,0)</f>
        <v>39783</v>
      </c>
      <c r="C51536">
        <v>37.818653107000003</v>
      </c>
    </row>
    <row r="51537" spans="1:3" x14ac:dyDescent="0.25">
      <c r="A51537">
        <v>3288</v>
      </c>
      <c r="B51537" s="1">
        <f>DATE(2009,1,1) + TIME(0,0,0)</f>
        <v>39814</v>
      </c>
      <c r="C51537">
        <v>37.886764526</v>
      </c>
    </row>
    <row r="51538" spans="1:3" x14ac:dyDescent="0.25">
      <c r="A51538">
        <v>3319</v>
      </c>
      <c r="B51538" s="1">
        <f>DATE(2009,2,1) + TIME(0,0,0)</f>
        <v>39845</v>
      </c>
      <c r="C51538">
        <v>37.954742432000003</v>
      </c>
    </row>
    <row r="51539" spans="1:3" x14ac:dyDescent="0.25">
      <c r="A51539">
        <v>3347</v>
      </c>
      <c r="B51539" s="1">
        <f>DATE(2009,3,1) + TIME(0,0,0)</f>
        <v>39873</v>
      </c>
      <c r="C51539">
        <v>38.015098571999999</v>
      </c>
    </row>
    <row r="51540" spans="1:3" x14ac:dyDescent="0.25">
      <c r="A51540">
        <v>3378</v>
      </c>
      <c r="B51540" s="1">
        <f>DATE(2009,4,1) + TIME(0,0,0)</f>
        <v>39904</v>
      </c>
      <c r="C51540">
        <v>38.080764770999998</v>
      </c>
    </row>
    <row r="51541" spans="1:3" x14ac:dyDescent="0.25">
      <c r="A51541">
        <v>3408</v>
      </c>
      <c r="B51541" s="1">
        <f>DATE(2009,5,1) + TIME(0,0,0)</f>
        <v>39934</v>
      </c>
      <c r="C51541">
        <v>38.144618987999998</v>
      </c>
    </row>
    <row r="51542" spans="1:3" x14ac:dyDescent="0.25">
      <c r="A51542">
        <v>3439</v>
      </c>
      <c r="B51542" s="1">
        <f>DATE(2009,6,1) + TIME(0,0,0)</f>
        <v>39965</v>
      </c>
      <c r="C51542">
        <v>38.208713531000001</v>
      </c>
    </row>
    <row r="51543" spans="1:3" x14ac:dyDescent="0.25">
      <c r="A51543">
        <v>3469</v>
      </c>
      <c r="B51543" s="1">
        <f>DATE(2009,7,1) + TIME(0,0,0)</f>
        <v>39995</v>
      </c>
      <c r="C51543">
        <v>38.270275116000001</v>
      </c>
    </row>
    <row r="51544" spans="1:3" x14ac:dyDescent="0.25">
      <c r="A51544">
        <v>3500</v>
      </c>
      <c r="B51544" s="1">
        <f>DATE(2009,8,1) + TIME(0,0,0)</f>
        <v>40026</v>
      </c>
      <c r="C51544">
        <v>38.333244323999999</v>
      </c>
    </row>
    <row r="51545" spans="1:3" x14ac:dyDescent="0.25">
      <c r="A51545">
        <v>3531</v>
      </c>
      <c r="B51545" s="1">
        <f>DATE(2009,9,1) + TIME(0,0,0)</f>
        <v>40057</v>
      </c>
      <c r="C51545">
        <v>38.395210265999999</v>
      </c>
    </row>
    <row r="51546" spans="1:3" x14ac:dyDescent="0.25">
      <c r="A51546">
        <v>3561</v>
      </c>
      <c r="B51546" s="1">
        <f>DATE(2009,10,1) + TIME(0,0,0)</f>
        <v>40087</v>
      </c>
      <c r="C51546">
        <v>38.454498291</v>
      </c>
    </row>
    <row r="51547" spans="1:3" x14ac:dyDescent="0.25">
      <c r="A51547">
        <v>3592</v>
      </c>
      <c r="B51547" s="1">
        <f>DATE(2009,11,1) + TIME(0,0,0)</f>
        <v>40118</v>
      </c>
      <c r="C51547">
        <v>38.515029906999999</v>
      </c>
    </row>
    <row r="51548" spans="1:3" x14ac:dyDescent="0.25">
      <c r="A51548">
        <v>3622</v>
      </c>
      <c r="B51548" s="1">
        <f>DATE(2009,12,1) + TIME(0,0,0)</f>
        <v>40148</v>
      </c>
      <c r="C51548">
        <v>38.572639465000002</v>
      </c>
    </row>
    <row r="51549" spans="1:3" x14ac:dyDescent="0.25">
      <c r="A51549">
        <v>3653</v>
      </c>
      <c r="B51549" s="1">
        <f>DATE(2010,1,1) + TIME(0,0,0)</f>
        <v>40179</v>
      </c>
      <c r="C51549">
        <v>38.632770538000003</v>
      </c>
    </row>
    <row r="51550" spans="1:3" x14ac:dyDescent="0.25">
      <c r="A51550">
        <v>3684</v>
      </c>
      <c r="B51550" s="1">
        <f>DATE(2010,2,1) + TIME(0,0,0)</f>
        <v>40210</v>
      </c>
      <c r="C51550">
        <v>38.691131591999998</v>
      </c>
    </row>
    <row r="51551" spans="1:3" x14ac:dyDescent="0.25">
      <c r="A51551">
        <v>3712</v>
      </c>
      <c r="B51551" s="1">
        <f>DATE(2010,3,1) + TIME(0,0,0)</f>
        <v>40238</v>
      </c>
      <c r="C51551">
        <v>38.743377686000002</v>
      </c>
    </row>
    <row r="51552" spans="1:3" x14ac:dyDescent="0.25">
      <c r="A51552">
        <v>3743</v>
      </c>
      <c r="B51552" s="1">
        <f>DATE(2010,4,1) + TIME(0,0,0)</f>
        <v>40269</v>
      </c>
      <c r="C51552">
        <v>38.800468445</v>
      </c>
    </row>
    <row r="51553" spans="1:3" x14ac:dyDescent="0.25">
      <c r="A51553">
        <v>3773</v>
      </c>
      <c r="B51553" s="1">
        <f>DATE(2010,5,1) + TIME(0,0,0)</f>
        <v>40299</v>
      </c>
      <c r="C51553">
        <v>38.855621337999999</v>
      </c>
    </row>
    <row r="51554" spans="1:3" x14ac:dyDescent="0.25">
      <c r="A51554">
        <v>3804</v>
      </c>
      <c r="B51554" s="1">
        <f>DATE(2010,6,1) + TIME(0,0,0)</f>
        <v>40330</v>
      </c>
      <c r="C51554">
        <v>38.911338806000003</v>
      </c>
    </row>
    <row r="51555" spans="1:3" x14ac:dyDescent="0.25">
      <c r="A51555">
        <v>3834</v>
      </c>
      <c r="B51555" s="1">
        <f>DATE(2010,7,1) + TIME(0,0,0)</f>
        <v>40360</v>
      </c>
      <c r="C51555">
        <v>38.964664458999998</v>
      </c>
    </row>
    <row r="51556" spans="1:3" x14ac:dyDescent="0.25">
      <c r="A51556">
        <v>3865</v>
      </c>
      <c r="B51556" s="1">
        <f>DATE(2010,8,1) + TIME(0,0,0)</f>
        <v>40391</v>
      </c>
      <c r="C51556">
        <v>39.019702911000003</v>
      </c>
    </row>
    <row r="51557" spans="1:3" x14ac:dyDescent="0.25">
      <c r="A51557">
        <v>3896</v>
      </c>
      <c r="B51557" s="1">
        <f>DATE(2010,9,1) + TIME(0,0,0)</f>
        <v>40422</v>
      </c>
      <c r="C51557">
        <v>39.073490143000001</v>
      </c>
    </row>
    <row r="51558" spans="1:3" x14ac:dyDescent="0.25">
      <c r="A51558">
        <v>3926</v>
      </c>
      <c r="B51558" s="1">
        <f>DATE(2010,10,1) + TIME(0,0,0)</f>
        <v>40452</v>
      </c>
      <c r="C51558">
        <v>39.125057220000002</v>
      </c>
    </row>
    <row r="51559" spans="1:3" x14ac:dyDescent="0.25">
      <c r="A51559">
        <v>3957</v>
      </c>
      <c r="B51559" s="1">
        <f>DATE(2010,11,1) + TIME(0,0,0)</f>
        <v>40483</v>
      </c>
      <c r="C51559">
        <v>39.177589417</v>
      </c>
    </row>
    <row r="51560" spans="1:3" x14ac:dyDescent="0.25">
      <c r="A51560">
        <v>3987</v>
      </c>
      <c r="B51560" s="1">
        <f>DATE(2010,12,1) + TIME(0,0,0)</f>
        <v>40513</v>
      </c>
      <c r="C51560">
        <v>39.228805542000003</v>
      </c>
    </row>
    <row r="51561" spans="1:3" x14ac:dyDescent="0.25">
      <c r="A51561">
        <v>4018</v>
      </c>
      <c r="B51561" s="1">
        <f>DATE(2011,1,1) + TIME(0,0,0)</f>
        <v>40544</v>
      </c>
      <c r="C51561">
        <v>39.280185699</v>
      </c>
    </row>
    <row r="51562" spans="1:3" x14ac:dyDescent="0.25">
      <c r="A51562">
        <v>4049</v>
      </c>
      <c r="B51562" s="1">
        <f>DATE(2011,2,1) + TIME(0,0,0)</f>
        <v>40575</v>
      </c>
      <c r="C51562">
        <v>39.331443786999998</v>
      </c>
    </row>
    <row r="51563" spans="1:3" x14ac:dyDescent="0.25">
      <c r="A51563">
        <v>4077</v>
      </c>
      <c r="B51563" s="1">
        <f>DATE(2011,3,1) + TIME(0,0,0)</f>
        <v>40603</v>
      </c>
      <c r="C51563">
        <v>39.376823424999998</v>
      </c>
    </row>
    <row r="51564" spans="1:3" x14ac:dyDescent="0.25">
      <c r="A51564">
        <v>4108</v>
      </c>
      <c r="B51564" s="1">
        <f>DATE(2011,4,1) + TIME(0,0,0)</f>
        <v>40634</v>
      </c>
      <c r="C51564">
        <v>39.426689148000001</v>
      </c>
    </row>
    <row r="51565" spans="1:3" x14ac:dyDescent="0.25">
      <c r="A51565">
        <v>4138</v>
      </c>
      <c r="B51565" s="1">
        <f>DATE(2011,5,1) + TIME(0,0,0)</f>
        <v>40664</v>
      </c>
      <c r="C51565">
        <v>39.474582671999997</v>
      </c>
    </row>
    <row r="51566" spans="1:3" x14ac:dyDescent="0.25">
      <c r="A51566">
        <v>4169</v>
      </c>
      <c r="B51566" s="1">
        <f>DATE(2011,6,1) + TIME(0,0,0)</f>
        <v>40695</v>
      </c>
      <c r="C51566">
        <v>39.523296356000003</v>
      </c>
    </row>
    <row r="51567" spans="1:3" x14ac:dyDescent="0.25">
      <c r="A51567">
        <v>4199</v>
      </c>
      <c r="B51567" s="1">
        <f>DATE(2011,7,1) + TIME(0,0,0)</f>
        <v>40725</v>
      </c>
      <c r="C51567">
        <v>39.569999695</v>
      </c>
    </row>
    <row r="51568" spans="1:3" x14ac:dyDescent="0.25">
      <c r="A51568">
        <v>4230</v>
      </c>
      <c r="B51568" s="1">
        <f>DATE(2011,8,1) + TIME(0,0,0)</f>
        <v>40756</v>
      </c>
      <c r="C51568">
        <v>39.617824554000002</v>
      </c>
    </row>
    <row r="51569" spans="1:3" x14ac:dyDescent="0.25">
      <c r="A51569">
        <v>4261</v>
      </c>
      <c r="B51569" s="1">
        <f>DATE(2011,9,1) + TIME(0,0,0)</f>
        <v>40787</v>
      </c>
      <c r="C51569">
        <v>39.665153502999999</v>
      </c>
    </row>
    <row r="51570" spans="1:3" x14ac:dyDescent="0.25">
      <c r="A51570">
        <v>4291</v>
      </c>
      <c r="B51570" s="1">
        <f>DATE(2011,10,1) + TIME(0,0,0)</f>
        <v>40817</v>
      </c>
      <c r="C51570">
        <v>39.710544585999997</v>
      </c>
    </row>
    <row r="51571" spans="1:3" x14ac:dyDescent="0.25">
      <c r="A51571">
        <v>4322</v>
      </c>
      <c r="B51571" s="1">
        <f>DATE(2011,11,1) + TIME(0,0,0)</f>
        <v>40848</v>
      </c>
      <c r="C51571">
        <v>39.756561279000003</v>
      </c>
    </row>
    <row r="51572" spans="1:3" x14ac:dyDescent="0.25">
      <c r="A51572">
        <v>4352</v>
      </c>
      <c r="B51572" s="1">
        <f>DATE(2011,12,1) + TIME(0,0,0)</f>
        <v>40878</v>
      </c>
      <c r="C51572">
        <v>39.800575256000002</v>
      </c>
    </row>
    <row r="51573" spans="1:3" x14ac:dyDescent="0.25">
      <c r="A51573">
        <v>4383</v>
      </c>
      <c r="B51573" s="1">
        <f>DATE(2012,1,1) + TIME(0,0,0)</f>
        <v>40909</v>
      </c>
      <c r="C51573">
        <v>39.845554352000001</v>
      </c>
    </row>
    <row r="51574" spans="1:3" x14ac:dyDescent="0.25">
      <c r="A51574">
        <v>4414</v>
      </c>
      <c r="B51574" s="1">
        <f>DATE(2012,2,1) + TIME(0,0,0)</f>
        <v>40940</v>
      </c>
      <c r="C51574">
        <v>39.890243529999999</v>
      </c>
    </row>
    <row r="51575" spans="1:3" x14ac:dyDescent="0.25">
      <c r="A51575">
        <v>4443</v>
      </c>
      <c r="B51575" s="1">
        <f>DATE(2012,3,1) + TIME(0,0,0)</f>
        <v>40969</v>
      </c>
      <c r="C51575">
        <v>39.931442261000001</v>
      </c>
    </row>
    <row r="51576" spans="1:3" x14ac:dyDescent="0.25">
      <c r="A51576">
        <v>4474</v>
      </c>
      <c r="B51576" s="1">
        <f>DATE(2012,4,1) + TIME(0,0,0)</f>
        <v>41000</v>
      </c>
      <c r="C51576">
        <v>39.974998474000003</v>
      </c>
    </row>
    <row r="51577" spans="1:3" x14ac:dyDescent="0.25">
      <c r="A51577">
        <v>4504</v>
      </c>
      <c r="B51577" s="1">
        <f>DATE(2012,5,1) + TIME(0,0,0)</f>
        <v>41030</v>
      </c>
      <c r="C51577">
        <v>40.016654967999997</v>
      </c>
    </row>
    <row r="51578" spans="1:3" x14ac:dyDescent="0.25">
      <c r="A51578">
        <v>4535</v>
      </c>
      <c r="B51578" s="1">
        <f>DATE(2012,6,1) + TIME(0,0,0)</f>
        <v>41061</v>
      </c>
      <c r="C51578">
        <v>40.059162139999998</v>
      </c>
    </row>
    <row r="51579" spans="1:3" x14ac:dyDescent="0.25">
      <c r="A51579">
        <v>4565</v>
      </c>
      <c r="B51579" s="1">
        <f>DATE(2012,7,1) + TIME(0,0,0)</f>
        <v>41091</v>
      </c>
      <c r="C51579">
        <v>40.099914550999998</v>
      </c>
    </row>
    <row r="51580" spans="1:3" x14ac:dyDescent="0.25">
      <c r="A51580">
        <v>4596</v>
      </c>
      <c r="B51580" s="1">
        <f>DATE(2012,8,1) + TIME(0,0,0)</f>
        <v>41122</v>
      </c>
      <c r="C51580">
        <v>40.141624450999998</v>
      </c>
    </row>
    <row r="51581" spans="1:3" x14ac:dyDescent="0.25">
      <c r="A51581">
        <v>4627</v>
      </c>
      <c r="B51581" s="1">
        <f>DATE(2012,9,1) + TIME(0,0,0)</f>
        <v>41153</v>
      </c>
      <c r="C51581">
        <v>40.182922363000003</v>
      </c>
    </row>
    <row r="51582" spans="1:3" x14ac:dyDescent="0.25">
      <c r="A51582">
        <v>4657</v>
      </c>
      <c r="B51582" s="1">
        <f>DATE(2012,10,1) + TIME(0,0,0)</f>
        <v>41183</v>
      </c>
      <c r="C51582">
        <v>40.222469330000003</v>
      </c>
    </row>
    <row r="51583" spans="1:3" x14ac:dyDescent="0.25">
      <c r="A51583">
        <v>4688</v>
      </c>
      <c r="B51583" s="1">
        <f>DATE(2012,11,1) + TIME(0,0,0)</f>
        <v>41214</v>
      </c>
      <c r="C51583">
        <v>40.262958527000002</v>
      </c>
    </row>
    <row r="51584" spans="1:3" x14ac:dyDescent="0.25">
      <c r="A51584">
        <v>4718</v>
      </c>
      <c r="B51584" s="1">
        <f>DATE(2012,12,1) + TIME(0,0,0)</f>
        <v>41244</v>
      </c>
      <c r="C51584">
        <v>40.301742554</v>
      </c>
    </row>
    <row r="51585" spans="1:3" x14ac:dyDescent="0.25">
      <c r="A51585">
        <v>4749</v>
      </c>
      <c r="B51585" s="1">
        <f>DATE(2013,1,1) + TIME(0,0,0)</f>
        <v>41275</v>
      </c>
      <c r="C51585">
        <v>40.341461182000003</v>
      </c>
    </row>
    <row r="51586" spans="1:3" x14ac:dyDescent="0.25">
      <c r="A51586">
        <v>4780</v>
      </c>
      <c r="B51586" s="1">
        <f>DATE(2013,2,1) + TIME(0,0,0)</f>
        <v>41306</v>
      </c>
      <c r="C51586">
        <v>40.380767822000003</v>
      </c>
    </row>
    <row r="51587" spans="1:3" x14ac:dyDescent="0.25">
      <c r="A51587">
        <v>4808</v>
      </c>
      <c r="B51587" s="1">
        <f>DATE(2013,3,1) + TIME(0,0,0)</f>
        <v>41334</v>
      </c>
      <c r="C51587">
        <v>40.415969849</v>
      </c>
    </row>
    <row r="51588" spans="1:3" x14ac:dyDescent="0.25">
      <c r="A51588">
        <v>4839</v>
      </c>
      <c r="B51588" s="1">
        <f>DATE(2013,4,1) + TIME(0,0,0)</f>
        <v>41365</v>
      </c>
      <c r="C51588">
        <v>40.454547882</v>
      </c>
    </row>
    <row r="51589" spans="1:3" x14ac:dyDescent="0.25">
      <c r="A51589">
        <v>4869</v>
      </c>
      <c r="B51589" s="1">
        <f>DATE(2013,5,1) + TIME(0,0,0)</f>
        <v>41395</v>
      </c>
      <c r="C51589">
        <v>40.491550445999998</v>
      </c>
    </row>
    <row r="51590" spans="1:3" x14ac:dyDescent="0.25">
      <c r="A51590">
        <v>4900</v>
      </c>
      <c r="B51590" s="1">
        <f>DATE(2013,6,1) + TIME(0,0,0)</f>
        <v>41426</v>
      </c>
      <c r="C51590">
        <v>40.529392242</v>
      </c>
    </row>
    <row r="51591" spans="1:3" x14ac:dyDescent="0.25">
      <c r="A51591">
        <v>4930</v>
      </c>
      <c r="B51591" s="1">
        <f>DATE(2013,7,1) + TIME(0,0,0)</f>
        <v>41456</v>
      </c>
      <c r="C51591">
        <v>40.565685272000003</v>
      </c>
    </row>
    <row r="51592" spans="1:3" x14ac:dyDescent="0.25">
      <c r="A51592">
        <v>4961</v>
      </c>
      <c r="B51592" s="1">
        <f>DATE(2013,8,1) + TIME(0,0,0)</f>
        <v>41487</v>
      </c>
      <c r="C51592">
        <v>40.602802277000002</v>
      </c>
    </row>
    <row r="51593" spans="1:3" x14ac:dyDescent="0.25">
      <c r="A51593">
        <v>4992</v>
      </c>
      <c r="B51593" s="1">
        <f>DATE(2013,9,1) + TIME(0,0,0)</f>
        <v>41518</v>
      </c>
      <c r="C51593">
        <v>40.639583588000001</v>
      </c>
    </row>
    <row r="51594" spans="1:3" x14ac:dyDescent="0.25">
      <c r="A51594">
        <v>5022</v>
      </c>
      <c r="B51594" s="1">
        <f>DATE(2013,10,1) + TIME(0,0,0)</f>
        <v>41548</v>
      </c>
      <c r="C51594">
        <v>40.674812316999997</v>
      </c>
    </row>
    <row r="51595" spans="1:3" x14ac:dyDescent="0.25">
      <c r="A51595">
        <v>5053</v>
      </c>
      <c r="B51595" s="1">
        <f>DATE(2013,11,1) + TIME(0,0,0)</f>
        <v>41579</v>
      </c>
      <c r="C51595">
        <v>40.710895538000003</v>
      </c>
    </row>
    <row r="51596" spans="1:3" x14ac:dyDescent="0.25">
      <c r="A51596">
        <v>5083</v>
      </c>
      <c r="B51596" s="1">
        <f>DATE(2013,12,1) + TIME(0,0,0)</f>
        <v>41609</v>
      </c>
      <c r="C51596">
        <v>40.74546814</v>
      </c>
    </row>
    <row r="51597" spans="1:3" x14ac:dyDescent="0.25">
      <c r="A51597">
        <v>5114</v>
      </c>
      <c r="B51597" s="1">
        <f>DATE(2014,1,1) + TIME(0,0,0)</f>
        <v>41640</v>
      </c>
      <c r="C51597">
        <v>40.780876159999998</v>
      </c>
    </row>
    <row r="51598" spans="1:3" x14ac:dyDescent="0.25">
      <c r="A51598">
        <v>5145</v>
      </c>
      <c r="B51598" s="1">
        <f>DATE(2014,2,1) + TIME(0,0,0)</f>
        <v>41671</v>
      </c>
      <c r="C51598">
        <v>40.815959929999998</v>
      </c>
    </row>
    <row r="51599" spans="1:3" x14ac:dyDescent="0.25">
      <c r="A51599">
        <v>5173</v>
      </c>
      <c r="B51599" s="1">
        <f>DATE(2014,3,1) + TIME(0,0,0)</f>
        <v>41699</v>
      </c>
      <c r="C51599">
        <v>40.847377776999998</v>
      </c>
    </row>
    <row r="51600" spans="1:3" x14ac:dyDescent="0.25">
      <c r="A51600">
        <v>5204</v>
      </c>
      <c r="B51600" s="1">
        <f>DATE(2014,4,1) + TIME(0,0,0)</f>
        <v>41730</v>
      </c>
      <c r="C51600">
        <v>40.881858825999998</v>
      </c>
    </row>
    <row r="51601" spans="1:3" x14ac:dyDescent="0.25">
      <c r="A51601">
        <v>5234</v>
      </c>
      <c r="B51601" s="1">
        <f>DATE(2014,5,1) + TIME(0,0,0)</f>
        <v>41760</v>
      </c>
      <c r="C51601">
        <v>40.914936066000003</v>
      </c>
    </row>
    <row r="51602" spans="1:3" x14ac:dyDescent="0.25">
      <c r="A51602">
        <v>5265</v>
      </c>
      <c r="B51602" s="1">
        <f>DATE(2014,6,1) + TIME(0,0,0)</f>
        <v>41791</v>
      </c>
      <c r="C51602">
        <v>40.948822020999998</v>
      </c>
    </row>
    <row r="51603" spans="1:3" x14ac:dyDescent="0.25">
      <c r="A51603">
        <v>5295</v>
      </c>
      <c r="B51603" s="1">
        <f>DATE(2014,7,1) + TIME(0,0,0)</f>
        <v>41821</v>
      </c>
      <c r="C51603">
        <v>40.981334685999997</v>
      </c>
    </row>
    <row r="51604" spans="1:3" x14ac:dyDescent="0.25">
      <c r="A51604">
        <v>5326</v>
      </c>
      <c r="B51604" s="1">
        <f>DATE(2014,8,1) + TIME(0,0,0)</f>
        <v>41852</v>
      </c>
      <c r="C51604">
        <v>41.014648438000002</v>
      </c>
    </row>
    <row r="51605" spans="1:3" x14ac:dyDescent="0.25">
      <c r="A51605">
        <v>5357</v>
      </c>
      <c r="B51605" s="1">
        <f>DATE(2014,9,1) + TIME(0,0,0)</f>
        <v>41883</v>
      </c>
      <c r="C51605">
        <v>41.047679901000002</v>
      </c>
    </row>
    <row r="51606" spans="1:3" x14ac:dyDescent="0.25">
      <c r="A51606">
        <v>5387</v>
      </c>
      <c r="B51606" s="1">
        <f>DATE(2014,10,1) + TIME(0,0,0)</f>
        <v>41913</v>
      </c>
      <c r="C51606">
        <v>41.079383849999999</v>
      </c>
    </row>
    <row r="51607" spans="1:3" x14ac:dyDescent="0.25">
      <c r="A51607">
        <v>5418</v>
      </c>
      <c r="B51607" s="1">
        <f>DATE(2014,11,1) + TIME(0,0,0)</f>
        <v>41944</v>
      </c>
      <c r="C51607">
        <v>41.111877440999997</v>
      </c>
    </row>
    <row r="51608" spans="1:3" x14ac:dyDescent="0.25">
      <c r="A51608">
        <v>5448</v>
      </c>
      <c r="B51608" s="1">
        <f>DATE(2014,12,1) + TIME(0,0,0)</f>
        <v>41974</v>
      </c>
      <c r="C51608">
        <v>41.143070221000002</v>
      </c>
    </row>
    <row r="51609" spans="1:3" x14ac:dyDescent="0.25">
      <c r="A51609">
        <v>5479</v>
      </c>
      <c r="B51609" s="1">
        <f>DATE(2015,1,1) + TIME(0,0,0)</f>
        <v>42005</v>
      </c>
      <c r="C51609">
        <v>41.175048828000001</v>
      </c>
    </row>
    <row r="51610" spans="1:3" x14ac:dyDescent="0.25">
      <c r="A51610">
        <v>5510</v>
      </c>
      <c r="B51610" s="1">
        <f>DATE(2015,2,1) + TIME(0,0,0)</f>
        <v>42036</v>
      </c>
      <c r="C51610">
        <v>41.206771850999999</v>
      </c>
    </row>
    <row r="51611" spans="1:3" x14ac:dyDescent="0.25">
      <c r="A51611">
        <v>5538</v>
      </c>
      <c r="B51611" s="1">
        <f>DATE(2015,3,1) + TIME(0,0,0)</f>
        <v>42064</v>
      </c>
      <c r="C51611">
        <v>41.235221863</v>
      </c>
    </row>
    <row r="51612" spans="1:3" x14ac:dyDescent="0.25">
      <c r="A51612">
        <v>5569</v>
      </c>
      <c r="B51612" s="1">
        <f>DATE(2015,4,1) + TIME(0,0,0)</f>
        <v>42095</v>
      </c>
      <c r="C51612">
        <v>41.266498566000003</v>
      </c>
    </row>
    <row r="51613" spans="1:3" x14ac:dyDescent="0.25">
      <c r="A51613">
        <v>5599</v>
      </c>
      <c r="B51613" s="1">
        <f>DATE(2015,5,1) + TIME(0,0,0)</f>
        <v>42125</v>
      </c>
      <c r="C51613">
        <v>41.296554565000001</v>
      </c>
    </row>
    <row r="51614" spans="1:3" x14ac:dyDescent="0.25">
      <c r="A51614">
        <v>5630</v>
      </c>
      <c r="B51614" s="1">
        <f>DATE(2015,6,1) + TIME(0,0,0)</f>
        <v>42156</v>
      </c>
      <c r="C51614">
        <v>41.327396393000001</v>
      </c>
    </row>
    <row r="51615" spans="1:3" x14ac:dyDescent="0.25">
      <c r="A51615">
        <v>5660</v>
      </c>
      <c r="B51615" s="1">
        <f>DATE(2015,7,1) + TIME(0,0,0)</f>
        <v>42186</v>
      </c>
      <c r="C51615">
        <v>41.357040404999999</v>
      </c>
    </row>
    <row r="51616" spans="1:3" x14ac:dyDescent="0.25">
      <c r="A51616">
        <v>5691</v>
      </c>
      <c r="B51616" s="1">
        <f>DATE(2015,8,1) + TIME(0,0,0)</f>
        <v>42217</v>
      </c>
      <c r="C51616">
        <v>41.387458801000001</v>
      </c>
    </row>
    <row r="51617" spans="1:3" x14ac:dyDescent="0.25">
      <c r="A51617">
        <v>5722</v>
      </c>
      <c r="B51617" s="1">
        <f>DATE(2015,9,1) + TIME(0,0,0)</f>
        <v>42248</v>
      </c>
      <c r="C51617">
        <v>41.417663574000002</v>
      </c>
    </row>
    <row r="51618" spans="1:3" x14ac:dyDescent="0.25">
      <c r="A51618">
        <v>5752</v>
      </c>
      <c r="B51618" s="1">
        <f>DATE(2015,10,1) + TIME(0,0,0)</f>
        <v>42278</v>
      </c>
      <c r="C51618">
        <v>41.446693420000003</v>
      </c>
    </row>
    <row r="51619" spans="1:3" x14ac:dyDescent="0.25">
      <c r="A51619">
        <v>5783</v>
      </c>
      <c r="B51619" s="1">
        <f>DATE(2015,11,1) + TIME(0,0,0)</f>
        <v>42309</v>
      </c>
      <c r="C51619">
        <v>41.476482390999998</v>
      </c>
    </row>
    <row r="51620" spans="1:3" x14ac:dyDescent="0.25">
      <c r="A51620">
        <v>5813</v>
      </c>
      <c r="B51620" s="1">
        <f>DATE(2015,12,1) + TIME(0,0,0)</f>
        <v>42339</v>
      </c>
      <c r="C51620">
        <v>41.505119323999999</v>
      </c>
    </row>
    <row r="51621" spans="1:3" x14ac:dyDescent="0.25">
      <c r="A51621">
        <v>5844</v>
      </c>
      <c r="B51621" s="1">
        <f>DATE(2016,1,1) + TIME(0,0,0)</f>
        <v>42370</v>
      </c>
      <c r="C51621">
        <v>41.534503936999997</v>
      </c>
    </row>
    <row r="51622" spans="1:3" x14ac:dyDescent="0.25">
      <c r="A51622">
        <v>5875</v>
      </c>
      <c r="B51622" s="1">
        <f>DATE(2016,2,1) + TIME(0,0,0)</f>
        <v>42401</v>
      </c>
      <c r="C51622">
        <v>41.563697814999998</v>
      </c>
    </row>
    <row r="51623" spans="1:3" x14ac:dyDescent="0.25">
      <c r="A51623">
        <v>5904</v>
      </c>
      <c r="B51623" s="1">
        <f>DATE(2016,3,1) + TIME(0,0,0)</f>
        <v>42430</v>
      </c>
      <c r="C51623">
        <v>41.590827941999997</v>
      </c>
    </row>
    <row r="51624" spans="1:3" x14ac:dyDescent="0.25">
      <c r="A51624">
        <v>5935</v>
      </c>
      <c r="B51624" s="1">
        <f>DATE(2016,4,1) + TIME(0,0,0)</f>
        <v>42461</v>
      </c>
      <c r="C51624">
        <v>41.619647980000003</v>
      </c>
    </row>
    <row r="51625" spans="1:3" x14ac:dyDescent="0.25">
      <c r="A51625">
        <v>5965</v>
      </c>
      <c r="B51625" s="1">
        <f>DATE(2016,5,1) + TIME(0,0,0)</f>
        <v>42491</v>
      </c>
      <c r="C51625">
        <v>41.647361754999999</v>
      </c>
    </row>
    <row r="51626" spans="1:3" x14ac:dyDescent="0.25">
      <c r="A51626">
        <v>5996</v>
      </c>
      <c r="B51626" s="1">
        <f>DATE(2016,6,1) + TIME(0,0,0)</f>
        <v>42522</v>
      </c>
      <c r="C51626">
        <v>41.675827026</v>
      </c>
    </row>
    <row r="51627" spans="1:3" x14ac:dyDescent="0.25">
      <c r="A51627">
        <v>6026</v>
      </c>
      <c r="B51627" s="1">
        <f>DATE(2016,7,1) + TIME(0,0,0)</f>
        <v>42552</v>
      </c>
      <c r="C51627">
        <v>41.703201294000003</v>
      </c>
    </row>
    <row r="51628" spans="1:3" x14ac:dyDescent="0.25">
      <c r="A51628">
        <v>6057</v>
      </c>
      <c r="B51628" s="1">
        <f>DATE(2016,8,1) + TIME(0,0,0)</f>
        <v>42583</v>
      </c>
      <c r="C51628">
        <v>41.731323242000002</v>
      </c>
    </row>
    <row r="51629" spans="1:3" x14ac:dyDescent="0.25">
      <c r="A51629">
        <v>6088</v>
      </c>
      <c r="B51629" s="1">
        <f>DATE(2016,9,1) + TIME(0,0,0)</f>
        <v>42614</v>
      </c>
      <c r="C51629">
        <v>41.759277343999997</v>
      </c>
    </row>
    <row r="51630" spans="1:3" x14ac:dyDescent="0.25">
      <c r="A51630">
        <v>6118</v>
      </c>
      <c r="B51630" s="1">
        <f>DATE(2016,10,1) + TIME(0,0,0)</f>
        <v>42644</v>
      </c>
      <c r="C51630">
        <v>41.786170959000003</v>
      </c>
    </row>
    <row r="51631" spans="1:3" x14ac:dyDescent="0.25">
      <c r="A51631">
        <v>6149</v>
      </c>
      <c r="B51631" s="1">
        <f>DATE(2016,11,1) + TIME(0,0,0)</f>
        <v>42675</v>
      </c>
      <c r="C51631">
        <v>41.813796996999997</v>
      </c>
    </row>
    <row r="51632" spans="1:3" x14ac:dyDescent="0.25">
      <c r="A51632">
        <v>6179</v>
      </c>
      <c r="B51632" s="1">
        <f>DATE(2016,12,1) + TIME(0,0,0)</f>
        <v>42705</v>
      </c>
      <c r="C51632">
        <v>41.840362548999998</v>
      </c>
    </row>
    <row r="51633" spans="1:3" x14ac:dyDescent="0.25">
      <c r="A51633">
        <v>6210</v>
      </c>
      <c r="B51633" s="1">
        <f>DATE(2017,1,1) + TIME(0,0,0)</f>
        <v>42736</v>
      </c>
      <c r="C51633">
        <v>41.867649077999999</v>
      </c>
    </row>
    <row r="51634" spans="1:3" x14ac:dyDescent="0.25">
      <c r="A51634">
        <v>6241</v>
      </c>
      <c r="B51634" s="1">
        <f>DATE(2017,2,1) + TIME(0,0,0)</f>
        <v>42767</v>
      </c>
      <c r="C51634">
        <v>41.894786834999998</v>
      </c>
    </row>
    <row r="51635" spans="1:3" x14ac:dyDescent="0.25">
      <c r="A51635">
        <v>6269</v>
      </c>
      <c r="B51635" s="1">
        <f>DATE(2017,3,1) + TIME(0,0,0)</f>
        <v>42795</v>
      </c>
      <c r="C51635">
        <v>41.919166564999998</v>
      </c>
    </row>
    <row r="51636" spans="1:3" x14ac:dyDescent="0.25">
      <c r="A51636">
        <v>6300</v>
      </c>
      <c r="B51636" s="1">
        <f>DATE(2017,4,1) + TIME(0,0,0)</f>
        <v>42826</v>
      </c>
      <c r="C51636">
        <v>41.946037292</v>
      </c>
    </row>
    <row r="51637" spans="1:3" x14ac:dyDescent="0.25">
      <c r="A51637">
        <v>6330</v>
      </c>
      <c r="B51637" s="1">
        <f>DATE(2017,5,1) + TIME(0,0,0)</f>
        <v>42856</v>
      </c>
      <c r="C51637">
        <v>41.971908569</v>
      </c>
    </row>
    <row r="51638" spans="1:3" x14ac:dyDescent="0.25">
      <c r="A51638">
        <v>6361</v>
      </c>
      <c r="B51638" s="1">
        <f>DATE(2017,6,1) + TIME(0,0,0)</f>
        <v>42887</v>
      </c>
      <c r="C51638">
        <v>41.998512267999999</v>
      </c>
    </row>
    <row r="51639" spans="1:3" x14ac:dyDescent="0.25">
      <c r="A51639">
        <v>6391</v>
      </c>
      <c r="B51639" s="1">
        <f>DATE(2017,7,1) + TIME(0,0,0)</f>
        <v>42917</v>
      </c>
      <c r="C51639">
        <v>42.024105071999998</v>
      </c>
    </row>
    <row r="51640" spans="1:3" x14ac:dyDescent="0.25">
      <c r="A51640">
        <v>6422</v>
      </c>
      <c r="B51640" s="1">
        <f>DATE(2017,8,1) + TIME(0,0,0)</f>
        <v>42948</v>
      </c>
      <c r="C51640">
        <v>42.050407409999998</v>
      </c>
    </row>
    <row r="51641" spans="1:3" x14ac:dyDescent="0.25">
      <c r="A51641">
        <v>6453</v>
      </c>
      <c r="B51641" s="1">
        <f>DATE(2017,9,1) + TIME(0,0,0)</f>
        <v>42979</v>
      </c>
      <c r="C51641">
        <v>42.076568604000002</v>
      </c>
    </row>
    <row r="51642" spans="1:3" x14ac:dyDescent="0.25">
      <c r="A51642">
        <v>6483</v>
      </c>
      <c r="B51642" s="1">
        <f>DATE(2017,10,1) + TIME(0,0,0)</f>
        <v>43009</v>
      </c>
      <c r="C51642">
        <v>42.101772308000001</v>
      </c>
    </row>
    <row r="51643" spans="1:3" x14ac:dyDescent="0.25">
      <c r="A51643">
        <v>6514</v>
      </c>
      <c r="B51643" s="1">
        <f>DATE(2017,11,1) + TIME(0,0,0)</f>
        <v>43040</v>
      </c>
      <c r="C51643">
        <v>42.127685546999999</v>
      </c>
    </row>
    <row r="51644" spans="1:3" x14ac:dyDescent="0.25">
      <c r="A51644">
        <v>6544</v>
      </c>
      <c r="B51644" s="1">
        <f>DATE(2017,12,1) + TIME(0,0,0)</f>
        <v>43070</v>
      </c>
      <c r="C51644">
        <v>42.152652740000001</v>
      </c>
    </row>
    <row r="51645" spans="1:3" x14ac:dyDescent="0.25">
      <c r="A51645">
        <v>6575</v>
      </c>
      <c r="B51645" s="1">
        <f>DATE(2018,1,1) + TIME(0,0,0)</f>
        <v>43101</v>
      </c>
      <c r="C51645">
        <v>42.178314209</v>
      </c>
    </row>
    <row r="51646" spans="1:3" x14ac:dyDescent="0.25">
      <c r="A51646">
        <v>6606</v>
      </c>
      <c r="B51646" s="1">
        <f>DATE(2018,2,1) + TIME(0,0,0)</f>
        <v>43132</v>
      </c>
      <c r="C51646">
        <v>42.203861236999998</v>
      </c>
    </row>
    <row r="51647" spans="1:3" x14ac:dyDescent="0.25">
      <c r="A51647">
        <v>6634</v>
      </c>
      <c r="B51647" s="1">
        <f>DATE(2018,3,1) + TIME(0,0,0)</f>
        <v>43160</v>
      </c>
      <c r="C51647">
        <v>42.226818084999998</v>
      </c>
    </row>
    <row r="51648" spans="1:3" x14ac:dyDescent="0.25">
      <c r="A51648">
        <v>6665</v>
      </c>
      <c r="B51648" s="1">
        <f>DATE(2018,4,1) + TIME(0,0,0)</f>
        <v>43191</v>
      </c>
      <c r="C51648">
        <v>42.252124786000003</v>
      </c>
    </row>
    <row r="51649" spans="1:3" x14ac:dyDescent="0.25">
      <c r="A51649">
        <v>6695</v>
      </c>
      <c r="B51649" s="1">
        <f>DATE(2018,5,1) + TIME(0,0,0)</f>
        <v>43221</v>
      </c>
      <c r="C51649">
        <v>42.276481627999999</v>
      </c>
    </row>
    <row r="51650" spans="1:3" x14ac:dyDescent="0.25">
      <c r="A51650">
        <v>6726</v>
      </c>
      <c r="B51650" s="1">
        <f>DATE(2018,6,1) + TIME(0,0,0)</f>
        <v>43252</v>
      </c>
      <c r="C51650">
        <v>42.301521301000001</v>
      </c>
    </row>
    <row r="51651" spans="1:3" x14ac:dyDescent="0.25">
      <c r="A51651">
        <v>6756</v>
      </c>
      <c r="B51651" s="1">
        <f>DATE(2018,7,1) + TIME(0,0,0)</f>
        <v>43282</v>
      </c>
      <c r="C51651">
        <v>42.325653076000002</v>
      </c>
    </row>
    <row r="51652" spans="1:3" x14ac:dyDescent="0.25">
      <c r="A51652">
        <v>6787</v>
      </c>
      <c r="B51652" s="1">
        <f>DATE(2018,8,1) + TIME(0,0,0)</f>
        <v>43313</v>
      </c>
      <c r="C51652">
        <v>42.350471497000001</v>
      </c>
    </row>
    <row r="51653" spans="1:3" x14ac:dyDescent="0.25">
      <c r="A51653">
        <v>6818</v>
      </c>
      <c r="B51653" s="1">
        <f>DATE(2018,9,1) + TIME(0,0,0)</f>
        <v>43344</v>
      </c>
      <c r="C51653">
        <v>42.375179291000002</v>
      </c>
    </row>
    <row r="51654" spans="1:3" x14ac:dyDescent="0.25">
      <c r="A51654">
        <v>6848</v>
      </c>
      <c r="B51654" s="1">
        <f>DATE(2018,10,1) + TIME(0,0,0)</f>
        <v>43374</v>
      </c>
      <c r="C51654">
        <v>42.398971558</v>
      </c>
    </row>
    <row r="51655" spans="1:3" x14ac:dyDescent="0.25">
      <c r="A51655">
        <v>6879</v>
      </c>
      <c r="B51655" s="1">
        <f>DATE(2018,11,1) + TIME(0,0,0)</f>
        <v>43405</v>
      </c>
      <c r="C51655">
        <v>42.423450469999999</v>
      </c>
    </row>
    <row r="51656" spans="1:3" x14ac:dyDescent="0.25">
      <c r="A51656">
        <v>6909</v>
      </c>
      <c r="B51656" s="1">
        <f>DATE(2018,12,1) + TIME(0,0,0)</f>
        <v>43435</v>
      </c>
      <c r="C51656">
        <v>42.447017670000001</v>
      </c>
    </row>
    <row r="51657" spans="1:3" x14ac:dyDescent="0.25">
      <c r="A51657">
        <v>6940</v>
      </c>
      <c r="B51657" s="1">
        <f>DATE(2019,1,1) + TIME(0,0,0)</f>
        <v>43466</v>
      </c>
      <c r="C51657">
        <v>42.471267699999999</v>
      </c>
    </row>
    <row r="51658" spans="1:3" x14ac:dyDescent="0.25">
      <c r="A51658">
        <v>6971</v>
      </c>
      <c r="B51658" s="1">
        <f>DATE(2019,2,1) + TIME(0,0,0)</f>
        <v>43497</v>
      </c>
      <c r="C51658">
        <v>42.495380402000002</v>
      </c>
    </row>
    <row r="51659" spans="1:3" x14ac:dyDescent="0.25">
      <c r="A51659">
        <v>6999</v>
      </c>
      <c r="B51659" s="1">
        <f>DATE(2019,3,1) + TIME(0,0,0)</f>
        <v>43525</v>
      </c>
      <c r="C51659">
        <v>42.517044067</v>
      </c>
    </row>
    <row r="51660" spans="1:3" x14ac:dyDescent="0.25">
      <c r="A51660">
        <v>7030</v>
      </c>
      <c r="B51660" s="1">
        <f>DATE(2019,4,1) + TIME(0,0,0)</f>
        <v>43556</v>
      </c>
      <c r="C51660">
        <v>42.540924072000003</v>
      </c>
    </row>
    <row r="51661" spans="1:3" x14ac:dyDescent="0.25">
      <c r="A51661">
        <v>7060</v>
      </c>
      <c r="B51661" s="1">
        <f>DATE(2019,5,1) + TIME(0,0,0)</f>
        <v>43586</v>
      </c>
      <c r="C51661">
        <v>42.563930511000002</v>
      </c>
    </row>
    <row r="51662" spans="1:3" x14ac:dyDescent="0.25">
      <c r="A51662">
        <v>7091</v>
      </c>
      <c r="B51662" s="1">
        <f>DATE(2019,6,1) + TIME(0,0,0)</f>
        <v>43617</v>
      </c>
      <c r="C51662">
        <v>42.587596892999997</v>
      </c>
    </row>
    <row r="51663" spans="1:3" x14ac:dyDescent="0.25">
      <c r="A51663">
        <v>7121</v>
      </c>
      <c r="B51663" s="1">
        <f>DATE(2019,7,1) + TIME(0,0,0)</f>
        <v>43647</v>
      </c>
      <c r="C51663">
        <v>42.610389709000003</v>
      </c>
    </row>
    <row r="51664" spans="1:3" x14ac:dyDescent="0.25">
      <c r="A51664">
        <v>7152</v>
      </c>
      <c r="B51664" s="1">
        <f>DATE(2019,8,1) + TIME(0,0,0)</f>
        <v>43678</v>
      </c>
      <c r="C51664">
        <v>42.633842467999997</v>
      </c>
    </row>
    <row r="51665" spans="1:3" x14ac:dyDescent="0.25">
      <c r="A51665">
        <v>7183</v>
      </c>
      <c r="B51665" s="1">
        <f>DATE(2019,9,1) + TIME(0,0,0)</f>
        <v>43709</v>
      </c>
      <c r="C51665">
        <v>42.657184600999997</v>
      </c>
    </row>
    <row r="51666" spans="1:3" x14ac:dyDescent="0.25">
      <c r="A51666">
        <v>7213</v>
      </c>
      <c r="B51666" s="1">
        <f>DATE(2019,10,1) + TIME(0,0,0)</f>
        <v>43739</v>
      </c>
      <c r="C51666">
        <v>42.6796875</v>
      </c>
    </row>
    <row r="51667" spans="1:3" x14ac:dyDescent="0.25">
      <c r="A51667">
        <v>7244</v>
      </c>
      <c r="B51667" s="1">
        <f>DATE(2019,11,1) + TIME(0,0,0)</f>
        <v>43770</v>
      </c>
      <c r="C51667">
        <v>42.702819824000002</v>
      </c>
    </row>
    <row r="51668" spans="1:3" x14ac:dyDescent="0.25">
      <c r="A51668">
        <v>7274</v>
      </c>
      <c r="B51668" s="1">
        <f>DATE(2019,12,1) + TIME(0,0,0)</f>
        <v>43800</v>
      </c>
      <c r="C51668">
        <v>42.725128173999998</v>
      </c>
    </row>
    <row r="51669" spans="1:3" x14ac:dyDescent="0.25">
      <c r="A51669">
        <v>7305</v>
      </c>
      <c r="B51669" s="1">
        <f>DATE(2020,1,1) + TIME(0,0,0)</f>
        <v>43831</v>
      </c>
      <c r="C51669">
        <v>42.748054504000002</v>
      </c>
    </row>
    <row r="51670" spans="1:3" x14ac:dyDescent="0.25">
      <c r="A51670">
        <v>7336</v>
      </c>
      <c r="B51670" s="1">
        <f>DATE(2020,2,1) + TIME(0,0,0)</f>
        <v>43862</v>
      </c>
      <c r="C51670">
        <v>42.770908356</v>
      </c>
    </row>
    <row r="51671" spans="1:3" x14ac:dyDescent="0.25">
      <c r="A51671">
        <v>7365</v>
      </c>
      <c r="B51671" s="1">
        <f>DATE(2020,3,1) + TIME(0,0,0)</f>
        <v>43891</v>
      </c>
      <c r="C51671">
        <v>42.792163848999998</v>
      </c>
    </row>
    <row r="51672" spans="1:3" x14ac:dyDescent="0.25">
      <c r="A51672">
        <v>7396</v>
      </c>
      <c r="B51672" s="1">
        <f>DATE(2020,4,1) + TIME(0,0,0)</f>
        <v>43922</v>
      </c>
      <c r="C51672">
        <v>42.814838408999996</v>
      </c>
    </row>
    <row r="51673" spans="1:3" x14ac:dyDescent="0.25">
      <c r="A51673">
        <v>7426</v>
      </c>
      <c r="B51673" s="1">
        <f>DATE(2020,5,1) + TIME(0,0,0)</f>
        <v>43952</v>
      </c>
      <c r="C51673">
        <v>42.836624145999998</v>
      </c>
    </row>
    <row r="51674" spans="1:3" x14ac:dyDescent="0.25">
      <c r="A51674">
        <v>7457</v>
      </c>
      <c r="B51674" s="1">
        <f>DATE(2020,6,1) + TIME(0,0,0)</f>
        <v>43983</v>
      </c>
      <c r="C51674">
        <v>42.859142302999999</v>
      </c>
    </row>
    <row r="51675" spans="1:3" x14ac:dyDescent="0.25">
      <c r="A51675">
        <v>7487</v>
      </c>
      <c r="B51675" s="1">
        <f>DATE(2020,7,1) + TIME(0,0,0)</f>
        <v>44013</v>
      </c>
      <c r="C51675">
        <v>42.880714417</v>
      </c>
    </row>
    <row r="51676" spans="1:3" x14ac:dyDescent="0.25">
      <c r="A51676">
        <v>7518</v>
      </c>
      <c r="B51676" s="1">
        <f>DATE(2020,8,1) + TIME(0,0,0)</f>
        <v>44044</v>
      </c>
      <c r="C51676">
        <v>42.903102875000002</v>
      </c>
    </row>
    <row r="51677" spans="1:3" x14ac:dyDescent="0.25">
      <c r="A51677">
        <v>7549</v>
      </c>
      <c r="B51677" s="1">
        <f>DATE(2020,9,1) + TIME(0,0,0)</f>
        <v>44075</v>
      </c>
      <c r="C51677">
        <v>42.925132751</v>
      </c>
    </row>
    <row r="51678" spans="1:3" x14ac:dyDescent="0.25">
      <c r="A51678">
        <v>7579</v>
      </c>
      <c r="B51678" s="1">
        <f>DATE(2020,10,1) + TIME(0,0,0)</f>
        <v>44105</v>
      </c>
      <c r="C51678">
        <v>42.946723937999998</v>
      </c>
    </row>
    <row r="51679" spans="1:3" x14ac:dyDescent="0.25">
      <c r="A51679">
        <v>7610</v>
      </c>
      <c r="B51679" s="1">
        <f>DATE(2020,11,1) + TIME(0,0,0)</f>
        <v>44136</v>
      </c>
      <c r="C51679">
        <v>42.968441009999999</v>
      </c>
    </row>
    <row r="51680" spans="1:3" x14ac:dyDescent="0.25">
      <c r="A51680">
        <v>7640</v>
      </c>
      <c r="B51680" s="1">
        <f>DATE(2020,12,1) + TIME(0,0,0)</f>
        <v>44166</v>
      </c>
      <c r="C51680">
        <v>42.990043640000003</v>
      </c>
    </row>
    <row r="51681" spans="1:3" x14ac:dyDescent="0.25">
      <c r="A51681">
        <v>7671</v>
      </c>
      <c r="B51681" s="1">
        <f>DATE(2021,1,1) + TIME(0,0,0)</f>
        <v>44197</v>
      </c>
      <c r="C51681">
        <v>43.011619568</v>
      </c>
    </row>
    <row r="51682" spans="1:3" x14ac:dyDescent="0.25">
      <c r="A51682">
        <v>7702</v>
      </c>
      <c r="B51682" s="1">
        <f>DATE(2021,2,1) + TIME(0,0,0)</f>
        <v>44228</v>
      </c>
      <c r="C51682">
        <v>43.033573150999999</v>
      </c>
    </row>
    <row r="51683" spans="1:3" x14ac:dyDescent="0.25">
      <c r="A51683">
        <v>7730</v>
      </c>
      <c r="B51683" s="1">
        <f>DATE(2021,3,1) + TIME(0,0,0)</f>
        <v>44256</v>
      </c>
      <c r="C51683">
        <v>43.052875518999997</v>
      </c>
    </row>
    <row r="51684" spans="1:3" x14ac:dyDescent="0.25">
      <c r="A51684">
        <v>7761</v>
      </c>
      <c r="B51684" s="1">
        <f>DATE(2021,4,1) + TIME(0,0,0)</f>
        <v>44287</v>
      </c>
      <c r="C51684">
        <v>43.074699402</v>
      </c>
    </row>
    <row r="51685" spans="1:3" x14ac:dyDescent="0.25">
      <c r="A51685">
        <v>7791</v>
      </c>
      <c r="B51685" s="1">
        <f>DATE(2021,5,1) + TIME(0,0,0)</f>
        <v>44317</v>
      </c>
      <c r="C51685">
        <v>43.095222473</v>
      </c>
    </row>
    <row r="51686" spans="1:3" x14ac:dyDescent="0.25">
      <c r="A51686">
        <v>7822</v>
      </c>
      <c r="B51686" s="1">
        <f>DATE(2021,6,1) + TIME(0,0,0)</f>
        <v>44348</v>
      </c>
      <c r="C51686">
        <v>43.116836548000002</v>
      </c>
    </row>
    <row r="51687" spans="1:3" x14ac:dyDescent="0.25">
      <c r="A51687">
        <v>7852</v>
      </c>
      <c r="B51687" s="1">
        <f>DATE(2021,7,1) + TIME(0,0,0)</f>
        <v>44378</v>
      </c>
      <c r="C51687">
        <v>43.137187957999998</v>
      </c>
    </row>
    <row r="51688" spans="1:3" x14ac:dyDescent="0.25">
      <c r="A51688">
        <v>7883</v>
      </c>
      <c r="B51688" s="1">
        <f>DATE(2021,8,1) + TIME(0,0,0)</f>
        <v>44409</v>
      </c>
      <c r="C51688">
        <v>43.158630371000001</v>
      </c>
    </row>
    <row r="51689" spans="1:3" x14ac:dyDescent="0.25">
      <c r="A51689">
        <v>7914</v>
      </c>
      <c r="B51689" s="1">
        <f>DATE(2021,9,1) + TIME(0,0,0)</f>
        <v>44440</v>
      </c>
      <c r="C51689">
        <v>43.179496765000003</v>
      </c>
    </row>
    <row r="51690" spans="1:3" x14ac:dyDescent="0.25">
      <c r="A51690">
        <v>7944</v>
      </c>
      <c r="B51690" s="1">
        <f>DATE(2021,10,1) + TIME(0,0,0)</f>
        <v>44470</v>
      </c>
      <c r="C51690">
        <v>43.200054168999998</v>
      </c>
    </row>
    <row r="51691" spans="1:3" x14ac:dyDescent="0.25">
      <c r="A51691">
        <v>7975</v>
      </c>
      <c r="B51691" s="1">
        <f>DATE(2021,11,1) + TIME(0,0,0)</f>
        <v>44501</v>
      </c>
      <c r="C51691">
        <v>43.220756530999999</v>
      </c>
    </row>
    <row r="51692" spans="1:3" x14ac:dyDescent="0.25">
      <c r="A51692">
        <v>8005</v>
      </c>
      <c r="B51692" s="1">
        <f>DATE(2021,12,1) + TIME(0,0,0)</f>
        <v>44531</v>
      </c>
      <c r="C51692">
        <v>43.241153717000003</v>
      </c>
    </row>
    <row r="51693" spans="1:3" x14ac:dyDescent="0.25">
      <c r="A51693">
        <v>8036</v>
      </c>
      <c r="B51693" s="1">
        <f>DATE(2022,1,1) + TIME(0,0,0)</f>
        <v>44562</v>
      </c>
      <c r="C51693">
        <v>43.261699677000003</v>
      </c>
    </row>
    <row r="51694" spans="1:3" x14ac:dyDescent="0.25">
      <c r="A51694">
        <v>8067</v>
      </c>
      <c r="B51694" s="1">
        <f>DATE(2022,2,1) + TIME(0,0,0)</f>
        <v>44593</v>
      </c>
      <c r="C51694">
        <v>43.282581329000003</v>
      </c>
    </row>
    <row r="51695" spans="1:3" x14ac:dyDescent="0.25">
      <c r="A51695">
        <v>8095</v>
      </c>
      <c r="B51695" s="1">
        <f>DATE(2022,3,1) + TIME(0,0,0)</f>
        <v>44621</v>
      </c>
      <c r="C51695">
        <v>43.301013947000001</v>
      </c>
    </row>
    <row r="51696" spans="1:3" x14ac:dyDescent="0.25">
      <c r="A51696">
        <v>8126</v>
      </c>
      <c r="B51696" s="1">
        <f>DATE(2022,4,1) + TIME(0,0,0)</f>
        <v>44652</v>
      </c>
      <c r="C51696">
        <v>43.321655272999998</v>
      </c>
    </row>
    <row r="51697" spans="1:3" x14ac:dyDescent="0.25">
      <c r="A51697">
        <v>8156</v>
      </c>
      <c r="B51697" s="1">
        <f>DATE(2022,5,1) + TIME(0,0,0)</f>
        <v>44682</v>
      </c>
      <c r="C51697">
        <v>43.341217041</v>
      </c>
    </row>
    <row r="51698" spans="1:3" x14ac:dyDescent="0.25">
      <c r="A51698">
        <v>8187</v>
      </c>
      <c r="B51698" s="1">
        <f>DATE(2022,6,1) + TIME(0,0,0)</f>
        <v>44713</v>
      </c>
      <c r="C51698">
        <v>43.361789702999999</v>
      </c>
    </row>
    <row r="51699" spans="1:3" x14ac:dyDescent="0.25">
      <c r="A51699">
        <v>8217</v>
      </c>
      <c r="B51699" s="1">
        <f>DATE(2022,7,1) + TIME(0,0,0)</f>
        <v>44743</v>
      </c>
      <c r="C51699">
        <v>43.381244658999996</v>
      </c>
    </row>
    <row r="51700" spans="1:3" x14ac:dyDescent="0.25">
      <c r="A51700">
        <v>8248</v>
      </c>
      <c r="B51700" s="1">
        <f>DATE(2022,8,1) + TIME(0,0,0)</f>
        <v>44774</v>
      </c>
      <c r="C51700">
        <v>43.401519774999997</v>
      </c>
    </row>
    <row r="51701" spans="1:3" x14ac:dyDescent="0.25">
      <c r="A51701">
        <v>8279</v>
      </c>
      <c r="B51701" s="1">
        <f>DATE(2022,9,1) + TIME(0,0,0)</f>
        <v>44805</v>
      </c>
      <c r="C51701">
        <v>43.421417236000003</v>
      </c>
    </row>
    <row r="51702" spans="1:3" x14ac:dyDescent="0.25">
      <c r="A51702">
        <v>8309</v>
      </c>
      <c r="B51702" s="1">
        <f>DATE(2022,10,1) + TIME(0,0,0)</f>
        <v>44835</v>
      </c>
      <c r="C51702">
        <v>43.441013335999997</v>
      </c>
    </row>
    <row r="51703" spans="1:3" x14ac:dyDescent="0.25">
      <c r="A51703">
        <v>8340</v>
      </c>
      <c r="B51703" s="1">
        <f>DATE(2022,11,1) + TIME(0,0,0)</f>
        <v>44866</v>
      </c>
      <c r="C51703">
        <v>43.460823058999999</v>
      </c>
    </row>
    <row r="51704" spans="1:3" x14ac:dyDescent="0.25">
      <c r="A51704">
        <v>8370</v>
      </c>
      <c r="B51704" s="1">
        <f>DATE(2022,12,1) + TIME(0,0,0)</f>
        <v>44896</v>
      </c>
      <c r="C51704">
        <v>43.480106354</v>
      </c>
    </row>
    <row r="51705" spans="1:3" x14ac:dyDescent="0.25">
      <c r="A51705">
        <v>8401</v>
      </c>
      <c r="B51705" s="1">
        <f>DATE(2023,1,1) + TIME(0,0,0)</f>
        <v>44927</v>
      </c>
      <c r="C51705">
        <v>43.499729156000001</v>
      </c>
    </row>
    <row r="51706" spans="1:3" x14ac:dyDescent="0.25">
      <c r="A51706">
        <v>8432</v>
      </c>
      <c r="B51706" s="1">
        <f>DATE(2023,2,1) + TIME(0,0,0)</f>
        <v>44958</v>
      </c>
      <c r="C51706">
        <v>43.519618987999998</v>
      </c>
    </row>
    <row r="51707" spans="1:3" x14ac:dyDescent="0.25">
      <c r="A51707">
        <v>8460</v>
      </c>
      <c r="B51707" s="1">
        <f>DATE(2023,3,1) + TIME(0,0,0)</f>
        <v>44986</v>
      </c>
      <c r="C51707">
        <v>43.537254333</v>
      </c>
    </row>
    <row r="51708" spans="1:3" x14ac:dyDescent="0.25">
      <c r="A51708">
        <v>8491</v>
      </c>
      <c r="B51708" s="1">
        <f>DATE(2023,4,1) + TIME(0,0,0)</f>
        <v>45017</v>
      </c>
      <c r="C51708">
        <v>43.556835175000003</v>
      </c>
    </row>
    <row r="51709" spans="1:3" x14ac:dyDescent="0.25">
      <c r="A51709">
        <v>8521</v>
      </c>
      <c r="B51709" s="1">
        <f>DATE(2023,5,1) + TIME(0,0,0)</f>
        <v>45047</v>
      </c>
      <c r="C51709">
        <v>43.575584411999998</v>
      </c>
    </row>
    <row r="51710" spans="1:3" x14ac:dyDescent="0.25">
      <c r="A51710">
        <v>8552</v>
      </c>
      <c r="B51710" s="1">
        <f>DATE(2023,6,1) + TIME(0,0,0)</f>
        <v>45078</v>
      </c>
      <c r="C51710">
        <v>43.595085144000002</v>
      </c>
    </row>
    <row r="51711" spans="1:3" x14ac:dyDescent="0.25">
      <c r="A51711">
        <v>8582</v>
      </c>
      <c r="B51711" s="1">
        <f>DATE(2023,7,1) + TIME(0,0,0)</f>
        <v>45108</v>
      </c>
      <c r="C51711">
        <v>43.613674164000003</v>
      </c>
    </row>
    <row r="51712" spans="1:3" x14ac:dyDescent="0.25">
      <c r="A51712">
        <v>8613</v>
      </c>
      <c r="B51712" s="1">
        <f>DATE(2023,8,1) + TIME(0,0,0)</f>
        <v>45139</v>
      </c>
      <c r="C51712">
        <v>43.633045197000001</v>
      </c>
    </row>
    <row r="51713" spans="1:3" x14ac:dyDescent="0.25">
      <c r="A51713">
        <v>8644</v>
      </c>
      <c r="B51713" s="1">
        <f>DATE(2023,9,1) + TIME(0,0,0)</f>
        <v>45170</v>
      </c>
      <c r="C51713">
        <v>43.652122497999997</v>
      </c>
    </row>
    <row r="51714" spans="1:3" x14ac:dyDescent="0.25">
      <c r="A51714">
        <v>8674</v>
      </c>
      <c r="B51714" s="1">
        <f>DATE(2023,10,1) + TIME(0,0,0)</f>
        <v>45200</v>
      </c>
      <c r="C51714">
        <v>43.670684813999998</v>
      </c>
    </row>
    <row r="51715" spans="1:3" x14ac:dyDescent="0.25">
      <c r="A51715">
        <v>8705</v>
      </c>
      <c r="B51715" s="1">
        <f>DATE(2023,11,1) + TIME(0,0,0)</f>
        <v>45231</v>
      </c>
      <c r="C51715">
        <v>43.689613342000001</v>
      </c>
    </row>
    <row r="51716" spans="1:3" x14ac:dyDescent="0.25">
      <c r="A51716">
        <v>8735</v>
      </c>
      <c r="B51716" s="1">
        <f>DATE(2023,12,1) + TIME(0,0,0)</f>
        <v>45261</v>
      </c>
      <c r="C51716">
        <v>43.708057404000002</v>
      </c>
    </row>
    <row r="51717" spans="1:3" x14ac:dyDescent="0.25">
      <c r="A51717">
        <v>8766</v>
      </c>
      <c r="B51717" s="1">
        <f>DATE(2024,1,1) + TIME(0,0,0)</f>
        <v>45292</v>
      </c>
      <c r="C51717">
        <v>43.726867675999998</v>
      </c>
    </row>
    <row r="51718" spans="1:3" x14ac:dyDescent="0.25">
      <c r="A51718">
        <v>8797</v>
      </c>
      <c r="B51718" s="1">
        <f>DATE(2024,2,1) + TIME(0,0,0)</f>
        <v>45323</v>
      </c>
      <c r="C51718">
        <v>43.745738983000003</v>
      </c>
    </row>
    <row r="51719" spans="1:3" x14ac:dyDescent="0.25">
      <c r="A51719">
        <v>8826</v>
      </c>
      <c r="B51719" s="1">
        <f>DATE(2024,3,1) + TIME(0,0,0)</f>
        <v>45352</v>
      </c>
      <c r="C51719">
        <v>43.763202667000002</v>
      </c>
    </row>
    <row r="51720" spans="1:3" x14ac:dyDescent="0.25">
      <c r="A51720">
        <v>8857</v>
      </c>
      <c r="B51720" s="1">
        <f>DATE(2024,4,1) + TIME(0,0,0)</f>
        <v>45383</v>
      </c>
      <c r="C51720">
        <v>43.781944275000001</v>
      </c>
    </row>
    <row r="51721" spans="1:3" x14ac:dyDescent="0.25">
      <c r="A51721">
        <v>8887</v>
      </c>
      <c r="B51721" s="1">
        <f>DATE(2024,5,1) + TIME(0,0,0)</f>
        <v>45413</v>
      </c>
      <c r="C51721">
        <v>43.799888611</v>
      </c>
    </row>
    <row r="51722" spans="1:3" x14ac:dyDescent="0.25">
      <c r="A51722">
        <v>8918</v>
      </c>
      <c r="B51722" s="1">
        <f>DATE(2024,6,1) + TIME(0,0,0)</f>
        <v>45444</v>
      </c>
      <c r="C51722">
        <v>43.818466186999999</v>
      </c>
    </row>
    <row r="51723" spans="1:3" x14ac:dyDescent="0.25">
      <c r="A51723">
        <v>8948</v>
      </c>
      <c r="B51723" s="1">
        <f>DATE(2024,7,1) + TIME(0,0,0)</f>
        <v>45474</v>
      </c>
      <c r="C51723">
        <v>43.836277008000003</v>
      </c>
    </row>
    <row r="51724" spans="1:3" x14ac:dyDescent="0.25">
      <c r="A51724">
        <v>8979</v>
      </c>
      <c r="B51724" s="1">
        <f>DATE(2024,8,1) + TIME(0,0,0)</f>
        <v>45505</v>
      </c>
      <c r="C51724">
        <v>43.854721069</v>
      </c>
    </row>
    <row r="51725" spans="1:3" x14ac:dyDescent="0.25">
      <c r="A51725">
        <v>9010</v>
      </c>
      <c r="B51725" s="1">
        <f>DATE(2024,9,1) + TIME(0,0,0)</f>
        <v>45536</v>
      </c>
      <c r="C51725">
        <v>43.873001099</v>
      </c>
    </row>
    <row r="51726" spans="1:3" x14ac:dyDescent="0.25">
      <c r="A51726">
        <v>9040</v>
      </c>
      <c r="B51726" s="1">
        <f>DATE(2024,10,1) + TIME(0,0,0)</f>
        <v>45566</v>
      </c>
      <c r="C51726">
        <v>43.890697479000004</v>
      </c>
    </row>
    <row r="51727" spans="1:3" x14ac:dyDescent="0.25">
      <c r="A51727">
        <v>9071</v>
      </c>
      <c r="B51727" s="1">
        <f>DATE(2024,11,1) + TIME(0,0,0)</f>
        <v>45597</v>
      </c>
      <c r="C51727">
        <v>43.908843994000001</v>
      </c>
    </row>
    <row r="51728" spans="1:3" x14ac:dyDescent="0.25">
      <c r="A51728">
        <v>9101</v>
      </c>
      <c r="B51728" s="1">
        <f>DATE(2024,12,1) + TIME(0,0,0)</f>
        <v>45627</v>
      </c>
      <c r="C51728">
        <v>43.926414489999999</v>
      </c>
    </row>
    <row r="51729" spans="1:3" x14ac:dyDescent="0.25">
      <c r="A51729">
        <v>9132</v>
      </c>
      <c r="B51729" s="1">
        <f>DATE(2025,1,1) + TIME(0,0,0)</f>
        <v>45658</v>
      </c>
      <c r="C51729">
        <v>43.944442748999997</v>
      </c>
    </row>
    <row r="51730" spans="1:3" x14ac:dyDescent="0.25">
      <c r="A51730">
        <v>9163</v>
      </c>
      <c r="B51730" s="1">
        <f>DATE(2025,2,1) + TIME(0,0,0)</f>
        <v>45689</v>
      </c>
      <c r="C51730">
        <v>43.962436676000003</v>
      </c>
    </row>
    <row r="51731" spans="1:3" x14ac:dyDescent="0.25">
      <c r="A51731">
        <v>9191</v>
      </c>
      <c r="B51731" s="1">
        <f>DATE(2025,3,1) + TIME(0,0,0)</f>
        <v>45717</v>
      </c>
      <c r="C51731">
        <v>43.978607177999997</v>
      </c>
    </row>
    <row r="51732" spans="1:3" x14ac:dyDescent="0.25">
      <c r="A51732">
        <v>9222</v>
      </c>
      <c r="B51732" s="1">
        <f>DATE(2025,4,1) + TIME(0,0,0)</f>
        <v>45748</v>
      </c>
      <c r="C51732">
        <v>43.996471405000001</v>
      </c>
    </row>
    <row r="51733" spans="1:3" x14ac:dyDescent="0.25">
      <c r="A51733">
        <v>9252</v>
      </c>
      <c r="B51733" s="1">
        <f>DATE(2025,5,1) + TIME(0,0,0)</f>
        <v>45778</v>
      </c>
      <c r="C51733">
        <v>44.013683319000002</v>
      </c>
    </row>
    <row r="51734" spans="1:3" x14ac:dyDescent="0.25">
      <c r="A51734">
        <v>9283</v>
      </c>
      <c r="B51734" s="1">
        <f>DATE(2025,6,1) + TIME(0,0,0)</f>
        <v>45809</v>
      </c>
      <c r="C51734">
        <v>44.031406402999998</v>
      </c>
    </row>
    <row r="51735" spans="1:3" x14ac:dyDescent="0.25">
      <c r="A51735">
        <v>9313</v>
      </c>
      <c r="B51735" s="1">
        <f>DATE(2025,7,1) + TIME(0,0,0)</f>
        <v>45839</v>
      </c>
      <c r="C51735">
        <v>44.048492432000003</v>
      </c>
    </row>
    <row r="51736" spans="1:3" x14ac:dyDescent="0.25">
      <c r="A51736">
        <v>9344</v>
      </c>
      <c r="B51736" s="1">
        <f>DATE(2025,8,1) + TIME(0,0,0)</f>
        <v>45870</v>
      </c>
      <c r="C51736">
        <v>44.066093445</v>
      </c>
    </row>
    <row r="51737" spans="1:3" x14ac:dyDescent="0.25">
      <c r="A51737">
        <v>9375</v>
      </c>
      <c r="B51737" s="1">
        <f>DATE(2025,9,1) + TIME(0,0,0)</f>
        <v>45901</v>
      </c>
      <c r="C51737">
        <v>44.083641051999997</v>
      </c>
    </row>
    <row r="51738" spans="1:3" x14ac:dyDescent="0.25">
      <c r="A51738">
        <v>9405</v>
      </c>
      <c r="B51738" s="1">
        <f>DATE(2025,10,1) + TIME(0,0,0)</f>
        <v>45931</v>
      </c>
      <c r="C51738">
        <v>44.100566864000001</v>
      </c>
    </row>
    <row r="51739" spans="1:3" x14ac:dyDescent="0.25">
      <c r="A51739">
        <v>9436</v>
      </c>
      <c r="B51739" s="1">
        <f>DATE(2025,11,1) + TIME(0,0,0)</f>
        <v>45962</v>
      </c>
      <c r="C51739">
        <v>44.118000031000001</v>
      </c>
    </row>
    <row r="51740" spans="1:3" x14ac:dyDescent="0.25">
      <c r="A51740">
        <v>9466</v>
      </c>
      <c r="B51740" s="1">
        <f>DATE(2025,12,1) + TIME(0,0,0)</f>
        <v>45992</v>
      </c>
      <c r="C51740">
        <v>44.134819030999999</v>
      </c>
    </row>
    <row r="51741" spans="1:3" x14ac:dyDescent="0.25">
      <c r="A51741">
        <v>9497</v>
      </c>
      <c r="B51741" s="1">
        <f>DATE(2026,1,1) + TIME(0,0,0)</f>
        <v>46023</v>
      </c>
      <c r="C51741">
        <v>44.152141571000001</v>
      </c>
    </row>
    <row r="51742" spans="1:3" x14ac:dyDescent="0.25">
      <c r="A51742">
        <v>9528</v>
      </c>
      <c r="B51742" s="1">
        <f>DATE(2026,2,1) + TIME(0,0,0)</f>
        <v>46054</v>
      </c>
      <c r="C51742">
        <v>44.169406891000001</v>
      </c>
    </row>
    <row r="51743" spans="1:3" x14ac:dyDescent="0.25">
      <c r="A51743">
        <v>9556</v>
      </c>
      <c r="B51743" s="1">
        <f>DATE(2026,3,1) + TIME(0,0,0)</f>
        <v>46082</v>
      </c>
      <c r="C51743">
        <v>44.184955596999998</v>
      </c>
    </row>
    <row r="51744" spans="1:3" x14ac:dyDescent="0.25">
      <c r="A51744">
        <v>9587</v>
      </c>
      <c r="B51744" s="1">
        <f>DATE(2026,4,1) + TIME(0,0,0)</f>
        <v>46113</v>
      </c>
      <c r="C51744">
        <v>44.202110290999997</v>
      </c>
    </row>
    <row r="51745" spans="1:3" x14ac:dyDescent="0.25">
      <c r="A51745">
        <v>9617</v>
      </c>
      <c r="B51745" s="1">
        <f>DATE(2026,5,1) + TIME(0,0,0)</f>
        <v>46143</v>
      </c>
      <c r="C51745">
        <v>44.218658447000003</v>
      </c>
    </row>
    <row r="51746" spans="1:3" x14ac:dyDescent="0.25">
      <c r="A51746">
        <v>9648</v>
      </c>
      <c r="B51746" s="1">
        <f>DATE(2026,6,1) + TIME(0,0,0)</f>
        <v>46174</v>
      </c>
      <c r="C51746">
        <v>44.2356987</v>
      </c>
    </row>
    <row r="51747" spans="1:3" x14ac:dyDescent="0.25">
      <c r="A51747">
        <v>9678</v>
      </c>
      <c r="B51747" s="1">
        <f>DATE(2026,7,1) + TIME(0,0,0)</f>
        <v>46204</v>
      </c>
      <c r="C51747">
        <v>44.252136229999998</v>
      </c>
    </row>
    <row r="51748" spans="1:3" x14ac:dyDescent="0.25">
      <c r="A51748">
        <v>9709</v>
      </c>
      <c r="B51748" s="1">
        <f>DATE(2026,8,1) + TIME(0,0,0)</f>
        <v>46235</v>
      </c>
      <c r="C51748">
        <v>44.269065857000001</v>
      </c>
    </row>
    <row r="51749" spans="1:3" x14ac:dyDescent="0.25">
      <c r="A51749">
        <v>9740</v>
      </c>
      <c r="B51749" s="1">
        <f>DATE(2026,9,1) + TIME(0,0,0)</f>
        <v>46266</v>
      </c>
      <c r="C51749">
        <v>44.285934447999999</v>
      </c>
    </row>
    <row r="51750" spans="1:3" x14ac:dyDescent="0.25">
      <c r="A51750">
        <v>9770</v>
      </c>
      <c r="B51750" s="1">
        <f>DATE(2026,10,1) + TIME(0,0,0)</f>
        <v>46296</v>
      </c>
      <c r="C51750">
        <v>44.302207946999999</v>
      </c>
    </row>
    <row r="51751" spans="1:3" x14ac:dyDescent="0.25">
      <c r="A51751">
        <v>9801</v>
      </c>
      <c r="B51751" s="1">
        <f>DATE(2026,11,1) + TIME(0,0,0)</f>
        <v>46327</v>
      </c>
      <c r="C51751">
        <v>44.318962096999996</v>
      </c>
    </row>
    <row r="51752" spans="1:3" x14ac:dyDescent="0.25">
      <c r="A51752">
        <v>9831</v>
      </c>
      <c r="B51752" s="1">
        <f>DATE(2026,12,1) + TIME(0,0,0)</f>
        <v>46357</v>
      </c>
      <c r="C51752">
        <v>44.335124968999999</v>
      </c>
    </row>
    <row r="51753" spans="1:3" x14ac:dyDescent="0.25">
      <c r="A51753">
        <v>9862</v>
      </c>
      <c r="B51753" s="1">
        <f>DATE(2027,1,1) + TIME(0,0,0)</f>
        <v>46388</v>
      </c>
      <c r="C51753">
        <v>44.351768493999998</v>
      </c>
    </row>
    <row r="51754" spans="1:3" x14ac:dyDescent="0.25">
      <c r="A51754">
        <v>9893</v>
      </c>
      <c r="B51754" s="1">
        <f>DATE(2027,2,1) + TIME(0,0,0)</f>
        <v>46419</v>
      </c>
      <c r="C51754">
        <v>44.368358612000002</v>
      </c>
    </row>
    <row r="51755" spans="1:3" x14ac:dyDescent="0.25">
      <c r="A51755">
        <v>9921</v>
      </c>
      <c r="B51755" s="1">
        <f>DATE(2027,3,1) + TIME(0,0,0)</f>
        <v>46447</v>
      </c>
      <c r="C51755">
        <v>44.383293152</v>
      </c>
    </row>
    <row r="51756" spans="1:3" x14ac:dyDescent="0.25">
      <c r="A51756">
        <v>9952</v>
      </c>
      <c r="B51756" s="1">
        <f>DATE(2027,4,1) + TIME(0,0,0)</f>
        <v>46478</v>
      </c>
      <c r="C51756">
        <v>44.399772644000002</v>
      </c>
    </row>
    <row r="51757" spans="1:3" x14ac:dyDescent="0.25">
      <c r="A51757">
        <v>9982</v>
      </c>
      <c r="B51757" s="1">
        <f>DATE(2027,5,1) + TIME(0,0,0)</f>
        <v>46508</v>
      </c>
      <c r="C51757">
        <v>44.415664673000002</v>
      </c>
    </row>
    <row r="51758" spans="1:3" x14ac:dyDescent="0.25">
      <c r="A51758">
        <v>10013</v>
      </c>
      <c r="B51758" s="1">
        <f>DATE(2027,6,1) + TIME(0,0,0)</f>
        <v>46539</v>
      </c>
      <c r="C51758">
        <v>44.432037354000002</v>
      </c>
    </row>
    <row r="51759" spans="1:3" x14ac:dyDescent="0.25">
      <c r="A51759">
        <v>10043</v>
      </c>
      <c r="B51759" s="1">
        <f>DATE(2027,7,1) + TIME(0,0,0)</f>
        <v>46569</v>
      </c>
      <c r="C51759">
        <v>44.447826384999999</v>
      </c>
    </row>
    <row r="51760" spans="1:3" x14ac:dyDescent="0.25">
      <c r="A51760">
        <v>10074</v>
      </c>
      <c r="B51760" s="1">
        <f>DATE(2027,8,1) + TIME(0,0,0)</f>
        <v>46600</v>
      </c>
      <c r="C51760">
        <v>44.464088439999998</v>
      </c>
    </row>
    <row r="51761" spans="1:3" x14ac:dyDescent="0.25">
      <c r="A51761">
        <v>10105</v>
      </c>
      <c r="B51761" s="1">
        <f>DATE(2027,9,1) + TIME(0,0,0)</f>
        <v>46631</v>
      </c>
      <c r="C51761">
        <v>44.480297088999997</v>
      </c>
    </row>
    <row r="51762" spans="1:3" x14ac:dyDescent="0.25">
      <c r="A51762">
        <v>10135</v>
      </c>
      <c r="B51762" s="1">
        <f>DATE(2027,10,1) + TIME(0,0,0)</f>
        <v>46661</v>
      </c>
      <c r="C51762">
        <v>44.495929717999999</v>
      </c>
    </row>
    <row r="51763" spans="1:3" x14ac:dyDescent="0.25">
      <c r="A51763">
        <v>10166</v>
      </c>
      <c r="B51763" s="1">
        <f>DATE(2027,11,1) + TIME(0,0,0)</f>
        <v>46692</v>
      </c>
      <c r="C51763">
        <v>44.51203537</v>
      </c>
    </row>
    <row r="51764" spans="1:3" x14ac:dyDescent="0.25">
      <c r="A51764">
        <v>10196</v>
      </c>
      <c r="B51764" s="1">
        <f>DATE(2027,12,1) + TIME(0,0,0)</f>
        <v>46722</v>
      </c>
      <c r="C51764">
        <v>44.527565002000003</v>
      </c>
    </row>
    <row r="51765" spans="1:3" x14ac:dyDescent="0.25">
      <c r="A51765">
        <v>10227</v>
      </c>
      <c r="B51765" s="1">
        <f>DATE(2028,1,1) + TIME(0,0,0)</f>
        <v>46753</v>
      </c>
      <c r="C51765">
        <v>44.543560028000002</v>
      </c>
    </row>
    <row r="51766" spans="1:3" x14ac:dyDescent="0.25">
      <c r="A51766">
        <v>10258</v>
      </c>
      <c r="B51766" s="1">
        <f>DATE(2028,2,1) + TIME(0,0,0)</f>
        <v>46784</v>
      </c>
      <c r="C51766">
        <v>44.559505463000001</v>
      </c>
    </row>
    <row r="51767" spans="1:3" x14ac:dyDescent="0.25">
      <c r="A51767">
        <v>10287</v>
      </c>
      <c r="B51767" s="1">
        <f>DATE(2028,3,1) + TIME(0,0,0)</f>
        <v>46813</v>
      </c>
      <c r="C51767">
        <v>44.574371337999999</v>
      </c>
    </row>
    <row r="51768" spans="1:3" x14ac:dyDescent="0.25">
      <c r="A51768">
        <v>10318</v>
      </c>
      <c r="B51768" s="1">
        <f>DATE(2028,4,1) + TIME(0,0,0)</f>
        <v>46844</v>
      </c>
      <c r="C51768">
        <v>44.590209960999999</v>
      </c>
    </row>
    <row r="51769" spans="1:3" x14ac:dyDescent="0.25">
      <c r="A51769">
        <v>10348</v>
      </c>
      <c r="B51769" s="1">
        <f>DATE(2028,5,1) + TIME(0,0,0)</f>
        <v>46874</v>
      </c>
      <c r="C51769">
        <v>44.605487822999997</v>
      </c>
    </row>
    <row r="51770" spans="1:3" x14ac:dyDescent="0.25">
      <c r="A51770">
        <v>10379</v>
      </c>
      <c r="B51770" s="1">
        <f>DATE(2028,6,1) + TIME(0,0,0)</f>
        <v>46905</v>
      </c>
      <c r="C51770">
        <v>44.621223450000002</v>
      </c>
    </row>
    <row r="51771" spans="1:3" x14ac:dyDescent="0.25">
      <c r="A51771">
        <v>10409</v>
      </c>
      <c r="B51771" s="1">
        <f>DATE(2028,7,1) + TIME(0,0,0)</f>
        <v>46935</v>
      </c>
      <c r="C51771">
        <v>44.636398315000001</v>
      </c>
    </row>
    <row r="51772" spans="1:3" x14ac:dyDescent="0.25">
      <c r="A51772">
        <v>10440</v>
      </c>
      <c r="B51772" s="1">
        <f>DATE(2028,8,1) + TIME(0,0,0)</f>
        <v>46966</v>
      </c>
      <c r="C51772">
        <v>44.652030945</v>
      </c>
    </row>
    <row r="51773" spans="1:3" x14ac:dyDescent="0.25">
      <c r="A51773">
        <v>10471</v>
      </c>
      <c r="B51773" s="1">
        <f>DATE(2028,9,1) + TIME(0,0,0)</f>
        <v>46997</v>
      </c>
      <c r="C51773">
        <v>44.667610168000003</v>
      </c>
    </row>
    <row r="51774" spans="1:3" x14ac:dyDescent="0.25">
      <c r="A51774">
        <v>10501</v>
      </c>
      <c r="B51774" s="1">
        <f>DATE(2028,10,1) + TIME(0,0,0)</f>
        <v>47027</v>
      </c>
      <c r="C51774">
        <v>44.682636260999999</v>
      </c>
    </row>
    <row r="51775" spans="1:3" x14ac:dyDescent="0.25">
      <c r="A51775">
        <v>10532</v>
      </c>
      <c r="B51775" s="1">
        <f>DATE(2028,11,1) + TIME(0,0,0)</f>
        <v>47058</v>
      </c>
      <c r="C51775">
        <v>44.698104858000001</v>
      </c>
    </row>
    <row r="51776" spans="1:3" x14ac:dyDescent="0.25">
      <c r="A51776">
        <v>10562</v>
      </c>
      <c r="B51776" s="1">
        <f>DATE(2028,12,1) + TIME(0,0,0)</f>
        <v>47088</v>
      </c>
      <c r="C51776">
        <v>44.713024138999998</v>
      </c>
    </row>
    <row r="51777" spans="1:3" x14ac:dyDescent="0.25">
      <c r="A51777">
        <v>10593</v>
      </c>
      <c r="B51777" s="1">
        <f>DATE(2029,1,1) + TIME(0,0,0)</f>
        <v>47119</v>
      </c>
      <c r="C51777">
        <v>44.728389739999997</v>
      </c>
    </row>
    <row r="51778" spans="1:3" x14ac:dyDescent="0.25">
      <c r="A51778">
        <v>10624</v>
      </c>
      <c r="B51778" s="1">
        <f>DATE(2029,2,1) + TIME(0,0,0)</f>
        <v>47150</v>
      </c>
      <c r="C51778">
        <v>44.743698119999998</v>
      </c>
    </row>
    <row r="51779" spans="1:3" x14ac:dyDescent="0.25">
      <c r="A51779">
        <v>10652</v>
      </c>
      <c r="B51779" s="1">
        <f>DATE(2029,3,1) + TIME(0,0,0)</f>
        <v>47178</v>
      </c>
      <c r="C51779">
        <v>44.757484435999999</v>
      </c>
    </row>
    <row r="51780" spans="1:3" x14ac:dyDescent="0.25">
      <c r="A51780">
        <v>10683</v>
      </c>
      <c r="B51780" s="1">
        <f>DATE(2029,4,1) + TIME(0,0,0)</f>
        <v>47209</v>
      </c>
      <c r="C51780">
        <v>44.772693633999999</v>
      </c>
    </row>
    <row r="51781" spans="1:3" x14ac:dyDescent="0.25">
      <c r="A51781">
        <v>10713</v>
      </c>
      <c r="B51781" s="1">
        <f>DATE(2029,5,1) + TIME(0,0,0)</f>
        <v>47239</v>
      </c>
      <c r="C51781">
        <v>44.787364959999998</v>
      </c>
    </row>
    <row r="51782" spans="1:3" x14ac:dyDescent="0.25">
      <c r="A51782">
        <v>10744</v>
      </c>
      <c r="B51782" s="1">
        <f>DATE(2029,6,1) + TIME(0,0,0)</f>
        <v>47270</v>
      </c>
      <c r="C51782">
        <v>44.802474975999999</v>
      </c>
    </row>
    <row r="51783" spans="1:3" x14ac:dyDescent="0.25">
      <c r="A51783">
        <v>10774</v>
      </c>
      <c r="B51783" s="1">
        <f>DATE(2029,7,1) + TIME(0,0,0)</f>
        <v>47300</v>
      </c>
      <c r="C51783">
        <v>44.817047119000001</v>
      </c>
    </row>
    <row r="51784" spans="1:3" x14ac:dyDescent="0.25">
      <c r="A51784">
        <v>10805</v>
      </c>
      <c r="B51784" s="1">
        <f>DATE(2029,8,1) + TIME(0,0,0)</f>
        <v>47331</v>
      </c>
      <c r="C51784">
        <v>44.832061768000003</v>
      </c>
    </row>
    <row r="51785" spans="1:3" x14ac:dyDescent="0.25">
      <c r="A51785">
        <v>10836</v>
      </c>
      <c r="B51785" s="1">
        <f>DATE(2029,9,1) + TIME(0,0,0)</f>
        <v>47362</v>
      </c>
      <c r="C51785">
        <v>44.847023010000001</v>
      </c>
    </row>
    <row r="51786" spans="1:3" x14ac:dyDescent="0.25">
      <c r="A51786">
        <v>10866</v>
      </c>
      <c r="B51786" s="1">
        <f>DATE(2029,10,1) + TIME(0,0,0)</f>
        <v>47392</v>
      </c>
      <c r="C51786">
        <v>44.861457825000002</v>
      </c>
    </row>
    <row r="51787" spans="1:3" x14ac:dyDescent="0.25">
      <c r="A51787">
        <v>10897</v>
      </c>
      <c r="B51787" s="1">
        <f>DATE(2029,11,1) + TIME(0,0,0)</f>
        <v>47423</v>
      </c>
      <c r="C51787">
        <v>44.876327515</v>
      </c>
    </row>
    <row r="51788" spans="1:3" x14ac:dyDescent="0.25">
      <c r="A51788">
        <v>10927</v>
      </c>
      <c r="B51788" s="1">
        <f>DATE(2029,12,1) + TIME(0,0,0)</f>
        <v>47453</v>
      </c>
      <c r="C51788">
        <v>44.890670776</v>
      </c>
    </row>
    <row r="51789" spans="1:3" x14ac:dyDescent="0.25">
      <c r="A51789">
        <v>10958</v>
      </c>
      <c r="B51789" s="1">
        <f>DATE(2030,1,1) + TIME(0,0,0)</f>
        <v>47484</v>
      </c>
      <c r="C51789">
        <v>44.905445098999998</v>
      </c>
    </row>
    <row r="51790" spans="1:3" x14ac:dyDescent="0.25">
      <c r="A51790">
        <v>10989</v>
      </c>
      <c r="B51790" s="1">
        <f>DATE(2030,2,1) + TIME(0,0,0)</f>
        <v>47515</v>
      </c>
      <c r="C51790">
        <v>44.920173644999998</v>
      </c>
    </row>
    <row r="51791" spans="1:3" x14ac:dyDescent="0.25">
      <c r="A51791">
        <v>11017</v>
      </c>
      <c r="B51791" s="1">
        <f>DATE(2030,3,1) + TIME(0,0,0)</f>
        <v>47543</v>
      </c>
      <c r="C51791">
        <v>44.933437347000002</v>
      </c>
    </row>
    <row r="51792" spans="1:3" x14ac:dyDescent="0.25">
      <c r="A51792">
        <v>11048</v>
      </c>
      <c r="B51792" s="1">
        <f>DATE(2030,4,1) + TIME(0,0,0)</f>
        <v>47574</v>
      </c>
      <c r="C51792">
        <v>44.948081969999997</v>
      </c>
    </row>
    <row r="51793" spans="1:3" x14ac:dyDescent="0.25">
      <c r="A51793">
        <v>11078</v>
      </c>
      <c r="B51793" s="1">
        <f>DATE(2030,5,1) + TIME(0,0,0)</f>
        <v>47604</v>
      </c>
      <c r="C51793">
        <v>44.962207794000001</v>
      </c>
    </row>
    <row r="51794" spans="1:3" x14ac:dyDescent="0.25">
      <c r="A51794">
        <v>11109</v>
      </c>
      <c r="B51794" s="1">
        <f>DATE(2030,6,1) + TIME(0,0,0)</f>
        <v>47635</v>
      </c>
      <c r="C51794">
        <v>44.976760863999999</v>
      </c>
    </row>
    <row r="51795" spans="1:3" x14ac:dyDescent="0.25">
      <c r="A51795">
        <v>11139</v>
      </c>
      <c r="B51795" s="1">
        <f>DATE(2030,7,1) + TIME(0,0,0)</f>
        <v>47665</v>
      </c>
      <c r="C51795">
        <v>44.990798949999999</v>
      </c>
    </row>
    <row r="51796" spans="1:3" x14ac:dyDescent="0.25">
      <c r="A51796">
        <v>11170</v>
      </c>
      <c r="B51796" s="1">
        <f>DATE(2030,8,1) + TIME(0,0,0)</f>
        <v>47696</v>
      </c>
      <c r="C51796">
        <v>45.005264281999999</v>
      </c>
    </row>
    <row r="51797" spans="1:3" x14ac:dyDescent="0.25">
      <c r="A51797">
        <v>11201</v>
      </c>
      <c r="B51797" s="1">
        <f>DATE(2030,9,1) + TIME(0,0,0)</f>
        <v>47727</v>
      </c>
      <c r="C51797">
        <v>45.019687652999998</v>
      </c>
    </row>
    <row r="51798" spans="1:3" x14ac:dyDescent="0.25">
      <c r="A51798">
        <v>11231</v>
      </c>
      <c r="B51798" s="1">
        <f>DATE(2030,10,1) + TIME(0,0,0)</f>
        <v>47757</v>
      </c>
      <c r="C51798">
        <v>45.033599854000002</v>
      </c>
    </row>
    <row r="51799" spans="1:3" x14ac:dyDescent="0.25">
      <c r="A51799">
        <v>11262</v>
      </c>
      <c r="B51799" s="1">
        <f>DATE(2030,11,1) + TIME(0,0,0)</f>
        <v>47788</v>
      </c>
      <c r="C51799">
        <v>45.047939301</v>
      </c>
    </row>
    <row r="51800" spans="1:3" x14ac:dyDescent="0.25">
      <c r="A51800">
        <v>11292</v>
      </c>
      <c r="B51800" s="1">
        <f>DATE(2030,12,1) + TIME(0,0,0)</f>
        <v>47818</v>
      </c>
      <c r="C51800">
        <v>45.061771393000001</v>
      </c>
    </row>
    <row r="51801" spans="1:3" x14ac:dyDescent="0.25">
      <c r="A51801">
        <v>11323</v>
      </c>
      <c r="B51801" s="1">
        <f>DATE(2031,1,1) + TIME(0,0,0)</f>
        <v>47849</v>
      </c>
      <c r="C51801">
        <v>45.076023102000001</v>
      </c>
    </row>
    <row r="51802" spans="1:3" x14ac:dyDescent="0.25">
      <c r="A51802">
        <v>11354</v>
      </c>
      <c r="B51802" s="1">
        <f>DATE(2031,2,1) + TIME(0,0,0)</f>
        <v>47880</v>
      </c>
      <c r="C51802">
        <v>45.090232849000003</v>
      </c>
    </row>
    <row r="51803" spans="1:3" x14ac:dyDescent="0.25">
      <c r="A51803">
        <v>11382</v>
      </c>
      <c r="B51803" s="1">
        <f>DATE(2031,3,1) + TIME(0,0,0)</f>
        <v>47908</v>
      </c>
      <c r="C51803">
        <v>45.103031158</v>
      </c>
    </row>
    <row r="51804" spans="1:3" x14ac:dyDescent="0.25">
      <c r="A51804">
        <v>11413</v>
      </c>
      <c r="B51804" s="1">
        <f>DATE(2031,4,1) + TIME(0,0,0)</f>
        <v>47939</v>
      </c>
      <c r="C51804">
        <v>45.117160796999997</v>
      </c>
    </row>
    <row r="51805" spans="1:3" x14ac:dyDescent="0.25">
      <c r="A51805">
        <v>11443</v>
      </c>
      <c r="B51805" s="1">
        <f>DATE(2031,5,1) + TIME(0,0,0)</f>
        <v>47969</v>
      </c>
      <c r="C51805">
        <v>45.130794524999999</v>
      </c>
    </row>
    <row r="51806" spans="1:3" x14ac:dyDescent="0.25">
      <c r="A51806">
        <v>11474</v>
      </c>
      <c r="B51806" s="1">
        <f>DATE(2031,6,1) + TIME(0,0,0)</f>
        <v>48000</v>
      </c>
      <c r="C51806">
        <v>45.144844055</v>
      </c>
    </row>
    <row r="51807" spans="1:3" x14ac:dyDescent="0.25">
      <c r="A51807">
        <v>11504</v>
      </c>
      <c r="B51807" s="1">
        <f>DATE(2031,7,1) + TIME(0,0,0)</f>
        <v>48030</v>
      </c>
      <c r="C51807">
        <v>45.158397675000003</v>
      </c>
    </row>
    <row r="51808" spans="1:3" x14ac:dyDescent="0.25">
      <c r="A51808">
        <v>11535</v>
      </c>
      <c r="B51808" s="1">
        <f>DATE(2031,8,1) + TIME(0,0,0)</f>
        <v>48061</v>
      </c>
      <c r="C51808">
        <v>45.172367096000002</v>
      </c>
    </row>
    <row r="51809" spans="1:3" x14ac:dyDescent="0.25">
      <c r="A51809">
        <v>11566</v>
      </c>
      <c r="B51809" s="1">
        <f>DATE(2031,9,1) + TIME(0,0,0)</f>
        <v>48092</v>
      </c>
      <c r="C51809">
        <v>45.186294556</v>
      </c>
    </row>
    <row r="51810" spans="1:3" x14ac:dyDescent="0.25">
      <c r="A51810">
        <v>11596</v>
      </c>
      <c r="B51810" s="1">
        <f>DATE(2031,10,1) + TIME(0,0,0)</f>
        <v>48122</v>
      </c>
      <c r="C51810">
        <v>45.199737548999998</v>
      </c>
    </row>
    <row r="51811" spans="1:3" x14ac:dyDescent="0.25">
      <c r="A51811">
        <v>11627</v>
      </c>
      <c r="B51811" s="1">
        <f>DATE(2031,11,1) + TIME(0,0,0)</f>
        <v>48153</v>
      </c>
      <c r="C51811">
        <v>45.213584900000001</v>
      </c>
    </row>
    <row r="51812" spans="1:3" x14ac:dyDescent="0.25">
      <c r="A51812">
        <v>11657</v>
      </c>
      <c r="B51812" s="1">
        <f>DATE(2031,12,1) + TIME(0,0,0)</f>
        <v>48183</v>
      </c>
      <c r="C51812">
        <v>45.226951599000003</v>
      </c>
    </row>
    <row r="51813" spans="1:3" x14ac:dyDescent="0.25">
      <c r="A51813">
        <v>11688</v>
      </c>
      <c r="B51813" s="1">
        <f>DATE(2032,1,1) + TIME(0,0,0)</f>
        <v>48214</v>
      </c>
      <c r="C51813">
        <v>45.240722656000003</v>
      </c>
    </row>
    <row r="51814" spans="1:3" x14ac:dyDescent="0.25">
      <c r="A51814">
        <v>11719</v>
      </c>
      <c r="B51814" s="1">
        <f>DATE(2032,2,1) + TIME(0,0,0)</f>
        <v>48245</v>
      </c>
      <c r="C51814">
        <v>45.254455565999997</v>
      </c>
    </row>
    <row r="51815" spans="1:3" x14ac:dyDescent="0.25">
      <c r="A51815">
        <v>11748</v>
      </c>
      <c r="B51815" s="1">
        <f>DATE(2032,3,1) + TIME(0,0,0)</f>
        <v>48274</v>
      </c>
      <c r="C51815">
        <v>45.26726532</v>
      </c>
    </row>
    <row r="51816" spans="1:3" x14ac:dyDescent="0.25">
      <c r="A51816">
        <v>11779</v>
      </c>
      <c r="B51816" s="1">
        <f>DATE(2032,4,1) + TIME(0,0,0)</f>
        <v>48305</v>
      </c>
      <c r="C51816">
        <v>45.280921935999999</v>
      </c>
    </row>
    <row r="51817" spans="1:3" x14ac:dyDescent="0.25">
      <c r="A51817">
        <v>11809</v>
      </c>
      <c r="B51817" s="1">
        <f>DATE(2032,5,1) + TIME(0,0,0)</f>
        <v>48335</v>
      </c>
      <c r="C51817">
        <v>45.294101714999996</v>
      </c>
    </row>
    <row r="51818" spans="1:3" x14ac:dyDescent="0.25">
      <c r="A51818">
        <v>11840</v>
      </c>
      <c r="B51818" s="1">
        <f>DATE(2032,6,1) + TIME(0,0,0)</f>
        <v>48366</v>
      </c>
      <c r="C51818">
        <v>45.307685851999999</v>
      </c>
    </row>
    <row r="51819" spans="1:3" x14ac:dyDescent="0.25">
      <c r="A51819">
        <v>11870</v>
      </c>
      <c r="B51819" s="1">
        <f>DATE(2032,7,1) + TIME(0,0,0)</f>
        <v>48396</v>
      </c>
      <c r="C51819">
        <v>45.320789337000001</v>
      </c>
    </row>
    <row r="51820" spans="1:3" x14ac:dyDescent="0.25">
      <c r="A51820">
        <v>11901</v>
      </c>
      <c r="B51820" s="1">
        <f>DATE(2032,8,1) + TIME(0,0,0)</f>
        <v>48427</v>
      </c>
      <c r="C51820">
        <v>45.33429718</v>
      </c>
    </row>
    <row r="51821" spans="1:3" x14ac:dyDescent="0.25">
      <c r="A51821">
        <v>11932</v>
      </c>
      <c r="B51821" s="1">
        <f>DATE(2032,9,1) + TIME(0,0,0)</f>
        <v>48458</v>
      </c>
      <c r="C51821">
        <v>45.347763061999999</v>
      </c>
    </row>
    <row r="51822" spans="1:3" x14ac:dyDescent="0.25">
      <c r="A51822">
        <v>11962</v>
      </c>
      <c r="B51822" s="1">
        <f>DATE(2032,10,1) + TIME(0,0,0)</f>
        <v>48488</v>
      </c>
      <c r="C51822">
        <v>45.360759735000002</v>
      </c>
    </row>
    <row r="51823" spans="1:3" x14ac:dyDescent="0.25">
      <c r="A51823">
        <v>11993</v>
      </c>
      <c r="B51823" s="1">
        <f>DATE(2032,11,1) + TIME(0,0,0)</f>
        <v>48519</v>
      </c>
      <c r="C51823">
        <v>45.374149322999997</v>
      </c>
    </row>
    <row r="51824" spans="1:3" x14ac:dyDescent="0.25">
      <c r="A51824">
        <v>12023</v>
      </c>
      <c r="B51824" s="1">
        <f>DATE(2032,12,1) + TIME(0,0,0)</f>
        <v>48549</v>
      </c>
      <c r="C51824">
        <v>45.387073516999997</v>
      </c>
    </row>
    <row r="51825" spans="1:3" x14ac:dyDescent="0.25">
      <c r="A51825">
        <v>12054</v>
      </c>
      <c r="B51825" s="1">
        <f>DATE(2033,1,1) + TIME(0,0,0)</f>
        <v>48580</v>
      </c>
      <c r="C51825">
        <v>45.400390625</v>
      </c>
    </row>
    <row r="51826" spans="1:3" x14ac:dyDescent="0.25">
      <c r="A51826">
        <v>12085</v>
      </c>
      <c r="B51826" s="1">
        <f>DATE(2033,2,1) + TIME(0,0,0)</f>
        <v>48611</v>
      </c>
      <c r="C51826">
        <v>45.413673400999997</v>
      </c>
    </row>
    <row r="51827" spans="1:3" x14ac:dyDescent="0.25">
      <c r="A51827">
        <v>12113</v>
      </c>
      <c r="B51827" s="1">
        <f>DATE(2033,3,1) + TIME(0,0,0)</f>
        <v>48639</v>
      </c>
      <c r="C51827">
        <v>45.425636292</v>
      </c>
    </row>
    <row r="51828" spans="1:3" x14ac:dyDescent="0.25">
      <c r="A51828">
        <v>12144</v>
      </c>
      <c r="B51828" s="1">
        <f>DATE(2033,4,1) + TIME(0,0,0)</f>
        <v>48670</v>
      </c>
      <c r="C51828">
        <v>45.438846587999997</v>
      </c>
    </row>
    <row r="51829" spans="1:3" x14ac:dyDescent="0.25">
      <c r="A51829">
        <v>12174</v>
      </c>
      <c r="B51829" s="1">
        <f>DATE(2033,5,1) + TIME(0,0,0)</f>
        <v>48700</v>
      </c>
      <c r="C51829">
        <v>45.451595306000002</v>
      </c>
    </row>
    <row r="51830" spans="1:3" x14ac:dyDescent="0.25">
      <c r="A51830">
        <v>12205</v>
      </c>
      <c r="B51830" s="1">
        <f>DATE(2033,6,1) + TIME(0,0,0)</f>
        <v>48731</v>
      </c>
      <c r="C51830">
        <v>45.464733123999999</v>
      </c>
    </row>
    <row r="51831" spans="1:3" x14ac:dyDescent="0.25">
      <c r="A51831">
        <v>12235</v>
      </c>
      <c r="B51831" s="1">
        <f>DATE(2033,7,1) + TIME(0,0,0)</f>
        <v>48761</v>
      </c>
      <c r="C51831">
        <v>45.477416992000002</v>
      </c>
    </row>
    <row r="51832" spans="1:3" x14ac:dyDescent="0.25">
      <c r="A51832">
        <v>12266</v>
      </c>
      <c r="B51832" s="1">
        <f>DATE(2033,8,1) + TIME(0,0,0)</f>
        <v>48792</v>
      </c>
      <c r="C51832">
        <v>45.490486144999998</v>
      </c>
    </row>
    <row r="51833" spans="1:3" x14ac:dyDescent="0.25">
      <c r="A51833">
        <v>12297</v>
      </c>
      <c r="B51833" s="1">
        <f>DATE(2033,9,1) + TIME(0,0,0)</f>
        <v>48823</v>
      </c>
      <c r="C51833">
        <v>45.503517150999997</v>
      </c>
    </row>
    <row r="51834" spans="1:3" x14ac:dyDescent="0.25">
      <c r="A51834">
        <v>12327</v>
      </c>
      <c r="B51834" s="1">
        <f>DATE(2033,10,1) + TIME(0,0,0)</f>
        <v>48853</v>
      </c>
      <c r="C51834">
        <v>45.516098022000001</v>
      </c>
    </row>
    <row r="51835" spans="1:3" x14ac:dyDescent="0.25">
      <c r="A51835">
        <v>12358</v>
      </c>
      <c r="B51835" s="1">
        <f>DATE(2033,11,1) + TIME(0,0,0)</f>
        <v>48884</v>
      </c>
      <c r="C51835">
        <v>45.529064177999999</v>
      </c>
    </row>
    <row r="51836" spans="1:3" x14ac:dyDescent="0.25">
      <c r="A51836">
        <v>12388</v>
      </c>
      <c r="B51836" s="1">
        <f>DATE(2033,12,1) + TIME(0,0,0)</f>
        <v>48914</v>
      </c>
      <c r="C51836">
        <v>45.541576384999999</v>
      </c>
    </row>
    <row r="51837" spans="1:3" x14ac:dyDescent="0.25">
      <c r="A51837">
        <v>12419</v>
      </c>
      <c r="B51837" s="1">
        <f>DATE(2034,1,1) + TIME(0,0,0)</f>
        <v>48945</v>
      </c>
      <c r="C51837">
        <v>45.554473877</v>
      </c>
    </row>
    <row r="51838" spans="1:3" x14ac:dyDescent="0.25">
      <c r="A51838">
        <v>12450</v>
      </c>
      <c r="B51838" s="1">
        <f>DATE(2034,2,1) + TIME(0,0,0)</f>
        <v>48976</v>
      </c>
      <c r="C51838">
        <v>45.567337035999998</v>
      </c>
    </row>
    <row r="51839" spans="1:3" x14ac:dyDescent="0.25">
      <c r="A51839">
        <v>12478</v>
      </c>
      <c r="B51839" s="1">
        <f>DATE(2034,3,1) + TIME(0,0,0)</f>
        <v>49004</v>
      </c>
      <c r="C51839">
        <v>45.578926086000003</v>
      </c>
    </row>
    <row r="51840" spans="1:3" x14ac:dyDescent="0.25">
      <c r="A51840">
        <v>12509</v>
      </c>
      <c r="B51840" s="1">
        <f>DATE(2034,4,1) + TIME(0,0,0)</f>
        <v>49035</v>
      </c>
      <c r="C51840">
        <v>45.591724395999996</v>
      </c>
    </row>
    <row r="51841" spans="1:3" x14ac:dyDescent="0.25">
      <c r="A51841">
        <v>12539</v>
      </c>
      <c r="B51841" s="1">
        <f>DATE(2034,5,1) + TIME(0,0,0)</f>
        <v>49065</v>
      </c>
      <c r="C51841">
        <v>45.604080199999999</v>
      </c>
    </row>
    <row r="51842" spans="1:3" x14ac:dyDescent="0.25">
      <c r="A51842">
        <v>12570</v>
      </c>
      <c r="B51842" s="1">
        <f>DATE(2034,6,1) + TIME(0,0,0)</f>
        <v>49096</v>
      </c>
      <c r="C51842">
        <v>45.616813659999998</v>
      </c>
    </row>
    <row r="51843" spans="1:3" x14ac:dyDescent="0.25">
      <c r="A51843">
        <v>12600</v>
      </c>
      <c r="B51843" s="1">
        <f>DATE(2034,7,1) + TIME(0,0,0)</f>
        <v>49126</v>
      </c>
      <c r="C51843">
        <v>45.629104613999999</v>
      </c>
    </row>
    <row r="51844" spans="1:3" x14ac:dyDescent="0.25">
      <c r="A51844">
        <v>12631</v>
      </c>
      <c r="B51844" s="1">
        <f>DATE(2034,8,1) + TIME(0,0,0)</f>
        <v>49157</v>
      </c>
      <c r="C51844">
        <v>45.641773223999998</v>
      </c>
    </row>
    <row r="51845" spans="1:3" x14ac:dyDescent="0.25">
      <c r="A51845">
        <v>12662</v>
      </c>
      <c r="B51845" s="1">
        <f>DATE(2034,9,1) + TIME(0,0,0)</f>
        <v>49188</v>
      </c>
      <c r="C51845">
        <v>45.654407501000001</v>
      </c>
    </row>
    <row r="51846" spans="1:3" x14ac:dyDescent="0.25">
      <c r="A51846">
        <v>12692</v>
      </c>
      <c r="B51846" s="1">
        <f>DATE(2034,10,1) + TIME(0,0,0)</f>
        <v>49218</v>
      </c>
      <c r="C51846">
        <v>45.666603088000002</v>
      </c>
    </row>
    <row r="51847" spans="1:3" x14ac:dyDescent="0.25">
      <c r="A51847">
        <v>12723</v>
      </c>
      <c r="B51847" s="1">
        <f>DATE(2034,11,1) + TIME(0,0,0)</f>
        <v>49249</v>
      </c>
      <c r="C51847">
        <v>45.679176331000001</v>
      </c>
    </row>
    <row r="51848" spans="1:3" x14ac:dyDescent="0.25">
      <c r="A51848">
        <v>12753</v>
      </c>
      <c r="B51848" s="1">
        <f>DATE(2034,12,1) + TIME(0,0,0)</f>
        <v>49279</v>
      </c>
      <c r="C51848">
        <v>45.691310883</v>
      </c>
    </row>
    <row r="51849" spans="1:3" x14ac:dyDescent="0.25">
      <c r="A51849">
        <v>12784</v>
      </c>
      <c r="B51849" s="1">
        <f>DATE(2035,1,1) + TIME(0,0,0)</f>
        <v>49310</v>
      </c>
      <c r="C51849">
        <v>45.703819275000001</v>
      </c>
    </row>
    <row r="51850" spans="1:3" x14ac:dyDescent="0.25">
      <c r="A51850">
        <v>12815</v>
      </c>
      <c r="B51850" s="1">
        <f>DATE(2035,2,1) + TIME(0,0,0)</f>
        <v>49341</v>
      </c>
      <c r="C51850">
        <v>45.716297150000003</v>
      </c>
    </row>
    <row r="51851" spans="1:3" x14ac:dyDescent="0.25">
      <c r="A51851">
        <v>12843</v>
      </c>
      <c r="B51851" s="1">
        <f>DATE(2035,3,1) + TIME(0,0,0)</f>
        <v>49369</v>
      </c>
      <c r="C51851">
        <v>45.727539061999998</v>
      </c>
    </row>
    <row r="51852" spans="1:3" x14ac:dyDescent="0.25">
      <c r="A51852">
        <v>12874</v>
      </c>
      <c r="B51852" s="1">
        <f>DATE(2035,4,1) + TIME(0,0,0)</f>
        <v>49400</v>
      </c>
      <c r="C51852">
        <v>45.739952086999999</v>
      </c>
    </row>
    <row r="51853" spans="1:3" x14ac:dyDescent="0.25">
      <c r="A51853">
        <v>12904</v>
      </c>
      <c r="B51853" s="1">
        <f>DATE(2035,5,1) + TIME(0,0,0)</f>
        <v>49430</v>
      </c>
      <c r="C51853">
        <v>45.751937865999999</v>
      </c>
    </row>
    <row r="51854" spans="1:3" x14ac:dyDescent="0.25">
      <c r="A51854">
        <v>12935</v>
      </c>
      <c r="B51854" s="1">
        <f>DATE(2035,6,1) + TIME(0,0,0)</f>
        <v>49461</v>
      </c>
      <c r="C51854">
        <v>45.764293670999997</v>
      </c>
    </row>
    <row r="51855" spans="1:3" x14ac:dyDescent="0.25">
      <c r="A51855">
        <v>12965</v>
      </c>
      <c r="B51855" s="1">
        <f>DATE(2035,7,1) + TIME(0,0,0)</f>
        <v>49491</v>
      </c>
      <c r="C51855">
        <v>45.776218413999999</v>
      </c>
    </row>
    <row r="51856" spans="1:3" x14ac:dyDescent="0.25">
      <c r="A51856">
        <v>12996</v>
      </c>
      <c r="B51856" s="1">
        <f>DATE(2035,8,1) + TIME(0,0,0)</f>
        <v>49522</v>
      </c>
      <c r="C51856">
        <v>45.788513184000003</v>
      </c>
    </row>
    <row r="51857" spans="1:3" x14ac:dyDescent="0.25">
      <c r="A51857">
        <v>13027</v>
      </c>
      <c r="B51857" s="1">
        <f>DATE(2035,9,1) + TIME(0,0,0)</f>
        <v>49553</v>
      </c>
      <c r="C51857">
        <v>45.800773620999998</v>
      </c>
    </row>
    <row r="51858" spans="1:3" x14ac:dyDescent="0.25">
      <c r="A51858">
        <v>13057</v>
      </c>
      <c r="B51858" s="1">
        <f>DATE(2035,10,1) + TIME(0,0,0)</f>
        <v>49583</v>
      </c>
      <c r="C51858">
        <v>45.812610626000001</v>
      </c>
    </row>
    <row r="51859" spans="1:3" x14ac:dyDescent="0.25">
      <c r="A51859">
        <v>13088</v>
      </c>
      <c r="B51859" s="1">
        <f>DATE(2035,11,1) + TIME(0,0,0)</f>
        <v>49614</v>
      </c>
      <c r="C51859">
        <v>45.824813843000001</v>
      </c>
    </row>
    <row r="51860" spans="1:3" x14ac:dyDescent="0.25">
      <c r="A51860">
        <v>13118</v>
      </c>
      <c r="B51860" s="1">
        <f>DATE(2035,12,1) + TIME(0,0,0)</f>
        <v>49644</v>
      </c>
      <c r="C51860">
        <v>45.836593628000003</v>
      </c>
    </row>
    <row r="51861" spans="1:3" x14ac:dyDescent="0.25">
      <c r="A51861">
        <v>13149</v>
      </c>
      <c r="B51861" s="1">
        <f>DATE(2036,1,1) + TIME(0,0,0)</f>
        <v>49675</v>
      </c>
      <c r="C51861">
        <v>45.848731995000001</v>
      </c>
    </row>
    <row r="51862" spans="1:3" x14ac:dyDescent="0.25">
      <c r="A51862">
        <v>13180</v>
      </c>
      <c r="B51862" s="1">
        <f>DATE(2036,2,1) + TIME(0,0,0)</f>
        <v>49706</v>
      </c>
      <c r="C51862">
        <v>45.860843658</v>
      </c>
    </row>
    <row r="51863" spans="1:3" x14ac:dyDescent="0.25">
      <c r="A51863">
        <v>13209</v>
      </c>
      <c r="B51863" s="1">
        <f>DATE(2036,3,1) + TIME(0,0,0)</f>
        <v>49735</v>
      </c>
      <c r="C51863">
        <v>45.872146606000001</v>
      </c>
    </row>
    <row r="51864" spans="1:3" x14ac:dyDescent="0.25">
      <c r="A51864">
        <v>13240</v>
      </c>
      <c r="B51864" s="1">
        <f>DATE(2036,4,1) + TIME(0,0,0)</f>
        <v>49766</v>
      </c>
      <c r="C51864">
        <v>45.884197235000002</v>
      </c>
    </row>
    <row r="51865" spans="1:3" x14ac:dyDescent="0.25">
      <c r="A51865">
        <v>13270</v>
      </c>
      <c r="B51865" s="1">
        <f>DATE(2036,5,1) + TIME(0,0,0)</f>
        <v>49796</v>
      </c>
      <c r="C51865">
        <v>45.895832061999997</v>
      </c>
    </row>
    <row r="51866" spans="1:3" x14ac:dyDescent="0.25">
      <c r="A51866">
        <v>13301</v>
      </c>
      <c r="B51866" s="1">
        <f>DATE(2036,6,1) + TIME(0,0,0)</f>
        <v>49827</v>
      </c>
      <c r="C51866">
        <v>45.907825469999999</v>
      </c>
    </row>
    <row r="51867" spans="1:3" x14ac:dyDescent="0.25">
      <c r="A51867">
        <v>13331</v>
      </c>
      <c r="B51867" s="1">
        <f>DATE(2036,7,1) + TIME(0,0,0)</f>
        <v>49857</v>
      </c>
      <c r="C51867">
        <v>45.919399261000002</v>
      </c>
    </row>
    <row r="51868" spans="1:3" x14ac:dyDescent="0.25">
      <c r="A51868">
        <v>13362</v>
      </c>
      <c r="B51868" s="1">
        <f>DATE(2036,8,1) + TIME(0,0,0)</f>
        <v>49888</v>
      </c>
      <c r="C51868">
        <v>45.931331634999999</v>
      </c>
    </row>
    <row r="51869" spans="1:3" x14ac:dyDescent="0.25">
      <c r="A51869">
        <v>13393</v>
      </c>
      <c r="B51869" s="1">
        <f>DATE(2036,9,1) + TIME(0,0,0)</f>
        <v>49919</v>
      </c>
      <c r="C51869">
        <v>45.943229674999998</v>
      </c>
    </row>
    <row r="51870" spans="1:3" x14ac:dyDescent="0.25">
      <c r="A51870">
        <v>13423</v>
      </c>
      <c r="B51870" s="1">
        <f>DATE(2036,10,1) + TIME(0,0,0)</f>
        <v>49949</v>
      </c>
      <c r="C51870">
        <v>45.954715729</v>
      </c>
    </row>
    <row r="51871" spans="1:3" x14ac:dyDescent="0.25">
      <c r="A51871">
        <v>13454</v>
      </c>
      <c r="B51871" s="1">
        <f>DATE(2036,11,1) + TIME(0,0,0)</f>
        <v>49980</v>
      </c>
      <c r="C51871">
        <v>45.966556549000003</v>
      </c>
    </row>
    <row r="51872" spans="1:3" x14ac:dyDescent="0.25">
      <c r="A51872">
        <v>13484</v>
      </c>
      <c r="B51872" s="1">
        <f>DATE(2036,12,1) + TIME(0,0,0)</f>
        <v>50010</v>
      </c>
      <c r="C51872">
        <v>45.977981567</v>
      </c>
    </row>
    <row r="51873" spans="1:3" x14ac:dyDescent="0.25">
      <c r="A51873">
        <v>13515</v>
      </c>
      <c r="B51873" s="1">
        <f>DATE(2037,1,1) + TIME(0,0,0)</f>
        <v>50041</v>
      </c>
      <c r="C51873">
        <v>45.989761352999999</v>
      </c>
    </row>
    <row r="51874" spans="1:3" x14ac:dyDescent="0.25">
      <c r="A51874">
        <v>13546</v>
      </c>
      <c r="B51874" s="1">
        <f>DATE(2037,2,1) + TIME(0,0,0)</f>
        <v>50072</v>
      </c>
      <c r="C51874">
        <v>46.001502991000002</v>
      </c>
    </row>
    <row r="51875" spans="1:3" x14ac:dyDescent="0.25">
      <c r="A51875">
        <v>13574</v>
      </c>
      <c r="B51875" s="1">
        <f>DATE(2037,3,1) + TIME(0,0,0)</f>
        <v>50100</v>
      </c>
      <c r="C51875">
        <v>46.012084960999999</v>
      </c>
    </row>
    <row r="51876" spans="1:3" x14ac:dyDescent="0.25">
      <c r="A51876">
        <v>13605</v>
      </c>
      <c r="B51876" s="1">
        <f>DATE(2037,4,1) + TIME(0,0,0)</f>
        <v>50131</v>
      </c>
      <c r="C51876">
        <v>46.023769379000001</v>
      </c>
    </row>
    <row r="51877" spans="1:3" x14ac:dyDescent="0.25">
      <c r="A51877">
        <v>13635</v>
      </c>
      <c r="B51877" s="1">
        <f>DATE(2037,5,1) + TIME(0,0,0)</f>
        <v>50161</v>
      </c>
      <c r="C51877">
        <v>46.035049438000001</v>
      </c>
    </row>
    <row r="51878" spans="1:3" x14ac:dyDescent="0.25">
      <c r="A51878">
        <v>13666</v>
      </c>
      <c r="B51878" s="1">
        <f>DATE(2037,6,1) + TIME(0,0,0)</f>
        <v>50192</v>
      </c>
      <c r="C51878">
        <v>46.046672821000001</v>
      </c>
    </row>
    <row r="51879" spans="1:3" x14ac:dyDescent="0.25">
      <c r="A51879">
        <v>13696</v>
      </c>
      <c r="B51879" s="1">
        <f>DATE(2037,7,1) + TIME(0,0,0)</f>
        <v>50222</v>
      </c>
      <c r="C51879">
        <v>46.057888030999997</v>
      </c>
    </row>
    <row r="51880" spans="1:3" x14ac:dyDescent="0.25">
      <c r="A51880">
        <v>13727</v>
      </c>
      <c r="B51880" s="1">
        <f>DATE(2037,8,1) + TIME(0,0,0)</f>
        <v>50253</v>
      </c>
      <c r="C51880">
        <v>46.069450377999999</v>
      </c>
    </row>
    <row r="51881" spans="1:3" x14ac:dyDescent="0.25">
      <c r="A51881">
        <v>13758</v>
      </c>
      <c r="B51881" s="1">
        <f>DATE(2037,9,1) + TIME(0,0,0)</f>
        <v>50284</v>
      </c>
      <c r="C51881">
        <v>46.080982208000002</v>
      </c>
    </row>
    <row r="51882" spans="1:3" x14ac:dyDescent="0.25">
      <c r="A51882">
        <v>13788</v>
      </c>
      <c r="B51882" s="1">
        <f>DATE(2037,10,1) + TIME(0,0,0)</f>
        <v>50314</v>
      </c>
      <c r="C51882">
        <v>46.092113495</v>
      </c>
    </row>
    <row r="51883" spans="1:3" x14ac:dyDescent="0.25">
      <c r="A51883">
        <v>13819</v>
      </c>
      <c r="B51883" s="1">
        <f>DATE(2037,11,1) + TIME(0,0,0)</f>
        <v>50345</v>
      </c>
      <c r="C51883">
        <v>46.103584290000001</v>
      </c>
    </row>
    <row r="51884" spans="1:3" x14ac:dyDescent="0.25">
      <c r="A51884">
        <v>13849</v>
      </c>
      <c r="B51884" s="1">
        <f>DATE(2037,12,1) + TIME(0,0,0)</f>
        <v>50375</v>
      </c>
      <c r="C51884">
        <v>46.114654541</v>
      </c>
    </row>
    <row r="51885" spans="1:3" x14ac:dyDescent="0.25">
      <c r="A51885">
        <v>13880</v>
      </c>
      <c r="B51885" s="1">
        <f>DATE(2038,1,1) + TIME(0,0,0)</f>
        <v>50406</v>
      </c>
      <c r="C51885">
        <v>46.126068115000002</v>
      </c>
    </row>
    <row r="51886" spans="1:3" x14ac:dyDescent="0.25">
      <c r="A51886">
        <v>13911</v>
      </c>
      <c r="B51886" s="1">
        <f>DATE(2038,2,1) + TIME(0,0,0)</f>
        <v>50437</v>
      </c>
      <c r="C51886">
        <v>46.137451171999999</v>
      </c>
    </row>
    <row r="51887" spans="1:3" x14ac:dyDescent="0.25">
      <c r="A51887">
        <v>13939</v>
      </c>
      <c r="B51887" s="1">
        <f>DATE(2038,3,1) + TIME(0,0,0)</f>
        <v>50465</v>
      </c>
      <c r="C51887">
        <v>46.147705078000001</v>
      </c>
    </row>
    <row r="51888" spans="1:3" x14ac:dyDescent="0.25">
      <c r="A51888">
        <v>13970</v>
      </c>
      <c r="B51888" s="1">
        <f>DATE(2038,4,1) + TIME(0,0,0)</f>
        <v>50496</v>
      </c>
      <c r="C51888">
        <v>46.159030913999999</v>
      </c>
    </row>
    <row r="51889" spans="1:3" x14ac:dyDescent="0.25">
      <c r="A51889">
        <v>14000</v>
      </c>
      <c r="B51889" s="1">
        <f>DATE(2038,5,1) + TIME(0,0,0)</f>
        <v>50526</v>
      </c>
      <c r="C51889">
        <v>46.169963836999997</v>
      </c>
    </row>
    <row r="51890" spans="1:3" x14ac:dyDescent="0.25">
      <c r="A51890">
        <v>14031</v>
      </c>
      <c r="B51890" s="1">
        <f>DATE(2038,6,1) + TIME(0,0,0)</f>
        <v>50557</v>
      </c>
      <c r="C51890">
        <v>46.181232452000003</v>
      </c>
    </row>
    <row r="51891" spans="1:3" x14ac:dyDescent="0.25">
      <c r="A51891">
        <v>14061</v>
      </c>
      <c r="B51891" s="1">
        <f>DATE(2038,7,1) + TIME(0,0,0)</f>
        <v>50587</v>
      </c>
      <c r="C51891">
        <v>46.192111969000003</v>
      </c>
    </row>
    <row r="51892" spans="1:3" x14ac:dyDescent="0.25">
      <c r="A51892">
        <v>14092</v>
      </c>
      <c r="B51892" s="1">
        <f>DATE(2038,8,1) + TIME(0,0,0)</f>
        <v>50618</v>
      </c>
      <c r="C51892">
        <v>46.203323363999999</v>
      </c>
    </row>
    <row r="51893" spans="1:3" x14ac:dyDescent="0.25">
      <c r="A51893">
        <v>14123</v>
      </c>
      <c r="B51893" s="1">
        <f>DATE(2038,9,1) + TIME(0,0,0)</f>
        <v>50649</v>
      </c>
      <c r="C51893">
        <v>46.214508057000003</v>
      </c>
    </row>
    <row r="51894" spans="1:3" x14ac:dyDescent="0.25">
      <c r="A51894">
        <v>14153</v>
      </c>
      <c r="B51894" s="1">
        <f>DATE(2038,10,1) + TIME(0,0,0)</f>
        <v>50679</v>
      </c>
      <c r="C51894">
        <v>46.225303650000001</v>
      </c>
    </row>
    <row r="51895" spans="1:3" x14ac:dyDescent="0.25">
      <c r="A51895">
        <v>14184</v>
      </c>
      <c r="B51895" s="1">
        <f>DATE(2038,11,1) + TIME(0,0,0)</f>
        <v>50710</v>
      </c>
      <c r="C51895">
        <v>46.236434936999999</v>
      </c>
    </row>
    <row r="51896" spans="1:3" x14ac:dyDescent="0.25">
      <c r="A51896">
        <v>14214</v>
      </c>
      <c r="B51896" s="1">
        <f>DATE(2038,12,1) + TIME(0,0,0)</f>
        <v>50740</v>
      </c>
      <c r="C51896">
        <v>46.247177123999997</v>
      </c>
    </row>
    <row r="51897" spans="1:3" x14ac:dyDescent="0.25">
      <c r="A51897">
        <v>14245</v>
      </c>
      <c r="B51897" s="1">
        <f>DATE(2039,1,1) + TIME(0,0,0)</f>
        <v>50771</v>
      </c>
      <c r="C51897">
        <v>46.258251190000003</v>
      </c>
    </row>
    <row r="51898" spans="1:3" x14ac:dyDescent="0.25">
      <c r="A51898">
        <v>14276</v>
      </c>
      <c r="B51898" s="1">
        <f>DATE(2039,2,1) + TIME(0,0,0)</f>
        <v>50802</v>
      </c>
      <c r="C51898">
        <v>46.269298552999999</v>
      </c>
    </row>
    <row r="51899" spans="1:3" x14ac:dyDescent="0.25">
      <c r="A51899">
        <v>14304</v>
      </c>
      <c r="B51899" s="1">
        <f>DATE(2039,3,1) + TIME(0,0,0)</f>
        <v>50830</v>
      </c>
      <c r="C51899">
        <v>46.279251099</v>
      </c>
    </row>
    <row r="51900" spans="1:3" x14ac:dyDescent="0.25">
      <c r="A51900">
        <v>14335</v>
      </c>
      <c r="B51900" s="1">
        <f>DATE(2039,4,1) + TIME(0,0,0)</f>
        <v>50861</v>
      </c>
      <c r="C51900">
        <v>46.290245056000003</v>
      </c>
    </row>
    <row r="51901" spans="1:3" x14ac:dyDescent="0.25">
      <c r="A51901">
        <v>14365</v>
      </c>
      <c r="B51901" s="1">
        <f>DATE(2039,5,1) + TIME(0,0,0)</f>
        <v>50891</v>
      </c>
      <c r="C51901">
        <v>46.300857544000003</v>
      </c>
    </row>
    <row r="51902" spans="1:3" x14ac:dyDescent="0.25">
      <c r="A51902">
        <v>14396</v>
      </c>
      <c r="B51902" s="1">
        <f>DATE(2039,6,1) + TIME(0,0,0)</f>
        <v>50922</v>
      </c>
      <c r="C51902">
        <v>46.311798095999997</v>
      </c>
    </row>
    <row r="51903" spans="1:3" x14ac:dyDescent="0.25">
      <c r="A51903">
        <v>14426</v>
      </c>
      <c r="B51903" s="1">
        <f>DATE(2039,7,1) + TIME(0,0,0)</f>
        <v>50952</v>
      </c>
      <c r="C51903">
        <v>46.322357177999997</v>
      </c>
    </row>
    <row r="51904" spans="1:3" x14ac:dyDescent="0.25">
      <c r="A51904">
        <v>14457</v>
      </c>
      <c r="B51904" s="1">
        <f>DATE(2039,8,1) + TIME(0,0,0)</f>
        <v>50983</v>
      </c>
      <c r="C51904">
        <v>46.333244323999999</v>
      </c>
    </row>
    <row r="51905" spans="1:3" x14ac:dyDescent="0.25">
      <c r="A51905">
        <v>14488</v>
      </c>
      <c r="B51905" s="1">
        <f>DATE(2039,9,1) + TIME(0,0,0)</f>
        <v>51014</v>
      </c>
      <c r="C51905">
        <v>46.344104766999997</v>
      </c>
    </row>
    <row r="51906" spans="1:3" x14ac:dyDescent="0.25">
      <c r="A51906">
        <v>14518</v>
      </c>
      <c r="B51906" s="1">
        <f>DATE(2039,10,1) + TIME(0,0,0)</f>
        <v>51044</v>
      </c>
      <c r="C51906">
        <v>46.354587555000002</v>
      </c>
    </row>
    <row r="51907" spans="1:3" x14ac:dyDescent="0.25">
      <c r="A51907">
        <v>14549</v>
      </c>
      <c r="B51907" s="1">
        <f>DATE(2039,11,1) + TIME(0,0,0)</f>
        <v>51075</v>
      </c>
      <c r="C51907">
        <v>46.365394592000001</v>
      </c>
    </row>
    <row r="51908" spans="1:3" x14ac:dyDescent="0.25">
      <c r="A51908">
        <v>14579</v>
      </c>
      <c r="B51908" s="1">
        <f>DATE(2039,12,1) + TIME(0,0,0)</f>
        <v>51105</v>
      </c>
      <c r="C51908">
        <v>46.375827788999999</v>
      </c>
    </row>
    <row r="51909" spans="1:3" x14ac:dyDescent="0.25">
      <c r="A51909">
        <v>14610</v>
      </c>
      <c r="B51909" s="1">
        <f>DATE(2040,1,1) + TIME(0,0,0)</f>
        <v>51136</v>
      </c>
      <c r="C51909">
        <v>46.386581421000002</v>
      </c>
    </row>
    <row r="51910" spans="1:3" x14ac:dyDescent="0.25">
      <c r="A51910">
        <v>14641</v>
      </c>
      <c r="B51910" s="1">
        <f>DATE(2040,2,1) + TIME(0,0,0)</f>
        <v>51167</v>
      </c>
      <c r="C51910">
        <v>46.397312163999999</v>
      </c>
    </row>
    <row r="51911" spans="1:3" x14ac:dyDescent="0.25">
      <c r="A51911">
        <v>14670</v>
      </c>
      <c r="B51911" s="1">
        <f>DATE(2040,3,1) + TIME(0,0,0)</f>
        <v>51196</v>
      </c>
      <c r="C51911">
        <v>46.407321930000002</v>
      </c>
    </row>
    <row r="51912" spans="1:3" x14ac:dyDescent="0.25">
      <c r="A51912">
        <v>14701</v>
      </c>
      <c r="B51912" s="1">
        <f>DATE(2040,4,1) + TIME(0,0,0)</f>
        <v>51227</v>
      </c>
      <c r="C51912">
        <v>46.417999268000003</v>
      </c>
    </row>
    <row r="51913" spans="1:3" x14ac:dyDescent="0.25">
      <c r="A51913">
        <v>14731</v>
      </c>
      <c r="B51913" s="1">
        <f>DATE(2040,5,1) + TIME(0,0,0)</f>
        <v>51257</v>
      </c>
      <c r="C51913">
        <v>46.428310394</v>
      </c>
    </row>
    <row r="51914" spans="1:3" x14ac:dyDescent="0.25">
      <c r="A51914">
        <v>14762</v>
      </c>
      <c r="B51914" s="1">
        <f>DATE(2040,6,1) + TIME(0,0,0)</f>
        <v>51288</v>
      </c>
      <c r="C51914">
        <v>46.438934326000002</v>
      </c>
    </row>
    <row r="51915" spans="1:3" x14ac:dyDescent="0.25">
      <c r="A51915">
        <v>14792</v>
      </c>
      <c r="B51915" s="1">
        <f>DATE(2040,7,1) + TIME(0,0,0)</f>
        <v>51318</v>
      </c>
      <c r="C51915">
        <v>46.449192046999997</v>
      </c>
    </row>
    <row r="51916" spans="1:3" x14ac:dyDescent="0.25">
      <c r="A51916">
        <v>14823</v>
      </c>
      <c r="B51916" s="1">
        <f>DATE(2040,8,1) + TIME(0,0,0)</f>
        <v>51349</v>
      </c>
      <c r="C51916">
        <v>46.459770202999998</v>
      </c>
    </row>
    <row r="51917" spans="1:3" x14ac:dyDescent="0.25">
      <c r="A51917">
        <v>14854</v>
      </c>
      <c r="B51917" s="1">
        <f>DATE(2040,9,1) + TIME(0,0,0)</f>
        <v>51380</v>
      </c>
      <c r="C51917">
        <v>46.470317841000004</v>
      </c>
    </row>
    <row r="51918" spans="1:3" x14ac:dyDescent="0.25">
      <c r="A51918">
        <v>14884</v>
      </c>
      <c r="B51918" s="1">
        <f>DATE(2040,10,1) + TIME(0,0,0)</f>
        <v>51410</v>
      </c>
      <c r="C51918">
        <v>46.480506896999998</v>
      </c>
    </row>
    <row r="51919" spans="1:3" x14ac:dyDescent="0.25">
      <c r="A51919">
        <v>14915</v>
      </c>
      <c r="B51919" s="1">
        <f>DATE(2040,11,1) + TIME(0,0,0)</f>
        <v>51441</v>
      </c>
      <c r="C51919">
        <v>46.491004943999997</v>
      </c>
    </row>
    <row r="51920" spans="1:3" x14ac:dyDescent="0.25">
      <c r="A51920">
        <v>14945</v>
      </c>
      <c r="B51920" s="1">
        <f>DATE(2040,12,1) + TIME(0,0,0)</f>
        <v>51471</v>
      </c>
      <c r="C51920">
        <v>46.501144408999998</v>
      </c>
    </row>
    <row r="51921" spans="1:3" x14ac:dyDescent="0.25">
      <c r="A51921">
        <v>14976</v>
      </c>
      <c r="B51921" s="1">
        <f>DATE(2041,1,1) + TIME(0,0,0)</f>
        <v>51502</v>
      </c>
      <c r="C51921">
        <v>46.511592864999997</v>
      </c>
    </row>
    <row r="51922" spans="1:3" x14ac:dyDescent="0.25">
      <c r="A51922">
        <v>15007</v>
      </c>
      <c r="B51922" s="1">
        <f>DATE(2041,2,1) + TIME(0,0,0)</f>
        <v>51533</v>
      </c>
      <c r="C51922">
        <v>46.522018433</v>
      </c>
    </row>
    <row r="51923" spans="1:3" x14ac:dyDescent="0.25">
      <c r="A51923">
        <v>15035</v>
      </c>
      <c r="B51923" s="1">
        <f>DATE(2041,3,1) + TIME(0,0,0)</f>
        <v>51561</v>
      </c>
      <c r="C51923">
        <v>46.531417847</v>
      </c>
    </row>
    <row r="51924" spans="1:3" x14ac:dyDescent="0.25">
      <c r="A51924">
        <v>15066</v>
      </c>
      <c r="B51924" s="1">
        <f>DATE(2041,4,1) + TIME(0,0,0)</f>
        <v>51592</v>
      </c>
      <c r="C51924">
        <v>46.541793822999999</v>
      </c>
    </row>
    <row r="51925" spans="1:3" x14ac:dyDescent="0.25">
      <c r="A51925">
        <v>15096</v>
      </c>
      <c r="B51925" s="1">
        <f>DATE(2041,5,1) + TIME(0,0,0)</f>
        <v>51622</v>
      </c>
      <c r="C51925">
        <v>46.551815032999997</v>
      </c>
    </row>
    <row r="51926" spans="1:3" x14ac:dyDescent="0.25">
      <c r="A51926">
        <v>15127</v>
      </c>
      <c r="B51926" s="1">
        <f>DATE(2041,6,1) + TIME(0,0,0)</f>
        <v>51653</v>
      </c>
      <c r="C51926">
        <v>46.562149048000002</v>
      </c>
    </row>
    <row r="51927" spans="1:3" x14ac:dyDescent="0.25">
      <c r="A51927">
        <v>15157</v>
      </c>
      <c r="B51927" s="1">
        <f>DATE(2041,7,1) + TIME(0,0,0)</f>
        <v>51683</v>
      </c>
      <c r="C51927">
        <v>46.572120667</v>
      </c>
    </row>
    <row r="51928" spans="1:3" x14ac:dyDescent="0.25">
      <c r="A51928">
        <v>15188</v>
      </c>
      <c r="B51928" s="1">
        <f>DATE(2041,8,1) + TIME(0,0,0)</f>
        <v>51714</v>
      </c>
      <c r="C51928">
        <v>46.582405090000002</v>
      </c>
    </row>
    <row r="51929" spans="1:3" x14ac:dyDescent="0.25">
      <c r="A51929">
        <v>15219</v>
      </c>
      <c r="B51929" s="1">
        <f>DATE(2041,9,1) + TIME(0,0,0)</f>
        <v>51745</v>
      </c>
      <c r="C51929">
        <v>46.592666626000003</v>
      </c>
    </row>
    <row r="51930" spans="1:3" x14ac:dyDescent="0.25">
      <c r="A51930">
        <v>15249</v>
      </c>
      <c r="B51930" s="1">
        <f>DATE(2041,10,1) + TIME(0,0,0)</f>
        <v>51775</v>
      </c>
      <c r="C51930">
        <v>46.602573395</v>
      </c>
    </row>
    <row r="51931" spans="1:3" x14ac:dyDescent="0.25">
      <c r="A51931">
        <v>15280</v>
      </c>
      <c r="B51931" s="1">
        <f>DATE(2041,11,1) + TIME(0,0,0)</f>
        <v>51806</v>
      </c>
      <c r="C51931">
        <v>46.612785338999998</v>
      </c>
    </row>
    <row r="51932" spans="1:3" x14ac:dyDescent="0.25">
      <c r="A51932">
        <v>15310</v>
      </c>
      <c r="B51932" s="1">
        <f>DATE(2041,12,1) + TIME(0,0,0)</f>
        <v>51836</v>
      </c>
      <c r="C51932">
        <v>46.622646332000002</v>
      </c>
    </row>
    <row r="51933" spans="1:3" x14ac:dyDescent="0.25">
      <c r="A51933">
        <v>15341</v>
      </c>
      <c r="B51933" s="1">
        <f>DATE(2042,1,1) + TIME(0,0,0)</f>
        <v>51867</v>
      </c>
      <c r="C51933">
        <v>46.6328125</v>
      </c>
    </row>
    <row r="51934" spans="1:3" x14ac:dyDescent="0.25">
      <c r="A51934">
        <v>15372</v>
      </c>
      <c r="B51934" s="1">
        <f>DATE(2042,2,1) + TIME(0,0,0)</f>
        <v>51898</v>
      </c>
      <c r="C51934">
        <v>46.642955780000001</v>
      </c>
    </row>
    <row r="51935" spans="1:3" x14ac:dyDescent="0.25">
      <c r="A51935">
        <v>15400</v>
      </c>
      <c r="B51935" s="1">
        <f>DATE(2042,3,1) + TIME(0,0,0)</f>
        <v>51926</v>
      </c>
      <c r="C51935">
        <v>46.652099608999997</v>
      </c>
    </row>
    <row r="51936" spans="1:3" x14ac:dyDescent="0.25">
      <c r="A51936">
        <v>15431</v>
      </c>
      <c r="B51936" s="1">
        <f>DATE(2042,4,1) + TIME(0,0,0)</f>
        <v>51957</v>
      </c>
      <c r="C51936">
        <v>46.662197112999998</v>
      </c>
    </row>
    <row r="51937" spans="1:3" x14ac:dyDescent="0.25">
      <c r="A51937">
        <v>15461</v>
      </c>
      <c r="B51937" s="1">
        <f>DATE(2042,5,1) + TIME(0,0,0)</f>
        <v>51987</v>
      </c>
      <c r="C51937">
        <v>46.671951294000003</v>
      </c>
    </row>
    <row r="51938" spans="1:3" x14ac:dyDescent="0.25">
      <c r="A51938">
        <v>15492</v>
      </c>
      <c r="B51938" s="1">
        <f>DATE(2042,6,1) + TIME(0,0,0)</f>
        <v>52018</v>
      </c>
      <c r="C51938">
        <v>46.682003021</v>
      </c>
    </row>
    <row r="51939" spans="1:3" x14ac:dyDescent="0.25">
      <c r="A51939">
        <v>15522</v>
      </c>
      <c r="B51939" s="1">
        <f>DATE(2042,7,1) + TIME(0,0,0)</f>
        <v>52048</v>
      </c>
      <c r="C51939">
        <v>46.691715240000001</v>
      </c>
    </row>
    <row r="51940" spans="1:3" x14ac:dyDescent="0.25">
      <c r="A51940">
        <v>15553</v>
      </c>
      <c r="B51940" s="1">
        <f>DATE(2042,8,1) + TIME(0,0,0)</f>
        <v>52079</v>
      </c>
      <c r="C51940">
        <v>46.701725005999997</v>
      </c>
    </row>
    <row r="51941" spans="1:3" x14ac:dyDescent="0.25">
      <c r="A51941">
        <v>15584</v>
      </c>
      <c r="B51941" s="1">
        <f>DATE(2042,9,1) + TIME(0,0,0)</f>
        <v>52110</v>
      </c>
      <c r="C51941">
        <v>46.711711884000003</v>
      </c>
    </row>
    <row r="51942" spans="1:3" x14ac:dyDescent="0.25">
      <c r="A51942">
        <v>15614</v>
      </c>
      <c r="B51942" s="1">
        <f>DATE(2042,10,1) + TIME(0,0,0)</f>
        <v>52140</v>
      </c>
      <c r="C51942">
        <v>46.721355438000003</v>
      </c>
    </row>
    <row r="51943" spans="1:3" x14ac:dyDescent="0.25">
      <c r="A51943">
        <v>15645</v>
      </c>
      <c r="B51943" s="1">
        <f>DATE(2042,11,1) + TIME(0,0,0)</f>
        <v>52171</v>
      </c>
      <c r="C51943">
        <v>46.731300353999998</v>
      </c>
    </row>
    <row r="51944" spans="1:3" x14ac:dyDescent="0.25">
      <c r="A51944">
        <v>15675</v>
      </c>
      <c r="B51944" s="1">
        <f>DATE(2042,12,1) + TIME(0,0,0)</f>
        <v>52201</v>
      </c>
      <c r="C51944">
        <v>46.740901946999998</v>
      </c>
    </row>
    <row r="51945" spans="1:3" x14ac:dyDescent="0.25">
      <c r="A51945">
        <v>15706</v>
      </c>
      <c r="B51945" s="1">
        <f>DATE(2043,1,1) + TIME(0,0,0)</f>
        <v>52232</v>
      </c>
      <c r="C51945">
        <v>46.750804901000002</v>
      </c>
    </row>
    <row r="51946" spans="1:3" x14ac:dyDescent="0.25">
      <c r="A51946">
        <v>15737</v>
      </c>
      <c r="B51946" s="1">
        <f>DATE(2043,2,1) + TIME(0,0,0)</f>
        <v>52263</v>
      </c>
      <c r="C51946">
        <v>46.760684967000003</v>
      </c>
    </row>
    <row r="51947" spans="1:3" x14ac:dyDescent="0.25">
      <c r="A51947">
        <v>15765</v>
      </c>
      <c r="B51947" s="1">
        <f>DATE(2043,3,1) + TIME(0,0,0)</f>
        <v>52291</v>
      </c>
      <c r="C51947">
        <v>46.769588470000002</v>
      </c>
    </row>
    <row r="51948" spans="1:3" x14ac:dyDescent="0.25">
      <c r="A51948">
        <v>15796</v>
      </c>
      <c r="B51948" s="1">
        <f>DATE(2043,4,1) + TIME(0,0,0)</f>
        <v>52322</v>
      </c>
      <c r="C51948">
        <v>46.779426575000002</v>
      </c>
    </row>
    <row r="51949" spans="1:3" x14ac:dyDescent="0.25">
      <c r="A51949">
        <v>15826</v>
      </c>
      <c r="B51949" s="1">
        <f>DATE(2043,5,1) + TIME(0,0,0)</f>
        <v>52352</v>
      </c>
      <c r="C51949">
        <v>46.788925171000002</v>
      </c>
    </row>
    <row r="51950" spans="1:3" x14ac:dyDescent="0.25">
      <c r="A51950">
        <v>15857</v>
      </c>
      <c r="B51950" s="1">
        <f>DATE(2043,6,1) + TIME(0,0,0)</f>
        <v>52383</v>
      </c>
      <c r="C51950">
        <v>46.798721313000001</v>
      </c>
    </row>
    <row r="51951" spans="1:3" x14ac:dyDescent="0.25">
      <c r="A51951">
        <v>15887</v>
      </c>
      <c r="B51951" s="1">
        <f>DATE(2043,7,1) + TIME(0,0,0)</f>
        <v>52413</v>
      </c>
      <c r="C51951">
        <v>46.808181763</v>
      </c>
    </row>
    <row r="51952" spans="1:3" x14ac:dyDescent="0.25">
      <c r="A51952">
        <v>15918</v>
      </c>
      <c r="B51952" s="1">
        <f>DATE(2043,8,1) + TIME(0,0,0)</f>
        <v>52444</v>
      </c>
      <c r="C51952">
        <v>46.817932128999999</v>
      </c>
    </row>
    <row r="51953" spans="1:3" x14ac:dyDescent="0.25">
      <c r="A51953">
        <v>15949</v>
      </c>
      <c r="B51953" s="1">
        <f>DATE(2043,9,1) + TIME(0,0,0)</f>
        <v>52475</v>
      </c>
      <c r="C51953">
        <v>46.827667236000003</v>
      </c>
    </row>
    <row r="51954" spans="1:3" x14ac:dyDescent="0.25">
      <c r="A51954">
        <v>15979</v>
      </c>
      <c r="B51954" s="1">
        <f>DATE(2043,10,1) + TIME(0,0,0)</f>
        <v>52505</v>
      </c>
      <c r="C51954">
        <v>46.837066649999997</v>
      </c>
    </row>
    <row r="51955" spans="1:3" x14ac:dyDescent="0.25">
      <c r="A51955">
        <v>16010</v>
      </c>
      <c r="B51955" s="1">
        <f>DATE(2043,11,1) + TIME(0,0,0)</f>
        <v>52536</v>
      </c>
      <c r="C51955">
        <v>46.846755981000001</v>
      </c>
    </row>
    <row r="51956" spans="1:3" x14ac:dyDescent="0.25">
      <c r="A51956">
        <v>16040</v>
      </c>
      <c r="B51956" s="1">
        <f>DATE(2043,12,1) + TIME(0,0,0)</f>
        <v>52566</v>
      </c>
      <c r="C51956">
        <v>46.856113434000001</v>
      </c>
    </row>
    <row r="51957" spans="1:3" x14ac:dyDescent="0.25">
      <c r="A51957">
        <v>16071</v>
      </c>
      <c r="B51957" s="1">
        <f>DATE(2044,1,1) + TIME(0,0,0)</f>
        <v>52597</v>
      </c>
      <c r="C51957">
        <v>46.865764618</v>
      </c>
    </row>
    <row r="51958" spans="1:3" x14ac:dyDescent="0.25">
      <c r="A51958">
        <v>16102</v>
      </c>
      <c r="B51958" s="1">
        <f>DATE(2044,2,1) + TIME(0,0,0)</f>
        <v>52628</v>
      </c>
      <c r="C51958">
        <v>46.875396729000002</v>
      </c>
    </row>
    <row r="51959" spans="1:3" x14ac:dyDescent="0.25">
      <c r="A51959">
        <v>16131</v>
      </c>
      <c r="B51959" s="1">
        <f>DATE(2044,3,1) + TIME(0,0,0)</f>
        <v>52657</v>
      </c>
      <c r="C51959">
        <v>46.884384154999999</v>
      </c>
    </row>
    <row r="51960" spans="1:3" x14ac:dyDescent="0.25">
      <c r="A51960">
        <v>16162</v>
      </c>
      <c r="B51960" s="1">
        <f>DATE(2044,4,1) + TIME(0,0,0)</f>
        <v>52688</v>
      </c>
      <c r="C51960">
        <v>46.893974303999997</v>
      </c>
    </row>
    <row r="51961" spans="1:3" x14ac:dyDescent="0.25">
      <c r="A51961">
        <v>16192</v>
      </c>
      <c r="B51961" s="1">
        <f>DATE(2044,5,1) + TIME(0,0,0)</f>
        <v>52718</v>
      </c>
      <c r="C51961">
        <v>46.903236389</v>
      </c>
    </row>
    <row r="51962" spans="1:3" x14ac:dyDescent="0.25">
      <c r="A51962">
        <v>16223</v>
      </c>
      <c r="B51962" s="1">
        <f>DATE(2044,6,1) + TIME(0,0,0)</f>
        <v>52749</v>
      </c>
      <c r="C51962">
        <v>46.912784576</v>
      </c>
    </row>
    <row r="51963" spans="1:3" x14ac:dyDescent="0.25">
      <c r="A51963">
        <v>16253</v>
      </c>
      <c r="B51963" s="1">
        <f>DATE(2044,7,1) + TIME(0,0,0)</f>
        <v>52779</v>
      </c>
      <c r="C51963">
        <v>46.922008513999998</v>
      </c>
    </row>
    <row r="51964" spans="1:3" x14ac:dyDescent="0.25">
      <c r="A51964">
        <v>16284</v>
      </c>
      <c r="B51964" s="1">
        <f>DATE(2044,8,1) + TIME(0,0,0)</f>
        <v>52810</v>
      </c>
      <c r="C51964">
        <v>46.931518554999997</v>
      </c>
    </row>
    <row r="51965" spans="1:3" x14ac:dyDescent="0.25">
      <c r="A51965">
        <v>16315</v>
      </c>
      <c r="B51965" s="1">
        <f>DATE(2044,9,1) + TIME(0,0,0)</f>
        <v>52841</v>
      </c>
      <c r="C51965">
        <v>46.941009520999998</v>
      </c>
    </row>
    <row r="51966" spans="1:3" x14ac:dyDescent="0.25">
      <c r="A51966">
        <v>16345</v>
      </c>
      <c r="B51966" s="1">
        <f>DATE(2044,10,1) + TIME(0,0,0)</f>
        <v>52871</v>
      </c>
      <c r="C51966">
        <v>46.950172424000002</v>
      </c>
    </row>
    <row r="51967" spans="1:3" x14ac:dyDescent="0.25">
      <c r="A51967">
        <v>16376</v>
      </c>
      <c r="B51967" s="1">
        <f>DATE(2044,11,1) + TIME(0,0,0)</f>
        <v>52902</v>
      </c>
      <c r="C51967">
        <v>46.959625244000001</v>
      </c>
    </row>
    <row r="51968" spans="1:3" x14ac:dyDescent="0.25">
      <c r="A51968">
        <v>16406</v>
      </c>
      <c r="B51968" s="1">
        <f>DATE(2044,12,1) + TIME(0,0,0)</f>
        <v>52932</v>
      </c>
      <c r="C51968">
        <v>46.968753814999999</v>
      </c>
    </row>
    <row r="51969" spans="1:3" x14ac:dyDescent="0.25">
      <c r="A51969">
        <v>16437</v>
      </c>
      <c r="B51969" s="1">
        <f>DATE(2045,1,1) + TIME(0,0,0)</f>
        <v>52963</v>
      </c>
      <c r="C51969">
        <v>46.978164673000002</v>
      </c>
    </row>
    <row r="51970" spans="1:3" x14ac:dyDescent="0.25">
      <c r="A51970">
        <v>16468</v>
      </c>
      <c r="B51970" s="1">
        <f>DATE(2045,2,1) + TIME(0,0,0)</f>
        <v>52994</v>
      </c>
      <c r="C51970">
        <v>46.987560272000003</v>
      </c>
    </row>
    <row r="51971" spans="1:3" x14ac:dyDescent="0.25">
      <c r="A51971">
        <v>16496</v>
      </c>
      <c r="B51971" s="1">
        <f>DATE(2045,3,1) + TIME(0,0,0)</f>
        <v>53022</v>
      </c>
      <c r="C51971">
        <v>46.996025084999999</v>
      </c>
    </row>
    <row r="51972" spans="1:3" x14ac:dyDescent="0.25">
      <c r="A51972">
        <v>16527</v>
      </c>
      <c r="B51972" s="1">
        <f>DATE(2045,4,1) + TIME(0,0,0)</f>
        <v>53053</v>
      </c>
      <c r="C51972">
        <v>47.005382537999999</v>
      </c>
    </row>
    <row r="51973" spans="1:3" x14ac:dyDescent="0.25">
      <c r="A51973">
        <v>16557</v>
      </c>
      <c r="B51973" s="1">
        <f>DATE(2045,5,1) + TIME(0,0,0)</f>
        <v>53083</v>
      </c>
      <c r="C51973">
        <v>47.014419556</v>
      </c>
    </row>
    <row r="51974" spans="1:3" x14ac:dyDescent="0.25">
      <c r="A51974">
        <v>16588</v>
      </c>
      <c r="B51974" s="1">
        <f>DATE(2045,6,1) + TIME(0,0,0)</f>
        <v>53114</v>
      </c>
      <c r="C51974">
        <v>47.023738860999998</v>
      </c>
    </row>
    <row r="51975" spans="1:3" x14ac:dyDescent="0.25">
      <c r="A51975">
        <v>16618</v>
      </c>
      <c r="B51975" s="1">
        <f>DATE(2045,7,1) + TIME(0,0,0)</f>
        <v>53144</v>
      </c>
      <c r="C51975">
        <v>47.032737732000001</v>
      </c>
    </row>
    <row r="51976" spans="1:3" x14ac:dyDescent="0.25">
      <c r="A51976">
        <v>16649</v>
      </c>
      <c r="B51976" s="1">
        <f>DATE(2045,8,1) + TIME(0,0,0)</f>
        <v>53175</v>
      </c>
      <c r="C51976">
        <v>47.042018890000001</v>
      </c>
    </row>
    <row r="51977" spans="1:3" x14ac:dyDescent="0.25">
      <c r="A51977">
        <v>16680</v>
      </c>
      <c r="B51977" s="1">
        <f>DATE(2045,9,1) + TIME(0,0,0)</f>
        <v>53206</v>
      </c>
      <c r="C51977">
        <v>47.051280974999997</v>
      </c>
    </row>
    <row r="51978" spans="1:3" x14ac:dyDescent="0.25">
      <c r="A51978">
        <v>16710</v>
      </c>
      <c r="B51978" s="1">
        <f>DATE(2045,10,1) + TIME(0,0,0)</f>
        <v>53236</v>
      </c>
      <c r="C51978">
        <v>47.060226440000001</v>
      </c>
    </row>
    <row r="51979" spans="1:3" x14ac:dyDescent="0.25">
      <c r="A51979">
        <v>16741</v>
      </c>
      <c r="B51979" s="1">
        <f>DATE(2045,11,1) + TIME(0,0,0)</f>
        <v>53267</v>
      </c>
      <c r="C51979">
        <v>47.069450377999999</v>
      </c>
    </row>
    <row r="51980" spans="1:3" x14ac:dyDescent="0.25">
      <c r="A51980">
        <v>16771</v>
      </c>
      <c r="B51980" s="1">
        <f>DATE(2045,12,1) + TIME(0,0,0)</f>
        <v>53297</v>
      </c>
      <c r="C51980">
        <v>47.078361510999997</v>
      </c>
    </row>
    <row r="51981" spans="1:3" x14ac:dyDescent="0.25">
      <c r="A51981">
        <v>16802</v>
      </c>
      <c r="B51981" s="1">
        <f>DATE(2046,1,1) + TIME(0,0,0)</f>
        <v>53328</v>
      </c>
      <c r="C51981">
        <v>47.087551116999997</v>
      </c>
    </row>
    <row r="51982" spans="1:3" x14ac:dyDescent="0.25">
      <c r="A51982">
        <v>16833</v>
      </c>
      <c r="B51982" s="1">
        <f>DATE(2046,2,1) + TIME(0,0,0)</f>
        <v>53359</v>
      </c>
      <c r="C51982">
        <v>47.096721649000003</v>
      </c>
    </row>
    <row r="51983" spans="1:3" x14ac:dyDescent="0.25">
      <c r="A51983">
        <v>16861</v>
      </c>
      <c r="B51983" s="1">
        <f>DATE(2046,3,1) + TIME(0,0,0)</f>
        <v>53387</v>
      </c>
      <c r="C51983">
        <v>47.104988098</v>
      </c>
    </row>
    <row r="51984" spans="1:3" x14ac:dyDescent="0.25">
      <c r="A51984">
        <v>16892</v>
      </c>
      <c r="B51984" s="1">
        <f>DATE(2046,4,1) + TIME(0,0,0)</f>
        <v>53418</v>
      </c>
      <c r="C51984">
        <v>47.114124298</v>
      </c>
    </row>
    <row r="51985" spans="1:3" x14ac:dyDescent="0.25">
      <c r="A51985">
        <v>16922</v>
      </c>
      <c r="B51985" s="1">
        <f>DATE(2046,5,1) + TIME(0,0,0)</f>
        <v>53448</v>
      </c>
      <c r="C51985">
        <v>47.122947693</v>
      </c>
    </row>
    <row r="51986" spans="1:3" x14ac:dyDescent="0.25">
      <c r="A51986">
        <v>16953</v>
      </c>
      <c r="B51986" s="1">
        <f>DATE(2046,6,1) + TIME(0,0,0)</f>
        <v>53479</v>
      </c>
      <c r="C51986">
        <v>47.132049561000002</v>
      </c>
    </row>
    <row r="51987" spans="1:3" x14ac:dyDescent="0.25">
      <c r="A51987">
        <v>16983</v>
      </c>
      <c r="B51987" s="1">
        <f>DATE(2046,7,1) + TIME(0,0,0)</f>
        <v>53509</v>
      </c>
      <c r="C51987">
        <v>47.140838623</v>
      </c>
    </row>
    <row r="51988" spans="1:3" x14ac:dyDescent="0.25">
      <c r="A51988">
        <v>17014</v>
      </c>
      <c r="B51988" s="1">
        <f>DATE(2046,8,1) + TIME(0,0,0)</f>
        <v>53540</v>
      </c>
      <c r="C51988">
        <v>47.149906158</v>
      </c>
    </row>
    <row r="51989" spans="1:3" x14ac:dyDescent="0.25">
      <c r="A51989">
        <v>17045</v>
      </c>
      <c r="B51989" s="1">
        <f>DATE(2046,9,1) + TIME(0,0,0)</f>
        <v>53571</v>
      </c>
      <c r="C51989">
        <v>47.158950806</v>
      </c>
    </row>
    <row r="51990" spans="1:3" x14ac:dyDescent="0.25">
      <c r="A51990">
        <v>17075</v>
      </c>
      <c r="B51990" s="1">
        <f>DATE(2046,10,1) + TIME(0,0,0)</f>
        <v>53601</v>
      </c>
      <c r="C51990">
        <v>47.167690276999998</v>
      </c>
    </row>
    <row r="51991" spans="1:3" x14ac:dyDescent="0.25">
      <c r="A51991">
        <v>17106</v>
      </c>
      <c r="B51991" s="1">
        <f>DATE(2046,11,1) + TIME(0,0,0)</f>
        <v>53632</v>
      </c>
      <c r="C51991">
        <v>47.176704407000003</v>
      </c>
    </row>
    <row r="51992" spans="1:3" x14ac:dyDescent="0.25">
      <c r="A51992">
        <v>17136</v>
      </c>
      <c r="B51992" s="1">
        <f>DATE(2046,12,1) + TIME(0,0,0)</f>
        <v>53662</v>
      </c>
      <c r="C51992">
        <v>47.185409546000002</v>
      </c>
    </row>
    <row r="51993" spans="1:3" x14ac:dyDescent="0.25">
      <c r="A51993">
        <v>17167</v>
      </c>
      <c r="B51993" s="1">
        <f>DATE(2047,1,1) + TIME(0,0,0)</f>
        <v>53693</v>
      </c>
      <c r="C51993">
        <v>47.194389342999997</v>
      </c>
    </row>
    <row r="51994" spans="1:3" x14ac:dyDescent="0.25">
      <c r="A51994">
        <v>17198</v>
      </c>
      <c r="B51994" s="1">
        <f>DATE(2047,2,1) + TIME(0,0,0)</f>
        <v>53724</v>
      </c>
      <c r="C51994">
        <v>47.203350067000002</v>
      </c>
    </row>
    <row r="51995" spans="1:3" x14ac:dyDescent="0.25">
      <c r="A51995">
        <v>17226</v>
      </c>
      <c r="B51995" s="1">
        <f>DATE(2047,3,1) + TIME(0,0,0)</f>
        <v>53752</v>
      </c>
      <c r="C51995">
        <v>47.211429596000002</v>
      </c>
    </row>
    <row r="51996" spans="1:3" x14ac:dyDescent="0.25">
      <c r="A51996">
        <v>17257</v>
      </c>
      <c r="B51996" s="1">
        <f>DATE(2047,4,1) + TIME(0,0,0)</f>
        <v>53783</v>
      </c>
      <c r="C51996">
        <v>47.220355988000001</v>
      </c>
    </row>
    <row r="51997" spans="1:3" x14ac:dyDescent="0.25">
      <c r="A51997">
        <v>17287</v>
      </c>
      <c r="B51997" s="1">
        <f>DATE(2047,5,1) + TIME(0,0,0)</f>
        <v>53813</v>
      </c>
      <c r="C51997">
        <v>47.228981017999999</v>
      </c>
    </row>
    <row r="51998" spans="1:3" x14ac:dyDescent="0.25">
      <c r="A51998">
        <v>17318</v>
      </c>
      <c r="B51998" s="1">
        <f>DATE(2047,6,1) + TIME(0,0,0)</f>
        <v>53844</v>
      </c>
      <c r="C51998">
        <v>47.237876892000003</v>
      </c>
    </row>
    <row r="51999" spans="1:3" x14ac:dyDescent="0.25">
      <c r="A51999">
        <v>17348</v>
      </c>
      <c r="B51999" s="1">
        <f>DATE(2047,7,1) + TIME(0,0,0)</f>
        <v>53874</v>
      </c>
      <c r="C51999">
        <v>47.246467590000002</v>
      </c>
    </row>
    <row r="52000" spans="1:3" x14ac:dyDescent="0.25">
      <c r="A52000">
        <v>17379</v>
      </c>
      <c r="B52000" s="1">
        <f>DATE(2047,8,1) + TIME(0,0,0)</f>
        <v>53905</v>
      </c>
      <c r="C52000">
        <v>47.255329132</v>
      </c>
    </row>
    <row r="52001" spans="1:3" x14ac:dyDescent="0.25">
      <c r="A52001">
        <v>17410</v>
      </c>
      <c r="B52001" s="1">
        <f>DATE(2047,9,1) + TIME(0,0,0)</f>
        <v>53936</v>
      </c>
      <c r="C52001">
        <v>47.264171599999997</v>
      </c>
    </row>
    <row r="52002" spans="1:3" x14ac:dyDescent="0.25">
      <c r="A52002">
        <v>17440</v>
      </c>
      <c r="B52002" s="1">
        <f>DATE(2047,10,1) + TIME(0,0,0)</f>
        <v>53966</v>
      </c>
      <c r="C52002">
        <v>47.272716522000003</v>
      </c>
    </row>
    <row r="52003" spans="1:3" x14ac:dyDescent="0.25">
      <c r="A52003">
        <v>17471</v>
      </c>
      <c r="B52003" s="1">
        <f>DATE(2047,11,1) + TIME(0,0,0)</f>
        <v>53997</v>
      </c>
      <c r="C52003">
        <v>47.281528473000002</v>
      </c>
    </row>
    <row r="52004" spans="1:3" x14ac:dyDescent="0.25">
      <c r="A52004">
        <v>17501</v>
      </c>
      <c r="B52004" s="1">
        <f>DATE(2047,12,1) + TIME(0,0,0)</f>
        <v>54027</v>
      </c>
      <c r="C52004">
        <v>47.290039061999998</v>
      </c>
    </row>
    <row r="52005" spans="1:3" x14ac:dyDescent="0.25">
      <c r="A52005">
        <v>17532</v>
      </c>
      <c r="B52005" s="1">
        <f>DATE(2048,1,1) + TIME(0,0,0)</f>
        <v>54058</v>
      </c>
      <c r="C52005">
        <v>47.298820495999998</v>
      </c>
    </row>
    <row r="52006" spans="1:3" x14ac:dyDescent="0.25">
      <c r="A52006">
        <v>17563</v>
      </c>
      <c r="B52006" s="1">
        <f>DATE(2048,2,1) + TIME(0,0,0)</f>
        <v>54089</v>
      </c>
      <c r="C52006">
        <v>47.307582855</v>
      </c>
    </row>
    <row r="52007" spans="1:3" x14ac:dyDescent="0.25">
      <c r="A52007">
        <v>17592</v>
      </c>
      <c r="B52007" s="1">
        <f>DATE(2048,3,1) + TIME(0,0,0)</f>
        <v>54118</v>
      </c>
      <c r="C52007">
        <v>47.315765380999999</v>
      </c>
    </row>
    <row r="52008" spans="1:3" x14ac:dyDescent="0.25">
      <c r="A52008">
        <v>17623</v>
      </c>
      <c r="B52008" s="1">
        <f>DATE(2048,4,1) + TIME(0,0,0)</f>
        <v>54149</v>
      </c>
      <c r="C52008">
        <v>47.324497223000002</v>
      </c>
    </row>
    <row r="52009" spans="1:3" x14ac:dyDescent="0.25">
      <c r="A52009">
        <v>17653</v>
      </c>
      <c r="B52009" s="1">
        <f>DATE(2048,5,1) + TIME(0,0,0)</f>
        <v>54179</v>
      </c>
      <c r="C52009">
        <v>47.332931518999999</v>
      </c>
    </row>
    <row r="52010" spans="1:3" x14ac:dyDescent="0.25">
      <c r="A52010">
        <v>17684</v>
      </c>
      <c r="B52010" s="1">
        <f>DATE(2048,6,1) + TIME(0,0,0)</f>
        <v>54210</v>
      </c>
      <c r="C52010">
        <v>47.341629028</v>
      </c>
    </row>
    <row r="52011" spans="1:3" x14ac:dyDescent="0.25">
      <c r="A52011">
        <v>17714</v>
      </c>
      <c r="B52011" s="1">
        <f>DATE(2048,7,1) + TIME(0,0,0)</f>
        <v>54240</v>
      </c>
      <c r="C52011">
        <v>47.350032806000002</v>
      </c>
    </row>
    <row r="52012" spans="1:3" x14ac:dyDescent="0.25">
      <c r="A52012">
        <v>17745</v>
      </c>
      <c r="B52012" s="1">
        <f>DATE(2048,8,1) + TIME(0,0,0)</f>
        <v>54271</v>
      </c>
      <c r="C52012">
        <v>47.358699799</v>
      </c>
    </row>
    <row r="52013" spans="1:3" x14ac:dyDescent="0.25">
      <c r="A52013">
        <v>17776</v>
      </c>
      <c r="B52013" s="1">
        <f>DATE(2048,9,1) + TIME(0,0,0)</f>
        <v>54302</v>
      </c>
      <c r="C52013">
        <v>47.367351532000001</v>
      </c>
    </row>
    <row r="52014" spans="1:3" x14ac:dyDescent="0.25">
      <c r="A52014">
        <v>17806</v>
      </c>
      <c r="B52014" s="1">
        <f>DATE(2048,10,1) + TIME(0,0,0)</f>
        <v>54332</v>
      </c>
      <c r="C52014">
        <v>47.375709534000002</v>
      </c>
    </row>
    <row r="52015" spans="1:3" x14ac:dyDescent="0.25">
      <c r="A52015">
        <v>17837</v>
      </c>
      <c r="B52015" s="1">
        <f>DATE(2048,11,1) + TIME(0,0,0)</f>
        <v>54363</v>
      </c>
      <c r="C52015">
        <v>47.384330749999997</v>
      </c>
    </row>
    <row r="52016" spans="1:3" x14ac:dyDescent="0.25">
      <c r="A52016">
        <v>17867</v>
      </c>
      <c r="B52016" s="1">
        <f>DATE(2048,12,1) + TIME(0,0,0)</f>
        <v>54393</v>
      </c>
      <c r="C52016">
        <v>47.392658234000002</v>
      </c>
    </row>
    <row r="52017" spans="1:3" x14ac:dyDescent="0.25">
      <c r="A52017">
        <v>17898</v>
      </c>
      <c r="B52017" s="1">
        <f>DATE(2049,1,1) + TIME(0,0,0)</f>
        <v>54424</v>
      </c>
      <c r="C52017">
        <v>47.401245117000002</v>
      </c>
    </row>
    <row r="52018" spans="1:3" x14ac:dyDescent="0.25">
      <c r="A52018">
        <v>17929</v>
      </c>
      <c r="B52018" s="1">
        <f>DATE(2049,2,1) + TIME(0,0,0)</f>
        <v>54455</v>
      </c>
      <c r="C52018">
        <v>47.409820557000003</v>
      </c>
    </row>
    <row r="52019" spans="1:3" x14ac:dyDescent="0.25">
      <c r="A52019">
        <v>17957</v>
      </c>
      <c r="B52019" s="1">
        <f>DATE(2049,3,1) + TIME(0,0,0)</f>
        <v>54483</v>
      </c>
      <c r="C52019">
        <v>47.417549133000001</v>
      </c>
    </row>
    <row r="52020" spans="1:3" x14ac:dyDescent="0.25">
      <c r="A52020">
        <v>17988</v>
      </c>
      <c r="B52020" s="1">
        <f>DATE(2049,4,1) + TIME(0,0,0)</f>
        <v>54514</v>
      </c>
      <c r="C52020">
        <v>47.426094055</v>
      </c>
    </row>
    <row r="52021" spans="1:3" x14ac:dyDescent="0.25">
      <c r="A52021">
        <v>18018</v>
      </c>
      <c r="B52021" s="1">
        <f>DATE(2049,5,1) + TIME(0,0,0)</f>
        <v>54544</v>
      </c>
      <c r="C52021">
        <v>47.434349060000002</v>
      </c>
    </row>
    <row r="52022" spans="1:3" x14ac:dyDescent="0.25">
      <c r="A52022">
        <v>18049</v>
      </c>
      <c r="B52022" s="1">
        <f>DATE(2049,6,1) + TIME(0,0,0)</f>
        <v>54575</v>
      </c>
      <c r="C52022">
        <v>47.442863463999998</v>
      </c>
    </row>
    <row r="52023" spans="1:3" x14ac:dyDescent="0.25">
      <c r="A52023">
        <v>18079</v>
      </c>
      <c r="B52023" s="1">
        <f>DATE(2049,7,1) + TIME(0,0,0)</f>
        <v>54605</v>
      </c>
      <c r="C52023">
        <v>47.451087952000002</v>
      </c>
    </row>
    <row r="52024" spans="1:3" x14ac:dyDescent="0.25">
      <c r="A52024">
        <v>18110</v>
      </c>
      <c r="B52024" s="1">
        <f>DATE(2049,8,1) + TIME(0,0,0)</f>
        <v>54636</v>
      </c>
      <c r="C52024">
        <v>47.459571838000002</v>
      </c>
    </row>
    <row r="52025" spans="1:3" x14ac:dyDescent="0.25">
      <c r="A52025">
        <v>18141</v>
      </c>
      <c r="B52025" s="1">
        <f>DATE(2049,9,1) + TIME(0,0,0)</f>
        <v>54667</v>
      </c>
      <c r="C52025">
        <v>47.468040465999998</v>
      </c>
    </row>
    <row r="52026" spans="1:3" x14ac:dyDescent="0.25">
      <c r="A52026">
        <v>18171</v>
      </c>
      <c r="B52026" s="1">
        <f>DATE(2049,10,1) + TIME(0,0,0)</f>
        <v>54697</v>
      </c>
      <c r="C52026">
        <v>47.476222991999997</v>
      </c>
    </row>
    <row r="52027" spans="1:3" x14ac:dyDescent="0.25">
      <c r="A52027">
        <v>18202</v>
      </c>
      <c r="B52027" s="1">
        <f>DATE(2049,11,1) + TIME(0,0,0)</f>
        <v>54728</v>
      </c>
      <c r="C52027">
        <v>47.484661101999997</v>
      </c>
    </row>
    <row r="52028" spans="1:3" x14ac:dyDescent="0.25">
      <c r="A52028">
        <v>18232</v>
      </c>
      <c r="B52028" s="1">
        <f>DATE(2049,12,1) + TIME(0,0,0)</f>
        <v>54758</v>
      </c>
      <c r="C52028">
        <v>47.492816925</v>
      </c>
    </row>
    <row r="52029" spans="1:3" x14ac:dyDescent="0.25">
      <c r="A52029">
        <v>18263</v>
      </c>
      <c r="B52029" s="1">
        <f>DATE(2050,1,1) + TIME(0,0,0)</f>
        <v>54789</v>
      </c>
      <c r="C52029">
        <v>47.501224518000001</v>
      </c>
    </row>
    <row r="52031" spans="1:3" x14ac:dyDescent="0.25">
      <c r="A52031" t="s">
        <v>89</v>
      </c>
    </row>
    <row r="52033" spans="1:3" x14ac:dyDescent="0.25">
      <c r="A52033" t="s">
        <v>1</v>
      </c>
      <c r="B52033" t="s">
        <v>2</v>
      </c>
      <c r="C52033" t="s">
        <v>3</v>
      </c>
    </row>
    <row r="52034" spans="1:3" x14ac:dyDescent="0.25">
      <c r="A52034">
        <v>0</v>
      </c>
      <c r="B52034" s="1">
        <f>DATE(2000,1,1) + TIME(0,0,0)</f>
        <v>36526</v>
      </c>
      <c r="C52034">
        <v>0</v>
      </c>
    </row>
    <row r="52035" spans="1:3" x14ac:dyDescent="0.25">
      <c r="A52035">
        <v>31</v>
      </c>
      <c r="B52035" s="1">
        <f>DATE(2000,2,1) + TIME(0,0,0)</f>
        <v>36557</v>
      </c>
      <c r="C52035">
        <v>6.4248671532000001</v>
      </c>
    </row>
    <row r="52036" spans="1:3" x14ac:dyDescent="0.25">
      <c r="A52036">
        <v>60</v>
      </c>
      <c r="B52036" s="1">
        <f>DATE(2000,3,1) + TIME(0,0,0)</f>
        <v>36586</v>
      </c>
      <c r="C52036">
        <v>12.126960754000001</v>
      </c>
    </row>
    <row r="52037" spans="1:3" x14ac:dyDescent="0.25">
      <c r="A52037">
        <v>91</v>
      </c>
      <c r="B52037" s="1">
        <f>DATE(2000,4,1) + TIME(0,0,0)</f>
        <v>36617</v>
      </c>
      <c r="C52037">
        <v>15.958919525000001</v>
      </c>
    </row>
    <row r="52038" spans="1:3" x14ac:dyDescent="0.25">
      <c r="A52038">
        <v>121</v>
      </c>
      <c r="B52038" s="1">
        <f>DATE(2000,5,1) + TIME(0,0,0)</f>
        <v>36647</v>
      </c>
      <c r="C52038">
        <v>18.275207519999999</v>
      </c>
    </row>
    <row r="52039" spans="1:3" x14ac:dyDescent="0.25">
      <c r="A52039">
        <v>152</v>
      </c>
      <c r="B52039" s="1">
        <f>DATE(2000,6,1) + TIME(0,0,0)</f>
        <v>36678</v>
      </c>
      <c r="C52039">
        <v>19.892826079999999</v>
      </c>
    </row>
    <row r="52040" spans="1:3" x14ac:dyDescent="0.25">
      <c r="A52040">
        <v>182</v>
      </c>
      <c r="B52040" s="1">
        <f>DATE(2000,7,1) + TIME(0,0,0)</f>
        <v>36708</v>
      </c>
      <c r="C52040">
        <v>20.995958328</v>
      </c>
    </row>
    <row r="52041" spans="1:3" x14ac:dyDescent="0.25">
      <c r="A52041">
        <v>213</v>
      </c>
      <c r="B52041" s="1">
        <f>DATE(2000,8,1) + TIME(0,0,0)</f>
        <v>36739</v>
      </c>
      <c r="C52041">
        <v>21.894157409999998</v>
      </c>
    </row>
    <row r="52042" spans="1:3" x14ac:dyDescent="0.25">
      <c r="A52042">
        <v>244</v>
      </c>
      <c r="B52042" s="1">
        <f>DATE(2000,9,1) + TIME(0,0,0)</f>
        <v>36770</v>
      </c>
      <c r="C52042">
        <v>22.644960402999999</v>
      </c>
    </row>
    <row r="52043" spans="1:3" x14ac:dyDescent="0.25">
      <c r="A52043">
        <v>274</v>
      </c>
      <c r="B52043" s="1">
        <f>DATE(2000,10,1) + TIME(0,0,0)</f>
        <v>36800</v>
      </c>
      <c r="C52043">
        <v>23.285644530999999</v>
      </c>
    </row>
    <row r="52044" spans="1:3" x14ac:dyDescent="0.25">
      <c r="A52044">
        <v>305</v>
      </c>
      <c r="B52044" s="1">
        <f>DATE(2000,11,1) + TIME(0,0,0)</f>
        <v>36831</v>
      </c>
      <c r="C52044">
        <v>23.891714096000001</v>
      </c>
    </row>
    <row r="52045" spans="1:3" x14ac:dyDescent="0.25">
      <c r="A52045">
        <v>335</v>
      </c>
      <c r="B52045" s="1">
        <f>DATE(2000,12,1) + TIME(0,0,0)</f>
        <v>36861</v>
      </c>
      <c r="C52045">
        <v>24.441299438000001</v>
      </c>
    </row>
    <row r="52046" spans="1:3" x14ac:dyDescent="0.25">
      <c r="A52046">
        <v>366</v>
      </c>
      <c r="B52046" s="1">
        <f>DATE(2001,1,1) + TIME(0,0,0)</f>
        <v>36892</v>
      </c>
      <c r="C52046">
        <v>24.980827332</v>
      </c>
    </row>
    <row r="52047" spans="1:3" x14ac:dyDescent="0.25">
      <c r="A52047">
        <v>397</v>
      </c>
      <c r="B52047" s="1">
        <f>DATE(2001,2,1) + TIME(0,0,0)</f>
        <v>36923</v>
      </c>
      <c r="C52047">
        <v>25.497026442999999</v>
      </c>
    </row>
    <row r="52048" spans="1:3" x14ac:dyDescent="0.25">
      <c r="A52048">
        <v>425</v>
      </c>
      <c r="B52048" s="1">
        <f>DATE(2001,3,1) + TIME(0,0,0)</f>
        <v>36951</v>
      </c>
      <c r="C52048">
        <v>25.947383881</v>
      </c>
    </row>
    <row r="52049" spans="1:3" x14ac:dyDescent="0.25">
      <c r="A52049">
        <v>456</v>
      </c>
      <c r="B52049" s="1">
        <f>DATE(2001,4,1) + TIME(0,0,0)</f>
        <v>36982</v>
      </c>
      <c r="C52049">
        <v>26.431898116999999</v>
      </c>
    </row>
    <row r="52050" spans="1:3" x14ac:dyDescent="0.25">
      <c r="A52050">
        <v>486</v>
      </c>
      <c r="B52050" s="1">
        <f>DATE(2001,5,1) + TIME(0,0,0)</f>
        <v>37012</v>
      </c>
      <c r="C52050">
        <v>26.884290695000001</v>
      </c>
    </row>
    <row r="52051" spans="1:3" x14ac:dyDescent="0.25">
      <c r="A52051">
        <v>517</v>
      </c>
      <c r="B52051" s="1">
        <f>DATE(2001,6,1) + TIME(0,0,0)</f>
        <v>37043</v>
      </c>
      <c r="C52051">
        <v>27.330245972</v>
      </c>
    </row>
    <row r="52052" spans="1:3" x14ac:dyDescent="0.25">
      <c r="A52052">
        <v>547</v>
      </c>
      <c r="B52052" s="1">
        <f>DATE(2001,7,1) + TIME(0,0,0)</f>
        <v>37073</v>
      </c>
      <c r="C52052">
        <v>27.734838486000001</v>
      </c>
    </row>
    <row r="52053" spans="1:3" x14ac:dyDescent="0.25">
      <c r="A52053">
        <v>578</v>
      </c>
      <c r="B52053" s="1">
        <f>DATE(2001,8,1) + TIME(0,0,0)</f>
        <v>37104</v>
      </c>
      <c r="C52053">
        <v>28.120357512999998</v>
      </c>
    </row>
    <row r="52054" spans="1:3" x14ac:dyDescent="0.25">
      <c r="A52054">
        <v>609</v>
      </c>
      <c r="B52054" s="1">
        <f>DATE(2001,9,1) + TIME(0,0,0)</f>
        <v>37135</v>
      </c>
      <c r="C52054">
        <v>28.476064682000001</v>
      </c>
    </row>
    <row r="52055" spans="1:3" x14ac:dyDescent="0.25">
      <c r="A52055">
        <v>639</v>
      </c>
      <c r="B52055" s="1">
        <f>DATE(2001,10,1) + TIME(0,0,0)</f>
        <v>37165</v>
      </c>
      <c r="C52055">
        <v>28.795286179000001</v>
      </c>
    </row>
    <row r="52056" spans="1:3" x14ac:dyDescent="0.25">
      <c r="A52056">
        <v>670</v>
      </c>
      <c r="B52056" s="1">
        <f>DATE(2001,11,1) + TIME(0,0,0)</f>
        <v>37196</v>
      </c>
      <c r="C52056">
        <v>29.104652405</v>
      </c>
    </row>
    <row r="52057" spans="1:3" x14ac:dyDescent="0.25">
      <c r="A52057">
        <v>700</v>
      </c>
      <c r="B52057" s="1">
        <f>DATE(2001,12,1) + TIME(0,0,0)</f>
        <v>37226</v>
      </c>
      <c r="C52057">
        <v>29.38996315</v>
      </c>
    </row>
    <row r="52058" spans="1:3" x14ac:dyDescent="0.25">
      <c r="A52058">
        <v>731</v>
      </c>
      <c r="B52058" s="1">
        <f>DATE(2002,1,1) + TIME(0,0,0)</f>
        <v>37257</v>
      </c>
      <c r="C52058">
        <v>29.673944472999999</v>
      </c>
    </row>
    <row r="52059" spans="1:3" x14ac:dyDescent="0.25">
      <c r="A52059">
        <v>762</v>
      </c>
      <c r="B52059" s="1">
        <f>DATE(2002,2,1) + TIME(0,0,0)</f>
        <v>37288</v>
      </c>
      <c r="C52059">
        <v>29.949699402</v>
      </c>
    </row>
    <row r="52060" spans="1:3" x14ac:dyDescent="0.25">
      <c r="A52060">
        <v>790</v>
      </c>
      <c r="B52060" s="1">
        <f>DATE(2002,3,1) + TIME(0,0,0)</f>
        <v>37316</v>
      </c>
      <c r="C52060">
        <v>30.193811416999999</v>
      </c>
    </row>
    <row r="52061" spans="1:3" x14ac:dyDescent="0.25">
      <c r="A52061">
        <v>821</v>
      </c>
      <c r="B52061" s="1">
        <f>DATE(2002,4,1) + TIME(0,0,0)</f>
        <v>37347</v>
      </c>
      <c r="C52061">
        <v>30.462196349999999</v>
      </c>
    </row>
    <row r="52062" spans="1:3" x14ac:dyDescent="0.25">
      <c r="A52062">
        <v>851</v>
      </c>
      <c r="B52062" s="1">
        <f>DATE(2002,5,1) + TIME(0,0,0)</f>
        <v>37377</v>
      </c>
      <c r="C52062">
        <v>30.722982407</v>
      </c>
    </row>
    <row r="52063" spans="1:3" x14ac:dyDescent="0.25">
      <c r="A52063">
        <v>882</v>
      </c>
      <c r="B52063" s="1">
        <f>DATE(2002,6,1) + TIME(0,0,0)</f>
        <v>37408</v>
      </c>
      <c r="C52063">
        <v>30.995416640999998</v>
      </c>
    </row>
    <row r="52064" spans="1:3" x14ac:dyDescent="0.25">
      <c r="A52064">
        <v>912</v>
      </c>
      <c r="B52064" s="1">
        <f>DATE(2002,7,1) + TIME(0,0,0)</f>
        <v>37438</v>
      </c>
      <c r="C52064">
        <v>31.262224196999998</v>
      </c>
    </row>
    <row r="52065" spans="1:3" x14ac:dyDescent="0.25">
      <c r="A52065">
        <v>943</v>
      </c>
      <c r="B52065" s="1">
        <f>DATE(2002,8,1) + TIME(0,0,0)</f>
        <v>37469</v>
      </c>
      <c r="C52065">
        <v>31.540620804</v>
      </c>
    </row>
    <row r="52066" spans="1:3" x14ac:dyDescent="0.25">
      <c r="A52066">
        <v>974</v>
      </c>
      <c r="B52066" s="1">
        <f>DATE(2002,9,1) + TIME(0,0,0)</f>
        <v>37500</v>
      </c>
      <c r="C52066">
        <v>31.820627213000002</v>
      </c>
    </row>
    <row r="52067" spans="1:3" x14ac:dyDescent="0.25">
      <c r="A52067">
        <v>1004</v>
      </c>
      <c r="B52067" s="1">
        <f>DATE(2002,10,1) + TIME(0,0,0)</f>
        <v>37530</v>
      </c>
      <c r="C52067">
        <v>32.092517852999997</v>
      </c>
    </row>
    <row r="52068" spans="1:3" x14ac:dyDescent="0.25">
      <c r="A52068">
        <v>1035</v>
      </c>
      <c r="B52068" s="1">
        <f>DATE(2002,11,1) + TIME(0,0,0)</f>
        <v>37561</v>
      </c>
      <c r="C52068">
        <v>32.373775481999999</v>
      </c>
    </row>
    <row r="52069" spans="1:3" x14ac:dyDescent="0.25">
      <c r="A52069">
        <v>1065</v>
      </c>
      <c r="B52069" s="1">
        <f>DATE(2002,12,1) + TIME(0,0,0)</f>
        <v>37591</v>
      </c>
      <c r="C52069">
        <v>32.645629882999998</v>
      </c>
    </row>
    <row r="52070" spans="1:3" x14ac:dyDescent="0.25">
      <c r="A52070">
        <v>1096</v>
      </c>
      <c r="B52070" s="1">
        <f>DATE(2003,1,1) + TIME(0,0,0)</f>
        <v>37622</v>
      </c>
      <c r="C52070">
        <v>32.925697327000002</v>
      </c>
    </row>
    <row r="52071" spans="1:3" x14ac:dyDescent="0.25">
      <c r="A52071">
        <v>1127</v>
      </c>
      <c r="B52071" s="1">
        <f>DATE(2003,2,1) + TIME(0,0,0)</f>
        <v>37653</v>
      </c>
      <c r="C52071">
        <v>33.204288482999999</v>
      </c>
    </row>
    <row r="52072" spans="1:3" x14ac:dyDescent="0.25">
      <c r="A52072">
        <v>1155</v>
      </c>
      <c r="B52072" s="1">
        <f>DATE(2003,3,1) + TIME(0,0,0)</f>
        <v>37681</v>
      </c>
      <c r="C52072">
        <v>33.454307556000003</v>
      </c>
    </row>
    <row r="52073" spans="1:3" x14ac:dyDescent="0.25">
      <c r="A52073">
        <v>1186</v>
      </c>
      <c r="B52073" s="1">
        <f>DATE(2003,4,1) + TIME(0,0,0)</f>
        <v>37712</v>
      </c>
      <c r="C52073">
        <v>33.728916167999998</v>
      </c>
    </row>
    <row r="52074" spans="1:3" x14ac:dyDescent="0.25">
      <c r="A52074">
        <v>1216</v>
      </c>
      <c r="B52074" s="1">
        <f>DATE(2003,5,1) + TIME(0,0,0)</f>
        <v>37742</v>
      </c>
      <c r="C52074">
        <v>33.991977691999999</v>
      </c>
    </row>
    <row r="52075" spans="1:3" x14ac:dyDescent="0.25">
      <c r="A52075">
        <v>1247</v>
      </c>
      <c r="B52075" s="1">
        <f>DATE(2003,6,1) + TIME(0,0,0)</f>
        <v>37773</v>
      </c>
      <c r="C52075">
        <v>34.260128021</v>
      </c>
    </row>
    <row r="52076" spans="1:3" x14ac:dyDescent="0.25">
      <c r="A52076">
        <v>1277</v>
      </c>
      <c r="B52076" s="1">
        <f>DATE(2003,7,1) + TIME(0,0,0)</f>
        <v>37803</v>
      </c>
      <c r="C52076">
        <v>34.515411377</v>
      </c>
    </row>
    <row r="52077" spans="1:3" x14ac:dyDescent="0.25">
      <c r="A52077">
        <v>1308</v>
      </c>
      <c r="B52077" s="1">
        <f>DATE(2003,8,1) + TIME(0,0,0)</f>
        <v>37834</v>
      </c>
      <c r="C52077">
        <v>34.774417876999998</v>
      </c>
    </row>
    <row r="52078" spans="1:3" x14ac:dyDescent="0.25">
      <c r="A52078">
        <v>1339</v>
      </c>
      <c r="B52078" s="1">
        <f>DATE(2003,9,1) + TIME(0,0,0)</f>
        <v>37865</v>
      </c>
      <c r="C52078">
        <v>35.028194427000003</v>
      </c>
    </row>
    <row r="52079" spans="1:3" x14ac:dyDescent="0.25">
      <c r="A52079">
        <v>1369</v>
      </c>
      <c r="B52079" s="1">
        <f>DATE(2003,10,1) + TIME(0,0,0)</f>
        <v>37895</v>
      </c>
      <c r="C52079">
        <v>35.268218994000001</v>
      </c>
    </row>
    <row r="52080" spans="1:3" x14ac:dyDescent="0.25">
      <c r="A52080">
        <v>1400</v>
      </c>
      <c r="B52080" s="1">
        <f>DATE(2003,11,1) + TIME(0,0,0)</f>
        <v>37926</v>
      </c>
      <c r="C52080">
        <v>35.509944916000002</v>
      </c>
    </row>
    <row r="52081" spans="1:3" x14ac:dyDescent="0.25">
      <c r="A52081">
        <v>1430</v>
      </c>
      <c r="B52081" s="1">
        <f>DATE(2003,12,1) + TIME(0,0,0)</f>
        <v>37956</v>
      </c>
      <c r="C52081">
        <v>35.737377166999998</v>
      </c>
    </row>
    <row r="52082" spans="1:3" x14ac:dyDescent="0.25">
      <c r="A52082">
        <v>1461</v>
      </c>
      <c r="B52082" s="1">
        <f>DATE(2004,1,1) + TIME(0,0,0)</f>
        <v>37987</v>
      </c>
      <c r="C52082">
        <v>35.965713501000003</v>
      </c>
    </row>
    <row r="52083" spans="1:3" x14ac:dyDescent="0.25">
      <c r="A52083">
        <v>1492</v>
      </c>
      <c r="B52083" s="1">
        <f>DATE(2004,2,1) + TIME(0,0,0)</f>
        <v>38018</v>
      </c>
      <c r="C52083">
        <v>36.187828064000001</v>
      </c>
    </row>
    <row r="52084" spans="1:3" x14ac:dyDescent="0.25">
      <c r="A52084">
        <v>1521</v>
      </c>
      <c r="B52084" s="1">
        <f>DATE(2004,3,1) + TIME(0,0,0)</f>
        <v>38047</v>
      </c>
      <c r="C52084">
        <v>36.389701842999997</v>
      </c>
    </row>
    <row r="52085" spans="1:3" x14ac:dyDescent="0.25">
      <c r="A52085">
        <v>1552</v>
      </c>
      <c r="B52085" s="1">
        <f>DATE(2004,4,1) + TIME(0,0,0)</f>
        <v>38078</v>
      </c>
      <c r="C52085">
        <v>36.599266051999997</v>
      </c>
    </row>
    <row r="52086" spans="1:3" x14ac:dyDescent="0.25">
      <c r="A52086">
        <v>1582</v>
      </c>
      <c r="B52086" s="1">
        <f>DATE(2004,5,1) + TIME(0,0,0)</f>
        <v>38108</v>
      </c>
      <c r="C52086">
        <v>36.796028137</v>
      </c>
    </row>
    <row r="52087" spans="1:3" x14ac:dyDescent="0.25">
      <c r="A52087">
        <v>1613</v>
      </c>
      <c r="B52087" s="1">
        <f>DATE(2004,6,1) + TIME(0,0,0)</f>
        <v>38139</v>
      </c>
      <c r="C52087">
        <v>36.993431090999998</v>
      </c>
    </row>
    <row r="52088" spans="1:3" x14ac:dyDescent="0.25">
      <c r="A52088">
        <v>1643</v>
      </c>
      <c r="B52088" s="1">
        <f>DATE(2004,7,1) + TIME(0,0,0)</f>
        <v>38169</v>
      </c>
      <c r="C52088">
        <v>37.179134369000003</v>
      </c>
    </row>
    <row r="52089" spans="1:3" x14ac:dyDescent="0.25">
      <c r="A52089">
        <v>1674</v>
      </c>
      <c r="B52089" s="1">
        <f>DATE(2004,8,1) + TIME(0,0,0)</f>
        <v>38200</v>
      </c>
      <c r="C52089">
        <v>37.366088867000002</v>
      </c>
    </row>
    <row r="52090" spans="1:3" x14ac:dyDescent="0.25">
      <c r="A52090">
        <v>1705</v>
      </c>
      <c r="B52090" s="1">
        <f>DATE(2004,9,1) + TIME(0,0,0)</f>
        <v>38231</v>
      </c>
      <c r="C52090">
        <v>37.548309326000002</v>
      </c>
    </row>
    <row r="52091" spans="1:3" x14ac:dyDescent="0.25">
      <c r="A52091">
        <v>1735</v>
      </c>
      <c r="B52091" s="1">
        <f>DATE(2004,10,1) + TIME(0,0,0)</f>
        <v>38261</v>
      </c>
      <c r="C52091">
        <v>37.720310210999997</v>
      </c>
    </row>
    <row r="52092" spans="1:3" x14ac:dyDescent="0.25">
      <c r="A52092">
        <v>1766</v>
      </c>
      <c r="B52092" s="1">
        <f>DATE(2004,11,1) + TIME(0,0,0)</f>
        <v>38292</v>
      </c>
      <c r="C52092">
        <v>37.893932343000003</v>
      </c>
    </row>
    <row r="52093" spans="1:3" x14ac:dyDescent="0.25">
      <c r="A52093">
        <v>1796</v>
      </c>
      <c r="B52093" s="1">
        <f>DATE(2004,12,1) + TIME(0,0,0)</f>
        <v>38322</v>
      </c>
      <c r="C52093">
        <v>38.058116912999999</v>
      </c>
    </row>
    <row r="52094" spans="1:3" x14ac:dyDescent="0.25">
      <c r="A52094">
        <v>1827</v>
      </c>
      <c r="B52094" s="1">
        <f>DATE(2005,1,1) + TIME(0,0,0)</f>
        <v>38353</v>
      </c>
      <c r="C52094">
        <v>38.223960876</v>
      </c>
    </row>
    <row r="52095" spans="1:3" x14ac:dyDescent="0.25">
      <c r="A52095">
        <v>1858</v>
      </c>
      <c r="B52095" s="1">
        <f>DATE(2005,2,1) + TIME(0,0,0)</f>
        <v>38384</v>
      </c>
      <c r="C52095">
        <v>38.386112212999997</v>
      </c>
    </row>
    <row r="52096" spans="1:3" x14ac:dyDescent="0.25">
      <c r="A52096">
        <v>1886</v>
      </c>
      <c r="B52096" s="1">
        <f>DATE(2005,3,1) + TIME(0,0,0)</f>
        <v>38412</v>
      </c>
      <c r="C52096">
        <v>38.529674530000001</v>
      </c>
    </row>
    <row r="52097" spans="1:3" x14ac:dyDescent="0.25">
      <c r="A52097">
        <v>1917</v>
      </c>
      <c r="B52097" s="1">
        <f>DATE(2005,4,1) + TIME(0,0,0)</f>
        <v>38443</v>
      </c>
      <c r="C52097">
        <v>38.685512543000002</v>
      </c>
    </row>
    <row r="52098" spans="1:3" x14ac:dyDescent="0.25">
      <c r="A52098">
        <v>1947</v>
      </c>
      <c r="B52098" s="1">
        <f>DATE(2005,5,1) + TIME(0,0,0)</f>
        <v>38473</v>
      </c>
      <c r="C52098">
        <v>38.833267212000003</v>
      </c>
    </row>
    <row r="52099" spans="1:3" x14ac:dyDescent="0.25">
      <c r="A52099">
        <v>1978</v>
      </c>
      <c r="B52099" s="1">
        <f>DATE(2005,6,1) + TIME(0,0,0)</f>
        <v>38504</v>
      </c>
      <c r="C52099">
        <v>38.982795715000002</v>
      </c>
    </row>
    <row r="52100" spans="1:3" x14ac:dyDescent="0.25">
      <c r="A52100">
        <v>2008</v>
      </c>
      <c r="B52100" s="1">
        <f>DATE(2005,7,1) + TIME(0,0,0)</f>
        <v>38534</v>
      </c>
      <c r="C52100">
        <v>39.124431610000002</v>
      </c>
    </row>
    <row r="52101" spans="1:3" x14ac:dyDescent="0.25">
      <c r="A52101">
        <v>2039</v>
      </c>
      <c r="B52101" s="1">
        <f>DATE(2005,8,1) + TIME(0,0,0)</f>
        <v>38565</v>
      </c>
      <c r="C52101">
        <v>39.267593384000001</v>
      </c>
    </row>
    <row r="52102" spans="1:3" x14ac:dyDescent="0.25">
      <c r="A52102">
        <v>2070</v>
      </c>
      <c r="B52102" s="1">
        <f>DATE(2005,9,1) + TIME(0,0,0)</f>
        <v>38596</v>
      </c>
      <c r="C52102">
        <v>39.407501220999997</v>
      </c>
    </row>
    <row r="52103" spans="1:3" x14ac:dyDescent="0.25">
      <c r="A52103">
        <v>2100</v>
      </c>
      <c r="B52103" s="1">
        <f>DATE(2005,10,1) + TIME(0,0,0)</f>
        <v>38626</v>
      </c>
      <c r="C52103">
        <v>39.539794921999999</v>
      </c>
    </row>
    <row r="52104" spans="1:3" x14ac:dyDescent="0.25">
      <c r="A52104">
        <v>2131</v>
      </c>
      <c r="B52104" s="1">
        <f>DATE(2005,11,1) + TIME(0,0,0)</f>
        <v>38657</v>
      </c>
      <c r="C52104">
        <v>39.673347473</v>
      </c>
    </row>
    <row r="52105" spans="1:3" x14ac:dyDescent="0.25">
      <c r="A52105">
        <v>2161</v>
      </c>
      <c r="B52105" s="1">
        <f>DATE(2005,12,1) + TIME(0,0,0)</f>
        <v>38687</v>
      </c>
      <c r="C52105">
        <v>39.799633026000002</v>
      </c>
    </row>
    <row r="52106" spans="1:3" x14ac:dyDescent="0.25">
      <c r="A52106">
        <v>2192</v>
      </c>
      <c r="B52106" s="1">
        <f>DATE(2006,1,1) + TIME(0,0,0)</f>
        <v>38718</v>
      </c>
      <c r="C52106">
        <v>39.927139281999999</v>
      </c>
    </row>
    <row r="52107" spans="1:3" x14ac:dyDescent="0.25">
      <c r="A52107">
        <v>2223</v>
      </c>
      <c r="B52107" s="1">
        <f>DATE(2006,2,1) + TIME(0,0,0)</f>
        <v>38749</v>
      </c>
      <c r="C52107">
        <v>40.051605225000003</v>
      </c>
    </row>
    <row r="52108" spans="1:3" x14ac:dyDescent="0.25">
      <c r="A52108">
        <v>2251</v>
      </c>
      <c r="B52108" s="1">
        <f>DATE(2006,3,1) + TIME(0,0,0)</f>
        <v>38777</v>
      </c>
      <c r="C52108">
        <v>40.161407470999997</v>
      </c>
    </row>
    <row r="52109" spans="1:3" x14ac:dyDescent="0.25">
      <c r="A52109">
        <v>2282</v>
      </c>
      <c r="B52109" s="1">
        <f>DATE(2006,4,1) + TIME(0,0,0)</f>
        <v>38808</v>
      </c>
      <c r="C52109">
        <v>40.280155182000001</v>
      </c>
    </row>
    <row r="52110" spans="1:3" x14ac:dyDescent="0.25">
      <c r="A52110">
        <v>2312</v>
      </c>
      <c r="B52110" s="1">
        <f>DATE(2006,5,1) + TIME(0,0,0)</f>
        <v>38838</v>
      </c>
      <c r="C52110">
        <v>40.392356872999997</v>
      </c>
    </row>
    <row r="52111" spans="1:3" x14ac:dyDescent="0.25">
      <c r="A52111">
        <v>2343</v>
      </c>
      <c r="B52111" s="1">
        <f>DATE(2006,6,1) + TIME(0,0,0)</f>
        <v>38869</v>
      </c>
      <c r="C52111">
        <v>40.505638122999997</v>
      </c>
    </row>
    <row r="52112" spans="1:3" x14ac:dyDescent="0.25">
      <c r="A52112">
        <v>2373</v>
      </c>
      <c r="B52112" s="1">
        <f>DATE(2006,7,1) + TIME(0,0,0)</f>
        <v>38899</v>
      </c>
      <c r="C52112">
        <v>40.612827301000003</v>
      </c>
    </row>
    <row r="52113" spans="1:3" x14ac:dyDescent="0.25">
      <c r="A52113">
        <v>2404</v>
      </c>
      <c r="B52113" s="1">
        <f>DATE(2006,8,1) + TIME(0,0,0)</f>
        <v>38930</v>
      </c>
      <c r="C52113">
        <v>40.721221923999998</v>
      </c>
    </row>
    <row r="52114" spans="1:3" x14ac:dyDescent="0.25">
      <c r="A52114">
        <v>2435</v>
      </c>
      <c r="B52114" s="1">
        <f>DATE(2006,9,1) + TIME(0,0,0)</f>
        <v>38961</v>
      </c>
      <c r="C52114">
        <v>40.827350615999997</v>
      </c>
    </row>
    <row r="52115" spans="1:3" x14ac:dyDescent="0.25">
      <c r="A52115">
        <v>2465</v>
      </c>
      <c r="B52115" s="1">
        <f>DATE(2006,10,1) + TIME(0,0,0)</f>
        <v>38991</v>
      </c>
      <c r="C52115">
        <v>40.928108215000002</v>
      </c>
    </row>
    <row r="52116" spans="1:3" x14ac:dyDescent="0.25">
      <c r="A52116">
        <v>2496</v>
      </c>
      <c r="B52116" s="1">
        <f>DATE(2006,11,1) + TIME(0,0,0)</f>
        <v>39022</v>
      </c>
      <c r="C52116">
        <v>41.030185699</v>
      </c>
    </row>
    <row r="52117" spans="1:3" x14ac:dyDescent="0.25">
      <c r="A52117">
        <v>2526</v>
      </c>
      <c r="B52117" s="1">
        <f>DATE(2006,12,1) + TIME(0,0,0)</f>
        <v>39052</v>
      </c>
      <c r="C52117">
        <v>41.127189635999997</v>
      </c>
    </row>
    <row r="52118" spans="1:3" x14ac:dyDescent="0.25">
      <c r="A52118">
        <v>2557</v>
      </c>
      <c r="B52118" s="1">
        <f>DATE(2007,1,1) + TIME(0,0,0)</f>
        <v>39083</v>
      </c>
      <c r="C52118">
        <v>41.225688933999997</v>
      </c>
    </row>
    <row r="52119" spans="1:3" x14ac:dyDescent="0.25">
      <c r="A52119">
        <v>2588</v>
      </c>
      <c r="B52119" s="1">
        <f>DATE(2007,2,1) + TIME(0,0,0)</f>
        <v>39114</v>
      </c>
      <c r="C52119">
        <v>41.322521209999998</v>
      </c>
    </row>
    <row r="52120" spans="1:3" x14ac:dyDescent="0.25">
      <c r="A52120">
        <v>2616</v>
      </c>
      <c r="B52120" s="1">
        <f>DATE(2007,3,1) + TIME(0,0,0)</f>
        <v>39142</v>
      </c>
      <c r="C52120">
        <v>41.408626556000002</v>
      </c>
    </row>
    <row r="52121" spans="1:3" x14ac:dyDescent="0.25">
      <c r="A52121">
        <v>2647</v>
      </c>
      <c r="B52121" s="1">
        <f>DATE(2007,4,1) + TIME(0,0,0)</f>
        <v>39173</v>
      </c>
      <c r="C52121">
        <v>41.502437592</v>
      </c>
    </row>
    <row r="52122" spans="1:3" x14ac:dyDescent="0.25">
      <c r="A52122">
        <v>2677</v>
      </c>
      <c r="B52122" s="1">
        <f>DATE(2007,5,1) + TIME(0,0,0)</f>
        <v>39203</v>
      </c>
      <c r="C52122">
        <v>41.591781615999999</v>
      </c>
    </row>
    <row r="52123" spans="1:3" x14ac:dyDescent="0.25">
      <c r="A52123">
        <v>2708</v>
      </c>
      <c r="B52123" s="1">
        <f>DATE(2007,6,1) + TIME(0,0,0)</f>
        <v>39234</v>
      </c>
      <c r="C52123">
        <v>41.68265152</v>
      </c>
    </row>
    <row r="52124" spans="1:3" x14ac:dyDescent="0.25">
      <c r="A52124">
        <v>2738</v>
      </c>
      <c r="B52124" s="1">
        <f>DATE(2007,7,1) + TIME(0,0,0)</f>
        <v>39264</v>
      </c>
      <c r="C52124">
        <v>41.769218445</v>
      </c>
    </row>
    <row r="52125" spans="1:3" x14ac:dyDescent="0.25">
      <c r="A52125">
        <v>2769</v>
      </c>
      <c r="B52125" s="1">
        <f>DATE(2007,8,1) + TIME(0,0,0)</f>
        <v>39295</v>
      </c>
      <c r="C52125">
        <v>41.857334137000002</v>
      </c>
    </row>
    <row r="52126" spans="1:3" x14ac:dyDescent="0.25">
      <c r="A52126">
        <v>2800</v>
      </c>
      <c r="B52126" s="1">
        <f>DATE(2007,9,1) + TIME(0,0,0)</f>
        <v>39326</v>
      </c>
      <c r="C52126">
        <v>41.944076537999997</v>
      </c>
    </row>
    <row r="52127" spans="1:3" x14ac:dyDescent="0.25">
      <c r="A52127">
        <v>2830</v>
      </c>
      <c r="B52127" s="1">
        <f>DATE(2007,10,1) + TIME(0,0,0)</f>
        <v>39356</v>
      </c>
      <c r="C52127">
        <v>42.026786803999997</v>
      </c>
    </row>
    <row r="52128" spans="1:3" x14ac:dyDescent="0.25">
      <c r="A52128">
        <v>2861</v>
      </c>
      <c r="B52128" s="1">
        <f>DATE(2007,11,1) + TIME(0,0,0)</f>
        <v>39387</v>
      </c>
      <c r="C52128">
        <v>42.111007690000001</v>
      </c>
    </row>
    <row r="52129" spans="1:3" x14ac:dyDescent="0.25">
      <c r="A52129">
        <v>2891</v>
      </c>
      <c r="B52129" s="1">
        <f>DATE(2007,12,1) + TIME(0,0,0)</f>
        <v>39417</v>
      </c>
      <c r="C52129">
        <v>42.191329955999997</v>
      </c>
    </row>
    <row r="52130" spans="1:3" x14ac:dyDescent="0.25">
      <c r="A52130">
        <v>2922</v>
      </c>
      <c r="B52130" s="1">
        <f>DATE(2008,1,1) + TIME(0,0,0)</f>
        <v>39448</v>
      </c>
      <c r="C52130">
        <v>42.273139954000001</v>
      </c>
    </row>
    <row r="52131" spans="1:3" x14ac:dyDescent="0.25">
      <c r="A52131">
        <v>2953</v>
      </c>
      <c r="B52131" s="1">
        <f>DATE(2008,2,1) + TIME(0,0,0)</f>
        <v>39479</v>
      </c>
      <c r="C52131">
        <v>42.353816985999998</v>
      </c>
    </row>
    <row r="52132" spans="1:3" x14ac:dyDescent="0.25">
      <c r="A52132">
        <v>2982</v>
      </c>
      <c r="B52132" s="1">
        <f>DATE(2008,3,1) + TIME(0,0,0)</f>
        <v>39508</v>
      </c>
      <c r="C52132">
        <v>42.428279877000001</v>
      </c>
    </row>
    <row r="52133" spans="1:3" x14ac:dyDescent="0.25">
      <c r="A52133">
        <v>3013</v>
      </c>
      <c r="B52133" s="1">
        <f>DATE(2008,4,1) + TIME(0,0,0)</f>
        <v>39539</v>
      </c>
      <c r="C52133">
        <v>42.506816864000001</v>
      </c>
    </row>
    <row r="52134" spans="1:3" x14ac:dyDescent="0.25">
      <c r="A52134">
        <v>3043</v>
      </c>
      <c r="B52134" s="1">
        <f>DATE(2008,5,1) + TIME(0,0,0)</f>
        <v>39569</v>
      </c>
      <c r="C52134">
        <v>42.581790924000003</v>
      </c>
    </row>
    <row r="52135" spans="1:3" x14ac:dyDescent="0.25">
      <c r="A52135">
        <v>3074</v>
      </c>
      <c r="B52135" s="1">
        <f>DATE(2008,6,1) + TIME(0,0,0)</f>
        <v>39600</v>
      </c>
      <c r="C52135">
        <v>42.658329010000003</v>
      </c>
    </row>
    <row r="52136" spans="1:3" x14ac:dyDescent="0.25">
      <c r="A52136">
        <v>3104</v>
      </c>
      <c r="B52136" s="1">
        <f>DATE(2008,7,1) + TIME(0,0,0)</f>
        <v>39630</v>
      </c>
      <c r="C52136">
        <v>42.731433868000003</v>
      </c>
    </row>
    <row r="52137" spans="1:3" x14ac:dyDescent="0.25">
      <c r="A52137">
        <v>3135</v>
      </c>
      <c r="B52137" s="1">
        <f>DATE(2008,8,1) + TIME(0,0,0)</f>
        <v>39661</v>
      </c>
      <c r="C52137">
        <v>42.805923462000003</v>
      </c>
    </row>
    <row r="52138" spans="1:3" x14ac:dyDescent="0.25">
      <c r="A52138">
        <v>3166</v>
      </c>
      <c r="B52138" s="1">
        <f>DATE(2008,9,1) + TIME(0,0,0)</f>
        <v>39692</v>
      </c>
      <c r="C52138">
        <v>42.879356383999998</v>
      </c>
    </row>
    <row r="52139" spans="1:3" x14ac:dyDescent="0.25">
      <c r="A52139">
        <v>3196</v>
      </c>
      <c r="B52139" s="1">
        <f>DATE(2008,10,1) + TIME(0,0,0)</f>
        <v>39722</v>
      </c>
      <c r="C52139">
        <v>42.949417113999999</v>
      </c>
    </row>
    <row r="52140" spans="1:3" x14ac:dyDescent="0.25">
      <c r="A52140">
        <v>3227</v>
      </c>
      <c r="B52140" s="1">
        <f>DATE(2008,11,1) + TIME(0,0,0)</f>
        <v>39753</v>
      </c>
      <c r="C52140">
        <v>43.02085495</v>
      </c>
    </row>
    <row r="52141" spans="1:3" x14ac:dyDescent="0.25">
      <c r="A52141">
        <v>3257</v>
      </c>
      <c r="B52141" s="1">
        <f>DATE(2008,12,1) + TIME(0,0,0)</f>
        <v>39783</v>
      </c>
      <c r="C52141">
        <v>43.089214325</v>
      </c>
    </row>
    <row r="52142" spans="1:3" x14ac:dyDescent="0.25">
      <c r="A52142">
        <v>3288</v>
      </c>
      <c r="B52142" s="1">
        <f>DATE(2009,1,1) + TIME(0,0,0)</f>
        <v>39814</v>
      </c>
      <c r="C52142">
        <v>43.158870696999998</v>
      </c>
    </row>
    <row r="52143" spans="1:3" x14ac:dyDescent="0.25">
      <c r="A52143">
        <v>3319</v>
      </c>
      <c r="B52143" s="1">
        <f>DATE(2009,2,1) + TIME(0,0,0)</f>
        <v>39845</v>
      </c>
      <c r="C52143">
        <v>43.227546691999997</v>
      </c>
    </row>
    <row r="52144" spans="1:3" x14ac:dyDescent="0.25">
      <c r="A52144">
        <v>3347</v>
      </c>
      <c r="B52144" s="1">
        <f>DATE(2009,3,1) + TIME(0,0,0)</f>
        <v>39873</v>
      </c>
      <c r="C52144">
        <v>43.288726807000003</v>
      </c>
    </row>
    <row r="52145" spans="1:3" x14ac:dyDescent="0.25">
      <c r="A52145">
        <v>3378</v>
      </c>
      <c r="B52145" s="1">
        <f>DATE(2009,4,1) + TIME(0,0,0)</f>
        <v>39904</v>
      </c>
      <c r="C52145">
        <v>43.355594635000003</v>
      </c>
    </row>
    <row r="52146" spans="1:3" x14ac:dyDescent="0.25">
      <c r="A52146">
        <v>3408</v>
      </c>
      <c r="B52146" s="1">
        <f>DATE(2009,5,1) + TIME(0,0,0)</f>
        <v>39934</v>
      </c>
      <c r="C52146">
        <v>43.419334411999998</v>
      </c>
    </row>
    <row r="52147" spans="1:3" x14ac:dyDescent="0.25">
      <c r="A52147">
        <v>3439</v>
      </c>
      <c r="B52147" s="1">
        <f>DATE(2009,6,1) + TIME(0,0,0)</f>
        <v>39965</v>
      </c>
      <c r="C52147">
        <v>43.484336853000002</v>
      </c>
    </row>
    <row r="52148" spans="1:3" x14ac:dyDescent="0.25">
      <c r="A52148">
        <v>3469</v>
      </c>
      <c r="B52148" s="1">
        <f>DATE(2009,7,1) + TIME(0,0,0)</f>
        <v>39995</v>
      </c>
      <c r="C52148">
        <v>43.546279906999999</v>
      </c>
    </row>
    <row r="52149" spans="1:3" x14ac:dyDescent="0.25">
      <c r="A52149">
        <v>3500</v>
      </c>
      <c r="B52149" s="1">
        <f>DATE(2009,8,1) + TIME(0,0,0)</f>
        <v>40026</v>
      </c>
      <c r="C52149">
        <v>43.609443665000001</v>
      </c>
    </row>
    <row r="52150" spans="1:3" x14ac:dyDescent="0.25">
      <c r="A52150">
        <v>3531</v>
      </c>
      <c r="B52150" s="1">
        <f>DATE(2009,9,1) + TIME(0,0,0)</f>
        <v>40057</v>
      </c>
      <c r="C52150">
        <v>43.671630858999997</v>
      </c>
    </row>
    <row r="52151" spans="1:3" x14ac:dyDescent="0.25">
      <c r="A52151">
        <v>3561</v>
      </c>
      <c r="B52151" s="1">
        <f>DATE(2009,10,1) + TIME(0,0,0)</f>
        <v>40087</v>
      </c>
      <c r="C52151">
        <v>43.731021880999997</v>
      </c>
    </row>
    <row r="52152" spans="1:3" x14ac:dyDescent="0.25">
      <c r="A52152">
        <v>3592</v>
      </c>
      <c r="B52152" s="1">
        <f>DATE(2009,11,1) + TIME(0,0,0)</f>
        <v>40118</v>
      </c>
      <c r="C52152">
        <v>43.791461945000002</v>
      </c>
    </row>
    <row r="52153" spans="1:3" x14ac:dyDescent="0.25">
      <c r="A52153">
        <v>3622</v>
      </c>
      <c r="B52153" s="1">
        <f>DATE(2009,12,1) + TIME(0,0,0)</f>
        <v>40148</v>
      </c>
      <c r="C52153">
        <v>43.849212645999998</v>
      </c>
    </row>
    <row r="52154" spans="1:3" x14ac:dyDescent="0.25">
      <c r="A52154">
        <v>3653</v>
      </c>
      <c r="B52154" s="1">
        <f>DATE(2010,1,1) + TIME(0,0,0)</f>
        <v>40179</v>
      </c>
      <c r="C52154">
        <v>43.908027648999997</v>
      </c>
    </row>
    <row r="52155" spans="1:3" x14ac:dyDescent="0.25">
      <c r="A52155">
        <v>3684</v>
      </c>
      <c r="B52155" s="1">
        <f>DATE(2010,2,1) + TIME(0,0,0)</f>
        <v>40210</v>
      </c>
      <c r="C52155">
        <v>43.966121674</v>
      </c>
    </row>
    <row r="52156" spans="1:3" x14ac:dyDescent="0.25">
      <c r="A52156">
        <v>3712</v>
      </c>
      <c r="B52156" s="1">
        <f>DATE(2010,3,1) + TIME(0,0,0)</f>
        <v>40238</v>
      </c>
      <c r="C52156">
        <v>44.017894745</v>
      </c>
    </row>
    <row r="52157" spans="1:3" x14ac:dyDescent="0.25">
      <c r="A52157">
        <v>3743</v>
      </c>
      <c r="B52157" s="1">
        <f>DATE(2010,4,1) + TIME(0,0,0)</f>
        <v>40269</v>
      </c>
      <c r="C52157">
        <v>44.074554442999997</v>
      </c>
    </row>
    <row r="52158" spans="1:3" x14ac:dyDescent="0.25">
      <c r="A52158">
        <v>3773</v>
      </c>
      <c r="B52158" s="1">
        <f>DATE(2010,5,1) + TIME(0,0,0)</f>
        <v>40299</v>
      </c>
      <c r="C52158">
        <v>44.128677367999998</v>
      </c>
    </row>
    <row r="52159" spans="1:3" x14ac:dyDescent="0.25">
      <c r="A52159">
        <v>3804</v>
      </c>
      <c r="B52159" s="1">
        <f>DATE(2010,6,1) + TIME(0,0,0)</f>
        <v>40330</v>
      </c>
      <c r="C52159">
        <v>44.183986664000003</v>
      </c>
    </row>
    <row r="52160" spans="1:3" x14ac:dyDescent="0.25">
      <c r="A52160">
        <v>3834</v>
      </c>
      <c r="B52160" s="1">
        <f>DATE(2010,7,1) + TIME(0,0,0)</f>
        <v>40360</v>
      </c>
      <c r="C52160">
        <v>44.236854553000001</v>
      </c>
    </row>
    <row r="52161" spans="1:3" x14ac:dyDescent="0.25">
      <c r="A52161">
        <v>3865</v>
      </c>
      <c r="B52161" s="1">
        <f>DATE(2010,8,1) + TIME(0,0,0)</f>
        <v>40391</v>
      </c>
      <c r="C52161">
        <v>44.290904998999999</v>
      </c>
    </row>
    <row r="52162" spans="1:3" x14ac:dyDescent="0.25">
      <c r="A52162">
        <v>3896</v>
      </c>
      <c r="B52162" s="1">
        <f>DATE(2010,9,1) + TIME(0,0,0)</f>
        <v>40422</v>
      </c>
      <c r="C52162">
        <v>44.344314574999999</v>
      </c>
    </row>
    <row r="52163" spans="1:3" x14ac:dyDescent="0.25">
      <c r="A52163">
        <v>3926</v>
      </c>
      <c r="B52163" s="1">
        <f>DATE(2010,10,1) + TIME(0,0,0)</f>
        <v>40452</v>
      </c>
      <c r="C52163">
        <v>44.395477294999999</v>
      </c>
    </row>
    <row r="52164" spans="1:3" x14ac:dyDescent="0.25">
      <c r="A52164">
        <v>3957</v>
      </c>
      <c r="B52164" s="1">
        <f>DATE(2010,11,1) + TIME(0,0,0)</f>
        <v>40483</v>
      </c>
      <c r="C52164">
        <v>44.447738647000001</v>
      </c>
    </row>
    <row r="52165" spans="1:3" x14ac:dyDescent="0.25">
      <c r="A52165">
        <v>3987</v>
      </c>
      <c r="B52165" s="1">
        <f>DATE(2010,12,1) + TIME(0,0,0)</f>
        <v>40513</v>
      </c>
      <c r="C52165">
        <v>44.497806549000003</v>
      </c>
    </row>
    <row r="52166" spans="1:3" x14ac:dyDescent="0.25">
      <c r="A52166">
        <v>4018</v>
      </c>
      <c r="B52166" s="1">
        <f>DATE(2011,1,1) + TIME(0,0,0)</f>
        <v>40544</v>
      </c>
      <c r="C52166">
        <v>44.549003601000003</v>
      </c>
    </row>
    <row r="52167" spans="1:3" x14ac:dyDescent="0.25">
      <c r="A52167">
        <v>4049</v>
      </c>
      <c r="B52167" s="1">
        <f>DATE(2011,2,1) + TIME(0,0,0)</f>
        <v>40575</v>
      </c>
      <c r="C52167">
        <v>44.599670410000002</v>
      </c>
    </row>
    <row r="52168" spans="1:3" x14ac:dyDescent="0.25">
      <c r="A52168">
        <v>4077</v>
      </c>
      <c r="B52168" s="1">
        <f>DATE(2011,3,1) + TIME(0,0,0)</f>
        <v>40603</v>
      </c>
      <c r="C52168">
        <v>44.644985198999997</v>
      </c>
    </row>
    <row r="52169" spans="1:3" x14ac:dyDescent="0.25">
      <c r="A52169">
        <v>4108</v>
      </c>
      <c r="B52169" s="1">
        <f>DATE(2011,4,1) + TIME(0,0,0)</f>
        <v>40634</v>
      </c>
      <c r="C52169">
        <v>44.694656371999997</v>
      </c>
    </row>
    <row r="52170" spans="1:3" x14ac:dyDescent="0.25">
      <c r="A52170">
        <v>4138</v>
      </c>
      <c r="B52170" s="1">
        <f>DATE(2011,5,1) + TIME(0,0,0)</f>
        <v>40664</v>
      </c>
      <c r="C52170">
        <v>44.742248535000002</v>
      </c>
    </row>
    <row r="52171" spans="1:3" x14ac:dyDescent="0.25">
      <c r="A52171">
        <v>4169</v>
      </c>
      <c r="B52171" s="1">
        <f>DATE(2011,6,1) + TIME(0,0,0)</f>
        <v>40695</v>
      </c>
      <c r="C52171">
        <v>44.790939330999997</v>
      </c>
    </row>
    <row r="52172" spans="1:3" x14ac:dyDescent="0.25">
      <c r="A52172">
        <v>4199</v>
      </c>
      <c r="B52172" s="1">
        <f>DATE(2011,7,1) + TIME(0,0,0)</f>
        <v>40725</v>
      </c>
      <c r="C52172">
        <v>44.837604523000003</v>
      </c>
    </row>
    <row r="52173" spans="1:3" x14ac:dyDescent="0.25">
      <c r="A52173">
        <v>4230</v>
      </c>
      <c r="B52173" s="1">
        <f>DATE(2011,8,1) + TIME(0,0,0)</f>
        <v>40756</v>
      </c>
      <c r="C52173">
        <v>44.885353088000002</v>
      </c>
    </row>
    <row r="52174" spans="1:3" x14ac:dyDescent="0.25">
      <c r="A52174">
        <v>4261</v>
      </c>
      <c r="B52174" s="1">
        <f>DATE(2011,9,1) + TIME(0,0,0)</f>
        <v>40787</v>
      </c>
      <c r="C52174">
        <v>44.932640075999998</v>
      </c>
    </row>
    <row r="52175" spans="1:3" x14ac:dyDescent="0.25">
      <c r="A52175">
        <v>4291</v>
      </c>
      <c r="B52175" s="1">
        <f>DATE(2011,10,1) + TIME(0,0,0)</f>
        <v>40817</v>
      </c>
      <c r="C52175">
        <v>44.977970122999999</v>
      </c>
    </row>
    <row r="52176" spans="1:3" x14ac:dyDescent="0.25">
      <c r="A52176">
        <v>4322</v>
      </c>
      <c r="B52176" s="1">
        <f>DATE(2011,11,1) + TIME(0,0,0)</f>
        <v>40848</v>
      </c>
      <c r="C52176">
        <v>45.024368285999998</v>
      </c>
    </row>
    <row r="52177" spans="1:3" x14ac:dyDescent="0.25">
      <c r="A52177">
        <v>4352</v>
      </c>
      <c r="B52177" s="1">
        <f>DATE(2011,12,1) + TIME(0,0,0)</f>
        <v>40878</v>
      </c>
      <c r="C52177">
        <v>45.068843842</v>
      </c>
    </row>
    <row r="52178" spans="1:3" x14ac:dyDescent="0.25">
      <c r="A52178">
        <v>4383</v>
      </c>
      <c r="B52178" s="1">
        <f>DATE(2012,1,1) + TIME(0,0,0)</f>
        <v>40909</v>
      </c>
      <c r="C52178">
        <v>45.114345551</v>
      </c>
    </row>
    <row r="52179" spans="1:3" x14ac:dyDescent="0.25">
      <c r="A52179">
        <v>4414</v>
      </c>
      <c r="B52179" s="1">
        <f>DATE(2012,2,1) + TIME(0,0,0)</f>
        <v>40940</v>
      </c>
      <c r="C52179">
        <v>45.159393311000002</v>
      </c>
    </row>
    <row r="52180" spans="1:3" x14ac:dyDescent="0.25">
      <c r="A52180">
        <v>4443</v>
      </c>
      <c r="B52180" s="1">
        <f>DATE(2012,3,1) + TIME(0,0,0)</f>
        <v>40969</v>
      </c>
      <c r="C52180">
        <v>45.201137543000002</v>
      </c>
    </row>
    <row r="52181" spans="1:3" x14ac:dyDescent="0.25">
      <c r="A52181">
        <v>4474</v>
      </c>
      <c r="B52181" s="1">
        <f>DATE(2012,4,1) + TIME(0,0,0)</f>
        <v>41000</v>
      </c>
      <c r="C52181">
        <v>45.245357513000002</v>
      </c>
    </row>
    <row r="52182" spans="1:3" x14ac:dyDescent="0.25">
      <c r="A52182">
        <v>4504</v>
      </c>
      <c r="B52182" s="1">
        <f>DATE(2012,5,1) + TIME(0,0,0)</f>
        <v>41030</v>
      </c>
      <c r="C52182">
        <v>45.287761688000003</v>
      </c>
    </row>
    <row r="52183" spans="1:3" x14ac:dyDescent="0.25">
      <c r="A52183">
        <v>4535</v>
      </c>
      <c r="B52183" s="1">
        <f>DATE(2012,6,1) + TIME(0,0,0)</f>
        <v>41061</v>
      </c>
      <c r="C52183">
        <v>45.331188202</v>
      </c>
    </row>
    <row r="52184" spans="1:3" x14ac:dyDescent="0.25">
      <c r="A52184">
        <v>4565</v>
      </c>
      <c r="B52184" s="1">
        <f>DATE(2012,7,1) + TIME(0,0,0)</f>
        <v>41091</v>
      </c>
      <c r="C52184">
        <v>45.372840881000002</v>
      </c>
    </row>
    <row r="52185" spans="1:3" x14ac:dyDescent="0.25">
      <c r="A52185">
        <v>4596</v>
      </c>
      <c r="B52185" s="1">
        <f>DATE(2012,8,1) + TIME(0,0,0)</f>
        <v>41122</v>
      </c>
      <c r="C52185">
        <v>45.415500641000001</v>
      </c>
    </row>
    <row r="52186" spans="1:3" x14ac:dyDescent="0.25">
      <c r="A52186">
        <v>4627</v>
      </c>
      <c r="B52186" s="1">
        <f>DATE(2012,9,1) + TIME(0,0,0)</f>
        <v>41153</v>
      </c>
      <c r="C52186">
        <v>45.457782745000003</v>
      </c>
    </row>
    <row r="52187" spans="1:3" x14ac:dyDescent="0.25">
      <c r="A52187">
        <v>4657</v>
      </c>
      <c r="B52187" s="1">
        <f>DATE(2012,10,1) + TIME(0,0,0)</f>
        <v>41183</v>
      </c>
      <c r="C52187">
        <v>45.498340607000003</v>
      </c>
    </row>
    <row r="52188" spans="1:3" x14ac:dyDescent="0.25">
      <c r="A52188">
        <v>4688</v>
      </c>
      <c r="B52188" s="1">
        <f>DATE(2012,11,1) + TIME(0,0,0)</f>
        <v>41214</v>
      </c>
      <c r="C52188">
        <v>45.539882660000004</v>
      </c>
    </row>
    <row r="52189" spans="1:3" x14ac:dyDescent="0.25">
      <c r="A52189">
        <v>4718</v>
      </c>
      <c r="B52189" s="1">
        <f>DATE(2012,12,1) + TIME(0,0,0)</f>
        <v>41244</v>
      </c>
      <c r="C52189">
        <v>45.579738616999997</v>
      </c>
    </row>
    <row r="52190" spans="1:3" x14ac:dyDescent="0.25">
      <c r="A52190">
        <v>4749</v>
      </c>
      <c r="B52190" s="1">
        <f>DATE(2013,1,1) + TIME(0,0,0)</f>
        <v>41275</v>
      </c>
      <c r="C52190">
        <v>45.620574951000002</v>
      </c>
    </row>
    <row r="52191" spans="1:3" x14ac:dyDescent="0.25">
      <c r="A52191">
        <v>4780</v>
      </c>
      <c r="B52191" s="1">
        <f>DATE(2013,2,1) + TIME(0,0,0)</f>
        <v>41306</v>
      </c>
      <c r="C52191">
        <v>45.661064148000001</v>
      </c>
    </row>
    <row r="52192" spans="1:3" x14ac:dyDescent="0.25">
      <c r="A52192">
        <v>4808</v>
      </c>
      <c r="B52192" s="1">
        <f>DATE(2013,3,1) + TIME(0,0,0)</f>
        <v>41334</v>
      </c>
      <c r="C52192">
        <v>45.697341919000003</v>
      </c>
    </row>
    <row r="52193" spans="1:3" x14ac:dyDescent="0.25">
      <c r="A52193">
        <v>4839</v>
      </c>
      <c r="B52193" s="1">
        <f>DATE(2013,4,1) + TIME(0,0,0)</f>
        <v>41365</v>
      </c>
      <c r="C52193">
        <v>45.737182617000002</v>
      </c>
    </row>
    <row r="52194" spans="1:3" x14ac:dyDescent="0.25">
      <c r="A52194">
        <v>4869</v>
      </c>
      <c r="B52194" s="1">
        <f>DATE(2013,5,1) + TIME(0,0,0)</f>
        <v>41395</v>
      </c>
      <c r="C52194">
        <v>45.775428771999998</v>
      </c>
    </row>
    <row r="52195" spans="1:3" x14ac:dyDescent="0.25">
      <c r="A52195">
        <v>4900</v>
      </c>
      <c r="B52195" s="1">
        <f>DATE(2013,6,1) + TIME(0,0,0)</f>
        <v>41426</v>
      </c>
      <c r="C52195">
        <v>45.814632416000002</v>
      </c>
    </row>
    <row r="52196" spans="1:3" x14ac:dyDescent="0.25">
      <c r="A52196">
        <v>4930</v>
      </c>
      <c r="B52196" s="1">
        <f>DATE(2013,7,1) + TIME(0,0,0)</f>
        <v>41456</v>
      </c>
      <c r="C52196">
        <v>45.852268219000003</v>
      </c>
    </row>
    <row r="52197" spans="1:3" x14ac:dyDescent="0.25">
      <c r="A52197">
        <v>4961</v>
      </c>
      <c r="B52197" s="1">
        <f>DATE(2013,8,1) + TIME(0,0,0)</f>
        <v>41487</v>
      </c>
      <c r="C52197">
        <v>45.890853882000002</v>
      </c>
    </row>
    <row r="52198" spans="1:3" x14ac:dyDescent="0.25">
      <c r="A52198">
        <v>4992</v>
      </c>
      <c r="B52198" s="1">
        <f>DATE(2013,9,1) + TIME(0,0,0)</f>
        <v>41518</v>
      </c>
      <c r="C52198">
        <v>45.929130553999997</v>
      </c>
    </row>
    <row r="52199" spans="1:3" x14ac:dyDescent="0.25">
      <c r="A52199">
        <v>5022</v>
      </c>
      <c r="B52199" s="1">
        <f>DATE(2013,10,1) + TIME(0,0,0)</f>
        <v>41548</v>
      </c>
      <c r="C52199">
        <v>45.965888976999999</v>
      </c>
    </row>
    <row r="52200" spans="1:3" x14ac:dyDescent="0.25">
      <c r="A52200">
        <v>5053</v>
      </c>
      <c r="B52200" s="1">
        <f>DATE(2013,11,1) + TIME(0,0,0)</f>
        <v>41579</v>
      </c>
      <c r="C52200">
        <v>46.003574370999999</v>
      </c>
    </row>
    <row r="52201" spans="1:3" x14ac:dyDescent="0.25">
      <c r="A52201">
        <v>5083</v>
      </c>
      <c r="B52201" s="1">
        <f>DATE(2013,12,1) + TIME(0,0,0)</f>
        <v>41609</v>
      </c>
      <c r="C52201">
        <v>46.039768219000003</v>
      </c>
    </row>
    <row r="52202" spans="1:3" x14ac:dyDescent="0.25">
      <c r="A52202">
        <v>5114</v>
      </c>
      <c r="B52202" s="1">
        <f>DATE(2014,1,1) + TIME(0,0,0)</f>
        <v>41640</v>
      </c>
      <c r="C52202">
        <v>46.076881409000002</v>
      </c>
    </row>
    <row r="52203" spans="1:3" x14ac:dyDescent="0.25">
      <c r="A52203">
        <v>5145</v>
      </c>
      <c r="B52203" s="1">
        <f>DATE(2014,2,1) + TIME(0,0,0)</f>
        <v>41671</v>
      </c>
      <c r="C52203">
        <v>46.113712311</v>
      </c>
    </row>
    <row r="52204" spans="1:3" x14ac:dyDescent="0.25">
      <c r="A52204">
        <v>5173</v>
      </c>
      <c r="B52204" s="1">
        <f>DATE(2014,3,1) + TIME(0,0,0)</f>
        <v>41699</v>
      </c>
      <c r="C52204">
        <v>46.146736144999998</v>
      </c>
    </row>
    <row r="52205" spans="1:3" x14ac:dyDescent="0.25">
      <c r="A52205">
        <v>5204</v>
      </c>
      <c r="B52205" s="1">
        <f>DATE(2014,4,1) + TIME(0,0,0)</f>
        <v>41730</v>
      </c>
      <c r="C52205">
        <v>46.183029175000001</v>
      </c>
    </row>
    <row r="52206" spans="1:3" x14ac:dyDescent="0.25">
      <c r="A52206">
        <v>5234</v>
      </c>
      <c r="B52206" s="1">
        <f>DATE(2014,5,1) + TIME(0,0,0)</f>
        <v>41760</v>
      </c>
      <c r="C52206">
        <v>46.217895507999998</v>
      </c>
    </row>
    <row r="52207" spans="1:3" x14ac:dyDescent="0.25">
      <c r="A52207">
        <v>5265</v>
      </c>
      <c r="B52207" s="1">
        <f>DATE(2014,6,1) + TIME(0,0,0)</f>
        <v>41791</v>
      </c>
      <c r="C52207">
        <v>46.253654480000002</v>
      </c>
    </row>
    <row r="52208" spans="1:3" x14ac:dyDescent="0.25">
      <c r="A52208">
        <v>5295</v>
      </c>
      <c r="B52208" s="1">
        <f>DATE(2014,7,1) + TIME(0,0,0)</f>
        <v>41821</v>
      </c>
      <c r="C52208">
        <v>46.288005828999999</v>
      </c>
    </row>
    <row r="52209" spans="1:3" x14ac:dyDescent="0.25">
      <c r="A52209">
        <v>5326</v>
      </c>
      <c r="B52209" s="1">
        <f>DATE(2014,8,1) + TIME(0,0,0)</f>
        <v>41852</v>
      </c>
      <c r="C52209">
        <v>46.323242188000002</v>
      </c>
    </row>
    <row r="52210" spans="1:3" x14ac:dyDescent="0.25">
      <c r="A52210">
        <v>5357</v>
      </c>
      <c r="B52210" s="1">
        <f>DATE(2014,9,1) + TIME(0,0,0)</f>
        <v>41883</v>
      </c>
      <c r="C52210">
        <v>46.358222961000003</v>
      </c>
    </row>
    <row r="52211" spans="1:3" x14ac:dyDescent="0.25">
      <c r="A52211">
        <v>5387</v>
      </c>
      <c r="B52211" s="1">
        <f>DATE(2014,10,1) + TIME(0,0,0)</f>
        <v>41913</v>
      </c>
      <c r="C52211">
        <v>46.391826629999997</v>
      </c>
    </row>
    <row r="52212" spans="1:3" x14ac:dyDescent="0.25">
      <c r="A52212">
        <v>5418</v>
      </c>
      <c r="B52212" s="1">
        <f>DATE(2014,11,1) + TIME(0,0,0)</f>
        <v>41944</v>
      </c>
      <c r="C52212">
        <v>46.426300048999998</v>
      </c>
    </row>
    <row r="52213" spans="1:3" x14ac:dyDescent="0.25">
      <c r="A52213">
        <v>5448</v>
      </c>
      <c r="B52213" s="1">
        <f>DATE(2014,12,1) + TIME(0,0,0)</f>
        <v>41974</v>
      </c>
      <c r="C52213">
        <v>46.459423065000003</v>
      </c>
    </row>
    <row r="52214" spans="1:3" x14ac:dyDescent="0.25">
      <c r="A52214">
        <v>5479</v>
      </c>
      <c r="B52214" s="1">
        <f>DATE(2015,1,1) + TIME(0,0,0)</f>
        <v>42005</v>
      </c>
      <c r="C52214">
        <v>46.493442535</v>
      </c>
    </row>
    <row r="52215" spans="1:3" x14ac:dyDescent="0.25">
      <c r="A52215">
        <v>5510</v>
      </c>
      <c r="B52215" s="1">
        <f>DATE(2015,2,1) + TIME(0,0,0)</f>
        <v>42036</v>
      </c>
      <c r="C52215">
        <v>46.527229308999999</v>
      </c>
    </row>
    <row r="52216" spans="1:3" x14ac:dyDescent="0.25">
      <c r="A52216">
        <v>5538</v>
      </c>
      <c r="B52216" s="1">
        <f>DATE(2015,3,1) + TIME(0,0,0)</f>
        <v>42064</v>
      </c>
      <c r="C52216">
        <v>46.557556151999997</v>
      </c>
    </row>
    <row r="52217" spans="1:3" x14ac:dyDescent="0.25">
      <c r="A52217">
        <v>5569</v>
      </c>
      <c r="B52217" s="1">
        <f>DATE(2015,4,1) + TIME(0,0,0)</f>
        <v>42095</v>
      </c>
      <c r="C52217">
        <v>46.590896606000001</v>
      </c>
    </row>
    <row r="52218" spans="1:3" x14ac:dyDescent="0.25">
      <c r="A52218">
        <v>5599</v>
      </c>
      <c r="B52218" s="1">
        <f>DATE(2015,5,1) + TIME(0,0,0)</f>
        <v>42125</v>
      </c>
      <c r="C52218">
        <v>46.622901917</v>
      </c>
    </row>
    <row r="52219" spans="1:3" x14ac:dyDescent="0.25">
      <c r="A52219">
        <v>5630</v>
      </c>
      <c r="B52219" s="1">
        <f>DATE(2015,6,1) + TIME(0,0,0)</f>
        <v>42156</v>
      </c>
      <c r="C52219">
        <v>46.655769348</v>
      </c>
    </row>
    <row r="52220" spans="1:3" x14ac:dyDescent="0.25">
      <c r="A52220">
        <v>5660</v>
      </c>
      <c r="B52220" s="1">
        <f>DATE(2015,7,1) + TIME(0,0,0)</f>
        <v>42186</v>
      </c>
      <c r="C52220">
        <v>46.687355042</v>
      </c>
    </row>
    <row r="52221" spans="1:3" x14ac:dyDescent="0.25">
      <c r="A52221">
        <v>5691</v>
      </c>
      <c r="B52221" s="1">
        <f>DATE(2015,8,1) + TIME(0,0,0)</f>
        <v>42217</v>
      </c>
      <c r="C52221">
        <v>46.719791411999999</v>
      </c>
    </row>
    <row r="52222" spans="1:3" x14ac:dyDescent="0.25">
      <c r="A52222">
        <v>5722</v>
      </c>
      <c r="B52222" s="1">
        <f>DATE(2015,9,1) + TIME(0,0,0)</f>
        <v>42248</v>
      </c>
      <c r="C52222">
        <v>46.751960754000002</v>
      </c>
    </row>
    <row r="52223" spans="1:3" x14ac:dyDescent="0.25">
      <c r="A52223">
        <v>5752</v>
      </c>
      <c r="B52223" s="1">
        <f>DATE(2015,10,1) + TIME(0,0,0)</f>
        <v>42278</v>
      </c>
      <c r="C52223">
        <v>46.782962799000003</v>
      </c>
    </row>
    <row r="52224" spans="1:3" x14ac:dyDescent="0.25">
      <c r="A52224">
        <v>5783</v>
      </c>
      <c r="B52224" s="1">
        <f>DATE(2015,11,1) + TIME(0,0,0)</f>
        <v>42309</v>
      </c>
      <c r="C52224">
        <v>46.814617157000001</v>
      </c>
    </row>
    <row r="52225" spans="1:3" x14ac:dyDescent="0.25">
      <c r="A52225">
        <v>5813</v>
      </c>
      <c r="B52225" s="1">
        <f>DATE(2015,12,1) + TIME(0,0,0)</f>
        <v>42339</v>
      </c>
      <c r="C52225">
        <v>46.845329284999998</v>
      </c>
    </row>
    <row r="52226" spans="1:3" x14ac:dyDescent="0.25">
      <c r="A52226">
        <v>5844</v>
      </c>
      <c r="B52226" s="1">
        <f>DATE(2016,1,1) + TIME(0,0,0)</f>
        <v>42370</v>
      </c>
      <c r="C52226">
        <v>46.876304626</v>
      </c>
    </row>
    <row r="52227" spans="1:3" x14ac:dyDescent="0.25">
      <c r="A52227">
        <v>5875</v>
      </c>
      <c r="B52227" s="1">
        <f>DATE(2016,2,1) + TIME(0,0,0)</f>
        <v>42401</v>
      </c>
      <c r="C52227">
        <v>46.908096313000001</v>
      </c>
    </row>
    <row r="52228" spans="1:3" x14ac:dyDescent="0.25">
      <c r="A52228">
        <v>5904</v>
      </c>
      <c r="B52228" s="1">
        <f>DATE(2016,3,1) + TIME(0,0,0)</f>
        <v>42430</v>
      </c>
      <c r="C52228">
        <v>46.936416626000003</v>
      </c>
    </row>
    <row r="52229" spans="1:3" x14ac:dyDescent="0.25">
      <c r="A52229">
        <v>5935</v>
      </c>
      <c r="B52229" s="1">
        <f>DATE(2016,4,1) + TIME(0,0,0)</f>
        <v>42461</v>
      </c>
      <c r="C52229">
        <v>46.967300414999997</v>
      </c>
    </row>
    <row r="52230" spans="1:3" x14ac:dyDescent="0.25">
      <c r="A52230">
        <v>5965</v>
      </c>
      <c r="B52230" s="1">
        <f>DATE(2016,5,1) + TIME(0,0,0)</f>
        <v>42491</v>
      </c>
      <c r="C52230">
        <v>46.996730804000002</v>
      </c>
    </row>
    <row r="52231" spans="1:3" x14ac:dyDescent="0.25">
      <c r="A52231">
        <v>5996</v>
      </c>
      <c r="B52231" s="1">
        <f>DATE(2016,6,1) + TIME(0,0,0)</f>
        <v>42522</v>
      </c>
      <c r="C52231">
        <v>47.027053832999997</v>
      </c>
    </row>
    <row r="52232" spans="1:3" x14ac:dyDescent="0.25">
      <c r="A52232">
        <v>6026</v>
      </c>
      <c r="B52232" s="1">
        <f>DATE(2016,7,1) + TIME(0,0,0)</f>
        <v>42552</v>
      </c>
      <c r="C52232">
        <v>47.056056976000001</v>
      </c>
    </row>
    <row r="52233" spans="1:3" x14ac:dyDescent="0.25">
      <c r="A52233">
        <v>6057</v>
      </c>
      <c r="B52233" s="1">
        <f>DATE(2016,8,1) + TIME(0,0,0)</f>
        <v>42583</v>
      </c>
      <c r="C52233">
        <v>47.086120604999998</v>
      </c>
    </row>
    <row r="52234" spans="1:3" x14ac:dyDescent="0.25">
      <c r="A52234">
        <v>6088</v>
      </c>
      <c r="B52234" s="1">
        <f>DATE(2016,9,1) + TIME(0,0,0)</f>
        <v>42614</v>
      </c>
      <c r="C52234">
        <v>47.115463257000002</v>
      </c>
    </row>
    <row r="52235" spans="1:3" x14ac:dyDescent="0.25">
      <c r="A52235">
        <v>6118</v>
      </c>
      <c r="B52235" s="1">
        <f>DATE(2016,10,1) + TIME(0,0,0)</f>
        <v>42644</v>
      </c>
      <c r="C52235">
        <v>47.144592285000002</v>
      </c>
    </row>
    <row r="52236" spans="1:3" x14ac:dyDescent="0.25">
      <c r="A52236">
        <v>6149</v>
      </c>
      <c r="B52236" s="1">
        <f>DATE(2016,11,1) + TIME(0,0,0)</f>
        <v>42675</v>
      </c>
      <c r="C52236">
        <v>47.173004149999997</v>
      </c>
    </row>
    <row r="52237" spans="1:3" x14ac:dyDescent="0.25">
      <c r="A52237">
        <v>6179</v>
      </c>
      <c r="B52237" s="1">
        <f>DATE(2016,12,1) + TIME(0,0,0)</f>
        <v>42705</v>
      </c>
      <c r="C52237">
        <v>47.202651977999999</v>
      </c>
    </row>
    <row r="52238" spans="1:3" x14ac:dyDescent="0.25">
      <c r="A52238">
        <v>6210</v>
      </c>
      <c r="B52238" s="1">
        <f>DATE(2017,1,1) + TIME(0,0,0)</f>
        <v>42736</v>
      </c>
      <c r="C52238">
        <v>47.231399535999998</v>
      </c>
    </row>
    <row r="52239" spans="1:3" x14ac:dyDescent="0.25">
      <c r="A52239">
        <v>6241</v>
      </c>
      <c r="B52239" s="1">
        <f>DATE(2017,2,1) + TIME(0,0,0)</f>
        <v>42767</v>
      </c>
      <c r="C52239">
        <v>47.259796143000003</v>
      </c>
    </row>
    <row r="52240" spans="1:3" x14ac:dyDescent="0.25">
      <c r="A52240">
        <v>6269</v>
      </c>
      <c r="B52240" s="1">
        <f>DATE(2017,3,1) + TIME(0,0,0)</f>
        <v>42795</v>
      </c>
      <c r="C52240">
        <v>47.285404204999999</v>
      </c>
    </row>
    <row r="52241" spans="1:3" x14ac:dyDescent="0.25">
      <c r="A52241">
        <v>6300</v>
      </c>
      <c r="B52241" s="1">
        <f>DATE(2017,4,1) + TIME(0,0,0)</f>
        <v>42826</v>
      </c>
      <c r="C52241">
        <v>47.313606262</v>
      </c>
    </row>
    <row r="52242" spans="1:3" x14ac:dyDescent="0.25">
      <c r="A52242">
        <v>6330</v>
      </c>
      <c r="B52242" s="1">
        <f>DATE(2017,5,1) + TIME(0,0,0)</f>
        <v>42856</v>
      </c>
      <c r="C52242">
        <v>47.340873717999997</v>
      </c>
    </row>
    <row r="52243" spans="1:3" x14ac:dyDescent="0.25">
      <c r="A52243">
        <v>6361</v>
      </c>
      <c r="B52243" s="1">
        <f>DATE(2017,6,1) + TIME(0,0,0)</f>
        <v>42887</v>
      </c>
      <c r="C52243">
        <v>47.368686676000003</v>
      </c>
    </row>
    <row r="52244" spans="1:3" x14ac:dyDescent="0.25">
      <c r="A52244">
        <v>6391</v>
      </c>
      <c r="B52244" s="1">
        <f>DATE(2017,7,1) + TIME(0,0,0)</f>
        <v>42917</v>
      </c>
      <c r="C52244">
        <v>47.395824431999998</v>
      </c>
    </row>
    <row r="52245" spans="1:3" x14ac:dyDescent="0.25">
      <c r="A52245">
        <v>6422</v>
      </c>
      <c r="B52245" s="1">
        <f>DATE(2017,8,1) + TIME(0,0,0)</f>
        <v>42948</v>
      </c>
      <c r="C52245">
        <v>47.423057556000003</v>
      </c>
    </row>
    <row r="52246" spans="1:3" x14ac:dyDescent="0.25">
      <c r="A52246">
        <v>6453</v>
      </c>
      <c r="B52246" s="1">
        <f>DATE(2017,9,1) + TIME(0,0,0)</f>
        <v>42979</v>
      </c>
      <c r="C52246">
        <v>47.451160430999998</v>
      </c>
    </row>
    <row r="52247" spans="1:3" x14ac:dyDescent="0.25">
      <c r="A52247">
        <v>6483</v>
      </c>
      <c r="B52247" s="1">
        <f>DATE(2017,10,1) + TIME(0,0,0)</f>
        <v>43009</v>
      </c>
      <c r="C52247">
        <v>47.476799010999997</v>
      </c>
    </row>
    <row r="52248" spans="1:3" x14ac:dyDescent="0.25">
      <c r="A52248">
        <v>6514</v>
      </c>
      <c r="B52248" s="1">
        <f>DATE(2017,11,1) + TIME(0,0,0)</f>
        <v>43040</v>
      </c>
      <c r="C52248">
        <v>47.504089354999998</v>
      </c>
    </row>
    <row r="52249" spans="1:3" x14ac:dyDescent="0.25">
      <c r="A52249">
        <v>6544</v>
      </c>
      <c r="B52249" s="1">
        <f>DATE(2017,12,1) + TIME(0,0,0)</f>
        <v>43070</v>
      </c>
      <c r="C52249">
        <v>47.530323029000002</v>
      </c>
    </row>
    <row r="52250" spans="1:3" x14ac:dyDescent="0.25">
      <c r="A52250">
        <v>6575</v>
      </c>
      <c r="B52250" s="1">
        <f>DATE(2018,1,1) + TIME(0,0,0)</f>
        <v>43101</v>
      </c>
      <c r="C52250">
        <v>47.556842803999999</v>
      </c>
    </row>
    <row r="52251" spans="1:3" x14ac:dyDescent="0.25">
      <c r="A52251">
        <v>6606</v>
      </c>
      <c r="B52251" s="1">
        <f>DATE(2018,2,1) + TIME(0,0,0)</f>
        <v>43132</v>
      </c>
      <c r="C52251">
        <v>47.583877563000001</v>
      </c>
    </row>
    <row r="52252" spans="1:3" x14ac:dyDescent="0.25">
      <c r="A52252">
        <v>6634</v>
      </c>
      <c r="B52252" s="1">
        <f>DATE(2018,3,1) + TIME(0,0,0)</f>
        <v>43160</v>
      </c>
      <c r="C52252">
        <v>47.607288361000002</v>
      </c>
    </row>
    <row r="52253" spans="1:3" x14ac:dyDescent="0.25">
      <c r="A52253">
        <v>6665</v>
      </c>
      <c r="B52253" s="1">
        <f>DATE(2018,4,1) + TIME(0,0,0)</f>
        <v>43191</v>
      </c>
      <c r="C52253">
        <v>47.634269713999998</v>
      </c>
    </row>
    <row r="52254" spans="1:3" x14ac:dyDescent="0.25">
      <c r="A52254">
        <v>6695</v>
      </c>
      <c r="B52254" s="1">
        <f>DATE(2018,5,1) + TIME(0,0,0)</f>
        <v>43221</v>
      </c>
      <c r="C52254">
        <v>47.659332274999997</v>
      </c>
    </row>
    <row r="52255" spans="1:3" x14ac:dyDescent="0.25">
      <c r="A52255">
        <v>6726</v>
      </c>
      <c r="B52255" s="1">
        <f>DATE(2018,6,1) + TIME(0,0,0)</f>
        <v>43252</v>
      </c>
      <c r="C52255">
        <v>47.685543060000001</v>
      </c>
    </row>
    <row r="52256" spans="1:3" x14ac:dyDescent="0.25">
      <c r="A52256">
        <v>6756</v>
      </c>
      <c r="B52256" s="1">
        <f>DATE(2018,7,1) + TIME(0,0,0)</f>
        <v>43282</v>
      </c>
      <c r="C52256">
        <v>47.709907532000003</v>
      </c>
    </row>
    <row r="52257" spans="1:3" x14ac:dyDescent="0.25">
      <c r="A52257">
        <v>6787</v>
      </c>
      <c r="B52257" s="1">
        <f>DATE(2018,8,1) + TIME(0,0,0)</f>
        <v>43313</v>
      </c>
      <c r="C52257">
        <v>47.736423492</v>
      </c>
    </row>
    <row r="52258" spans="1:3" x14ac:dyDescent="0.25">
      <c r="A52258">
        <v>6818</v>
      </c>
      <c r="B52258" s="1">
        <f>DATE(2018,9,1) + TIME(0,0,0)</f>
        <v>43344</v>
      </c>
      <c r="C52258">
        <v>47.761714935000001</v>
      </c>
    </row>
    <row r="52259" spans="1:3" x14ac:dyDescent="0.25">
      <c r="A52259">
        <v>6848</v>
      </c>
      <c r="B52259" s="1">
        <f>DATE(2018,10,1) + TIME(0,0,0)</f>
        <v>43374</v>
      </c>
      <c r="C52259">
        <v>47.786216736</v>
      </c>
    </row>
    <row r="52260" spans="1:3" x14ac:dyDescent="0.25">
      <c r="A52260">
        <v>6879</v>
      </c>
      <c r="B52260" s="1">
        <f>DATE(2018,11,1) + TIME(0,0,0)</f>
        <v>43405</v>
      </c>
      <c r="C52260">
        <v>47.811138153000002</v>
      </c>
    </row>
    <row r="52261" spans="1:3" x14ac:dyDescent="0.25">
      <c r="A52261">
        <v>6909</v>
      </c>
      <c r="B52261" s="1">
        <f>DATE(2018,12,1) + TIME(0,0,0)</f>
        <v>43435</v>
      </c>
      <c r="C52261">
        <v>47.835739136000001</v>
      </c>
    </row>
    <row r="52262" spans="1:3" x14ac:dyDescent="0.25">
      <c r="A52262">
        <v>6940</v>
      </c>
      <c r="B52262" s="1">
        <f>DATE(2019,1,1) + TIME(0,0,0)</f>
        <v>43466</v>
      </c>
      <c r="C52262">
        <v>47.860157012999998</v>
      </c>
    </row>
    <row r="52263" spans="1:3" x14ac:dyDescent="0.25">
      <c r="A52263">
        <v>6971</v>
      </c>
      <c r="B52263" s="1">
        <f>DATE(2019,2,1) + TIME(0,0,0)</f>
        <v>43497</v>
      </c>
      <c r="C52263">
        <v>47.885829926</v>
      </c>
    </row>
    <row r="52264" spans="1:3" x14ac:dyDescent="0.25">
      <c r="A52264">
        <v>6999</v>
      </c>
      <c r="B52264" s="1">
        <f>DATE(2019,3,1) + TIME(0,0,0)</f>
        <v>43525</v>
      </c>
      <c r="C52264">
        <v>47.907878875999998</v>
      </c>
    </row>
    <row r="52265" spans="1:3" x14ac:dyDescent="0.25">
      <c r="A52265">
        <v>7030</v>
      </c>
      <c r="B52265" s="1">
        <f>DATE(2019,4,1) + TIME(0,0,0)</f>
        <v>43556</v>
      </c>
      <c r="C52265">
        <v>47.932250977000002</v>
      </c>
    </row>
    <row r="52266" spans="1:3" x14ac:dyDescent="0.25">
      <c r="A52266">
        <v>7060</v>
      </c>
      <c r="B52266" s="1">
        <f>DATE(2019,5,1) + TIME(0,0,0)</f>
        <v>43586</v>
      </c>
      <c r="C52266">
        <v>47.955890656000001</v>
      </c>
    </row>
    <row r="52267" spans="1:3" x14ac:dyDescent="0.25">
      <c r="A52267">
        <v>7091</v>
      </c>
      <c r="B52267" s="1">
        <f>DATE(2019,6,1) + TIME(0,0,0)</f>
        <v>43617</v>
      </c>
      <c r="C52267">
        <v>47.979995727999999</v>
      </c>
    </row>
    <row r="52268" spans="1:3" x14ac:dyDescent="0.25">
      <c r="A52268">
        <v>7121</v>
      </c>
      <c r="B52268" s="1">
        <f>DATE(2019,7,1) + TIME(0,0,0)</f>
        <v>43647</v>
      </c>
      <c r="C52268">
        <v>48.003608704000001</v>
      </c>
    </row>
    <row r="52269" spans="1:3" x14ac:dyDescent="0.25">
      <c r="A52269">
        <v>7152</v>
      </c>
      <c r="B52269" s="1">
        <f>DATE(2019,8,1) + TIME(0,0,0)</f>
        <v>43678</v>
      </c>
      <c r="C52269">
        <v>48.027248383</v>
      </c>
    </row>
    <row r="52270" spans="1:3" x14ac:dyDescent="0.25">
      <c r="A52270">
        <v>7183</v>
      </c>
      <c r="B52270" s="1">
        <f>DATE(2019,9,1) + TIME(0,0,0)</f>
        <v>43709</v>
      </c>
      <c r="C52270">
        <v>48.051910399999997</v>
      </c>
    </row>
    <row r="52271" spans="1:3" x14ac:dyDescent="0.25">
      <c r="A52271">
        <v>7213</v>
      </c>
      <c r="B52271" s="1">
        <f>DATE(2019,10,1) + TIME(0,0,0)</f>
        <v>43739</v>
      </c>
      <c r="C52271">
        <v>48.074760437000002</v>
      </c>
    </row>
    <row r="52272" spans="1:3" x14ac:dyDescent="0.25">
      <c r="A52272">
        <v>7244</v>
      </c>
      <c r="B52272" s="1">
        <f>DATE(2019,11,1) + TIME(0,0,0)</f>
        <v>43770</v>
      </c>
      <c r="C52272">
        <v>48.09835434</v>
      </c>
    </row>
    <row r="52273" spans="1:3" x14ac:dyDescent="0.25">
      <c r="A52273">
        <v>7274</v>
      </c>
      <c r="B52273" s="1">
        <f>DATE(2019,12,1) + TIME(0,0,0)</f>
        <v>43800</v>
      </c>
      <c r="C52273">
        <v>48.121147155999999</v>
      </c>
    </row>
    <row r="52274" spans="1:3" x14ac:dyDescent="0.25">
      <c r="A52274">
        <v>7305</v>
      </c>
      <c r="B52274" s="1">
        <f>DATE(2020,1,1) + TIME(0,0,0)</f>
        <v>43831</v>
      </c>
      <c r="C52274">
        <v>48.144573211999997</v>
      </c>
    </row>
    <row r="52275" spans="1:3" x14ac:dyDescent="0.25">
      <c r="A52275">
        <v>7336</v>
      </c>
      <c r="B52275" s="1">
        <f>DATE(2020,2,1) + TIME(0,0,0)</f>
        <v>43862</v>
      </c>
      <c r="C52275">
        <v>48.16796875</v>
      </c>
    </row>
    <row r="52276" spans="1:3" x14ac:dyDescent="0.25">
      <c r="A52276">
        <v>7365</v>
      </c>
      <c r="B52276" s="1">
        <f>DATE(2020,3,1) + TIME(0,0,0)</f>
        <v>43891</v>
      </c>
      <c r="C52276">
        <v>48.189651488999999</v>
      </c>
    </row>
    <row r="52277" spans="1:3" x14ac:dyDescent="0.25">
      <c r="A52277">
        <v>7396</v>
      </c>
      <c r="B52277" s="1">
        <f>DATE(2020,4,1) + TIME(0,0,0)</f>
        <v>43922</v>
      </c>
      <c r="C52277">
        <v>48.212894439999999</v>
      </c>
    </row>
    <row r="52278" spans="1:3" x14ac:dyDescent="0.25">
      <c r="A52278">
        <v>7426</v>
      </c>
      <c r="B52278" s="1">
        <f>DATE(2020,5,1) + TIME(0,0,0)</f>
        <v>43952</v>
      </c>
      <c r="C52278">
        <v>48.23500061</v>
      </c>
    </row>
    <row r="52279" spans="1:3" x14ac:dyDescent="0.25">
      <c r="A52279">
        <v>7457</v>
      </c>
      <c r="B52279" s="1">
        <f>DATE(2020,6,1) + TIME(0,0,0)</f>
        <v>43983</v>
      </c>
      <c r="C52279">
        <v>48.258216857999997</v>
      </c>
    </row>
    <row r="52280" spans="1:3" x14ac:dyDescent="0.25">
      <c r="A52280">
        <v>7487</v>
      </c>
      <c r="B52280" s="1">
        <f>DATE(2020,7,1) + TIME(0,0,0)</f>
        <v>44013</v>
      </c>
      <c r="C52280">
        <v>48.280071259000003</v>
      </c>
    </row>
    <row r="52281" spans="1:3" x14ac:dyDescent="0.25">
      <c r="A52281">
        <v>7518</v>
      </c>
      <c r="B52281" s="1">
        <f>DATE(2020,8,1) + TIME(0,0,0)</f>
        <v>44044</v>
      </c>
      <c r="C52281">
        <v>48.302967072000001</v>
      </c>
    </row>
    <row r="52282" spans="1:3" x14ac:dyDescent="0.25">
      <c r="A52282">
        <v>7549</v>
      </c>
      <c r="B52282" s="1">
        <f>DATE(2020,9,1) + TIME(0,0,0)</f>
        <v>44075</v>
      </c>
      <c r="C52282">
        <v>48.325305939000003</v>
      </c>
    </row>
    <row r="52283" spans="1:3" x14ac:dyDescent="0.25">
      <c r="A52283">
        <v>7579</v>
      </c>
      <c r="B52283" s="1">
        <f>DATE(2020,10,1) + TIME(0,0,0)</f>
        <v>44105</v>
      </c>
      <c r="C52283">
        <v>48.347278594999999</v>
      </c>
    </row>
    <row r="52284" spans="1:3" x14ac:dyDescent="0.25">
      <c r="A52284">
        <v>7610</v>
      </c>
      <c r="B52284" s="1">
        <f>DATE(2020,11,1) + TIME(0,0,0)</f>
        <v>44136</v>
      </c>
      <c r="C52284">
        <v>48.369438170999999</v>
      </c>
    </row>
    <row r="52285" spans="1:3" x14ac:dyDescent="0.25">
      <c r="A52285">
        <v>7640</v>
      </c>
      <c r="B52285" s="1">
        <f>DATE(2020,12,1) + TIME(0,0,0)</f>
        <v>44166</v>
      </c>
      <c r="C52285">
        <v>48.391098022000001</v>
      </c>
    </row>
    <row r="52286" spans="1:3" x14ac:dyDescent="0.25">
      <c r="A52286">
        <v>7671</v>
      </c>
      <c r="B52286" s="1">
        <f>DATE(2021,1,1) + TIME(0,0,0)</f>
        <v>44197</v>
      </c>
      <c r="C52286">
        <v>48.413024901999997</v>
      </c>
    </row>
    <row r="52287" spans="1:3" x14ac:dyDescent="0.25">
      <c r="A52287">
        <v>7702</v>
      </c>
      <c r="B52287" s="1">
        <f>DATE(2021,2,1) + TIME(0,0,0)</f>
        <v>44228</v>
      </c>
      <c r="C52287">
        <v>48.435276031000001</v>
      </c>
    </row>
    <row r="52288" spans="1:3" x14ac:dyDescent="0.25">
      <c r="A52288">
        <v>7730</v>
      </c>
      <c r="B52288" s="1">
        <f>DATE(2021,3,1) + TIME(0,0,0)</f>
        <v>44256</v>
      </c>
      <c r="C52288">
        <v>48.454963683999999</v>
      </c>
    </row>
    <row r="52289" spans="1:3" x14ac:dyDescent="0.25">
      <c r="A52289">
        <v>7761</v>
      </c>
      <c r="B52289" s="1">
        <f>DATE(2021,4,1) + TIME(0,0,0)</f>
        <v>44287</v>
      </c>
      <c r="C52289">
        <v>48.476768493999998</v>
      </c>
    </row>
    <row r="52290" spans="1:3" x14ac:dyDescent="0.25">
      <c r="A52290">
        <v>7791</v>
      </c>
      <c r="B52290" s="1">
        <f>DATE(2021,5,1) + TIME(0,0,0)</f>
        <v>44317</v>
      </c>
      <c r="C52290">
        <v>48.497669219999999</v>
      </c>
    </row>
    <row r="52291" spans="1:3" x14ac:dyDescent="0.25">
      <c r="A52291">
        <v>7822</v>
      </c>
      <c r="B52291" s="1">
        <f>DATE(2021,6,1) + TIME(0,0,0)</f>
        <v>44348</v>
      </c>
      <c r="C52291">
        <v>48.519378662000001</v>
      </c>
    </row>
    <row r="52292" spans="1:3" x14ac:dyDescent="0.25">
      <c r="A52292">
        <v>7852</v>
      </c>
      <c r="B52292" s="1">
        <f>DATE(2021,7,1) + TIME(0,0,0)</f>
        <v>44378</v>
      </c>
      <c r="C52292">
        <v>48.540065765000001</v>
      </c>
    </row>
    <row r="52293" spans="1:3" x14ac:dyDescent="0.25">
      <c r="A52293">
        <v>7883</v>
      </c>
      <c r="B52293" s="1">
        <f>DATE(2021,8,1) + TIME(0,0,0)</f>
        <v>44409</v>
      </c>
      <c r="C52293">
        <v>48.561599731000001</v>
      </c>
    </row>
    <row r="52294" spans="1:3" x14ac:dyDescent="0.25">
      <c r="A52294">
        <v>7914</v>
      </c>
      <c r="B52294" s="1">
        <f>DATE(2021,9,1) + TIME(0,0,0)</f>
        <v>44440</v>
      </c>
      <c r="C52294">
        <v>48.582801818999997</v>
      </c>
    </row>
    <row r="52295" spans="1:3" x14ac:dyDescent="0.25">
      <c r="A52295">
        <v>7944</v>
      </c>
      <c r="B52295" s="1">
        <f>DATE(2021,10,1) + TIME(0,0,0)</f>
        <v>44470</v>
      </c>
      <c r="C52295">
        <v>48.603359222000002</v>
      </c>
    </row>
    <row r="52296" spans="1:3" x14ac:dyDescent="0.25">
      <c r="A52296">
        <v>7975</v>
      </c>
      <c r="B52296" s="1">
        <f>DATE(2021,11,1) + TIME(0,0,0)</f>
        <v>44501</v>
      </c>
      <c r="C52296">
        <v>48.624351501</v>
      </c>
    </row>
    <row r="52297" spans="1:3" x14ac:dyDescent="0.25">
      <c r="A52297">
        <v>8005</v>
      </c>
      <c r="B52297" s="1">
        <f>DATE(2021,12,1) + TIME(0,0,0)</f>
        <v>44531</v>
      </c>
      <c r="C52297">
        <v>48.644786834999998</v>
      </c>
    </row>
    <row r="52298" spans="1:3" x14ac:dyDescent="0.25">
      <c r="A52298">
        <v>8036</v>
      </c>
      <c r="B52298" s="1">
        <f>DATE(2022,1,1) + TIME(0,0,0)</f>
        <v>44562</v>
      </c>
      <c r="C52298">
        <v>48.665634154999999</v>
      </c>
    </row>
    <row r="52299" spans="1:3" x14ac:dyDescent="0.25">
      <c r="A52299">
        <v>8067</v>
      </c>
      <c r="B52299" s="1">
        <f>DATE(2022,2,1) + TIME(0,0,0)</f>
        <v>44593</v>
      </c>
      <c r="C52299">
        <v>48.686416626000003</v>
      </c>
    </row>
    <row r="52300" spans="1:3" x14ac:dyDescent="0.25">
      <c r="A52300">
        <v>8095</v>
      </c>
      <c r="B52300" s="1">
        <f>DATE(2022,3,1) + TIME(0,0,0)</f>
        <v>44621</v>
      </c>
      <c r="C52300">
        <v>48.705085754000002</v>
      </c>
    </row>
    <row r="52301" spans="1:3" x14ac:dyDescent="0.25">
      <c r="A52301">
        <v>8126</v>
      </c>
      <c r="B52301" s="1">
        <f>DATE(2022,4,1) + TIME(0,0,0)</f>
        <v>44652</v>
      </c>
      <c r="C52301">
        <v>48.725708007999998</v>
      </c>
    </row>
    <row r="52302" spans="1:3" x14ac:dyDescent="0.25">
      <c r="A52302">
        <v>8156</v>
      </c>
      <c r="B52302" s="1">
        <f>DATE(2022,5,1) + TIME(0,0,0)</f>
        <v>44682</v>
      </c>
      <c r="C52302">
        <v>48.745517731</v>
      </c>
    </row>
    <row r="52303" spans="1:3" x14ac:dyDescent="0.25">
      <c r="A52303">
        <v>8187</v>
      </c>
      <c r="B52303" s="1">
        <f>DATE(2022,6,1) + TIME(0,0,0)</f>
        <v>44713</v>
      </c>
      <c r="C52303">
        <v>48.765979766999997</v>
      </c>
    </row>
    <row r="52304" spans="1:3" x14ac:dyDescent="0.25">
      <c r="A52304">
        <v>8217</v>
      </c>
      <c r="B52304" s="1">
        <f>DATE(2022,7,1) + TIME(0,0,0)</f>
        <v>44743</v>
      </c>
      <c r="C52304">
        <v>48.785640717</v>
      </c>
    </row>
    <row r="52305" spans="1:3" x14ac:dyDescent="0.25">
      <c r="A52305">
        <v>8248</v>
      </c>
      <c r="B52305" s="1">
        <f>DATE(2022,8,1) + TIME(0,0,0)</f>
        <v>44774</v>
      </c>
      <c r="C52305">
        <v>48.805847168</v>
      </c>
    </row>
    <row r="52306" spans="1:3" x14ac:dyDescent="0.25">
      <c r="A52306">
        <v>8279</v>
      </c>
      <c r="B52306" s="1">
        <f>DATE(2022,9,1) + TIME(0,0,0)</f>
        <v>44805</v>
      </c>
      <c r="C52306">
        <v>48.825984955000003</v>
      </c>
    </row>
    <row r="52307" spans="1:3" x14ac:dyDescent="0.25">
      <c r="A52307">
        <v>8309</v>
      </c>
      <c r="B52307" s="1">
        <f>DATE(2022,10,1) + TIME(0,0,0)</f>
        <v>44835</v>
      </c>
      <c r="C52307">
        <v>48.845386505</v>
      </c>
    </row>
    <row r="52308" spans="1:3" x14ac:dyDescent="0.25">
      <c r="A52308">
        <v>8340</v>
      </c>
      <c r="B52308" s="1">
        <f>DATE(2022,11,1) + TIME(0,0,0)</f>
        <v>44866</v>
      </c>
      <c r="C52308">
        <v>48.865352631</v>
      </c>
    </row>
    <row r="52309" spans="1:3" x14ac:dyDescent="0.25">
      <c r="A52309">
        <v>8370</v>
      </c>
      <c r="B52309" s="1">
        <f>DATE(2022,12,1) + TIME(0,0,0)</f>
        <v>44896</v>
      </c>
      <c r="C52309">
        <v>48.884605407999999</v>
      </c>
    </row>
    <row r="52310" spans="1:3" x14ac:dyDescent="0.25">
      <c r="A52310">
        <v>8401</v>
      </c>
      <c r="B52310" s="1">
        <f>DATE(2023,1,1) + TIME(0,0,0)</f>
        <v>44927</v>
      </c>
      <c r="C52310">
        <v>48.904422760000003</v>
      </c>
    </row>
    <row r="52311" spans="1:3" x14ac:dyDescent="0.25">
      <c r="A52311">
        <v>8432</v>
      </c>
      <c r="B52311" s="1">
        <f>DATE(2023,2,1) + TIME(0,0,0)</f>
        <v>44958</v>
      </c>
      <c r="C52311">
        <v>48.924160004000001</v>
      </c>
    </row>
    <row r="52312" spans="1:3" x14ac:dyDescent="0.25">
      <c r="A52312">
        <v>8460</v>
      </c>
      <c r="B52312" s="1">
        <f>DATE(2023,3,1) + TIME(0,0,0)</f>
        <v>44986</v>
      </c>
      <c r="C52312">
        <v>48.941925048999998</v>
      </c>
    </row>
    <row r="52313" spans="1:3" x14ac:dyDescent="0.25">
      <c r="A52313">
        <v>8491</v>
      </c>
      <c r="B52313" s="1">
        <f>DATE(2023,4,1) + TIME(0,0,0)</f>
        <v>45017</v>
      </c>
      <c r="C52313">
        <v>48.961513519</v>
      </c>
    </row>
    <row r="52314" spans="1:3" x14ac:dyDescent="0.25">
      <c r="A52314">
        <v>8521</v>
      </c>
      <c r="B52314" s="1">
        <f>DATE(2023,5,1) + TIME(0,0,0)</f>
        <v>45047</v>
      </c>
      <c r="C52314">
        <v>48.980396270999996</v>
      </c>
    </row>
    <row r="52315" spans="1:3" x14ac:dyDescent="0.25">
      <c r="A52315">
        <v>8552</v>
      </c>
      <c r="B52315" s="1">
        <f>DATE(2023,6,1) + TIME(0,0,0)</f>
        <v>45078</v>
      </c>
      <c r="C52315">
        <v>48.999832153</v>
      </c>
    </row>
    <row r="52316" spans="1:3" x14ac:dyDescent="0.25">
      <c r="A52316">
        <v>8582</v>
      </c>
      <c r="B52316" s="1">
        <f>DATE(2023,7,1) + TIME(0,0,0)</f>
        <v>45108</v>
      </c>
      <c r="C52316">
        <v>49.018562316999997</v>
      </c>
    </row>
    <row r="52317" spans="1:3" x14ac:dyDescent="0.25">
      <c r="A52317">
        <v>8613</v>
      </c>
      <c r="B52317" s="1">
        <f>DATE(2023,8,1) + TIME(0,0,0)</f>
        <v>45139</v>
      </c>
      <c r="C52317">
        <v>49.037837981999999</v>
      </c>
    </row>
    <row r="52318" spans="1:3" x14ac:dyDescent="0.25">
      <c r="A52318">
        <v>8644</v>
      </c>
      <c r="B52318" s="1">
        <f>DATE(2023,9,1) + TIME(0,0,0)</f>
        <v>45170</v>
      </c>
      <c r="C52318">
        <v>49.057033539000003</v>
      </c>
    </row>
    <row r="52319" spans="1:3" x14ac:dyDescent="0.25">
      <c r="A52319">
        <v>8674</v>
      </c>
      <c r="B52319" s="1">
        <f>DATE(2023,10,1) + TIME(0,0,0)</f>
        <v>45200</v>
      </c>
      <c r="C52319">
        <v>49.075534820999998</v>
      </c>
    </row>
    <row r="52320" spans="1:3" x14ac:dyDescent="0.25">
      <c r="A52320">
        <v>8705</v>
      </c>
      <c r="B52320" s="1">
        <f>DATE(2023,11,1) + TIME(0,0,0)</f>
        <v>45231</v>
      </c>
      <c r="C52320">
        <v>49.094570160000004</v>
      </c>
    </row>
    <row r="52321" spans="1:3" x14ac:dyDescent="0.25">
      <c r="A52321">
        <v>8735</v>
      </c>
      <c r="B52321" s="1">
        <f>DATE(2023,12,1) + TIME(0,0,0)</f>
        <v>45261</v>
      </c>
      <c r="C52321">
        <v>49.112918854</v>
      </c>
    </row>
    <row r="52322" spans="1:3" x14ac:dyDescent="0.25">
      <c r="A52322">
        <v>8766</v>
      </c>
      <c r="B52322" s="1">
        <f>DATE(2024,1,1) + TIME(0,0,0)</f>
        <v>45292</v>
      </c>
      <c r="C52322">
        <v>49.131797790999997</v>
      </c>
    </row>
    <row r="52323" spans="1:3" x14ac:dyDescent="0.25">
      <c r="A52323">
        <v>8797</v>
      </c>
      <c r="B52323" s="1">
        <f>DATE(2024,2,1) + TIME(0,0,0)</f>
        <v>45323</v>
      </c>
      <c r="C52323">
        <v>49.150600433000001</v>
      </c>
    </row>
    <row r="52324" spans="1:3" x14ac:dyDescent="0.25">
      <c r="A52324">
        <v>8826</v>
      </c>
      <c r="B52324" s="1">
        <f>DATE(2024,3,1) + TIME(0,0,0)</f>
        <v>45352</v>
      </c>
      <c r="C52324">
        <v>49.168117522999999</v>
      </c>
    </row>
    <row r="52325" spans="1:3" x14ac:dyDescent="0.25">
      <c r="A52325">
        <v>8857</v>
      </c>
      <c r="B52325" s="1">
        <f>DATE(2024,4,1) + TIME(0,0,0)</f>
        <v>45383</v>
      </c>
      <c r="C52325">
        <v>49.186767578000001</v>
      </c>
    </row>
    <row r="52326" spans="1:3" x14ac:dyDescent="0.25">
      <c r="A52326">
        <v>8887</v>
      </c>
      <c r="B52326" s="1">
        <f>DATE(2024,5,1) + TIME(0,0,0)</f>
        <v>45413</v>
      </c>
      <c r="C52326">
        <v>49.204738616999997</v>
      </c>
    </row>
    <row r="52327" spans="1:3" x14ac:dyDescent="0.25">
      <c r="A52327">
        <v>8918</v>
      </c>
      <c r="B52327" s="1">
        <f>DATE(2024,6,1) + TIME(0,0,0)</f>
        <v>45444</v>
      </c>
      <c r="C52327">
        <v>49.223236084</v>
      </c>
    </row>
    <row r="52328" spans="1:3" x14ac:dyDescent="0.25">
      <c r="A52328">
        <v>8948</v>
      </c>
      <c r="B52328" s="1">
        <f>DATE(2024,7,1) + TIME(0,0,0)</f>
        <v>45474</v>
      </c>
      <c r="C52328">
        <v>49.241062163999999</v>
      </c>
    </row>
    <row r="52329" spans="1:3" x14ac:dyDescent="0.25">
      <c r="A52329">
        <v>8979</v>
      </c>
      <c r="B52329" s="1">
        <f>DATE(2024,8,1) + TIME(0,0,0)</f>
        <v>45505</v>
      </c>
      <c r="C52329">
        <v>49.259410858000003</v>
      </c>
    </row>
    <row r="52330" spans="1:3" x14ac:dyDescent="0.25">
      <c r="A52330">
        <v>9010</v>
      </c>
      <c r="B52330" s="1">
        <f>DATE(2024,9,1) + TIME(0,0,0)</f>
        <v>45536</v>
      </c>
      <c r="C52330">
        <v>49.277683258000003</v>
      </c>
    </row>
    <row r="52331" spans="1:3" x14ac:dyDescent="0.25">
      <c r="A52331">
        <v>9040</v>
      </c>
      <c r="B52331" s="1">
        <f>DATE(2024,10,1) + TIME(0,0,0)</f>
        <v>45566</v>
      </c>
      <c r="C52331">
        <v>49.295295715000002</v>
      </c>
    </row>
    <row r="52332" spans="1:3" x14ac:dyDescent="0.25">
      <c r="A52332">
        <v>9071</v>
      </c>
      <c r="B52332" s="1">
        <f>DATE(2024,11,1) + TIME(0,0,0)</f>
        <v>45597</v>
      </c>
      <c r="C52332">
        <v>49.313419342000003</v>
      </c>
    </row>
    <row r="52333" spans="1:3" x14ac:dyDescent="0.25">
      <c r="A52333">
        <v>9101</v>
      </c>
      <c r="B52333" s="1">
        <f>DATE(2024,12,1) + TIME(0,0,0)</f>
        <v>45627</v>
      </c>
      <c r="C52333">
        <v>49.330894469999997</v>
      </c>
    </row>
    <row r="52334" spans="1:3" x14ac:dyDescent="0.25">
      <c r="A52334">
        <v>9132</v>
      </c>
      <c r="B52334" s="1">
        <f>DATE(2025,1,1) + TIME(0,0,0)</f>
        <v>45658</v>
      </c>
      <c r="C52334">
        <v>49.348876953000001</v>
      </c>
    </row>
    <row r="52335" spans="1:3" x14ac:dyDescent="0.25">
      <c r="A52335">
        <v>9163</v>
      </c>
      <c r="B52335" s="1">
        <f>DATE(2025,2,1) + TIME(0,0,0)</f>
        <v>45689</v>
      </c>
      <c r="C52335">
        <v>49.366790770999998</v>
      </c>
    </row>
    <row r="52336" spans="1:3" x14ac:dyDescent="0.25">
      <c r="A52336">
        <v>9191</v>
      </c>
      <c r="B52336" s="1">
        <f>DATE(2025,3,1) + TIME(0,0,0)</f>
        <v>45717</v>
      </c>
      <c r="C52336">
        <v>49.382911682</v>
      </c>
    </row>
    <row r="52337" spans="1:3" x14ac:dyDescent="0.25">
      <c r="A52337">
        <v>9222</v>
      </c>
      <c r="B52337" s="1">
        <f>DATE(2025,4,1) + TIME(0,0,0)</f>
        <v>45748</v>
      </c>
      <c r="C52337">
        <v>49.400691985999998</v>
      </c>
    </row>
    <row r="52338" spans="1:3" x14ac:dyDescent="0.25">
      <c r="A52338">
        <v>9252</v>
      </c>
      <c r="B52338" s="1">
        <f>DATE(2025,5,1) + TIME(0,0,0)</f>
        <v>45778</v>
      </c>
      <c r="C52338">
        <v>49.417831421000002</v>
      </c>
    </row>
    <row r="52339" spans="1:3" x14ac:dyDescent="0.25">
      <c r="A52339">
        <v>9283</v>
      </c>
      <c r="B52339" s="1">
        <f>DATE(2025,6,1) + TIME(0,0,0)</f>
        <v>45809</v>
      </c>
      <c r="C52339">
        <v>49.435478209999999</v>
      </c>
    </row>
    <row r="52340" spans="1:3" x14ac:dyDescent="0.25">
      <c r="A52340">
        <v>9313</v>
      </c>
      <c r="B52340" s="1">
        <f>DATE(2025,7,1) + TIME(0,0,0)</f>
        <v>45839</v>
      </c>
      <c r="C52340">
        <v>49.452487945999998</v>
      </c>
    </row>
    <row r="52341" spans="1:3" x14ac:dyDescent="0.25">
      <c r="A52341">
        <v>9344</v>
      </c>
      <c r="B52341" s="1">
        <f>DATE(2025,8,1) + TIME(0,0,0)</f>
        <v>45870</v>
      </c>
      <c r="C52341">
        <v>49.469997405999997</v>
      </c>
    </row>
    <row r="52342" spans="1:3" x14ac:dyDescent="0.25">
      <c r="A52342">
        <v>9375</v>
      </c>
      <c r="B52342" s="1">
        <f>DATE(2025,9,1) + TIME(0,0,0)</f>
        <v>45901</v>
      </c>
      <c r="C52342">
        <v>49.487442016999999</v>
      </c>
    </row>
    <row r="52343" spans="1:3" x14ac:dyDescent="0.25">
      <c r="A52343">
        <v>9405</v>
      </c>
      <c r="B52343" s="1">
        <f>DATE(2025,10,1) + TIME(0,0,0)</f>
        <v>45931</v>
      </c>
      <c r="C52343">
        <v>49.504261016999997</v>
      </c>
    </row>
    <row r="52344" spans="1:3" x14ac:dyDescent="0.25">
      <c r="A52344">
        <v>9436</v>
      </c>
      <c r="B52344" s="1">
        <f>DATE(2025,11,1) + TIME(0,0,0)</f>
        <v>45962</v>
      </c>
      <c r="C52344">
        <v>49.521572112999998</v>
      </c>
    </row>
    <row r="52345" spans="1:3" x14ac:dyDescent="0.25">
      <c r="A52345">
        <v>9466</v>
      </c>
      <c r="B52345" s="1">
        <f>DATE(2025,12,1) + TIME(0,0,0)</f>
        <v>45992</v>
      </c>
      <c r="C52345">
        <v>49.538265228</v>
      </c>
    </row>
    <row r="52346" spans="1:3" x14ac:dyDescent="0.25">
      <c r="A52346">
        <v>9497</v>
      </c>
      <c r="B52346" s="1">
        <f>DATE(2026,1,1) + TIME(0,0,0)</f>
        <v>46023</v>
      </c>
      <c r="C52346">
        <v>49.555446625000002</v>
      </c>
    </row>
    <row r="52347" spans="1:3" x14ac:dyDescent="0.25">
      <c r="A52347">
        <v>9528</v>
      </c>
      <c r="B52347" s="1">
        <f>DATE(2026,2,1) + TIME(0,0,0)</f>
        <v>46054</v>
      </c>
      <c r="C52347">
        <v>49.572566985999998</v>
      </c>
    </row>
    <row r="52348" spans="1:3" x14ac:dyDescent="0.25">
      <c r="A52348">
        <v>9556</v>
      </c>
      <c r="B52348" s="1">
        <f>DATE(2026,3,1) + TIME(0,0,0)</f>
        <v>46082</v>
      </c>
      <c r="C52348">
        <v>49.587970734000002</v>
      </c>
    </row>
    <row r="52349" spans="1:3" x14ac:dyDescent="0.25">
      <c r="A52349">
        <v>9587</v>
      </c>
      <c r="B52349" s="1">
        <f>DATE(2026,4,1) + TIME(0,0,0)</f>
        <v>46113</v>
      </c>
      <c r="C52349">
        <v>49.604965210000003</v>
      </c>
    </row>
    <row r="52350" spans="1:3" x14ac:dyDescent="0.25">
      <c r="A52350">
        <v>9617</v>
      </c>
      <c r="B52350" s="1">
        <f>DATE(2026,5,1) + TIME(0,0,0)</f>
        <v>46143</v>
      </c>
      <c r="C52350">
        <v>49.621349334999998</v>
      </c>
    </row>
    <row r="52351" spans="1:3" x14ac:dyDescent="0.25">
      <c r="A52351">
        <v>9648</v>
      </c>
      <c r="B52351" s="1">
        <f>DATE(2026,6,1) + TIME(0,0,0)</f>
        <v>46174</v>
      </c>
      <c r="C52351">
        <v>49.638217926000003</v>
      </c>
    </row>
    <row r="52352" spans="1:3" x14ac:dyDescent="0.25">
      <c r="A52352">
        <v>9678</v>
      </c>
      <c r="B52352" s="1">
        <f>DATE(2026,7,1) + TIME(0,0,0)</f>
        <v>46204</v>
      </c>
      <c r="C52352">
        <v>49.654483794999997</v>
      </c>
    </row>
    <row r="52353" spans="1:3" x14ac:dyDescent="0.25">
      <c r="A52353">
        <v>9709</v>
      </c>
      <c r="B52353" s="1">
        <f>DATE(2026,8,1) + TIME(0,0,0)</f>
        <v>46235</v>
      </c>
      <c r="C52353">
        <v>49.671226501</v>
      </c>
    </row>
    <row r="52354" spans="1:3" x14ac:dyDescent="0.25">
      <c r="A52354">
        <v>9740</v>
      </c>
      <c r="B52354" s="1">
        <f>DATE(2026,9,1) + TIME(0,0,0)</f>
        <v>46266</v>
      </c>
      <c r="C52354">
        <v>49.687908172999997</v>
      </c>
    </row>
    <row r="52355" spans="1:3" x14ac:dyDescent="0.25">
      <c r="A52355">
        <v>9770</v>
      </c>
      <c r="B52355" s="1">
        <f>DATE(2026,10,1) + TIME(0,0,0)</f>
        <v>46296</v>
      </c>
      <c r="C52355">
        <v>49.703990935999997</v>
      </c>
    </row>
    <row r="52356" spans="1:3" x14ac:dyDescent="0.25">
      <c r="A52356">
        <v>9801</v>
      </c>
      <c r="B52356" s="1">
        <f>DATE(2026,11,1) + TIME(0,0,0)</f>
        <v>46327</v>
      </c>
      <c r="C52356">
        <v>49.720550537000001</v>
      </c>
    </row>
    <row r="52357" spans="1:3" x14ac:dyDescent="0.25">
      <c r="A52357">
        <v>9831</v>
      </c>
      <c r="B52357" s="1">
        <f>DATE(2026,12,1) + TIME(0,0,0)</f>
        <v>46357</v>
      </c>
      <c r="C52357">
        <v>49.736518859999997</v>
      </c>
    </row>
    <row r="52358" spans="1:3" x14ac:dyDescent="0.25">
      <c r="A52358">
        <v>9862</v>
      </c>
      <c r="B52358" s="1">
        <f>DATE(2027,1,1) + TIME(0,0,0)</f>
        <v>46388</v>
      </c>
      <c r="C52358">
        <v>49.752956390000001</v>
      </c>
    </row>
    <row r="52359" spans="1:3" x14ac:dyDescent="0.25">
      <c r="A52359">
        <v>9893</v>
      </c>
      <c r="B52359" s="1">
        <f>DATE(2027,2,1) + TIME(0,0,0)</f>
        <v>46419</v>
      </c>
      <c r="C52359">
        <v>49.769332886000001</v>
      </c>
    </row>
    <row r="52360" spans="1:3" x14ac:dyDescent="0.25">
      <c r="A52360">
        <v>9921</v>
      </c>
      <c r="B52360" s="1">
        <f>DATE(2027,3,1) + TIME(0,0,0)</f>
        <v>46447</v>
      </c>
      <c r="C52360">
        <v>49.784072876000003</v>
      </c>
    </row>
    <row r="52361" spans="1:3" x14ac:dyDescent="0.25">
      <c r="A52361">
        <v>9952</v>
      </c>
      <c r="B52361" s="1">
        <f>DATE(2027,4,1) + TIME(0,0,0)</f>
        <v>46478</v>
      </c>
      <c r="C52361">
        <v>49.800331116000002</v>
      </c>
    </row>
    <row r="52362" spans="1:3" x14ac:dyDescent="0.25">
      <c r="A52362">
        <v>9982</v>
      </c>
      <c r="B52362" s="1">
        <f>DATE(2027,5,1) + TIME(0,0,0)</f>
        <v>46508</v>
      </c>
      <c r="C52362">
        <v>49.816009520999998</v>
      </c>
    </row>
    <row r="52363" spans="1:3" x14ac:dyDescent="0.25">
      <c r="A52363">
        <v>10013</v>
      </c>
      <c r="B52363" s="1">
        <f>DATE(2027,6,1) + TIME(0,0,0)</f>
        <v>46539</v>
      </c>
      <c r="C52363">
        <v>49.832153320000003</v>
      </c>
    </row>
    <row r="52364" spans="1:3" x14ac:dyDescent="0.25">
      <c r="A52364">
        <v>10043</v>
      </c>
      <c r="B52364" s="1">
        <f>DATE(2027,7,1) + TIME(0,0,0)</f>
        <v>46569</v>
      </c>
      <c r="C52364">
        <v>49.847717285000002</v>
      </c>
    </row>
    <row r="52365" spans="1:3" x14ac:dyDescent="0.25">
      <c r="A52365">
        <v>10074</v>
      </c>
      <c r="B52365" s="1">
        <f>DATE(2027,8,1) + TIME(0,0,0)</f>
        <v>46600</v>
      </c>
      <c r="C52365">
        <v>49.863742827999999</v>
      </c>
    </row>
    <row r="52366" spans="1:3" x14ac:dyDescent="0.25">
      <c r="A52366">
        <v>10105</v>
      </c>
      <c r="B52366" s="1">
        <f>DATE(2027,9,1) + TIME(0,0,0)</f>
        <v>46631</v>
      </c>
      <c r="C52366">
        <v>49.879707336000003</v>
      </c>
    </row>
    <row r="52367" spans="1:3" x14ac:dyDescent="0.25">
      <c r="A52367">
        <v>10135</v>
      </c>
      <c r="B52367" s="1">
        <f>DATE(2027,10,1) + TIME(0,0,0)</f>
        <v>46661</v>
      </c>
      <c r="C52367">
        <v>49.895103454999997</v>
      </c>
    </row>
    <row r="52368" spans="1:3" x14ac:dyDescent="0.25">
      <c r="A52368">
        <v>10166</v>
      </c>
      <c r="B52368" s="1">
        <f>DATE(2027,11,1) + TIME(0,0,0)</f>
        <v>46692</v>
      </c>
      <c r="C52368">
        <v>49.910957336000003</v>
      </c>
    </row>
    <row r="52369" spans="1:3" x14ac:dyDescent="0.25">
      <c r="A52369">
        <v>10196</v>
      </c>
      <c r="B52369" s="1">
        <f>DATE(2027,12,1) + TIME(0,0,0)</f>
        <v>46722</v>
      </c>
      <c r="C52369">
        <v>49.926239013999997</v>
      </c>
    </row>
    <row r="52370" spans="1:3" x14ac:dyDescent="0.25">
      <c r="A52370">
        <v>10227</v>
      </c>
      <c r="B52370" s="1">
        <f>DATE(2028,1,1) + TIME(0,0,0)</f>
        <v>46753</v>
      </c>
      <c r="C52370">
        <v>49.941978454999997</v>
      </c>
    </row>
    <row r="52371" spans="1:3" x14ac:dyDescent="0.25">
      <c r="A52371">
        <v>10258</v>
      </c>
      <c r="B52371" s="1">
        <f>DATE(2028,2,1) + TIME(0,0,0)</f>
        <v>46784</v>
      </c>
      <c r="C52371">
        <v>49.95765686</v>
      </c>
    </row>
    <row r="52372" spans="1:3" x14ac:dyDescent="0.25">
      <c r="A52372">
        <v>10287</v>
      </c>
      <c r="B52372" s="1">
        <f>DATE(2028,3,1) + TIME(0,0,0)</f>
        <v>46813</v>
      </c>
      <c r="C52372">
        <v>49.972274779999999</v>
      </c>
    </row>
    <row r="52373" spans="1:3" x14ac:dyDescent="0.25">
      <c r="A52373">
        <v>10318</v>
      </c>
      <c r="B52373" s="1">
        <f>DATE(2028,4,1) + TIME(0,0,0)</f>
        <v>46844</v>
      </c>
      <c r="C52373">
        <v>49.987846374999997</v>
      </c>
    </row>
    <row r="52374" spans="1:3" x14ac:dyDescent="0.25">
      <c r="A52374">
        <v>10348</v>
      </c>
      <c r="B52374" s="1">
        <f>DATE(2028,5,1) + TIME(0,0,0)</f>
        <v>46874</v>
      </c>
      <c r="C52374">
        <v>50.002861023000001</v>
      </c>
    </row>
    <row r="52375" spans="1:3" x14ac:dyDescent="0.25">
      <c r="A52375">
        <v>10379</v>
      </c>
      <c r="B52375" s="1">
        <f>DATE(2028,6,1) + TIME(0,0,0)</f>
        <v>46905</v>
      </c>
      <c r="C52375">
        <v>50.018321991000001</v>
      </c>
    </row>
    <row r="52376" spans="1:3" x14ac:dyDescent="0.25">
      <c r="A52376">
        <v>10409</v>
      </c>
      <c r="B52376" s="1">
        <f>DATE(2028,7,1) + TIME(0,0,0)</f>
        <v>46935</v>
      </c>
      <c r="C52376">
        <v>50.033233643000003</v>
      </c>
    </row>
    <row r="52377" spans="1:3" x14ac:dyDescent="0.25">
      <c r="A52377">
        <v>10440</v>
      </c>
      <c r="B52377" s="1">
        <f>DATE(2028,8,1) + TIME(0,0,0)</f>
        <v>46966</v>
      </c>
      <c r="C52377">
        <v>50.048587799000003</v>
      </c>
    </row>
    <row r="52378" spans="1:3" x14ac:dyDescent="0.25">
      <c r="A52378">
        <v>10471</v>
      </c>
      <c r="B52378" s="1">
        <f>DATE(2028,9,1) + TIME(0,0,0)</f>
        <v>46997</v>
      </c>
      <c r="C52378">
        <v>50.063888550000001</v>
      </c>
    </row>
    <row r="52379" spans="1:3" x14ac:dyDescent="0.25">
      <c r="A52379">
        <v>10501</v>
      </c>
      <c r="B52379" s="1">
        <f>DATE(2028,10,1) + TIME(0,0,0)</f>
        <v>47027</v>
      </c>
      <c r="C52379">
        <v>50.078639983999999</v>
      </c>
    </row>
    <row r="52380" spans="1:3" x14ac:dyDescent="0.25">
      <c r="A52380">
        <v>10532</v>
      </c>
      <c r="B52380" s="1">
        <f>DATE(2028,11,1) + TIME(0,0,0)</f>
        <v>47058</v>
      </c>
      <c r="C52380">
        <v>50.093833922999998</v>
      </c>
    </row>
    <row r="52381" spans="1:3" x14ac:dyDescent="0.25">
      <c r="A52381">
        <v>10562</v>
      </c>
      <c r="B52381" s="1">
        <f>DATE(2028,12,1) + TIME(0,0,0)</f>
        <v>47088</v>
      </c>
      <c r="C52381">
        <v>50.108486176</v>
      </c>
    </row>
    <row r="52382" spans="1:3" x14ac:dyDescent="0.25">
      <c r="A52382">
        <v>10593</v>
      </c>
      <c r="B52382" s="1">
        <f>DATE(2029,1,1) + TIME(0,0,0)</f>
        <v>47119</v>
      </c>
      <c r="C52382">
        <v>50.123573303000001</v>
      </c>
    </row>
    <row r="52383" spans="1:3" x14ac:dyDescent="0.25">
      <c r="A52383">
        <v>10624</v>
      </c>
      <c r="B52383" s="1">
        <f>DATE(2029,2,1) + TIME(0,0,0)</f>
        <v>47150</v>
      </c>
      <c r="C52383">
        <v>50.138610839999998</v>
      </c>
    </row>
    <row r="52384" spans="1:3" x14ac:dyDescent="0.25">
      <c r="A52384">
        <v>10652</v>
      </c>
      <c r="B52384" s="1">
        <f>DATE(2029,3,1) + TIME(0,0,0)</f>
        <v>47178</v>
      </c>
      <c r="C52384">
        <v>50.152145386000001</v>
      </c>
    </row>
    <row r="52385" spans="1:3" x14ac:dyDescent="0.25">
      <c r="A52385">
        <v>10683</v>
      </c>
      <c r="B52385" s="1">
        <f>DATE(2029,4,1) + TIME(0,0,0)</f>
        <v>47209</v>
      </c>
      <c r="C52385">
        <v>50.167079926</v>
      </c>
    </row>
    <row r="52386" spans="1:3" x14ac:dyDescent="0.25">
      <c r="A52386">
        <v>10713</v>
      </c>
      <c r="B52386" s="1">
        <f>DATE(2029,5,1) + TIME(0,0,0)</f>
        <v>47239</v>
      </c>
      <c r="C52386">
        <v>50.181484222000002</v>
      </c>
    </row>
    <row r="52387" spans="1:3" x14ac:dyDescent="0.25">
      <c r="A52387">
        <v>10744</v>
      </c>
      <c r="B52387" s="1">
        <f>DATE(2029,6,1) + TIME(0,0,0)</f>
        <v>47270</v>
      </c>
      <c r="C52387">
        <v>50.196319580000001</v>
      </c>
    </row>
    <row r="52388" spans="1:3" x14ac:dyDescent="0.25">
      <c r="A52388">
        <v>10774</v>
      </c>
      <c r="B52388" s="1">
        <f>DATE(2029,7,1) + TIME(0,0,0)</f>
        <v>47300</v>
      </c>
      <c r="C52388">
        <v>50.210628509999999</v>
      </c>
    </row>
    <row r="52389" spans="1:3" x14ac:dyDescent="0.25">
      <c r="A52389">
        <v>10805</v>
      </c>
      <c r="B52389" s="1">
        <f>DATE(2029,8,1) + TIME(0,0,0)</f>
        <v>47331</v>
      </c>
      <c r="C52389">
        <v>50.225360870000003</v>
      </c>
    </row>
    <row r="52390" spans="1:3" x14ac:dyDescent="0.25">
      <c r="A52390">
        <v>10836</v>
      </c>
      <c r="B52390" s="1">
        <f>DATE(2029,9,1) + TIME(0,0,0)</f>
        <v>47362</v>
      </c>
      <c r="C52390">
        <v>50.240043640000003</v>
      </c>
    </row>
    <row r="52391" spans="1:3" x14ac:dyDescent="0.25">
      <c r="A52391">
        <v>10866</v>
      </c>
      <c r="B52391" s="1">
        <f>DATE(2029,10,1) + TIME(0,0,0)</f>
        <v>47392</v>
      </c>
      <c r="C52391">
        <v>50.254203795999999</v>
      </c>
    </row>
    <row r="52392" spans="1:3" x14ac:dyDescent="0.25">
      <c r="A52392">
        <v>10897</v>
      </c>
      <c r="B52392" s="1">
        <f>DATE(2029,11,1) + TIME(0,0,0)</f>
        <v>47423</v>
      </c>
      <c r="C52392">
        <v>50.268779754999997</v>
      </c>
    </row>
    <row r="52393" spans="1:3" x14ac:dyDescent="0.25">
      <c r="A52393">
        <v>10927</v>
      </c>
      <c r="B52393" s="1">
        <f>DATE(2029,12,1) + TIME(0,0,0)</f>
        <v>47453</v>
      </c>
      <c r="C52393">
        <v>50.282840729</v>
      </c>
    </row>
    <row r="52394" spans="1:3" x14ac:dyDescent="0.25">
      <c r="A52394">
        <v>10958</v>
      </c>
      <c r="B52394" s="1">
        <f>DATE(2030,1,1) + TIME(0,0,0)</f>
        <v>47484</v>
      </c>
      <c r="C52394">
        <v>50.297317505000002</v>
      </c>
    </row>
    <row r="52395" spans="1:3" x14ac:dyDescent="0.25">
      <c r="A52395">
        <v>10989</v>
      </c>
      <c r="B52395" s="1">
        <f>DATE(2030,2,1) + TIME(0,0,0)</f>
        <v>47515</v>
      </c>
      <c r="C52395">
        <v>50.311740874999998</v>
      </c>
    </row>
    <row r="52396" spans="1:3" x14ac:dyDescent="0.25">
      <c r="A52396">
        <v>11017</v>
      </c>
      <c r="B52396" s="1">
        <f>DATE(2030,3,1) + TIME(0,0,0)</f>
        <v>47543</v>
      </c>
      <c r="C52396">
        <v>50.324729918999999</v>
      </c>
    </row>
    <row r="52397" spans="1:3" x14ac:dyDescent="0.25">
      <c r="A52397">
        <v>11048</v>
      </c>
      <c r="B52397" s="1">
        <f>DATE(2030,4,1) + TIME(0,0,0)</f>
        <v>47574</v>
      </c>
      <c r="C52397">
        <v>50.339061737000002</v>
      </c>
    </row>
    <row r="52398" spans="1:3" x14ac:dyDescent="0.25">
      <c r="A52398">
        <v>11078</v>
      </c>
      <c r="B52398" s="1">
        <f>DATE(2030,5,1) + TIME(0,0,0)</f>
        <v>47604</v>
      </c>
      <c r="C52398">
        <v>50.3528862</v>
      </c>
    </row>
    <row r="52399" spans="1:3" x14ac:dyDescent="0.25">
      <c r="A52399">
        <v>11109</v>
      </c>
      <c r="B52399" s="1">
        <f>DATE(2030,6,1) + TIME(0,0,0)</f>
        <v>47635</v>
      </c>
      <c r="C52399">
        <v>50.367122649999999</v>
      </c>
    </row>
    <row r="52400" spans="1:3" x14ac:dyDescent="0.25">
      <c r="A52400">
        <v>11139</v>
      </c>
      <c r="B52400" s="1">
        <f>DATE(2030,7,1) + TIME(0,0,0)</f>
        <v>47665</v>
      </c>
      <c r="C52400">
        <v>50.380855560000001</v>
      </c>
    </row>
    <row r="52401" spans="1:3" x14ac:dyDescent="0.25">
      <c r="A52401">
        <v>11170</v>
      </c>
      <c r="B52401" s="1">
        <f>DATE(2030,8,1) + TIME(0,0,0)</f>
        <v>47696</v>
      </c>
      <c r="C52401">
        <v>50.395000457999998</v>
      </c>
    </row>
    <row r="52402" spans="1:3" x14ac:dyDescent="0.25">
      <c r="A52402">
        <v>11201</v>
      </c>
      <c r="B52402" s="1">
        <f>DATE(2030,9,1) + TIME(0,0,0)</f>
        <v>47727</v>
      </c>
      <c r="C52402">
        <v>50.409095764</v>
      </c>
    </row>
    <row r="52403" spans="1:3" x14ac:dyDescent="0.25">
      <c r="A52403">
        <v>11231</v>
      </c>
      <c r="B52403" s="1">
        <f>DATE(2030,10,1) + TIME(0,0,0)</f>
        <v>47757</v>
      </c>
      <c r="C52403">
        <v>50.422695160000004</v>
      </c>
    </row>
    <row r="52404" spans="1:3" x14ac:dyDescent="0.25">
      <c r="A52404">
        <v>11262</v>
      </c>
      <c r="B52404" s="1">
        <f>DATE(2030,11,1) + TIME(0,0,0)</f>
        <v>47788</v>
      </c>
      <c r="C52404">
        <v>50.436702728</v>
      </c>
    </row>
    <row r="52405" spans="1:3" x14ac:dyDescent="0.25">
      <c r="A52405">
        <v>11292</v>
      </c>
      <c r="B52405" s="1">
        <f>DATE(2030,12,1) + TIME(0,0,0)</f>
        <v>47818</v>
      </c>
      <c r="C52405">
        <v>50.450214385999999</v>
      </c>
    </row>
    <row r="52406" spans="1:3" x14ac:dyDescent="0.25">
      <c r="A52406">
        <v>11323</v>
      </c>
      <c r="B52406" s="1">
        <f>DATE(2031,1,1) + TIME(0,0,0)</f>
        <v>47849</v>
      </c>
      <c r="C52406">
        <v>50.464130402000002</v>
      </c>
    </row>
    <row r="52407" spans="1:3" x14ac:dyDescent="0.25">
      <c r="A52407">
        <v>11354</v>
      </c>
      <c r="B52407" s="1">
        <f>DATE(2031,2,1) + TIME(0,0,0)</f>
        <v>47880</v>
      </c>
      <c r="C52407">
        <v>50.478004456000001</v>
      </c>
    </row>
    <row r="52408" spans="1:3" x14ac:dyDescent="0.25">
      <c r="A52408">
        <v>11382</v>
      </c>
      <c r="B52408" s="1">
        <f>DATE(2031,3,1) + TIME(0,0,0)</f>
        <v>47908</v>
      </c>
      <c r="C52408">
        <v>50.490493774000001</v>
      </c>
    </row>
    <row r="52409" spans="1:3" x14ac:dyDescent="0.25">
      <c r="A52409">
        <v>11413</v>
      </c>
      <c r="B52409" s="1">
        <f>DATE(2031,4,1) + TIME(0,0,0)</f>
        <v>47939</v>
      </c>
      <c r="C52409">
        <v>50.504280090000002</v>
      </c>
    </row>
    <row r="52410" spans="1:3" x14ac:dyDescent="0.25">
      <c r="A52410">
        <v>11443</v>
      </c>
      <c r="B52410" s="1">
        <f>DATE(2031,5,1) + TIME(0,0,0)</f>
        <v>47969</v>
      </c>
      <c r="C52410">
        <v>50.517581939999999</v>
      </c>
    </row>
    <row r="52411" spans="1:3" x14ac:dyDescent="0.25">
      <c r="A52411">
        <v>11474</v>
      </c>
      <c r="B52411" s="1">
        <f>DATE(2031,6,1) + TIME(0,0,0)</f>
        <v>48000</v>
      </c>
      <c r="C52411">
        <v>50.531284331999998</v>
      </c>
    </row>
    <row r="52412" spans="1:3" x14ac:dyDescent="0.25">
      <c r="A52412">
        <v>11504</v>
      </c>
      <c r="B52412" s="1">
        <f>DATE(2031,7,1) + TIME(0,0,0)</f>
        <v>48030</v>
      </c>
      <c r="C52412">
        <v>50.544502258000001</v>
      </c>
    </row>
    <row r="52413" spans="1:3" x14ac:dyDescent="0.25">
      <c r="A52413">
        <v>11535</v>
      </c>
      <c r="B52413" s="1">
        <f>DATE(2031,8,1) + TIME(0,0,0)</f>
        <v>48061</v>
      </c>
      <c r="C52413">
        <v>50.558116912999999</v>
      </c>
    </row>
    <row r="52414" spans="1:3" x14ac:dyDescent="0.25">
      <c r="A52414">
        <v>11566</v>
      </c>
      <c r="B52414" s="1">
        <f>DATE(2031,9,1) + TIME(0,0,0)</f>
        <v>48092</v>
      </c>
      <c r="C52414">
        <v>50.571689606</v>
      </c>
    </row>
    <row r="52415" spans="1:3" x14ac:dyDescent="0.25">
      <c r="A52415">
        <v>11596</v>
      </c>
      <c r="B52415" s="1">
        <f>DATE(2031,10,1) + TIME(0,0,0)</f>
        <v>48122</v>
      </c>
      <c r="C52415">
        <v>50.584785461000003</v>
      </c>
    </row>
    <row r="52416" spans="1:3" x14ac:dyDescent="0.25">
      <c r="A52416">
        <v>11627</v>
      </c>
      <c r="B52416" s="1">
        <f>DATE(2031,11,1) + TIME(0,0,0)</f>
        <v>48153</v>
      </c>
      <c r="C52416">
        <v>50.598274230999998</v>
      </c>
    </row>
    <row r="52417" spans="1:3" x14ac:dyDescent="0.25">
      <c r="A52417">
        <v>11657</v>
      </c>
      <c r="B52417" s="1">
        <f>DATE(2031,12,1) + TIME(0,0,0)</f>
        <v>48183</v>
      </c>
      <c r="C52417">
        <v>50.611289978000002</v>
      </c>
    </row>
    <row r="52418" spans="1:3" x14ac:dyDescent="0.25">
      <c r="A52418">
        <v>11688</v>
      </c>
      <c r="B52418" s="1">
        <f>DATE(2032,1,1) + TIME(0,0,0)</f>
        <v>48214</v>
      </c>
      <c r="C52418">
        <v>50.624694824000002</v>
      </c>
    </row>
    <row r="52419" spans="1:3" x14ac:dyDescent="0.25">
      <c r="A52419">
        <v>11719</v>
      </c>
      <c r="B52419" s="1">
        <f>DATE(2032,2,1) + TIME(0,0,0)</f>
        <v>48245</v>
      </c>
      <c r="C52419">
        <v>50.638061522999998</v>
      </c>
    </row>
    <row r="52420" spans="1:3" x14ac:dyDescent="0.25">
      <c r="A52420">
        <v>11748</v>
      </c>
      <c r="B52420" s="1">
        <f>DATE(2032,3,1) + TIME(0,0,0)</f>
        <v>48274</v>
      </c>
      <c r="C52420">
        <v>50.650527953999998</v>
      </c>
    </row>
    <row r="52421" spans="1:3" x14ac:dyDescent="0.25">
      <c r="A52421">
        <v>11779</v>
      </c>
      <c r="B52421" s="1">
        <f>DATE(2032,4,1) + TIME(0,0,0)</f>
        <v>48305</v>
      </c>
      <c r="C52421">
        <v>50.663814545000001</v>
      </c>
    </row>
    <row r="52422" spans="1:3" x14ac:dyDescent="0.25">
      <c r="A52422">
        <v>11809</v>
      </c>
      <c r="B52422" s="1">
        <f>DATE(2032,5,1) + TIME(0,0,0)</f>
        <v>48335</v>
      </c>
      <c r="C52422">
        <v>50.676635742000002</v>
      </c>
    </row>
    <row r="52423" spans="1:3" x14ac:dyDescent="0.25">
      <c r="A52423">
        <v>11840</v>
      </c>
      <c r="B52423" s="1">
        <f>DATE(2032,6,1) + TIME(0,0,0)</f>
        <v>48366</v>
      </c>
      <c r="C52423">
        <v>50.689842224000003</v>
      </c>
    </row>
    <row r="52424" spans="1:3" x14ac:dyDescent="0.25">
      <c r="A52424">
        <v>11870</v>
      </c>
      <c r="B52424" s="1">
        <f>DATE(2032,7,1) + TIME(0,0,0)</f>
        <v>48396</v>
      </c>
      <c r="C52424">
        <v>50.702583312999998</v>
      </c>
    </row>
    <row r="52425" spans="1:3" x14ac:dyDescent="0.25">
      <c r="A52425">
        <v>11901</v>
      </c>
      <c r="B52425" s="1">
        <f>DATE(2032,8,1) + TIME(0,0,0)</f>
        <v>48427</v>
      </c>
      <c r="C52425">
        <v>50.715713501000003</v>
      </c>
    </row>
    <row r="52426" spans="1:3" x14ac:dyDescent="0.25">
      <c r="A52426">
        <v>11932</v>
      </c>
      <c r="B52426" s="1">
        <f>DATE(2032,9,1) + TIME(0,0,0)</f>
        <v>48458</v>
      </c>
      <c r="C52426">
        <v>50.728801726999997</v>
      </c>
    </row>
    <row r="52427" spans="1:3" x14ac:dyDescent="0.25">
      <c r="A52427">
        <v>11962</v>
      </c>
      <c r="B52427" s="1">
        <f>DATE(2032,10,1) + TIME(0,0,0)</f>
        <v>48488</v>
      </c>
      <c r="C52427">
        <v>50.741432189999998</v>
      </c>
    </row>
    <row r="52428" spans="1:3" x14ac:dyDescent="0.25">
      <c r="A52428">
        <v>11993</v>
      </c>
      <c r="B52428" s="1">
        <f>DATE(2032,11,1) + TIME(0,0,0)</f>
        <v>48519</v>
      </c>
      <c r="C52428">
        <v>50.754444122000002</v>
      </c>
    </row>
    <row r="52429" spans="1:3" x14ac:dyDescent="0.25">
      <c r="A52429">
        <v>12023</v>
      </c>
      <c r="B52429" s="1">
        <f>DATE(2032,12,1) + TIME(0,0,0)</f>
        <v>48549</v>
      </c>
      <c r="C52429">
        <v>50.767002106</v>
      </c>
    </row>
    <row r="52430" spans="1:3" x14ac:dyDescent="0.25">
      <c r="A52430">
        <v>12054</v>
      </c>
      <c r="B52430" s="1">
        <f>DATE(2033,1,1) + TIME(0,0,0)</f>
        <v>48580</v>
      </c>
      <c r="C52430">
        <v>50.779941559000001</v>
      </c>
    </row>
    <row r="52431" spans="1:3" x14ac:dyDescent="0.25">
      <c r="A52431">
        <v>12085</v>
      </c>
      <c r="B52431" s="1">
        <f>DATE(2033,2,1) + TIME(0,0,0)</f>
        <v>48611</v>
      </c>
      <c r="C52431">
        <v>50.792839049999998</v>
      </c>
    </row>
    <row r="52432" spans="1:3" x14ac:dyDescent="0.25">
      <c r="A52432">
        <v>12113</v>
      </c>
      <c r="B52432" s="1">
        <f>DATE(2033,3,1) + TIME(0,0,0)</f>
        <v>48639</v>
      </c>
      <c r="C52432">
        <v>50.804458617999998</v>
      </c>
    </row>
    <row r="52433" spans="1:3" x14ac:dyDescent="0.25">
      <c r="A52433">
        <v>12144</v>
      </c>
      <c r="B52433" s="1">
        <f>DATE(2033,4,1) + TIME(0,0,0)</f>
        <v>48670</v>
      </c>
      <c r="C52433">
        <v>50.817287444999998</v>
      </c>
    </row>
    <row r="52434" spans="1:3" x14ac:dyDescent="0.25">
      <c r="A52434">
        <v>12174</v>
      </c>
      <c r="B52434" s="1">
        <f>DATE(2033,5,1) + TIME(0,0,0)</f>
        <v>48700</v>
      </c>
      <c r="C52434">
        <v>50.829666138</v>
      </c>
    </row>
    <row r="52435" spans="1:3" x14ac:dyDescent="0.25">
      <c r="A52435">
        <v>12205</v>
      </c>
      <c r="B52435" s="1">
        <f>DATE(2033,6,1) + TIME(0,0,0)</f>
        <v>48731</v>
      </c>
      <c r="C52435">
        <v>50.842422485</v>
      </c>
    </row>
    <row r="52436" spans="1:3" x14ac:dyDescent="0.25">
      <c r="A52436">
        <v>12235</v>
      </c>
      <c r="B52436" s="1">
        <f>DATE(2033,7,1) + TIME(0,0,0)</f>
        <v>48761</v>
      </c>
      <c r="C52436">
        <v>50.854732513000002</v>
      </c>
    </row>
    <row r="52437" spans="1:3" x14ac:dyDescent="0.25">
      <c r="A52437">
        <v>12266</v>
      </c>
      <c r="B52437" s="1">
        <f>DATE(2033,8,1) + TIME(0,0,0)</f>
        <v>48792</v>
      </c>
      <c r="C52437">
        <v>50.867412567000002</v>
      </c>
    </row>
    <row r="52438" spans="1:3" x14ac:dyDescent="0.25">
      <c r="A52438">
        <v>12297</v>
      </c>
      <c r="B52438" s="1">
        <f>DATE(2033,9,1) + TIME(0,0,0)</f>
        <v>48823</v>
      </c>
      <c r="C52438">
        <v>50.880062103</v>
      </c>
    </row>
    <row r="52439" spans="1:3" x14ac:dyDescent="0.25">
      <c r="A52439">
        <v>12327</v>
      </c>
      <c r="B52439" s="1">
        <f>DATE(2033,10,1) + TIME(0,0,0)</f>
        <v>48853</v>
      </c>
      <c r="C52439">
        <v>50.892269134999999</v>
      </c>
    </row>
    <row r="52440" spans="1:3" x14ac:dyDescent="0.25">
      <c r="A52440">
        <v>12358</v>
      </c>
      <c r="B52440" s="1">
        <f>DATE(2033,11,1) + TIME(0,0,0)</f>
        <v>48884</v>
      </c>
      <c r="C52440">
        <v>50.904842377000001</v>
      </c>
    </row>
    <row r="52441" spans="1:3" x14ac:dyDescent="0.25">
      <c r="A52441">
        <v>12388</v>
      </c>
      <c r="B52441" s="1">
        <f>DATE(2033,12,1) + TIME(0,0,0)</f>
        <v>48914</v>
      </c>
      <c r="C52441">
        <v>50.916980743000003</v>
      </c>
    </row>
    <row r="52442" spans="1:3" x14ac:dyDescent="0.25">
      <c r="A52442">
        <v>12419</v>
      </c>
      <c r="B52442" s="1">
        <f>DATE(2034,1,1) + TIME(0,0,0)</f>
        <v>48945</v>
      </c>
      <c r="C52442">
        <v>50.929489136000001</v>
      </c>
    </row>
    <row r="52443" spans="1:3" x14ac:dyDescent="0.25">
      <c r="A52443">
        <v>12450</v>
      </c>
      <c r="B52443" s="1">
        <f>DATE(2034,2,1) + TIME(0,0,0)</f>
        <v>48976</v>
      </c>
      <c r="C52443">
        <v>50.941959380999997</v>
      </c>
    </row>
    <row r="52444" spans="1:3" x14ac:dyDescent="0.25">
      <c r="A52444">
        <v>12478</v>
      </c>
      <c r="B52444" s="1">
        <f>DATE(2034,3,1) + TIME(0,0,0)</f>
        <v>49004</v>
      </c>
      <c r="C52444">
        <v>50.953197479000004</v>
      </c>
    </row>
    <row r="52445" spans="1:3" x14ac:dyDescent="0.25">
      <c r="A52445">
        <v>12509</v>
      </c>
      <c r="B52445" s="1">
        <f>DATE(2034,4,1) + TIME(0,0,0)</f>
        <v>49035</v>
      </c>
      <c r="C52445">
        <v>50.965602875000002</v>
      </c>
    </row>
    <row r="52446" spans="1:3" x14ac:dyDescent="0.25">
      <c r="A52446">
        <v>12539</v>
      </c>
      <c r="B52446" s="1">
        <f>DATE(2034,5,1) + TIME(0,0,0)</f>
        <v>49065</v>
      </c>
      <c r="C52446">
        <v>50.977573395</v>
      </c>
    </row>
    <row r="52447" spans="1:3" x14ac:dyDescent="0.25">
      <c r="A52447">
        <v>12570</v>
      </c>
      <c r="B52447" s="1">
        <f>DATE(2034,6,1) + TIME(0,0,0)</f>
        <v>49096</v>
      </c>
      <c r="C52447">
        <v>50.989910125999998</v>
      </c>
    </row>
    <row r="52448" spans="1:3" x14ac:dyDescent="0.25">
      <c r="A52448">
        <v>12600</v>
      </c>
      <c r="B52448" s="1">
        <f>DATE(2034,7,1) + TIME(0,0,0)</f>
        <v>49126</v>
      </c>
      <c r="C52448">
        <v>51.001819611000002</v>
      </c>
    </row>
    <row r="52449" spans="1:3" x14ac:dyDescent="0.25">
      <c r="A52449">
        <v>12631</v>
      </c>
      <c r="B52449" s="1">
        <f>DATE(2034,8,1) + TIME(0,0,0)</f>
        <v>49157</v>
      </c>
      <c r="C52449">
        <v>51.014087676999999</v>
      </c>
    </row>
    <row r="52450" spans="1:3" x14ac:dyDescent="0.25">
      <c r="A52450">
        <v>12662</v>
      </c>
      <c r="B52450" s="1">
        <f>DATE(2034,9,1) + TIME(0,0,0)</f>
        <v>49188</v>
      </c>
      <c r="C52450">
        <v>51.026325225999997</v>
      </c>
    </row>
    <row r="52451" spans="1:3" x14ac:dyDescent="0.25">
      <c r="A52451">
        <v>12692</v>
      </c>
      <c r="B52451" s="1">
        <f>DATE(2034,10,1) + TIME(0,0,0)</f>
        <v>49218</v>
      </c>
      <c r="C52451">
        <v>51.038135529000002</v>
      </c>
    </row>
    <row r="52452" spans="1:3" x14ac:dyDescent="0.25">
      <c r="A52452">
        <v>12723</v>
      </c>
      <c r="B52452" s="1">
        <f>DATE(2034,11,1) + TIME(0,0,0)</f>
        <v>49249</v>
      </c>
      <c r="C52452">
        <v>51.050308227999999</v>
      </c>
    </row>
    <row r="52453" spans="1:3" x14ac:dyDescent="0.25">
      <c r="A52453">
        <v>12753</v>
      </c>
      <c r="B52453" s="1">
        <f>DATE(2034,12,1) + TIME(0,0,0)</f>
        <v>49279</v>
      </c>
      <c r="C52453">
        <v>51.062053679999998</v>
      </c>
    </row>
    <row r="52454" spans="1:3" x14ac:dyDescent="0.25">
      <c r="A52454">
        <v>12784</v>
      </c>
      <c r="B52454" s="1">
        <f>DATE(2035,1,1) + TIME(0,0,0)</f>
        <v>49310</v>
      </c>
      <c r="C52454">
        <v>51.074161529999998</v>
      </c>
    </row>
    <row r="52455" spans="1:3" x14ac:dyDescent="0.25">
      <c r="A52455">
        <v>12815</v>
      </c>
      <c r="B52455" s="1">
        <f>DATE(2035,2,1) + TIME(0,0,0)</f>
        <v>49341</v>
      </c>
      <c r="C52455">
        <v>51.086235045999999</v>
      </c>
    </row>
    <row r="52456" spans="1:3" x14ac:dyDescent="0.25">
      <c r="A52456">
        <v>12843</v>
      </c>
      <c r="B52456" s="1">
        <f>DATE(2035,3,1) + TIME(0,0,0)</f>
        <v>49369</v>
      </c>
      <c r="C52456">
        <v>51.097110747999999</v>
      </c>
    </row>
    <row r="52457" spans="1:3" x14ac:dyDescent="0.25">
      <c r="A52457">
        <v>12874</v>
      </c>
      <c r="B52457" s="1">
        <f>DATE(2035,4,1) + TIME(0,0,0)</f>
        <v>49400</v>
      </c>
      <c r="C52457">
        <v>51.109119415000002</v>
      </c>
    </row>
    <row r="52458" spans="1:3" x14ac:dyDescent="0.25">
      <c r="A52458">
        <v>12904</v>
      </c>
      <c r="B52458" s="1">
        <f>DATE(2035,5,1) + TIME(0,0,0)</f>
        <v>49430</v>
      </c>
      <c r="C52458">
        <v>51.120712279999999</v>
      </c>
    </row>
    <row r="52459" spans="1:3" x14ac:dyDescent="0.25">
      <c r="A52459">
        <v>12935</v>
      </c>
      <c r="B52459" s="1">
        <f>DATE(2035,6,1) + TIME(0,0,0)</f>
        <v>49461</v>
      </c>
      <c r="C52459">
        <v>51.132659912000001</v>
      </c>
    </row>
    <row r="52460" spans="1:3" x14ac:dyDescent="0.25">
      <c r="A52460">
        <v>12965</v>
      </c>
      <c r="B52460" s="1">
        <f>DATE(2035,7,1) + TIME(0,0,0)</f>
        <v>49491</v>
      </c>
      <c r="C52460">
        <v>51.144191741999997</v>
      </c>
    </row>
    <row r="52461" spans="1:3" x14ac:dyDescent="0.25">
      <c r="A52461">
        <v>12996</v>
      </c>
      <c r="B52461" s="1">
        <f>DATE(2035,8,1) + TIME(0,0,0)</f>
        <v>49522</v>
      </c>
      <c r="C52461">
        <v>51.156074523999997</v>
      </c>
    </row>
    <row r="52462" spans="1:3" x14ac:dyDescent="0.25">
      <c r="A52462">
        <v>13027</v>
      </c>
      <c r="B52462" s="1">
        <f>DATE(2035,9,1) + TIME(0,0,0)</f>
        <v>49553</v>
      </c>
      <c r="C52462">
        <v>51.167926788000003</v>
      </c>
    </row>
    <row r="52463" spans="1:3" x14ac:dyDescent="0.25">
      <c r="A52463">
        <v>13057</v>
      </c>
      <c r="B52463" s="1">
        <f>DATE(2035,10,1) + TIME(0,0,0)</f>
        <v>49583</v>
      </c>
      <c r="C52463">
        <v>51.179367065000001</v>
      </c>
    </row>
    <row r="52464" spans="1:3" x14ac:dyDescent="0.25">
      <c r="A52464">
        <v>13088</v>
      </c>
      <c r="B52464" s="1">
        <f>DATE(2035,11,1) + TIME(0,0,0)</f>
        <v>49614</v>
      </c>
      <c r="C52464">
        <v>51.191158295000001</v>
      </c>
    </row>
    <row r="52465" spans="1:3" x14ac:dyDescent="0.25">
      <c r="A52465">
        <v>13118</v>
      </c>
      <c r="B52465" s="1">
        <f>DATE(2035,12,1) + TIME(0,0,0)</f>
        <v>49644</v>
      </c>
      <c r="C52465">
        <v>51.202537536999998</v>
      </c>
    </row>
    <row r="52466" spans="1:3" x14ac:dyDescent="0.25">
      <c r="A52466">
        <v>13149</v>
      </c>
      <c r="B52466" s="1">
        <f>DATE(2036,1,1) + TIME(0,0,0)</f>
        <v>49675</v>
      </c>
      <c r="C52466">
        <v>51.214263916</v>
      </c>
    </row>
    <row r="52467" spans="1:3" x14ac:dyDescent="0.25">
      <c r="A52467">
        <v>13180</v>
      </c>
      <c r="B52467" s="1">
        <f>DATE(2036,2,1) + TIME(0,0,0)</f>
        <v>49706</v>
      </c>
      <c r="C52467">
        <v>51.225959778000004</v>
      </c>
    </row>
    <row r="52468" spans="1:3" x14ac:dyDescent="0.25">
      <c r="A52468">
        <v>13209</v>
      </c>
      <c r="B52468" s="1">
        <f>DATE(2036,3,1) + TIME(0,0,0)</f>
        <v>49735</v>
      </c>
      <c r="C52468">
        <v>51.236873627000001</v>
      </c>
    </row>
    <row r="52469" spans="1:3" x14ac:dyDescent="0.25">
      <c r="A52469">
        <v>13240</v>
      </c>
      <c r="B52469" s="1">
        <f>DATE(2036,4,1) + TIME(0,0,0)</f>
        <v>49766</v>
      </c>
      <c r="C52469">
        <v>51.248512267999999</v>
      </c>
    </row>
    <row r="52470" spans="1:3" x14ac:dyDescent="0.25">
      <c r="A52470">
        <v>13270</v>
      </c>
      <c r="B52470" s="1">
        <f>DATE(2036,5,1) + TIME(0,0,0)</f>
        <v>49796</v>
      </c>
      <c r="C52470">
        <v>51.259742737000003</v>
      </c>
    </row>
    <row r="52471" spans="1:3" x14ac:dyDescent="0.25">
      <c r="A52471">
        <v>13301</v>
      </c>
      <c r="B52471" s="1">
        <f>DATE(2036,6,1) + TIME(0,0,0)</f>
        <v>49827</v>
      </c>
      <c r="C52471">
        <v>51.271320342999999</v>
      </c>
    </row>
    <row r="52472" spans="1:3" x14ac:dyDescent="0.25">
      <c r="A52472">
        <v>13331</v>
      </c>
      <c r="B52472" s="1">
        <f>DATE(2036,7,1) + TIME(0,0,0)</f>
        <v>49857</v>
      </c>
      <c r="C52472">
        <v>51.282493590999998</v>
      </c>
    </row>
    <row r="52473" spans="1:3" x14ac:dyDescent="0.25">
      <c r="A52473">
        <v>13362</v>
      </c>
      <c r="B52473" s="1">
        <f>DATE(2036,8,1) + TIME(0,0,0)</f>
        <v>49888</v>
      </c>
      <c r="C52473">
        <v>51.294010161999999</v>
      </c>
    </row>
    <row r="52474" spans="1:3" x14ac:dyDescent="0.25">
      <c r="A52474">
        <v>13393</v>
      </c>
      <c r="B52474" s="1">
        <f>DATE(2036,9,1) + TIME(0,0,0)</f>
        <v>49919</v>
      </c>
      <c r="C52474">
        <v>51.305496216000002</v>
      </c>
    </row>
    <row r="52475" spans="1:3" x14ac:dyDescent="0.25">
      <c r="A52475">
        <v>13423</v>
      </c>
      <c r="B52475" s="1">
        <f>DATE(2036,10,1) + TIME(0,0,0)</f>
        <v>49949</v>
      </c>
      <c r="C52475">
        <v>51.316585541000002</v>
      </c>
    </row>
    <row r="52476" spans="1:3" x14ac:dyDescent="0.25">
      <c r="A52476">
        <v>13454</v>
      </c>
      <c r="B52476" s="1">
        <f>DATE(2036,11,1) + TIME(0,0,0)</f>
        <v>49980</v>
      </c>
      <c r="C52476">
        <v>51.328010558999999</v>
      </c>
    </row>
    <row r="52477" spans="1:3" x14ac:dyDescent="0.25">
      <c r="A52477">
        <v>13484</v>
      </c>
      <c r="B52477" s="1">
        <f>DATE(2036,12,1) + TIME(0,0,0)</f>
        <v>50010</v>
      </c>
      <c r="C52477">
        <v>51.339042663999997</v>
      </c>
    </row>
    <row r="52478" spans="1:3" x14ac:dyDescent="0.25">
      <c r="A52478">
        <v>13515</v>
      </c>
      <c r="B52478" s="1">
        <f>DATE(2037,1,1) + TIME(0,0,0)</f>
        <v>50041</v>
      </c>
      <c r="C52478">
        <v>51.350406647</v>
      </c>
    </row>
    <row r="52479" spans="1:3" x14ac:dyDescent="0.25">
      <c r="A52479">
        <v>13546</v>
      </c>
      <c r="B52479" s="1">
        <f>DATE(2037,2,1) + TIME(0,0,0)</f>
        <v>50072</v>
      </c>
      <c r="C52479">
        <v>51.361747741999999</v>
      </c>
    </row>
    <row r="52480" spans="1:3" x14ac:dyDescent="0.25">
      <c r="A52480">
        <v>13574</v>
      </c>
      <c r="B52480" s="1">
        <f>DATE(2037,3,1) + TIME(0,0,0)</f>
        <v>50100</v>
      </c>
      <c r="C52480">
        <v>51.371963501000003</v>
      </c>
    </row>
    <row r="52481" spans="1:3" x14ac:dyDescent="0.25">
      <c r="A52481">
        <v>13605</v>
      </c>
      <c r="B52481" s="1">
        <f>DATE(2037,4,1) + TIME(0,0,0)</f>
        <v>50131</v>
      </c>
      <c r="C52481">
        <v>51.383243561</v>
      </c>
    </row>
    <row r="52482" spans="1:3" x14ac:dyDescent="0.25">
      <c r="A52482">
        <v>13635</v>
      </c>
      <c r="B52482" s="1">
        <f>DATE(2037,5,1) + TIME(0,0,0)</f>
        <v>50161</v>
      </c>
      <c r="C52482">
        <v>51.394130707000002</v>
      </c>
    </row>
    <row r="52483" spans="1:3" x14ac:dyDescent="0.25">
      <c r="A52483">
        <v>13666</v>
      </c>
      <c r="B52483" s="1">
        <f>DATE(2037,6,1) + TIME(0,0,0)</f>
        <v>50192</v>
      </c>
      <c r="C52483">
        <v>51.405357361</v>
      </c>
    </row>
    <row r="52484" spans="1:3" x14ac:dyDescent="0.25">
      <c r="A52484">
        <v>13696</v>
      </c>
      <c r="B52484" s="1">
        <f>DATE(2037,7,1) + TIME(0,0,0)</f>
        <v>50222</v>
      </c>
      <c r="C52484">
        <v>51.416191101000003</v>
      </c>
    </row>
    <row r="52485" spans="1:3" x14ac:dyDescent="0.25">
      <c r="A52485">
        <v>13727</v>
      </c>
      <c r="B52485" s="1">
        <f>DATE(2037,8,1) + TIME(0,0,0)</f>
        <v>50253</v>
      </c>
      <c r="C52485">
        <v>51.427356719999999</v>
      </c>
    </row>
    <row r="52486" spans="1:3" x14ac:dyDescent="0.25">
      <c r="A52486">
        <v>13758</v>
      </c>
      <c r="B52486" s="1">
        <f>DATE(2037,9,1) + TIME(0,0,0)</f>
        <v>50284</v>
      </c>
      <c r="C52486">
        <v>51.438491821</v>
      </c>
    </row>
    <row r="52487" spans="1:3" x14ac:dyDescent="0.25">
      <c r="A52487">
        <v>13788</v>
      </c>
      <c r="B52487" s="1">
        <f>DATE(2037,10,1) + TIME(0,0,0)</f>
        <v>50314</v>
      </c>
      <c r="C52487">
        <v>51.449241637999997</v>
      </c>
    </row>
    <row r="52488" spans="1:3" x14ac:dyDescent="0.25">
      <c r="A52488">
        <v>13819</v>
      </c>
      <c r="B52488" s="1">
        <f>DATE(2037,11,1) + TIME(0,0,0)</f>
        <v>50345</v>
      </c>
      <c r="C52488">
        <v>51.460323334000002</v>
      </c>
    </row>
    <row r="52489" spans="1:3" x14ac:dyDescent="0.25">
      <c r="A52489">
        <v>13849</v>
      </c>
      <c r="B52489" s="1">
        <f>DATE(2037,12,1) + TIME(0,0,0)</f>
        <v>50375</v>
      </c>
      <c r="C52489">
        <v>51.471019745</v>
      </c>
    </row>
    <row r="52490" spans="1:3" x14ac:dyDescent="0.25">
      <c r="A52490">
        <v>13880</v>
      </c>
      <c r="B52490" s="1">
        <f>DATE(2038,1,1) + TIME(0,0,0)</f>
        <v>50406</v>
      </c>
      <c r="C52490">
        <v>51.482040404999999</v>
      </c>
    </row>
    <row r="52491" spans="1:3" x14ac:dyDescent="0.25">
      <c r="A52491">
        <v>13911</v>
      </c>
      <c r="B52491" s="1">
        <f>DATE(2038,2,1) + TIME(0,0,0)</f>
        <v>50437</v>
      </c>
      <c r="C52491">
        <v>51.493038177000003</v>
      </c>
    </row>
    <row r="52492" spans="1:3" x14ac:dyDescent="0.25">
      <c r="A52492">
        <v>13939</v>
      </c>
      <c r="B52492" s="1">
        <f>DATE(2038,3,1) + TIME(0,0,0)</f>
        <v>50465</v>
      </c>
      <c r="C52492">
        <v>51.502944946</v>
      </c>
    </row>
    <row r="52493" spans="1:3" x14ac:dyDescent="0.25">
      <c r="A52493">
        <v>13970</v>
      </c>
      <c r="B52493" s="1">
        <f>DATE(2038,4,1) + TIME(0,0,0)</f>
        <v>50496</v>
      </c>
      <c r="C52493">
        <v>51.513885498</v>
      </c>
    </row>
    <row r="52494" spans="1:3" x14ac:dyDescent="0.25">
      <c r="A52494">
        <v>14000</v>
      </c>
      <c r="B52494" s="1">
        <f>DATE(2038,5,1) + TIME(0,0,0)</f>
        <v>50526</v>
      </c>
      <c r="C52494">
        <v>51.524444580000001</v>
      </c>
    </row>
    <row r="52495" spans="1:3" x14ac:dyDescent="0.25">
      <c r="A52495">
        <v>14031</v>
      </c>
      <c r="B52495" s="1">
        <f>DATE(2038,6,1) + TIME(0,0,0)</f>
        <v>50557</v>
      </c>
      <c r="C52495">
        <v>51.535331726000003</v>
      </c>
    </row>
    <row r="52496" spans="1:3" x14ac:dyDescent="0.25">
      <c r="A52496">
        <v>14061</v>
      </c>
      <c r="B52496" s="1">
        <f>DATE(2038,7,1) + TIME(0,0,0)</f>
        <v>50587</v>
      </c>
      <c r="C52496">
        <v>51.545837401999997</v>
      </c>
    </row>
    <row r="52497" spans="1:3" x14ac:dyDescent="0.25">
      <c r="A52497">
        <v>14092</v>
      </c>
      <c r="B52497" s="1">
        <f>DATE(2038,8,1) + TIME(0,0,0)</f>
        <v>50618</v>
      </c>
      <c r="C52497">
        <v>51.556667328000003</v>
      </c>
    </row>
    <row r="52498" spans="1:3" x14ac:dyDescent="0.25">
      <c r="A52498">
        <v>14123</v>
      </c>
      <c r="B52498" s="1">
        <f>DATE(2038,9,1) + TIME(0,0,0)</f>
        <v>50649</v>
      </c>
      <c r="C52498">
        <v>51.567466736</v>
      </c>
    </row>
    <row r="52499" spans="1:3" x14ac:dyDescent="0.25">
      <c r="A52499">
        <v>14153</v>
      </c>
      <c r="B52499" s="1">
        <f>DATE(2038,10,1) + TIME(0,0,0)</f>
        <v>50679</v>
      </c>
      <c r="C52499">
        <v>51.577892302999999</v>
      </c>
    </row>
    <row r="52500" spans="1:3" x14ac:dyDescent="0.25">
      <c r="A52500">
        <v>14184</v>
      </c>
      <c r="B52500" s="1">
        <f>DATE(2038,11,1) + TIME(0,0,0)</f>
        <v>50710</v>
      </c>
      <c r="C52500">
        <v>51.588638306</v>
      </c>
    </row>
    <row r="52501" spans="1:3" x14ac:dyDescent="0.25">
      <c r="A52501">
        <v>14214</v>
      </c>
      <c r="B52501" s="1">
        <f>DATE(2038,12,1) + TIME(0,0,0)</f>
        <v>50740</v>
      </c>
      <c r="C52501">
        <v>51.599010468000003</v>
      </c>
    </row>
    <row r="52502" spans="1:3" x14ac:dyDescent="0.25">
      <c r="A52502">
        <v>14245</v>
      </c>
      <c r="B52502" s="1">
        <f>DATE(2039,1,1) + TIME(0,0,0)</f>
        <v>50771</v>
      </c>
      <c r="C52502">
        <v>51.609699249000002</v>
      </c>
    </row>
    <row r="52503" spans="1:3" x14ac:dyDescent="0.25">
      <c r="A52503">
        <v>14276</v>
      </c>
      <c r="B52503" s="1">
        <f>DATE(2039,2,1) + TIME(0,0,0)</f>
        <v>50802</v>
      </c>
      <c r="C52503">
        <v>51.620361328000001</v>
      </c>
    </row>
    <row r="52504" spans="1:3" x14ac:dyDescent="0.25">
      <c r="A52504">
        <v>14304</v>
      </c>
      <c r="B52504" s="1">
        <f>DATE(2039,3,1) + TIME(0,0,0)</f>
        <v>50830</v>
      </c>
      <c r="C52504">
        <v>51.629966736</v>
      </c>
    </row>
    <row r="52505" spans="1:3" x14ac:dyDescent="0.25">
      <c r="A52505">
        <v>14335</v>
      </c>
      <c r="B52505" s="1">
        <f>DATE(2039,4,1) + TIME(0,0,0)</f>
        <v>50861</v>
      </c>
      <c r="C52505">
        <v>51.640579224</v>
      </c>
    </row>
    <row r="52506" spans="1:3" x14ac:dyDescent="0.25">
      <c r="A52506">
        <v>14365</v>
      </c>
      <c r="B52506" s="1">
        <f>DATE(2039,5,1) + TIME(0,0,0)</f>
        <v>50891</v>
      </c>
      <c r="C52506">
        <v>51.650817871000001</v>
      </c>
    </row>
    <row r="52507" spans="1:3" x14ac:dyDescent="0.25">
      <c r="A52507">
        <v>14396</v>
      </c>
      <c r="B52507" s="1">
        <f>DATE(2039,6,1) + TIME(0,0,0)</f>
        <v>50922</v>
      </c>
      <c r="C52507">
        <v>51.661376953000001</v>
      </c>
    </row>
    <row r="52508" spans="1:3" x14ac:dyDescent="0.25">
      <c r="A52508">
        <v>14426</v>
      </c>
      <c r="B52508" s="1">
        <f>DATE(2039,7,1) + TIME(0,0,0)</f>
        <v>50952</v>
      </c>
      <c r="C52508">
        <v>51.671566009999999</v>
      </c>
    </row>
    <row r="52509" spans="1:3" x14ac:dyDescent="0.25">
      <c r="A52509">
        <v>14457</v>
      </c>
      <c r="B52509" s="1">
        <f>DATE(2039,8,1) + TIME(0,0,0)</f>
        <v>50983</v>
      </c>
      <c r="C52509">
        <v>51.682071686</v>
      </c>
    </row>
    <row r="52510" spans="1:3" x14ac:dyDescent="0.25">
      <c r="A52510">
        <v>14488</v>
      </c>
      <c r="B52510" s="1">
        <f>DATE(2039,9,1) + TIME(0,0,0)</f>
        <v>51014</v>
      </c>
      <c r="C52510">
        <v>51.692550658999998</v>
      </c>
    </row>
    <row r="52511" spans="1:3" x14ac:dyDescent="0.25">
      <c r="A52511">
        <v>14518</v>
      </c>
      <c r="B52511" s="1">
        <f>DATE(2039,10,1) + TIME(0,0,0)</f>
        <v>51044</v>
      </c>
      <c r="C52511">
        <v>51.702667236000003</v>
      </c>
    </row>
    <row r="52512" spans="1:3" x14ac:dyDescent="0.25">
      <c r="A52512">
        <v>14549</v>
      </c>
      <c r="B52512" s="1">
        <f>DATE(2039,11,1) + TIME(0,0,0)</f>
        <v>51075</v>
      </c>
      <c r="C52512">
        <v>51.713096618999998</v>
      </c>
    </row>
    <row r="52513" spans="1:3" x14ac:dyDescent="0.25">
      <c r="A52513">
        <v>14579</v>
      </c>
      <c r="B52513" s="1">
        <f>DATE(2039,12,1) + TIME(0,0,0)</f>
        <v>51105</v>
      </c>
      <c r="C52513">
        <v>51.723163605000003</v>
      </c>
    </row>
    <row r="52514" spans="1:3" x14ac:dyDescent="0.25">
      <c r="A52514">
        <v>14610</v>
      </c>
      <c r="B52514" s="1">
        <f>DATE(2040,1,1) + TIME(0,0,0)</f>
        <v>51136</v>
      </c>
      <c r="C52514">
        <v>51.733543396000002</v>
      </c>
    </row>
    <row r="52515" spans="1:3" x14ac:dyDescent="0.25">
      <c r="A52515">
        <v>14641</v>
      </c>
      <c r="B52515" s="1">
        <f>DATE(2040,2,1) + TIME(0,0,0)</f>
        <v>51167</v>
      </c>
      <c r="C52515">
        <v>51.743896483999997</v>
      </c>
    </row>
    <row r="52516" spans="1:3" x14ac:dyDescent="0.25">
      <c r="A52516">
        <v>14670</v>
      </c>
      <c r="B52516" s="1">
        <f>DATE(2040,3,1) + TIME(0,0,0)</f>
        <v>51196</v>
      </c>
      <c r="C52516">
        <v>51.753559113000001</v>
      </c>
    </row>
    <row r="52517" spans="1:3" x14ac:dyDescent="0.25">
      <c r="A52517">
        <v>14701</v>
      </c>
      <c r="B52517" s="1">
        <f>DATE(2040,4,1) + TIME(0,0,0)</f>
        <v>51227</v>
      </c>
      <c r="C52517">
        <v>51.763866425000003</v>
      </c>
    </row>
    <row r="52518" spans="1:3" x14ac:dyDescent="0.25">
      <c r="A52518">
        <v>14731</v>
      </c>
      <c r="B52518" s="1">
        <f>DATE(2040,5,1) + TIME(0,0,0)</f>
        <v>51257</v>
      </c>
      <c r="C52518">
        <v>51.773815155000001</v>
      </c>
    </row>
    <row r="52519" spans="1:3" x14ac:dyDescent="0.25">
      <c r="A52519">
        <v>14762</v>
      </c>
      <c r="B52519" s="1">
        <f>DATE(2040,6,1) + TIME(0,0,0)</f>
        <v>51288</v>
      </c>
      <c r="C52519">
        <v>51.784072876000003</v>
      </c>
    </row>
    <row r="52520" spans="1:3" x14ac:dyDescent="0.25">
      <c r="A52520">
        <v>14792</v>
      </c>
      <c r="B52520" s="1">
        <f>DATE(2040,7,1) + TIME(0,0,0)</f>
        <v>51318</v>
      </c>
      <c r="C52520">
        <v>51.793979645</v>
      </c>
    </row>
    <row r="52521" spans="1:3" x14ac:dyDescent="0.25">
      <c r="A52521">
        <v>14823</v>
      </c>
      <c r="B52521" s="1">
        <f>DATE(2040,8,1) + TIME(0,0,0)</f>
        <v>51349</v>
      </c>
      <c r="C52521">
        <v>51.804187775000003</v>
      </c>
    </row>
    <row r="52522" spans="1:3" x14ac:dyDescent="0.25">
      <c r="A52522">
        <v>14854</v>
      </c>
      <c r="B52522" s="1">
        <f>DATE(2040,9,1) + TIME(0,0,0)</f>
        <v>51380</v>
      </c>
      <c r="C52522">
        <v>51.814376830999997</v>
      </c>
    </row>
    <row r="52523" spans="1:3" x14ac:dyDescent="0.25">
      <c r="A52523">
        <v>14884</v>
      </c>
      <c r="B52523" s="1">
        <f>DATE(2040,10,1) + TIME(0,0,0)</f>
        <v>51410</v>
      </c>
      <c r="C52523">
        <v>51.824214935000001</v>
      </c>
    </row>
    <row r="52524" spans="1:3" x14ac:dyDescent="0.25">
      <c r="A52524">
        <v>14915</v>
      </c>
      <c r="B52524" s="1">
        <f>DATE(2040,11,1) + TIME(0,0,0)</f>
        <v>51441</v>
      </c>
      <c r="C52524">
        <v>51.834354400999999</v>
      </c>
    </row>
    <row r="52525" spans="1:3" x14ac:dyDescent="0.25">
      <c r="A52525">
        <v>14945</v>
      </c>
      <c r="B52525" s="1">
        <f>DATE(2040,12,1) + TIME(0,0,0)</f>
        <v>51471</v>
      </c>
      <c r="C52525">
        <v>51.844146729000002</v>
      </c>
    </row>
    <row r="52526" spans="1:3" x14ac:dyDescent="0.25">
      <c r="A52526">
        <v>14976</v>
      </c>
      <c r="B52526" s="1">
        <f>DATE(2041,1,1) + TIME(0,0,0)</f>
        <v>51502</v>
      </c>
      <c r="C52526">
        <v>51.854244231999999</v>
      </c>
    </row>
    <row r="52527" spans="1:3" x14ac:dyDescent="0.25">
      <c r="A52527">
        <v>15007</v>
      </c>
      <c r="B52527" s="1">
        <f>DATE(2041,2,1) + TIME(0,0,0)</f>
        <v>51533</v>
      </c>
      <c r="C52527">
        <v>51.864315032999997</v>
      </c>
    </row>
    <row r="52528" spans="1:3" x14ac:dyDescent="0.25">
      <c r="A52528">
        <v>15035</v>
      </c>
      <c r="B52528" s="1">
        <f>DATE(2041,3,1) + TIME(0,0,0)</f>
        <v>51561</v>
      </c>
      <c r="C52528">
        <v>51.873394011999999</v>
      </c>
    </row>
    <row r="52529" spans="1:3" x14ac:dyDescent="0.25">
      <c r="A52529">
        <v>15066</v>
      </c>
      <c r="B52529" s="1">
        <f>DATE(2041,4,1) + TIME(0,0,0)</f>
        <v>51592</v>
      </c>
      <c r="C52529">
        <v>51.883422852000002</v>
      </c>
    </row>
    <row r="52530" spans="1:3" x14ac:dyDescent="0.25">
      <c r="A52530">
        <v>15096</v>
      </c>
      <c r="B52530" s="1">
        <f>DATE(2041,5,1) + TIME(0,0,0)</f>
        <v>51622</v>
      </c>
      <c r="C52530">
        <v>51.893108368</v>
      </c>
    </row>
    <row r="52531" spans="1:3" x14ac:dyDescent="0.25">
      <c r="A52531">
        <v>15127</v>
      </c>
      <c r="B52531" s="1">
        <f>DATE(2041,6,1) + TIME(0,0,0)</f>
        <v>51653</v>
      </c>
      <c r="C52531">
        <v>51.903095245000003</v>
      </c>
    </row>
    <row r="52532" spans="1:3" x14ac:dyDescent="0.25">
      <c r="A52532">
        <v>15157</v>
      </c>
      <c r="B52532" s="1">
        <f>DATE(2041,7,1) + TIME(0,0,0)</f>
        <v>51683</v>
      </c>
      <c r="C52532">
        <v>51.912734985</v>
      </c>
    </row>
    <row r="52533" spans="1:3" x14ac:dyDescent="0.25">
      <c r="A52533">
        <v>15188</v>
      </c>
      <c r="B52533" s="1">
        <f>DATE(2041,8,1) + TIME(0,0,0)</f>
        <v>51714</v>
      </c>
      <c r="C52533">
        <v>51.922679901000002</v>
      </c>
    </row>
    <row r="52534" spans="1:3" x14ac:dyDescent="0.25">
      <c r="A52534">
        <v>15219</v>
      </c>
      <c r="B52534" s="1">
        <f>DATE(2041,9,1) + TIME(0,0,0)</f>
        <v>51745</v>
      </c>
      <c r="C52534">
        <v>51.932598114000001</v>
      </c>
    </row>
    <row r="52535" spans="1:3" x14ac:dyDescent="0.25">
      <c r="A52535">
        <v>15249</v>
      </c>
      <c r="B52535" s="1">
        <f>DATE(2041,10,1) + TIME(0,0,0)</f>
        <v>51775</v>
      </c>
      <c r="C52535">
        <v>51.942176818999997</v>
      </c>
    </row>
    <row r="52536" spans="1:3" x14ac:dyDescent="0.25">
      <c r="A52536">
        <v>15280</v>
      </c>
      <c r="B52536" s="1">
        <f>DATE(2041,11,1) + TIME(0,0,0)</f>
        <v>51806</v>
      </c>
      <c r="C52536">
        <v>51.952056884999998</v>
      </c>
    </row>
    <row r="52537" spans="1:3" x14ac:dyDescent="0.25">
      <c r="A52537">
        <v>15310</v>
      </c>
      <c r="B52537" s="1">
        <f>DATE(2041,12,1) + TIME(0,0,0)</f>
        <v>51836</v>
      </c>
      <c r="C52537">
        <v>51.961593628000003</v>
      </c>
    </row>
    <row r="52538" spans="1:3" x14ac:dyDescent="0.25">
      <c r="A52538">
        <v>15341</v>
      </c>
      <c r="B52538" s="1">
        <f>DATE(2042,1,1) + TIME(0,0,0)</f>
        <v>51867</v>
      </c>
      <c r="C52538">
        <v>51.971427917</v>
      </c>
    </row>
    <row r="52539" spans="1:3" x14ac:dyDescent="0.25">
      <c r="A52539">
        <v>15372</v>
      </c>
      <c r="B52539" s="1">
        <f>DATE(2042,2,1) + TIME(0,0,0)</f>
        <v>51898</v>
      </c>
      <c r="C52539">
        <v>51.981243134000003</v>
      </c>
    </row>
    <row r="52540" spans="1:3" x14ac:dyDescent="0.25">
      <c r="A52540">
        <v>15400</v>
      </c>
      <c r="B52540" s="1">
        <f>DATE(2042,3,1) + TIME(0,0,0)</f>
        <v>51926</v>
      </c>
      <c r="C52540">
        <v>51.990089417</v>
      </c>
    </row>
    <row r="52541" spans="1:3" x14ac:dyDescent="0.25">
      <c r="A52541">
        <v>15431</v>
      </c>
      <c r="B52541" s="1">
        <f>DATE(2042,4,1) + TIME(0,0,0)</f>
        <v>51957</v>
      </c>
      <c r="C52541">
        <v>51.999862671000002</v>
      </c>
    </row>
    <row r="52542" spans="1:3" x14ac:dyDescent="0.25">
      <c r="A52542">
        <v>15461</v>
      </c>
      <c r="B52542" s="1">
        <f>DATE(2042,5,1) + TIME(0,0,0)</f>
        <v>51987</v>
      </c>
      <c r="C52542">
        <v>52.009300232000001</v>
      </c>
    </row>
    <row r="52543" spans="1:3" x14ac:dyDescent="0.25">
      <c r="A52543">
        <v>15492</v>
      </c>
      <c r="B52543" s="1">
        <f>DATE(2042,6,1) + TIME(0,0,0)</f>
        <v>52018</v>
      </c>
      <c r="C52543">
        <v>52.019035338999998</v>
      </c>
    </row>
    <row r="52544" spans="1:3" x14ac:dyDescent="0.25">
      <c r="A52544">
        <v>15522</v>
      </c>
      <c r="B52544" s="1">
        <f>DATE(2042,7,1) + TIME(0,0,0)</f>
        <v>52048</v>
      </c>
      <c r="C52544">
        <v>52.028430939000003</v>
      </c>
    </row>
    <row r="52545" spans="1:3" x14ac:dyDescent="0.25">
      <c r="A52545">
        <v>15553</v>
      </c>
      <c r="B52545" s="1">
        <f>DATE(2042,8,1) + TIME(0,0,0)</f>
        <v>52079</v>
      </c>
      <c r="C52545">
        <v>52.038124084000003</v>
      </c>
    </row>
    <row r="52546" spans="1:3" x14ac:dyDescent="0.25">
      <c r="A52546">
        <v>15584</v>
      </c>
      <c r="B52546" s="1">
        <f>DATE(2042,9,1) + TIME(0,0,0)</f>
        <v>52110</v>
      </c>
      <c r="C52546">
        <v>52.047794342000003</v>
      </c>
    </row>
    <row r="52547" spans="1:3" x14ac:dyDescent="0.25">
      <c r="A52547">
        <v>15614</v>
      </c>
      <c r="B52547" s="1">
        <f>DATE(2042,10,1) + TIME(0,0,0)</f>
        <v>52140</v>
      </c>
      <c r="C52547">
        <v>52.057136536000002</v>
      </c>
    </row>
    <row r="52548" spans="1:3" x14ac:dyDescent="0.25">
      <c r="A52548">
        <v>15645</v>
      </c>
      <c r="B52548" s="1">
        <f>DATE(2042,11,1) + TIME(0,0,0)</f>
        <v>52171</v>
      </c>
      <c r="C52548">
        <v>52.066768646</v>
      </c>
    </row>
    <row r="52549" spans="1:3" x14ac:dyDescent="0.25">
      <c r="A52549">
        <v>15675</v>
      </c>
      <c r="B52549" s="1">
        <f>DATE(2042,12,1) + TIME(0,0,0)</f>
        <v>52201</v>
      </c>
      <c r="C52549">
        <v>52.076068878000001</v>
      </c>
    </row>
    <row r="52550" spans="1:3" x14ac:dyDescent="0.25">
      <c r="A52550">
        <v>15706</v>
      </c>
      <c r="B52550" s="1">
        <f>DATE(2043,1,1) + TIME(0,0,0)</f>
        <v>52232</v>
      </c>
      <c r="C52550">
        <v>52.085662841999998</v>
      </c>
    </row>
    <row r="52551" spans="1:3" x14ac:dyDescent="0.25">
      <c r="A52551">
        <v>15737</v>
      </c>
      <c r="B52551" s="1">
        <f>DATE(2043,2,1) + TIME(0,0,0)</f>
        <v>52263</v>
      </c>
      <c r="C52551">
        <v>52.095237732000001</v>
      </c>
    </row>
    <row r="52552" spans="1:3" x14ac:dyDescent="0.25">
      <c r="A52552">
        <v>15765</v>
      </c>
      <c r="B52552" s="1">
        <f>DATE(2043,3,1) + TIME(0,0,0)</f>
        <v>52291</v>
      </c>
      <c r="C52552">
        <v>52.103866576999998</v>
      </c>
    </row>
    <row r="52553" spans="1:3" x14ac:dyDescent="0.25">
      <c r="A52553">
        <v>15796</v>
      </c>
      <c r="B52553" s="1">
        <f>DATE(2043,4,1) + TIME(0,0,0)</f>
        <v>52322</v>
      </c>
      <c r="C52553">
        <v>52.113403320000003</v>
      </c>
    </row>
    <row r="52554" spans="1:3" x14ac:dyDescent="0.25">
      <c r="A52554">
        <v>15826</v>
      </c>
      <c r="B52554" s="1">
        <f>DATE(2043,5,1) + TIME(0,0,0)</f>
        <v>52352</v>
      </c>
      <c r="C52554">
        <v>52.122615814</v>
      </c>
    </row>
    <row r="52555" spans="1:3" x14ac:dyDescent="0.25">
      <c r="A52555">
        <v>15857</v>
      </c>
      <c r="B52555" s="1">
        <f>DATE(2043,6,1) + TIME(0,0,0)</f>
        <v>52383</v>
      </c>
      <c r="C52555">
        <v>52.132118224999999</v>
      </c>
    </row>
    <row r="52556" spans="1:3" x14ac:dyDescent="0.25">
      <c r="A52556">
        <v>15887</v>
      </c>
      <c r="B52556" s="1">
        <f>DATE(2043,7,1) + TIME(0,0,0)</f>
        <v>52413</v>
      </c>
      <c r="C52556">
        <v>52.141296386999997</v>
      </c>
    </row>
    <row r="52557" spans="1:3" x14ac:dyDescent="0.25">
      <c r="A52557">
        <v>15918</v>
      </c>
      <c r="B52557" s="1">
        <f>DATE(2043,8,1) + TIME(0,0,0)</f>
        <v>52444</v>
      </c>
      <c r="C52557">
        <v>52.150760650999999</v>
      </c>
    </row>
    <row r="52558" spans="1:3" x14ac:dyDescent="0.25">
      <c r="A52558">
        <v>15949</v>
      </c>
      <c r="B52558" s="1">
        <f>DATE(2043,9,1) + TIME(0,0,0)</f>
        <v>52475</v>
      </c>
      <c r="C52558">
        <v>52.160209655999999</v>
      </c>
    </row>
    <row r="52559" spans="1:3" x14ac:dyDescent="0.25">
      <c r="A52559">
        <v>15979</v>
      </c>
      <c r="B52559" s="1">
        <f>DATE(2043,10,1) + TIME(0,0,0)</f>
        <v>52505</v>
      </c>
      <c r="C52559">
        <v>52.169338226000001</v>
      </c>
    </row>
    <row r="52560" spans="1:3" x14ac:dyDescent="0.25">
      <c r="A52560">
        <v>16010</v>
      </c>
      <c r="B52560" s="1">
        <f>DATE(2043,11,1) + TIME(0,0,0)</f>
        <v>52536</v>
      </c>
      <c r="C52560">
        <v>52.178752899000003</v>
      </c>
    </row>
    <row r="52561" spans="1:3" x14ac:dyDescent="0.25">
      <c r="A52561">
        <v>16040</v>
      </c>
      <c r="B52561" s="1">
        <f>DATE(2043,12,1) + TIME(0,0,0)</f>
        <v>52566</v>
      </c>
      <c r="C52561">
        <v>52.187847136999999</v>
      </c>
    </row>
    <row r="52562" spans="1:3" x14ac:dyDescent="0.25">
      <c r="A52562">
        <v>16071</v>
      </c>
      <c r="B52562" s="1">
        <f>DATE(2044,1,1) + TIME(0,0,0)</f>
        <v>52597</v>
      </c>
      <c r="C52562">
        <v>52.197231293000002</v>
      </c>
    </row>
    <row r="52563" spans="1:3" x14ac:dyDescent="0.25">
      <c r="A52563">
        <v>16102</v>
      </c>
      <c r="B52563" s="1">
        <f>DATE(2044,2,1) + TIME(0,0,0)</f>
        <v>52628</v>
      </c>
      <c r="C52563">
        <v>52.206596374999997</v>
      </c>
    </row>
    <row r="52564" spans="1:3" x14ac:dyDescent="0.25">
      <c r="A52564">
        <v>16131</v>
      </c>
      <c r="B52564" s="1">
        <f>DATE(2044,3,1) + TIME(0,0,0)</f>
        <v>52657</v>
      </c>
      <c r="C52564">
        <v>52.215343474999997</v>
      </c>
    </row>
    <row r="52565" spans="1:3" x14ac:dyDescent="0.25">
      <c r="A52565">
        <v>16162</v>
      </c>
      <c r="B52565" s="1">
        <f>DATE(2044,4,1) + TIME(0,0,0)</f>
        <v>52688</v>
      </c>
      <c r="C52565">
        <v>52.224678040000001</v>
      </c>
    </row>
    <row r="52566" spans="1:3" x14ac:dyDescent="0.25">
      <c r="A52566">
        <v>16192</v>
      </c>
      <c r="B52566" s="1">
        <f>DATE(2044,5,1) + TIME(0,0,0)</f>
        <v>52718</v>
      </c>
      <c r="C52566">
        <v>52.233695984000001</v>
      </c>
    </row>
    <row r="52567" spans="1:3" x14ac:dyDescent="0.25">
      <c r="A52567">
        <v>16223</v>
      </c>
      <c r="B52567" s="1">
        <f>DATE(2044,6,1) + TIME(0,0,0)</f>
        <v>52749</v>
      </c>
      <c r="C52567">
        <v>52.243000031000001</v>
      </c>
    </row>
    <row r="52568" spans="1:3" x14ac:dyDescent="0.25">
      <c r="A52568">
        <v>16253</v>
      </c>
      <c r="B52568" s="1">
        <f>DATE(2044,7,1) + TIME(0,0,0)</f>
        <v>52779</v>
      </c>
      <c r="C52568">
        <v>52.251987456999998</v>
      </c>
    </row>
    <row r="52569" spans="1:3" x14ac:dyDescent="0.25">
      <c r="A52569">
        <v>16284</v>
      </c>
      <c r="B52569" s="1">
        <f>DATE(2044,8,1) + TIME(0,0,0)</f>
        <v>52810</v>
      </c>
      <c r="C52569">
        <v>52.261257172000001</v>
      </c>
    </row>
    <row r="52570" spans="1:3" x14ac:dyDescent="0.25">
      <c r="A52570">
        <v>16315</v>
      </c>
      <c r="B52570" s="1">
        <f>DATE(2044,9,1) + TIME(0,0,0)</f>
        <v>52841</v>
      </c>
      <c r="C52570">
        <v>52.270515441999997</v>
      </c>
    </row>
    <row r="52571" spans="1:3" x14ac:dyDescent="0.25">
      <c r="A52571">
        <v>16345</v>
      </c>
      <c r="B52571" s="1">
        <f>DATE(2044,10,1) + TIME(0,0,0)</f>
        <v>52871</v>
      </c>
      <c r="C52571">
        <v>52.279457092000001</v>
      </c>
    </row>
    <row r="52572" spans="1:3" x14ac:dyDescent="0.25">
      <c r="A52572">
        <v>16376</v>
      </c>
      <c r="B52572" s="1">
        <f>DATE(2044,11,1) + TIME(0,0,0)</f>
        <v>52902</v>
      </c>
      <c r="C52572">
        <v>52.288681029999999</v>
      </c>
    </row>
    <row r="52573" spans="1:3" x14ac:dyDescent="0.25">
      <c r="A52573">
        <v>16406</v>
      </c>
      <c r="B52573" s="1">
        <f>DATE(2044,12,1) + TIME(0,0,0)</f>
        <v>52932</v>
      </c>
      <c r="C52573">
        <v>52.297592162999997</v>
      </c>
    </row>
    <row r="52574" spans="1:3" x14ac:dyDescent="0.25">
      <c r="A52574">
        <v>16437</v>
      </c>
      <c r="B52574" s="1">
        <f>DATE(2045,1,1) + TIME(0,0,0)</f>
        <v>52963</v>
      </c>
      <c r="C52574">
        <v>52.306785583</v>
      </c>
    </row>
    <row r="52575" spans="1:3" x14ac:dyDescent="0.25">
      <c r="A52575">
        <v>16468</v>
      </c>
      <c r="B52575" s="1">
        <f>DATE(2045,2,1) + TIME(0,0,0)</f>
        <v>52994</v>
      </c>
      <c r="C52575">
        <v>52.315959929999998</v>
      </c>
    </row>
    <row r="52576" spans="1:3" x14ac:dyDescent="0.25">
      <c r="A52576">
        <v>16496</v>
      </c>
      <c r="B52576" s="1">
        <f>DATE(2045,3,1) + TIME(0,0,0)</f>
        <v>53022</v>
      </c>
      <c r="C52576">
        <v>52.324237822999997</v>
      </c>
    </row>
    <row r="52577" spans="1:3" x14ac:dyDescent="0.25">
      <c r="A52577">
        <v>16527</v>
      </c>
      <c r="B52577" s="1">
        <f>DATE(2045,4,1) + TIME(0,0,0)</f>
        <v>53053</v>
      </c>
      <c r="C52577">
        <v>52.333381653000004</v>
      </c>
    </row>
    <row r="52578" spans="1:3" x14ac:dyDescent="0.25">
      <c r="A52578">
        <v>16557</v>
      </c>
      <c r="B52578" s="1">
        <f>DATE(2045,5,1) + TIME(0,0,0)</f>
        <v>53083</v>
      </c>
      <c r="C52578">
        <v>52.342220306000002</v>
      </c>
    </row>
    <row r="52579" spans="1:3" x14ac:dyDescent="0.25">
      <c r="A52579">
        <v>16588</v>
      </c>
      <c r="B52579" s="1">
        <f>DATE(2045,6,1) + TIME(0,0,0)</f>
        <v>53114</v>
      </c>
      <c r="C52579">
        <v>52.351333617999998</v>
      </c>
    </row>
    <row r="52580" spans="1:3" x14ac:dyDescent="0.25">
      <c r="A52580">
        <v>16618</v>
      </c>
      <c r="B52580" s="1">
        <f>DATE(2045,7,1) + TIME(0,0,0)</f>
        <v>53144</v>
      </c>
      <c r="C52580">
        <v>52.360137938999998</v>
      </c>
    </row>
    <row r="52581" spans="1:3" x14ac:dyDescent="0.25">
      <c r="A52581">
        <v>16649</v>
      </c>
      <c r="B52581" s="1">
        <f>DATE(2045,8,1) + TIME(0,0,0)</f>
        <v>53175</v>
      </c>
      <c r="C52581">
        <v>52.369220734000002</v>
      </c>
    </row>
    <row r="52582" spans="1:3" x14ac:dyDescent="0.25">
      <c r="A52582">
        <v>16680</v>
      </c>
      <c r="B52582" s="1">
        <f>DATE(2045,9,1) + TIME(0,0,0)</f>
        <v>53206</v>
      </c>
      <c r="C52582">
        <v>52.378288269000002</v>
      </c>
    </row>
    <row r="52583" spans="1:3" x14ac:dyDescent="0.25">
      <c r="A52583">
        <v>16710</v>
      </c>
      <c r="B52583" s="1">
        <f>DATE(2045,10,1) + TIME(0,0,0)</f>
        <v>53236</v>
      </c>
      <c r="C52583">
        <v>52.387046814000001</v>
      </c>
    </row>
    <row r="52584" spans="1:3" x14ac:dyDescent="0.25">
      <c r="A52584">
        <v>16741</v>
      </c>
      <c r="B52584" s="1">
        <f>DATE(2045,11,1) + TIME(0,0,0)</f>
        <v>53267</v>
      </c>
      <c r="C52584">
        <v>52.396080017000003</v>
      </c>
    </row>
    <row r="52585" spans="1:3" x14ac:dyDescent="0.25">
      <c r="A52585">
        <v>16771</v>
      </c>
      <c r="B52585" s="1">
        <f>DATE(2045,12,1) + TIME(0,0,0)</f>
        <v>53297</v>
      </c>
      <c r="C52585">
        <v>52.404808043999999</v>
      </c>
    </row>
    <row r="52586" spans="1:3" x14ac:dyDescent="0.25">
      <c r="A52586">
        <v>16802</v>
      </c>
      <c r="B52586" s="1">
        <f>DATE(2046,1,1) + TIME(0,0,0)</f>
        <v>53328</v>
      </c>
      <c r="C52586">
        <v>52.413810730000002</v>
      </c>
    </row>
    <row r="52587" spans="1:3" x14ac:dyDescent="0.25">
      <c r="A52587">
        <v>16833</v>
      </c>
      <c r="B52587" s="1">
        <f>DATE(2046,2,1) + TIME(0,0,0)</f>
        <v>53359</v>
      </c>
      <c r="C52587">
        <v>52.422798157000003</v>
      </c>
    </row>
    <row r="52588" spans="1:3" x14ac:dyDescent="0.25">
      <c r="A52588">
        <v>16861</v>
      </c>
      <c r="B52588" s="1">
        <f>DATE(2046,3,1) + TIME(0,0,0)</f>
        <v>53387</v>
      </c>
      <c r="C52588">
        <v>52.430900573999999</v>
      </c>
    </row>
    <row r="52589" spans="1:3" x14ac:dyDescent="0.25">
      <c r="A52589">
        <v>16892</v>
      </c>
      <c r="B52589" s="1">
        <f>DATE(2046,4,1) + TIME(0,0,0)</f>
        <v>53418</v>
      </c>
      <c r="C52589">
        <v>52.439853667999998</v>
      </c>
    </row>
    <row r="52590" spans="1:3" x14ac:dyDescent="0.25">
      <c r="A52590">
        <v>16922</v>
      </c>
      <c r="B52590" s="1">
        <f>DATE(2046,5,1) + TIME(0,0,0)</f>
        <v>53448</v>
      </c>
      <c r="C52590">
        <v>52.448505402000002</v>
      </c>
    </row>
    <row r="52591" spans="1:3" x14ac:dyDescent="0.25">
      <c r="A52591">
        <v>16953</v>
      </c>
      <c r="B52591" s="1">
        <f>DATE(2046,6,1) + TIME(0,0,0)</f>
        <v>53479</v>
      </c>
      <c r="C52591">
        <v>52.457431792999998</v>
      </c>
    </row>
    <row r="52592" spans="1:3" x14ac:dyDescent="0.25">
      <c r="A52592">
        <v>16983</v>
      </c>
      <c r="B52592" s="1">
        <f>DATE(2046,7,1) + TIME(0,0,0)</f>
        <v>53509</v>
      </c>
      <c r="C52592">
        <v>52.466053008999999</v>
      </c>
    </row>
    <row r="52593" spans="1:3" x14ac:dyDescent="0.25">
      <c r="A52593">
        <v>17014</v>
      </c>
      <c r="B52593" s="1">
        <f>DATE(2046,8,1) + TIME(0,0,0)</f>
        <v>53540</v>
      </c>
      <c r="C52593">
        <v>52.474945067999997</v>
      </c>
    </row>
    <row r="52594" spans="1:3" x14ac:dyDescent="0.25">
      <c r="A52594">
        <v>17045</v>
      </c>
      <c r="B52594" s="1">
        <f>DATE(2046,9,1) + TIME(0,0,0)</f>
        <v>53571</v>
      </c>
      <c r="C52594">
        <v>52.483818053999997</v>
      </c>
    </row>
    <row r="52595" spans="1:3" x14ac:dyDescent="0.25">
      <c r="A52595">
        <v>17075</v>
      </c>
      <c r="B52595" s="1">
        <f>DATE(2046,10,1) + TIME(0,0,0)</f>
        <v>53601</v>
      </c>
      <c r="C52595">
        <v>52.492393493999998</v>
      </c>
    </row>
    <row r="52596" spans="1:3" x14ac:dyDescent="0.25">
      <c r="A52596">
        <v>17106</v>
      </c>
      <c r="B52596" s="1">
        <f>DATE(2046,11,1) + TIME(0,0,0)</f>
        <v>53632</v>
      </c>
      <c r="C52596">
        <v>52.501239777000002</v>
      </c>
    </row>
    <row r="52597" spans="1:3" x14ac:dyDescent="0.25">
      <c r="A52597">
        <v>17136</v>
      </c>
      <c r="B52597" s="1">
        <f>DATE(2046,12,1) + TIME(0,0,0)</f>
        <v>53662</v>
      </c>
      <c r="C52597">
        <v>52.509784697999997</v>
      </c>
    </row>
    <row r="52598" spans="1:3" x14ac:dyDescent="0.25">
      <c r="A52598">
        <v>17167</v>
      </c>
      <c r="B52598" s="1">
        <f>DATE(2047,1,1) + TIME(0,0,0)</f>
        <v>53693</v>
      </c>
      <c r="C52598">
        <v>52.518596649000003</v>
      </c>
    </row>
    <row r="52599" spans="1:3" x14ac:dyDescent="0.25">
      <c r="A52599">
        <v>17198</v>
      </c>
      <c r="B52599" s="1">
        <f>DATE(2047,2,1) + TIME(0,0,0)</f>
        <v>53724</v>
      </c>
      <c r="C52599">
        <v>52.527393341</v>
      </c>
    </row>
    <row r="52600" spans="1:3" x14ac:dyDescent="0.25">
      <c r="A52600">
        <v>17226</v>
      </c>
      <c r="B52600" s="1">
        <f>DATE(2047,3,1) + TIME(0,0,0)</f>
        <v>53752</v>
      </c>
      <c r="C52600">
        <v>52.535327911000003</v>
      </c>
    </row>
    <row r="52601" spans="1:3" x14ac:dyDescent="0.25">
      <c r="A52601">
        <v>17257</v>
      </c>
      <c r="B52601" s="1">
        <f>DATE(2047,4,1) + TIME(0,0,0)</f>
        <v>53783</v>
      </c>
      <c r="C52601">
        <v>52.544094086000001</v>
      </c>
    </row>
    <row r="52602" spans="1:3" x14ac:dyDescent="0.25">
      <c r="A52602">
        <v>17287</v>
      </c>
      <c r="B52602" s="1">
        <f>DATE(2047,5,1) + TIME(0,0,0)</f>
        <v>53813</v>
      </c>
      <c r="C52602">
        <v>52.552562713999997</v>
      </c>
    </row>
    <row r="52603" spans="1:3" x14ac:dyDescent="0.25">
      <c r="A52603">
        <v>17318</v>
      </c>
      <c r="B52603" s="1">
        <f>DATE(2047,6,1) + TIME(0,0,0)</f>
        <v>53844</v>
      </c>
      <c r="C52603">
        <v>52.561302185000002</v>
      </c>
    </row>
    <row r="52604" spans="1:3" x14ac:dyDescent="0.25">
      <c r="A52604">
        <v>17348</v>
      </c>
      <c r="B52604" s="1">
        <f>DATE(2047,7,1) + TIME(0,0,0)</f>
        <v>53874</v>
      </c>
      <c r="C52604">
        <v>52.569740295000003</v>
      </c>
    </row>
    <row r="52605" spans="1:3" x14ac:dyDescent="0.25">
      <c r="A52605">
        <v>17379</v>
      </c>
      <c r="B52605" s="1">
        <f>DATE(2047,8,1) + TIME(0,0,0)</f>
        <v>53905</v>
      </c>
      <c r="C52605">
        <v>52.578445434999999</v>
      </c>
    </row>
    <row r="52606" spans="1:3" x14ac:dyDescent="0.25">
      <c r="A52606">
        <v>17410</v>
      </c>
      <c r="B52606" s="1">
        <f>DATE(2047,9,1) + TIME(0,0,0)</f>
        <v>53936</v>
      </c>
      <c r="C52606">
        <v>52.587135314999998</v>
      </c>
    </row>
    <row r="52607" spans="1:3" x14ac:dyDescent="0.25">
      <c r="A52607">
        <v>17440</v>
      </c>
      <c r="B52607" s="1">
        <f>DATE(2047,10,1) + TIME(0,0,0)</f>
        <v>53966</v>
      </c>
      <c r="C52607">
        <v>52.595531463999997</v>
      </c>
    </row>
    <row r="52608" spans="1:3" x14ac:dyDescent="0.25">
      <c r="A52608">
        <v>17471</v>
      </c>
      <c r="B52608" s="1">
        <f>DATE(2047,11,1) + TIME(0,0,0)</f>
        <v>53997</v>
      </c>
      <c r="C52608">
        <v>52.604194640999999</v>
      </c>
    </row>
    <row r="52609" spans="1:3" x14ac:dyDescent="0.25">
      <c r="A52609">
        <v>17501</v>
      </c>
      <c r="B52609" s="1">
        <f>DATE(2047,12,1) + TIME(0,0,0)</f>
        <v>54027</v>
      </c>
      <c r="C52609">
        <v>52.612560272000003</v>
      </c>
    </row>
    <row r="52610" spans="1:3" x14ac:dyDescent="0.25">
      <c r="A52610">
        <v>17532</v>
      </c>
      <c r="B52610" s="1">
        <f>DATE(2048,1,1) + TIME(0,0,0)</f>
        <v>54058</v>
      </c>
      <c r="C52610">
        <v>52.621189117</v>
      </c>
    </row>
    <row r="52611" spans="1:3" x14ac:dyDescent="0.25">
      <c r="A52611">
        <v>17563</v>
      </c>
      <c r="B52611" s="1">
        <f>DATE(2048,2,1) + TIME(0,0,0)</f>
        <v>54089</v>
      </c>
      <c r="C52611">
        <v>52.629802703999999</v>
      </c>
    </row>
    <row r="52612" spans="1:3" x14ac:dyDescent="0.25">
      <c r="A52612">
        <v>17592</v>
      </c>
      <c r="B52612" s="1">
        <f>DATE(2048,3,1) + TIME(0,0,0)</f>
        <v>54118</v>
      </c>
      <c r="C52612">
        <v>52.637844086000001</v>
      </c>
    </row>
    <row r="52613" spans="1:3" x14ac:dyDescent="0.25">
      <c r="A52613">
        <v>17623</v>
      </c>
      <c r="B52613" s="1">
        <f>DATE(2048,4,1) + TIME(0,0,0)</f>
        <v>54149</v>
      </c>
      <c r="C52613">
        <v>52.646423339999998</v>
      </c>
    </row>
    <row r="52614" spans="1:3" x14ac:dyDescent="0.25">
      <c r="A52614">
        <v>17653</v>
      </c>
      <c r="B52614" s="1">
        <f>DATE(2048,5,1) + TIME(0,0,0)</f>
        <v>54179</v>
      </c>
      <c r="C52614">
        <v>52.654712676999999</v>
      </c>
    </row>
    <row r="52615" spans="1:3" x14ac:dyDescent="0.25">
      <c r="A52615">
        <v>17684</v>
      </c>
      <c r="B52615" s="1">
        <f>DATE(2048,6,1) + TIME(0,0,0)</f>
        <v>54210</v>
      </c>
      <c r="C52615">
        <v>52.663261413999997</v>
      </c>
    </row>
    <row r="52616" spans="1:3" x14ac:dyDescent="0.25">
      <c r="A52616">
        <v>17714</v>
      </c>
      <c r="B52616" s="1">
        <f>DATE(2048,7,1) + TIME(0,0,0)</f>
        <v>54240</v>
      </c>
      <c r="C52616">
        <v>52.671516418000003</v>
      </c>
    </row>
    <row r="52617" spans="1:3" x14ac:dyDescent="0.25">
      <c r="A52617">
        <v>17745</v>
      </c>
      <c r="B52617" s="1">
        <f>DATE(2048,8,1) + TIME(0,0,0)</f>
        <v>54271</v>
      </c>
      <c r="C52617">
        <v>52.680034636999999</v>
      </c>
    </row>
    <row r="52618" spans="1:3" x14ac:dyDescent="0.25">
      <c r="A52618">
        <v>17776</v>
      </c>
      <c r="B52618" s="1">
        <f>DATE(2048,9,1) + TIME(0,0,0)</f>
        <v>54302</v>
      </c>
      <c r="C52618">
        <v>52.688533782999997</v>
      </c>
    </row>
    <row r="52619" spans="1:3" x14ac:dyDescent="0.25">
      <c r="A52619">
        <v>17806</v>
      </c>
      <c r="B52619" s="1">
        <f>DATE(2048,10,1) + TIME(0,0,0)</f>
        <v>54332</v>
      </c>
      <c r="C52619">
        <v>52.696746826000002</v>
      </c>
    </row>
    <row r="52620" spans="1:3" x14ac:dyDescent="0.25">
      <c r="A52620">
        <v>17837</v>
      </c>
      <c r="B52620" s="1">
        <f>DATE(2048,11,1) + TIME(0,0,0)</f>
        <v>54363</v>
      </c>
      <c r="C52620">
        <v>52.705215453999998</v>
      </c>
    </row>
    <row r="52621" spans="1:3" x14ac:dyDescent="0.25">
      <c r="A52621">
        <v>17867</v>
      </c>
      <c r="B52621" s="1">
        <f>DATE(2048,12,1) + TIME(0,0,0)</f>
        <v>54393</v>
      </c>
      <c r="C52621">
        <v>52.713397980000003</v>
      </c>
    </row>
    <row r="52622" spans="1:3" x14ac:dyDescent="0.25">
      <c r="A52622">
        <v>17898</v>
      </c>
      <c r="B52622" s="1">
        <f>DATE(2049,1,1) + TIME(0,0,0)</f>
        <v>54424</v>
      </c>
      <c r="C52622">
        <v>52.721839905000003</v>
      </c>
    </row>
    <row r="52623" spans="1:3" x14ac:dyDescent="0.25">
      <c r="A52623">
        <v>17929</v>
      </c>
      <c r="B52623" s="1">
        <f>DATE(2049,2,1) + TIME(0,0,0)</f>
        <v>54455</v>
      </c>
      <c r="C52623">
        <v>52.730262756000002</v>
      </c>
    </row>
    <row r="52624" spans="1:3" x14ac:dyDescent="0.25">
      <c r="A52624">
        <v>17957</v>
      </c>
      <c r="B52624" s="1">
        <f>DATE(2049,3,1) + TIME(0,0,0)</f>
        <v>54483</v>
      </c>
      <c r="C52624">
        <v>52.737861633000001</v>
      </c>
    </row>
    <row r="52625" spans="1:3" x14ac:dyDescent="0.25">
      <c r="A52625">
        <v>17988</v>
      </c>
      <c r="B52625" s="1">
        <f>DATE(2049,4,1) + TIME(0,0,0)</f>
        <v>54514</v>
      </c>
      <c r="C52625">
        <v>52.746257782000001</v>
      </c>
    </row>
    <row r="52626" spans="1:3" x14ac:dyDescent="0.25">
      <c r="A52626">
        <v>18018</v>
      </c>
      <c r="B52626" s="1">
        <f>DATE(2049,5,1) + TIME(0,0,0)</f>
        <v>54544</v>
      </c>
      <c r="C52626">
        <v>52.754367827999999</v>
      </c>
    </row>
    <row r="52627" spans="1:3" x14ac:dyDescent="0.25">
      <c r="A52627">
        <v>18049</v>
      </c>
      <c r="B52627" s="1">
        <f>DATE(2049,6,1) + TIME(0,0,0)</f>
        <v>54575</v>
      </c>
      <c r="C52627">
        <v>52.762737274000003</v>
      </c>
    </row>
    <row r="52628" spans="1:3" x14ac:dyDescent="0.25">
      <c r="A52628">
        <v>18079</v>
      </c>
      <c r="B52628" s="1">
        <f>DATE(2049,7,1) + TIME(0,0,0)</f>
        <v>54605</v>
      </c>
      <c r="C52628">
        <v>52.770820618000002</v>
      </c>
    </row>
    <row r="52629" spans="1:3" x14ac:dyDescent="0.25">
      <c r="A52629">
        <v>18110</v>
      </c>
      <c r="B52629" s="1">
        <f>DATE(2049,8,1) + TIME(0,0,0)</f>
        <v>54636</v>
      </c>
      <c r="C52629">
        <v>52.779159546000002</v>
      </c>
    </row>
    <row r="52630" spans="1:3" x14ac:dyDescent="0.25">
      <c r="A52630">
        <v>18141</v>
      </c>
      <c r="B52630" s="1">
        <f>DATE(2049,9,1) + TIME(0,0,0)</f>
        <v>54667</v>
      </c>
      <c r="C52630">
        <v>52.787487030000001</v>
      </c>
    </row>
    <row r="52631" spans="1:3" x14ac:dyDescent="0.25">
      <c r="A52631">
        <v>18171</v>
      </c>
      <c r="B52631" s="1">
        <f>DATE(2049,10,1) + TIME(0,0,0)</f>
        <v>54697</v>
      </c>
      <c r="C52631">
        <v>52.795528412000003</v>
      </c>
    </row>
    <row r="52632" spans="1:3" x14ac:dyDescent="0.25">
      <c r="A52632">
        <v>18202</v>
      </c>
      <c r="B52632" s="1">
        <f>DATE(2049,11,1) + TIME(0,0,0)</f>
        <v>54728</v>
      </c>
      <c r="C52632">
        <v>52.803825377999999</v>
      </c>
    </row>
    <row r="52633" spans="1:3" x14ac:dyDescent="0.25">
      <c r="A52633">
        <v>18232</v>
      </c>
      <c r="B52633" s="1">
        <f>DATE(2049,12,1) + TIME(0,0,0)</f>
        <v>54758</v>
      </c>
      <c r="C52633">
        <v>52.811843871999997</v>
      </c>
    </row>
    <row r="52634" spans="1:3" x14ac:dyDescent="0.25">
      <c r="A52634">
        <v>18263</v>
      </c>
      <c r="B52634" s="1">
        <f>DATE(2050,1,1) + TIME(0,0,0)</f>
        <v>54789</v>
      </c>
      <c r="C52634">
        <v>52.820110321000001</v>
      </c>
    </row>
    <row r="52636" spans="1:3" x14ac:dyDescent="0.25">
      <c r="A52636" t="s">
        <v>90</v>
      </c>
    </row>
    <row r="52638" spans="1:3" x14ac:dyDescent="0.25">
      <c r="A52638" t="s">
        <v>1</v>
      </c>
      <c r="B52638" t="s">
        <v>2</v>
      </c>
      <c r="C52638" t="s">
        <v>3</v>
      </c>
    </row>
    <row r="52639" spans="1:3" x14ac:dyDescent="0.25">
      <c r="A52639">
        <v>0</v>
      </c>
      <c r="B52639" s="1">
        <f>DATE(2000,1,1) + TIME(0,0,0)</f>
        <v>36526</v>
      </c>
      <c r="C52639">
        <v>0</v>
      </c>
    </row>
    <row r="52640" spans="1:3" x14ac:dyDescent="0.25">
      <c r="A52640">
        <v>31</v>
      </c>
      <c r="B52640" s="1">
        <f>DATE(2000,2,1) + TIME(0,0,0)</f>
        <v>36557</v>
      </c>
      <c r="C52640">
        <v>5.6485834121999998</v>
      </c>
    </row>
    <row r="52641" spans="1:3" x14ac:dyDescent="0.25">
      <c r="A52641">
        <v>60</v>
      </c>
      <c r="B52641" s="1">
        <f>DATE(2000,3,1) + TIME(0,0,0)</f>
        <v>36586</v>
      </c>
      <c r="C52641">
        <v>9.3534812926999997</v>
      </c>
    </row>
    <row r="52642" spans="1:3" x14ac:dyDescent="0.25">
      <c r="A52642">
        <v>91</v>
      </c>
      <c r="B52642" s="1">
        <f>DATE(2000,4,1) + TIME(0,0,0)</f>
        <v>36617</v>
      </c>
      <c r="C52642">
        <v>12.110798836000001</v>
      </c>
    </row>
    <row r="52643" spans="1:3" x14ac:dyDescent="0.25">
      <c r="A52643">
        <v>121</v>
      </c>
      <c r="B52643" s="1">
        <f>DATE(2000,5,1) + TIME(0,0,0)</f>
        <v>36647</v>
      </c>
      <c r="C52643">
        <v>13.778428077999999</v>
      </c>
    </row>
    <row r="52644" spans="1:3" x14ac:dyDescent="0.25">
      <c r="A52644">
        <v>152</v>
      </c>
      <c r="B52644" s="1">
        <f>DATE(2000,6,1) + TIME(0,0,0)</f>
        <v>36678</v>
      </c>
      <c r="C52644">
        <v>15.042708397</v>
      </c>
    </row>
    <row r="52645" spans="1:3" x14ac:dyDescent="0.25">
      <c r="A52645">
        <v>182</v>
      </c>
      <c r="B52645" s="1">
        <f>DATE(2000,7,1) + TIME(0,0,0)</f>
        <v>36708</v>
      </c>
      <c r="C52645">
        <v>16.159528731999998</v>
      </c>
    </row>
    <row r="52646" spans="1:3" x14ac:dyDescent="0.25">
      <c r="A52646">
        <v>213</v>
      </c>
      <c r="B52646" s="1">
        <f>DATE(2000,8,1) + TIME(0,0,0)</f>
        <v>36739</v>
      </c>
      <c r="C52646">
        <v>17.237110137999998</v>
      </c>
    </row>
    <row r="52647" spans="1:3" x14ac:dyDescent="0.25">
      <c r="A52647">
        <v>244</v>
      </c>
      <c r="B52647" s="1">
        <f>DATE(2000,9,1) + TIME(0,0,0)</f>
        <v>36770</v>
      </c>
      <c r="C52647">
        <v>18.240682602</v>
      </c>
    </row>
    <row r="52648" spans="1:3" x14ac:dyDescent="0.25">
      <c r="A52648">
        <v>274</v>
      </c>
      <c r="B52648" s="1">
        <f>DATE(2000,10,1) + TIME(0,0,0)</f>
        <v>36800</v>
      </c>
      <c r="C52648">
        <v>19.161523818999999</v>
      </c>
    </row>
    <row r="52649" spans="1:3" x14ac:dyDescent="0.25">
      <c r="A52649">
        <v>305</v>
      </c>
      <c r="B52649" s="1">
        <f>DATE(2000,11,1) + TIME(0,0,0)</f>
        <v>36831</v>
      </c>
      <c r="C52649">
        <v>20.06694603</v>
      </c>
    </row>
    <row r="52650" spans="1:3" x14ac:dyDescent="0.25">
      <c r="A52650">
        <v>335</v>
      </c>
      <c r="B52650" s="1">
        <f>DATE(2000,12,1) + TIME(0,0,0)</f>
        <v>36861</v>
      </c>
      <c r="C52650">
        <v>20.837280273000001</v>
      </c>
    </row>
    <row r="52651" spans="1:3" x14ac:dyDescent="0.25">
      <c r="A52651">
        <v>366</v>
      </c>
      <c r="B52651" s="1">
        <f>DATE(2001,1,1) + TIME(0,0,0)</f>
        <v>36892</v>
      </c>
      <c r="C52651">
        <v>21.532081603999998</v>
      </c>
    </row>
    <row r="52652" spans="1:3" x14ac:dyDescent="0.25">
      <c r="A52652">
        <v>397</v>
      </c>
      <c r="B52652" s="1">
        <f>DATE(2001,2,1) + TIME(0,0,0)</f>
        <v>36923</v>
      </c>
      <c r="C52652">
        <v>22.125284194999999</v>
      </c>
    </row>
    <row r="52653" spans="1:3" x14ac:dyDescent="0.25">
      <c r="A52653">
        <v>425</v>
      </c>
      <c r="B52653" s="1">
        <f>DATE(2001,3,1) + TIME(0,0,0)</f>
        <v>36951</v>
      </c>
      <c r="C52653">
        <v>22.586202621000002</v>
      </c>
    </row>
    <row r="52654" spans="1:3" x14ac:dyDescent="0.25">
      <c r="A52654">
        <v>456</v>
      </c>
      <c r="B52654" s="1">
        <f>DATE(2001,4,1) + TIME(0,0,0)</f>
        <v>36982</v>
      </c>
      <c r="C52654">
        <v>23.030559539999999</v>
      </c>
    </row>
    <row r="52655" spans="1:3" x14ac:dyDescent="0.25">
      <c r="A52655">
        <v>486</v>
      </c>
      <c r="B52655" s="1">
        <f>DATE(2001,5,1) + TIME(0,0,0)</f>
        <v>37012</v>
      </c>
      <c r="C52655">
        <v>23.409822464000001</v>
      </c>
    </row>
    <row r="52656" spans="1:3" x14ac:dyDescent="0.25">
      <c r="A52656">
        <v>517</v>
      </c>
      <c r="B52656" s="1">
        <f>DATE(2001,6,1) + TIME(0,0,0)</f>
        <v>37043</v>
      </c>
      <c r="C52656">
        <v>23.758998870999999</v>
      </c>
    </row>
    <row r="52657" spans="1:3" x14ac:dyDescent="0.25">
      <c r="A52657">
        <v>547</v>
      </c>
      <c r="B52657" s="1">
        <f>DATE(2001,7,1) + TIME(0,0,0)</f>
        <v>37073</v>
      </c>
      <c r="C52657">
        <v>24.051383972</v>
      </c>
    </row>
    <row r="52658" spans="1:3" x14ac:dyDescent="0.25">
      <c r="A52658">
        <v>578</v>
      </c>
      <c r="B52658" s="1">
        <f>DATE(2001,8,1) + TIME(0,0,0)</f>
        <v>37104</v>
      </c>
      <c r="C52658">
        <v>24.311008452999999</v>
      </c>
    </row>
    <row r="52659" spans="1:3" x14ac:dyDescent="0.25">
      <c r="A52659">
        <v>609</v>
      </c>
      <c r="B52659" s="1">
        <f>DATE(2001,9,1) + TIME(0,0,0)</f>
        <v>37135</v>
      </c>
      <c r="C52659">
        <v>24.535903931</v>
      </c>
    </row>
    <row r="52660" spans="1:3" x14ac:dyDescent="0.25">
      <c r="A52660">
        <v>639</v>
      </c>
      <c r="B52660" s="1">
        <f>DATE(2001,10,1) + TIME(0,0,0)</f>
        <v>37165</v>
      </c>
      <c r="C52660">
        <v>24.723815918</v>
      </c>
    </row>
    <row r="52661" spans="1:3" x14ac:dyDescent="0.25">
      <c r="A52661">
        <v>670</v>
      </c>
      <c r="B52661" s="1">
        <f>DATE(2001,11,1) + TIME(0,0,0)</f>
        <v>37196</v>
      </c>
      <c r="C52661">
        <v>24.889526366999998</v>
      </c>
    </row>
    <row r="52662" spans="1:3" x14ac:dyDescent="0.25">
      <c r="A52662">
        <v>700</v>
      </c>
      <c r="B52662" s="1">
        <f>DATE(2001,12,1) + TIME(0,0,0)</f>
        <v>37226</v>
      </c>
      <c r="C52662">
        <v>25.024280548</v>
      </c>
    </row>
    <row r="52663" spans="1:3" x14ac:dyDescent="0.25">
      <c r="A52663">
        <v>731</v>
      </c>
      <c r="B52663" s="1">
        <f>DATE(2002,1,1) + TIME(0,0,0)</f>
        <v>37257</v>
      </c>
      <c r="C52663">
        <v>25.141031264999999</v>
      </c>
    </row>
    <row r="52664" spans="1:3" x14ac:dyDescent="0.25">
      <c r="A52664">
        <v>762</v>
      </c>
      <c r="B52664" s="1">
        <f>DATE(2002,2,1) + TIME(0,0,0)</f>
        <v>37288</v>
      </c>
      <c r="C52664">
        <v>25.238275527999999</v>
      </c>
    </row>
    <row r="52665" spans="1:3" x14ac:dyDescent="0.25">
      <c r="A52665">
        <v>790</v>
      </c>
      <c r="B52665" s="1">
        <f>DATE(2002,3,1) + TIME(0,0,0)</f>
        <v>37316</v>
      </c>
      <c r="C52665">
        <v>25.312742233000002</v>
      </c>
    </row>
    <row r="52666" spans="1:3" x14ac:dyDescent="0.25">
      <c r="A52666">
        <v>821</v>
      </c>
      <c r="B52666" s="1">
        <f>DATE(2002,4,1) + TIME(0,0,0)</f>
        <v>37347</v>
      </c>
      <c r="C52666">
        <v>25.387220382999999</v>
      </c>
    </row>
    <row r="52667" spans="1:3" x14ac:dyDescent="0.25">
      <c r="A52667">
        <v>851</v>
      </c>
      <c r="B52667" s="1">
        <f>DATE(2002,5,1) + TIME(0,0,0)</f>
        <v>37377</v>
      </c>
      <c r="C52667">
        <v>25.451534271</v>
      </c>
    </row>
    <row r="52668" spans="1:3" x14ac:dyDescent="0.25">
      <c r="A52668">
        <v>882</v>
      </c>
      <c r="B52668" s="1">
        <f>DATE(2002,6,1) + TIME(0,0,0)</f>
        <v>37408</v>
      </c>
      <c r="C52668">
        <v>25.509313583000001</v>
      </c>
    </row>
    <row r="52669" spans="1:3" x14ac:dyDescent="0.25">
      <c r="A52669">
        <v>912</v>
      </c>
      <c r="B52669" s="1">
        <f>DATE(2002,7,1) + TIME(0,0,0)</f>
        <v>37438</v>
      </c>
      <c r="C52669">
        <v>25.557445525999999</v>
      </c>
    </row>
    <row r="52670" spans="1:3" x14ac:dyDescent="0.25">
      <c r="A52670">
        <v>943</v>
      </c>
      <c r="B52670" s="1">
        <f>DATE(2002,8,1) + TIME(0,0,0)</f>
        <v>37469</v>
      </c>
      <c r="C52670">
        <v>25.600322723000001</v>
      </c>
    </row>
    <row r="52671" spans="1:3" x14ac:dyDescent="0.25">
      <c r="A52671">
        <v>974</v>
      </c>
      <c r="B52671" s="1">
        <f>DATE(2002,9,1) + TIME(0,0,0)</f>
        <v>37500</v>
      </c>
      <c r="C52671">
        <v>25.636817932</v>
      </c>
    </row>
    <row r="52672" spans="1:3" x14ac:dyDescent="0.25">
      <c r="A52672">
        <v>1004</v>
      </c>
      <c r="B52672" s="1">
        <f>DATE(2002,10,1) + TIME(0,0,0)</f>
        <v>37530</v>
      </c>
      <c r="C52672">
        <v>25.665735245</v>
      </c>
    </row>
    <row r="52673" spans="1:3" x14ac:dyDescent="0.25">
      <c r="A52673">
        <v>1035</v>
      </c>
      <c r="B52673" s="1">
        <f>DATE(2002,11,1) + TIME(0,0,0)</f>
        <v>37561</v>
      </c>
      <c r="C52673">
        <v>25.689830780000001</v>
      </c>
    </row>
    <row r="52674" spans="1:3" x14ac:dyDescent="0.25">
      <c r="A52674">
        <v>1065</v>
      </c>
      <c r="B52674" s="1">
        <f>DATE(2002,12,1) + TIME(0,0,0)</f>
        <v>37591</v>
      </c>
      <c r="C52674">
        <v>25.709846497000001</v>
      </c>
    </row>
    <row r="52675" spans="1:3" x14ac:dyDescent="0.25">
      <c r="A52675">
        <v>1096</v>
      </c>
      <c r="B52675" s="1">
        <f>DATE(2003,1,1) + TIME(0,0,0)</f>
        <v>37622</v>
      </c>
      <c r="C52675">
        <v>25.728265761999999</v>
      </c>
    </row>
    <row r="52676" spans="1:3" x14ac:dyDescent="0.25">
      <c r="A52676">
        <v>1127</v>
      </c>
      <c r="B52676" s="1">
        <f>DATE(2003,2,1) + TIME(0,0,0)</f>
        <v>37653</v>
      </c>
      <c r="C52676">
        <v>25.744903564000001</v>
      </c>
    </row>
    <row r="52677" spans="1:3" x14ac:dyDescent="0.25">
      <c r="A52677">
        <v>1155</v>
      </c>
      <c r="B52677" s="1">
        <f>DATE(2003,3,1) + TIME(0,0,0)</f>
        <v>37681</v>
      </c>
      <c r="C52677">
        <v>25.75859642</v>
      </c>
    </row>
    <row r="52678" spans="1:3" x14ac:dyDescent="0.25">
      <c r="A52678">
        <v>1186</v>
      </c>
      <c r="B52678" s="1">
        <f>DATE(2003,4,1) + TIME(0,0,0)</f>
        <v>37712</v>
      </c>
      <c r="C52678">
        <v>25.772401810000002</v>
      </c>
    </row>
    <row r="52679" spans="1:3" x14ac:dyDescent="0.25">
      <c r="A52679">
        <v>1216</v>
      </c>
      <c r="B52679" s="1">
        <f>DATE(2003,5,1) + TIME(0,0,0)</f>
        <v>37742</v>
      </c>
      <c r="C52679">
        <v>25.784551619999998</v>
      </c>
    </row>
    <row r="52680" spans="1:3" x14ac:dyDescent="0.25">
      <c r="A52680">
        <v>1247</v>
      </c>
      <c r="B52680" s="1">
        <f>DATE(2003,6,1) + TIME(0,0,0)</f>
        <v>37773</v>
      </c>
      <c r="C52680">
        <v>25.796005249</v>
      </c>
    </row>
    <row r="52681" spans="1:3" x14ac:dyDescent="0.25">
      <c r="A52681">
        <v>1277</v>
      </c>
      <c r="B52681" s="1">
        <f>DATE(2003,7,1) + TIME(0,0,0)</f>
        <v>37803</v>
      </c>
      <c r="C52681">
        <v>25.806148529000001</v>
      </c>
    </row>
    <row r="52682" spans="1:3" x14ac:dyDescent="0.25">
      <c r="A52682">
        <v>1308</v>
      </c>
      <c r="B52682" s="1">
        <f>DATE(2003,8,1) + TIME(0,0,0)</f>
        <v>37834</v>
      </c>
      <c r="C52682">
        <v>25.815614700000001</v>
      </c>
    </row>
    <row r="52683" spans="1:3" x14ac:dyDescent="0.25">
      <c r="A52683">
        <v>1339</v>
      </c>
      <c r="B52683" s="1">
        <f>DATE(2003,9,1) + TIME(0,0,0)</f>
        <v>37865</v>
      </c>
      <c r="C52683">
        <v>25.824121474999998</v>
      </c>
    </row>
    <row r="52684" spans="1:3" x14ac:dyDescent="0.25">
      <c r="A52684">
        <v>1369</v>
      </c>
      <c r="B52684" s="1">
        <f>DATE(2003,10,1) + TIME(0,0,0)</f>
        <v>37895</v>
      </c>
      <c r="C52684">
        <v>25.831560135</v>
      </c>
    </row>
    <row r="52685" spans="1:3" x14ac:dyDescent="0.25">
      <c r="A52685">
        <v>1400</v>
      </c>
      <c r="B52685" s="1">
        <f>DATE(2003,11,1) + TIME(0,0,0)</f>
        <v>37926</v>
      </c>
      <c r="C52685">
        <v>25.838516235</v>
      </c>
    </row>
    <row r="52686" spans="1:3" x14ac:dyDescent="0.25">
      <c r="A52686">
        <v>1430</v>
      </c>
      <c r="B52686" s="1">
        <f>DATE(2003,12,1) + TIME(0,0,0)</f>
        <v>37956</v>
      </c>
      <c r="C52686">
        <v>25.844614028999999</v>
      </c>
    </row>
    <row r="52687" spans="1:3" x14ac:dyDescent="0.25">
      <c r="A52687">
        <v>1461</v>
      </c>
      <c r="B52687" s="1">
        <f>DATE(2004,1,1) + TIME(0,0,0)</f>
        <v>37987</v>
      </c>
      <c r="C52687">
        <v>25.850317001000001</v>
      </c>
    </row>
    <row r="52688" spans="1:3" x14ac:dyDescent="0.25">
      <c r="A52688">
        <v>1492</v>
      </c>
      <c r="B52688" s="1">
        <f>DATE(2004,2,1) + TIME(0,0,0)</f>
        <v>38018</v>
      </c>
      <c r="C52688">
        <v>25.855463027999999</v>
      </c>
    </row>
    <row r="52689" spans="1:3" x14ac:dyDescent="0.25">
      <c r="A52689">
        <v>1521</v>
      </c>
      <c r="B52689" s="1">
        <f>DATE(2004,3,1) + TIME(0,0,0)</f>
        <v>38047</v>
      </c>
      <c r="C52689">
        <v>25.859813689999999</v>
      </c>
    </row>
    <row r="52690" spans="1:3" x14ac:dyDescent="0.25">
      <c r="A52690">
        <v>1552</v>
      </c>
      <c r="B52690" s="1">
        <f>DATE(2004,4,1) + TIME(0,0,0)</f>
        <v>38078</v>
      </c>
      <c r="C52690">
        <v>25.864013671999999</v>
      </c>
    </row>
    <row r="52691" spans="1:3" x14ac:dyDescent="0.25">
      <c r="A52691">
        <v>1582</v>
      </c>
      <c r="B52691" s="1">
        <f>DATE(2004,5,1) + TIME(0,0,0)</f>
        <v>38108</v>
      </c>
      <c r="C52691">
        <v>25.867675780999999</v>
      </c>
    </row>
    <row r="52692" spans="1:3" x14ac:dyDescent="0.25">
      <c r="A52692">
        <v>1613</v>
      </c>
      <c r="B52692" s="1">
        <f>DATE(2004,6,1) + TIME(0,0,0)</f>
        <v>38139</v>
      </c>
      <c r="C52692">
        <v>25.871080399</v>
      </c>
    </row>
    <row r="52693" spans="1:3" x14ac:dyDescent="0.25">
      <c r="A52693">
        <v>1643</v>
      </c>
      <c r="B52693" s="1">
        <f>DATE(2004,7,1) + TIME(0,0,0)</f>
        <v>38169</v>
      </c>
      <c r="C52693">
        <v>25.874046325999998</v>
      </c>
    </row>
    <row r="52694" spans="1:3" x14ac:dyDescent="0.25">
      <c r="A52694">
        <v>1674</v>
      </c>
      <c r="B52694" s="1">
        <f>DATE(2004,8,1) + TIME(0,0,0)</f>
        <v>38200</v>
      </c>
      <c r="C52694">
        <v>25.876800537000001</v>
      </c>
    </row>
    <row r="52695" spans="1:3" x14ac:dyDescent="0.25">
      <c r="A52695">
        <v>1705</v>
      </c>
      <c r="B52695" s="1">
        <f>DATE(2004,9,1) + TIME(0,0,0)</f>
        <v>38231</v>
      </c>
      <c r="C52695">
        <v>25.879272460999999</v>
      </c>
    </row>
    <row r="52696" spans="1:3" x14ac:dyDescent="0.25">
      <c r="A52696">
        <v>1735</v>
      </c>
      <c r="B52696" s="1">
        <f>DATE(2004,10,1) + TIME(0,0,0)</f>
        <v>38261</v>
      </c>
      <c r="C52696">
        <v>25.881416321</v>
      </c>
    </row>
    <row r="52697" spans="1:3" x14ac:dyDescent="0.25">
      <c r="A52697">
        <v>1766</v>
      </c>
      <c r="B52697" s="1">
        <f>DATE(2004,11,1) + TIME(0,0,0)</f>
        <v>38292</v>
      </c>
      <c r="C52697">
        <v>25.883390426999998</v>
      </c>
    </row>
    <row r="52698" spans="1:3" x14ac:dyDescent="0.25">
      <c r="A52698">
        <v>1796</v>
      </c>
      <c r="B52698" s="1">
        <f>DATE(2004,12,1) + TIME(0,0,0)</f>
        <v>38322</v>
      </c>
      <c r="C52698">
        <v>25.885091782</v>
      </c>
    </row>
    <row r="52699" spans="1:3" x14ac:dyDescent="0.25">
      <c r="A52699">
        <v>1827</v>
      </c>
      <c r="B52699" s="1">
        <f>DATE(2005,1,1) + TIME(0,0,0)</f>
        <v>38353</v>
      </c>
      <c r="C52699">
        <v>25.886659622</v>
      </c>
    </row>
    <row r="52700" spans="1:3" x14ac:dyDescent="0.25">
      <c r="A52700">
        <v>1858</v>
      </c>
      <c r="B52700" s="1">
        <f>DATE(2005,2,1) + TIME(0,0,0)</f>
        <v>38384</v>
      </c>
      <c r="C52700">
        <v>25.888059616</v>
      </c>
    </row>
    <row r="52701" spans="1:3" x14ac:dyDescent="0.25">
      <c r="A52701">
        <v>1886</v>
      </c>
      <c r="B52701" s="1">
        <f>DATE(2005,3,1) + TIME(0,0,0)</f>
        <v>38412</v>
      </c>
      <c r="C52701">
        <v>25.889204025000002</v>
      </c>
    </row>
    <row r="52702" spans="1:3" x14ac:dyDescent="0.25">
      <c r="A52702">
        <v>1917</v>
      </c>
      <c r="B52702" s="1">
        <f>DATE(2005,4,1) + TIME(0,0,0)</f>
        <v>38443</v>
      </c>
      <c r="C52702">
        <v>25.890361786</v>
      </c>
    </row>
    <row r="52703" spans="1:3" x14ac:dyDescent="0.25">
      <c r="A52703">
        <v>1947</v>
      </c>
      <c r="B52703" s="1">
        <f>DATE(2005,5,1) + TIME(0,0,0)</f>
        <v>38473</v>
      </c>
      <c r="C52703">
        <v>25.891391754000001</v>
      </c>
    </row>
    <row r="52704" spans="1:3" x14ac:dyDescent="0.25">
      <c r="A52704">
        <v>1978</v>
      </c>
      <c r="B52704" s="1">
        <f>DATE(2005,6,1) + TIME(0,0,0)</f>
        <v>38504</v>
      </c>
      <c r="C52704">
        <v>25.892375946000001</v>
      </c>
    </row>
    <row r="52705" spans="1:3" x14ac:dyDescent="0.25">
      <c r="A52705">
        <v>2008</v>
      </c>
      <c r="B52705" s="1">
        <f>DATE(2005,7,1) + TIME(0,0,0)</f>
        <v>38534</v>
      </c>
      <c r="C52705">
        <v>25.893257140999999</v>
      </c>
    </row>
    <row r="52706" spans="1:3" x14ac:dyDescent="0.25">
      <c r="A52706">
        <v>2039</v>
      </c>
      <c r="B52706" s="1">
        <f>DATE(2005,8,1) + TIME(0,0,0)</f>
        <v>38565</v>
      </c>
      <c r="C52706">
        <v>25.894098282000002</v>
      </c>
    </row>
    <row r="52707" spans="1:3" x14ac:dyDescent="0.25">
      <c r="A52707">
        <v>2070</v>
      </c>
      <c r="B52707" s="1">
        <f>DATE(2005,9,1) + TIME(0,0,0)</f>
        <v>38596</v>
      </c>
      <c r="C52707">
        <v>25.894876480000001</v>
      </c>
    </row>
    <row r="52708" spans="1:3" x14ac:dyDescent="0.25">
      <c r="A52708">
        <v>2100</v>
      </c>
      <c r="B52708" s="1">
        <f>DATE(2005,10,1) + TIME(0,0,0)</f>
        <v>38626</v>
      </c>
      <c r="C52708">
        <v>25.895570755000001</v>
      </c>
    </row>
    <row r="52709" spans="1:3" x14ac:dyDescent="0.25">
      <c r="A52709">
        <v>2131</v>
      </c>
      <c r="B52709" s="1">
        <f>DATE(2005,11,1) + TIME(0,0,0)</f>
        <v>38657</v>
      </c>
      <c r="C52709">
        <v>25.896234511999999</v>
      </c>
    </row>
    <row r="52710" spans="1:3" x14ac:dyDescent="0.25">
      <c r="A52710">
        <v>2161</v>
      </c>
      <c r="B52710" s="1">
        <f>DATE(2005,12,1) + TIME(0,0,0)</f>
        <v>38687</v>
      </c>
      <c r="C52710">
        <v>25.896825790000001</v>
      </c>
    </row>
    <row r="52711" spans="1:3" x14ac:dyDescent="0.25">
      <c r="A52711">
        <v>2192</v>
      </c>
      <c r="B52711" s="1">
        <f>DATE(2006,1,1) + TIME(0,0,0)</f>
        <v>38718</v>
      </c>
      <c r="C52711">
        <v>25.897388458000002</v>
      </c>
    </row>
    <row r="52712" spans="1:3" x14ac:dyDescent="0.25">
      <c r="A52712">
        <v>2223</v>
      </c>
      <c r="B52712" s="1">
        <f>DATE(2006,2,1) + TIME(0,0,0)</f>
        <v>38749</v>
      </c>
      <c r="C52712">
        <v>25.897907257</v>
      </c>
    </row>
    <row r="52713" spans="1:3" x14ac:dyDescent="0.25">
      <c r="A52713">
        <v>2251</v>
      </c>
      <c r="B52713" s="1">
        <f>DATE(2006,3,1) + TIME(0,0,0)</f>
        <v>38777</v>
      </c>
      <c r="C52713">
        <v>25.898340224999998</v>
      </c>
    </row>
    <row r="52714" spans="1:3" x14ac:dyDescent="0.25">
      <c r="A52714">
        <v>2282</v>
      </c>
      <c r="B52714" s="1">
        <f>DATE(2006,4,1) + TIME(0,0,0)</f>
        <v>38808</v>
      </c>
      <c r="C52714">
        <v>25.898780822999999</v>
      </c>
    </row>
    <row r="52715" spans="1:3" x14ac:dyDescent="0.25">
      <c r="A52715">
        <v>2312</v>
      </c>
      <c r="B52715" s="1">
        <f>DATE(2006,5,1) + TIME(0,0,0)</f>
        <v>38838</v>
      </c>
      <c r="C52715">
        <v>25.899171829</v>
      </c>
    </row>
    <row r="52716" spans="1:3" x14ac:dyDescent="0.25">
      <c r="A52716">
        <v>2343</v>
      </c>
      <c r="B52716" s="1">
        <f>DATE(2006,6,1) + TIME(0,0,0)</f>
        <v>38869</v>
      </c>
      <c r="C52716">
        <v>25.899543762</v>
      </c>
    </row>
    <row r="52717" spans="1:3" x14ac:dyDescent="0.25">
      <c r="A52717">
        <v>2373</v>
      </c>
      <c r="B52717" s="1">
        <f>DATE(2006,7,1) + TIME(0,0,0)</f>
        <v>38899</v>
      </c>
      <c r="C52717">
        <v>25.899873734</v>
      </c>
    </row>
    <row r="52718" spans="1:3" x14ac:dyDescent="0.25">
      <c r="A52718">
        <v>2404</v>
      </c>
      <c r="B52718" s="1">
        <f>DATE(2006,8,1) + TIME(0,0,0)</f>
        <v>38930</v>
      </c>
      <c r="C52718">
        <v>25.900184630999998</v>
      </c>
    </row>
    <row r="52719" spans="1:3" x14ac:dyDescent="0.25">
      <c r="A52719">
        <v>2435</v>
      </c>
      <c r="B52719" s="1">
        <f>DATE(2006,9,1) + TIME(0,0,0)</f>
        <v>38961</v>
      </c>
      <c r="C52719">
        <v>25.900468826000001</v>
      </c>
    </row>
    <row r="52720" spans="1:3" x14ac:dyDescent="0.25">
      <c r="A52720">
        <v>2465</v>
      </c>
      <c r="B52720" s="1">
        <f>DATE(2006,10,1) + TIME(0,0,0)</f>
        <v>38991</v>
      </c>
      <c r="C52720">
        <v>25.900718689000001</v>
      </c>
    </row>
    <row r="52721" spans="1:3" x14ac:dyDescent="0.25">
      <c r="A52721">
        <v>2496</v>
      </c>
      <c r="B52721" s="1">
        <f>DATE(2006,11,1) + TIME(0,0,0)</f>
        <v>39022</v>
      </c>
      <c r="C52721">
        <v>25.900951384999999</v>
      </c>
    </row>
    <row r="52722" spans="1:3" x14ac:dyDescent="0.25">
      <c r="A52722">
        <v>2526</v>
      </c>
      <c r="B52722" s="1">
        <f>DATE(2006,12,1) + TIME(0,0,0)</f>
        <v>39052</v>
      </c>
      <c r="C52722">
        <v>25.901155471999999</v>
      </c>
    </row>
    <row r="52723" spans="1:3" x14ac:dyDescent="0.25">
      <c r="A52723">
        <v>2557</v>
      </c>
      <c r="B52723" s="1">
        <f>DATE(2007,1,1) + TIME(0,0,0)</f>
        <v>39083</v>
      </c>
      <c r="C52723">
        <v>25.901346207</v>
      </c>
    </row>
    <row r="52724" spans="1:3" x14ac:dyDescent="0.25">
      <c r="A52724">
        <v>2588</v>
      </c>
      <c r="B52724" s="1">
        <f>DATE(2007,2,1) + TIME(0,0,0)</f>
        <v>39114</v>
      </c>
      <c r="C52724">
        <v>25.901517867999999</v>
      </c>
    </row>
    <row r="52725" spans="1:3" x14ac:dyDescent="0.25">
      <c r="A52725">
        <v>2616</v>
      </c>
      <c r="B52725" s="1">
        <f>DATE(2007,3,1) + TIME(0,0,0)</f>
        <v>39142</v>
      </c>
      <c r="C52725">
        <v>25.901657104000002</v>
      </c>
    </row>
    <row r="52726" spans="1:3" x14ac:dyDescent="0.25">
      <c r="A52726">
        <v>2647</v>
      </c>
      <c r="B52726" s="1">
        <f>DATE(2007,4,1) + TIME(0,0,0)</f>
        <v>39173</v>
      </c>
      <c r="C52726">
        <v>25.901794433999999</v>
      </c>
    </row>
    <row r="52727" spans="1:3" x14ac:dyDescent="0.25">
      <c r="A52727">
        <v>2677</v>
      </c>
      <c r="B52727" s="1">
        <f>DATE(2007,5,1) + TIME(0,0,0)</f>
        <v>39203</v>
      </c>
      <c r="C52727">
        <v>25.901910782000002</v>
      </c>
    </row>
    <row r="52728" spans="1:3" x14ac:dyDescent="0.25">
      <c r="A52728">
        <v>2708</v>
      </c>
      <c r="B52728" s="1">
        <f>DATE(2007,6,1) + TIME(0,0,0)</f>
        <v>39234</v>
      </c>
      <c r="C52728">
        <v>25.902017593</v>
      </c>
    </row>
    <row r="52729" spans="1:3" x14ac:dyDescent="0.25">
      <c r="A52729">
        <v>2738</v>
      </c>
      <c r="B52729" s="1">
        <f>DATE(2007,7,1) + TIME(0,0,0)</f>
        <v>39264</v>
      </c>
      <c r="C52729">
        <v>25.902109146000001</v>
      </c>
    </row>
    <row r="52730" spans="1:3" x14ac:dyDescent="0.25">
      <c r="A52730">
        <v>2769</v>
      </c>
      <c r="B52730" s="1">
        <f>DATE(2007,8,1) + TIME(0,0,0)</f>
        <v>39295</v>
      </c>
      <c r="C52730">
        <v>25.902189255</v>
      </c>
    </row>
    <row r="52731" spans="1:3" x14ac:dyDescent="0.25">
      <c r="A52731">
        <v>2800</v>
      </c>
      <c r="B52731" s="1">
        <f>DATE(2007,9,1) + TIME(0,0,0)</f>
        <v>39326</v>
      </c>
      <c r="C52731">
        <v>25.902259827000002</v>
      </c>
    </row>
    <row r="52732" spans="1:3" x14ac:dyDescent="0.25">
      <c r="A52732">
        <v>2830</v>
      </c>
      <c r="B52732" s="1">
        <f>DATE(2007,10,1) + TIME(0,0,0)</f>
        <v>39356</v>
      </c>
      <c r="C52732">
        <v>25.902318953999998</v>
      </c>
    </row>
    <row r="52733" spans="1:3" x14ac:dyDescent="0.25">
      <c r="A52733">
        <v>2861</v>
      </c>
      <c r="B52733" s="1">
        <f>DATE(2007,11,1) + TIME(0,0,0)</f>
        <v>39387</v>
      </c>
      <c r="C52733">
        <v>25.902368546000002</v>
      </c>
    </row>
    <row r="52734" spans="1:3" x14ac:dyDescent="0.25">
      <c r="A52734">
        <v>2891</v>
      </c>
      <c r="B52734" s="1">
        <f>DATE(2007,12,1) + TIME(0,0,0)</f>
        <v>39417</v>
      </c>
      <c r="C52734">
        <v>25.902408600000001</v>
      </c>
    </row>
    <row r="52735" spans="1:3" x14ac:dyDescent="0.25">
      <c r="A52735">
        <v>2922</v>
      </c>
      <c r="B52735" s="1">
        <f>DATE(2008,1,1) + TIME(0,0,0)</f>
        <v>39448</v>
      </c>
      <c r="C52735">
        <v>25.902444839000001</v>
      </c>
    </row>
    <row r="52736" spans="1:3" x14ac:dyDescent="0.25">
      <c r="A52736">
        <v>2953</v>
      </c>
      <c r="B52736" s="1">
        <f>DATE(2008,2,1) + TIME(0,0,0)</f>
        <v>39479</v>
      </c>
      <c r="C52736">
        <v>25.902471542000001</v>
      </c>
    </row>
    <row r="52737" spans="1:3" x14ac:dyDescent="0.25">
      <c r="A52737">
        <v>2982</v>
      </c>
      <c r="B52737" s="1">
        <f>DATE(2008,3,1) + TIME(0,0,0)</f>
        <v>39508</v>
      </c>
      <c r="C52737">
        <v>25.902492522999999</v>
      </c>
    </row>
    <row r="52738" spans="1:3" x14ac:dyDescent="0.25">
      <c r="A52738">
        <v>3013</v>
      </c>
      <c r="B52738" s="1">
        <f>DATE(2008,4,1) + TIME(0,0,0)</f>
        <v>39539</v>
      </c>
      <c r="C52738">
        <v>25.902509688999999</v>
      </c>
    </row>
    <row r="52739" spans="1:3" x14ac:dyDescent="0.25">
      <c r="A52739">
        <v>3043</v>
      </c>
      <c r="B52739" s="1">
        <f>DATE(2008,5,1) + TIME(0,0,0)</f>
        <v>39569</v>
      </c>
      <c r="C52739">
        <v>25.902521133</v>
      </c>
    </row>
    <row r="52740" spans="1:3" x14ac:dyDescent="0.25">
      <c r="A52740">
        <v>3074</v>
      </c>
      <c r="B52740" s="1">
        <f>DATE(2008,6,1) + TIME(0,0,0)</f>
        <v>39600</v>
      </c>
      <c r="C52740">
        <v>25.902530670000001</v>
      </c>
    </row>
    <row r="52741" spans="1:3" x14ac:dyDescent="0.25">
      <c r="A52741">
        <v>3104</v>
      </c>
      <c r="B52741" s="1">
        <f>DATE(2008,7,1) + TIME(0,0,0)</f>
        <v>39630</v>
      </c>
      <c r="C52741">
        <v>25.902536391999998</v>
      </c>
    </row>
    <row r="52742" spans="1:3" x14ac:dyDescent="0.25">
      <c r="A52742">
        <v>3135</v>
      </c>
      <c r="B52742" s="1">
        <f>DATE(2008,8,1) + TIME(0,0,0)</f>
        <v>39661</v>
      </c>
      <c r="C52742">
        <v>25.9025383</v>
      </c>
    </row>
    <row r="52743" spans="1:3" x14ac:dyDescent="0.25">
      <c r="A52743">
        <v>3166</v>
      </c>
      <c r="B52743" s="1">
        <f>DATE(2008,9,1) + TIME(0,0,0)</f>
        <v>39692</v>
      </c>
      <c r="C52743">
        <v>25.902540207000001</v>
      </c>
    </row>
    <row r="52744" spans="1:3" x14ac:dyDescent="0.25">
      <c r="A52744">
        <v>3196</v>
      </c>
      <c r="B52744" s="1">
        <f>DATE(2008,10,1) + TIME(0,0,0)</f>
        <v>39722</v>
      </c>
      <c r="C52744">
        <v>25.902540207000001</v>
      </c>
    </row>
    <row r="52745" spans="1:3" x14ac:dyDescent="0.25">
      <c r="A52745">
        <v>3227</v>
      </c>
      <c r="B52745" s="1">
        <f>DATE(2008,11,1) + TIME(0,0,0)</f>
        <v>39753</v>
      </c>
      <c r="C52745">
        <v>25.902540207000001</v>
      </c>
    </row>
    <row r="52746" spans="1:3" x14ac:dyDescent="0.25">
      <c r="A52746">
        <v>3257</v>
      </c>
      <c r="B52746" s="1">
        <f>DATE(2008,12,1) + TIME(0,0,0)</f>
        <v>39783</v>
      </c>
      <c r="C52746">
        <v>25.902540207000001</v>
      </c>
    </row>
    <row r="52747" spans="1:3" x14ac:dyDescent="0.25">
      <c r="A52747">
        <v>3288</v>
      </c>
      <c r="B52747" s="1">
        <f>DATE(2009,1,1) + TIME(0,0,0)</f>
        <v>39814</v>
      </c>
      <c r="C52747">
        <v>25.902540207000001</v>
      </c>
    </row>
    <row r="52748" spans="1:3" x14ac:dyDescent="0.25">
      <c r="A52748">
        <v>3319</v>
      </c>
      <c r="B52748" s="1">
        <f>DATE(2009,2,1) + TIME(0,0,0)</f>
        <v>39845</v>
      </c>
      <c r="C52748">
        <v>25.902540207000001</v>
      </c>
    </row>
    <row r="52749" spans="1:3" x14ac:dyDescent="0.25">
      <c r="A52749">
        <v>3347</v>
      </c>
      <c r="B52749" s="1">
        <f>DATE(2009,3,1) + TIME(0,0,0)</f>
        <v>39873</v>
      </c>
      <c r="C52749">
        <v>25.902540207000001</v>
      </c>
    </row>
    <row r="52750" spans="1:3" x14ac:dyDescent="0.25">
      <c r="A52750">
        <v>3378</v>
      </c>
      <c r="B52750" s="1">
        <f>DATE(2009,4,1) + TIME(0,0,0)</f>
        <v>39904</v>
      </c>
      <c r="C52750">
        <v>25.902540207000001</v>
      </c>
    </row>
    <row r="52751" spans="1:3" x14ac:dyDescent="0.25">
      <c r="A52751">
        <v>3408</v>
      </c>
      <c r="B52751" s="1">
        <f>DATE(2009,5,1) + TIME(0,0,0)</f>
        <v>39934</v>
      </c>
      <c r="C52751">
        <v>25.902540207000001</v>
      </c>
    </row>
    <row r="52752" spans="1:3" x14ac:dyDescent="0.25">
      <c r="A52752">
        <v>3439</v>
      </c>
      <c r="B52752" s="1">
        <f>DATE(2009,6,1) + TIME(0,0,0)</f>
        <v>39965</v>
      </c>
      <c r="C52752">
        <v>25.902540207000001</v>
      </c>
    </row>
    <row r="52753" spans="1:3" x14ac:dyDescent="0.25">
      <c r="A52753">
        <v>3469</v>
      </c>
      <c r="B52753" s="1">
        <f>DATE(2009,7,1) + TIME(0,0,0)</f>
        <v>39995</v>
      </c>
      <c r="C52753">
        <v>25.902540207000001</v>
      </c>
    </row>
    <row r="52754" spans="1:3" x14ac:dyDescent="0.25">
      <c r="A52754">
        <v>3500</v>
      </c>
      <c r="B52754" s="1">
        <f>DATE(2009,8,1) + TIME(0,0,0)</f>
        <v>40026</v>
      </c>
      <c r="C52754">
        <v>25.902540207000001</v>
      </c>
    </row>
    <row r="52755" spans="1:3" x14ac:dyDescent="0.25">
      <c r="A52755">
        <v>3531</v>
      </c>
      <c r="B52755" s="1">
        <f>DATE(2009,9,1) + TIME(0,0,0)</f>
        <v>40057</v>
      </c>
      <c r="C52755">
        <v>25.902540207000001</v>
      </c>
    </row>
    <row r="52756" spans="1:3" x14ac:dyDescent="0.25">
      <c r="A52756">
        <v>3561</v>
      </c>
      <c r="B52756" s="1">
        <f>DATE(2009,10,1) + TIME(0,0,0)</f>
        <v>40087</v>
      </c>
      <c r="C52756">
        <v>25.902540207000001</v>
      </c>
    </row>
    <row r="52757" spans="1:3" x14ac:dyDescent="0.25">
      <c r="A52757">
        <v>3592</v>
      </c>
      <c r="B52757" s="1">
        <f>DATE(2009,11,1) + TIME(0,0,0)</f>
        <v>40118</v>
      </c>
      <c r="C52757">
        <v>25.902540207000001</v>
      </c>
    </row>
    <row r="52758" spans="1:3" x14ac:dyDescent="0.25">
      <c r="A52758">
        <v>3622</v>
      </c>
      <c r="B52758" s="1">
        <f>DATE(2009,12,1) + TIME(0,0,0)</f>
        <v>40148</v>
      </c>
      <c r="C52758">
        <v>25.902540207000001</v>
      </c>
    </row>
    <row r="52759" spans="1:3" x14ac:dyDescent="0.25">
      <c r="A52759">
        <v>3653</v>
      </c>
      <c r="B52759" s="1">
        <f>DATE(2010,1,1) + TIME(0,0,0)</f>
        <v>40179</v>
      </c>
      <c r="C52759">
        <v>25.902540207000001</v>
      </c>
    </row>
    <row r="52760" spans="1:3" x14ac:dyDescent="0.25">
      <c r="A52760">
        <v>3684</v>
      </c>
      <c r="B52760" s="1">
        <f>DATE(2010,2,1) + TIME(0,0,0)</f>
        <v>40210</v>
      </c>
      <c r="C52760">
        <v>25.902540207000001</v>
      </c>
    </row>
    <row r="52761" spans="1:3" x14ac:dyDescent="0.25">
      <c r="A52761">
        <v>3712</v>
      </c>
      <c r="B52761" s="1">
        <f>DATE(2010,3,1) + TIME(0,0,0)</f>
        <v>40238</v>
      </c>
      <c r="C52761">
        <v>25.902540207000001</v>
      </c>
    </row>
    <row r="52762" spans="1:3" x14ac:dyDescent="0.25">
      <c r="A52762">
        <v>3743</v>
      </c>
      <c r="B52762" s="1">
        <f>DATE(2010,4,1) + TIME(0,0,0)</f>
        <v>40269</v>
      </c>
      <c r="C52762">
        <v>25.902540207000001</v>
      </c>
    </row>
    <row r="52763" spans="1:3" x14ac:dyDescent="0.25">
      <c r="A52763">
        <v>3773</v>
      </c>
      <c r="B52763" s="1">
        <f>DATE(2010,5,1) + TIME(0,0,0)</f>
        <v>40299</v>
      </c>
      <c r="C52763">
        <v>25.902540207000001</v>
      </c>
    </row>
    <row r="52764" spans="1:3" x14ac:dyDescent="0.25">
      <c r="A52764">
        <v>3804</v>
      </c>
      <c r="B52764" s="1">
        <f>DATE(2010,6,1) + TIME(0,0,0)</f>
        <v>40330</v>
      </c>
      <c r="C52764">
        <v>25.902540207000001</v>
      </c>
    </row>
    <row r="52765" spans="1:3" x14ac:dyDescent="0.25">
      <c r="A52765">
        <v>3834</v>
      </c>
      <c r="B52765" s="1">
        <f>DATE(2010,7,1) + TIME(0,0,0)</f>
        <v>40360</v>
      </c>
      <c r="C52765">
        <v>25.902540207000001</v>
      </c>
    </row>
    <row r="52766" spans="1:3" x14ac:dyDescent="0.25">
      <c r="A52766">
        <v>3865</v>
      </c>
      <c r="B52766" s="1">
        <f>DATE(2010,8,1) + TIME(0,0,0)</f>
        <v>40391</v>
      </c>
      <c r="C52766">
        <v>25.902540207000001</v>
      </c>
    </row>
    <row r="52767" spans="1:3" x14ac:dyDescent="0.25">
      <c r="A52767">
        <v>3896</v>
      </c>
      <c r="B52767" s="1">
        <f>DATE(2010,9,1) + TIME(0,0,0)</f>
        <v>40422</v>
      </c>
      <c r="C52767">
        <v>25.902540207000001</v>
      </c>
    </row>
    <row r="52768" spans="1:3" x14ac:dyDescent="0.25">
      <c r="A52768">
        <v>3926</v>
      </c>
      <c r="B52768" s="1">
        <f>DATE(2010,10,1) + TIME(0,0,0)</f>
        <v>40452</v>
      </c>
      <c r="C52768">
        <v>25.902540207000001</v>
      </c>
    </row>
    <row r="52769" spans="1:3" x14ac:dyDescent="0.25">
      <c r="A52769">
        <v>3957</v>
      </c>
      <c r="B52769" s="1">
        <f>DATE(2010,11,1) + TIME(0,0,0)</f>
        <v>40483</v>
      </c>
      <c r="C52769">
        <v>25.902540207000001</v>
      </c>
    </row>
    <row r="52770" spans="1:3" x14ac:dyDescent="0.25">
      <c r="A52770">
        <v>3987</v>
      </c>
      <c r="B52770" s="1">
        <f>DATE(2010,12,1) + TIME(0,0,0)</f>
        <v>40513</v>
      </c>
      <c r="C52770">
        <v>25.902540207000001</v>
      </c>
    </row>
    <row r="52771" spans="1:3" x14ac:dyDescent="0.25">
      <c r="A52771">
        <v>4018</v>
      </c>
      <c r="B52771" s="1">
        <f>DATE(2011,1,1) + TIME(0,0,0)</f>
        <v>40544</v>
      </c>
      <c r="C52771">
        <v>25.902540207000001</v>
      </c>
    </row>
    <row r="52772" spans="1:3" x14ac:dyDescent="0.25">
      <c r="A52772">
        <v>4049</v>
      </c>
      <c r="B52772" s="1">
        <f>DATE(2011,2,1) + TIME(0,0,0)</f>
        <v>40575</v>
      </c>
      <c r="C52772">
        <v>25.902540207000001</v>
      </c>
    </row>
    <row r="52773" spans="1:3" x14ac:dyDescent="0.25">
      <c r="A52773">
        <v>4077</v>
      </c>
      <c r="B52773" s="1">
        <f>DATE(2011,3,1) + TIME(0,0,0)</f>
        <v>40603</v>
      </c>
      <c r="C52773">
        <v>25.902540207000001</v>
      </c>
    </row>
    <row r="52774" spans="1:3" x14ac:dyDescent="0.25">
      <c r="A52774">
        <v>4108</v>
      </c>
      <c r="B52774" s="1">
        <f>DATE(2011,4,1) + TIME(0,0,0)</f>
        <v>40634</v>
      </c>
      <c r="C52774">
        <v>25.902540207000001</v>
      </c>
    </row>
    <row r="52775" spans="1:3" x14ac:dyDescent="0.25">
      <c r="A52775">
        <v>4138</v>
      </c>
      <c r="B52775" s="1">
        <f>DATE(2011,5,1) + TIME(0,0,0)</f>
        <v>40664</v>
      </c>
      <c r="C52775">
        <v>25.902540207000001</v>
      </c>
    </row>
    <row r="52776" spans="1:3" x14ac:dyDescent="0.25">
      <c r="A52776">
        <v>4169</v>
      </c>
      <c r="B52776" s="1">
        <f>DATE(2011,6,1) + TIME(0,0,0)</f>
        <v>40695</v>
      </c>
      <c r="C52776">
        <v>25.902540207000001</v>
      </c>
    </row>
    <row r="52777" spans="1:3" x14ac:dyDescent="0.25">
      <c r="A52777">
        <v>4199</v>
      </c>
      <c r="B52777" s="1">
        <f>DATE(2011,7,1) + TIME(0,0,0)</f>
        <v>40725</v>
      </c>
      <c r="C52777">
        <v>25.902540207000001</v>
      </c>
    </row>
    <row r="52778" spans="1:3" x14ac:dyDescent="0.25">
      <c r="A52778">
        <v>4230</v>
      </c>
      <c r="B52778" s="1">
        <f>DATE(2011,8,1) + TIME(0,0,0)</f>
        <v>40756</v>
      </c>
      <c r="C52778">
        <v>25.902540207000001</v>
      </c>
    </row>
    <row r="52779" spans="1:3" x14ac:dyDescent="0.25">
      <c r="A52779">
        <v>4261</v>
      </c>
      <c r="B52779" s="1">
        <f>DATE(2011,9,1) + TIME(0,0,0)</f>
        <v>40787</v>
      </c>
      <c r="C52779">
        <v>25.902540207000001</v>
      </c>
    </row>
    <row r="52780" spans="1:3" x14ac:dyDescent="0.25">
      <c r="A52780">
        <v>4291</v>
      </c>
      <c r="B52780" s="1">
        <f>DATE(2011,10,1) + TIME(0,0,0)</f>
        <v>40817</v>
      </c>
      <c r="C52780">
        <v>25.902540207000001</v>
      </c>
    </row>
    <row r="52781" spans="1:3" x14ac:dyDescent="0.25">
      <c r="A52781">
        <v>4322</v>
      </c>
      <c r="B52781" s="1">
        <f>DATE(2011,11,1) + TIME(0,0,0)</f>
        <v>40848</v>
      </c>
      <c r="C52781">
        <v>25.902540207000001</v>
      </c>
    </row>
    <row r="52782" spans="1:3" x14ac:dyDescent="0.25">
      <c r="A52782">
        <v>4352</v>
      </c>
      <c r="B52782" s="1">
        <f>DATE(2011,12,1) + TIME(0,0,0)</f>
        <v>40878</v>
      </c>
      <c r="C52782">
        <v>25.902540207000001</v>
      </c>
    </row>
    <row r="52783" spans="1:3" x14ac:dyDescent="0.25">
      <c r="A52783">
        <v>4383</v>
      </c>
      <c r="B52783" s="1">
        <f>DATE(2012,1,1) + TIME(0,0,0)</f>
        <v>40909</v>
      </c>
      <c r="C52783">
        <v>25.902540207000001</v>
      </c>
    </row>
    <row r="52784" spans="1:3" x14ac:dyDescent="0.25">
      <c r="A52784">
        <v>4414</v>
      </c>
      <c r="B52784" s="1">
        <f>DATE(2012,2,1) + TIME(0,0,0)</f>
        <v>40940</v>
      </c>
      <c r="C52784">
        <v>25.902540207000001</v>
      </c>
    </row>
    <row r="52785" spans="1:3" x14ac:dyDescent="0.25">
      <c r="A52785">
        <v>4443</v>
      </c>
      <c r="B52785" s="1">
        <f>DATE(2012,3,1) + TIME(0,0,0)</f>
        <v>40969</v>
      </c>
      <c r="C52785">
        <v>25.902540207000001</v>
      </c>
    </row>
    <row r="52786" spans="1:3" x14ac:dyDescent="0.25">
      <c r="A52786">
        <v>4474</v>
      </c>
      <c r="B52786" s="1">
        <f>DATE(2012,4,1) + TIME(0,0,0)</f>
        <v>41000</v>
      </c>
      <c r="C52786">
        <v>25.902540207000001</v>
      </c>
    </row>
    <row r="52787" spans="1:3" x14ac:dyDescent="0.25">
      <c r="A52787">
        <v>4504</v>
      </c>
      <c r="B52787" s="1">
        <f>DATE(2012,5,1) + TIME(0,0,0)</f>
        <v>41030</v>
      </c>
      <c r="C52787">
        <v>25.902540207000001</v>
      </c>
    </row>
    <row r="52788" spans="1:3" x14ac:dyDescent="0.25">
      <c r="A52788">
        <v>4535</v>
      </c>
      <c r="B52788" s="1">
        <f>DATE(2012,6,1) + TIME(0,0,0)</f>
        <v>41061</v>
      </c>
      <c r="C52788">
        <v>25.902540207000001</v>
      </c>
    </row>
    <row r="52789" spans="1:3" x14ac:dyDescent="0.25">
      <c r="A52789">
        <v>4565</v>
      </c>
      <c r="B52789" s="1">
        <f>DATE(2012,7,1) + TIME(0,0,0)</f>
        <v>41091</v>
      </c>
      <c r="C52789">
        <v>25.902540207000001</v>
      </c>
    </row>
    <row r="52790" spans="1:3" x14ac:dyDescent="0.25">
      <c r="A52790">
        <v>4596</v>
      </c>
      <c r="B52790" s="1">
        <f>DATE(2012,8,1) + TIME(0,0,0)</f>
        <v>41122</v>
      </c>
      <c r="C52790">
        <v>25.902540207000001</v>
      </c>
    </row>
    <row r="52791" spans="1:3" x14ac:dyDescent="0.25">
      <c r="A52791">
        <v>4627</v>
      </c>
      <c r="B52791" s="1">
        <f>DATE(2012,9,1) + TIME(0,0,0)</f>
        <v>41153</v>
      </c>
      <c r="C52791">
        <v>25.902540207000001</v>
      </c>
    </row>
    <row r="52792" spans="1:3" x14ac:dyDescent="0.25">
      <c r="A52792">
        <v>4657</v>
      </c>
      <c r="B52792" s="1">
        <f>DATE(2012,10,1) + TIME(0,0,0)</f>
        <v>41183</v>
      </c>
      <c r="C52792">
        <v>25.902540207000001</v>
      </c>
    </row>
    <row r="52793" spans="1:3" x14ac:dyDescent="0.25">
      <c r="A52793">
        <v>4688</v>
      </c>
      <c r="B52793" s="1">
        <f>DATE(2012,11,1) + TIME(0,0,0)</f>
        <v>41214</v>
      </c>
      <c r="C52793">
        <v>25.902540207000001</v>
      </c>
    </row>
    <row r="52794" spans="1:3" x14ac:dyDescent="0.25">
      <c r="A52794">
        <v>4718</v>
      </c>
      <c r="B52794" s="1">
        <f>DATE(2012,12,1) + TIME(0,0,0)</f>
        <v>41244</v>
      </c>
      <c r="C52794">
        <v>25.902540207000001</v>
      </c>
    </row>
    <row r="52795" spans="1:3" x14ac:dyDescent="0.25">
      <c r="A52795">
        <v>4749</v>
      </c>
      <c r="B52795" s="1">
        <f>DATE(2013,1,1) + TIME(0,0,0)</f>
        <v>41275</v>
      </c>
      <c r="C52795">
        <v>25.902540207000001</v>
      </c>
    </row>
    <row r="52796" spans="1:3" x14ac:dyDescent="0.25">
      <c r="A52796">
        <v>4780</v>
      </c>
      <c r="B52796" s="1">
        <f>DATE(2013,2,1) + TIME(0,0,0)</f>
        <v>41306</v>
      </c>
      <c r="C52796">
        <v>25.902540207000001</v>
      </c>
    </row>
    <row r="52797" spans="1:3" x14ac:dyDescent="0.25">
      <c r="A52797">
        <v>4808</v>
      </c>
      <c r="B52797" s="1">
        <f>DATE(2013,3,1) + TIME(0,0,0)</f>
        <v>41334</v>
      </c>
      <c r="C52797">
        <v>25.902540207000001</v>
      </c>
    </row>
    <row r="52798" spans="1:3" x14ac:dyDescent="0.25">
      <c r="A52798">
        <v>4839</v>
      </c>
      <c r="B52798" s="1">
        <f>DATE(2013,4,1) + TIME(0,0,0)</f>
        <v>41365</v>
      </c>
      <c r="C52798">
        <v>25.902540207000001</v>
      </c>
    </row>
    <row r="52799" spans="1:3" x14ac:dyDescent="0.25">
      <c r="A52799">
        <v>4869</v>
      </c>
      <c r="B52799" s="1">
        <f>DATE(2013,5,1) + TIME(0,0,0)</f>
        <v>41395</v>
      </c>
      <c r="C52799">
        <v>25.902540207000001</v>
      </c>
    </row>
    <row r="52800" spans="1:3" x14ac:dyDescent="0.25">
      <c r="A52800">
        <v>4900</v>
      </c>
      <c r="B52800" s="1">
        <f>DATE(2013,6,1) + TIME(0,0,0)</f>
        <v>41426</v>
      </c>
      <c r="C52800">
        <v>25.902540207000001</v>
      </c>
    </row>
    <row r="52801" spans="1:3" x14ac:dyDescent="0.25">
      <c r="A52801">
        <v>4930</v>
      </c>
      <c r="B52801" s="1">
        <f>DATE(2013,7,1) + TIME(0,0,0)</f>
        <v>41456</v>
      </c>
      <c r="C52801">
        <v>25.902540207000001</v>
      </c>
    </row>
    <row r="52802" spans="1:3" x14ac:dyDescent="0.25">
      <c r="A52802">
        <v>4961</v>
      </c>
      <c r="B52802" s="1">
        <f>DATE(2013,8,1) + TIME(0,0,0)</f>
        <v>41487</v>
      </c>
      <c r="C52802">
        <v>25.902540207000001</v>
      </c>
    </row>
    <row r="52803" spans="1:3" x14ac:dyDescent="0.25">
      <c r="A52803">
        <v>4992</v>
      </c>
      <c r="B52803" s="1">
        <f>DATE(2013,9,1) + TIME(0,0,0)</f>
        <v>41518</v>
      </c>
      <c r="C52803">
        <v>25.902540207000001</v>
      </c>
    </row>
    <row r="52804" spans="1:3" x14ac:dyDescent="0.25">
      <c r="A52804">
        <v>5022</v>
      </c>
      <c r="B52804" s="1">
        <f>DATE(2013,10,1) + TIME(0,0,0)</f>
        <v>41548</v>
      </c>
      <c r="C52804">
        <v>25.902540207000001</v>
      </c>
    </row>
    <row r="52805" spans="1:3" x14ac:dyDescent="0.25">
      <c r="A52805">
        <v>5053</v>
      </c>
      <c r="B52805" s="1">
        <f>DATE(2013,11,1) + TIME(0,0,0)</f>
        <v>41579</v>
      </c>
      <c r="C52805">
        <v>25.902540207000001</v>
      </c>
    </row>
    <row r="52806" spans="1:3" x14ac:dyDescent="0.25">
      <c r="A52806">
        <v>5083</v>
      </c>
      <c r="B52806" s="1">
        <f>DATE(2013,12,1) + TIME(0,0,0)</f>
        <v>41609</v>
      </c>
      <c r="C52806">
        <v>25.902540207000001</v>
      </c>
    </row>
    <row r="52807" spans="1:3" x14ac:dyDescent="0.25">
      <c r="A52807">
        <v>5114</v>
      </c>
      <c r="B52807" s="1">
        <f>DATE(2014,1,1) + TIME(0,0,0)</f>
        <v>41640</v>
      </c>
      <c r="C52807">
        <v>25.902540207000001</v>
      </c>
    </row>
    <row r="52808" spans="1:3" x14ac:dyDescent="0.25">
      <c r="A52808">
        <v>5145</v>
      </c>
      <c r="B52808" s="1">
        <f>DATE(2014,2,1) + TIME(0,0,0)</f>
        <v>41671</v>
      </c>
      <c r="C52808">
        <v>25.902540207000001</v>
      </c>
    </row>
    <row r="52809" spans="1:3" x14ac:dyDescent="0.25">
      <c r="A52809">
        <v>5173</v>
      </c>
      <c r="B52809" s="1">
        <f>DATE(2014,3,1) + TIME(0,0,0)</f>
        <v>41699</v>
      </c>
      <c r="C52809">
        <v>25.902540207000001</v>
      </c>
    </row>
    <row r="52810" spans="1:3" x14ac:dyDescent="0.25">
      <c r="A52810">
        <v>5204</v>
      </c>
      <c r="B52810" s="1">
        <f>DATE(2014,4,1) + TIME(0,0,0)</f>
        <v>41730</v>
      </c>
      <c r="C52810">
        <v>25.902540207000001</v>
      </c>
    </row>
    <row r="52811" spans="1:3" x14ac:dyDescent="0.25">
      <c r="A52811">
        <v>5234</v>
      </c>
      <c r="B52811" s="1">
        <f>DATE(2014,5,1) + TIME(0,0,0)</f>
        <v>41760</v>
      </c>
      <c r="C52811">
        <v>25.902540207000001</v>
      </c>
    </row>
    <row r="52812" spans="1:3" x14ac:dyDescent="0.25">
      <c r="A52812">
        <v>5265</v>
      </c>
      <c r="B52812" s="1">
        <f>DATE(2014,6,1) + TIME(0,0,0)</f>
        <v>41791</v>
      </c>
      <c r="C52812">
        <v>25.902540207000001</v>
      </c>
    </row>
    <row r="52813" spans="1:3" x14ac:dyDescent="0.25">
      <c r="A52813">
        <v>5295</v>
      </c>
      <c r="B52813" s="1">
        <f>DATE(2014,7,1) + TIME(0,0,0)</f>
        <v>41821</v>
      </c>
      <c r="C52813">
        <v>25.902540207000001</v>
      </c>
    </row>
    <row r="52814" spans="1:3" x14ac:dyDescent="0.25">
      <c r="A52814">
        <v>5326</v>
      </c>
      <c r="B52814" s="1">
        <f>DATE(2014,8,1) + TIME(0,0,0)</f>
        <v>41852</v>
      </c>
      <c r="C52814">
        <v>25.902540207000001</v>
      </c>
    </row>
    <row r="52815" spans="1:3" x14ac:dyDescent="0.25">
      <c r="A52815">
        <v>5357</v>
      </c>
      <c r="B52815" s="1">
        <f>DATE(2014,9,1) + TIME(0,0,0)</f>
        <v>41883</v>
      </c>
      <c r="C52815">
        <v>25.902540207000001</v>
      </c>
    </row>
    <row r="52816" spans="1:3" x14ac:dyDescent="0.25">
      <c r="A52816">
        <v>5387</v>
      </c>
      <c r="B52816" s="1">
        <f>DATE(2014,10,1) + TIME(0,0,0)</f>
        <v>41913</v>
      </c>
      <c r="C52816">
        <v>25.902540207000001</v>
      </c>
    </row>
    <row r="52817" spans="1:3" x14ac:dyDescent="0.25">
      <c r="A52817">
        <v>5418</v>
      </c>
      <c r="B52817" s="1">
        <f>DATE(2014,11,1) + TIME(0,0,0)</f>
        <v>41944</v>
      </c>
      <c r="C52817">
        <v>25.902540207000001</v>
      </c>
    </row>
    <row r="52818" spans="1:3" x14ac:dyDescent="0.25">
      <c r="A52818">
        <v>5448</v>
      </c>
      <c r="B52818" s="1">
        <f>DATE(2014,12,1) + TIME(0,0,0)</f>
        <v>41974</v>
      </c>
      <c r="C52818">
        <v>25.902540207000001</v>
      </c>
    </row>
    <row r="52819" spans="1:3" x14ac:dyDescent="0.25">
      <c r="A52819">
        <v>5479</v>
      </c>
      <c r="B52819" s="1">
        <f>DATE(2015,1,1) + TIME(0,0,0)</f>
        <v>42005</v>
      </c>
      <c r="C52819">
        <v>25.902540207000001</v>
      </c>
    </row>
    <row r="52820" spans="1:3" x14ac:dyDescent="0.25">
      <c r="A52820">
        <v>5510</v>
      </c>
      <c r="B52820" s="1">
        <f>DATE(2015,2,1) + TIME(0,0,0)</f>
        <v>42036</v>
      </c>
      <c r="C52820">
        <v>25.902540207000001</v>
      </c>
    </row>
    <row r="52821" spans="1:3" x14ac:dyDescent="0.25">
      <c r="A52821">
        <v>5538</v>
      </c>
      <c r="B52821" s="1">
        <f>DATE(2015,3,1) + TIME(0,0,0)</f>
        <v>42064</v>
      </c>
      <c r="C52821">
        <v>25.902540207000001</v>
      </c>
    </row>
    <row r="52822" spans="1:3" x14ac:dyDescent="0.25">
      <c r="A52822">
        <v>5569</v>
      </c>
      <c r="B52822" s="1">
        <f>DATE(2015,4,1) + TIME(0,0,0)</f>
        <v>42095</v>
      </c>
      <c r="C52822">
        <v>25.902540207000001</v>
      </c>
    </row>
    <row r="52823" spans="1:3" x14ac:dyDescent="0.25">
      <c r="A52823">
        <v>5599</v>
      </c>
      <c r="B52823" s="1">
        <f>DATE(2015,5,1) + TIME(0,0,0)</f>
        <v>42125</v>
      </c>
      <c r="C52823">
        <v>25.902540207000001</v>
      </c>
    </row>
    <row r="52824" spans="1:3" x14ac:dyDescent="0.25">
      <c r="A52824">
        <v>5630</v>
      </c>
      <c r="B52824" s="1">
        <f>DATE(2015,6,1) + TIME(0,0,0)</f>
        <v>42156</v>
      </c>
      <c r="C52824">
        <v>25.902540207000001</v>
      </c>
    </row>
    <row r="52825" spans="1:3" x14ac:dyDescent="0.25">
      <c r="A52825">
        <v>5660</v>
      </c>
      <c r="B52825" s="1">
        <f>DATE(2015,7,1) + TIME(0,0,0)</f>
        <v>42186</v>
      </c>
      <c r="C52825">
        <v>25.902540207000001</v>
      </c>
    </row>
    <row r="52826" spans="1:3" x14ac:dyDescent="0.25">
      <c r="A52826">
        <v>5691</v>
      </c>
      <c r="B52826" s="1">
        <f>DATE(2015,8,1) + TIME(0,0,0)</f>
        <v>42217</v>
      </c>
      <c r="C52826">
        <v>25.902540207000001</v>
      </c>
    </row>
    <row r="52827" spans="1:3" x14ac:dyDescent="0.25">
      <c r="A52827">
        <v>5722</v>
      </c>
      <c r="B52827" s="1">
        <f>DATE(2015,9,1) + TIME(0,0,0)</f>
        <v>42248</v>
      </c>
      <c r="C52827">
        <v>25.902540207000001</v>
      </c>
    </row>
    <row r="52828" spans="1:3" x14ac:dyDescent="0.25">
      <c r="A52828">
        <v>5752</v>
      </c>
      <c r="B52828" s="1">
        <f>DATE(2015,10,1) + TIME(0,0,0)</f>
        <v>42278</v>
      </c>
      <c r="C52828">
        <v>25.902540207000001</v>
      </c>
    </row>
    <row r="52829" spans="1:3" x14ac:dyDescent="0.25">
      <c r="A52829">
        <v>5783</v>
      </c>
      <c r="B52829" s="1">
        <f>DATE(2015,11,1) + TIME(0,0,0)</f>
        <v>42309</v>
      </c>
      <c r="C52829">
        <v>25.902540207000001</v>
      </c>
    </row>
    <row r="52830" spans="1:3" x14ac:dyDescent="0.25">
      <c r="A52830">
        <v>5813</v>
      </c>
      <c r="B52830" s="1">
        <f>DATE(2015,12,1) + TIME(0,0,0)</f>
        <v>42339</v>
      </c>
      <c r="C52830">
        <v>25.902540207000001</v>
      </c>
    </row>
    <row r="52831" spans="1:3" x14ac:dyDescent="0.25">
      <c r="A52831">
        <v>5844</v>
      </c>
      <c r="B52831" s="1">
        <f>DATE(2016,1,1) + TIME(0,0,0)</f>
        <v>42370</v>
      </c>
      <c r="C52831">
        <v>25.902540207000001</v>
      </c>
    </row>
    <row r="52832" spans="1:3" x14ac:dyDescent="0.25">
      <c r="A52832">
        <v>5875</v>
      </c>
      <c r="B52832" s="1">
        <f>DATE(2016,2,1) + TIME(0,0,0)</f>
        <v>42401</v>
      </c>
      <c r="C52832">
        <v>25.902540207000001</v>
      </c>
    </row>
    <row r="52833" spans="1:3" x14ac:dyDescent="0.25">
      <c r="A52833">
        <v>5904</v>
      </c>
      <c r="B52833" s="1">
        <f>DATE(2016,3,1) + TIME(0,0,0)</f>
        <v>42430</v>
      </c>
      <c r="C52833">
        <v>25.902540207000001</v>
      </c>
    </row>
    <row r="52834" spans="1:3" x14ac:dyDescent="0.25">
      <c r="A52834">
        <v>5935</v>
      </c>
      <c r="B52834" s="1">
        <f>DATE(2016,4,1) + TIME(0,0,0)</f>
        <v>42461</v>
      </c>
      <c r="C52834">
        <v>25.902540207000001</v>
      </c>
    </row>
    <row r="52835" spans="1:3" x14ac:dyDescent="0.25">
      <c r="A52835">
        <v>5965</v>
      </c>
      <c r="B52835" s="1">
        <f>DATE(2016,5,1) + TIME(0,0,0)</f>
        <v>42491</v>
      </c>
      <c r="C52835">
        <v>25.902540207000001</v>
      </c>
    </row>
    <row r="52836" spans="1:3" x14ac:dyDescent="0.25">
      <c r="A52836">
        <v>5996</v>
      </c>
      <c r="B52836" s="1">
        <f>DATE(2016,6,1) + TIME(0,0,0)</f>
        <v>42522</v>
      </c>
      <c r="C52836">
        <v>25.902540207000001</v>
      </c>
    </row>
    <row r="52837" spans="1:3" x14ac:dyDescent="0.25">
      <c r="A52837">
        <v>6026</v>
      </c>
      <c r="B52837" s="1">
        <f>DATE(2016,7,1) + TIME(0,0,0)</f>
        <v>42552</v>
      </c>
      <c r="C52837">
        <v>25.902540207000001</v>
      </c>
    </row>
    <row r="52838" spans="1:3" x14ac:dyDescent="0.25">
      <c r="A52838">
        <v>6057</v>
      </c>
      <c r="B52838" s="1">
        <f>DATE(2016,8,1) + TIME(0,0,0)</f>
        <v>42583</v>
      </c>
      <c r="C52838">
        <v>25.902540207000001</v>
      </c>
    </row>
    <row r="52839" spans="1:3" x14ac:dyDescent="0.25">
      <c r="A52839">
        <v>6088</v>
      </c>
      <c r="B52839" s="1">
        <f>DATE(2016,9,1) + TIME(0,0,0)</f>
        <v>42614</v>
      </c>
      <c r="C52839">
        <v>25.902540207000001</v>
      </c>
    </row>
    <row r="52840" spans="1:3" x14ac:dyDescent="0.25">
      <c r="A52840">
        <v>6118</v>
      </c>
      <c r="B52840" s="1">
        <f>DATE(2016,10,1) + TIME(0,0,0)</f>
        <v>42644</v>
      </c>
      <c r="C52840">
        <v>25.902540207000001</v>
      </c>
    </row>
    <row r="52841" spans="1:3" x14ac:dyDescent="0.25">
      <c r="A52841">
        <v>6149</v>
      </c>
      <c r="B52841" s="1">
        <f>DATE(2016,11,1) + TIME(0,0,0)</f>
        <v>42675</v>
      </c>
      <c r="C52841">
        <v>25.902540207000001</v>
      </c>
    </row>
    <row r="52842" spans="1:3" x14ac:dyDescent="0.25">
      <c r="A52842">
        <v>6179</v>
      </c>
      <c r="B52842" s="1">
        <f>DATE(2016,12,1) + TIME(0,0,0)</f>
        <v>42705</v>
      </c>
      <c r="C52842">
        <v>25.902540207000001</v>
      </c>
    </row>
    <row r="52843" spans="1:3" x14ac:dyDescent="0.25">
      <c r="A52843">
        <v>6210</v>
      </c>
      <c r="B52843" s="1">
        <f>DATE(2017,1,1) + TIME(0,0,0)</f>
        <v>42736</v>
      </c>
      <c r="C52843">
        <v>25.902540207000001</v>
      </c>
    </row>
    <row r="52844" spans="1:3" x14ac:dyDescent="0.25">
      <c r="A52844">
        <v>6241</v>
      </c>
      <c r="B52844" s="1">
        <f>DATE(2017,2,1) + TIME(0,0,0)</f>
        <v>42767</v>
      </c>
      <c r="C52844">
        <v>25.902540207000001</v>
      </c>
    </row>
    <row r="52845" spans="1:3" x14ac:dyDescent="0.25">
      <c r="A52845">
        <v>6269</v>
      </c>
      <c r="B52845" s="1">
        <f>DATE(2017,3,1) + TIME(0,0,0)</f>
        <v>42795</v>
      </c>
      <c r="C52845">
        <v>25.902540207000001</v>
      </c>
    </row>
    <row r="52846" spans="1:3" x14ac:dyDescent="0.25">
      <c r="A52846">
        <v>6300</v>
      </c>
      <c r="B52846" s="1">
        <f>DATE(2017,4,1) + TIME(0,0,0)</f>
        <v>42826</v>
      </c>
      <c r="C52846">
        <v>25.902540207000001</v>
      </c>
    </row>
    <row r="52847" spans="1:3" x14ac:dyDescent="0.25">
      <c r="A52847">
        <v>6330</v>
      </c>
      <c r="B52847" s="1">
        <f>DATE(2017,5,1) + TIME(0,0,0)</f>
        <v>42856</v>
      </c>
      <c r="C52847">
        <v>25.902540207000001</v>
      </c>
    </row>
    <row r="52848" spans="1:3" x14ac:dyDescent="0.25">
      <c r="A52848">
        <v>6361</v>
      </c>
      <c r="B52848" s="1">
        <f>DATE(2017,6,1) + TIME(0,0,0)</f>
        <v>42887</v>
      </c>
      <c r="C52848">
        <v>25.902540207000001</v>
      </c>
    </row>
    <row r="52849" spans="1:3" x14ac:dyDescent="0.25">
      <c r="A52849">
        <v>6391</v>
      </c>
      <c r="B52849" s="1">
        <f>DATE(2017,7,1) + TIME(0,0,0)</f>
        <v>42917</v>
      </c>
      <c r="C52849">
        <v>25.902540207000001</v>
      </c>
    </row>
    <row r="52850" spans="1:3" x14ac:dyDescent="0.25">
      <c r="A52850">
        <v>6422</v>
      </c>
      <c r="B52850" s="1">
        <f>DATE(2017,8,1) + TIME(0,0,0)</f>
        <v>42948</v>
      </c>
      <c r="C52850">
        <v>25.902540207000001</v>
      </c>
    </row>
    <row r="52851" spans="1:3" x14ac:dyDescent="0.25">
      <c r="A52851">
        <v>6453</v>
      </c>
      <c r="B52851" s="1">
        <f>DATE(2017,9,1) + TIME(0,0,0)</f>
        <v>42979</v>
      </c>
      <c r="C52851">
        <v>25.902540207000001</v>
      </c>
    </row>
    <row r="52852" spans="1:3" x14ac:dyDescent="0.25">
      <c r="A52852">
        <v>6483</v>
      </c>
      <c r="B52852" s="1">
        <f>DATE(2017,10,1) + TIME(0,0,0)</f>
        <v>43009</v>
      </c>
      <c r="C52852">
        <v>25.902540207000001</v>
      </c>
    </row>
    <row r="52853" spans="1:3" x14ac:dyDescent="0.25">
      <c r="A52853">
        <v>6514</v>
      </c>
      <c r="B52853" s="1">
        <f>DATE(2017,11,1) + TIME(0,0,0)</f>
        <v>43040</v>
      </c>
      <c r="C52853">
        <v>25.902540207000001</v>
      </c>
    </row>
    <row r="52854" spans="1:3" x14ac:dyDescent="0.25">
      <c r="A52854">
        <v>6544</v>
      </c>
      <c r="B52854" s="1">
        <f>DATE(2017,12,1) + TIME(0,0,0)</f>
        <v>43070</v>
      </c>
      <c r="C52854">
        <v>25.902540207000001</v>
      </c>
    </row>
    <row r="52855" spans="1:3" x14ac:dyDescent="0.25">
      <c r="A52855">
        <v>6575</v>
      </c>
      <c r="B52855" s="1">
        <f>DATE(2018,1,1) + TIME(0,0,0)</f>
        <v>43101</v>
      </c>
      <c r="C52855">
        <v>25.902540207000001</v>
      </c>
    </row>
    <row r="52856" spans="1:3" x14ac:dyDescent="0.25">
      <c r="A52856">
        <v>6606</v>
      </c>
      <c r="B52856" s="1">
        <f>DATE(2018,2,1) + TIME(0,0,0)</f>
        <v>43132</v>
      </c>
      <c r="C52856">
        <v>25.902540207000001</v>
      </c>
    </row>
    <row r="52857" spans="1:3" x14ac:dyDescent="0.25">
      <c r="A52857">
        <v>6634</v>
      </c>
      <c r="B52857" s="1">
        <f>DATE(2018,3,1) + TIME(0,0,0)</f>
        <v>43160</v>
      </c>
      <c r="C52857">
        <v>25.902540207000001</v>
      </c>
    </row>
    <row r="52858" spans="1:3" x14ac:dyDescent="0.25">
      <c r="A52858">
        <v>6665</v>
      </c>
      <c r="B52858" s="1">
        <f>DATE(2018,4,1) + TIME(0,0,0)</f>
        <v>43191</v>
      </c>
      <c r="C52858">
        <v>25.902540207000001</v>
      </c>
    </row>
    <row r="52859" spans="1:3" x14ac:dyDescent="0.25">
      <c r="A52859">
        <v>6695</v>
      </c>
      <c r="B52859" s="1">
        <f>DATE(2018,5,1) + TIME(0,0,0)</f>
        <v>43221</v>
      </c>
      <c r="C52859">
        <v>25.902540207000001</v>
      </c>
    </row>
    <row r="52860" spans="1:3" x14ac:dyDescent="0.25">
      <c r="A52860">
        <v>6726</v>
      </c>
      <c r="B52860" s="1">
        <f>DATE(2018,6,1) + TIME(0,0,0)</f>
        <v>43252</v>
      </c>
      <c r="C52860">
        <v>25.902540207000001</v>
      </c>
    </row>
    <row r="52861" spans="1:3" x14ac:dyDescent="0.25">
      <c r="A52861">
        <v>6756</v>
      </c>
      <c r="B52861" s="1">
        <f>DATE(2018,7,1) + TIME(0,0,0)</f>
        <v>43282</v>
      </c>
      <c r="C52861">
        <v>25.902540207000001</v>
      </c>
    </row>
    <row r="52862" spans="1:3" x14ac:dyDescent="0.25">
      <c r="A52862">
        <v>6787</v>
      </c>
      <c r="B52862" s="1">
        <f>DATE(2018,8,1) + TIME(0,0,0)</f>
        <v>43313</v>
      </c>
      <c r="C52862">
        <v>25.902540207000001</v>
      </c>
    </row>
    <row r="52863" spans="1:3" x14ac:dyDescent="0.25">
      <c r="A52863">
        <v>6818</v>
      </c>
      <c r="B52863" s="1">
        <f>DATE(2018,9,1) + TIME(0,0,0)</f>
        <v>43344</v>
      </c>
      <c r="C52863">
        <v>25.902540207000001</v>
      </c>
    </row>
    <row r="52864" spans="1:3" x14ac:dyDescent="0.25">
      <c r="A52864">
        <v>6848</v>
      </c>
      <c r="B52864" s="1">
        <f>DATE(2018,10,1) + TIME(0,0,0)</f>
        <v>43374</v>
      </c>
      <c r="C52864">
        <v>25.902540207000001</v>
      </c>
    </row>
    <row r="52865" spans="1:3" x14ac:dyDescent="0.25">
      <c r="A52865">
        <v>6879</v>
      </c>
      <c r="B52865" s="1">
        <f>DATE(2018,11,1) + TIME(0,0,0)</f>
        <v>43405</v>
      </c>
      <c r="C52865">
        <v>25.902540207000001</v>
      </c>
    </row>
    <row r="52866" spans="1:3" x14ac:dyDescent="0.25">
      <c r="A52866">
        <v>6909</v>
      </c>
      <c r="B52866" s="1">
        <f>DATE(2018,12,1) + TIME(0,0,0)</f>
        <v>43435</v>
      </c>
      <c r="C52866">
        <v>25.902540207000001</v>
      </c>
    </row>
    <row r="52867" spans="1:3" x14ac:dyDescent="0.25">
      <c r="A52867">
        <v>6940</v>
      </c>
      <c r="B52867" s="1">
        <f>DATE(2019,1,1) + TIME(0,0,0)</f>
        <v>43466</v>
      </c>
      <c r="C52867">
        <v>25.902540207000001</v>
      </c>
    </row>
    <row r="52868" spans="1:3" x14ac:dyDescent="0.25">
      <c r="A52868">
        <v>6971</v>
      </c>
      <c r="B52868" s="1">
        <f>DATE(2019,2,1) + TIME(0,0,0)</f>
        <v>43497</v>
      </c>
      <c r="C52868">
        <v>25.902540207000001</v>
      </c>
    </row>
    <row r="52869" spans="1:3" x14ac:dyDescent="0.25">
      <c r="A52869">
        <v>6999</v>
      </c>
      <c r="B52869" s="1">
        <f>DATE(2019,3,1) + TIME(0,0,0)</f>
        <v>43525</v>
      </c>
      <c r="C52869">
        <v>25.902540207000001</v>
      </c>
    </row>
    <row r="52870" spans="1:3" x14ac:dyDescent="0.25">
      <c r="A52870">
        <v>7030</v>
      </c>
      <c r="B52870" s="1">
        <f>DATE(2019,4,1) + TIME(0,0,0)</f>
        <v>43556</v>
      </c>
      <c r="C52870">
        <v>25.902540207000001</v>
      </c>
    </row>
    <row r="52871" spans="1:3" x14ac:dyDescent="0.25">
      <c r="A52871">
        <v>7060</v>
      </c>
      <c r="B52871" s="1">
        <f>DATE(2019,5,1) + TIME(0,0,0)</f>
        <v>43586</v>
      </c>
      <c r="C52871">
        <v>25.902540207000001</v>
      </c>
    </row>
    <row r="52872" spans="1:3" x14ac:dyDescent="0.25">
      <c r="A52872">
        <v>7091</v>
      </c>
      <c r="B52872" s="1">
        <f>DATE(2019,6,1) + TIME(0,0,0)</f>
        <v>43617</v>
      </c>
      <c r="C52872">
        <v>25.902540207000001</v>
      </c>
    </row>
    <row r="52873" spans="1:3" x14ac:dyDescent="0.25">
      <c r="A52873">
        <v>7121</v>
      </c>
      <c r="B52873" s="1">
        <f>DATE(2019,7,1) + TIME(0,0,0)</f>
        <v>43647</v>
      </c>
      <c r="C52873">
        <v>25.902540207000001</v>
      </c>
    </row>
    <row r="52874" spans="1:3" x14ac:dyDescent="0.25">
      <c r="A52874">
        <v>7152</v>
      </c>
      <c r="B52874" s="1">
        <f>DATE(2019,8,1) + TIME(0,0,0)</f>
        <v>43678</v>
      </c>
      <c r="C52874">
        <v>25.902540207000001</v>
      </c>
    </row>
    <row r="52875" spans="1:3" x14ac:dyDescent="0.25">
      <c r="A52875">
        <v>7183</v>
      </c>
      <c r="B52875" s="1">
        <f>DATE(2019,9,1) + TIME(0,0,0)</f>
        <v>43709</v>
      </c>
      <c r="C52875">
        <v>25.902540207000001</v>
      </c>
    </row>
    <row r="52876" spans="1:3" x14ac:dyDescent="0.25">
      <c r="A52876">
        <v>7213</v>
      </c>
      <c r="B52876" s="1">
        <f>DATE(2019,10,1) + TIME(0,0,0)</f>
        <v>43739</v>
      </c>
      <c r="C52876">
        <v>25.902540207000001</v>
      </c>
    </row>
    <row r="52877" spans="1:3" x14ac:dyDescent="0.25">
      <c r="A52877">
        <v>7244</v>
      </c>
      <c r="B52877" s="1">
        <f>DATE(2019,11,1) + TIME(0,0,0)</f>
        <v>43770</v>
      </c>
      <c r="C52877">
        <v>25.902540207000001</v>
      </c>
    </row>
    <row r="52878" spans="1:3" x14ac:dyDescent="0.25">
      <c r="A52878">
        <v>7274</v>
      </c>
      <c r="B52878" s="1">
        <f>DATE(2019,12,1) + TIME(0,0,0)</f>
        <v>43800</v>
      </c>
      <c r="C52878">
        <v>25.902540207000001</v>
      </c>
    </row>
    <row r="52879" spans="1:3" x14ac:dyDescent="0.25">
      <c r="A52879">
        <v>7305</v>
      </c>
      <c r="B52879" s="1">
        <f>DATE(2020,1,1) + TIME(0,0,0)</f>
        <v>43831</v>
      </c>
      <c r="C52879">
        <v>25.902540207000001</v>
      </c>
    </row>
    <row r="52880" spans="1:3" x14ac:dyDescent="0.25">
      <c r="A52880">
        <v>7336</v>
      </c>
      <c r="B52880" s="1">
        <f>DATE(2020,2,1) + TIME(0,0,0)</f>
        <v>43862</v>
      </c>
      <c r="C52880">
        <v>25.902540207000001</v>
      </c>
    </row>
    <row r="52881" spans="1:3" x14ac:dyDescent="0.25">
      <c r="A52881">
        <v>7365</v>
      </c>
      <c r="B52881" s="1">
        <f>DATE(2020,3,1) + TIME(0,0,0)</f>
        <v>43891</v>
      </c>
      <c r="C52881">
        <v>25.902540207000001</v>
      </c>
    </row>
    <row r="52882" spans="1:3" x14ac:dyDescent="0.25">
      <c r="A52882">
        <v>7396</v>
      </c>
      <c r="B52882" s="1">
        <f>DATE(2020,4,1) + TIME(0,0,0)</f>
        <v>43922</v>
      </c>
      <c r="C52882">
        <v>25.902540207000001</v>
      </c>
    </row>
    <row r="52883" spans="1:3" x14ac:dyDescent="0.25">
      <c r="A52883">
        <v>7426</v>
      </c>
      <c r="B52883" s="1">
        <f>DATE(2020,5,1) + TIME(0,0,0)</f>
        <v>43952</v>
      </c>
      <c r="C52883">
        <v>25.902540207000001</v>
      </c>
    </row>
    <row r="52884" spans="1:3" x14ac:dyDescent="0.25">
      <c r="A52884">
        <v>7457</v>
      </c>
      <c r="B52884" s="1">
        <f>DATE(2020,6,1) + TIME(0,0,0)</f>
        <v>43983</v>
      </c>
      <c r="C52884">
        <v>25.902540207000001</v>
      </c>
    </row>
    <row r="52885" spans="1:3" x14ac:dyDescent="0.25">
      <c r="A52885">
        <v>7487</v>
      </c>
      <c r="B52885" s="1">
        <f>DATE(2020,7,1) + TIME(0,0,0)</f>
        <v>44013</v>
      </c>
      <c r="C52885">
        <v>25.902540207000001</v>
      </c>
    </row>
    <row r="52886" spans="1:3" x14ac:dyDescent="0.25">
      <c r="A52886">
        <v>7518</v>
      </c>
      <c r="B52886" s="1">
        <f>DATE(2020,8,1) + TIME(0,0,0)</f>
        <v>44044</v>
      </c>
      <c r="C52886">
        <v>25.902540207000001</v>
      </c>
    </row>
    <row r="52887" spans="1:3" x14ac:dyDescent="0.25">
      <c r="A52887">
        <v>7549</v>
      </c>
      <c r="B52887" s="1">
        <f>DATE(2020,9,1) + TIME(0,0,0)</f>
        <v>44075</v>
      </c>
      <c r="C52887">
        <v>25.902540207000001</v>
      </c>
    </row>
    <row r="52888" spans="1:3" x14ac:dyDescent="0.25">
      <c r="A52888">
        <v>7579</v>
      </c>
      <c r="B52888" s="1">
        <f>DATE(2020,10,1) + TIME(0,0,0)</f>
        <v>44105</v>
      </c>
      <c r="C52888">
        <v>25.902540207000001</v>
      </c>
    </row>
    <row r="52889" spans="1:3" x14ac:dyDescent="0.25">
      <c r="A52889">
        <v>7610</v>
      </c>
      <c r="B52889" s="1">
        <f>DATE(2020,11,1) + TIME(0,0,0)</f>
        <v>44136</v>
      </c>
      <c r="C52889">
        <v>25.902540207000001</v>
      </c>
    </row>
    <row r="52890" spans="1:3" x14ac:dyDescent="0.25">
      <c r="A52890">
        <v>7640</v>
      </c>
      <c r="B52890" s="1">
        <f>DATE(2020,12,1) + TIME(0,0,0)</f>
        <v>44166</v>
      </c>
      <c r="C52890">
        <v>25.902540207000001</v>
      </c>
    </row>
    <row r="52891" spans="1:3" x14ac:dyDescent="0.25">
      <c r="A52891">
        <v>7671</v>
      </c>
      <c r="B52891" s="1">
        <f>DATE(2021,1,1) + TIME(0,0,0)</f>
        <v>44197</v>
      </c>
      <c r="C52891">
        <v>25.902540207000001</v>
      </c>
    </row>
    <row r="52892" spans="1:3" x14ac:dyDescent="0.25">
      <c r="A52892">
        <v>7702</v>
      </c>
      <c r="B52892" s="1">
        <f>DATE(2021,2,1) + TIME(0,0,0)</f>
        <v>44228</v>
      </c>
      <c r="C52892">
        <v>25.902540207000001</v>
      </c>
    </row>
    <row r="52893" spans="1:3" x14ac:dyDescent="0.25">
      <c r="A52893">
        <v>7730</v>
      </c>
      <c r="B52893" s="1">
        <f>DATE(2021,3,1) + TIME(0,0,0)</f>
        <v>44256</v>
      </c>
      <c r="C52893">
        <v>25.902540207000001</v>
      </c>
    </row>
    <row r="52894" spans="1:3" x14ac:dyDescent="0.25">
      <c r="A52894">
        <v>7761</v>
      </c>
      <c r="B52894" s="1">
        <f>DATE(2021,4,1) + TIME(0,0,0)</f>
        <v>44287</v>
      </c>
      <c r="C52894">
        <v>25.902540207000001</v>
      </c>
    </row>
    <row r="52895" spans="1:3" x14ac:dyDescent="0.25">
      <c r="A52895">
        <v>7791</v>
      </c>
      <c r="B52895" s="1">
        <f>DATE(2021,5,1) + TIME(0,0,0)</f>
        <v>44317</v>
      </c>
      <c r="C52895">
        <v>25.902540207000001</v>
      </c>
    </row>
    <row r="52896" spans="1:3" x14ac:dyDescent="0.25">
      <c r="A52896">
        <v>7822</v>
      </c>
      <c r="B52896" s="1">
        <f>DATE(2021,6,1) + TIME(0,0,0)</f>
        <v>44348</v>
      </c>
      <c r="C52896">
        <v>25.902540207000001</v>
      </c>
    </row>
    <row r="52897" spans="1:3" x14ac:dyDescent="0.25">
      <c r="A52897">
        <v>7852</v>
      </c>
      <c r="B52897" s="1">
        <f>DATE(2021,7,1) + TIME(0,0,0)</f>
        <v>44378</v>
      </c>
      <c r="C52897">
        <v>25.902540207000001</v>
      </c>
    </row>
    <row r="52898" spans="1:3" x14ac:dyDescent="0.25">
      <c r="A52898">
        <v>7883</v>
      </c>
      <c r="B52898" s="1">
        <f>DATE(2021,8,1) + TIME(0,0,0)</f>
        <v>44409</v>
      </c>
      <c r="C52898">
        <v>25.902540207000001</v>
      </c>
    </row>
    <row r="52899" spans="1:3" x14ac:dyDescent="0.25">
      <c r="A52899">
        <v>7914</v>
      </c>
      <c r="B52899" s="1">
        <f>DATE(2021,9,1) + TIME(0,0,0)</f>
        <v>44440</v>
      </c>
      <c r="C52899">
        <v>25.902540207000001</v>
      </c>
    </row>
    <row r="52900" spans="1:3" x14ac:dyDescent="0.25">
      <c r="A52900">
        <v>7944</v>
      </c>
      <c r="B52900" s="1">
        <f>DATE(2021,10,1) + TIME(0,0,0)</f>
        <v>44470</v>
      </c>
      <c r="C52900">
        <v>25.902540207000001</v>
      </c>
    </row>
    <row r="52901" spans="1:3" x14ac:dyDescent="0.25">
      <c r="A52901">
        <v>7975</v>
      </c>
      <c r="B52901" s="1">
        <f>DATE(2021,11,1) + TIME(0,0,0)</f>
        <v>44501</v>
      </c>
      <c r="C52901">
        <v>25.902540207000001</v>
      </c>
    </row>
    <row r="52902" spans="1:3" x14ac:dyDescent="0.25">
      <c r="A52902">
        <v>8005</v>
      </c>
      <c r="B52902" s="1">
        <f>DATE(2021,12,1) + TIME(0,0,0)</f>
        <v>44531</v>
      </c>
      <c r="C52902">
        <v>25.902540207000001</v>
      </c>
    </row>
    <row r="52903" spans="1:3" x14ac:dyDescent="0.25">
      <c r="A52903">
        <v>8036</v>
      </c>
      <c r="B52903" s="1">
        <f>DATE(2022,1,1) + TIME(0,0,0)</f>
        <v>44562</v>
      </c>
      <c r="C52903">
        <v>25.902540207000001</v>
      </c>
    </row>
    <row r="52904" spans="1:3" x14ac:dyDescent="0.25">
      <c r="A52904">
        <v>8067</v>
      </c>
      <c r="B52904" s="1">
        <f>DATE(2022,2,1) + TIME(0,0,0)</f>
        <v>44593</v>
      </c>
      <c r="C52904">
        <v>25.902540207000001</v>
      </c>
    </row>
    <row r="52905" spans="1:3" x14ac:dyDescent="0.25">
      <c r="A52905">
        <v>8095</v>
      </c>
      <c r="B52905" s="1">
        <f>DATE(2022,3,1) + TIME(0,0,0)</f>
        <v>44621</v>
      </c>
      <c r="C52905">
        <v>25.902540207000001</v>
      </c>
    </row>
    <row r="52906" spans="1:3" x14ac:dyDescent="0.25">
      <c r="A52906">
        <v>8126</v>
      </c>
      <c r="B52906" s="1">
        <f>DATE(2022,4,1) + TIME(0,0,0)</f>
        <v>44652</v>
      </c>
      <c r="C52906">
        <v>25.902540207000001</v>
      </c>
    </row>
    <row r="52907" spans="1:3" x14ac:dyDescent="0.25">
      <c r="A52907">
        <v>8156</v>
      </c>
      <c r="B52907" s="1">
        <f>DATE(2022,5,1) + TIME(0,0,0)</f>
        <v>44682</v>
      </c>
      <c r="C52907">
        <v>25.902540207000001</v>
      </c>
    </row>
    <row r="52908" spans="1:3" x14ac:dyDescent="0.25">
      <c r="A52908">
        <v>8187</v>
      </c>
      <c r="B52908" s="1">
        <f>DATE(2022,6,1) + TIME(0,0,0)</f>
        <v>44713</v>
      </c>
      <c r="C52908">
        <v>25.902540207000001</v>
      </c>
    </row>
    <row r="52909" spans="1:3" x14ac:dyDescent="0.25">
      <c r="A52909">
        <v>8217</v>
      </c>
      <c r="B52909" s="1">
        <f>DATE(2022,7,1) + TIME(0,0,0)</f>
        <v>44743</v>
      </c>
      <c r="C52909">
        <v>25.902540207000001</v>
      </c>
    </row>
    <row r="52910" spans="1:3" x14ac:dyDescent="0.25">
      <c r="A52910">
        <v>8248</v>
      </c>
      <c r="B52910" s="1">
        <f>DATE(2022,8,1) + TIME(0,0,0)</f>
        <v>44774</v>
      </c>
      <c r="C52910">
        <v>25.902540207000001</v>
      </c>
    </row>
    <row r="52911" spans="1:3" x14ac:dyDescent="0.25">
      <c r="A52911">
        <v>8279</v>
      </c>
      <c r="B52911" s="1">
        <f>DATE(2022,9,1) + TIME(0,0,0)</f>
        <v>44805</v>
      </c>
      <c r="C52911">
        <v>25.902540207000001</v>
      </c>
    </row>
    <row r="52912" spans="1:3" x14ac:dyDescent="0.25">
      <c r="A52912">
        <v>8309</v>
      </c>
      <c r="B52912" s="1">
        <f>DATE(2022,10,1) + TIME(0,0,0)</f>
        <v>44835</v>
      </c>
      <c r="C52912">
        <v>25.902540207000001</v>
      </c>
    </row>
    <row r="52913" spans="1:3" x14ac:dyDescent="0.25">
      <c r="A52913">
        <v>8340</v>
      </c>
      <c r="B52913" s="1">
        <f>DATE(2022,11,1) + TIME(0,0,0)</f>
        <v>44866</v>
      </c>
      <c r="C52913">
        <v>25.902540207000001</v>
      </c>
    </row>
    <row r="52914" spans="1:3" x14ac:dyDescent="0.25">
      <c r="A52914">
        <v>8370</v>
      </c>
      <c r="B52914" s="1">
        <f>DATE(2022,12,1) + TIME(0,0,0)</f>
        <v>44896</v>
      </c>
      <c r="C52914">
        <v>25.902540207000001</v>
      </c>
    </row>
    <row r="52915" spans="1:3" x14ac:dyDescent="0.25">
      <c r="A52915">
        <v>8401</v>
      </c>
      <c r="B52915" s="1">
        <f>DATE(2023,1,1) + TIME(0,0,0)</f>
        <v>44927</v>
      </c>
      <c r="C52915">
        <v>25.902540207000001</v>
      </c>
    </row>
    <row r="52916" spans="1:3" x14ac:dyDescent="0.25">
      <c r="A52916">
        <v>8432</v>
      </c>
      <c r="B52916" s="1">
        <f>DATE(2023,2,1) + TIME(0,0,0)</f>
        <v>44958</v>
      </c>
      <c r="C52916">
        <v>25.902540207000001</v>
      </c>
    </row>
    <row r="52917" spans="1:3" x14ac:dyDescent="0.25">
      <c r="A52917">
        <v>8460</v>
      </c>
      <c r="B52917" s="1">
        <f>DATE(2023,3,1) + TIME(0,0,0)</f>
        <v>44986</v>
      </c>
      <c r="C52917">
        <v>25.902540207000001</v>
      </c>
    </row>
    <row r="52918" spans="1:3" x14ac:dyDescent="0.25">
      <c r="A52918">
        <v>8491</v>
      </c>
      <c r="B52918" s="1">
        <f>DATE(2023,4,1) + TIME(0,0,0)</f>
        <v>45017</v>
      </c>
      <c r="C52918">
        <v>25.902540207000001</v>
      </c>
    </row>
    <row r="52919" spans="1:3" x14ac:dyDescent="0.25">
      <c r="A52919">
        <v>8521</v>
      </c>
      <c r="B52919" s="1">
        <f>DATE(2023,5,1) + TIME(0,0,0)</f>
        <v>45047</v>
      </c>
      <c r="C52919">
        <v>25.902540207000001</v>
      </c>
    </row>
    <row r="52920" spans="1:3" x14ac:dyDescent="0.25">
      <c r="A52920">
        <v>8552</v>
      </c>
      <c r="B52920" s="1">
        <f>DATE(2023,6,1) + TIME(0,0,0)</f>
        <v>45078</v>
      </c>
      <c r="C52920">
        <v>25.902540207000001</v>
      </c>
    </row>
    <row r="52921" spans="1:3" x14ac:dyDescent="0.25">
      <c r="A52921">
        <v>8582</v>
      </c>
      <c r="B52921" s="1">
        <f>DATE(2023,7,1) + TIME(0,0,0)</f>
        <v>45108</v>
      </c>
      <c r="C52921">
        <v>25.902540207000001</v>
      </c>
    </row>
    <row r="52922" spans="1:3" x14ac:dyDescent="0.25">
      <c r="A52922">
        <v>8613</v>
      </c>
      <c r="B52922" s="1">
        <f>DATE(2023,8,1) + TIME(0,0,0)</f>
        <v>45139</v>
      </c>
      <c r="C52922">
        <v>25.902540207000001</v>
      </c>
    </row>
    <row r="52923" spans="1:3" x14ac:dyDescent="0.25">
      <c r="A52923">
        <v>8644</v>
      </c>
      <c r="B52923" s="1">
        <f>DATE(2023,9,1) + TIME(0,0,0)</f>
        <v>45170</v>
      </c>
      <c r="C52923">
        <v>25.902540207000001</v>
      </c>
    </row>
    <row r="52924" spans="1:3" x14ac:dyDescent="0.25">
      <c r="A52924">
        <v>8674</v>
      </c>
      <c r="B52924" s="1">
        <f>DATE(2023,10,1) + TIME(0,0,0)</f>
        <v>45200</v>
      </c>
      <c r="C52924">
        <v>25.902540207000001</v>
      </c>
    </row>
    <row r="52925" spans="1:3" x14ac:dyDescent="0.25">
      <c r="A52925">
        <v>8705</v>
      </c>
      <c r="B52925" s="1">
        <f>DATE(2023,11,1) + TIME(0,0,0)</f>
        <v>45231</v>
      </c>
      <c r="C52925">
        <v>25.902540207000001</v>
      </c>
    </row>
    <row r="52926" spans="1:3" x14ac:dyDescent="0.25">
      <c r="A52926">
        <v>8735</v>
      </c>
      <c r="B52926" s="1">
        <f>DATE(2023,12,1) + TIME(0,0,0)</f>
        <v>45261</v>
      </c>
      <c r="C52926">
        <v>25.902540207000001</v>
      </c>
    </row>
    <row r="52927" spans="1:3" x14ac:dyDescent="0.25">
      <c r="A52927">
        <v>8766</v>
      </c>
      <c r="B52927" s="1">
        <f>DATE(2024,1,1) + TIME(0,0,0)</f>
        <v>45292</v>
      </c>
      <c r="C52927">
        <v>25.902540207000001</v>
      </c>
    </row>
    <row r="52928" spans="1:3" x14ac:dyDescent="0.25">
      <c r="A52928">
        <v>8797</v>
      </c>
      <c r="B52928" s="1">
        <f>DATE(2024,2,1) + TIME(0,0,0)</f>
        <v>45323</v>
      </c>
      <c r="C52928">
        <v>25.902540207000001</v>
      </c>
    </row>
    <row r="52929" spans="1:3" x14ac:dyDescent="0.25">
      <c r="A52929">
        <v>8826</v>
      </c>
      <c r="B52929" s="1">
        <f>DATE(2024,3,1) + TIME(0,0,0)</f>
        <v>45352</v>
      </c>
      <c r="C52929">
        <v>25.902540207000001</v>
      </c>
    </row>
    <row r="52930" spans="1:3" x14ac:dyDescent="0.25">
      <c r="A52930">
        <v>8857</v>
      </c>
      <c r="B52930" s="1">
        <f>DATE(2024,4,1) + TIME(0,0,0)</f>
        <v>45383</v>
      </c>
      <c r="C52930">
        <v>25.902540207000001</v>
      </c>
    </row>
    <row r="52931" spans="1:3" x14ac:dyDescent="0.25">
      <c r="A52931">
        <v>8887</v>
      </c>
      <c r="B52931" s="1">
        <f>DATE(2024,5,1) + TIME(0,0,0)</f>
        <v>45413</v>
      </c>
      <c r="C52931">
        <v>25.902540207000001</v>
      </c>
    </row>
    <row r="52932" spans="1:3" x14ac:dyDescent="0.25">
      <c r="A52932">
        <v>8918</v>
      </c>
      <c r="B52932" s="1">
        <f>DATE(2024,6,1) + TIME(0,0,0)</f>
        <v>45444</v>
      </c>
      <c r="C52932">
        <v>25.902540207000001</v>
      </c>
    </row>
    <row r="52933" spans="1:3" x14ac:dyDescent="0.25">
      <c r="A52933">
        <v>8948</v>
      </c>
      <c r="B52933" s="1">
        <f>DATE(2024,7,1) + TIME(0,0,0)</f>
        <v>45474</v>
      </c>
      <c r="C52933">
        <v>25.902540207000001</v>
      </c>
    </row>
    <row r="52934" spans="1:3" x14ac:dyDescent="0.25">
      <c r="A52934">
        <v>8979</v>
      </c>
      <c r="B52934" s="1">
        <f>DATE(2024,8,1) + TIME(0,0,0)</f>
        <v>45505</v>
      </c>
      <c r="C52934">
        <v>25.902540207000001</v>
      </c>
    </row>
    <row r="52935" spans="1:3" x14ac:dyDescent="0.25">
      <c r="A52935">
        <v>9010</v>
      </c>
      <c r="B52935" s="1">
        <f>DATE(2024,9,1) + TIME(0,0,0)</f>
        <v>45536</v>
      </c>
      <c r="C52935">
        <v>25.902540207000001</v>
      </c>
    </row>
    <row r="52936" spans="1:3" x14ac:dyDescent="0.25">
      <c r="A52936">
        <v>9040</v>
      </c>
      <c r="B52936" s="1">
        <f>DATE(2024,10,1) + TIME(0,0,0)</f>
        <v>45566</v>
      </c>
      <c r="C52936">
        <v>25.902540207000001</v>
      </c>
    </row>
    <row r="52937" spans="1:3" x14ac:dyDescent="0.25">
      <c r="A52937">
        <v>9071</v>
      </c>
      <c r="B52937" s="1">
        <f>DATE(2024,11,1) + TIME(0,0,0)</f>
        <v>45597</v>
      </c>
      <c r="C52937">
        <v>25.902540207000001</v>
      </c>
    </row>
    <row r="52938" spans="1:3" x14ac:dyDescent="0.25">
      <c r="A52938">
        <v>9101</v>
      </c>
      <c r="B52938" s="1">
        <f>DATE(2024,12,1) + TIME(0,0,0)</f>
        <v>45627</v>
      </c>
      <c r="C52938">
        <v>25.902540207000001</v>
      </c>
    </row>
    <row r="52939" spans="1:3" x14ac:dyDescent="0.25">
      <c r="A52939">
        <v>9132</v>
      </c>
      <c r="B52939" s="1">
        <f>DATE(2025,1,1) + TIME(0,0,0)</f>
        <v>45658</v>
      </c>
      <c r="C52939">
        <v>25.902540207000001</v>
      </c>
    </row>
    <row r="52940" spans="1:3" x14ac:dyDescent="0.25">
      <c r="A52940">
        <v>9163</v>
      </c>
      <c r="B52940" s="1">
        <f>DATE(2025,2,1) + TIME(0,0,0)</f>
        <v>45689</v>
      </c>
      <c r="C52940">
        <v>25.902540207000001</v>
      </c>
    </row>
    <row r="52941" spans="1:3" x14ac:dyDescent="0.25">
      <c r="A52941">
        <v>9191</v>
      </c>
      <c r="B52941" s="1">
        <f>DATE(2025,3,1) + TIME(0,0,0)</f>
        <v>45717</v>
      </c>
      <c r="C52941">
        <v>25.902540207000001</v>
      </c>
    </row>
    <row r="52942" spans="1:3" x14ac:dyDescent="0.25">
      <c r="A52942">
        <v>9222</v>
      </c>
      <c r="B52942" s="1">
        <f>DATE(2025,4,1) + TIME(0,0,0)</f>
        <v>45748</v>
      </c>
      <c r="C52942">
        <v>25.902540207000001</v>
      </c>
    </row>
    <row r="52943" spans="1:3" x14ac:dyDescent="0.25">
      <c r="A52943">
        <v>9252</v>
      </c>
      <c r="B52943" s="1">
        <f>DATE(2025,5,1) + TIME(0,0,0)</f>
        <v>45778</v>
      </c>
      <c r="C52943">
        <v>25.902540207000001</v>
      </c>
    </row>
    <row r="52944" spans="1:3" x14ac:dyDescent="0.25">
      <c r="A52944">
        <v>9283</v>
      </c>
      <c r="B52944" s="1">
        <f>DATE(2025,6,1) + TIME(0,0,0)</f>
        <v>45809</v>
      </c>
      <c r="C52944">
        <v>25.902540207000001</v>
      </c>
    </row>
    <row r="52945" spans="1:3" x14ac:dyDescent="0.25">
      <c r="A52945">
        <v>9313</v>
      </c>
      <c r="B52945" s="1">
        <f>DATE(2025,7,1) + TIME(0,0,0)</f>
        <v>45839</v>
      </c>
      <c r="C52945">
        <v>25.902540207000001</v>
      </c>
    </row>
    <row r="52946" spans="1:3" x14ac:dyDescent="0.25">
      <c r="A52946">
        <v>9344</v>
      </c>
      <c r="B52946" s="1">
        <f>DATE(2025,8,1) + TIME(0,0,0)</f>
        <v>45870</v>
      </c>
      <c r="C52946">
        <v>25.902540207000001</v>
      </c>
    </row>
    <row r="52947" spans="1:3" x14ac:dyDescent="0.25">
      <c r="A52947">
        <v>9375</v>
      </c>
      <c r="B52947" s="1">
        <f>DATE(2025,9,1) + TIME(0,0,0)</f>
        <v>45901</v>
      </c>
      <c r="C52947">
        <v>25.902540207000001</v>
      </c>
    </row>
    <row r="52948" spans="1:3" x14ac:dyDescent="0.25">
      <c r="A52948">
        <v>9405</v>
      </c>
      <c r="B52948" s="1">
        <f>DATE(2025,10,1) + TIME(0,0,0)</f>
        <v>45931</v>
      </c>
      <c r="C52948">
        <v>25.902540207000001</v>
      </c>
    </row>
    <row r="52949" spans="1:3" x14ac:dyDescent="0.25">
      <c r="A52949">
        <v>9436</v>
      </c>
      <c r="B52949" s="1">
        <f>DATE(2025,11,1) + TIME(0,0,0)</f>
        <v>45962</v>
      </c>
      <c r="C52949">
        <v>25.902540207000001</v>
      </c>
    </row>
    <row r="52950" spans="1:3" x14ac:dyDescent="0.25">
      <c r="A52950">
        <v>9466</v>
      </c>
      <c r="B52950" s="1">
        <f>DATE(2025,12,1) + TIME(0,0,0)</f>
        <v>45992</v>
      </c>
      <c r="C52950">
        <v>25.902540207000001</v>
      </c>
    </row>
    <row r="52951" spans="1:3" x14ac:dyDescent="0.25">
      <c r="A52951">
        <v>9497</v>
      </c>
      <c r="B52951" s="1">
        <f>DATE(2026,1,1) + TIME(0,0,0)</f>
        <v>46023</v>
      </c>
      <c r="C52951">
        <v>25.902540207000001</v>
      </c>
    </row>
    <row r="52952" spans="1:3" x14ac:dyDescent="0.25">
      <c r="A52952">
        <v>9528</v>
      </c>
      <c r="B52952" s="1">
        <f>DATE(2026,2,1) + TIME(0,0,0)</f>
        <v>46054</v>
      </c>
      <c r="C52952">
        <v>25.902540207000001</v>
      </c>
    </row>
    <row r="52953" spans="1:3" x14ac:dyDescent="0.25">
      <c r="A52953">
        <v>9556</v>
      </c>
      <c r="B52953" s="1">
        <f>DATE(2026,3,1) + TIME(0,0,0)</f>
        <v>46082</v>
      </c>
      <c r="C52953">
        <v>25.902540207000001</v>
      </c>
    </row>
    <row r="52954" spans="1:3" x14ac:dyDescent="0.25">
      <c r="A52954">
        <v>9587</v>
      </c>
      <c r="B52954" s="1">
        <f>DATE(2026,4,1) + TIME(0,0,0)</f>
        <v>46113</v>
      </c>
      <c r="C52954">
        <v>25.902540207000001</v>
      </c>
    </row>
    <row r="52955" spans="1:3" x14ac:dyDescent="0.25">
      <c r="A52955">
        <v>9617</v>
      </c>
      <c r="B52955" s="1">
        <f>DATE(2026,5,1) + TIME(0,0,0)</f>
        <v>46143</v>
      </c>
      <c r="C52955">
        <v>25.902540207000001</v>
      </c>
    </row>
    <row r="52956" spans="1:3" x14ac:dyDescent="0.25">
      <c r="A52956">
        <v>9648</v>
      </c>
      <c r="B52956" s="1">
        <f>DATE(2026,6,1) + TIME(0,0,0)</f>
        <v>46174</v>
      </c>
      <c r="C52956">
        <v>25.902540207000001</v>
      </c>
    </row>
    <row r="52957" spans="1:3" x14ac:dyDescent="0.25">
      <c r="A52957">
        <v>9678</v>
      </c>
      <c r="B52957" s="1">
        <f>DATE(2026,7,1) + TIME(0,0,0)</f>
        <v>46204</v>
      </c>
      <c r="C52957">
        <v>25.902540207000001</v>
      </c>
    </row>
    <row r="52958" spans="1:3" x14ac:dyDescent="0.25">
      <c r="A52958">
        <v>9709</v>
      </c>
      <c r="B52958" s="1">
        <f>DATE(2026,8,1) + TIME(0,0,0)</f>
        <v>46235</v>
      </c>
      <c r="C52958">
        <v>25.902540207000001</v>
      </c>
    </row>
    <row r="52959" spans="1:3" x14ac:dyDescent="0.25">
      <c r="A52959">
        <v>9740</v>
      </c>
      <c r="B52959" s="1">
        <f>DATE(2026,9,1) + TIME(0,0,0)</f>
        <v>46266</v>
      </c>
      <c r="C52959">
        <v>25.902540207000001</v>
      </c>
    </row>
    <row r="52960" spans="1:3" x14ac:dyDescent="0.25">
      <c r="A52960">
        <v>9770</v>
      </c>
      <c r="B52960" s="1">
        <f>DATE(2026,10,1) + TIME(0,0,0)</f>
        <v>46296</v>
      </c>
      <c r="C52960">
        <v>25.902540207000001</v>
      </c>
    </row>
    <row r="52961" spans="1:3" x14ac:dyDescent="0.25">
      <c r="A52961">
        <v>9801</v>
      </c>
      <c r="B52961" s="1">
        <f>DATE(2026,11,1) + TIME(0,0,0)</f>
        <v>46327</v>
      </c>
      <c r="C52961">
        <v>25.902540207000001</v>
      </c>
    </row>
    <row r="52962" spans="1:3" x14ac:dyDescent="0.25">
      <c r="A52962">
        <v>9831</v>
      </c>
      <c r="B52962" s="1">
        <f>DATE(2026,12,1) + TIME(0,0,0)</f>
        <v>46357</v>
      </c>
      <c r="C52962">
        <v>25.902540207000001</v>
      </c>
    </row>
    <row r="52963" spans="1:3" x14ac:dyDescent="0.25">
      <c r="A52963">
        <v>9862</v>
      </c>
      <c r="B52963" s="1">
        <f>DATE(2027,1,1) + TIME(0,0,0)</f>
        <v>46388</v>
      </c>
      <c r="C52963">
        <v>25.902540207000001</v>
      </c>
    </row>
    <row r="52964" spans="1:3" x14ac:dyDescent="0.25">
      <c r="A52964">
        <v>9893</v>
      </c>
      <c r="B52964" s="1">
        <f>DATE(2027,2,1) + TIME(0,0,0)</f>
        <v>46419</v>
      </c>
      <c r="C52964">
        <v>25.902540207000001</v>
      </c>
    </row>
    <row r="52965" spans="1:3" x14ac:dyDescent="0.25">
      <c r="A52965">
        <v>9921</v>
      </c>
      <c r="B52965" s="1">
        <f>DATE(2027,3,1) + TIME(0,0,0)</f>
        <v>46447</v>
      </c>
      <c r="C52965">
        <v>25.902540207000001</v>
      </c>
    </row>
    <row r="52966" spans="1:3" x14ac:dyDescent="0.25">
      <c r="A52966">
        <v>9952</v>
      </c>
      <c r="B52966" s="1">
        <f>DATE(2027,4,1) + TIME(0,0,0)</f>
        <v>46478</v>
      </c>
      <c r="C52966">
        <v>25.902540207000001</v>
      </c>
    </row>
    <row r="52967" spans="1:3" x14ac:dyDescent="0.25">
      <c r="A52967">
        <v>9982</v>
      </c>
      <c r="B52967" s="1">
        <f>DATE(2027,5,1) + TIME(0,0,0)</f>
        <v>46508</v>
      </c>
      <c r="C52967">
        <v>25.902540207000001</v>
      </c>
    </row>
    <row r="52968" spans="1:3" x14ac:dyDescent="0.25">
      <c r="A52968">
        <v>10013</v>
      </c>
      <c r="B52968" s="1">
        <f>DATE(2027,6,1) + TIME(0,0,0)</f>
        <v>46539</v>
      </c>
      <c r="C52968">
        <v>25.902540207000001</v>
      </c>
    </row>
    <row r="52969" spans="1:3" x14ac:dyDescent="0.25">
      <c r="A52969">
        <v>10043</v>
      </c>
      <c r="B52969" s="1">
        <f>DATE(2027,7,1) + TIME(0,0,0)</f>
        <v>46569</v>
      </c>
      <c r="C52969">
        <v>25.902540207000001</v>
      </c>
    </row>
    <row r="52970" spans="1:3" x14ac:dyDescent="0.25">
      <c r="A52970">
        <v>10074</v>
      </c>
      <c r="B52970" s="1">
        <f>DATE(2027,8,1) + TIME(0,0,0)</f>
        <v>46600</v>
      </c>
      <c r="C52970">
        <v>25.902540207000001</v>
      </c>
    </row>
    <row r="52971" spans="1:3" x14ac:dyDescent="0.25">
      <c r="A52971">
        <v>10105</v>
      </c>
      <c r="B52971" s="1">
        <f>DATE(2027,9,1) + TIME(0,0,0)</f>
        <v>46631</v>
      </c>
      <c r="C52971">
        <v>25.902540207000001</v>
      </c>
    </row>
    <row r="52972" spans="1:3" x14ac:dyDescent="0.25">
      <c r="A52972">
        <v>10135</v>
      </c>
      <c r="B52972" s="1">
        <f>DATE(2027,10,1) + TIME(0,0,0)</f>
        <v>46661</v>
      </c>
      <c r="C52972">
        <v>25.902540207000001</v>
      </c>
    </row>
    <row r="52973" spans="1:3" x14ac:dyDescent="0.25">
      <c r="A52973">
        <v>10166</v>
      </c>
      <c r="B52973" s="1">
        <f>DATE(2027,11,1) + TIME(0,0,0)</f>
        <v>46692</v>
      </c>
      <c r="C52973">
        <v>25.902540207000001</v>
      </c>
    </row>
    <row r="52974" spans="1:3" x14ac:dyDescent="0.25">
      <c r="A52974">
        <v>10196</v>
      </c>
      <c r="B52974" s="1">
        <f>DATE(2027,12,1) + TIME(0,0,0)</f>
        <v>46722</v>
      </c>
      <c r="C52974">
        <v>25.902540207000001</v>
      </c>
    </row>
    <row r="52975" spans="1:3" x14ac:dyDescent="0.25">
      <c r="A52975">
        <v>10227</v>
      </c>
      <c r="B52975" s="1">
        <f>DATE(2028,1,1) + TIME(0,0,0)</f>
        <v>46753</v>
      </c>
      <c r="C52975">
        <v>25.902540207000001</v>
      </c>
    </row>
    <row r="52976" spans="1:3" x14ac:dyDescent="0.25">
      <c r="A52976">
        <v>10258</v>
      </c>
      <c r="B52976" s="1">
        <f>DATE(2028,2,1) + TIME(0,0,0)</f>
        <v>46784</v>
      </c>
      <c r="C52976">
        <v>25.902540207000001</v>
      </c>
    </row>
    <row r="52977" spans="1:3" x14ac:dyDescent="0.25">
      <c r="A52977">
        <v>10287</v>
      </c>
      <c r="B52977" s="1">
        <f>DATE(2028,3,1) + TIME(0,0,0)</f>
        <v>46813</v>
      </c>
      <c r="C52977">
        <v>25.902540207000001</v>
      </c>
    </row>
    <row r="52978" spans="1:3" x14ac:dyDescent="0.25">
      <c r="A52978">
        <v>10318</v>
      </c>
      <c r="B52978" s="1">
        <f>DATE(2028,4,1) + TIME(0,0,0)</f>
        <v>46844</v>
      </c>
      <c r="C52978">
        <v>25.902540207000001</v>
      </c>
    </row>
    <row r="52979" spans="1:3" x14ac:dyDescent="0.25">
      <c r="A52979">
        <v>10348</v>
      </c>
      <c r="B52979" s="1">
        <f>DATE(2028,5,1) + TIME(0,0,0)</f>
        <v>46874</v>
      </c>
      <c r="C52979">
        <v>25.902540207000001</v>
      </c>
    </row>
    <row r="52980" spans="1:3" x14ac:dyDescent="0.25">
      <c r="A52980">
        <v>10379</v>
      </c>
      <c r="B52980" s="1">
        <f>DATE(2028,6,1) + TIME(0,0,0)</f>
        <v>46905</v>
      </c>
      <c r="C52980">
        <v>25.902540207000001</v>
      </c>
    </row>
    <row r="52981" spans="1:3" x14ac:dyDescent="0.25">
      <c r="A52981">
        <v>10409</v>
      </c>
      <c r="B52981" s="1">
        <f>DATE(2028,7,1) + TIME(0,0,0)</f>
        <v>46935</v>
      </c>
      <c r="C52981">
        <v>25.902540207000001</v>
      </c>
    </row>
    <row r="52982" spans="1:3" x14ac:dyDescent="0.25">
      <c r="A52982">
        <v>10440</v>
      </c>
      <c r="B52982" s="1">
        <f>DATE(2028,8,1) + TIME(0,0,0)</f>
        <v>46966</v>
      </c>
      <c r="C52982">
        <v>25.902540207000001</v>
      </c>
    </row>
    <row r="52983" spans="1:3" x14ac:dyDescent="0.25">
      <c r="A52983">
        <v>10471</v>
      </c>
      <c r="B52983" s="1">
        <f>DATE(2028,9,1) + TIME(0,0,0)</f>
        <v>46997</v>
      </c>
      <c r="C52983">
        <v>25.902540207000001</v>
      </c>
    </row>
    <row r="52984" spans="1:3" x14ac:dyDescent="0.25">
      <c r="A52984">
        <v>10501</v>
      </c>
      <c r="B52984" s="1">
        <f>DATE(2028,10,1) + TIME(0,0,0)</f>
        <v>47027</v>
      </c>
      <c r="C52984">
        <v>25.902540207000001</v>
      </c>
    </row>
    <row r="52985" spans="1:3" x14ac:dyDescent="0.25">
      <c r="A52985">
        <v>10532</v>
      </c>
      <c r="B52985" s="1">
        <f>DATE(2028,11,1) + TIME(0,0,0)</f>
        <v>47058</v>
      </c>
      <c r="C52985">
        <v>25.902540207000001</v>
      </c>
    </row>
    <row r="52986" spans="1:3" x14ac:dyDescent="0.25">
      <c r="A52986">
        <v>10562</v>
      </c>
      <c r="B52986" s="1">
        <f>DATE(2028,12,1) + TIME(0,0,0)</f>
        <v>47088</v>
      </c>
      <c r="C52986">
        <v>25.902540207000001</v>
      </c>
    </row>
    <row r="52987" spans="1:3" x14ac:dyDescent="0.25">
      <c r="A52987">
        <v>10593</v>
      </c>
      <c r="B52987" s="1">
        <f>DATE(2029,1,1) + TIME(0,0,0)</f>
        <v>47119</v>
      </c>
      <c r="C52987">
        <v>25.902540207000001</v>
      </c>
    </row>
    <row r="52988" spans="1:3" x14ac:dyDescent="0.25">
      <c r="A52988">
        <v>10624</v>
      </c>
      <c r="B52988" s="1">
        <f>DATE(2029,2,1) + TIME(0,0,0)</f>
        <v>47150</v>
      </c>
      <c r="C52988">
        <v>25.902540207000001</v>
      </c>
    </row>
    <row r="52989" spans="1:3" x14ac:dyDescent="0.25">
      <c r="A52989">
        <v>10652</v>
      </c>
      <c r="B52989" s="1">
        <f>DATE(2029,3,1) + TIME(0,0,0)</f>
        <v>47178</v>
      </c>
      <c r="C52989">
        <v>25.902540207000001</v>
      </c>
    </row>
    <row r="52990" spans="1:3" x14ac:dyDescent="0.25">
      <c r="A52990">
        <v>10683</v>
      </c>
      <c r="B52990" s="1">
        <f>DATE(2029,4,1) + TIME(0,0,0)</f>
        <v>47209</v>
      </c>
      <c r="C52990">
        <v>25.902540207000001</v>
      </c>
    </row>
    <row r="52991" spans="1:3" x14ac:dyDescent="0.25">
      <c r="A52991">
        <v>10713</v>
      </c>
      <c r="B52991" s="1">
        <f>DATE(2029,5,1) + TIME(0,0,0)</f>
        <v>47239</v>
      </c>
      <c r="C52991">
        <v>25.902540207000001</v>
      </c>
    </row>
    <row r="52992" spans="1:3" x14ac:dyDescent="0.25">
      <c r="A52992">
        <v>10744</v>
      </c>
      <c r="B52992" s="1">
        <f>DATE(2029,6,1) + TIME(0,0,0)</f>
        <v>47270</v>
      </c>
      <c r="C52992">
        <v>25.902540207000001</v>
      </c>
    </row>
    <row r="52993" spans="1:3" x14ac:dyDescent="0.25">
      <c r="A52993">
        <v>10774</v>
      </c>
      <c r="B52993" s="1">
        <f>DATE(2029,7,1) + TIME(0,0,0)</f>
        <v>47300</v>
      </c>
      <c r="C52993">
        <v>25.902540207000001</v>
      </c>
    </row>
    <row r="52994" spans="1:3" x14ac:dyDescent="0.25">
      <c r="A52994">
        <v>10805</v>
      </c>
      <c r="B52994" s="1">
        <f>DATE(2029,8,1) + TIME(0,0,0)</f>
        <v>47331</v>
      </c>
      <c r="C52994">
        <v>25.902540207000001</v>
      </c>
    </row>
    <row r="52995" spans="1:3" x14ac:dyDescent="0.25">
      <c r="A52995">
        <v>10836</v>
      </c>
      <c r="B52995" s="1">
        <f>DATE(2029,9,1) + TIME(0,0,0)</f>
        <v>47362</v>
      </c>
      <c r="C52995">
        <v>25.902540207000001</v>
      </c>
    </row>
    <row r="52996" spans="1:3" x14ac:dyDescent="0.25">
      <c r="A52996">
        <v>10866</v>
      </c>
      <c r="B52996" s="1">
        <f>DATE(2029,10,1) + TIME(0,0,0)</f>
        <v>47392</v>
      </c>
      <c r="C52996">
        <v>25.902540207000001</v>
      </c>
    </row>
    <row r="52997" spans="1:3" x14ac:dyDescent="0.25">
      <c r="A52997">
        <v>10897</v>
      </c>
      <c r="B52997" s="1">
        <f>DATE(2029,11,1) + TIME(0,0,0)</f>
        <v>47423</v>
      </c>
      <c r="C52997">
        <v>25.902540207000001</v>
      </c>
    </row>
    <row r="52998" spans="1:3" x14ac:dyDescent="0.25">
      <c r="A52998">
        <v>10927</v>
      </c>
      <c r="B52998" s="1">
        <f>DATE(2029,12,1) + TIME(0,0,0)</f>
        <v>47453</v>
      </c>
      <c r="C52998">
        <v>25.902540207000001</v>
      </c>
    </row>
    <row r="52999" spans="1:3" x14ac:dyDescent="0.25">
      <c r="A52999">
        <v>10958</v>
      </c>
      <c r="B52999" s="1">
        <f>DATE(2030,1,1) + TIME(0,0,0)</f>
        <v>47484</v>
      </c>
      <c r="C52999">
        <v>25.902540207000001</v>
      </c>
    </row>
    <row r="53000" spans="1:3" x14ac:dyDescent="0.25">
      <c r="A53000">
        <v>10989</v>
      </c>
      <c r="B53000" s="1">
        <f>DATE(2030,2,1) + TIME(0,0,0)</f>
        <v>47515</v>
      </c>
      <c r="C53000">
        <v>25.902540207000001</v>
      </c>
    </row>
    <row r="53001" spans="1:3" x14ac:dyDescent="0.25">
      <c r="A53001">
        <v>11017</v>
      </c>
      <c r="B53001" s="1">
        <f>DATE(2030,3,1) + TIME(0,0,0)</f>
        <v>47543</v>
      </c>
      <c r="C53001">
        <v>25.902540207000001</v>
      </c>
    </row>
    <row r="53002" spans="1:3" x14ac:dyDescent="0.25">
      <c r="A53002">
        <v>11048</v>
      </c>
      <c r="B53002" s="1">
        <f>DATE(2030,4,1) + TIME(0,0,0)</f>
        <v>47574</v>
      </c>
      <c r="C53002">
        <v>25.902540207000001</v>
      </c>
    </row>
    <row r="53003" spans="1:3" x14ac:dyDescent="0.25">
      <c r="A53003">
        <v>11078</v>
      </c>
      <c r="B53003" s="1">
        <f>DATE(2030,5,1) + TIME(0,0,0)</f>
        <v>47604</v>
      </c>
      <c r="C53003">
        <v>25.902540207000001</v>
      </c>
    </row>
    <row r="53004" spans="1:3" x14ac:dyDescent="0.25">
      <c r="A53004">
        <v>11109</v>
      </c>
      <c r="B53004" s="1">
        <f>DATE(2030,6,1) + TIME(0,0,0)</f>
        <v>47635</v>
      </c>
      <c r="C53004">
        <v>25.902540207000001</v>
      </c>
    </row>
    <row r="53005" spans="1:3" x14ac:dyDescent="0.25">
      <c r="A53005">
        <v>11139</v>
      </c>
      <c r="B53005" s="1">
        <f>DATE(2030,7,1) + TIME(0,0,0)</f>
        <v>47665</v>
      </c>
      <c r="C53005">
        <v>25.902540207000001</v>
      </c>
    </row>
    <row r="53006" spans="1:3" x14ac:dyDescent="0.25">
      <c r="A53006">
        <v>11170</v>
      </c>
      <c r="B53006" s="1">
        <f>DATE(2030,8,1) + TIME(0,0,0)</f>
        <v>47696</v>
      </c>
      <c r="C53006">
        <v>25.902540207000001</v>
      </c>
    </row>
    <row r="53007" spans="1:3" x14ac:dyDescent="0.25">
      <c r="A53007">
        <v>11201</v>
      </c>
      <c r="B53007" s="1">
        <f>DATE(2030,9,1) + TIME(0,0,0)</f>
        <v>47727</v>
      </c>
      <c r="C53007">
        <v>25.902540207000001</v>
      </c>
    </row>
    <row r="53008" spans="1:3" x14ac:dyDescent="0.25">
      <c r="A53008">
        <v>11231</v>
      </c>
      <c r="B53008" s="1">
        <f>DATE(2030,10,1) + TIME(0,0,0)</f>
        <v>47757</v>
      </c>
      <c r="C53008">
        <v>25.902540207000001</v>
      </c>
    </row>
    <row r="53009" spans="1:3" x14ac:dyDescent="0.25">
      <c r="A53009">
        <v>11262</v>
      </c>
      <c r="B53009" s="1">
        <f>DATE(2030,11,1) + TIME(0,0,0)</f>
        <v>47788</v>
      </c>
      <c r="C53009">
        <v>25.902540207000001</v>
      </c>
    </row>
    <row r="53010" spans="1:3" x14ac:dyDescent="0.25">
      <c r="A53010">
        <v>11292</v>
      </c>
      <c r="B53010" s="1">
        <f>DATE(2030,12,1) + TIME(0,0,0)</f>
        <v>47818</v>
      </c>
      <c r="C53010">
        <v>25.902540207000001</v>
      </c>
    </row>
    <row r="53011" spans="1:3" x14ac:dyDescent="0.25">
      <c r="A53011">
        <v>11323</v>
      </c>
      <c r="B53011" s="1">
        <f>DATE(2031,1,1) + TIME(0,0,0)</f>
        <v>47849</v>
      </c>
      <c r="C53011">
        <v>25.902540207000001</v>
      </c>
    </row>
    <row r="53012" spans="1:3" x14ac:dyDescent="0.25">
      <c r="A53012">
        <v>11354</v>
      </c>
      <c r="B53012" s="1">
        <f>DATE(2031,2,1) + TIME(0,0,0)</f>
        <v>47880</v>
      </c>
      <c r="C53012">
        <v>25.902540207000001</v>
      </c>
    </row>
    <row r="53013" spans="1:3" x14ac:dyDescent="0.25">
      <c r="A53013">
        <v>11382</v>
      </c>
      <c r="B53013" s="1">
        <f>DATE(2031,3,1) + TIME(0,0,0)</f>
        <v>47908</v>
      </c>
      <c r="C53013">
        <v>25.902540207000001</v>
      </c>
    </row>
    <row r="53014" spans="1:3" x14ac:dyDescent="0.25">
      <c r="A53014">
        <v>11413</v>
      </c>
      <c r="B53014" s="1">
        <f>DATE(2031,4,1) + TIME(0,0,0)</f>
        <v>47939</v>
      </c>
      <c r="C53014">
        <v>25.902540207000001</v>
      </c>
    </row>
    <row r="53015" spans="1:3" x14ac:dyDescent="0.25">
      <c r="A53015">
        <v>11443</v>
      </c>
      <c r="B53015" s="1">
        <f>DATE(2031,5,1) + TIME(0,0,0)</f>
        <v>47969</v>
      </c>
      <c r="C53015">
        <v>25.902540207000001</v>
      </c>
    </row>
    <row r="53016" spans="1:3" x14ac:dyDescent="0.25">
      <c r="A53016">
        <v>11474</v>
      </c>
      <c r="B53016" s="1">
        <f>DATE(2031,6,1) + TIME(0,0,0)</f>
        <v>48000</v>
      </c>
      <c r="C53016">
        <v>25.902540207000001</v>
      </c>
    </row>
    <row r="53017" spans="1:3" x14ac:dyDescent="0.25">
      <c r="A53017">
        <v>11504</v>
      </c>
      <c r="B53017" s="1">
        <f>DATE(2031,7,1) + TIME(0,0,0)</f>
        <v>48030</v>
      </c>
      <c r="C53017">
        <v>25.902540207000001</v>
      </c>
    </row>
    <row r="53018" spans="1:3" x14ac:dyDescent="0.25">
      <c r="A53018">
        <v>11535</v>
      </c>
      <c r="B53018" s="1">
        <f>DATE(2031,8,1) + TIME(0,0,0)</f>
        <v>48061</v>
      </c>
      <c r="C53018">
        <v>25.902540207000001</v>
      </c>
    </row>
    <row r="53019" spans="1:3" x14ac:dyDescent="0.25">
      <c r="A53019">
        <v>11566</v>
      </c>
      <c r="B53019" s="1">
        <f>DATE(2031,9,1) + TIME(0,0,0)</f>
        <v>48092</v>
      </c>
      <c r="C53019">
        <v>25.902540207000001</v>
      </c>
    </row>
    <row r="53020" spans="1:3" x14ac:dyDescent="0.25">
      <c r="A53020">
        <v>11596</v>
      </c>
      <c r="B53020" s="1">
        <f>DATE(2031,10,1) + TIME(0,0,0)</f>
        <v>48122</v>
      </c>
      <c r="C53020">
        <v>25.902540207000001</v>
      </c>
    </row>
    <row r="53021" spans="1:3" x14ac:dyDescent="0.25">
      <c r="A53021">
        <v>11627</v>
      </c>
      <c r="B53021" s="1">
        <f>DATE(2031,11,1) + TIME(0,0,0)</f>
        <v>48153</v>
      </c>
      <c r="C53021">
        <v>25.902540207000001</v>
      </c>
    </row>
    <row r="53022" spans="1:3" x14ac:dyDescent="0.25">
      <c r="A53022">
        <v>11657</v>
      </c>
      <c r="B53022" s="1">
        <f>DATE(2031,12,1) + TIME(0,0,0)</f>
        <v>48183</v>
      </c>
      <c r="C53022">
        <v>25.902540207000001</v>
      </c>
    </row>
    <row r="53023" spans="1:3" x14ac:dyDescent="0.25">
      <c r="A53023">
        <v>11688</v>
      </c>
      <c r="B53023" s="1">
        <f>DATE(2032,1,1) + TIME(0,0,0)</f>
        <v>48214</v>
      </c>
      <c r="C53023">
        <v>25.902540207000001</v>
      </c>
    </row>
    <row r="53024" spans="1:3" x14ac:dyDescent="0.25">
      <c r="A53024">
        <v>11719</v>
      </c>
      <c r="B53024" s="1">
        <f>DATE(2032,2,1) + TIME(0,0,0)</f>
        <v>48245</v>
      </c>
      <c r="C53024">
        <v>25.902540207000001</v>
      </c>
    </row>
    <row r="53025" spans="1:3" x14ac:dyDescent="0.25">
      <c r="A53025">
        <v>11748</v>
      </c>
      <c r="B53025" s="1">
        <f>DATE(2032,3,1) + TIME(0,0,0)</f>
        <v>48274</v>
      </c>
      <c r="C53025">
        <v>25.902540207000001</v>
      </c>
    </row>
    <row r="53026" spans="1:3" x14ac:dyDescent="0.25">
      <c r="A53026">
        <v>11779</v>
      </c>
      <c r="B53026" s="1">
        <f>DATE(2032,4,1) + TIME(0,0,0)</f>
        <v>48305</v>
      </c>
      <c r="C53026">
        <v>25.902540207000001</v>
      </c>
    </row>
    <row r="53027" spans="1:3" x14ac:dyDescent="0.25">
      <c r="A53027">
        <v>11809</v>
      </c>
      <c r="B53027" s="1">
        <f>DATE(2032,5,1) + TIME(0,0,0)</f>
        <v>48335</v>
      </c>
      <c r="C53027">
        <v>25.902540207000001</v>
      </c>
    </row>
    <row r="53028" spans="1:3" x14ac:dyDescent="0.25">
      <c r="A53028">
        <v>11840</v>
      </c>
      <c r="B53028" s="1">
        <f>DATE(2032,6,1) + TIME(0,0,0)</f>
        <v>48366</v>
      </c>
      <c r="C53028">
        <v>25.902540207000001</v>
      </c>
    </row>
    <row r="53029" spans="1:3" x14ac:dyDescent="0.25">
      <c r="A53029">
        <v>11870</v>
      </c>
      <c r="B53029" s="1">
        <f>DATE(2032,7,1) + TIME(0,0,0)</f>
        <v>48396</v>
      </c>
      <c r="C53029">
        <v>25.902540207000001</v>
      </c>
    </row>
    <row r="53030" spans="1:3" x14ac:dyDescent="0.25">
      <c r="A53030">
        <v>11901</v>
      </c>
      <c r="B53030" s="1">
        <f>DATE(2032,8,1) + TIME(0,0,0)</f>
        <v>48427</v>
      </c>
      <c r="C53030">
        <v>25.902540207000001</v>
      </c>
    </row>
    <row r="53031" spans="1:3" x14ac:dyDescent="0.25">
      <c r="A53031">
        <v>11932</v>
      </c>
      <c r="B53031" s="1">
        <f>DATE(2032,9,1) + TIME(0,0,0)</f>
        <v>48458</v>
      </c>
      <c r="C53031">
        <v>25.902540207000001</v>
      </c>
    </row>
    <row r="53032" spans="1:3" x14ac:dyDescent="0.25">
      <c r="A53032">
        <v>11962</v>
      </c>
      <c r="B53032" s="1">
        <f>DATE(2032,10,1) + TIME(0,0,0)</f>
        <v>48488</v>
      </c>
      <c r="C53032">
        <v>25.902540207000001</v>
      </c>
    </row>
    <row r="53033" spans="1:3" x14ac:dyDescent="0.25">
      <c r="A53033">
        <v>11993</v>
      </c>
      <c r="B53033" s="1">
        <f>DATE(2032,11,1) + TIME(0,0,0)</f>
        <v>48519</v>
      </c>
      <c r="C53033">
        <v>25.902540207000001</v>
      </c>
    </row>
    <row r="53034" spans="1:3" x14ac:dyDescent="0.25">
      <c r="A53034">
        <v>12023</v>
      </c>
      <c r="B53034" s="1">
        <f>DATE(2032,12,1) + TIME(0,0,0)</f>
        <v>48549</v>
      </c>
      <c r="C53034">
        <v>25.902540207000001</v>
      </c>
    </row>
    <row r="53035" spans="1:3" x14ac:dyDescent="0.25">
      <c r="A53035">
        <v>12054</v>
      </c>
      <c r="B53035" s="1">
        <f>DATE(2033,1,1) + TIME(0,0,0)</f>
        <v>48580</v>
      </c>
      <c r="C53035">
        <v>25.902540207000001</v>
      </c>
    </row>
    <row r="53036" spans="1:3" x14ac:dyDescent="0.25">
      <c r="A53036">
        <v>12085</v>
      </c>
      <c r="B53036" s="1">
        <f>DATE(2033,2,1) + TIME(0,0,0)</f>
        <v>48611</v>
      </c>
      <c r="C53036">
        <v>25.902540207000001</v>
      </c>
    </row>
    <row r="53037" spans="1:3" x14ac:dyDescent="0.25">
      <c r="A53037">
        <v>12113</v>
      </c>
      <c r="B53037" s="1">
        <f>DATE(2033,3,1) + TIME(0,0,0)</f>
        <v>48639</v>
      </c>
      <c r="C53037">
        <v>25.902540207000001</v>
      </c>
    </row>
    <row r="53038" spans="1:3" x14ac:dyDescent="0.25">
      <c r="A53038">
        <v>12144</v>
      </c>
      <c r="B53038" s="1">
        <f>DATE(2033,4,1) + TIME(0,0,0)</f>
        <v>48670</v>
      </c>
      <c r="C53038">
        <v>25.902540207000001</v>
      </c>
    </row>
    <row r="53039" spans="1:3" x14ac:dyDescent="0.25">
      <c r="A53039">
        <v>12174</v>
      </c>
      <c r="B53039" s="1">
        <f>DATE(2033,5,1) + TIME(0,0,0)</f>
        <v>48700</v>
      </c>
      <c r="C53039">
        <v>25.902540207000001</v>
      </c>
    </row>
    <row r="53040" spans="1:3" x14ac:dyDescent="0.25">
      <c r="A53040">
        <v>12205</v>
      </c>
      <c r="B53040" s="1">
        <f>DATE(2033,6,1) + TIME(0,0,0)</f>
        <v>48731</v>
      </c>
      <c r="C53040">
        <v>25.902540207000001</v>
      </c>
    </row>
    <row r="53041" spans="1:3" x14ac:dyDescent="0.25">
      <c r="A53041">
        <v>12235</v>
      </c>
      <c r="B53041" s="1">
        <f>DATE(2033,7,1) + TIME(0,0,0)</f>
        <v>48761</v>
      </c>
      <c r="C53041">
        <v>25.902540207000001</v>
      </c>
    </row>
    <row r="53042" spans="1:3" x14ac:dyDescent="0.25">
      <c r="A53042">
        <v>12266</v>
      </c>
      <c r="B53042" s="1">
        <f>DATE(2033,8,1) + TIME(0,0,0)</f>
        <v>48792</v>
      </c>
      <c r="C53042">
        <v>25.902540207000001</v>
      </c>
    </row>
    <row r="53043" spans="1:3" x14ac:dyDescent="0.25">
      <c r="A53043">
        <v>12297</v>
      </c>
      <c r="B53043" s="1">
        <f>DATE(2033,9,1) + TIME(0,0,0)</f>
        <v>48823</v>
      </c>
      <c r="C53043">
        <v>25.902540207000001</v>
      </c>
    </row>
    <row r="53044" spans="1:3" x14ac:dyDescent="0.25">
      <c r="A53044">
        <v>12327</v>
      </c>
      <c r="B53044" s="1">
        <f>DATE(2033,10,1) + TIME(0,0,0)</f>
        <v>48853</v>
      </c>
      <c r="C53044">
        <v>25.902540207000001</v>
      </c>
    </row>
    <row r="53045" spans="1:3" x14ac:dyDescent="0.25">
      <c r="A53045">
        <v>12358</v>
      </c>
      <c r="B53045" s="1">
        <f>DATE(2033,11,1) + TIME(0,0,0)</f>
        <v>48884</v>
      </c>
      <c r="C53045">
        <v>25.902540207000001</v>
      </c>
    </row>
    <row r="53046" spans="1:3" x14ac:dyDescent="0.25">
      <c r="A53046">
        <v>12388</v>
      </c>
      <c r="B53046" s="1">
        <f>DATE(2033,12,1) + TIME(0,0,0)</f>
        <v>48914</v>
      </c>
      <c r="C53046">
        <v>25.902540207000001</v>
      </c>
    </row>
    <row r="53047" spans="1:3" x14ac:dyDescent="0.25">
      <c r="A53047">
        <v>12419</v>
      </c>
      <c r="B53047" s="1">
        <f>DATE(2034,1,1) + TIME(0,0,0)</f>
        <v>48945</v>
      </c>
      <c r="C53047">
        <v>25.902540207000001</v>
      </c>
    </row>
    <row r="53048" spans="1:3" x14ac:dyDescent="0.25">
      <c r="A53048">
        <v>12450</v>
      </c>
      <c r="B53048" s="1">
        <f>DATE(2034,2,1) + TIME(0,0,0)</f>
        <v>48976</v>
      </c>
      <c r="C53048">
        <v>25.902540207000001</v>
      </c>
    </row>
    <row r="53049" spans="1:3" x14ac:dyDescent="0.25">
      <c r="A53049">
        <v>12478</v>
      </c>
      <c r="B53049" s="1">
        <f>DATE(2034,3,1) + TIME(0,0,0)</f>
        <v>49004</v>
      </c>
      <c r="C53049">
        <v>25.902540207000001</v>
      </c>
    </row>
    <row r="53050" spans="1:3" x14ac:dyDescent="0.25">
      <c r="A53050">
        <v>12509</v>
      </c>
      <c r="B53050" s="1">
        <f>DATE(2034,4,1) + TIME(0,0,0)</f>
        <v>49035</v>
      </c>
      <c r="C53050">
        <v>25.902540207000001</v>
      </c>
    </row>
    <row r="53051" spans="1:3" x14ac:dyDescent="0.25">
      <c r="A53051">
        <v>12539</v>
      </c>
      <c r="B53051" s="1">
        <f>DATE(2034,5,1) + TIME(0,0,0)</f>
        <v>49065</v>
      </c>
      <c r="C53051">
        <v>25.902540207000001</v>
      </c>
    </row>
    <row r="53052" spans="1:3" x14ac:dyDescent="0.25">
      <c r="A53052">
        <v>12570</v>
      </c>
      <c r="B53052" s="1">
        <f>DATE(2034,6,1) + TIME(0,0,0)</f>
        <v>49096</v>
      </c>
      <c r="C53052">
        <v>25.902540207000001</v>
      </c>
    </row>
    <row r="53053" spans="1:3" x14ac:dyDescent="0.25">
      <c r="A53053">
        <v>12600</v>
      </c>
      <c r="B53053" s="1">
        <f>DATE(2034,7,1) + TIME(0,0,0)</f>
        <v>49126</v>
      </c>
      <c r="C53053">
        <v>25.902540207000001</v>
      </c>
    </row>
    <row r="53054" spans="1:3" x14ac:dyDescent="0.25">
      <c r="A53054">
        <v>12631</v>
      </c>
      <c r="B53054" s="1">
        <f>DATE(2034,8,1) + TIME(0,0,0)</f>
        <v>49157</v>
      </c>
      <c r="C53054">
        <v>25.902540207000001</v>
      </c>
    </row>
    <row r="53055" spans="1:3" x14ac:dyDescent="0.25">
      <c r="A53055">
        <v>12662</v>
      </c>
      <c r="B53055" s="1">
        <f>DATE(2034,9,1) + TIME(0,0,0)</f>
        <v>49188</v>
      </c>
      <c r="C53055">
        <v>25.902540207000001</v>
      </c>
    </row>
    <row r="53056" spans="1:3" x14ac:dyDescent="0.25">
      <c r="A53056">
        <v>12692</v>
      </c>
      <c r="B53056" s="1">
        <f>DATE(2034,10,1) + TIME(0,0,0)</f>
        <v>49218</v>
      </c>
      <c r="C53056">
        <v>25.902540207000001</v>
      </c>
    </row>
    <row r="53057" spans="1:3" x14ac:dyDescent="0.25">
      <c r="A53057">
        <v>12723</v>
      </c>
      <c r="B53057" s="1">
        <f>DATE(2034,11,1) + TIME(0,0,0)</f>
        <v>49249</v>
      </c>
      <c r="C53057">
        <v>25.902540207000001</v>
      </c>
    </row>
    <row r="53058" spans="1:3" x14ac:dyDescent="0.25">
      <c r="A53058">
        <v>12753</v>
      </c>
      <c r="B53058" s="1">
        <f>DATE(2034,12,1) + TIME(0,0,0)</f>
        <v>49279</v>
      </c>
      <c r="C53058">
        <v>25.902540207000001</v>
      </c>
    </row>
    <row r="53059" spans="1:3" x14ac:dyDescent="0.25">
      <c r="A53059">
        <v>12784</v>
      </c>
      <c r="B53059" s="1">
        <f>DATE(2035,1,1) + TIME(0,0,0)</f>
        <v>49310</v>
      </c>
      <c r="C53059">
        <v>25.902540207000001</v>
      </c>
    </row>
    <row r="53060" spans="1:3" x14ac:dyDescent="0.25">
      <c r="A53060">
        <v>12815</v>
      </c>
      <c r="B53060" s="1">
        <f>DATE(2035,2,1) + TIME(0,0,0)</f>
        <v>49341</v>
      </c>
      <c r="C53060">
        <v>25.902540207000001</v>
      </c>
    </row>
    <row r="53061" spans="1:3" x14ac:dyDescent="0.25">
      <c r="A53061">
        <v>12843</v>
      </c>
      <c r="B53061" s="1">
        <f>DATE(2035,3,1) + TIME(0,0,0)</f>
        <v>49369</v>
      </c>
      <c r="C53061">
        <v>25.902540207000001</v>
      </c>
    </row>
    <row r="53062" spans="1:3" x14ac:dyDescent="0.25">
      <c r="A53062">
        <v>12874</v>
      </c>
      <c r="B53062" s="1">
        <f>DATE(2035,4,1) + TIME(0,0,0)</f>
        <v>49400</v>
      </c>
      <c r="C53062">
        <v>25.902540207000001</v>
      </c>
    </row>
    <row r="53063" spans="1:3" x14ac:dyDescent="0.25">
      <c r="A53063">
        <v>12904</v>
      </c>
      <c r="B53063" s="1">
        <f>DATE(2035,5,1) + TIME(0,0,0)</f>
        <v>49430</v>
      </c>
      <c r="C53063">
        <v>25.902540207000001</v>
      </c>
    </row>
    <row r="53064" spans="1:3" x14ac:dyDescent="0.25">
      <c r="A53064">
        <v>12935</v>
      </c>
      <c r="B53064" s="1">
        <f>DATE(2035,6,1) + TIME(0,0,0)</f>
        <v>49461</v>
      </c>
      <c r="C53064">
        <v>25.902540207000001</v>
      </c>
    </row>
    <row r="53065" spans="1:3" x14ac:dyDescent="0.25">
      <c r="A53065">
        <v>12965</v>
      </c>
      <c r="B53065" s="1">
        <f>DATE(2035,7,1) + TIME(0,0,0)</f>
        <v>49491</v>
      </c>
      <c r="C53065">
        <v>25.902540207000001</v>
      </c>
    </row>
    <row r="53066" spans="1:3" x14ac:dyDescent="0.25">
      <c r="A53066">
        <v>12996</v>
      </c>
      <c r="B53066" s="1">
        <f>DATE(2035,8,1) + TIME(0,0,0)</f>
        <v>49522</v>
      </c>
      <c r="C53066">
        <v>25.902540207000001</v>
      </c>
    </row>
    <row r="53067" spans="1:3" x14ac:dyDescent="0.25">
      <c r="A53067">
        <v>13027</v>
      </c>
      <c r="B53067" s="1">
        <f>DATE(2035,9,1) + TIME(0,0,0)</f>
        <v>49553</v>
      </c>
      <c r="C53067">
        <v>25.902540207000001</v>
      </c>
    </row>
    <row r="53068" spans="1:3" x14ac:dyDescent="0.25">
      <c r="A53068">
        <v>13057</v>
      </c>
      <c r="B53068" s="1">
        <f>DATE(2035,10,1) + TIME(0,0,0)</f>
        <v>49583</v>
      </c>
      <c r="C53068">
        <v>25.902540207000001</v>
      </c>
    </row>
    <row r="53069" spans="1:3" x14ac:dyDescent="0.25">
      <c r="A53069">
        <v>13088</v>
      </c>
      <c r="B53069" s="1">
        <f>DATE(2035,11,1) + TIME(0,0,0)</f>
        <v>49614</v>
      </c>
      <c r="C53069">
        <v>25.902540207000001</v>
      </c>
    </row>
    <row r="53070" spans="1:3" x14ac:dyDescent="0.25">
      <c r="A53070">
        <v>13118</v>
      </c>
      <c r="B53070" s="1">
        <f>DATE(2035,12,1) + TIME(0,0,0)</f>
        <v>49644</v>
      </c>
      <c r="C53070">
        <v>25.902540207000001</v>
      </c>
    </row>
    <row r="53071" spans="1:3" x14ac:dyDescent="0.25">
      <c r="A53071">
        <v>13149</v>
      </c>
      <c r="B53071" s="1">
        <f>DATE(2036,1,1) + TIME(0,0,0)</f>
        <v>49675</v>
      </c>
      <c r="C53071">
        <v>25.902540207000001</v>
      </c>
    </row>
    <row r="53072" spans="1:3" x14ac:dyDescent="0.25">
      <c r="A53072">
        <v>13180</v>
      </c>
      <c r="B53072" s="1">
        <f>DATE(2036,2,1) + TIME(0,0,0)</f>
        <v>49706</v>
      </c>
      <c r="C53072">
        <v>25.902540207000001</v>
      </c>
    </row>
    <row r="53073" spans="1:3" x14ac:dyDescent="0.25">
      <c r="A53073">
        <v>13209</v>
      </c>
      <c r="B53073" s="1">
        <f>DATE(2036,3,1) + TIME(0,0,0)</f>
        <v>49735</v>
      </c>
      <c r="C53073">
        <v>25.902540207000001</v>
      </c>
    </row>
    <row r="53074" spans="1:3" x14ac:dyDescent="0.25">
      <c r="A53074">
        <v>13240</v>
      </c>
      <c r="B53074" s="1">
        <f>DATE(2036,4,1) + TIME(0,0,0)</f>
        <v>49766</v>
      </c>
      <c r="C53074">
        <v>25.902540207000001</v>
      </c>
    </row>
    <row r="53075" spans="1:3" x14ac:dyDescent="0.25">
      <c r="A53075">
        <v>13270</v>
      </c>
      <c r="B53075" s="1">
        <f>DATE(2036,5,1) + TIME(0,0,0)</f>
        <v>49796</v>
      </c>
      <c r="C53075">
        <v>25.902540207000001</v>
      </c>
    </row>
    <row r="53076" spans="1:3" x14ac:dyDescent="0.25">
      <c r="A53076">
        <v>13301</v>
      </c>
      <c r="B53076" s="1">
        <f>DATE(2036,6,1) + TIME(0,0,0)</f>
        <v>49827</v>
      </c>
      <c r="C53076">
        <v>25.902540207000001</v>
      </c>
    </row>
    <row r="53077" spans="1:3" x14ac:dyDescent="0.25">
      <c r="A53077">
        <v>13331</v>
      </c>
      <c r="B53077" s="1">
        <f>DATE(2036,7,1) + TIME(0,0,0)</f>
        <v>49857</v>
      </c>
      <c r="C53077">
        <v>25.902540207000001</v>
      </c>
    </row>
    <row r="53078" spans="1:3" x14ac:dyDescent="0.25">
      <c r="A53078">
        <v>13362</v>
      </c>
      <c r="B53078" s="1">
        <f>DATE(2036,8,1) + TIME(0,0,0)</f>
        <v>49888</v>
      </c>
      <c r="C53078">
        <v>25.902540207000001</v>
      </c>
    </row>
    <row r="53079" spans="1:3" x14ac:dyDescent="0.25">
      <c r="A53079">
        <v>13393</v>
      </c>
      <c r="B53079" s="1">
        <f>DATE(2036,9,1) + TIME(0,0,0)</f>
        <v>49919</v>
      </c>
      <c r="C53079">
        <v>25.902540207000001</v>
      </c>
    </row>
    <row r="53080" spans="1:3" x14ac:dyDescent="0.25">
      <c r="A53080">
        <v>13423</v>
      </c>
      <c r="B53080" s="1">
        <f>DATE(2036,10,1) + TIME(0,0,0)</f>
        <v>49949</v>
      </c>
      <c r="C53080">
        <v>25.902540207000001</v>
      </c>
    </row>
    <row r="53081" spans="1:3" x14ac:dyDescent="0.25">
      <c r="A53081">
        <v>13454</v>
      </c>
      <c r="B53081" s="1">
        <f>DATE(2036,11,1) + TIME(0,0,0)</f>
        <v>49980</v>
      </c>
      <c r="C53081">
        <v>25.902540207000001</v>
      </c>
    </row>
    <row r="53082" spans="1:3" x14ac:dyDescent="0.25">
      <c r="A53082">
        <v>13484</v>
      </c>
      <c r="B53082" s="1">
        <f>DATE(2036,12,1) + TIME(0,0,0)</f>
        <v>50010</v>
      </c>
      <c r="C53082">
        <v>25.902540207000001</v>
      </c>
    </row>
    <row r="53083" spans="1:3" x14ac:dyDescent="0.25">
      <c r="A53083">
        <v>13515</v>
      </c>
      <c r="B53083" s="1">
        <f>DATE(2037,1,1) + TIME(0,0,0)</f>
        <v>50041</v>
      </c>
      <c r="C53083">
        <v>25.902540207000001</v>
      </c>
    </row>
    <row r="53084" spans="1:3" x14ac:dyDescent="0.25">
      <c r="A53084">
        <v>13546</v>
      </c>
      <c r="B53084" s="1">
        <f>DATE(2037,2,1) + TIME(0,0,0)</f>
        <v>50072</v>
      </c>
      <c r="C53084">
        <v>25.902540207000001</v>
      </c>
    </row>
    <row r="53085" spans="1:3" x14ac:dyDescent="0.25">
      <c r="A53085">
        <v>13574</v>
      </c>
      <c r="B53085" s="1">
        <f>DATE(2037,3,1) + TIME(0,0,0)</f>
        <v>50100</v>
      </c>
      <c r="C53085">
        <v>25.902540207000001</v>
      </c>
    </row>
    <row r="53086" spans="1:3" x14ac:dyDescent="0.25">
      <c r="A53086">
        <v>13605</v>
      </c>
      <c r="B53086" s="1">
        <f>DATE(2037,4,1) + TIME(0,0,0)</f>
        <v>50131</v>
      </c>
      <c r="C53086">
        <v>25.902540207000001</v>
      </c>
    </row>
    <row r="53087" spans="1:3" x14ac:dyDescent="0.25">
      <c r="A53087">
        <v>13635</v>
      </c>
      <c r="B53087" s="1">
        <f>DATE(2037,5,1) + TIME(0,0,0)</f>
        <v>50161</v>
      </c>
      <c r="C53087">
        <v>25.902540207000001</v>
      </c>
    </row>
    <row r="53088" spans="1:3" x14ac:dyDescent="0.25">
      <c r="A53088">
        <v>13666</v>
      </c>
      <c r="B53088" s="1">
        <f>DATE(2037,6,1) + TIME(0,0,0)</f>
        <v>50192</v>
      </c>
      <c r="C53088">
        <v>25.902540207000001</v>
      </c>
    </row>
    <row r="53089" spans="1:3" x14ac:dyDescent="0.25">
      <c r="A53089">
        <v>13696</v>
      </c>
      <c r="B53089" s="1">
        <f>DATE(2037,7,1) + TIME(0,0,0)</f>
        <v>50222</v>
      </c>
      <c r="C53089">
        <v>25.902540207000001</v>
      </c>
    </row>
    <row r="53090" spans="1:3" x14ac:dyDescent="0.25">
      <c r="A53090">
        <v>13727</v>
      </c>
      <c r="B53090" s="1">
        <f>DATE(2037,8,1) + TIME(0,0,0)</f>
        <v>50253</v>
      </c>
      <c r="C53090">
        <v>25.902540207000001</v>
      </c>
    </row>
    <row r="53091" spans="1:3" x14ac:dyDescent="0.25">
      <c r="A53091">
        <v>13758</v>
      </c>
      <c r="B53091" s="1">
        <f>DATE(2037,9,1) + TIME(0,0,0)</f>
        <v>50284</v>
      </c>
      <c r="C53091">
        <v>25.902540207000001</v>
      </c>
    </row>
    <row r="53092" spans="1:3" x14ac:dyDescent="0.25">
      <c r="A53092">
        <v>13788</v>
      </c>
      <c r="B53092" s="1">
        <f>DATE(2037,10,1) + TIME(0,0,0)</f>
        <v>50314</v>
      </c>
      <c r="C53092">
        <v>25.902540207000001</v>
      </c>
    </row>
    <row r="53093" spans="1:3" x14ac:dyDescent="0.25">
      <c r="A53093">
        <v>13819</v>
      </c>
      <c r="B53093" s="1">
        <f>DATE(2037,11,1) + TIME(0,0,0)</f>
        <v>50345</v>
      </c>
      <c r="C53093">
        <v>25.902540207000001</v>
      </c>
    </row>
    <row r="53094" spans="1:3" x14ac:dyDescent="0.25">
      <c r="A53094">
        <v>13849</v>
      </c>
      <c r="B53094" s="1">
        <f>DATE(2037,12,1) + TIME(0,0,0)</f>
        <v>50375</v>
      </c>
      <c r="C53094">
        <v>25.902540207000001</v>
      </c>
    </row>
    <row r="53095" spans="1:3" x14ac:dyDescent="0.25">
      <c r="A53095">
        <v>13880</v>
      </c>
      <c r="B53095" s="1">
        <f>DATE(2038,1,1) + TIME(0,0,0)</f>
        <v>50406</v>
      </c>
      <c r="C53095">
        <v>25.902540207000001</v>
      </c>
    </row>
    <row r="53096" spans="1:3" x14ac:dyDescent="0.25">
      <c r="A53096">
        <v>13911</v>
      </c>
      <c r="B53096" s="1">
        <f>DATE(2038,2,1) + TIME(0,0,0)</f>
        <v>50437</v>
      </c>
      <c r="C53096">
        <v>25.902540207000001</v>
      </c>
    </row>
    <row r="53097" spans="1:3" x14ac:dyDescent="0.25">
      <c r="A53097">
        <v>13939</v>
      </c>
      <c r="B53097" s="1">
        <f>DATE(2038,3,1) + TIME(0,0,0)</f>
        <v>50465</v>
      </c>
      <c r="C53097">
        <v>25.902540207000001</v>
      </c>
    </row>
    <row r="53098" spans="1:3" x14ac:dyDescent="0.25">
      <c r="A53098">
        <v>13970</v>
      </c>
      <c r="B53098" s="1">
        <f>DATE(2038,4,1) + TIME(0,0,0)</f>
        <v>50496</v>
      </c>
      <c r="C53098">
        <v>25.902540207000001</v>
      </c>
    </row>
    <row r="53099" spans="1:3" x14ac:dyDescent="0.25">
      <c r="A53099">
        <v>14000</v>
      </c>
      <c r="B53099" s="1">
        <f>DATE(2038,5,1) + TIME(0,0,0)</f>
        <v>50526</v>
      </c>
      <c r="C53099">
        <v>25.902540207000001</v>
      </c>
    </row>
    <row r="53100" spans="1:3" x14ac:dyDescent="0.25">
      <c r="A53100">
        <v>14031</v>
      </c>
      <c r="B53100" s="1">
        <f>DATE(2038,6,1) + TIME(0,0,0)</f>
        <v>50557</v>
      </c>
      <c r="C53100">
        <v>25.902540207000001</v>
      </c>
    </row>
    <row r="53101" spans="1:3" x14ac:dyDescent="0.25">
      <c r="A53101">
        <v>14061</v>
      </c>
      <c r="B53101" s="1">
        <f>DATE(2038,7,1) + TIME(0,0,0)</f>
        <v>50587</v>
      </c>
      <c r="C53101">
        <v>25.902540207000001</v>
      </c>
    </row>
    <row r="53102" spans="1:3" x14ac:dyDescent="0.25">
      <c r="A53102">
        <v>14092</v>
      </c>
      <c r="B53102" s="1">
        <f>DATE(2038,8,1) + TIME(0,0,0)</f>
        <v>50618</v>
      </c>
      <c r="C53102">
        <v>25.902540207000001</v>
      </c>
    </row>
    <row r="53103" spans="1:3" x14ac:dyDescent="0.25">
      <c r="A53103">
        <v>14123</v>
      </c>
      <c r="B53103" s="1">
        <f>DATE(2038,9,1) + TIME(0,0,0)</f>
        <v>50649</v>
      </c>
      <c r="C53103">
        <v>25.902540207000001</v>
      </c>
    </row>
    <row r="53104" spans="1:3" x14ac:dyDescent="0.25">
      <c r="A53104">
        <v>14153</v>
      </c>
      <c r="B53104" s="1">
        <f>DATE(2038,10,1) + TIME(0,0,0)</f>
        <v>50679</v>
      </c>
      <c r="C53104">
        <v>25.902540207000001</v>
      </c>
    </row>
    <row r="53105" spans="1:3" x14ac:dyDescent="0.25">
      <c r="A53105">
        <v>14184</v>
      </c>
      <c r="B53105" s="1">
        <f>DATE(2038,11,1) + TIME(0,0,0)</f>
        <v>50710</v>
      </c>
      <c r="C53105">
        <v>25.902540207000001</v>
      </c>
    </row>
    <row r="53106" spans="1:3" x14ac:dyDescent="0.25">
      <c r="A53106">
        <v>14214</v>
      </c>
      <c r="B53106" s="1">
        <f>DATE(2038,12,1) + TIME(0,0,0)</f>
        <v>50740</v>
      </c>
      <c r="C53106">
        <v>25.902540207000001</v>
      </c>
    </row>
    <row r="53107" spans="1:3" x14ac:dyDescent="0.25">
      <c r="A53107">
        <v>14245</v>
      </c>
      <c r="B53107" s="1">
        <f>DATE(2039,1,1) + TIME(0,0,0)</f>
        <v>50771</v>
      </c>
      <c r="C53107">
        <v>25.902540207000001</v>
      </c>
    </row>
    <row r="53108" spans="1:3" x14ac:dyDescent="0.25">
      <c r="A53108">
        <v>14276</v>
      </c>
      <c r="B53108" s="1">
        <f>DATE(2039,2,1) + TIME(0,0,0)</f>
        <v>50802</v>
      </c>
      <c r="C53108">
        <v>25.902540207000001</v>
      </c>
    </row>
    <row r="53109" spans="1:3" x14ac:dyDescent="0.25">
      <c r="A53109">
        <v>14304</v>
      </c>
      <c r="B53109" s="1">
        <f>DATE(2039,3,1) + TIME(0,0,0)</f>
        <v>50830</v>
      </c>
      <c r="C53109">
        <v>25.902540207000001</v>
      </c>
    </row>
    <row r="53110" spans="1:3" x14ac:dyDescent="0.25">
      <c r="A53110">
        <v>14335</v>
      </c>
      <c r="B53110" s="1">
        <f>DATE(2039,4,1) + TIME(0,0,0)</f>
        <v>50861</v>
      </c>
      <c r="C53110">
        <v>25.902540207000001</v>
      </c>
    </row>
    <row r="53111" spans="1:3" x14ac:dyDescent="0.25">
      <c r="A53111">
        <v>14365</v>
      </c>
      <c r="B53111" s="1">
        <f>DATE(2039,5,1) + TIME(0,0,0)</f>
        <v>50891</v>
      </c>
      <c r="C53111">
        <v>25.902540207000001</v>
      </c>
    </row>
    <row r="53112" spans="1:3" x14ac:dyDescent="0.25">
      <c r="A53112">
        <v>14396</v>
      </c>
      <c r="B53112" s="1">
        <f>DATE(2039,6,1) + TIME(0,0,0)</f>
        <v>50922</v>
      </c>
      <c r="C53112">
        <v>25.902540207000001</v>
      </c>
    </row>
    <row r="53113" spans="1:3" x14ac:dyDescent="0.25">
      <c r="A53113">
        <v>14426</v>
      </c>
      <c r="B53113" s="1">
        <f>DATE(2039,7,1) + TIME(0,0,0)</f>
        <v>50952</v>
      </c>
      <c r="C53113">
        <v>25.902540207000001</v>
      </c>
    </row>
    <row r="53114" spans="1:3" x14ac:dyDescent="0.25">
      <c r="A53114">
        <v>14457</v>
      </c>
      <c r="B53114" s="1">
        <f>DATE(2039,8,1) + TIME(0,0,0)</f>
        <v>50983</v>
      </c>
      <c r="C53114">
        <v>25.902540207000001</v>
      </c>
    </row>
    <row r="53115" spans="1:3" x14ac:dyDescent="0.25">
      <c r="A53115">
        <v>14488</v>
      </c>
      <c r="B53115" s="1">
        <f>DATE(2039,9,1) + TIME(0,0,0)</f>
        <v>51014</v>
      </c>
      <c r="C53115">
        <v>25.902540207000001</v>
      </c>
    </row>
    <row r="53116" spans="1:3" x14ac:dyDescent="0.25">
      <c r="A53116">
        <v>14518</v>
      </c>
      <c r="B53116" s="1">
        <f>DATE(2039,10,1) + TIME(0,0,0)</f>
        <v>51044</v>
      </c>
      <c r="C53116">
        <v>25.902540207000001</v>
      </c>
    </row>
    <row r="53117" spans="1:3" x14ac:dyDescent="0.25">
      <c r="A53117">
        <v>14549</v>
      </c>
      <c r="B53117" s="1">
        <f>DATE(2039,11,1) + TIME(0,0,0)</f>
        <v>51075</v>
      </c>
      <c r="C53117">
        <v>25.902540207000001</v>
      </c>
    </row>
    <row r="53118" spans="1:3" x14ac:dyDescent="0.25">
      <c r="A53118">
        <v>14579</v>
      </c>
      <c r="B53118" s="1">
        <f>DATE(2039,12,1) + TIME(0,0,0)</f>
        <v>51105</v>
      </c>
      <c r="C53118">
        <v>25.902540207000001</v>
      </c>
    </row>
    <row r="53119" spans="1:3" x14ac:dyDescent="0.25">
      <c r="A53119">
        <v>14610</v>
      </c>
      <c r="B53119" s="1">
        <f>DATE(2040,1,1) + TIME(0,0,0)</f>
        <v>51136</v>
      </c>
      <c r="C53119">
        <v>25.902540207000001</v>
      </c>
    </row>
    <row r="53120" spans="1:3" x14ac:dyDescent="0.25">
      <c r="A53120">
        <v>14641</v>
      </c>
      <c r="B53120" s="1">
        <f>DATE(2040,2,1) + TIME(0,0,0)</f>
        <v>51167</v>
      </c>
      <c r="C53120">
        <v>25.902540207000001</v>
      </c>
    </row>
    <row r="53121" spans="1:3" x14ac:dyDescent="0.25">
      <c r="A53121">
        <v>14670</v>
      </c>
      <c r="B53121" s="1">
        <f>DATE(2040,3,1) + TIME(0,0,0)</f>
        <v>51196</v>
      </c>
      <c r="C53121">
        <v>25.902540207000001</v>
      </c>
    </row>
    <row r="53122" spans="1:3" x14ac:dyDescent="0.25">
      <c r="A53122">
        <v>14701</v>
      </c>
      <c r="B53122" s="1">
        <f>DATE(2040,4,1) + TIME(0,0,0)</f>
        <v>51227</v>
      </c>
      <c r="C53122">
        <v>25.902540207000001</v>
      </c>
    </row>
    <row r="53123" spans="1:3" x14ac:dyDescent="0.25">
      <c r="A53123">
        <v>14731</v>
      </c>
      <c r="B53123" s="1">
        <f>DATE(2040,5,1) + TIME(0,0,0)</f>
        <v>51257</v>
      </c>
      <c r="C53123">
        <v>25.902540207000001</v>
      </c>
    </row>
    <row r="53124" spans="1:3" x14ac:dyDescent="0.25">
      <c r="A53124">
        <v>14762</v>
      </c>
      <c r="B53124" s="1">
        <f>DATE(2040,6,1) + TIME(0,0,0)</f>
        <v>51288</v>
      </c>
      <c r="C53124">
        <v>25.902540207000001</v>
      </c>
    </row>
    <row r="53125" spans="1:3" x14ac:dyDescent="0.25">
      <c r="A53125">
        <v>14792</v>
      </c>
      <c r="B53125" s="1">
        <f>DATE(2040,7,1) + TIME(0,0,0)</f>
        <v>51318</v>
      </c>
      <c r="C53125">
        <v>25.902540207000001</v>
      </c>
    </row>
    <row r="53126" spans="1:3" x14ac:dyDescent="0.25">
      <c r="A53126">
        <v>14823</v>
      </c>
      <c r="B53126" s="1">
        <f>DATE(2040,8,1) + TIME(0,0,0)</f>
        <v>51349</v>
      </c>
      <c r="C53126">
        <v>25.902540207000001</v>
      </c>
    </row>
    <row r="53127" spans="1:3" x14ac:dyDescent="0.25">
      <c r="A53127">
        <v>14854</v>
      </c>
      <c r="B53127" s="1">
        <f>DATE(2040,9,1) + TIME(0,0,0)</f>
        <v>51380</v>
      </c>
      <c r="C53127">
        <v>25.902540207000001</v>
      </c>
    </row>
    <row r="53128" spans="1:3" x14ac:dyDescent="0.25">
      <c r="A53128">
        <v>14884</v>
      </c>
      <c r="B53128" s="1">
        <f>DATE(2040,10,1) + TIME(0,0,0)</f>
        <v>51410</v>
      </c>
      <c r="C53128">
        <v>25.902540207000001</v>
      </c>
    </row>
    <row r="53129" spans="1:3" x14ac:dyDescent="0.25">
      <c r="A53129">
        <v>14915</v>
      </c>
      <c r="B53129" s="1">
        <f>DATE(2040,11,1) + TIME(0,0,0)</f>
        <v>51441</v>
      </c>
      <c r="C53129">
        <v>25.902540207000001</v>
      </c>
    </row>
    <row r="53130" spans="1:3" x14ac:dyDescent="0.25">
      <c r="A53130">
        <v>14945</v>
      </c>
      <c r="B53130" s="1">
        <f>DATE(2040,12,1) + TIME(0,0,0)</f>
        <v>51471</v>
      </c>
      <c r="C53130">
        <v>25.902540207000001</v>
      </c>
    </row>
    <row r="53131" spans="1:3" x14ac:dyDescent="0.25">
      <c r="A53131">
        <v>14976</v>
      </c>
      <c r="B53131" s="1">
        <f>DATE(2041,1,1) + TIME(0,0,0)</f>
        <v>51502</v>
      </c>
      <c r="C53131">
        <v>25.902540207000001</v>
      </c>
    </row>
    <row r="53132" spans="1:3" x14ac:dyDescent="0.25">
      <c r="A53132">
        <v>15007</v>
      </c>
      <c r="B53132" s="1">
        <f>DATE(2041,2,1) + TIME(0,0,0)</f>
        <v>51533</v>
      </c>
      <c r="C53132">
        <v>25.902540207000001</v>
      </c>
    </row>
    <row r="53133" spans="1:3" x14ac:dyDescent="0.25">
      <c r="A53133">
        <v>15035</v>
      </c>
      <c r="B53133" s="1">
        <f>DATE(2041,3,1) + TIME(0,0,0)</f>
        <v>51561</v>
      </c>
      <c r="C53133">
        <v>25.902540207000001</v>
      </c>
    </row>
    <row r="53134" spans="1:3" x14ac:dyDescent="0.25">
      <c r="A53134">
        <v>15066</v>
      </c>
      <c r="B53134" s="1">
        <f>DATE(2041,4,1) + TIME(0,0,0)</f>
        <v>51592</v>
      </c>
      <c r="C53134">
        <v>25.902540207000001</v>
      </c>
    </row>
    <row r="53135" spans="1:3" x14ac:dyDescent="0.25">
      <c r="A53135">
        <v>15096</v>
      </c>
      <c r="B53135" s="1">
        <f>DATE(2041,5,1) + TIME(0,0,0)</f>
        <v>51622</v>
      </c>
      <c r="C53135">
        <v>25.902540207000001</v>
      </c>
    </row>
    <row r="53136" spans="1:3" x14ac:dyDescent="0.25">
      <c r="A53136">
        <v>15127</v>
      </c>
      <c r="B53136" s="1">
        <f>DATE(2041,6,1) + TIME(0,0,0)</f>
        <v>51653</v>
      </c>
      <c r="C53136">
        <v>25.902540207000001</v>
      </c>
    </row>
    <row r="53137" spans="1:3" x14ac:dyDescent="0.25">
      <c r="A53137">
        <v>15157</v>
      </c>
      <c r="B53137" s="1">
        <f>DATE(2041,7,1) + TIME(0,0,0)</f>
        <v>51683</v>
      </c>
      <c r="C53137">
        <v>25.902540207000001</v>
      </c>
    </row>
    <row r="53138" spans="1:3" x14ac:dyDescent="0.25">
      <c r="A53138">
        <v>15188</v>
      </c>
      <c r="B53138" s="1">
        <f>DATE(2041,8,1) + TIME(0,0,0)</f>
        <v>51714</v>
      </c>
      <c r="C53138">
        <v>25.902540207000001</v>
      </c>
    </row>
    <row r="53139" spans="1:3" x14ac:dyDescent="0.25">
      <c r="A53139">
        <v>15219</v>
      </c>
      <c r="B53139" s="1">
        <f>DATE(2041,9,1) + TIME(0,0,0)</f>
        <v>51745</v>
      </c>
      <c r="C53139">
        <v>25.902540207000001</v>
      </c>
    </row>
    <row r="53140" spans="1:3" x14ac:dyDescent="0.25">
      <c r="A53140">
        <v>15249</v>
      </c>
      <c r="B53140" s="1">
        <f>DATE(2041,10,1) + TIME(0,0,0)</f>
        <v>51775</v>
      </c>
      <c r="C53140">
        <v>25.902540207000001</v>
      </c>
    </row>
    <row r="53141" spans="1:3" x14ac:dyDescent="0.25">
      <c r="A53141">
        <v>15280</v>
      </c>
      <c r="B53141" s="1">
        <f>DATE(2041,11,1) + TIME(0,0,0)</f>
        <v>51806</v>
      </c>
      <c r="C53141">
        <v>25.902540207000001</v>
      </c>
    </row>
    <row r="53142" spans="1:3" x14ac:dyDescent="0.25">
      <c r="A53142">
        <v>15310</v>
      </c>
      <c r="B53142" s="1">
        <f>DATE(2041,12,1) + TIME(0,0,0)</f>
        <v>51836</v>
      </c>
      <c r="C53142">
        <v>25.902540207000001</v>
      </c>
    </row>
    <row r="53143" spans="1:3" x14ac:dyDescent="0.25">
      <c r="A53143">
        <v>15341</v>
      </c>
      <c r="B53143" s="1">
        <f>DATE(2042,1,1) + TIME(0,0,0)</f>
        <v>51867</v>
      </c>
      <c r="C53143">
        <v>25.902540207000001</v>
      </c>
    </row>
    <row r="53144" spans="1:3" x14ac:dyDescent="0.25">
      <c r="A53144">
        <v>15372</v>
      </c>
      <c r="B53144" s="1">
        <f>DATE(2042,2,1) + TIME(0,0,0)</f>
        <v>51898</v>
      </c>
      <c r="C53144">
        <v>25.902540207000001</v>
      </c>
    </row>
    <row r="53145" spans="1:3" x14ac:dyDescent="0.25">
      <c r="A53145">
        <v>15400</v>
      </c>
      <c r="B53145" s="1">
        <f>DATE(2042,3,1) + TIME(0,0,0)</f>
        <v>51926</v>
      </c>
      <c r="C53145">
        <v>25.902540207000001</v>
      </c>
    </row>
    <row r="53146" spans="1:3" x14ac:dyDescent="0.25">
      <c r="A53146">
        <v>15431</v>
      </c>
      <c r="B53146" s="1">
        <f>DATE(2042,4,1) + TIME(0,0,0)</f>
        <v>51957</v>
      </c>
      <c r="C53146">
        <v>25.902540207000001</v>
      </c>
    </row>
    <row r="53147" spans="1:3" x14ac:dyDescent="0.25">
      <c r="A53147">
        <v>15461</v>
      </c>
      <c r="B53147" s="1">
        <f>DATE(2042,5,1) + TIME(0,0,0)</f>
        <v>51987</v>
      </c>
      <c r="C53147">
        <v>25.902540207000001</v>
      </c>
    </row>
    <row r="53148" spans="1:3" x14ac:dyDescent="0.25">
      <c r="A53148">
        <v>15492</v>
      </c>
      <c r="B53148" s="1">
        <f>DATE(2042,6,1) + TIME(0,0,0)</f>
        <v>52018</v>
      </c>
      <c r="C53148">
        <v>25.902540207000001</v>
      </c>
    </row>
    <row r="53149" spans="1:3" x14ac:dyDescent="0.25">
      <c r="A53149">
        <v>15522</v>
      </c>
      <c r="B53149" s="1">
        <f>DATE(2042,7,1) + TIME(0,0,0)</f>
        <v>52048</v>
      </c>
      <c r="C53149">
        <v>25.902540207000001</v>
      </c>
    </row>
    <row r="53150" spans="1:3" x14ac:dyDescent="0.25">
      <c r="A53150">
        <v>15553</v>
      </c>
      <c r="B53150" s="1">
        <f>DATE(2042,8,1) + TIME(0,0,0)</f>
        <v>52079</v>
      </c>
      <c r="C53150">
        <v>25.902540207000001</v>
      </c>
    </row>
    <row r="53151" spans="1:3" x14ac:dyDescent="0.25">
      <c r="A53151">
        <v>15584</v>
      </c>
      <c r="B53151" s="1">
        <f>DATE(2042,9,1) + TIME(0,0,0)</f>
        <v>52110</v>
      </c>
      <c r="C53151">
        <v>25.902540207000001</v>
      </c>
    </row>
    <row r="53152" spans="1:3" x14ac:dyDescent="0.25">
      <c r="A53152">
        <v>15614</v>
      </c>
      <c r="B53152" s="1">
        <f>DATE(2042,10,1) + TIME(0,0,0)</f>
        <v>52140</v>
      </c>
      <c r="C53152">
        <v>25.902540207000001</v>
      </c>
    </row>
    <row r="53153" spans="1:3" x14ac:dyDescent="0.25">
      <c r="A53153">
        <v>15645</v>
      </c>
      <c r="B53153" s="1">
        <f>DATE(2042,11,1) + TIME(0,0,0)</f>
        <v>52171</v>
      </c>
      <c r="C53153">
        <v>25.902540207000001</v>
      </c>
    </row>
    <row r="53154" spans="1:3" x14ac:dyDescent="0.25">
      <c r="A53154">
        <v>15675</v>
      </c>
      <c r="B53154" s="1">
        <f>DATE(2042,12,1) + TIME(0,0,0)</f>
        <v>52201</v>
      </c>
      <c r="C53154">
        <v>25.902540207000001</v>
      </c>
    </row>
    <row r="53155" spans="1:3" x14ac:dyDescent="0.25">
      <c r="A53155">
        <v>15706</v>
      </c>
      <c r="B53155" s="1">
        <f>DATE(2043,1,1) + TIME(0,0,0)</f>
        <v>52232</v>
      </c>
      <c r="C53155">
        <v>25.902540207000001</v>
      </c>
    </row>
    <row r="53156" spans="1:3" x14ac:dyDescent="0.25">
      <c r="A53156">
        <v>15737</v>
      </c>
      <c r="B53156" s="1">
        <f>DATE(2043,2,1) + TIME(0,0,0)</f>
        <v>52263</v>
      </c>
      <c r="C53156">
        <v>25.902540207000001</v>
      </c>
    </row>
    <row r="53157" spans="1:3" x14ac:dyDescent="0.25">
      <c r="A53157">
        <v>15765</v>
      </c>
      <c r="B53157" s="1">
        <f>DATE(2043,3,1) + TIME(0,0,0)</f>
        <v>52291</v>
      </c>
      <c r="C53157">
        <v>25.902540207000001</v>
      </c>
    </row>
    <row r="53158" spans="1:3" x14ac:dyDescent="0.25">
      <c r="A53158">
        <v>15796</v>
      </c>
      <c r="B53158" s="1">
        <f>DATE(2043,4,1) + TIME(0,0,0)</f>
        <v>52322</v>
      </c>
      <c r="C53158">
        <v>25.902540207000001</v>
      </c>
    </row>
    <row r="53159" spans="1:3" x14ac:dyDescent="0.25">
      <c r="A53159">
        <v>15826</v>
      </c>
      <c r="B53159" s="1">
        <f>DATE(2043,5,1) + TIME(0,0,0)</f>
        <v>52352</v>
      </c>
      <c r="C53159">
        <v>25.902540207000001</v>
      </c>
    </row>
    <row r="53160" spans="1:3" x14ac:dyDescent="0.25">
      <c r="A53160">
        <v>15857</v>
      </c>
      <c r="B53160" s="1">
        <f>DATE(2043,6,1) + TIME(0,0,0)</f>
        <v>52383</v>
      </c>
      <c r="C53160">
        <v>25.902540207000001</v>
      </c>
    </row>
    <row r="53161" spans="1:3" x14ac:dyDescent="0.25">
      <c r="A53161">
        <v>15887</v>
      </c>
      <c r="B53161" s="1">
        <f>DATE(2043,7,1) + TIME(0,0,0)</f>
        <v>52413</v>
      </c>
      <c r="C53161">
        <v>25.902540207000001</v>
      </c>
    </row>
    <row r="53162" spans="1:3" x14ac:dyDescent="0.25">
      <c r="A53162">
        <v>15918</v>
      </c>
      <c r="B53162" s="1">
        <f>DATE(2043,8,1) + TIME(0,0,0)</f>
        <v>52444</v>
      </c>
      <c r="C53162">
        <v>25.902540207000001</v>
      </c>
    </row>
    <row r="53163" spans="1:3" x14ac:dyDescent="0.25">
      <c r="A53163">
        <v>15949</v>
      </c>
      <c r="B53163" s="1">
        <f>DATE(2043,9,1) + TIME(0,0,0)</f>
        <v>52475</v>
      </c>
      <c r="C53163">
        <v>25.902540207000001</v>
      </c>
    </row>
    <row r="53164" spans="1:3" x14ac:dyDescent="0.25">
      <c r="A53164">
        <v>15979</v>
      </c>
      <c r="B53164" s="1">
        <f>DATE(2043,10,1) + TIME(0,0,0)</f>
        <v>52505</v>
      </c>
      <c r="C53164">
        <v>25.902540207000001</v>
      </c>
    </row>
    <row r="53165" spans="1:3" x14ac:dyDescent="0.25">
      <c r="A53165">
        <v>16010</v>
      </c>
      <c r="B53165" s="1">
        <f>DATE(2043,11,1) + TIME(0,0,0)</f>
        <v>52536</v>
      </c>
      <c r="C53165">
        <v>25.902540207000001</v>
      </c>
    </row>
    <row r="53166" spans="1:3" x14ac:dyDescent="0.25">
      <c r="A53166">
        <v>16040</v>
      </c>
      <c r="B53166" s="1">
        <f>DATE(2043,12,1) + TIME(0,0,0)</f>
        <v>52566</v>
      </c>
      <c r="C53166">
        <v>25.902540207000001</v>
      </c>
    </row>
    <row r="53167" spans="1:3" x14ac:dyDescent="0.25">
      <c r="A53167">
        <v>16071</v>
      </c>
      <c r="B53167" s="1">
        <f>DATE(2044,1,1) + TIME(0,0,0)</f>
        <v>52597</v>
      </c>
      <c r="C53167">
        <v>25.902540207000001</v>
      </c>
    </row>
    <row r="53168" spans="1:3" x14ac:dyDescent="0.25">
      <c r="A53168">
        <v>16102</v>
      </c>
      <c r="B53168" s="1">
        <f>DATE(2044,2,1) + TIME(0,0,0)</f>
        <v>52628</v>
      </c>
      <c r="C53168">
        <v>25.902540207000001</v>
      </c>
    </row>
    <row r="53169" spans="1:3" x14ac:dyDescent="0.25">
      <c r="A53169">
        <v>16131</v>
      </c>
      <c r="B53169" s="1">
        <f>DATE(2044,3,1) + TIME(0,0,0)</f>
        <v>52657</v>
      </c>
      <c r="C53169">
        <v>25.902540207000001</v>
      </c>
    </row>
    <row r="53170" spans="1:3" x14ac:dyDescent="0.25">
      <c r="A53170">
        <v>16162</v>
      </c>
      <c r="B53170" s="1">
        <f>DATE(2044,4,1) + TIME(0,0,0)</f>
        <v>52688</v>
      </c>
      <c r="C53170">
        <v>25.902540207000001</v>
      </c>
    </row>
    <row r="53171" spans="1:3" x14ac:dyDescent="0.25">
      <c r="A53171">
        <v>16192</v>
      </c>
      <c r="B53171" s="1">
        <f>DATE(2044,5,1) + TIME(0,0,0)</f>
        <v>52718</v>
      </c>
      <c r="C53171">
        <v>25.902540207000001</v>
      </c>
    </row>
    <row r="53172" spans="1:3" x14ac:dyDescent="0.25">
      <c r="A53172">
        <v>16223</v>
      </c>
      <c r="B53172" s="1">
        <f>DATE(2044,6,1) + TIME(0,0,0)</f>
        <v>52749</v>
      </c>
      <c r="C53172">
        <v>25.902540207000001</v>
      </c>
    </row>
    <row r="53173" spans="1:3" x14ac:dyDescent="0.25">
      <c r="A53173">
        <v>16253</v>
      </c>
      <c r="B53173" s="1">
        <f>DATE(2044,7,1) + TIME(0,0,0)</f>
        <v>52779</v>
      </c>
      <c r="C53173">
        <v>25.902540207000001</v>
      </c>
    </row>
    <row r="53174" spans="1:3" x14ac:dyDescent="0.25">
      <c r="A53174">
        <v>16284</v>
      </c>
      <c r="B53174" s="1">
        <f>DATE(2044,8,1) + TIME(0,0,0)</f>
        <v>52810</v>
      </c>
      <c r="C53174">
        <v>25.902540207000001</v>
      </c>
    </row>
    <row r="53175" spans="1:3" x14ac:dyDescent="0.25">
      <c r="A53175">
        <v>16315</v>
      </c>
      <c r="B53175" s="1">
        <f>DATE(2044,9,1) + TIME(0,0,0)</f>
        <v>52841</v>
      </c>
      <c r="C53175">
        <v>25.902540207000001</v>
      </c>
    </row>
    <row r="53176" spans="1:3" x14ac:dyDescent="0.25">
      <c r="A53176">
        <v>16345</v>
      </c>
      <c r="B53176" s="1">
        <f>DATE(2044,10,1) + TIME(0,0,0)</f>
        <v>52871</v>
      </c>
      <c r="C53176">
        <v>25.902540207000001</v>
      </c>
    </row>
    <row r="53177" spans="1:3" x14ac:dyDescent="0.25">
      <c r="A53177">
        <v>16376</v>
      </c>
      <c r="B53177" s="1">
        <f>DATE(2044,11,1) + TIME(0,0,0)</f>
        <v>52902</v>
      </c>
      <c r="C53177">
        <v>25.902540207000001</v>
      </c>
    </row>
    <row r="53178" spans="1:3" x14ac:dyDescent="0.25">
      <c r="A53178">
        <v>16406</v>
      </c>
      <c r="B53178" s="1">
        <f>DATE(2044,12,1) + TIME(0,0,0)</f>
        <v>52932</v>
      </c>
      <c r="C53178">
        <v>25.902540207000001</v>
      </c>
    </row>
    <row r="53179" spans="1:3" x14ac:dyDescent="0.25">
      <c r="A53179">
        <v>16437</v>
      </c>
      <c r="B53179" s="1">
        <f>DATE(2045,1,1) + TIME(0,0,0)</f>
        <v>52963</v>
      </c>
      <c r="C53179">
        <v>25.902540207000001</v>
      </c>
    </row>
    <row r="53180" spans="1:3" x14ac:dyDescent="0.25">
      <c r="A53180">
        <v>16468</v>
      </c>
      <c r="B53180" s="1">
        <f>DATE(2045,2,1) + TIME(0,0,0)</f>
        <v>52994</v>
      </c>
      <c r="C53180">
        <v>25.902540207000001</v>
      </c>
    </row>
    <row r="53181" spans="1:3" x14ac:dyDescent="0.25">
      <c r="A53181">
        <v>16496</v>
      </c>
      <c r="B53181" s="1">
        <f>DATE(2045,3,1) + TIME(0,0,0)</f>
        <v>53022</v>
      </c>
      <c r="C53181">
        <v>25.902540207000001</v>
      </c>
    </row>
    <row r="53182" spans="1:3" x14ac:dyDescent="0.25">
      <c r="A53182">
        <v>16527</v>
      </c>
      <c r="B53182" s="1">
        <f>DATE(2045,4,1) + TIME(0,0,0)</f>
        <v>53053</v>
      </c>
      <c r="C53182">
        <v>25.902540207000001</v>
      </c>
    </row>
    <row r="53183" spans="1:3" x14ac:dyDescent="0.25">
      <c r="A53183">
        <v>16557</v>
      </c>
      <c r="B53183" s="1">
        <f>DATE(2045,5,1) + TIME(0,0,0)</f>
        <v>53083</v>
      </c>
      <c r="C53183">
        <v>25.902540207000001</v>
      </c>
    </row>
    <row r="53184" spans="1:3" x14ac:dyDescent="0.25">
      <c r="A53184">
        <v>16588</v>
      </c>
      <c r="B53184" s="1">
        <f>DATE(2045,6,1) + TIME(0,0,0)</f>
        <v>53114</v>
      </c>
      <c r="C53184">
        <v>25.902540207000001</v>
      </c>
    </row>
    <row r="53185" spans="1:3" x14ac:dyDescent="0.25">
      <c r="A53185">
        <v>16618</v>
      </c>
      <c r="B53185" s="1">
        <f>DATE(2045,7,1) + TIME(0,0,0)</f>
        <v>53144</v>
      </c>
      <c r="C53185">
        <v>25.902540207000001</v>
      </c>
    </row>
    <row r="53186" spans="1:3" x14ac:dyDescent="0.25">
      <c r="A53186">
        <v>16649</v>
      </c>
      <c r="B53186" s="1">
        <f>DATE(2045,8,1) + TIME(0,0,0)</f>
        <v>53175</v>
      </c>
      <c r="C53186">
        <v>25.902540207000001</v>
      </c>
    </row>
    <row r="53187" spans="1:3" x14ac:dyDescent="0.25">
      <c r="A53187">
        <v>16680</v>
      </c>
      <c r="B53187" s="1">
        <f>DATE(2045,9,1) + TIME(0,0,0)</f>
        <v>53206</v>
      </c>
      <c r="C53187">
        <v>25.902540207000001</v>
      </c>
    </row>
    <row r="53188" spans="1:3" x14ac:dyDescent="0.25">
      <c r="A53188">
        <v>16710</v>
      </c>
      <c r="B53188" s="1">
        <f>DATE(2045,10,1) + TIME(0,0,0)</f>
        <v>53236</v>
      </c>
      <c r="C53188">
        <v>25.902540207000001</v>
      </c>
    </row>
    <row r="53189" spans="1:3" x14ac:dyDescent="0.25">
      <c r="A53189">
        <v>16741</v>
      </c>
      <c r="B53189" s="1">
        <f>DATE(2045,11,1) + TIME(0,0,0)</f>
        <v>53267</v>
      </c>
      <c r="C53189">
        <v>25.902540207000001</v>
      </c>
    </row>
    <row r="53190" spans="1:3" x14ac:dyDescent="0.25">
      <c r="A53190">
        <v>16771</v>
      </c>
      <c r="B53190" s="1">
        <f>DATE(2045,12,1) + TIME(0,0,0)</f>
        <v>53297</v>
      </c>
      <c r="C53190">
        <v>25.902540207000001</v>
      </c>
    </row>
    <row r="53191" spans="1:3" x14ac:dyDescent="0.25">
      <c r="A53191">
        <v>16802</v>
      </c>
      <c r="B53191" s="1">
        <f>DATE(2046,1,1) + TIME(0,0,0)</f>
        <v>53328</v>
      </c>
      <c r="C53191">
        <v>25.902540207000001</v>
      </c>
    </row>
    <row r="53192" spans="1:3" x14ac:dyDescent="0.25">
      <c r="A53192">
        <v>16833</v>
      </c>
      <c r="B53192" s="1">
        <f>DATE(2046,2,1) + TIME(0,0,0)</f>
        <v>53359</v>
      </c>
      <c r="C53192">
        <v>25.902540207000001</v>
      </c>
    </row>
    <row r="53193" spans="1:3" x14ac:dyDescent="0.25">
      <c r="A53193">
        <v>16861</v>
      </c>
      <c r="B53193" s="1">
        <f>DATE(2046,3,1) + TIME(0,0,0)</f>
        <v>53387</v>
      </c>
      <c r="C53193">
        <v>25.902540207000001</v>
      </c>
    </row>
    <row r="53194" spans="1:3" x14ac:dyDescent="0.25">
      <c r="A53194">
        <v>16892</v>
      </c>
      <c r="B53194" s="1">
        <f>DATE(2046,4,1) + TIME(0,0,0)</f>
        <v>53418</v>
      </c>
      <c r="C53194">
        <v>25.902540207000001</v>
      </c>
    </row>
    <row r="53195" spans="1:3" x14ac:dyDescent="0.25">
      <c r="A53195">
        <v>16922</v>
      </c>
      <c r="B53195" s="1">
        <f>DATE(2046,5,1) + TIME(0,0,0)</f>
        <v>53448</v>
      </c>
      <c r="C53195">
        <v>25.902540207000001</v>
      </c>
    </row>
    <row r="53196" spans="1:3" x14ac:dyDescent="0.25">
      <c r="A53196">
        <v>16953</v>
      </c>
      <c r="B53196" s="1">
        <f>DATE(2046,6,1) + TIME(0,0,0)</f>
        <v>53479</v>
      </c>
      <c r="C53196">
        <v>25.902540207000001</v>
      </c>
    </row>
    <row r="53197" spans="1:3" x14ac:dyDescent="0.25">
      <c r="A53197">
        <v>16983</v>
      </c>
      <c r="B53197" s="1">
        <f>DATE(2046,7,1) + TIME(0,0,0)</f>
        <v>53509</v>
      </c>
      <c r="C53197">
        <v>25.902540207000001</v>
      </c>
    </row>
    <row r="53198" spans="1:3" x14ac:dyDescent="0.25">
      <c r="A53198">
        <v>17014</v>
      </c>
      <c r="B53198" s="1">
        <f>DATE(2046,8,1) + TIME(0,0,0)</f>
        <v>53540</v>
      </c>
      <c r="C53198">
        <v>25.902540207000001</v>
      </c>
    </row>
    <row r="53199" spans="1:3" x14ac:dyDescent="0.25">
      <c r="A53199">
        <v>17045</v>
      </c>
      <c r="B53199" s="1">
        <f>DATE(2046,9,1) + TIME(0,0,0)</f>
        <v>53571</v>
      </c>
      <c r="C53199">
        <v>25.902540207000001</v>
      </c>
    </row>
    <row r="53200" spans="1:3" x14ac:dyDescent="0.25">
      <c r="A53200">
        <v>17075</v>
      </c>
      <c r="B53200" s="1">
        <f>DATE(2046,10,1) + TIME(0,0,0)</f>
        <v>53601</v>
      </c>
      <c r="C53200">
        <v>25.902540207000001</v>
      </c>
    </row>
    <row r="53201" spans="1:3" x14ac:dyDescent="0.25">
      <c r="A53201">
        <v>17106</v>
      </c>
      <c r="B53201" s="1">
        <f>DATE(2046,11,1) + TIME(0,0,0)</f>
        <v>53632</v>
      </c>
      <c r="C53201">
        <v>25.902540207000001</v>
      </c>
    </row>
    <row r="53202" spans="1:3" x14ac:dyDescent="0.25">
      <c r="A53202">
        <v>17136</v>
      </c>
      <c r="B53202" s="1">
        <f>DATE(2046,12,1) + TIME(0,0,0)</f>
        <v>53662</v>
      </c>
      <c r="C53202">
        <v>25.902540207000001</v>
      </c>
    </row>
    <row r="53203" spans="1:3" x14ac:dyDescent="0.25">
      <c r="A53203">
        <v>17167</v>
      </c>
      <c r="B53203" s="1">
        <f>DATE(2047,1,1) + TIME(0,0,0)</f>
        <v>53693</v>
      </c>
      <c r="C53203">
        <v>25.902540207000001</v>
      </c>
    </row>
    <row r="53204" spans="1:3" x14ac:dyDescent="0.25">
      <c r="A53204">
        <v>17198</v>
      </c>
      <c r="B53204" s="1">
        <f>DATE(2047,2,1) + TIME(0,0,0)</f>
        <v>53724</v>
      </c>
      <c r="C53204">
        <v>25.902540207000001</v>
      </c>
    </row>
    <row r="53205" spans="1:3" x14ac:dyDescent="0.25">
      <c r="A53205">
        <v>17226</v>
      </c>
      <c r="B53205" s="1">
        <f>DATE(2047,3,1) + TIME(0,0,0)</f>
        <v>53752</v>
      </c>
      <c r="C53205">
        <v>25.902540207000001</v>
      </c>
    </row>
    <row r="53206" spans="1:3" x14ac:dyDescent="0.25">
      <c r="A53206">
        <v>17257</v>
      </c>
      <c r="B53206" s="1">
        <f>DATE(2047,4,1) + TIME(0,0,0)</f>
        <v>53783</v>
      </c>
      <c r="C53206">
        <v>25.902540207000001</v>
      </c>
    </row>
    <row r="53207" spans="1:3" x14ac:dyDescent="0.25">
      <c r="A53207">
        <v>17287</v>
      </c>
      <c r="B53207" s="1">
        <f>DATE(2047,5,1) + TIME(0,0,0)</f>
        <v>53813</v>
      </c>
      <c r="C53207">
        <v>25.902540207000001</v>
      </c>
    </row>
    <row r="53208" spans="1:3" x14ac:dyDescent="0.25">
      <c r="A53208">
        <v>17318</v>
      </c>
      <c r="B53208" s="1">
        <f>DATE(2047,6,1) + TIME(0,0,0)</f>
        <v>53844</v>
      </c>
      <c r="C53208">
        <v>25.902540207000001</v>
      </c>
    </row>
    <row r="53209" spans="1:3" x14ac:dyDescent="0.25">
      <c r="A53209">
        <v>17348</v>
      </c>
      <c r="B53209" s="1">
        <f>DATE(2047,7,1) + TIME(0,0,0)</f>
        <v>53874</v>
      </c>
      <c r="C53209">
        <v>25.902540207000001</v>
      </c>
    </row>
    <row r="53210" spans="1:3" x14ac:dyDescent="0.25">
      <c r="A53210">
        <v>17379</v>
      </c>
      <c r="B53210" s="1">
        <f>DATE(2047,8,1) + TIME(0,0,0)</f>
        <v>53905</v>
      </c>
      <c r="C53210">
        <v>25.902540207000001</v>
      </c>
    </row>
    <row r="53211" spans="1:3" x14ac:dyDescent="0.25">
      <c r="A53211">
        <v>17410</v>
      </c>
      <c r="B53211" s="1">
        <f>DATE(2047,9,1) + TIME(0,0,0)</f>
        <v>53936</v>
      </c>
      <c r="C53211">
        <v>25.902540207000001</v>
      </c>
    </row>
    <row r="53212" spans="1:3" x14ac:dyDescent="0.25">
      <c r="A53212">
        <v>17440</v>
      </c>
      <c r="B53212" s="1">
        <f>DATE(2047,10,1) + TIME(0,0,0)</f>
        <v>53966</v>
      </c>
      <c r="C53212">
        <v>25.902540207000001</v>
      </c>
    </row>
    <row r="53213" spans="1:3" x14ac:dyDescent="0.25">
      <c r="A53213">
        <v>17471</v>
      </c>
      <c r="B53213" s="1">
        <f>DATE(2047,11,1) + TIME(0,0,0)</f>
        <v>53997</v>
      </c>
      <c r="C53213">
        <v>25.902540207000001</v>
      </c>
    </row>
    <row r="53214" spans="1:3" x14ac:dyDescent="0.25">
      <c r="A53214">
        <v>17501</v>
      </c>
      <c r="B53214" s="1">
        <f>DATE(2047,12,1) + TIME(0,0,0)</f>
        <v>54027</v>
      </c>
      <c r="C53214">
        <v>25.902540207000001</v>
      </c>
    </row>
    <row r="53215" spans="1:3" x14ac:dyDescent="0.25">
      <c r="A53215">
        <v>17532</v>
      </c>
      <c r="B53215" s="1">
        <f>DATE(2048,1,1) + TIME(0,0,0)</f>
        <v>54058</v>
      </c>
      <c r="C53215">
        <v>25.902540207000001</v>
      </c>
    </row>
    <row r="53216" spans="1:3" x14ac:dyDescent="0.25">
      <c r="A53216">
        <v>17563</v>
      </c>
      <c r="B53216" s="1">
        <f>DATE(2048,2,1) + TIME(0,0,0)</f>
        <v>54089</v>
      </c>
      <c r="C53216">
        <v>25.902540207000001</v>
      </c>
    </row>
    <row r="53217" spans="1:3" x14ac:dyDescent="0.25">
      <c r="A53217">
        <v>17592</v>
      </c>
      <c r="B53217" s="1">
        <f>DATE(2048,3,1) + TIME(0,0,0)</f>
        <v>54118</v>
      </c>
      <c r="C53217">
        <v>25.902540207000001</v>
      </c>
    </row>
    <row r="53218" spans="1:3" x14ac:dyDescent="0.25">
      <c r="A53218">
        <v>17623</v>
      </c>
      <c r="B53218" s="1">
        <f>DATE(2048,4,1) + TIME(0,0,0)</f>
        <v>54149</v>
      </c>
      <c r="C53218">
        <v>25.902540207000001</v>
      </c>
    </row>
    <row r="53219" spans="1:3" x14ac:dyDescent="0.25">
      <c r="A53219">
        <v>17653</v>
      </c>
      <c r="B53219" s="1">
        <f>DATE(2048,5,1) + TIME(0,0,0)</f>
        <v>54179</v>
      </c>
      <c r="C53219">
        <v>25.902540207000001</v>
      </c>
    </row>
    <row r="53220" spans="1:3" x14ac:dyDescent="0.25">
      <c r="A53220">
        <v>17684</v>
      </c>
      <c r="B53220" s="1">
        <f>DATE(2048,6,1) + TIME(0,0,0)</f>
        <v>54210</v>
      </c>
      <c r="C53220">
        <v>25.902540207000001</v>
      </c>
    </row>
    <row r="53221" spans="1:3" x14ac:dyDescent="0.25">
      <c r="A53221">
        <v>17714</v>
      </c>
      <c r="B53221" s="1">
        <f>DATE(2048,7,1) + TIME(0,0,0)</f>
        <v>54240</v>
      </c>
      <c r="C53221">
        <v>25.902540207000001</v>
      </c>
    </row>
    <row r="53222" spans="1:3" x14ac:dyDescent="0.25">
      <c r="A53222">
        <v>17745</v>
      </c>
      <c r="B53222" s="1">
        <f>DATE(2048,8,1) + TIME(0,0,0)</f>
        <v>54271</v>
      </c>
      <c r="C53222">
        <v>25.902540207000001</v>
      </c>
    </row>
    <row r="53223" spans="1:3" x14ac:dyDescent="0.25">
      <c r="A53223">
        <v>17776</v>
      </c>
      <c r="B53223" s="1">
        <f>DATE(2048,9,1) + TIME(0,0,0)</f>
        <v>54302</v>
      </c>
      <c r="C53223">
        <v>25.902540207000001</v>
      </c>
    </row>
    <row r="53224" spans="1:3" x14ac:dyDescent="0.25">
      <c r="A53224">
        <v>17806</v>
      </c>
      <c r="B53224" s="1">
        <f>DATE(2048,10,1) + TIME(0,0,0)</f>
        <v>54332</v>
      </c>
      <c r="C53224">
        <v>25.902540207000001</v>
      </c>
    </row>
    <row r="53225" spans="1:3" x14ac:dyDescent="0.25">
      <c r="A53225">
        <v>17837</v>
      </c>
      <c r="B53225" s="1">
        <f>DATE(2048,11,1) + TIME(0,0,0)</f>
        <v>54363</v>
      </c>
      <c r="C53225">
        <v>25.902540207000001</v>
      </c>
    </row>
    <row r="53226" spans="1:3" x14ac:dyDescent="0.25">
      <c r="A53226">
        <v>17867</v>
      </c>
      <c r="B53226" s="1">
        <f>DATE(2048,12,1) + TIME(0,0,0)</f>
        <v>54393</v>
      </c>
      <c r="C53226">
        <v>25.902540207000001</v>
      </c>
    </row>
    <row r="53227" spans="1:3" x14ac:dyDescent="0.25">
      <c r="A53227">
        <v>17898</v>
      </c>
      <c r="B53227" s="1">
        <f>DATE(2049,1,1) + TIME(0,0,0)</f>
        <v>54424</v>
      </c>
      <c r="C53227">
        <v>25.902540207000001</v>
      </c>
    </row>
    <row r="53228" spans="1:3" x14ac:dyDescent="0.25">
      <c r="A53228">
        <v>17929</v>
      </c>
      <c r="B53228" s="1">
        <f>DATE(2049,2,1) + TIME(0,0,0)</f>
        <v>54455</v>
      </c>
      <c r="C53228">
        <v>25.902540207000001</v>
      </c>
    </row>
    <row r="53229" spans="1:3" x14ac:dyDescent="0.25">
      <c r="A53229">
        <v>17957</v>
      </c>
      <c r="B53229" s="1">
        <f>DATE(2049,3,1) + TIME(0,0,0)</f>
        <v>54483</v>
      </c>
      <c r="C53229">
        <v>25.902540207000001</v>
      </c>
    </row>
    <row r="53230" spans="1:3" x14ac:dyDescent="0.25">
      <c r="A53230">
        <v>17988</v>
      </c>
      <c r="B53230" s="1">
        <f>DATE(2049,4,1) + TIME(0,0,0)</f>
        <v>54514</v>
      </c>
      <c r="C53230">
        <v>25.902540207000001</v>
      </c>
    </row>
    <row r="53231" spans="1:3" x14ac:dyDescent="0.25">
      <c r="A53231">
        <v>18018</v>
      </c>
      <c r="B53231" s="1">
        <f>DATE(2049,5,1) + TIME(0,0,0)</f>
        <v>54544</v>
      </c>
      <c r="C53231">
        <v>25.902540207000001</v>
      </c>
    </row>
    <row r="53232" spans="1:3" x14ac:dyDescent="0.25">
      <c r="A53232">
        <v>18049</v>
      </c>
      <c r="B53232" s="1">
        <f>DATE(2049,6,1) + TIME(0,0,0)</f>
        <v>54575</v>
      </c>
      <c r="C53232">
        <v>25.902540207000001</v>
      </c>
    </row>
    <row r="53233" spans="1:3" x14ac:dyDescent="0.25">
      <c r="A53233">
        <v>18079</v>
      </c>
      <c r="B53233" s="1">
        <f>DATE(2049,7,1) + TIME(0,0,0)</f>
        <v>54605</v>
      </c>
      <c r="C53233">
        <v>25.902540207000001</v>
      </c>
    </row>
    <row r="53234" spans="1:3" x14ac:dyDescent="0.25">
      <c r="A53234">
        <v>18110</v>
      </c>
      <c r="B53234" s="1">
        <f>DATE(2049,8,1) + TIME(0,0,0)</f>
        <v>54636</v>
      </c>
      <c r="C53234">
        <v>25.902540207000001</v>
      </c>
    </row>
    <row r="53235" spans="1:3" x14ac:dyDescent="0.25">
      <c r="A53235">
        <v>18141</v>
      </c>
      <c r="B53235" s="1">
        <f>DATE(2049,9,1) + TIME(0,0,0)</f>
        <v>54667</v>
      </c>
      <c r="C53235">
        <v>25.902540207000001</v>
      </c>
    </row>
    <row r="53236" spans="1:3" x14ac:dyDescent="0.25">
      <c r="A53236">
        <v>18171</v>
      </c>
      <c r="B53236" s="1">
        <f>DATE(2049,10,1) + TIME(0,0,0)</f>
        <v>54697</v>
      </c>
      <c r="C53236">
        <v>25.902540207000001</v>
      </c>
    </row>
    <row r="53237" spans="1:3" x14ac:dyDescent="0.25">
      <c r="A53237">
        <v>18202</v>
      </c>
      <c r="B53237" s="1">
        <f>DATE(2049,11,1) + TIME(0,0,0)</f>
        <v>54728</v>
      </c>
      <c r="C53237">
        <v>25.902540207000001</v>
      </c>
    </row>
    <row r="53238" spans="1:3" x14ac:dyDescent="0.25">
      <c r="A53238">
        <v>18232</v>
      </c>
      <c r="B53238" s="1">
        <f>DATE(2049,12,1) + TIME(0,0,0)</f>
        <v>54758</v>
      </c>
      <c r="C53238">
        <v>25.902540207000001</v>
      </c>
    </row>
    <row r="53239" spans="1:3" x14ac:dyDescent="0.25">
      <c r="A53239">
        <v>18263</v>
      </c>
      <c r="B53239" s="1">
        <f>DATE(2050,1,1) + TIME(0,0,0)</f>
        <v>54789</v>
      </c>
      <c r="C53239">
        <v>25.902540207000001</v>
      </c>
    </row>
    <row r="53241" spans="1:3" x14ac:dyDescent="0.25">
      <c r="A53241" t="s">
        <v>91</v>
      </c>
    </row>
    <row r="53243" spans="1:3" x14ac:dyDescent="0.25">
      <c r="A53243" t="s">
        <v>1</v>
      </c>
      <c r="B53243" t="s">
        <v>2</v>
      </c>
      <c r="C53243" t="s">
        <v>3</v>
      </c>
    </row>
    <row r="53244" spans="1:3" x14ac:dyDescent="0.25">
      <c r="A53244">
        <v>0</v>
      </c>
      <c r="B53244" s="1">
        <f>DATE(2000,1,1) + TIME(0,0,0)</f>
        <v>36526</v>
      </c>
      <c r="C53244">
        <v>0</v>
      </c>
    </row>
    <row r="53245" spans="1:3" x14ac:dyDescent="0.25">
      <c r="A53245">
        <v>31</v>
      </c>
      <c r="B53245" s="1">
        <f>DATE(2000,2,1) + TIME(0,0,0)</f>
        <v>36557</v>
      </c>
      <c r="C53245">
        <v>4.0169487000000004</v>
      </c>
    </row>
    <row r="53246" spans="1:3" x14ac:dyDescent="0.25">
      <c r="A53246">
        <v>60</v>
      </c>
      <c r="B53246" s="1">
        <f>DATE(2000,3,1) + TIME(0,0,0)</f>
        <v>36586</v>
      </c>
      <c r="C53246">
        <v>7.8303265572000003</v>
      </c>
    </row>
    <row r="53247" spans="1:3" x14ac:dyDescent="0.25">
      <c r="A53247">
        <v>91</v>
      </c>
      <c r="B53247" s="1">
        <f>DATE(2000,4,1) + TIME(0,0,0)</f>
        <v>36617</v>
      </c>
      <c r="C53247">
        <v>11.495182991</v>
      </c>
    </row>
    <row r="53248" spans="1:3" x14ac:dyDescent="0.25">
      <c r="A53248">
        <v>121</v>
      </c>
      <c r="B53248" s="1">
        <f>DATE(2000,5,1) + TIME(0,0,0)</f>
        <v>36647</v>
      </c>
      <c r="C53248">
        <v>14.202760696</v>
      </c>
    </row>
    <row r="53249" spans="1:3" x14ac:dyDescent="0.25">
      <c r="A53249">
        <v>152</v>
      </c>
      <c r="B53249" s="1">
        <f>DATE(2000,6,1) + TIME(0,0,0)</f>
        <v>36678</v>
      </c>
      <c r="C53249">
        <v>16.441421509000001</v>
      </c>
    </row>
    <row r="53250" spans="1:3" x14ac:dyDescent="0.25">
      <c r="A53250">
        <v>182</v>
      </c>
      <c r="B53250" s="1">
        <f>DATE(2000,7,1) + TIME(0,0,0)</f>
        <v>36708</v>
      </c>
      <c r="C53250">
        <v>18.127641678</v>
      </c>
    </row>
    <row r="53251" spans="1:3" x14ac:dyDescent="0.25">
      <c r="A53251">
        <v>213</v>
      </c>
      <c r="B53251" s="1">
        <f>DATE(2000,8,1) + TIME(0,0,0)</f>
        <v>36739</v>
      </c>
      <c r="C53251">
        <v>19.579776764000002</v>
      </c>
    </row>
    <row r="53252" spans="1:3" x14ac:dyDescent="0.25">
      <c r="A53252">
        <v>244</v>
      </c>
      <c r="B53252" s="1">
        <f>DATE(2000,9,1) + TIME(0,0,0)</f>
        <v>36770</v>
      </c>
      <c r="C53252">
        <v>20.725486754999999</v>
      </c>
    </row>
    <row r="53253" spans="1:3" x14ac:dyDescent="0.25">
      <c r="A53253">
        <v>274</v>
      </c>
      <c r="B53253" s="1">
        <f>DATE(2000,10,1) + TIME(0,0,0)</f>
        <v>36800</v>
      </c>
      <c r="C53253">
        <v>21.564638137999999</v>
      </c>
    </row>
    <row r="53254" spans="1:3" x14ac:dyDescent="0.25">
      <c r="A53254">
        <v>305</v>
      </c>
      <c r="B53254" s="1">
        <f>DATE(2000,11,1) + TIME(0,0,0)</f>
        <v>36831</v>
      </c>
      <c r="C53254">
        <v>22.218759537</v>
      </c>
    </row>
    <row r="53255" spans="1:3" x14ac:dyDescent="0.25">
      <c r="A53255">
        <v>335</v>
      </c>
      <c r="B53255" s="1">
        <f>DATE(2000,12,1) + TIME(0,0,0)</f>
        <v>36861</v>
      </c>
      <c r="C53255">
        <v>22.744279860999999</v>
      </c>
    </row>
    <row r="53256" spans="1:3" x14ac:dyDescent="0.25">
      <c r="A53256">
        <v>366</v>
      </c>
      <c r="B53256" s="1">
        <f>DATE(2001,1,1) + TIME(0,0,0)</f>
        <v>36892</v>
      </c>
      <c r="C53256">
        <v>23.207857132000001</v>
      </c>
    </row>
    <row r="53257" spans="1:3" x14ac:dyDescent="0.25">
      <c r="A53257">
        <v>397</v>
      </c>
      <c r="B53257" s="1">
        <f>DATE(2001,2,1) + TIME(0,0,0)</f>
        <v>36923</v>
      </c>
      <c r="C53257">
        <v>23.610895157000002</v>
      </c>
    </row>
    <row r="53258" spans="1:3" x14ac:dyDescent="0.25">
      <c r="A53258">
        <v>425</v>
      </c>
      <c r="B53258" s="1">
        <f>DATE(2001,3,1) + TIME(0,0,0)</f>
        <v>36951</v>
      </c>
      <c r="C53258">
        <v>23.931129456000001</v>
      </c>
    </row>
    <row r="53259" spans="1:3" x14ac:dyDescent="0.25">
      <c r="A53259">
        <v>456</v>
      </c>
      <c r="B53259" s="1">
        <f>DATE(2001,4,1) + TIME(0,0,0)</f>
        <v>36982</v>
      </c>
      <c r="C53259">
        <v>24.243339539000001</v>
      </c>
    </row>
    <row r="53260" spans="1:3" x14ac:dyDescent="0.25">
      <c r="A53260">
        <v>486</v>
      </c>
      <c r="B53260" s="1">
        <f>DATE(2001,5,1) + TIME(0,0,0)</f>
        <v>37012</v>
      </c>
      <c r="C53260">
        <v>24.50847435</v>
      </c>
    </row>
    <row r="53261" spans="1:3" x14ac:dyDescent="0.25">
      <c r="A53261">
        <v>517</v>
      </c>
      <c r="B53261" s="1">
        <f>DATE(2001,6,1) + TIME(0,0,0)</f>
        <v>37043</v>
      </c>
      <c r="C53261">
        <v>24.754083633</v>
      </c>
    </row>
    <row r="53262" spans="1:3" x14ac:dyDescent="0.25">
      <c r="A53262">
        <v>547</v>
      </c>
      <c r="B53262" s="1">
        <f>DATE(2001,7,1) + TIME(0,0,0)</f>
        <v>37073</v>
      </c>
      <c r="C53262">
        <v>24.970907211</v>
      </c>
    </row>
    <row r="53263" spans="1:3" x14ac:dyDescent="0.25">
      <c r="A53263">
        <v>578</v>
      </c>
      <c r="B53263" s="1">
        <f>DATE(2001,8,1) + TIME(0,0,0)</f>
        <v>37104</v>
      </c>
      <c r="C53263">
        <v>25.177055359000001</v>
      </c>
    </row>
    <row r="53264" spans="1:3" x14ac:dyDescent="0.25">
      <c r="A53264">
        <v>609</v>
      </c>
      <c r="B53264" s="1">
        <f>DATE(2001,9,1) + TIME(0,0,0)</f>
        <v>37135</v>
      </c>
      <c r="C53264">
        <v>25.367694855</v>
      </c>
    </row>
    <row r="53265" spans="1:3" x14ac:dyDescent="0.25">
      <c r="A53265">
        <v>639</v>
      </c>
      <c r="B53265" s="1">
        <f>DATE(2001,10,1) + TIME(0,0,0)</f>
        <v>37165</v>
      </c>
      <c r="C53265">
        <v>25.539121628</v>
      </c>
    </row>
    <row r="53266" spans="1:3" x14ac:dyDescent="0.25">
      <c r="A53266">
        <v>670</v>
      </c>
      <c r="B53266" s="1">
        <f>DATE(2001,11,1) + TIME(0,0,0)</f>
        <v>37196</v>
      </c>
      <c r="C53266">
        <v>25.704030991</v>
      </c>
    </row>
    <row r="53267" spans="1:3" x14ac:dyDescent="0.25">
      <c r="A53267">
        <v>700</v>
      </c>
      <c r="B53267" s="1">
        <f>DATE(2001,12,1) + TIME(0,0,0)</f>
        <v>37226</v>
      </c>
      <c r="C53267">
        <v>25.851613998000001</v>
      </c>
    </row>
    <row r="53268" spans="1:3" x14ac:dyDescent="0.25">
      <c r="A53268">
        <v>731</v>
      </c>
      <c r="B53268" s="1">
        <f>DATE(2002,1,1) + TIME(0,0,0)</f>
        <v>37257</v>
      </c>
      <c r="C53268">
        <v>25.991767883000001</v>
      </c>
    </row>
    <row r="53269" spans="1:3" x14ac:dyDescent="0.25">
      <c r="A53269">
        <v>762</v>
      </c>
      <c r="B53269" s="1">
        <f>DATE(2002,2,1) + TIME(0,0,0)</f>
        <v>37288</v>
      </c>
      <c r="C53269">
        <v>26.120023727</v>
      </c>
    </row>
    <row r="53270" spans="1:3" x14ac:dyDescent="0.25">
      <c r="A53270">
        <v>790</v>
      </c>
      <c r="B53270" s="1">
        <f>DATE(2002,3,1) + TIME(0,0,0)</f>
        <v>37316</v>
      </c>
      <c r="C53270">
        <v>26.226575851</v>
      </c>
    </row>
    <row r="53271" spans="1:3" x14ac:dyDescent="0.25">
      <c r="A53271">
        <v>821</v>
      </c>
      <c r="B53271" s="1">
        <f>DATE(2002,4,1) + TIME(0,0,0)</f>
        <v>37347</v>
      </c>
      <c r="C53271">
        <v>26.335601807</v>
      </c>
    </row>
    <row r="53272" spans="1:3" x14ac:dyDescent="0.25">
      <c r="A53272">
        <v>851</v>
      </c>
      <c r="B53272" s="1">
        <f>DATE(2002,5,1) + TIME(0,0,0)</f>
        <v>37377</v>
      </c>
      <c r="C53272">
        <v>26.433305740000002</v>
      </c>
    </row>
    <row r="53273" spans="1:3" x14ac:dyDescent="0.25">
      <c r="A53273">
        <v>882</v>
      </c>
      <c r="B53273" s="1">
        <f>DATE(2002,6,1) + TIME(0,0,0)</f>
        <v>37408</v>
      </c>
      <c r="C53273">
        <v>26.527145386000001</v>
      </c>
    </row>
    <row r="53274" spans="1:3" x14ac:dyDescent="0.25">
      <c r="A53274">
        <v>912</v>
      </c>
      <c r="B53274" s="1">
        <f>DATE(2002,7,1) + TIME(0,0,0)</f>
        <v>37438</v>
      </c>
      <c r="C53274">
        <v>26.611858368</v>
      </c>
    </row>
    <row r="53275" spans="1:3" x14ac:dyDescent="0.25">
      <c r="A53275">
        <v>943</v>
      </c>
      <c r="B53275" s="1">
        <f>DATE(2002,8,1) + TIME(0,0,0)</f>
        <v>37469</v>
      </c>
      <c r="C53275">
        <v>26.693855286000002</v>
      </c>
    </row>
    <row r="53276" spans="1:3" x14ac:dyDescent="0.25">
      <c r="A53276">
        <v>974</v>
      </c>
      <c r="B53276" s="1">
        <f>DATE(2002,9,1) + TIME(0,0,0)</f>
        <v>37500</v>
      </c>
      <c r="C53276">
        <v>26.772087097</v>
      </c>
    </row>
    <row r="53277" spans="1:3" x14ac:dyDescent="0.25">
      <c r="A53277">
        <v>1004</v>
      </c>
      <c r="B53277" s="1">
        <f>DATE(2002,10,1) + TIME(0,0,0)</f>
        <v>37530</v>
      </c>
      <c r="C53277">
        <v>26.844474792</v>
      </c>
    </row>
    <row r="53278" spans="1:3" x14ac:dyDescent="0.25">
      <c r="A53278">
        <v>1035</v>
      </c>
      <c r="B53278" s="1">
        <f>DATE(2002,11,1) + TIME(0,0,0)</f>
        <v>37561</v>
      </c>
      <c r="C53278">
        <v>26.915851592999999</v>
      </c>
    </row>
    <row r="53279" spans="1:3" x14ac:dyDescent="0.25">
      <c r="A53279">
        <v>1065</v>
      </c>
      <c r="B53279" s="1">
        <f>DATE(2002,12,1) + TIME(0,0,0)</f>
        <v>37591</v>
      </c>
      <c r="C53279">
        <v>26.981781005999999</v>
      </c>
    </row>
    <row r="53280" spans="1:3" x14ac:dyDescent="0.25">
      <c r="A53280">
        <v>1096</v>
      </c>
      <c r="B53280" s="1">
        <f>DATE(2003,1,1) + TIME(0,0,0)</f>
        <v>37622</v>
      </c>
      <c r="C53280">
        <v>27.047044754000002</v>
      </c>
    </row>
    <row r="53281" spans="1:3" x14ac:dyDescent="0.25">
      <c r="A53281">
        <v>1127</v>
      </c>
      <c r="B53281" s="1">
        <f>DATE(2003,2,1) + TIME(0,0,0)</f>
        <v>37653</v>
      </c>
      <c r="C53281">
        <v>27.110071181999999</v>
      </c>
    </row>
    <row r="53282" spans="1:3" x14ac:dyDescent="0.25">
      <c r="A53282">
        <v>1155</v>
      </c>
      <c r="B53282" s="1">
        <f>DATE(2003,3,1) + TIME(0,0,0)</f>
        <v>37681</v>
      </c>
      <c r="C53282">
        <v>27.165191650000001</v>
      </c>
    </row>
    <row r="53283" spans="1:3" x14ac:dyDescent="0.25">
      <c r="A53283">
        <v>1186</v>
      </c>
      <c r="B53283" s="1">
        <f>DATE(2003,4,1) + TIME(0,0,0)</f>
        <v>37712</v>
      </c>
      <c r="C53283">
        <v>27.224357605000002</v>
      </c>
    </row>
    <row r="53284" spans="1:3" x14ac:dyDescent="0.25">
      <c r="A53284">
        <v>1216</v>
      </c>
      <c r="B53284" s="1">
        <f>DATE(2003,5,1) + TIME(0,0,0)</f>
        <v>37742</v>
      </c>
      <c r="C53284">
        <v>27.279901505000002</v>
      </c>
    </row>
    <row r="53285" spans="1:3" x14ac:dyDescent="0.25">
      <c r="A53285">
        <v>1247</v>
      </c>
      <c r="B53285" s="1">
        <f>DATE(2003,6,1) + TIME(0,0,0)</f>
        <v>37773</v>
      </c>
      <c r="C53285">
        <v>27.335691451999999</v>
      </c>
    </row>
    <row r="53286" spans="1:3" x14ac:dyDescent="0.25">
      <c r="A53286">
        <v>1277</v>
      </c>
      <c r="B53286" s="1">
        <f>DATE(2003,7,1) + TIME(0,0,0)</f>
        <v>37803</v>
      </c>
      <c r="C53286">
        <v>27.388282776</v>
      </c>
    </row>
    <row r="53287" spans="1:3" x14ac:dyDescent="0.25">
      <c r="A53287">
        <v>1308</v>
      </c>
      <c r="B53287" s="1">
        <f>DATE(2003,8,1) + TIME(0,0,0)</f>
        <v>37834</v>
      </c>
      <c r="C53287">
        <v>27.441339493000001</v>
      </c>
    </row>
    <row r="53288" spans="1:3" x14ac:dyDescent="0.25">
      <c r="A53288">
        <v>1339</v>
      </c>
      <c r="B53288" s="1">
        <f>DATE(2003,9,1) + TIME(0,0,0)</f>
        <v>37865</v>
      </c>
      <c r="C53288">
        <v>27.493221283</v>
      </c>
    </row>
    <row r="53289" spans="1:3" x14ac:dyDescent="0.25">
      <c r="A53289">
        <v>1369</v>
      </c>
      <c r="B53289" s="1">
        <f>DATE(2003,10,1) + TIME(0,0,0)</f>
        <v>37895</v>
      </c>
      <c r="C53289">
        <v>27.542417526000001</v>
      </c>
    </row>
    <row r="53290" spans="1:3" x14ac:dyDescent="0.25">
      <c r="A53290">
        <v>1400</v>
      </c>
      <c r="B53290" s="1">
        <f>DATE(2003,11,1) + TIME(0,0,0)</f>
        <v>37926</v>
      </c>
      <c r="C53290">
        <v>27.592302321999998</v>
      </c>
    </row>
    <row r="53291" spans="1:3" x14ac:dyDescent="0.25">
      <c r="A53291">
        <v>1430</v>
      </c>
      <c r="B53291" s="1">
        <f>DATE(2003,12,1) + TIME(0,0,0)</f>
        <v>37956</v>
      </c>
      <c r="C53291">
        <v>27.639707564999998</v>
      </c>
    </row>
    <row r="53292" spans="1:3" x14ac:dyDescent="0.25">
      <c r="A53292">
        <v>1461</v>
      </c>
      <c r="B53292" s="1">
        <f>DATE(2004,1,1) + TIME(0,0,0)</f>
        <v>37987</v>
      </c>
      <c r="C53292">
        <v>27.687896728999998</v>
      </c>
    </row>
    <row r="53293" spans="1:3" x14ac:dyDescent="0.25">
      <c r="A53293">
        <v>1492</v>
      </c>
      <c r="B53293" s="1">
        <f>DATE(2004,2,1) + TIME(0,0,0)</f>
        <v>38018</v>
      </c>
      <c r="C53293">
        <v>27.735359192000001</v>
      </c>
    </row>
    <row r="53294" spans="1:3" x14ac:dyDescent="0.25">
      <c r="A53294">
        <v>1521</v>
      </c>
      <c r="B53294" s="1">
        <f>DATE(2004,3,1) + TIME(0,0,0)</f>
        <v>38047</v>
      </c>
      <c r="C53294">
        <v>27.779102325</v>
      </c>
    </row>
    <row r="53295" spans="1:3" x14ac:dyDescent="0.25">
      <c r="A53295">
        <v>1552</v>
      </c>
      <c r="B53295" s="1">
        <f>DATE(2004,4,1) + TIME(0,0,0)</f>
        <v>38078</v>
      </c>
      <c r="C53295">
        <v>27.825180054</v>
      </c>
    </row>
    <row r="53296" spans="1:3" x14ac:dyDescent="0.25">
      <c r="A53296">
        <v>1582</v>
      </c>
      <c r="B53296" s="1">
        <f>DATE(2004,5,1) + TIME(0,0,0)</f>
        <v>38108</v>
      </c>
      <c r="C53296">
        <v>27.869148253999999</v>
      </c>
    </row>
    <row r="53297" spans="1:3" x14ac:dyDescent="0.25">
      <c r="A53297">
        <v>1613</v>
      </c>
      <c r="B53297" s="1">
        <f>DATE(2004,6,1) + TIME(0,0,0)</f>
        <v>38139</v>
      </c>
      <c r="C53297">
        <v>27.913999557</v>
      </c>
    </row>
    <row r="53298" spans="1:3" x14ac:dyDescent="0.25">
      <c r="A53298">
        <v>1643</v>
      </c>
      <c r="B53298" s="1">
        <f>DATE(2004,7,1) + TIME(0,0,0)</f>
        <v>38169</v>
      </c>
      <c r="C53298">
        <v>27.956899643</v>
      </c>
    </row>
    <row r="53299" spans="1:3" x14ac:dyDescent="0.25">
      <c r="A53299">
        <v>1674</v>
      </c>
      <c r="B53299" s="1">
        <f>DATE(2004,8,1) + TIME(0,0,0)</f>
        <v>38200</v>
      </c>
      <c r="C53299">
        <v>28.000778197999999</v>
      </c>
    </row>
    <row r="53300" spans="1:3" x14ac:dyDescent="0.25">
      <c r="A53300">
        <v>1705</v>
      </c>
      <c r="B53300" s="1">
        <f>DATE(2004,9,1) + TIME(0,0,0)</f>
        <v>38231</v>
      </c>
      <c r="C53300">
        <v>28.044239044000001</v>
      </c>
    </row>
    <row r="53301" spans="1:3" x14ac:dyDescent="0.25">
      <c r="A53301">
        <v>1735</v>
      </c>
      <c r="B53301" s="1">
        <f>DATE(2004,10,1) + TIME(0,0,0)</f>
        <v>38261</v>
      </c>
      <c r="C53301">
        <v>28.085922240999999</v>
      </c>
    </row>
    <row r="53302" spans="1:3" x14ac:dyDescent="0.25">
      <c r="A53302">
        <v>1766</v>
      </c>
      <c r="B53302" s="1">
        <f>DATE(2004,11,1) + TIME(0,0,0)</f>
        <v>38292</v>
      </c>
      <c r="C53302">
        <v>28.128610610999999</v>
      </c>
    </row>
    <row r="53303" spans="1:3" x14ac:dyDescent="0.25">
      <c r="A53303">
        <v>1796</v>
      </c>
      <c r="B53303" s="1">
        <f>DATE(2004,12,1) + TIME(0,0,0)</f>
        <v>38322</v>
      </c>
      <c r="C53303">
        <v>28.169538498000001</v>
      </c>
    </row>
    <row r="53304" spans="1:3" x14ac:dyDescent="0.25">
      <c r="A53304">
        <v>1827</v>
      </c>
      <c r="B53304" s="1">
        <f>DATE(2005,1,1) + TIME(0,0,0)</f>
        <v>38353</v>
      </c>
      <c r="C53304">
        <v>28.211492538000002</v>
      </c>
    </row>
    <row r="53305" spans="1:3" x14ac:dyDescent="0.25">
      <c r="A53305">
        <v>1858</v>
      </c>
      <c r="B53305" s="1">
        <f>DATE(2005,2,1) + TIME(0,0,0)</f>
        <v>38384</v>
      </c>
      <c r="C53305">
        <v>28.253135681</v>
      </c>
    </row>
    <row r="53306" spans="1:3" x14ac:dyDescent="0.25">
      <c r="A53306">
        <v>1886</v>
      </c>
      <c r="B53306" s="1">
        <f>DATE(2005,3,1) + TIME(0,0,0)</f>
        <v>38412</v>
      </c>
      <c r="C53306">
        <v>28.290500641000001</v>
      </c>
    </row>
    <row r="53307" spans="1:3" x14ac:dyDescent="0.25">
      <c r="A53307">
        <v>1917</v>
      </c>
      <c r="B53307" s="1">
        <f>DATE(2005,4,1) + TIME(0,0,0)</f>
        <v>38443</v>
      </c>
      <c r="C53307">
        <v>28.331607818999998</v>
      </c>
    </row>
    <row r="53308" spans="1:3" x14ac:dyDescent="0.25">
      <c r="A53308">
        <v>1947</v>
      </c>
      <c r="B53308" s="1">
        <f>DATE(2005,5,1) + TIME(0,0,0)</f>
        <v>38473</v>
      </c>
      <c r="C53308">
        <v>28.371141433999998</v>
      </c>
    </row>
    <row r="53309" spans="1:3" x14ac:dyDescent="0.25">
      <c r="A53309">
        <v>1978</v>
      </c>
      <c r="B53309" s="1">
        <f>DATE(2005,6,1) + TIME(0,0,0)</f>
        <v>38504</v>
      </c>
      <c r="C53309">
        <v>28.411750793</v>
      </c>
    </row>
    <row r="53310" spans="1:3" x14ac:dyDescent="0.25">
      <c r="A53310">
        <v>2008</v>
      </c>
      <c r="B53310" s="1">
        <f>DATE(2005,7,1) + TIME(0,0,0)</f>
        <v>38534</v>
      </c>
      <c r="C53310">
        <v>28.450828552000001</v>
      </c>
    </row>
    <row r="53311" spans="1:3" x14ac:dyDescent="0.25">
      <c r="A53311">
        <v>2039</v>
      </c>
      <c r="B53311" s="1">
        <f>DATE(2005,8,1) + TIME(0,0,0)</f>
        <v>38565</v>
      </c>
      <c r="C53311">
        <v>28.490993499999998</v>
      </c>
    </row>
    <row r="53312" spans="1:3" x14ac:dyDescent="0.25">
      <c r="A53312">
        <v>2070</v>
      </c>
      <c r="B53312" s="1">
        <f>DATE(2005,9,1) + TIME(0,0,0)</f>
        <v>38596</v>
      </c>
      <c r="C53312">
        <v>28.530942917000001</v>
      </c>
    </row>
    <row r="53313" spans="1:3" x14ac:dyDescent="0.25">
      <c r="A53313">
        <v>2100</v>
      </c>
      <c r="B53313" s="1">
        <f>DATE(2005,10,1) + TIME(0,0,0)</f>
        <v>38626</v>
      </c>
      <c r="C53313">
        <v>28.569412231000001</v>
      </c>
    </row>
    <row r="53314" spans="1:3" x14ac:dyDescent="0.25">
      <c r="A53314">
        <v>2131</v>
      </c>
      <c r="B53314" s="1">
        <f>DATE(2005,11,1) + TIME(0,0,0)</f>
        <v>38657</v>
      </c>
      <c r="C53314">
        <v>28.608963013</v>
      </c>
    </row>
    <row r="53315" spans="1:3" x14ac:dyDescent="0.25">
      <c r="A53315">
        <v>2161</v>
      </c>
      <c r="B53315" s="1">
        <f>DATE(2005,12,1) + TIME(0,0,0)</f>
        <v>38687</v>
      </c>
      <c r="C53315">
        <v>28.647054671999999</v>
      </c>
    </row>
    <row r="53316" spans="1:3" x14ac:dyDescent="0.25">
      <c r="A53316">
        <v>2192</v>
      </c>
      <c r="B53316" s="1">
        <f>DATE(2006,1,1) + TIME(0,0,0)</f>
        <v>38718</v>
      </c>
      <c r="C53316">
        <v>28.686183928999998</v>
      </c>
    </row>
    <row r="53317" spans="1:3" x14ac:dyDescent="0.25">
      <c r="A53317">
        <v>2223</v>
      </c>
      <c r="B53317" s="1">
        <f>DATE(2006,2,1) + TIME(0,0,0)</f>
        <v>38749</v>
      </c>
      <c r="C53317">
        <v>28.725036621000001</v>
      </c>
    </row>
    <row r="53318" spans="1:3" x14ac:dyDescent="0.25">
      <c r="A53318">
        <v>2251</v>
      </c>
      <c r="B53318" s="1">
        <f>DATE(2006,3,1) + TIME(0,0,0)</f>
        <v>38777</v>
      </c>
      <c r="C53318">
        <v>28.759908675999998</v>
      </c>
    </row>
    <row r="53319" spans="1:3" x14ac:dyDescent="0.25">
      <c r="A53319">
        <v>2282</v>
      </c>
      <c r="B53319" s="1">
        <f>DATE(2006,4,1) + TIME(0,0,0)</f>
        <v>38808</v>
      </c>
      <c r="C53319">
        <v>28.798288345</v>
      </c>
    </row>
    <row r="53320" spans="1:3" x14ac:dyDescent="0.25">
      <c r="A53320">
        <v>2312</v>
      </c>
      <c r="B53320" s="1">
        <f>DATE(2006,5,1) + TIME(0,0,0)</f>
        <v>38838</v>
      </c>
      <c r="C53320">
        <v>28.835210799999999</v>
      </c>
    </row>
    <row r="53321" spans="1:3" x14ac:dyDescent="0.25">
      <c r="A53321">
        <v>2343</v>
      </c>
      <c r="B53321" s="1">
        <f>DATE(2006,6,1) + TIME(0,0,0)</f>
        <v>38869</v>
      </c>
      <c r="C53321">
        <v>28.873147964000001</v>
      </c>
    </row>
    <row r="53322" spans="1:3" x14ac:dyDescent="0.25">
      <c r="A53322">
        <v>2373</v>
      </c>
      <c r="B53322" s="1">
        <f>DATE(2006,7,1) + TIME(0,0,0)</f>
        <v>38899</v>
      </c>
      <c r="C53322">
        <v>28.909698486</v>
      </c>
    </row>
    <row r="53323" spans="1:3" x14ac:dyDescent="0.25">
      <c r="A53323">
        <v>2404</v>
      </c>
      <c r="B53323" s="1">
        <f>DATE(2006,8,1) + TIME(0,0,0)</f>
        <v>38930</v>
      </c>
      <c r="C53323">
        <v>28.947360992</v>
      </c>
    </row>
    <row r="53324" spans="1:3" x14ac:dyDescent="0.25">
      <c r="A53324">
        <v>2435</v>
      </c>
      <c r="B53324" s="1">
        <f>DATE(2006,9,1) + TIME(0,0,0)</f>
        <v>38961</v>
      </c>
      <c r="C53324">
        <v>28.984951019</v>
      </c>
    </row>
    <row r="53325" spans="1:3" x14ac:dyDescent="0.25">
      <c r="A53325">
        <v>2465</v>
      </c>
      <c r="B53325" s="1">
        <f>DATE(2006,10,1) + TIME(0,0,0)</f>
        <v>38991</v>
      </c>
      <c r="C53325">
        <v>29.021259308000001</v>
      </c>
    </row>
    <row r="53326" spans="1:3" x14ac:dyDescent="0.25">
      <c r="A53326">
        <v>2496</v>
      </c>
      <c r="B53326" s="1">
        <f>DATE(2006,11,1) + TIME(0,0,0)</f>
        <v>39022</v>
      </c>
      <c r="C53326">
        <v>29.058706283999999</v>
      </c>
    </row>
    <row r="53327" spans="1:3" x14ac:dyDescent="0.25">
      <c r="A53327">
        <v>2526</v>
      </c>
      <c r="B53327" s="1">
        <f>DATE(2006,12,1) + TIME(0,0,0)</f>
        <v>39052</v>
      </c>
      <c r="C53327">
        <v>29.094875336000001</v>
      </c>
    </row>
    <row r="53328" spans="1:3" x14ac:dyDescent="0.25">
      <c r="A53328">
        <v>2557</v>
      </c>
      <c r="B53328" s="1">
        <f>DATE(2007,1,1) + TIME(0,0,0)</f>
        <v>39083</v>
      </c>
      <c r="C53328">
        <v>29.132179260000001</v>
      </c>
    </row>
    <row r="53329" spans="1:3" x14ac:dyDescent="0.25">
      <c r="A53329">
        <v>2588</v>
      </c>
      <c r="B53329" s="1">
        <f>DATE(2007,2,1) + TIME(0,0,0)</f>
        <v>39114</v>
      </c>
      <c r="C53329">
        <v>29.169399260999999</v>
      </c>
    </row>
    <row r="53330" spans="1:3" x14ac:dyDescent="0.25">
      <c r="A53330">
        <v>2616</v>
      </c>
      <c r="B53330" s="1">
        <f>DATE(2007,3,1) + TIME(0,0,0)</f>
        <v>39142</v>
      </c>
      <c r="C53330">
        <v>29.202939987000001</v>
      </c>
    </row>
    <row r="53331" spans="1:3" x14ac:dyDescent="0.25">
      <c r="A53331">
        <v>2647</v>
      </c>
      <c r="B53331" s="1">
        <f>DATE(2007,4,1) + TIME(0,0,0)</f>
        <v>39173</v>
      </c>
      <c r="C53331">
        <v>29.239976883000001</v>
      </c>
    </row>
    <row r="53332" spans="1:3" x14ac:dyDescent="0.25">
      <c r="A53332">
        <v>2677</v>
      </c>
      <c r="B53332" s="1">
        <f>DATE(2007,5,1) + TIME(0,0,0)</f>
        <v>39203</v>
      </c>
      <c r="C53332">
        <v>29.275714873999998</v>
      </c>
    </row>
    <row r="53333" spans="1:3" x14ac:dyDescent="0.25">
      <c r="A53333">
        <v>2708</v>
      </c>
      <c r="B53333" s="1">
        <f>DATE(2007,6,1) + TIME(0,0,0)</f>
        <v>39234</v>
      </c>
      <c r="C53333">
        <v>29.312532425000001</v>
      </c>
    </row>
    <row r="53334" spans="1:3" x14ac:dyDescent="0.25">
      <c r="A53334">
        <v>2738</v>
      </c>
      <c r="B53334" s="1">
        <f>DATE(2007,7,1) + TIME(0,0,0)</f>
        <v>39264</v>
      </c>
      <c r="C53334">
        <v>29.348047256000001</v>
      </c>
    </row>
    <row r="53335" spans="1:3" x14ac:dyDescent="0.25">
      <c r="A53335">
        <v>2769</v>
      </c>
      <c r="B53335" s="1">
        <f>DATE(2007,8,1) + TIME(0,0,0)</f>
        <v>39295</v>
      </c>
      <c r="C53335">
        <v>29.384620667</v>
      </c>
    </row>
    <row r="53336" spans="1:3" x14ac:dyDescent="0.25">
      <c r="A53336">
        <v>2800</v>
      </c>
      <c r="B53336" s="1">
        <f>DATE(2007,9,1) + TIME(0,0,0)</f>
        <v>39326</v>
      </c>
      <c r="C53336">
        <v>29.421070099000001</v>
      </c>
    </row>
    <row r="53337" spans="1:3" x14ac:dyDescent="0.25">
      <c r="A53337">
        <v>2830</v>
      </c>
      <c r="B53337" s="1">
        <f>DATE(2007,10,1) + TIME(0,0,0)</f>
        <v>39356</v>
      </c>
      <c r="C53337">
        <v>29.456218718999999</v>
      </c>
    </row>
    <row r="53338" spans="1:3" x14ac:dyDescent="0.25">
      <c r="A53338">
        <v>2861</v>
      </c>
      <c r="B53338" s="1">
        <f>DATE(2007,11,1) + TIME(0,0,0)</f>
        <v>39387</v>
      </c>
      <c r="C53338">
        <v>29.492418289</v>
      </c>
    </row>
    <row r="53339" spans="1:3" x14ac:dyDescent="0.25">
      <c r="A53339">
        <v>2891</v>
      </c>
      <c r="B53339" s="1">
        <f>DATE(2007,12,1) + TIME(0,0,0)</f>
        <v>39417</v>
      </c>
      <c r="C53339">
        <v>29.527324676999999</v>
      </c>
    </row>
    <row r="53340" spans="1:3" x14ac:dyDescent="0.25">
      <c r="A53340">
        <v>2922</v>
      </c>
      <c r="B53340" s="1">
        <f>DATE(2008,1,1) + TIME(0,0,0)</f>
        <v>39448</v>
      </c>
      <c r="C53340">
        <v>29.563272476000002</v>
      </c>
    </row>
    <row r="53341" spans="1:3" x14ac:dyDescent="0.25">
      <c r="A53341">
        <v>2953</v>
      </c>
      <c r="B53341" s="1">
        <f>DATE(2008,2,1) + TIME(0,0,0)</f>
        <v>39479</v>
      </c>
      <c r="C53341">
        <v>29.599090575999998</v>
      </c>
    </row>
    <row r="53342" spans="1:3" x14ac:dyDescent="0.25">
      <c r="A53342">
        <v>2982</v>
      </c>
      <c r="B53342" s="1">
        <f>DATE(2008,3,1) + TIME(0,0,0)</f>
        <v>39508</v>
      </c>
      <c r="C53342">
        <v>29.632486343</v>
      </c>
    </row>
    <row r="53343" spans="1:3" x14ac:dyDescent="0.25">
      <c r="A53343">
        <v>3013</v>
      </c>
      <c r="B53343" s="1">
        <f>DATE(2008,4,1) + TIME(0,0,0)</f>
        <v>39539</v>
      </c>
      <c r="C53343">
        <v>29.668062209999999</v>
      </c>
    </row>
    <row r="53344" spans="1:3" x14ac:dyDescent="0.25">
      <c r="A53344">
        <v>3043</v>
      </c>
      <c r="B53344" s="1">
        <f>DATE(2008,5,1) + TIME(0,0,0)</f>
        <v>39569</v>
      </c>
      <c r="C53344">
        <v>29.702371596999999</v>
      </c>
    </row>
    <row r="53345" spans="1:3" x14ac:dyDescent="0.25">
      <c r="A53345">
        <v>3074</v>
      </c>
      <c r="B53345" s="1">
        <f>DATE(2008,6,1) + TIME(0,0,0)</f>
        <v>39600</v>
      </c>
      <c r="C53345">
        <v>29.737701416</v>
      </c>
    </row>
    <row r="53346" spans="1:3" x14ac:dyDescent="0.25">
      <c r="A53346">
        <v>3104</v>
      </c>
      <c r="B53346" s="1">
        <f>DATE(2008,7,1) + TIME(0,0,0)</f>
        <v>39630</v>
      </c>
      <c r="C53346">
        <v>29.771770477</v>
      </c>
    </row>
    <row r="53347" spans="1:3" x14ac:dyDescent="0.25">
      <c r="A53347">
        <v>3135</v>
      </c>
      <c r="B53347" s="1">
        <f>DATE(2008,8,1) + TIME(0,0,0)</f>
        <v>39661</v>
      </c>
      <c r="C53347">
        <v>29.806850433000001</v>
      </c>
    </row>
    <row r="53348" spans="1:3" x14ac:dyDescent="0.25">
      <c r="A53348">
        <v>3166</v>
      </c>
      <c r="B53348" s="1">
        <f>DATE(2008,9,1) + TIME(0,0,0)</f>
        <v>39692</v>
      </c>
      <c r="C53348">
        <v>29.841800689999999</v>
      </c>
    </row>
    <row r="53349" spans="1:3" x14ac:dyDescent="0.25">
      <c r="A53349">
        <v>3196</v>
      </c>
      <c r="B53349" s="1">
        <f>DATE(2008,10,1) + TIME(0,0,0)</f>
        <v>39722</v>
      </c>
      <c r="C53349">
        <v>29.875501632999999</v>
      </c>
    </row>
    <row r="53350" spans="1:3" x14ac:dyDescent="0.25">
      <c r="A53350">
        <v>3227</v>
      </c>
      <c r="B53350" s="1">
        <f>DATE(2008,11,1) + TIME(0,0,0)</f>
        <v>39753</v>
      </c>
      <c r="C53350">
        <v>29.910194397000001</v>
      </c>
    </row>
    <row r="53351" spans="1:3" x14ac:dyDescent="0.25">
      <c r="A53351">
        <v>3257</v>
      </c>
      <c r="B53351" s="1">
        <f>DATE(2008,12,1) + TIME(0,0,0)</f>
        <v>39783</v>
      </c>
      <c r="C53351">
        <v>29.943641663000001</v>
      </c>
    </row>
    <row r="53352" spans="1:3" x14ac:dyDescent="0.25">
      <c r="A53352">
        <v>3288</v>
      </c>
      <c r="B53352" s="1">
        <f>DATE(2009,1,1) + TIME(0,0,0)</f>
        <v>39814</v>
      </c>
      <c r="C53352">
        <v>29.978071213</v>
      </c>
    </row>
    <row r="53353" spans="1:3" x14ac:dyDescent="0.25">
      <c r="A53353">
        <v>3319</v>
      </c>
      <c r="B53353" s="1">
        <f>DATE(2009,2,1) + TIME(0,0,0)</f>
        <v>39845</v>
      </c>
      <c r="C53353">
        <v>30.012361525999999</v>
      </c>
    </row>
    <row r="53354" spans="1:3" x14ac:dyDescent="0.25">
      <c r="A53354">
        <v>3347</v>
      </c>
      <c r="B53354" s="1">
        <f>DATE(2009,3,1) + TIME(0,0,0)</f>
        <v>39873</v>
      </c>
      <c r="C53354">
        <v>30.043214798000001</v>
      </c>
    </row>
    <row r="53355" spans="1:3" x14ac:dyDescent="0.25">
      <c r="A53355">
        <v>3378</v>
      </c>
      <c r="B53355" s="1">
        <f>DATE(2009,4,1) + TIME(0,0,0)</f>
        <v>39904</v>
      </c>
      <c r="C53355">
        <v>30.077238083000001</v>
      </c>
    </row>
    <row r="53356" spans="1:3" x14ac:dyDescent="0.25">
      <c r="A53356">
        <v>3408</v>
      </c>
      <c r="B53356" s="1">
        <f>DATE(2009,5,1) + TIME(0,0,0)</f>
        <v>39934</v>
      </c>
      <c r="C53356">
        <v>30.110029221000001</v>
      </c>
    </row>
    <row r="53357" spans="1:3" x14ac:dyDescent="0.25">
      <c r="A53357">
        <v>3439</v>
      </c>
      <c r="B53357" s="1">
        <f>DATE(2009,6,1) + TIME(0,0,0)</f>
        <v>39965</v>
      </c>
      <c r="C53357">
        <v>30.143772125000002</v>
      </c>
    </row>
    <row r="53358" spans="1:3" x14ac:dyDescent="0.25">
      <c r="A53358">
        <v>3469</v>
      </c>
      <c r="B53358" s="1">
        <f>DATE(2009,7,1) + TIME(0,0,0)</f>
        <v>39995</v>
      </c>
      <c r="C53358">
        <v>30.176288605</v>
      </c>
    </row>
    <row r="53359" spans="1:3" x14ac:dyDescent="0.25">
      <c r="A53359">
        <v>3500</v>
      </c>
      <c r="B53359" s="1">
        <f>DATE(2009,8,1) + TIME(0,0,0)</f>
        <v>40026</v>
      </c>
      <c r="C53359">
        <v>30.209743499999998</v>
      </c>
    </row>
    <row r="53360" spans="1:3" x14ac:dyDescent="0.25">
      <c r="A53360">
        <v>3531</v>
      </c>
      <c r="B53360" s="1">
        <f>DATE(2009,9,1) + TIME(0,0,0)</f>
        <v>40057</v>
      </c>
      <c r="C53360">
        <v>30.243041991999998</v>
      </c>
    </row>
    <row r="53361" spans="1:3" x14ac:dyDescent="0.25">
      <c r="A53361">
        <v>3561</v>
      </c>
      <c r="B53361" s="1">
        <f>DATE(2009,10,1) + TIME(0,0,0)</f>
        <v>40087</v>
      </c>
      <c r="C53361">
        <v>30.275121688999999</v>
      </c>
    </row>
    <row r="53362" spans="1:3" x14ac:dyDescent="0.25">
      <c r="A53362">
        <v>3592</v>
      </c>
      <c r="B53362" s="1">
        <f>DATE(2009,11,1) + TIME(0,0,0)</f>
        <v>40118</v>
      </c>
      <c r="C53362">
        <v>30.308120727999999</v>
      </c>
    </row>
    <row r="53363" spans="1:3" x14ac:dyDescent="0.25">
      <c r="A53363">
        <v>3622</v>
      </c>
      <c r="B53363" s="1">
        <f>DATE(2009,12,1) + TIME(0,0,0)</f>
        <v>40148</v>
      </c>
      <c r="C53363">
        <v>30.339897155999999</v>
      </c>
    </row>
    <row r="53364" spans="1:3" x14ac:dyDescent="0.25">
      <c r="A53364">
        <v>3653</v>
      </c>
      <c r="B53364" s="1">
        <f>DATE(2010,1,1) + TIME(0,0,0)</f>
        <v>40179</v>
      </c>
      <c r="C53364">
        <v>30.372579575</v>
      </c>
    </row>
    <row r="53365" spans="1:3" x14ac:dyDescent="0.25">
      <c r="A53365">
        <v>3684</v>
      </c>
      <c r="B53365" s="1">
        <f>DATE(2010,2,1) + TIME(0,0,0)</f>
        <v>40210</v>
      </c>
      <c r="C53365">
        <v>30.405092238999998</v>
      </c>
    </row>
    <row r="53366" spans="1:3" x14ac:dyDescent="0.25">
      <c r="A53366">
        <v>3712</v>
      </c>
      <c r="B53366" s="1">
        <f>DATE(2010,3,1) + TIME(0,0,0)</f>
        <v>40238</v>
      </c>
      <c r="C53366">
        <v>30.434318542</v>
      </c>
    </row>
    <row r="53367" spans="1:3" x14ac:dyDescent="0.25">
      <c r="A53367">
        <v>3743</v>
      </c>
      <c r="B53367" s="1">
        <f>DATE(2010,4,1) + TIME(0,0,0)</f>
        <v>40269</v>
      </c>
      <c r="C53367">
        <v>30.466516495</v>
      </c>
    </row>
    <row r="53368" spans="1:3" x14ac:dyDescent="0.25">
      <c r="A53368">
        <v>3773</v>
      </c>
      <c r="B53368" s="1">
        <f>DATE(2010,5,1) + TIME(0,0,0)</f>
        <v>40299</v>
      </c>
      <c r="C53368">
        <v>30.497505188000002</v>
      </c>
    </row>
    <row r="53369" spans="1:3" x14ac:dyDescent="0.25">
      <c r="A53369">
        <v>3804</v>
      </c>
      <c r="B53369" s="1">
        <f>DATE(2010,6,1) + TIME(0,0,0)</f>
        <v>40330</v>
      </c>
      <c r="C53369">
        <v>30.529359818</v>
      </c>
    </row>
    <row r="53370" spans="1:3" x14ac:dyDescent="0.25">
      <c r="A53370">
        <v>3834</v>
      </c>
      <c r="B53370" s="1">
        <f>DATE(2010,7,1) + TIME(0,0,0)</f>
        <v>40360</v>
      </c>
      <c r="C53370">
        <v>30.560012817</v>
      </c>
    </row>
    <row r="53371" spans="1:3" x14ac:dyDescent="0.25">
      <c r="A53371">
        <v>3865</v>
      </c>
      <c r="B53371" s="1">
        <f>DATE(2010,8,1) + TIME(0,0,0)</f>
        <v>40391</v>
      </c>
      <c r="C53371">
        <v>30.591514586999999</v>
      </c>
    </row>
    <row r="53372" spans="1:3" x14ac:dyDescent="0.25">
      <c r="A53372">
        <v>3896</v>
      </c>
      <c r="B53372" s="1">
        <f>DATE(2010,9,1) + TIME(0,0,0)</f>
        <v>40422</v>
      </c>
      <c r="C53372">
        <v>30.622827529999999</v>
      </c>
    </row>
    <row r="53373" spans="1:3" x14ac:dyDescent="0.25">
      <c r="A53373">
        <v>3926</v>
      </c>
      <c r="B53373" s="1">
        <f>DATE(2010,10,1) + TIME(0,0,0)</f>
        <v>40452</v>
      </c>
      <c r="C53373">
        <v>30.652961731000001</v>
      </c>
    </row>
    <row r="53374" spans="1:3" x14ac:dyDescent="0.25">
      <c r="A53374">
        <v>3957</v>
      </c>
      <c r="B53374" s="1">
        <f>DATE(2010,11,1) + TIME(0,0,0)</f>
        <v>40483</v>
      </c>
      <c r="C53374">
        <v>30.683908463000002</v>
      </c>
    </row>
    <row r="53375" spans="1:3" x14ac:dyDescent="0.25">
      <c r="A53375">
        <v>3987</v>
      </c>
      <c r="B53375" s="1">
        <f>DATE(2010,12,1) + TIME(0,0,0)</f>
        <v>40513</v>
      </c>
      <c r="C53375">
        <v>30.713685988999998</v>
      </c>
    </row>
    <row r="53376" spans="1:3" x14ac:dyDescent="0.25">
      <c r="A53376">
        <v>4018</v>
      </c>
      <c r="B53376" s="1">
        <f>DATE(2011,1,1) + TIME(0,0,0)</f>
        <v>40544</v>
      </c>
      <c r="C53376">
        <v>30.744266509999999</v>
      </c>
    </row>
    <row r="53377" spans="1:3" x14ac:dyDescent="0.25">
      <c r="A53377">
        <v>4049</v>
      </c>
      <c r="B53377" s="1">
        <f>DATE(2011,2,1) + TIME(0,0,0)</f>
        <v>40575</v>
      </c>
      <c r="C53377">
        <v>30.774675369000001</v>
      </c>
    </row>
    <row r="53378" spans="1:3" x14ac:dyDescent="0.25">
      <c r="A53378">
        <v>4077</v>
      </c>
      <c r="B53378" s="1">
        <f>DATE(2011,3,1) + TIME(0,0,0)</f>
        <v>40603</v>
      </c>
      <c r="C53378">
        <v>30.801980971999999</v>
      </c>
    </row>
    <row r="53379" spans="1:3" x14ac:dyDescent="0.25">
      <c r="A53379">
        <v>4108</v>
      </c>
      <c r="B53379" s="1">
        <f>DATE(2011,4,1) + TIME(0,0,0)</f>
        <v>40634</v>
      </c>
      <c r="C53379">
        <v>30.832048415999999</v>
      </c>
    </row>
    <row r="53380" spans="1:3" x14ac:dyDescent="0.25">
      <c r="A53380">
        <v>4138</v>
      </c>
      <c r="B53380" s="1">
        <f>DATE(2011,5,1) + TIME(0,0,0)</f>
        <v>40664</v>
      </c>
      <c r="C53380">
        <v>30.860977172999998</v>
      </c>
    </row>
    <row r="53381" spans="1:3" x14ac:dyDescent="0.25">
      <c r="A53381">
        <v>4169</v>
      </c>
      <c r="B53381" s="1">
        <f>DATE(2011,6,1) + TIME(0,0,0)</f>
        <v>40695</v>
      </c>
      <c r="C53381">
        <v>30.890707016</v>
      </c>
    </row>
    <row r="53382" spans="1:3" x14ac:dyDescent="0.25">
      <c r="A53382">
        <v>4199</v>
      </c>
      <c r="B53382" s="1">
        <f>DATE(2011,7,1) + TIME(0,0,0)</f>
        <v>40725</v>
      </c>
      <c r="C53382">
        <v>30.919307709000002</v>
      </c>
    </row>
    <row r="53383" spans="1:3" x14ac:dyDescent="0.25">
      <c r="A53383">
        <v>4230</v>
      </c>
      <c r="B53383" s="1">
        <f>DATE(2011,8,1) + TIME(0,0,0)</f>
        <v>40756</v>
      </c>
      <c r="C53383">
        <v>30.948701859</v>
      </c>
    </row>
    <row r="53384" spans="1:3" x14ac:dyDescent="0.25">
      <c r="A53384">
        <v>4261</v>
      </c>
      <c r="B53384" s="1">
        <f>DATE(2011,9,1) + TIME(0,0,0)</f>
        <v>40787</v>
      </c>
      <c r="C53384">
        <v>30.977918625000001</v>
      </c>
    </row>
    <row r="53385" spans="1:3" x14ac:dyDescent="0.25">
      <c r="A53385">
        <v>4291</v>
      </c>
      <c r="B53385" s="1">
        <f>DATE(2011,10,1) + TIME(0,0,0)</f>
        <v>40817</v>
      </c>
      <c r="C53385">
        <v>31.006038665999998</v>
      </c>
    </row>
    <row r="53386" spans="1:3" x14ac:dyDescent="0.25">
      <c r="A53386">
        <v>4322</v>
      </c>
      <c r="B53386" s="1">
        <f>DATE(2011,11,1) + TIME(0,0,0)</f>
        <v>40848</v>
      </c>
      <c r="C53386">
        <v>31.034923552999999</v>
      </c>
    </row>
    <row r="53387" spans="1:3" x14ac:dyDescent="0.25">
      <c r="A53387">
        <v>4352</v>
      </c>
      <c r="B53387" s="1">
        <f>DATE(2011,12,1) + TIME(0,0,0)</f>
        <v>40878</v>
      </c>
      <c r="C53387">
        <v>31.062725066999999</v>
      </c>
    </row>
    <row r="53388" spans="1:3" x14ac:dyDescent="0.25">
      <c r="A53388">
        <v>4383</v>
      </c>
      <c r="B53388" s="1">
        <f>DATE(2012,1,1) + TIME(0,0,0)</f>
        <v>40909</v>
      </c>
      <c r="C53388">
        <v>31.091278075999998</v>
      </c>
    </row>
    <row r="53389" spans="1:3" x14ac:dyDescent="0.25">
      <c r="A53389">
        <v>4414</v>
      </c>
      <c r="B53389" s="1">
        <f>DATE(2012,2,1) + TIME(0,0,0)</f>
        <v>40940</v>
      </c>
      <c r="C53389">
        <v>31.119672775000002</v>
      </c>
    </row>
    <row r="53390" spans="1:3" x14ac:dyDescent="0.25">
      <c r="A53390">
        <v>4443</v>
      </c>
      <c r="B53390" s="1">
        <f>DATE(2012,3,1) + TIME(0,0,0)</f>
        <v>40969</v>
      </c>
      <c r="C53390">
        <v>31.146080016999999</v>
      </c>
    </row>
    <row r="53391" spans="1:3" x14ac:dyDescent="0.25">
      <c r="A53391">
        <v>4474</v>
      </c>
      <c r="B53391" s="1">
        <f>DATE(2012,4,1) + TIME(0,0,0)</f>
        <v>41000</v>
      </c>
      <c r="C53391">
        <v>31.174148559999999</v>
      </c>
    </row>
    <row r="53392" spans="1:3" x14ac:dyDescent="0.25">
      <c r="A53392">
        <v>4504</v>
      </c>
      <c r="B53392" s="1">
        <f>DATE(2012,5,1) + TIME(0,0,0)</f>
        <v>41030</v>
      </c>
      <c r="C53392">
        <v>31.201158524</v>
      </c>
    </row>
    <row r="53393" spans="1:3" x14ac:dyDescent="0.25">
      <c r="A53393">
        <v>4535</v>
      </c>
      <c r="B53393" s="1">
        <f>DATE(2012,6,1) + TIME(0,0,0)</f>
        <v>41061</v>
      </c>
      <c r="C53393">
        <v>31.228906631000001</v>
      </c>
    </row>
    <row r="53394" spans="1:3" x14ac:dyDescent="0.25">
      <c r="A53394">
        <v>4565</v>
      </c>
      <c r="B53394" s="1">
        <f>DATE(2012,7,1) + TIME(0,0,0)</f>
        <v>41091</v>
      </c>
      <c r="C53394">
        <v>31.255605698</v>
      </c>
    </row>
    <row r="53395" spans="1:3" x14ac:dyDescent="0.25">
      <c r="A53395">
        <v>4596</v>
      </c>
      <c r="B53395" s="1">
        <f>DATE(2012,8,1) + TIME(0,0,0)</f>
        <v>41122</v>
      </c>
      <c r="C53395">
        <v>31.283033370999998</v>
      </c>
    </row>
    <row r="53396" spans="1:3" x14ac:dyDescent="0.25">
      <c r="A53396">
        <v>4627</v>
      </c>
      <c r="B53396" s="1">
        <f>DATE(2012,9,1) + TIME(0,0,0)</f>
        <v>41153</v>
      </c>
      <c r="C53396">
        <v>31.310302734</v>
      </c>
    </row>
    <row r="53397" spans="1:3" x14ac:dyDescent="0.25">
      <c r="A53397">
        <v>4657</v>
      </c>
      <c r="B53397" s="1">
        <f>DATE(2012,10,1) + TIME(0,0,0)</f>
        <v>41183</v>
      </c>
      <c r="C53397">
        <v>31.336540222</v>
      </c>
    </row>
    <row r="53398" spans="1:3" x14ac:dyDescent="0.25">
      <c r="A53398">
        <v>4688</v>
      </c>
      <c r="B53398" s="1">
        <f>DATE(2012,11,1) + TIME(0,0,0)</f>
        <v>41214</v>
      </c>
      <c r="C53398">
        <v>31.363496779999998</v>
      </c>
    </row>
    <row r="53399" spans="1:3" x14ac:dyDescent="0.25">
      <c r="A53399">
        <v>4718</v>
      </c>
      <c r="B53399" s="1">
        <f>DATE(2012,12,1) + TIME(0,0,0)</f>
        <v>41244</v>
      </c>
      <c r="C53399">
        <v>31.389432907</v>
      </c>
    </row>
    <row r="53400" spans="1:3" x14ac:dyDescent="0.25">
      <c r="A53400">
        <v>4749</v>
      </c>
      <c r="B53400" s="1">
        <f>DATE(2013,1,1) + TIME(0,0,0)</f>
        <v>41275</v>
      </c>
      <c r="C53400">
        <v>31.416080475000001</v>
      </c>
    </row>
    <row r="53401" spans="1:3" x14ac:dyDescent="0.25">
      <c r="A53401">
        <v>4780</v>
      </c>
      <c r="B53401" s="1">
        <f>DATE(2013,2,1) + TIME(0,0,0)</f>
        <v>41306</v>
      </c>
      <c r="C53401">
        <v>31.442573546999999</v>
      </c>
    </row>
    <row r="53402" spans="1:3" x14ac:dyDescent="0.25">
      <c r="A53402">
        <v>4808</v>
      </c>
      <c r="B53402" s="1">
        <f>DATE(2013,3,1) + TIME(0,0,0)</f>
        <v>41334</v>
      </c>
      <c r="C53402">
        <v>31.466371536</v>
      </c>
    </row>
    <row r="53403" spans="1:3" x14ac:dyDescent="0.25">
      <c r="A53403">
        <v>4839</v>
      </c>
      <c r="B53403" s="1">
        <f>DATE(2013,4,1) + TIME(0,0,0)</f>
        <v>41365</v>
      </c>
      <c r="C53403">
        <v>31.492572784</v>
      </c>
    </row>
    <row r="53404" spans="1:3" x14ac:dyDescent="0.25">
      <c r="A53404">
        <v>4869</v>
      </c>
      <c r="B53404" s="1">
        <f>DATE(2013,5,1) + TIME(0,0,0)</f>
        <v>41395</v>
      </c>
      <c r="C53404">
        <v>31.517786026</v>
      </c>
    </row>
    <row r="53405" spans="1:3" x14ac:dyDescent="0.25">
      <c r="A53405">
        <v>4900</v>
      </c>
      <c r="B53405" s="1">
        <f>DATE(2013,6,1) + TIME(0,0,0)</f>
        <v>41426</v>
      </c>
      <c r="C53405">
        <v>31.543691634999998</v>
      </c>
    </row>
    <row r="53406" spans="1:3" x14ac:dyDescent="0.25">
      <c r="A53406">
        <v>4930</v>
      </c>
      <c r="B53406" s="1">
        <f>DATE(2013,7,1) + TIME(0,0,0)</f>
        <v>41456</v>
      </c>
      <c r="C53406">
        <v>31.568620681999999</v>
      </c>
    </row>
    <row r="53407" spans="1:3" x14ac:dyDescent="0.25">
      <c r="A53407">
        <v>4961</v>
      </c>
      <c r="B53407" s="1">
        <f>DATE(2013,8,1) + TIME(0,0,0)</f>
        <v>41487</v>
      </c>
      <c r="C53407">
        <v>31.594236374000001</v>
      </c>
    </row>
    <row r="53408" spans="1:3" x14ac:dyDescent="0.25">
      <c r="A53408">
        <v>4992</v>
      </c>
      <c r="B53408" s="1">
        <f>DATE(2013,9,1) + TIME(0,0,0)</f>
        <v>41518</v>
      </c>
      <c r="C53408">
        <v>31.619695663000002</v>
      </c>
    </row>
    <row r="53409" spans="1:3" x14ac:dyDescent="0.25">
      <c r="A53409">
        <v>5022</v>
      </c>
      <c r="B53409" s="1">
        <f>DATE(2013,10,1) + TIME(0,0,0)</f>
        <v>41548</v>
      </c>
      <c r="C53409">
        <v>31.644186019999999</v>
      </c>
    </row>
    <row r="53410" spans="1:3" x14ac:dyDescent="0.25">
      <c r="A53410">
        <v>5053</v>
      </c>
      <c r="B53410" s="1">
        <f>DATE(2013,11,1) + TIME(0,0,0)</f>
        <v>41579</v>
      </c>
      <c r="C53410">
        <v>31.669345856</v>
      </c>
    </row>
    <row r="53411" spans="1:3" x14ac:dyDescent="0.25">
      <c r="A53411">
        <v>5083</v>
      </c>
      <c r="B53411" s="1">
        <f>DATE(2013,12,1) + TIME(0,0,0)</f>
        <v>41609</v>
      </c>
      <c r="C53411">
        <v>31.693561553999999</v>
      </c>
    </row>
    <row r="53412" spans="1:3" x14ac:dyDescent="0.25">
      <c r="A53412">
        <v>5114</v>
      </c>
      <c r="B53412" s="1">
        <f>DATE(2014,1,1) + TIME(0,0,0)</f>
        <v>41640</v>
      </c>
      <c r="C53412">
        <v>31.718444823999999</v>
      </c>
    </row>
    <row r="53413" spans="1:3" x14ac:dyDescent="0.25">
      <c r="A53413">
        <v>5145</v>
      </c>
      <c r="B53413" s="1">
        <f>DATE(2014,2,1) + TIME(0,0,0)</f>
        <v>41671</v>
      </c>
      <c r="C53413">
        <v>31.743188858</v>
      </c>
    </row>
    <row r="53414" spans="1:3" x14ac:dyDescent="0.25">
      <c r="A53414">
        <v>5173</v>
      </c>
      <c r="B53414" s="1">
        <f>DATE(2014,3,1) + TIME(0,0,0)</f>
        <v>41699</v>
      </c>
      <c r="C53414">
        <v>31.765420914</v>
      </c>
    </row>
    <row r="53415" spans="1:3" x14ac:dyDescent="0.25">
      <c r="A53415">
        <v>5204</v>
      </c>
      <c r="B53415" s="1">
        <f>DATE(2014,4,1) + TIME(0,0,0)</f>
        <v>41730</v>
      </c>
      <c r="C53415">
        <v>31.789903640999999</v>
      </c>
    </row>
    <row r="53416" spans="1:3" x14ac:dyDescent="0.25">
      <c r="A53416">
        <v>5234</v>
      </c>
      <c r="B53416" s="1">
        <f>DATE(2014,5,1) + TIME(0,0,0)</f>
        <v>41760</v>
      </c>
      <c r="C53416">
        <v>31.813468932999999</v>
      </c>
    </row>
    <row r="53417" spans="1:3" x14ac:dyDescent="0.25">
      <c r="A53417">
        <v>5265</v>
      </c>
      <c r="B53417" s="1">
        <f>DATE(2014,6,1) + TIME(0,0,0)</f>
        <v>41791</v>
      </c>
      <c r="C53417">
        <v>31.837686539</v>
      </c>
    </row>
    <row r="53418" spans="1:3" x14ac:dyDescent="0.25">
      <c r="A53418">
        <v>5295</v>
      </c>
      <c r="B53418" s="1">
        <f>DATE(2014,7,1) + TIME(0,0,0)</f>
        <v>41821</v>
      </c>
      <c r="C53418">
        <v>31.860996245999999</v>
      </c>
    </row>
    <row r="53419" spans="1:3" x14ac:dyDescent="0.25">
      <c r="A53419">
        <v>5326</v>
      </c>
      <c r="B53419" s="1">
        <f>DATE(2014,8,1) + TIME(0,0,0)</f>
        <v>41852</v>
      </c>
      <c r="C53419">
        <v>31.884952545000001</v>
      </c>
    </row>
    <row r="53420" spans="1:3" x14ac:dyDescent="0.25">
      <c r="A53420">
        <v>5357</v>
      </c>
      <c r="B53420" s="1">
        <f>DATE(2014,9,1) + TIME(0,0,0)</f>
        <v>41883</v>
      </c>
      <c r="C53420">
        <v>31.908777236999999</v>
      </c>
    </row>
    <row r="53421" spans="1:3" x14ac:dyDescent="0.25">
      <c r="A53421">
        <v>5387</v>
      </c>
      <c r="B53421" s="1">
        <f>DATE(2014,10,1) + TIME(0,0,0)</f>
        <v>41913</v>
      </c>
      <c r="C53421">
        <v>31.931711196999998</v>
      </c>
    </row>
    <row r="53422" spans="1:3" x14ac:dyDescent="0.25">
      <c r="A53422">
        <v>5418</v>
      </c>
      <c r="B53422" s="1">
        <f>DATE(2014,11,1) + TIME(0,0,0)</f>
        <v>41944</v>
      </c>
      <c r="C53422">
        <v>31.955280303999999</v>
      </c>
    </row>
    <row r="53423" spans="1:3" x14ac:dyDescent="0.25">
      <c r="A53423">
        <v>5448</v>
      </c>
      <c r="B53423" s="1">
        <f>DATE(2014,12,1) + TIME(0,0,0)</f>
        <v>41974</v>
      </c>
      <c r="C53423">
        <v>31.977968216000001</v>
      </c>
    </row>
    <row r="53424" spans="1:3" x14ac:dyDescent="0.25">
      <c r="A53424">
        <v>5479</v>
      </c>
      <c r="B53424" s="1">
        <f>DATE(2015,1,1) + TIME(0,0,0)</f>
        <v>42005</v>
      </c>
      <c r="C53424">
        <v>32.001289368000002</v>
      </c>
    </row>
    <row r="53425" spans="1:3" x14ac:dyDescent="0.25">
      <c r="A53425">
        <v>5510</v>
      </c>
      <c r="B53425" s="1">
        <f>DATE(2015,2,1) + TIME(0,0,0)</f>
        <v>42036</v>
      </c>
      <c r="C53425">
        <v>32.024486541999998</v>
      </c>
    </row>
    <row r="53426" spans="1:3" x14ac:dyDescent="0.25">
      <c r="A53426">
        <v>5538</v>
      </c>
      <c r="B53426" s="1">
        <f>DATE(2015,3,1) + TIME(0,0,0)</f>
        <v>42064</v>
      </c>
      <c r="C53426">
        <v>32.045337676999999</v>
      </c>
    </row>
    <row r="53427" spans="1:3" x14ac:dyDescent="0.25">
      <c r="A53427">
        <v>5569</v>
      </c>
      <c r="B53427" s="1">
        <f>DATE(2015,4,1) + TIME(0,0,0)</f>
        <v>42095</v>
      </c>
      <c r="C53427">
        <v>32.068317413000003</v>
      </c>
    </row>
    <row r="53428" spans="1:3" x14ac:dyDescent="0.25">
      <c r="A53428">
        <v>5599</v>
      </c>
      <c r="B53428" s="1">
        <f>DATE(2015,5,1) + TIME(0,0,0)</f>
        <v>42125</v>
      </c>
      <c r="C53428">
        <v>32.090450287000003</v>
      </c>
    </row>
    <row r="53429" spans="1:3" x14ac:dyDescent="0.25">
      <c r="A53429">
        <v>5630</v>
      </c>
      <c r="B53429" s="1">
        <f>DATE(2015,6,1) + TIME(0,0,0)</f>
        <v>42156</v>
      </c>
      <c r="C53429">
        <v>32.113204955999997</v>
      </c>
    </row>
    <row r="53430" spans="1:3" x14ac:dyDescent="0.25">
      <c r="A53430">
        <v>5660</v>
      </c>
      <c r="B53430" s="1">
        <f>DATE(2015,7,1) + TIME(0,0,0)</f>
        <v>42186</v>
      </c>
      <c r="C53430">
        <v>32.135131835999999</v>
      </c>
    </row>
    <row r="53431" spans="1:3" x14ac:dyDescent="0.25">
      <c r="A53431">
        <v>5691</v>
      </c>
      <c r="B53431" s="1">
        <f>DATE(2015,8,1) + TIME(0,0,0)</f>
        <v>42217</v>
      </c>
      <c r="C53431">
        <v>32.157676696999999</v>
      </c>
    </row>
    <row r="53432" spans="1:3" x14ac:dyDescent="0.25">
      <c r="A53432">
        <v>5722</v>
      </c>
      <c r="B53432" s="1">
        <f>DATE(2015,9,1) + TIME(0,0,0)</f>
        <v>42248</v>
      </c>
      <c r="C53432">
        <v>32.180122375000003</v>
      </c>
    </row>
    <row r="53433" spans="1:3" x14ac:dyDescent="0.25">
      <c r="A53433">
        <v>5752</v>
      </c>
      <c r="B53433" s="1">
        <f>DATE(2015,10,1) + TIME(0,0,0)</f>
        <v>42278</v>
      </c>
      <c r="C53433">
        <v>32.201747894</v>
      </c>
    </row>
    <row r="53434" spans="1:3" x14ac:dyDescent="0.25">
      <c r="A53434">
        <v>5783</v>
      </c>
      <c r="B53434" s="1">
        <f>DATE(2015,11,1) + TIME(0,0,0)</f>
        <v>42309</v>
      </c>
      <c r="C53434">
        <v>32.223995209000002</v>
      </c>
    </row>
    <row r="53435" spans="1:3" x14ac:dyDescent="0.25">
      <c r="A53435">
        <v>5813</v>
      </c>
      <c r="B53435" s="1">
        <f>DATE(2015,12,1) + TIME(0,0,0)</f>
        <v>42339</v>
      </c>
      <c r="C53435">
        <v>32.245437621999997</v>
      </c>
    </row>
    <row r="53436" spans="1:3" x14ac:dyDescent="0.25">
      <c r="A53436">
        <v>5844</v>
      </c>
      <c r="B53436" s="1">
        <f>DATE(2016,1,1) + TIME(0,0,0)</f>
        <v>42370</v>
      </c>
      <c r="C53436">
        <v>32.267505645999996</v>
      </c>
    </row>
    <row r="53437" spans="1:3" x14ac:dyDescent="0.25">
      <c r="A53437">
        <v>5875</v>
      </c>
      <c r="B53437" s="1">
        <f>DATE(2016,2,1) + TIME(0,0,0)</f>
        <v>42401</v>
      </c>
      <c r="C53437">
        <v>32.289478301999999</v>
      </c>
    </row>
    <row r="53438" spans="1:3" x14ac:dyDescent="0.25">
      <c r="A53438">
        <v>5904</v>
      </c>
      <c r="B53438" s="1">
        <f>DATE(2016,3,1) + TIME(0,0,0)</f>
        <v>42430</v>
      </c>
      <c r="C53438">
        <v>32.309959411999998</v>
      </c>
    </row>
    <row r="53439" spans="1:3" x14ac:dyDescent="0.25">
      <c r="A53439">
        <v>5935</v>
      </c>
      <c r="B53439" s="1">
        <f>DATE(2016,4,1) + TIME(0,0,0)</f>
        <v>42461</v>
      </c>
      <c r="C53439">
        <v>32.331764221</v>
      </c>
    </row>
    <row r="53440" spans="1:3" x14ac:dyDescent="0.25">
      <c r="A53440">
        <v>5965</v>
      </c>
      <c r="B53440" s="1">
        <f>DATE(2016,5,1) + TIME(0,0,0)</f>
        <v>42491</v>
      </c>
      <c r="C53440">
        <v>32.352787018000001</v>
      </c>
    </row>
    <row r="53441" spans="1:3" x14ac:dyDescent="0.25">
      <c r="A53441">
        <v>5996</v>
      </c>
      <c r="B53441" s="1">
        <f>DATE(2016,6,1) + TIME(0,0,0)</f>
        <v>42522</v>
      </c>
      <c r="C53441">
        <v>32.374427795000003</v>
      </c>
    </row>
    <row r="53442" spans="1:3" x14ac:dyDescent="0.25">
      <c r="A53442">
        <v>6026</v>
      </c>
      <c r="B53442" s="1">
        <f>DATE(2016,7,1) + TIME(0,0,0)</f>
        <v>42552</v>
      </c>
      <c r="C53442">
        <v>32.395290375000002</v>
      </c>
    </row>
    <row r="53443" spans="1:3" x14ac:dyDescent="0.25">
      <c r="A53443">
        <v>6057</v>
      </c>
      <c r="B53443" s="1">
        <f>DATE(2016,8,1) + TIME(0,0,0)</f>
        <v>42583</v>
      </c>
      <c r="C53443">
        <v>32.416770935000002</v>
      </c>
    </row>
    <row r="53444" spans="1:3" x14ac:dyDescent="0.25">
      <c r="A53444">
        <v>6088</v>
      </c>
      <c r="B53444" s="1">
        <f>DATE(2016,9,1) + TIME(0,0,0)</f>
        <v>42614</v>
      </c>
      <c r="C53444">
        <v>32.438171386999997</v>
      </c>
    </row>
    <row r="53445" spans="1:3" x14ac:dyDescent="0.25">
      <c r="A53445">
        <v>6118</v>
      </c>
      <c r="B53445" s="1">
        <f>DATE(2016,10,1) + TIME(0,0,0)</f>
        <v>42644</v>
      </c>
      <c r="C53445">
        <v>32.458805083999998</v>
      </c>
    </row>
    <row r="53446" spans="1:3" x14ac:dyDescent="0.25">
      <c r="A53446">
        <v>6149</v>
      </c>
      <c r="B53446" s="1">
        <f>DATE(2016,11,1) + TIME(0,0,0)</f>
        <v>42675</v>
      </c>
      <c r="C53446">
        <v>32.480052948000001</v>
      </c>
    </row>
    <row r="53447" spans="1:3" x14ac:dyDescent="0.25">
      <c r="A53447">
        <v>6179</v>
      </c>
      <c r="B53447" s="1">
        <f>DATE(2016,12,1) + TIME(0,0,0)</f>
        <v>42705</v>
      </c>
      <c r="C53447">
        <v>32.500545502000001</v>
      </c>
    </row>
    <row r="53448" spans="1:3" x14ac:dyDescent="0.25">
      <c r="A53448">
        <v>6210</v>
      </c>
      <c r="B53448" s="1">
        <f>DATE(2017,1,1) + TIME(0,0,0)</f>
        <v>42736</v>
      </c>
      <c r="C53448">
        <v>32.521652222</v>
      </c>
    </row>
    <row r="53449" spans="1:3" x14ac:dyDescent="0.25">
      <c r="A53449">
        <v>6241</v>
      </c>
      <c r="B53449" s="1">
        <f>DATE(2017,2,1) + TIME(0,0,0)</f>
        <v>42767</v>
      </c>
      <c r="C53449">
        <v>32.542682648000003</v>
      </c>
    </row>
    <row r="53450" spans="1:3" x14ac:dyDescent="0.25">
      <c r="A53450">
        <v>6269</v>
      </c>
      <c r="B53450" s="1">
        <f>DATE(2017,3,1) + TIME(0,0,0)</f>
        <v>42795</v>
      </c>
      <c r="C53450">
        <v>32.561614990000002</v>
      </c>
    </row>
    <row r="53451" spans="1:3" x14ac:dyDescent="0.25">
      <c r="A53451">
        <v>6300</v>
      </c>
      <c r="B53451" s="1">
        <f>DATE(2017,4,1) + TIME(0,0,0)</f>
        <v>42826</v>
      </c>
      <c r="C53451">
        <v>32.582511902</v>
      </c>
    </row>
    <row r="53452" spans="1:3" x14ac:dyDescent="0.25">
      <c r="A53452">
        <v>6330</v>
      </c>
      <c r="B53452" s="1">
        <f>DATE(2017,5,1) + TIME(0,0,0)</f>
        <v>42856</v>
      </c>
      <c r="C53452">
        <v>32.602664947999997</v>
      </c>
    </row>
    <row r="53453" spans="1:3" x14ac:dyDescent="0.25">
      <c r="A53453">
        <v>6361</v>
      </c>
      <c r="B53453" s="1">
        <f>DATE(2017,6,1) + TIME(0,0,0)</f>
        <v>42887</v>
      </c>
      <c r="C53453">
        <v>32.623420715000002</v>
      </c>
    </row>
    <row r="53454" spans="1:3" x14ac:dyDescent="0.25">
      <c r="A53454">
        <v>6391</v>
      </c>
      <c r="B53454" s="1">
        <f>DATE(2017,7,1) + TIME(0,0,0)</f>
        <v>42917</v>
      </c>
      <c r="C53454">
        <v>32.643440247000001</v>
      </c>
    </row>
    <row r="53455" spans="1:3" x14ac:dyDescent="0.25">
      <c r="A53455">
        <v>6422</v>
      </c>
      <c r="B53455" s="1">
        <f>DATE(2017,8,1) + TIME(0,0,0)</f>
        <v>42948</v>
      </c>
      <c r="C53455">
        <v>32.664054870999998</v>
      </c>
    </row>
    <row r="53456" spans="1:3" x14ac:dyDescent="0.25">
      <c r="A53456">
        <v>6453</v>
      </c>
      <c r="B53456" s="1">
        <f>DATE(2017,9,1) + TIME(0,0,0)</f>
        <v>42979</v>
      </c>
      <c r="C53456">
        <v>32.684604645</v>
      </c>
    </row>
    <row r="53457" spans="1:3" x14ac:dyDescent="0.25">
      <c r="A53457">
        <v>6483</v>
      </c>
      <c r="B53457" s="1">
        <f>DATE(2017,10,1) + TIME(0,0,0)</f>
        <v>43009</v>
      </c>
      <c r="C53457">
        <v>32.704421996999997</v>
      </c>
    </row>
    <row r="53458" spans="1:3" x14ac:dyDescent="0.25">
      <c r="A53458">
        <v>6514</v>
      </c>
      <c r="B53458" s="1">
        <f>DATE(2017,11,1) + TIME(0,0,0)</f>
        <v>43040</v>
      </c>
      <c r="C53458">
        <v>32.724830627000003</v>
      </c>
    </row>
    <row r="53459" spans="1:3" x14ac:dyDescent="0.25">
      <c r="A53459">
        <v>6544</v>
      </c>
      <c r="B53459" s="1">
        <f>DATE(2017,12,1) + TIME(0,0,0)</f>
        <v>43070</v>
      </c>
      <c r="C53459">
        <v>32.744514465000002</v>
      </c>
    </row>
    <row r="53460" spans="1:3" x14ac:dyDescent="0.25">
      <c r="A53460">
        <v>6575</v>
      </c>
      <c r="B53460" s="1">
        <f>DATE(2018,1,1) + TIME(0,0,0)</f>
        <v>43101</v>
      </c>
      <c r="C53460">
        <v>32.764785766999999</v>
      </c>
    </row>
    <row r="53461" spans="1:3" x14ac:dyDescent="0.25">
      <c r="A53461">
        <v>6606</v>
      </c>
      <c r="B53461" s="1">
        <f>DATE(2018,2,1) + TIME(0,0,0)</f>
        <v>43132</v>
      </c>
      <c r="C53461">
        <v>32.784984588999997</v>
      </c>
    </row>
    <row r="53462" spans="1:3" x14ac:dyDescent="0.25">
      <c r="A53462">
        <v>6634</v>
      </c>
      <c r="B53462" s="1">
        <f>DATE(2018,3,1) + TIME(0,0,0)</f>
        <v>43160</v>
      </c>
      <c r="C53462">
        <v>32.803173065000003</v>
      </c>
    </row>
    <row r="53463" spans="1:3" x14ac:dyDescent="0.25">
      <c r="A53463">
        <v>6665</v>
      </c>
      <c r="B53463" s="1">
        <f>DATE(2018,4,1) + TIME(0,0,0)</f>
        <v>43191</v>
      </c>
      <c r="C53463">
        <v>32.823238373000002</v>
      </c>
    </row>
    <row r="53464" spans="1:3" x14ac:dyDescent="0.25">
      <c r="A53464">
        <v>6695</v>
      </c>
      <c r="B53464" s="1">
        <f>DATE(2018,5,1) + TIME(0,0,0)</f>
        <v>43221</v>
      </c>
      <c r="C53464">
        <v>32.842594147</v>
      </c>
    </row>
    <row r="53465" spans="1:3" x14ac:dyDescent="0.25">
      <c r="A53465">
        <v>6726</v>
      </c>
      <c r="B53465" s="1">
        <f>DATE(2018,6,1) + TIME(0,0,0)</f>
        <v>43252</v>
      </c>
      <c r="C53465">
        <v>32.862522124999998</v>
      </c>
    </row>
    <row r="53466" spans="1:3" x14ac:dyDescent="0.25">
      <c r="A53466">
        <v>6756</v>
      </c>
      <c r="B53466" s="1">
        <f>DATE(2018,7,1) + TIME(0,0,0)</f>
        <v>43282</v>
      </c>
      <c r="C53466">
        <v>32.881740569999998</v>
      </c>
    </row>
    <row r="53467" spans="1:3" x14ac:dyDescent="0.25">
      <c r="A53467">
        <v>6787</v>
      </c>
      <c r="B53467" s="1">
        <f>DATE(2018,8,1) + TIME(0,0,0)</f>
        <v>43313</v>
      </c>
      <c r="C53467">
        <v>32.901531218999999</v>
      </c>
    </row>
    <row r="53468" spans="1:3" x14ac:dyDescent="0.25">
      <c r="A53468">
        <v>6818</v>
      </c>
      <c r="B53468" s="1">
        <f>DATE(2018,9,1) + TIME(0,0,0)</f>
        <v>43344</v>
      </c>
      <c r="C53468">
        <v>32.921253204000003</v>
      </c>
    </row>
    <row r="53469" spans="1:3" x14ac:dyDescent="0.25">
      <c r="A53469">
        <v>6848</v>
      </c>
      <c r="B53469" s="1">
        <f>DATE(2018,10,1) + TIME(0,0,0)</f>
        <v>43374</v>
      </c>
      <c r="C53469">
        <v>32.940269469999997</v>
      </c>
    </row>
    <row r="53470" spans="1:3" x14ac:dyDescent="0.25">
      <c r="A53470">
        <v>6879</v>
      </c>
      <c r="B53470" s="1">
        <f>DATE(2018,11,1) + TIME(0,0,0)</f>
        <v>43405</v>
      </c>
      <c r="C53470">
        <v>32.959850310999997</v>
      </c>
    </row>
    <row r="53471" spans="1:3" x14ac:dyDescent="0.25">
      <c r="A53471">
        <v>6909</v>
      </c>
      <c r="B53471" s="1">
        <f>DATE(2018,12,1) + TIME(0,0,0)</f>
        <v>43435</v>
      </c>
      <c r="C53471">
        <v>32.978736877000003</v>
      </c>
    </row>
    <row r="53472" spans="1:3" x14ac:dyDescent="0.25">
      <c r="A53472">
        <v>6940</v>
      </c>
      <c r="B53472" s="1">
        <f>DATE(2019,1,1) + TIME(0,0,0)</f>
        <v>43466</v>
      </c>
      <c r="C53472">
        <v>32.998184203999998</v>
      </c>
    </row>
    <row r="53473" spans="1:3" x14ac:dyDescent="0.25">
      <c r="A53473">
        <v>6971</v>
      </c>
      <c r="B53473" s="1">
        <f>DATE(2019,2,1) + TIME(0,0,0)</f>
        <v>43497</v>
      </c>
      <c r="C53473">
        <v>33.017566680999998</v>
      </c>
    </row>
    <row r="53474" spans="1:3" x14ac:dyDescent="0.25">
      <c r="A53474">
        <v>6999</v>
      </c>
      <c r="B53474" s="1">
        <f>DATE(2019,3,1) + TIME(0,0,0)</f>
        <v>43525</v>
      </c>
      <c r="C53474">
        <v>33.035011292</v>
      </c>
    </row>
    <row r="53475" spans="1:3" x14ac:dyDescent="0.25">
      <c r="A53475">
        <v>7030</v>
      </c>
      <c r="B53475" s="1">
        <f>DATE(2019,4,1) + TIME(0,0,0)</f>
        <v>43556</v>
      </c>
      <c r="C53475">
        <v>33.054264068999998</v>
      </c>
    </row>
    <row r="53476" spans="1:3" x14ac:dyDescent="0.25">
      <c r="A53476">
        <v>7060</v>
      </c>
      <c r="B53476" s="1">
        <f>DATE(2019,5,1) + TIME(0,0,0)</f>
        <v>43586</v>
      </c>
      <c r="C53476">
        <v>33.072830199999999</v>
      </c>
    </row>
    <row r="53477" spans="1:3" x14ac:dyDescent="0.25">
      <c r="A53477">
        <v>7091</v>
      </c>
      <c r="B53477" s="1">
        <f>DATE(2019,6,1) + TIME(0,0,0)</f>
        <v>43617</v>
      </c>
      <c r="C53477">
        <v>33.091949462999999</v>
      </c>
    </row>
    <row r="53478" spans="1:3" x14ac:dyDescent="0.25">
      <c r="A53478">
        <v>7121</v>
      </c>
      <c r="B53478" s="1">
        <f>DATE(2019,7,1) + TIME(0,0,0)</f>
        <v>43647</v>
      </c>
      <c r="C53478">
        <v>33.110389709000003</v>
      </c>
    </row>
    <row r="53479" spans="1:3" x14ac:dyDescent="0.25">
      <c r="A53479">
        <v>7152</v>
      </c>
      <c r="B53479" s="1">
        <f>DATE(2019,8,1) + TIME(0,0,0)</f>
        <v>43678</v>
      </c>
      <c r="C53479">
        <v>33.129379272000001</v>
      </c>
    </row>
    <row r="53480" spans="1:3" x14ac:dyDescent="0.25">
      <c r="A53480">
        <v>7183</v>
      </c>
      <c r="B53480" s="1">
        <f>DATE(2019,9,1) + TIME(0,0,0)</f>
        <v>43709</v>
      </c>
      <c r="C53480">
        <v>33.148303986000002</v>
      </c>
    </row>
    <row r="53481" spans="1:3" x14ac:dyDescent="0.25">
      <c r="A53481">
        <v>7213</v>
      </c>
      <c r="B53481" s="1">
        <f>DATE(2019,10,1) + TIME(0,0,0)</f>
        <v>43739</v>
      </c>
      <c r="C53481">
        <v>33.166557312000002</v>
      </c>
    </row>
    <row r="53482" spans="1:3" x14ac:dyDescent="0.25">
      <c r="A53482">
        <v>7244</v>
      </c>
      <c r="B53482" s="1">
        <f>DATE(2019,11,1) + TIME(0,0,0)</f>
        <v>43770</v>
      </c>
      <c r="C53482">
        <v>33.185352324999997</v>
      </c>
    </row>
    <row r="53483" spans="1:3" x14ac:dyDescent="0.25">
      <c r="A53483">
        <v>7274</v>
      </c>
      <c r="B53483" s="1">
        <f>DATE(2019,12,1) + TIME(0,0,0)</f>
        <v>43800</v>
      </c>
      <c r="C53483">
        <v>33.203483581999997</v>
      </c>
    </row>
    <row r="53484" spans="1:3" x14ac:dyDescent="0.25">
      <c r="A53484">
        <v>7305</v>
      </c>
      <c r="B53484" s="1">
        <f>DATE(2020,1,1) + TIME(0,0,0)</f>
        <v>43831</v>
      </c>
      <c r="C53484">
        <v>33.222152710000003</v>
      </c>
    </row>
    <row r="53485" spans="1:3" x14ac:dyDescent="0.25">
      <c r="A53485">
        <v>7336</v>
      </c>
      <c r="B53485" s="1">
        <f>DATE(2020,2,1) + TIME(0,0,0)</f>
        <v>43862</v>
      </c>
      <c r="C53485">
        <v>33.240760803000001</v>
      </c>
    </row>
    <row r="53486" spans="1:3" x14ac:dyDescent="0.25">
      <c r="A53486">
        <v>7365</v>
      </c>
      <c r="B53486" s="1">
        <f>DATE(2020,3,1) + TIME(0,0,0)</f>
        <v>43891</v>
      </c>
      <c r="C53486">
        <v>33.258110045999999</v>
      </c>
    </row>
    <row r="53487" spans="1:3" x14ac:dyDescent="0.25">
      <c r="A53487">
        <v>7396</v>
      </c>
      <c r="B53487" s="1">
        <f>DATE(2020,4,1) + TIME(0,0,0)</f>
        <v>43922</v>
      </c>
      <c r="C53487">
        <v>33.276592254999997</v>
      </c>
    </row>
    <row r="53488" spans="1:3" x14ac:dyDescent="0.25">
      <c r="A53488">
        <v>7426</v>
      </c>
      <c r="B53488" s="1">
        <f>DATE(2020,5,1) + TIME(0,0,0)</f>
        <v>43952</v>
      </c>
      <c r="C53488">
        <v>33.294422150000003</v>
      </c>
    </row>
    <row r="53489" spans="1:3" x14ac:dyDescent="0.25">
      <c r="A53489">
        <v>7457</v>
      </c>
      <c r="B53489" s="1">
        <f>DATE(2020,6,1) + TIME(0,0,0)</f>
        <v>43983</v>
      </c>
      <c r="C53489">
        <v>33.312782288000001</v>
      </c>
    </row>
    <row r="53490" spans="1:3" x14ac:dyDescent="0.25">
      <c r="A53490">
        <v>7487</v>
      </c>
      <c r="B53490" s="1">
        <f>DATE(2020,7,1) + TIME(0,0,0)</f>
        <v>44013</v>
      </c>
      <c r="C53490">
        <v>33.330490112</v>
      </c>
    </row>
    <row r="53491" spans="1:3" x14ac:dyDescent="0.25">
      <c r="A53491">
        <v>7518</v>
      </c>
      <c r="B53491" s="1">
        <f>DATE(2020,8,1) + TIME(0,0,0)</f>
        <v>44044</v>
      </c>
      <c r="C53491">
        <v>33.348728180000002</v>
      </c>
    </row>
    <row r="53492" spans="1:3" x14ac:dyDescent="0.25">
      <c r="A53492">
        <v>7549</v>
      </c>
      <c r="B53492" s="1">
        <f>DATE(2020,9,1) + TIME(0,0,0)</f>
        <v>44075</v>
      </c>
      <c r="C53492">
        <v>33.366909026999998</v>
      </c>
    </row>
    <row r="53493" spans="1:3" x14ac:dyDescent="0.25">
      <c r="A53493">
        <v>7579</v>
      </c>
      <c r="B53493" s="1">
        <f>DATE(2020,10,1) + TIME(0,0,0)</f>
        <v>44105</v>
      </c>
      <c r="C53493">
        <v>33.384441375999998</v>
      </c>
    </row>
    <row r="53494" spans="1:3" x14ac:dyDescent="0.25">
      <c r="A53494">
        <v>7610</v>
      </c>
      <c r="B53494" s="1">
        <f>DATE(2020,11,1) + TIME(0,0,0)</f>
        <v>44136</v>
      </c>
      <c r="C53494">
        <v>33.402500152999998</v>
      </c>
    </row>
    <row r="53495" spans="1:3" x14ac:dyDescent="0.25">
      <c r="A53495">
        <v>7640</v>
      </c>
      <c r="B53495" s="1">
        <f>DATE(2020,12,1) + TIME(0,0,0)</f>
        <v>44166</v>
      </c>
      <c r="C53495">
        <v>33.419918060000001</v>
      </c>
    </row>
    <row r="53496" spans="1:3" x14ac:dyDescent="0.25">
      <c r="A53496">
        <v>7671</v>
      </c>
      <c r="B53496" s="1">
        <f>DATE(2021,1,1) + TIME(0,0,0)</f>
        <v>44197</v>
      </c>
      <c r="C53496">
        <v>33.437858581999997</v>
      </c>
    </row>
    <row r="53497" spans="1:3" x14ac:dyDescent="0.25">
      <c r="A53497">
        <v>7702</v>
      </c>
      <c r="B53497" s="1">
        <f>DATE(2021,2,1) + TIME(0,0,0)</f>
        <v>44228</v>
      </c>
      <c r="C53497">
        <v>33.455738068000002</v>
      </c>
    </row>
    <row r="53498" spans="1:3" x14ac:dyDescent="0.25">
      <c r="A53498">
        <v>7730</v>
      </c>
      <c r="B53498" s="1">
        <f>DATE(2021,3,1) + TIME(0,0,0)</f>
        <v>44256</v>
      </c>
      <c r="C53498">
        <v>33.471836089999996</v>
      </c>
    </row>
    <row r="53499" spans="1:3" x14ac:dyDescent="0.25">
      <c r="A53499">
        <v>7761</v>
      </c>
      <c r="B53499" s="1">
        <f>DATE(2021,4,1) + TIME(0,0,0)</f>
        <v>44287</v>
      </c>
      <c r="C53499">
        <v>33.48960495</v>
      </c>
    </row>
    <row r="53500" spans="1:3" x14ac:dyDescent="0.25">
      <c r="A53500">
        <v>7791</v>
      </c>
      <c r="B53500" s="1">
        <f>DATE(2021,5,1) + TIME(0,0,0)</f>
        <v>44317</v>
      </c>
      <c r="C53500">
        <v>33.506740569999998</v>
      </c>
    </row>
    <row r="53501" spans="1:3" x14ac:dyDescent="0.25">
      <c r="A53501">
        <v>7822</v>
      </c>
      <c r="B53501" s="1">
        <f>DATE(2021,6,1) + TIME(0,0,0)</f>
        <v>44348</v>
      </c>
      <c r="C53501">
        <v>33.524394989000001</v>
      </c>
    </row>
    <row r="53502" spans="1:3" x14ac:dyDescent="0.25">
      <c r="A53502">
        <v>7852</v>
      </c>
      <c r="B53502" s="1">
        <f>DATE(2021,7,1) + TIME(0,0,0)</f>
        <v>44378</v>
      </c>
      <c r="C53502">
        <v>33.541423797999997</v>
      </c>
    </row>
    <row r="53503" spans="1:3" x14ac:dyDescent="0.25">
      <c r="A53503">
        <v>7883</v>
      </c>
      <c r="B53503" s="1">
        <f>DATE(2021,8,1) + TIME(0,0,0)</f>
        <v>44409</v>
      </c>
      <c r="C53503">
        <v>33.558963775999999</v>
      </c>
    </row>
    <row r="53504" spans="1:3" x14ac:dyDescent="0.25">
      <c r="A53504">
        <v>7914</v>
      </c>
      <c r="B53504" s="1">
        <f>DATE(2021,9,1) + TIME(0,0,0)</f>
        <v>44440</v>
      </c>
      <c r="C53504">
        <v>33.576446533000002</v>
      </c>
    </row>
    <row r="53505" spans="1:3" x14ac:dyDescent="0.25">
      <c r="A53505">
        <v>7944</v>
      </c>
      <c r="B53505" s="1">
        <f>DATE(2021,10,1) + TIME(0,0,0)</f>
        <v>44470</v>
      </c>
      <c r="C53505">
        <v>33.593307494999998</v>
      </c>
    </row>
    <row r="53506" spans="1:3" x14ac:dyDescent="0.25">
      <c r="A53506">
        <v>7975</v>
      </c>
      <c r="B53506" s="1">
        <f>DATE(2021,11,1) + TIME(0,0,0)</f>
        <v>44501</v>
      </c>
      <c r="C53506">
        <v>33.610679626</v>
      </c>
    </row>
    <row r="53507" spans="1:3" x14ac:dyDescent="0.25">
      <c r="A53507">
        <v>8005</v>
      </c>
      <c r="B53507" s="1">
        <f>DATE(2021,12,1) + TIME(0,0,0)</f>
        <v>44531</v>
      </c>
      <c r="C53507">
        <v>33.627437592</v>
      </c>
    </row>
    <row r="53508" spans="1:3" x14ac:dyDescent="0.25">
      <c r="A53508">
        <v>8036</v>
      </c>
      <c r="B53508" s="1">
        <f>DATE(2022,1,1) + TIME(0,0,0)</f>
        <v>44562</v>
      </c>
      <c r="C53508">
        <v>33.644695282000001</v>
      </c>
    </row>
    <row r="53509" spans="1:3" x14ac:dyDescent="0.25">
      <c r="A53509">
        <v>8067</v>
      </c>
      <c r="B53509" s="1">
        <f>DATE(2022,2,1) + TIME(0,0,0)</f>
        <v>44593</v>
      </c>
      <c r="C53509">
        <v>33.661899566999999</v>
      </c>
    </row>
    <row r="53510" spans="1:3" x14ac:dyDescent="0.25">
      <c r="A53510">
        <v>8095</v>
      </c>
      <c r="B53510" s="1">
        <f>DATE(2022,3,1) + TIME(0,0,0)</f>
        <v>44621</v>
      </c>
      <c r="C53510">
        <v>33.677391051999997</v>
      </c>
    </row>
    <row r="53511" spans="1:3" x14ac:dyDescent="0.25">
      <c r="A53511">
        <v>8126</v>
      </c>
      <c r="B53511" s="1">
        <f>DATE(2022,4,1) + TIME(0,0,0)</f>
        <v>44652</v>
      </c>
      <c r="C53511">
        <v>33.694492339999996</v>
      </c>
    </row>
    <row r="53512" spans="1:3" x14ac:dyDescent="0.25">
      <c r="A53512">
        <v>8156</v>
      </c>
      <c r="B53512" s="1">
        <f>DATE(2022,5,1) + TIME(0,0,0)</f>
        <v>44682</v>
      </c>
      <c r="C53512">
        <v>33.710987091</v>
      </c>
    </row>
    <row r="53513" spans="1:3" x14ac:dyDescent="0.25">
      <c r="A53513">
        <v>8187</v>
      </c>
      <c r="B53513" s="1">
        <f>DATE(2022,6,1) + TIME(0,0,0)</f>
        <v>44713</v>
      </c>
      <c r="C53513">
        <v>33.727977752999998</v>
      </c>
    </row>
    <row r="53514" spans="1:3" x14ac:dyDescent="0.25">
      <c r="A53514">
        <v>8217</v>
      </c>
      <c r="B53514" s="1">
        <f>DATE(2022,7,1) + TIME(0,0,0)</f>
        <v>44743</v>
      </c>
      <c r="C53514">
        <v>33.744365692000002</v>
      </c>
    </row>
    <row r="53515" spans="1:3" x14ac:dyDescent="0.25">
      <c r="A53515">
        <v>8248</v>
      </c>
      <c r="B53515" s="1">
        <f>DATE(2022,8,1) + TIME(0,0,0)</f>
        <v>44774</v>
      </c>
      <c r="C53515">
        <v>33.761249542000002</v>
      </c>
    </row>
    <row r="53516" spans="1:3" x14ac:dyDescent="0.25">
      <c r="A53516">
        <v>8279</v>
      </c>
      <c r="B53516" s="1">
        <f>DATE(2022,9,1) + TIME(0,0,0)</f>
        <v>44805</v>
      </c>
      <c r="C53516">
        <v>33.778079986999998</v>
      </c>
    </row>
    <row r="53517" spans="1:3" x14ac:dyDescent="0.25">
      <c r="A53517">
        <v>8309</v>
      </c>
      <c r="B53517" s="1">
        <f>DATE(2022,10,1) + TIME(0,0,0)</f>
        <v>44835</v>
      </c>
      <c r="C53517">
        <v>33.794319153000004</v>
      </c>
    </row>
    <row r="53518" spans="1:3" x14ac:dyDescent="0.25">
      <c r="A53518">
        <v>8340</v>
      </c>
      <c r="B53518" s="1">
        <f>DATE(2022,11,1) + TIME(0,0,0)</f>
        <v>44866</v>
      </c>
      <c r="C53518">
        <v>33.811042786000002</v>
      </c>
    </row>
    <row r="53519" spans="1:3" x14ac:dyDescent="0.25">
      <c r="A53519">
        <v>8370</v>
      </c>
      <c r="B53519" s="1">
        <f>DATE(2022,12,1) + TIME(0,0,0)</f>
        <v>44896</v>
      </c>
      <c r="C53519">
        <v>33.827178955000001</v>
      </c>
    </row>
    <row r="53520" spans="1:3" x14ac:dyDescent="0.25">
      <c r="A53520">
        <v>8401</v>
      </c>
      <c r="B53520" s="1">
        <f>DATE(2023,1,1) + TIME(0,0,0)</f>
        <v>44927</v>
      </c>
      <c r="C53520">
        <v>33.843799591</v>
      </c>
    </row>
    <row r="53521" spans="1:3" x14ac:dyDescent="0.25">
      <c r="A53521">
        <v>8432</v>
      </c>
      <c r="B53521" s="1">
        <f>DATE(2023,2,1) + TIME(0,0,0)</f>
        <v>44958</v>
      </c>
      <c r="C53521">
        <v>33.860366821</v>
      </c>
    </row>
    <row r="53522" spans="1:3" x14ac:dyDescent="0.25">
      <c r="A53522">
        <v>8460</v>
      </c>
      <c r="B53522" s="1">
        <f>DATE(2023,3,1) + TIME(0,0,0)</f>
        <v>44986</v>
      </c>
      <c r="C53522">
        <v>33.875286101999997</v>
      </c>
    </row>
    <row r="53523" spans="1:3" x14ac:dyDescent="0.25">
      <c r="A53523">
        <v>8491</v>
      </c>
      <c r="B53523" s="1">
        <f>DATE(2023,4,1) + TIME(0,0,0)</f>
        <v>45017</v>
      </c>
      <c r="C53523">
        <v>33.891754149999997</v>
      </c>
    </row>
    <row r="53524" spans="1:3" x14ac:dyDescent="0.25">
      <c r="A53524">
        <v>8521</v>
      </c>
      <c r="B53524" s="1">
        <f>DATE(2023,5,1) + TIME(0,0,0)</f>
        <v>45047</v>
      </c>
      <c r="C53524">
        <v>33.907638550000001</v>
      </c>
    </row>
    <row r="53525" spans="1:3" x14ac:dyDescent="0.25">
      <c r="A53525">
        <v>8552</v>
      </c>
      <c r="B53525" s="1">
        <f>DATE(2023,6,1) + TIME(0,0,0)</f>
        <v>45078</v>
      </c>
      <c r="C53525">
        <v>33.924003601000003</v>
      </c>
    </row>
    <row r="53526" spans="1:3" x14ac:dyDescent="0.25">
      <c r="A53526">
        <v>8582</v>
      </c>
      <c r="B53526" s="1">
        <f>DATE(2023,7,1) + TIME(0,0,0)</f>
        <v>45108</v>
      </c>
      <c r="C53526">
        <v>33.939792633000003</v>
      </c>
    </row>
    <row r="53527" spans="1:3" x14ac:dyDescent="0.25">
      <c r="A53527">
        <v>8613</v>
      </c>
      <c r="B53527" s="1">
        <f>DATE(2023,8,1) + TIME(0,0,0)</f>
        <v>45139</v>
      </c>
      <c r="C53527">
        <v>33.956058501999998</v>
      </c>
    </row>
    <row r="53528" spans="1:3" x14ac:dyDescent="0.25">
      <c r="A53528">
        <v>8644</v>
      </c>
      <c r="B53528" s="1">
        <f>DATE(2023,9,1) + TIME(0,0,0)</f>
        <v>45170</v>
      </c>
      <c r="C53528">
        <v>33.972270966000004</v>
      </c>
    </row>
    <row r="53529" spans="1:3" x14ac:dyDescent="0.25">
      <c r="A53529">
        <v>8674</v>
      </c>
      <c r="B53529" s="1">
        <f>DATE(2023,10,1) + TIME(0,0,0)</f>
        <v>45200</v>
      </c>
      <c r="C53529">
        <v>33.987911224000001</v>
      </c>
    </row>
    <row r="53530" spans="1:3" x14ac:dyDescent="0.25">
      <c r="A53530">
        <v>8705</v>
      </c>
      <c r="B53530" s="1">
        <f>DATE(2023,11,1) + TIME(0,0,0)</f>
        <v>45231</v>
      </c>
      <c r="C53530">
        <v>34.004020691000001</v>
      </c>
    </row>
    <row r="53531" spans="1:3" x14ac:dyDescent="0.25">
      <c r="A53531">
        <v>8735</v>
      </c>
      <c r="B53531" s="1">
        <f>DATE(2023,12,1) + TIME(0,0,0)</f>
        <v>45261</v>
      </c>
      <c r="C53531">
        <v>34.019565581999998</v>
      </c>
    </row>
    <row r="53532" spans="1:3" x14ac:dyDescent="0.25">
      <c r="A53532">
        <v>8766</v>
      </c>
      <c r="B53532" s="1">
        <f>DATE(2024,1,1) + TIME(0,0,0)</f>
        <v>45292</v>
      </c>
      <c r="C53532">
        <v>34.035575866999999</v>
      </c>
    </row>
    <row r="53533" spans="1:3" x14ac:dyDescent="0.25">
      <c r="A53533">
        <v>8797</v>
      </c>
      <c r="B53533" s="1">
        <f>DATE(2024,2,1) + TIME(0,0,0)</f>
        <v>45323</v>
      </c>
      <c r="C53533">
        <v>34.051540375000002</v>
      </c>
    </row>
    <row r="53534" spans="1:3" x14ac:dyDescent="0.25">
      <c r="A53534">
        <v>8826</v>
      </c>
      <c r="B53534" s="1">
        <f>DATE(2024,3,1) + TIME(0,0,0)</f>
        <v>45352</v>
      </c>
      <c r="C53534">
        <v>34.066425322999997</v>
      </c>
    </row>
    <row r="53535" spans="1:3" x14ac:dyDescent="0.25">
      <c r="A53535">
        <v>8857</v>
      </c>
      <c r="B53535" s="1">
        <f>DATE(2024,4,1) + TIME(0,0,0)</f>
        <v>45383</v>
      </c>
      <c r="C53535">
        <v>34.082290649000001</v>
      </c>
    </row>
    <row r="53536" spans="1:3" x14ac:dyDescent="0.25">
      <c r="A53536">
        <v>8887</v>
      </c>
      <c r="B53536" s="1">
        <f>DATE(2024,5,1) + TIME(0,0,0)</f>
        <v>45413</v>
      </c>
      <c r="C53536">
        <v>34.097595214999998</v>
      </c>
    </row>
    <row r="53537" spans="1:3" x14ac:dyDescent="0.25">
      <c r="A53537">
        <v>8918</v>
      </c>
      <c r="B53537" s="1">
        <f>DATE(2024,6,1) + TIME(0,0,0)</f>
        <v>45444</v>
      </c>
      <c r="C53537">
        <v>34.113361359000002</v>
      </c>
    </row>
    <row r="53538" spans="1:3" x14ac:dyDescent="0.25">
      <c r="A53538">
        <v>8948</v>
      </c>
      <c r="B53538" s="1">
        <f>DATE(2024,7,1) + TIME(0,0,0)</f>
        <v>45474</v>
      </c>
      <c r="C53538">
        <v>34.128570557000003</v>
      </c>
    </row>
    <row r="53539" spans="1:3" x14ac:dyDescent="0.25">
      <c r="A53539">
        <v>8979</v>
      </c>
      <c r="B53539" s="1">
        <f>DATE(2024,8,1) + TIME(0,0,0)</f>
        <v>45505</v>
      </c>
      <c r="C53539">
        <v>34.144241332999997</v>
      </c>
    </row>
    <row r="53540" spans="1:3" x14ac:dyDescent="0.25">
      <c r="A53540">
        <v>9010</v>
      </c>
      <c r="B53540" s="1">
        <f>DATE(2024,9,1) + TIME(0,0,0)</f>
        <v>45536</v>
      </c>
      <c r="C53540">
        <v>34.159858704000001</v>
      </c>
    </row>
    <row r="53541" spans="1:3" x14ac:dyDescent="0.25">
      <c r="A53541">
        <v>9040</v>
      </c>
      <c r="B53541" s="1">
        <f>DATE(2024,10,1) + TIME(0,0,0)</f>
        <v>45566</v>
      </c>
      <c r="C53541">
        <v>34.174926757999998</v>
      </c>
    </row>
    <row r="53542" spans="1:3" x14ac:dyDescent="0.25">
      <c r="A53542">
        <v>9071</v>
      </c>
      <c r="B53542" s="1">
        <f>DATE(2024,11,1) + TIME(0,0,0)</f>
        <v>45597</v>
      </c>
      <c r="C53542">
        <v>34.190448760999999</v>
      </c>
    </row>
    <row r="53543" spans="1:3" x14ac:dyDescent="0.25">
      <c r="A53543">
        <v>9101</v>
      </c>
      <c r="B53543" s="1">
        <f>DATE(2024,12,1) + TIME(0,0,0)</f>
        <v>45627</v>
      </c>
      <c r="C53543">
        <v>34.205421448000003</v>
      </c>
    </row>
    <row r="53544" spans="1:3" x14ac:dyDescent="0.25">
      <c r="A53544">
        <v>9132</v>
      </c>
      <c r="B53544" s="1">
        <f>DATE(2025,1,1) + TIME(0,0,0)</f>
        <v>45658</v>
      </c>
      <c r="C53544">
        <v>34.220844268999997</v>
      </c>
    </row>
    <row r="53545" spans="1:3" x14ac:dyDescent="0.25">
      <c r="A53545">
        <v>9163</v>
      </c>
      <c r="B53545" s="1">
        <f>DATE(2025,2,1) + TIME(0,0,0)</f>
        <v>45689</v>
      </c>
      <c r="C53545">
        <v>34.236217498999999</v>
      </c>
    </row>
    <row r="53546" spans="1:3" x14ac:dyDescent="0.25">
      <c r="A53546">
        <v>9191</v>
      </c>
      <c r="B53546" s="1">
        <f>DATE(2025,3,1) + TIME(0,0,0)</f>
        <v>45717</v>
      </c>
      <c r="C53546">
        <v>34.250061035000002</v>
      </c>
    </row>
    <row r="53547" spans="1:3" x14ac:dyDescent="0.25">
      <c r="A53547">
        <v>9222</v>
      </c>
      <c r="B53547" s="1">
        <f>DATE(2025,4,1) + TIME(0,0,0)</f>
        <v>45748</v>
      </c>
      <c r="C53547">
        <v>34.265346526999998</v>
      </c>
    </row>
    <row r="53548" spans="1:3" x14ac:dyDescent="0.25">
      <c r="A53548">
        <v>9252</v>
      </c>
      <c r="B53548" s="1">
        <f>DATE(2025,5,1) + TIME(0,0,0)</f>
        <v>45778</v>
      </c>
      <c r="C53548">
        <v>34.280097961000003</v>
      </c>
    </row>
    <row r="53549" spans="1:3" x14ac:dyDescent="0.25">
      <c r="A53549">
        <v>9283</v>
      </c>
      <c r="B53549" s="1">
        <f>DATE(2025,6,1) + TIME(0,0,0)</f>
        <v>45809</v>
      </c>
      <c r="C53549">
        <v>34.295291900999999</v>
      </c>
    </row>
    <row r="53550" spans="1:3" x14ac:dyDescent="0.25">
      <c r="A53550">
        <v>9313</v>
      </c>
      <c r="B53550" s="1">
        <f>DATE(2025,7,1) + TIME(0,0,0)</f>
        <v>45839</v>
      </c>
      <c r="C53550">
        <v>34.309951781999999</v>
      </c>
    </row>
    <row r="53551" spans="1:3" x14ac:dyDescent="0.25">
      <c r="A53551">
        <v>9344</v>
      </c>
      <c r="B53551" s="1">
        <f>DATE(2025,8,1) + TIME(0,0,0)</f>
        <v>45870</v>
      </c>
      <c r="C53551">
        <v>34.325046538999999</v>
      </c>
    </row>
    <row r="53552" spans="1:3" x14ac:dyDescent="0.25">
      <c r="A53552">
        <v>9375</v>
      </c>
      <c r="B53552" s="1">
        <f>DATE(2025,9,1) + TIME(0,0,0)</f>
        <v>45901</v>
      </c>
      <c r="C53552">
        <v>34.340091704999999</v>
      </c>
    </row>
    <row r="53553" spans="1:3" x14ac:dyDescent="0.25">
      <c r="A53553">
        <v>9405</v>
      </c>
      <c r="B53553" s="1">
        <f>DATE(2025,10,1) + TIME(0,0,0)</f>
        <v>45931</v>
      </c>
      <c r="C53553">
        <v>34.354606627999999</v>
      </c>
    </row>
    <row r="53554" spans="1:3" x14ac:dyDescent="0.25">
      <c r="A53554">
        <v>9436</v>
      </c>
      <c r="B53554" s="1">
        <f>DATE(2025,11,1) + TIME(0,0,0)</f>
        <v>45962</v>
      </c>
      <c r="C53554">
        <v>34.369560241999999</v>
      </c>
    </row>
    <row r="53555" spans="1:3" x14ac:dyDescent="0.25">
      <c r="A53555">
        <v>9466</v>
      </c>
      <c r="B53555" s="1">
        <f>DATE(2025,12,1) + TIME(0,0,0)</f>
        <v>45992</v>
      </c>
      <c r="C53555">
        <v>34.383983612000002</v>
      </c>
    </row>
    <row r="53556" spans="1:3" x14ac:dyDescent="0.25">
      <c r="A53556">
        <v>9497</v>
      </c>
      <c r="B53556" s="1">
        <f>DATE(2026,1,1) + TIME(0,0,0)</f>
        <v>46023</v>
      </c>
      <c r="C53556">
        <v>34.398845672999997</v>
      </c>
    </row>
    <row r="53557" spans="1:3" x14ac:dyDescent="0.25">
      <c r="A53557">
        <v>9528</v>
      </c>
      <c r="B53557" s="1">
        <f>DATE(2026,2,1) + TIME(0,0,0)</f>
        <v>46054</v>
      </c>
      <c r="C53557">
        <v>34.413658142000003</v>
      </c>
    </row>
    <row r="53558" spans="1:3" x14ac:dyDescent="0.25">
      <c r="A53558">
        <v>9556</v>
      </c>
      <c r="B53558" s="1">
        <f>DATE(2026,3,1) + TIME(0,0,0)</f>
        <v>46082</v>
      </c>
      <c r="C53558">
        <v>34.426998138000002</v>
      </c>
    </row>
    <row r="53559" spans="1:3" x14ac:dyDescent="0.25">
      <c r="A53559">
        <v>9587</v>
      </c>
      <c r="B53559" s="1">
        <f>DATE(2026,4,1) + TIME(0,0,0)</f>
        <v>46113</v>
      </c>
      <c r="C53559">
        <v>34.441730499000002</v>
      </c>
    </row>
    <row r="53560" spans="1:3" x14ac:dyDescent="0.25">
      <c r="A53560">
        <v>9617</v>
      </c>
      <c r="B53560" s="1">
        <f>DATE(2026,5,1) + TIME(0,0,0)</f>
        <v>46143</v>
      </c>
      <c r="C53560">
        <v>34.455947876000003</v>
      </c>
    </row>
    <row r="53561" spans="1:3" x14ac:dyDescent="0.25">
      <c r="A53561">
        <v>9648</v>
      </c>
      <c r="B53561" s="1">
        <f>DATE(2026,6,1) + TIME(0,0,0)</f>
        <v>46174</v>
      </c>
      <c r="C53561">
        <v>34.470603943</v>
      </c>
    </row>
    <row r="53562" spans="1:3" x14ac:dyDescent="0.25">
      <c r="A53562">
        <v>9678</v>
      </c>
      <c r="B53562" s="1">
        <f>DATE(2026,7,1) + TIME(0,0,0)</f>
        <v>46204</v>
      </c>
      <c r="C53562">
        <v>34.484741210999999</v>
      </c>
    </row>
    <row r="53563" spans="1:3" x14ac:dyDescent="0.25">
      <c r="A53563">
        <v>9709</v>
      </c>
      <c r="B53563" s="1">
        <f>DATE(2026,8,1) + TIME(0,0,0)</f>
        <v>46235</v>
      </c>
      <c r="C53563">
        <v>34.499313354000002</v>
      </c>
    </row>
    <row r="53564" spans="1:3" x14ac:dyDescent="0.25">
      <c r="A53564">
        <v>9740</v>
      </c>
      <c r="B53564" s="1">
        <f>DATE(2026,9,1) + TIME(0,0,0)</f>
        <v>46266</v>
      </c>
      <c r="C53564">
        <v>34.513843536000003</v>
      </c>
    </row>
    <row r="53565" spans="1:3" x14ac:dyDescent="0.25">
      <c r="A53565">
        <v>9770</v>
      </c>
      <c r="B53565" s="1">
        <f>DATE(2026,10,1) + TIME(0,0,0)</f>
        <v>46296</v>
      </c>
      <c r="C53565">
        <v>34.527866363999998</v>
      </c>
    </row>
    <row r="53566" spans="1:3" x14ac:dyDescent="0.25">
      <c r="A53566">
        <v>9801</v>
      </c>
      <c r="B53566" s="1">
        <f>DATE(2026,11,1) + TIME(0,0,0)</f>
        <v>46327</v>
      </c>
      <c r="C53566">
        <v>34.542324065999999</v>
      </c>
    </row>
    <row r="53567" spans="1:3" x14ac:dyDescent="0.25">
      <c r="A53567">
        <v>9831</v>
      </c>
      <c r="B53567" s="1">
        <f>DATE(2026,12,1) + TIME(0,0,0)</f>
        <v>46357</v>
      </c>
      <c r="C53567">
        <v>34.556282043000003</v>
      </c>
    </row>
    <row r="53568" spans="1:3" x14ac:dyDescent="0.25">
      <c r="A53568">
        <v>9862</v>
      </c>
      <c r="B53568" s="1">
        <f>DATE(2027,1,1) + TIME(0,0,0)</f>
        <v>46388</v>
      </c>
      <c r="C53568">
        <v>34.570667266999997</v>
      </c>
    </row>
    <row r="53569" spans="1:3" x14ac:dyDescent="0.25">
      <c r="A53569">
        <v>9893</v>
      </c>
      <c r="B53569" s="1">
        <f>DATE(2027,2,1) + TIME(0,0,0)</f>
        <v>46419</v>
      </c>
      <c r="C53569">
        <v>34.585010529000002</v>
      </c>
    </row>
    <row r="53570" spans="1:3" x14ac:dyDescent="0.25">
      <c r="A53570">
        <v>9921</v>
      </c>
      <c r="B53570" s="1">
        <f>DATE(2027,3,1) + TIME(0,0,0)</f>
        <v>46447</v>
      </c>
      <c r="C53570">
        <v>34.597923279</v>
      </c>
    </row>
    <row r="53571" spans="1:3" x14ac:dyDescent="0.25">
      <c r="A53571">
        <v>9952</v>
      </c>
      <c r="B53571" s="1">
        <f>DATE(2027,4,1) + TIME(0,0,0)</f>
        <v>46478</v>
      </c>
      <c r="C53571">
        <v>34.612186432000001</v>
      </c>
    </row>
    <row r="53572" spans="1:3" x14ac:dyDescent="0.25">
      <c r="A53572">
        <v>9982</v>
      </c>
      <c r="B53572" s="1">
        <f>DATE(2027,5,1) + TIME(0,0,0)</f>
        <v>46508</v>
      </c>
      <c r="C53572">
        <v>34.625949859999999</v>
      </c>
    </row>
    <row r="53573" spans="1:3" x14ac:dyDescent="0.25">
      <c r="A53573">
        <v>10013</v>
      </c>
      <c r="B53573" s="1">
        <f>DATE(2027,6,1) + TIME(0,0,0)</f>
        <v>46539</v>
      </c>
      <c r="C53573">
        <v>34.640132903999998</v>
      </c>
    </row>
    <row r="53574" spans="1:3" x14ac:dyDescent="0.25">
      <c r="A53574">
        <v>10043</v>
      </c>
      <c r="B53574" s="1">
        <f>DATE(2027,7,1) + TIME(0,0,0)</f>
        <v>46569</v>
      </c>
      <c r="C53574">
        <v>34.653823852999999</v>
      </c>
    </row>
    <row r="53575" spans="1:3" x14ac:dyDescent="0.25">
      <c r="A53575">
        <v>10074</v>
      </c>
      <c r="B53575" s="1">
        <f>DATE(2027,8,1) + TIME(0,0,0)</f>
        <v>46600</v>
      </c>
      <c r="C53575">
        <v>34.667930603000002</v>
      </c>
    </row>
    <row r="53576" spans="1:3" x14ac:dyDescent="0.25">
      <c r="A53576">
        <v>10105</v>
      </c>
      <c r="B53576" s="1">
        <f>DATE(2027,9,1) + TIME(0,0,0)</f>
        <v>46631</v>
      </c>
      <c r="C53576">
        <v>34.681999206999997</v>
      </c>
    </row>
    <row r="53577" spans="1:3" x14ac:dyDescent="0.25">
      <c r="A53577">
        <v>10135</v>
      </c>
      <c r="B53577" s="1">
        <f>DATE(2027,10,1) + TIME(0,0,0)</f>
        <v>46661</v>
      </c>
      <c r="C53577">
        <v>34.695575714</v>
      </c>
    </row>
    <row r="53578" spans="1:3" x14ac:dyDescent="0.25">
      <c r="A53578">
        <v>10166</v>
      </c>
      <c r="B53578" s="1">
        <f>DATE(2027,11,1) + TIME(0,0,0)</f>
        <v>46692</v>
      </c>
      <c r="C53578">
        <v>34.709564209</v>
      </c>
    </row>
    <row r="53579" spans="1:3" x14ac:dyDescent="0.25">
      <c r="A53579">
        <v>10196</v>
      </c>
      <c r="B53579" s="1">
        <f>DATE(2027,12,1) + TIME(0,0,0)</f>
        <v>46722</v>
      </c>
      <c r="C53579">
        <v>34.723068237</v>
      </c>
    </row>
    <row r="53580" spans="1:3" x14ac:dyDescent="0.25">
      <c r="A53580">
        <v>10227</v>
      </c>
      <c r="B53580" s="1">
        <f>DATE(2028,1,1) + TIME(0,0,0)</f>
        <v>46753</v>
      </c>
      <c r="C53580">
        <v>34.736980438000003</v>
      </c>
    </row>
    <row r="53581" spans="1:3" x14ac:dyDescent="0.25">
      <c r="A53581">
        <v>10258</v>
      </c>
      <c r="B53581" s="1">
        <f>DATE(2028,2,1) + TIME(0,0,0)</f>
        <v>46784</v>
      </c>
      <c r="C53581">
        <v>34.750850677000003</v>
      </c>
    </row>
    <row r="53582" spans="1:3" x14ac:dyDescent="0.25">
      <c r="A53582">
        <v>10287</v>
      </c>
      <c r="B53582" s="1">
        <f>DATE(2028,3,1) + TIME(0,0,0)</f>
        <v>46813</v>
      </c>
      <c r="C53582">
        <v>34.763793945000003</v>
      </c>
    </row>
    <row r="53583" spans="1:3" x14ac:dyDescent="0.25">
      <c r="A53583">
        <v>10318</v>
      </c>
      <c r="B53583" s="1">
        <f>DATE(2028,4,1) + TIME(0,0,0)</f>
        <v>46844</v>
      </c>
      <c r="C53583">
        <v>34.777591704999999</v>
      </c>
    </row>
    <row r="53584" spans="1:3" x14ac:dyDescent="0.25">
      <c r="A53584">
        <v>10348</v>
      </c>
      <c r="B53584" s="1">
        <f>DATE(2028,5,1) + TIME(0,0,0)</f>
        <v>46874</v>
      </c>
      <c r="C53584">
        <v>34.790904998999999</v>
      </c>
    </row>
    <row r="53585" spans="1:3" x14ac:dyDescent="0.25">
      <c r="A53585">
        <v>10379</v>
      </c>
      <c r="B53585" s="1">
        <f>DATE(2028,6,1) + TIME(0,0,0)</f>
        <v>46905</v>
      </c>
      <c r="C53585">
        <v>34.804622649999999</v>
      </c>
    </row>
    <row r="53586" spans="1:3" x14ac:dyDescent="0.25">
      <c r="A53586">
        <v>10409</v>
      </c>
      <c r="B53586" s="1">
        <f>DATE(2028,7,1) + TIME(0,0,0)</f>
        <v>46935</v>
      </c>
      <c r="C53586">
        <v>34.817859650000003</v>
      </c>
    </row>
    <row r="53587" spans="1:3" x14ac:dyDescent="0.25">
      <c r="A53587">
        <v>10440</v>
      </c>
      <c r="B53587" s="1">
        <f>DATE(2028,8,1) + TIME(0,0,0)</f>
        <v>46966</v>
      </c>
      <c r="C53587">
        <v>34.831501007</v>
      </c>
    </row>
    <row r="53588" spans="1:3" x14ac:dyDescent="0.25">
      <c r="A53588">
        <v>10471</v>
      </c>
      <c r="B53588" s="1">
        <f>DATE(2028,9,1) + TIME(0,0,0)</f>
        <v>46997</v>
      </c>
      <c r="C53588">
        <v>34.845100403000004</v>
      </c>
    </row>
    <row r="53589" spans="1:3" x14ac:dyDescent="0.25">
      <c r="A53589">
        <v>10501</v>
      </c>
      <c r="B53589" s="1">
        <f>DATE(2028,10,1) + TIME(0,0,0)</f>
        <v>47027</v>
      </c>
      <c r="C53589">
        <v>34.858222961000003</v>
      </c>
    </row>
    <row r="53590" spans="1:3" x14ac:dyDescent="0.25">
      <c r="A53590">
        <v>10532</v>
      </c>
      <c r="B53590" s="1">
        <f>DATE(2028,11,1) + TIME(0,0,0)</f>
        <v>47058</v>
      </c>
      <c r="C53590">
        <v>34.871746063000003</v>
      </c>
    </row>
    <row r="53591" spans="1:3" x14ac:dyDescent="0.25">
      <c r="A53591">
        <v>10562</v>
      </c>
      <c r="B53591" s="1">
        <f>DATE(2028,12,1) + TIME(0,0,0)</f>
        <v>47088</v>
      </c>
      <c r="C53591">
        <v>34.884792328000003</v>
      </c>
    </row>
    <row r="53592" spans="1:3" x14ac:dyDescent="0.25">
      <c r="A53592">
        <v>10593</v>
      </c>
      <c r="B53592" s="1">
        <f>DATE(2029,1,1) + TIME(0,0,0)</f>
        <v>47119</v>
      </c>
      <c r="C53592">
        <v>34.898235321000001</v>
      </c>
    </row>
    <row r="53593" spans="1:3" x14ac:dyDescent="0.25">
      <c r="A53593">
        <v>10624</v>
      </c>
      <c r="B53593" s="1">
        <f>DATE(2029,2,1) + TIME(0,0,0)</f>
        <v>47150</v>
      </c>
      <c r="C53593">
        <v>34.911636352999999</v>
      </c>
    </row>
    <row r="53594" spans="1:3" x14ac:dyDescent="0.25">
      <c r="A53594">
        <v>10652</v>
      </c>
      <c r="B53594" s="1">
        <f>DATE(2029,3,1) + TIME(0,0,0)</f>
        <v>47178</v>
      </c>
      <c r="C53594">
        <v>34.923706054999997</v>
      </c>
    </row>
    <row r="53595" spans="1:3" x14ac:dyDescent="0.25">
      <c r="A53595">
        <v>10683</v>
      </c>
      <c r="B53595" s="1">
        <f>DATE(2029,4,1) + TIME(0,0,0)</f>
        <v>47209</v>
      </c>
      <c r="C53595">
        <v>34.937026977999999</v>
      </c>
    </row>
    <row r="53596" spans="1:3" x14ac:dyDescent="0.25">
      <c r="A53596">
        <v>10713</v>
      </c>
      <c r="B53596" s="1">
        <f>DATE(2029,5,1) + TIME(0,0,0)</f>
        <v>47239</v>
      </c>
      <c r="C53596">
        <v>34.949882506999998</v>
      </c>
    </row>
    <row r="53597" spans="1:3" x14ac:dyDescent="0.25">
      <c r="A53597">
        <v>10744</v>
      </c>
      <c r="B53597" s="1">
        <f>DATE(2029,6,1) + TIME(0,0,0)</f>
        <v>47270</v>
      </c>
      <c r="C53597">
        <v>34.963127135999997</v>
      </c>
    </row>
    <row r="53598" spans="1:3" x14ac:dyDescent="0.25">
      <c r="A53598">
        <v>10774</v>
      </c>
      <c r="B53598" s="1">
        <f>DATE(2029,7,1) + TIME(0,0,0)</f>
        <v>47300</v>
      </c>
      <c r="C53598">
        <v>34.975902556999998</v>
      </c>
    </row>
    <row r="53599" spans="1:3" x14ac:dyDescent="0.25">
      <c r="A53599">
        <v>10805</v>
      </c>
      <c r="B53599" s="1">
        <f>DATE(2029,8,1) + TIME(0,0,0)</f>
        <v>47331</v>
      </c>
      <c r="C53599">
        <v>34.989067077999998</v>
      </c>
    </row>
    <row r="53600" spans="1:3" x14ac:dyDescent="0.25">
      <c r="A53600">
        <v>10836</v>
      </c>
      <c r="B53600" s="1">
        <f>DATE(2029,9,1) + TIME(0,0,0)</f>
        <v>47362</v>
      </c>
      <c r="C53600">
        <v>35.002185822000001</v>
      </c>
    </row>
    <row r="53601" spans="1:3" x14ac:dyDescent="0.25">
      <c r="A53601">
        <v>10866</v>
      </c>
      <c r="B53601" s="1">
        <f>DATE(2029,10,1) + TIME(0,0,0)</f>
        <v>47392</v>
      </c>
      <c r="C53601">
        <v>35.014846802000001</v>
      </c>
    </row>
    <row r="53602" spans="1:3" x14ac:dyDescent="0.25">
      <c r="A53602">
        <v>10897</v>
      </c>
      <c r="B53602" s="1">
        <f>DATE(2029,11,1) + TIME(0,0,0)</f>
        <v>47423</v>
      </c>
      <c r="C53602">
        <v>35.027885437000002</v>
      </c>
    </row>
    <row r="53603" spans="1:3" x14ac:dyDescent="0.25">
      <c r="A53603">
        <v>10927</v>
      </c>
      <c r="B53603" s="1">
        <f>DATE(2029,12,1) + TIME(0,0,0)</f>
        <v>47453</v>
      </c>
      <c r="C53603">
        <v>35.040470122999999</v>
      </c>
    </row>
    <row r="53604" spans="1:3" x14ac:dyDescent="0.25">
      <c r="A53604">
        <v>10958</v>
      </c>
      <c r="B53604" s="1">
        <f>DATE(2030,1,1) + TIME(0,0,0)</f>
        <v>47484</v>
      </c>
      <c r="C53604">
        <v>35.053428650000001</v>
      </c>
    </row>
    <row r="53605" spans="1:3" x14ac:dyDescent="0.25">
      <c r="A53605">
        <v>10989</v>
      </c>
      <c r="B53605" s="1">
        <f>DATE(2030,2,1) + TIME(0,0,0)</f>
        <v>47515</v>
      </c>
      <c r="C53605">
        <v>35.066349029999998</v>
      </c>
    </row>
    <row r="53606" spans="1:3" x14ac:dyDescent="0.25">
      <c r="A53606">
        <v>11017</v>
      </c>
      <c r="B53606" s="1">
        <f>DATE(2030,3,1) + TIME(0,0,0)</f>
        <v>47543</v>
      </c>
      <c r="C53606">
        <v>35.077983856000003</v>
      </c>
    </row>
    <row r="53607" spans="1:3" x14ac:dyDescent="0.25">
      <c r="A53607">
        <v>11048</v>
      </c>
      <c r="B53607" s="1">
        <f>DATE(2030,4,1) + TIME(0,0,0)</f>
        <v>47574</v>
      </c>
      <c r="C53607">
        <v>35.090827941999997</v>
      </c>
    </row>
    <row r="53608" spans="1:3" x14ac:dyDescent="0.25">
      <c r="A53608">
        <v>11078</v>
      </c>
      <c r="B53608" s="1">
        <f>DATE(2030,5,1) + TIME(0,0,0)</f>
        <v>47604</v>
      </c>
      <c r="C53608">
        <v>35.103218079000001</v>
      </c>
    </row>
    <row r="53609" spans="1:3" x14ac:dyDescent="0.25">
      <c r="A53609">
        <v>11109</v>
      </c>
      <c r="B53609" s="1">
        <f>DATE(2030,6,1) + TIME(0,0,0)</f>
        <v>47635</v>
      </c>
      <c r="C53609">
        <v>35.115982056</v>
      </c>
    </row>
    <row r="53610" spans="1:3" x14ac:dyDescent="0.25">
      <c r="A53610">
        <v>11139</v>
      </c>
      <c r="B53610" s="1">
        <f>DATE(2030,7,1) + TIME(0,0,0)</f>
        <v>47665</v>
      </c>
      <c r="C53610">
        <v>35.128295897999998</v>
      </c>
    </row>
    <row r="53611" spans="1:3" x14ac:dyDescent="0.25">
      <c r="A53611">
        <v>11170</v>
      </c>
      <c r="B53611" s="1">
        <f>DATE(2030,8,1) + TIME(0,0,0)</f>
        <v>47696</v>
      </c>
      <c r="C53611">
        <v>35.140983581999997</v>
      </c>
    </row>
    <row r="53612" spans="1:3" x14ac:dyDescent="0.25">
      <c r="A53612">
        <v>11201</v>
      </c>
      <c r="B53612" s="1">
        <f>DATE(2030,9,1) + TIME(0,0,0)</f>
        <v>47727</v>
      </c>
      <c r="C53612">
        <v>35.153629303000002</v>
      </c>
    </row>
    <row r="53613" spans="1:3" x14ac:dyDescent="0.25">
      <c r="A53613">
        <v>11231</v>
      </c>
      <c r="B53613" s="1">
        <f>DATE(2030,10,1) + TIME(0,0,0)</f>
        <v>47757</v>
      </c>
      <c r="C53613">
        <v>35.165828705000003</v>
      </c>
    </row>
    <row r="53614" spans="1:3" x14ac:dyDescent="0.25">
      <c r="A53614">
        <v>11262</v>
      </c>
      <c r="B53614" s="1">
        <f>DATE(2030,11,1) + TIME(0,0,0)</f>
        <v>47788</v>
      </c>
      <c r="C53614">
        <v>35.178398131999998</v>
      </c>
    </row>
    <row r="53615" spans="1:3" x14ac:dyDescent="0.25">
      <c r="A53615">
        <v>11292</v>
      </c>
      <c r="B53615" s="1">
        <f>DATE(2030,12,1) + TIME(0,0,0)</f>
        <v>47818</v>
      </c>
      <c r="C53615">
        <v>35.190525055000002</v>
      </c>
    </row>
    <row r="53616" spans="1:3" x14ac:dyDescent="0.25">
      <c r="A53616">
        <v>11323</v>
      </c>
      <c r="B53616" s="1">
        <f>DATE(2031,1,1) + TIME(0,0,0)</f>
        <v>47849</v>
      </c>
      <c r="C53616">
        <v>35.203018188000001</v>
      </c>
    </row>
    <row r="53617" spans="1:3" x14ac:dyDescent="0.25">
      <c r="A53617">
        <v>11354</v>
      </c>
      <c r="B53617" s="1">
        <f>DATE(2031,2,1) + TIME(0,0,0)</f>
        <v>47880</v>
      </c>
      <c r="C53617">
        <v>35.215473175</v>
      </c>
    </row>
    <row r="53618" spans="1:3" x14ac:dyDescent="0.25">
      <c r="A53618">
        <v>11382</v>
      </c>
      <c r="B53618" s="1">
        <f>DATE(2031,3,1) + TIME(0,0,0)</f>
        <v>47908</v>
      </c>
      <c r="C53618">
        <v>35.226688385000003</v>
      </c>
    </row>
    <row r="53619" spans="1:3" x14ac:dyDescent="0.25">
      <c r="A53619">
        <v>11413</v>
      </c>
      <c r="B53619" s="1">
        <f>DATE(2031,4,1) + TIME(0,0,0)</f>
        <v>47939</v>
      </c>
      <c r="C53619">
        <v>35.239070892000001</v>
      </c>
    </row>
    <row r="53620" spans="1:3" x14ac:dyDescent="0.25">
      <c r="A53620">
        <v>11443</v>
      </c>
      <c r="B53620" s="1">
        <f>DATE(2031,5,1) + TIME(0,0,0)</f>
        <v>47969</v>
      </c>
      <c r="C53620">
        <v>35.251014709000003</v>
      </c>
    </row>
    <row r="53621" spans="1:3" x14ac:dyDescent="0.25">
      <c r="A53621">
        <v>11474</v>
      </c>
      <c r="B53621" s="1">
        <f>DATE(2031,6,1) + TIME(0,0,0)</f>
        <v>48000</v>
      </c>
      <c r="C53621">
        <v>35.263320923000002</v>
      </c>
    </row>
    <row r="53622" spans="1:3" x14ac:dyDescent="0.25">
      <c r="A53622">
        <v>11504</v>
      </c>
      <c r="B53622" s="1">
        <f>DATE(2031,7,1) + TIME(0,0,0)</f>
        <v>48030</v>
      </c>
      <c r="C53622">
        <v>35.275196074999997</v>
      </c>
    </row>
    <row r="53623" spans="1:3" x14ac:dyDescent="0.25">
      <c r="A53623">
        <v>11535</v>
      </c>
      <c r="B53623" s="1">
        <f>DATE(2031,8,1) + TIME(0,0,0)</f>
        <v>48061</v>
      </c>
      <c r="C53623">
        <v>35.287429809999999</v>
      </c>
    </row>
    <row r="53624" spans="1:3" x14ac:dyDescent="0.25">
      <c r="A53624">
        <v>11566</v>
      </c>
      <c r="B53624" s="1">
        <f>DATE(2031,9,1) + TIME(0,0,0)</f>
        <v>48092</v>
      </c>
      <c r="C53624">
        <v>35.299625397</v>
      </c>
    </row>
    <row r="53625" spans="1:3" x14ac:dyDescent="0.25">
      <c r="A53625">
        <v>11596</v>
      </c>
      <c r="B53625" s="1">
        <f>DATE(2031,10,1) + TIME(0,0,0)</f>
        <v>48122</v>
      </c>
      <c r="C53625">
        <v>35.311389923</v>
      </c>
    </row>
    <row r="53626" spans="1:3" x14ac:dyDescent="0.25">
      <c r="A53626">
        <v>11627</v>
      </c>
      <c r="B53626" s="1">
        <f>DATE(2031,11,1) + TIME(0,0,0)</f>
        <v>48153</v>
      </c>
      <c r="C53626">
        <v>35.323513030999997</v>
      </c>
    </row>
    <row r="53627" spans="1:3" x14ac:dyDescent="0.25">
      <c r="A53627">
        <v>11657</v>
      </c>
      <c r="B53627" s="1">
        <f>DATE(2031,12,1) + TIME(0,0,0)</f>
        <v>48183</v>
      </c>
      <c r="C53627">
        <v>35.335208893000001</v>
      </c>
    </row>
    <row r="53628" spans="1:3" x14ac:dyDescent="0.25">
      <c r="A53628">
        <v>11688</v>
      </c>
      <c r="B53628" s="1">
        <f>DATE(2032,1,1) + TIME(0,0,0)</f>
        <v>48214</v>
      </c>
      <c r="C53628">
        <v>35.347259520999998</v>
      </c>
    </row>
    <row r="53629" spans="1:3" x14ac:dyDescent="0.25">
      <c r="A53629">
        <v>11719</v>
      </c>
      <c r="B53629" s="1">
        <f>DATE(2032,2,1) + TIME(0,0,0)</f>
        <v>48245</v>
      </c>
      <c r="C53629">
        <v>35.359275818</v>
      </c>
    </row>
    <row r="53630" spans="1:3" x14ac:dyDescent="0.25">
      <c r="A53630">
        <v>11748</v>
      </c>
      <c r="B53630" s="1">
        <f>DATE(2032,3,1) + TIME(0,0,0)</f>
        <v>48274</v>
      </c>
      <c r="C53630">
        <v>35.370479584000002</v>
      </c>
    </row>
    <row r="53631" spans="1:3" x14ac:dyDescent="0.25">
      <c r="A53631">
        <v>11779</v>
      </c>
      <c r="B53631" s="1">
        <f>DATE(2032,4,1) + TIME(0,0,0)</f>
        <v>48305</v>
      </c>
      <c r="C53631">
        <v>35.382423400999997</v>
      </c>
    </row>
    <row r="53632" spans="1:3" x14ac:dyDescent="0.25">
      <c r="A53632">
        <v>11809</v>
      </c>
      <c r="B53632" s="1">
        <f>DATE(2032,5,1) + TIME(0,0,0)</f>
        <v>48335</v>
      </c>
      <c r="C53632">
        <v>35.393951416</v>
      </c>
    </row>
    <row r="53633" spans="1:3" x14ac:dyDescent="0.25">
      <c r="A53633">
        <v>11840</v>
      </c>
      <c r="B53633" s="1">
        <f>DATE(2032,6,1) + TIME(0,0,0)</f>
        <v>48366</v>
      </c>
      <c r="C53633">
        <v>35.405822753999999</v>
      </c>
    </row>
    <row r="53634" spans="1:3" x14ac:dyDescent="0.25">
      <c r="A53634">
        <v>11870</v>
      </c>
      <c r="B53634" s="1">
        <f>DATE(2032,7,1) + TIME(0,0,0)</f>
        <v>48396</v>
      </c>
      <c r="C53634">
        <v>35.417282104000002</v>
      </c>
    </row>
    <row r="53635" spans="1:3" x14ac:dyDescent="0.25">
      <c r="A53635">
        <v>11901</v>
      </c>
      <c r="B53635" s="1">
        <f>DATE(2032,8,1) + TIME(0,0,0)</f>
        <v>48427</v>
      </c>
      <c r="C53635">
        <v>35.429084778000004</v>
      </c>
    </row>
    <row r="53636" spans="1:3" x14ac:dyDescent="0.25">
      <c r="A53636">
        <v>11932</v>
      </c>
      <c r="B53636" s="1">
        <f>DATE(2032,9,1) + TIME(0,0,0)</f>
        <v>48458</v>
      </c>
      <c r="C53636">
        <v>35.440853119000003</v>
      </c>
    </row>
    <row r="53637" spans="1:3" x14ac:dyDescent="0.25">
      <c r="A53637">
        <v>11962</v>
      </c>
      <c r="B53637" s="1">
        <f>DATE(2032,10,1) + TIME(0,0,0)</f>
        <v>48488</v>
      </c>
      <c r="C53637">
        <v>35.452209473000003</v>
      </c>
    </row>
    <row r="53638" spans="1:3" x14ac:dyDescent="0.25">
      <c r="A53638">
        <v>11993</v>
      </c>
      <c r="B53638" s="1">
        <f>DATE(2032,11,1) + TIME(0,0,0)</f>
        <v>48519</v>
      </c>
      <c r="C53638">
        <v>35.463905334000003</v>
      </c>
    </row>
    <row r="53639" spans="1:3" x14ac:dyDescent="0.25">
      <c r="A53639">
        <v>12023</v>
      </c>
      <c r="B53639" s="1">
        <f>DATE(2032,12,1) + TIME(0,0,0)</f>
        <v>48549</v>
      </c>
      <c r="C53639">
        <v>35.475193023999999</v>
      </c>
    </row>
    <row r="53640" spans="1:3" x14ac:dyDescent="0.25">
      <c r="A53640">
        <v>12054</v>
      </c>
      <c r="B53640" s="1">
        <f>DATE(2033,1,1) + TIME(0,0,0)</f>
        <v>48580</v>
      </c>
      <c r="C53640">
        <v>35.486824036000002</v>
      </c>
    </row>
    <row r="53641" spans="1:3" x14ac:dyDescent="0.25">
      <c r="A53641">
        <v>12085</v>
      </c>
      <c r="B53641" s="1">
        <f>DATE(2033,2,1) + TIME(0,0,0)</f>
        <v>48611</v>
      </c>
      <c r="C53641">
        <v>35.498416900999999</v>
      </c>
    </row>
    <row r="53642" spans="1:3" x14ac:dyDescent="0.25">
      <c r="A53642">
        <v>12113</v>
      </c>
      <c r="B53642" s="1">
        <f>DATE(2033,3,1) + TIME(0,0,0)</f>
        <v>48639</v>
      </c>
      <c r="C53642">
        <v>35.508861541999998</v>
      </c>
    </row>
    <row r="53643" spans="1:3" x14ac:dyDescent="0.25">
      <c r="A53643">
        <v>12144</v>
      </c>
      <c r="B53643" s="1">
        <f>DATE(2033,4,1) + TIME(0,0,0)</f>
        <v>48670</v>
      </c>
      <c r="C53643">
        <v>35.520389557000001</v>
      </c>
    </row>
    <row r="53644" spans="1:3" x14ac:dyDescent="0.25">
      <c r="A53644">
        <v>12174</v>
      </c>
      <c r="B53644" s="1">
        <f>DATE(2033,5,1) + TIME(0,0,0)</f>
        <v>48700</v>
      </c>
      <c r="C53644">
        <v>35.531513214</v>
      </c>
    </row>
    <row r="53645" spans="1:3" x14ac:dyDescent="0.25">
      <c r="A53645">
        <v>12205</v>
      </c>
      <c r="B53645" s="1">
        <f>DATE(2033,6,1) + TIME(0,0,0)</f>
        <v>48731</v>
      </c>
      <c r="C53645">
        <v>35.542972564999999</v>
      </c>
    </row>
    <row r="53646" spans="1:3" x14ac:dyDescent="0.25">
      <c r="A53646">
        <v>12235</v>
      </c>
      <c r="B53646" s="1">
        <f>DATE(2033,7,1) + TIME(0,0,0)</f>
        <v>48761</v>
      </c>
      <c r="C53646">
        <v>35.554031371999997</v>
      </c>
    </row>
    <row r="53647" spans="1:3" x14ac:dyDescent="0.25">
      <c r="A53647">
        <v>12266</v>
      </c>
      <c r="B53647" s="1">
        <f>DATE(2033,8,1) + TIME(0,0,0)</f>
        <v>48792</v>
      </c>
      <c r="C53647">
        <v>35.565425873000002</v>
      </c>
    </row>
    <row r="53648" spans="1:3" x14ac:dyDescent="0.25">
      <c r="A53648">
        <v>12297</v>
      </c>
      <c r="B53648" s="1">
        <f>DATE(2033,9,1) + TIME(0,0,0)</f>
        <v>48823</v>
      </c>
      <c r="C53648">
        <v>35.576786040999998</v>
      </c>
    </row>
    <row r="53649" spans="1:3" x14ac:dyDescent="0.25">
      <c r="A53649">
        <v>12327</v>
      </c>
      <c r="B53649" s="1">
        <f>DATE(2033,10,1) + TIME(0,0,0)</f>
        <v>48853</v>
      </c>
      <c r="C53649">
        <v>35.587749481000003</v>
      </c>
    </row>
    <row r="53650" spans="1:3" x14ac:dyDescent="0.25">
      <c r="A53650">
        <v>12358</v>
      </c>
      <c r="B53650" s="1">
        <f>DATE(2033,11,1) + TIME(0,0,0)</f>
        <v>48884</v>
      </c>
      <c r="C53650">
        <v>35.599044800000001</v>
      </c>
    </row>
    <row r="53651" spans="1:3" x14ac:dyDescent="0.25">
      <c r="A53651">
        <v>12388</v>
      </c>
      <c r="B53651" s="1">
        <f>DATE(2033,12,1) + TIME(0,0,0)</f>
        <v>48914</v>
      </c>
      <c r="C53651">
        <v>35.609943389999998</v>
      </c>
    </row>
    <row r="53652" spans="1:3" x14ac:dyDescent="0.25">
      <c r="A53652">
        <v>12419</v>
      </c>
      <c r="B53652" s="1">
        <f>DATE(2034,1,1) + TIME(0,0,0)</f>
        <v>48945</v>
      </c>
      <c r="C53652">
        <v>35.621173859000002</v>
      </c>
    </row>
    <row r="53653" spans="1:3" x14ac:dyDescent="0.25">
      <c r="A53653">
        <v>12450</v>
      </c>
      <c r="B53653" s="1">
        <f>DATE(2034,2,1) + TIME(0,0,0)</f>
        <v>48976</v>
      </c>
      <c r="C53653">
        <v>35.632373809999997</v>
      </c>
    </row>
    <row r="53654" spans="1:3" x14ac:dyDescent="0.25">
      <c r="A53654">
        <v>12478</v>
      </c>
      <c r="B53654" s="1">
        <f>DATE(2034,3,1) + TIME(0,0,0)</f>
        <v>49004</v>
      </c>
      <c r="C53654">
        <v>35.642459869</v>
      </c>
    </row>
    <row r="53655" spans="1:3" x14ac:dyDescent="0.25">
      <c r="A53655">
        <v>12509</v>
      </c>
      <c r="B53655" s="1">
        <f>DATE(2034,4,1) + TIME(0,0,0)</f>
        <v>49035</v>
      </c>
      <c r="C53655">
        <v>35.653594970999997</v>
      </c>
    </row>
    <row r="53656" spans="1:3" x14ac:dyDescent="0.25">
      <c r="A53656">
        <v>12539</v>
      </c>
      <c r="B53656" s="1">
        <f>DATE(2034,5,1) + TIME(0,0,0)</f>
        <v>49065</v>
      </c>
      <c r="C53656">
        <v>35.664340973000002</v>
      </c>
    </row>
    <row r="53657" spans="1:3" x14ac:dyDescent="0.25">
      <c r="A53657">
        <v>12570</v>
      </c>
      <c r="B53657" s="1">
        <f>DATE(2034,6,1) + TIME(0,0,0)</f>
        <v>49096</v>
      </c>
      <c r="C53657">
        <v>35.675415039000001</v>
      </c>
    </row>
    <row r="53658" spans="1:3" x14ac:dyDescent="0.25">
      <c r="A53658">
        <v>12600</v>
      </c>
      <c r="B53658" s="1">
        <f>DATE(2034,7,1) + TIME(0,0,0)</f>
        <v>49126</v>
      </c>
      <c r="C53658">
        <v>35.686103821000003</v>
      </c>
    </row>
    <row r="53659" spans="1:3" x14ac:dyDescent="0.25">
      <c r="A53659">
        <v>12631</v>
      </c>
      <c r="B53659" s="1">
        <f>DATE(2034,8,1) + TIME(0,0,0)</f>
        <v>49157</v>
      </c>
      <c r="C53659">
        <v>35.697113037000001</v>
      </c>
    </row>
    <row r="53660" spans="1:3" x14ac:dyDescent="0.25">
      <c r="A53660">
        <v>12662</v>
      </c>
      <c r="B53660" s="1">
        <f>DATE(2034,9,1) + TIME(0,0,0)</f>
        <v>49188</v>
      </c>
      <c r="C53660">
        <v>35.708095551</v>
      </c>
    </row>
    <row r="53661" spans="1:3" x14ac:dyDescent="0.25">
      <c r="A53661">
        <v>12692</v>
      </c>
      <c r="B53661" s="1">
        <f>DATE(2034,10,1) + TIME(0,0,0)</f>
        <v>49218</v>
      </c>
      <c r="C53661">
        <v>35.718692779999998</v>
      </c>
    </row>
    <row r="53662" spans="1:3" x14ac:dyDescent="0.25">
      <c r="A53662">
        <v>12723</v>
      </c>
      <c r="B53662" s="1">
        <f>DATE(2034,11,1) + TIME(0,0,0)</f>
        <v>49249</v>
      </c>
      <c r="C53662">
        <v>35.729610442999999</v>
      </c>
    </row>
    <row r="53663" spans="1:3" x14ac:dyDescent="0.25">
      <c r="A53663">
        <v>12753</v>
      </c>
      <c r="B53663" s="1">
        <f>DATE(2034,12,1) + TIME(0,0,0)</f>
        <v>49279</v>
      </c>
      <c r="C53663">
        <v>35.740150452000002</v>
      </c>
    </row>
    <row r="53664" spans="1:3" x14ac:dyDescent="0.25">
      <c r="A53664">
        <v>12784</v>
      </c>
      <c r="B53664" s="1">
        <f>DATE(2035,1,1) + TIME(0,0,0)</f>
        <v>49310</v>
      </c>
      <c r="C53664">
        <v>35.751007080000001</v>
      </c>
    </row>
    <row r="53665" spans="1:3" x14ac:dyDescent="0.25">
      <c r="A53665">
        <v>12815</v>
      </c>
      <c r="B53665" s="1">
        <f>DATE(2035,2,1) + TIME(0,0,0)</f>
        <v>49341</v>
      </c>
      <c r="C53665">
        <v>35.761833191000001</v>
      </c>
    </row>
    <row r="53666" spans="1:3" x14ac:dyDescent="0.25">
      <c r="A53666">
        <v>12843</v>
      </c>
      <c r="B53666" s="1">
        <f>DATE(2035,3,1) + TIME(0,0,0)</f>
        <v>49369</v>
      </c>
      <c r="C53666">
        <v>35.771583557</v>
      </c>
    </row>
    <row r="53667" spans="1:3" x14ac:dyDescent="0.25">
      <c r="A53667">
        <v>12874</v>
      </c>
      <c r="B53667" s="1">
        <f>DATE(2035,4,1) + TIME(0,0,0)</f>
        <v>49400</v>
      </c>
      <c r="C53667">
        <v>35.782344817999999</v>
      </c>
    </row>
    <row r="53668" spans="1:3" x14ac:dyDescent="0.25">
      <c r="A53668">
        <v>12904</v>
      </c>
      <c r="B53668" s="1">
        <f>DATE(2035,5,1) + TIME(0,0,0)</f>
        <v>49430</v>
      </c>
      <c r="C53668">
        <v>35.792732239000003</v>
      </c>
    </row>
    <row r="53669" spans="1:3" x14ac:dyDescent="0.25">
      <c r="A53669">
        <v>12935</v>
      </c>
      <c r="B53669" s="1">
        <f>DATE(2035,6,1) + TIME(0,0,0)</f>
        <v>49461</v>
      </c>
      <c r="C53669">
        <v>35.803436279000003</v>
      </c>
    </row>
    <row r="53670" spans="1:3" x14ac:dyDescent="0.25">
      <c r="A53670">
        <v>12965</v>
      </c>
      <c r="B53670" s="1">
        <f>DATE(2035,7,1) + TIME(0,0,0)</f>
        <v>49491</v>
      </c>
      <c r="C53670">
        <v>35.813766479000002</v>
      </c>
    </row>
    <row r="53671" spans="1:3" x14ac:dyDescent="0.25">
      <c r="A53671">
        <v>12996</v>
      </c>
      <c r="B53671" s="1">
        <f>DATE(2035,8,1) + TIME(0,0,0)</f>
        <v>49522</v>
      </c>
      <c r="C53671">
        <v>35.824405669999997</v>
      </c>
    </row>
    <row r="53672" spans="1:3" x14ac:dyDescent="0.25">
      <c r="A53672">
        <v>13027</v>
      </c>
      <c r="B53672" s="1">
        <f>DATE(2035,9,1) + TIME(0,0,0)</f>
        <v>49553</v>
      </c>
      <c r="C53672">
        <v>35.835018157999997</v>
      </c>
    </row>
    <row r="53673" spans="1:3" x14ac:dyDescent="0.25">
      <c r="A53673">
        <v>13057</v>
      </c>
      <c r="B53673" s="1">
        <f>DATE(2035,10,1) + TIME(0,0,0)</f>
        <v>49583</v>
      </c>
      <c r="C53673">
        <v>35.845260619999998</v>
      </c>
    </row>
    <row r="53674" spans="1:3" x14ac:dyDescent="0.25">
      <c r="A53674">
        <v>13088</v>
      </c>
      <c r="B53674" s="1">
        <f>DATE(2035,11,1) + TIME(0,0,0)</f>
        <v>49614</v>
      </c>
      <c r="C53674">
        <v>35.855815886999999</v>
      </c>
    </row>
    <row r="53675" spans="1:3" x14ac:dyDescent="0.25">
      <c r="A53675">
        <v>13118</v>
      </c>
      <c r="B53675" s="1">
        <f>DATE(2035,12,1) + TIME(0,0,0)</f>
        <v>49644</v>
      </c>
      <c r="C53675">
        <v>35.865997313999998</v>
      </c>
    </row>
    <row r="53676" spans="1:3" x14ac:dyDescent="0.25">
      <c r="A53676">
        <v>13149</v>
      </c>
      <c r="B53676" s="1">
        <f>DATE(2036,1,1) + TIME(0,0,0)</f>
        <v>49675</v>
      </c>
      <c r="C53676">
        <v>35.876495361000003</v>
      </c>
    </row>
    <row r="53677" spans="1:3" x14ac:dyDescent="0.25">
      <c r="A53677">
        <v>13180</v>
      </c>
      <c r="B53677" s="1">
        <f>DATE(2036,2,1) + TIME(0,0,0)</f>
        <v>49706</v>
      </c>
      <c r="C53677">
        <v>35.886959075999997</v>
      </c>
    </row>
    <row r="53678" spans="1:3" x14ac:dyDescent="0.25">
      <c r="A53678">
        <v>13209</v>
      </c>
      <c r="B53678" s="1">
        <f>DATE(2036,3,1) + TIME(0,0,0)</f>
        <v>49735</v>
      </c>
      <c r="C53678">
        <v>35.896720885999997</v>
      </c>
    </row>
    <row r="53679" spans="1:3" x14ac:dyDescent="0.25">
      <c r="A53679">
        <v>13240</v>
      </c>
      <c r="B53679" s="1">
        <f>DATE(2036,4,1) + TIME(0,0,0)</f>
        <v>49766</v>
      </c>
      <c r="C53679">
        <v>35.907131194999998</v>
      </c>
    </row>
    <row r="53680" spans="1:3" x14ac:dyDescent="0.25">
      <c r="A53680">
        <v>13270</v>
      </c>
      <c r="B53680" s="1">
        <f>DATE(2036,5,1) + TIME(0,0,0)</f>
        <v>49796</v>
      </c>
      <c r="C53680">
        <v>35.917175293</v>
      </c>
    </row>
    <row r="53681" spans="1:3" x14ac:dyDescent="0.25">
      <c r="A53681">
        <v>13301</v>
      </c>
      <c r="B53681" s="1">
        <f>DATE(2036,6,1) + TIME(0,0,0)</f>
        <v>49827</v>
      </c>
      <c r="C53681">
        <v>35.927524566999999</v>
      </c>
    </row>
    <row r="53682" spans="1:3" x14ac:dyDescent="0.25">
      <c r="A53682">
        <v>13331</v>
      </c>
      <c r="B53682" s="1">
        <f>DATE(2036,7,1) + TIME(0,0,0)</f>
        <v>49857</v>
      </c>
      <c r="C53682">
        <v>35.937515259000001</v>
      </c>
    </row>
    <row r="53683" spans="1:3" x14ac:dyDescent="0.25">
      <c r="A53683">
        <v>13362</v>
      </c>
      <c r="B53683" s="1">
        <f>DATE(2036,8,1) + TIME(0,0,0)</f>
        <v>49888</v>
      </c>
      <c r="C53683">
        <v>35.947807312000002</v>
      </c>
    </row>
    <row r="53684" spans="1:3" x14ac:dyDescent="0.25">
      <c r="A53684">
        <v>13393</v>
      </c>
      <c r="B53684" s="1">
        <f>DATE(2036,9,1) + TIME(0,0,0)</f>
        <v>49919</v>
      </c>
      <c r="C53684">
        <v>35.958068848000003</v>
      </c>
    </row>
    <row r="53685" spans="1:3" x14ac:dyDescent="0.25">
      <c r="A53685">
        <v>13423</v>
      </c>
      <c r="B53685" s="1">
        <f>DATE(2036,10,1) + TIME(0,0,0)</f>
        <v>49949</v>
      </c>
      <c r="C53685">
        <v>35.967975615999997</v>
      </c>
    </row>
    <row r="53686" spans="1:3" x14ac:dyDescent="0.25">
      <c r="A53686">
        <v>13454</v>
      </c>
      <c r="B53686" s="1">
        <f>DATE(2036,11,1) + TIME(0,0,0)</f>
        <v>49980</v>
      </c>
      <c r="C53686">
        <v>35.978179932000003</v>
      </c>
    </row>
    <row r="53687" spans="1:3" x14ac:dyDescent="0.25">
      <c r="A53687">
        <v>13484</v>
      </c>
      <c r="B53687" s="1">
        <f>DATE(2036,12,1) + TIME(0,0,0)</f>
        <v>50010</v>
      </c>
      <c r="C53687">
        <v>35.988029480000002</v>
      </c>
    </row>
    <row r="53688" spans="1:3" x14ac:dyDescent="0.25">
      <c r="A53688">
        <v>13515</v>
      </c>
      <c r="B53688" s="1">
        <f>DATE(2037,1,1) + TIME(0,0,0)</f>
        <v>50041</v>
      </c>
      <c r="C53688">
        <v>35.998180388999998</v>
      </c>
    </row>
    <row r="53689" spans="1:3" x14ac:dyDescent="0.25">
      <c r="A53689">
        <v>13546</v>
      </c>
      <c r="B53689" s="1">
        <f>DATE(2037,2,1) + TIME(0,0,0)</f>
        <v>50072</v>
      </c>
      <c r="C53689">
        <v>36.008300781000003</v>
      </c>
    </row>
    <row r="53690" spans="1:3" x14ac:dyDescent="0.25">
      <c r="A53690">
        <v>13574</v>
      </c>
      <c r="B53690" s="1">
        <f>DATE(2037,3,1) + TIME(0,0,0)</f>
        <v>50100</v>
      </c>
      <c r="C53690">
        <v>36.017414092999999</v>
      </c>
    </row>
    <row r="53691" spans="1:3" x14ac:dyDescent="0.25">
      <c r="A53691">
        <v>13605</v>
      </c>
      <c r="B53691" s="1">
        <f>DATE(2037,4,1) + TIME(0,0,0)</f>
        <v>50131</v>
      </c>
      <c r="C53691">
        <v>36.027477263999998</v>
      </c>
    </row>
    <row r="53692" spans="1:3" x14ac:dyDescent="0.25">
      <c r="A53692">
        <v>13635</v>
      </c>
      <c r="B53692" s="1">
        <f>DATE(2037,5,1) + TIME(0,0,0)</f>
        <v>50161</v>
      </c>
      <c r="C53692">
        <v>36.037189484000002</v>
      </c>
    </row>
    <row r="53693" spans="1:3" x14ac:dyDescent="0.25">
      <c r="A53693">
        <v>13666</v>
      </c>
      <c r="B53693" s="1">
        <f>DATE(2037,6,1) + TIME(0,0,0)</f>
        <v>50192</v>
      </c>
      <c r="C53693">
        <v>36.047199249000002</v>
      </c>
    </row>
    <row r="53694" spans="1:3" x14ac:dyDescent="0.25">
      <c r="A53694">
        <v>13696</v>
      </c>
      <c r="B53694" s="1">
        <f>DATE(2037,7,1) + TIME(0,0,0)</f>
        <v>50222</v>
      </c>
      <c r="C53694">
        <v>36.056854248</v>
      </c>
    </row>
    <row r="53695" spans="1:3" x14ac:dyDescent="0.25">
      <c r="A53695">
        <v>13727</v>
      </c>
      <c r="B53695" s="1">
        <f>DATE(2037,8,1) + TIME(0,0,0)</f>
        <v>50253</v>
      </c>
      <c r="C53695">
        <v>36.066802979000002</v>
      </c>
    </row>
    <row r="53696" spans="1:3" x14ac:dyDescent="0.25">
      <c r="A53696">
        <v>13758</v>
      </c>
      <c r="B53696" s="1">
        <f>DATE(2037,9,1) + TIME(0,0,0)</f>
        <v>50284</v>
      </c>
      <c r="C53696">
        <v>36.076725005999997</v>
      </c>
    </row>
    <row r="53697" spans="1:3" x14ac:dyDescent="0.25">
      <c r="A53697">
        <v>13788</v>
      </c>
      <c r="B53697" s="1">
        <f>DATE(2037,10,1) + TIME(0,0,0)</f>
        <v>50314</v>
      </c>
      <c r="C53697">
        <v>36.086299896</v>
      </c>
    </row>
    <row r="53698" spans="1:3" x14ac:dyDescent="0.25">
      <c r="A53698">
        <v>13819</v>
      </c>
      <c r="B53698" s="1">
        <f>DATE(2037,11,1) + TIME(0,0,0)</f>
        <v>50345</v>
      </c>
      <c r="C53698">
        <v>36.096168517999999</v>
      </c>
    </row>
    <row r="53699" spans="1:3" x14ac:dyDescent="0.25">
      <c r="A53699">
        <v>13849</v>
      </c>
      <c r="B53699" s="1">
        <f>DATE(2037,12,1) + TIME(0,0,0)</f>
        <v>50375</v>
      </c>
      <c r="C53699">
        <v>36.105690002000003</v>
      </c>
    </row>
    <row r="53700" spans="1:3" x14ac:dyDescent="0.25">
      <c r="A53700">
        <v>13880</v>
      </c>
      <c r="B53700" s="1">
        <f>DATE(2038,1,1) + TIME(0,0,0)</f>
        <v>50406</v>
      </c>
      <c r="C53700">
        <v>36.115501404</v>
      </c>
    </row>
    <row r="53701" spans="1:3" x14ac:dyDescent="0.25">
      <c r="A53701">
        <v>13911</v>
      </c>
      <c r="B53701" s="1">
        <f>DATE(2038,2,1) + TIME(0,0,0)</f>
        <v>50437</v>
      </c>
      <c r="C53701">
        <v>36.125286101999997</v>
      </c>
    </row>
    <row r="53702" spans="1:3" x14ac:dyDescent="0.25">
      <c r="A53702">
        <v>13939</v>
      </c>
      <c r="B53702" s="1">
        <f>DATE(2038,3,1) + TIME(0,0,0)</f>
        <v>50465</v>
      </c>
      <c r="C53702">
        <v>36.134098053000002</v>
      </c>
    </row>
    <row r="53703" spans="1:3" x14ac:dyDescent="0.25">
      <c r="A53703">
        <v>13970</v>
      </c>
      <c r="B53703" s="1">
        <f>DATE(2038,4,1) + TIME(0,0,0)</f>
        <v>50496</v>
      </c>
      <c r="C53703">
        <v>36.143829345999997</v>
      </c>
    </row>
    <row r="53704" spans="1:3" x14ac:dyDescent="0.25">
      <c r="A53704">
        <v>14000</v>
      </c>
      <c r="B53704" s="1">
        <f>DATE(2038,5,1) + TIME(0,0,0)</f>
        <v>50526</v>
      </c>
      <c r="C53704">
        <v>36.153224944999998</v>
      </c>
    </row>
    <row r="53705" spans="1:3" x14ac:dyDescent="0.25">
      <c r="A53705">
        <v>14031</v>
      </c>
      <c r="B53705" s="1">
        <f>DATE(2038,6,1) + TIME(0,0,0)</f>
        <v>50557</v>
      </c>
      <c r="C53705">
        <v>36.162902832</v>
      </c>
    </row>
    <row r="53706" spans="1:3" x14ac:dyDescent="0.25">
      <c r="A53706">
        <v>14061</v>
      </c>
      <c r="B53706" s="1">
        <f>DATE(2038,7,1) + TIME(0,0,0)</f>
        <v>50587</v>
      </c>
      <c r="C53706">
        <v>36.172245025999999</v>
      </c>
    </row>
    <row r="53707" spans="1:3" x14ac:dyDescent="0.25">
      <c r="A53707">
        <v>14092</v>
      </c>
      <c r="B53707" s="1">
        <f>DATE(2038,8,1) + TIME(0,0,0)</f>
        <v>50618</v>
      </c>
      <c r="C53707">
        <v>36.181873322000001</v>
      </c>
    </row>
    <row r="53708" spans="1:3" x14ac:dyDescent="0.25">
      <c r="A53708">
        <v>14123</v>
      </c>
      <c r="B53708" s="1">
        <f>DATE(2038,9,1) + TIME(0,0,0)</f>
        <v>50649</v>
      </c>
      <c r="C53708">
        <v>36.191474915000001</v>
      </c>
    </row>
    <row r="53709" spans="1:3" x14ac:dyDescent="0.25">
      <c r="A53709">
        <v>14153</v>
      </c>
      <c r="B53709" s="1">
        <f>DATE(2038,10,1) + TIME(0,0,0)</f>
        <v>50679</v>
      </c>
      <c r="C53709">
        <v>36.200740814</v>
      </c>
    </row>
    <row r="53710" spans="1:3" x14ac:dyDescent="0.25">
      <c r="A53710">
        <v>14184</v>
      </c>
      <c r="B53710" s="1">
        <f>DATE(2038,11,1) + TIME(0,0,0)</f>
        <v>50710</v>
      </c>
      <c r="C53710">
        <v>36.210292815999999</v>
      </c>
    </row>
    <row r="53711" spans="1:3" x14ac:dyDescent="0.25">
      <c r="A53711">
        <v>14214</v>
      </c>
      <c r="B53711" s="1">
        <f>DATE(2038,12,1) + TIME(0,0,0)</f>
        <v>50740</v>
      </c>
      <c r="C53711">
        <v>36.219509125000002</v>
      </c>
    </row>
    <row r="53712" spans="1:3" x14ac:dyDescent="0.25">
      <c r="A53712">
        <v>14245</v>
      </c>
      <c r="B53712" s="1">
        <f>DATE(2039,1,1) + TIME(0,0,0)</f>
        <v>50771</v>
      </c>
      <c r="C53712">
        <v>36.229007721000002</v>
      </c>
    </row>
    <row r="53713" spans="1:3" x14ac:dyDescent="0.25">
      <c r="A53713">
        <v>14276</v>
      </c>
      <c r="B53713" s="1">
        <f>DATE(2039,2,1) + TIME(0,0,0)</f>
        <v>50802</v>
      </c>
      <c r="C53713">
        <v>36.238483428999999</v>
      </c>
    </row>
    <row r="53714" spans="1:3" x14ac:dyDescent="0.25">
      <c r="A53714">
        <v>14304</v>
      </c>
      <c r="B53714" s="1">
        <f>DATE(2039,3,1) + TIME(0,0,0)</f>
        <v>50830</v>
      </c>
      <c r="C53714">
        <v>36.247020720999998</v>
      </c>
    </row>
    <row r="53715" spans="1:3" x14ac:dyDescent="0.25">
      <c r="A53715">
        <v>14335</v>
      </c>
      <c r="B53715" s="1">
        <f>DATE(2039,4,1) + TIME(0,0,0)</f>
        <v>50861</v>
      </c>
      <c r="C53715">
        <v>36.256446838000002</v>
      </c>
    </row>
    <row r="53716" spans="1:3" x14ac:dyDescent="0.25">
      <c r="A53716">
        <v>14365</v>
      </c>
      <c r="B53716" s="1">
        <f>DATE(2039,5,1) + TIME(0,0,0)</f>
        <v>50891</v>
      </c>
      <c r="C53716">
        <v>36.265544890999998</v>
      </c>
    </row>
    <row r="53717" spans="1:3" x14ac:dyDescent="0.25">
      <c r="A53717">
        <v>14396</v>
      </c>
      <c r="B53717" s="1">
        <f>DATE(2039,6,1) + TIME(0,0,0)</f>
        <v>50922</v>
      </c>
      <c r="C53717">
        <v>36.274921417000002</v>
      </c>
    </row>
    <row r="53718" spans="1:3" x14ac:dyDescent="0.25">
      <c r="A53718">
        <v>14426</v>
      </c>
      <c r="B53718" s="1">
        <f>DATE(2039,7,1) + TIME(0,0,0)</f>
        <v>50952</v>
      </c>
      <c r="C53718">
        <v>36.283973693999997</v>
      </c>
    </row>
    <row r="53719" spans="1:3" x14ac:dyDescent="0.25">
      <c r="A53719">
        <v>14457</v>
      </c>
      <c r="B53719" s="1">
        <f>DATE(2039,8,1) + TIME(0,0,0)</f>
        <v>50983</v>
      </c>
      <c r="C53719">
        <v>36.293300629000001</v>
      </c>
    </row>
    <row r="53720" spans="1:3" x14ac:dyDescent="0.25">
      <c r="A53720">
        <v>14488</v>
      </c>
      <c r="B53720" s="1">
        <f>DATE(2039,9,1) + TIME(0,0,0)</f>
        <v>51014</v>
      </c>
      <c r="C53720">
        <v>36.302604674999998</v>
      </c>
    </row>
    <row r="53721" spans="1:3" x14ac:dyDescent="0.25">
      <c r="A53721">
        <v>14518</v>
      </c>
      <c r="B53721" s="1">
        <f>DATE(2039,10,1) + TIME(0,0,0)</f>
        <v>51044</v>
      </c>
      <c r="C53721">
        <v>36.311584473000003</v>
      </c>
    </row>
    <row r="53722" spans="1:3" x14ac:dyDescent="0.25">
      <c r="A53722">
        <v>14549</v>
      </c>
      <c r="B53722" s="1">
        <f>DATE(2039,11,1) + TIME(0,0,0)</f>
        <v>51075</v>
      </c>
      <c r="C53722">
        <v>36.320838928000001</v>
      </c>
    </row>
    <row r="53723" spans="1:3" x14ac:dyDescent="0.25">
      <c r="A53723">
        <v>14579</v>
      </c>
      <c r="B53723" s="1">
        <f>DATE(2039,12,1) + TIME(0,0,0)</f>
        <v>51105</v>
      </c>
      <c r="C53723">
        <v>36.329772949000002</v>
      </c>
    </row>
    <row r="53724" spans="1:3" x14ac:dyDescent="0.25">
      <c r="A53724">
        <v>14610</v>
      </c>
      <c r="B53724" s="1">
        <f>DATE(2040,1,1) + TIME(0,0,0)</f>
        <v>51136</v>
      </c>
      <c r="C53724">
        <v>36.338981627999999</v>
      </c>
    </row>
    <row r="53725" spans="1:3" x14ac:dyDescent="0.25">
      <c r="A53725">
        <v>14641</v>
      </c>
      <c r="B53725" s="1">
        <f>DATE(2040,2,1) + TIME(0,0,0)</f>
        <v>51167</v>
      </c>
      <c r="C53725">
        <v>36.348167418999999</v>
      </c>
    </row>
    <row r="53726" spans="1:3" x14ac:dyDescent="0.25">
      <c r="A53726">
        <v>14670</v>
      </c>
      <c r="B53726" s="1">
        <f>DATE(2040,3,1) + TIME(0,0,0)</f>
        <v>51196</v>
      </c>
      <c r="C53726">
        <v>36.356735229000002</v>
      </c>
    </row>
    <row r="53727" spans="1:3" x14ac:dyDescent="0.25">
      <c r="A53727">
        <v>14701</v>
      </c>
      <c r="B53727" s="1">
        <f>DATE(2040,4,1) + TIME(0,0,0)</f>
        <v>51227</v>
      </c>
      <c r="C53727">
        <v>36.365875244000001</v>
      </c>
    </row>
    <row r="53728" spans="1:3" x14ac:dyDescent="0.25">
      <c r="A53728">
        <v>14731</v>
      </c>
      <c r="B53728" s="1">
        <f>DATE(2040,5,1) + TIME(0,0,0)</f>
        <v>51257</v>
      </c>
      <c r="C53728">
        <v>36.374694824000002</v>
      </c>
    </row>
    <row r="53729" spans="1:3" x14ac:dyDescent="0.25">
      <c r="A53729">
        <v>14762</v>
      </c>
      <c r="B53729" s="1">
        <f>DATE(2040,6,1) + TIME(0,0,0)</f>
        <v>51288</v>
      </c>
      <c r="C53729">
        <v>36.383789061999998</v>
      </c>
    </row>
    <row r="53730" spans="1:3" x14ac:dyDescent="0.25">
      <c r="A53730">
        <v>14792</v>
      </c>
      <c r="B53730" s="1">
        <f>DATE(2040,7,1) + TIME(0,0,0)</f>
        <v>51318</v>
      </c>
      <c r="C53730">
        <v>36.392566680999998</v>
      </c>
    </row>
    <row r="53731" spans="1:3" x14ac:dyDescent="0.25">
      <c r="A53731">
        <v>14823</v>
      </c>
      <c r="B53731" s="1">
        <f>DATE(2040,8,1) + TIME(0,0,0)</f>
        <v>51349</v>
      </c>
      <c r="C53731">
        <v>36.401615143000001</v>
      </c>
    </row>
    <row r="53732" spans="1:3" x14ac:dyDescent="0.25">
      <c r="A53732">
        <v>14854</v>
      </c>
      <c r="B53732" s="1">
        <f>DATE(2040,9,1) + TIME(0,0,0)</f>
        <v>51380</v>
      </c>
      <c r="C53732">
        <v>36.410636902</v>
      </c>
    </row>
    <row r="53733" spans="1:3" x14ac:dyDescent="0.25">
      <c r="A53733">
        <v>14884</v>
      </c>
      <c r="B53733" s="1">
        <f>DATE(2040,10,1) + TIME(0,0,0)</f>
        <v>51410</v>
      </c>
      <c r="C53733">
        <v>36.419349670000003</v>
      </c>
    </row>
    <row r="53734" spans="1:3" x14ac:dyDescent="0.25">
      <c r="A53734">
        <v>14915</v>
      </c>
      <c r="B53734" s="1">
        <f>DATE(2040,11,1) + TIME(0,0,0)</f>
        <v>51441</v>
      </c>
      <c r="C53734">
        <v>36.428329468000001</v>
      </c>
    </row>
    <row r="53735" spans="1:3" x14ac:dyDescent="0.25">
      <c r="A53735">
        <v>14945</v>
      </c>
      <c r="B53735" s="1">
        <f>DATE(2040,12,1) + TIME(0,0,0)</f>
        <v>51471</v>
      </c>
      <c r="C53735">
        <v>36.437000275000003</v>
      </c>
    </row>
    <row r="53736" spans="1:3" x14ac:dyDescent="0.25">
      <c r="A53736">
        <v>14976</v>
      </c>
      <c r="B53736" s="1">
        <f>DATE(2041,1,1) + TIME(0,0,0)</f>
        <v>51502</v>
      </c>
      <c r="C53736">
        <v>36.44593811</v>
      </c>
    </row>
    <row r="53737" spans="1:3" x14ac:dyDescent="0.25">
      <c r="A53737">
        <v>15007</v>
      </c>
      <c r="B53737" s="1">
        <f>DATE(2041,2,1) + TIME(0,0,0)</f>
        <v>51533</v>
      </c>
      <c r="C53737">
        <v>36.454853057999998</v>
      </c>
    </row>
    <row r="53738" spans="1:3" x14ac:dyDescent="0.25">
      <c r="A53738">
        <v>15035</v>
      </c>
      <c r="B53738" s="1">
        <f>DATE(2041,3,1) + TIME(0,0,0)</f>
        <v>51561</v>
      </c>
      <c r="C53738">
        <v>36.462882995999998</v>
      </c>
    </row>
    <row r="53739" spans="1:3" x14ac:dyDescent="0.25">
      <c r="A53739">
        <v>15066</v>
      </c>
      <c r="B53739" s="1">
        <f>DATE(2041,4,1) + TIME(0,0,0)</f>
        <v>51592</v>
      </c>
      <c r="C53739">
        <v>36.471755981000001</v>
      </c>
    </row>
    <row r="53740" spans="1:3" x14ac:dyDescent="0.25">
      <c r="A53740">
        <v>15096</v>
      </c>
      <c r="B53740" s="1">
        <f>DATE(2041,5,1) + TIME(0,0,0)</f>
        <v>51622</v>
      </c>
      <c r="C53740">
        <v>36.480323792</v>
      </c>
    </row>
    <row r="53741" spans="1:3" x14ac:dyDescent="0.25">
      <c r="A53741">
        <v>15127</v>
      </c>
      <c r="B53741" s="1">
        <f>DATE(2041,6,1) + TIME(0,0,0)</f>
        <v>51653</v>
      </c>
      <c r="C53741">
        <v>36.489154816000003</v>
      </c>
    </row>
    <row r="53742" spans="1:3" x14ac:dyDescent="0.25">
      <c r="A53742">
        <v>15157</v>
      </c>
      <c r="B53742" s="1">
        <f>DATE(2041,7,1) + TIME(0,0,0)</f>
        <v>51683</v>
      </c>
      <c r="C53742">
        <v>36.497676849000001</v>
      </c>
    </row>
    <row r="53743" spans="1:3" x14ac:dyDescent="0.25">
      <c r="A53743">
        <v>15188</v>
      </c>
      <c r="B53743" s="1">
        <f>DATE(2041,8,1) + TIME(0,0,0)</f>
        <v>51714</v>
      </c>
      <c r="C53743">
        <v>36.506465912000003</v>
      </c>
    </row>
    <row r="53744" spans="1:3" x14ac:dyDescent="0.25">
      <c r="A53744">
        <v>15219</v>
      </c>
      <c r="B53744" s="1">
        <f>DATE(2041,9,1) + TIME(0,0,0)</f>
        <v>51745</v>
      </c>
      <c r="C53744">
        <v>36.515232085999997</v>
      </c>
    </row>
    <row r="53745" spans="1:3" x14ac:dyDescent="0.25">
      <c r="A53745">
        <v>15249</v>
      </c>
      <c r="B53745" s="1">
        <f>DATE(2041,10,1) + TIME(0,0,0)</f>
        <v>51775</v>
      </c>
      <c r="C53745">
        <v>36.523696899000001</v>
      </c>
    </row>
    <row r="53746" spans="1:3" x14ac:dyDescent="0.25">
      <c r="A53746">
        <v>15280</v>
      </c>
      <c r="B53746" s="1">
        <f>DATE(2041,11,1) + TIME(0,0,0)</f>
        <v>51806</v>
      </c>
      <c r="C53746">
        <v>36.532421112000002</v>
      </c>
    </row>
    <row r="53747" spans="1:3" x14ac:dyDescent="0.25">
      <c r="A53747">
        <v>15310</v>
      </c>
      <c r="B53747" s="1">
        <f>DATE(2041,12,1) + TIME(0,0,0)</f>
        <v>51836</v>
      </c>
      <c r="C53747">
        <v>36.540847778</v>
      </c>
    </row>
    <row r="53748" spans="1:3" x14ac:dyDescent="0.25">
      <c r="A53748">
        <v>15341</v>
      </c>
      <c r="B53748" s="1">
        <f>DATE(2042,1,1) + TIME(0,0,0)</f>
        <v>51867</v>
      </c>
      <c r="C53748">
        <v>36.549530029000003</v>
      </c>
    </row>
    <row r="53749" spans="1:3" x14ac:dyDescent="0.25">
      <c r="A53749">
        <v>15372</v>
      </c>
      <c r="B53749" s="1">
        <f>DATE(2042,2,1) + TIME(0,0,0)</f>
        <v>51898</v>
      </c>
      <c r="C53749">
        <v>36.558193207000002</v>
      </c>
    </row>
    <row r="53750" spans="1:3" x14ac:dyDescent="0.25">
      <c r="A53750">
        <v>15400</v>
      </c>
      <c r="B53750" s="1">
        <f>DATE(2042,3,1) + TIME(0,0,0)</f>
        <v>51926</v>
      </c>
      <c r="C53750">
        <v>36.566001892000003</v>
      </c>
    </row>
    <row r="53751" spans="1:3" x14ac:dyDescent="0.25">
      <c r="A53751">
        <v>15431</v>
      </c>
      <c r="B53751" s="1">
        <f>DATE(2042,4,1) + TIME(0,0,0)</f>
        <v>51957</v>
      </c>
      <c r="C53751">
        <v>36.574623107999997</v>
      </c>
    </row>
    <row r="53752" spans="1:3" x14ac:dyDescent="0.25">
      <c r="A53752">
        <v>15461</v>
      </c>
      <c r="B53752" s="1">
        <f>DATE(2042,5,1) + TIME(0,0,0)</f>
        <v>51987</v>
      </c>
      <c r="C53752">
        <v>36.582950592000003</v>
      </c>
    </row>
    <row r="53753" spans="1:3" x14ac:dyDescent="0.25">
      <c r="A53753">
        <v>15492</v>
      </c>
      <c r="B53753" s="1">
        <f>DATE(2042,6,1) + TIME(0,0,0)</f>
        <v>52018</v>
      </c>
      <c r="C53753">
        <v>36.591533661</v>
      </c>
    </row>
    <row r="53754" spans="1:3" x14ac:dyDescent="0.25">
      <c r="A53754">
        <v>15522</v>
      </c>
      <c r="B53754" s="1">
        <f>DATE(2042,7,1) + TIME(0,0,0)</f>
        <v>52048</v>
      </c>
      <c r="C53754">
        <v>36.599822998</v>
      </c>
    </row>
    <row r="53755" spans="1:3" x14ac:dyDescent="0.25">
      <c r="A53755">
        <v>15553</v>
      </c>
      <c r="B53755" s="1">
        <f>DATE(2042,8,1) + TIME(0,0,0)</f>
        <v>52079</v>
      </c>
      <c r="C53755">
        <v>36.608364105</v>
      </c>
    </row>
    <row r="53756" spans="1:3" x14ac:dyDescent="0.25">
      <c r="A53756">
        <v>15584</v>
      </c>
      <c r="B53756" s="1">
        <f>DATE(2042,9,1) + TIME(0,0,0)</f>
        <v>52110</v>
      </c>
      <c r="C53756">
        <v>36.616889954000001</v>
      </c>
    </row>
    <row r="53757" spans="1:3" x14ac:dyDescent="0.25">
      <c r="A53757">
        <v>15614</v>
      </c>
      <c r="B53757" s="1">
        <f>DATE(2042,10,1) + TIME(0,0,0)</f>
        <v>52140</v>
      </c>
      <c r="C53757">
        <v>36.625118256</v>
      </c>
    </row>
    <row r="53758" spans="1:3" x14ac:dyDescent="0.25">
      <c r="A53758">
        <v>15645</v>
      </c>
      <c r="B53758" s="1">
        <f>DATE(2042,11,1) + TIME(0,0,0)</f>
        <v>52171</v>
      </c>
      <c r="C53758">
        <v>36.633602142000001</v>
      </c>
    </row>
    <row r="53759" spans="1:3" x14ac:dyDescent="0.25">
      <c r="A53759">
        <v>15675</v>
      </c>
      <c r="B53759" s="1">
        <f>DATE(2042,12,1) + TIME(0,0,0)</f>
        <v>52201</v>
      </c>
      <c r="C53759">
        <v>36.641792297000002</v>
      </c>
    </row>
    <row r="53760" spans="1:3" x14ac:dyDescent="0.25">
      <c r="A53760">
        <v>15706</v>
      </c>
      <c r="B53760" s="1">
        <f>DATE(2043,1,1) + TIME(0,0,0)</f>
        <v>52232</v>
      </c>
      <c r="C53760">
        <v>36.650238037000001</v>
      </c>
    </row>
    <row r="53761" spans="1:3" x14ac:dyDescent="0.25">
      <c r="A53761">
        <v>15737</v>
      </c>
      <c r="B53761" s="1">
        <f>DATE(2043,2,1) + TIME(0,0,0)</f>
        <v>52263</v>
      </c>
      <c r="C53761">
        <v>36.658664702999999</v>
      </c>
    </row>
    <row r="53762" spans="1:3" x14ac:dyDescent="0.25">
      <c r="A53762">
        <v>15765</v>
      </c>
      <c r="B53762" s="1">
        <f>DATE(2043,3,1) + TIME(0,0,0)</f>
        <v>52291</v>
      </c>
      <c r="C53762">
        <v>36.666259766000003</v>
      </c>
    </row>
    <row r="53763" spans="1:3" x14ac:dyDescent="0.25">
      <c r="A53763">
        <v>15796</v>
      </c>
      <c r="B53763" s="1">
        <f>DATE(2043,4,1) + TIME(0,0,0)</f>
        <v>52322</v>
      </c>
      <c r="C53763">
        <v>36.674648285000004</v>
      </c>
    </row>
    <row r="53764" spans="1:3" x14ac:dyDescent="0.25">
      <c r="A53764">
        <v>15826</v>
      </c>
      <c r="B53764" s="1">
        <f>DATE(2043,5,1) + TIME(0,0,0)</f>
        <v>52352</v>
      </c>
      <c r="C53764">
        <v>36.682746887</v>
      </c>
    </row>
    <row r="53765" spans="1:3" x14ac:dyDescent="0.25">
      <c r="A53765">
        <v>15857</v>
      </c>
      <c r="B53765" s="1">
        <f>DATE(2043,6,1) + TIME(0,0,0)</f>
        <v>52383</v>
      </c>
      <c r="C53765">
        <v>36.691097259999999</v>
      </c>
    </row>
    <row r="53766" spans="1:3" x14ac:dyDescent="0.25">
      <c r="A53766">
        <v>15887</v>
      </c>
      <c r="B53766" s="1">
        <f>DATE(2043,7,1) + TIME(0,0,0)</f>
        <v>52413</v>
      </c>
      <c r="C53766">
        <v>36.699161529999998</v>
      </c>
    </row>
    <row r="53767" spans="1:3" x14ac:dyDescent="0.25">
      <c r="A53767">
        <v>15918</v>
      </c>
      <c r="B53767" s="1">
        <f>DATE(2043,8,1) + TIME(0,0,0)</f>
        <v>52444</v>
      </c>
      <c r="C53767">
        <v>36.707477570000002</v>
      </c>
    </row>
    <row r="53768" spans="1:3" x14ac:dyDescent="0.25">
      <c r="A53768">
        <v>15949</v>
      </c>
      <c r="B53768" s="1">
        <f>DATE(2043,9,1) + TIME(0,0,0)</f>
        <v>52475</v>
      </c>
      <c r="C53768">
        <v>36.715770720999998</v>
      </c>
    </row>
    <row r="53769" spans="1:3" x14ac:dyDescent="0.25">
      <c r="A53769">
        <v>15979</v>
      </c>
      <c r="B53769" s="1">
        <f>DATE(2043,10,1) + TIME(0,0,0)</f>
        <v>52505</v>
      </c>
      <c r="C53769">
        <v>36.723781586000001</v>
      </c>
    </row>
    <row r="53770" spans="1:3" x14ac:dyDescent="0.25">
      <c r="A53770">
        <v>16010</v>
      </c>
      <c r="B53770" s="1">
        <f>DATE(2043,11,1) + TIME(0,0,0)</f>
        <v>52536</v>
      </c>
      <c r="C53770">
        <v>36.732040404999999</v>
      </c>
    </row>
    <row r="53771" spans="1:3" x14ac:dyDescent="0.25">
      <c r="A53771">
        <v>16040</v>
      </c>
      <c r="B53771" s="1">
        <f>DATE(2043,12,1) + TIME(0,0,0)</f>
        <v>52566</v>
      </c>
      <c r="C53771">
        <v>36.740016937</v>
      </c>
    </row>
    <row r="53772" spans="1:3" x14ac:dyDescent="0.25">
      <c r="A53772">
        <v>16071</v>
      </c>
      <c r="B53772" s="1">
        <f>DATE(2044,1,1) + TIME(0,0,0)</f>
        <v>52597</v>
      </c>
      <c r="C53772">
        <v>36.748237609999997</v>
      </c>
    </row>
    <row r="53773" spans="1:3" x14ac:dyDescent="0.25">
      <c r="A53773">
        <v>16102</v>
      </c>
      <c r="B53773" s="1">
        <f>DATE(2044,2,1) + TIME(0,0,0)</f>
        <v>52628</v>
      </c>
      <c r="C53773">
        <v>36.756443023999999</v>
      </c>
    </row>
    <row r="53774" spans="1:3" x14ac:dyDescent="0.25">
      <c r="A53774">
        <v>16131</v>
      </c>
      <c r="B53774" s="1">
        <f>DATE(2044,3,1) + TIME(0,0,0)</f>
        <v>52657</v>
      </c>
      <c r="C53774">
        <v>36.764099121000001</v>
      </c>
    </row>
    <row r="53775" spans="1:3" x14ac:dyDescent="0.25">
      <c r="A53775">
        <v>16162</v>
      </c>
      <c r="B53775" s="1">
        <f>DATE(2044,4,1) + TIME(0,0,0)</f>
        <v>52688</v>
      </c>
      <c r="C53775">
        <v>36.772270202999998</v>
      </c>
    </row>
    <row r="53776" spans="1:3" x14ac:dyDescent="0.25">
      <c r="A53776">
        <v>16192</v>
      </c>
      <c r="B53776" s="1">
        <f>DATE(2044,5,1) + TIME(0,0,0)</f>
        <v>52718</v>
      </c>
      <c r="C53776">
        <v>36.780158997000001</v>
      </c>
    </row>
    <row r="53777" spans="1:3" x14ac:dyDescent="0.25">
      <c r="A53777">
        <v>16223</v>
      </c>
      <c r="B53777" s="1">
        <f>DATE(2044,6,1) + TIME(0,0,0)</f>
        <v>52749</v>
      </c>
      <c r="C53777">
        <v>36.788291931000003</v>
      </c>
    </row>
    <row r="53778" spans="1:3" x14ac:dyDescent="0.25">
      <c r="A53778">
        <v>16253</v>
      </c>
      <c r="B53778" s="1">
        <f>DATE(2044,7,1) + TIME(0,0,0)</f>
        <v>52779</v>
      </c>
      <c r="C53778">
        <v>36.796150208</v>
      </c>
    </row>
    <row r="53779" spans="1:3" x14ac:dyDescent="0.25">
      <c r="A53779">
        <v>16284</v>
      </c>
      <c r="B53779" s="1">
        <f>DATE(2044,8,1) + TIME(0,0,0)</f>
        <v>52810</v>
      </c>
      <c r="C53779">
        <v>36.804248809999997</v>
      </c>
    </row>
    <row r="53780" spans="1:3" x14ac:dyDescent="0.25">
      <c r="A53780">
        <v>16315</v>
      </c>
      <c r="B53780" s="1">
        <f>DATE(2044,9,1) + TIME(0,0,0)</f>
        <v>52841</v>
      </c>
      <c r="C53780">
        <v>36.812328338999997</v>
      </c>
    </row>
    <row r="53781" spans="1:3" x14ac:dyDescent="0.25">
      <c r="A53781">
        <v>16345</v>
      </c>
      <c r="B53781" s="1">
        <f>DATE(2044,10,1) + TIME(0,0,0)</f>
        <v>52871</v>
      </c>
      <c r="C53781">
        <v>36.820133208999998</v>
      </c>
    </row>
    <row r="53782" spans="1:3" x14ac:dyDescent="0.25">
      <c r="A53782">
        <v>16376</v>
      </c>
      <c r="B53782" s="1">
        <f>DATE(2044,11,1) + TIME(0,0,0)</f>
        <v>52902</v>
      </c>
      <c r="C53782">
        <v>36.828182220000002</v>
      </c>
    </row>
    <row r="53783" spans="1:3" x14ac:dyDescent="0.25">
      <c r="A53783">
        <v>16406</v>
      </c>
      <c r="B53783" s="1">
        <f>DATE(2044,12,1) + TIME(0,0,0)</f>
        <v>52932</v>
      </c>
      <c r="C53783">
        <v>36.835956572999997</v>
      </c>
    </row>
    <row r="53784" spans="1:3" x14ac:dyDescent="0.25">
      <c r="A53784">
        <v>16437</v>
      </c>
      <c r="B53784" s="1">
        <f>DATE(2045,1,1) + TIME(0,0,0)</f>
        <v>52963</v>
      </c>
      <c r="C53784">
        <v>36.843967438</v>
      </c>
    </row>
    <row r="53785" spans="1:3" x14ac:dyDescent="0.25">
      <c r="A53785">
        <v>16468</v>
      </c>
      <c r="B53785" s="1">
        <f>DATE(2045,2,1) + TIME(0,0,0)</f>
        <v>52994</v>
      </c>
      <c r="C53785">
        <v>36.851966857999997</v>
      </c>
    </row>
    <row r="53786" spans="1:3" x14ac:dyDescent="0.25">
      <c r="A53786">
        <v>16496</v>
      </c>
      <c r="B53786" s="1">
        <f>DATE(2045,3,1) + TIME(0,0,0)</f>
        <v>53022</v>
      </c>
      <c r="C53786">
        <v>36.859176636000001</v>
      </c>
    </row>
    <row r="53787" spans="1:3" x14ac:dyDescent="0.25">
      <c r="A53787">
        <v>16527</v>
      </c>
      <c r="B53787" s="1">
        <f>DATE(2045,4,1) + TIME(0,0,0)</f>
        <v>53053</v>
      </c>
      <c r="C53787">
        <v>36.867141724</v>
      </c>
    </row>
    <row r="53788" spans="1:3" x14ac:dyDescent="0.25">
      <c r="A53788">
        <v>16557</v>
      </c>
      <c r="B53788" s="1">
        <f>DATE(2045,5,1) + TIME(0,0,0)</f>
        <v>53083</v>
      </c>
      <c r="C53788">
        <v>36.874832153</v>
      </c>
    </row>
    <row r="53789" spans="1:3" x14ac:dyDescent="0.25">
      <c r="A53789">
        <v>16588</v>
      </c>
      <c r="B53789" s="1">
        <f>DATE(2045,6,1) + TIME(0,0,0)</f>
        <v>53114</v>
      </c>
      <c r="C53789">
        <v>36.882762909</v>
      </c>
    </row>
    <row r="53790" spans="1:3" x14ac:dyDescent="0.25">
      <c r="A53790">
        <v>16618</v>
      </c>
      <c r="B53790" s="1">
        <f>DATE(2045,7,1) + TIME(0,0,0)</f>
        <v>53144</v>
      </c>
      <c r="C53790">
        <v>36.890426636000001</v>
      </c>
    </row>
    <row r="53791" spans="1:3" x14ac:dyDescent="0.25">
      <c r="A53791">
        <v>16649</v>
      </c>
      <c r="B53791" s="1">
        <f>DATE(2045,8,1) + TIME(0,0,0)</f>
        <v>53175</v>
      </c>
      <c r="C53791">
        <v>36.898323058999999</v>
      </c>
    </row>
    <row r="53792" spans="1:3" x14ac:dyDescent="0.25">
      <c r="A53792">
        <v>16680</v>
      </c>
      <c r="B53792" s="1">
        <f>DATE(2045,9,1) + TIME(0,0,0)</f>
        <v>53206</v>
      </c>
      <c r="C53792">
        <v>36.906208038000003</v>
      </c>
    </row>
    <row r="53793" spans="1:3" x14ac:dyDescent="0.25">
      <c r="A53793">
        <v>16710</v>
      </c>
      <c r="B53793" s="1">
        <f>DATE(2045,10,1) + TIME(0,0,0)</f>
        <v>53236</v>
      </c>
      <c r="C53793">
        <v>36.913822174000003</v>
      </c>
    </row>
    <row r="53794" spans="1:3" x14ac:dyDescent="0.25">
      <c r="A53794">
        <v>16741</v>
      </c>
      <c r="B53794" s="1">
        <f>DATE(2045,11,1) + TIME(0,0,0)</f>
        <v>53267</v>
      </c>
      <c r="C53794">
        <v>36.921672821000001</v>
      </c>
    </row>
    <row r="53795" spans="1:3" x14ac:dyDescent="0.25">
      <c r="A53795">
        <v>16771</v>
      </c>
      <c r="B53795" s="1">
        <f>DATE(2045,12,1) + TIME(0,0,0)</f>
        <v>53297</v>
      </c>
      <c r="C53795">
        <v>36.929256439</v>
      </c>
    </row>
    <row r="53796" spans="1:3" x14ac:dyDescent="0.25">
      <c r="A53796">
        <v>16802</v>
      </c>
      <c r="B53796" s="1">
        <f>DATE(2046,1,1) + TIME(0,0,0)</f>
        <v>53328</v>
      </c>
      <c r="C53796">
        <v>36.937076568999998</v>
      </c>
    </row>
    <row r="53797" spans="1:3" x14ac:dyDescent="0.25">
      <c r="A53797">
        <v>16833</v>
      </c>
      <c r="B53797" s="1">
        <f>DATE(2046,2,1) + TIME(0,0,0)</f>
        <v>53359</v>
      </c>
      <c r="C53797">
        <v>36.944877624999997</v>
      </c>
    </row>
    <row r="53798" spans="1:3" x14ac:dyDescent="0.25">
      <c r="A53798">
        <v>16861</v>
      </c>
      <c r="B53798" s="1">
        <f>DATE(2046,3,1) + TIME(0,0,0)</f>
        <v>53387</v>
      </c>
      <c r="C53798">
        <v>36.951915741000001</v>
      </c>
    </row>
    <row r="53799" spans="1:3" x14ac:dyDescent="0.25">
      <c r="A53799">
        <v>16892</v>
      </c>
      <c r="B53799" s="1">
        <f>DATE(2046,4,1) + TIME(0,0,0)</f>
        <v>53418</v>
      </c>
      <c r="C53799">
        <v>36.959686279000003</v>
      </c>
    </row>
    <row r="53800" spans="1:3" x14ac:dyDescent="0.25">
      <c r="A53800">
        <v>16922</v>
      </c>
      <c r="B53800" s="1">
        <f>DATE(2046,5,1) + TIME(0,0,0)</f>
        <v>53448</v>
      </c>
      <c r="C53800">
        <v>36.967197417999998</v>
      </c>
    </row>
    <row r="53801" spans="1:3" x14ac:dyDescent="0.25">
      <c r="A53801">
        <v>16953</v>
      </c>
      <c r="B53801" s="1">
        <f>DATE(2046,6,1) + TIME(0,0,0)</f>
        <v>53479</v>
      </c>
      <c r="C53801">
        <v>36.974937439000001</v>
      </c>
    </row>
    <row r="53802" spans="1:3" x14ac:dyDescent="0.25">
      <c r="A53802">
        <v>16983</v>
      </c>
      <c r="B53802" s="1">
        <f>DATE(2046,7,1) + TIME(0,0,0)</f>
        <v>53509</v>
      </c>
      <c r="C53802">
        <v>36.982418060000001</v>
      </c>
    </row>
    <row r="53803" spans="1:3" x14ac:dyDescent="0.25">
      <c r="A53803">
        <v>17014</v>
      </c>
      <c r="B53803" s="1">
        <f>DATE(2046,8,1) + TIME(0,0,0)</f>
        <v>53540</v>
      </c>
      <c r="C53803">
        <v>36.990127563000001</v>
      </c>
    </row>
    <row r="53804" spans="1:3" x14ac:dyDescent="0.25">
      <c r="A53804">
        <v>17045</v>
      </c>
      <c r="B53804" s="1">
        <f>DATE(2046,9,1) + TIME(0,0,0)</f>
        <v>53571</v>
      </c>
      <c r="C53804">
        <v>36.997825622999997</v>
      </c>
    </row>
    <row r="53805" spans="1:3" x14ac:dyDescent="0.25">
      <c r="A53805">
        <v>17075</v>
      </c>
      <c r="B53805" s="1">
        <f>DATE(2046,10,1) + TIME(0,0,0)</f>
        <v>53601</v>
      </c>
      <c r="C53805">
        <v>37.005260468000003</v>
      </c>
    </row>
    <row r="53806" spans="1:3" x14ac:dyDescent="0.25">
      <c r="A53806">
        <v>17106</v>
      </c>
      <c r="B53806" s="1">
        <f>DATE(2046,11,1) + TIME(0,0,0)</f>
        <v>53632</v>
      </c>
      <c r="C53806">
        <v>37.012928008999999</v>
      </c>
    </row>
    <row r="53807" spans="1:3" x14ac:dyDescent="0.25">
      <c r="A53807">
        <v>17136</v>
      </c>
      <c r="B53807" s="1">
        <f>DATE(2046,12,1) + TIME(0,0,0)</f>
        <v>53662</v>
      </c>
      <c r="C53807">
        <v>37.020332336000003</v>
      </c>
    </row>
    <row r="53808" spans="1:3" x14ac:dyDescent="0.25">
      <c r="A53808">
        <v>17167</v>
      </c>
      <c r="B53808" s="1">
        <f>DATE(2047,1,1) + TIME(0,0,0)</f>
        <v>53693</v>
      </c>
      <c r="C53808">
        <v>37.02796936</v>
      </c>
    </row>
    <row r="53809" spans="1:3" x14ac:dyDescent="0.25">
      <c r="A53809">
        <v>17198</v>
      </c>
      <c r="B53809" s="1">
        <f>DATE(2047,2,1) + TIME(0,0,0)</f>
        <v>53724</v>
      </c>
      <c r="C53809">
        <v>37.035591125000003</v>
      </c>
    </row>
    <row r="53810" spans="1:3" x14ac:dyDescent="0.25">
      <c r="A53810">
        <v>17226</v>
      </c>
      <c r="B53810" s="1">
        <f>DATE(2047,3,1) + TIME(0,0,0)</f>
        <v>53752</v>
      </c>
      <c r="C53810">
        <v>37.042465210000003</v>
      </c>
    </row>
    <row r="53811" spans="1:3" x14ac:dyDescent="0.25">
      <c r="A53811">
        <v>17257</v>
      </c>
      <c r="B53811" s="1">
        <f>DATE(2047,4,1) + TIME(0,0,0)</f>
        <v>53783</v>
      </c>
      <c r="C53811">
        <v>37.050056458</v>
      </c>
    </row>
    <row r="53812" spans="1:3" x14ac:dyDescent="0.25">
      <c r="A53812">
        <v>17287</v>
      </c>
      <c r="B53812" s="1">
        <f>DATE(2047,5,1) + TIME(0,0,0)</f>
        <v>53813</v>
      </c>
      <c r="C53812">
        <v>37.057392120000003</v>
      </c>
    </row>
    <row r="53813" spans="1:3" x14ac:dyDescent="0.25">
      <c r="A53813">
        <v>17318</v>
      </c>
      <c r="B53813" s="1">
        <f>DATE(2047,6,1) + TIME(0,0,0)</f>
        <v>53844</v>
      </c>
      <c r="C53813">
        <v>37.064956664999997</v>
      </c>
    </row>
    <row r="53814" spans="1:3" x14ac:dyDescent="0.25">
      <c r="A53814">
        <v>17348</v>
      </c>
      <c r="B53814" s="1">
        <f>DATE(2047,7,1) + TIME(0,0,0)</f>
        <v>53874</v>
      </c>
      <c r="C53814">
        <v>37.072261810000001</v>
      </c>
    </row>
    <row r="53815" spans="1:3" x14ac:dyDescent="0.25">
      <c r="A53815">
        <v>17379</v>
      </c>
      <c r="B53815" s="1">
        <f>DATE(2047,8,1) + TIME(0,0,0)</f>
        <v>53905</v>
      </c>
      <c r="C53815">
        <v>37.079799651999998</v>
      </c>
    </row>
    <row r="53816" spans="1:3" x14ac:dyDescent="0.25">
      <c r="A53816">
        <v>17410</v>
      </c>
      <c r="B53816" s="1">
        <f>DATE(2047,9,1) + TIME(0,0,0)</f>
        <v>53936</v>
      </c>
      <c r="C53816">
        <v>37.087322235000002</v>
      </c>
    </row>
    <row r="53817" spans="1:3" x14ac:dyDescent="0.25">
      <c r="A53817">
        <v>17440</v>
      </c>
      <c r="B53817" s="1">
        <f>DATE(2047,10,1) + TIME(0,0,0)</f>
        <v>53966</v>
      </c>
      <c r="C53817">
        <v>37.094585418999998</v>
      </c>
    </row>
    <row r="53818" spans="1:3" x14ac:dyDescent="0.25">
      <c r="A53818">
        <v>17471</v>
      </c>
      <c r="B53818" s="1">
        <f>DATE(2047,11,1) + TIME(0,0,0)</f>
        <v>53997</v>
      </c>
      <c r="C53818">
        <v>37.102081298999998</v>
      </c>
    </row>
    <row r="53819" spans="1:3" x14ac:dyDescent="0.25">
      <c r="A53819">
        <v>17501</v>
      </c>
      <c r="B53819" s="1">
        <f>DATE(2047,12,1) + TIME(0,0,0)</f>
        <v>54027</v>
      </c>
      <c r="C53819">
        <v>37.109317779999998</v>
      </c>
    </row>
    <row r="53820" spans="1:3" x14ac:dyDescent="0.25">
      <c r="A53820">
        <v>17532</v>
      </c>
      <c r="B53820" s="1">
        <f>DATE(2048,1,1) + TIME(0,0,0)</f>
        <v>54058</v>
      </c>
      <c r="C53820">
        <v>37.116783142000003</v>
      </c>
    </row>
    <row r="53821" spans="1:3" x14ac:dyDescent="0.25">
      <c r="A53821">
        <v>17563</v>
      </c>
      <c r="B53821" s="1">
        <f>DATE(2048,2,1) + TIME(0,0,0)</f>
        <v>54089</v>
      </c>
      <c r="C53821">
        <v>37.124233246000003</v>
      </c>
    </row>
    <row r="53822" spans="1:3" x14ac:dyDescent="0.25">
      <c r="A53822">
        <v>17592</v>
      </c>
      <c r="B53822" s="1">
        <f>DATE(2048,3,1) + TIME(0,0,0)</f>
        <v>54118</v>
      </c>
      <c r="C53822">
        <v>37.131191254000001</v>
      </c>
    </row>
    <row r="53823" spans="1:3" x14ac:dyDescent="0.25">
      <c r="A53823">
        <v>17623</v>
      </c>
      <c r="B53823" s="1">
        <f>DATE(2048,4,1) + TIME(0,0,0)</f>
        <v>54149</v>
      </c>
      <c r="C53823">
        <v>37.138614654999998</v>
      </c>
    </row>
    <row r="53824" spans="1:3" x14ac:dyDescent="0.25">
      <c r="A53824">
        <v>17653</v>
      </c>
      <c r="B53824" s="1">
        <f>DATE(2048,5,1) + TIME(0,0,0)</f>
        <v>54179</v>
      </c>
      <c r="C53824">
        <v>37.145786285</v>
      </c>
    </row>
    <row r="53825" spans="1:3" x14ac:dyDescent="0.25">
      <c r="A53825">
        <v>17684</v>
      </c>
      <c r="B53825" s="1">
        <f>DATE(2048,6,1) + TIME(0,0,0)</f>
        <v>54210</v>
      </c>
      <c r="C53825">
        <v>37.153186798</v>
      </c>
    </row>
    <row r="53826" spans="1:3" x14ac:dyDescent="0.25">
      <c r="A53826">
        <v>17714</v>
      </c>
      <c r="B53826" s="1">
        <f>DATE(2048,7,1) + TIME(0,0,0)</f>
        <v>54240</v>
      </c>
      <c r="C53826">
        <v>37.160331726000003</v>
      </c>
    </row>
    <row r="53827" spans="1:3" x14ac:dyDescent="0.25">
      <c r="A53827">
        <v>17745</v>
      </c>
      <c r="B53827" s="1">
        <f>DATE(2048,8,1) + TIME(0,0,0)</f>
        <v>54271</v>
      </c>
      <c r="C53827">
        <v>37.167701721</v>
      </c>
    </row>
    <row r="53828" spans="1:3" x14ac:dyDescent="0.25">
      <c r="A53828">
        <v>17776</v>
      </c>
      <c r="B53828" s="1">
        <f>DATE(2048,9,1) + TIME(0,0,0)</f>
        <v>54302</v>
      </c>
      <c r="C53828">
        <v>37.175056458</v>
      </c>
    </row>
    <row r="53829" spans="1:3" x14ac:dyDescent="0.25">
      <c r="A53829">
        <v>17806</v>
      </c>
      <c r="B53829" s="1">
        <f>DATE(2048,10,1) + TIME(0,0,0)</f>
        <v>54332</v>
      </c>
      <c r="C53829">
        <v>37.182163238999998</v>
      </c>
    </row>
    <row r="53830" spans="1:3" x14ac:dyDescent="0.25">
      <c r="A53830">
        <v>17837</v>
      </c>
      <c r="B53830" s="1">
        <f>DATE(2048,11,1) + TIME(0,0,0)</f>
        <v>54363</v>
      </c>
      <c r="C53830">
        <v>37.189491271999998</v>
      </c>
    </row>
    <row r="53831" spans="1:3" x14ac:dyDescent="0.25">
      <c r="A53831">
        <v>17867</v>
      </c>
      <c r="B53831" s="1">
        <f>DATE(2048,12,1) + TIME(0,0,0)</f>
        <v>54393</v>
      </c>
      <c r="C53831">
        <v>37.196571349999999</v>
      </c>
    </row>
    <row r="53832" spans="1:3" x14ac:dyDescent="0.25">
      <c r="A53832">
        <v>17898</v>
      </c>
      <c r="B53832" s="1">
        <f>DATE(2049,1,1) + TIME(0,0,0)</f>
        <v>54424</v>
      </c>
      <c r="C53832">
        <v>37.203876495000003</v>
      </c>
    </row>
    <row r="53833" spans="1:3" x14ac:dyDescent="0.25">
      <c r="A53833">
        <v>17929</v>
      </c>
      <c r="B53833" s="1">
        <f>DATE(2049,2,1) + TIME(0,0,0)</f>
        <v>54455</v>
      </c>
      <c r="C53833">
        <v>37.211166382000002</v>
      </c>
    </row>
    <row r="53834" spans="1:3" x14ac:dyDescent="0.25">
      <c r="A53834">
        <v>17957</v>
      </c>
      <c r="B53834" s="1">
        <f>DATE(2049,3,1) + TIME(0,0,0)</f>
        <v>54483</v>
      </c>
      <c r="C53834">
        <v>37.217739105</v>
      </c>
    </row>
    <row r="53835" spans="1:3" x14ac:dyDescent="0.25">
      <c r="A53835">
        <v>17988</v>
      </c>
      <c r="B53835" s="1">
        <f>DATE(2049,4,1) + TIME(0,0,0)</f>
        <v>54514</v>
      </c>
      <c r="C53835">
        <v>37.225006104000002</v>
      </c>
    </row>
    <row r="53836" spans="1:3" x14ac:dyDescent="0.25">
      <c r="A53836">
        <v>18018</v>
      </c>
      <c r="B53836" s="1">
        <f>DATE(2049,5,1) + TIME(0,0,0)</f>
        <v>54544</v>
      </c>
      <c r="C53836">
        <v>37.232021332000002</v>
      </c>
    </row>
    <row r="53837" spans="1:3" x14ac:dyDescent="0.25">
      <c r="A53837">
        <v>18049</v>
      </c>
      <c r="B53837" s="1">
        <f>DATE(2049,6,1) + TIME(0,0,0)</f>
        <v>54575</v>
      </c>
      <c r="C53837">
        <v>37.239261626999998</v>
      </c>
    </row>
    <row r="53838" spans="1:3" x14ac:dyDescent="0.25">
      <c r="A53838">
        <v>18079</v>
      </c>
      <c r="B53838" s="1">
        <f>DATE(2049,7,1) + TIME(0,0,0)</f>
        <v>54605</v>
      </c>
      <c r="C53838">
        <v>37.246253967000001</v>
      </c>
    </row>
    <row r="53839" spans="1:3" x14ac:dyDescent="0.25">
      <c r="A53839">
        <v>18110</v>
      </c>
      <c r="B53839" s="1">
        <f>DATE(2049,8,1) + TIME(0,0,0)</f>
        <v>54636</v>
      </c>
      <c r="C53839">
        <v>37.253467559999997</v>
      </c>
    </row>
    <row r="53840" spans="1:3" x14ac:dyDescent="0.25">
      <c r="A53840">
        <v>18141</v>
      </c>
      <c r="B53840" s="1">
        <f>DATE(2049,9,1) + TIME(0,0,0)</f>
        <v>54667</v>
      </c>
      <c r="C53840">
        <v>37.260669708000002</v>
      </c>
    </row>
    <row r="53841" spans="1:3" x14ac:dyDescent="0.25">
      <c r="A53841">
        <v>18171</v>
      </c>
      <c r="B53841" s="1">
        <f>DATE(2049,10,1) + TIME(0,0,0)</f>
        <v>54697</v>
      </c>
      <c r="C53841">
        <v>37.267627716</v>
      </c>
    </row>
    <row r="53842" spans="1:3" x14ac:dyDescent="0.25">
      <c r="A53842">
        <v>18202</v>
      </c>
      <c r="B53842" s="1">
        <f>DATE(2049,11,1) + TIME(0,0,0)</f>
        <v>54728</v>
      </c>
      <c r="C53842">
        <v>37.274803161999998</v>
      </c>
    </row>
    <row r="53843" spans="1:3" x14ac:dyDescent="0.25">
      <c r="A53843">
        <v>18232</v>
      </c>
      <c r="B53843" s="1">
        <f>DATE(2049,12,1) + TIME(0,0,0)</f>
        <v>54758</v>
      </c>
      <c r="C53843">
        <v>37.281734467</v>
      </c>
    </row>
    <row r="53844" spans="1:3" x14ac:dyDescent="0.25">
      <c r="A53844">
        <v>18263</v>
      </c>
      <c r="B53844" s="1">
        <f>DATE(2050,1,1) + TIME(0,0,0)</f>
        <v>54789</v>
      </c>
      <c r="C53844">
        <v>37.288887023999997</v>
      </c>
    </row>
    <row r="53846" spans="1:3" x14ac:dyDescent="0.25">
      <c r="A53846" t="s">
        <v>92</v>
      </c>
    </row>
    <row r="53848" spans="1:3" x14ac:dyDescent="0.25">
      <c r="A53848" t="s">
        <v>1</v>
      </c>
      <c r="B53848" t="s">
        <v>2</v>
      </c>
      <c r="C53848" t="s">
        <v>3</v>
      </c>
    </row>
    <row r="53849" spans="1:3" x14ac:dyDescent="0.25">
      <c r="A53849">
        <v>0</v>
      </c>
      <c r="B53849" s="1">
        <f>DATE(2000,1,1) + TIME(0,0,0)</f>
        <v>36526</v>
      </c>
      <c r="C53849">
        <v>0</v>
      </c>
    </row>
    <row r="53850" spans="1:3" x14ac:dyDescent="0.25">
      <c r="A53850">
        <v>31</v>
      </c>
      <c r="B53850" s="1">
        <f>DATE(2000,2,1) + TIME(0,0,0)</f>
        <v>36557</v>
      </c>
      <c r="C53850">
        <v>4.4415640831000003</v>
      </c>
    </row>
    <row r="53851" spans="1:3" x14ac:dyDescent="0.25">
      <c r="A53851">
        <v>60</v>
      </c>
      <c r="B53851" s="1">
        <f>DATE(2000,3,1) + TIME(0,0,0)</f>
        <v>36586</v>
      </c>
      <c r="C53851">
        <v>7.7345657349000003</v>
      </c>
    </row>
    <row r="53852" spans="1:3" x14ac:dyDescent="0.25">
      <c r="A53852">
        <v>91</v>
      </c>
      <c r="B53852" s="1">
        <f>DATE(2000,4,1) + TIME(0,0,0)</f>
        <v>36617</v>
      </c>
      <c r="C53852">
        <v>10.906328201000001</v>
      </c>
    </row>
    <row r="53853" spans="1:3" x14ac:dyDescent="0.25">
      <c r="A53853">
        <v>121</v>
      </c>
      <c r="B53853" s="1">
        <f>DATE(2000,5,1) + TIME(0,0,0)</f>
        <v>36647</v>
      </c>
      <c r="C53853">
        <v>13.128474236000001</v>
      </c>
    </row>
    <row r="53854" spans="1:3" x14ac:dyDescent="0.25">
      <c r="A53854">
        <v>152</v>
      </c>
      <c r="B53854" s="1">
        <f>DATE(2000,6,1) + TIME(0,0,0)</f>
        <v>36678</v>
      </c>
      <c r="C53854">
        <v>14.994861603</v>
      </c>
    </row>
    <row r="53855" spans="1:3" x14ac:dyDescent="0.25">
      <c r="A53855">
        <v>182</v>
      </c>
      <c r="B53855" s="1">
        <f>DATE(2000,7,1) + TIME(0,0,0)</f>
        <v>36708</v>
      </c>
      <c r="C53855">
        <v>16.293922424000002</v>
      </c>
    </row>
    <row r="53856" spans="1:3" x14ac:dyDescent="0.25">
      <c r="A53856">
        <v>213</v>
      </c>
      <c r="B53856" s="1">
        <f>DATE(2000,8,1) + TIME(0,0,0)</f>
        <v>36739</v>
      </c>
      <c r="C53856">
        <v>17.412527084000001</v>
      </c>
    </row>
    <row r="53857" spans="1:3" x14ac:dyDescent="0.25">
      <c r="A53857">
        <v>244</v>
      </c>
      <c r="B53857" s="1">
        <f>DATE(2000,9,1) + TIME(0,0,0)</f>
        <v>36770</v>
      </c>
      <c r="C53857">
        <v>18.339139937999999</v>
      </c>
    </row>
    <row r="53858" spans="1:3" x14ac:dyDescent="0.25">
      <c r="A53858">
        <v>274</v>
      </c>
      <c r="B53858" s="1">
        <f>DATE(2000,10,1) + TIME(0,0,0)</f>
        <v>36800</v>
      </c>
      <c r="C53858">
        <v>19.144451141000001</v>
      </c>
    </row>
    <row r="53859" spans="1:3" x14ac:dyDescent="0.25">
      <c r="A53859">
        <v>305</v>
      </c>
      <c r="B53859" s="1">
        <f>DATE(2000,11,1) + TIME(0,0,0)</f>
        <v>36831</v>
      </c>
      <c r="C53859">
        <v>19.892747879000002</v>
      </c>
    </row>
    <row r="53860" spans="1:3" x14ac:dyDescent="0.25">
      <c r="A53860">
        <v>335</v>
      </c>
      <c r="B53860" s="1">
        <f>DATE(2000,12,1) + TIME(0,0,0)</f>
        <v>36861</v>
      </c>
      <c r="C53860">
        <v>20.492158889999999</v>
      </c>
    </row>
    <row r="53861" spans="1:3" x14ac:dyDescent="0.25">
      <c r="A53861">
        <v>366</v>
      </c>
      <c r="B53861" s="1">
        <f>DATE(2001,1,1) + TIME(0,0,0)</f>
        <v>36892</v>
      </c>
      <c r="C53861">
        <v>21.016187668000001</v>
      </c>
    </row>
    <row r="53862" spans="1:3" x14ac:dyDescent="0.25">
      <c r="A53862">
        <v>397</v>
      </c>
      <c r="B53862" s="1">
        <f>DATE(2001,2,1) + TIME(0,0,0)</f>
        <v>36923</v>
      </c>
      <c r="C53862">
        <v>21.500186920000001</v>
      </c>
    </row>
    <row r="53863" spans="1:3" x14ac:dyDescent="0.25">
      <c r="A53863">
        <v>425</v>
      </c>
      <c r="B53863" s="1">
        <f>DATE(2001,3,1) + TIME(0,0,0)</f>
        <v>36951</v>
      </c>
      <c r="C53863">
        <v>21.886852264000002</v>
      </c>
    </row>
    <row r="53864" spans="1:3" x14ac:dyDescent="0.25">
      <c r="A53864">
        <v>456</v>
      </c>
      <c r="B53864" s="1">
        <f>DATE(2001,4,1) + TIME(0,0,0)</f>
        <v>36982</v>
      </c>
      <c r="C53864">
        <v>22.237411499</v>
      </c>
    </row>
    <row r="53865" spans="1:3" x14ac:dyDescent="0.25">
      <c r="A53865">
        <v>486</v>
      </c>
      <c r="B53865" s="1">
        <f>DATE(2001,5,1) + TIME(0,0,0)</f>
        <v>37012</v>
      </c>
      <c r="C53865">
        <v>22.507087708</v>
      </c>
    </row>
    <row r="53866" spans="1:3" x14ac:dyDescent="0.25">
      <c r="A53866">
        <v>517</v>
      </c>
      <c r="B53866" s="1">
        <f>DATE(2001,6,1) + TIME(0,0,0)</f>
        <v>37043</v>
      </c>
      <c r="C53866">
        <v>22.729555130000001</v>
      </c>
    </row>
    <row r="53867" spans="1:3" x14ac:dyDescent="0.25">
      <c r="A53867">
        <v>547</v>
      </c>
      <c r="B53867" s="1">
        <f>DATE(2001,7,1) + TIME(0,0,0)</f>
        <v>37073</v>
      </c>
      <c r="C53867">
        <v>22.901964188000001</v>
      </c>
    </row>
    <row r="53868" spans="1:3" x14ac:dyDescent="0.25">
      <c r="A53868">
        <v>578</v>
      </c>
      <c r="B53868" s="1">
        <f>DATE(2001,8,1) + TIME(0,0,0)</f>
        <v>37104</v>
      </c>
      <c r="C53868">
        <v>23.045623779</v>
      </c>
    </row>
    <row r="53869" spans="1:3" x14ac:dyDescent="0.25">
      <c r="A53869">
        <v>609</v>
      </c>
      <c r="B53869" s="1">
        <f>DATE(2001,9,1) + TIME(0,0,0)</f>
        <v>37135</v>
      </c>
      <c r="C53869">
        <v>23.162685394</v>
      </c>
    </row>
    <row r="53870" spans="1:3" x14ac:dyDescent="0.25">
      <c r="A53870">
        <v>639</v>
      </c>
      <c r="B53870" s="1">
        <f>DATE(2001,10,1) + TIME(0,0,0)</f>
        <v>37165</v>
      </c>
      <c r="C53870">
        <v>23.258544921999999</v>
      </c>
    </row>
    <row r="53871" spans="1:3" x14ac:dyDescent="0.25">
      <c r="A53871">
        <v>670</v>
      </c>
      <c r="B53871" s="1">
        <f>DATE(2001,11,1) + TIME(0,0,0)</f>
        <v>37196</v>
      </c>
      <c r="C53871">
        <v>23.344911575000001</v>
      </c>
    </row>
    <row r="53872" spans="1:3" x14ac:dyDescent="0.25">
      <c r="A53872">
        <v>700</v>
      </c>
      <c r="B53872" s="1">
        <f>DATE(2001,12,1) + TIME(0,0,0)</f>
        <v>37226</v>
      </c>
      <c r="C53872">
        <v>23.419591904000001</v>
      </c>
    </row>
    <row r="53873" spans="1:3" x14ac:dyDescent="0.25">
      <c r="A53873">
        <v>731</v>
      </c>
      <c r="B53873" s="1">
        <f>DATE(2002,1,1) + TIME(0,0,0)</f>
        <v>37257</v>
      </c>
      <c r="C53873">
        <v>23.488262176999999</v>
      </c>
    </row>
    <row r="53874" spans="1:3" x14ac:dyDescent="0.25">
      <c r="A53874">
        <v>762</v>
      </c>
      <c r="B53874" s="1">
        <f>DATE(2002,2,1) + TIME(0,0,0)</f>
        <v>37288</v>
      </c>
      <c r="C53874">
        <v>23.549865723</v>
      </c>
    </row>
    <row r="53875" spans="1:3" x14ac:dyDescent="0.25">
      <c r="A53875">
        <v>790</v>
      </c>
      <c r="B53875" s="1">
        <f>DATE(2002,3,1) + TIME(0,0,0)</f>
        <v>37316</v>
      </c>
      <c r="C53875">
        <v>23.601400375000001</v>
      </c>
    </row>
    <row r="53876" spans="1:3" x14ac:dyDescent="0.25">
      <c r="A53876">
        <v>821</v>
      </c>
      <c r="B53876" s="1">
        <f>DATE(2002,4,1) + TIME(0,0,0)</f>
        <v>37347</v>
      </c>
      <c r="C53876">
        <v>23.653776169</v>
      </c>
    </row>
    <row r="53877" spans="1:3" x14ac:dyDescent="0.25">
      <c r="A53877">
        <v>851</v>
      </c>
      <c r="B53877" s="1">
        <f>DATE(2002,5,1) + TIME(0,0,0)</f>
        <v>37377</v>
      </c>
      <c r="C53877">
        <v>23.699987410999999</v>
      </c>
    </row>
    <row r="53878" spans="1:3" x14ac:dyDescent="0.25">
      <c r="A53878">
        <v>882</v>
      </c>
      <c r="B53878" s="1">
        <f>DATE(2002,6,1) + TIME(0,0,0)</f>
        <v>37408</v>
      </c>
      <c r="C53878">
        <v>23.743917464999999</v>
      </c>
    </row>
    <row r="53879" spans="1:3" x14ac:dyDescent="0.25">
      <c r="A53879">
        <v>912</v>
      </c>
      <c r="B53879" s="1">
        <f>DATE(2002,7,1) + TIME(0,0,0)</f>
        <v>37438</v>
      </c>
      <c r="C53879">
        <v>23.783281326000001</v>
      </c>
    </row>
    <row r="53880" spans="1:3" x14ac:dyDescent="0.25">
      <c r="A53880">
        <v>943</v>
      </c>
      <c r="B53880" s="1">
        <f>DATE(2002,8,1) + TIME(0,0,0)</f>
        <v>37469</v>
      </c>
      <c r="C53880">
        <v>23.821075439000001</v>
      </c>
    </row>
    <row r="53881" spans="1:3" x14ac:dyDescent="0.25">
      <c r="A53881">
        <v>974</v>
      </c>
      <c r="B53881" s="1">
        <f>DATE(2002,9,1) + TIME(0,0,0)</f>
        <v>37500</v>
      </c>
      <c r="C53881">
        <v>23.856552124</v>
      </c>
    </row>
    <row r="53882" spans="1:3" x14ac:dyDescent="0.25">
      <c r="A53882">
        <v>1004</v>
      </c>
      <c r="B53882" s="1">
        <f>DATE(2002,10,1) + TIME(0,0,0)</f>
        <v>37530</v>
      </c>
      <c r="C53882">
        <v>23.890626907000001</v>
      </c>
    </row>
    <row r="53883" spans="1:3" x14ac:dyDescent="0.25">
      <c r="A53883">
        <v>1035</v>
      </c>
      <c r="B53883" s="1">
        <f>DATE(2002,11,1) + TIME(0,0,0)</f>
        <v>37561</v>
      </c>
      <c r="C53883">
        <v>23.930910109999999</v>
      </c>
    </row>
    <row r="53884" spans="1:3" x14ac:dyDescent="0.25">
      <c r="A53884">
        <v>1065</v>
      </c>
      <c r="B53884" s="1">
        <f>DATE(2002,12,1) + TIME(0,0,0)</f>
        <v>37591</v>
      </c>
      <c r="C53884">
        <v>23.977272033999999</v>
      </c>
    </row>
    <row r="53885" spans="1:3" x14ac:dyDescent="0.25">
      <c r="A53885">
        <v>1096</v>
      </c>
      <c r="B53885" s="1">
        <f>DATE(2003,1,1) + TIME(0,0,0)</f>
        <v>37622</v>
      </c>
      <c r="C53885">
        <v>24.031301498000001</v>
      </c>
    </row>
    <row r="53886" spans="1:3" x14ac:dyDescent="0.25">
      <c r="A53886">
        <v>1127</v>
      </c>
      <c r="B53886" s="1">
        <f>DATE(2003,2,1) + TIME(0,0,0)</f>
        <v>37653</v>
      </c>
      <c r="C53886">
        <v>24.091226578000001</v>
      </c>
    </row>
    <row r="53887" spans="1:3" x14ac:dyDescent="0.25">
      <c r="A53887">
        <v>1155</v>
      </c>
      <c r="B53887" s="1">
        <f>DATE(2003,3,1) + TIME(0,0,0)</f>
        <v>37681</v>
      </c>
      <c r="C53887">
        <v>24.149269103999998</v>
      </c>
    </row>
    <row r="53888" spans="1:3" x14ac:dyDescent="0.25">
      <c r="A53888">
        <v>1186</v>
      </c>
      <c r="B53888" s="1">
        <f>DATE(2003,4,1) + TIME(0,0,0)</f>
        <v>37712</v>
      </c>
      <c r="C53888">
        <v>24.216773987</v>
      </c>
    </row>
    <row r="53889" spans="1:3" x14ac:dyDescent="0.25">
      <c r="A53889">
        <v>1216</v>
      </c>
      <c r="B53889" s="1">
        <f>DATE(2003,5,1) + TIME(0,0,0)</f>
        <v>37742</v>
      </c>
      <c r="C53889">
        <v>24.284580231</v>
      </c>
    </row>
    <row r="53890" spans="1:3" x14ac:dyDescent="0.25">
      <c r="A53890">
        <v>1247</v>
      </c>
      <c r="B53890" s="1">
        <f>DATE(2003,6,1) + TIME(0,0,0)</f>
        <v>37773</v>
      </c>
      <c r="C53890">
        <v>24.356231689000001</v>
      </c>
    </row>
    <row r="53891" spans="1:3" x14ac:dyDescent="0.25">
      <c r="A53891">
        <v>1277</v>
      </c>
      <c r="B53891" s="1">
        <f>DATE(2003,7,1) + TIME(0,0,0)</f>
        <v>37803</v>
      </c>
      <c r="C53891">
        <v>24.425825118999999</v>
      </c>
    </row>
    <row r="53892" spans="1:3" x14ac:dyDescent="0.25">
      <c r="A53892">
        <v>1308</v>
      </c>
      <c r="B53892" s="1">
        <f>DATE(2003,8,1) + TIME(0,0,0)</f>
        <v>37834</v>
      </c>
      <c r="C53892">
        <v>24.496948241999998</v>
      </c>
    </row>
    <row r="53893" spans="1:3" x14ac:dyDescent="0.25">
      <c r="A53893">
        <v>1339</v>
      </c>
      <c r="B53893" s="1">
        <f>DATE(2003,9,1) + TIME(0,0,0)</f>
        <v>37865</v>
      </c>
      <c r="C53893">
        <v>24.567115783999999</v>
      </c>
    </row>
    <row r="53894" spans="1:3" x14ac:dyDescent="0.25">
      <c r="A53894">
        <v>1369</v>
      </c>
      <c r="B53894" s="1">
        <f>DATE(2003,10,1) + TIME(0,0,0)</f>
        <v>37895</v>
      </c>
      <c r="C53894">
        <v>24.632053375000002</v>
      </c>
    </row>
    <row r="53895" spans="1:3" x14ac:dyDescent="0.25">
      <c r="A53895">
        <v>1400</v>
      </c>
      <c r="B53895" s="1">
        <f>DATE(2003,11,1) + TIME(0,0,0)</f>
        <v>37926</v>
      </c>
      <c r="C53895">
        <v>24.694444656000002</v>
      </c>
    </row>
    <row r="53896" spans="1:3" x14ac:dyDescent="0.25">
      <c r="A53896">
        <v>1430</v>
      </c>
      <c r="B53896" s="1">
        <f>DATE(2003,12,1) + TIME(0,0,0)</f>
        <v>37956</v>
      </c>
      <c r="C53896">
        <v>24.749431609999998</v>
      </c>
    </row>
    <row r="53897" spans="1:3" x14ac:dyDescent="0.25">
      <c r="A53897">
        <v>1461</v>
      </c>
      <c r="B53897" s="1">
        <f>DATE(2004,1,1) + TIME(0,0,0)</f>
        <v>37987</v>
      </c>
      <c r="C53897">
        <v>24.801898955999999</v>
      </c>
    </row>
    <row r="53898" spans="1:3" x14ac:dyDescent="0.25">
      <c r="A53898">
        <v>1492</v>
      </c>
      <c r="B53898" s="1">
        <f>DATE(2004,2,1) + TIME(0,0,0)</f>
        <v>38018</v>
      </c>
      <c r="C53898">
        <v>24.850809096999999</v>
      </c>
    </row>
    <row r="53899" spans="1:3" x14ac:dyDescent="0.25">
      <c r="A53899">
        <v>1521</v>
      </c>
      <c r="B53899" s="1">
        <f>DATE(2004,3,1) + TIME(0,0,0)</f>
        <v>38047</v>
      </c>
      <c r="C53899">
        <v>24.893959044999999</v>
      </c>
    </row>
    <row r="53900" spans="1:3" x14ac:dyDescent="0.25">
      <c r="A53900">
        <v>1552</v>
      </c>
      <c r="B53900" s="1">
        <f>DATE(2004,4,1) + TIME(0,0,0)</f>
        <v>38078</v>
      </c>
      <c r="C53900">
        <v>24.938024520999999</v>
      </c>
    </row>
    <row r="53901" spans="1:3" x14ac:dyDescent="0.25">
      <c r="A53901">
        <v>1582</v>
      </c>
      <c r="B53901" s="1">
        <f>DATE(2004,5,1) + TIME(0,0,0)</f>
        <v>38108</v>
      </c>
      <c r="C53901">
        <v>24.979162215999999</v>
      </c>
    </row>
    <row r="53902" spans="1:3" x14ac:dyDescent="0.25">
      <c r="A53902">
        <v>1613</v>
      </c>
      <c r="B53902" s="1">
        <f>DATE(2004,6,1) + TIME(0,0,0)</f>
        <v>38139</v>
      </c>
      <c r="C53902">
        <v>25.020383835000001</v>
      </c>
    </row>
    <row r="53903" spans="1:3" x14ac:dyDescent="0.25">
      <c r="A53903">
        <v>1643</v>
      </c>
      <c r="B53903" s="1">
        <f>DATE(2004,7,1) + TIME(0,0,0)</f>
        <v>38169</v>
      </c>
      <c r="C53903">
        <v>25.059085845999999</v>
      </c>
    </row>
    <row r="53904" spans="1:3" x14ac:dyDescent="0.25">
      <c r="A53904">
        <v>1674</v>
      </c>
      <c r="B53904" s="1">
        <f>DATE(2004,8,1) + TIME(0,0,0)</f>
        <v>38200</v>
      </c>
      <c r="C53904">
        <v>25.097780228000001</v>
      </c>
    </row>
    <row r="53905" spans="1:3" x14ac:dyDescent="0.25">
      <c r="A53905">
        <v>1705</v>
      </c>
      <c r="B53905" s="1">
        <f>DATE(2004,9,1) + TIME(0,0,0)</f>
        <v>38231</v>
      </c>
      <c r="C53905">
        <v>25.135032654</v>
      </c>
    </row>
    <row r="53906" spans="1:3" x14ac:dyDescent="0.25">
      <c r="A53906">
        <v>1735</v>
      </c>
      <c r="B53906" s="1">
        <f>DATE(2004,10,1) + TIME(0,0,0)</f>
        <v>38261</v>
      </c>
      <c r="C53906">
        <v>25.169569016000001</v>
      </c>
    </row>
    <row r="53907" spans="1:3" x14ac:dyDescent="0.25">
      <c r="A53907">
        <v>1766</v>
      </c>
      <c r="B53907" s="1">
        <f>DATE(2004,11,1) + TIME(0,0,0)</f>
        <v>38292</v>
      </c>
      <c r="C53907">
        <v>25.203559875</v>
      </c>
    </row>
    <row r="53908" spans="1:3" x14ac:dyDescent="0.25">
      <c r="A53908">
        <v>1796</v>
      </c>
      <c r="B53908" s="1">
        <f>DATE(2004,12,1) + TIME(0,0,0)</f>
        <v>38322</v>
      </c>
      <c r="C53908">
        <v>25.234703064000001</v>
      </c>
    </row>
    <row r="53909" spans="1:3" x14ac:dyDescent="0.25">
      <c r="A53909">
        <v>1827</v>
      </c>
      <c r="B53909" s="1">
        <f>DATE(2005,1,1) + TIME(0,0,0)</f>
        <v>38353</v>
      </c>
      <c r="C53909">
        <v>25.264989852999999</v>
      </c>
    </row>
    <row r="53910" spans="1:3" x14ac:dyDescent="0.25">
      <c r="A53910">
        <v>1858</v>
      </c>
      <c r="B53910" s="1">
        <f>DATE(2005,2,1) + TIME(0,0,0)</f>
        <v>38384</v>
      </c>
      <c r="C53910">
        <v>25.293283463000002</v>
      </c>
    </row>
    <row r="53911" spans="1:3" x14ac:dyDescent="0.25">
      <c r="A53911">
        <v>1886</v>
      </c>
      <c r="B53911" s="1">
        <f>DATE(2005,3,1) + TIME(0,0,0)</f>
        <v>38412</v>
      </c>
      <c r="C53911">
        <v>25.317071915</v>
      </c>
    </row>
    <row r="53912" spans="1:3" x14ac:dyDescent="0.25">
      <c r="A53912">
        <v>1917</v>
      </c>
      <c r="B53912" s="1">
        <f>DATE(2005,4,1) + TIME(0,0,0)</f>
        <v>38443</v>
      </c>
      <c r="C53912">
        <v>25.341400146000002</v>
      </c>
    </row>
    <row r="53913" spans="1:3" x14ac:dyDescent="0.25">
      <c r="A53913">
        <v>1947</v>
      </c>
      <c r="B53913" s="1">
        <f>DATE(2005,5,1) + TIME(0,0,0)</f>
        <v>38473</v>
      </c>
      <c r="C53913">
        <v>25.363792418999999</v>
      </c>
    </row>
    <row r="53914" spans="1:3" x14ac:dyDescent="0.25">
      <c r="A53914">
        <v>1978</v>
      </c>
      <c r="B53914" s="1">
        <f>DATE(2005,6,1) + TIME(0,0,0)</f>
        <v>38504</v>
      </c>
      <c r="C53914">
        <v>25.386165619</v>
      </c>
    </row>
    <row r="53915" spans="1:3" x14ac:dyDescent="0.25">
      <c r="A53915">
        <v>2008</v>
      </c>
      <c r="B53915" s="1">
        <f>DATE(2005,7,1) + TIME(0,0,0)</f>
        <v>38534</v>
      </c>
      <c r="C53915">
        <v>25.406860351999999</v>
      </c>
    </row>
    <row r="53916" spans="1:3" x14ac:dyDescent="0.25">
      <c r="A53916">
        <v>2039</v>
      </c>
      <c r="B53916" s="1">
        <f>DATE(2005,8,1) + TIME(0,0,0)</f>
        <v>38565</v>
      </c>
      <c r="C53916">
        <v>25.427160263000001</v>
      </c>
    </row>
    <row r="53917" spans="1:3" x14ac:dyDescent="0.25">
      <c r="A53917">
        <v>2070</v>
      </c>
      <c r="B53917" s="1">
        <f>DATE(2005,9,1) + TIME(0,0,0)</f>
        <v>38596</v>
      </c>
      <c r="C53917">
        <v>25.446367263999999</v>
      </c>
    </row>
    <row r="53918" spans="1:3" x14ac:dyDescent="0.25">
      <c r="A53918">
        <v>2100</v>
      </c>
      <c r="B53918" s="1">
        <f>DATE(2005,10,1) + TIME(0,0,0)</f>
        <v>38626</v>
      </c>
      <c r="C53918">
        <v>25.463989258000002</v>
      </c>
    </row>
    <row r="53919" spans="1:3" x14ac:dyDescent="0.25">
      <c r="A53919">
        <v>2131</v>
      </c>
      <c r="B53919" s="1">
        <f>DATE(2005,11,1) + TIME(0,0,0)</f>
        <v>38657</v>
      </c>
      <c r="C53919">
        <v>25.481246947999999</v>
      </c>
    </row>
    <row r="53920" spans="1:3" x14ac:dyDescent="0.25">
      <c r="A53920">
        <v>2161</v>
      </c>
      <c r="B53920" s="1">
        <f>DATE(2005,12,1) + TIME(0,0,0)</f>
        <v>38687</v>
      </c>
      <c r="C53920">
        <v>25.49707222</v>
      </c>
    </row>
    <row r="53921" spans="1:3" x14ac:dyDescent="0.25">
      <c r="A53921">
        <v>2192</v>
      </c>
      <c r="B53921" s="1">
        <f>DATE(2006,1,1) + TIME(0,0,0)</f>
        <v>38718</v>
      </c>
      <c r="C53921">
        <v>25.51257515</v>
      </c>
    </row>
    <row r="53922" spans="1:3" x14ac:dyDescent="0.25">
      <c r="A53922">
        <v>2223</v>
      </c>
      <c r="B53922" s="1">
        <f>DATE(2006,2,1) + TIME(0,0,0)</f>
        <v>38749</v>
      </c>
      <c r="C53922">
        <v>25.527280807</v>
      </c>
    </row>
    <row r="53923" spans="1:3" x14ac:dyDescent="0.25">
      <c r="A53923">
        <v>2251</v>
      </c>
      <c r="B53923" s="1">
        <f>DATE(2006,3,1) + TIME(0,0,0)</f>
        <v>38777</v>
      </c>
      <c r="C53923">
        <v>25.539936065999999</v>
      </c>
    </row>
    <row r="53924" spans="1:3" x14ac:dyDescent="0.25">
      <c r="A53924">
        <v>2282</v>
      </c>
      <c r="B53924" s="1">
        <f>DATE(2006,4,1) + TIME(0,0,0)</f>
        <v>38808</v>
      </c>
      <c r="C53924">
        <v>25.553308486999999</v>
      </c>
    </row>
    <row r="53925" spans="1:3" x14ac:dyDescent="0.25">
      <c r="A53925">
        <v>2312</v>
      </c>
      <c r="B53925" s="1">
        <f>DATE(2006,5,1) + TIME(0,0,0)</f>
        <v>38838</v>
      </c>
      <c r="C53925">
        <v>25.565671921</v>
      </c>
    </row>
    <row r="53926" spans="1:3" x14ac:dyDescent="0.25">
      <c r="A53926">
        <v>2343</v>
      </c>
      <c r="B53926" s="1">
        <f>DATE(2006,6,1) + TIME(0,0,0)</f>
        <v>38869</v>
      </c>
      <c r="C53926">
        <v>25.577909470000002</v>
      </c>
    </row>
    <row r="53927" spans="1:3" x14ac:dyDescent="0.25">
      <c r="A53927">
        <v>2373</v>
      </c>
      <c r="B53927" s="1">
        <f>DATE(2006,7,1) + TIME(0,0,0)</f>
        <v>38899</v>
      </c>
      <c r="C53927">
        <v>25.589290619</v>
      </c>
    </row>
    <row r="53928" spans="1:3" x14ac:dyDescent="0.25">
      <c r="A53928">
        <v>2404</v>
      </c>
      <c r="B53928" s="1">
        <f>DATE(2006,8,1) + TIME(0,0,0)</f>
        <v>38930</v>
      </c>
      <c r="C53928">
        <v>25.600635529000002</v>
      </c>
    </row>
    <row r="53929" spans="1:3" x14ac:dyDescent="0.25">
      <c r="A53929">
        <v>2435</v>
      </c>
      <c r="B53929" s="1">
        <f>DATE(2006,9,1) + TIME(0,0,0)</f>
        <v>38961</v>
      </c>
      <c r="C53929">
        <v>25.611619949000001</v>
      </c>
    </row>
    <row r="53930" spans="1:3" x14ac:dyDescent="0.25">
      <c r="A53930">
        <v>2465</v>
      </c>
      <c r="B53930" s="1">
        <f>DATE(2006,10,1) + TIME(0,0,0)</f>
        <v>38991</v>
      </c>
      <c r="C53930">
        <v>25.621957778999999</v>
      </c>
    </row>
    <row r="53931" spans="1:3" x14ac:dyDescent="0.25">
      <c r="A53931">
        <v>2496</v>
      </c>
      <c r="B53931" s="1">
        <f>DATE(2006,11,1) + TIME(0,0,0)</f>
        <v>39022</v>
      </c>
      <c r="C53931">
        <v>25.632387161</v>
      </c>
    </row>
    <row r="53932" spans="1:3" x14ac:dyDescent="0.25">
      <c r="A53932">
        <v>2526</v>
      </c>
      <c r="B53932" s="1">
        <f>DATE(2006,12,1) + TIME(0,0,0)</f>
        <v>39052</v>
      </c>
      <c r="C53932">
        <v>25.642276764000002</v>
      </c>
    </row>
    <row r="53933" spans="1:3" x14ac:dyDescent="0.25">
      <c r="A53933">
        <v>2557</v>
      </c>
      <c r="B53933" s="1">
        <f>DATE(2007,1,1) + TIME(0,0,0)</f>
        <v>39083</v>
      </c>
      <c r="C53933">
        <v>25.652318953999998</v>
      </c>
    </row>
    <row r="53934" spans="1:3" x14ac:dyDescent="0.25">
      <c r="A53934">
        <v>2588</v>
      </c>
      <c r="B53934" s="1">
        <f>DATE(2007,2,1) + TIME(0,0,0)</f>
        <v>39114</v>
      </c>
      <c r="C53934">
        <v>25.662155151</v>
      </c>
    </row>
    <row r="53935" spans="1:3" x14ac:dyDescent="0.25">
      <c r="A53935">
        <v>2616</v>
      </c>
      <c r="B53935" s="1">
        <f>DATE(2007,3,1) + TIME(0,0,0)</f>
        <v>39142</v>
      </c>
      <c r="C53935">
        <v>25.670883179</v>
      </c>
    </row>
    <row r="53936" spans="1:3" x14ac:dyDescent="0.25">
      <c r="A53936">
        <v>2647</v>
      </c>
      <c r="B53936" s="1">
        <f>DATE(2007,4,1) + TIME(0,0,0)</f>
        <v>39173</v>
      </c>
      <c r="C53936">
        <v>25.680406569999999</v>
      </c>
    </row>
    <row r="53937" spans="1:3" x14ac:dyDescent="0.25">
      <c r="A53937">
        <v>2677</v>
      </c>
      <c r="B53937" s="1">
        <f>DATE(2007,5,1) + TIME(0,0,0)</f>
        <v>39203</v>
      </c>
      <c r="C53937">
        <v>25.689502716</v>
      </c>
    </row>
    <row r="53938" spans="1:3" x14ac:dyDescent="0.25">
      <c r="A53938">
        <v>2708</v>
      </c>
      <c r="B53938" s="1">
        <f>DATE(2007,6,1) + TIME(0,0,0)</f>
        <v>39234</v>
      </c>
      <c r="C53938">
        <v>25.698787689</v>
      </c>
    </row>
    <row r="53939" spans="1:3" x14ac:dyDescent="0.25">
      <c r="A53939">
        <v>2738</v>
      </c>
      <c r="B53939" s="1">
        <f>DATE(2007,7,1) + TIME(0,0,0)</f>
        <v>39264</v>
      </c>
      <c r="C53939">
        <v>25.707668303999998</v>
      </c>
    </row>
    <row r="53940" spans="1:3" x14ac:dyDescent="0.25">
      <c r="A53940">
        <v>2769</v>
      </c>
      <c r="B53940" s="1">
        <f>DATE(2007,8,1) + TIME(0,0,0)</f>
        <v>39295</v>
      </c>
      <c r="C53940">
        <v>25.716743469000001</v>
      </c>
    </row>
    <row r="53941" spans="1:3" x14ac:dyDescent="0.25">
      <c r="A53941">
        <v>2800</v>
      </c>
      <c r="B53941" s="1">
        <f>DATE(2007,9,1) + TIME(0,0,0)</f>
        <v>39326</v>
      </c>
      <c r="C53941">
        <v>25.725715637</v>
      </c>
    </row>
    <row r="53942" spans="1:3" x14ac:dyDescent="0.25">
      <c r="A53942">
        <v>2830</v>
      </c>
      <c r="B53942" s="1">
        <f>DATE(2007,10,1) + TIME(0,0,0)</f>
        <v>39356</v>
      </c>
      <c r="C53942">
        <v>25.734302521</v>
      </c>
    </row>
    <row r="53943" spans="1:3" x14ac:dyDescent="0.25">
      <c r="A53943">
        <v>2861</v>
      </c>
      <c r="B53943" s="1">
        <f>DATE(2007,11,1) + TIME(0,0,0)</f>
        <v>39387</v>
      </c>
      <c r="C53943">
        <v>25.743078231999998</v>
      </c>
    </row>
    <row r="53944" spans="1:3" x14ac:dyDescent="0.25">
      <c r="A53944">
        <v>2891</v>
      </c>
      <c r="B53944" s="1">
        <f>DATE(2007,12,1) + TIME(0,0,0)</f>
        <v>39417</v>
      </c>
      <c r="C53944">
        <v>25.751472473</v>
      </c>
    </row>
    <row r="53945" spans="1:3" x14ac:dyDescent="0.25">
      <c r="A53945">
        <v>2922</v>
      </c>
      <c r="B53945" s="1">
        <f>DATE(2008,1,1) + TIME(0,0,0)</f>
        <v>39448</v>
      </c>
      <c r="C53945">
        <v>25.760047913000001</v>
      </c>
    </row>
    <row r="53946" spans="1:3" x14ac:dyDescent="0.25">
      <c r="A53946">
        <v>2953</v>
      </c>
      <c r="B53946" s="1">
        <f>DATE(2008,2,1) + TIME(0,0,0)</f>
        <v>39479</v>
      </c>
      <c r="C53946">
        <v>25.768548965000001</v>
      </c>
    </row>
    <row r="53947" spans="1:3" x14ac:dyDescent="0.25">
      <c r="A53947">
        <v>2982</v>
      </c>
      <c r="B53947" s="1">
        <f>DATE(2008,3,1) + TIME(0,0,0)</f>
        <v>39508</v>
      </c>
      <c r="C53947">
        <v>25.776458739999999</v>
      </c>
    </row>
    <row r="53948" spans="1:3" x14ac:dyDescent="0.25">
      <c r="A53948">
        <v>3013</v>
      </c>
      <c r="B53948" s="1">
        <f>DATE(2008,4,1) + TIME(0,0,0)</f>
        <v>39539</v>
      </c>
      <c r="C53948">
        <v>25.784872055000001</v>
      </c>
    </row>
    <row r="53949" spans="1:3" x14ac:dyDescent="0.25">
      <c r="A53949">
        <v>3043</v>
      </c>
      <c r="B53949" s="1">
        <f>DATE(2008,5,1) + TIME(0,0,0)</f>
        <v>39569</v>
      </c>
      <c r="C53949">
        <v>25.792976378999999</v>
      </c>
    </row>
    <row r="53950" spans="1:3" x14ac:dyDescent="0.25">
      <c r="A53950">
        <v>3074</v>
      </c>
      <c r="B53950" s="1">
        <f>DATE(2008,6,1) + TIME(0,0,0)</f>
        <v>39600</v>
      </c>
      <c r="C53950">
        <v>25.801305770999999</v>
      </c>
    </row>
    <row r="53951" spans="1:3" x14ac:dyDescent="0.25">
      <c r="A53951">
        <v>3104</v>
      </c>
      <c r="B53951" s="1">
        <f>DATE(2008,7,1) + TIME(0,0,0)</f>
        <v>39630</v>
      </c>
      <c r="C53951">
        <v>25.809320450000001</v>
      </c>
    </row>
    <row r="53952" spans="1:3" x14ac:dyDescent="0.25">
      <c r="A53952">
        <v>3135</v>
      </c>
      <c r="B53952" s="1">
        <f>DATE(2008,8,1) + TIME(0,0,0)</f>
        <v>39661</v>
      </c>
      <c r="C53952">
        <v>25.817554474000001</v>
      </c>
    </row>
    <row r="53953" spans="1:3" x14ac:dyDescent="0.25">
      <c r="A53953">
        <v>3166</v>
      </c>
      <c r="B53953" s="1">
        <f>DATE(2008,9,1) + TIME(0,0,0)</f>
        <v>39692</v>
      </c>
      <c r="C53953">
        <v>25.825735091999999</v>
      </c>
    </row>
    <row r="53954" spans="1:3" x14ac:dyDescent="0.25">
      <c r="A53954">
        <v>3196</v>
      </c>
      <c r="B53954" s="1">
        <f>DATE(2008,10,1) + TIME(0,0,0)</f>
        <v>39722</v>
      </c>
      <c r="C53954">
        <v>25.833600998000001</v>
      </c>
    </row>
    <row r="53955" spans="1:3" x14ac:dyDescent="0.25">
      <c r="A53955">
        <v>3227</v>
      </c>
      <c r="B53955" s="1">
        <f>DATE(2008,11,1) + TIME(0,0,0)</f>
        <v>39753</v>
      </c>
      <c r="C53955">
        <v>25.841669082999999</v>
      </c>
    </row>
    <row r="53956" spans="1:3" x14ac:dyDescent="0.25">
      <c r="A53956">
        <v>3257</v>
      </c>
      <c r="B53956" s="1">
        <f>DATE(2008,12,1) + TIME(0,0,0)</f>
        <v>39783</v>
      </c>
      <c r="C53956">
        <v>25.849422454999999</v>
      </c>
    </row>
    <row r="53957" spans="1:3" x14ac:dyDescent="0.25">
      <c r="A53957">
        <v>3288</v>
      </c>
      <c r="B53957" s="1">
        <f>DATE(2009,1,1) + TIME(0,0,0)</f>
        <v>39814</v>
      </c>
      <c r="C53957">
        <v>25.857372284</v>
      </c>
    </row>
    <row r="53958" spans="1:3" x14ac:dyDescent="0.25">
      <c r="A53958">
        <v>3319</v>
      </c>
      <c r="B53958" s="1">
        <f>DATE(2009,2,1) + TIME(0,0,0)</f>
        <v>39845</v>
      </c>
      <c r="C53958">
        <v>25.865259171000002</v>
      </c>
    </row>
    <row r="53959" spans="1:3" x14ac:dyDescent="0.25">
      <c r="A53959">
        <v>3347</v>
      </c>
      <c r="B53959" s="1">
        <f>DATE(2009,3,1) + TIME(0,0,0)</f>
        <v>39873</v>
      </c>
      <c r="C53959">
        <v>25.872322083</v>
      </c>
    </row>
    <row r="53960" spans="1:3" x14ac:dyDescent="0.25">
      <c r="A53960">
        <v>3378</v>
      </c>
      <c r="B53960" s="1">
        <f>DATE(2009,4,1) + TIME(0,0,0)</f>
        <v>39904</v>
      </c>
      <c r="C53960">
        <v>25.880073546999999</v>
      </c>
    </row>
    <row r="53961" spans="1:3" x14ac:dyDescent="0.25">
      <c r="A53961">
        <v>3408</v>
      </c>
      <c r="B53961" s="1">
        <f>DATE(2009,5,1) + TIME(0,0,0)</f>
        <v>39934</v>
      </c>
      <c r="C53961">
        <v>25.887504578000001</v>
      </c>
    </row>
    <row r="53962" spans="1:3" x14ac:dyDescent="0.25">
      <c r="A53962">
        <v>3439</v>
      </c>
      <c r="B53962" s="1">
        <f>DATE(2009,6,1) + TIME(0,0,0)</f>
        <v>39965</v>
      </c>
      <c r="C53962">
        <v>25.895111084</v>
      </c>
    </row>
    <row r="53963" spans="1:3" x14ac:dyDescent="0.25">
      <c r="A53963">
        <v>3469</v>
      </c>
      <c r="B53963" s="1">
        <f>DATE(2009,7,1) + TIME(0,0,0)</f>
        <v>39995</v>
      </c>
      <c r="C53963">
        <v>25.902402878</v>
      </c>
    </row>
    <row r="53964" spans="1:3" x14ac:dyDescent="0.25">
      <c r="A53964">
        <v>3500</v>
      </c>
      <c r="B53964" s="1">
        <f>DATE(2009,8,1) + TIME(0,0,0)</f>
        <v>40026</v>
      </c>
      <c r="C53964">
        <v>25.909870148</v>
      </c>
    </row>
    <row r="53965" spans="1:3" x14ac:dyDescent="0.25">
      <c r="A53965">
        <v>3531</v>
      </c>
      <c r="B53965" s="1">
        <f>DATE(2009,9,1) + TIME(0,0,0)</f>
        <v>40057</v>
      </c>
      <c r="C53965">
        <v>25.91727066</v>
      </c>
    </row>
    <row r="53966" spans="1:3" x14ac:dyDescent="0.25">
      <c r="A53966">
        <v>3561</v>
      </c>
      <c r="B53966" s="1">
        <f>DATE(2009,10,1) + TIME(0,0,0)</f>
        <v>40087</v>
      </c>
      <c r="C53966">
        <v>25.924371719</v>
      </c>
    </row>
    <row r="53967" spans="1:3" x14ac:dyDescent="0.25">
      <c r="A53967">
        <v>3592</v>
      </c>
      <c r="B53967" s="1">
        <f>DATE(2009,11,1) + TIME(0,0,0)</f>
        <v>40118</v>
      </c>
      <c r="C53967">
        <v>25.931648253999999</v>
      </c>
    </row>
    <row r="53968" spans="1:3" x14ac:dyDescent="0.25">
      <c r="A53968">
        <v>3622</v>
      </c>
      <c r="B53968" s="1">
        <f>DATE(2009,12,1) + TIME(0,0,0)</f>
        <v>40148</v>
      </c>
      <c r="C53968">
        <v>25.938634872000002</v>
      </c>
    </row>
    <row r="53969" spans="1:3" x14ac:dyDescent="0.25">
      <c r="A53969">
        <v>3653</v>
      </c>
      <c r="B53969" s="1">
        <f>DATE(2010,1,1) + TIME(0,0,0)</f>
        <v>40179</v>
      </c>
      <c r="C53969">
        <v>25.945802689000001</v>
      </c>
    </row>
    <row r="53970" spans="1:3" x14ac:dyDescent="0.25">
      <c r="A53970">
        <v>3684</v>
      </c>
      <c r="B53970" s="1">
        <f>DATE(2010,2,1) + TIME(0,0,0)</f>
        <v>40210</v>
      </c>
      <c r="C53970">
        <v>25.952926636000001</v>
      </c>
    </row>
    <row r="53971" spans="1:3" x14ac:dyDescent="0.25">
      <c r="A53971">
        <v>3712</v>
      </c>
      <c r="B53971" s="1">
        <f>DATE(2010,3,1) + TIME(0,0,0)</f>
        <v>40238</v>
      </c>
      <c r="C53971">
        <v>25.959325790000001</v>
      </c>
    </row>
    <row r="53972" spans="1:3" x14ac:dyDescent="0.25">
      <c r="A53972">
        <v>3743</v>
      </c>
      <c r="B53972" s="1">
        <f>DATE(2010,4,1) + TIME(0,0,0)</f>
        <v>40269</v>
      </c>
      <c r="C53972">
        <v>25.966375351</v>
      </c>
    </row>
    <row r="53973" spans="1:3" x14ac:dyDescent="0.25">
      <c r="A53973">
        <v>3773</v>
      </c>
      <c r="B53973" s="1">
        <f>DATE(2010,5,1) + TIME(0,0,0)</f>
        <v>40299</v>
      </c>
      <c r="C53973">
        <v>25.973169327000001</v>
      </c>
    </row>
    <row r="53974" spans="1:3" x14ac:dyDescent="0.25">
      <c r="A53974">
        <v>3804</v>
      </c>
      <c r="B53974" s="1">
        <f>DATE(2010,6,1) + TIME(0,0,0)</f>
        <v>40330</v>
      </c>
      <c r="C53974">
        <v>25.980161667000001</v>
      </c>
    </row>
    <row r="53975" spans="1:3" x14ac:dyDescent="0.25">
      <c r="A53975">
        <v>3834</v>
      </c>
      <c r="B53975" s="1">
        <f>DATE(2010,7,1) + TIME(0,0,0)</f>
        <v>40360</v>
      </c>
      <c r="C53975">
        <v>25.986904144</v>
      </c>
    </row>
    <row r="53976" spans="1:3" x14ac:dyDescent="0.25">
      <c r="A53976">
        <v>3865</v>
      </c>
      <c r="B53976" s="1">
        <f>DATE(2010,8,1) + TIME(0,0,0)</f>
        <v>40391</v>
      </c>
      <c r="C53976">
        <v>25.993848800999999</v>
      </c>
    </row>
    <row r="53977" spans="1:3" x14ac:dyDescent="0.25">
      <c r="A53977">
        <v>3896</v>
      </c>
      <c r="B53977" s="1">
        <f>DATE(2010,9,1) + TIME(0,0,0)</f>
        <v>40422</v>
      </c>
      <c r="C53977">
        <v>26.000776291000001</v>
      </c>
    </row>
    <row r="53978" spans="1:3" x14ac:dyDescent="0.25">
      <c r="A53978">
        <v>3926</v>
      </c>
      <c r="B53978" s="1">
        <f>DATE(2010,10,1) + TIME(0,0,0)</f>
        <v>40452</v>
      </c>
      <c r="C53978">
        <v>26.007463455</v>
      </c>
    </row>
    <row r="53979" spans="1:3" x14ac:dyDescent="0.25">
      <c r="A53979">
        <v>3957</v>
      </c>
      <c r="B53979" s="1">
        <f>DATE(2010,11,1) + TIME(0,0,0)</f>
        <v>40483</v>
      </c>
      <c r="C53979">
        <v>26.014356613</v>
      </c>
    </row>
    <row r="53980" spans="1:3" x14ac:dyDescent="0.25">
      <c r="A53980">
        <v>3987</v>
      </c>
      <c r="B53980" s="1">
        <f>DATE(2010,12,1) + TIME(0,0,0)</f>
        <v>40513</v>
      </c>
      <c r="C53980">
        <v>26.021017075</v>
      </c>
    </row>
    <row r="53981" spans="1:3" x14ac:dyDescent="0.25">
      <c r="A53981">
        <v>4018</v>
      </c>
      <c r="B53981" s="1">
        <f>DATE(2011,1,1) + TIME(0,0,0)</f>
        <v>40544</v>
      </c>
      <c r="C53981">
        <v>26.027889252000001</v>
      </c>
    </row>
    <row r="53982" spans="1:3" x14ac:dyDescent="0.25">
      <c r="A53982">
        <v>4049</v>
      </c>
      <c r="B53982" s="1">
        <f>DATE(2011,2,1) + TIME(0,0,0)</f>
        <v>40575</v>
      </c>
      <c r="C53982">
        <v>26.034749985000001</v>
      </c>
    </row>
    <row r="53983" spans="1:3" x14ac:dyDescent="0.25">
      <c r="A53983">
        <v>4077</v>
      </c>
      <c r="B53983" s="1">
        <f>DATE(2011,3,1) + TIME(0,0,0)</f>
        <v>40603</v>
      </c>
      <c r="C53983">
        <v>26.040939331000001</v>
      </c>
    </row>
    <row r="53984" spans="1:3" x14ac:dyDescent="0.25">
      <c r="A53984">
        <v>4108</v>
      </c>
      <c r="B53984" s="1">
        <f>DATE(2011,4,1) + TIME(0,0,0)</f>
        <v>40634</v>
      </c>
      <c r="C53984">
        <v>26.047784804999999</v>
      </c>
    </row>
    <row r="53985" spans="1:3" x14ac:dyDescent="0.25">
      <c r="A53985">
        <v>4138</v>
      </c>
      <c r="B53985" s="1">
        <f>DATE(2011,5,1) + TIME(0,0,0)</f>
        <v>40664</v>
      </c>
      <c r="C53985">
        <v>26.054403305000001</v>
      </c>
    </row>
    <row r="53986" spans="1:3" x14ac:dyDescent="0.25">
      <c r="A53986">
        <v>4169</v>
      </c>
      <c r="B53986" s="1">
        <f>DATE(2011,6,1) + TIME(0,0,0)</f>
        <v>40695</v>
      </c>
      <c r="C53986">
        <v>26.061237335000001</v>
      </c>
    </row>
    <row r="53987" spans="1:3" x14ac:dyDescent="0.25">
      <c r="A53987">
        <v>4199</v>
      </c>
      <c r="B53987" s="1">
        <f>DATE(2011,7,1) + TIME(0,0,0)</f>
        <v>40725</v>
      </c>
      <c r="C53987">
        <v>26.067844391000001</v>
      </c>
    </row>
    <row r="53988" spans="1:3" x14ac:dyDescent="0.25">
      <c r="A53988">
        <v>4230</v>
      </c>
      <c r="B53988" s="1">
        <f>DATE(2011,8,1) + TIME(0,0,0)</f>
        <v>40756</v>
      </c>
      <c r="C53988">
        <v>26.074665070000002</v>
      </c>
    </row>
    <row r="53989" spans="1:3" x14ac:dyDescent="0.25">
      <c r="A53989">
        <v>4261</v>
      </c>
      <c r="B53989" s="1">
        <f>DATE(2011,9,1) + TIME(0,0,0)</f>
        <v>40787</v>
      </c>
      <c r="C53989">
        <v>26.081481933999999</v>
      </c>
    </row>
    <row r="53990" spans="1:3" x14ac:dyDescent="0.25">
      <c r="A53990">
        <v>4291</v>
      </c>
      <c r="B53990" s="1">
        <f>DATE(2011,10,1) + TIME(0,0,0)</f>
        <v>40817</v>
      </c>
      <c r="C53990">
        <v>26.088075637999999</v>
      </c>
    </row>
    <row r="53991" spans="1:3" x14ac:dyDescent="0.25">
      <c r="A53991">
        <v>4322</v>
      </c>
      <c r="B53991" s="1">
        <f>DATE(2011,11,1) + TIME(0,0,0)</f>
        <v>40848</v>
      </c>
      <c r="C53991">
        <v>26.094882965</v>
      </c>
    </row>
    <row r="53992" spans="1:3" x14ac:dyDescent="0.25">
      <c r="A53992">
        <v>4352</v>
      </c>
      <c r="B53992" s="1">
        <f>DATE(2011,12,1) + TIME(0,0,0)</f>
        <v>40878</v>
      </c>
      <c r="C53992">
        <v>26.101469040000001</v>
      </c>
    </row>
    <row r="53993" spans="1:3" x14ac:dyDescent="0.25">
      <c r="A53993">
        <v>4383</v>
      </c>
      <c r="B53993" s="1">
        <f>DATE(2012,1,1) + TIME(0,0,0)</f>
        <v>40909</v>
      </c>
      <c r="C53993">
        <v>26.108270645000001</v>
      </c>
    </row>
    <row r="53994" spans="1:3" x14ac:dyDescent="0.25">
      <c r="A53994">
        <v>4414</v>
      </c>
      <c r="B53994" s="1">
        <f>DATE(2012,2,1) + TIME(0,0,0)</f>
        <v>40940</v>
      </c>
      <c r="C53994">
        <v>26.115066528</v>
      </c>
    </row>
    <row r="53995" spans="1:3" x14ac:dyDescent="0.25">
      <c r="A53995">
        <v>4443</v>
      </c>
      <c r="B53995" s="1">
        <f>DATE(2012,3,1) + TIME(0,0,0)</f>
        <v>40969</v>
      </c>
      <c r="C53995">
        <v>26.121423720999999</v>
      </c>
    </row>
    <row r="53996" spans="1:3" x14ac:dyDescent="0.25">
      <c r="A53996">
        <v>4474</v>
      </c>
      <c r="B53996" s="1">
        <f>DATE(2012,4,1) + TIME(0,0,0)</f>
        <v>41000</v>
      </c>
      <c r="C53996">
        <v>26.128215789999999</v>
      </c>
    </row>
    <row r="53997" spans="1:3" x14ac:dyDescent="0.25">
      <c r="A53997">
        <v>4504</v>
      </c>
      <c r="B53997" s="1">
        <f>DATE(2012,5,1) + TIME(0,0,0)</f>
        <v>41030</v>
      </c>
      <c r="C53997">
        <v>26.134784698000001</v>
      </c>
    </row>
    <row r="53998" spans="1:3" x14ac:dyDescent="0.25">
      <c r="A53998">
        <v>4535</v>
      </c>
      <c r="B53998" s="1">
        <f>DATE(2012,6,1) + TIME(0,0,0)</f>
        <v>41061</v>
      </c>
      <c r="C53998">
        <v>26.141571044999999</v>
      </c>
    </row>
    <row r="53999" spans="1:3" x14ac:dyDescent="0.25">
      <c r="A53999">
        <v>4565</v>
      </c>
      <c r="B53999" s="1">
        <f>DATE(2012,7,1) + TIME(0,0,0)</f>
        <v>41091</v>
      </c>
      <c r="C53999">
        <v>26.148136139000002</v>
      </c>
    </row>
    <row r="54000" spans="1:3" x14ac:dyDescent="0.25">
      <c r="A54000">
        <v>4596</v>
      </c>
      <c r="B54000" s="1">
        <f>DATE(2012,8,1) + TIME(0,0,0)</f>
        <v>41122</v>
      </c>
      <c r="C54000">
        <v>26.154916762999999</v>
      </c>
    </row>
    <row r="54001" spans="1:3" x14ac:dyDescent="0.25">
      <c r="A54001">
        <v>4627</v>
      </c>
      <c r="B54001" s="1">
        <f>DATE(2012,9,1) + TIME(0,0,0)</f>
        <v>41153</v>
      </c>
      <c r="C54001">
        <v>26.161693573000001</v>
      </c>
    </row>
    <row r="54002" spans="1:3" x14ac:dyDescent="0.25">
      <c r="A54002">
        <v>4657</v>
      </c>
      <c r="B54002" s="1">
        <f>DATE(2012,10,1) + TIME(0,0,0)</f>
        <v>41183</v>
      </c>
      <c r="C54002">
        <v>26.168251038000001</v>
      </c>
    </row>
    <row r="54003" spans="1:3" x14ac:dyDescent="0.25">
      <c r="A54003">
        <v>4688</v>
      </c>
      <c r="B54003" s="1">
        <f>DATE(2012,11,1) + TIME(0,0,0)</f>
        <v>41214</v>
      </c>
      <c r="C54003">
        <v>26.175024033</v>
      </c>
    </row>
    <row r="54004" spans="1:3" x14ac:dyDescent="0.25">
      <c r="A54004">
        <v>4718</v>
      </c>
      <c r="B54004" s="1">
        <f>DATE(2012,12,1) + TIME(0,0,0)</f>
        <v>41244</v>
      </c>
      <c r="C54004">
        <v>26.181575774999999</v>
      </c>
    </row>
    <row r="54005" spans="1:3" x14ac:dyDescent="0.25">
      <c r="A54005">
        <v>4749</v>
      </c>
      <c r="B54005" s="1">
        <f>DATE(2013,1,1) + TIME(0,0,0)</f>
        <v>41275</v>
      </c>
      <c r="C54005">
        <v>26.188344955000002</v>
      </c>
    </row>
    <row r="54006" spans="1:3" x14ac:dyDescent="0.25">
      <c r="A54006">
        <v>4780</v>
      </c>
      <c r="B54006" s="1">
        <f>DATE(2013,2,1) + TIME(0,0,0)</f>
        <v>41306</v>
      </c>
      <c r="C54006">
        <v>26.195110321000001</v>
      </c>
    </row>
    <row r="54007" spans="1:3" x14ac:dyDescent="0.25">
      <c r="A54007">
        <v>4808</v>
      </c>
      <c r="B54007" s="1">
        <f>DATE(2013,3,1) + TIME(0,0,0)</f>
        <v>41334</v>
      </c>
      <c r="C54007">
        <v>26.201219558999998</v>
      </c>
    </row>
    <row r="54008" spans="1:3" x14ac:dyDescent="0.25">
      <c r="A54008">
        <v>4839</v>
      </c>
      <c r="B54008" s="1">
        <f>DATE(2013,4,1) + TIME(0,0,0)</f>
        <v>41365</v>
      </c>
      <c r="C54008">
        <v>26.207981109999999</v>
      </c>
    </row>
    <row r="54009" spans="1:3" x14ac:dyDescent="0.25">
      <c r="A54009">
        <v>4869</v>
      </c>
      <c r="B54009" s="1">
        <f>DATE(2013,5,1) + TIME(0,0,0)</f>
        <v>41395</v>
      </c>
      <c r="C54009">
        <v>26.214523315000001</v>
      </c>
    </row>
    <row r="54010" spans="1:3" x14ac:dyDescent="0.25">
      <c r="A54010">
        <v>4900</v>
      </c>
      <c r="B54010" s="1">
        <f>DATE(2013,6,1) + TIME(0,0,0)</f>
        <v>41426</v>
      </c>
      <c r="C54010">
        <v>26.221281051999998</v>
      </c>
    </row>
    <row r="54011" spans="1:3" x14ac:dyDescent="0.25">
      <c r="A54011">
        <v>4930</v>
      </c>
      <c r="B54011" s="1">
        <f>DATE(2013,7,1) + TIME(0,0,0)</f>
        <v>41456</v>
      </c>
      <c r="C54011">
        <v>26.227817535</v>
      </c>
    </row>
    <row r="54012" spans="1:3" x14ac:dyDescent="0.25">
      <c r="A54012">
        <v>4961</v>
      </c>
      <c r="B54012" s="1">
        <f>DATE(2013,8,1) + TIME(0,0,0)</f>
        <v>41487</v>
      </c>
      <c r="C54012">
        <v>26.23456955</v>
      </c>
    </row>
    <row r="54013" spans="1:3" x14ac:dyDescent="0.25">
      <c r="A54013">
        <v>4992</v>
      </c>
      <c r="B54013" s="1">
        <f>DATE(2013,9,1) + TIME(0,0,0)</f>
        <v>41518</v>
      </c>
      <c r="C54013">
        <v>26.241319656000002</v>
      </c>
    </row>
    <row r="54014" spans="1:3" x14ac:dyDescent="0.25">
      <c r="A54014">
        <v>5022</v>
      </c>
      <c r="B54014" s="1">
        <f>DATE(2013,10,1) + TIME(0,0,0)</f>
        <v>41548</v>
      </c>
      <c r="C54014">
        <v>26.247846602999999</v>
      </c>
    </row>
    <row r="54015" spans="1:3" x14ac:dyDescent="0.25">
      <c r="A54015">
        <v>5053</v>
      </c>
      <c r="B54015" s="1">
        <f>DATE(2013,11,1) + TIME(0,0,0)</f>
        <v>41579</v>
      </c>
      <c r="C54015">
        <v>26.254590988</v>
      </c>
    </row>
    <row r="54016" spans="1:3" x14ac:dyDescent="0.25">
      <c r="A54016">
        <v>5083</v>
      </c>
      <c r="B54016" s="1">
        <f>DATE(2013,12,1) + TIME(0,0,0)</f>
        <v>41609</v>
      </c>
      <c r="C54016">
        <v>26.261112213000001</v>
      </c>
    </row>
    <row r="54017" spans="1:3" x14ac:dyDescent="0.25">
      <c r="A54017">
        <v>5114</v>
      </c>
      <c r="B54017" s="1">
        <f>DATE(2014,1,1) + TIME(0,0,0)</f>
        <v>41640</v>
      </c>
      <c r="C54017">
        <v>26.267848968999999</v>
      </c>
    </row>
    <row r="54018" spans="1:3" x14ac:dyDescent="0.25">
      <c r="A54018">
        <v>5145</v>
      </c>
      <c r="B54018" s="1">
        <f>DATE(2014,2,1) + TIME(0,0,0)</f>
        <v>41671</v>
      </c>
      <c r="C54018">
        <v>26.274581908999998</v>
      </c>
    </row>
    <row r="54019" spans="1:3" x14ac:dyDescent="0.25">
      <c r="A54019">
        <v>5173</v>
      </c>
      <c r="B54019" s="1">
        <f>DATE(2014,3,1) + TIME(0,0,0)</f>
        <v>41699</v>
      </c>
      <c r="C54019">
        <v>26.280658721999998</v>
      </c>
    </row>
    <row r="54020" spans="1:3" x14ac:dyDescent="0.25">
      <c r="A54020">
        <v>5204</v>
      </c>
      <c r="B54020" s="1">
        <f>DATE(2014,4,1) + TIME(0,0,0)</f>
        <v>41730</v>
      </c>
      <c r="C54020">
        <v>26.287385941</v>
      </c>
    </row>
    <row r="54021" spans="1:3" x14ac:dyDescent="0.25">
      <c r="A54021">
        <v>5234</v>
      </c>
      <c r="B54021" s="1">
        <f>DATE(2014,5,1) + TIME(0,0,0)</f>
        <v>41760</v>
      </c>
      <c r="C54021">
        <v>26.293889999000001</v>
      </c>
    </row>
    <row r="54022" spans="1:3" x14ac:dyDescent="0.25">
      <c r="A54022">
        <v>5265</v>
      </c>
      <c r="B54022" s="1">
        <f>DATE(2014,6,1) + TIME(0,0,0)</f>
        <v>41791</v>
      </c>
      <c r="C54022">
        <v>26.300607680999999</v>
      </c>
    </row>
    <row r="54023" spans="1:3" x14ac:dyDescent="0.25">
      <c r="A54023">
        <v>5295</v>
      </c>
      <c r="B54023" s="1">
        <f>DATE(2014,7,1) + TIME(0,0,0)</f>
        <v>41821</v>
      </c>
      <c r="C54023">
        <v>26.307104111000001</v>
      </c>
    </row>
    <row r="54024" spans="1:3" x14ac:dyDescent="0.25">
      <c r="A54024">
        <v>5326</v>
      </c>
      <c r="B54024" s="1">
        <f>DATE(2014,8,1) + TIME(0,0,0)</f>
        <v>41852</v>
      </c>
      <c r="C54024">
        <v>26.313812255999999</v>
      </c>
    </row>
    <row r="54025" spans="1:3" x14ac:dyDescent="0.25">
      <c r="A54025">
        <v>5357</v>
      </c>
      <c r="B54025" s="1">
        <f>DATE(2014,9,1) + TIME(0,0,0)</f>
        <v>41883</v>
      </c>
      <c r="C54025">
        <v>26.320514678999999</v>
      </c>
    </row>
    <row r="54026" spans="1:3" x14ac:dyDescent="0.25">
      <c r="A54026">
        <v>5387</v>
      </c>
      <c r="B54026" s="1">
        <f>DATE(2014,10,1) + TIME(0,0,0)</f>
        <v>41913</v>
      </c>
      <c r="C54026">
        <v>26.326997757000001</v>
      </c>
    </row>
    <row r="54027" spans="1:3" x14ac:dyDescent="0.25">
      <c r="A54027">
        <v>5418</v>
      </c>
      <c r="B54027" s="1">
        <f>DATE(2014,11,1) + TIME(0,0,0)</f>
        <v>41944</v>
      </c>
      <c r="C54027">
        <v>26.333690643000001</v>
      </c>
    </row>
    <row r="54028" spans="1:3" x14ac:dyDescent="0.25">
      <c r="A54028">
        <v>5448</v>
      </c>
      <c r="B54028" s="1">
        <f>DATE(2014,12,1) + TIME(0,0,0)</f>
        <v>41974</v>
      </c>
      <c r="C54028">
        <v>26.340164184999999</v>
      </c>
    </row>
    <row r="54029" spans="1:3" x14ac:dyDescent="0.25">
      <c r="A54029">
        <v>5479</v>
      </c>
      <c r="B54029" s="1">
        <f>DATE(2015,1,1) + TIME(0,0,0)</f>
        <v>42005</v>
      </c>
      <c r="C54029">
        <v>26.346845627</v>
      </c>
    </row>
    <row r="54030" spans="1:3" x14ac:dyDescent="0.25">
      <c r="A54030">
        <v>5510</v>
      </c>
      <c r="B54030" s="1">
        <f>DATE(2015,2,1) + TIME(0,0,0)</f>
        <v>42036</v>
      </c>
      <c r="C54030">
        <v>26.353523253999999</v>
      </c>
    </row>
    <row r="54031" spans="1:3" x14ac:dyDescent="0.25">
      <c r="A54031">
        <v>5538</v>
      </c>
      <c r="B54031" s="1">
        <f>DATE(2015,3,1) + TIME(0,0,0)</f>
        <v>42064</v>
      </c>
      <c r="C54031">
        <v>26.359546661</v>
      </c>
    </row>
    <row r="54032" spans="1:3" x14ac:dyDescent="0.25">
      <c r="A54032">
        <v>5569</v>
      </c>
      <c r="B54032" s="1">
        <f>DATE(2015,4,1) + TIME(0,0,0)</f>
        <v>42095</v>
      </c>
      <c r="C54032">
        <v>26.366210937999998</v>
      </c>
    </row>
    <row r="54033" spans="1:3" x14ac:dyDescent="0.25">
      <c r="A54033">
        <v>5599</v>
      </c>
      <c r="B54033" s="1">
        <f>DATE(2015,5,1) + TIME(0,0,0)</f>
        <v>42125</v>
      </c>
      <c r="C54033">
        <v>26.372653961000001</v>
      </c>
    </row>
    <row r="54034" spans="1:3" x14ac:dyDescent="0.25">
      <c r="A54034">
        <v>5630</v>
      </c>
      <c r="B54034" s="1">
        <f>DATE(2015,6,1) + TIME(0,0,0)</f>
        <v>42156</v>
      </c>
      <c r="C54034">
        <v>26.379306793000001</v>
      </c>
    </row>
    <row r="54035" spans="1:3" x14ac:dyDescent="0.25">
      <c r="A54035">
        <v>5660</v>
      </c>
      <c r="B54035" s="1">
        <f>DATE(2015,7,1) + TIME(0,0,0)</f>
        <v>42186</v>
      </c>
      <c r="C54035">
        <v>26.385732651000001</v>
      </c>
    </row>
    <row r="54036" spans="1:3" x14ac:dyDescent="0.25">
      <c r="A54036">
        <v>5691</v>
      </c>
      <c r="B54036" s="1">
        <f>DATE(2015,8,1) + TIME(0,0,0)</f>
        <v>42217</v>
      </c>
      <c r="C54036">
        <v>26.392360687</v>
      </c>
    </row>
    <row r="54037" spans="1:3" x14ac:dyDescent="0.25">
      <c r="A54037">
        <v>5722</v>
      </c>
      <c r="B54037" s="1">
        <f>DATE(2015,9,1) + TIME(0,0,0)</f>
        <v>42248</v>
      </c>
      <c r="C54037">
        <v>26.39897728</v>
      </c>
    </row>
    <row r="54038" spans="1:3" x14ac:dyDescent="0.25">
      <c r="A54038">
        <v>5752</v>
      </c>
      <c r="B54038" s="1">
        <f>DATE(2015,10,1) + TIME(0,0,0)</f>
        <v>42278</v>
      </c>
      <c r="C54038">
        <v>26.405368804999998</v>
      </c>
    </row>
    <row r="54039" spans="1:3" x14ac:dyDescent="0.25">
      <c r="A54039">
        <v>5783</v>
      </c>
      <c r="B54039" s="1">
        <f>DATE(2015,11,1) + TIME(0,0,0)</f>
        <v>42309</v>
      </c>
      <c r="C54039">
        <v>26.411958693999999</v>
      </c>
    </row>
    <row r="54040" spans="1:3" x14ac:dyDescent="0.25">
      <c r="A54040">
        <v>5813</v>
      </c>
      <c r="B54040" s="1">
        <f>DATE(2015,12,1) + TIME(0,0,0)</f>
        <v>42339</v>
      </c>
      <c r="C54040">
        <v>26.418321608999999</v>
      </c>
    </row>
    <row r="54041" spans="1:3" x14ac:dyDescent="0.25">
      <c r="A54041">
        <v>5844</v>
      </c>
      <c r="B54041" s="1">
        <f>DATE(2016,1,1) + TIME(0,0,0)</f>
        <v>42370</v>
      </c>
      <c r="C54041">
        <v>26.424882888999999</v>
      </c>
    </row>
    <row r="54042" spans="1:3" x14ac:dyDescent="0.25">
      <c r="A54042">
        <v>5875</v>
      </c>
      <c r="B54042" s="1">
        <f>DATE(2016,2,1) + TIME(0,0,0)</f>
        <v>42401</v>
      </c>
      <c r="C54042">
        <v>26.431428909000001</v>
      </c>
    </row>
    <row r="54043" spans="1:3" x14ac:dyDescent="0.25">
      <c r="A54043">
        <v>5904</v>
      </c>
      <c r="B54043" s="1">
        <f>DATE(2016,3,1) + TIME(0,0,0)</f>
        <v>42430</v>
      </c>
      <c r="C54043">
        <v>26.437543868999999</v>
      </c>
    </row>
    <row r="54044" spans="1:3" x14ac:dyDescent="0.25">
      <c r="A54044">
        <v>5935</v>
      </c>
      <c r="B54044" s="1">
        <f>DATE(2016,4,1) + TIME(0,0,0)</f>
        <v>42461</v>
      </c>
      <c r="C54044">
        <v>26.444068908999999</v>
      </c>
    </row>
    <row r="54045" spans="1:3" x14ac:dyDescent="0.25">
      <c r="A54045">
        <v>5965</v>
      </c>
      <c r="B54045" s="1">
        <f>DATE(2016,5,1) + TIME(0,0,0)</f>
        <v>42491</v>
      </c>
      <c r="C54045">
        <v>26.450370789000001</v>
      </c>
    </row>
    <row r="54046" spans="1:3" x14ac:dyDescent="0.25">
      <c r="A54046">
        <v>5996</v>
      </c>
      <c r="B54046" s="1">
        <f>DATE(2016,6,1) + TIME(0,0,0)</f>
        <v>42522</v>
      </c>
      <c r="C54046">
        <v>26.456865311000001</v>
      </c>
    </row>
    <row r="54047" spans="1:3" x14ac:dyDescent="0.25">
      <c r="A54047">
        <v>6026</v>
      </c>
      <c r="B54047" s="1">
        <f>DATE(2016,7,1) + TIME(0,0,0)</f>
        <v>42552</v>
      </c>
      <c r="C54047">
        <v>26.463136673000001</v>
      </c>
    </row>
    <row r="54048" spans="1:3" x14ac:dyDescent="0.25">
      <c r="A54048">
        <v>6057</v>
      </c>
      <c r="B54048" s="1">
        <f>DATE(2016,8,1) + TIME(0,0,0)</f>
        <v>42583</v>
      </c>
      <c r="C54048">
        <v>26.469598770000001</v>
      </c>
    </row>
    <row r="54049" spans="1:3" x14ac:dyDescent="0.25">
      <c r="A54049">
        <v>6088</v>
      </c>
      <c r="B54049" s="1">
        <f>DATE(2016,9,1) + TIME(0,0,0)</f>
        <v>42614</v>
      </c>
      <c r="C54049">
        <v>26.476047516000001</v>
      </c>
    </row>
    <row r="54050" spans="1:3" x14ac:dyDescent="0.25">
      <c r="A54050">
        <v>6118</v>
      </c>
      <c r="B54050" s="1">
        <f>DATE(2016,10,1) + TIME(0,0,0)</f>
        <v>42644</v>
      </c>
      <c r="C54050">
        <v>26.482271193999999</v>
      </c>
    </row>
    <row r="54051" spans="1:3" x14ac:dyDescent="0.25">
      <c r="A54051">
        <v>6149</v>
      </c>
      <c r="B54051" s="1">
        <f>DATE(2016,11,1) + TIME(0,0,0)</f>
        <v>42675</v>
      </c>
      <c r="C54051">
        <v>26.488689423</v>
      </c>
    </row>
    <row r="54052" spans="1:3" x14ac:dyDescent="0.25">
      <c r="A54052">
        <v>6179</v>
      </c>
      <c r="B54052" s="1">
        <f>DATE(2016,12,1) + TIME(0,0,0)</f>
        <v>42705</v>
      </c>
      <c r="C54052">
        <v>26.494882583999999</v>
      </c>
    </row>
    <row r="54053" spans="1:3" x14ac:dyDescent="0.25">
      <c r="A54053">
        <v>6210</v>
      </c>
      <c r="B54053" s="1">
        <f>DATE(2017,1,1) + TIME(0,0,0)</f>
        <v>42736</v>
      </c>
      <c r="C54053">
        <v>26.501268387</v>
      </c>
    </row>
    <row r="54054" spans="1:3" x14ac:dyDescent="0.25">
      <c r="A54054">
        <v>6241</v>
      </c>
      <c r="B54054" s="1">
        <f>DATE(2017,2,1) + TIME(0,0,0)</f>
        <v>42767</v>
      </c>
      <c r="C54054">
        <v>26.507637024000001</v>
      </c>
    </row>
    <row r="54055" spans="1:3" x14ac:dyDescent="0.25">
      <c r="A54055">
        <v>6269</v>
      </c>
      <c r="B54055" s="1">
        <f>DATE(2017,3,1) + TIME(0,0,0)</f>
        <v>42795</v>
      </c>
      <c r="C54055">
        <v>26.513374329000001</v>
      </c>
    </row>
    <row r="54056" spans="1:3" x14ac:dyDescent="0.25">
      <c r="A54056">
        <v>6300</v>
      </c>
      <c r="B54056" s="1">
        <f>DATE(2017,4,1) + TIME(0,0,0)</f>
        <v>42826</v>
      </c>
      <c r="C54056">
        <v>26.519710540999998</v>
      </c>
    </row>
    <row r="54057" spans="1:3" x14ac:dyDescent="0.25">
      <c r="A54057">
        <v>6330</v>
      </c>
      <c r="B54057" s="1">
        <f>DATE(2017,5,1) + TIME(0,0,0)</f>
        <v>42856</v>
      </c>
      <c r="C54057">
        <v>26.525827408000001</v>
      </c>
    </row>
    <row r="54058" spans="1:3" x14ac:dyDescent="0.25">
      <c r="A54058">
        <v>6361</v>
      </c>
      <c r="B54058" s="1">
        <f>DATE(2017,6,1) + TIME(0,0,0)</f>
        <v>42887</v>
      </c>
      <c r="C54058">
        <v>26.532129288</v>
      </c>
    </row>
    <row r="54059" spans="1:3" x14ac:dyDescent="0.25">
      <c r="A54059">
        <v>6391</v>
      </c>
      <c r="B54059" s="1">
        <f>DATE(2017,7,1) + TIME(0,0,0)</f>
        <v>42917</v>
      </c>
      <c r="C54059">
        <v>26.538211823000001</v>
      </c>
    </row>
    <row r="54060" spans="1:3" x14ac:dyDescent="0.25">
      <c r="A54060">
        <v>6422</v>
      </c>
      <c r="B54060" s="1">
        <f>DATE(2017,8,1) + TIME(0,0,0)</f>
        <v>42948</v>
      </c>
      <c r="C54060">
        <v>26.544479370000001</v>
      </c>
    </row>
    <row r="54061" spans="1:3" x14ac:dyDescent="0.25">
      <c r="A54061">
        <v>6453</v>
      </c>
      <c r="B54061" s="1">
        <f>DATE(2017,9,1) + TIME(0,0,0)</f>
        <v>42979</v>
      </c>
      <c r="C54061">
        <v>26.550729751999999</v>
      </c>
    </row>
    <row r="54062" spans="1:3" x14ac:dyDescent="0.25">
      <c r="A54062">
        <v>6483</v>
      </c>
      <c r="B54062" s="1">
        <f>DATE(2017,10,1) + TIME(0,0,0)</f>
        <v>43009</v>
      </c>
      <c r="C54062">
        <v>26.556760787999998</v>
      </c>
    </row>
    <row r="54063" spans="1:3" x14ac:dyDescent="0.25">
      <c r="A54063">
        <v>6514</v>
      </c>
      <c r="B54063" s="1">
        <f>DATE(2017,11,1) + TIME(0,0,0)</f>
        <v>43040</v>
      </c>
      <c r="C54063">
        <v>26.562974929999999</v>
      </c>
    </row>
    <row r="54064" spans="1:3" x14ac:dyDescent="0.25">
      <c r="A54064">
        <v>6544</v>
      </c>
      <c r="B54064" s="1">
        <f>DATE(2017,12,1) + TIME(0,0,0)</f>
        <v>43070</v>
      </c>
      <c r="C54064">
        <v>26.568971634</v>
      </c>
    </row>
    <row r="54065" spans="1:3" x14ac:dyDescent="0.25">
      <c r="A54065">
        <v>6575</v>
      </c>
      <c r="B54065" s="1">
        <f>DATE(2018,1,1) + TIME(0,0,0)</f>
        <v>43101</v>
      </c>
      <c r="C54065">
        <v>26.575149536000001</v>
      </c>
    </row>
    <row r="54066" spans="1:3" x14ac:dyDescent="0.25">
      <c r="A54066">
        <v>6606</v>
      </c>
      <c r="B54066" s="1">
        <f>DATE(2018,2,1) + TIME(0,0,0)</f>
        <v>43132</v>
      </c>
      <c r="C54066">
        <v>26.581310272</v>
      </c>
    </row>
    <row r="54067" spans="1:3" x14ac:dyDescent="0.25">
      <c r="A54067">
        <v>6634</v>
      </c>
      <c r="B54067" s="1">
        <f>DATE(2018,3,1) + TIME(0,0,0)</f>
        <v>43160</v>
      </c>
      <c r="C54067">
        <v>26.586856842</v>
      </c>
    </row>
    <row r="54068" spans="1:3" x14ac:dyDescent="0.25">
      <c r="A54068">
        <v>6665</v>
      </c>
      <c r="B54068" s="1">
        <f>DATE(2018,4,1) + TIME(0,0,0)</f>
        <v>43191</v>
      </c>
      <c r="C54068">
        <v>26.592981339000001</v>
      </c>
    </row>
    <row r="54069" spans="1:3" x14ac:dyDescent="0.25">
      <c r="A54069">
        <v>6695</v>
      </c>
      <c r="B54069" s="1">
        <f>DATE(2018,5,1) + TIME(0,0,0)</f>
        <v>43221</v>
      </c>
      <c r="C54069">
        <v>26.598888397</v>
      </c>
    </row>
    <row r="54070" spans="1:3" x14ac:dyDescent="0.25">
      <c r="A54070">
        <v>6726</v>
      </c>
      <c r="B54070" s="1">
        <f>DATE(2018,6,1) + TIME(0,0,0)</f>
        <v>43252</v>
      </c>
      <c r="C54070">
        <v>26.604974747</v>
      </c>
    </row>
    <row r="54071" spans="1:3" x14ac:dyDescent="0.25">
      <c r="A54071">
        <v>6756</v>
      </c>
      <c r="B54071" s="1">
        <f>DATE(2018,7,1) + TIME(0,0,0)</f>
        <v>43282</v>
      </c>
      <c r="C54071">
        <v>26.610847473</v>
      </c>
    </row>
    <row r="54072" spans="1:3" x14ac:dyDescent="0.25">
      <c r="A54072">
        <v>6787</v>
      </c>
      <c r="B54072" s="1">
        <f>DATE(2018,8,1) + TIME(0,0,0)</f>
        <v>43313</v>
      </c>
      <c r="C54072">
        <v>26.616895675999999</v>
      </c>
    </row>
    <row r="54073" spans="1:3" x14ac:dyDescent="0.25">
      <c r="A54073">
        <v>6818</v>
      </c>
      <c r="B54073" s="1">
        <f>DATE(2018,9,1) + TIME(0,0,0)</f>
        <v>43344</v>
      </c>
      <c r="C54073">
        <v>26.622924805</v>
      </c>
    </row>
    <row r="54074" spans="1:3" x14ac:dyDescent="0.25">
      <c r="A54074">
        <v>6848</v>
      </c>
      <c r="B54074" s="1">
        <f>DATE(2018,10,1) + TIME(0,0,0)</f>
        <v>43374</v>
      </c>
      <c r="C54074">
        <v>26.628742217999999</v>
      </c>
    </row>
    <row r="54075" spans="1:3" x14ac:dyDescent="0.25">
      <c r="A54075">
        <v>6879</v>
      </c>
      <c r="B54075" s="1">
        <f>DATE(2018,11,1) + TIME(0,0,0)</f>
        <v>43405</v>
      </c>
      <c r="C54075">
        <v>26.634733199999999</v>
      </c>
    </row>
    <row r="54076" spans="1:3" x14ac:dyDescent="0.25">
      <c r="A54076">
        <v>6909</v>
      </c>
      <c r="B54076" s="1">
        <f>DATE(2018,12,1) + TIME(0,0,0)</f>
        <v>43435</v>
      </c>
      <c r="C54076">
        <v>26.640512466000001</v>
      </c>
    </row>
    <row r="54077" spans="1:3" x14ac:dyDescent="0.25">
      <c r="A54077">
        <v>6940</v>
      </c>
      <c r="B54077" s="1">
        <f>DATE(2019,1,1) + TIME(0,0,0)</f>
        <v>43466</v>
      </c>
      <c r="C54077">
        <v>26.646465301999999</v>
      </c>
    </row>
    <row r="54078" spans="1:3" x14ac:dyDescent="0.25">
      <c r="A54078">
        <v>6971</v>
      </c>
      <c r="B54078" s="1">
        <f>DATE(2019,2,1) + TIME(0,0,0)</f>
        <v>43497</v>
      </c>
      <c r="C54078">
        <v>26.652399063000001</v>
      </c>
    </row>
    <row r="54079" spans="1:3" x14ac:dyDescent="0.25">
      <c r="A54079">
        <v>6999</v>
      </c>
      <c r="B54079" s="1">
        <f>DATE(2019,3,1) + TIME(0,0,0)</f>
        <v>43525</v>
      </c>
      <c r="C54079">
        <v>26.657741547000001</v>
      </c>
    </row>
    <row r="54080" spans="1:3" x14ac:dyDescent="0.25">
      <c r="A54080">
        <v>7030</v>
      </c>
      <c r="B54080" s="1">
        <f>DATE(2019,4,1) + TIME(0,0,0)</f>
        <v>43556</v>
      </c>
      <c r="C54080">
        <v>26.663637161</v>
      </c>
    </row>
    <row r="54081" spans="1:3" x14ac:dyDescent="0.25">
      <c r="A54081">
        <v>7060</v>
      </c>
      <c r="B54081" s="1">
        <f>DATE(2019,5,1) + TIME(0,0,0)</f>
        <v>43586</v>
      </c>
      <c r="C54081">
        <v>26.669324875000001</v>
      </c>
    </row>
    <row r="54082" spans="1:3" x14ac:dyDescent="0.25">
      <c r="A54082">
        <v>7091</v>
      </c>
      <c r="B54082" s="1">
        <f>DATE(2019,6,1) + TIME(0,0,0)</f>
        <v>43617</v>
      </c>
      <c r="C54082">
        <v>26.675182342999999</v>
      </c>
    </row>
    <row r="54083" spans="1:3" x14ac:dyDescent="0.25">
      <c r="A54083">
        <v>7121</v>
      </c>
      <c r="B54083" s="1">
        <f>DATE(2019,7,1) + TIME(0,0,0)</f>
        <v>43647</v>
      </c>
      <c r="C54083">
        <v>26.680831908999998</v>
      </c>
    </row>
    <row r="54084" spans="1:3" x14ac:dyDescent="0.25">
      <c r="A54084">
        <v>7152</v>
      </c>
      <c r="B54084" s="1">
        <f>DATE(2019,8,1) + TIME(0,0,0)</f>
        <v>43678</v>
      </c>
      <c r="C54084">
        <v>26.686649323000001</v>
      </c>
    </row>
    <row r="54085" spans="1:3" x14ac:dyDescent="0.25">
      <c r="A54085">
        <v>7183</v>
      </c>
      <c r="B54085" s="1">
        <f>DATE(2019,9,1) + TIME(0,0,0)</f>
        <v>43709</v>
      </c>
      <c r="C54085">
        <v>26.692447661999999</v>
      </c>
    </row>
    <row r="54086" spans="1:3" x14ac:dyDescent="0.25">
      <c r="A54086">
        <v>7213</v>
      </c>
      <c r="B54086" s="1">
        <f>DATE(2019,10,1) + TIME(0,0,0)</f>
        <v>43739</v>
      </c>
      <c r="C54086">
        <v>26.698040009</v>
      </c>
    </row>
    <row r="54087" spans="1:3" x14ac:dyDescent="0.25">
      <c r="A54087">
        <v>7244</v>
      </c>
      <c r="B54087" s="1">
        <f>DATE(2019,11,1) + TIME(0,0,0)</f>
        <v>43770</v>
      </c>
      <c r="C54087">
        <v>26.703800201</v>
      </c>
    </row>
    <row r="54088" spans="1:3" x14ac:dyDescent="0.25">
      <c r="A54088">
        <v>7274</v>
      </c>
      <c r="B54088" s="1">
        <f>DATE(2019,12,1) + TIME(0,0,0)</f>
        <v>43800</v>
      </c>
      <c r="C54088">
        <v>26.709354400999999</v>
      </c>
    </row>
    <row r="54089" spans="1:3" x14ac:dyDescent="0.25">
      <c r="A54089">
        <v>7305</v>
      </c>
      <c r="B54089" s="1">
        <f>DATE(2020,1,1) + TIME(0,0,0)</f>
        <v>43831</v>
      </c>
      <c r="C54089">
        <v>26.715076447000001</v>
      </c>
    </row>
    <row r="54090" spans="1:3" x14ac:dyDescent="0.25">
      <c r="A54090">
        <v>7336</v>
      </c>
      <c r="B54090" s="1">
        <f>DATE(2020,2,1) + TIME(0,0,0)</f>
        <v>43862</v>
      </c>
      <c r="C54090">
        <v>26.720775604</v>
      </c>
    </row>
    <row r="54091" spans="1:3" x14ac:dyDescent="0.25">
      <c r="A54091">
        <v>7365</v>
      </c>
      <c r="B54091" s="1">
        <f>DATE(2020,3,1) + TIME(0,0,0)</f>
        <v>43891</v>
      </c>
      <c r="C54091">
        <v>26.726091385</v>
      </c>
    </row>
    <row r="54092" spans="1:3" x14ac:dyDescent="0.25">
      <c r="A54092">
        <v>7396</v>
      </c>
      <c r="B54092" s="1">
        <f>DATE(2020,4,1) + TIME(0,0,0)</f>
        <v>43922</v>
      </c>
      <c r="C54092">
        <v>26.731754302999999</v>
      </c>
    </row>
    <row r="54093" spans="1:3" x14ac:dyDescent="0.25">
      <c r="A54093">
        <v>7426</v>
      </c>
      <c r="B54093" s="1">
        <f>DATE(2020,5,1) + TIME(0,0,0)</f>
        <v>43952</v>
      </c>
      <c r="C54093">
        <v>26.737215041999999</v>
      </c>
    </row>
    <row r="54094" spans="1:3" x14ac:dyDescent="0.25">
      <c r="A54094">
        <v>7457</v>
      </c>
      <c r="B54094" s="1">
        <f>DATE(2020,6,1) + TIME(0,0,0)</f>
        <v>43983</v>
      </c>
      <c r="C54094">
        <v>26.742837905999998</v>
      </c>
    </row>
    <row r="54095" spans="1:3" x14ac:dyDescent="0.25">
      <c r="A54095">
        <v>7487</v>
      </c>
      <c r="B54095" s="1">
        <f>DATE(2020,7,1) + TIME(0,0,0)</f>
        <v>44013</v>
      </c>
      <c r="C54095">
        <v>26.748260498</v>
      </c>
    </row>
    <row r="54096" spans="1:3" x14ac:dyDescent="0.25">
      <c r="A54096">
        <v>7518</v>
      </c>
      <c r="B54096" s="1">
        <f>DATE(2020,8,1) + TIME(0,0,0)</f>
        <v>44044</v>
      </c>
      <c r="C54096">
        <v>26.753845214999998</v>
      </c>
    </row>
    <row r="54097" spans="1:3" x14ac:dyDescent="0.25">
      <c r="A54097">
        <v>7549</v>
      </c>
      <c r="B54097" s="1">
        <f>DATE(2020,9,1) + TIME(0,0,0)</f>
        <v>44075</v>
      </c>
      <c r="C54097">
        <v>26.759410857999999</v>
      </c>
    </row>
    <row r="54098" spans="1:3" x14ac:dyDescent="0.25">
      <c r="A54098">
        <v>7579</v>
      </c>
      <c r="B54098" s="1">
        <f>DATE(2020,10,1) + TIME(0,0,0)</f>
        <v>44105</v>
      </c>
      <c r="C54098">
        <v>26.764778137</v>
      </c>
    </row>
    <row r="54099" spans="1:3" x14ac:dyDescent="0.25">
      <c r="A54099">
        <v>7610</v>
      </c>
      <c r="B54099" s="1">
        <f>DATE(2020,11,1) + TIME(0,0,0)</f>
        <v>44136</v>
      </c>
      <c r="C54099">
        <v>26.770303726000002</v>
      </c>
    </row>
    <row r="54100" spans="1:3" x14ac:dyDescent="0.25">
      <c r="A54100">
        <v>7640</v>
      </c>
      <c r="B54100" s="1">
        <f>DATE(2020,12,1) + TIME(0,0,0)</f>
        <v>44166</v>
      </c>
      <c r="C54100">
        <v>26.775632858000002</v>
      </c>
    </row>
    <row r="54101" spans="1:3" x14ac:dyDescent="0.25">
      <c r="A54101">
        <v>7671</v>
      </c>
      <c r="B54101" s="1">
        <f>DATE(2021,1,1) + TIME(0,0,0)</f>
        <v>44197</v>
      </c>
      <c r="C54101">
        <v>26.781120300000001</v>
      </c>
    </row>
    <row r="54102" spans="1:3" x14ac:dyDescent="0.25">
      <c r="A54102">
        <v>7702</v>
      </c>
      <c r="B54102" s="1">
        <f>DATE(2021,2,1) + TIME(0,0,0)</f>
        <v>44228</v>
      </c>
      <c r="C54102">
        <v>26.786588669</v>
      </c>
    </row>
    <row r="54103" spans="1:3" x14ac:dyDescent="0.25">
      <c r="A54103">
        <v>7730</v>
      </c>
      <c r="B54103" s="1">
        <f>DATE(2021,3,1) + TIME(0,0,0)</f>
        <v>44256</v>
      </c>
      <c r="C54103">
        <v>26.791511536000002</v>
      </c>
    </row>
    <row r="54104" spans="1:3" x14ac:dyDescent="0.25">
      <c r="A54104">
        <v>7761</v>
      </c>
      <c r="B54104" s="1">
        <f>DATE(2021,4,1) + TIME(0,0,0)</f>
        <v>44287</v>
      </c>
      <c r="C54104">
        <v>26.796941756999999</v>
      </c>
    </row>
    <row r="54105" spans="1:3" x14ac:dyDescent="0.25">
      <c r="A54105">
        <v>7791</v>
      </c>
      <c r="B54105" s="1">
        <f>DATE(2021,5,1) + TIME(0,0,0)</f>
        <v>44317</v>
      </c>
      <c r="C54105">
        <v>26.802179336999998</v>
      </c>
    </row>
    <row r="54106" spans="1:3" x14ac:dyDescent="0.25">
      <c r="A54106">
        <v>7822</v>
      </c>
      <c r="B54106" s="1">
        <f>DATE(2021,6,1) + TIME(0,0,0)</f>
        <v>44348</v>
      </c>
      <c r="C54106">
        <v>26.807573317999999</v>
      </c>
    </row>
    <row r="54107" spans="1:3" x14ac:dyDescent="0.25">
      <c r="A54107">
        <v>7852</v>
      </c>
      <c r="B54107" s="1">
        <f>DATE(2021,7,1) + TIME(0,0,0)</f>
        <v>44378</v>
      </c>
      <c r="C54107">
        <v>26.812772751000001</v>
      </c>
    </row>
    <row r="54108" spans="1:3" x14ac:dyDescent="0.25">
      <c r="A54108">
        <v>7883</v>
      </c>
      <c r="B54108" s="1">
        <f>DATE(2021,8,1) + TIME(0,0,0)</f>
        <v>44409</v>
      </c>
      <c r="C54108">
        <v>26.818128586</v>
      </c>
    </row>
    <row r="54109" spans="1:3" x14ac:dyDescent="0.25">
      <c r="A54109">
        <v>7914</v>
      </c>
      <c r="B54109" s="1">
        <f>DATE(2021,9,1) + TIME(0,0,0)</f>
        <v>44440</v>
      </c>
      <c r="C54109">
        <v>26.823463440000001</v>
      </c>
    </row>
    <row r="54110" spans="1:3" x14ac:dyDescent="0.25">
      <c r="A54110">
        <v>7944</v>
      </c>
      <c r="B54110" s="1">
        <f>DATE(2021,10,1) + TIME(0,0,0)</f>
        <v>44470</v>
      </c>
      <c r="C54110">
        <v>26.828609467</v>
      </c>
    </row>
    <row r="54111" spans="1:3" x14ac:dyDescent="0.25">
      <c r="A54111">
        <v>7975</v>
      </c>
      <c r="B54111" s="1">
        <f>DATE(2021,11,1) + TIME(0,0,0)</f>
        <v>44501</v>
      </c>
      <c r="C54111">
        <v>26.833908081000001</v>
      </c>
    </row>
    <row r="54112" spans="1:3" x14ac:dyDescent="0.25">
      <c r="A54112">
        <v>8005</v>
      </c>
      <c r="B54112" s="1">
        <f>DATE(2021,12,1) + TIME(0,0,0)</f>
        <v>44531</v>
      </c>
      <c r="C54112">
        <v>26.839015961000001</v>
      </c>
    </row>
    <row r="54113" spans="1:3" x14ac:dyDescent="0.25">
      <c r="A54113">
        <v>8036</v>
      </c>
      <c r="B54113" s="1">
        <f>DATE(2022,1,1) + TIME(0,0,0)</f>
        <v>44562</v>
      </c>
      <c r="C54113">
        <v>26.844276428000001</v>
      </c>
    </row>
    <row r="54114" spans="1:3" x14ac:dyDescent="0.25">
      <c r="A54114">
        <v>8067</v>
      </c>
      <c r="B54114" s="1">
        <f>DATE(2022,2,1) + TIME(0,0,0)</f>
        <v>44593</v>
      </c>
      <c r="C54114">
        <v>26.849519730000001</v>
      </c>
    </row>
    <row r="54115" spans="1:3" x14ac:dyDescent="0.25">
      <c r="A54115">
        <v>8095</v>
      </c>
      <c r="B54115" s="1">
        <f>DATE(2022,3,1) + TIME(0,0,0)</f>
        <v>44621</v>
      </c>
      <c r="C54115">
        <v>26.854238509999998</v>
      </c>
    </row>
    <row r="54116" spans="1:3" x14ac:dyDescent="0.25">
      <c r="A54116">
        <v>8126</v>
      </c>
      <c r="B54116" s="1">
        <f>DATE(2022,4,1) + TIME(0,0,0)</f>
        <v>44652</v>
      </c>
      <c r="C54116">
        <v>26.859447479</v>
      </c>
    </row>
    <row r="54117" spans="1:3" x14ac:dyDescent="0.25">
      <c r="A54117">
        <v>8156</v>
      </c>
      <c r="B54117" s="1">
        <f>DATE(2022,5,1) + TIME(0,0,0)</f>
        <v>44682</v>
      </c>
      <c r="C54117">
        <v>26.864473343</v>
      </c>
    </row>
    <row r="54118" spans="1:3" x14ac:dyDescent="0.25">
      <c r="A54118">
        <v>8187</v>
      </c>
      <c r="B54118" s="1">
        <f>DATE(2022,6,1) + TIME(0,0,0)</f>
        <v>44713</v>
      </c>
      <c r="C54118">
        <v>26.869644165</v>
      </c>
    </row>
    <row r="54119" spans="1:3" x14ac:dyDescent="0.25">
      <c r="A54119">
        <v>8217</v>
      </c>
      <c r="B54119" s="1">
        <f>DATE(2022,7,1) + TIME(0,0,0)</f>
        <v>44743</v>
      </c>
      <c r="C54119">
        <v>26.874629974000001</v>
      </c>
    </row>
    <row r="54120" spans="1:3" x14ac:dyDescent="0.25">
      <c r="A54120">
        <v>8248</v>
      </c>
      <c r="B54120" s="1">
        <f>DATE(2022,8,1) + TIME(0,0,0)</f>
        <v>44774</v>
      </c>
      <c r="C54120">
        <v>26.879760741999998</v>
      </c>
    </row>
    <row r="54121" spans="1:3" x14ac:dyDescent="0.25">
      <c r="A54121">
        <v>8279</v>
      </c>
      <c r="B54121" s="1">
        <f>DATE(2022,9,1) + TIME(0,0,0)</f>
        <v>44805</v>
      </c>
      <c r="C54121">
        <v>26.884872436999999</v>
      </c>
    </row>
    <row r="54122" spans="1:3" x14ac:dyDescent="0.25">
      <c r="A54122">
        <v>8309</v>
      </c>
      <c r="B54122" s="1">
        <f>DATE(2022,10,1) + TIME(0,0,0)</f>
        <v>44835</v>
      </c>
      <c r="C54122">
        <v>26.889801025000001</v>
      </c>
    </row>
    <row r="54123" spans="1:3" x14ac:dyDescent="0.25">
      <c r="A54123">
        <v>8340</v>
      </c>
      <c r="B54123" s="1">
        <f>DATE(2022,11,1) + TIME(0,0,0)</f>
        <v>44866</v>
      </c>
      <c r="C54123">
        <v>26.894872665000001</v>
      </c>
    </row>
    <row r="54124" spans="1:3" x14ac:dyDescent="0.25">
      <c r="A54124">
        <v>8370</v>
      </c>
      <c r="B54124" s="1">
        <f>DATE(2022,12,1) + TIME(0,0,0)</f>
        <v>44896</v>
      </c>
      <c r="C54124">
        <v>26.899765015</v>
      </c>
    </row>
    <row r="54125" spans="1:3" x14ac:dyDescent="0.25">
      <c r="A54125">
        <v>8401</v>
      </c>
      <c r="B54125" s="1">
        <f>DATE(2023,1,1) + TIME(0,0,0)</f>
        <v>44927</v>
      </c>
      <c r="C54125">
        <v>26.904800415</v>
      </c>
    </row>
    <row r="54126" spans="1:3" x14ac:dyDescent="0.25">
      <c r="A54126">
        <v>8432</v>
      </c>
      <c r="B54126" s="1">
        <f>DATE(2023,2,1) + TIME(0,0,0)</f>
        <v>44958</v>
      </c>
      <c r="C54126">
        <v>26.909816742</v>
      </c>
    </row>
    <row r="54127" spans="1:3" x14ac:dyDescent="0.25">
      <c r="A54127">
        <v>8460</v>
      </c>
      <c r="B54127" s="1">
        <f>DATE(2023,3,1) + TIME(0,0,0)</f>
        <v>44986</v>
      </c>
      <c r="C54127">
        <v>26.914331436000001</v>
      </c>
    </row>
    <row r="54128" spans="1:3" x14ac:dyDescent="0.25">
      <c r="A54128">
        <v>8491</v>
      </c>
      <c r="B54128" s="1">
        <f>DATE(2023,4,1) + TIME(0,0,0)</f>
        <v>45017</v>
      </c>
      <c r="C54128">
        <v>26.919313430999999</v>
      </c>
    </row>
    <row r="54129" spans="1:3" x14ac:dyDescent="0.25">
      <c r="A54129">
        <v>8521</v>
      </c>
      <c r="B54129" s="1">
        <f>DATE(2023,5,1) + TIME(0,0,0)</f>
        <v>45047</v>
      </c>
      <c r="C54129">
        <v>26.924119949000001</v>
      </c>
    </row>
    <row r="54130" spans="1:3" x14ac:dyDescent="0.25">
      <c r="A54130">
        <v>8552</v>
      </c>
      <c r="B54130" s="1">
        <f>DATE(2023,6,1) + TIME(0,0,0)</f>
        <v>45078</v>
      </c>
      <c r="C54130">
        <v>26.929063797000001</v>
      </c>
    </row>
    <row r="54131" spans="1:3" x14ac:dyDescent="0.25">
      <c r="A54131">
        <v>8582</v>
      </c>
      <c r="B54131" s="1">
        <f>DATE(2023,7,1) + TIME(0,0,0)</f>
        <v>45108</v>
      </c>
      <c r="C54131">
        <v>26.933830261000001</v>
      </c>
    </row>
    <row r="54132" spans="1:3" x14ac:dyDescent="0.25">
      <c r="A54132">
        <v>8613</v>
      </c>
      <c r="B54132" s="1">
        <f>DATE(2023,8,1) + TIME(0,0,0)</f>
        <v>45139</v>
      </c>
      <c r="C54132">
        <v>26.938734055000001</v>
      </c>
    </row>
    <row r="54133" spans="1:3" x14ac:dyDescent="0.25">
      <c r="A54133">
        <v>8644</v>
      </c>
      <c r="B54133" s="1">
        <f>DATE(2023,9,1) + TIME(0,0,0)</f>
        <v>45170</v>
      </c>
      <c r="C54133">
        <v>26.943620681999999</v>
      </c>
    </row>
    <row r="54134" spans="1:3" x14ac:dyDescent="0.25">
      <c r="A54134">
        <v>8674</v>
      </c>
      <c r="B54134" s="1">
        <f>DATE(2023,10,1) + TIME(0,0,0)</f>
        <v>45200</v>
      </c>
      <c r="C54134">
        <v>26.948331833000001</v>
      </c>
    </row>
    <row r="54135" spans="1:3" x14ac:dyDescent="0.25">
      <c r="A54135">
        <v>8705</v>
      </c>
      <c r="B54135" s="1">
        <f>DATE(2023,11,1) + TIME(0,0,0)</f>
        <v>45231</v>
      </c>
      <c r="C54135">
        <v>26.953184128</v>
      </c>
    </row>
    <row r="54136" spans="1:3" x14ac:dyDescent="0.25">
      <c r="A54136">
        <v>8735</v>
      </c>
      <c r="B54136" s="1">
        <f>DATE(2023,12,1) + TIME(0,0,0)</f>
        <v>45261</v>
      </c>
      <c r="C54136">
        <v>26.957864761</v>
      </c>
    </row>
    <row r="54137" spans="1:3" x14ac:dyDescent="0.25">
      <c r="A54137">
        <v>8766</v>
      </c>
      <c r="B54137" s="1">
        <f>DATE(2024,1,1) + TIME(0,0,0)</f>
        <v>45292</v>
      </c>
      <c r="C54137">
        <v>26.962680816999999</v>
      </c>
    </row>
    <row r="54138" spans="1:3" x14ac:dyDescent="0.25">
      <c r="A54138">
        <v>8797</v>
      </c>
      <c r="B54138" s="1">
        <f>DATE(2024,2,1) + TIME(0,0,0)</f>
        <v>45323</v>
      </c>
      <c r="C54138">
        <v>26.967477798000001</v>
      </c>
    </row>
    <row r="54139" spans="1:3" x14ac:dyDescent="0.25">
      <c r="A54139">
        <v>8826</v>
      </c>
      <c r="B54139" s="1">
        <f>DATE(2024,3,1) + TIME(0,0,0)</f>
        <v>45352</v>
      </c>
      <c r="C54139">
        <v>26.971948623999999</v>
      </c>
    </row>
    <row r="54140" spans="1:3" x14ac:dyDescent="0.25">
      <c r="A54140">
        <v>8857</v>
      </c>
      <c r="B54140" s="1">
        <f>DATE(2024,4,1) + TIME(0,0,0)</f>
        <v>45383</v>
      </c>
      <c r="C54140">
        <v>26.976713181000001</v>
      </c>
    </row>
    <row r="54141" spans="1:3" x14ac:dyDescent="0.25">
      <c r="A54141">
        <v>8887</v>
      </c>
      <c r="B54141" s="1">
        <f>DATE(2024,5,1) + TIME(0,0,0)</f>
        <v>45413</v>
      </c>
      <c r="C54141">
        <v>26.981306075999999</v>
      </c>
    </row>
    <row r="54142" spans="1:3" x14ac:dyDescent="0.25">
      <c r="A54142">
        <v>8918</v>
      </c>
      <c r="B54142" s="1">
        <f>DATE(2024,6,1) + TIME(0,0,0)</f>
        <v>45444</v>
      </c>
      <c r="C54142">
        <v>26.986036300999999</v>
      </c>
    </row>
    <row r="54143" spans="1:3" x14ac:dyDescent="0.25">
      <c r="A54143">
        <v>8948</v>
      </c>
      <c r="B54143" s="1">
        <f>DATE(2024,7,1) + TIME(0,0,0)</f>
        <v>45474</v>
      </c>
      <c r="C54143">
        <v>26.990598679000001</v>
      </c>
    </row>
    <row r="54144" spans="1:3" x14ac:dyDescent="0.25">
      <c r="A54144">
        <v>8979</v>
      </c>
      <c r="B54144" s="1">
        <f>DATE(2024,8,1) + TIME(0,0,0)</f>
        <v>45505</v>
      </c>
      <c r="C54144">
        <v>26.995294570999999</v>
      </c>
    </row>
    <row r="54145" spans="1:3" x14ac:dyDescent="0.25">
      <c r="A54145">
        <v>9010</v>
      </c>
      <c r="B54145" s="1">
        <f>DATE(2024,9,1) + TIME(0,0,0)</f>
        <v>45536</v>
      </c>
      <c r="C54145">
        <v>26.999975203999998</v>
      </c>
    </row>
    <row r="54146" spans="1:3" x14ac:dyDescent="0.25">
      <c r="A54146">
        <v>9040</v>
      </c>
      <c r="B54146" s="1">
        <f>DATE(2024,10,1) + TIME(0,0,0)</f>
        <v>45566</v>
      </c>
      <c r="C54146">
        <v>27.004486084</v>
      </c>
    </row>
    <row r="54147" spans="1:3" x14ac:dyDescent="0.25">
      <c r="A54147">
        <v>9071</v>
      </c>
      <c r="B54147" s="1">
        <f>DATE(2024,11,1) + TIME(0,0,0)</f>
        <v>45597</v>
      </c>
      <c r="C54147">
        <v>27.009132385000001</v>
      </c>
    </row>
    <row r="54148" spans="1:3" x14ac:dyDescent="0.25">
      <c r="A54148">
        <v>9101</v>
      </c>
      <c r="B54148" s="1">
        <f>DATE(2024,12,1) + TIME(0,0,0)</f>
        <v>45627</v>
      </c>
      <c r="C54148">
        <v>27.013612747</v>
      </c>
    </row>
    <row r="54149" spans="1:3" x14ac:dyDescent="0.25">
      <c r="A54149">
        <v>9132</v>
      </c>
      <c r="B54149" s="1">
        <f>DATE(2025,1,1) + TIME(0,0,0)</f>
        <v>45658</v>
      </c>
      <c r="C54149">
        <v>27.018224715999999</v>
      </c>
    </row>
    <row r="54150" spans="1:3" x14ac:dyDescent="0.25">
      <c r="A54150">
        <v>9163</v>
      </c>
      <c r="B54150" s="1">
        <f>DATE(2025,2,1) + TIME(0,0,0)</f>
        <v>45689</v>
      </c>
      <c r="C54150">
        <v>27.022821426</v>
      </c>
    </row>
    <row r="54151" spans="1:3" x14ac:dyDescent="0.25">
      <c r="A54151">
        <v>9191</v>
      </c>
      <c r="B54151" s="1">
        <f>DATE(2025,3,1) + TIME(0,0,0)</f>
        <v>45717</v>
      </c>
      <c r="C54151">
        <v>27.026958466</v>
      </c>
    </row>
    <row r="54152" spans="1:3" x14ac:dyDescent="0.25">
      <c r="A54152">
        <v>9222</v>
      </c>
      <c r="B54152" s="1">
        <f>DATE(2025,4,1) + TIME(0,0,0)</f>
        <v>45748</v>
      </c>
      <c r="C54152">
        <v>27.031522751000001</v>
      </c>
    </row>
    <row r="54153" spans="1:3" x14ac:dyDescent="0.25">
      <c r="A54153">
        <v>9252</v>
      </c>
      <c r="B54153" s="1">
        <f>DATE(2025,5,1) + TIME(0,0,0)</f>
        <v>45778</v>
      </c>
      <c r="C54153">
        <v>27.035924910999999</v>
      </c>
    </row>
    <row r="54154" spans="1:3" x14ac:dyDescent="0.25">
      <c r="A54154">
        <v>9283</v>
      </c>
      <c r="B54154" s="1">
        <f>DATE(2025,6,1) + TIME(0,0,0)</f>
        <v>45809</v>
      </c>
      <c r="C54154">
        <v>27.040458679</v>
      </c>
    </row>
    <row r="54155" spans="1:3" x14ac:dyDescent="0.25">
      <c r="A54155">
        <v>9313</v>
      </c>
      <c r="B54155" s="1">
        <f>DATE(2025,7,1) + TIME(0,0,0)</f>
        <v>45839</v>
      </c>
      <c r="C54155">
        <v>27.044830321999999</v>
      </c>
    </row>
    <row r="54156" spans="1:3" x14ac:dyDescent="0.25">
      <c r="A54156">
        <v>9344</v>
      </c>
      <c r="B54156" s="1">
        <f>DATE(2025,8,1) + TIME(0,0,0)</f>
        <v>45870</v>
      </c>
      <c r="C54156">
        <v>27.049333571999998</v>
      </c>
    </row>
    <row r="54157" spans="1:3" x14ac:dyDescent="0.25">
      <c r="A54157">
        <v>9375</v>
      </c>
      <c r="B54157" s="1">
        <f>DATE(2025,9,1) + TIME(0,0,0)</f>
        <v>45901</v>
      </c>
      <c r="C54157">
        <v>27.053819656000002</v>
      </c>
    </row>
    <row r="54158" spans="1:3" x14ac:dyDescent="0.25">
      <c r="A54158">
        <v>9405</v>
      </c>
      <c r="B54158" s="1">
        <f>DATE(2025,10,1) + TIME(0,0,0)</f>
        <v>45931</v>
      </c>
      <c r="C54158">
        <v>27.058145523</v>
      </c>
    </row>
    <row r="54159" spans="1:3" x14ac:dyDescent="0.25">
      <c r="A54159">
        <v>9436</v>
      </c>
      <c r="B54159" s="1">
        <f>DATE(2025,11,1) + TIME(0,0,0)</f>
        <v>45962</v>
      </c>
      <c r="C54159">
        <v>27.062601089000001</v>
      </c>
    </row>
    <row r="54160" spans="1:3" x14ac:dyDescent="0.25">
      <c r="A54160">
        <v>9466</v>
      </c>
      <c r="B54160" s="1">
        <f>DATE(2025,12,1) + TIME(0,0,0)</f>
        <v>45992</v>
      </c>
      <c r="C54160">
        <v>27.066898345999999</v>
      </c>
    </row>
    <row r="54161" spans="1:3" x14ac:dyDescent="0.25">
      <c r="A54161">
        <v>9497</v>
      </c>
      <c r="B54161" s="1">
        <f>DATE(2026,1,1) + TIME(0,0,0)</f>
        <v>46023</v>
      </c>
      <c r="C54161">
        <v>27.071325302000002</v>
      </c>
    </row>
    <row r="54162" spans="1:3" x14ac:dyDescent="0.25">
      <c r="A54162">
        <v>9528</v>
      </c>
      <c r="B54162" s="1">
        <f>DATE(2026,2,1) + TIME(0,0,0)</f>
        <v>46054</v>
      </c>
      <c r="C54162">
        <v>27.075735091999999</v>
      </c>
    </row>
    <row r="54163" spans="1:3" x14ac:dyDescent="0.25">
      <c r="A54163">
        <v>9556</v>
      </c>
      <c r="B54163" s="1">
        <f>DATE(2026,3,1) + TIME(0,0,0)</f>
        <v>46082</v>
      </c>
      <c r="C54163">
        <v>27.079704284999998</v>
      </c>
    </row>
    <row r="54164" spans="1:3" x14ac:dyDescent="0.25">
      <c r="A54164">
        <v>9587</v>
      </c>
      <c r="B54164" s="1">
        <f>DATE(2026,4,1) + TIME(0,0,0)</f>
        <v>46113</v>
      </c>
      <c r="C54164">
        <v>27.084085464000001</v>
      </c>
    </row>
    <row r="54165" spans="1:3" x14ac:dyDescent="0.25">
      <c r="A54165">
        <v>9617</v>
      </c>
      <c r="B54165" s="1">
        <f>DATE(2026,5,1) + TIME(0,0,0)</f>
        <v>46143</v>
      </c>
      <c r="C54165">
        <v>27.088312149</v>
      </c>
    </row>
    <row r="54166" spans="1:3" x14ac:dyDescent="0.25">
      <c r="A54166">
        <v>9648</v>
      </c>
      <c r="B54166" s="1">
        <f>DATE(2026,6,1) + TIME(0,0,0)</f>
        <v>46174</v>
      </c>
      <c r="C54166">
        <v>27.092664718999998</v>
      </c>
    </row>
    <row r="54167" spans="1:3" x14ac:dyDescent="0.25">
      <c r="A54167">
        <v>9678</v>
      </c>
      <c r="B54167" s="1">
        <f>DATE(2026,7,1) + TIME(0,0,0)</f>
        <v>46204</v>
      </c>
      <c r="C54167">
        <v>27.096862793</v>
      </c>
    </row>
    <row r="54168" spans="1:3" x14ac:dyDescent="0.25">
      <c r="A54168">
        <v>9709</v>
      </c>
      <c r="B54168" s="1">
        <f>DATE(2026,8,1) + TIME(0,0,0)</f>
        <v>46235</v>
      </c>
      <c r="C54168">
        <v>27.101184844999999</v>
      </c>
    </row>
    <row r="54169" spans="1:3" x14ac:dyDescent="0.25">
      <c r="A54169">
        <v>9740</v>
      </c>
      <c r="B54169" s="1">
        <f>DATE(2026,9,1) + TIME(0,0,0)</f>
        <v>46266</v>
      </c>
      <c r="C54169">
        <v>27.105493546000002</v>
      </c>
    </row>
    <row r="54170" spans="1:3" x14ac:dyDescent="0.25">
      <c r="A54170">
        <v>9770</v>
      </c>
      <c r="B54170" s="1">
        <f>DATE(2026,10,1) + TIME(0,0,0)</f>
        <v>46296</v>
      </c>
      <c r="C54170">
        <v>27.109649657999999</v>
      </c>
    </row>
    <row r="54171" spans="1:3" x14ac:dyDescent="0.25">
      <c r="A54171">
        <v>9801</v>
      </c>
      <c r="B54171" s="1">
        <f>DATE(2026,11,1) + TIME(0,0,0)</f>
        <v>46327</v>
      </c>
      <c r="C54171">
        <v>27.113929749</v>
      </c>
    </row>
    <row r="54172" spans="1:3" x14ac:dyDescent="0.25">
      <c r="A54172">
        <v>9831</v>
      </c>
      <c r="B54172" s="1">
        <f>DATE(2026,12,1) + TIME(0,0,0)</f>
        <v>46357</v>
      </c>
      <c r="C54172">
        <v>27.118057251</v>
      </c>
    </row>
    <row r="54173" spans="1:3" x14ac:dyDescent="0.25">
      <c r="A54173">
        <v>9862</v>
      </c>
      <c r="B54173" s="1">
        <f>DATE(2027,1,1) + TIME(0,0,0)</f>
        <v>46388</v>
      </c>
      <c r="C54173">
        <v>27.122310637999998</v>
      </c>
    </row>
    <row r="54174" spans="1:3" x14ac:dyDescent="0.25">
      <c r="A54174">
        <v>9893</v>
      </c>
      <c r="B54174" s="1">
        <f>DATE(2027,2,1) + TIME(0,0,0)</f>
        <v>46419</v>
      </c>
      <c r="C54174">
        <v>27.126548766999999</v>
      </c>
    </row>
    <row r="54175" spans="1:3" x14ac:dyDescent="0.25">
      <c r="A54175">
        <v>9921</v>
      </c>
      <c r="B54175" s="1">
        <f>DATE(2027,3,1) + TIME(0,0,0)</f>
        <v>46447</v>
      </c>
      <c r="C54175">
        <v>27.130363463999998</v>
      </c>
    </row>
    <row r="54176" spans="1:3" x14ac:dyDescent="0.25">
      <c r="A54176">
        <v>9952</v>
      </c>
      <c r="B54176" s="1">
        <f>DATE(2027,4,1) + TIME(0,0,0)</f>
        <v>46478</v>
      </c>
      <c r="C54176">
        <v>27.13457489</v>
      </c>
    </row>
    <row r="54177" spans="1:3" x14ac:dyDescent="0.25">
      <c r="A54177">
        <v>9982</v>
      </c>
      <c r="B54177" s="1">
        <f>DATE(2027,5,1) + TIME(0,0,0)</f>
        <v>46508</v>
      </c>
      <c r="C54177">
        <v>27.138635635</v>
      </c>
    </row>
    <row r="54178" spans="1:3" x14ac:dyDescent="0.25">
      <c r="A54178">
        <v>10013</v>
      </c>
      <c r="B54178" s="1">
        <f>DATE(2027,6,1) + TIME(0,0,0)</f>
        <v>46539</v>
      </c>
      <c r="C54178">
        <v>27.142820358000002</v>
      </c>
    </row>
    <row r="54179" spans="1:3" x14ac:dyDescent="0.25">
      <c r="A54179">
        <v>10043</v>
      </c>
      <c r="B54179" s="1">
        <f>DATE(2027,7,1) + TIME(0,0,0)</f>
        <v>46569</v>
      </c>
      <c r="C54179">
        <v>27.146856308</v>
      </c>
    </row>
    <row r="54180" spans="1:3" x14ac:dyDescent="0.25">
      <c r="A54180">
        <v>10074</v>
      </c>
      <c r="B54180" s="1">
        <f>DATE(2027,8,1) + TIME(0,0,0)</f>
        <v>46600</v>
      </c>
      <c r="C54180">
        <v>27.151012421000001</v>
      </c>
    </row>
    <row r="54181" spans="1:3" x14ac:dyDescent="0.25">
      <c r="A54181">
        <v>10105</v>
      </c>
      <c r="B54181" s="1">
        <f>DATE(2027,9,1) + TIME(0,0,0)</f>
        <v>46631</v>
      </c>
      <c r="C54181">
        <v>27.155155182000001</v>
      </c>
    </row>
    <row r="54182" spans="1:3" x14ac:dyDescent="0.25">
      <c r="A54182">
        <v>10135</v>
      </c>
      <c r="B54182" s="1">
        <f>DATE(2027,10,1) + TIME(0,0,0)</f>
        <v>46661</v>
      </c>
      <c r="C54182">
        <v>27.159149169999999</v>
      </c>
    </row>
    <row r="54183" spans="1:3" x14ac:dyDescent="0.25">
      <c r="A54183">
        <v>10166</v>
      </c>
      <c r="B54183" s="1">
        <f>DATE(2027,11,1) + TIME(0,0,0)</f>
        <v>46692</v>
      </c>
      <c r="C54183">
        <v>27.163261414000001</v>
      </c>
    </row>
    <row r="54184" spans="1:3" x14ac:dyDescent="0.25">
      <c r="A54184">
        <v>10196</v>
      </c>
      <c r="B54184" s="1">
        <f>DATE(2027,12,1) + TIME(0,0,0)</f>
        <v>46722</v>
      </c>
      <c r="C54184">
        <v>27.167224883999999</v>
      </c>
    </row>
    <row r="54185" spans="1:3" x14ac:dyDescent="0.25">
      <c r="A54185">
        <v>10227</v>
      </c>
      <c r="B54185" s="1">
        <f>DATE(2028,1,1) + TIME(0,0,0)</f>
        <v>46753</v>
      </c>
      <c r="C54185">
        <v>27.171304703000001</v>
      </c>
    </row>
    <row r="54186" spans="1:3" x14ac:dyDescent="0.25">
      <c r="A54186">
        <v>10258</v>
      </c>
      <c r="B54186" s="1">
        <f>DATE(2028,2,1) + TIME(0,0,0)</f>
        <v>46784</v>
      </c>
      <c r="C54186">
        <v>27.175363540999999</v>
      </c>
    </row>
    <row r="54187" spans="1:3" x14ac:dyDescent="0.25">
      <c r="A54187">
        <v>10287</v>
      </c>
      <c r="B54187" s="1">
        <f>DATE(2028,3,1) + TIME(0,0,0)</f>
        <v>46813</v>
      </c>
      <c r="C54187">
        <v>27.179141997999999</v>
      </c>
    </row>
    <row r="54188" spans="1:3" x14ac:dyDescent="0.25">
      <c r="A54188">
        <v>10318</v>
      </c>
      <c r="B54188" s="1">
        <f>DATE(2028,4,1) + TIME(0,0,0)</f>
        <v>46844</v>
      </c>
      <c r="C54188">
        <v>27.183162689</v>
      </c>
    </row>
    <row r="54189" spans="1:3" x14ac:dyDescent="0.25">
      <c r="A54189">
        <v>10348</v>
      </c>
      <c r="B54189" s="1">
        <f>DATE(2028,5,1) + TIME(0,0,0)</f>
        <v>46874</v>
      </c>
      <c r="C54189">
        <v>27.187036513999999</v>
      </c>
    </row>
    <row r="54190" spans="1:3" x14ac:dyDescent="0.25">
      <c r="A54190">
        <v>10379</v>
      </c>
      <c r="B54190" s="1">
        <f>DATE(2028,6,1) + TIME(0,0,0)</f>
        <v>46905</v>
      </c>
      <c r="C54190">
        <v>27.191022873000001</v>
      </c>
    </row>
    <row r="54191" spans="1:3" x14ac:dyDescent="0.25">
      <c r="A54191">
        <v>10409</v>
      </c>
      <c r="B54191" s="1">
        <f>DATE(2028,7,1) + TIME(0,0,0)</f>
        <v>46935</v>
      </c>
      <c r="C54191">
        <v>27.194866179999998</v>
      </c>
    </row>
    <row r="54192" spans="1:3" x14ac:dyDescent="0.25">
      <c r="A54192">
        <v>10440</v>
      </c>
      <c r="B54192" s="1">
        <f>DATE(2028,8,1) + TIME(0,0,0)</f>
        <v>46966</v>
      </c>
      <c r="C54192">
        <v>27.198820114</v>
      </c>
    </row>
    <row r="54193" spans="1:3" x14ac:dyDescent="0.25">
      <c r="A54193">
        <v>10471</v>
      </c>
      <c r="B54193" s="1">
        <f>DATE(2028,9,1) + TIME(0,0,0)</f>
        <v>46997</v>
      </c>
      <c r="C54193">
        <v>27.202760695999999</v>
      </c>
    </row>
    <row r="54194" spans="1:3" x14ac:dyDescent="0.25">
      <c r="A54194">
        <v>10501</v>
      </c>
      <c r="B54194" s="1">
        <f>DATE(2028,10,1) + TIME(0,0,0)</f>
        <v>47027</v>
      </c>
      <c r="C54194">
        <v>27.206560135</v>
      </c>
    </row>
    <row r="54195" spans="1:3" x14ac:dyDescent="0.25">
      <c r="A54195">
        <v>10532</v>
      </c>
      <c r="B54195" s="1">
        <f>DATE(2028,11,1) + TIME(0,0,0)</f>
        <v>47058</v>
      </c>
      <c r="C54195">
        <v>27.210472107000001</v>
      </c>
    </row>
    <row r="54196" spans="1:3" x14ac:dyDescent="0.25">
      <c r="A54196">
        <v>10562</v>
      </c>
      <c r="B54196" s="1">
        <f>DATE(2028,12,1) + TIME(0,0,0)</f>
        <v>47088</v>
      </c>
      <c r="C54196">
        <v>27.214244842999999</v>
      </c>
    </row>
    <row r="54197" spans="1:3" x14ac:dyDescent="0.25">
      <c r="A54197">
        <v>10593</v>
      </c>
      <c r="B54197" s="1">
        <f>DATE(2029,1,1) + TIME(0,0,0)</f>
        <v>47119</v>
      </c>
      <c r="C54197">
        <v>27.218130112000001</v>
      </c>
    </row>
    <row r="54198" spans="1:3" x14ac:dyDescent="0.25">
      <c r="A54198">
        <v>10624</v>
      </c>
      <c r="B54198" s="1">
        <f>DATE(2029,2,1) + TIME(0,0,0)</f>
        <v>47150</v>
      </c>
      <c r="C54198">
        <v>27.222000122000001</v>
      </c>
    </row>
    <row r="54199" spans="1:3" x14ac:dyDescent="0.25">
      <c r="A54199">
        <v>10652</v>
      </c>
      <c r="B54199" s="1">
        <f>DATE(2029,3,1) + TIME(0,0,0)</f>
        <v>47178</v>
      </c>
      <c r="C54199">
        <v>27.225484848000001</v>
      </c>
    </row>
    <row r="54200" spans="1:3" x14ac:dyDescent="0.25">
      <c r="A54200">
        <v>10683</v>
      </c>
      <c r="B54200" s="1">
        <f>DATE(2029,4,1) + TIME(0,0,0)</f>
        <v>47209</v>
      </c>
      <c r="C54200">
        <v>27.22933197</v>
      </c>
    </row>
    <row r="54201" spans="1:3" x14ac:dyDescent="0.25">
      <c r="A54201">
        <v>10713</v>
      </c>
      <c r="B54201" s="1">
        <f>DATE(2029,5,1) + TIME(0,0,0)</f>
        <v>47239</v>
      </c>
      <c r="C54201">
        <v>27.233039856000001</v>
      </c>
    </row>
    <row r="54202" spans="1:3" x14ac:dyDescent="0.25">
      <c r="A54202">
        <v>10744</v>
      </c>
      <c r="B54202" s="1">
        <f>DATE(2029,6,1) + TIME(0,0,0)</f>
        <v>47270</v>
      </c>
      <c r="C54202">
        <v>27.236860275000002</v>
      </c>
    </row>
    <row r="54203" spans="1:3" x14ac:dyDescent="0.25">
      <c r="A54203">
        <v>10774</v>
      </c>
      <c r="B54203" s="1">
        <f>DATE(2029,7,1) + TIME(0,0,0)</f>
        <v>47300</v>
      </c>
      <c r="C54203">
        <v>27.240545272999999</v>
      </c>
    </row>
    <row r="54204" spans="1:3" x14ac:dyDescent="0.25">
      <c r="A54204">
        <v>10805</v>
      </c>
      <c r="B54204" s="1">
        <f>DATE(2029,8,1) + TIME(0,0,0)</f>
        <v>47331</v>
      </c>
      <c r="C54204">
        <v>27.244338988999999</v>
      </c>
    </row>
    <row r="54205" spans="1:3" x14ac:dyDescent="0.25">
      <c r="A54205">
        <v>10836</v>
      </c>
      <c r="B54205" s="1">
        <f>DATE(2029,9,1) + TIME(0,0,0)</f>
        <v>47362</v>
      </c>
      <c r="C54205">
        <v>27.248119354</v>
      </c>
    </row>
    <row r="54206" spans="1:3" x14ac:dyDescent="0.25">
      <c r="A54206">
        <v>10866</v>
      </c>
      <c r="B54206" s="1">
        <f>DATE(2029,10,1) + TIME(0,0,0)</f>
        <v>47392</v>
      </c>
      <c r="C54206">
        <v>27.251766204999999</v>
      </c>
    </row>
    <row r="54207" spans="1:3" x14ac:dyDescent="0.25">
      <c r="A54207">
        <v>10897</v>
      </c>
      <c r="B54207" s="1">
        <f>DATE(2029,11,1) + TIME(0,0,0)</f>
        <v>47423</v>
      </c>
      <c r="C54207">
        <v>27.255521774000002</v>
      </c>
    </row>
    <row r="54208" spans="1:3" x14ac:dyDescent="0.25">
      <c r="A54208">
        <v>10927</v>
      </c>
      <c r="B54208" s="1">
        <f>DATE(2029,12,1) + TIME(0,0,0)</f>
        <v>47453</v>
      </c>
      <c r="C54208">
        <v>27.259143828999999</v>
      </c>
    </row>
    <row r="54209" spans="1:3" x14ac:dyDescent="0.25">
      <c r="A54209">
        <v>10958</v>
      </c>
      <c r="B54209" s="1">
        <f>DATE(2030,1,1) + TIME(0,0,0)</f>
        <v>47484</v>
      </c>
      <c r="C54209">
        <v>27.262872695999999</v>
      </c>
    </row>
    <row r="54210" spans="1:3" x14ac:dyDescent="0.25">
      <c r="A54210">
        <v>10989</v>
      </c>
      <c r="B54210" s="1">
        <f>DATE(2030,2,1) + TIME(0,0,0)</f>
        <v>47515</v>
      </c>
      <c r="C54210">
        <v>27.266590118</v>
      </c>
    </row>
    <row r="54211" spans="1:3" x14ac:dyDescent="0.25">
      <c r="A54211">
        <v>11017</v>
      </c>
      <c r="B54211" s="1">
        <f>DATE(2030,3,1) + TIME(0,0,0)</f>
        <v>47543</v>
      </c>
      <c r="C54211">
        <v>27.269935608000001</v>
      </c>
    </row>
    <row r="54212" spans="1:3" x14ac:dyDescent="0.25">
      <c r="A54212">
        <v>11048</v>
      </c>
      <c r="B54212" s="1">
        <f>DATE(2030,4,1) + TIME(0,0,0)</f>
        <v>47574</v>
      </c>
      <c r="C54212">
        <v>27.273628235</v>
      </c>
    </row>
    <row r="54213" spans="1:3" x14ac:dyDescent="0.25">
      <c r="A54213">
        <v>11078</v>
      </c>
      <c r="B54213" s="1">
        <f>DATE(2030,5,1) + TIME(0,0,0)</f>
        <v>47604</v>
      </c>
      <c r="C54213">
        <v>27.277189255</v>
      </c>
    </row>
    <row r="54214" spans="1:3" x14ac:dyDescent="0.25">
      <c r="A54214">
        <v>11109</v>
      </c>
      <c r="B54214" s="1">
        <f>DATE(2030,6,1) + TIME(0,0,0)</f>
        <v>47635</v>
      </c>
      <c r="C54214">
        <v>27.280857086000001</v>
      </c>
    </row>
    <row r="54215" spans="1:3" x14ac:dyDescent="0.25">
      <c r="A54215">
        <v>11139</v>
      </c>
      <c r="B54215" s="1">
        <f>DATE(2030,7,1) + TIME(0,0,0)</f>
        <v>47665</v>
      </c>
      <c r="C54215">
        <v>27.284395218</v>
      </c>
    </row>
    <row r="54216" spans="1:3" x14ac:dyDescent="0.25">
      <c r="A54216">
        <v>11170</v>
      </c>
      <c r="B54216" s="1">
        <f>DATE(2030,8,1) + TIME(0,0,0)</f>
        <v>47696</v>
      </c>
      <c r="C54216">
        <v>27.288038254</v>
      </c>
    </row>
    <row r="54217" spans="1:3" x14ac:dyDescent="0.25">
      <c r="A54217">
        <v>11201</v>
      </c>
      <c r="B54217" s="1">
        <f>DATE(2030,9,1) + TIME(0,0,0)</f>
        <v>47727</v>
      </c>
      <c r="C54217">
        <v>27.291669846000001</v>
      </c>
    </row>
    <row r="54218" spans="1:3" x14ac:dyDescent="0.25">
      <c r="A54218">
        <v>11231</v>
      </c>
      <c r="B54218" s="1">
        <f>DATE(2030,10,1) + TIME(0,0,0)</f>
        <v>47757</v>
      </c>
      <c r="C54218">
        <v>27.295171738000001</v>
      </c>
    </row>
    <row r="54219" spans="1:3" x14ac:dyDescent="0.25">
      <c r="A54219">
        <v>11262</v>
      </c>
      <c r="B54219" s="1">
        <f>DATE(2030,11,1) + TIME(0,0,0)</f>
        <v>47788</v>
      </c>
      <c r="C54219">
        <v>27.298778534</v>
      </c>
    </row>
    <row r="54220" spans="1:3" x14ac:dyDescent="0.25">
      <c r="A54220">
        <v>11292</v>
      </c>
      <c r="B54220" s="1">
        <f>DATE(2030,12,1) + TIME(0,0,0)</f>
        <v>47818</v>
      </c>
      <c r="C54220">
        <v>27.302255630000001</v>
      </c>
    </row>
    <row r="54221" spans="1:3" x14ac:dyDescent="0.25">
      <c r="A54221">
        <v>11323</v>
      </c>
      <c r="B54221" s="1">
        <f>DATE(2031,1,1) + TIME(0,0,0)</f>
        <v>47849</v>
      </c>
      <c r="C54221">
        <v>27.305837630999999</v>
      </c>
    </row>
    <row r="54222" spans="1:3" x14ac:dyDescent="0.25">
      <c r="A54222">
        <v>11354</v>
      </c>
      <c r="B54222" s="1">
        <f>DATE(2031,2,1) + TIME(0,0,0)</f>
        <v>47880</v>
      </c>
      <c r="C54222">
        <v>27.309406281000001</v>
      </c>
    </row>
    <row r="54223" spans="1:3" x14ac:dyDescent="0.25">
      <c r="A54223">
        <v>11382</v>
      </c>
      <c r="B54223" s="1">
        <f>DATE(2031,3,1) + TIME(0,0,0)</f>
        <v>47908</v>
      </c>
      <c r="C54223">
        <v>27.312618256</v>
      </c>
    </row>
    <row r="54224" spans="1:3" x14ac:dyDescent="0.25">
      <c r="A54224">
        <v>11413</v>
      </c>
      <c r="B54224" s="1">
        <f>DATE(2031,4,1) + TIME(0,0,0)</f>
        <v>47939</v>
      </c>
      <c r="C54224">
        <v>27.316162109</v>
      </c>
    </row>
    <row r="54225" spans="1:3" x14ac:dyDescent="0.25">
      <c r="A54225">
        <v>11443</v>
      </c>
      <c r="B54225" s="1">
        <f>DATE(2031,5,1) + TIME(0,0,0)</f>
        <v>47969</v>
      </c>
      <c r="C54225">
        <v>27.319580078000001</v>
      </c>
    </row>
    <row r="54226" spans="1:3" x14ac:dyDescent="0.25">
      <c r="A54226">
        <v>11474</v>
      </c>
      <c r="B54226" s="1">
        <f>DATE(2031,6,1) + TIME(0,0,0)</f>
        <v>48000</v>
      </c>
      <c r="C54226">
        <v>27.323099136</v>
      </c>
    </row>
    <row r="54227" spans="1:3" x14ac:dyDescent="0.25">
      <c r="A54227">
        <v>11504</v>
      </c>
      <c r="B54227" s="1">
        <f>DATE(2031,7,1) + TIME(0,0,0)</f>
        <v>48030</v>
      </c>
      <c r="C54227">
        <v>27.326494217</v>
      </c>
    </row>
    <row r="54228" spans="1:3" x14ac:dyDescent="0.25">
      <c r="A54228">
        <v>11535</v>
      </c>
      <c r="B54228" s="1">
        <f>DATE(2031,8,1) + TIME(0,0,0)</f>
        <v>48061</v>
      </c>
      <c r="C54228">
        <v>27.329990386999999</v>
      </c>
    </row>
    <row r="54229" spans="1:3" x14ac:dyDescent="0.25">
      <c r="A54229">
        <v>11566</v>
      </c>
      <c r="B54229" s="1">
        <f>DATE(2031,9,1) + TIME(0,0,0)</f>
        <v>48092</v>
      </c>
      <c r="C54229">
        <v>27.333475112999999</v>
      </c>
    </row>
    <row r="54230" spans="1:3" x14ac:dyDescent="0.25">
      <c r="A54230">
        <v>11596</v>
      </c>
      <c r="B54230" s="1">
        <f>DATE(2031,10,1) + TIME(0,0,0)</f>
        <v>48122</v>
      </c>
      <c r="C54230">
        <v>27.336835861000001</v>
      </c>
    </row>
    <row r="54231" spans="1:3" x14ac:dyDescent="0.25">
      <c r="A54231">
        <v>11627</v>
      </c>
      <c r="B54231" s="1">
        <f>DATE(2031,11,1) + TIME(0,0,0)</f>
        <v>48153</v>
      </c>
      <c r="C54231">
        <v>27.340295791999999</v>
      </c>
    </row>
    <row r="54232" spans="1:3" x14ac:dyDescent="0.25">
      <c r="A54232">
        <v>11657</v>
      </c>
      <c r="B54232" s="1">
        <f>DATE(2031,12,1) + TIME(0,0,0)</f>
        <v>48183</v>
      </c>
      <c r="C54232">
        <v>27.343635558999999</v>
      </c>
    </row>
    <row r="54233" spans="1:3" x14ac:dyDescent="0.25">
      <c r="A54233">
        <v>11688</v>
      </c>
      <c r="B54233" s="1">
        <f>DATE(2032,1,1) + TIME(0,0,0)</f>
        <v>48214</v>
      </c>
      <c r="C54233">
        <v>27.347074508999999</v>
      </c>
    </row>
    <row r="54234" spans="1:3" x14ac:dyDescent="0.25">
      <c r="A54234">
        <v>11719</v>
      </c>
      <c r="B54234" s="1">
        <f>DATE(2032,2,1) + TIME(0,0,0)</f>
        <v>48245</v>
      </c>
      <c r="C54234">
        <v>27.350502014</v>
      </c>
    </row>
    <row r="54235" spans="1:3" x14ac:dyDescent="0.25">
      <c r="A54235">
        <v>11748</v>
      </c>
      <c r="B54235" s="1">
        <f>DATE(2032,3,1) + TIME(0,0,0)</f>
        <v>48274</v>
      </c>
      <c r="C54235">
        <v>27.353698730000001</v>
      </c>
    </row>
    <row r="54236" spans="1:3" x14ac:dyDescent="0.25">
      <c r="A54236">
        <v>11779</v>
      </c>
      <c r="B54236" s="1">
        <f>DATE(2032,4,1) + TIME(0,0,0)</f>
        <v>48305</v>
      </c>
      <c r="C54236">
        <v>27.357107161999998</v>
      </c>
    </row>
    <row r="54237" spans="1:3" x14ac:dyDescent="0.25">
      <c r="A54237">
        <v>11809</v>
      </c>
      <c r="B54237" s="1">
        <f>DATE(2032,5,1) + TIME(0,0,0)</f>
        <v>48335</v>
      </c>
      <c r="C54237">
        <v>27.360393523999999</v>
      </c>
    </row>
    <row r="54238" spans="1:3" x14ac:dyDescent="0.25">
      <c r="A54238">
        <v>11840</v>
      </c>
      <c r="B54238" s="1">
        <f>DATE(2032,6,1) + TIME(0,0,0)</f>
        <v>48366</v>
      </c>
      <c r="C54238">
        <v>27.363780975000001</v>
      </c>
    </row>
    <row r="54239" spans="1:3" x14ac:dyDescent="0.25">
      <c r="A54239">
        <v>11870</v>
      </c>
      <c r="B54239" s="1">
        <f>DATE(2032,7,1) + TIME(0,0,0)</f>
        <v>48396</v>
      </c>
      <c r="C54239">
        <v>27.367048264000001</v>
      </c>
    </row>
    <row r="54240" spans="1:3" x14ac:dyDescent="0.25">
      <c r="A54240">
        <v>11901</v>
      </c>
      <c r="B54240" s="1">
        <f>DATE(2032,8,1) + TIME(0,0,0)</f>
        <v>48427</v>
      </c>
      <c r="C54240">
        <v>27.370414734000001</v>
      </c>
    </row>
    <row r="54241" spans="1:3" x14ac:dyDescent="0.25">
      <c r="A54241">
        <v>11932</v>
      </c>
      <c r="B54241" s="1">
        <f>DATE(2032,9,1) + TIME(0,0,0)</f>
        <v>48458</v>
      </c>
      <c r="C54241">
        <v>27.373773575000001</v>
      </c>
    </row>
    <row r="54242" spans="1:3" x14ac:dyDescent="0.25">
      <c r="A54242">
        <v>11962</v>
      </c>
      <c r="B54242" s="1">
        <f>DATE(2032,10,1) + TIME(0,0,0)</f>
        <v>48488</v>
      </c>
      <c r="C54242">
        <v>27.377012253</v>
      </c>
    </row>
    <row r="54243" spans="1:3" x14ac:dyDescent="0.25">
      <c r="A54243">
        <v>11993</v>
      </c>
      <c r="B54243" s="1">
        <f>DATE(2032,11,1) + TIME(0,0,0)</f>
        <v>48519</v>
      </c>
      <c r="C54243">
        <v>27.38035202</v>
      </c>
    </row>
    <row r="54244" spans="1:3" x14ac:dyDescent="0.25">
      <c r="A54244">
        <v>12023</v>
      </c>
      <c r="B54244" s="1">
        <f>DATE(2032,12,1) + TIME(0,0,0)</f>
        <v>48549</v>
      </c>
      <c r="C54244">
        <v>27.383573532</v>
      </c>
    </row>
    <row r="54245" spans="1:3" x14ac:dyDescent="0.25">
      <c r="A54245">
        <v>12054</v>
      </c>
      <c r="B54245" s="1">
        <f>DATE(2033,1,1) + TIME(0,0,0)</f>
        <v>48580</v>
      </c>
      <c r="C54245">
        <v>27.386894225999999</v>
      </c>
    </row>
    <row r="54246" spans="1:3" x14ac:dyDescent="0.25">
      <c r="A54246">
        <v>12085</v>
      </c>
      <c r="B54246" s="1">
        <f>DATE(2033,2,1) + TIME(0,0,0)</f>
        <v>48611</v>
      </c>
      <c r="C54246">
        <v>27.390205383000001</v>
      </c>
    </row>
    <row r="54247" spans="1:3" x14ac:dyDescent="0.25">
      <c r="A54247">
        <v>12113</v>
      </c>
      <c r="B54247" s="1">
        <f>DATE(2033,3,1) + TIME(0,0,0)</f>
        <v>48639</v>
      </c>
      <c r="C54247">
        <v>27.393190384</v>
      </c>
    </row>
    <row r="54248" spans="1:3" x14ac:dyDescent="0.25">
      <c r="A54248">
        <v>12144</v>
      </c>
      <c r="B54248" s="1">
        <f>DATE(2033,4,1) + TIME(0,0,0)</f>
        <v>48670</v>
      </c>
      <c r="C54248">
        <v>27.396484375</v>
      </c>
    </row>
    <row r="54249" spans="1:3" x14ac:dyDescent="0.25">
      <c r="A54249">
        <v>12174</v>
      </c>
      <c r="B54249" s="1">
        <f>DATE(2033,5,1) + TIME(0,0,0)</f>
        <v>48700</v>
      </c>
      <c r="C54249">
        <v>27.399665833</v>
      </c>
    </row>
    <row r="54250" spans="1:3" x14ac:dyDescent="0.25">
      <c r="A54250">
        <v>12205</v>
      </c>
      <c r="B54250" s="1">
        <f>DATE(2033,6,1) + TIME(0,0,0)</f>
        <v>48731</v>
      </c>
      <c r="C54250">
        <v>27.402944564999999</v>
      </c>
    </row>
    <row r="54251" spans="1:3" x14ac:dyDescent="0.25">
      <c r="A54251">
        <v>12235</v>
      </c>
      <c r="B54251" s="1">
        <f>DATE(2033,7,1) + TIME(0,0,0)</f>
        <v>48761</v>
      </c>
      <c r="C54251">
        <v>27.406108855999999</v>
      </c>
    </row>
    <row r="54252" spans="1:3" x14ac:dyDescent="0.25">
      <c r="A54252">
        <v>12266</v>
      </c>
      <c r="B54252" s="1">
        <f>DATE(2033,8,1) + TIME(0,0,0)</f>
        <v>48792</v>
      </c>
      <c r="C54252">
        <v>27.40937233</v>
      </c>
    </row>
    <row r="54253" spans="1:3" x14ac:dyDescent="0.25">
      <c r="A54253">
        <v>12297</v>
      </c>
      <c r="B54253" s="1">
        <f>DATE(2033,9,1) + TIME(0,0,0)</f>
        <v>48823</v>
      </c>
      <c r="C54253">
        <v>27.412626266</v>
      </c>
    </row>
    <row r="54254" spans="1:3" x14ac:dyDescent="0.25">
      <c r="A54254">
        <v>12327</v>
      </c>
      <c r="B54254" s="1">
        <f>DATE(2033,10,1) + TIME(0,0,0)</f>
        <v>48853</v>
      </c>
      <c r="C54254">
        <v>27.415767670000001</v>
      </c>
    </row>
    <row r="54255" spans="1:3" x14ac:dyDescent="0.25">
      <c r="A54255">
        <v>12358</v>
      </c>
      <c r="B54255" s="1">
        <f>DATE(2033,11,1) + TIME(0,0,0)</f>
        <v>48884</v>
      </c>
      <c r="C54255">
        <v>27.419008255000001</v>
      </c>
    </row>
    <row r="54256" spans="1:3" x14ac:dyDescent="0.25">
      <c r="A54256">
        <v>12388</v>
      </c>
      <c r="B54256" s="1">
        <f>DATE(2033,12,1) + TIME(0,0,0)</f>
        <v>48914</v>
      </c>
      <c r="C54256">
        <v>27.422134399000001</v>
      </c>
    </row>
    <row r="54257" spans="1:3" x14ac:dyDescent="0.25">
      <c r="A54257">
        <v>12419</v>
      </c>
      <c r="B54257" s="1">
        <f>DATE(2034,1,1) + TIME(0,0,0)</f>
        <v>48945</v>
      </c>
      <c r="C54257">
        <v>27.425359726</v>
      </c>
    </row>
    <row r="54258" spans="1:3" x14ac:dyDescent="0.25">
      <c r="A54258">
        <v>12450</v>
      </c>
      <c r="B54258" s="1">
        <f>DATE(2034,2,1) + TIME(0,0,0)</f>
        <v>48976</v>
      </c>
      <c r="C54258">
        <v>27.428577423</v>
      </c>
    </row>
    <row r="54259" spans="1:3" x14ac:dyDescent="0.25">
      <c r="A54259">
        <v>12478</v>
      </c>
      <c r="B54259" s="1">
        <f>DATE(2034,3,1) + TIME(0,0,0)</f>
        <v>49004</v>
      </c>
      <c r="C54259">
        <v>27.431476592999999</v>
      </c>
    </row>
    <row r="54260" spans="1:3" x14ac:dyDescent="0.25">
      <c r="A54260">
        <v>12509</v>
      </c>
      <c r="B54260" s="1">
        <f>DATE(2034,4,1) + TIME(0,0,0)</f>
        <v>49035</v>
      </c>
      <c r="C54260">
        <v>27.434677124</v>
      </c>
    </row>
    <row r="54261" spans="1:3" x14ac:dyDescent="0.25">
      <c r="A54261">
        <v>12539</v>
      </c>
      <c r="B54261" s="1">
        <f>DATE(2034,5,1) + TIME(0,0,0)</f>
        <v>49065</v>
      </c>
      <c r="C54261">
        <v>27.437768936000001</v>
      </c>
    </row>
    <row r="54262" spans="1:3" x14ac:dyDescent="0.25">
      <c r="A54262">
        <v>12570</v>
      </c>
      <c r="B54262" s="1">
        <f>DATE(2034,6,1) + TIME(0,0,0)</f>
        <v>49096</v>
      </c>
      <c r="C54262">
        <v>27.440956115999999</v>
      </c>
    </row>
    <row r="54263" spans="1:3" x14ac:dyDescent="0.25">
      <c r="A54263">
        <v>12600</v>
      </c>
      <c r="B54263" s="1">
        <f>DATE(2034,7,1) + TIME(0,0,0)</f>
        <v>49126</v>
      </c>
      <c r="C54263">
        <v>27.444032668999998</v>
      </c>
    </row>
    <row r="54264" spans="1:3" x14ac:dyDescent="0.25">
      <c r="A54264">
        <v>12631</v>
      </c>
      <c r="B54264" s="1">
        <f>DATE(2034,8,1) + TIME(0,0,0)</f>
        <v>49157</v>
      </c>
      <c r="C54264">
        <v>27.447204589999998</v>
      </c>
    </row>
    <row r="54265" spans="1:3" x14ac:dyDescent="0.25">
      <c r="A54265">
        <v>12662</v>
      </c>
      <c r="B54265" s="1">
        <f>DATE(2034,9,1) + TIME(0,0,0)</f>
        <v>49188</v>
      </c>
      <c r="C54265">
        <v>27.450366974000001</v>
      </c>
    </row>
    <row r="54266" spans="1:3" x14ac:dyDescent="0.25">
      <c r="A54266">
        <v>12692</v>
      </c>
      <c r="B54266" s="1">
        <f>DATE(2034,10,1) + TIME(0,0,0)</f>
        <v>49218</v>
      </c>
      <c r="C54266">
        <v>27.453420639000001</v>
      </c>
    </row>
    <row r="54267" spans="1:3" x14ac:dyDescent="0.25">
      <c r="A54267">
        <v>12723</v>
      </c>
      <c r="B54267" s="1">
        <f>DATE(2034,11,1) + TIME(0,0,0)</f>
        <v>49249</v>
      </c>
      <c r="C54267">
        <v>27.456569672000001</v>
      </c>
    </row>
    <row r="54268" spans="1:3" x14ac:dyDescent="0.25">
      <c r="A54268">
        <v>12753</v>
      </c>
      <c r="B54268" s="1">
        <f>DATE(2034,12,1) + TIME(0,0,0)</f>
        <v>49279</v>
      </c>
      <c r="C54268">
        <v>27.459609985</v>
      </c>
    </row>
    <row r="54269" spans="1:3" x14ac:dyDescent="0.25">
      <c r="A54269">
        <v>12784</v>
      </c>
      <c r="B54269" s="1">
        <f>DATE(2035,1,1) + TIME(0,0,0)</f>
        <v>49310</v>
      </c>
      <c r="C54269">
        <v>27.462743758999999</v>
      </c>
    </row>
    <row r="54270" spans="1:3" x14ac:dyDescent="0.25">
      <c r="A54270">
        <v>12815</v>
      </c>
      <c r="B54270" s="1">
        <f>DATE(2035,2,1) + TIME(0,0,0)</f>
        <v>49341</v>
      </c>
      <c r="C54270">
        <v>27.465869904000002</v>
      </c>
    </row>
    <row r="54271" spans="1:3" x14ac:dyDescent="0.25">
      <c r="A54271">
        <v>12843</v>
      </c>
      <c r="B54271" s="1">
        <f>DATE(2035,3,1) + TIME(0,0,0)</f>
        <v>49369</v>
      </c>
      <c r="C54271">
        <v>27.468688964999998</v>
      </c>
    </row>
    <row r="54272" spans="1:3" x14ac:dyDescent="0.25">
      <c r="A54272">
        <v>12874</v>
      </c>
      <c r="B54272" s="1">
        <f>DATE(2035,4,1) + TIME(0,0,0)</f>
        <v>49400</v>
      </c>
      <c r="C54272">
        <v>27.471801758000002</v>
      </c>
    </row>
    <row r="54273" spans="1:3" x14ac:dyDescent="0.25">
      <c r="A54273">
        <v>12904</v>
      </c>
      <c r="B54273" s="1">
        <f>DATE(2035,5,1) + TIME(0,0,0)</f>
        <v>49430</v>
      </c>
      <c r="C54273">
        <v>27.474807738999999</v>
      </c>
    </row>
    <row r="54274" spans="1:3" x14ac:dyDescent="0.25">
      <c r="A54274">
        <v>12935</v>
      </c>
      <c r="B54274" s="1">
        <f>DATE(2035,6,1) + TIME(0,0,0)</f>
        <v>49461</v>
      </c>
      <c r="C54274">
        <v>27.477909088000001</v>
      </c>
    </row>
    <row r="54275" spans="1:3" x14ac:dyDescent="0.25">
      <c r="A54275">
        <v>12965</v>
      </c>
      <c r="B54275" s="1">
        <f>DATE(2035,7,1) + TIME(0,0,0)</f>
        <v>49491</v>
      </c>
      <c r="C54275">
        <v>27.480901717999998</v>
      </c>
    </row>
    <row r="54276" spans="1:3" x14ac:dyDescent="0.25">
      <c r="A54276">
        <v>12996</v>
      </c>
      <c r="B54276" s="1">
        <f>DATE(2035,8,1) + TIME(0,0,0)</f>
        <v>49522</v>
      </c>
      <c r="C54276">
        <v>27.483989716</v>
      </c>
    </row>
    <row r="54277" spans="1:3" x14ac:dyDescent="0.25">
      <c r="A54277">
        <v>13027</v>
      </c>
      <c r="B54277" s="1">
        <f>DATE(2035,9,1) + TIME(0,0,0)</f>
        <v>49553</v>
      </c>
      <c r="C54277">
        <v>27.487070083999999</v>
      </c>
    </row>
    <row r="54278" spans="1:3" x14ac:dyDescent="0.25">
      <c r="A54278">
        <v>13057</v>
      </c>
      <c r="B54278" s="1">
        <f>DATE(2035,10,1) + TIME(0,0,0)</f>
        <v>49583</v>
      </c>
      <c r="C54278">
        <v>27.490045547000001</v>
      </c>
    </row>
    <row r="54279" spans="1:3" x14ac:dyDescent="0.25">
      <c r="A54279">
        <v>13088</v>
      </c>
      <c r="B54279" s="1">
        <f>DATE(2035,11,1) + TIME(0,0,0)</f>
        <v>49614</v>
      </c>
      <c r="C54279">
        <v>27.493114470999998</v>
      </c>
    </row>
    <row r="54280" spans="1:3" x14ac:dyDescent="0.25">
      <c r="A54280">
        <v>13118</v>
      </c>
      <c r="B54280" s="1">
        <f>DATE(2035,12,1) + TIME(0,0,0)</f>
        <v>49644</v>
      </c>
      <c r="C54280">
        <v>27.496076584000001</v>
      </c>
    </row>
    <row r="54281" spans="1:3" x14ac:dyDescent="0.25">
      <c r="A54281">
        <v>13149</v>
      </c>
      <c r="B54281" s="1">
        <f>DATE(2036,1,1) + TIME(0,0,0)</f>
        <v>49675</v>
      </c>
      <c r="C54281">
        <v>27.499134064</v>
      </c>
    </row>
    <row r="54282" spans="1:3" x14ac:dyDescent="0.25">
      <c r="A54282">
        <v>13180</v>
      </c>
      <c r="B54282" s="1">
        <f>DATE(2036,2,1) + TIME(0,0,0)</f>
        <v>49706</v>
      </c>
      <c r="C54282">
        <v>27.502183914</v>
      </c>
    </row>
    <row r="54283" spans="1:3" x14ac:dyDescent="0.25">
      <c r="A54283">
        <v>13209</v>
      </c>
      <c r="B54283" s="1">
        <f>DATE(2036,3,1) + TIME(0,0,0)</f>
        <v>49735</v>
      </c>
      <c r="C54283">
        <v>27.505029678</v>
      </c>
    </row>
    <row r="54284" spans="1:3" x14ac:dyDescent="0.25">
      <c r="A54284">
        <v>13240</v>
      </c>
      <c r="B54284" s="1">
        <f>DATE(2036,4,1) + TIME(0,0,0)</f>
        <v>49766</v>
      </c>
      <c r="C54284">
        <v>27.508068085000001</v>
      </c>
    </row>
    <row r="54285" spans="1:3" x14ac:dyDescent="0.25">
      <c r="A54285">
        <v>13270</v>
      </c>
      <c r="B54285" s="1">
        <f>DATE(2036,5,1) + TIME(0,0,0)</f>
        <v>49796</v>
      </c>
      <c r="C54285">
        <v>27.511003494000001</v>
      </c>
    </row>
    <row r="54286" spans="1:3" x14ac:dyDescent="0.25">
      <c r="A54286">
        <v>13301</v>
      </c>
      <c r="B54286" s="1">
        <f>DATE(2036,6,1) + TIME(0,0,0)</f>
        <v>49827</v>
      </c>
      <c r="C54286">
        <v>27.514028548999999</v>
      </c>
    </row>
    <row r="54287" spans="1:3" x14ac:dyDescent="0.25">
      <c r="A54287">
        <v>13331</v>
      </c>
      <c r="B54287" s="1">
        <f>DATE(2036,7,1) + TIME(0,0,0)</f>
        <v>49857</v>
      </c>
      <c r="C54287">
        <v>27.516952515</v>
      </c>
    </row>
    <row r="54288" spans="1:3" x14ac:dyDescent="0.25">
      <c r="A54288">
        <v>13362</v>
      </c>
      <c r="B54288" s="1">
        <f>DATE(2036,8,1) + TIME(0,0,0)</f>
        <v>49888</v>
      </c>
      <c r="C54288">
        <v>27.519966125</v>
      </c>
    </row>
    <row r="54289" spans="1:3" x14ac:dyDescent="0.25">
      <c r="A54289">
        <v>13393</v>
      </c>
      <c r="B54289" s="1">
        <f>DATE(2036,9,1) + TIME(0,0,0)</f>
        <v>49919</v>
      </c>
      <c r="C54289">
        <v>27.522974013999999</v>
      </c>
    </row>
    <row r="54290" spans="1:3" x14ac:dyDescent="0.25">
      <c r="A54290">
        <v>13423</v>
      </c>
      <c r="B54290" s="1">
        <f>DATE(2036,10,1) + TIME(0,0,0)</f>
        <v>49949</v>
      </c>
      <c r="C54290">
        <v>27.525880814000001</v>
      </c>
    </row>
    <row r="54291" spans="1:3" x14ac:dyDescent="0.25">
      <c r="A54291">
        <v>13454</v>
      </c>
      <c r="B54291" s="1">
        <f>DATE(2036,11,1) + TIME(0,0,0)</f>
        <v>49980</v>
      </c>
      <c r="C54291">
        <v>27.528879165999999</v>
      </c>
    </row>
    <row r="54292" spans="1:3" x14ac:dyDescent="0.25">
      <c r="A54292">
        <v>13484</v>
      </c>
      <c r="B54292" s="1">
        <f>DATE(2036,12,1) + TIME(0,0,0)</f>
        <v>50010</v>
      </c>
      <c r="C54292">
        <v>27.531772614000001</v>
      </c>
    </row>
    <row r="54293" spans="1:3" x14ac:dyDescent="0.25">
      <c r="A54293">
        <v>13515</v>
      </c>
      <c r="B54293" s="1">
        <f>DATE(2037,1,1) + TIME(0,0,0)</f>
        <v>50041</v>
      </c>
      <c r="C54293">
        <v>27.534759521000002</v>
      </c>
    </row>
    <row r="54294" spans="1:3" x14ac:dyDescent="0.25">
      <c r="A54294">
        <v>13546</v>
      </c>
      <c r="B54294" s="1">
        <f>DATE(2037,2,1) + TIME(0,0,0)</f>
        <v>50072</v>
      </c>
      <c r="C54294">
        <v>27.537740707000001</v>
      </c>
    </row>
    <row r="54295" spans="1:3" x14ac:dyDescent="0.25">
      <c r="A54295">
        <v>13574</v>
      </c>
      <c r="B54295" s="1">
        <f>DATE(2037,3,1) + TIME(0,0,0)</f>
        <v>50100</v>
      </c>
      <c r="C54295">
        <v>27.540428162000001</v>
      </c>
    </row>
    <row r="54296" spans="1:3" x14ac:dyDescent="0.25">
      <c r="A54296">
        <v>13605</v>
      </c>
      <c r="B54296" s="1">
        <f>DATE(2037,4,1) + TIME(0,0,0)</f>
        <v>50131</v>
      </c>
      <c r="C54296">
        <v>27.543397902999999</v>
      </c>
    </row>
    <row r="54297" spans="1:3" x14ac:dyDescent="0.25">
      <c r="A54297">
        <v>13635</v>
      </c>
      <c r="B54297" s="1">
        <f>DATE(2037,5,1) + TIME(0,0,0)</f>
        <v>50161</v>
      </c>
      <c r="C54297">
        <v>27.546266555999999</v>
      </c>
    </row>
    <row r="54298" spans="1:3" x14ac:dyDescent="0.25">
      <c r="A54298">
        <v>13666</v>
      </c>
      <c r="B54298" s="1">
        <f>DATE(2037,6,1) + TIME(0,0,0)</f>
        <v>50192</v>
      </c>
      <c r="C54298">
        <v>27.549224853999998</v>
      </c>
    </row>
    <row r="54299" spans="1:3" x14ac:dyDescent="0.25">
      <c r="A54299">
        <v>13696</v>
      </c>
      <c r="B54299" s="1">
        <f>DATE(2037,7,1) + TIME(0,0,0)</f>
        <v>50222</v>
      </c>
      <c r="C54299">
        <v>27.552083969000002</v>
      </c>
    </row>
    <row r="54300" spans="1:3" x14ac:dyDescent="0.25">
      <c r="A54300">
        <v>13727</v>
      </c>
      <c r="B54300" s="1">
        <f>DATE(2037,8,1) + TIME(0,0,0)</f>
        <v>50253</v>
      </c>
      <c r="C54300">
        <v>27.555032730000001</v>
      </c>
    </row>
    <row r="54301" spans="1:3" x14ac:dyDescent="0.25">
      <c r="A54301">
        <v>13758</v>
      </c>
      <c r="B54301" s="1">
        <f>DATE(2037,9,1) + TIME(0,0,0)</f>
        <v>50284</v>
      </c>
      <c r="C54301">
        <v>27.557975768999999</v>
      </c>
    </row>
    <row r="54302" spans="1:3" x14ac:dyDescent="0.25">
      <c r="A54302">
        <v>13788</v>
      </c>
      <c r="B54302" s="1">
        <f>DATE(2037,10,1) + TIME(0,0,0)</f>
        <v>50314</v>
      </c>
      <c r="C54302">
        <v>27.560817718999999</v>
      </c>
    </row>
    <row r="54303" spans="1:3" x14ac:dyDescent="0.25">
      <c r="A54303">
        <v>13819</v>
      </c>
      <c r="B54303" s="1">
        <f>DATE(2037,11,1) + TIME(0,0,0)</f>
        <v>50345</v>
      </c>
      <c r="C54303">
        <v>27.563751221</v>
      </c>
    </row>
    <row r="54304" spans="1:3" x14ac:dyDescent="0.25">
      <c r="A54304">
        <v>13849</v>
      </c>
      <c r="B54304" s="1">
        <f>DATE(2037,12,1) + TIME(0,0,0)</f>
        <v>50375</v>
      </c>
      <c r="C54304">
        <v>27.566585540999998</v>
      </c>
    </row>
    <row r="54305" spans="1:3" x14ac:dyDescent="0.25">
      <c r="A54305">
        <v>13880</v>
      </c>
      <c r="B54305" s="1">
        <f>DATE(2038,1,1) + TIME(0,0,0)</f>
        <v>50406</v>
      </c>
      <c r="C54305">
        <v>27.569507599000001</v>
      </c>
    </row>
    <row r="54306" spans="1:3" x14ac:dyDescent="0.25">
      <c r="A54306">
        <v>13911</v>
      </c>
      <c r="B54306" s="1">
        <f>DATE(2038,2,1) + TIME(0,0,0)</f>
        <v>50437</v>
      </c>
      <c r="C54306">
        <v>27.572423935</v>
      </c>
    </row>
    <row r="54307" spans="1:3" x14ac:dyDescent="0.25">
      <c r="A54307">
        <v>13939</v>
      </c>
      <c r="B54307" s="1">
        <f>DATE(2038,3,1) + TIME(0,0,0)</f>
        <v>50465</v>
      </c>
      <c r="C54307">
        <v>27.575056075999999</v>
      </c>
    </row>
    <row r="54308" spans="1:3" x14ac:dyDescent="0.25">
      <c r="A54308">
        <v>13970</v>
      </c>
      <c r="B54308" s="1">
        <f>DATE(2038,4,1) + TIME(0,0,0)</f>
        <v>50496</v>
      </c>
      <c r="C54308">
        <v>27.577962875000001</v>
      </c>
    </row>
    <row r="54309" spans="1:3" x14ac:dyDescent="0.25">
      <c r="A54309">
        <v>14000</v>
      </c>
      <c r="B54309" s="1">
        <f>DATE(2038,5,1) + TIME(0,0,0)</f>
        <v>50526</v>
      </c>
      <c r="C54309">
        <v>27.580772400000001</v>
      </c>
    </row>
    <row r="54310" spans="1:3" x14ac:dyDescent="0.25">
      <c r="A54310">
        <v>14031</v>
      </c>
      <c r="B54310" s="1">
        <f>DATE(2038,6,1) + TIME(0,0,0)</f>
        <v>50557</v>
      </c>
      <c r="C54310">
        <v>27.583669661999998</v>
      </c>
    </row>
    <row r="54311" spans="1:3" x14ac:dyDescent="0.25">
      <c r="A54311">
        <v>14061</v>
      </c>
      <c r="B54311" s="1">
        <f>DATE(2038,7,1) + TIME(0,0,0)</f>
        <v>50587</v>
      </c>
      <c r="C54311">
        <v>27.586469650000002</v>
      </c>
    </row>
    <row r="54312" spans="1:3" x14ac:dyDescent="0.25">
      <c r="A54312">
        <v>14092</v>
      </c>
      <c r="B54312" s="1">
        <f>DATE(2038,8,1) + TIME(0,0,0)</f>
        <v>50618</v>
      </c>
      <c r="C54312">
        <v>27.589357375999999</v>
      </c>
    </row>
    <row r="54313" spans="1:3" x14ac:dyDescent="0.25">
      <c r="A54313">
        <v>14123</v>
      </c>
      <c r="B54313" s="1">
        <f>DATE(2038,9,1) + TIME(0,0,0)</f>
        <v>50649</v>
      </c>
      <c r="C54313">
        <v>27.592239379999999</v>
      </c>
    </row>
    <row r="54314" spans="1:3" x14ac:dyDescent="0.25">
      <c r="A54314">
        <v>14153</v>
      </c>
      <c r="B54314" s="1">
        <f>DATE(2038,10,1) + TIME(0,0,0)</f>
        <v>50679</v>
      </c>
      <c r="C54314">
        <v>27.595024109000001</v>
      </c>
    </row>
    <row r="54315" spans="1:3" x14ac:dyDescent="0.25">
      <c r="A54315">
        <v>14184</v>
      </c>
      <c r="B54315" s="1">
        <f>DATE(2038,11,1) + TIME(0,0,0)</f>
        <v>50710</v>
      </c>
      <c r="C54315">
        <v>27.597898483000002</v>
      </c>
    </row>
    <row r="54316" spans="1:3" x14ac:dyDescent="0.25">
      <c r="A54316">
        <v>14214</v>
      </c>
      <c r="B54316" s="1">
        <f>DATE(2038,12,1) + TIME(0,0,0)</f>
        <v>50740</v>
      </c>
      <c r="C54316">
        <v>27.600673676</v>
      </c>
    </row>
    <row r="54317" spans="1:3" x14ac:dyDescent="0.25">
      <c r="A54317">
        <v>14245</v>
      </c>
      <c r="B54317" s="1">
        <f>DATE(2039,1,1) + TIME(0,0,0)</f>
        <v>50771</v>
      </c>
      <c r="C54317">
        <v>27.603536605999999</v>
      </c>
    </row>
    <row r="54318" spans="1:3" x14ac:dyDescent="0.25">
      <c r="A54318">
        <v>14276</v>
      </c>
      <c r="B54318" s="1">
        <f>DATE(2039,2,1) + TIME(0,0,0)</f>
        <v>50802</v>
      </c>
      <c r="C54318">
        <v>27.606395720999998</v>
      </c>
    </row>
    <row r="54319" spans="1:3" x14ac:dyDescent="0.25">
      <c r="A54319">
        <v>14304</v>
      </c>
      <c r="B54319" s="1">
        <f>DATE(2039,3,1) + TIME(0,0,0)</f>
        <v>50830</v>
      </c>
      <c r="C54319">
        <v>27.608974456999999</v>
      </c>
    </row>
    <row r="54320" spans="1:3" x14ac:dyDescent="0.25">
      <c r="A54320">
        <v>14335</v>
      </c>
      <c r="B54320" s="1">
        <f>DATE(2039,4,1) + TIME(0,0,0)</f>
        <v>50861</v>
      </c>
      <c r="C54320">
        <v>27.611824036000002</v>
      </c>
    </row>
    <row r="54321" spans="1:3" x14ac:dyDescent="0.25">
      <c r="A54321">
        <v>14365</v>
      </c>
      <c r="B54321" s="1">
        <f>DATE(2039,5,1) + TIME(0,0,0)</f>
        <v>50891</v>
      </c>
      <c r="C54321">
        <v>27.614578247000001</v>
      </c>
    </row>
    <row r="54322" spans="1:3" x14ac:dyDescent="0.25">
      <c r="A54322">
        <v>14396</v>
      </c>
      <c r="B54322" s="1">
        <f>DATE(2039,6,1) + TIME(0,0,0)</f>
        <v>50922</v>
      </c>
      <c r="C54322">
        <v>27.617418289</v>
      </c>
    </row>
    <row r="54323" spans="1:3" x14ac:dyDescent="0.25">
      <c r="A54323">
        <v>14426</v>
      </c>
      <c r="B54323" s="1">
        <f>DATE(2039,7,1) + TIME(0,0,0)</f>
        <v>50952</v>
      </c>
      <c r="C54323">
        <v>27.620162963999999</v>
      </c>
    </row>
    <row r="54324" spans="1:3" x14ac:dyDescent="0.25">
      <c r="A54324">
        <v>14457</v>
      </c>
      <c r="B54324" s="1">
        <f>DATE(2039,8,1) + TIME(0,0,0)</f>
        <v>50983</v>
      </c>
      <c r="C54324">
        <v>27.622993469000001</v>
      </c>
    </row>
    <row r="54325" spans="1:3" x14ac:dyDescent="0.25">
      <c r="A54325">
        <v>14488</v>
      </c>
      <c r="B54325" s="1">
        <f>DATE(2039,9,1) + TIME(0,0,0)</f>
        <v>51014</v>
      </c>
      <c r="C54325">
        <v>27.62582016</v>
      </c>
    </row>
    <row r="54326" spans="1:3" x14ac:dyDescent="0.25">
      <c r="A54326">
        <v>14518</v>
      </c>
      <c r="B54326" s="1">
        <f>DATE(2039,10,1) + TIME(0,0,0)</f>
        <v>51044</v>
      </c>
      <c r="C54326">
        <v>27.628551482999999</v>
      </c>
    </row>
    <row r="54327" spans="1:3" x14ac:dyDescent="0.25">
      <c r="A54327">
        <v>14549</v>
      </c>
      <c r="B54327" s="1">
        <f>DATE(2039,11,1) + TIME(0,0,0)</f>
        <v>51075</v>
      </c>
      <c r="C54327">
        <v>27.631368637000001</v>
      </c>
    </row>
    <row r="54328" spans="1:3" x14ac:dyDescent="0.25">
      <c r="A54328">
        <v>14579</v>
      </c>
      <c r="B54328" s="1">
        <f>DATE(2039,12,1) + TIME(0,0,0)</f>
        <v>51105</v>
      </c>
      <c r="C54328">
        <v>27.634090424</v>
      </c>
    </row>
    <row r="54329" spans="1:3" x14ac:dyDescent="0.25">
      <c r="A54329">
        <v>14610</v>
      </c>
      <c r="B54329" s="1">
        <f>DATE(2040,1,1) + TIME(0,0,0)</f>
        <v>51136</v>
      </c>
      <c r="C54329">
        <v>27.636899948</v>
      </c>
    </row>
    <row r="54330" spans="1:3" x14ac:dyDescent="0.25">
      <c r="A54330">
        <v>14641</v>
      </c>
      <c r="B54330" s="1">
        <f>DATE(2040,2,1) + TIME(0,0,0)</f>
        <v>51167</v>
      </c>
      <c r="C54330">
        <v>27.639703750999999</v>
      </c>
    </row>
    <row r="54331" spans="1:3" x14ac:dyDescent="0.25">
      <c r="A54331">
        <v>14670</v>
      </c>
      <c r="B54331" s="1">
        <f>DATE(2040,3,1) + TIME(0,0,0)</f>
        <v>51196</v>
      </c>
      <c r="C54331">
        <v>27.642322539999999</v>
      </c>
    </row>
    <row r="54332" spans="1:3" x14ac:dyDescent="0.25">
      <c r="A54332">
        <v>14701</v>
      </c>
      <c r="B54332" s="1">
        <f>DATE(2040,4,1) + TIME(0,0,0)</f>
        <v>51227</v>
      </c>
      <c r="C54332">
        <v>27.645116806000001</v>
      </c>
    </row>
    <row r="54333" spans="1:3" x14ac:dyDescent="0.25">
      <c r="A54333">
        <v>14731</v>
      </c>
      <c r="B54333" s="1">
        <f>DATE(2040,5,1) + TIME(0,0,0)</f>
        <v>51257</v>
      </c>
      <c r="C54333">
        <v>27.647817612000001</v>
      </c>
    </row>
    <row r="54334" spans="1:3" x14ac:dyDescent="0.25">
      <c r="A54334">
        <v>14762</v>
      </c>
      <c r="B54334" s="1">
        <f>DATE(2040,6,1) + TIME(0,0,0)</f>
        <v>51288</v>
      </c>
      <c r="C54334">
        <v>27.650604248</v>
      </c>
    </row>
    <row r="54335" spans="1:3" x14ac:dyDescent="0.25">
      <c r="A54335">
        <v>14792</v>
      </c>
      <c r="B54335" s="1">
        <f>DATE(2040,7,1) + TIME(0,0,0)</f>
        <v>51318</v>
      </c>
      <c r="C54335">
        <v>27.653297424000002</v>
      </c>
    </row>
    <row r="54336" spans="1:3" x14ac:dyDescent="0.25">
      <c r="A54336">
        <v>14823</v>
      </c>
      <c r="B54336" s="1">
        <f>DATE(2040,8,1) + TIME(0,0,0)</f>
        <v>51349</v>
      </c>
      <c r="C54336">
        <v>27.656074524000001</v>
      </c>
    </row>
    <row r="54337" spans="1:3" x14ac:dyDescent="0.25">
      <c r="A54337">
        <v>14854</v>
      </c>
      <c r="B54337" s="1">
        <f>DATE(2040,9,1) + TIME(0,0,0)</f>
        <v>51380</v>
      </c>
      <c r="C54337">
        <v>27.658847809000001</v>
      </c>
    </row>
    <row r="54338" spans="1:3" x14ac:dyDescent="0.25">
      <c r="A54338">
        <v>14884</v>
      </c>
      <c r="B54338" s="1">
        <f>DATE(2040,10,1) + TIME(0,0,0)</f>
        <v>51410</v>
      </c>
      <c r="C54338">
        <v>27.661527633999999</v>
      </c>
    </row>
    <row r="54339" spans="1:3" x14ac:dyDescent="0.25">
      <c r="A54339">
        <v>14915</v>
      </c>
      <c r="B54339" s="1">
        <f>DATE(2040,11,1) + TIME(0,0,0)</f>
        <v>51441</v>
      </c>
      <c r="C54339">
        <v>27.664291381999998</v>
      </c>
    </row>
    <row r="54340" spans="1:3" x14ac:dyDescent="0.25">
      <c r="A54340">
        <v>14945</v>
      </c>
      <c r="B54340" s="1">
        <f>DATE(2040,12,1) + TIME(0,0,0)</f>
        <v>51471</v>
      </c>
      <c r="C54340">
        <v>27.666963577000001</v>
      </c>
    </row>
    <row r="54341" spans="1:3" x14ac:dyDescent="0.25">
      <c r="A54341">
        <v>14976</v>
      </c>
      <c r="B54341" s="1">
        <f>DATE(2041,1,1) + TIME(0,0,0)</f>
        <v>51502</v>
      </c>
      <c r="C54341">
        <v>27.669719696000001</v>
      </c>
    </row>
    <row r="54342" spans="1:3" x14ac:dyDescent="0.25">
      <c r="A54342">
        <v>15007</v>
      </c>
      <c r="B54342" s="1">
        <f>DATE(2041,2,1) + TIME(0,0,0)</f>
        <v>51533</v>
      </c>
      <c r="C54342">
        <v>27.672470093000001</v>
      </c>
    </row>
    <row r="54343" spans="1:3" x14ac:dyDescent="0.25">
      <c r="A54343">
        <v>15035</v>
      </c>
      <c r="B54343" s="1">
        <f>DATE(2041,3,1) + TIME(0,0,0)</f>
        <v>51561</v>
      </c>
      <c r="C54343">
        <v>27.674951553</v>
      </c>
    </row>
    <row r="54344" spans="1:3" x14ac:dyDescent="0.25">
      <c r="A54344">
        <v>15066</v>
      </c>
      <c r="B54344" s="1">
        <f>DATE(2041,4,1) + TIME(0,0,0)</f>
        <v>51592</v>
      </c>
      <c r="C54344">
        <v>27.677696227999999</v>
      </c>
    </row>
    <row r="54345" spans="1:3" x14ac:dyDescent="0.25">
      <c r="A54345">
        <v>15096</v>
      </c>
      <c r="B54345" s="1">
        <f>DATE(2041,5,1) + TIME(0,0,0)</f>
        <v>51622</v>
      </c>
      <c r="C54345">
        <v>27.680345535000001</v>
      </c>
    </row>
    <row r="54346" spans="1:3" x14ac:dyDescent="0.25">
      <c r="A54346">
        <v>15127</v>
      </c>
      <c r="B54346" s="1">
        <f>DATE(2041,6,1) + TIME(0,0,0)</f>
        <v>51653</v>
      </c>
      <c r="C54346">
        <v>27.683080672999999</v>
      </c>
    </row>
    <row r="54347" spans="1:3" x14ac:dyDescent="0.25">
      <c r="A54347">
        <v>15157</v>
      </c>
      <c r="B54347" s="1">
        <f>DATE(2041,7,1) + TIME(0,0,0)</f>
        <v>51683</v>
      </c>
      <c r="C54347">
        <v>27.685724258</v>
      </c>
    </row>
    <row r="54348" spans="1:3" x14ac:dyDescent="0.25">
      <c r="A54348">
        <v>15188</v>
      </c>
      <c r="B54348" s="1">
        <f>DATE(2041,8,1) + TIME(0,0,0)</f>
        <v>51714</v>
      </c>
      <c r="C54348">
        <v>27.688449859999999</v>
      </c>
    </row>
    <row r="54349" spans="1:3" x14ac:dyDescent="0.25">
      <c r="A54349">
        <v>15219</v>
      </c>
      <c r="B54349" s="1">
        <f>DATE(2041,9,1) + TIME(0,0,0)</f>
        <v>51745</v>
      </c>
      <c r="C54349">
        <v>27.691173552999999</v>
      </c>
    </row>
    <row r="54350" spans="1:3" x14ac:dyDescent="0.25">
      <c r="A54350">
        <v>15249</v>
      </c>
      <c r="B54350" s="1">
        <f>DATE(2041,10,1) + TIME(0,0,0)</f>
        <v>51775</v>
      </c>
      <c r="C54350">
        <v>27.693803787</v>
      </c>
    </row>
    <row r="54351" spans="1:3" x14ac:dyDescent="0.25">
      <c r="A54351">
        <v>15280</v>
      </c>
      <c r="B54351" s="1">
        <f>DATE(2041,11,1) + TIME(0,0,0)</f>
        <v>51806</v>
      </c>
      <c r="C54351">
        <v>27.696517944</v>
      </c>
    </row>
    <row r="54352" spans="1:3" x14ac:dyDescent="0.25">
      <c r="A54352">
        <v>15310</v>
      </c>
      <c r="B54352" s="1">
        <f>DATE(2041,12,1) + TIME(0,0,0)</f>
        <v>51836</v>
      </c>
      <c r="C54352">
        <v>27.699140548999999</v>
      </c>
    </row>
    <row r="54353" spans="1:3" x14ac:dyDescent="0.25">
      <c r="A54353">
        <v>15341</v>
      </c>
      <c r="B54353" s="1">
        <f>DATE(2042,1,1) + TIME(0,0,0)</f>
        <v>51867</v>
      </c>
      <c r="C54353">
        <v>27.701845168999998</v>
      </c>
    </row>
    <row r="54354" spans="1:3" x14ac:dyDescent="0.25">
      <c r="A54354">
        <v>15372</v>
      </c>
      <c r="B54354" s="1">
        <f>DATE(2042,2,1) + TIME(0,0,0)</f>
        <v>51898</v>
      </c>
      <c r="C54354">
        <v>27.704547882</v>
      </c>
    </row>
    <row r="54355" spans="1:3" x14ac:dyDescent="0.25">
      <c r="A54355">
        <v>15400</v>
      </c>
      <c r="B54355" s="1">
        <f>DATE(2042,3,1) + TIME(0,0,0)</f>
        <v>51926</v>
      </c>
      <c r="C54355">
        <v>27.706983566000002</v>
      </c>
    </row>
    <row r="54356" spans="1:3" x14ac:dyDescent="0.25">
      <c r="A54356">
        <v>15431</v>
      </c>
      <c r="B54356" s="1">
        <f>DATE(2042,4,1) + TIME(0,0,0)</f>
        <v>51957</v>
      </c>
      <c r="C54356">
        <v>27.709676742999999</v>
      </c>
    </row>
    <row r="54357" spans="1:3" x14ac:dyDescent="0.25">
      <c r="A54357">
        <v>15461</v>
      </c>
      <c r="B54357" s="1">
        <f>DATE(2042,5,1) + TIME(0,0,0)</f>
        <v>51987</v>
      </c>
      <c r="C54357">
        <v>27.712280273000001</v>
      </c>
    </row>
    <row r="54358" spans="1:3" x14ac:dyDescent="0.25">
      <c r="A54358">
        <v>15492</v>
      </c>
      <c r="B54358" s="1">
        <f>DATE(2042,6,1) + TIME(0,0,0)</f>
        <v>52018</v>
      </c>
      <c r="C54358">
        <v>27.71496582</v>
      </c>
    </row>
    <row r="54359" spans="1:3" x14ac:dyDescent="0.25">
      <c r="A54359">
        <v>15522</v>
      </c>
      <c r="B54359" s="1">
        <f>DATE(2042,7,1) + TIME(0,0,0)</f>
        <v>52048</v>
      </c>
      <c r="C54359">
        <v>27.717561721999999</v>
      </c>
    </row>
    <row r="54360" spans="1:3" x14ac:dyDescent="0.25">
      <c r="A54360">
        <v>15553</v>
      </c>
      <c r="B54360" s="1">
        <f>DATE(2042,8,1) + TIME(0,0,0)</f>
        <v>52079</v>
      </c>
      <c r="C54360">
        <v>27.720237732000001</v>
      </c>
    </row>
    <row r="54361" spans="1:3" x14ac:dyDescent="0.25">
      <c r="A54361">
        <v>15584</v>
      </c>
      <c r="B54361" s="1">
        <f>DATE(2042,9,1) + TIME(0,0,0)</f>
        <v>52110</v>
      </c>
      <c r="C54361">
        <v>27.722911835000001</v>
      </c>
    </row>
    <row r="54362" spans="1:3" x14ac:dyDescent="0.25">
      <c r="A54362">
        <v>15614</v>
      </c>
      <c r="B54362" s="1">
        <f>DATE(2042,10,1) + TIME(0,0,0)</f>
        <v>52140</v>
      </c>
      <c r="C54362">
        <v>27.725494385000001</v>
      </c>
    </row>
    <row r="54363" spans="1:3" x14ac:dyDescent="0.25">
      <c r="A54363">
        <v>15645</v>
      </c>
      <c r="B54363" s="1">
        <f>DATE(2042,11,1) + TIME(0,0,0)</f>
        <v>52171</v>
      </c>
      <c r="C54363">
        <v>27.728160857999999</v>
      </c>
    </row>
    <row r="54364" spans="1:3" x14ac:dyDescent="0.25">
      <c r="A54364">
        <v>15675</v>
      </c>
      <c r="B54364" s="1">
        <f>DATE(2042,12,1) + TIME(0,0,0)</f>
        <v>52201</v>
      </c>
      <c r="C54364">
        <v>27.730735779</v>
      </c>
    </row>
    <row r="54365" spans="1:3" x14ac:dyDescent="0.25">
      <c r="A54365">
        <v>15706</v>
      </c>
      <c r="B54365" s="1">
        <f>DATE(2043,1,1) + TIME(0,0,0)</f>
        <v>52232</v>
      </c>
      <c r="C54365">
        <v>27.733392715000001</v>
      </c>
    </row>
    <row r="54366" spans="1:3" x14ac:dyDescent="0.25">
      <c r="A54366">
        <v>15737</v>
      </c>
      <c r="B54366" s="1">
        <f>DATE(2043,2,1) + TIME(0,0,0)</f>
        <v>52263</v>
      </c>
      <c r="C54366">
        <v>27.736047745</v>
      </c>
    </row>
    <row r="54367" spans="1:3" x14ac:dyDescent="0.25">
      <c r="A54367">
        <v>15765</v>
      </c>
      <c r="B54367" s="1">
        <f>DATE(2043,3,1) + TIME(0,0,0)</f>
        <v>52291</v>
      </c>
      <c r="C54367">
        <v>27.73843956</v>
      </c>
    </row>
    <row r="54368" spans="1:3" x14ac:dyDescent="0.25">
      <c r="A54368">
        <v>15796</v>
      </c>
      <c r="B54368" s="1">
        <f>DATE(2043,4,1) + TIME(0,0,0)</f>
        <v>52322</v>
      </c>
      <c r="C54368">
        <v>27.741085051999999</v>
      </c>
    </row>
    <row r="54369" spans="1:3" x14ac:dyDescent="0.25">
      <c r="A54369">
        <v>15826</v>
      </c>
      <c r="B54369" s="1">
        <f>DATE(2043,5,1) + TIME(0,0,0)</f>
        <v>52352</v>
      </c>
      <c r="C54369">
        <v>27.743642807000001</v>
      </c>
    </row>
    <row r="54370" spans="1:3" x14ac:dyDescent="0.25">
      <c r="A54370">
        <v>15857</v>
      </c>
      <c r="B54370" s="1">
        <f>DATE(2043,6,1) + TIME(0,0,0)</f>
        <v>52383</v>
      </c>
      <c r="C54370">
        <v>27.746280670000001</v>
      </c>
    </row>
    <row r="54371" spans="1:3" x14ac:dyDescent="0.25">
      <c r="A54371">
        <v>15887</v>
      </c>
      <c r="B54371" s="1">
        <f>DATE(2043,7,1) + TIME(0,0,0)</f>
        <v>52413</v>
      </c>
      <c r="C54371">
        <v>27.748828887999998</v>
      </c>
    </row>
    <row r="54372" spans="1:3" x14ac:dyDescent="0.25">
      <c r="A54372">
        <v>15918</v>
      </c>
      <c r="B54372" s="1">
        <f>DATE(2043,8,1) + TIME(0,0,0)</f>
        <v>52444</v>
      </c>
      <c r="C54372">
        <v>27.751459122</v>
      </c>
    </row>
    <row r="54373" spans="1:3" x14ac:dyDescent="0.25">
      <c r="A54373">
        <v>15949</v>
      </c>
      <c r="B54373" s="1">
        <f>DATE(2043,9,1) + TIME(0,0,0)</f>
        <v>52475</v>
      </c>
      <c r="C54373">
        <v>27.754085540999998</v>
      </c>
    </row>
    <row r="54374" spans="1:3" x14ac:dyDescent="0.25">
      <c r="A54374">
        <v>15979</v>
      </c>
      <c r="B54374" s="1">
        <f>DATE(2043,10,1) + TIME(0,0,0)</f>
        <v>52505</v>
      </c>
      <c r="C54374">
        <v>27.756622314000001</v>
      </c>
    </row>
    <row r="54375" spans="1:3" x14ac:dyDescent="0.25">
      <c r="A54375">
        <v>16010</v>
      </c>
      <c r="B54375" s="1">
        <f>DATE(2043,11,1) + TIME(0,0,0)</f>
        <v>52536</v>
      </c>
      <c r="C54375">
        <v>27.759241104000001</v>
      </c>
    </row>
    <row r="54376" spans="1:3" x14ac:dyDescent="0.25">
      <c r="A54376">
        <v>16040</v>
      </c>
      <c r="B54376" s="1">
        <f>DATE(2043,12,1) + TIME(0,0,0)</f>
        <v>52566</v>
      </c>
      <c r="C54376">
        <v>27.761772155999999</v>
      </c>
    </row>
    <row r="54377" spans="1:3" x14ac:dyDescent="0.25">
      <c r="A54377">
        <v>16071</v>
      </c>
      <c r="B54377" s="1">
        <f>DATE(2044,1,1) + TIME(0,0,0)</f>
        <v>52597</v>
      </c>
      <c r="C54377">
        <v>27.764381408999999</v>
      </c>
    </row>
    <row r="54378" spans="1:3" x14ac:dyDescent="0.25">
      <c r="A54378">
        <v>16102</v>
      </c>
      <c r="B54378" s="1">
        <f>DATE(2044,2,1) + TIME(0,0,0)</f>
        <v>52628</v>
      </c>
      <c r="C54378">
        <v>27.766988754</v>
      </c>
    </row>
    <row r="54379" spans="1:3" x14ac:dyDescent="0.25">
      <c r="A54379">
        <v>16131</v>
      </c>
      <c r="B54379" s="1">
        <f>DATE(2044,3,1) + TIME(0,0,0)</f>
        <v>52657</v>
      </c>
      <c r="C54379">
        <v>27.769424438000001</v>
      </c>
    </row>
    <row r="54380" spans="1:3" x14ac:dyDescent="0.25">
      <c r="A54380">
        <v>16162</v>
      </c>
      <c r="B54380" s="1">
        <f>DATE(2044,4,1) + TIME(0,0,0)</f>
        <v>52688</v>
      </c>
      <c r="C54380">
        <v>27.772024155</v>
      </c>
    </row>
    <row r="54381" spans="1:3" x14ac:dyDescent="0.25">
      <c r="A54381">
        <v>16192</v>
      </c>
      <c r="B54381" s="1">
        <f>DATE(2044,5,1) + TIME(0,0,0)</f>
        <v>52718</v>
      </c>
      <c r="C54381">
        <v>27.774534225</v>
      </c>
    </row>
    <row r="54382" spans="1:3" x14ac:dyDescent="0.25">
      <c r="A54382">
        <v>16223</v>
      </c>
      <c r="B54382" s="1">
        <f>DATE(2044,6,1) + TIME(0,0,0)</f>
        <v>52749</v>
      </c>
      <c r="C54382">
        <v>27.777126312</v>
      </c>
    </row>
    <row r="54383" spans="1:3" x14ac:dyDescent="0.25">
      <c r="A54383">
        <v>16253</v>
      </c>
      <c r="B54383" s="1">
        <f>DATE(2044,7,1) + TIME(0,0,0)</f>
        <v>52779</v>
      </c>
      <c r="C54383">
        <v>27.779630660999999</v>
      </c>
    </row>
    <row r="54384" spans="1:3" x14ac:dyDescent="0.25">
      <c r="A54384">
        <v>16284</v>
      </c>
      <c r="B54384" s="1">
        <f>DATE(2044,8,1) + TIME(0,0,0)</f>
        <v>52810</v>
      </c>
      <c r="C54384">
        <v>27.782215118</v>
      </c>
    </row>
    <row r="54385" spans="1:3" x14ac:dyDescent="0.25">
      <c r="A54385">
        <v>16315</v>
      </c>
      <c r="B54385" s="1">
        <f>DATE(2044,9,1) + TIME(0,0,0)</f>
        <v>52841</v>
      </c>
      <c r="C54385">
        <v>27.784795761000002</v>
      </c>
    </row>
    <row r="54386" spans="1:3" x14ac:dyDescent="0.25">
      <c r="A54386">
        <v>16345</v>
      </c>
      <c r="B54386" s="1">
        <f>DATE(2044,10,1) + TIME(0,0,0)</f>
        <v>52871</v>
      </c>
      <c r="C54386">
        <v>27.787288665999998</v>
      </c>
    </row>
    <row r="54387" spans="1:3" x14ac:dyDescent="0.25">
      <c r="A54387">
        <v>16376</v>
      </c>
      <c r="B54387" s="1">
        <f>DATE(2044,11,1) + TIME(0,0,0)</f>
        <v>52902</v>
      </c>
      <c r="C54387">
        <v>27.789861679000001</v>
      </c>
    </row>
    <row r="54388" spans="1:3" x14ac:dyDescent="0.25">
      <c r="A54388">
        <v>16406</v>
      </c>
      <c r="B54388" s="1">
        <f>DATE(2044,12,1) + TIME(0,0,0)</f>
        <v>52932</v>
      </c>
      <c r="C54388">
        <v>27.792346953999999</v>
      </c>
    </row>
    <row r="54389" spans="1:3" x14ac:dyDescent="0.25">
      <c r="A54389">
        <v>16437</v>
      </c>
      <c r="B54389" s="1">
        <f>DATE(2045,1,1) + TIME(0,0,0)</f>
        <v>52963</v>
      </c>
      <c r="C54389">
        <v>27.794912338</v>
      </c>
    </row>
    <row r="54390" spans="1:3" x14ac:dyDescent="0.25">
      <c r="A54390">
        <v>16468</v>
      </c>
      <c r="B54390" s="1">
        <f>DATE(2045,2,1) + TIME(0,0,0)</f>
        <v>52994</v>
      </c>
      <c r="C54390">
        <v>27.797473907000001</v>
      </c>
    </row>
    <row r="54391" spans="1:3" x14ac:dyDescent="0.25">
      <c r="A54391">
        <v>16496</v>
      </c>
      <c r="B54391" s="1">
        <f>DATE(2045,3,1) + TIME(0,0,0)</f>
        <v>53022</v>
      </c>
      <c r="C54391">
        <v>27.799783707</v>
      </c>
    </row>
    <row r="54392" spans="1:3" x14ac:dyDescent="0.25">
      <c r="A54392">
        <v>16527</v>
      </c>
      <c r="B54392" s="1">
        <f>DATE(2045,4,1) + TIME(0,0,0)</f>
        <v>53053</v>
      </c>
      <c r="C54392">
        <v>27.802337646000002</v>
      </c>
    </row>
    <row r="54393" spans="1:3" x14ac:dyDescent="0.25">
      <c r="A54393">
        <v>16557</v>
      </c>
      <c r="B54393" s="1">
        <f>DATE(2045,5,1) + TIME(0,0,0)</f>
        <v>53083</v>
      </c>
      <c r="C54393">
        <v>27.804805756</v>
      </c>
    </row>
    <row r="54394" spans="1:3" x14ac:dyDescent="0.25">
      <c r="A54394">
        <v>16588</v>
      </c>
      <c r="B54394" s="1">
        <f>DATE(2045,6,1) + TIME(0,0,0)</f>
        <v>53114</v>
      </c>
      <c r="C54394">
        <v>27.807353973000001</v>
      </c>
    </row>
    <row r="54395" spans="1:3" x14ac:dyDescent="0.25">
      <c r="A54395">
        <v>16618</v>
      </c>
      <c r="B54395" s="1">
        <f>DATE(2045,7,1) + TIME(0,0,0)</f>
        <v>53144</v>
      </c>
      <c r="C54395">
        <v>27.809814453000001</v>
      </c>
    </row>
    <row r="54396" spans="1:3" x14ac:dyDescent="0.25">
      <c r="A54396">
        <v>16649</v>
      </c>
      <c r="B54396" s="1">
        <f>DATE(2045,8,1) + TIME(0,0,0)</f>
        <v>53175</v>
      </c>
      <c r="C54396">
        <v>27.812353133999999</v>
      </c>
    </row>
    <row r="54397" spans="1:3" x14ac:dyDescent="0.25">
      <c r="A54397">
        <v>16680</v>
      </c>
      <c r="B54397" s="1">
        <f>DATE(2045,9,1) + TIME(0,0,0)</f>
        <v>53206</v>
      </c>
      <c r="C54397">
        <v>27.814889908000001</v>
      </c>
    </row>
    <row r="54398" spans="1:3" x14ac:dyDescent="0.25">
      <c r="A54398">
        <v>16710</v>
      </c>
      <c r="B54398" s="1">
        <f>DATE(2045,10,1) + TIME(0,0,0)</f>
        <v>53236</v>
      </c>
      <c r="C54398">
        <v>27.817338942999999</v>
      </c>
    </row>
    <row r="54399" spans="1:3" x14ac:dyDescent="0.25">
      <c r="A54399">
        <v>16741</v>
      </c>
      <c r="B54399" s="1">
        <f>DATE(2045,11,1) + TIME(0,0,0)</f>
        <v>53267</v>
      </c>
      <c r="C54399">
        <v>27.819868088</v>
      </c>
    </row>
    <row r="54400" spans="1:3" x14ac:dyDescent="0.25">
      <c r="A54400">
        <v>16771</v>
      </c>
      <c r="B54400" s="1">
        <f>DATE(2045,12,1) + TIME(0,0,0)</f>
        <v>53297</v>
      </c>
      <c r="C54400">
        <v>27.822311401</v>
      </c>
    </row>
    <row r="54401" spans="1:3" x14ac:dyDescent="0.25">
      <c r="A54401">
        <v>16802</v>
      </c>
      <c r="B54401" s="1">
        <f>DATE(2046,1,1) + TIME(0,0,0)</f>
        <v>53328</v>
      </c>
      <c r="C54401">
        <v>27.824832915999998</v>
      </c>
    </row>
    <row r="54402" spans="1:3" x14ac:dyDescent="0.25">
      <c r="A54402">
        <v>16833</v>
      </c>
      <c r="B54402" s="1">
        <f>DATE(2046,2,1) + TIME(0,0,0)</f>
        <v>53359</v>
      </c>
      <c r="C54402">
        <v>27.827350616</v>
      </c>
    </row>
    <row r="54403" spans="1:3" x14ac:dyDescent="0.25">
      <c r="A54403">
        <v>16861</v>
      </c>
      <c r="B54403" s="1">
        <f>DATE(2046,3,1) + TIME(0,0,0)</f>
        <v>53387</v>
      </c>
      <c r="C54403">
        <v>27.829620361</v>
      </c>
    </row>
    <row r="54404" spans="1:3" x14ac:dyDescent="0.25">
      <c r="A54404">
        <v>16892</v>
      </c>
      <c r="B54404" s="1">
        <f>DATE(2046,4,1) + TIME(0,0,0)</f>
        <v>53418</v>
      </c>
      <c r="C54404">
        <v>27.832132339000001</v>
      </c>
    </row>
    <row r="54405" spans="1:3" x14ac:dyDescent="0.25">
      <c r="A54405">
        <v>16922</v>
      </c>
      <c r="B54405" s="1">
        <f>DATE(2046,5,1) + TIME(0,0,0)</f>
        <v>53448</v>
      </c>
      <c r="C54405">
        <v>27.834558486999999</v>
      </c>
    </row>
    <row r="54406" spans="1:3" x14ac:dyDescent="0.25">
      <c r="A54406">
        <v>16953</v>
      </c>
      <c r="B54406" s="1">
        <f>DATE(2046,6,1) + TIME(0,0,0)</f>
        <v>53479</v>
      </c>
      <c r="C54406">
        <v>27.837060928</v>
      </c>
    </row>
    <row r="54407" spans="1:3" x14ac:dyDescent="0.25">
      <c r="A54407">
        <v>16983</v>
      </c>
      <c r="B54407" s="1">
        <f>DATE(2046,7,1) + TIME(0,0,0)</f>
        <v>53509</v>
      </c>
      <c r="C54407">
        <v>27.839479445999999</v>
      </c>
    </row>
    <row r="54408" spans="1:3" x14ac:dyDescent="0.25">
      <c r="A54408">
        <v>17014</v>
      </c>
      <c r="B54408" s="1">
        <f>DATE(2046,8,1) + TIME(0,0,0)</f>
        <v>53540</v>
      </c>
      <c r="C54408">
        <v>27.841976165999998</v>
      </c>
    </row>
    <row r="54409" spans="1:3" x14ac:dyDescent="0.25">
      <c r="A54409">
        <v>17045</v>
      </c>
      <c r="B54409" s="1">
        <f>DATE(2046,9,1) + TIME(0,0,0)</f>
        <v>53571</v>
      </c>
      <c r="C54409">
        <v>27.844469069999999</v>
      </c>
    </row>
    <row r="54410" spans="1:3" x14ac:dyDescent="0.25">
      <c r="A54410">
        <v>17075</v>
      </c>
      <c r="B54410" s="1">
        <f>DATE(2046,10,1) + TIME(0,0,0)</f>
        <v>53601</v>
      </c>
      <c r="C54410">
        <v>27.846878052000001</v>
      </c>
    </row>
    <row r="54411" spans="1:3" x14ac:dyDescent="0.25">
      <c r="A54411">
        <v>17106</v>
      </c>
      <c r="B54411" s="1">
        <f>DATE(2046,11,1) + TIME(0,0,0)</f>
        <v>53632</v>
      </c>
      <c r="C54411">
        <v>27.849363326999999</v>
      </c>
    </row>
    <row r="54412" spans="1:3" x14ac:dyDescent="0.25">
      <c r="A54412">
        <v>17136</v>
      </c>
      <c r="B54412" s="1">
        <f>DATE(2046,12,1) + TIME(0,0,0)</f>
        <v>53662</v>
      </c>
      <c r="C54412">
        <v>27.851764678999999</v>
      </c>
    </row>
    <row r="54413" spans="1:3" x14ac:dyDescent="0.25">
      <c r="A54413">
        <v>17167</v>
      </c>
      <c r="B54413" s="1">
        <f>DATE(2047,1,1) + TIME(0,0,0)</f>
        <v>53693</v>
      </c>
      <c r="C54413">
        <v>27.854244231999999</v>
      </c>
    </row>
    <row r="54414" spans="1:3" x14ac:dyDescent="0.25">
      <c r="A54414">
        <v>17198</v>
      </c>
      <c r="B54414" s="1">
        <f>DATE(2047,2,1) + TIME(0,0,0)</f>
        <v>53724</v>
      </c>
      <c r="C54414">
        <v>27.856718062999999</v>
      </c>
    </row>
    <row r="54415" spans="1:3" x14ac:dyDescent="0.25">
      <c r="A54415">
        <v>17226</v>
      </c>
      <c r="B54415" s="1">
        <f>DATE(2047,3,1) + TIME(0,0,0)</f>
        <v>53752</v>
      </c>
      <c r="C54415">
        <v>27.858951568999998</v>
      </c>
    </row>
    <row r="54416" spans="1:3" x14ac:dyDescent="0.25">
      <c r="A54416">
        <v>17257</v>
      </c>
      <c r="B54416" s="1">
        <f>DATE(2047,4,1) + TIME(0,0,0)</f>
        <v>53783</v>
      </c>
      <c r="C54416">
        <v>27.861419678000001</v>
      </c>
    </row>
    <row r="54417" spans="1:3" x14ac:dyDescent="0.25">
      <c r="A54417">
        <v>17287</v>
      </c>
      <c r="B54417" s="1">
        <f>DATE(2047,5,1) + TIME(0,0,0)</f>
        <v>53813</v>
      </c>
      <c r="C54417">
        <v>27.863803864000001</v>
      </c>
    </row>
    <row r="54418" spans="1:3" x14ac:dyDescent="0.25">
      <c r="A54418">
        <v>17318</v>
      </c>
      <c r="B54418" s="1">
        <f>DATE(2047,6,1) + TIME(0,0,0)</f>
        <v>53844</v>
      </c>
      <c r="C54418">
        <v>27.866266250999999</v>
      </c>
    </row>
    <row r="54419" spans="1:3" x14ac:dyDescent="0.25">
      <c r="A54419">
        <v>17348</v>
      </c>
      <c r="B54419" s="1">
        <f>DATE(2047,7,1) + TIME(0,0,0)</f>
        <v>53874</v>
      </c>
      <c r="C54419">
        <v>27.868644713999998</v>
      </c>
    </row>
    <row r="54420" spans="1:3" x14ac:dyDescent="0.25">
      <c r="A54420">
        <v>17379</v>
      </c>
      <c r="B54420" s="1">
        <f>DATE(2047,8,1) + TIME(0,0,0)</f>
        <v>53905</v>
      </c>
      <c r="C54420">
        <v>27.871097564999999</v>
      </c>
    </row>
    <row r="54421" spans="1:3" x14ac:dyDescent="0.25">
      <c r="A54421">
        <v>17410</v>
      </c>
      <c r="B54421" s="1">
        <f>DATE(2047,9,1) + TIME(0,0,0)</f>
        <v>53936</v>
      </c>
      <c r="C54421">
        <v>27.873548507999999</v>
      </c>
    </row>
    <row r="54422" spans="1:3" x14ac:dyDescent="0.25">
      <c r="A54422">
        <v>17440</v>
      </c>
      <c r="B54422" s="1">
        <f>DATE(2047,10,1) + TIME(0,0,0)</f>
        <v>53966</v>
      </c>
      <c r="C54422">
        <v>27.875917435000002</v>
      </c>
    </row>
    <row r="54423" spans="1:3" x14ac:dyDescent="0.25">
      <c r="A54423">
        <v>17471</v>
      </c>
      <c r="B54423" s="1">
        <f>DATE(2047,11,1) + TIME(0,0,0)</f>
        <v>53997</v>
      </c>
      <c r="C54423">
        <v>27.878360747999999</v>
      </c>
    </row>
    <row r="54424" spans="1:3" x14ac:dyDescent="0.25">
      <c r="A54424">
        <v>17501</v>
      </c>
      <c r="B54424" s="1">
        <f>DATE(2047,12,1) + TIME(0,0,0)</f>
        <v>54027</v>
      </c>
      <c r="C54424">
        <v>27.880723953</v>
      </c>
    </row>
    <row r="54425" spans="1:3" x14ac:dyDescent="0.25">
      <c r="A54425">
        <v>17532</v>
      </c>
      <c r="B54425" s="1">
        <f>DATE(2048,1,1) + TIME(0,0,0)</f>
        <v>54058</v>
      </c>
      <c r="C54425">
        <v>27.883159636999999</v>
      </c>
    </row>
    <row r="54426" spans="1:3" x14ac:dyDescent="0.25">
      <c r="A54426">
        <v>17563</v>
      </c>
      <c r="B54426" s="1">
        <f>DATE(2048,2,1) + TIME(0,0,0)</f>
        <v>54089</v>
      </c>
      <c r="C54426">
        <v>27.885593413999999</v>
      </c>
    </row>
    <row r="54427" spans="1:3" x14ac:dyDescent="0.25">
      <c r="A54427">
        <v>17592</v>
      </c>
      <c r="B54427" s="1">
        <f>DATE(2048,3,1) + TIME(0,0,0)</f>
        <v>54118</v>
      </c>
      <c r="C54427">
        <v>27.887866974000001</v>
      </c>
    </row>
    <row r="54428" spans="1:3" x14ac:dyDescent="0.25">
      <c r="A54428">
        <v>17623</v>
      </c>
      <c r="B54428" s="1">
        <f>DATE(2048,4,1) + TIME(0,0,0)</f>
        <v>54149</v>
      </c>
      <c r="C54428">
        <v>27.890295029000001</v>
      </c>
    </row>
    <row r="54429" spans="1:3" x14ac:dyDescent="0.25">
      <c r="A54429">
        <v>17653</v>
      </c>
      <c r="B54429" s="1">
        <f>DATE(2048,5,1) + TIME(0,0,0)</f>
        <v>54179</v>
      </c>
      <c r="C54429">
        <v>27.892639160000002</v>
      </c>
    </row>
    <row r="54430" spans="1:3" x14ac:dyDescent="0.25">
      <c r="A54430">
        <v>17684</v>
      </c>
      <c r="B54430" s="1">
        <f>DATE(2048,6,1) + TIME(0,0,0)</f>
        <v>54210</v>
      </c>
      <c r="C54430">
        <v>27.895059585999999</v>
      </c>
    </row>
    <row r="54431" spans="1:3" x14ac:dyDescent="0.25">
      <c r="A54431">
        <v>17714</v>
      </c>
      <c r="B54431" s="1">
        <f>DATE(2048,7,1) + TIME(0,0,0)</f>
        <v>54240</v>
      </c>
      <c r="C54431">
        <v>27.897397994999999</v>
      </c>
    </row>
    <row r="54432" spans="1:3" x14ac:dyDescent="0.25">
      <c r="A54432">
        <v>17745</v>
      </c>
      <c r="B54432" s="1">
        <f>DATE(2048,8,1) + TIME(0,0,0)</f>
        <v>54271</v>
      </c>
      <c r="C54432">
        <v>27.899812698000002</v>
      </c>
    </row>
    <row r="54433" spans="1:3" x14ac:dyDescent="0.25">
      <c r="A54433">
        <v>17776</v>
      </c>
      <c r="B54433" s="1">
        <f>DATE(2048,9,1) + TIME(0,0,0)</f>
        <v>54302</v>
      </c>
      <c r="C54433">
        <v>27.90222168</v>
      </c>
    </row>
    <row r="54434" spans="1:3" x14ac:dyDescent="0.25">
      <c r="A54434">
        <v>17806</v>
      </c>
      <c r="B54434" s="1">
        <f>DATE(2048,10,1) + TIME(0,0,0)</f>
        <v>54332</v>
      </c>
      <c r="C54434">
        <v>27.904550552</v>
      </c>
    </row>
    <row r="54435" spans="1:3" x14ac:dyDescent="0.25">
      <c r="A54435">
        <v>17837</v>
      </c>
      <c r="B54435" s="1">
        <f>DATE(2048,11,1) + TIME(0,0,0)</f>
        <v>54363</v>
      </c>
      <c r="C54435">
        <v>27.906953812000001</v>
      </c>
    </row>
    <row r="54436" spans="1:3" x14ac:dyDescent="0.25">
      <c r="A54436">
        <v>17867</v>
      </c>
      <c r="B54436" s="1">
        <f>DATE(2048,12,1) + TIME(0,0,0)</f>
        <v>54393</v>
      </c>
      <c r="C54436">
        <v>27.909276962</v>
      </c>
    </row>
    <row r="54437" spans="1:3" x14ac:dyDescent="0.25">
      <c r="A54437">
        <v>17898</v>
      </c>
      <c r="B54437" s="1">
        <f>DATE(2049,1,1) + TIME(0,0,0)</f>
        <v>54424</v>
      </c>
      <c r="C54437">
        <v>27.9116745</v>
      </c>
    </row>
    <row r="54438" spans="1:3" x14ac:dyDescent="0.25">
      <c r="A54438">
        <v>17929</v>
      </c>
      <c r="B54438" s="1">
        <f>DATE(2049,2,1) + TIME(0,0,0)</f>
        <v>54455</v>
      </c>
      <c r="C54438">
        <v>27.914068222000001</v>
      </c>
    </row>
    <row r="54439" spans="1:3" x14ac:dyDescent="0.25">
      <c r="A54439">
        <v>17957</v>
      </c>
      <c r="B54439" s="1">
        <f>DATE(2049,3,1) + TIME(0,0,0)</f>
        <v>54483</v>
      </c>
      <c r="C54439">
        <v>27.916227340999999</v>
      </c>
    </row>
    <row r="54440" spans="1:3" x14ac:dyDescent="0.25">
      <c r="A54440">
        <v>17988</v>
      </c>
      <c r="B54440" s="1">
        <f>DATE(2049,4,1) + TIME(0,0,0)</f>
        <v>54514</v>
      </c>
      <c r="C54440">
        <v>27.918613434000001</v>
      </c>
    </row>
    <row r="54441" spans="1:3" x14ac:dyDescent="0.25">
      <c r="A54441">
        <v>18018</v>
      </c>
      <c r="B54441" s="1">
        <f>DATE(2049,5,1) + TIME(0,0,0)</f>
        <v>54544</v>
      </c>
      <c r="C54441">
        <v>27.920919418</v>
      </c>
    </row>
    <row r="54442" spans="1:3" x14ac:dyDescent="0.25">
      <c r="A54442">
        <v>18049</v>
      </c>
      <c r="B54442" s="1">
        <f>DATE(2049,6,1) + TIME(0,0,0)</f>
        <v>54575</v>
      </c>
      <c r="C54442">
        <v>27.923299789000001</v>
      </c>
    </row>
    <row r="54443" spans="1:3" x14ac:dyDescent="0.25">
      <c r="A54443">
        <v>18079</v>
      </c>
      <c r="B54443" s="1">
        <f>DATE(2049,7,1) + TIME(0,0,0)</f>
        <v>54605</v>
      </c>
      <c r="C54443">
        <v>27.925601959000002</v>
      </c>
    </row>
    <row r="54444" spans="1:3" x14ac:dyDescent="0.25">
      <c r="A54444">
        <v>18110</v>
      </c>
      <c r="B54444" s="1">
        <f>DATE(2049,8,1) + TIME(0,0,0)</f>
        <v>54636</v>
      </c>
      <c r="C54444">
        <v>27.927974701</v>
      </c>
    </row>
    <row r="54445" spans="1:3" x14ac:dyDescent="0.25">
      <c r="A54445">
        <v>18141</v>
      </c>
      <c r="B54445" s="1">
        <f>DATE(2049,9,1) + TIME(0,0,0)</f>
        <v>54667</v>
      </c>
      <c r="C54445">
        <v>27.930345535000001</v>
      </c>
    </row>
    <row r="54446" spans="1:3" x14ac:dyDescent="0.25">
      <c r="A54446">
        <v>18171</v>
      </c>
      <c r="B54446" s="1">
        <f>DATE(2049,10,1) + TIME(0,0,0)</f>
        <v>54697</v>
      </c>
      <c r="C54446">
        <v>27.932636260999999</v>
      </c>
    </row>
    <row r="54447" spans="1:3" x14ac:dyDescent="0.25">
      <c r="A54447">
        <v>18202</v>
      </c>
      <c r="B54447" s="1">
        <f>DATE(2049,11,1) + TIME(0,0,0)</f>
        <v>54728</v>
      </c>
      <c r="C54447">
        <v>27.935001372999999</v>
      </c>
    </row>
    <row r="54448" spans="1:3" x14ac:dyDescent="0.25">
      <c r="A54448">
        <v>18232</v>
      </c>
      <c r="B54448" s="1">
        <f>DATE(2049,12,1) + TIME(0,0,0)</f>
        <v>54758</v>
      </c>
      <c r="C54448">
        <v>27.937286377</v>
      </c>
    </row>
    <row r="54449" spans="1:3" x14ac:dyDescent="0.25">
      <c r="A54449">
        <v>18263</v>
      </c>
      <c r="B54449" s="1">
        <f>DATE(2050,1,1) + TIME(0,0,0)</f>
        <v>54789</v>
      </c>
      <c r="C54449">
        <v>27.93964386</v>
      </c>
    </row>
    <row r="54451" spans="1:3" x14ac:dyDescent="0.25">
      <c r="A54451" t="s">
        <v>93</v>
      </c>
    </row>
    <row r="54453" spans="1:3" x14ac:dyDescent="0.25">
      <c r="A54453" t="s">
        <v>1</v>
      </c>
      <c r="B54453" t="s">
        <v>2</v>
      </c>
      <c r="C54453" t="s">
        <v>3</v>
      </c>
    </row>
    <row r="54454" spans="1:3" x14ac:dyDescent="0.25">
      <c r="A54454">
        <v>0</v>
      </c>
      <c r="B54454" s="1">
        <f>DATE(2000,1,1) + TIME(0,0,0)</f>
        <v>36526</v>
      </c>
      <c r="C54454">
        <v>0</v>
      </c>
    </row>
    <row r="54455" spans="1:3" x14ac:dyDescent="0.25">
      <c r="A54455">
        <v>31</v>
      </c>
      <c r="B54455" s="1">
        <f>DATE(2000,2,1) + TIME(0,0,0)</f>
        <v>36557</v>
      </c>
      <c r="C54455">
        <v>4.7170181274000003</v>
      </c>
    </row>
    <row r="54456" spans="1:3" x14ac:dyDescent="0.25">
      <c r="A54456">
        <v>60</v>
      </c>
      <c r="B54456" s="1">
        <f>DATE(2000,3,1) + TIME(0,0,0)</f>
        <v>36586</v>
      </c>
      <c r="C54456">
        <v>7.8860058783999998</v>
      </c>
    </row>
    <row r="54457" spans="1:3" x14ac:dyDescent="0.25">
      <c r="A54457">
        <v>91</v>
      </c>
      <c r="B54457" s="1">
        <f>DATE(2000,4,1) + TIME(0,0,0)</f>
        <v>36617</v>
      </c>
      <c r="C54457">
        <v>9.8928918839000008</v>
      </c>
    </row>
    <row r="54458" spans="1:3" x14ac:dyDescent="0.25">
      <c r="A54458">
        <v>121</v>
      </c>
      <c r="B54458" s="1">
        <f>DATE(2000,5,1) + TIME(0,0,0)</f>
        <v>36647</v>
      </c>
      <c r="C54458">
        <v>11.588914871</v>
      </c>
    </row>
    <row r="54459" spans="1:3" x14ac:dyDescent="0.25">
      <c r="A54459">
        <v>152</v>
      </c>
      <c r="B54459" s="1">
        <f>DATE(2000,6,1) + TIME(0,0,0)</f>
        <v>36678</v>
      </c>
      <c r="C54459">
        <v>13.350175858</v>
      </c>
    </row>
    <row r="54460" spans="1:3" x14ac:dyDescent="0.25">
      <c r="A54460">
        <v>182</v>
      </c>
      <c r="B54460" s="1">
        <f>DATE(2000,7,1) + TIME(0,0,0)</f>
        <v>36708</v>
      </c>
      <c r="C54460">
        <v>14.922924042</v>
      </c>
    </row>
    <row r="54461" spans="1:3" x14ac:dyDescent="0.25">
      <c r="A54461">
        <v>213</v>
      </c>
      <c r="B54461" s="1">
        <f>DATE(2000,8,1) + TIME(0,0,0)</f>
        <v>36739</v>
      </c>
      <c r="C54461">
        <v>16.199798584</v>
      </c>
    </row>
    <row r="54462" spans="1:3" x14ac:dyDescent="0.25">
      <c r="A54462">
        <v>244</v>
      </c>
      <c r="B54462" s="1">
        <f>DATE(2000,9,1) + TIME(0,0,0)</f>
        <v>36770</v>
      </c>
      <c r="C54462">
        <v>17.220750808999998</v>
      </c>
    </row>
    <row r="54463" spans="1:3" x14ac:dyDescent="0.25">
      <c r="A54463">
        <v>274</v>
      </c>
      <c r="B54463" s="1">
        <f>DATE(2000,10,1) + TIME(0,0,0)</f>
        <v>36800</v>
      </c>
      <c r="C54463">
        <v>18.124332427999999</v>
      </c>
    </row>
    <row r="54464" spans="1:3" x14ac:dyDescent="0.25">
      <c r="A54464">
        <v>305</v>
      </c>
      <c r="B54464" s="1">
        <f>DATE(2000,11,1) + TIME(0,0,0)</f>
        <v>36831</v>
      </c>
      <c r="C54464">
        <v>18.969961166000001</v>
      </c>
    </row>
    <row r="54465" spans="1:3" x14ac:dyDescent="0.25">
      <c r="A54465">
        <v>335</v>
      </c>
      <c r="B54465" s="1">
        <f>DATE(2000,12,1) + TIME(0,0,0)</f>
        <v>36861</v>
      </c>
      <c r="C54465">
        <v>19.647956848</v>
      </c>
    </row>
    <row r="54466" spans="1:3" x14ac:dyDescent="0.25">
      <c r="A54466">
        <v>366</v>
      </c>
      <c r="B54466" s="1">
        <f>DATE(2001,1,1) + TIME(0,0,0)</f>
        <v>36892</v>
      </c>
      <c r="C54466">
        <v>20.169639586999999</v>
      </c>
    </row>
    <row r="54467" spans="1:3" x14ac:dyDescent="0.25">
      <c r="A54467">
        <v>397</v>
      </c>
      <c r="B54467" s="1">
        <f>DATE(2001,2,1) + TIME(0,0,0)</f>
        <v>36923</v>
      </c>
      <c r="C54467">
        <v>20.612865448000001</v>
      </c>
    </row>
    <row r="54468" spans="1:3" x14ac:dyDescent="0.25">
      <c r="A54468">
        <v>425</v>
      </c>
      <c r="B54468" s="1">
        <f>DATE(2001,3,1) + TIME(0,0,0)</f>
        <v>36951</v>
      </c>
      <c r="C54468">
        <v>20.953712462999999</v>
      </c>
    </row>
    <row r="54469" spans="1:3" x14ac:dyDescent="0.25">
      <c r="A54469">
        <v>456</v>
      </c>
      <c r="B54469" s="1">
        <f>DATE(2001,4,1) + TIME(0,0,0)</f>
        <v>36982</v>
      </c>
      <c r="C54469">
        <v>21.250982284999999</v>
      </c>
    </row>
    <row r="54470" spans="1:3" x14ac:dyDescent="0.25">
      <c r="A54470">
        <v>486</v>
      </c>
      <c r="B54470" s="1">
        <f>DATE(2001,5,1) + TIME(0,0,0)</f>
        <v>37012</v>
      </c>
      <c r="C54470">
        <v>21.479295731000001</v>
      </c>
    </row>
    <row r="54471" spans="1:3" x14ac:dyDescent="0.25">
      <c r="A54471">
        <v>517</v>
      </c>
      <c r="B54471" s="1">
        <f>DATE(2001,6,1) + TIME(0,0,0)</f>
        <v>37043</v>
      </c>
      <c r="C54471">
        <v>21.681983947999999</v>
      </c>
    </row>
    <row r="54472" spans="1:3" x14ac:dyDescent="0.25">
      <c r="A54472">
        <v>547</v>
      </c>
      <c r="B54472" s="1">
        <f>DATE(2001,7,1) + TIME(0,0,0)</f>
        <v>37073</v>
      </c>
      <c r="C54472">
        <v>21.855913162</v>
      </c>
    </row>
    <row r="54473" spans="1:3" x14ac:dyDescent="0.25">
      <c r="A54473">
        <v>578</v>
      </c>
      <c r="B54473" s="1">
        <f>DATE(2001,8,1) + TIME(0,0,0)</f>
        <v>37104</v>
      </c>
      <c r="C54473">
        <v>22.017480849999998</v>
      </c>
    </row>
    <row r="54474" spans="1:3" x14ac:dyDescent="0.25">
      <c r="A54474">
        <v>609</v>
      </c>
      <c r="B54474" s="1">
        <f>DATE(2001,9,1) + TIME(0,0,0)</f>
        <v>37135</v>
      </c>
      <c r="C54474">
        <v>22.161741256999999</v>
      </c>
    </row>
    <row r="54475" spans="1:3" x14ac:dyDescent="0.25">
      <c r="A54475">
        <v>639</v>
      </c>
      <c r="B54475" s="1">
        <f>DATE(2001,10,1) + TIME(0,0,0)</f>
        <v>37165</v>
      </c>
      <c r="C54475">
        <v>22.286310195999999</v>
      </c>
    </row>
    <row r="54476" spans="1:3" x14ac:dyDescent="0.25">
      <c r="A54476">
        <v>670</v>
      </c>
      <c r="B54476" s="1">
        <f>DATE(2001,11,1) + TIME(0,0,0)</f>
        <v>37196</v>
      </c>
      <c r="C54476">
        <v>22.401931763</v>
      </c>
    </row>
    <row r="54477" spans="1:3" x14ac:dyDescent="0.25">
      <c r="A54477">
        <v>700</v>
      </c>
      <c r="B54477" s="1">
        <f>DATE(2001,12,1) + TIME(0,0,0)</f>
        <v>37226</v>
      </c>
      <c r="C54477">
        <v>22.501661300999999</v>
      </c>
    </row>
    <row r="54478" spans="1:3" x14ac:dyDescent="0.25">
      <c r="A54478">
        <v>731</v>
      </c>
      <c r="B54478" s="1">
        <f>DATE(2002,1,1) + TIME(0,0,0)</f>
        <v>37257</v>
      </c>
      <c r="C54478">
        <v>22.593420029000001</v>
      </c>
    </row>
    <row r="54479" spans="1:3" x14ac:dyDescent="0.25">
      <c r="A54479">
        <v>762</v>
      </c>
      <c r="B54479" s="1">
        <f>DATE(2002,2,1) + TIME(0,0,0)</f>
        <v>37288</v>
      </c>
      <c r="C54479">
        <v>22.675445557</v>
      </c>
    </row>
    <row r="54480" spans="1:3" x14ac:dyDescent="0.25">
      <c r="A54480">
        <v>790</v>
      </c>
      <c r="B54480" s="1">
        <f>DATE(2002,3,1) + TIME(0,0,0)</f>
        <v>37316</v>
      </c>
      <c r="C54480">
        <v>22.741857529000001</v>
      </c>
    </row>
    <row r="54481" spans="1:3" x14ac:dyDescent="0.25">
      <c r="A54481">
        <v>821</v>
      </c>
      <c r="B54481" s="1">
        <f>DATE(2002,4,1) + TIME(0,0,0)</f>
        <v>37347</v>
      </c>
      <c r="C54481">
        <v>22.806701660000002</v>
      </c>
    </row>
    <row r="54482" spans="1:3" x14ac:dyDescent="0.25">
      <c r="A54482">
        <v>851</v>
      </c>
      <c r="B54482" s="1">
        <f>DATE(2002,5,1) + TIME(0,0,0)</f>
        <v>37377</v>
      </c>
      <c r="C54482">
        <v>22.860973357999999</v>
      </c>
    </row>
    <row r="54483" spans="1:3" x14ac:dyDescent="0.25">
      <c r="A54483">
        <v>882</v>
      </c>
      <c r="B54483" s="1">
        <f>DATE(2002,6,1) + TIME(0,0,0)</f>
        <v>37408</v>
      </c>
      <c r="C54483">
        <v>22.911006926999999</v>
      </c>
    </row>
    <row r="54484" spans="1:3" x14ac:dyDescent="0.25">
      <c r="A54484">
        <v>912</v>
      </c>
      <c r="B54484" s="1">
        <f>DATE(2002,7,1) + TIME(0,0,0)</f>
        <v>37438</v>
      </c>
      <c r="C54484">
        <v>22.955097198000001</v>
      </c>
    </row>
    <row r="54485" spans="1:3" x14ac:dyDescent="0.25">
      <c r="A54485">
        <v>943</v>
      </c>
      <c r="B54485" s="1">
        <f>DATE(2002,8,1) + TIME(0,0,0)</f>
        <v>37469</v>
      </c>
      <c r="C54485">
        <v>22.996929169000001</v>
      </c>
    </row>
    <row r="54486" spans="1:3" x14ac:dyDescent="0.25">
      <c r="A54486">
        <v>974</v>
      </c>
      <c r="B54486" s="1">
        <f>DATE(2002,9,1) + TIME(0,0,0)</f>
        <v>37500</v>
      </c>
      <c r="C54486">
        <v>23.035217285000002</v>
      </c>
    </row>
    <row r="54487" spans="1:3" x14ac:dyDescent="0.25">
      <c r="A54487">
        <v>1004</v>
      </c>
      <c r="B54487" s="1">
        <f>DATE(2002,10,1) + TIME(0,0,0)</f>
        <v>37530</v>
      </c>
      <c r="C54487">
        <v>23.069332122999999</v>
      </c>
    </row>
    <row r="54488" spans="1:3" x14ac:dyDescent="0.25">
      <c r="A54488">
        <v>1035</v>
      </c>
      <c r="B54488" s="1">
        <f>DATE(2002,11,1) + TIME(0,0,0)</f>
        <v>37561</v>
      </c>
      <c r="C54488">
        <v>23.102075577000001</v>
      </c>
    </row>
    <row r="54489" spans="1:3" x14ac:dyDescent="0.25">
      <c r="A54489">
        <v>1065</v>
      </c>
      <c r="B54489" s="1">
        <f>DATE(2002,12,1) + TIME(0,0,0)</f>
        <v>37591</v>
      </c>
      <c r="C54489">
        <v>23.131690978999998</v>
      </c>
    </row>
    <row r="54490" spans="1:3" x14ac:dyDescent="0.25">
      <c r="A54490">
        <v>1096</v>
      </c>
      <c r="B54490" s="1">
        <f>DATE(2003,1,1) + TIME(0,0,0)</f>
        <v>37622</v>
      </c>
      <c r="C54490">
        <v>23.160619736000001</v>
      </c>
    </row>
    <row r="54491" spans="1:3" x14ac:dyDescent="0.25">
      <c r="A54491">
        <v>1127</v>
      </c>
      <c r="B54491" s="1">
        <f>DATE(2003,2,1) + TIME(0,0,0)</f>
        <v>37653</v>
      </c>
      <c r="C54491">
        <v>23.188331603999998</v>
      </c>
    </row>
    <row r="54492" spans="1:3" x14ac:dyDescent="0.25">
      <c r="A54492">
        <v>1155</v>
      </c>
      <c r="B54492" s="1">
        <f>DATE(2003,3,1) + TIME(0,0,0)</f>
        <v>37681</v>
      </c>
      <c r="C54492">
        <v>23.212678909000001</v>
      </c>
    </row>
    <row r="54493" spans="1:3" x14ac:dyDescent="0.25">
      <c r="A54493">
        <v>1186</v>
      </c>
      <c r="B54493" s="1">
        <f>DATE(2003,4,1) + TIME(0,0,0)</f>
        <v>37712</v>
      </c>
      <c r="C54493">
        <v>23.239240645999999</v>
      </c>
    </row>
    <row r="54494" spans="1:3" x14ac:dyDescent="0.25">
      <c r="A54494">
        <v>1216</v>
      </c>
      <c r="B54494" s="1">
        <f>DATE(2003,5,1) + TIME(0,0,0)</f>
        <v>37742</v>
      </c>
      <c r="C54494">
        <v>23.264827728</v>
      </c>
    </row>
    <row r="54495" spans="1:3" x14ac:dyDescent="0.25">
      <c r="A54495">
        <v>1247</v>
      </c>
      <c r="B54495" s="1">
        <f>DATE(2003,6,1) + TIME(0,0,0)</f>
        <v>37773</v>
      </c>
      <c r="C54495">
        <v>23.291393280000001</v>
      </c>
    </row>
    <row r="54496" spans="1:3" x14ac:dyDescent="0.25">
      <c r="A54496">
        <v>1277</v>
      </c>
      <c r="B54496" s="1">
        <f>DATE(2003,7,1) + TIME(0,0,0)</f>
        <v>37803</v>
      </c>
      <c r="C54496">
        <v>23.317430496</v>
      </c>
    </row>
    <row r="54497" spans="1:3" x14ac:dyDescent="0.25">
      <c r="A54497">
        <v>1308</v>
      </c>
      <c r="B54497" s="1">
        <f>DATE(2003,8,1) + TIME(0,0,0)</f>
        <v>37834</v>
      </c>
      <c r="C54497">
        <v>23.344827651999999</v>
      </c>
    </row>
    <row r="54498" spans="1:3" x14ac:dyDescent="0.25">
      <c r="A54498">
        <v>1339</v>
      </c>
      <c r="B54498" s="1">
        <f>DATE(2003,9,1) + TIME(0,0,0)</f>
        <v>37865</v>
      </c>
      <c r="C54498">
        <v>23.372821808000001</v>
      </c>
    </row>
    <row r="54499" spans="1:3" x14ac:dyDescent="0.25">
      <c r="A54499">
        <v>1369</v>
      </c>
      <c r="B54499" s="1">
        <f>DATE(2003,10,1) + TIME(0,0,0)</f>
        <v>37895</v>
      </c>
      <c r="C54499">
        <v>23.400564194000001</v>
      </c>
    </row>
    <row r="54500" spans="1:3" x14ac:dyDescent="0.25">
      <c r="A54500">
        <v>1400</v>
      </c>
      <c r="B54500" s="1">
        <f>DATE(2003,11,1) + TIME(0,0,0)</f>
        <v>37926</v>
      </c>
      <c r="C54500">
        <v>23.429946899000001</v>
      </c>
    </row>
    <row r="54501" spans="1:3" x14ac:dyDescent="0.25">
      <c r="A54501">
        <v>1430</v>
      </c>
      <c r="B54501" s="1">
        <f>DATE(2003,12,1) + TIME(0,0,0)</f>
        <v>37956</v>
      </c>
      <c r="C54501">
        <v>23.459033966</v>
      </c>
    </row>
    <row r="54502" spans="1:3" x14ac:dyDescent="0.25">
      <c r="A54502">
        <v>1461</v>
      </c>
      <c r="B54502" s="1">
        <f>DATE(2004,1,1) + TIME(0,0,0)</f>
        <v>37987</v>
      </c>
      <c r="C54502">
        <v>23.489660263000001</v>
      </c>
    </row>
    <row r="54503" spans="1:3" x14ac:dyDescent="0.25">
      <c r="A54503">
        <v>1492</v>
      </c>
      <c r="B54503" s="1">
        <f>DATE(2004,2,1) + TIME(0,0,0)</f>
        <v>38018</v>
      </c>
      <c r="C54503">
        <v>23.520793914999999</v>
      </c>
    </row>
    <row r="54504" spans="1:3" x14ac:dyDescent="0.25">
      <c r="A54504">
        <v>1521</v>
      </c>
      <c r="B54504" s="1">
        <f>DATE(2004,3,1) + TIME(0,0,0)</f>
        <v>38047</v>
      </c>
      <c r="C54504">
        <v>23.550285338999998</v>
      </c>
    </row>
    <row r="54505" spans="1:3" x14ac:dyDescent="0.25">
      <c r="A54505">
        <v>1552</v>
      </c>
      <c r="B54505" s="1">
        <f>DATE(2004,4,1) + TIME(0,0,0)</f>
        <v>38078</v>
      </c>
      <c r="C54505">
        <v>23.582094193</v>
      </c>
    </row>
    <row r="54506" spans="1:3" x14ac:dyDescent="0.25">
      <c r="A54506">
        <v>1582</v>
      </c>
      <c r="B54506" s="1">
        <f>DATE(2004,5,1) + TIME(0,0,0)</f>
        <v>38108</v>
      </c>
      <c r="C54506">
        <v>23.613014221</v>
      </c>
    </row>
    <row r="54507" spans="1:3" x14ac:dyDescent="0.25">
      <c r="A54507">
        <v>1613</v>
      </c>
      <c r="B54507" s="1">
        <f>DATE(2004,6,1) + TIME(0,0,0)</f>
        <v>38139</v>
      </c>
      <c r="C54507">
        <v>23.644910811999999</v>
      </c>
    </row>
    <row r="54508" spans="1:3" x14ac:dyDescent="0.25">
      <c r="A54508">
        <v>1643</v>
      </c>
      <c r="B54508" s="1">
        <f>DATE(2004,7,1) + TIME(0,0,0)</f>
        <v>38169</v>
      </c>
      <c r="C54508">
        <v>23.675542831000001</v>
      </c>
    </row>
    <row r="54509" spans="1:3" x14ac:dyDescent="0.25">
      <c r="A54509">
        <v>1674</v>
      </c>
      <c r="B54509" s="1">
        <f>DATE(2004,8,1) + TIME(0,0,0)</f>
        <v>38200</v>
      </c>
      <c r="C54509">
        <v>23.706743240000002</v>
      </c>
    </row>
    <row r="54510" spans="1:3" x14ac:dyDescent="0.25">
      <c r="A54510">
        <v>1705</v>
      </c>
      <c r="B54510" s="1">
        <f>DATE(2004,9,1) + TIME(0,0,0)</f>
        <v>38231</v>
      </c>
      <c r="C54510">
        <v>23.737251281999999</v>
      </c>
    </row>
    <row r="54511" spans="1:3" x14ac:dyDescent="0.25">
      <c r="A54511">
        <v>1735</v>
      </c>
      <c r="B54511" s="1">
        <f>DATE(2004,10,1) + TIME(0,0,0)</f>
        <v>38261</v>
      </c>
      <c r="C54511">
        <v>23.765893936000001</v>
      </c>
    </row>
    <row r="54512" spans="1:3" x14ac:dyDescent="0.25">
      <c r="A54512">
        <v>1766</v>
      </c>
      <c r="B54512" s="1">
        <f>DATE(2004,11,1) + TIME(0,0,0)</f>
        <v>38292</v>
      </c>
      <c r="C54512">
        <v>23.794357300000001</v>
      </c>
    </row>
    <row r="54513" spans="1:3" x14ac:dyDescent="0.25">
      <c r="A54513">
        <v>1796</v>
      </c>
      <c r="B54513" s="1">
        <f>DATE(2004,12,1) + TIME(0,0,0)</f>
        <v>38322</v>
      </c>
      <c r="C54513">
        <v>23.820606231999999</v>
      </c>
    </row>
    <row r="54514" spans="1:3" x14ac:dyDescent="0.25">
      <c r="A54514">
        <v>1827</v>
      </c>
      <c r="B54514" s="1">
        <f>DATE(2005,1,1) + TIME(0,0,0)</f>
        <v>38353</v>
      </c>
      <c r="C54514">
        <v>23.846248627000001</v>
      </c>
    </row>
    <row r="54515" spans="1:3" x14ac:dyDescent="0.25">
      <c r="A54515">
        <v>1858</v>
      </c>
      <c r="B54515" s="1">
        <f>DATE(2005,2,1) + TIME(0,0,0)</f>
        <v>38384</v>
      </c>
      <c r="C54515">
        <v>23.870363234999999</v>
      </c>
    </row>
    <row r="54516" spans="1:3" x14ac:dyDescent="0.25">
      <c r="A54516">
        <v>1886</v>
      </c>
      <c r="B54516" s="1">
        <f>DATE(2005,3,1) + TIME(0,0,0)</f>
        <v>38412</v>
      </c>
      <c r="C54516">
        <v>23.890903473000002</v>
      </c>
    </row>
    <row r="54517" spans="1:3" x14ac:dyDescent="0.25">
      <c r="A54517">
        <v>1917</v>
      </c>
      <c r="B54517" s="1">
        <f>DATE(2005,4,1) + TIME(0,0,0)</f>
        <v>38443</v>
      </c>
      <c r="C54517">
        <v>23.912382126000001</v>
      </c>
    </row>
    <row r="54518" spans="1:3" x14ac:dyDescent="0.25">
      <c r="A54518">
        <v>1947</v>
      </c>
      <c r="B54518" s="1">
        <f>DATE(2005,5,1) + TIME(0,0,0)</f>
        <v>38473</v>
      </c>
      <c r="C54518">
        <v>23.931999207</v>
      </c>
    </row>
    <row r="54519" spans="1:3" x14ac:dyDescent="0.25">
      <c r="A54519">
        <v>1978</v>
      </c>
      <c r="B54519" s="1">
        <f>DATE(2005,6,1) + TIME(0,0,0)</f>
        <v>38504</v>
      </c>
      <c r="C54519">
        <v>23.951324462999999</v>
      </c>
    </row>
    <row r="54520" spans="1:3" x14ac:dyDescent="0.25">
      <c r="A54520">
        <v>2008</v>
      </c>
      <c r="B54520" s="1">
        <f>DATE(2005,7,1) + TIME(0,0,0)</f>
        <v>38534</v>
      </c>
      <c r="C54520">
        <v>23.969839096000001</v>
      </c>
    </row>
    <row r="54521" spans="1:3" x14ac:dyDescent="0.25">
      <c r="A54521">
        <v>2039</v>
      </c>
      <c r="B54521" s="1">
        <f>DATE(2005,8,1) + TIME(0,0,0)</f>
        <v>38565</v>
      </c>
      <c r="C54521">
        <v>23.988668442000002</v>
      </c>
    </row>
    <row r="54522" spans="1:3" x14ac:dyDescent="0.25">
      <c r="A54522">
        <v>2070</v>
      </c>
      <c r="B54522" s="1">
        <f>DATE(2005,9,1) + TIME(0,0,0)</f>
        <v>38596</v>
      </c>
      <c r="C54522">
        <v>24.007043839000001</v>
      </c>
    </row>
    <row r="54523" spans="1:3" x14ac:dyDescent="0.25">
      <c r="A54523">
        <v>2100</v>
      </c>
      <c r="B54523" s="1">
        <f>DATE(2005,10,1) + TIME(0,0,0)</f>
        <v>38626</v>
      </c>
      <c r="C54523">
        <v>24.024290085000001</v>
      </c>
    </row>
    <row r="54524" spans="1:3" x14ac:dyDescent="0.25">
      <c r="A54524">
        <v>2131</v>
      </c>
      <c r="B54524" s="1">
        <f>DATE(2005,11,1) + TIME(0,0,0)</f>
        <v>38657</v>
      </c>
      <c r="C54524">
        <v>24.041513442999999</v>
      </c>
    </row>
    <row r="54525" spans="1:3" x14ac:dyDescent="0.25">
      <c r="A54525">
        <v>2161</v>
      </c>
      <c r="B54525" s="1">
        <f>DATE(2005,12,1) + TIME(0,0,0)</f>
        <v>38687</v>
      </c>
      <c r="C54525">
        <v>24.057609557999999</v>
      </c>
    </row>
    <row r="54526" spans="1:3" x14ac:dyDescent="0.25">
      <c r="A54526">
        <v>2192</v>
      </c>
      <c r="B54526" s="1">
        <f>DATE(2006,1,1) + TIME(0,0,0)</f>
        <v>38718</v>
      </c>
      <c r="C54526">
        <v>24.073675156</v>
      </c>
    </row>
    <row r="54527" spans="1:3" x14ac:dyDescent="0.25">
      <c r="A54527">
        <v>2223</v>
      </c>
      <c r="B54527" s="1">
        <f>DATE(2006,2,1) + TIME(0,0,0)</f>
        <v>38749</v>
      </c>
      <c r="C54527">
        <v>24.089176177999999</v>
      </c>
    </row>
    <row r="54528" spans="1:3" x14ac:dyDescent="0.25">
      <c r="A54528">
        <v>2251</v>
      </c>
      <c r="B54528" s="1">
        <f>DATE(2006,3,1) + TIME(0,0,0)</f>
        <v>38777</v>
      </c>
      <c r="C54528">
        <v>24.102691650000001</v>
      </c>
    </row>
    <row r="54529" spans="1:3" x14ac:dyDescent="0.25">
      <c r="A54529">
        <v>2282</v>
      </c>
      <c r="B54529" s="1">
        <f>DATE(2006,4,1) + TIME(0,0,0)</f>
        <v>38808</v>
      </c>
      <c r="C54529">
        <v>24.117111206000001</v>
      </c>
    </row>
    <row r="54530" spans="1:3" x14ac:dyDescent="0.25">
      <c r="A54530">
        <v>2312</v>
      </c>
      <c r="B54530" s="1">
        <f>DATE(2006,5,1) + TIME(0,0,0)</f>
        <v>38838</v>
      </c>
      <c r="C54530">
        <v>24.13051033</v>
      </c>
    </row>
    <row r="54531" spans="1:3" x14ac:dyDescent="0.25">
      <c r="A54531">
        <v>2343</v>
      </c>
      <c r="B54531" s="1">
        <f>DATE(2006,6,1) + TIME(0,0,0)</f>
        <v>38869</v>
      </c>
      <c r="C54531">
        <v>24.143772125000002</v>
      </c>
    </row>
    <row r="54532" spans="1:3" x14ac:dyDescent="0.25">
      <c r="A54532">
        <v>2373</v>
      </c>
      <c r="B54532" s="1">
        <f>DATE(2006,7,1) + TIME(0,0,0)</f>
        <v>38899</v>
      </c>
      <c r="C54532">
        <v>24.156036377</v>
      </c>
    </row>
    <row r="54533" spans="1:3" x14ac:dyDescent="0.25">
      <c r="A54533">
        <v>2404</v>
      </c>
      <c r="B54533" s="1">
        <f>DATE(2006,8,1) + TIME(0,0,0)</f>
        <v>38930</v>
      </c>
      <c r="C54533">
        <v>24.168159485</v>
      </c>
    </row>
    <row r="54534" spans="1:3" x14ac:dyDescent="0.25">
      <c r="A54534">
        <v>2435</v>
      </c>
      <c r="B54534" s="1">
        <f>DATE(2006,9,1) + TIME(0,0,0)</f>
        <v>38961</v>
      </c>
      <c r="C54534">
        <v>24.179754256999999</v>
      </c>
    </row>
    <row r="54535" spans="1:3" x14ac:dyDescent="0.25">
      <c r="A54535">
        <v>2465</v>
      </c>
      <c r="B54535" s="1">
        <f>DATE(2006,10,1) + TIME(0,0,0)</f>
        <v>38991</v>
      </c>
      <c r="C54535">
        <v>24.190486908</v>
      </c>
    </row>
    <row r="54536" spans="1:3" x14ac:dyDescent="0.25">
      <c r="A54536">
        <v>2496</v>
      </c>
      <c r="B54536" s="1">
        <f>DATE(2006,11,1) + TIME(0,0,0)</f>
        <v>39022</v>
      </c>
      <c r="C54536">
        <v>24.201095581000001</v>
      </c>
    </row>
    <row r="54537" spans="1:3" x14ac:dyDescent="0.25">
      <c r="A54537">
        <v>2526</v>
      </c>
      <c r="B54537" s="1">
        <f>DATE(2006,12,1) + TIME(0,0,0)</f>
        <v>39052</v>
      </c>
      <c r="C54537">
        <v>24.210916519000001</v>
      </c>
    </row>
    <row r="54538" spans="1:3" x14ac:dyDescent="0.25">
      <c r="A54538">
        <v>2557</v>
      </c>
      <c r="B54538" s="1">
        <f>DATE(2007,1,1) + TIME(0,0,0)</f>
        <v>39083</v>
      </c>
      <c r="C54538">
        <v>24.220630646</v>
      </c>
    </row>
    <row r="54539" spans="1:3" x14ac:dyDescent="0.25">
      <c r="A54539">
        <v>2588</v>
      </c>
      <c r="B54539" s="1">
        <f>DATE(2007,2,1) + TIME(0,0,0)</f>
        <v>39114</v>
      </c>
      <c r="C54539">
        <v>24.229925156</v>
      </c>
    </row>
    <row r="54540" spans="1:3" x14ac:dyDescent="0.25">
      <c r="A54540">
        <v>2616</v>
      </c>
      <c r="B54540" s="1">
        <f>DATE(2007,3,1) + TIME(0,0,0)</f>
        <v>39142</v>
      </c>
      <c r="C54540">
        <v>24.237932205</v>
      </c>
    </row>
    <row r="54541" spans="1:3" x14ac:dyDescent="0.25">
      <c r="A54541">
        <v>2647</v>
      </c>
      <c r="B54541" s="1">
        <f>DATE(2007,4,1) + TIME(0,0,0)</f>
        <v>39173</v>
      </c>
      <c r="C54541">
        <v>24.246471405000001</v>
      </c>
    </row>
    <row r="54542" spans="1:3" x14ac:dyDescent="0.25">
      <c r="A54542">
        <v>2677</v>
      </c>
      <c r="B54542" s="1">
        <f>DATE(2007,5,1) + TIME(0,0,0)</f>
        <v>39203</v>
      </c>
      <c r="C54542">
        <v>24.254503249999999</v>
      </c>
    </row>
    <row r="54543" spans="1:3" x14ac:dyDescent="0.25">
      <c r="A54543">
        <v>2708</v>
      </c>
      <c r="B54543" s="1">
        <f>DATE(2007,6,1) + TIME(0,0,0)</f>
        <v>39234</v>
      </c>
      <c r="C54543">
        <v>24.262580872000001</v>
      </c>
    </row>
    <row r="54544" spans="1:3" x14ac:dyDescent="0.25">
      <c r="A54544">
        <v>2738</v>
      </c>
      <c r="B54544" s="1">
        <f>DATE(2007,7,1) + TIME(0,0,0)</f>
        <v>39264</v>
      </c>
      <c r="C54544">
        <v>24.270179749</v>
      </c>
    </row>
    <row r="54545" spans="1:3" x14ac:dyDescent="0.25">
      <c r="A54545">
        <v>2769</v>
      </c>
      <c r="B54545" s="1">
        <f>DATE(2007,8,1) + TIME(0,0,0)</f>
        <v>39295</v>
      </c>
      <c r="C54545">
        <v>24.277799605999999</v>
      </c>
    </row>
    <row r="54546" spans="1:3" x14ac:dyDescent="0.25">
      <c r="A54546">
        <v>2800</v>
      </c>
      <c r="B54546" s="1">
        <f>DATE(2007,9,1) + TIME(0,0,0)</f>
        <v>39326</v>
      </c>
      <c r="C54546">
        <v>24.285173415999999</v>
      </c>
    </row>
    <row r="54547" spans="1:3" x14ac:dyDescent="0.25">
      <c r="A54547">
        <v>2830</v>
      </c>
      <c r="B54547" s="1">
        <f>DATE(2007,10,1) + TIME(0,0,0)</f>
        <v>39356</v>
      </c>
      <c r="C54547">
        <v>24.292074202999999</v>
      </c>
    </row>
    <row r="54548" spans="1:3" x14ac:dyDescent="0.25">
      <c r="A54548">
        <v>2861</v>
      </c>
      <c r="B54548" s="1">
        <f>DATE(2007,11,1) + TIME(0,0,0)</f>
        <v>39387</v>
      </c>
      <c r="C54548">
        <v>24.298957824999999</v>
      </c>
    </row>
    <row r="54549" spans="1:3" x14ac:dyDescent="0.25">
      <c r="A54549">
        <v>2891</v>
      </c>
      <c r="B54549" s="1">
        <f>DATE(2007,12,1) + TIME(0,0,0)</f>
        <v>39417</v>
      </c>
      <c r="C54549">
        <v>24.305379867999999</v>
      </c>
    </row>
    <row r="54550" spans="1:3" x14ac:dyDescent="0.25">
      <c r="A54550">
        <v>2922</v>
      </c>
      <c r="B54550" s="1">
        <f>DATE(2008,1,1) + TIME(0,0,0)</f>
        <v>39448</v>
      </c>
      <c r="C54550">
        <v>24.311773299999999</v>
      </c>
    </row>
    <row r="54551" spans="1:3" x14ac:dyDescent="0.25">
      <c r="A54551">
        <v>2953</v>
      </c>
      <c r="B54551" s="1">
        <f>DATE(2008,2,1) + TIME(0,0,0)</f>
        <v>39479</v>
      </c>
      <c r="C54551">
        <v>24.317926407000002</v>
      </c>
    </row>
    <row r="54552" spans="1:3" x14ac:dyDescent="0.25">
      <c r="A54552">
        <v>2982</v>
      </c>
      <c r="B54552" s="1">
        <f>DATE(2008,3,1) + TIME(0,0,0)</f>
        <v>39508</v>
      </c>
      <c r="C54552">
        <v>24.323471069</v>
      </c>
    </row>
    <row r="54553" spans="1:3" x14ac:dyDescent="0.25">
      <c r="A54553">
        <v>3013</v>
      </c>
      <c r="B54553" s="1">
        <f>DATE(2008,4,1) + TIME(0,0,0)</f>
        <v>39539</v>
      </c>
      <c r="C54553">
        <v>24.329181671000001</v>
      </c>
    </row>
    <row r="54554" spans="1:3" x14ac:dyDescent="0.25">
      <c r="A54554">
        <v>3043</v>
      </c>
      <c r="B54554" s="1">
        <f>DATE(2008,5,1) + TIME(0,0,0)</f>
        <v>39569</v>
      </c>
      <c r="C54554">
        <v>24.334505081</v>
      </c>
    </row>
    <row r="54555" spans="1:3" x14ac:dyDescent="0.25">
      <c r="A54555">
        <v>3074</v>
      </c>
      <c r="B54555" s="1">
        <f>DATE(2008,6,1) + TIME(0,0,0)</f>
        <v>39600</v>
      </c>
      <c r="C54555">
        <v>24.339813232000001</v>
      </c>
    </row>
    <row r="54556" spans="1:3" x14ac:dyDescent="0.25">
      <c r="A54556">
        <v>3104</v>
      </c>
      <c r="B54556" s="1">
        <f>DATE(2008,7,1) + TIME(0,0,0)</f>
        <v>39630</v>
      </c>
      <c r="C54556">
        <v>24.344772338999999</v>
      </c>
    </row>
    <row r="54557" spans="1:3" x14ac:dyDescent="0.25">
      <c r="A54557">
        <v>3135</v>
      </c>
      <c r="B54557" s="1">
        <f>DATE(2008,8,1) + TIME(0,0,0)</f>
        <v>39661</v>
      </c>
      <c r="C54557">
        <v>24.349720001000001</v>
      </c>
    </row>
    <row r="54558" spans="1:3" x14ac:dyDescent="0.25">
      <c r="A54558">
        <v>3166</v>
      </c>
      <c r="B54558" s="1">
        <f>DATE(2008,9,1) + TIME(0,0,0)</f>
        <v>39692</v>
      </c>
      <c r="C54558">
        <v>24.354480743</v>
      </c>
    </row>
    <row r="54559" spans="1:3" x14ac:dyDescent="0.25">
      <c r="A54559">
        <v>3196</v>
      </c>
      <c r="B54559" s="1">
        <f>DATE(2008,10,1) + TIME(0,0,0)</f>
        <v>39722</v>
      </c>
      <c r="C54559">
        <v>24.358915328999998</v>
      </c>
    </row>
    <row r="54560" spans="1:3" x14ac:dyDescent="0.25">
      <c r="A54560">
        <v>3227</v>
      </c>
      <c r="B54560" s="1">
        <f>DATE(2008,11,1) + TIME(0,0,0)</f>
        <v>39753</v>
      </c>
      <c r="C54560">
        <v>24.363328933999998</v>
      </c>
    </row>
    <row r="54561" spans="1:3" x14ac:dyDescent="0.25">
      <c r="A54561">
        <v>3257</v>
      </c>
      <c r="B54561" s="1">
        <f>DATE(2008,12,1) + TIME(0,0,0)</f>
        <v>39783</v>
      </c>
      <c r="C54561">
        <v>24.367446899000001</v>
      </c>
    </row>
    <row r="54562" spans="1:3" x14ac:dyDescent="0.25">
      <c r="A54562">
        <v>3288</v>
      </c>
      <c r="B54562" s="1">
        <f>DATE(2009,1,1) + TIME(0,0,0)</f>
        <v>39814</v>
      </c>
      <c r="C54562">
        <v>24.371559142999999</v>
      </c>
    </row>
    <row r="54563" spans="1:3" x14ac:dyDescent="0.25">
      <c r="A54563">
        <v>3319</v>
      </c>
      <c r="B54563" s="1">
        <f>DATE(2009,2,1) + TIME(0,0,0)</f>
        <v>39845</v>
      </c>
      <c r="C54563">
        <v>24.375535965000001</v>
      </c>
    </row>
    <row r="54564" spans="1:3" x14ac:dyDescent="0.25">
      <c r="A54564">
        <v>3347</v>
      </c>
      <c r="B54564" s="1">
        <f>DATE(2009,3,1) + TIME(0,0,0)</f>
        <v>39873</v>
      </c>
      <c r="C54564">
        <v>24.379022597999999</v>
      </c>
    </row>
    <row r="54565" spans="1:3" x14ac:dyDescent="0.25">
      <c r="A54565">
        <v>3378</v>
      </c>
      <c r="B54565" s="1">
        <f>DATE(2009,4,1) + TIME(0,0,0)</f>
        <v>39904</v>
      </c>
      <c r="C54565">
        <v>24.382774352999999</v>
      </c>
    </row>
    <row r="54566" spans="1:3" x14ac:dyDescent="0.25">
      <c r="A54566">
        <v>3408</v>
      </c>
      <c r="B54566" s="1">
        <f>DATE(2009,5,1) + TIME(0,0,0)</f>
        <v>39934</v>
      </c>
      <c r="C54566">
        <v>24.386293411</v>
      </c>
    </row>
    <row r="54567" spans="1:3" x14ac:dyDescent="0.25">
      <c r="A54567">
        <v>3439</v>
      </c>
      <c r="B54567" s="1">
        <f>DATE(2009,6,1) + TIME(0,0,0)</f>
        <v>39965</v>
      </c>
      <c r="C54567">
        <v>24.389829636000002</v>
      </c>
    </row>
    <row r="54568" spans="1:3" x14ac:dyDescent="0.25">
      <c r="A54568">
        <v>3469</v>
      </c>
      <c r="B54568" s="1">
        <f>DATE(2009,7,1) + TIME(0,0,0)</f>
        <v>39995</v>
      </c>
      <c r="C54568">
        <v>24.393161773999999</v>
      </c>
    </row>
    <row r="54569" spans="1:3" x14ac:dyDescent="0.25">
      <c r="A54569">
        <v>3500</v>
      </c>
      <c r="B54569" s="1">
        <f>DATE(2009,8,1) + TIME(0,0,0)</f>
        <v>40026</v>
      </c>
      <c r="C54569">
        <v>24.396528243999999</v>
      </c>
    </row>
    <row r="54570" spans="1:3" x14ac:dyDescent="0.25">
      <c r="A54570">
        <v>3531</v>
      </c>
      <c r="B54570" s="1">
        <f>DATE(2009,9,1) + TIME(0,0,0)</f>
        <v>40057</v>
      </c>
      <c r="C54570">
        <v>24.399826050000001</v>
      </c>
    </row>
    <row r="54571" spans="1:3" x14ac:dyDescent="0.25">
      <c r="A54571">
        <v>3561</v>
      </c>
      <c r="B54571" s="1">
        <f>DATE(2009,10,1) + TIME(0,0,0)</f>
        <v>40087</v>
      </c>
      <c r="C54571">
        <v>24.402961731000001</v>
      </c>
    </row>
    <row r="54572" spans="1:3" x14ac:dyDescent="0.25">
      <c r="A54572">
        <v>3592</v>
      </c>
      <c r="B54572" s="1">
        <f>DATE(2009,11,1) + TIME(0,0,0)</f>
        <v>40118</v>
      </c>
      <c r="C54572">
        <v>24.406150818</v>
      </c>
    </row>
    <row r="54573" spans="1:3" x14ac:dyDescent="0.25">
      <c r="A54573">
        <v>3622</v>
      </c>
      <c r="B54573" s="1">
        <f>DATE(2009,12,1) + TIME(0,0,0)</f>
        <v>40148</v>
      </c>
      <c r="C54573">
        <v>24.409194946</v>
      </c>
    </row>
    <row r="54574" spans="1:3" x14ac:dyDescent="0.25">
      <c r="A54574">
        <v>3653</v>
      </c>
      <c r="B54574" s="1">
        <f>DATE(2010,1,1) + TIME(0,0,0)</f>
        <v>40179</v>
      </c>
      <c r="C54574">
        <v>24.412298202999999</v>
      </c>
    </row>
    <row r="54575" spans="1:3" x14ac:dyDescent="0.25">
      <c r="A54575">
        <v>3684</v>
      </c>
      <c r="B54575" s="1">
        <f>DATE(2010,2,1) + TIME(0,0,0)</f>
        <v>40210</v>
      </c>
      <c r="C54575">
        <v>24.415367126</v>
      </c>
    </row>
    <row r="54576" spans="1:3" x14ac:dyDescent="0.25">
      <c r="A54576">
        <v>3712</v>
      </c>
      <c r="B54576" s="1">
        <f>DATE(2010,3,1) + TIME(0,0,0)</f>
        <v>40238</v>
      </c>
      <c r="C54576">
        <v>24.418109894000001</v>
      </c>
    </row>
    <row r="54577" spans="1:3" x14ac:dyDescent="0.25">
      <c r="A54577">
        <v>3743</v>
      </c>
      <c r="B54577" s="1">
        <f>DATE(2010,4,1) + TIME(0,0,0)</f>
        <v>40269</v>
      </c>
      <c r="C54577">
        <v>24.421117783</v>
      </c>
    </row>
    <row r="54578" spans="1:3" x14ac:dyDescent="0.25">
      <c r="A54578">
        <v>3773</v>
      </c>
      <c r="B54578" s="1">
        <f>DATE(2010,5,1) + TIME(0,0,0)</f>
        <v>40299</v>
      </c>
      <c r="C54578">
        <v>24.424003600999999</v>
      </c>
    </row>
    <row r="54579" spans="1:3" x14ac:dyDescent="0.25">
      <c r="A54579">
        <v>3804</v>
      </c>
      <c r="B54579" s="1">
        <f>DATE(2010,6,1) + TIME(0,0,0)</f>
        <v>40330</v>
      </c>
      <c r="C54579">
        <v>24.426958083999999</v>
      </c>
    </row>
    <row r="54580" spans="1:3" x14ac:dyDescent="0.25">
      <c r="A54580">
        <v>3834</v>
      </c>
      <c r="B54580" s="1">
        <f>DATE(2010,7,1) + TIME(0,0,0)</f>
        <v>40360</v>
      </c>
      <c r="C54580">
        <v>24.429794311999999</v>
      </c>
    </row>
    <row r="54581" spans="1:3" x14ac:dyDescent="0.25">
      <c r="A54581">
        <v>3865</v>
      </c>
      <c r="B54581" s="1">
        <f>DATE(2010,8,1) + TIME(0,0,0)</f>
        <v>40391</v>
      </c>
      <c r="C54581">
        <v>24.432703018000002</v>
      </c>
    </row>
    <row r="54582" spans="1:3" x14ac:dyDescent="0.25">
      <c r="A54582">
        <v>3896</v>
      </c>
      <c r="B54582" s="1">
        <f>DATE(2010,9,1) + TIME(0,0,0)</f>
        <v>40422</v>
      </c>
      <c r="C54582">
        <v>24.435590743999999</v>
      </c>
    </row>
    <row r="54583" spans="1:3" x14ac:dyDescent="0.25">
      <c r="A54583">
        <v>3926</v>
      </c>
      <c r="B54583" s="1">
        <f>DATE(2010,10,1) + TIME(0,0,0)</f>
        <v>40452</v>
      </c>
      <c r="C54583">
        <v>24.438364028999999</v>
      </c>
    </row>
    <row r="54584" spans="1:3" x14ac:dyDescent="0.25">
      <c r="A54584">
        <v>3957</v>
      </c>
      <c r="B54584" s="1">
        <f>DATE(2010,11,1) + TIME(0,0,0)</f>
        <v>40483</v>
      </c>
      <c r="C54584">
        <v>24.4412117</v>
      </c>
    </row>
    <row r="54585" spans="1:3" x14ac:dyDescent="0.25">
      <c r="A54585">
        <v>3987</v>
      </c>
      <c r="B54585" s="1">
        <f>DATE(2010,12,1) + TIME(0,0,0)</f>
        <v>40513</v>
      </c>
      <c r="C54585">
        <v>24.443948746</v>
      </c>
    </row>
    <row r="54586" spans="1:3" x14ac:dyDescent="0.25">
      <c r="A54586">
        <v>4018</v>
      </c>
      <c r="B54586" s="1">
        <f>DATE(2011,1,1) + TIME(0,0,0)</f>
        <v>40544</v>
      </c>
      <c r="C54586">
        <v>24.446760178000002</v>
      </c>
    </row>
    <row r="54587" spans="1:3" x14ac:dyDescent="0.25">
      <c r="A54587">
        <v>4049</v>
      </c>
      <c r="B54587" s="1">
        <f>DATE(2011,2,1) + TIME(0,0,0)</f>
        <v>40575</v>
      </c>
      <c r="C54587">
        <v>24.449554443</v>
      </c>
    </row>
    <row r="54588" spans="1:3" x14ac:dyDescent="0.25">
      <c r="A54588">
        <v>4077</v>
      </c>
      <c r="B54588" s="1">
        <f>DATE(2011,3,1) + TIME(0,0,0)</f>
        <v>40603</v>
      </c>
      <c r="C54588">
        <v>24.452064514</v>
      </c>
    </row>
    <row r="54589" spans="1:3" x14ac:dyDescent="0.25">
      <c r="A54589">
        <v>4108</v>
      </c>
      <c r="B54589" s="1">
        <f>DATE(2011,4,1) + TIME(0,0,0)</f>
        <v>40634</v>
      </c>
      <c r="C54589">
        <v>24.454826355000002</v>
      </c>
    </row>
    <row r="54590" spans="1:3" x14ac:dyDescent="0.25">
      <c r="A54590">
        <v>4138</v>
      </c>
      <c r="B54590" s="1">
        <f>DATE(2011,5,1) + TIME(0,0,0)</f>
        <v>40664</v>
      </c>
      <c r="C54590">
        <v>24.457485199000001</v>
      </c>
    </row>
    <row r="54591" spans="1:3" x14ac:dyDescent="0.25">
      <c r="A54591">
        <v>4169</v>
      </c>
      <c r="B54591" s="1">
        <f>DATE(2011,6,1) + TIME(0,0,0)</f>
        <v>40695</v>
      </c>
      <c r="C54591">
        <v>24.460216522</v>
      </c>
    </row>
    <row r="54592" spans="1:3" x14ac:dyDescent="0.25">
      <c r="A54592">
        <v>4199</v>
      </c>
      <c r="B54592" s="1">
        <f>DATE(2011,7,1) + TIME(0,0,0)</f>
        <v>40725</v>
      </c>
      <c r="C54592">
        <v>24.462846756000001</v>
      </c>
    </row>
    <row r="54593" spans="1:3" x14ac:dyDescent="0.25">
      <c r="A54593">
        <v>4230</v>
      </c>
      <c r="B54593" s="1">
        <f>DATE(2011,8,1) + TIME(0,0,0)</f>
        <v>40756</v>
      </c>
      <c r="C54593">
        <v>24.465549468999999</v>
      </c>
    </row>
    <row r="54594" spans="1:3" x14ac:dyDescent="0.25">
      <c r="A54594">
        <v>4261</v>
      </c>
      <c r="B54594" s="1">
        <f>DATE(2011,9,1) + TIME(0,0,0)</f>
        <v>40787</v>
      </c>
      <c r="C54594">
        <v>24.468238831000001</v>
      </c>
    </row>
    <row r="54595" spans="1:3" x14ac:dyDescent="0.25">
      <c r="A54595">
        <v>4291</v>
      </c>
      <c r="B54595" s="1">
        <f>DATE(2011,10,1) + TIME(0,0,0)</f>
        <v>40817</v>
      </c>
      <c r="C54595">
        <v>24.470827103000001</v>
      </c>
    </row>
    <row r="54596" spans="1:3" x14ac:dyDescent="0.25">
      <c r="A54596">
        <v>4322</v>
      </c>
      <c r="B54596" s="1">
        <f>DATE(2011,11,1) + TIME(0,0,0)</f>
        <v>40848</v>
      </c>
      <c r="C54596">
        <v>24.473489761</v>
      </c>
    </row>
    <row r="54597" spans="1:3" x14ac:dyDescent="0.25">
      <c r="A54597">
        <v>4352</v>
      </c>
      <c r="B54597" s="1">
        <f>DATE(2011,12,1) + TIME(0,0,0)</f>
        <v>40878</v>
      </c>
      <c r="C54597">
        <v>24.476055145</v>
      </c>
    </row>
    <row r="54598" spans="1:3" x14ac:dyDescent="0.25">
      <c r="A54598">
        <v>4383</v>
      </c>
      <c r="B54598" s="1">
        <f>DATE(2012,1,1) + TIME(0,0,0)</f>
        <v>40909</v>
      </c>
      <c r="C54598">
        <v>24.478693008</v>
      </c>
    </row>
    <row r="54599" spans="1:3" x14ac:dyDescent="0.25">
      <c r="A54599">
        <v>4414</v>
      </c>
      <c r="B54599" s="1">
        <f>DATE(2012,2,1) + TIME(0,0,0)</f>
        <v>40940</v>
      </c>
      <c r="C54599">
        <v>24.481319426999999</v>
      </c>
    </row>
    <row r="54600" spans="1:3" x14ac:dyDescent="0.25">
      <c r="A54600">
        <v>4443</v>
      </c>
      <c r="B54600" s="1">
        <f>DATE(2012,3,1) + TIME(0,0,0)</f>
        <v>40969</v>
      </c>
      <c r="C54600">
        <v>24.483762741</v>
      </c>
    </row>
    <row r="54601" spans="1:3" x14ac:dyDescent="0.25">
      <c r="A54601">
        <v>4474</v>
      </c>
      <c r="B54601" s="1">
        <f>DATE(2012,4,1) + TIME(0,0,0)</f>
        <v>41000</v>
      </c>
      <c r="C54601">
        <v>24.486366272000001</v>
      </c>
    </row>
    <row r="54602" spans="1:3" x14ac:dyDescent="0.25">
      <c r="A54602">
        <v>4504</v>
      </c>
      <c r="B54602" s="1">
        <f>DATE(2012,5,1) + TIME(0,0,0)</f>
        <v>41030</v>
      </c>
      <c r="C54602">
        <v>24.488872528000002</v>
      </c>
    </row>
    <row r="54603" spans="1:3" x14ac:dyDescent="0.25">
      <c r="A54603">
        <v>4535</v>
      </c>
      <c r="B54603" s="1">
        <f>DATE(2012,6,1) + TIME(0,0,0)</f>
        <v>41061</v>
      </c>
      <c r="C54603">
        <v>24.491453171</v>
      </c>
    </row>
    <row r="54604" spans="1:3" x14ac:dyDescent="0.25">
      <c r="A54604">
        <v>4565</v>
      </c>
      <c r="B54604" s="1">
        <f>DATE(2012,7,1) + TIME(0,0,0)</f>
        <v>41091</v>
      </c>
      <c r="C54604">
        <v>24.493938446000001</v>
      </c>
    </row>
    <row r="54605" spans="1:3" x14ac:dyDescent="0.25">
      <c r="A54605">
        <v>4596</v>
      </c>
      <c r="B54605" s="1">
        <f>DATE(2012,8,1) + TIME(0,0,0)</f>
        <v>41122</v>
      </c>
      <c r="C54605">
        <v>24.496496200999999</v>
      </c>
    </row>
    <row r="54606" spans="1:3" x14ac:dyDescent="0.25">
      <c r="A54606">
        <v>4627</v>
      </c>
      <c r="B54606" s="1">
        <f>DATE(2012,9,1) + TIME(0,0,0)</f>
        <v>41153</v>
      </c>
      <c r="C54606">
        <v>24.499042510999999</v>
      </c>
    </row>
    <row r="54607" spans="1:3" x14ac:dyDescent="0.25">
      <c r="A54607">
        <v>4657</v>
      </c>
      <c r="B54607" s="1">
        <f>DATE(2012,10,1) + TIME(0,0,0)</f>
        <v>41183</v>
      </c>
      <c r="C54607">
        <v>24.501497269000001</v>
      </c>
    </row>
    <row r="54608" spans="1:3" x14ac:dyDescent="0.25">
      <c r="A54608">
        <v>4688</v>
      </c>
      <c r="B54608" s="1">
        <f>DATE(2012,11,1) + TIME(0,0,0)</f>
        <v>41214</v>
      </c>
      <c r="C54608">
        <v>24.504024506</v>
      </c>
    </row>
    <row r="54609" spans="1:3" x14ac:dyDescent="0.25">
      <c r="A54609">
        <v>4718</v>
      </c>
      <c r="B54609" s="1">
        <f>DATE(2012,12,1) + TIME(0,0,0)</f>
        <v>41244</v>
      </c>
      <c r="C54609">
        <v>24.506460189999999</v>
      </c>
    </row>
    <row r="54610" spans="1:3" x14ac:dyDescent="0.25">
      <c r="A54610">
        <v>4749</v>
      </c>
      <c r="B54610" s="1">
        <f>DATE(2013,1,1) + TIME(0,0,0)</f>
        <v>41275</v>
      </c>
      <c r="C54610">
        <v>24.508968353</v>
      </c>
    </row>
    <row r="54611" spans="1:3" x14ac:dyDescent="0.25">
      <c r="A54611">
        <v>4780</v>
      </c>
      <c r="B54611" s="1">
        <f>DATE(2013,2,1) + TIME(0,0,0)</f>
        <v>41306</v>
      </c>
      <c r="C54611">
        <v>24.511465073</v>
      </c>
    </row>
    <row r="54612" spans="1:3" x14ac:dyDescent="0.25">
      <c r="A54612">
        <v>4808</v>
      </c>
      <c r="B54612" s="1">
        <f>DATE(2013,3,1) + TIME(0,0,0)</f>
        <v>41334</v>
      </c>
      <c r="C54612">
        <v>24.513711928999999</v>
      </c>
    </row>
    <row r="54613" spans="1:3" x14ac:dyDescent="0.25">
      <c r="A54613">
        <v>4839</v>
      </c>
      <c r="B54613" s="1">
        <f>DATE(2013,4,1) + TIME(0,0,0)</f>
        <v>41365</v>
      </c>
      <c r="C54613">
        <v>24.516191483</v>
      </c>
    </row>
    <row r="54614" spans="1:3" x14ac:dyDescent="0.25">
      <c r="A54614">
        <v>4869</v>
      </c>
      <c r="B54614" s="1">
        <f>DATE(2013,5,1) + TIME(0,0,0)</f>
        <v>41395</v>
      </c>
      <c r="C54614">
        <v>24.518581390000001</v>
      </c>
    </row>
    <row r="54615" spans="1:3" x14ac:dyDescent="0.25">
      <c r="A54615">
        <v>4900</v>
      </c>
      <c r="B54615" s="1">
        <f>DATE(2013,6,1) + TIME(0,0,0)</f>
        <v>41426</v>
      </c>
      <c r="C54615">
        <v>24.521043776999999</v>
      </c>
    </row>
    <row r="54616" spans="1:3" x14ac:dyDescent="0.25">
      <c r="A54616">
        <v>4930</v>
      </c>
      <c r="B54616" s="1">
        <f>DATE(2013,7,1) + TIME(0,0,0)</f>
        <v>41456</v>
      </c>
      <c r="C54616">
        <v>24.523416519000001</v>
      </c>
    </row>
    <row r="54617" spans="1:3" x14ac:dyDescent="0.25">
      <c r="A54617">
        <v>4961</v>
      </c>
      <c r="B54617" s="1">
        <f>DATE(2013,8,1) + TIME(0,0,0)</f>
        <v>41487</v>
      </c>
      <c r="C54617">
        <v>24.525857925</v>
      </c>
    </row>
    <row r="54618" spans="1:3" x14ac:dyDescent="0.25">
      <c r="A54618">
        <v>4992</v>
      </c>
      <c r="B54618" s="1">
        <f>DATE(2013,9,1) + TIME(0,0,0)</f>
        <v>41518</v>
      </c>
      <c r="C54618">
        <v>24.528291702000001</v>
      </c>
    </row>
    <row r="54619" spans="1:3" x14ac:dyDescent="0.25">
      <c r="A54619">
        <v>5022</v>
      </c>
      <c r="B54619" s="1">
        <f>DATE(2013,10,1) + TIME(0,0,0)</f>
        <v>41548</v>
      </c>
      <c r="C54619">
        <v>24.530639648000001</v>
      </c>
    </row>
    <row r="54620" spans="1:3" x14ac:dyDescent="0.25">
      <c r="A54620">
        <v>5053</v>
      </c>
      <c r="B54620" s="1">
        <f>DATE(2013,11,1) + TIME(0,0,0)</f>
        <v>41579</v>
      </c>
      <c r="C54620">
        <v>24.533056258999999</v>
      </c>
    </row>
    <row r="54621" spans="1:3" x14ac:dyDescent="0.25">
      <c r="A54621">
        <v>5083</v>
      </c>
      <c r="B54621" s="1">
        <f>DATE(2013,12,1) + TIME(0,0,0)</f>
        <v>41609</v>
      </c>
      <c r="C54621">
        <v>24.535387039</v>
      </c>
    </row>
    <row r="54622" spans="1:3" x14ac:dyDescent="0.25">
      <c r="A54622">
        <v>5114</v>
      </c>
      <c r="B54622" s="1">
        <f>DATE(2014,1,1) + TIME(0,0,0)</f>
        <v>41640</v>
      </c>
      <c r="C54622">
        <v>24.537786484000002</v>
      </c>
    </row>
    <row r="54623" spans="1:3" x14ac:dyDescent="0.25">
      <c r="A54623">
        <v>5145</v>
      </c>
      <c r="B54623" s="1">
        <f>DATE(2014,2,1) + TIME(0,0,0)</f>
        <v>41671</v>
      </c>
      <c r="C54623">
        <v>24.540178299000001</v>
      </c>
    </row>
    <row r="54624" spans="1:3" x14ac:dyDescent="0.25">
      <c r="A54624">
        <v>5173</v>
      </c>
      <c r="B54624" s="1">
        <f>DATE(2014,3,1) + TIME(0,0,0)</f>
        <v>41699</v>
      </c>
      <c r="C54624">
        <v>24.542331696000002</v>
      </c>
    </row>
    <row r="54625" spans="1:3" x14ac:dyDescent="0.25">
      <c r="A54625">
        <v>5204</v>
      </c>
      <c r="B54625" s="1">
        <f>DATE(2014,4,1) + TIME(0,0,0)</f>
        <v>41730</v>
      </c>
      <c r="C54625">
        <v>24.544708252</v>
      </c>
    </row>
    <row r="54626" spans="1:3" x14ac:dyDescent="0.25">
      <c r="A54626">
        <v>5234</v>
      </c>
      <c r="B54626" s="1">
        <f>DATE(2014,5,1) + TIME(0,0,0)</f>
        <v>41760</v>
      </c>
      <c r="C54626">
        <v>24.546998978000001</v>
      </c>
    </row>
    <row r="54627" spans="1:3" x14ac:dyDescent="0.25">
      <c r="A54627">
        <v>5265</v>
      </c>
      <c r="B54627" s="1">
        <f>DATE(2014,6,1) + TIME(0,0,0)</f>
        <v>41791</v>
      </c>
      <c r="C54627">
        <v>24.549360275000002</v>
      </c>
    </row>
    <row r="54628" spans="1:3" x14ac:dyDescent="0.25">
      <c r="A54628">
        <v>5295</v>
      </c>
      <c r="B54628" s="1">
        <f>DATE(2014,7,1) + TIME(0,0,0)</f>
        <v>41821</v>
      </c>
      <c r="C54628">
        <v>24.551635741999998</v>
      </c>
    </row>
    <row r="54629" spans="1:3" x14ac:dyDescent="0.25">
      <c r="A54629">
        <v>5326</v>
      </c>
      <c r="B54629" s="1">
        <f>DATE(2014,8,1) + TIME(0,0,0)</f>
        <v>41852</v>
      </c>
      <c r="C54629">
        <v>24.553981781000001</v>
      </c>
    </row>
    <row r="54630" spans="1:3" x14ac:dyDescent="0.25">
      <c r="A54630">
        <v>5357</v>
      </c>
      <c r="B54630" s="1">
        <f>DATE(2014,9,1) + TIME(0,0,0)</f>
        <v>41883</v>
      </c>
      <c r="C54630">
        <v>24.556320190000001</v>
      </c>
    </row>
    <row r="54631" spans="1:3" x14ac:dyDescent="0.25">
      <c r="A54631">
        <v>5387</v>
      </c>
      <c r="B54631" s="1">
        <f>DATE(2014,10,1) + TIME(0,0,0)</f>
        <v>41913</v>
      </c>
      <c r="C54631">
        <v>24.558574676999999</v>
      </c>
    </row>
    <row r="54632" spans="1:3" x14ac:dyDescent="0.25">
      <c r="A54632">
        <v>5418</v>
      </c>
      <c r="B54632" s="1">
        <f>DATE(2014,11,1) + TIME(0,0,0)</f>
        <v>41944</v>
      </c>
      <c r="C54632">
        <v>24.560897827000002</v>
      </c>
    </row>
    <row r="54633" spans="1:3" x14ac:dyDescent="0.25">
      <c r="A54633">
        <v>5448</v>
      </c>
      <c r="B54633" s="1">
        <f>DATE(2014,12,1) + TIME(0,0,0)</f>
        <v>41974</v>
      </c>
      <c r="C54633">
        <v>24.563138962</v>
      </c>
    </row>
    <row r="54634" spans="1:3" x14ac:dyDescent="0.25">
      <c r="A54634">
        <v>5479</v>
      </c>
      <c r="B54634" s="1">
        <f>DATE(2015,1,1) + TIME(0,0,0)</f>
        <v>42005</v>
      </c>
      <c r="C54634">
        <v>24.565446854000001</v>
      </c>
    </row>
    <row r="54635" spans="1:3" x14ac:dyDescent="0.25">
      <c r="A54635">
        <v>5510</v>
      </c>
      <c r="B54635" s="1">
        <f>DATE(2015,2,1) + TIME(0,0,0)</f>
        <v>42036</v>
      </c>
      <c r="C54635">
        <v>24.567749023000001</v>
      </c>
    </row>
    <row r="54636" spans="1:3" x14ac:dyDescent="0.25">
      <c r="A54636">
        <v>5538</v>
      </c>
      <c r="B54636" s="1">
        <f>DATE(2015,3,1) + TIME(0,0,0)</f>
        <v>42064</v>
      </c>
      <c r="C54636">
        <v>24.569820404000001</v>
      </c>
    </row>
    <row r="54637" spans="1:3" x14ac:dyDescent="0.25">
      <c r="A54637">
        <v>5569</v>
      </c>
      <c r="B54637" s="1">
        <f>DATE(2015,4,1) + TIME(0,0,0)</f>
        <v>42095</v>
      </c>
      <c r="C54637">
        <v>24.572105407999999</v>
      </c>
    </row>
    <row r="54638" spans="1:3" x14ac:dyDescent="0.25">
      <c r="A54638">
        <v>5599</v>
      </c>
      <c r="B54638" s="1">
        <f>DATE(2015,5,1) + TIME(0,0,0)</f>
        <v>42125</v>
      </c>
      <c r="C54638">
        <v>24.574312209999999</v>
      </c>
    </row>
    <row r="54639" spans="1:3" x14ac:dyDescent="0.25">
      <c r="A54639">
        <v>5630</v>
      </c>
      <c r="B54639" s="1">
        <f>DATE(2015,6,1) + TIME(0,0,0)</f>
        <v>42156</v>
      </c>
      <c r="C54639">
        <v>24.576581955000002</v>
      </c>
    </row>
    <row r="54640" spans="1:3" x14ac:dyDescent="0.25">
      <c r="A54640">
        <v>5660</v>
      </c>
      <c r="B54640" s="1">
        <f>DATE(2015,7,1) + TIME(0,0,0)</f>
        <v>42186</v>
      </c>
      <c r="C54640">
        <v>24.578773499</v>
      </c>
    </row>
    <row r="54641" spans="1:3" x14ac:dyDescent="0.25">
      <c r="A54641">
        <v>5691</v>
      </c>
      <c r="B54641" s="1">
        <f>DATE(2015,8,1) + TIME(0,0,0)</f>
        <v>42217</v>
      </c>
      <c r="C54641">
        <v>24.581031799000002</v>
      </c>
    </row>
    <row r="54642" spans="1:3" x14ac:dyDescent="0.25">
      <c r="A54642">
        <v>5722</v>
      </c>
      <c r="B54642" s="1">
        <f>DATE(2015,9,1) + TIME(0,0,0)</f>
        <v>42248</v>
      </c>
      <c r="C54642">
        <v>24.583280562999999</v>
      </c>
    </row>
    <row r="54643" spans="1:3" x14ac:dyDescent="0.25">
      <c r="A54643">
        <v>5752</v>
      </c>
      <c r="B54643" s="1">
        <f>DATE(2015,10,1) + TIME(0,0,0)</f>
        <v>42278</v>
      </c>
      <c r="C54643">
        <v>24.585451125999999</v>
      </c>
    </row>
    <row r="54644" spans="1:3" x14ac:dyDescent="0.25">
      <c r="A54644">
        <v>5783</v>
      </c>
      <c r="B54644" s="1">
        <f>DATE(2015,11,1) + TIME(0,0,0)</f>
        <v>42309</v>
      </c>
      <c r="C54644">
        <v>24.587686539</v>
      </c>
    </row>
    <row r="54645" spans="1:3" x14ac:dyDescent="0.25">
      <c r="A54645">
        <v>5813</v>
      </c>
      <c r="B54645" s="1">
        <f>DATE(2015,12,1) + TIME(0,0,0)</f>
        <v>42339</v>
      </c>
      <c r="C54645">
        <v>24.589841842999999</v>
      </c>
    </row>
    <row r="54646" spans="1:3" x14ac:dyDescent="0.25">
      <c r="A54646">
        <v>5844</v>
      </c>
      <c r="B54646" s="1">
        <f>DATE(2016,1,1) + TIME(0,0,0)</f>
        <v>42370</v>
      </c>
      <c r="C54646">
        <v>24.592063904</v>
      </c>
    </row>
    <row r="54647" spans="1:3" x14ac:dyDescent="0.25">
      <c r="A54647">
        <v>5875</v>
      </c>
      <c r="B54647" s="1">
        <f>DATE(2016,2,1) + TIME(0,0,0)</f>
        <v>42401</v>
      </c>
      <c r="C54647">
        <v>24.594278335999999</v>
      </c>
    </row>
    <row r="54648" spans="1:3" x14ac:dyDescent="0.25">
      <c r="A54648">
        <v>5904</v>
      </c>
      <c r="B54648" s="1">
        <f>DATE(2016,3,1) + TIME(0,0,0)</f>
        <v>42430</v>
      </c>
      <c r="C54648">
        <v>24.596342087</v>
      </c>
    </row>
    <row r="54649" spans="1:3" x14ac:dyDescent="0.25">
      <c r="A54649">
        <v>5935</v>
      </c>
      <c r="B54649" s="1">
        <f>DATE(2016,4,1) + TIME(0,0,0)</f>
        <v>42461</v>
      </c>
      <c r="C54649">
        <v>24.598543166999999</v>
      </c>
    </row>
    <row r="54650" spans="1:3" x14ac:dyDescent="0.25">
      <c r="A54650">
        <v>5965</v>
      </c>
      <c r="B54650" s="1">
        <f>DATE(2016,5,1) + TIME(0,0,0)</f>
        <v>42491</v>
      </c>
      <c r="C54650">
        <v>24.600666046000001</v>
      </c>
    </row>
    <row r="54651" spans="1:3" x14ac:dyDescent="0.25">
      <c r="A54651">
        <v>5996</v>
      </c>
      <c r="B54651" s="1">
        <f>DATE(2016,6,1) + TIME(0,0,0)</f>
        <v>42522</v>
      </c>
      <c r="C54651">
        <v>24.602851867999998</v>
      </c>
    </row>
    <row r="54652" spans="1:3" x14ac:dyDescent="0.25">
      <c r="A54652">
        <v>6026</v>
      </c>
      <c r="B54652" s="1">
        <f>DATE(2016,7,1) + TIME(0,0,0)</f>
        <v>42552</v>
      </c>
      <c r="C54652">
        <v>24.604961395</v>
      </c>
    </row>
    <row r="54653" spans="1:3" x14ac:dyDescent="0.25">
      <c r="A54653">
        <v>6057</v>
      </c>
      <c r="B54653" s="1">
        <f>DATE(2016,8,1) + TIME(0,0,0)</f>
        <v>42583</v>
      </c>
      <c r="C54653">
        <v>24.607133865000002</v>
      </c>
    </row>
    <row r="54654" spans="1:3" x14ac:dyDescent="0.25">
      <c r="A54654">
        <v>6088</v>
      </c>
      <c r="B54654" s="1">
        <f>DATE(2016,9,1) + TIME(0,0,0)</f>
        <v>42614</v>
      </c>
      <c r="C54654">
        <v>24.609300612999998</v>
      </c>
    </row>
    <row r="54655" spans="1:3" x14ac:dyDescent="0.25">
      <c r="A54655">
        <v>6118</v>
      </c>
      <c r="B54655" s="1">
        <f>DATE(2016,10,1) + TIME(0,0,0)</f>
        <v>42644</v>
      </c>
      <c r="C54655">
        <v>24.611391068</v>
      </c>
    </row>
    <row r="54656" spans="1:3" x14ac:dyDescent="0.25">
      <c r="A54656">
        <v>6149</v>
      </c>
      <c r="B54656" s="1">
        <f>DATE(2016,11,1) + TIME(0,0,0)</f>
        <v>42675</v>
      </c>
      <c r="C54656">
        <v>24.613544464</v>
      </c>
    </row>
    <row r="54657" spans="1:3" x14ac:dyDescent="0.25">
      <c r="A54657">
        <v>6179</v>
      </c>
      <c r="B54657" s="1">
        <f>DATE(2016,12,1) + TIME(0,0,0)</f>
        <v>42705</v>
      </c>
      <c r="C54657">
        <v>24.615621567000002</v>
      </c>
    </row>
    <row r="54658" spans="1:3" x14ac:dyDescent="0.25">
      <c r="A54658">
        <v>6210</v>
      </c>
      <c r="B54658" s="1">
        <f>DATE(2017,1,1) + TIME(0,0,0)</f>
        <v>42736</v>
      </c>
      <c r="C54658">
        <v>24.617761611999999</v>
      </c>
    </row>
    <row r="54659" spans="1:3" x14ac:dyDescent="0.25">
      <c r="A54659">
        <v>6241</v>
      </c>
      <c r="B54659" s="1">
        <f>DATE(2017,2,1) + TIME(0,0,0)</f>
        <v>42767</v>
      </c>
      <c r="C54659">
        <v>24.619894028000001</v>
      </c>
    </row>
    <row r="54660" spans="1:3" x14ac:dyDescent="0.25">
      <c r="A54660">
        <v>6269</v>
      </c>
      <c r="B54660" s="1">
        <f>DATE(2017,3,1) + TIME(0,0,0)</f>
        <v>42795</v>
      </c>
      <c r="C54660">
        <v>24.621816634999998</v>
      </c>
    </row>
    <row r="54661" spans="1:3" x14ac:dyDescent="0.25">
      <c r="A54661">
        <v>6300</v>
      </c>
      <c r="B54661" s="1">
        <f>DATE(2017,4,1) + TIME(0,0,0)</f>
        <v>42826</v>
      </c>
      <c r="C54661">
        <v>24.623937606999998</v>
      </c>
    </row>
    <row r="54662" spans="1:3" x14ac:dyDescent="0.25">
      <c r="A54662">
        <v>6330</v>
      </c>
      <c r="B54662" s="1">
        <f>DATE(2017,5,1) + TIME(0,0,0)</f>
        <v>42856</v>
      </c>
      <c r="C54662">
        <v>24.625984192000001</v>
      </c>
    </row>
    <row r="54663" spans="1:3" x14ac:dyDescent="0.25">
      <c r="A54663">
        <v>6361</v>
      </c>
      <c r="B54663" s="1">
        <f>DATE(2017,6,1) + TIME(0,0,0)</f>
        <v>42887</v>
      </c>
      <c r="C54663">
        <v>24.628093718999999</v>
      </c>
    </row>
    <row r="54664" spans="1:3" x14ac:dyDescent="0.25">
      <c r="A54664">
        <v>6391</v>
      </c>
      <c r="B54664" s="1">
        <f>DATE(2017,7,1) + TIME(0,0,0)</f>
        <v>42917</v>
      </c>
      <c r="C54664">
        <v>24.630126953000001</v>
      </c>
    </row>
    <row r="54665" spans="1:3" x14ac:dyDescent="0.25">
      <c r="A54665">
        <v>6422</v>
      </c>
      <c r="B54665" s="1">
        <f>DATE(2017,8,1) + TIME(0,0,0)</f>
        <v>42948</v>
      </c>
      <c r="C54665">
        <v>24.632225037000001</v>
      </c>
    </row>
    <row r="54666" spans="1:3" x14ac:dyDescent="0.25">
      <c r="A54666">
        <v>6453</v>
      </c>
      <c r="B54666" s="1">
        <f>DATE(2017,9,1) + TIME(0,0,0)</f>
        <v>42979</v>
      </c>
      <c r="C54666">
        <v>24.634315490999999</v>
      </c>
    </row>
    <row r="54667" spans="1:3" x14ac:dyDescent="0.25">
      <c r="A54667">
        <v>6483</v>
      </c>
      <c r="B54667" s="1">
        <f>DATE(2017,10,1) + TIME(0,0,0)</f>
        <v>43009</v>
      </c>
      <c r="C54667">
        <v>24.636333466</v>
      </c>
    </row>
    <row r="54668" spans="1:3" x14ac:dyDescent="0.25">
      <c r="A54668">
        <v>6514</v>
      </c>
      <c r="B54668" s="1">
        <f>DATE(2017,11,1) + TIME(0,0,0)</f>
        <v>43040</v>
      </c>
      <c r="C54668">
        <v>24.638412475999999</v>
      </c>
    </row>
    <row r="54669" spans="1:3" x14ac:dyDescent="0.25">
      <c r="A54669">
        <v>6544</v>
      </c>
      <c r="B54669" s="1">
        <f>DATE(2017,12,1) + TIME(0,0,0)</f>
        <v>43070</v>
      </c>
      <c r="C54669">
        <v>24.640417099</v>
      </c>
    </row>
    <row r="54670" spans="1:3" x14ac:dyDescent="0.25">
      <c r="A54670">
        <v>6575</v>
      </c>
      <c r="B54670" s="1">
        <f>DATE(2018,1,1) + TIME(0,0,0)</f>
        <v>43101</v>
      </c>
      <c r="C54670">
        <v>24.642484665000001</v>
      </c>
    </row>
    <row r="54671" spans="1:3" x14ac:dyDescent="0.25">
      <c r="A54671">
        <v>6606</v>
      </c>
      <c r="B54671" s="1">
        <f>DATE(2018,2,1) + TIME(0,0,0)</f>
        <v>43132</v>
      </c>
      <c r="C54671">
        <v>24.644546509000001</v>
      </c>
    </row>
    <row r="54672" spans="1:3" x14ac:dyDescent="0.25">
      <c r="A54672">
        <v>6634</v>
      </c>
      <c r="B54672" s="1">
        <f>DATE(2018,3,1) + TIME(0,0,0)</f>
        <v>43160</v>
      </c>
      <c r="C54672">
        <v>24.646402359</v>
      </c>
    </row>
    <row r="54673" spans="1:3" x14ac:dyDescent="0.25">
      <c r="A54673">
        <v>6665</v>
      </c>
      <c r="B54673" s="1">
        <f>DATE(2018,4,1) + TIME(0,0,0)</f>
        <v>43191</v>
      </c>
      <c r="C54673">
        <v>24.648450851</v>
      </c>
    </row>
    <row r="54674" spans="1:3" x14ac:dyDescent="0.25">
      <c r="A54674">
        <v>6695</v>
      </c>
      <c r="B54674" s="1">
        <f>DATE(2018,5,1) + TIME(0,0,0)</f>
        <v>43221</v>
      </c>
      <c r="C54674">
        <v>24.650426865</v>
      </c>
    </row>
    <row r="54675" spans="1:3" x14ac:dyDescent="0.25">
      <c r="A54675">
        <v>6726</v>
      </c>
      <c r="B54675" s="1">
        <f>DATE(2018,6,1) + TIME(0,0,0)</f>
        <v>43252</v>
      </c>
      <c r="C54675">
        <v>24.652460097999999</v>
      </c>
    </row>
    <row r="54676" spans="1:3" x14ac:dyDescent="0.25">
      <c r="A54676">
        <v>6756</v>
      </c>
      <c r="B54676" s="1">
        <f>DATE(2018,7,1) + TIME(0,0,0)</f>
        <v>43282</v>
      </c>
      <c r="C54676">
        <v>24.654422759999999</v>
      </c>
    </row>
    <row r="54677" spans="1:3" x14ac:dyDescent="0.25">
      <c r="A54677">
        <v>6787</v>
      </c>
      <c r="B54677" s="1">
        <f>DATE(2018,8,1) + TIME(0,0,0)</f>
        <v>43313</v>
      </c>
      <c r="C54677">
        <v>24.656442641999998</v>
      </c>
    </row>
    <row r="54678" spans="1:3" x14ac:dyDescent="0.25">
      <c r="A54678">
        <v>6818</v>
      </c>
      <c r="B54678" s="1">
        <f>DATE(2018,9,1) + TIME(0,0,0)</f>
        <v>43344</v>
      </c>
      <c r="C54678">
        <v>24.658456802</v>
      </c>
    </row>
    <row r="54679" spans="1:3" x14ac:dyDescent="0.25">
      <c r="A54679">
        <v>6848</v>
      </c>
      <c r="B54679" s="1">
        <f>DATE(2018,10,1) + TIME(0,0,0)</f>
        <v>43374</v>
      </c>
      <c r="C54679">
        <v>24.660400391</v>
      </c>
    </row>
    <row r="54680" spans="1:3" x14ac:dyDescent="0.25">
      <c r="A54680">
        <v>6879</v>
      </c>
      <c r="B54680" s="1">
        <f>DATE(2018,11,1) + TIME(0,0,0)</f>
        <v>43405</v>
      </c>
      <c r="C54680">
        <v>24.662401199000001</v>
      </c>
    </row>
    <row r="54681" spans="1:3" x14ac:dyDescent="0.25">
      <c r="A54681">
        <v>6909</v>
      </c>
      <c r="B54681" s="1">
        <f>DATE(2018,12,1) + TIME(0,0,0)</f>
        <v>43435</v>
      </c>
      <c r="C54681">
        <v>24.664331436000001</v>
      </c>
    </row>
    <row r="54682" spans="1:3" x14ac:dyDescent="0.25">
      <c r="A54682">
        <v>6940</v>
      </c>
      <c r="B54682" s="1">
        <f>DATE(2019,1,1) + TIME(0,0,0)</f>
        <v>43466</v>
      </c>
      <c r="C54682">
        <v>24.666320801000001</v>
      </c>
    </row>
    <row r="54683" spans="1:3" x14ac:dyDescent="0.25">
      <c r="A54683">
        <v>6971</v>
      </c>
      <c r="B54683" s="1">
        <f>DATE(2019,2,1) + TIME(0,0,0)</f>
        <v>43497</v>
      </c>
      <c r="C54683">
        <v>24.668304443</v>
      </c>
    </row>
    <row r="54684" spans="1:3" x14ac:dyDescent="0.25">
      <c r="A54684">
        <v>6999</v>
      </c>
      <c r="B54684" s="1">
        <f>DATE(2019,3,1) + TIME(0,0,0)</f>
        <v>43525</v>
      </c>
      <c r="C54684">
        <v>24.670089722</v>
      </c>
    </row>
    <row r="54685" spans="1:3" x14ac:dyDescent="0.25">
      <c r="A54685">
        <v>7030</v>
      </c>
      <c r="B54685" s="1">
        <f>DATE(2019,4,1) + TIME(0,0,0)</f>
        <v>43556</v>
      </c>
      <c r="C54685">
        <v>24.672061920000001</v>
      </c>
    </row>
    <row r="54686" spans="1:3" x14ac:dyDescent="0.25">
      <c r="A54686">
        <v>7060</v>
      </c>
      <c r="B54686" s="1">
        <f>DATE(2019,5,1) + TIME(0,0,0)</f>
        <v>43586</v>
      </c>
      <c r="C54686">
        <v>24.673965454000001</v>
      </c>
    </row>
    <row r="54687" spans="1:3" x14ac:dyDescent="0.25">
      <c r="A54687">
        <v>7091</v>
      </c>
      <c r="B54687" s="1">
        <f>DATE(2019,6,1) + TIME(0,0,0)</f>
        <v>43617</v>
      </c>
      <c r="C54687">
        <v>24.675924300999998</v>
      </c>
    </row>
    <row r="54688" spans="1:3" x14ac:dyDescent="0.25">
      <c r="A54688">
        <v>7121</v>
      </c>
      <c r="B54688" s="1">
        <f>DATE(2019,7,1) + TIME(0,0,0)</f>
        <v>43647</v>
      </c>
      <c r="C54688">
        <v>24.677816391</v>
      </c>
    </row>
    <row r="54689" spans="1:3" x14ac:dyDescent="0.25">
      <c r="A54689">
        <v>7152</v>
      </c>
      <c r="B54689" s="1">
        <f>DATE(2019,8,1) + TIME(0,0,0)</f>
        <v>43678</v>
      </c>
      <c r="C54689">
        <v>24.679765701000001</v>
      </c>
    </row>
    <row r="54690" spans="1:3" x14ac:dyDescent="0.25">
      <c r="A54690">
        <v>7183</v>
      </c>
      <c r="B54690" s="1">
        <f>DATE(2019,9,1) + TIME(0,0,0)</f>
        <v>43709</v>
      </c>
      <c r="C54690">
        <v>24.681709290000001</v>
      </c>
    </row>
    <row r="54691" spans="1:3" x14ac:dyDescent="0.25">
      <c r="A54691">
        <v>7213</v>
      </c>
      <c r="B54691" s="1">
        <f>DATE(2019,10,1) + TIME(0,0,0)</f>
        <v>43739</v>
      </c>
      <c r="C54691">
        <v>24.683584213</v>
      </c>
    </row>
    <row r="54692" spans="1:3" x14ac:dyDescent="0.25">
      <c r="A54692">
        <v>7244</v>
      </c>
      <c r="B54692" s="1">
        <f>DATE(2019,11,1) + TIME(0,0,0)</f>
        <v>43770</v>
      </c>
      <c r="C54692">
        <v>24.685518264999999</v>
      </c>
    </row>
    <row r="54693" spans="1:3" x14ac:dyDescent="0.25">
      <c r="A54693">
        <v>7274</v>
      </c>
      <c r="B54693" s="1">
        <f>DATE(2019,12,1) + TIME(0,0,0)</f>
        <v>43800</v>
      </c>
      <c r="C54693">
        <v>24.687383652000001</v>
      </c>
    </row>
    <row r="54694" spans="1:3" x14ac:dyDescent="0.25">
      <c r="A54694">
        <v>7305</v>
      </c>
      <c r="B54694" s="1">
        <f>DATE(2020,1,1) + TIME(0,0,0)</f>
        <v>43831</v>
      </c>
      <c r="C54694">
        <v>24.689304352000001</v>
      </c>
    </row>
    <row r="54695" spans="1:3" x14ac:dyDescent="0.25">
      <c r="A54695">
        <v>7336</v>
      </c>
      <c r="B54695" s="1">
        <f>DATE(2020,2,1) + TIME(0,0,0)</f>
        <v>43862</v>
      </c>
      <c r="C54695">
        <v>24.691221237000001</v>
      </c>
    </row>
    <row r="54696" spans="1:3" x14ac:dyDescent="0.25">
      <c r="A54696">
        <v>7365</v>
      </c>
      <c r="B54696" s="1">
        <f>DATE(2020,3,1) + TIME(0,0,0)</f>
        <v>43891</v>
      </c>
      <c r="C54696">
        <v>24.69301033</v>
      </c>
    </row>
    <row r="54697" spans="1:3" x14ac:dyDescent="0.25">
      <c r="A54697">
        <v>7396</v>
      </c>
      <c r="B54697" s="1">
        <f>DATE(2020,4,1) + TIME(0,0,0)</f>
        <v>43922</v>
      </c>
      <c r="C54697">
        <v>24.694917679</v>
      </c>
    </row>
    <row r="54698" spans="1:3" x14ac:dyDescent="0.25">
      <c r="A54698">
        <v>7426</v>
      </c>
      <c r="B54698" s="1">
        <f>DATE(2020,5,1) + TIME(0,0,0)</f>
        <v>43952</v>
      </c>
      <c r="C54698">
        <v>24.69675827</v>
      </c>
    </row>
    <row r="54699" spans="1:3" x14ac:dyDescent="0.25">
      <c r="A54699">
        <v>7457</v>
      </c>
      <c r="B54699" s="1">
        <f>DATE(2020,6,1) + TIME(0,0,0)</f>
        <v>43983</v>
      </c>
      <c r="C54699">
        <v>24.698654175000001</v>
      </c>
    </row>
    <row r="54700" spans="1:3" x14ac:dyDescent="0.25">
      <c r="A54700">
        <v>7487</v>
      </c>
      <c r="B54700" s="1">
        <f>DATE(2020,7,1) + TIME(0,0,0)</f>
        <v>44013</v>
      </c>
      <c r="C54700">
        <v>24.700485229000002</v>
      </c>
    </row>
    <row r="54701" spans="1:3" x14ac:dyDescent="0.25">
      <c r="A54701">
        <v>7518</v>
      </c>
      <c r="B54701" s="1">
        <f>DATE(2020,8,1) + TIME(0,0,0)</f>
        <v>44044</v>
      </c>
      <c r="C54701">
        <v>24.702371596999999</v>
      </c>
    </row>
    <row r="54702" spans="1:3" x14ac:dyDescent="0.25">
      <c r="A54702">
        <v>7549</v>
      </c>
      <c r="B54702" s="1">
        <f>DATE(2020,9,1) + TIME(0,0,0)</f>
        <v>44075</v>
      </c>
      <c r="C54702">
        <v>24.704252242999999</v>
      </c>
    </row>
    <row r="54703" spans="1:3" x14ac:dyDescent="0.25">
      <c r="A54703">
        <v>7579</v>
      </c>
      <c r="B54703" s="1">
        <f>DATE(2020,10,1) + TIME(0,0,0)</f>
        <v>44105</v>
      </c>
      <c r="C54703">
        <v>24.706068039000002</v>
      </c>
    </row>
    <row r="54704" spans="1:3" x14ac:dyDescent="0.25">
      <c r="A54704">
        <v>7610</v>
      </c>
      <c r="B54704" s="1">
        <f>DATE(2020,11,1) + TIME(0,0,0)</f>
        <v>44136</v>
      </c>
      <c r="C54704">
        <v>24.707941054999999</v>
      </c>
    </row>
    <row r="54705" spans="1:3" x14ac:dyDescent="0.25">
      <c r="A54705">
        <v>7640</v>
      </c>
      <c r="B54705" s="1">
        <f>DATE(2020,12,1) + TIME(0,0,0)</f>
        <v>44166</v>
      </c>
      <c r="C54705">
        <v>24.709747314000001</v>
      </c>
    </row>
    <row r="54706" spans="1:3" x14ac:dyDescent="0.25">
      <c r="A54706">
        <v>7671</v>
      </c>
      <c r="B54706" s="1">
        <f>DATE(2021,1,1) + TIME(0,0,0)</f>
        <v>44197</v>
      </c>
      <c r="C54706">
        <v>24.711608887000001</v>
      </c>
    </row>
    <row r="54707" spans="1:3" x14ac:dyDescent="0.25">
      <c r="A54707">
        <v>7702</v>
      </c>
      <c r="B54707" s="1">
        <f>DATE(2021,2,1) + TIME(0,0,0)</f>
        <v>44228</v>
      </c>
      <c r="C54707">
        <v>24.713464736999999</v>
      </c>
    </row>
    <row r="54708" spans="1:3" x14ac:dyDescent="0.25">
      <c r="A54708">
        <v>7730</v>
      </c>
      <c r="B54708" s="1">
        <f>DATE(2021,3,1) + TIME(0,0,0)</f>
        <v>44256</v>
      </c>
      <c r="C54708">
        <v>24.715137481999999</v>
      </c>
    </row>
    <row r="54709" spans="1:3" x14ac:dyDescent="0.25">
      <c r="A54709">
        <v>7761</v>
      </c>
      <c r="B54709" s="1">
        <f>DATE(2021,4,1) + TIME(0,0,0)</f>
        <v>44287</v>
      </c>
      <c r="C54709">
        <v>24.716985702999999</v>
      </c>
    </row>
    <row r="54710" spans="1:3" x14ac:dyDescent="0.25">
      <c r="A54710">
        <v>7791</v>
      </c>
      <c r="B54710" s="1">
        <f>DATE(2021,5,1) + TIME(0,0,0)</f>
        <v>44317</v>
      </c>
      <c r="C54710">
        <v>24.718767165999999</v>
      </c>
    </row>
    <row r="54711" spans="1:3" x14ac:dyDescent="0.25">
      <c r="A54711">
        <v>7822</v>
      </c>
      <c r="B54711" s="1">
        <f>DATE(2021,6,1) + TIME(0,0,0)</f>
        <v>44348</v>
      </c>
      <c r="C54711">
        <v>24.720603943</v>
      </c>
    </row>
    <row r="54712" spans="1:3" x14ac:dyDescent="0.25">
      <c r="A54712">
        <v>7852</v>
      </c>
      <c r="B54712" s="1">
        <f>DATE(2021,7,1) + TIME(0,0,0)</f>
        <v>44378</v>
      </c>
      <c r="C54712">
        <v>24.722377776999998</v>
      </c>
    </row>
    <row r="54713" spans="1:3" x14ac:dyDescent="0.25">
      <c r="A54713">
        <v>7883</v>
      </c>
      <c r="B54713" s="1">
        <f>DATE(2021,8,1) + TIME(0,0,0)</f>
        <v>44409</v>
      </c>
      <c r="C54713">
        <v>24.724205016999999</v>
      </c>
    </row>
    <row r="54714" spans="1:3" x14ac:dyDescent="0.25">
      <c r="A54714">
        <v>7914</v>
      </c>
      <c r="B54714" s="1">
        <f>DATE(2021,9,1) + TIME(0,0,0)</f>
        <v>44440</v>
      </c>
      <c r="C54714">
        <v>24.726026534999999</v>
      </c>
    </row>
    <row r="54715" spans="1:3" x14ac:dyDescent="0.25">
      <c r="A54715">
        <v>7944</v>
      </c>
      <c r="B54715" s="1">
        <f>DATE(2021,10,1) + TIME(0,0,0)</f>
        <v>44470</v>
      </c>
      <c r="C54715">
        <v>24.727785109999999</v>
      </c>
    </row>
    <row r="54716" spans="1:3" x14ac:dyDescent="0.25">
      <c r="A54716">
        <v>7975</v>
      </c>
      <c r="B54716" s="1">
        <f>DATE(2021,11,1) + TIME(0,0,0)</f>
        <v>44501</v>
      </c>
      <c r="C54716">
        <v>24.729595184000001</v>
      </c>
    </row>
    <row r="54717" spans="1:3" x14ac:dyDescent="0.25">
      <c r="A54717">
        <v>8005</v>
      </c>
      <c r="B54717" s="1">
        <f>DATE(2021,12,1) + TIME(0,0,0)</f>
        <v>44531</v>
      </c>
      <c r="C54717">
        <v>24.731344223000001</v>
      </c>
    </row>
    <row r="54718" spans="1:3" x14ac:dyDescent="0.25">
      <c r="A54718">
        <v>8036</v>
      </c>
      <c r="B54718" s="1">
        <f>DATE(2022,1,1) + TIME(0,0,0)</f>
        <v>44562</v>
      </c>
      <c r="C54718">
        <v>24.733146667</v>
      </c>
    </row>
    <row r="54719" spans="1:3" x14ac:dyDescent="0.25">
      <c r="A54719">
        <v>8067</v>
      </c>
      <c r="B54719" s="1">
        <f>DATE(2022,2,1) + TIME(0,0,0)</f>
        <v>44593</v>
      </c>
      <c r="C54719">
        <v>24.734941483</v>
      </c>
    </row>
    <row r="54720" spans="1:3" x14ac:dyDescent="0.25">
      <c r="A54720">
        <v>8095</v>
      </c>
      <c r="B54720" s="1">
        <f>DATE(2022,3,1) + TIME(0,0,0)</f>
        <v>44621</v>
      </c>
      <c r="C54720">
        <v>24.736560822000001</v>
      </c>
    </row>
    <row r="54721" spans="1:3" x14ac:dyDescent="0.25">
      <c r="A54721">
        <v>8126</v>
      </c>
      <c r="B54721" s="1">
        <f>DATE(2022,4,1) + TIME(0,0,0)</f>
        <v>44652</v>
      </c>
      <c r="C54721">
        <v>24.738348006999999</v>
      </c>
    </row>
    <row r="54722" spans="1:3" x14ac:dyDescent="0.25">
      <c r="A54722">
        <v>8156</v>
      </c>
      <c r="B54722" s="1">
        <f>DATE(2022,5,1) + TIME(0,0,0)</f>
        <v>44682</v>
      </c>
      <c r="C54722">
        <v>24.740072250000001</v>
      </c>
    </row>
    <row r="54723" spans="1:3" x14ac:dyDescent="0.25">
      <c r="A54723">
        <v>8187</v>
      </c>
      <c r="B54723" s="1">
        <f>DATE(2022,6,1) + TIME(0,0,0)</f>
        <v>44713</v>
      </c>
      <c r="C54723">
        <v>24.741847992</v>
      </c>
    </row>
    <row r="54724" spans="1:3" x14ac:dyDescent="0.25">
      <c r="A54724">
        <v>8217</v>
      </c>
      <c r="B54724" s="1">
        <f>DATE(2022,7,1) + TIME(0,0,0)</f>
        <v>44743</v>
      </c>
      <c r="C54724">
        <v>24.743562698000002</v>
      </c>
    </row>
    <row r="54725" spans="1:3" x14ac:dyDescent="0.25">
      <c r="A54725">
        <v>8248</v>
      </c>
      <c r="B54725" s="1">
        <f>DATE(2022,8,1) + TIME(0,0,0)</f>
        <v>44774</v>
      </c>
      <c r="C54725">
        <v>24.745330810999999</v>
      </c>
    </row>
    <row r="54726" spans="1:3" x14ac:dyDescent="0.25">
      <c r="A54726">
        <v>8279</v>
      </c>
      <c r="B54726" s="1">
        <f>DATE(2022,9,1) + TIME(0,0,0)</f>
        <v>44805</v>
      </c>
      <c r="C54726">
        <v>24.747093200999998</v>
      </c>
    </row>
    <row r="54727" spans="1:3" x14ac:dyDescent="0.25">
      <c r="A54727">
        <v>8309</v>
      </c>
      <c r="B54727" s="1">
        <f>DATE(2022,10,1) + TIME(0,0,0)</f>
        <v>44835</v>
      </c>
      <c r="C54727">
        <v>24.748792647999998</v>
      </c>
    </row>
    <row r="54728" spans="1:3" x14ac:dyDescent="0.25">
      <c r="A54728">
        <v>8340</v>
      </c>
      <c r="B54728" s="1">
        <f>DATE(2022,11,1) + TIME(0,0,0)</f>
        <v>44866</v>
      </c>
      <c r="C54728">
        <v>24.750545502000001</v>
      </c>
    </row>
    <row r="54729" spans="1:3" x14ac:dyDescent="0.25">
      <c r="A54729">
        <v>8370</v>
      </c>
      <c r="B54729" s="1">
        <f>DATE(2022,12,1) + TIME(0,0,0)</f>
        <v>44896</v>
      </c>
      <c r="C54729">
        <v>24.752237319999999</v>
      </c>
    </row>
    <row r="54730" spans="1:3" x14ac:dyDescent="0.25">
      <c r="A54730">
        <v>8401</v>
      </c>
      <c r="B54730" s="1">
        <f>DATE(2023,1,1) + TIME(0,0,0)</f>
        <v>44927</v>
      </c>
      <c r="C54730">
        <v>24.753980637000002</v>
      </c>
    </row>
    <row r="54731" spans="1:3" x14ac:dyDescent="0.25">
      <c r="A54731">
        <v>8432</v>
      </c>
      <c r="B54731" s="1">
        <f>DATE(2023,2,1) + TIME(0,0,0)</f>
        <v>44958</v>
      </c>
      <c r="C54731">
        <v>24.755718230999999</v>
      </c>
    </row>
    <row r="54732" spans="1:3" x14ac:dyDescent="0.25">
      <c r="A54732">
        <v>8460</v>
      </c>
      <c r="B54732" s="1">
        <f>DATE(2023,3,1) + TIME(0,0,0)</f>
        <v>44986</v>
      </c>
      <c r="C54732">
        <v>24.757286071999999</v>
      </c>
    </row>
    <row r="54733" spans="1:3" x14ac:dyDescent="0.25">
      <c r="A54733">
        <v>8491</v>
      </c>
      <c r="B54733" s="1">
        <f>DATE(2023,4,1) + TIME(0,0,0)</f>
        <v>45017</v>
      </c>
      <c r="C54733">
        <v>24.759014130000001</v>
      </c>
    </row>
    <row r="54734" spans="1:3" x14ac:dyDescent="0.25">
      <c r="A54734">
        <v>8521</v>
      </c>
      <c r="B54734" s="1">
        <f>DATE(2023,5,1) + TIME(0,0,0)</f>
        <v>45047</v>
      </c>
      <c r="C54734">
        <v>24.760684967</v>
      </c>
    </row>
    <row r="54735" spans="1:3" x14ac:dyDescent="0.25">
      <c r="A54735">
        <v>8552</v>
      </c>
      <c r="B54735" s="1">
        <f>DATE(2023,6,1) + TIME(0,0,0)</f>
        <v>45078</v>
      </c>
      <c r="C54735">
        <v>24.762405395999998</v>
      </c>
    </row>
    <row r="54736" spans="1:3" x14ac:dyDescent="0.25">
      <c r="A54736">
        <v>8582</v>
      </c>
      <c r="B54736" s="1">
        <f>DATE(2023,7,1) + TIME(0,0,0)</f>
        <v>45108</v>
      </c>
      <c r="C54736">
        <v>24.764064788999999</v>
      </c>
    </row>
    <row r="54737" spans="1:3" x14ac:dyDescent="0.25">
      <c r="A54737">
        <v>8613</v>
      </c>
      <c r="B54737" s="1">
        <f>DATE(2023,8,1) + TIME(0,0,0)</f>
        <v>45139</v>
      </c>
      <c r="C54737">
        <v>24.765775681000001</v>
      </c>
    </row>
    <row r="54738" spans="1:3" x14ac:dyDescent="0.25">
      <c r="A54738">
        <v>8644</v>
      </c>
      <c r="B54738" s="1">
        <f>DATE(2023,9,1) + TIME(0,0,0)</f>
        <v>45170</v>
      </c>
      <c r="C54738">
        <v>24.767482758</v>
      </c>
    </row>
    <row r="54739" spans="1:3" x14ac:dyDescent="0.25">
      <c r="A54739">
        <v>8674</v>
      </c>
      <c r="B54739" s="1">
        <f>DATE(2023,10,1) + TIME(0,0,0)</f>
        <v>45200</v>
      </c>
      <c r="C54739">
        <v>24.769130706999999</v>
      </c>
    </row>
    <row r="54740" spans="1:3" x14ac:dyDescent="0.25">
      <c r="A54740">
        <v>8705</v>
      </c>
      <c r="B54740" s="1">
        <f>DATE(2023,11,1) + TIME(0,0,0)</f>
        <v>45231</v>
      </c>
      <c r="C54740">
        <v>24.770830153999999</v>
      </c>
    </row>
    <row r="54741" spans="1:3" x14ac:dyDescent="0.25">
      <c r="A54741">
        <v>8735</v>
      </c>
      <c r="B54741" s="1">
        <f>DATE(2023,12,1) + TIME(0,0,0)</f>
        <v>45261</v>
      </c>
      <c r="C54741">
        <v>24.772468567000001</v>
      </c>
    </row>
    <row r="54742" spans="1:3" x14ac:dyDescent="0.25">
      <c r="A54742">
        <v>8766</v>
      </c>
      <c r="B54742" s="1">
        <f>DATE(2024,1,1) + TIME(0,0,0)</f>
        <v>45292</v>
      </c>
      <c r="C54742">
        <v>24.774158478</v>
      </c>
    </row>
    <row r="54743" spans="1:3" x14ac:dyDescent="0.25">
      <c r="A54743">
        <v>8797</v>
      </c>
      <c r="B54743" s="1">
        <f>DATE(2024,2,1) + TIME(0,0,0)</f>
        <v>45323</v>
      </c>
      <c r="C54743">
        <v>24.775842666999999</v>
      </c>
    </row>
    <row r="54744" spans="1:3" x14ac:dyDescent="0.25">
      <c r="A54744">
        <v>8826</v>
      </c>
      <c r="B54744" s="1">
        <f>DATE(2024,3,1) + TIME(0,0,0)</f>
        <v>45352</v>
      </c>
      <c r="C54744">
        <v>24.777416229</v>
      </c>
    </row>
    <row r="54745" spans="1:3" x14ac:dyDescent="0.25">
      <c r="A54745">
        <v>8857</v>
      </c>
      <c r="B54745" s="1">
        <f>DATE(2024,4,1) + TIME(0,0,0)</f>
        <v>45383</v>
      </c>
      <c r="C54745">
        <v>24.779092789</v>
      </c>
    </row>
    <row r="54746" spans="1:3" x14ac:dyDescent="0.25">
      <c r="A54746">
        <v>8887</v>
      </c>
      <c r="B54746" s="1">
        <f>DATE(2024,5,1) + TIME(0,0,0)</f>
        <v>45413</v>
      </c>
      <c r="C54746">
        <v>24.780712128000001</v>
      </c>
    </row>
    <row r="54747" spans="1:3" x14ac:dyDescent="0.25">
      <c r="A54747">
        <v>8918</v>
      </c>
      <c r="B54747" s="1">
        <f>DATE(2024,6,1) + TIME(0,0,0)</f>
        <v>45444</v>
      </c>
      <c r="C54747">
        <v>24.782381057999999</v>
      </c>
    </row>
    <row r="54748" spans="1:3" x14ac:dyDescent="0.25">
      <c r="A54748">
        <v>8948</v>
      </c>
      <c r="B54748" s="1">
        <f>DATE(2024,7,1) + TIME(0,0,0)</f>
        <v>45474</v>
      </c>
      <c r="C54748">
        <v>24.783990859999999</v>
      </c>
    </row>
    <row r="54749" spans="1:3" x14ac:dyDescent="0.25">
      <c r="A54749">
        <v>8979</v>
      </c>
      <c r="B54749" s="1">
        <f>DATE(2024,8,1) + TIME(0,0,0)</f>
        <v>45505</v>
      </c>
      <c r="C54749">
        <v>24.785652161000002</v>
      </c>
    </row>
    <row r="54750" spans="1:3" x14ac:dyDescent="0.25">
      <c r="A54750">
        <v>9010</v>
      </c>
      <c r="B54750" s="1">
        <f>DATE(2024,9,1) + TIME(0,0,0)</f>
        <v>45536</v>
      </c>
      <c r="C54750">
        <v>24.787307738999999</v>
      </c>
    </row>
    <row r="54751" spans="1:3" x14ac:dyDescent="0.25">
      <c r="A54751">
        <v>9040</v>
      </c>
      <c r="B54751" s="1">
        <f>DATE(2024,10,1) + TIME(0,0,0)</f>
        <v>45566</v>
      </c>
      <c r="C54751">
        <v>24.788906097000002</v>
      </c>
    </row>
    <row r="54752" spans="1:3" x14ac:dyDescent="0.25">
      <c r="A54752">
        <v>9071</v>
      </c>
      <c r="B54752" s="1">
        <f>DATE(2024,11,1) + TIME(0,0,0)</f>
        <v>45597</v>
      </c>
      <c r="C54752">
        <v>24.790554047000001</v>
      </c>
    </row>
    <row r="54753" spans="1:3" x14ac:dyDescent="0.25">
      <c r="A54753">
        <v>9101</v>
      </c>
      <c r="B54753" s="1">
        <f>DATE(2024,12,1) + TIME(0,0,0)</f>
        <v>45627</v>
      </c>
      <c r="C54753">
        <v>24.792146682999999</v>
      </c>
    </row>
    <row r="54754" spans="1:3" x14ac:dyDescent="0.25">
      <c r="A54754">
        <v>9132</v>
      </c>
      <c r="B54754" s="1">
        <f>DATE(2025,1,1) + TIME(0,0,0)</f>
        <v>45658</v>
      </c>
      <c r="C54754">
        <v>24.793787002999998</v>
      </c>
    </row>
    <row r="54755" spans="1:3" x14ac:dyDescent="0.25">
      <c r="A54755">
        <v>9163</v>
      </c>
      <c r="B54755" s="1">
        <f>DATE(2025,2,1) + TIME(0,0,0)</f>
        <v>45689</v>
      </c>
      <c r="C54755">
        <v>24.795421600000001</v>
      </c>
    </row>
    <row r="54756" spans="1:3" x14ac:dyDescent="0.25">
      <c r="A54756">
        <v>9191</v>
      </c>
      <c r="B54756" s="1">
        <f>DATE(2025,3,1) + TIME(0,0,0)</f>
        <v>45717</v>
      </c>
      <c r="C54756">
        <v>24.796895980999999</v>
      </c>
    </row>
    <row r="54757" spans="1:3" x14ac:dyDescent="0.25">
      <c r="A54757">
        <v>9222</v>
      </c>
      <c r="B54757" s="1">
        <f>DATE(2025,4,1) + TIME(0,0,0)</f>
        <v>45748</v>
      </c>
      <c r="C54757">
        <v>24.798524857</v>
      </c>
    </row>
    <row r="54758" spans="1:3" x14ac:dyDescent="0.25">
      <c r="A54758">
        <v>9252</v>
      </c>
      <c r="B54758" s="1">
        <f>DATE(2025,5,1) + TIME(0,0,0)</f>
        <v>45778</v>
      </c>
      <c r="C54758">
        <v>24.800098419000001</v>
      </c>
    </row>
    <row r="54759" spans="1:3" x14ac:dyDescent="0.25">
      <c r="A54759">
        <v>9283</v>
      </c>
      <c r="B54759" s="1">
        <f>DATE(2025,6,1) + TIME(0,0,0)</f>
        <v>45809</v>
      </c>
      <c r="C54759">
        <v>24.801719666</v>
      </c>
    </row>
    <row r="54760" spans="1:3" x14ac:dyDescent="0.25">
      <c r="A54760">
        <v>9313</v>
      </c>
      <c r="B54760" s="1">
        <f>DATE(2025,7,1) + TIME(0,0,0)</f>
        <v>45839</v>
      </c>
      <c r="C54760">
        <v>24.803283691000001</v>
      </c>
    </row>
    <row r="54761" spans="1:3" x14ac:dyDescent="0.25">
      <c r="A54761">
        <v>9344</v>
      </c>
      <c r="B54761" s="1">
        <f>DATE(2025,8,1) + TIME(0,0,0)</f>
        <v>45870</v>
      </c>
      <c r="C54761">
        <v>24.804897308000001</v>
      </c>
    </row>
    <row r="54762" spans="1:3" x14ac:dyDescent="0.25">
      <c r="A54762">
        <v>9375</v>
      </c>
      <c r="B54762" s="1">
        <f>DATE(2025,9,1) + TIME(0,0,0)</f>
        <v>45901</v>
      </c>
      <c r="C54762">
        <v>24.806507110999998</v>
      </c>
    </row>
    <row r="54763" spans="1:3" x14ac:dyDescent="0.25">
      <c r="A54763">
        <v>9405</v>
      </c>
      <c r="B54763" s="1">
        <f>DATE(2025,10,1) + TIME(0,0,0)</f>
        <v>45931</v>
      </c>
      <c r="C54763">
        <v>24.808059692</v>
      </c>
    </row>
    <row r="54764" spans="1:3" x14ac:dyDescent="0.25">
      <c r="A54764">
        <v>9436</v>
      </c>
      <c r="B54764" s="1">
        <f>DATE(2025,11,1) + TIME(0,0,0)</f>
        <v>45962</v>
      </c>
      <c r="C54764">
        <v>24.809661864999999</v>
      </c>
    </row>
    <row r="54765" spans="1:3" x14ac:dyDescent="0.25">
      <c r="A54765">
        <v>9466</v>
      </c>
      <c r="B54765" s="1">
        <f>DATE(2025,12,1) + TIME(0,0,0)</f>
        <v>45992</v>
      </c>
      <c r="C54765">
        <v>24.811208725</v>
      </c>
    </row>
    <row r="54766" spans="1:3" x14ac:dyDescent="0.25">
      <c r="A54766">
        <v>9497</v>
      </c>
      <c r="B54766" s="1">
        <f>DATE(2026,1,1) + TIME(0,0,0)</f>
        <v>46023</v>
      </c>
      <c r="C54766">
        <v>24.812803268</v>
      </c>
    </row>
    <row r="54767" spans="1:3" x14ac:dyDescent="0.25">
      <c r="A54767">
        <v>9528</v>
      </c>
      <c r="B54767" s="1">
        <f>DATE(2026,2,1) + TIME(0,0,0)</f>
        <v>46054</v>
      </c>
      <c r="C54767">
        <v>24.814393997</v>
      </c>
    </row>
    <row r="54768" spans="1:3" x14ac:dyDescent="0.25">
      <c r="A54768">
        <v>9556</v>
      </c>
      <c r="B54768" s="1">
        <f>DATE(2026,3,1) + TIME(0,0,0)</f>
        <v>46082</v>
      </c>
      <c r="C54768">
        <v>24.815828323000002</v>
      </c>
    </row>
    <row r="54769" spans="1:3" x14ac:dyDescent="0.25">
      <c r="A54769">
        <v>9587</v>
      </c>
      <c r="B54769" s="1">
        <f>DATE(2026,4,1) + TIME(0,0,0)</f>
        <v>46113</v>
      </c>
      <c r="C54769">
        <v>24.817411422999999</v>
      </c>
    </row>
    <row r="54770" spans="1:3" x14ac:dyDescent="0.25">
      <c r="A54770">
        <v>9617</v>
      </c>
      <c r="B54770" s="1">
        <f>DATE(2026,5,1) + TIME(0,0,0)</f>
        <v>46143</v>
      </c>
      <c r="C54770">
        <v>24.818941116000001</v>
      </c>
    </row>
    <row r="54771" spans="1:3" x14ac:dyDescent="0.25">
      <c r="A54771">
        <v>9648</v>
      </c>
      <c r="B54771" s="1">
        <f>DATE(2026,6,1) + TIME(0,0,0)</f>
        <v>46174</v>
      </c>
      <c r="C54771">
        <v>24.820518494000002</v>
      </c>
    </row>
    <row r="54772" spans="1:3" x14ac:dyDescent="0.25">
      <c r="A54772">
        <v>9678</v>
      </c>
      <c r="B54772" s="1">
        <f>DATE(2026,7,1) + TIME(0,0,0)</f>
        <v>46204</v>
      </c>
      <c r="C54772">
        <v>24.822040558000001</v>
      </c>
    </row>
    <row r="54773" spans="1:3" x14ac:dyDescent="0.25">
      <c r="A54773">
        <v>9709</v>
      </c>
      <c r="B54773" s="1">
        <f>DATE(2026,8,1) + TIME(0,0,0)</f>
        <v>46235</v>
      </c>
      <c r="C54773">
        <v>24.823610305999999</v>
      </c>
    </row>
    <row r="54774" spans="1:3" x14ac:dyDescent="0.25">
      <c r="A54774">
        <v>9740</v>
      </c>
      <c r="B54774" s="1">
        <f>DATE(2026,9,1) + TIME(0,0,0)</f>
        <v>46266</v>
      </c>
      <c r="C54774">
        <v>24.825176239000001</v>
      </c>
    </row>
    <row r="54775" spans="1:3" x14ac:dyDescent="0.25">
      <c r="A54775">
        <v>9770</v>
      </c>
      <c r="B54775" s="1">
        <f>DATE(2026,10,1) + TIME(0,0,0)</f>
        <v>46296</v>
      </c>
      <c r="C54775">
        <v>24.826686858999999</v>
      </c>
    </row>
    <row r="54776" spans="1:3" x14ac:dyDescent="0.25">
      <c r="A54776">
        <v>9801</v>
      </c>
      <c r="B54776" s="1">
        <f>DATE(2026,11,1) + TIME(0,0,0)</f>
        <v>46327</v>
      </c>
      <c r="C54776">
        <v>24.82824707</v>
      </c>
    </row>
    <row r="54777" spans="1:3" x14ac:dyDescent="0.25">
      <c r="A54777">
        <v>9831</v>
      </c>
      <c r="B54777" s="1">
        <f>DATE(2026,12,1) + TIME(0,0,0)</f>
        <v>46357</v>
      </c>
      <c r="C54777">
        <v>24.829751968</v>
      </c>
    </row>
    <row r="54778" spans="1:3" x14ac:dyDescent="0.25">
      <c r="A54778">
        <v>9862</v>
      </c>
      <c r="B54778" s="1">
        <f>DATE(2027,1,1) + TIME(0,0,0)</f>
        <v>46388</v>
      </c>
      <c r="C54778">
        <v>24.831302643000001</v>
      </c>
    </row>
    <row r="54779" spans="1:3" x14ac:dyDescent="0.25">
      <c r="A54779">
        <v>9893</v>
      </c>
      <c r="B54779" s="1">
        <f>DATE(2027,2,1) + TIME(0,0,0)</f>
        <v>46419</v>
      </c>
      <c r="C54779">
        <v>24.83285141</v>
      </c>
    </row>
    <row r="54780" spans="1:3" x14ac:dyDescent="0.25">
      <c r="A54780">
        <v>9921</v>
      </c>
      <c r="B54780" s="1">
        <f>DATE(2027,3,1) + TIME(0,0,0)</f>
        <v>46447</v>
      </c>
      <c r="C54780">
        <v>24.834247589</v>
      </c>
    </row>
    <row r="54781" spans="1:3" x14ac:dyDescent="0.25">
      <c r="A54781">
        <v>9952</v>
      </c>
      <c r="B54781" s="1">
        <f>DATE(2027,4,1) + TIME(0,0,0)</f>
        <v>46478</v>
      </c>
      <c r="C54781">
        <v>24.835788727000001</v>
      </c>
    </row>
    <row r="54782" spans="1:3" x14ac:dyDescent="0.25">
      <c r="A54782">
        <v>9982</v>
      </c>
      <c r="B54782" s="1">
        <f>DATE(2027,5,1) + TIME(0,0,0)</f>
        <v>46508</v>
      </c>
      <c r="C54782">
        <v>24.837276459000002</v>
      </c>
    </row>
    <row r="54783" spans="1:3" x14ac:dyDescent="0.25">
      <c r="A54783">
        <v>10013</v>
      </c>
      <c r="B54783" s="1">
        <f>DATE(2027,6,1) + TIME(0,0,0)</f>
        <v>46539</v>
      </c>
      <c r="C54783">
        <v>24.838811874000001</v>
      </c>
    </row>
    <row r="54784" spans="1:3" x14ac:dyDescent="0.25">
      <c r="A54784">
        <v>10043</v>
      </c>
      <c r="B54784" s="1">
        <f>DATE(2027,7,1) + TIME(0,0,0)</f>
        <v>46569</v>
      </c>
      <c r="C54784">
        <v>24.840293884000001</v>
      </c>
    </row>
    <row r="54785" spans="1:3" x14ac:dyDescent="0.25">
      <c r="A54785">
        <v>10074</v>
      </c>
      <c r="B54785" s="1">
        <f>DATE(2027,8,1) + TIME(0,0,0)</f>
        <v>46600</v>
      </c>
      <c r="C54785">
        <v>24.841821671000002</v>
      </c>
    </row>
    <row r="54786" spans="1:3" x14ac:dyDescent="0.25">
      <c r="A54786">
        <v>10105</v>
      </c>
      <c r="B54786" s="1">
        <f>DATE(2027,9,1) + TIME(0,0,0)</f>
        <v>46631</v>
      </c>
      <c r="C54786">
        <v>24.843345641999999</v>
      </c>
    </row>
    <row r="54787" spans="1:3" x14ac:dyDescent="0.25">
      <c r="A54787">
        <v>10135</v>
      </c>
      <c r="B54787" s="1">
        <f>DATE(2027,10,1) + TIME(0,0,0)</f>
        <v>46661</v>
      </c>
      <c r="C54787">
        <v>24.844818114999999</v>
      </c>
    </row>
    <row r="54788" spans="1:3" x14ac:dyDescent="0.25">
      <c r="A54788">
        <v>10166</v>
      </c>
      <c r="B54788" s="1">
        <f>DATE(2027,11,1) + TIME(0,0,0)</f>
        <v>46692</v>
      </c>
      <c r="C54788">
        <v>24.846336364999999</v>
      </c>
    </row>
    <row r="54789" spans="1:3" x14ac:dyDescent="0.25">
      <c r="A54789">
        <v>10196</v>
      </c>
      <c r="B54789" s="1">
        <f>DATE(2027,12,1) + TIME(0,0,0)</f>
        <v>46722</v>
      </c>
      <c r="C54789">
        <v>24.847803116000001</v>
      </c>
    </row>
    <row r="54790" spans="1:3" x14ac:dyDescent="0.25">
      <c r="A54790">
        <v>10227</v>
      </c>
      <c r="B54790" s="1">
        <f>DATE(2028,1,1) + TIME(0,0,0)</f>
        <v>46753</v>
      </c>
      <c r="C54790">
        <v>24.849313735999999</v>
      </c>
    </row>
    <row r="54791" spans="1:3" x14ac:dyDescent="0.25">
      <c r="A54791">
        <v>10258</v>
      </c>
      <c r="B54791" s="1">
        <f>DATE(2028,2,1) + TIME(0,0,0)</f>
        <v>46784</v>
      </c>
      <c r="C54791">
        <v>24.850822448999999</v>
      </c>
    </row>
    <row r="54792" spans="1:3" x14ac:dyDescent="0.25">
      <c r="A54792">
        <v>10287</v>
      </c>
      <c r="B54792" s="1">
        <f>DATE(2028,3,1) + TIME(0,0,0)</f>
        <v>46813</v>
      </c>
      <c r="C54792">
        <v>24.852230072000001</v>
      </c>
    </row>
    <row r="54793" spans="1:3" x14ac:dyDescent="0.25">
      <c r="A54793">
        <v>10318</v>
      </c>
      <c r="B54793" s="1">
        <f>DATE(2028,4,1) + TIME(0,0,0)</f>
        <v>46844</v>
      </c>
      <c r="C54793">
        <v>24.853731154999998</v>
      </c>
    </row>
    <row r="54794" spans="1:3" x14ac:dyDescent="0.25">
      <c r="A54794">
        <v>10348</v>
      </c>
      <c r="B54794" s="1">
        <f>DATE(2028,5,1) + TIME(0,0,0)</f>
        <v>46874</v>
      </c>
      <c r="C54794">
        <v>24.855180740000002</v>
      </c>
    </row>
    <row r="54795" spans="1:3" x14ac:dyDescent="0.25">
      <c r="A54795">
        <v>10379</v>
      </c>
      <c r="B54795" s="1">
        <f>DATE(2028,6,1) + TIME(0,0,0)</f>
        <v>46905</v>
      </c>
      <c r="C54795">
        <v>24.856676102000002</v>
      </c>
    </row>
    <row r="54796" spans="1:3" x14ac:dyDescent="0.25">
      <c r="A54796">
        <v>10409</v>
      </c>
      <c r="B54796" s="1">
        <f>DATE(2028,7,1) + TIME(0,0,0)</f>
        <v>46935</v>
      </c>
      <c r="C54796">
        <v>24.858119965</v>
      </c>
    </row>
    <row r="54797" spans="1:3" x14ac:dyDescent="0.25">
      <c r="A54797">
        <v>10440</v>
      </c>
      <c r="B54797" s="1">
        <f>DATE(2028,8,1) + TIME(0,0,0)</f>
        <v>46966</v>
      </c>
      <c r="C54797">
        <v>24.859609603999999</v>
      </c>
    </row>
    <row r="54798" spans="1:3" x14ac:dyDescent="0.25">
      <c r="A54798">
        <v>10471</v>
      </c>
      <c r="B54798" s="1">
        <f>DATE(2028,9,1) + TIME(0,0,0)</f>
        <v>46997</v>
      </c>
      <c r="C54798">
        <v>24.861095427999999</v>
      </c>
    </row>
    <row r="54799" spans="1:3" x14ac:dyDescent="0.25">
      <c r="A54799">
        <v>10501</v>
      </c>
      <c r="B54799" s="1">
        <f>DATE(2028,10,1) + TIME(0,0,0)</f>
        <v>47027</v>
      </c>
      <c r="C54799">
        <v>24.862529755000001</v>
      </c>
    </row>
    <row r="54800" spans="1:3" x14ac:dyDescent="0.25">
      <c r="A54800">
        <v>10532</v>
      </c>
      <c r="B54800" s="1">
        <f>DATE(2028,11,1) + TIME(0,0,0)</f>
        <v>47058</v>
      </c>
      <c r="C54800">
        <v>24.864007950000001</v>
      </c>
    </row>
    <row r="54801" spans="1:3" x14ac:dyDescent="0.25">
      <c r="A54801">
        <v>10562</v>
      </c>
      <c r="B54801" s="1">
        <f>DATE(2028,12,1) + TIME(0,0,0)</f>
        <v>47088</v>
      </c>
      <c r="C54801">
        <v>24.865436553999999</v>
      </c>
    </row>
    <row r="54802" spans="1:3" x14ac:dyDescent="0.25">
      <c r="A54802">
        <v>10593</v>
      </c>
      <c r="B54802" s="1">
        <f>DATE(2029,1,1) + TIME(0,0,0)</f>
        <v>47119</v>
      </c>
      <c r="C54802">
        <v>24.866909026999998</v>
      </c>
    </row>
    <row r="54803" spans="1:3" x14ac:dyDescent="0.25">
      <c r="A54803">
        <v>10624</v>
      </c>
      <c r="B54803" s="1">
        <f>DATE(2029,2,1) + TIME(0,0,0)</f>
        <v>47150</v>
      </c>
      <c r="C54803">
        <v>24.868379593</v>
      </c>
    </row>
    <row r="54804" spans="1:3" x14ac:dyDescent="0.25">
      <c r="A54804">
        <v>10652</v>
      </c>
      <c r="B54804" s="1">
        <f>DATE(2029,3,1) + TIME(0,0,0)</f>
        <v>47178</v>
      </c>
      <c r="C54804">
        <v>24.869703293000001</v>
      </c>
    </row>
    <row r="54805" spans="1:3" x14ac:dyDescent="0.25">
      <c r="A54805">
        <v>10683</v>
      </c>
      <c r="B54805" s="1">
        <f>DATE(2029,4,1) + TIME(0,0,0)</f>
        <v>47209</v>
      </c>
      <c r="C54805">
        <v>24.871166229</v>
      </c>
    </row>
    <row r="54806" spans="1:3" x14ac:dyDescent="0.25">
      <c r="A54806">
        <v>10713</v>
      </c>
      <c r="B54806" s="1">
        <f>DATE(2029,5,1) + TIME(0,0,0)</f>
        <v>47239</v>
      </c>
      <c r="C54806">
        <v>24.872577667000002</v>
      </c>
    </row>
    <row r="54807" spans="1:3" x14ac:dyDescent="0.25">
      <c r="A54807">
        <v>10744</v>
      </c>
      <c r="B54807" s="1">
        <f>DATE(2029,6,1) + TIME(0,0,0)</f>
        <v>47270</v>
      </c>
      <c r="C54807">
        <v>24.874031067000001</v>
      </c>
    </row>
    <row r="54808" spans="1:3" x14ac:dyDescent="0.25">
      <c r="A54808">
        <v>10774</v>
      </c>
      <c r="B54808" s="1">
        <f>DATE(2029,7,1) + TIME(0,0,0)</f>
        <v>47300</v>
      </c>
      <c r="C54808">
        <v>24.875434875</v>
      </c>
    </row>
    <row r="54809" spans="1:3" x14ac:dyDescent="0.25">
      <c r="A54809">
        <v>10805</v>
      </c>
      <c r="B54809" s="1">
        <f>DATE(2029,8,1) + TIME(0,0,0)</f>
        <v>47331</v>
      </c>
      <c r="C54809">
        <v>24.876882553000002</v>
      </c>
    </row>
    <row r="54810" spans="1:3" x14ac:dyDescent="0.25">
      <c r="A54810">
        <v>10836</v>
      </c>
      <c r="B54810" s="1">
        <f>DATE(2029,9,1) + TIME(0,0,0)</f>
        <v>47362</v>
      </c>
      <c r="C54810">
        <v>24.878324508999999</v>
      </c>
    </row>
    <row r="54811" spans="1:3" x14ac:dyDescent="0.25">
      <c r="A54811">
        <v>10866</v>
      </c>
      <c r="B54811" s="1">
        <f>DATE(2029,10,1) + TIME(0,0,0)</f>
        <v>47392</v>
      </c>
      <c r="C54811">
        <v>24.879716873</v>
      </c>
    </row>
    <row r="54812" spans="1:3" x14ac:dyDescent="0.25">
      <c r="A54812">
        <v>10897</v>
      </c>
      <c r="B54812" s="1">
        <f>DATE(2029,11,1) + TIME(0,0,0)</f>
        <v>47423</v>
      </c>
      <c r="C54812">
        <v>24.881151199000001</v>
      </c>
    </row>
    <row r="54813" spans="1:3" x14ac:dyDescent="0.25">
      <c r="A54813">
        <v>10927</v>
      </c>
      <c r="B54813" s="1">
        <f>DATE(2029,12,1) + TIME(0,0,0)</f>
        <v>47453</v>
      </c>
      <c r="C54813">
        <v>24.882535934</v>
      </c>
    </row>
    <row r="54814" spans="1:3" x14ac:dyDescent="0.25">
      <c r="A54814">
        <v>10958</v>
      </c>
      <c r="B54814" s="1">
        <f>DATE(2030,1,1) + TIME(0,0,0)</f>
        <v>47484</v>
      </c>
      <c r="C54814">
        <v>24.883962630999999</v>
      </c>
    </row>
    <row r="54815" spans="1:3" x14ac:dyDescent="0.25">
      <c r="A54815">
        <v>10989</v>
      </c>
      <c r="B54815" s="1">
        <f>DATE(2030,2,1) + TIME(0,0,0)</f>
        <v>47515</v>
      </c>
      <c r="C54815">
        <v>24.885385512999999</v>
      </c>
    </row>
    <row r="54816" spans="1:3" x14ac:dyDescent="0.25">
      <c r="A54816">
        <v>11017</v>
      </c>
      <c r="B54816" s="1">
        <f>DATE(2030,3,1) + TIME(0,0,0)</f>
        <v>47543</v>
      </c>
      <c r="C54816">
        <v>24.886667251999999</v>
      </c>
    </row>
    <row r="54817" spans="1:3" x14ac:dyDescent="0.25">
      <c r="A54817">
        <v>11048</v>
      </c>
      <c r="B54817" s="1">
        <f>DATE(2030,4,1) + TIME(0,0,0)</f>
        <v>47574</v>
      </c>
      <c r="C54817">
        <v>24.888084412000001</v>
      </c>
    </row>
    <row r="54818" spans="1:3" x14ac:dyDescent="0.25">
      <c r="A54818">
        <v>11078</v>
      </c>
      <c r="B54818" s="1">
        <f>DATE(2030,5,1) + TIME(0,0,0)</f>
        <v>47604</v>
      </c>
      <c r="C54818">
        <v>24.889450072999999</v>
      </c>
    </row>
    <row r="54819" spans="1:3" x14ac:dyDescent="0.25">
      <c r="A54819">
        <v>11109</v>
      </c>
      <c r="B54819" s="1">
        <f>DATE(2030,6,1) + TIME(0,0,0)</f>
        <v>47635</v>
      </c>
      <c r="C54819">
        <v>24.890857697000001</v>
      </c>
    </row>
    <row r="54820" spans="1:3" x14ac:dyDescent="0.25">
      <c r="A54820">
        <v>11139</v>
      </c>
      <c r="B54820" s="1">
        <f>DATE(2030,7,1) + TIME(0,0,0)</f>
        <v>47665</v>
      </c>
      <c r="C54820">
        <v>24.892217636000002</v>
      </c>
    </row>
    <row r="54821" spans="1:3" x14ac:dyDescent="0.25">
      <c r="A54821">
        <v>11170</v>
      </c>
      <c r="B54821" s="1">
        <f>DATE(2030,8,1) + TIME(0,0,0)</f>
        <v>47696</v>
      </c>
      <c r="C54821">
        <v>24.893619536999999</v>
      </c>
    </row>
    <row r="54822" spans="1:3" x14ac:dyDescent="0.25">
      <c r="A54822">
        <v>11201</v>
      </c>
      <c r="B54822" s="1">
        <f>DATE(2030,9,1) + TIME(0,0,0)</f>
        <v>47727</v>
      </c>
      <c r="C54822">
        <v>24.895017624000001</v>
      </c>
    </row>
    <row r="54823" spans="1:3" x14ac:dyDescent="0.25">
      <c r="A54823">
        <v>11231</v>
      </c>
      <c r="B54823" s="1">
        <f>DATE(2030,10,1) + TIME(0,0,0)</f>
        <v>47757</v>
      </c>
      <c r="C54823">
        <v>24.896366119</v>
      </c>
    </row>
    <row r="54824" spans="1:3" x14ac:dyDescent="0.25">
      <c r="A54824">
        <v>11262</v>
      </c>
      <c r="B54824" s="1">
        <f>DATE(2030,11,1) + TIME(0,0,0)</f>
        <v>47788</v>
      </c>
      <c r="C54824">
        <v>24.897758484000001</v>
      </c>
    </row>
    <row r="54825" spans="1:3" x14ac:dyDescent="0.25">
      <c r="A54825">
        <v>11292</v>
      </c>
      <c r="B54825" s="1">
        <f>DATE(2030,12,1) + TIME(0,0,0)</f>
        <v>47818</v>
      </c>
      <c r="C54825">
        <v>24.899101257000002</v>
      </c>
    </row>
    <row r="54826" spans="1:3" x14ac:dyDescent="0.25">
      <c r="A54826">
        <v>11323</v>
      </c>
      <c r="B54826" s="1">
        <f>DATE(2031,1,1) + TIME(0,0,0)</f>
        <v>47849</v>
      </c>
      <c r="C54826">
        <v>24.900485992</v>
      </c>
    </row>
    <row r="54827" spans="1:3" x14ac:dyDescent="0.25">
      <c r="A54827">
        <v>11354</v>
      </c>
      <c r="B54827" s="1">
        <f>DATE(2031,2,1) + TIME(0,0,0)</f>
        <v>47880</v>
      </c>
      <c r="C54827">
        <v>24.901866912999999</v>
      </c>
    </row>
    <row r="54828" spans="1:3" x14ac:dyDescent="0.25">
      <c r="A54828">
        <v>11382</v>
      </c>
      <c r="B54828" s="1">
        <f>DATE(2031,3,1) + TIME(0,0,0)</f>
        <v>47908</v>
      </c>
      <c r="C54828">
        <v>24.903112410999999</v>
      </c>
    </row>
    <row r="54829" spans="1:3" x14ac:dyDescent="0.25">
      <c r="A54829">
        <v>11413</v>
      </c>
      <c r="B54829" s="1">
        <f>DATE(2031,4,1) + TIME(0,0,0)</f>
        <v>47939</v>
      </c>
      <c r="C54829">
        <v>24.90448761</v>
      </c>
    </row>
    <row r="54830" spans="1:3" x14ac:dyDescent="0.25">
      <c r="A54830">
        <v>11443</v>
      </c>
      <c r="B54830" s="1">
        <f>DATE(2031,5,1) + TIME(0,0,0)</f>
        <v>47969</v>
      </c>
      <c r="C54830">
        <v>24.905815125</v>
      </c>
    </row>
    <row r="54831" spans="1:3" x14ac:dyDescent="0.25">
      <c r="A54831">
        <v>11474</v>
      </c>
      <c r="B54831" s="1">
        <f>DATE(2031,6,1) + TIME(0,0,0)</f>
        <v>48000</v>
      </c>
      <c r="C54831">
        <v>24.907184601000001</v>
      </c>
    </row>
    <row r="54832" spans="1:3" x14ac:dyDescent="0.25">
      <c r="A54832">
        <v>11504</v>
      </c>
      <c r="B54832" s="1">
        <f>DATE(2031,7,1) + TIME(0,0,0)</f>
        <v>48030</v>
      </c>
      <c r="C54832">
        <v>24.908506393</v>
      </c>
    </row>
    <row r="54833" spans="1:3" x14ac:dyDescent="0.25">
      <c r="A54833">
        <v>11535</v>
      </c>
      <c r="B54833" s="1">
        <f>DATE(2031,8,1) + TIME(0,0,0)</f>
        <v>48061</v>
      </c>
      <c r="C54833">
        <v>24.909868240000002</v>
      </c>
    </row>
    <row r="54834" spans="1:3" x14ac:dyDescent="0.25">
      <c r="A54834">
        <v>11566</v>
      </c>
      <c r="B54834" s="1">
        <f>DATE(2031,9,1) + TIME(0,0,0)</f>
        <v>48092</v>
      </c>
      <c r="C54834">
        <v>24.911228179999998</v>
      </c>
    </row>
    <row r="54835" spans="1:3" x14ac:dyDescent="0.25">
      <c r="A54835">
        <v>11596</v>
      </c>
      <c r="B54835" s="1">
        <f>DATE(2031,10,1) + TIME(0,0,0)</f>
        <v>48122</v>
      </c>
      <c r="C54835">
        <v>24.912542342999998</v>
      </c>
    </row>
    <row r="54836" spans="1:3" x14ac:dyDescent="0.25">
      <c r="A54836">
        <v>11627</v>
      </c>
      <c r="B54836" s="1">
        <f>DATE(2031,11,1) + TIME(0,0,0)</f>
        <v>48153</v>
      </c>
      <c r="C54836">
        <v>24.913896561000001</v>
      </c>
    </row>
    <row r="54837" spans="1:3" x14ac:dyDescent="0.25">
      <c r="A54837">
        <v>11657</v>
      </c>
      <c r="B54837" s="1">
        <f>DATE(2031,12,1) + TIME(0,0,0)</f>
        <v>48183</v>
      </c>
      <c r="C54837">
        <v>24.915205002</v>
      </c>
    </row>
    <row r="54838" spans="1:3" x14ac:dyDescent="0.25">
      <c r="A54838">
        <v>11688</v>
      </c>
      <c r="B54838" s="1">
        <f>DATE(2032,1,1) + TIME(0,0,0)</f>
        <v>48214</v>
      </c>
      <c r="C54838">
        <v>24.916553496999999</v>
      </c>
    </row>
    <row r="54839" spans="1:3" x14ac:dyDescent="0.25">
      <c r="A54839">
        <v>11719</v>
      </c>
      <c r="B54839" s="1">
        <f>DATE(2032,2,1) + TIME(0,0,0)</f>
        <v>48245</v>
      </c>
      <c r="C54839">
        <v>24.917898178000002</v>
      </c>
    </row>
    <row r="54840" spans="1:3" x14ac:dyDescent="0.25">
      <c r="A54840">
        <v>11748</v>
      </c>
      <c r="B54840" s="1">
        <f>DATE(2032,3,1) + TIME(0,0,0)</f>
        <v>48274</v>
      </c>
      <c r="C54840">
        <v>24.919155120999999</v>
      </c>
    </row>
    <row r="54841" spans="1:3" x14ac:dyDescent="0.25">
      <c r="A54841">
        <v>11779</v>
      </c>
      <c r="B54841" s="1">
        <f>DATE(2032,4,1) + TIME(0,0,0)</f>
        <v>48305</v>
      </c>
      <c r="C54841">
        <v>24.920494080000001</v>
      </c>
    </row>
    <row r="54842" spans="1:3" x14ac:dyDescent="0.25">
      <c r="A54842">
        <v>11809</v>
      </c>
      <c r="B54842" s="1">
        <f>DATE(2032,5,1) + TIME(0,0,0)</f>
        <v>48335</v>
      </c>
      <c r="C54842">
        <v>24.921789169</v>
      </c>
    </row>
    <row r="54843" spans="1:3" x14ac:dyDescent="0.25">
      <c r="A54843">
        <v>11840</v>
      </c>
      <c r="B54843" s="1">
        <f>DATE(2032,6,1) + TIME(0,0,0)</f>
        <v>48366</v>
      </c>
      <c r="C54843">
        <v>24.923122406000001</v>
      </c>
    </row>
    <row r="54844" spans="1:3" x14ac:dyDescent="0.25">
      <c r="A54844">
        <v>11870</v>
      </c>
      <c r="B54844" s="1">
        <f>DATE(2032,7,1) + TIME(0,0,0)</f>
        <v>48396</v>
      </c>
      <c r="C54844">
        <v>24.924411773999999</v>
      </c>
    </row>
    <row r="54845" spans="1:3" x14ac:dyDescent="0.25">
      <c r="A54845">
        <v>11901</v>
      </c>
      <c r="B54845" s="1">
        <f>DATE(2032,8,1) + TIME(0,0,0)</f>
        <v>48427</v>
      </c>
      <c r="C54845">
        <v>24.925741196000001</v>
      </c>
    </row>
    <row r="54846" spans="1:3" x14ac:dyDescent="0.25">
      <c r="A54846">
        <v>11932</v>
      </c>
      <c r="B54846" s="1">
        <f>DATE(2032,9,1) + TIME(0,0,0)</f>
        <v>48458</v>
      </c>
      <c r="C54846">
        <v>24.927066802999999</v>
      </c>
    </row>
    <row r="54847" spans="1:3" x14ac:dyDescent="0.25">
      <c r="A54847">
        <v>11962</v>
      </c>
      <c r="B54847" s="1">
        <f>DATE(2032,10,1) + TIME(0,0,0)</f>
        <v>48488</v>
      </c>
      <c r="C54847">
        <v>24.928348540999998</v>
      </c>
    </row>
    <row r="54848" spans="1:3" x14ac:dyDescent="0.25">
      <c r="A54848">
        <v>11993</v>
      </c>
      <c r="B54848" s="1">
        <f>DATE(2032,11,1) + TIME(0,0,0)</f>
        <v>48519</v>
      </c>
      <c r="C54848">
        <v>24.929668426999999</v>
      </c>
    </row>
    <row r="54849" spans="1:3" x14ac:dyDescent="0.25">
      <c r="A54849">
        <v>12023</v>
      </c>
      <c r="B54849" s="1">
        <f>DATE(2032,12,1) + TIME(0,0,0)</f>
        <v>48549</v>
      </c>
      <c r="C54849">
        <v>24.930944443000001</v>
      </c>
    </row>
    <row r="54850" spans="1:3" x14ac:dyDescent="0.25">
      <c r="A54850">
        <v>12054</v>
      </c>
      <c r="B54850" s="1">
        <f>DATE(2033,1,1) + TIME(0,0,0)</f>
        <v>48580</v>
      </c>
      <c r="C54850">
        <v>24.932260512999999</v>
      </c>
    </row>
    <row r="54851" spans="1:3" x14ac:dyDescent="0.25">
      <c r="A54851">
        <v>12085</v>
      </c>
      <c r="B54851" s="1">
        <f>DATE(2033,2,1) + TIME(0,0,0)</f>
        <v>48611</v>
      </c>
      <c r="C54851">
        <v>24.933572769000001</v>
      </c>
    </row>
    <row r="54852" spans="1:3" x14ac:dyDescent="0.25">
      <c r="A54852">
        <v>12113</v>
      </c>
      <c r="B54852" s="1">
        <f>DATE(2033,3,1) + TIME(0,0,0)</f>
        <v>48639</v>
      </c>
      <c r="C54852">
        <v>24.934757232999999</v>
      </c>
    </row>
    <row r="54853" spans="1:3" x14ac:dyDescent="0.25">
      <c r="A54853">
        <v>12144</v>
      </c>
      <c r="B54853" s="1">
        <f>DATE(2033,4,1) + TIME(0,0,0)</f>
        <v>48670</v>
      </c>
      <c r="C54853">
        <v>24.936065674000002</v>
      </c>
    </row>
    <row r="54854" spans="1:3" x14ac:dyDescent="0.25">
      <c r="A54854">
        <v>12174</v>
      </c>
      <c r="B54854" s="1">
        <f>DATE(2033,5,1) + TIME(0,0,0)</f>
        <v>48700</v>
      </c>
      <c r="C54854">
        <v>24.937328339</v>
      </c>
    </row>
    <row r="54855" spans="1:3" x14ac:dyDescent="0.25">
      <c r="A54855">
        <v>12205</v>
      </c>
      <c r="B54855" s="1">
        <f>DATE(2033,6,1) + TIME(0,0,0)</f>
        <v>48731</v>
      </c>
      <c r="C54855">
        <v>24.938631057999999</v>
      </c>
    </row>
    <row r="54856" spans="1:3" x14ac:dyDescent="0.25">
      <c r="A54856">
        <v>12235</v>
      </c>
      <c r="B54856" s="1">
        <f>DATE(2033,7,1) + TIME(0,0,0)</f>
        <v>48761</v>
      </c>
      <c r="C54856">
        <v>24.939888</v>
      </c>
    </row>
    <row r="54857" spans="1:3" x14ac:dyDescent="0.25">
      <c r="A54857">
        <v>12266</v>
      </c>
      <c r="B54857" s="1">
        <f>DATE(2033,8,1) + TIME(0,0,0)</f>
        <v>48792</v>
      </c>
      <c r="C54857">
        <v>24.941186904999999</v>
      </c>
    </row>
    <row r="54858" spans="1:3" x14ac:dyDescent="0.25">
      <c r="A54858">
        <v>12297</v>
      </c>
      <c r="B54858" s="1">
        <f>DATE(2033,9,1) + TIME(0,0,0)</f>
        <v>48823</v>
      </c>
      <c r="C54858">
        <v>24.942481995000001</v>
      </c>
    </row>
    <row r="54859" spans="1:3" x14ac:dyDescent="0.25">
      <c r="A54859">
        <v>12327</v>
      </c>
      <c r="B54859" s="1">
        <f>DATE(2033,10,1) + TIME(0,0,0)</f>
        <v>48853</v>
      </c>
      <c r="C54859">
        <v>24.943731308</v>
      </c>
    </row>
    <row r="54860" spans="1:3" x14ac:dyDescent="0.25">
      <c r="A54860">
        <v>12358</v>
      </c>
      <c r="B54860" s="1">
        <f>DATE(2033,11,1) + TIME(0,0,0)</f>
        <v>48884</v>
      </c>
      <c r="C54860">
        <v>24.945022583</v>
      </c>
    </row>
    <row r="54861" spans="1:3" x14ac:dyDescent="0.25">
      <c r="A54861">
        <v>12388</v>
      </c>
      <c r="B54861" s="1">
        <f>DATE(2033,12,1) + TIME(0,0,0)</f>
        <v>48914</v>
      </c>
      <c r="C54861">
        <v>24.946268082</v>
      </c>
    </row>
    <row r="54862" spans="1:3" x14ac:dyDescent="0.25">
      <c r="A54862">
        <v>12419</v>
      </c>
      <c r="B54862" s="1">
        <f>DATE(2034,1,1) + TIME(0,0,0)</f>
        <v>48945</v>
      </c>
      <c r="C54862">
        <v>24.947551727</v>
      </c>
    </row>
    <row r="54863" spans="1:3" x14ac:dyDescent="0.25">
      <c r="A54863">
        <v>12450</v>
      </c>
      <c r="B54863" s="1">
        <f>DATE(2034,2,1) + TIME(0,0,0)</f>
        <v>48976</v>
      </c>
      <c r="C54863">
        <v>24.948835373000001</v>
      </c>
    </row>
    <row r="54864" spans="1:3" x14ac:dyDescent="0.25">
      <c r="A54864">
        <v>12478</v>
      </c>
      <c r="B54864" s="1">
        <f>DATE(2034,3,1) + TIME(0,0,0)</f>
        <v>49004</v>
      </c>
      <c r="C54864">
        <v>24.949991226000002</v>
      </c>
    </row>
    <row r="54865" spans="1:3" x14ac:dyDescent="0.25">
      <c r="A54865">
        <v>12509</v>
      </c>
      <c r="B54865" s="1">
        <f>DATE(2034,4,1) + TIME(0,0,0)</f>
        <v>49035</v>
      </c>
      <c r="C54865">
        <v>24.951269150000002</v>
      </c>
    </row>
    <row r="54866" spans="1:3" x14ac:dyDescent="0.25">
      <c r="A54866">
        <v>12539</v>
      </c>
      <c r="B54866" s="1">
        <f>DATE(2034,5,1) + TIME(0,0,0)</f>
        <v>49065</v>
      </c>
      <c r="C54866">
        <v>24.952503203999999</v>
      </c>
    </row>
    <row r="54867" spans="1:3" x14ac:dyDescent="0.25">
      <c r="A54867">
        <v>12570</v>
      </c>
      <c r="B54867" s="1">
        <f>DATE(2034,6,1) + TIME(0,0,0)</f>
        <v>49096</v>
      </c>
      <c r="C54867">
        <v>24.953775405999998</v>
      </c>
    </row>
    <row r="54868" spans="1:3" x14ac:dyDescent="0.25">
      <c r="A54868">
        <v>12600</v>
      </c>
      <c r="B54868" s="1">
        <f>DATE(2034,7,1) + TIME(0,0,0)</f>
        <v>49126</v>
      </c>
      <c r="C54868">
        <v>24.955003737999998</v>
      </c>
    </row>
    <row r="54869" spans="1:3" x14ac:dyDescent="0.25">
      <c r="A54869">
        <v>12631</v>
      </c>
      <c r="B54869" s="1">
        <f>DATE(2034,8,1) + TIME(0,0,0)</f>
        <v>49157</v>
      </c>
      <c r="C54869">
        <v>24.956272125000002</v>
      </c>
    </row>
    <row r="54870" spans="1:3" x14ac:dyDescent="0.25">
      <c r="A54870">
        <v>12662</v>
      </c>
      <c r="B54870" s="1">
        <f>DATE(2034,9,1) + TIME(0,0,0)</f>
        <v>49188</v>
      </c>
      <c r="C54870">
        <v>24.957536696999998</v>
      </c>
    </row>
    <row r="54871" spans="1:3" x14ac:dyDescent="0.25">
      <c r="A54871">
        <v>12692</v>
      </c>
      <c r="B54871" s="1">
        <f>DATE(2034,10,1) + TIME(0,0,0)</f>
        <v>49218</v>
      </c>
      <c r="C54871">
        <v>24.958759308000001</v>
      </c>
    </row>
    <row r="54872" spans="1:3" x14ac:dyDescent="0.25">
      <c r="A54872">
        <v>12723</v>
      </c>
      <c r="B54872" s="1">
        <f>DATE(2034,11,1) + TIME(0,0,0)</f>
        <v>49249</v>
      </c>
      <c r="C54872">
        <v>24.960020064999998</v>
      </c>
    </row>
    <row r="54873" spans="1:3" x14ac:dyDescent="0.25">
      <c r="A54873">
        <v>12753</v>
      </c>
      <c r="B54873" s="1">
        <f>DATE(2034,12,1) + TIME(0,0,0)</f>
        <v>49279</v>
      </c>
      <c r="C54873">
        <v>24.961236954</v>
      </c>
    </row>
    <row r="54874" spans="1:3" x14ac:dyDescent="0.25">
      <c r="A54874">
        <v>12784</v>
      </c>
      <c r="B54874" s="1">
        <f>DATE(2035,1,1) + TIME(0,0,0)</f>
        <v>49310</v>
      </c>
      <c r="C54874">
        <v>24.962491989</v>
      </c>
    </row>
    <row r="54875" spans="1:3" x14ac:dyDescent="0.25">
      <c r="A54875">
        <v>12815</v>
      </c>
      <c r="B54875" s="1">
        <f>DATE(2035,2,1) + TIME(0,0,0)</f>
        <v>49341</v>
      </c>
      <c r="C54875">
        <v>24.963745116999998</v>
      </c>
    </row>
    <row r="54876" spans="1:3" x14ac:dyDescent="0.25">
      <c r="A54876">
        <v>12843</v>
      </c>
      <c r="B54876" s="1">
        <f>DATE(2035,3,1) + TIME(0,0,0)</f>
        <v>49369</v>
      </c>
      <c r="C54876">
        <v>24.964876175000001</v>
      </c>
    </row>
    <row r="54877" spans="1:3" x14ac:dyDescent="0.25">
      <c r="A54877">
        <v>12874</v>
      </c>
      <c r="B54877" s="1">
        <f>DATE(2035,4,1) + TIME(0,0,0)</f>
        <v>49400</v>
      </c>
      <c r="C54877">
        <v>24.966123581000002</v>
      </c>
    </row>
    <row r="54878" spans="1:3" x14ac:dyDescent="0.25">
      <c r="A54878">
        <v>12904</v>
      </c>
      <c r="B54878" s="1">
        <f>DATE(2035,5,1) + TIME(0,0,0)</f>
        <v>49430</v>
      </c>
      <c r="C54878">
        <v>24.967330933</v>
      </c>
    </row>
    <row r="54879" spans="1:3" x14ac:dyDescent="0.25">
      <c r="A54879">
        <v>12935</v>
      </c>
      <c r="B54879" s="1">
        <f>DATE(2035,6,1) + TIME(0,0,0)</f>
        <v>49461</v>
      </c>
      <c r="C54879">
        <v>24.968574524000001</v>
      </c>
    </row>
    <row r="54880" spans="1:3" x14ac:dyDescent="0.25">
      <c r="A54880">
        <v>12965</v>
      </c>
      <c r="B54880" s="1">
        <f>DATE(2035,7,1) + TIME(0,0,0)</f>
        <v>49491</v>
      </c>
      <c r="C54880">
        <v>24.969776154000002</v>
      </c>
    </row>
    <row r="54881" spans="1:3" x14ac:dyDescent="0.25">
      <c r="A54881">
        <v>12996</v>
      </c>
      <c r="B54881" s="1">
        <f>DATE(2035,8,1) + TIME(0,0,0)</f>
        <v>49522</v>
      </c>
      <c r="C54881">
        <v>24.971014022999999</v>
      </c>
    </row>
    <row r="54882" spans="1:3" x14ac:dyDescent="0.25">
      <c r="A54882">
        <v>13027</v>
      </c>
      <c r="B54882" s="1">
        <f>DATE(2035,9,1) + TIME(0,0,0)</f>
        <v>49553</v>
      </c>
      <c r="C54882">
        <v>24.972251891999999</v>
      </c>
    </row>
    <row r="54883" spans="1:3" x14ac:dyDescent="0.25">
      <c r="A54883">
        <v>13057</v>
      </c>
      <c r="B54883" s="1">
        <f>DATE(2035,10,1) + TIME(0,0,0)</f>
        <v>49583</v>
      </c>
      <c r="C54883">
        <v>24.973445892000001</v>
      </c>
    </row>
    <row r="54884" spans="1:3" x14ac:dyDescent="0.25">
      <c r="A54884">
        <v>13088</v>
      </c>
      <c r="B54884" s="1">
        <f>DATE(2035,11,1) + TIME(0,0,0)</f>
        <v>49614</v>
      </c>
      <c r="C54884">
        <v>24.974678040000001</v>
      </c>
    </row>
    <row r="54885" spans="1:3" x14ac:dyDescent="0.25">
      <c r="A54885">
        <v>13118</v>
      </c>
      <c r="B54885" s="1">
        <f>DATE(2035,12,1) + TIME(0,0,0)</f>
        <v>49644</v>
      </c>
      <c r="C54885">
        <v>24.975868224999999</v>
      </c>
    </row>
    <row r="54886" spans="1:3" x14ac:dyDescent="0.25">
      <c r="A54886">
        <v>13149</v>
      </c>
      <c r="B54886" s="1">
        <f>DATE(2036,1,1) + TIME(0,0,0)</f>
        <v>49675</v>
      </c>
      <c r="C54886">
        <v>24.977094650000002</v>
      </c>
    </row>
    <row r="54887" spans="1:3" x14ac:dyDescent="0.25">
      <c r="A54887">
        <v>13180</v>
      </c>
      <c r="B54887" s="1">
        <f>DATE(2036,2,1) + TIME(0,0,0)</f>
        <v>49706</v>
      </c>
      <c r="C54887">
        <v>24.978321075</v>
      </c>
    </row>
    <row r="54888" spans="1:3" x14ac:dyDescent="0.25">
      <c r="A54888">
        <v>13209</v>
      </c>
      <c r="B54888" s="1">
        <f>DATE(2036,3,1) + TIME(0,0,0)</f>
        <v>49735</v>
      </c>
      <c r="C54888">
        <v>24.979465484999999</v>
      </c>
    </row>
    <row r="54889" spans="1:3" x14ac:dyDescent="0.25">
      <c r="A54889">
        <v>13240</v>
      </c>
      <c r="B54889" s="1">
        <f>DATE(2036,4,1) + TIME(0,0,0)</f>
        <v>49766</v>
      </c>
      <c r="C54889">
        <v>24.980684279999998</v>
      </c>
    </row>
    <row r="54890" spans="1:3" x14ac:dyDescent="0.25">
      <c r="A54890">
        <v>13270</v>
      </c>
      <c r="B54890" s="1">
        <f>DATE(2036,5,1) + TIME(0,0,0)</f>
        <v>49796</v>
      </c>
      <c r="C54890">
        <v>24.981864929</v>
      </c>
    </row>
    <row r="54891" spans="1:3" x14ac:dyDescent="0.25">
      <c r="A54891">
        <v>13301</v>
      </c>
      <c r="B54891" s="1">
        <f>DATE(2036,6,1) + TIME(0,0,0)</f>
        <v>49827</v>
      </c>
      <c r="C54891">
        <v>24.983079910000001</v>
      </c>
    </row>
    <row r="54892" spans="1:3" x14ac:dyDescent="0.25">
      <c r="A54892">
        <v>13331</v>
      </c>
      <c r="B54892" s="1">
        <f>DATE(2036,7,1) + TIME(0,0,0)</f>
        <v>49857</v>
      </c>
      <c r="C54892">
        <v>24.984254837000002</v>
      </c>
    </row>
    <row r="54893" spans="1:3" x14ac:dyDescent="0.25">
      <c r="A54893">
        <v>13362</v>
      </c>
      <c r="B54893" s="1">
        <f>DATE(2036,8,1) + TIME(0,0,0)</f>
        <v>49888</v>
      </c>
      <c r="C54893">
        <v>24.985466002999999</v>
      </c>
    </row>
    <row r="54894" spans="1:3" x14ac:dyDescent="0.25">
      <c r="A54894">
        <v>13393</v>
      </c>
      <c r="B54894" s="1">
        <f>DATE(2036,9,1) + TIME(0,0,0)</f>
        <v>49919</v>
      </c>
      <c r="C54894">
        <v>24.986675261999999</v>
      </c>
    </row>
    <row r="54895" spans="1:3" x14ac:dyDescent="0.25">
      <c r="A54895">
        <v>13423</v>
      </c>
      <c r="B54895" s="1">
        <f>DATE(2036,10,1) + TIME(0,0,0)</f>
        <v>49949</v>
      </c>
      <c r="C54895">
        <v>24.987842560000001</v>
      </c>
    </row>
    <row r="54896" spans="1:3" x14ac:dyDescent="0.25">
      <c r="A54896">
        <v>13454</v>
      </c>
      <c r="B54896" s="1">
        <f>DATE(2036,11,1) + TIME(0,0,0)</f>
        <v>49980</v>
      </c>
      <c r="C54896">
        <v>24.989048004000001</v>
      </c>
    </row>
    <row r="54897" spans="1:3" x14ac:dyDescent="0.25">
      <c r="A54897">
        <v>13484</v>
      </c>
      <c r="B54897" s="1">
        <f>DATE(2036,12,1) + TIME(0,0,0)</f>
        <v>50010</v>
      </c>
      <c r="C54897">
        <v>24.990211487</v>
      </c>
    </row>
    <row r="54898" spans="1:3" x14ac:dyDescent="0.25">
      <c r="A54898">
        <v>13515</v>
      </c>
      <c r="B54898" s="1">
        <f>DATE(2037,1,1) + TIME(0,0,0)</f>
        <v>50041</v>
      </c>
      <c r="C54898">
        <v>24.991411208999999</v>
      </c>
    </row>
    <row r="54899" spans="1:3" x14ac:dyDescent="0.25">
      <c r="A54899">
        <v>13546</v>
      </c>
      <c r="B54899" s="1">
        <f>DATE(2037,2,1) + TIME(0,0,0)</f>
        <v>50072</v>
      </c>
      <c r="C54899">
        <v>24.992609024</v>
      </c>
    </row>
    <row r="54900" spans="1:3" x14ac:dyDescent="0.25">
      <c r="A54900">
        <v>13574</v>
      </c>
      <c r="B54900" s="1">
        <f>DATE(2037,3,1) + TIME(0,0,0)</f>
        <v>50100</v>
      </c>
      <c r="C54900">
        <v>24.993690490999999</v>
      </c>
    </row>
    <row r="54901" spans="1:3" x14ac:dyDescent="0.25">
      <c r="A54901">
        <v>13605</v>
      </c>
      <c r="B54901" s="1">
        <f>DATE(2037,4,1) + TIME(0,0,0)</f>
        <v>50131</v>
      </c>
      <c r="C54901">
        <v>24.994882583999999</v>
      </c>
    </row>
    <row r="54902" spans="1:3" x14ac:dyDescent="0.25">
      <c r="A54902">
        <v>13635</v>
      </c>
      <c r="B54902" s="1">
        <f>DATE(2037,5,1) + TIME(0,0,0)</f>
        <v>50161</v>
      </c>
      <c r="C54902">
        <v>24.996036530000001</v>
      </c>
    </row>
    <row r="54903" spans="1:3" x14ac:dyDescent="0.25">
      <c r="A54903">
        <v>13666</v>
      </c>
      <c r="B54903" s="1">
        <f>DATE(2037,6,1) + TIME(0,0,0)</f>
        <v>50192</v>
      </c>
      <c r="C54903">
        <v>24.997224807999999</v>
      </c>
    </row>
    <row r="54904" spans="1:3" x14ac:dyDescent="0.25">
      <c r="A54904">
        <v>13696</v>
      </c>
      <c r="B54904" s="1">
        <f>DATE(2037,7,1) + TIME(0,0,0)</f>
        <v>50222</v>
      </c>
      <c r="C54904">
        <v>24.998374939000001</v>
      </c>
    </row>
    <row r="54905" spans="1:3" x14ac:dyDescent="0.25">
      <c r="A54905">
        <v>13727</v>
      </c>
      <c r="B54905" s="1">
        <f>DATE(2037,8,1) + TIME(0,0,0)</f>
        <v>50253</v>
      </c>
      <c r="C54905">
        <v>24.999559401999999</v>
      </c>
    </row>
    <row r="54906" spans="1:3" x14ac:dyDescent="0.25">
      <c r="A54906">
        <v>13758</v>
      </c>
      <c r="B54906" s="1">
        <f>DATE(2037,9,1) + TIME(0,0,0)</f>
        <v>50284</v>
      </c>
      <c r="C54906">
        <v>25.000741958999999</v>
      </c>
    </row>
    <row r="54907" spans="1:3" x14ac:dyDescent="0.25">
      <c r="A54907">
        <v>13788</v>
      </c>
      <c r="B54907" s="1">
        <f>DATE(2037,10,1) + TIME(0,0,0)</f>
        <v>50314</v>
      </c>
      <c r="C54907">
        <v>25.001884459999999</v>
      </c>
    </row>
    <row r="54908" spans="1:3" x14ac:dyDescent="0.25">
      <c r="A54908">
        <v>13819</v>
      </c>
      <c r="B54908" s="1">
        <f>DATE(2037,11,1) + TIME(0,0,0)</f>
        <v>50345</v>
      </c>
      <c r="C54908">
        <v>25.003063202</v>
      </c>
    </row>
    <row r="54909" spans="1:3" x14ac:dyDescent="0.25">
      <c r="A54909">
        <v>13849</v>
      </c>
      <c r="B54909" s="1">
        <f>DATE(2037,12,1) + TIME(0,0,0)</f>
        <v>50375</v>
      </c>
      <c r="C54909">
        <v>25.004199981999999</v>
      </c>
    </row>
    <row r="54910" spans="1:3" x14ac:dyDescent="0.25">
      <c r="A54910">
        <v>13880</v>
      </c>
      <c r="B54910" s="1">
        <f>DATE(2038,1,1) + TIME(0,0,0)</f>
        <v>50406</v>
      </c>
      <c r="C54910">
        <v>25.005374908</v>
      </c>
    </row>
    <row r="54911" spans="1:3" x14ac:dyDescent="0.25">
      <c r="A54911">
        <v>13911</v>
      </c>
      <c r="B54911" s="1">
        <f>DATE(2038,2,1) + TIME(0,0,0)</f>
        <v>50437</v>
      </c>
      <c r="C54911">
        <v>25.006546020999998</v>
      </c>
    </row>
    <row r="54912" spans="1:3" x14ac:dyDescent="0.25">
      <c r="A54912">
        <v>13939</v>
      </c>
      <c r="B54912" s="1">
        <f>DATE(2038,3,1) + TIME(0,0,0)</f>
        <v>50465</v>
      </c>
      <c r="C54912">
        <v>25.007602691999999</v>
      </c>
    </row>
    <row r="54913" spans="1:3" x14ac:dyDescent="0.25">
      <c r="A54913">
        <v>13970</v>
      </c>
      <c r="B54913" s="1">
        <f>DATE(2038,4,1) + TIME(0,0,0)</f>
        <v>50496</v>
      </c>
      <c r="C54913">
        <v>25.008771895999999</v>
      </c>
    </row>
    <row r="54914" spans="1:3" x14ac:dyDescent="0.25">
      <c r="A54914">
        <v>14000</v>
      </c>
      <c r="B54914" s="1">
        <f>DATE(2038,5,1) + TIME(0,0,0)</f>
        <v>50526</v>
      </c>
      <c r="C54914">
        <v>25.009899139000002</v>
      </c>
    </row>
    <row r="54915" spans="1:3" x14ac:dyDescent="0.25">
      <c r="A54915">
        <v>14031</v>
      </c>
      <c r="B54915" s="1">
        <f>DATE(2038,6,1) + TIME(0,0,0)</f>
        <v>50557</v>
      </c>
      <c r="C54915">
        <v>25.011062622000001</v>
      </c>
    </row>
    <row r="54916" spans="1:3" x14ac:dyDescent="0.25">
      <c r="A54916">
        <v>14061</v>
      </c>
      <c r="B54916" s="1">
        <f>DATE(2038,7,1) + TIME(0,0,0)</f>
        <v>50587</v>
      </c>
      <c r="C54916">
        <v>25.01218605</v>
      </c>
    </row>
    <row r="54917" spans="1:3" x14ac:dyDescent="0.25">
      <c r="A54917">
        <v>14092</v>
      </c>
      <c r="B54917" s="1">
        <f>DATE(2038,8,1) + TIME(0,0,0)</f>
        <v>50618</v>
      </c>
      <c r="C54917">
        <v>25.013345718</v>
      </c>
    </row>
    <row r="54918" spans="1:3" x14ac:dyDescent="0.25">
      <c r="A54918">
        <v>14123</v>
      </c>
      <c r="B54918" s="1">
        <f>DATE(2038,9,1) + TIME(0,0,0)</f>
        <v>50649</v>
      </c>
      <c r="C54918">
        <v>25.014503478999998</v>
      </c>
    </row>
    <row r="54919" spans="1:3" x14ac:dyDescent="0.25">
      <c r="A54919">
        <v>14153</v>
      </c>
      <c r="B54919" s="1">
        <f>DATE(2038,10,1) + TIME(0,0,0)</f>
        <v>50679</v>
      </c>
      <c r="C54919">
        <v>25.015621185000001</v>
      </c>
    </row>
    <row r="54920" spans="1:3" x14ac:dyDescent="0.25">
      <c r="A54920">
        <v>14184</v>
      </c>
      <c r="B54920" s="1">
        <f>DATE(2038,11,1) + TIME(0,0,0)</f>
        <v>50710</v>
      </c>
      <c r="C54920">
        <v>25.016775130999999</v>
      </c>
    </row>
    <row r="54921" spans="1:3" x14ac:dyDescent="0.25">
      <c r="A54921">
        <v>14214</v>
      </c>
      <c r="B54921" s="1">
        <f>DATE(2038,12,1) + TIME(0,0,0)</f>
        <v>50740</v>
      </c>
      <c r="C54921">
        <v>25.017889022999999</v>
      </c>
    </row>
    <row r="54922" spans="1:3" x14ac:dyDescent="0.25">
      <c r="A54922">
        <v>14245</v>
      </c>
      <c r="B54922" s="1">
        <f>DATE(2039,1,1) + TIME(0,0,0)</f>
        <v>50771</v>
      </c>
      <c r="C54922">
        <v>25.019037247</v>
      </c>
    </row>
    <row r="54923" spans="1:3" x14ac:dyDescent="0.25">
      <c r="A54923">
        <v>14276</v>
      </c>
      <c r="B54923" s="1">
        <f>DATE(2039,2,1) + TIME(0,0,0)</f>
        <v>50802</v>
      </c>
      <c r="C54923">
        <v>25.020183563</v>
      </c>
    </row>
    <row r="54924" spans="1:3" x14ac:dyDescent="0.25">
      <c r="A54924">
        <v>14304</v>
      </c>
      <c r="B54924" s="1">
        <f>DATE(2039,3,1) + TIME(0,0,0)</f>
        <v>50830</v>
      </c>
      <c r="C54924">
        <v>25.021217346</v>
      </c>
    </row>
    <row r="54925" spans="1:3" x14ac:dyDescent="0.25">
      <c r="A54925">
        <v>14335</v>
      </c>
      <c r="B54925" s="1">
        <f>DATE(2039,4,1) + TIME(0,0,0)</f>
        <v>50861</v>
      </c>
      <c r="C54925">
        <v>25.022359848000001</v>
      </c>
    </row>
    <row r="54926" spans="1:3" x14ac:dyDescent="0.25">
      <c r="A54926">
        <v>14365</v>
      </c>
      <c r="B54926" s="1">
        <f>DATE(2039,5,1) + TIME(0,0,0)</f>
        <v>50891</v>
      </c>
      <c r="C54926">
        <v>25.023462296000002</v>
      </c>
    </row>
    <row r="54927" spans="1:3" x14ac:dyDescent="0.25">
      <c r="A54927">
        <v>14396</v>
      </c>
      <c r="B54927" s="1">
        <f>DATE(2039,6,1) + TIME(0,0,0)</f>
        <v>50922</v>
      </c>
      <c r="C54927">
        <v>25.024600982999999</v>
      </c>
    </row>
    <row r="54928" spans="1:3" x14ac:dyDescent="0.25">
      <c r="A54928">
        <v>14426</v>
      </c>
      <c r="B54928" s="1">
        <f>DATE(2039,7,1) + TIME(0,0,0)</f>
        <v>50952</v>
      </c>
      <c r="C54928">
        <v>25.025699615000001</v>
      </c>
    </row>
    <row r="54929" spans="1:3" x14ac:dyDescent="0.25">
      <c r="A54929">
        <v>14457</v>
      </c>
      <c r="B54929" s="1">
        <f>DATE(2039,8,1) + TIME(0,0,0)</f>
        <v>50983</v>
      </c>
      <c r="C54929">
        <v>25.026832581000001</v>
      </c>
    </row>
    <row r="54930" spans="1:3" x14ac:dyDescent="0.25">
      <c r="A54930">
        <v>14488</v>
      </c>
      <c r="B54930" s="1">
        <f>DATE(2039,9,1) + TIME(0,0,0)</f>
        <v>51014</v>
      </c>
      <c r="C54930">
        <v>25.027963637999999</v>
      </c>
    </row>
    <row r="54931" spans="1:3" x14ac:dyDescent="0.25">
      <c r="A54931">
        <v>14518</v>
      </c>
      <c r="B54931" s="1">
        <f>DATE(2039,10,1) + TIME(0,0,0)</f>
        <v>51044</v>
      </c>
      <c r="C54931">
        <v>25.029056549</v>
      </c>
    </row>
    <row r="54932" spans="1:3" x14ac:dyDescent="0.25">
      <c r="A54932">
        <v>14549</v>
      </c>
      <c r="B54932" s="1">
        <f>DATE(2039,11,1) + TIME(0,0,0)</f>
        <v>51075</v>
      </c>
      <c r="C54932">
        <v>25.030183791999999</v>
      </c>
    </row>
    <row r="54933" spans="1:3" x14ac:dyDescent="0.25">
      <c r="A54933">
        <v>14579</v>
      </c>
      <c r="B54933" s="1">
        <f>DATE(2039,12,1) + TIME(0,0,0)</f>
        <v>51105</v>
      </c>
      <c r="C54933">
        <v>25.031272888</v>
      </c>
    </row>
    <row r="54934" spans="1:3" x14ac:dyDescent="0.25">
      <c r="A54934">
        <v>14610</v>
      </c>
      <c r="B54934" s="1">
        <f>DATE(2040,1,1) + TIME(0,0,0)</f>
        <v>51136</v>
      </c>
      <c r="C54934">
        <v>25.032396317</v>
      </c>
    </row>
    <row r="54935" spans="1:3" x14ac:dyDescent="0.25">
      <c r="A54935">
        <v>14641</v>
      </c>
      <c r="B54935" s="1">
        <f>DATE(2040,2,1) + TIME(0,0,0)</f>
        <v>51167</v>
      </c>
      <c r="C54935">
        <v>25.03351593</v>
      </c>
    </row>
    <row r="54936" spans="1:3" x14ac:dyDescent="0.25">
      <c r="A54936">
        <v>14670</v>
      </c>
      <c r="B54936" s="1">
        <f>DATE(2040,3,1) + TIME(0,0,0)</f>
        <v>51196</v>
      </c>
      <c r="C54936">
        <v>25.034563065</v>
      </c>
    </row>
    <row r="54937" spans="1:3" x14ac:dyDescent="0.25">
      <c r="A54937">
        <v>14701</v>
      </c>
      <c r="B54937" s="1">
        <f>DATE(2040,4,1) + TIME(0,0,0)</f>
        <v>51227</v>
      </c>
      <c r="C54937">
        <v>25.035678864000001</v>
      </c>
    </row>
    <row r="54938" spans="1:3" x14ac:dyDescent="0.25">
      <c r="A54938">
        <v>14731</v>
      </c>
      <c r="B54938" s="1">
        <f>DATE(2040,5,1) + TIME(0,0,0)</f>
        <v>51257</v>
      </c>
      <c r="C54938">
        <v>25.036758422999998</v>
      </c>
    </row>
    <row r="54939" spans="1:3" x14ac:dyDescent="0.25">
      <c r="A54939">
        <v>14762</v>
      </c>
      <c r="B54939" s="1">
        <f>DATE(2040,6,1) + TIME(0,0,0)</f>
        <v>51288</v>
      </c>
      <c r="C54939">
        <v>25.037870407</v>
      </c>
    </row>
    <row r="54940" spans="1:3" x14ac:dyDescent="0.25">
      <c r="A54940">
        <v>14792</v>
      </c>
      <c r="B54940" s="1">
        <f>DATE(2040,7,1) + TIME(0,0,0)</f>
        <v>51318</v>
      </c>
      <c r="C54940">
        <v>25.038944244</v>
      </c>
    </row>
    <row r="54941" spans="1:3" x14ac:dyDescent="0.25">
      <c r="A54941">
        <v>14823</v>
      </c>
      <c r="B54941" s="1">
        <f>DATE(2040,8,1) + TIME(0,0,0)</f>
        <v>51349</v>
      </c>
      <c r="C54941">
        <v>25.040052414000002</v>
      </c>
    </row>
    <row r="54942" spans="1:3" x14ac:dyDescent="0.25">
      <c r="A54942">
        <v>14854</v>
      </c>
      <c r="B54942" s="1">
        <f>DATE(2040,9,1) + TIME(0,0,0)</f>
        <v>51380</v>
      </c>
      <c r="C54942">
        <v>25.041158675999998</v>
      </c>
    </row>
    <row r="54943" spans="1:3" x14ac:dyDescent="0.25">
      <c r="A54943">
        <v>14884</v>
      </c>
      <c r="B54943" s="1">
        <f>DATE(2040,10,1) + TIME(0,0,0)</f>
        <v>51410</v>
      </c>
      <c r="C54943">
        <v>25.042226791000001</v>
      </c>
    </row>
    <row r="54944" spans="1:3" x14ac:dyDescent="0.25">
      <c r="A54944">
        <v>14915</v>
      </c>
      <c r="B54944" s="1">
        <f>DATE(2040,11,1) + TIME(0,0,0)</f>
        <v>51441</v>
      </c>
      <c r="C54944">
        <v>25.043329238999998</v>
      </c>
    </row>
    <row r="54945" spans="1:3" x14ac:dyDescent="0.25">
      <c r="A54945">
        <v>14945</v>
      </c>
      <c r="B54945" s="1">
        <f>DATE(2040,12,1) + TIME(0,0,0)</f>
        <v>51471</v>
      </c>
      <c r="C54945">
        <v>25.044393539000001</v>
      </c>
    </row>
    <row r="54946" spans="1:3" x14ac:dyDescent="0.25">
      <c r="A54946">
        <v>14976</v>
      </c>
      <c r="B54946" s="1">
        <f>DATE(2041,1,1) + TIME(0,0,0)</f>
        <v>51502</v>
      </c>
      <c r="C54946">
        <v>25.045492171999999</v>
      </c>
    </row>
    <row r="54947" spans="1:3" x14ac:dyDescent="0.25">
      <c r="A54947">
        <v>15007</v>
      </c>
      <c r="B54947" s="1">
        <f>DATE(2041,2,1) + TIME(0,0,0)</f>
        <v>51533</v>
      </c>
      <c r="C54947">
        <v>25.046588898</v>
      </c>
    </row>
    <row r="54948" spans="1:3" x14ac:dyDescent="0.25">
      <c r="A54948">
        <v>15035</v>
      </c>
      <c r="B54948" s="1">
        <f>DATE(2041,3,1) + TIME(0,0,0)</f>
        <v>51561</v>
      </c>
      <c r="C54948">
        <v>25.047576904</v>
      </c>
    </row>
    <row r="54949" spans="1:3" x14ac:dyDescent="0.25">
      <c r="A54949">
        <v>15066</v>
      </c>
      <c r="B54949" s="1">
        <f>DATE(2041,4,1) + TIME(0,0,0)</f>
        <v>51592</v>
      </c>
      <c r="C54949">
        <v>25.048667907999999</v>
      </c>
    </row>
    <row r="54950" spans="1:3" x14ac:dyDescent="0.25">
      <c r="A54950">
        <v>15096</v>
      </c>
      <c r="B54950" s="1">
        <f>DATE(2041,5,1) + TIME(0,0,0)</f>
        <v>51622</v>
      </c>
      <c r="C54950">
        <v>25.049724578999999</v>
      </c>
    </row>
    <row r="54951" spans="1:3" x14ac:dyDescent="0.25">
      <c r="A54951">
        <v>15127</v>
      </c>
      <c r="B54951" s="1">
        <f>DATE(2041,6,1) + TIME(0,0,0)</f>
        <v>51653</v>
      </c>
      <c r="C54951">
        <v>25.050811767999999</v>
      </c>
    </row>
    <row r="54952" spans="1:3" x14ac:dyDescent="0.25">
      <c r="A54952">
        <v>15157</v>
      </c>
      <c r="B54952" s="1">
        <f>DATE(2041,7,1) + TIME(0,0,0)</f>
        <v>51683</v>
      </c>
      <c r="C54952">
        <v>25.051864624</v>
      </c>
    </row>
    <row r="54953" spans="1:3" x14ac:dyDescent="0.25">
      <c r="A54953">
        <v>15188</v>
      </c>
      <c r="B54953" s="1">
        <f>DATE(2041,8,1) + TIME(0,0,0)</f>
        <v>51714</v>
      </c>
      <c r="C54953">
        <v>25.052947998</v>
      </c>
    </row>
    <row r="54954" spans="1:3" x14ac:dyDescent="0.25">
      <c r="A54954">
        <v>15219</v>
      </c>
      <c r="B54954" s="1">
        <f>DATE(2041,9,1) + TIME(0,0,0)</f>
        <v>51745</v>
      </c>
      <c r="C54954">
        <v>25.054031372000001</v>
      </c>
    </row>
    <row r="54955" spans="1:3" x14ac:dyDescent="0.25">
      <c r="A54955">
        <v>15249</v>
      </c>
      <c r="B54955" s="1">
        <f>DATE(2041,10,1) + TIME(0,0,0)</f>
        <v>51775</v>
      </c>
      <c r="C54955">
        <v>25.055078506000001</v>
      </c>
    </row>
    <row r="54956" spans="1:3" x14ac:dyDescent="0.25">
      <c r="A54956">
        <v>15280</v>
      </c>
      <c r="B54956" s="1">
        <f>DATE(2041,11,1) + TIME(0,0,0)</f>
        <v>51806</v>
      </c>
      <c r="C54956">
        <v>25.056158065999998</v>
      </c>
    </row>
    <row r="54957" spans="1:3" x14ac:dyDescent="0.25">
      <c r="A54957">
        <v>15310</v>
      </c>
      <c r="B54957" s="1">
        <f>DATE(2041,12,1) + TIME(0,0,0)</f>
        <v>51836</v>
      </c>
      <c r="C54957">
        <v>25.057199478000001</v>
      </c>
    </row>
    <row r="54958" spans="1:3" x14ac:dyDescent="0.25">
      <c r="A54958">
        <v>15341</v>
      </c>
      <c r="B54958" s="1">
        <f>DATE(2042,1,1) + TIME(0,0,0)</f>
        <v>51867</v>
      </c>
      <c r="C54958">
        <v>25.058275222999999</v>
      </c>
    </row>
    <row r="54959" spans="1:3" x14ac:dyDescent="0.25">
      <c r="A54959">
        <v>15372</v>
      </c>
      <c r="B54959" s="1">
        <f>DATE(2042,2,1) + TIME(0,0,0)</f>
        <v>51898</v>
      </c>
      <c r="C54959">
        <v>25.059349059999999</v>
      </c>
    </row>
    <row r="54960" spans="1:3" x14ac:dyDescent="0.25">
      <c r="A54960">
        <v>15400</v>
      </c>
      <c r="B54960" s="1">
        <f>DATE(2042,3,1) + TIME(0,0,0)</f>
        <v>51926</v>
      </c>
      <c r="C54960">
        <v>25.060317993000002</v>
      </c>
    </row>
    <row r="54961" spans="1:3" x14ac:dyDescent="0.25">
      <c r="A54961">
        <v>15431</v>
      </c>
      <c r="B54961" s="1">
        <f>DATE(2042,4,1) + TIME(0,0,0)</f>
        <v>51957</v>
      </c>
      <c r="C54961">
        <v>25.061388015999999</v>
      </c>
    </row>
    <row r="54962" spans="1:3" x14ac:dyDescent="0.25">
      <c r="A54962">
        <v>15461</v>
      </c>
      <c r="B54962" s="1">
        <f>DATE(2042,5,1) + TIME(0,0,0)</f>
        <v>51987</v>
      </c>
      <c r="C54962">
        <v>25.062421798999999</v>
      </c>
    </row>
    <row r="54963" spans="1:3" x14ac:dyDescent="0.25">
      <c r="A54963">
        <v>15492</v>
      </c>
      <c r="B54963" s="1">
        <f>DATE(2042,6,1) + TIME(0,0,0)</f>
        <v>52018</v>
      </c>
      <c r="C54963">
        <v>25.063488007</v>
      </c>
    </row>
    <row r="54964" spans="1:3" x14ac:dyDescent="0.25">
      <c r="A54964">
        <v>15522</v>
      </c>
      <c r="B54964" s="1">
        <f>DATE(2042,7,1) + TIME(0,0,0)</f>
        <v>52048</v>
      </c>
      <c r="C54964">
        <v>25.064519881999999</v>
      </c>
    </row>
    <row r="54965" spans="1:3" x14ac:dyDescent="0.25">
      <c r="A54965">
        <v>15553</v>
      </c>
      <c r="B54965" s="1">
        <f>DATE(2042,8,1) + TIME(0,0,0)</f>
        <v>52079</v>
      </c>
      <c r="C54965">
        <v>25.065582275000001</v>
      </c>
    </row>
    <row r="54966" spans="1:3" x14ac:dyDescent="0.25">
      <c r="A54966">
        <v>15584</v>
      </c>
      <c r="B54966" s="1">
        <f>DATE(2042,9,1) + TIME(0,0,0)</f>
        <v>52110</v>
      </c>
      <c r="C54966">
        <v>25.066644668999999</v>
      </c>
    </row>
    <row r="54967" spans="1:3" x14ac:dyDescent="0.25">
      <c r="A54967">
        <v>15614</v>
      </c>
      <c r="B54967" s="1">
        <f>DATE(2042,10,1) + TIME(0,0,0)</f>
        <v>52140</v>
      </c>
      <c r="C54967">
        <v>25.067670822</v>
      </c>
    </row>
    <row r="54968" spans="1:3" x14ac:dyDescent="0.25">
      <c r="A54968">
        <v>15645</v>
      </c>
      <c r="B54968" s="1">
        <f>DATE(2042,11,1) + TIME(0,0,0)</f>
        <v>52171</v>
      </c>
      <c r="C54968">
        <v>25.068729400999999</v>
      </c>
    </row>
    <row r="54969" spans="1:3" x14ac:dyDescent="0.25">
      <c r="A54969">
        <v>15675</v>
      </c>
      <c r="B54969" s="1">
        <f>DATE(2042,12,1) + TIME(0,0,0)</f>
        <v>52201</v>
      </c>
      <c r="C54969">
        <v>25.069751740000001</v>
      </c>
    </row>
    <row r="54970" spans="1:3" x14ac:dyDescent="0.25">
      <c r="A54970">
        <v>15706</v>
      </c>
      <c r="B54970" s="1">
        <f>DATE(2043,1,1) + TIME(0,0,0)</f>
        <v>52232</v>
      </c>
      <c r="C54970">
        <v>25.070806503</v>
      </c>
    </row>
    <row r="54971" spans="1:3" x14ac:dyDescent="0.25">
      <c r="A54971">
        <v>15737</v>
      </c>
      <c r="B54971" s="1">
        <f>DATE(2043,2,1) + TIME(0,0,0)</f>
        <v>52263</v>
      </c>
      <c r="C54971">
        <v>25.071859360000001</v>
      </c>
    </row>
    <row r="54972" spans="1:3" x14ac:dyDescent="0.25">
      <c r="A54972">
        <v>15765</v>
      </c>
      <c r="B54972" s="1">
        <f>DATE(2043,3,1) + TIME(0,0,0)</f>
        <v>52291</v>
      </c>
      <c r="C54972">
        <v>25.072811127000001</v>
      </c>
    </row>
    <row r="54973" spans="1:3" x14ac:dyDescent="0.25">
      <c r="A54973">
        <v>15796</v>
      </c>
      <c r="B54973" s="1">
        <f>DATE(2043,4,1) + TIME(0,0,0)</f>
        <v>52322</v>
      </c>
      <c r="C54973">
        <v>25.073860168</v>
      </c>
    </row>
    <row r="54974" spans="1:3" x14ac:dyDescent="0.25">
      <c r="A54974">
        <v>15826</v>
      </c>
      <c r="B54974" s="1">
        <f>DATE(2043,5,1) + TIME(0,0,0)</f>
        <v>52352</v>
      </c>
      <c r="C54974">
        <v>25.074874877999999</v>
      </c>
    </row>
    <row r="54975" spans="1:3" x14ac:dyDescent="0.25">
      <c r="A54975">
        <v>15857</v>
      </c>
      <c r="B54975" s="1">
        <f>DATE(2043,6,1) + TIME(0,0,0)</f>
        <v>52383</v>
      </c>
      <c r="C54975">
        <v>25.075922011999999</v>
      </c>
    </row>
    <row r="54976" spans="1:3" x14ac:dyDescent="0.25">
      <c r="A54976">
        <v>15887</v>
      </c>
      <c r="B54976" s="1">
        <f>DATE(2043,7,1) + TIME(0,0,0)</f>
        <v>52413</v>
      </c>
      <c r="C54976">
        <v>25.076934814000001</v>
      </c>
    </row>
    <row r="54977" spans="1:3" x14ac:dyDescent="0.25">
      <c r="A54977">
        <v>15918</v>
      </c>
      <c r="B54977" s="1">
        <f>DATE(2043,8,1) + TIME(0,0,0)</f>
        <v>52444</v>
      </c>
      <c r="C54977">
        <v>25.077978133999999</v>
      </c>
    </row>
    <row r="54978" spans="1:3" x14ac:dyDescent="0.25">
      <c r="A54978">
        <v>15949</v>
      </c>
      <c r="B54978" s="1">
        <f>DATE(2043,9,1) + TIME(0,0,0)</f>
        <v>52475</v>
      </c>
      <c r="C54978">
        <v>25.079021453999999</v>
      </c>
    </row>
    <row r="54979" spans="1:3" x14ac:dyDescent="0.25">
      <c r="A54979">
        <v>15979</v>
      </c>
      <c r="B54979" s="1">
        <f>DATE(2043,10,1) + TIME(0,0,0)</f>
        <v>52505</v>
      </c>
      <c r="C54979">
        <v>25.080028534</v>
      </c>
    </row>
    <row r="54980" spans="1:3" x14ac:dyDescent="0.25">
      <c r="A54980">
        <v>16010</v>
      </c>
      <c r="B54980" s="1">
        <f>DATE(2043,11,1) + TIME(0,0,0)</f>
        <v>52536</v>
      </c>
      <c r="C54980">
        <v>25.081066132</v>
      </c>
    </row>
    <row r="54981" spans="1:3" x14ac:dyDescent="0.25">
      <c r="A54981">
        <v>16040</v>
      </c>
      <c r="B54981" s="1">
        <f>DATE(2043,12,1) + TIME(0,0,0)</f>
        <v>52566</v>
      </c>
      <c r="C54981">
        <v>25.082071303999999</v>
      </c>
    </row>
    <row r="54982" spans="1:3" x14ac:dyDescent="0.25">
      <c r="A54982">
        <v>16071</v>
      </c>
      <c r="B54982" s="1">
        <f>DATE(2044,1,1) + TIME(0,0,0)</f>
        <v>52597</v>
      </c>
      <c r="C54982">
        <v>25.083106995000001</v>
      </c>
    </row>
    <row r="54983" spans="1:3" x14ac:dyDescent="0.25">
      <c r="A54983">
        <v>16102</v>
      </c>
      <c r="B54983" s="1">
        <f>DATE(2044,2,1) + TIME(0,0,0)</f>
        <v>52628</v>
      </c>
      <c r="C54983">
        <v>25.084142685</v>
      </c>
    </row>
    <row r="54984" spans="1:3" x14ac:dyDescent="0.25">
      <c r="A54984">
        <v>16131</v>
      </c>
      <c r="B54984" s="1">
        <f>DATE(2044,3,1) + TIME(0,0,0)</f>
        <v>52657</v>
      </c>
      <c r="C54984">
        <v>25.085107803</v>
      </c>
    </row>
    <row r="54985" spans="1:3" x14ac:dyDescent="0.25">
      <c r="A54985">
        <v>16162</v>
      </c>
      <c r="B54985" s="1">
        <f>DATE(2044,4,1) + TIME(0,0,0)</f>
        <v>52688</v>
      </c>
      <c r="C54985">
        <v>25.086139678999999</v>
      </c>
    </row>
    <row r="54986" spans="1:3" x14ac:dyDescent="0.25">
      <c r="A54986">
        <v>16192</v>
      </c>
      <c r="B54986" s="1">
        <f>DATE(2044,5,1) + TIME(0,0,0)</f>
        <v>52718</v>
      </c>
      <c r="C54986">
        <v>25.087137221999999</v>
      </c>
    </row>
    <row r="54987" spans="1:3" x14ac:dyDescent="0.25">
      <c r="A54987">
        <v>16223</v>
      </c>
      <c r="B54987" s="1">
        <f>DATE(2044,6,1) + TIME(0,0,0)</f>
        <v>52749</v>
      </c>
      <c r="C54987">
        <v>25.088165282999999</v>
      </c>
    </row>
    <row r="54988" spans="1:3" x14ac:dyDescent="0.25">
      <c r="A54988">
        <v>16253</v>
      </c>
      <c r="B54988" s="1">
        <f>DATE(2044,7,1) + TIME(0,0,0)</f>
        <v>52779</v>
      </c>
      <c r="C54988">
        <v>25.089159012</v>
      </c>
    </row>
    <row r="54989" spans="1:3" x14ac:dyDescent="0.25">
      <c r="A54989">
        <v>16284</v>
      </c>
      <c r="B54989" s="1">
        <f>DATE(2044,8,1) + TIME(0,0,0)</f>
        <v>52810</v>
      </c>
      <c r="C54989">
        <v>25.090185165000001</v>
      </c>
    </row>
    <row r="54990" spans="1:3" x14ac:dyDescent="0.25">
      <c r="A54990">
        <v>16315</v>
      </c>
      <c r="B54990" s="1">
        <f>DATE(2044,9,1) + TIME(0,0,0)</f>
        <v>52841</v>
      </c>
      <c r="C54990">
        <v>25.091209412000001</v>
      </c>
    </row>
    <row r="54991" spans="1:3" x14ac:dyDescent="0.25">
      <c r="A54991">
        <v>16345</v>
      </c>
      <c r="B54991" s="1">
        <f>DATE(2044,10,1) + TIME(0,0,0)</f>
        <v>52871</v>
      </c>
      <c r="C54991">
        <v>25.092199325999999</v>
      </c>
    </row>
    <row r="54992" spans="1:3" x14ac:dyDescent="0.25">
      <c r="A54992">
        <v>16376</v>
      </c>
      <c r="B54992" s="1">
        <f>DATE(2044,11,1) + TIME(0,0,0)</f>
        <v>52902</v>
      </c>
      <c r="C54992">
        <v>25.093221664000001</v>
      </c>
    </row>
    <row r="54993" spans="1:3" x14ac:dyDescent="0.25">
      <c r="A54993">
        <v>16406</v>
      </c>
      <c r="B54993" s="1">
        <f>DATE(2044,12,1) + TIME(0,0,0)</f>
        <v>52932</v>
      </c>
      <c r="C54993">
        <v>25.094207764</v>
      </c>
    </row>
    <row r="54994" spans="1:3" x14ac:dyDescent="0.25">
      <c r="A54994">
        <v>16437</v>
      </c>
      <c r="B54994" s="1">
        <f>DATE(2045,1,1) + TIME(0,0,0)</f>
        <v>52963</v>
      </c>
      <c r="C54994">
        <v>25.095226287999999</v>
      </c>
    </row>
    <row r="54995" spans="1:3" x14ac:dyDescent="0.25">
      <c r="A54995">
        <v>16468</v>
      </c>
      <c r="B54995" s="1">
        <f>DATE(2045,2,1) + TIME(0,0,0)</f>
        <v>52994</v>
      </c>
      <c r="C54995">
        <v>25.096242905</v>
      </c>
    </row>
    <row r="54996" spans="1:3" x14ac:dyDescent="0.25">
      <c r="A54996">
        <v>16496</v>
      </c>
      <c r="B54996" s="1">
        <f>DATE(2045,3,1) + TIME(0,0,0)</f>
        <v>53022</v>
      </c>
      <c r="C54996">
        <v>25.097160338999998</v>
      </c>
    </row>
    <row r="54997" spans="1:3" x14ac:dyDescent="0.25">
      <c r="A54997">
        <v>16527</v>
      </c>
      <c r="B54997" s="1">
        <f>DATE(2045,4,1) + TIME(0,0,0)</f>
        <v>53053</v>
      </c>
      <c r="C54997">
        <v>25.098175049000002</v>
      </c>
    </row>
    <row r="54998" spans="1:3" x14ac:dyDescent="0.25">
      <c r="A54998">
        <v>16557</v>
      </c>
      <c r="B54998" s="1">
        <f>DATE(2045,5,1) + TIME(0,0,0)</f>
        <v>53083</v>
      </c>
      <c r="C54998">
        <v>25.099153519000001</v>
      </c>
    </row>
    <row r="54999" spans="1:3" x14ac:dyDescent="0.25">
      <c r="A54999">
        <v>16588</v>
      </c>
      <c r="B54999" s="1">
        <f>DATE(2045,6,1) + TIME(0,0,0)</f>
        <v>53114</v>
      </c>
      <c r="C54999">
        <v>25.100166321</v>
      </c>
    </row>
    <row r="55000" spans="1:3" x14ac:dyDescent="0.25">
      <c r="A55000">
        <v>16618</v>
      </c>
      <c r="B55000" s="1">
        <f>DATE(2045,7,1) + TIME(0,0,0)</f>
        <v>53144</v>
      </c>
      <c r="C55000">
        <v>25.101142883000001</v>
      </c>
    </row>
    <row r="55001" spans="1:3" x14ac:dyDescent="0.25">
      <c r="A55001">
        <v>16649</v>
      </c>
      <c r="B55001" s="1">
        <f>DATE(2045,8,1) + TIME(0,0,0)</f>
        <v>53175</v>
      </c>
      <c r="C55001">
        <v>25.102151871</v>
      </c>
    </row>
    <row r="55002" spans="1:3" x14ac:dyDescent="0.25">
      <c r="A55002">
        <v>16680</v>
      </c>
      <c r="B55002" s="1">
        <f>DATE(2045,9,1) + TIME(0,0,0)</f>
        <v>53206</v>
      </c>
      <c r="C55002">
        <v>25.103158951000001</v>
      </c>
    </row>
    <row r="55003" spans="1:3" x14ac:dyDescent="0.25">
      <c r="A55003">
        <v>16710</v>
      </c>
      <c r="B55003" s="1">
        <f>DATE(2045,10,1) + TIME(0,0,0)</f>
        <v>53236</v>
      </c>
      <c r="C55003">
        <v>25.104131699</v>
      </c>
    </row>
    <row r="55004" spans="1:3" x14ac:dyDescent="0.25">
      <c r="A55004">
        <v>16741</v>
      </c>
      <c r="B55004" s="1">
        <f>DATE(2045,11,1) + TIME(0,0,0)</f>
        <v>53267</v>
      </c>
      <c r="C55004">
        <v>25.105134964000001</v>
      </c>
    </row>
    <row r="55005" spans="1:3" x14ac:dyDescent="0.25">
      <c r="A55005">
        <v>16771</v>
      </c>
      <c r="B55005" s="1">
        <f>DATE(2045,12,1) + TIME(0,0,0)</f>
        <v>53297</v>
      </c>
      <c r="C55005">
        <v>25.106105803999998</v>
      </c>
    </row>
    <row r="55006" spans="1:3" x14ac:dyDescent="0.25">
      <c r="A55006">
        <v>16802</v>
      </c>
      <c r="B55006" s="1">
        <f>DATE(2046,1,1) + TIME(0,0,0)</f>
        <v>53328</v>
      </c>
      <c r="C55006">
        <v>25.107107161999998</v>
      </c>
    </row>
    <row r="55007" spans="1:3" x14ac:dyDescent="0.25">
      <c r="A55007">
        <v>16833</v>
      </c>
      <c r="B55007" s="1">
        <f>DATE(2046,2,1) + TIME(0,0,0)</f>
        <v>53359</v>
      </c>
      <c r="C55007">
        <v>25.108106613</v>
      </c>
    </row>
    <row r="55008" spans="1:3" x14ac:dyDescent="0.25">
      <c r="A55008">
        <v>16861</v>
      </c>
      <c r="B55008" s="1">
        <f>DATE(2046,3,1) + TIME(0,0,0)</f>
        <v>53387</v>
      </c>
      <c r="C55008">
        <v>25.109008789000001</v>
      </c>
    </row>
    <row r="55009" spans="1:3" x14ac:dyDescent="0.25">
      <c r="A55009">
        <v>16892</v>
      </c>
      <c r="B55009" s="1">
        <f>DATE(2046,4,1) + TIME(0,0,0)</f>
        <v>53418</v>
      </c>
      <c r="C55009">
        <v>25.110006332000001</v>
      </c>
    </row>
    <row r="55010" spans="1:3" x14ac:dyDescent="0.25">
      <c r="A55010">
        <v>16922</v>
      </c>
      <c r="B55010" s="1">
        <f>DATE(2046,5,1) + TIME(0,0,0)</f>
        <v>53448</v>
      </c>
      <c r="C55010">
        <v>25.110969543</v>
      </c>
    </row>
    <row r="55011" spans="1:3" x14ac:dyDescent="0.25">
      <c r="A55011">
        <v>16953</v>
      </c>
      <c r="B55011" s="1">
        <f>DATE(2046,6,1) + TIME(0,0,0)</f>
        <v>53479</v>
      </c>
      <c r="C55011">
        <v>25.111965178999998</v>
      </c>
    </row>
    <row r="55012" spans="1:3" x14ac:dyDescent="0.25">
      <c r="A55012">
        <v>16983</v>
      </c>
      <c r="B55012" s="1">
        <f>DATE(2046,7,1) + TIME(0,0,0)</f>
        <v>53509</v>
      </c>
      <c r="C55012">
        <v>25.112924576000001</v>
      </c>
    </row>
    <row r="55013" spans="1:3" x14ac:dyDescent="0.25">
      <c r="A55013">
        <v>17014</v>
      </c>
      <c r="B55013" s="1">
        <f>DATE(2046,8,1) + TIME(0,0,0)</f>
        <v>53540</v>
      </c>
      <c r="C55013">
        <v>25.113916397000001</v>
      </c>
    </row>
    <row r="55014" spans="1:3" x14ac:dyDescent="0.25">
      <c r="A55014">
        <v>17045</v>
      </c>
      <c r="B55014" s="1">
        <f>DATE(2046,9,1) + TIME(0,0,0)</f>
        <v>53571</v>
      </c>
      <c r="C55014">
        <v>25.114906310999999</v>
      </c>
    </row>
    <row r="55015" spans="1:3" x14ac:dyDescent="0.25">
      <c r="A55015">
        <v>17075</v>
      </c>
      <c r="B55015" s="1">
        <f>DATE(2046,10,1) + TIME(0,0,0)</f>
        <v>53601</v>
      </c>
      <c r="C55015">
        <v>25.1158638</v>
      </c>
    </row>
    <row r="55016" spans="1:3" x14ac:dyDescent="0.25">
      <c r="A55016">
        <v>17106</v>
      </c>
      <c r="B55016" s="1">
        <f>DATE(2046,11,1) + TIME(0,0,0)</f>
        <v>53632</v>
      </c>
      <c r="C55016">
        <v>25.116849899000002</v>
      </c>
    </row>
    <row r="55017" spans="1:3" x14ac:dyDescent="0.25">
      <c r="A55017">
        <v>17136</v>
      </c>
      <c r="B55017" s="1">
        <f>DATE(2046,12,1) + TIME(0,0,0)</f>
        <v>53662</v>
      </c>
      <c r="C55017">
        <v>25.117803574</v>
      </c>
    </row>
    <row r="55018" spans="1:3" x14ac:dyDescent="0.25">
      <c r="A55018">
        <v>17167</v>
      </c>
      <c r="B55018" s="1">
        <f>DATE(2047,1,1) + TIME(0,0,0)</f>
        <v>53693</v>
      </c>
      <c r="C55018">
        <v>25.118787766000001</v>
      </c>
    </row>
    <row r="55019" spans="1:3" x14ac:dyDescent="0.25">
      <c r="A55019">
        <v>17198</v>
      </c>
      <c r="B55019" s="1">
        <f>DATE(2047,2,1) + TIME(0,0,0)</f>
        <v>53724</v>
      </c>
      <c r="C55019">
        <v>25.11977005</v>
      </c>
    </row>
    <row r="55020" spans="1:3" x14ac:dyDescent="0.25">
      <c r="A55020">
        <v>17226</v>
      </c>
      <c r="B55020" s="1">
        <f>DATE(2047,3,1) + TIME(0,0,0)</f>
        <v>53752</v>
      </c>
      <c r="C55020">
        <v>25.120656966999999</v>
      </c>
    </row>
    <row r="55021" spans="1:3" x14ac:dyDescent="0.25">
      <c r="A55021">
        <v>17257</v>
      </c>
      <c r="B55021" s="1">
        <f>DATE(2047,4,1) + TIME(0,0,0)</f>
        <v>53783</v>
      </c>
      <c r="C55021">
        <v>25.121635436999998</v>
      </c>
    </row>
    <row r="55022" spans="1:3" x14ac:dyDescent="0.25">
      <c r="A55022">
        <v>17287</v>
      </c>
      <c r="B55022" s="1">
        <f>DATE(2047,5,1) + TIME(0,0,0)</f>
        <v>53813</v>
      </c>
      <c r="C55022">
        <v>25.122581482000001</v>
      </c>
    </row>
    <row r="55023" spans="1:3" x14ac:dyDescent="0.25">
      <c r="A55023">
        <v>17318</v>
      </c>
      <c r="B55023" s="1">
        <f>DATE(2047,6,1) + TIME(0,0,0)</f>
        <v>53844</v>
      </c>
      <c r="C55023">
        <v>25.123559952000001</v>
      </c>
    </row>
    <row r="55024" spans="1:3" x14ac:dyDescent="0.25">
      <c r="A55024">
        <v>17348</v>
      </c>
      <c r="B55024" s="1">
        <f>DATE(2047,7,1) + TIME(0,0,0)</f>
        <v>53874</v>
      </c>
      <c r="C55024">
        <v>25.124502182000001</v>
      </c>
    </row>
    <row r="55025" spans="1:3" x14ac:dyDescent="0.25">
      <c r="A55025">
        <v>17379</v>
      </c>
      <c r="B55025" s="1">
        <f>DATE(2047,8,1) + TIME(0,0,0)</f>
        <v>53905</v>
      </c>
      <c r="C55025">
        <v>25.125476837000001</v>
      </c>
    </row>
    <row r="55026" spans="1:3" x14ac:dyDescent="0.25">
      <c r="A55026">
        <v>17410</v>
      </c>
      <c r="B55026" s="1">
        <f>DATE(2047,9,1) + TIME(0,0,0)</f>
        <v>53936</v>
      </c>
      <c r="C55026">
        <v>25.126447678000002</v>
      </c>
    </row>
    <row r="55027" spans="1:3" x14ac:dyDescent="0.25">
      <c r="A55027">
        <v>17440</v>
      </c>
      <c r="B55027" s="1">
        <f>DATE(2047,10,1) + TIME(0,0,0)</f>
        <v>53966</v>
      </c>
      <c r="C55027">
        <v>25.127388</v>
      </c>
    </row>
    <row r="55028" spans="1:3" x14ac:dyDescent="0.25">
      <c r="A55028">
        <v>17471</v>
      </c>
      <c r="B55028" s="1">
        <f>DATE(2047,11,1) + TIME(0,0,0)</f>
        <v>53997</v>
      </c>
      <c r="C55028">
        <v>25.128356933999999</v>
      </c>
    </row>
    <row r="55029" spans="1:3" x14ac:dyDescent="0.25">
      <c r="A55029">
        <v>17501</v>
      </c>
      <c r="B55029" s="1">
        <f>DATE(2047,12,1) + TIME(0,0,0)</f>
        <v>54027</v>
      </c>
      <c r="C55029">
        <v>25.129293442000002</v>
      </c>
    </row>
    <row r="55030" spans="1:3" x14ac:dyDescent="0.25">
      <c r="A55030">
        <v>17532</v>
      </c>
      <c r="B55030" s="1">
        <f>DATE(2048,1,1) + TIME(0,0,0)</f>
        <v>54058</v>
      </c>
      <c r="C55030">
        <v>25.130258560000001</v>
      </c>
    </row>
    <row r="55031" spans="1:3" x14ac:dyDescent="0.25">
      <c r="A55031">
        <v>17563</v>
      </c>
      <c r="B55031" s="1">
        <f>DATE(2048,2,1) + TIME(0,0,0)</f>
        <v>54089</v>
      </c>
      <c r="C55031">
        <v>25.131223679000001</v>
      </c>
    </row>
    <row r="55032" spans="1:3" x14ac:dyDescent="0.25">
      <c r="A55032">
        <v>17592</v>
      </c>
      <c r="B55032" s="1">
        <f>DATE(2048,3,1) + TIME(0,0,0)</f>
        <v>54118</v>
      </c>
      <c r="C55032">
        <v>25.132123947</v>
      </c>
    </row>
    <row r="55033" spans="1:3" x14ac:dyDescent="0.25">
      <c r="A55033">
        <v>17623</v>
      </c>
      <c r="B55033" s="1">
        <f>DATE(2048,4,1) + TIME(0,0,0)</f>
        <v>54149</v>
      </c>
      <c r="C55033">
        <v>25.133087157999999</v>
      </c>
    </row>
    <row r="55034" spans="1:3" x14ac:dyDescent="0.25">
      <c r="A55034">
        <v>17653</v>
      </c>
      <c r="B55034" s="1">
        <f>DATE(2048,5,1) + TIME(0,0,0)</f>
        <v>54179</v>
      </c>
      <c r="C55034">
        <v>25.134016036999999</v>
      </c>
    </row>
    <row r="55035" spans="1:3" x14ac:dyDescent="0.25">
      <c r="A55035">
        <v>17684</v>
      </c>
      <c r="B55035" s="1">
        <f>DATE(2048,6,1) + TIME(0,0,0)</f>
        <v>54210</v>
      </c>
      <c r="C55035">
        <v>25.134973526</v>
      </c>
    </row>
    <row r="55036" spans="1:3" x14ac:dyDescent="0.25">
      <c r="A55036">
        <v>17714</v>
      </c>
      <c r="B55036" s="1">
        <f>DATE(2048,7,1) + TIME(0,0,0)</f>
        <v>54240</v>
      </c>
      <c r="C55036">
        <v>25.135900497000002</v>
      </c>
    </row>
    <row r="55037" spans="1:3" x14ac:dyDescent="0.25">
      <c r="A55037">
        <v>17745</v>
      </c>
      <c r="B55037" s="1">
        <f>DATE(2048,8,1) + TIME(0,0,0)</f>
        <v>54271</v>
      </c>
      <c r="C55037">
        <v>25.136856079000001</v>
      </c>
    </row>
    <row r="55038" spans="1:3" x14ac:dyDescent="0.25">
      <c r="A55038">
        <v>17776</v>
      </c>
      <c r="B55038" s="1">
        <f>DATE(2048,9,1) + TIME(0,0,0)</f>
        <v>54302</v>
      </c>
      <c r="C55038">
        <v>25.137809752999999</v>
      </c>
    </row>
    <row r="55039" spans="1:3" x14ac:dyDescent="0.25">
      <c r="A55039">
        <v>17806</v>
      </c>
      <c r="B55039" s="1">
        <f>DATE(2048,10,1) + TIME(0,0,0)</f>
        <v>54332</v>
      </c>
      <c r="C55039">
        <v>25.138731003</v>
      </c>
    </row>
    <row r="55040" spans="1:3" x14ac:dyDescent="0.25">
      <c r="A55040">
        <v>17837</v>
      </c>
      <c r="B55040" s="1">
        <f>DATE(2048,11,1) + TIME(0,0,0)</f>
        <v>54363</v>
      </c>
      <c r="C55040">
        <v>25.139680861999999</v>
      </c>
    </row>
    <row r="55041" spans="1:3" x14ac:dyDescent="0.25">
      <c r="A55041">
        <v>17867</v>
      </c>
      <c r="B55041" s="1">
        <f>DATE(2048,12,1) + TIME(0,0,0)</f>
        <v>54393</v>
      </c>
      <c r="C55041">
        <v>25.140600203999998</v>
      </c>
    </row>
    <row r="55042" spans="1:3" x14ac:dyDescent="0.25">
      <c r="A55042">
        <v>17898</v>
      </c>
      <c r="B55042" s="1">
        <f>DATE(2049,1,1) + TIME(0,0,0)</f>
        <v>54424</v>
      </c>
      <c r="C55042">
        <v>25.141548156999999</v>
      </c>
    </row>
    <row r="55043" spans="1:3" x14ac:dyDescent="0.25">
      <c r="A55043">
        <v>17929</v>
      </c>
      <c r="B55043" s="1">
        <f>DATE(2049,2,1) + TIME(0,0,0)</f>
        <v>54455</v>
      </c>
      <c r="C55043">
        <v>25.142494202000002</v>
      </c>
    </row>
    <row r="55044" spans="1:3" x14ac:dyDescent="0.25">
      <c r="A55044">
        <v>17957</v>
      </c>
      <c r="B55044" s="1">
        <f>DATE(2049,3,1) + TIME(0,0,0)</f>
        <v>54483</v>
      </c>
      <c r="C55044">
        <v>25.143346785999999</v>
      </c>
    </row>
    <row r="55045" spans="1:3" x14ac:dyDescent="0.25">
      <c r="A55045">
        <v>17988</v>
      </c>
      <c r="B55045" s="1">
        <f>DATE(2049,4,1) + TIME(0,0,0)</f>
        <v>54514</v>
      </c>
      <c r="C55045">
        <v>25.144290924</v>
      </c>
    </row>
    <row r="55046" spans="1:3" x14ac:dyDescent="0.25">
      <c r="A55046">
        <v>18018</v>
      </c>
      <c r="B55046" s="1">
        <f>DATE(2049,5,1) + TIME(0,0,0)</f>
        <v>54544</v>
      </c>
      <c r="C55046">
        <v>25.145202637000001</v>
      </c>
    </row>
    <row r="55047" spans="1:3" x14ac:dyDescent="0.25">
      <c r="A55047">
        <v>18049</v>
      </c>
      <c r="B55047" s="1">
        <f>DATE(2049,6,1) + TIME(0,0,0)</f>
        <v>54575</v>
      </c>
      <c r="C55047">
        <v>25.146142959999999</v>
      </c>
    </row>
    <row r="55048" spans="1:3" x14ac:dyDescent="0.25">
      <c r="A55048">
        <v>18079</v>
      </c>
      <c r="B55048" s="1">
        <f>DATE(2049,7,1) + TIME(0,0,0)</f>
        <v>54605</v>
      </c>
      <c r="C55048">
        <v>25.147050858</v>
      </c>
    </row>
    <row r="55049" spans="1:3" x14ac:dyDescent="0.25">
      <c r="A55049">
        <v>18110</v>
      </c>
      <c r="B55049" s="1">
        <f>DATE(2049,8,1) + TIME(0,0,0)</f>
        <v>54636</v>
      </c>
      <c r="C55049">
        <v>25.147989273</v>
      </c>
    </row>
    <row r="55050" spans="1:3" x14ac:dyDescent="0.25">
      <c r="A55050">
        <v>18141</v>
      </c>
      <c r="B55050" s="1">
        <f>DATE(2049,9,1) + TIME(0,0,0)</f>
        <v>54667</v>
      </c>
      <c r="C55050">
        <v>25.148923874000001</v>
      </c>
    </row>
    <row r="55051" spans="1:3" x14ac:dyDescent="0.25">
      <c r="A55051">
        <v>18171</v>
      </c>
      <c r="B55051" s="1">
        <f>DATE(2049,10,1) + TIME(0,0,0)</f>
        <v>54697</v>
      </c>
      <c r="C55051">
        <v>25.149827956999999</v>
      </c>
    </row>
    <row r="55052" spans="1:3" x14ac:dyDescent="0.25">
      <c r="A55052">
        <v>18202</v>
      </c>
      <c r="B55052" s="1">
        <f>DATE(2049,11,1) + TIME(0,0,0)</f>
        <v>54728</v>
      </c>
      <c r="C55052">
        <v>25.150760650999999</v>
      </c>
    </row>
    <row r="55053" spans="1:3" x14ac:dyDescent="0.25">
      <c r="A55053">
        <v>18232</v>
      </c>
      <c r="B55053" s="1">
        <f>DATE(2049,12,1) + TIME(0,0,0)</f>
        <v>54758</v>
      </c>
      <c r="C55053">
        <v>25.151662826999999</v>
      </c>
    </row>
    <row r="55054" spans="1:3" x14ac:dyDescent="0.25">
      <c r="A55054">
        <v>18263</v>
      </c>
      <c r="B55054" s="1">
        <f>DATE(2050,1,1) + TIME(0,0,0)</f>
        <v>54789</v>
      </c>
      <c r="C55054">
        <v>25.152591704999999</v>
      </c>
    </row>
    <row r="55056" spans="1:3" x14ac:dyDescent="0.25">
      <c r="A55056" t="s">
        <v>94</v>
      </c>
    </row>
    <row r="55058" spans="1:3" x14ac:dyDescent="0.25">
      <c r="A55058" t="s">
        <v>1</v>
      </c>
      <c r="B55058" t="s">
        <v>2</v>
      </c>
      <c r="C55058" t="s">
        <v>3</v>
      </c>
    </row>
    <row r="55059" spans="1:3" x14ac:dyDescent="0.25">
      <c r="A55059">
        <v>0</v>
      </c>
      <c r="B55059" s="1">
        <f>DATE(2000,1,1) + TIME(0,0,0)</f>
        <v>36526</v>
      </c>
      <c r="C55059">
        <v>0</v>
      </c>
    </row>
    <row r="55060" spans="1:3" x14ac:dyDescent="0.25">
      <c r="A55060">
        <v>31</v>
      </c>
      <c r="B55060" s="1">
        <f>DATE(2000,2,1) + TIME(0,0,0)</f>
        <v>36557</v>
      </c>
      <c r="C55060">
        <v>4.7580666542000003</v>
      </c>
    </row>
    <row r="55061" spans="1:3" x14ac:dyDescent="0.25">
      <c r="A55061">
        <v>60</v>
      </c>
      <c r="B55061" s="1">
        <f>DATE(2000,3,1) + TIME(0,0,0)</f>
        <v>36586</v>
      </c>
      <c r="C55061">
        <v>9.1442060471000008</v>
      </c>
    </row>
    <row r="55062" spans="1:3" x14ac:dyDescent="0.25">
      <c r="A55062">
        <v>91</v>
      </c>
      <c r="B55062" s="1">
        <f>DATE(2000,4,1) + TIME(0,0,0)</f>
        <v>36617</v>
      </c>
      <c r="C55062">
        <v>12.534694672000001</v>
      </c>
    </row>
    <row r="55063" spans="1:3" x14ac:dyDescent="0.25">
      <c r="A55063">
        <v>121</v>
      </c>
      <c r="B55063" s="1">
        <f>DATE(2000,5,1) + TIME(0,0,0)</f>
        <v>36647</v>
      </c>
      <c r="C55063">
        <v>14.723203658999999</v>
      </c>
    </row>
    <row r="55064" spans="1:3" x14ac:dyDescent="0.25">
      <c r="A55064">
        <v>152</v>
      </c>
      <c r="B55064" s="1">
        <f>DATE(2000,6,1) + TIME(0,0,0)</f>
        <v>36678</v>
      </c>
      <c r="C55064">
        <v>16.318487167000001</v>
      </c>
    </row>
    <row r="55065" spans="1:3" x14ac:dyDescent="0.25">
      <c r="A55065">
        <v>182</v>
      </c>
      <c r="B55065" s="1">
        <f>DATE(2000,7,1) + TIME(0,0,0)</f>
        <v>36708</v>
      </c>
      <c r="C55065">
        <v>17.465732574</v>
      </c>
    </row>
    <row r="55066" spans="1:3" x14ac:dyDescent="0.25">
      <c r="A55066">
        <v>213</v>
      </c>
      <c r="B55066" s="1">
        <f>DATE(2000,8,1) + TIME(0,0,0)</f>
        <v>36739</v>
      </c>
      <c r="C55066">
        <v>18.378896713</v>
      </c>
    </row>
    <row r="55067" spans="1:3" x14ac:dyDescent="0.25">
      <c r="A55067">
        <v>244</v>
      </c>
      <c r="B55067" s="1">
        <f>DATE(2000,9,1) + TIME(0,0,0)</f>
        <v>36770</v>
      </c>
      <c r="C55067">
        <v>19.125083922999998</v>
      </c>
    </row>
    <row r="55068" spans="1:3" x14ac:dyDescent="0.25">
      <c r="A55068">
        <v>274</v>
      </c>
      <c r="B55068" s="1">
        <f>DATE(2000,10,1) + TIME(0,0,0)</f>
        <v>36800</v>
      </c>
      <c r="C55068">
        <v>19.745319366</v>
      </c>
    </row>
    <row r="55069" spans="1:3" x14ac:dyDescent="0.25">
      <c r="A55069">
        <v>305</v>
      </c>
      <c r="B55069" s="1">
        <f>DATE(2000,11,1) + TIME(0,0,0)</f>
        <v>36831</v>
      </c>
      <c r="C55069">
        <v>20.304943085000001</v>
      </c>
    </row>
    <row r="55070" spans="1:3" x14ac:dyDescent="0.25">
      <c r="A55070">
        <v>335</v>
      </c>
      <c r="B55070" s="1">
        <f>DATE(2000,12,1) + TIME(0,0,0)</f>
        <v>36861</v>
      </c>
      <c r="C55070">
        <v>20.787908554000001</v>
      </c>
    </row>
    <row r="55071" spans="1:3" x14ac:dyDescent="0.25">
      <c r="A55071">
        <v>366</v>
      </c>
      <c r="B55071" s="1">
        <f>DATE(2001,1,1) + TIME(0,0,0)</f>
        <v>36892</v>
      </c>
      <c r="C55071">
        <v>21.240663527999999</v>
      </c>
    </row>
    <row r="55072" spans="1:3" x14ac:dyDescent="0.25">
      <c r="A55072">
        <v>397</v>
      </c>
      <c r="B55072" s="1">
        <f>DATE(2001,2,1) + TIME(0,0,0)</f>
        <v>36923</v>
      </c>
      <c r="C55072">
        <v>21.650440216</v>
      </c>
    </row>
    <row r="55073" spans="1:3" x14ac:dyDescent="0.25">
      <c r="A55073">
        <v>425</v>
      </c>
      <c r="B55073" s="1">
        <f>DATE(2001,3,1) + TIME(0,0,0)</f>
        <v>36951</v>
      </c>
      <c r="C55073">
        <v>21.982921600000001</v>
      </c>
    </row>
    <row r="55074" spans="1:3" x14ac:dyDescent="0.25">
      <c r="A55074">
        <v>456</v>
      </c>
      <c r="B55074" s="1">
        <f>DATE(2001,4,1) + TIME(0,0,0)</f>
        <v>36982</v>
      </c>
      <c r="C55074">
        <v>22.310409545999999</v>
      </c>
    </row>
    <row r="55075" spans="1:3" x14ac:dyDescent="0.25">
      <c r="A55075">
        <v>486</v>
      </c>
      <c r="B55075" s="1">
        <f>DATE(2001,5,1) + TIME(0,0,0)</f>
        <v>37012</v>
      </c>
      <c r="C55075">
        <v>22.586044311999999</v>
      </c>
    </row>
    <row r="55076" spans="1:3" x14ac:dyDescent="0.25">
      <c r="A55076">
        <v>517</v>
      </c>
      <c r="B55076" s="1">
        <f>DATE(2001,6,1) + TIME(0,0,0)</f>
        <v>37043</v>
      </c>
      <c r="C55076">
        <v>22.833284377999998</v>
      </c>
    </row>
    <row r="55077" spans="1:3" x14ac:dyDescent="0.25">
      <c r="A55077">
        <v>547</v>
      </c>
      <c r="B55077" s="1">
        <f>DATE(2001,7,1) + TIME(0,0,0)</f>
        <v>37073</v>
      </c>
      <c r="C55077">
        <v>23.046815872</v>
      </c>
    </row>
    <row r="55078" spans="1:3" x14ac:dyDescent="0.25">
      <c r="A55078">
        <v>578</v>
      </c>
      <c r="B55078" s="1">
        <f>DATE(2001,8,1) + TIME(0,0,0)</f>
        <v>37104</v>
      </c>
      <c r="C55078">
        <v>23.246389389000001</v>
      </c>
    </row>
    <row r="55079" spans="1:3" x14ac:dyDescent="0.25">
      <c r="A55079">
        <v>609</v>
      </c>
      <c r="B55079" s="1">
        <f>DATE(2001,9,1) + TIME(0,0,0)</f>
        <v>37135</v>
      </c>
      <c r="C55079">
        <v>23.424863814999998</v>
      </c>
    </row>
    <row r="55080" spans="1:3" x14ac:dyDescent="0.25">
      <c r="A55080">
        <v>639</v>
      </c>
      <c r="B55080" s="1">
        <f>DATE(2001,10,1) + TIME(0,0,0)</f>
        <v>37165</v>
      </c>
      <c r="C55080">
        <v>23.577707290999999</v>
      </c>
    </row>
    <row r="55081" spans="1:3" x14ac:dyDescent="0.25">
      <c r="A55081">
        <v>670</v>
      </c>
      <c r="B55081" s="1">
        <f>DATE(2001,11,1) + TIME(0,0,0)</f>
        <v>37196</v>
      </c>
      <c r="C55081">
        <v>23.716880797999998</v>
      </c>
    </row>
    <row r="55082" spans="1:3" x14ac:dyDescent="0.25">
      <c r="A55082">
        <v>700</v>
      </c>
      <c r="B55082" s="1">
        <f>DATE(2001,12,1) + TIME(0,0,0)</f>
        <v>37226</v>
      </c>
      <c r="C55082">
        <v>23.835838318</v>
      </c>
    </row>
    <row r="55083" spans="1:3" x14ac:dyDescent="0.25">
      <c r="A55083">
        <v>731</v>
      </c>
      <c r="B55083" s="1">
        <f>DATE(2002,1,1) + TIME(0,0,0)</f>
        <v>37257</v>
      </c>
      <c r="C55083">
        <v>23.945392608999999</v>
      </c>
    </row>
    <row r="55084" spans="1:3" x14ac:dyDescent="0.25">
      <c r="A55084">
        <v>762</v>
      </c>
      <c r="B55084" s="1">
        <f>DATE(2002,2,1) + TIME(0,0,0)</f>
        <v>37288</v>
      </c>
      <c r="C55084">
        <v>24.041303634999998</v>
      </c>
    </row>
    <row r="55085" spans="1:3" x14ac:dyDescent="0.25">
      <c r="A55085">
        <v>790</v>
      </c>
      <c r="B55085" s="1">
        <f>DATE(2002,3,1) + TIME(0,0,0)</f>
        <v>37316</v>
      </c>
      <c r="C55085">
        <v>24.117656707999998</v>
      </c>
    </row>
    <row r="55086" spans="1:3" x14ac:dyDescent="0.25">
      <c r="A55086">
        <v>821</v>
      </c>
      <c r="B55086" s="1">
        <f>DATE(2002,4,1) + TIME(0,0,0)</f>
        <v>37347</v>
      </c>
      <c r="C55086">
        <v>24.192192078000001</v>
      </c>
    </row>
    <row r="55087" spans="1:3" x14ac:dyDescent="0.25">
      <c r="A55087">
        <v>851</v>
      </c>
      <c r="B55087" s="1">
        <f>DATE(2002,5,1) + TIME(0,0,0)</f>
        <v>37377</v>
      </c>
      <c r="C55087">
        <v>24.257022857999999</v>
      </c>
    </row>
    <row r="55088" spans="1:3" x14ac:dyDescent="0.25">
      <c r="A55088">
        <v>882</v>
      </c>
      <c r="B55088" s="1">
        <f>DATE(2002,6,1) + TIME(0,0,0)</f>
        <v>37408</v>
      </c>
      <c r="C55088">
        <v>24.317237853999998</v>
      </c>
    </row>
    <row r="55089" spans="1:3" x14ac:dyDescent="0.25">
      <c r="A55089">
        <v>912</v>
      </c>
      <c r="B55089" s="1">
        <f>DATE(2002,7,1) + TIME(0,0,0)</f>
        <v>37438</v>
      </c>
      <c r="C55089">
        <v>24.368953704999999</v>
      </c>
    </row>
    <row r="55090" spans="1:3" x14ac:dyDescent="0.25">
      <c r="A55090">
        <v>943</v>
      </c>
      <c r="B55090" s="1">
        <f>DATE(2002,8,1) + TIME(0,0,0)</f>
        <v>37469</v>
      </c>
      <c r="C55090">
        <v>24.416658400999999</v>
      </c>
    </row>
    <row r="55091" spans="1:3" x14ac:dyDescent="0.25">
      <c r="A55091">
        <v>974</v>
      </c>
      <c r="B55091" s="1">
        <f>DATE(2002,9,1) + TIME(0,0,0)</f>
        <v>37500</v>
      </c>
      <c r="C55091">
        <v>24.459127425999998</v>
      </c>
    </row>
    <row r="55092" spans="1:3" x14ac:dyDescent="0.25">
      <c r="A55092">
        <v>1004</v>
      </c>
      <c r="B55092" s="1">
        <f>DATE(2002,10,1) + TIME(0,0,0)</f>
        <v>37530</v>
      </c>
      <c r="C55092">
        <v>24.495647429999998</v>
      </c>
    </row>
    <row r="55093" spans="1:3" x14ac:dyDescent="0.25">
      <c r="A55093">
        <v>1035</v>
      </c>
      <c r="B55093" s="1">
        <f>DATE(2002,11,1) + TIME(0,0,0)</f>
        <v>37561</v>
      </c>
      <c r="C55093">
        <v>24.530117035</v>
      </c>
    </row>
    <row r="55094" spans="1:3" x14ac:dyDescent="0.25">
      <c r="A55094">
        <v>1065</v>
      </c>
      <c r="B55094" s="1">
        <f>DATE(2002,12,1) + TIME(0,0,0)</f>
        <v>37591</v>
      </c>
      <c r="C55094">
        <v>24.561128616000001</v>
      </c>
    </row>
    <row r="55095" spans="1:3" x14ac:dyDescent="0.25">
      <c r="A55095">
        <v>1096</v>
      </c>
      <c r="B55095" s="1">
        <f>DATE(2003,1,1) + TIME(0,0,0)</f>
        <v>37622</v>
      </c>
      <c r="C55095">
        <v>24.591014862000002</v>
      </c>
    </row>
    <row r="55096" spans="1:3" x14ac:dyDescent="0.25">
      <c r="A55096">
        <v>1127</v>
      </c>
      <c r="B55096" s="1">
        <f>DATE(2003,2,1) + TIME(0,0,0)</f>
        <v>37653</v>
      </c>
      <c r="C55096">
        <v>24.618709564</v>
      </c>
    </row>
    <row r="55097" spans="1:3" x14ac:dyDescent="0.25">
      <c r="A55097">
        <v>1155</v>
      </c>
      <c r="B55097" s="1">
        <f>DATE(2003,3,1) + TIME(0,0,0)</f>
        <v>37681</v>
      </c>
      <c r="C55097">
        <v>24.641670226999999</v>
      </c>
    </row>
    <row r="55098" spans="1:3" x14ac:dyDescent="0.25">
      <c r="A55098">
        <v>1186</v>
      </c>
      <c r="B55098" s="1">
        <f>DATE(2003,4,1) + TIME(0,0,0)</f>
        <v>37712</v>
      </c>
      <c r="C55098">
        <v>24.665132523</v>
      </c>
    </row>
    <row r="55099" spans="1:3" x14ac:dyDescent="0.25">
      <c r="A55099">
        <v>1216</v>
      </c>
      <c r="B55099" s="1">
        <f>DATE(2003,5,1) + TIME(0,0,0)</f>
        <v>37742</v>
      </c>
      <c r="C55099">
        <v>24.686117171999999</v>
      </c>
    </row>
    <row r="55100" spans="1:3" x14ac:dyDescent="0.25">
      <c r="A55100">
        <v>1247</v>
      </c>
      <c r="B55100" s="1">
        <f>DATE(2003,6,1) + TIME(0,0,0)</f>
        <v>37773</v>
      </c>
      <c r="C55100">
        <v>24.706207275000001</v>
      </c>
    </row>
    <row r="55101" spans="1:3" x14ac:dyDescent="0.25">
      <c r="A55101">
        <v>1277</v>
      </c>
      <c r="B55101" s="1">
        <f>DATE(2003,7,1) + TIME(0,0,0)</f>
        <v>37803</v>
      </c>
      <c r="C55101">
        <v>24.724229813000001</v>
      </c>
    </row>
    <row r="55102" spans="1:3" x14ac:dyDescent="0.25">
      <c r="A55102">
        <v>1308</v>
      </c>
      <c r="B55102" s="1">
        <f>DATE(2003,8,1) + TIME(0,0,0)</f>
        <v>37834</v>
      </c>
      <c r="C55102">
        <v>24.741495132000001</v>
      </c>
    </row>
    <row r="55103" spans="1:3" x14ac:dyDescent="0.25">
      <c r="A55103">
        <v>1339</v>
      </c>
      <c r="B55103" s="1">
        <f>DATE(2003,9,1) + TIME(0,0,0)</f>
        <v>37865</v>
      </c>
      <c r="C55103">
        <v>24.757484435999999</v>
      </c>
    </row>
    <row r="55104" spans="1:3" x14ac:dyDescent="0.25">
      <c r="A55104">
        <v>1369</v>
      </c>
      <c r="B55104" s="1">
        <f>DATE(2003,10,1) + TIME(0,0,0)</f>
        <v>37895</v>
      </c>
      <c r="C55104">
        <v>24.771825790000001</v>
      </c>
    </row>
    <row r="55105" spans="1:3" x14ac:dyDescent="0.25">
      <c r="A55105">
        <v>1400</v>
      </c>
      <c r="B55105" s="1">
        <f>DATE(2003,11,1) + TIME(0,0,0)</f>
        <v>37926</v>
      </c>
      <c r="C55105">
        <v>24.785467147999999</v>
      </c>
    </row>
    <row r="55106" spans="1:3" x14ac:dyDescent="0.25">
      <c r="A55106">
        <v>1430</v>
      </c>
      <c r="B55106" s="1">
        <f>DATE(2003,12,1) + TIME(0,0,0)</f>
        <v>37956</v>
      </c>
      <c r="C55106">
        <v>24.797544478999999</v>
      </c>
    </row>
    <row r="55107" spans="1:3" x14ac:dyDescent="0.25">
      <c r="A55107">
        <v>1461</v>
      </c>
      <c r="B55107" s="1">
        <f>DATE(2004,1,1) + TIME(0,0,0)</f>
        <v>37987</v>
      </c>
      <c r="C55107">
        <v>24.808773040999998</v>
      </c>
    </row>
    <row r="55108" spans="1:3" x14ac:dyDescent="0.25">
      <c r="A55108">
        <v>1492</v>
      </c>
      <c r="B55108" s="1">
        <f>DATE(2004,2,1) + TIME(0,0,0)</f>
        <v>38018</v>
      </c>
      <c r="C55108">
        <v>24.818931580000001</v>
      </c>
    </row>
    <row r="55109" spans="1:3" x14ac:dyDescent="0.25">
      <c r="A55109">
        <v>1521</v>
      </c>
      <c r="B55109" s="1">
        <f>DATE(2004,3,1) + TIME(0,0,0)</f>
        <v>38047</v>
      </c>
      <c r="C55109">
        <v>24.827665328999998</v>
      </c>
    </row>
    <row r="55110" spans="1:3" x14ac:dyDescent="0.25">
      <c r="A55110">
        <v>1552</v>
      </c>
      <c r="B55110" s="1">
        <f>DATE(2004,4,1) + TIME(0,0,0)</f>
        <v>38078</v>
      </c>
      <c r="C55110">
        <v>24.836301804000001</v>
      </c>
    </row>
    <row r="55111" spans="1:3" x14ac:dyDescent="0.25">
      <c r="A55111">
        <v>1582</v>
      </c>
      <c r="B55111" s="1">
        <f>DATE(2004,5,1) + TIME(0,0,0)</f>
        <v>38108</v>
      </c>
      <c r="C55111">
        <v>24.844047545999999</v>
      </c>
    </row>
    <row r="55112" spans="1:3" x14ac:dyDescent="0.25">
      <c r="A55112">
        <v>1613</v>
      </c>
      <c r="B55112" s="1">
        <f>DATE(2004,6,1) + TIME(0,0,0)</f>
        <v>38139</v>
      </c>
      <c r="C55112">
        <v>24.851480484</v>
      </c>
    </row>
    <row r="55113" spans="1:3" x14ac:dyDescent="0.25">
      <c r="A55113">
        <v>1643</v>
      </c>
      <c r="B55113" s="1">
        <f>DATE(2004,7,1) + TIME(0,0,0)</f>
        <v>38169</v>
      </c>
      <c r="C55113">
        <v>24.858161926000001</v>
      </c>
    </row>
    <row r="55114" spans="1:3" x14ac:dyDescent="0.25">
      <c r="A55114">
        <v>1674</v>
      </c>
      <c r="B55114" s="1">
        <f>DATE(2004,8,1) + TIME(0,0,0)</f>
        <v>38200</v>
      </c>
      <c r="C55114">
        <v>24.864570617999998</v>
      </c>
    </row>
    <row r="55115" spans="1:3" x14ac:dyDescent="0.25">
      <c r="A55115">
        <v>1705</v>
      </c>
      <c r="B55115" s="1">
        <f>DATE(2004,9,1) + TIME(0,0,0)</f>
        <v>38231</v>
      </c>
      <c r="C55115">
        <v>24.870508193999999</v>
      </c>
    </row>
    <row r="55116" spans="1:3" x14ac:dyDescent="0.25">
      <c r="A55116">
        <v>1735</v>
      </c>
      <c r="B55116" s="1">
        <f>DATE(2004,10,1) + TIME(0,0,0)</f>
        <v>38261</v>
      </c>
      <c r="C55116">
        <v>24.875822067000001</v>
      </c>
    </row>
    <row r="55117" spans="1:3" x14ac:dyDescent="0.25">
      <c r="A55117">
        <v>1766</v>
      </c>
      <c r="B55117" s="1">
        <f>DATE(2004,11,1) + TIME(0,0,0)</f>
        <v>38292</v>
      </c>
      <c r="C55117">
        <v>24.880868912</v>
      </c>
    </row>
    <row r="55118" spans="1:3" x14ac:dyDescent="0.25">
      <c r="A55118">
        <v>1796</v>
      </c>
      <c r="B55118" s="1">
        <f>DATE(2004,12,1) + TIME(0,0,0)</f>
        <v>38322</v>
      </c>
      <c r="C55118">
        <v>24.885349273999999</v>
      </c>
    </row>
    <row r="55119" spans="1:3" x14ac:dyDescent="0.25">
      <c r="A55119">
        <v>1827</v>
      </c>
      <c r="B55119" s="1">
        <f>DATE(2005,1,1) + TIME(0,0,0)</f>
        <v>38353</v>
      </c>
      <c r="C55119">
        <v>24.889598845999998</v>
      </c>
    </row>
    <row r="55120" spans="1:3" x14ac:dyDescent="0.25">
      <c r="A55120">
        <v>1858</v>
      </c>
      <c r="B55120" s="1">
        <f>DATE(2005,2,1) + TIME(0,0,0)</f>
        <v>38384</v>
      </c>
      <c r="C55120">
        <v>24.893499374000001</v>
      </c>
    </row>
    <row r="55121" spans="1:3" x14ac:dyDescent="0.25">
      <c r="A55121">
        <v>1886</v>
      </c>
      <c r="B55121" s="1">
        <f>DATE(2005,3,1) + TIME(0,0,0)</f>
        <v>38412</v>
      </c>
      <c r="C55121">
        <v>24.896751404</v>
      </c>
    </row>
    <row r="55122" spans="1:3" x14ac:dyDescent="0.25">
      <c r="A55122">
        <v>1917</v>
      </c>
      <c r="B55122" s="1">
        <f>DATE(2005,4,1) + TIME(0,0,0)</f>
        <v>38443</v>
      </c>
      <c r="C55122">
        <v>24.90007782</v>
      </c>
    </row>
    <row r="55123" spans="1:3" x14ac:dyDescent="0.25">
      <c r="A55123">
        <v>1947</v>
      </c>
      <c r="B55123" s="1">
        <f>DATE(2005,5,1) + TIME(0,0,0)</f>
        <v>38473</v>
      </c>
      <c r="C55123">
        <v>24.903053283999999</v>
      </c>
    </row>
    <row r="55124" spans="1:3" x14ac:dyDescent="0.25">
      <c r="A55124">
        <v>1978</v>
      </c>
      <c r="B55124" s="1">
        <f>DATE(2005,6,1) + TIME(0,0,0)</f>
        <v>38504</v>
      </c>
      <c r="C55124">
        <v>24.905897141000001</v>
      </c>
    </row>
    <row r="55125" spans="1:3" x14ac:dyDescent="0.25">
      <c r="A55125">
        <v>2008</v>
      </c>
      <c r="B55125" s="1">
        <f>DATE(2005,7,1) + TIME(0,0,0)</f>
        <v>38534</v>
      </c>
      <c r="C55125">
        <v>24.908447266</v>
      </c>
    </row>
    <row r="55126" spans="1:3" x14ac:dyDescent="0.25">
      <c r="A55126">
        <v>2039</v>
      </c>
      <c r="B55126" s="1">
        <f>DATE(2005,8,1) + TIME(0,0,0)</f>
        <v>38565</v>
      </c>
      <c r="C55126">
        <v>24.910894394</v>
      </c>
    </row>
    <row r="55127" spans="1:3" x14ac:dyDescent="0.25">
      <c r="A55127">
        <v>2070</v>
      </c>
      <c r="B55127" s="1">
        <f>DATE(2005,9,1) + TIME(0,0,0)</f>
        <v>38596</v>
      </c>
      <c r="C55127">
        <v>24.913160324</v>
      </c>
    </row>
    <row r="55128" spans="1:3" x14ac:dyDescent="0.25">
      <c r="A55128">
        <v>2100</v>
      </c>
      <c r="B55128" s="1">
        <f>DATE(2005,10,1) + TIME(0,0,0)</f>
        <v>38626</v>
      </c>
      <c r="C55128">
        <v>24.915187836000001</v>
      </c>
    </row>
    <row r="55129" spans="1:3" x14ac:dyDescent="0.25">
      <c r="A55129">
        <v>2131</v>
      </c>
      <c r="B55129" s="1">
        <f>DATE(2005,11,1) + TIME(0,0,0)</f>
        <v>38657</v>
      </c>
      <c r="C55129">
        <v>24.917121887</v>
      </c>
    </row>
    <row r="55130" spans="1:3" x14ac:dyDescent="0.25">
      <c r="A55130">
        <v>2161</v>
      </c>
      <c r="B55130" s="1">
        <f>DATE(2005,12,1) + TIME(0,0,0)</f>
        <v>38687</v>
      </c>
      <c r="C55130">
        <v>24.918849945000002</v>
      </c>
    </row>
    <row r="55131" spans="1:3" x14ac:dyDescent="0.25">
      <c r="A55131">
        <v>2192</v>
      </c>
      <c r="B55131" s="1">
        <f>DATE(2006,1,1) + TIME(0,0,0)</f>
        <v>38718</v>
      </c>
      <c r="C55131">
        <v>24.920499801999998</v>
      </c>
    </row>
    <row r="55132" spans="1:3" x14ac:dyDescent="0.25">
      <c r="A55132">
        <v>2223</v>
      </c>
      <c r="B55132" s="1">
        <f>DATE(2006,2,1) + TIME(0,0,0)</f>
        <v>38749</v>
      </c>
      <c r="C55132">
        <v>24.922027587999999</v>
      </c>
    </row>
    <row r="55133" spans="1:3" x14ac:dyDescent="0.25">
      <c r="A55133">
        <v>2251</v>
      </c>
      <c r="B55133" s="1">
        <f>DATE(2006,3,1) + TIME(0,0,0)</f>
        <v>38777</v>
      </c>
      <c r="C55133">
        <v>24.923313141000001</v>
      </c>
    </row>
    <row r="55134" spans="1:3" x14ac:dyDescent="0.25">
      <c r="A55134">
        <v>2282</v>
      </c>
      <c r="B55134" s="1">
        <f>DATE(2006,4,1) + TIME(0,0,0)</f>
        <v>38808</v>
      </c>
      <c r="C55134">
        <v>24.924640656000001</v>
      </c>
    </row>
    <row r="55135" spans="1:3" x14ac:dyDescent="0.25">
      <c r="A55135">
        <v>2312</v>
      </c>
      <c r="B55135" s="1">
        <f>DATE(2006,5,1) + TIME(0,0,0)</f>
        <v>38838</v>
      </c>
      <c r="C55135">
        <v>24.925844193</v>
      </c>
    </row>
    <row r="55136" spans="1:3" x14ac:dyDescent="0.25">
      <c r="A55136">
        <v>2343</v>
      </c>
      <c r="B55136" s="1">
        <f>DATE(2006,6,1) + TIME(0,0,0)</f>
        <v>38869</v>
      </c>
      <c r="C55136">
        <v>24.927007674999999</v>
      </c>
    </row>
    <row r="55137" spans="1:3" x14ac:dyDescent="0.25">
      <c r="A55137">
        <v>2373</v>
      </c>
      <c r="B55137" s="1">
        <f>DATE(2006,7,1) + TIME(0,0,0)</f>
        <v>38899</v>
      </c>
      <c r="C55137">
        <v>24.928068160999999</v>
      </c>
    </row>
    <row r="55138" spans="1:3" x14ac:dyDescent="0.25">
      <c r="A55138">
        <v>2404</v>
      </c>
      <c r="B55138" s="1">
        <f>DATE(2006,8,1) + TIME(0,0,0)</f>
        <v>38930</v>
      </c>
      <c r="C55138">
        <v>24.929100037000001</v>
      </c>
    </row>
    <row r="55139" spans="1:3" x14ac:dyDescent="0.25">
      <c r="A55139">
        <v>2435</v>
      </c>
      <c r="B55139" s="1">
        <f>DATE(2006,9,1) + TIME(0,0,0)</f>
        <v>38961</v>
      </c>
      <c r="C55139">
        <v>24.930074692000002</v>
      </c>
    </row>
    <row r="55140" spans="1:3" x14ac:dyDescent="0.25">
      <c r="A55140">
        <v>2465</v>
      </c>
      <c r="B55140" s="1">
        <f>DATE(2006,10,1) + TIME(0,0,0)</f>
        <v>38991</v>
      </c>
      <c r="C55140">
        <v>24.930969237999999</v>
      </c>
    </row>
    <row r="55141" spans="1:3" x14ac:dyDescent="0.25">
      <c r="A55141">
        <v>2496</v>
      </c>
      <c r="B55141" s="1">
        <f>DATE(2006,11,1) + TIME(0,0,0)</f>
        <v>39022</v>
      </c>
      <c r="C55141">
        <v>24.931850433000001</v>
      </c>
    </row>
    <row r="55142" spans="1:3" x14ac:dyDescent="0.25">
      <c r="A55142">
        <v>2526</v>
      </c>
      <c r="B55142" s="1">
        <f>DATE(2006,12,1) + TIME(0,0,0)</f>
        <v>39052</v>
      </c>
      <c r="C55142">
        <v>24.932664871</v>
      </c>
    </row>
    <row r="55143" spans="1:3" x14ac:dyDescent="0.25">
      <c r="A55143">
        <v>2557</v>
      </c>
      <c r="B55143" s="1">
        <f>DATE(2007,1,1) + TIME(0,0,0)</f>
        <v>39083</v>
      </c>
      <c r="C55143">
        <v>24.933469771999999</v>
      </c>
    </row>
    <row r="55144" spans="1:3" x14ac:dyDescent="0.25">
      <c r="A55144">
        <v>2588</v>
      </c>
      <c r="B55144" s="1">
        <f>DATE(2007,2,1) + TIME(0,0,0)</f>
        <v>39114</v>
      </c>
      <c r="C55144">
        <v>24.934242249</v>
      </c>
    </row>
    <row r="55145" spans="1:3" x14ac:dyDescent="0.25">
      <c r="A55145">
        <v>2616</v>
      </c>
      <c r="B55145" s="1">
        <f>DATE(2007,3,1) + TIME(0,0,0)</f>
        <v>39142</v>
      </c>
      <c r="C55145">
        <v>24.934911727999999</v>
      </c>
    </row>
    <row r="55146" spans="1:3" x14ac:dyDescent="0.25">
      <c r="A55146">
        <v>2647</v>
      </c>
      <c r="B55146" s="1">
        <f>DATE(2007,4,1) + TIME(0,0,0)</f>
        <v>39173</v>
      </c>
      <c r="C55146">
        <v>24.935623168999999</v>
      </c>
    </row>
    <row r="55147" spans="1:3" x14ac:dyDescent="0.25">
      <c r="A55147">
        <v>2677</v>
      </c>
      <c r="B55147" s="1">
        <f>DATE(2007,5,1) + TIME(0,0,0)</f>
        <v>39203</v>
      </c>
      <c r="C55147">
        <v>24.936285019</v>
      </c>
    </row>
    <row r="55148" spans="1:3" x14ac:dyDescent="0.25">
      <c r="A55148">
        <v>2708</v>
      </c>
      <c r="B55148" s="1">
        <f>DATE(2007,6,1) + TIME(0,0,0)</f>
        <v>39234</v>
      </c>
      <c r="C55148">
        <v>24.936941146999999</v>
      </c>
    </row>
    <row r="55149" spans="1:3" x14ac:dyDescent="0.25">
      <c r="A55149">
        <v>2738</v>
      </c>
      <c r="B55149" s="1">
        <f>DATE(2007,7,1) + TIME(0,0,0)</f>
        <v>39264</v>
      </c>
      <c r="C55149">
        <v>24.937551498000001</v>
      </c>
    </row>
    <row r="55150" spans="1:3" x14ac:dyDescent="0.25">
      <c r="A55150">
        <v>2769</v>
      </c>
      <c r="B55150" s="1">
        <f>DATE(2007,8,1) + TIME(0,0,0)</f>
        <v>39295</v>
      </c>
      <c r="C55150">
        <v>24.938158035000001</v>
      </c>
    </row>
    <row r="55151" spans="1:3" x14ac:dyDescent="0.25">
      <c r="A55151">
        <v>2800</v>
      </c>
      <c r="B55151" s="1">
        <f>DATE(2007,9,1) + TIME(0,0,0)</f>
        <v>39326</v>
      </c>
      <c r="C55151">
        <v>24.938739776999999</v>
      </c>
    </row>
    <row r="55152" spans="1:3" x14ac:dyDescent="0.25">
      <c r="A55152">
        <v>2830</v>
      </c>
      <c r="B55152" s="1">
        <f>DATE(2007,10,1) + TIME(0,0,0)</f>
        <v>39356</v>
      </c>
      <c r="C55152">
        <v>24.939281464</v>
      </c>
    </row>
    <row r="55153" spans="1:3" x14ac:dyDescent="0.25">
      <c r="A55153">
        <v>2861</v>
      </c>
      <c r="B55153" s="1">
        <f>DATE(2007,11,1) + TIME(0,0,0)</f>
        <v>39387</v>
      </c>
      <c r="C55153">
        <v>24.939817429000001</v>
      </c>
    </row>
    <row r="55154" spans="1:3" x14ac:dyDescent="0.25">
      <c r="A55154">
        <v>2891</v>
      </c>
      <c r="B55154" s="1">
        <f>DATE(2007,12,1) + TIME(0,0,0)</f>
        <v>39417</v>
      </c>
      <c r="C55154">
        <v>24.940315247000001</v>
      </c>
    </row>
    <row r="55155" spans="1:3" x14ac:dyDescent="0.25">
      <c r="A55155">
        <v>2922</v>
      </c>
      <c r="B55155" s="1">
        <f>DATE(2008,1,1) + TIME(0,0,0)</f>
        <v>39448</v>
      </c>
      <c r="C55155">
        <v>24.940809250000001</v>
      </c>
    </row>
    <row r="55156" spans="1:3" x14ac:dyDescent="0.25">
      <c r="A55156">
        <v>2953</v>
      </c>
      <c r="B55156" s="1">
        <f>DATE(2008,2,1) + TIME(0,0,0)</f>
        <v>39479</v>
      </c>
      <c r="C55156">
        <v>24.94128418</v>
      </c>
    </row>
    <row r="55157" spans="1:3" x14ac:dyDescent="0.25">
      <c r="A55157">
        <v>2982</v>
      </c>
      <c r="B55157" s="1">
        <f>DATE(2008,3,1) + TIME(0,0,0)</f>
        <v>39508</v>
      </c>
      <c r="C55157">
        <v>24.941709518</v>
      </c>
    </row>
    <row r="55158" spans="1:3" x14ac:dyDescent="0.25">
      <c r="A55158">
        <v>3013</v>
      </c>
      <c r="B55158" s="1">
        <f>DATE(2008,4,1) + TIME(0,0,0)</f>
        <v>39539</v>
      </c>
      <c r="C55158">
        <v>24.942146301000001</v>
      </c>
    </row>
    <row r="55159" spans="1:3" x14ac:dyDescent="0.25">
      <c r="A55159">
        <v>3043</v>
      </c>
      <c r="B55159" s="1">
        <f>DATE(2008,5,1) + TIME(0,0,0)</f>
        <v>39569</v>
      </c>
      <c r="C55159">
        <v>24.942552567</v>
      </c>
    </row>
    <row r="55160" spans="1:3" x14ac:dyDescent="0.25">
      <c r="A55160">
        <v>3074</v>
      </c>
      <c r="B55160" s="1">
        <f>DATE(2008,6,1) + TIME(0,0,0)</f>
        <v>39600</v>
      </c>
      <c r="C55160">
        <v>24.942953110000001</v>
      </c>
    </row>
    <row r="55161" spans="1:3" x14ac:dyDescent="0.25">
      <c r="A55161">
        <v>3104</v>
      </c>
      <c r="B55161" s="1">
        <f>DATE(2008,7,1) + TIME(0,0,0)</f>
        <v>39630</v>
      </c>
      <c r="C55161">
        <v>24.943326949999999</v>
      </c>
    </row>
    <row r="55162" spans="1:3" x14ac:dyDescent="0.25">
      <c r="A55162">
        <v>3135</v>
      </c>
      <c r="B55162" s="1">
        <f>DATE(2008,8,1) + TIME(0,0,0)</f>
        <v>39661</v>
      </c>
      <c r="C55162">
        <v>24.943695068</v>
      </c>
    </row>
    <row r="55163" spans="1:3" x14ac:dyDescent="0.25">
      <c r="A55163">
        <v>3166</v>
      </c>
      <c r="B55163" s="1">
        <f>DATE(2008,9,1) + TIME(0,0,0)</f>
        <v>39692</v>
      </c>
      <c r="C55163">
        <v>24.944047928</v>
      </c>
    </row>
    <row r="55164" spans="1:3" x14ac:dyDescent="0.25">
      <c r="A55164">
        <v>3196</v>
      </c>
      <c r="B55164" s="1">
        <f>DATE(2008,10,1) + TIME(0,0,0)</f>
        <v>39722</v>
      </c>
      <c r="C55164">
        <v>24.944375992000001</v>
      </c>
    </row>
    <row r="55165" spans="1:3" x14ac:dyDescent="0.25">
      <c r="A55165">
        <v>3227</v>
      </c>
      <c r="B55165" s="1">
        <f>DATE(2008,11,1) + TIME(0,0,0)</f>
        <v>39753</v>
      </c>
      <c r="C55165">
        <v>24.944698334000002</v>
      </c>
    </row>
    <row r="55166" spans="1:3" x14ac:dyDescent="0.25">
      <c r="A55166">
        <v>3257</v>
      </c>
      <c r="B55166" s="1">
        <f>DATE(2008,12,1) + TIME(0,0,0)</f>
        <v>39783</v>
      </c>
      <c r="C55166">
        <v>24.944999695</v>
      </c>
    </row>
    <row r="55167" spans="1:3" x14ac:dyDescent="0.25">
      <c r="A55167">
        <v>3288</v>
      </c>
      <c r="B55167" s="1">
        <f>DATE(2009,1,1) + TIME(0,0,0)</f>
        <v>39814</v>
      </c>
      <c r="C55167">
        <v>24.945295334000001</v>
      </c>
    </row>
    <row r="55168" spans="1:3" x14ac:dyDescent="0.25">
      <c r="A55168">
        <v>3319</v>
      </c>
      <c r="B55168" s="1">
        <f>DATE(2009,2,1) + TIME(0,0,0)</f>
        <v>39845</v>
      </c>
      <c r="C55168">
        <v>24.945579529</v>
      </c>
    </row>
    <row r="55169" spans="1:3" x14ac:dyDescent="0.25">
      <c r="A55169">
        <v>3347</v>
      </c>
      <c r="B55169" s="1">
        <f>DATE(2009,3,1) + TIME(0,0,0)</f>
        <v>39873</v>
      </c>
      <c r="C55169">
        <v>24.945825577000001</v>
      </c>
    </row>
    <row r="55170" spans="1:3" x14ac:dyDescent="0.25">
      <c r="A55170">
        <v>3378</v>
      </c>
      <c r="B55170" s="1">
        <f>DATE(2009,4,1) + TIME(0,0,0)</f>
        <v>39904</v>
      </c>
      <c r="C55170">
        <v>24.946084976000002</v>
      </c>
    </row>
    <row r="55171" spans="1:3" x14ac:dyDescent="0.25">
      <c r="A55171">
        <v>3408</v>
      </c>
      <c r="B55171" s="1">
        <f>DATE(2009,5,1) + TIME(0,0,0)</f>
        <v>39934</v>
      </c>
      <c r="C55171">
        <v>24.946327209</v>
      </c>
    </row>
    <row r="55172" spans="1:3" x14ac:dyDescent="0.25">
      <c r="A55172">
        <v>3439</v>
      </c>
      <c r="B55172" s="1">
        <f>DATE(2009,6,1) + TIME(0,0,0)</f>
        <v>39965</v>
      </c>
      <c r="C55172">
        <v>24.946565627999998</v>
      </c>
    </row>
    <row r="55173" spans="1:3" x14ac:dyDescent="0.25">
      <c r="A55173">
        <v>3469</v>
      </c>
      <c r="B55173" s="1">
        <f>DATE(2009,7,1) + TIME(0,0,0)</f>
        <v>39995</v>
      </c>
      <c r="C55173">
        <v>24.946784973</v>
      </c>
    </row>
    <row r="55174" spans="1:3" x14ac:dyDescent="0.25">
      <c r="A55174">
        <v>3500</v>
      </c>
      <c r="B55174" s="1">
        <f>DATE(2009,8,1) + TIME(0,0,0)</f>
        <v>40026</v>
      </c>
      <c r="C55174">
        <v>24.947002411</v>
      </c>
    </row>
    <row r="55175" spans="1:3" x14ac:dyDescent="0.25">
      <c r="A55175">
        <v>3531</v>
      </c>
      <c r="B55175" s="1">
        <f>DATE(2009,9,1) + TIME(0,0,0)</f>
        <v>40057</v>
      </c>
      <c r="C55175">
        <v>24.947210311999999</v>
      </c>
    </row>
    <row r="55176" spans="1:3" x14ac:dyDescent="0.25">
      <c r="A55176">
        <v>3561</v>
      </c>
      <c r="B55176" s="1">
        <f>DATE(2009,10,1) + TIME(0,0,0)</f>
        <v>40087</v>
      </c>
      <c r="C55176">
        <v>24.947402954000001</v>
      </c>
    </row>
    <row r="55177" spans="1:3" x14ac:dyDescent="0.25">
      <c r="A55177">
        <v>3592</v>
      </c>
      <c r="B55177" s="1">
        <f>DATE(2009,11,1) + TIME(0,0,0)</f>
        <v>40118</v>
      </c>
      <c r="C55177">
        <v>24.947593689000001</v>
      </c>
    </row>
    <row r="55178" spans="1:3" x14ac:dyDescent="0.25">
      <c r="A55178">
        <v>3622</v>
      </c>
      <c r="B55178" s="1">
        <f>DATE(2009,12,1) + TIME(0,0,0)</f>
        <v>40148</v>
      </c>
      <c r="C55178">
        <v>24.947769165</v>
      </c>
    </row>
    <row r="55179" spans="1:3" x14ac:dyDescent="0.25">
      <c r="A55179">
        <v>3653</v>
      </c>
      <c r="B55179" s="1">
        <f>DATE(2010,1,1) + TIME(0,0,0)</f>
        <v>40179</v>
      </c>
      <c r="C55179">
        <v>24.947942734000002</v>
      </c>
    </row>
    <row r="55180" spans="1:3" x14ac:dyDescent="0.25">
      <c r="A55180">
        <v>3684</v>
      </c>
      <c r="B55180" s="1">
        <f>DATE(2010,2,1) + TIME(0,0,0)</f>
        <v>40210</v>
      </c>
      <c r="C55180">
        <v>24.948106765999999</v>
      </c>
    </row>
    <row r="55181" spans="1:3" x14ac:dyDescent="0.25">
      <c r="A55181">
        <v>3712</v>
      </c>
      <c r="B55181" s="1">
        <f>DATE(2010,3,1) + TIME(0,0,0)</f>
        <v>40238</v>
      </c>
      <c r="C55181">
        <v>24.948249817000001</v>
      </c>
    </row>
    <row r="55182" spans="1:3" x14ac:dyDescent="0.25">
      <c r="A55182">
        <v>3743</v>
      </c>
      <c r="B55182" s="1">
        <f>DATE(2010,4,1) + TIME(0,0,0)</f>
        <v>40269</v>
      </c>
      <c r="C55182">
        <v>24.948400497000002</v>
      </c>
    </row>
    <row r="55183" spans="1:3" x14ac:dyDescent="0.25">
      <c r="A55183">
        <v>3773</v>
      </c>
      <c r="B55183" s="1">
        <f>DATE(2010,5,1) + TIME(0,0,0)</f>
        <v>40299</v>
      </c>
      <c r="C55183">
        <v>24.948541640999998</v>
      </c>
    </row>
    <row r="55184" spans="1:3" x14ac:dyDescent="0.25">
      <c r="A55184">
        <v>3804</v>
      </c>
      <c r="B55184" s="1">
        <f>DATE(2010,6,1) + TIME(0,0,0)</f>
        <v>40330</v>
      </c>
      <c r="C55184">
        <v>24.94867897</v>
      </c>
    </row>
    <row r="55185" spans="1:3" x14ac:dyDescent="0.25">
      <c r="A55185">
        <v>3834</v>
      </c>
      <c r="B55185" s="1">
        <f>DATE(2010,7,1) + TIME(0,0,0)</f>
        <v>40360</v>
      </c>
      <c r="C55185">
        <v>24.948806763</v>
      </c>
    </row>
    <row r="55186" spans="1:3" x14ac:dyDescent="0.25">
      <c r="A55186">
        <v>3865</v>
      </c>
      <c r="B55186" s="1">
        <f>DATE(2010,8,1) + TIME(0,0,0)</f>
        <v>40391</v>
      </c>
      <c r="C55186">
        <v>24.948930740000002</v>
      </c>
    </row>
    <row r="55187" spans="1:3" x14ac:dyDescent="0.25">
      <c r="A55187">
        <v>3896</v>
      </c>
      <c r="B55187" s="1">
        <f>DATE(2010,9,1) + TIME(0,0,0)</f>
        <v>40422</v>
      </c>
      <c r="C55187">
        <v>24.949050903</v>
      </c>
    </row>
    <row r="55188" spans="1:3" x14ac:dyDescent="0.25">
      <c r="A55188">
        <v>3926</v>
      </c>
      <c r="B55188" s="1">
        <f>DATE(2010,10,1) + TIME(0,0,0)</f>
        <v>40452</v>
      </c>
      <c r="C55188">
        <v>24.949161530000001</v>
      </c>
    </row>
    <row r="55189" spans="1:3" x14ac:dyDescent="0.25">
      <c r="A55189">
        <v>3957</v>
      </c>
      <c r="B55189" s="1">
        <f>DATE(2010,11,1) + TIME(0,0,0)</f>
        <v>40483</v>
      </c>
      <c r="C55189">
        <v>24.949270248000001</v>
      </c>
    </row>
    <row r="55190" spans="1:3" x14ac:dyDescent="0.25">
      <c r="A55190">
        <v>3987</v>
      </c>
      <c r="B55190" s="1">
        <f>DATE(2010,12,1) + TIME(0,0,0)</f>
        <v>40513</v>
      </c>
      <c r="C55190">
        <v>24.949371337999999</v>
      </c>
    </row>
    <row r="55191" spans="1:3" x14ac:dyDescent="0.25">
      <c r="A55191">
        <v>4018</v>
      </c>
      <c r="B55191" s="1">
        <f>DATE(2011,1,1) + TIME(0,0,0)</f>
        <v>40544</v>
      </c>
      <c r="C55191">
        <v>24.949470519999998</v>
      </c>
    </row>
    <row r="55192" spans="1:3" x14ac:dyDescent="0.25">
      <c r="A55192">
        <v>4049</v>
      </c>
      <c r="B55192" s="1">
        <f>DATE(2011,2,1) + TIME(0,0,0)</f>
        <v>40575</v>
      </c>
      <c r="C55192">
        <v>24.949563980000001</v>
      </c>
    </row>
    <row r="55193" spans="1:3" x14ac:dyDescent="0.25">
      <c r="A55193">
        <v>4077</v>
      </c>
      <c r="B55193" s="1">
        <f>DATE(2011,3,1) + TIME(0,0,0)</f>
        <v>40603</v>
      </c>
      <c r="C55193">
        <v>24.949645996000001</v>
      </c>
    </row>
    <row r="55194" spans="1:3" x14ac:dyDescent="0.25">
      <c r="A55194">
        <v>4108</v>
      </c>
      <c r="B55194" s="1">
        <f>DATE(2011,4,1) + TIME(0,0,0)</f>
        <v>40634</v>
      </c>
      <c r="C55194">
        <v>24.949731827000001</v>
      </c>
    </row>
    <row r="55195" spans="1:3" x14ac:dyDescent="0.25">
      <c r="A55195">
        <v>4138</v>
      </c>
      <c r="B55195" s="1">
        <f>DATE(2011,5,1) + TIME(0,0,0)</f>
        <v>40664</v>
      </c>
      <c r="C55195">
        <v>24.949811935</v>
      </c>
    </row>
    <row r="55196" spans="1:3" x14ac:dyDescent="0.25">
      <c r="A55196">
        <v>4169</v>
      </c>
      <c r="B55196" s="1">
        <f>DATE(2011,6,1) + TIME(0,0,0)</f>
        <v>40695</v>
      </c>
      <c r="C55196">
        <v>24.949890137000001</v>
      </c>
    </row>
    <row r="55197" spans="1:3" x14ac:dyDescent="0.25">
      <c r="A55197">
        <v>4199</v>
      </c>
      <c r="B55197" s="1">
        <f>DATE(2011,7,1) + TIME(0,0,0)</f>
        <v>40725</v>
      </c>
      <c r="C55197">
        <v>24.949962616000001</v>
      </c>
    </row>
    <row r="55198" spans="1:3" x14ac:dyDescent="0.25">
      <c r="A55198">
        <v>4230</v>
      </c>
      <c r="B55198" s="1">
        <f>DATE(2011,8,1) + TIME(0,0,0)</f>
        <v>40756</v>
      </c>
      <c r="C55198">
        <v>24.950033187999999</v>
      </c>
    </row>
    <row r="55199" spans="1:3" x14ac:dyDescent="0.25">
      <c r="A55199">
        <v>4261</v>
      </c>
      <c r="B55199" s="1">
        <f>DATE(2011,9,1) + TIME(0,0,0)</f>
        <v>40787</v>
      </c>
      <c r="C55199">
        <v>24.950101852</v>
      </c>
    </row>
    <row r="55200" spans="1:3" x14ac:dyDescent="0.25">
      <c r="A55200">
        <v>4291</v>
      </c>
      <c r="B55200" s="1">
        <f>DATE(2011,10,1) + TIME(0,0,0)</f>
        <v>40817</v>
      </c>
      <c r="C55200">
        <v>24.950164794999999</v>
      </c>
    </row>
    <row r="55201" spans="1:3" x14ac:dyDescent="0.25">
      <c r="A55201">
        <v>4322</v>
      </c>
      <c r="B55201" s="1">
        <f>DATE(2011,11,1) + TIME(0,0,0)</f>
        <v>40848</v>
      </c>
      <c r="C55201">
        <v>24.950225830000001</v>
      </c>
    </row>
    <row r="55202" spans="1:3" x14ac:dyDescent="0.25">
      <c r="A55202">
        <v>4352</v>
      </c>
      <c r="B55202" s="1">
        <f>DATE(2011,12,1) + TIME(0,0,0)</f>
        <v>40878</v>
      </c>
      <c r="C55202">
        <v>24.950283051</v>
      </c>
    </row>
    <row r="55203" spans="1:3" x14ac:dyDescent="0.25">
      <c r="A55203">
        <v>4383</v>
      </c>
      <c r="B55203" s="1">
        <f>DATE(2012,1,1) + TIME(0,0,0)</f>
        <v>40909</v>
      </c>
      <c r="C55203">
        <v>24.950340271000002</v>
      </c>
    </row>
    <row r="55204" spans="1:3" x14ac:dyDescent="0.25">
      <c r="A55204">
        <v>4414</v>
      </c>
      <c r="B55204" s="1">
        <f>DATE(2012,2,1) + TIME(0,0,0)</f>
        <v>40940</v>
      </c>
      <c r="C55204">
        <v>24.950393677000001</v>
      </c>
    </row>
    <row r="55205" spans="1:3" x14ac:dyDescent="0.25">
      <c r="A55205">
        <v>4443</v>
      </c>
      <c r="B55205" s="1">
        <f>DATE(2012,3,1) + TIME(0,0,0)</f>
        <v>40969</v>
      </c>
      <c r="C55205">
        <v>24.950441359999999</v>
      </c>
    </row>
    <row r="55206" spans="1:3" x14ac:dyDescent="0.25">
      <c r="A55206">
        <v>4474</v>
      </c>
      <c r="B55206" s="1">
        <f>DATE(2012,4,1) + TIME(0,0,0)</f>
        <v>41000</v>
      </c>
      <c r="C55206">
        <v>24.950489044000001</v>
      </c>
    </row>
    <row r="55207" spans="1:3" x14ac:dyDescent="0.25">
      <c r="A55207">
        <v>4504</v>
      </c>
      <c r="B55207" s="1">
        <f>DATE(2012,5,1) + TIME(0,0,0)</f>
        <v>41030</v>
      </c>
      <c r="C55207">
        <v>24.950534821000002</v>
      </c>
    </row>
    <row r="55208" spans="1:3" x14ac:dyDescent="0.25">
      <c r="A55208">
        <v>4535</v>
      </c>
      <c r="B55208" s="1">
        <f>DATE(2012,6,1) + TIME(0,0,0)</f>
        <v>41061</v>
      </c>
      <c r="C55208">
        <v>24.95057869</v>
      </c>
    </row>
    <row r="55209" spans="1:3" x14ac:dyDescent="0.25">
      <c r="A55209">
        <v>4565</v>
      </c>
      <c r="B55209" s="1">
        <f>DATE(2012,7,1) + TIME(0,0,0)</f>
        <v>41091</v>
      </c>
      <c r="C55209">
        <v>24.950620651000001</v>
      </c>
    </row>
    <row r="55210" spans="1:3" x14ac:dyDescent="0.25">
      <c r="A55210">
        <v>4596</v>
      </c>
      <c r="B55210" s="1">
        <f>DATE(2012,8,1) + TIME(0,0,0)</f>
        <v>41122</v>
      </c>
      <c r="C55210">
        <v>24.950660706000001</v>
      </c>
    </row>
    <row r="55211" spans="1:3" x14ac:dyDescent="0.25">
      <c r="A55211">
        <v>4627</v>
      </c>
      <c r="B55211" s="1">
        <f>DATE(2012,9,1) + TIME(0,0,0)</f>
        <v>41153</v>
      </c>
      <c r="C55211">
        <v>24.950698852999999</v>
      </c>
    </row>
    <row r="55212" spans="1:3" x14ac:dyDescent="0.25">
      <c r="A55212">
        <v>4657</v>
      </c>
      <c r="B55212" s="1">
        <f>DATE(2012,10,1) + TIME(0,0,0)</f>
        <v>41183</v>
      </c>
      <c r="C55212">
        <v>24.950735091999999</v>
      </c>
    </row>
    <row r="55213" spans="1:3" x14ac:dyDescent="0.25">
      <c r="A55213">
        <v>4688</v>
      </c>
      <c r="B55213" s="1">
        <f>DATE(2012,11,1) + TIME(0,0,0)</f>
        <v>41214</v>
      </c>
      <c r="C55213">
        <v>24.950771331999999</v>
      </c>
    </row>
    <row r="55214" spans="1:3" x14ac:dyDescent="0.25">
      <c r="A55214">
        <v>4718</v>
      </c>
      <c r="B55214" s="1">
        <f>DATE(2012,12,1) + TIME(0,0,0)</f>
        <v>41244</v>
      </c>
      <c r="C55214">
        <v>24.950803756999999</v>
      </c>
    </row>
    <row r="55215" spans="1:3" x14ac:dyDescent="0.25">
      <c r="A55215">
        <v>4749</v>
      </c>
      <c r="B55215" s="1">
        <f>DATE(2013,1,1) + TIME(0,0,0)</f>
        <v>41275</v>
      </c>
      <c r="C55215">
        <v>24.950836182</v>
      </c>
    </row>
    <row r="55216" spans="1:3" x14ac:dyDescent="0.25">
      <c r="A55216">
        <v>4780</v>
      </c>
      <c r="B55216" s="1">
        <f>DATE(2013,2,1) + TIME(0,0,0)</f>
        <v>41306</v>
      </c>
      <c r="C55216">
        <v>24.950866698999999</v>
      </c>
    </row>
    <row r="55217" spans="1:3" x14ac:dyDescent="0.25">
      <c r="A55217">
        <v>4808</v>
      </c>
      <c r="B55217" s="1">
        <f>DATE(2013,3,1) + TIME(0,0,0)</f>
        <v>41334</v>
      </c>
      <c r="C55217">
        <v>24.950893401999998</v>
      </c>
    </row>
    <row r="55218" spans="1:3" x14ac:dyDescent="0.25">
      <c r="A55218">
        <v>4839</v>
      </c>
      <c r="B55218" s="1">
        <f>DATE(2013,4,1) + TIME(0,0,0)</f>
        <v>41365</v>
      </c>
      <c r="C55218">
        <v>24.950920105000002</v>
      </c>
    </row>
    <row r="55219" spans="1:3" x14ac:dyDescent="0.25">
      <c r="A55219">
        <v>4869</v>
      </c>
      <c r="B55219" s="1">
        <f>DATE(2013,5,1) + TIME(0,0,0)</f>
        <v>41395</v>
      </c>
      <c r="C55219">
        <v>24.950946808000001</v>
      </c>
    </row>
    <row r="55220" spans="1:3" x14ac:dyDescent="0.25">
      <c r="A55220">
        <v>4900</v>
      </c>
      <c r="B55220" s="1">
        <f>DATE(2013,6,1) + TIME(0,0,0)</f>
        <v>41426</v>
      </c>
      <c r="C55220">
        <v>24.950971602999999</v>
      </c>
    </row>
    <row r="55221" spans="1:3" x14ac:dyDescent="0.25">
      <c r="A55221">
        <v>4930</v>
      </c>
      <c r="B55221" s="1">
        <f>DATE(2013,7,1) + TIME(0,0,0)</f>
        <v>41456</v>
      </c>
      <c r="C55221">
        <v>24.950996399000001</v>
      </c>
    </row>
    <row r="55222" spans="1:3" x14ac:dyDescent="0.25">
      <c r="A55222">
        <v>4961</v>
      </c>
      <c r="B55222" s="1">
        <f>DATE(2013,8,1) + TIME(0,0,0)</f>
        <v>41487</v>
      </c>
      <c r="C55222">
        <v>24.951019287000001</v>
      </c>
    </row>
    <row r="55223" spans="1:3" x14ac:dyDescent="0.25">
      <c r="A55223">
        <v>4992</v>
      </c>
      <c r="B55223" s="1">
        <f>DATE(2013,9,1) + TIME(0,0,0)</f>
        <v>41518</v>
      </c>
      <c r="C55223">
        <v>24.951042175000001</v>
      </c>
    </row>
    <row r="55224" spans="1:3" x14ac:dyDescent="0.25">
      <c r="A55224">
        <v>5022</v>
      </c>
      <c r="B55224" s="1">
        <f>DATE(2013,10,1) + TIME(0,0,0)</f>
        <v>41548</v>
      </c>
      <c r="C55224">
        <v>24.951061248999999</v>
      </c>
    </row>
    <row r="55225" spans="1:3" x14ac:dyDescent="0.25">
      <c r="A55225">
        <v>5053</v>
      </c>
      <c r="B55225" s="1">
        <f>DATE(2013,11,1) + TIME(0,0,0)</f>
        <v>41579</v>
      </c>
      <c r="C55225">
        <v>24.951082230000001</v>
      </c>
    </row>
    <row r="55226" spans="1:3" x14ac:dyDescent="0.25">
      <c r="A55226">
        <v>5083</v>
      </c>
      <c r="B55226" s="1">
        <f>DATE(2013,12,1) + TIME(0,0,0)</f>
        <v>41609</v>
      </c>
      <c r="C55226">
        <v>24.951101303000002</v>
      </c>
    </row>
    <row r="55227" spans="1:3" x14ac:dyDescent="0.25">
      <c r="A55227">
        <v>5114</v>
      </c>
      <c r="B55227" s="1">
        <f>DATE(2014,1,1) + TIME(0,0,0)</f>
        <v>41640</v>
      </c>
      <c r="C55227">
        <v>24.951120376999999</v>
      </c>
    </row>
    <row r="55228" spans="1:3" x14ac:dyDescent="0.25">
      <c r="A55228">
        <v>5145</v>
      </c>
      <c r="B55228" s="1">
        <f>DATE(2014,2,1) + TIME(0,0,0)</f>
        <v>41671</v>
      </c>
      <c r="C55228">
        <v>24.951137543000002</v>
      </c>
    </row>
    <row r="55229" spans="1:3" x14ac:dyDescent="0.25">
      <c r="A55229">
        <v>5173</v>
      </c>
      <c r="B55229" s="1">
        <f>DATE(2014,3,1) + TIME(0,0,0)</f>
        <v>41699</v>
      </c>
      <c r="C55229">
        <v>24.951152801999999</v>
      </c>
    </row>
    <row r="55230" spans="1:3" x14ac:dyDescent="0.25">
      <c r="A55230">
        <v>5204</v>
      </c>
      <c r="B55230" s="1">
        <f>DATE(2014,4,1) + TIME(0,0,0)</f>
        <v>41730</v>
      </c>
      <c r="C55230">
        <v>24.951168060000001</v>
      </c>
    </row>
    <row r="55231" spans="1:3" x14ac:dyDescent="0.25">
      <c r="A55231">
        <v>5234</v>
      </c>
      <c r="B55231" s="1">
        <f>DATE(2014,5,1) + TIME(0,0,0)</f>
        <v>41760</v>
      </c>
      <c r="C55231">
        <v>24.951183318999998</v>
      </c>
    </row>
    <row r="55232" spans="1:3" x14ac:dyDescent="0.25">
      <c r="A55232">
        <v>5265</v>
      </c>
      <c r="B55232" s="1">
        <f>DATE(2014,6,1) + TIME(0,0,0)</f>
        <v>41791</v>
      </c>
      <c r="C55232">
        <v>24.951198578</v>
      </c>
    </row>
    <row r="55233" spans="1:3" x14ac:dyDescent="0.25">
      <c r="A55233">
        <v>5295</v>
      </c>
      <c r="B55233" s="1">
        <f>DATE(2014,7,1) + TIME(0,0,0)</f>
        <v>41821</v>
      </c>
      <c r="C55233">
        <v>24.951211928999999</v>
      </c>
    </row>
    <row r="55234" spans="1:3" x14ac:dyDescent="0.25">
      <c r="A55234">
        <v>5326</v>
      </c>
      <c r="B55234" s="1">
        <f>DATE(2014,8,1) + TIME(0,0,0)</f>
        <v>41852</v>
      </c>
      <c r="C55234">
        <v>24.951225280999999</v>
      </c>
    </row>
    <row r="55235" spans="1:3" x14ac:dyDescent="0.25">
      <c r="A55235">
        <v>5357</v>
      </c>
      <c r="B55235" s="1">
        <f>DATE(2014,9,1) + TIME(0,0,0)</f>
        <v>41883</v>
      </c>
      <c r="C55235">
        <v>24.951238631999999</v>
      </c>
    </row>
    <row r="55236" spans="1:3" x14ac:dyDescent="0.25">
      <c r="A55236">
        <v>5387</v>
      </c>
      <c r="B55236" s="1">
        <f>DATE(2014,10,1) + TIME(0,0,0)</f>
        <v>41913</v>
      </c>
      <c r="C55236">
        <v>24.951250076000001</v>
      </c>
    </row>
    <row r="55237" spans="1:3" x14ac:dyDescent="0.25">
      <c r="A55237">
        <v>5418</v>
      </c>
      <c r="B55237" s="1">
        <f>DATE(2014,11,1) + TIME(0,0,0)</f>
        <v>41944</v>
      </c>
      <c r="C55237">
        <v>24.951261519999999</v>
      </c>
    </row>
    <row r="55238" spans="1:3" x14ac:dyDescent="0.25">
      <c r="A55238">
        <v>5448</v>
      </c>
      <c r="B55238" s="1">
        <f>DATE(2014,12,1) + TIME(0,0,0)</f>
        <v>41974</v>
      </c>
      <c r="C55238">
        <v>24.951272964000001</v>
      </c>
    </row>
    <row r="55239" spans="1:3" x14ac:dyDescent="0.25">
      <c r="A55239">
        <v>5479</v>
      </c>
      <c r="B55239" s="1">
        <f>DATE(2015,1,1) + TIME(0,0,0)</f>
        <v>42005</v>
      </c>
      <c r="C55239">
        <v>24.951282501000001</v>
      </c>
    </row>
    <row r="55240" spans="1:3" x14ac:dyDescent="0.25">
      <c r="A55240">
        <v>5510</v>
      </c>
      <c r="B55240" s="1">
        <f>DATE(2015,2,1) + TIME(0,0,0)</f>
        <v>42036</v>
      </c>
      <c r="C55240">
        <v>24.951293945</v>
      </c>
    </row>
    <row r="55241" spans="1:3" x14ac:dyDescent="0.25">
      <c r="A55241">
        <v>5538</v>
      </c>
      <c r="B55241" s="1">
        <f>DATE(2015,3,1) + TIME(0,0,0)</f>
        <v>42064</v>
      </c>
      <c r="C55241">
        <v>24.951301574999999</v>
      </c>
    </row>
    <row r="55242" spans="1:3" x14ac:dyDescent="0.25">
      <c r="A55242">
        <v>5569</v>
      </c>
      <c r="B55242" s="1">
        <f>DATE(2015,4,1) + TIME(0,0,0)</f>
        <v>42095</v>
      </c>
      <c r="C55242">
        <v>24.951311110999999</v>
      </c>
    </row>
    <row r="55243" spans="1:3" x14ac:dyDescent="0.25">
      <c r="A55243">
        <v>5599</v>
      </c>
      <c r="B55243" s="1">
        <f>DATE(2015,5,1) + TIME(0,0,0)</f>
        <v>42125</v>
      </c>
      <c r="C55243">
        <v>24.951318741000001</v>
      </c>
    </row>
    <row r="55244" spans="1:3" x14ac:dyDescent="0.25">
      <c r="A55244">
        <v>5630</v>
      </c>
      <c r="B55244" s="1">
        <f>DATE(2015,6,1) + TIME(0,0,0)</f>
        <v>42156</v>
      </c>
      <c r="C55244">
        <v>24.951328277999998</v>
      </c>
    </row>
    <row r="55245" spans="1:3" x14ac:dyDescent="0.25">
      <c r="A55245">
        <v>5660</v>
      </c>
      <c r="B55245" s="1">
        <f>DATE(2015,7,1) + TIME(0,0,0)</f>
        <v>42186</v>
      </c>
      <c r="C55245">
        <v>24.951335907000001</v>
      </c>
    </row>
    <row r="55246" spans="1:3" x14ac:dyDescent="0.25">
      <c r="A55246">
        <v>5691</v>
      </c>
      <c r="B55246" s="1">
        <f>DATE(2015,8,1) + TIME(0,0,0)</f>
        <v>42217</v>
      </c>
      <c r="C55246">
        <v>24.951343536</v>
      </c>
    </row>
    <row r="55247" spans="1:3" x14ac:dyDescent="0.25">
      <c r="A55247">
        <v>5722</v>
      </c>
      <c r="B55247" s="1">
        <f>DATE(2015,9,1) + TIME(0,0,0)</f>
        <v>42248</v>
      </c>
      <c r="C55247">
        <v>24.951351165999998</v>
      </c>
    </row>
    <row r="55248" spans="1:3" x14ac:dyDescent="0.25">
      <c r="A55248">
        <v>5752</v>
      </c>
      <c r="B55248" s="1">
        <f>DATE(2015,10,1) + TIME(0,0,0)</f>
        <v>42278</v>
      </c>
      <c r="C55248">
        <v>24.951356887999999</v>
      </c>
    </row>
    <row r="55249" spans="1:3" x14ac:dyDescent="0.25">
      <c r="A55249">
        <v>5783</v>
      </c>
      <c r="B55249" s="1">
        <f>DATE(2015,11,1) + TIME(0,0,0)</f>
        <v>42309</v>
      </c>
      <c r="C55249">
        <v>24.951364516999998</v>
      </c>
    </row>
    <row r="55250" spans="1:3" x14ac:dyDescent="0.25">
      <c r="A55250">
        <v>5813</v>
      </c>
      <c r="B55250" s="1">
        <f>DATE(2015,12,1) + TIME(0,0,0)</f>
        <v>42339</v>
      </c>
      <c r="C55250">
        <v>24.951370238999999</v>
      </c>
    </row>
    <row r="55251" spans="1:3" x14ac:dyDescent="0.25">
      <c r="A55251">
        <v>5844</v>
      </c>
      <c r="B55251" s="1">
        <f>DATE(2016,1,1) + TIME(0,0,0)</f>
        <v>42370</v>
      </c>
      <c r="C55251">
        <v>24.951375961</v>
      </c>
    </row>
    <row r="55252" spans="1:3" x14ac:dyDescent="0.25">
      <c r="A55252">
        <v>5875</v>
      </c>
      <c r="B55252" s="1">
        <f>DATE(2016,2,1) + TIME(0,0,0)</f>
        <v>42401</v>
      </c>
      <c r="C55252">
        <v>24.951381683000001</v>
      </c>
    </row>
    <row r="55253" spans="1:3" x14ac:dyDescent="0.25">
      <c r="A55253">
        <v>5904</v>
      </c>
      <c r="B55253" s="1">
        <f>DATE(2016,3,1) + TIME(0,0,0)</f>
        <v>42430</v>
      </c>
      <c r="C55253">
        <v>24.951385498</v>
      </c>
    </row>
    <row r="55254" spans="1:3" x14ac:dyDescent="0.25">
      <c r="A55254">
        <v>5935</v>
      </c>
      <c r="B55254" s="1">
        <f>DATE(2016,4,1) + TIME(0,0,0)</f>
        <v>42461</v>
      </c>
      <c r="C55254">
        <v>24.951391220000001</v>
      </c>
    </row>
    <row r="55255" spans="1:3" x14ac:dyDescent="0.25">
      <c r="A55255">
        <v>5965</v>
      </c>
      <c r="B55255" s="1">
        <f>DATE(2016,5,1) + TIME(0,0,0)</f>
        <v>42491</v>
      </c>
      <c r="C55255">
        <v>24.951396941999999</v>
      </c>
    </row>
    <row r="55256" spans="1:3" x14ac:dyDescent="0.25">
      <c r="A55256">
        <v>5996</v>
      </c>
      <c r="B55256" s="1">
        <f>DATE(2016,6,1) + TIME(0,0,0)</f>
        <v>42522</v>
      </c>
      <c r="C55256">
        <v>24.951400756999998</v>
      </c>
    </row>
    <row r="55257" spans="1:3" x14ac:dyDescent="0.25">
      <c r="A55257">
        <v>6026</v>
      </c>
      <c r="B55257" s="1">
        <f>DATE(2016,7,1) + TIME(0,0,0)</f>
        <v>42552</v>
      </c>
      <c r="C55257">
        <v>24.951404572000001</v>
      </c>
    </row>
    <row r="55258" spans="1:3" x14ac:dyDescent="0.25">
      <c r="A55258">
        <v>6057</v>
      </c>
      <c r="B55258" s="1">
        <f>DATE(2016,8,1) + TIME(0,0,0)</f>
        <v>42583</v>
      </c>
      <c r="C55258">
        <v>24.951410293999999</v>
      </c>
    </row>
    <row r="55259" spans="1:3" x14ac:dyDescent="0.25">
      <c r="A55259">
        <v>6088</v>
      </c>
      <c r="B55259" s="1">
        <f>DATE(2016,9,1) + TIME(0,0,0)</f>
        <v>42614</v>
      </c>
      <c r="C55259">
        <v>24.951414108000002</v>
      </c>
    </row>
    <row r="55260" spans="1:3" x14ac:dyDescent="0.25">
      <c r="A55260">
        <v>6118</v>
      </c>
      <c r="B55260" s="1">
        <f>DATE(2016,10,1) + TIME(0,0,0)</f>
        <v>42644</v>
      </c>
      <c r="C55260">
        <v>24.951417923000001</v>
      </c>
    </row>
    <row r="55261" spans="1:3" x14ac:dyDescent="0.25">
      <c r="A55261">
        <v>6149</v>
      </c>
      <c r="B55261" s="1">
        <f>DATE(2016,11,1) + TIME(0,0,0)</f>
        <v>42675</v>
      </c>
      <c r="C55261">
        <v>24.951419829999999</v>
      </c>
    </row>
    <row r="55262" spans="1:3" x14ac:dyDescent="0.25">
      <c r="A55262">
        <v>6179</v>
      </c>
      <c r="B55262" s="1">
        <f>DATE(2016,12,1) + TIME(0,0,0)</f>
        <v>42705</v>
      </c>
      <c r="C55262">
        <v>24.951423644999998</v>
      </c>
    </row>
    <row r="55263" spans="1:3" x14ac:dyDescent="0.25">
      <c r="A55263">
        <v>6210</v>
      </c>
      <c r="B55263" s="1">
        <f>DATE(2017,1,1) + TIME(0,0,0)</f>
        <v>42736</v>
      </c>
      <c r="C55263">
        <v>24.951427460000001</v>
      </c>
    </row>
    <row r="55264" spans="1:3" x14ac:dyDescent="0.25">
      <c r="A55264">
        <v>6241</v>
      </c>
      <c r="B55264" s="1">
        <f>DATE(2017,2,1) + TIME(0,0,0)</f>
        <v>42767</v>
      </c>
      <c r="C55264">
        <v>24.951431274000001</v>
      </c>
    </row>
    <row r="55265" spans="1:3" x14ac:dyDescent="0.25">
      <c r="A55265">
        <v>6269</v>
      </c>
      <c r="B55265" s="1">
        <f>DATE(2017,3,1) + TIME(0,0,0)</f>
        <v>42795</v>
      </c>
      <c r="C55265">
        <v>24.951433181999999</v>
      </c>
    </row>
    <row r="55266" spans="1:3" x14ac:dyDescent="0.25">
      <c r="A55266">
        <v>6300</v>
      </c>
      <c r="B55266" s="1">
        <f>DATE(2017,4,1) + TIME(0,0,0)</f>
        <v>42826</v>
      </c>
      <c r="C55266">
        <v>24.951435089</v>
      </c>
    </row>
    <row r="55267" spans="1:3" x14ac:dyDescent="0.25">
      <c r="A55267">
        <v>6330</v>
      </c>
      <c r="B55267" s="1">
        <f>DATE(2017,5,1) + TIME(0,0,0)</f>
        <v>42856</v>
      </c>
      <c r="C55267">
        <v>24.951438904</v>
      </c>
    </row>
    <row r="55268" spans="1:3" x14ac:dyDescent="0.25">
      <c r="A55268">
        <v>6361</v>
      </c>
      <c r="B55268" s="1">
        <f>DATE(2017,6,1) + TIME(0,0,0)</f>
        <v>42887</v>
      </c>
      <c r="C55268">
        <v>24.951440811000001</v>
      </c>
    </row>
    <row r="55269" spans="1:3" x14ac:dyDescent="0.25">
      <c r="A55269">
        <v>6391</v>
      </c>
      <c r="B55269" s="1">
        <f>DATE(2017,7,1) + TIME(0,0,0)</f>
        <v>42917</v>
      </c>
      <c r="C55269">
        <v>24.951442718999999</v>
      </c>
    </row>
    <row r="55270" spans="1:3" x14ac:dyDescent="0.25">
      <c r="A55270">
        <v>6422</v>
      </c>
      <c r="B55270" s="1">
        <f>DATE(2017,8,1) + TIME(0,0,0)</f>
        <v>42948</v>
      </c>
      <c r="C55270">
        <v>24.951446532999999</v>
      </c>
    </row>
    <row r="55271" spans="1:3" x14ac:dyDescent="0.25">
      <c r="A55271">
        <v>6453</v>
      </c>
      <c r="B55271" s="1">
        <f>DATE(2017,9,1) + TIME(0,0,0)</f>
        <v>42979</v>
      </c>
      <c r="C55271">
        <v>24.951448441</v>
      </c>
    </row>
    <row r="55272" spans="1:3" x14ac:dyDescent="0.25">
      <c r="A55272">
        <v>6483</v>
      </c>
      <c r="B55272" s="1">
        <f>DATE(2017,10,1) + TIME(0,0,0)</f>
        <v>43009</v>
      </c>
      <c r="C55272">
        <v>24.951450348000002</v>
      </c>
    </row>
    <row r="55273" spans="1:3" x14ac:dyDescent="0.25">
      <c r="A55273">
        <v>6514</v>
      </c>
      <c r="B55273" s="1">
        <f>DATE(2017,11,1) + TIME(0,0,0)</f>
        <v>43040</v>
      </c>
      <c r="C55273">
        <v>24.951452255</v>
      </c>
    </row>
    <row r="55274" spans="1:3" x14ac:dyDescent="0.25">
      <c r="A55274">
        <v>6544</v>
      </c>
      <c r="B55274" s="1">
        <f>DATE(2017,12,1) + TIME(0,0,0)</f>
        <v>43070</v>
      </c>
      <c r="C55274">
        <v>24.951454163000001</v>
      </c>
    </row>
    <row r="55275" spans="1:3" x14ac:dyDescent="0.25">
      <c r="A55275">
        <v>6575</v>
      </c>
      <c r="B55275" s="1">
        <f>DATE(2018,1,1) + TIME(0,0,0)</f>
        <v>43101</v>
      </c>
      <c r="C55275">
        <v>24.951456069999999</v>
      </c>
    </row>
    <row r="55276" spans="1:3" x14ac:dyDescent="0.25">
      <c r="A55276">
        <v>6606</v>
      </c>
      <c r="B55276" s="1">
        <f>DATE(2018,2,1) + TIME(0,0,0)</f>
        <v>43132</v>
      </c>
      <c r="C55276">
        <v>24.951457977</v>
      </c>
    </row>
    <row r="55277" spans="1:3" x14ac:dyDescent="0.25">
      <c r="A55277">
        <v>6634</v>
      </c>
      <c r="B55277" s="1">
        <f>DATE(2018,3,1) + TIME(0,0,0)</f>
        <v>43160</v>
      </c>
      <c r="C55277">
        <v>24.951457977</v>
      </c>
    </row>
    <row r="55278" spans="1:3" x14ac:dyDescent="0.25">
      <c r="A55278">
        <v>6665</v>
      </c>
      <c r="B55278" s="1">
        <f>DATE(2018,4,1) + TIME(0,0,0)</f>
        <v>43191</v>
      </c>
      <c r="C55278">
        <v>24.951459884999998</v>
      </c>
    </row>
    <row r="55279" spans="1:3" x14ac:dyDescent="0.25">
      <c r="A55279">
        <v>6695</v>
      </c>
      <c r="B55279" s="1">
        <f>DATE(2018,5,1) + TIME(0,0,0)</f>
        <v>43221</v>
      </c>
      <c r="C55279">
        <v>24.951461792</v>
      </c>
    </row>
    <row r="55280" spans="1:3" x14ac:dyDescent="0.25">
      <c r="A55280">
        <v>6726</v>
      </c>
      <c r="B55280" s="1">
        <f>DATE(2018,6,1) + TIME(0,0,0)</f>
        <v>43252</v>
      </c>
      <c r="C55280">
        <v>24.951463699000001</v>
      </c>
    </row>
    <row r="55281" spans="1:3" x14ac:dyDescent="0.25">
      <c r="A55281">
        <v>6756</v>
      </c>
      <c r="B55281" s="1">
        <f>DATE(2018,7,1) + TIME(0,0,0)</f>
        <v>43282</v>
      </c>
      <c r="C55281">
        <v>24.951463699000001</v>
      </c>
    </row>
    <row r="55282" spans="1:3" x14ac:dyDescent="0.25">
      <c r="A55282">
        <v>6787</v>
      </c>
      <c r="B55282" s="1">
        <f>DATE(2018,8,1) + TIME(0,0,0)</f>
        <v>43313</v>
      </c>
      <c r="C55282">
        <v>24.951465606999999</v>
      </c>
    </row>
    <row r="55283" spans="1:3" x14ac:dyDescent="0.25">
      <c r="A55283">
        <v>6818</v>
      </c>
      <c r="B55283" s="1">
        <f>DATE(2018,9,1) + TIME(0,0,0)</f>
        <v>43344</v>
      </c>
      <c r="C55283">
        <v>24.951465606999999</v>
      </c>
    </row>
    <row r="55284" spans="1:3" x14ac:dyDescent="0.25">
      <c r="A55284">
        <v>6848</v>
      </c>
      <c r="B55284" s="1">
        <f>DATE(2018,10,1) + TIME(0,0,0)</f>
        <v>43374</v>
      </c>
      <c r="C55284">
        <v>24.951467514000001</v>
      </c>
    </row>
    <row r="55285" spans="1:3" x14ac:dyDescent="0.25">
      <c r="A55285">
        <v>6879</v>
      </c>
      <c r="B55285" s="1">
        <f>DATE(2018,11,1) + TIME(0,0,0)</f>
        <v>43405</v>
      </c>
      <c r="C55285">
        <v>24.951469420999999</v>
      </c>
    </row>
    <row r="55286" spans="1:3" x14ac:dyDescent="0.25">
      <c r="A55286">
        <v>6909</v>
      </c>
      <c r="B55286" s="1">
        <f>DATE(2018,12,1) + TIME(0,0,0)</f>
        <v>43435</v>
      </c>
      <c r="C55286">
        <v>24.951469420999999</v>
      </c>
    </row>
    <row r="55287" spans="1:3" x14ac:dyDescent="0.25">
      <c r="A55287">
        <v>6940</v>
      </c>
      <c r="B55287" s="1">
        <f>DATE(2019,1,1) + TIME(0,0,0)</f>
        <v>43466</v>
      </c>
      <c r="C55287">
        <v>24.951471329</v>
      </c>
    </row>
    <row r="55288" spans="1:3" x14ac:dyDescent="0.25">
      <c r="A55288">
        <v>6971</v>
      </c>
      <c r="B55288" s="1">
        <f>DATE(2019,2,1) + TIME(0,0,0)</f>
        <v>43497</v>
      </c>
      <c r="C55288">
        <v>24.951471329</v>
      </c>
    </row>
    <row r="55289" spans="1:3" x14ac:dyDescent="0.25">
      <c r="A55289">
        <v>6999</v>
      </c>
      <c r="B55289" s="1">
        <f>DATE(2019,3,1) + TIME(0,0,0)</f>
        <v>43525</v>
      </c>
      <c r="C55289">
        <v>24.951471329</v>
      </c>
    </row>
    <row r="55290" spans="1:3" x14ac:dyDescent="0.25">
      <c r="A55290">
        <v>7030</v>
      </c>
      <c r="B55290" s="1">
        <f>DATE(2019,4,1) + TIME(0,0,0)</f>
        <v>43556</v>
      </c>
      <c r="C55290">
        <v>24.951473235999998</v>
      </c>
    </row>
    <row r="55291" spans="1:3" x14ac:dyDescent="0.25">
      <c r="A55291">
        <v>7060</v>
      </c>
      <c r="B55291" s="1">
        <f>DATE(2019,5,1) + TIME(0,0,0)</f>
        <v>43586</v>
      </c>
      <c r="C55291">
        <v>24.951473235999998</v>
      </c>
    </row>
    <row r="55292" spans="1:3" x14ac:dyDescent="0.25">
      <c r="A55292">
        <v>7091</v>
      </c>
      <c r="B55292" s="1">
        <f>DATE(2019,6,1) + TIME(0,0,0)</f>
        <v>43617</v>
      </c>
      <c r="C55292">
        <v>24.951475143</v>
      </c>
    </row>
    <row r="55293" spans="1:3" x14ac:dyDescent="0.25">
      <c r="A55293">
        <v>7121</v>
      </c>
      <c r="B55293" s="1">
        <f>DATE(2019,7,1) + TIME(0,0,0)</f>
        <v>43647</v>
      </c>
      <c r="C55293">
        <v>24.951475143</v>
      </c>
    </row>
    <row r="55294" spans="1:3" x14ac:dyDescent="0.25">
      <c r="A55294">
        <v>7152</v>
      </c>
      <c r="B55294" s="1">
        <f>DATE(2019,8,1) + TIME(0,0,0)</f>
        <v>43678</v>
      </c>
      <c r="C55294">
        <v>24.951475143</v>
      </c>
    </row>
    <row r="55295" spans="1:3" x14ac:dyDescent="0.25">
      <c r="A55295">
        <v>7183</v>
      </c>
      <c r="B55295" s="1">
        <f>DATE(2019,9,1) + TIME(0,0,0)</f>
        <v>43709</v>
      </c>
      <c r="C55295">
        <v>24.951475143</v>
      </c>
    </row>
    <row r="55296" spans="1:3" x14ac:dyDescent="0.25">
      <c r="A55296">
        <v>7213</v>
      </c>
      <c r="B55296" s="1">
        <f>DATE(2019,10,1) + TIME(0,0,0)</f>
        <v>43739</v>
      </c>
      <c r="C55296">
        <v>24.951477051000001</v>
      </c>
    </row>
    <row r="55297" spans="1:3" x14ac:dyDescent="0.25">
      <c r="A55297">
        <v>7244</v>
      </c>
      <c r="B55297" s="1">
        <f>DATE(2019,11,1) + TIME(0,0,0)</f>
        <v>43770</v>
      </c>
      <c r="C55297">
        <v>24.951477051000001</v>
      </c>
    </row>
    <row r="55298" spans="1:3" x14ac:dyDescent="0.25">
      <c r="A55298">
        <v>7274</v>
      </c>
      <c r="B55298" s="1">
        <f>DATE(2019,12,1) + TIME(0,0,0)</f>
        <v>43800</v>
      </c>
      <c r="C55298">
        <v>24.951477051000001</v>
      </c>
    </row>
    <row r="55299" spans="1:3" x14ac:dyDescent="0.25">
      <c r="A55299">
        <v>7305</v>
      </c>
      <c r="B55299" s="1">
        <f>DATE(2020,1,1) + TIME(0,0,0)</f>
        <v>43831</v>
      </c>
      <c r="C55299">
        <v>24.951478957999999</v>
      </c>
    </row>
    <row r="55300" spans="1:3" x14ac:dyDescent="0.25">
      <c r="A55300">
        <v>7336</v>
      </c>
      <c r="B55300" s="1">
        <f>DATE(2020,2,1) + TIME(0,0,0)</f>
        <v>43862</v>
      </c>
      <c r="C55300">
        <v>24.951478957999999</v>
      </c>
    </row>
    <row r="55301" spans="1:3" x14ac:dyDescent="0.25">
      <c r="A55301">
        <v>7365</v>
      </c>
      <c r="B55301" s="1">
        <f>DATE(2020,3,1) + TIME(0,0,0)</f>
        <v>43891</v>
      </c>
      <c r="C55301">
        <v>24.951478957999999</v>
      </c>
    </row>
    <row r="55302" spans="1:3" x14ac:dyDescent="0.25">
      <c r="A55302">
        <v>7396</v>
      </c>
      <c r="B55302" s="1">
        <f>DATE(2020,4,1) + TIME(0,0,0)</f>
        <v>43922</v>
      </c>
      <c r="C55302">
        <v>24.951478957999999</v>
      </c>
    </row>
    <row r="55303" spans="1:3" x14ac:dyDescent="0.25">
      <c r="A55303">
        <v>7426</v>
      </c>
      <c r="B55303" s="1">
        <f>DATE(2020,5,1) + TIME(0,0,0)</f>
        <v>43952</v>
      </c>
      <c r="C55303">
        <v>24.951478957999999</v>
      </c>
    </row>
    <row r="55304" spans="1:3" x14ac:dyDescent="0.25">
      <c r="A55304">
        <v>7457</v>
      </c>
      <c r="B55304" s="1">
        <f>DATE(2020,6,1) + TIME(0,0,0)</f>
        <v>43983</v>
      </c>
      <c r="C55304">
        <v>24.951480865000001</v>
      </c>
    </row>
    <row r="55305" spans="1:3" x14ac:dyDescent="0.25">
      <c r="A55305">
        <v>7487</v>
      </c>
      <c r="B55305" s="1">
        <f>DATE(2020,7,1) + TIME(0,0,0)</f>
        <v>44013</v>
      </c>
      <c r="C55305">
        <v>24.951480865000001</v>
      </c>
    </row>
    <row r="55306" spans="1:3" x14ac:dyDescent="0.25">
      <c r="A55306">
        <v>7518</v>
      </c>
      <c r="B55306" s="1">
        <f>DATE(2020,8,1) + TIME(0,0,0)</f>
        <v>44044</v>
      </c>
      <c r="C55306">
        <v>24.951480865000001</v>
      </c>
    </row>
    <row r="55307" spans="1:3" x14ac:dyDescent="0.25">
      <c r="A55307">
        <v>7549</v>
      </c>
      <c r="B55307" s="1">
        <f>DATE(2020,9,1) + TIME(0,0,0)</f>
        <v>44075</v>
      </c>
      <c r="C55307">
        <v>24.951480865000001</v>
      </c>
    </row>
    <row r="55308" spans="1:3" x14ac:dyDescent="0.25">
      <c r="A55308">
        <v>7579</v>
      </c>
      <c r="B55308" s="1">
        <f>DATE(2020,10,1) + TIME(0,0,0)</f>
        <v>44105</v>
      </c>
      <c r="C55308">
        <v>24.951480865000001</v>
      </c>
    </row>
    <row r="55309" spans="1:3" x14ac:dyDescent="0.25">
      <c r="A55309">
        <v>7610</v>
      </c>
      <c r="B55309" s="1">
        <f>DATE(2020,11,1) + TIME(0,0,0)</f>
        <v>44136</v>
      </c>
      <c r="C55309">
        <v>24.951480865000001</v>
      </c>
    </row>
    <row r="55310" spans="1:3" x14ac:dyDescent="0.25">
      <c r="A55310">
        <v>7640</v>
      </c>
      <c r="B55310" s="1">
        <f>DATE(2020,12,1) + TIME(0,0,0)</f>
        <v>44166</v>
      </c>
      <c r="C55310">
        <v>24.951480865000001</v>
      </c>
    </row>
    <row r="55311" spans="1:3" x14ac:dyDescent="0.25">
      <c r="A55311">
        <v>7671</v>
      </c>
      <c r="B55311" s="1">
        <f>DATE(2021,1,1) + TIME(0,0,0)</f>
        <v>44197</v>
      </c>
      <c r="C55311">
        <v>24.951482772999999</v>
      </c>
    </row>
    <row r="55312" spans="1:3" x14ac:dyDescent="0.25">
      <c r="A55312">
        <v>7702</v>
      </c>
      <c r="B55312" s="1">
        <f>DATE(2021,2,1) + TIME(0,0,0)</f>
        <v>44228</v>
      </c>
      <c r="C55312">
        <v>24.951482772999999</v>
      </c>
    </row>
    <row r="55313" spans="1:3" x14ac:dyDescent="0.25">
      <c r="A55313">
        <v>7730</v>
      </c>
      <c r="B55313" s="1">
        <f>DATE(2021,3,1) + TIME(0,0,0)</f>
        <v>44256</v>
      </c>
      <c r="C55313">
        <v>24.951482772999999</v>
      </c>
    </row>
    <row r="55314" spans="1:3" x14ac:dyDescent="0.25">
      <c r="A55314">
        <v>7761</v>
      </c>
      <c r="B55314" s="1">
        <f>DATE(2021,4,1) + TIME(0,0,0)</f>
        <v>44287</v>
      </c>
      <c r="C55314">
        <v>24.951482772999999</v>
      </c>
    </row>
    <row r="55315" spans="1:3" x14ac:dyDescent="0.25">
      <c r="A55315">
        <v>7791</v>
      </c>
      <c r="B55315" s="1">
        <f>DATE(2021,5,1) + TIME(0,0,0)</f>
        <v>44317</v>
      </c>
      <c r="C55315">
        <v>24.951482772999999</v>
      </c>
    </row>
    <row r="55316" spans="1:3" x14ac:dyDescent="0.25">
      <c r="A55316">
        <v>7822</v>
      </c>
      <c r="B55316" s="1">
        <f>DATE(2021,6,1) + TIME(0,0,0)</f>
        <v>44348</v>
      </c>
      <c r="C55316">
        <v>24.951482772999999</v>
      </c>
    </row>
    <row r="55317" spans="1:3" x14ac:dyDescent="0.25">
      <c r="A55317">
        <v>7852</v>
      </c>
      <c r="B55317" s="1">
        <f>DATE(2021,7,1) + TIME(0,0,0)</f>
        <v>44378</v>
      </c>
      <c r="C55317">
        <v>24.951482772999999</v>
      </c>
    </row>
    <row r="55318" spans="1:3" x14ac:dyDescent="0.25">
      <c r="A55318">
        <v>7883</v>
      </c>
      <c r="B55318" s="1">
        <f>DATE(2021,8,1) + TIME(0,0,0)</f>
        <v>44409</v>
      </c>
      <c r="C55318">
        <v>24.951482772999999</v>
      </c>
    </row>
    <row r="55319" spans="1:3" x14ac:dyDescent="0.25">
      <c r="A55319">
        <v>7914</v>
      </c>
      <c r="B55319" s="1">
        <f>DATE(2021,9,1) + TIME(0,0,0)</f>
        <v>44440</v>
      </c>
      <c r="C55319">
        <v>24.951482772999999</v>
      </c>
    </row>
    <row r="55320" spans="1:3" x14ac:dyDescent="0.25">
      <c r="A55320">
        <v>7944</v>
      </c>
      <c r="B55320" s="1">
        <f>DATE(2021,10,1) + TIME(0,0,0)</f>
        <v>44470</v>
      </c>
      <c r="C55320">
        <v>24.951482772999999</v>
      </c>
    </row>
    <row r="55321" spans="1:3" x14ac:dyDescent="0.25">
      <c r="A55321">
        <v>7975</v>
      </c>
      <c r="B55321" s="1">
        <f>DATE(2021,11,1) + TIME(0,0,0)</f>
        <v>44501</v>
      </c>
      <c r="C55321">
        <v>24.951482772999999</v>
      </c>
    </row>
    <row r="55322" spans="1:3" x14ac:dyDescent="0.25">
      <c r="A55322">
        <v>8005</v>
      </c>
      <c r="B55322" s="1">
        <f>DATE(2021,12,1) + TIME(0,0,0)</f>
        <v>44531</v>
      </c>
      <c r="C55322">
        <v>24.951482772999999</v>
      </c>
    </row>
    <row r="55323" spans="1:3" x14ac:dyDescent="0.25">
      <c r="A55323">
        <v>8036</v>
      </c>
      <c r="B55323" s="1">
        <f>DATE(2022,1,1) + TIME(0,0,0)</f>
        <v>44562</v>
      </c>
      <c r="C55323">
        <v>24.951482772999999</v>
      </c>
    </row>
    <row r="55324" spans="1:3" x14ac:dyDescent="0.25">
      <c r="A55324">
        <v>8067</v>
      </c>
      <c r="B55324" s="1">
        <f>DATE(2022,2,1) + TIME(0,0,0)</f>
        <v>44593</v>
      </c>
      <c r="C55324">
        <v>24.95148468</v>
      </c>
    </row>
    <row r="55325" spans="1:3" x14ac:dyDescent="0.25">
      <c r="A55325">
        <v>8095</v>
      </c>
      <c r="B55325" s="1">
        <f>DATE(2022,3,1) + TIME(0,0,0)</f>
        <v>44621</v>
      </c>
      <c r="C55325">
        <v>24.95148468</v>
      </c>
    </row>
    <row r="55326" spans="1:3" x14ac:dyDescent="0.25">
      <c r="A55326">
        <v>8126</v>
      </c>
      <c r="B55326" s="1">
        <f>DATE(2022,4,1) + TIME(0,0,0)</f>
        <v>44652</v>
      </c>
      <c r="C55326">
        <v>24.95148468</v>
      </c>
    </row>
    <row r="55327" spans="1:3" x14ac:dyDescent="0.25">
      <c r="A55327">
        <v>8156</v>
      </c>
      <c r="B55327" s="1">
        <f>DATE(2022,5,1) + TIME(0,0,0)</f>
        <v>44682</v>
      </c>
      <c r="C55327">
        <v>24.95148468</v>
      </c>
    </row>
    <row r="55328" spans="1:3" x14ac:dyDescent="0.25">
      <c r="A55328">
        <v>8187</v>
      </c>
      <c r="B55328" s="1">
        <f>DATE(2022,6,1) + TIME(0,0,0)</f>
        <v>44713</v>
      </c>
      <c r="C55328">
        <v>24.95148468</v>
      </c>
    </row>
    <row r="55329" spans="1:3" x14ac:dyDescent="0.25">
      <c r="A55329">
        <v>8217</v>
      </c>
      <c r="B55329" s="1">
        <f>DATE(2022,7,1) + TIME(0,0,0)</f>
        <v>44743</v>
      </c>
      <c r="C55329">
        <v>24.95148468</v>
      </c>
    </row>
    <row r="55330" spans="1:3" x14ac:dyDescent="0.25">
      <c r="A55330">
        <v>8248</v>
      </c>
      <c r="B55330" s="1">
        <f>DATE(2022,8,1) + TIME(0,0,0)</f>
        <v>44774</v>
      </c>
      <c r="C55330">
        <v>24.95148468</v>
      </c>
    </row>
    <row r="55331" spans="1:3" x14ac:dyDescent="0.25">
      <c r="A55331">
        <v>8279</v>
      </c>
      <c r="B55331" s="1">
        <f>DATE(2022,9,1) + TIME(0,0,0)</f>
        <v>44805</v>
      </c>
      <c r="C55331">
        <v>24.95148468</v>
      </c>
    </row>
    <row r="55332" spans="1:3" x14ac:dyDescent="0.25">
      <c r="A55332">
        <v>8309</v>
      </c>
      <c r="B55332" s="1">
        <f>DATE(2022,10,1) + TIME(0,0,0)</f>
        <v>44835</v>
      </c>
      <c r="C55332">
        <v>24.95148468</v>
      </c>
    </row>
    <row r="55333" spans="1:3" x14ac:dyDescent="0.25">
      <c r="A55333">
        <v>8340</v>
      </c>
      <c r="B55333" s="1">
        <f>DATE(2022,11,1) + TIME(0,0,0)</f>
        <v>44866</v>
      </c>
      <c r="C55333">
        <v>24.95148468</v>
      </c>
    </row>
    <row r="55334" spans="1:3" x14ac:dyDescent="0.25">
      <c r="A55334">
        <v>8370</v>
      </c>
      <c r="B55334" s="1">
        <f>DATE(2022,12,1) + TIME(0,0,0)</f>
        <v>44896</v>
      </c>
      <c r="C55334">
        <v>24.95148468</v>
      </c>
    </row>
    <row r="55335" spans="1:3" x14ac:dyDescent="0.25">
      <c r="A55335">
        <v>8401</v>
      </c>
      <c r="B55335" s="1">
        <f>DATE(2023,1,1) + TIME(0,0,0)</f>
        <v>44927</v>
      </c>
      <c r="C55335">
        <v>24.95148468</v>
      </c>
    </row>
    <row r="55336" spans="1:3" x14ac:dyDescent="0.25">
      <c r="A55336">
        <v>8432</v>
      </c>
      <c r="B55336" s="1">
        <f>DATE(2023,2,1) + TIME(0,0,0)</f>
        <v>44958</v>
      </c>
      <c r="C55336">
        <v>24.95148468</v>
      </c>
    </row>
    <row r="55337" spans="1:3" x14ac:dyDescent="0.25">
      <c r="A55337">
        <v>8460</v>
      </c>
      <c r="B55337" s="1">
        <f>DATE(2023,3,1) + TIME(0,0,0)</f>
        <v>44986</v>
      </c>
      <c r="C55337">
        <v>24.95148468</v>
      </c>
    </row>
    <row r="55338" spans="1:3" x14ac:dyDescent="0.25">
      <c r="A55338">
        <v>8491</v>
      </c>
      <c r="B55338" s="1">
        <f>DATE(2023,4,1) + TIME(0,0,0)</f>
        <v>45017</v>
      </c>
      <c r="C55338">
        <v>24.95148468</v>
      </c>
    </row>
    <row r="55339" spans="1:3" x14ac:dyDescent="0.25">
      <c r="A55339">
        <v>8521</v>
      </c>
      <c r="B55339" s="1">
        <f>DATE(2023,5,1) + TIME(0,0,0)</f>
        <v>45047</v>
      </c>
      <c r="C55339">
        <v>24.95148468</v>
      </c>
    </row>
    <row r="55340" spans="1:3" x14ac:dyDescent="0.25">
      <c r="A55340">
        <v>8552</v>
      </c>
      <c r="B55340" s="1">
        <f>DATE(2023,6,1) + TIME(0,0,0)</f>
        <v>45078</v>
      </c>
      <c r="C55340">
        <v>24.95148468</v>
      </c>
    </row>
    <row r="55341" spans="1:3" x14ac:dyDescent="0.25">
      <c r="A55341">
        <v>8582</v>
      </c>
      <c r="B55341" s="1">
        <f>DATE(2023,7,1) + TIME(0,0,0)</f>
        <v>45108</v>
      </c>
      <c r="C55341">
        <v>24.95148468</v>
      </c>
    </row>
    <row r="55342" spans="1:3" x14ac:dyDescent="0.25">
      <c r="A55342">
        <v>8613</v>
      </c>
      <c r="B55342" s="1">
        <f>DATE(2023,8,1) + TIME(0,0,0)</f>
        <v>45139</v>
      </c>
      <c r="C55342">
        <v>24.95148468</v>
      </c>
    </row>
    <row r="55343" spans="1:3" x14ac:dyDescent="0.25">
      <c r="A55343">
        <v>8644</v>
      </c>
      <c r="B55343" s="1">
        <f>DATE(2023,9,1) + TIME(0,0,0)</f>
        <v>45170</v>
      </c>
      <c r="C55343">
        <v>24.95148468</v>
      </c>
    </row>
    <row r="55344" spans="1:3" x14ac:dyDescent="0.25">
      <c r="A55344">
        <v>8674</v>
      </c>
      <c r="B55344" s="1">
        <f>DATE(2023,10,1) + TIME(0,0,0)</f>
        <v>45200</v>
      </c>
      <c r="C55344">
        <v>24.95148468</v>
      </c>
    </row>
    <row r="55345" spans="1:3" x14ac:dyDescent="0.25">
      <c r="A55345">
        <v>8705</v>
      </c>
      <c r="B55345" s="1">
        <f>DATE(2023,11,1) + TIME(0,0,0)</f>
        <v>45231</v>
      </c>
      <c r="C55345">
        <v>24.95148468</v>
      </c>
    </row>
    <row r="55346" spans="1:3" x14ac:dyDescent="0.25">
      <c r="A55346">
        <v>8735</v>
      </c>
      <c r="B55346" s="1">
        <f>DATE(2023,12,1) + TIME(0,0,0)</f>
        <v>45261</v>
      </c>
      <c r="C55346">
        <v>24.95148468</v>
      </c>
    </row>
    <row r="55347" spans="1:3" x14ac:dyDescent="0.25">
      <c r="A55347">
        <v>8766</v>
      </c>
      <c r="B55347" s="1">
        <f>DATE(2024,1,1) + TIME(0,0,0)</f>
        <v>45292</v>
      </c>
      <c r="C55347">
        <v>24.95148468</v>
      </c>
    </row>
    <row r="55348" spans="1:3" x14ac:dyDescent="0.25">
      <c r="A55348">
        <v>8797</v>
      </c>
      <c r="B55348" s="1">
        <f>DATE(2024,2,1) + TIME(0,0,0)</f>
        <v>45323</v>
      </c>
      <c r="C55348">
        <v>24.95148468</v>
      </c>
    </row>
    <row r="55349" spans="1:3" x14ac:dyDescent="0.25">
      <c r="A55349">
        <v>8826</v>
      </c>
      <c r="B55349" s="1">
        <f>DATE(2024,3,1) + TIME(0,0,0)</f>
        <v>45352</v>
      </c>
      <c r="C55349">
        <v>24.95148468</v>
      </c>
    </row>
    <row r="55350" spans="1:3" x14ac:dyDescent="0.25">
      <c r="A55350">
        <v>8857</v>
      </c>
      <c r="B55350" s="1">
        <f>DATE(2024,4,1) + TIME(0,0,0)</f>
        <v>45383</v>
      </c>
      <c r="C55350">
        <v>24.95148468</v>
      </c>
    </row>
    <row r="55351" spans="1:3" x14ac:dyDescent="0.25">
      <c r="A55351">
        <v>8887</v>
      </c>
      <c r="B55351" s="1">
        <f>DATE(2024,5,1) + TIME(0,0,0)</f>
        <v>45413</v>
      </c>
      <c r="C55351">
        <v>24.95148468</v>
      </c>
    </row>
    <row r="55352" spans="1:3" x14ac:dyDescent="0.25">
      <c r="A55352">
        <v>8918</v>
      </c>
      <c r="B55352" s="1">
        <f>DATE(2024,6,1) + TIME(0,0,0)</f>
        <v>45444</v>
      </c>
      <c r="C55352">
        <v>24.95148468</v>
      </c>
    </row>
    <row r="55353" spans="1:3" x14ac:dyDescent="0.25">
      <c r="A55353">
        <v>8948</v>
      </c>
      <c r="B55353" s="1">
        <f>DATE(2024,7,1) + TIME(0,0,0)</f>
        <v>45474</v>
      </c>
      <c r="C55353">
        <v>24.95148468</v>
      </c>
    </row>
    <row r="55354" spans="1:3" x14ac:dyDescent="0.25">
      <c r="A55354">
        <v>8979</v>
      </c>
      <c r="B55354" s="1">
        <f>DATE(2024,8,1) + TIME(0,0,0)</f>
        <v>45505</v>
      </c>
      <c r="C55354">
        <v>24.95148468</v>
      </c>
    </row>
    <row r="55355" spans="1:3" x14ac:dyDescent="0.25">
      <c r="A55355">
        <v>9010</v>
      </c>
      <c r="B55355" s="1">
        <f>DATE(2024,9,1) + TIME(0,0,0)</f>
        <v>45536</v>
      </c>
      <c r="C55355">
        <v>24.95148468</v>
      </c>
    </row>
    <row r="55356" spans="1:3" x14ac:dyDescent="0.25">
      <c r="A55356">
        <v>9040</v>
      </c>
      <c r="B55356" s="1">
        <f>DATE(2024,10,1) + TIME(0,0,0)</f>
        <v>45566</v>
      </c>
      <c r="C55356">
        <v>24.95148468</v>
      </c>
    </row>
    <row r="55357" spans="1:3" x14ac:dyDescent="0.25">
      <c r="A55357">
        <v>9071</v>
      </c>
      <c r="B55357" s="1">
        <f>DATE(2024,11,1) + TIME(0,0,0)</f>
        <v>45597</v>
      </c>
      <c r="C55357">
        <v>24.95148468</v>
      </c>
    </row>
    <row r="55358" spans="1:3" x14ac:dyDescent="0.25">
      <c r="A55358">
        <v>9101</v>
      </c>
      <c r="B55358" s="1">
        <f>DATE(2024,12,1) + TIME(0,0,0)</f>
        <v>45627</v>
      </c>
      <c r="C55358">
        <v>24.95148468</v>
      </c>
    </row>
    <row r="55359" spans="1:3" x14ac:dyDescent="0.25">
      <c r="A55359">
        <v>9132</v>
      </c>
      <c r="B55359" s="1">
        <f>DATE(2025,1,1) + TIME(0,0,0)</f>
        <v>45658</v>
      </c>
      <c r="C55359">
        <v>24.95148468</v>
      </c>
    </row>
    <row r="55360" spans="1:3" x14ac:dyDescent="0.25">
      <c r="A55360">
        <v>9163</v>
      </c>
      <c r="B55360" s="1">
        <f>DATE(2025,2,1) + TIME(0,0,0)</f>
        <v>45689</v>
      </c>
      <c r="C55360">
        <v>24.95148468</v>
      </c>
    </row>
    <row r="55361" spans="1:3" x14ac:dyDescent="0.25">
      <c r="A55361">
        <v>9191</v>
      </c>
      <c r="B55361" s="1">
        <f>DATE(2025,3,1) + TIME(0,0,0)</f>
        <v>45717</v>
      </c>
      <c r="C55361">
        <v>24.95148468</v>
      </c>
    </row>
    <row r="55362" spans="1:3" x14ac:dyDescent="0.25">
      <c r="A55362">
        <v>9222</v>
      </c>
      <c r="B55362" s="1">
        <f>DATE(2025,4,1) + TIME(0,0,0)</f>
        <v>45748</v>
      </c>
      <c r="C55362">
        <v>24.95148468</v>
      </c>
    </row>
    <row r="55363" spans="1:3" x14ac:dyDescent="0.25">
      <c r="A55363">
        <v>9252</v>
      </c>
      <c r="B55363" s="1">
        <f>DATE(2025,5,1) + TIME(0,0,0)</f>
        <v>45778</v>
      </c>
      <c r="C55363">
        <v>24.95148468</v>
      </c>
    </row>
    <row r="55364" spans="1:3" x14ac:dyDescent="0.25">
      <c r="A55364">
        <v>9283</v>
      </c>
      <c r="B55364" s="1">
        <f>DATE(2025,6,1) + TIME(0,0,0)</f>
        <v>45809</v>
      </c>
      <c r="C55364">
        <v>24.95148468</v>
      </c>
    </row>
    <row r="55365" spans="1:3" x14ac:dyDescent="0.25">
      <c r="A55365">
        <v>9313</v>
      </c>
      <c r="B55365" s="1">
        <f>DATE(2025,7,1) + TIME(0,0,0)</f>
        <v>45839</v>
      </c>
      <c r="C55365">
        <v>24.95148468</v>
      </c>
    </row>
    <row r="55366" spans="1:3" x14ac:dyDescent="0.25">
      <c r="A55366">
        <v>9344</v>
      </c>
      <c r="B55366" s="1">
        <f>DATE(2025,8,1) + TIME(0,0,0)</f>
        <v>45870</v>
      </c>
      <c r="C55366">
        <v>24.95148468</v>
      </c>
    </row>
    <row r="55367" spans="1:3" x14ac:dyDescent="0.25">
      <c r="A55367">
        <v>9375</v>
      </c>
      <c r="B55367" s="1">
        <f>DATE(2025,9,1) + TIME(0,0,0)</f>
        <v>45901</v>
      </c>
      <c r="C55367">
        <v>24.95148468</v>
      </c>
    </row>
    <row r="55368" spans="1:3" x14ac:dyDescent="0.25">
      <c r="A55368">
        <v>9405</v>
      </c>
      <c r="B55368" s="1">
        <f>DATE(2025,10,1) + TIME(0,0,0)</f>
        <v>45931</v>
      </c>
      <c r="C55368">
        <v>24.95148468</v>
      </c>
    </row>
    <row r="55369" spans="1:3" x14ac:dyDescent="0.25">
      <c r="A55369">
        <v>9436</v>
      </c>
      <c r="B55369" s="1">
        <f>DATE(2025,11,1) + TIME(0,0,0)</f>
        <v>45962</v>
      </c>
      <c r="C55369">
        <v>24.95148468</v>
      </c>
    </row>
    <row r="55370" spans="1:3" x14ac:dyDescent="0.25">
      <c r="A55370">
        <v>9466</v>
      </c>
      <c r="B55370" s="1">
        <f>DATE(2025,12,1) + TIME(0,0,0)</f>
        <v>45992</v>
      </c>
      <c r="C55370">
        <v>24.95148468</v>
      </c>
    </row>
    <row r="55371" spans="1:3" x14ac:dyDescent="0.25">
      <c r="A55371">
        <v>9497</v>
      </c>
      <c r="B55371" s="1">
        <f>DATE(2026,1,1) + TIME(0,0,0)</f>
        <v>46023</v>
      </c>
      <c r="C55371">
        <v>24.95148468</v>
      </c>
    </row>
    <row r="55372" spans="1:3" x14ac:dyDescent="0.25">
      <c r="A55372">
        <v>9528</v>
      </c>
      <c r="B55372" s="1">
        <f>DATE(2026,2,1) + TIME(0,0,0)</f>
        <v>46054</v>
      </c>
      <c r="C55372">
        <v>24.95148468</v>
      </c>
    </row>
    <row r="55373" spans="1:3" x14ac:dyDescent="0.25">
      <c r="A55373">
        <v>9556</v>
      </c>
      <c r="B55373" s="1">
        <f>DATE(2026,3,1) + TIME(0,0,0)</f>
        <v>46082</v>
      </c>
      <c r="C55373">
        <v>24.95148468</v>
      </c>
    </row>
    <row r="55374" spans="1:3" x14ac:dyDescent="0.25">
      <c r="A55374">
        <v>9587</v>
      </c>
      <c r="B55374" s="1">
        <f>DATE(2026,4,1) + TIME(0,0,0)</f>
        <v>46113</v>
      </c>
      <c r="C55374">
        <v>24.95148468</v>
      </c>
    </row>
    <row r="55375" spans="1:3" x14ac:dyDescent="0.25">
      <c r="A55375">
        <v>9617</v>
      </c>
      <c r="B55375" s="1">
        <f>DATE(2026,5,1) + TIME(0,0,0)</f>
        <v>46143</v>
      </c>
      <c r="C55375">
        <v>24.95148468</v>
      </c>
    </row>
    <row r="55376" spans="1:3" x14ac:dyDescent="0.25">
      <c r="A55376">
        <v>9648</v>
      </c>
      <c r="B55376" s="1">
        <f>DATE(2026,6,1) + TIME(0,0,0)</f>
        <v>46174</v>
      </c>
      <c r="C55376">
        <v>24.95148468</v>
      </c>
    </row>
    <row r="55377" spans="1:3" x14ac:dyDescent="0.25">
      <c r="A55377">
        <v>9678</v>
      </c>
      <c r="B55377" s="1">
        <f>DATE(2026,7,1) + TIME(0,0,0)</f>
        <v>46204</v>
      </c>
      <c r="C55377">
        <v>24.95148468</v>
      </c>
    </row>
    <row r="55378" spans="1:3" x14ac:dyDescent="0.25">
      <c r="A55378">
        <v>9709</v>
      </c>
      <c r="B55378" s="1">
        <f>DATE(2026,8,1) + TIME(0,0,0)</f>
        <v>46235</v>
      </c>
      <c r="C55378">
        <v>24.95148468</v>
      </c>
    </row>
    <row r="55379" spans="1:3" x14ac:dyDescent="0.25">
      <c r="A55379">
        <v>9740</v>
      </c>
      <c r="B55379" s="1">
        <f>DATE(2026,9,1) + TIME(0,0,0)</f>
        <v>46266</v>
      </c>
      <c r="C55379">
        <v>24.95148468</v>
      </c>
    </row>
    <row r="55380" spans="1:3" x14ac:dyDescent="0.25">
      <c r="A55380">
        <v>9770</v>
      </c>
      <c r="B55380" s="1">
        <f>DATE(2026,10,1) + TIME(0,0,0)</f>
        <v>46296</v>
      </c>
      <c r="C55380">
        <v>24.95148468</v>
      </c>
    </row>
    <row r="55381" spans="1:3" x14ac:dyDescent="0.25">
      <c r="A55381">
        <v>9801</v>
      </c>
      <c r="B55381" s="1">
        <f>DATE(2026,11,1) + TIME(0,0,0)</f>
        <v>46327</v>
      </c>
      <c r="C55381">
        <v>24.95148468</v>
      </c>
    </row>
    <row r="55382" spans="1:3" x14ac:dyDescent="0.25">
      <c r="A55382">
        <v>9831</v>
      </c>
      <c r="B55382" s="1">
        <f>DATE(2026,12,1) + TIME(0,0,0)</f>
        <v>46357</v>
      </c>
      <c r="C55382">
        <v>24.95148468</v>
      </c>
    </row>
    <row r="55383" spans="1:3" x14ac:dyDescent="0.25">
      <c r="A55383">
        <v>9862</v>
      </c>
      <c r="B55383" s="1">
        <f>DATE(2027,1,1) + TIME(0,0,0)</f>
        <v>46388</v>
      </c>
      <c r="C55383">
        <v>24.95148468</v>
      </c>
    </row>
    <row r="55384" spans="1:3" x14ac:dyDescent="0.25">
      <c r="A55384">
        <v>9893</v>
      </c>
      <c r="B55384" s="1">
        <f>DATE(2027,2,1) + TIME(0,0,0)</f>
        <v>46419</v>
      </c>
      <c r="C55384">
        <v>24.95148468</v>
      </c>
    </row>
    <row r="55385" spans="1:3" x14ac:dyDescent="0.25">
      <c r="A55385">
        <v>9921</v>
      </c>
      <c r="B55385" s="1">
        <f>DATE(2027,3,1) + TIME(0,0,0)</f>
        <v>46447</v>
      </c>
      <c r="C55385">
        <v>24.95148468</v>
      </c>
    </row>
    <row r="55386" spans="1:3" x14ac:dyDescent="0.25">
      <c r="A55386">
        <v>9952</v>
      </c>
      <c r="B55386" s="1">
        <f>DATE(2027,4,1) + TIME(0,0,0)</f>
        <v>46478</v>
      </c>
      <c r="C55386">
        <v>24.95148468</v>
      </c>
    </row>
    <row r="55387" spans="1:3" x14ac:dyDescent="0.25">
      <c r="A55387">
        <v>9982</v>
      </c>
      <c r="B55387" s="1">
        <f>DATE(2027,5,1) + TIME(0,0,0)</f>
        <v>46508</v>
      </c>
      <c r="C55387">
        <v>24.95148468</v>
      </c>
    </row>
    <row r="55388" spans="1:3" x14ac:dyDescent="0.25">
      <c r="A55388">
        <v>10013</v>
      </c>
      <c r="B55388" s="1">
        <f>DATE(2027,6,1) + TIME(0,0,0)</f>
        <v>46539</v>
      </c>
      <c r="C55388">
        <v>24.95148468</v>
      </c>
    </row>
    <row r="55389" spans="1:3" x14ac:dyDescent="0.25">
      <c r="A55389">
        <v>10043</v>
      </c>
      <c r="B55389" s="1">
        <f>DATE(2027,7,1) + TIME(0,0,0)</f>
        <v>46569</v>
      </c>
      <c r="C55389">
        <v>24.95148468</v>
      </c>
    </row>
    <row r="55390" spans="1:3" x14ac:dyDescent="0.25">
      <c r="A55390">
        <v>10074</v>
      </c>
      <c r="B55390" s="1">
        <f>DATE(2027,8,1) + TIME(0,0,0)</f>
        <v>46600</v>
      </c>
      <c r="C55390">
        <v>24.95148468</v>
      </c>
    </row>
    <row r="55391" spans="1:3" x14ac:dyDescent="0.25">
      <c r="A55391">
        <v>10105</v>
      </c>
      <c r="B55391" s="1">
        <f>DATE(2027,9,1) + TIME(0,0,0)</f>
        <v>46631</v>
      </c>
      <c r="C55391">
        <v>24.95148468</v>
      </c>
    </row>
    <row r="55392" spans="1:3" x14ac:dyDescent="0.25">
      <c r="A55392">
        <v>10135</v>
      </c>
      <c r="B55392" s="1">
        <f>DATE(2027,10,1) + TIME(0,0,0)</f>
        <v>46661</v>
      </c>
      <c r="C55392">
        <v>24.95148468</v>
      </c>
    </row>
    <row r="55393" spans="1:3" x14ac:dyDescent="0.25">
      <c r="A55393">
        <v>10166</v>
      </c>
      <c r="B55393" s="1">
        <f>DATE(2027,11,1) + TIME(0,0,0)</f>
        <v>46692</v>
      </c>
      <c r="C55393">
        <v>24.95148468</v>
      </c>
    </row>
    <row r="55394" spans="1:3" x14ac:dyDescent="0.25">
      <c r="A55394">
        <v>10196</v>
      </c>
      <c r="B55394" s="1">
        <f>DATE(2027,12,1) + TIME(0,0,0)</f>
        <v>46722</v>
      </c>
      <c r="C55394">
        <v>24.95148468</v>
      </c>
    </row>
    <row r="55395" spans="1:3" x14ac:dyDescent="0.25">
      <c r="A55395">
        <v>10227</v>
      </c>
      <c r="B55395" s="1">
        <f>DATE(2028,1,1) + TIME(0,0,0)</f>
        <v>46753</v>
      </c>
      <c r="C55395">
        <v>24.95148468</v>
      </c>
    </row>
    <row r="55396" spans="1:3" x14ac:dyDescent="0.25">
      <c r="A55396">
        <v>10258</v>
      </c>
      <c r="B55396" s="1">
        <f>DATE(2028,2,1) + TIME(0,0,0)</f>
        <v>46784</v>
      </c>
      <c r="C55396">
        <v>24.95148468</v>
      </c>
    </row>
    <row r="55397" spans="1:3" x14ac:dyDescent="0.25">
      <c r="A55397">
        <v>10287</v>
      </c>
      <c r="B55397" s="1">
        <f>DATE(2028,3,1) + TIME(0,0,0)</f>
        <v>46813</v>
      </c>
      <c r="C55397">
        <v>24.95148468</v>
      </c>
    </row>
    <row r="55398" spans="1:3" x14ac:dyDescent="0.25">
      <c r="A55398">
        <v>10318</v>
      </c>
      <c r="B55398" s="1">
        <f>DATE(2028,4,1) + TIME(0,0,0)</f>
        <v>46844</v>
      </c>
      <c r="C55398">
        <v>24.95148468</v>
      </c>
    </row>
    <row r="55399" spans="1:3" x14ac:dyDescent="0.25">
      <c r="A55399">
        <v>10348</v>
      </c>
      <c r="B55399" s="1">
        <f>DATE(2028,5,1) + TIME(0,0,0)</f>
        <v>46874</v>
      </c>
      <c r="C55399">
        <v>24.95148468</v>
      </c>
    </row>
    <row r="55400" spans="1:3" x14ac:dyDescent="0.25">
      <c r="A55400">
        <v>10379</v>
      </c>
      <c r="B55400" s="1">
        <f>DATE(2028,6,1) + TIME(0,0,0)</f>
        <v>46905</v>
      </c>
      <c r="C55400">
        <v>24.95148468</v>
      </c>
    </row>
    <row r="55401" spans="1:3" x14ac:dyDescent="0.25">
      <c r="A55401">
        <v>10409</v>
      </c>
      <c r="B55401" s="1">
        <f>DATE(2028,7,1) + TIME(0,0,0)</f>
        <v>46935</v>
      </c>
      <c r="C55401">
        <v>24.95148468</v>
      </c>
    </row>
    <row r="55402" spans="1:3" x14ac:dyDescent="0.25">
      <c r="A55402">
        <v>10440</v>
      </c>
      <c r="B55402" s="1">
        <f>DATE(2028,8,1) + TIME(0,0,0)</f>
        <v>46966</v>
      </c>
      <c r="C55402">
        <v>24.95148468</v>
      </c>
    </row>
    <row r="55403" spans="1:3" x14ac:dyDescent="0.25">
      <c r="A55403">
        <v>10471</v>
      </c>
      <c r="B55403" s="1">
        <f>DATE(2028,9,1) + TIME(0,0,0)</f>
        <v>46997</v>
      </c>
      <c r="C55403">
        <v>24.95148468</v>
      </c>
    </row>
    <row r="55404" spans="1:3" x14ac:dyDescent="0.25">
      <c r="A55404">
        <v>10501</v>
      </c>
      <c r="B55404" s="1">
        <f>DATE(2028,10,1) + TIME(0,0,0)</f>
        <v>47027</v>
      </c>
      <c r="C55404">
        <v>24.95148468</v>
      </c>
    </row>
    <row r="55405" spans="1:3" x14ac:dyDescent="0.25">
      <c r="A55405">
        <v>10532</v>
      </c>
      <c r="B55405" s="1">
        <f>DATE(2028,11,1) + TIME(0,0,0)</f>
        <v>47058</v>
      </c>
      <c r="C55405">
        <v>24.95148468</v>
      </c>
    </row>
    <row r="55406" spans="1:3" x14ac:dyDescent="0.25">
      <c r="A55406">
        <v>10562</v>
      </c>
      <c r="B55406" s="1">
        <f>DATE(2028,12,1) + TIME(0,0,0)</f>
        <v>47088</v>
      </c>
      <c r="C55406">
        <v>24.95148468</v>
      </c>
    </row>
    <row r="55407" spans="1:3" x14ac:dyDescent="0.25">
      <c r="A55407">
        <v>10593</v>
      </c>
      <c r="B55407" s="1">
        <f>DATE(2029,1,1) + TIME(0,0,0)</f>
        <v>47119</v>
      </c>
      <c r="C55407">
        <v>24.95148468</v>
      </c>
    </row>
    <row r="55408" spans="1:3" x14ac:dyDescent="0.25">
      <c r="A55408">
        <v>10624</v>
      </c>
      <c r="B55408" s="1">
        <f>DATE(2029,2,1) + TIME(0,0,0)</f>
        <v>47150</v>
      </c>
      <c r="C55408">
        <v>24.95148468</v>
      </c>
    </row>
    <row r="55409" spans="1:3" x14ac:dyDescent="0.25">
      <c r="A55409">
        <v>10652</v>
      </c>
      <c r="B55409" s="1">
        <f>DATE(2029,3,1) + TIME(0,0,0)</f>
        <v>47178</v>
      </c>
      <c r="C55409">
        <v>24.95148468</v>
      </c>
    </row>
    <row r="55410" spans="1:3" x14ac:dyDescent="0.25">
      <c r="A55410">
        <v>10683</v>
      </c>
      <c r="B55410" s="1">
        <f>DATE(2029,4,1) + TIME(0,0,0)</f>
        <v>47209</v>
      </c>
      <c r="C55410">
        <v>24.95148468</v>
      </c>
    </row>
    <row r="55411" spans="1:3" x14ac:dyDescent="0.25">
      <c r="A55411">
        <v>10713</v>
      </c>
      <c r="B55411" s="1">
        <f>DATE(2029,5,1) + TIME(0,0,0)</f>
        <v>47239</v>
      </c>
      <c r="C55411">
        <v>24.95148468</v>
      </c>
    </row>
    <row r="55412" spans="1:3" x14ac:dyDescent="0.25">
      <c r="A55412">
        <v>10744</v>
      </c>
      <c r="B55412" s="1">
        <f>DATE(2029,6,1) + TIME(0,0,0)</f>
        <v>47270</v>
      </c>
      <c r="C55412">
        <v>24.95148468</v>
      </c>
    </row>
    <row r="55413" spans="1:3" x14ac:dyDescent="0.25">
      <c r="A55413">
        <v>10774</v>
      </c>
      <c r="B55413" s="1">
        <f>DATE(2029,7,1) + TIME(0,0,0)</f>
        <v>47300</v>
      </c>
      <c r="C55413">
        <v>24.95148468</v>
      </c>
    </row>
    <row r="55414" spans="1:3" x14ac:dyDescent="0.25">
      <c r="A55414">
        <v>10805</v>
      </c>
      <c r="B55414" s="1">
        <f>DATE(2029,8,1) + TIME(0,0,0)</f>
        <v>47331</v>
      </c>
      <c r="C55414">
        <v>24.95148468</v>
      </c>
    </row>
    <row r="55415" spans="1:3" x14ac:dyDescent="0.25">
      <c r="A55415">
        <v>10836</v>
      </c>
      <c r="B55415" s="1">
        <f>DATE(2029,9,1) + TIME(0,0,0)</f>
        <v>47362</v>
      </c>
      <c r="C55415">
        <v>24.951486588000002</v>
      </c>
    </row>
    <row r="55416" spans="1:3" x14ac:dyDescent="0.25">
      <c r="A55416">
        <v>10866</v>
      </c>
      <c r="B55416" s="1">
        <f>DATE(2029,10,1) + TIME(0,0,0)</f>
        <v>47392</v>
      </c>
      <c r="C55416">
        <v>24.951486588000002</v>
      </c>
    </row>
    <row r="55417" spans="1:3" x14ac:dyDescent="0.25">
      <c r="A55417">
        <v>10897</v>
      </c>
      <c r="B55417" s="1">
        <f>DATE(2029,11,1) + TIME(0,0,0)</f>
        <v>47423</v>
      </c>
      <c r="C55417">
        <v>24.951486588000002</v>
      </c>
    </row>
    <row r="55418" spans="1:3" x14ac:dyDescent="0.25">
      <c r="A55418">
        <v>10927</v>
      </c>
      <c r="B55418" s="1">
        <f>DATE(2029,12,1) + TIME(0,0,0)</f>
        <v>47453</v>
      </c>
      <c r="C55418">
        <v>24.951486588000002</v>
      </c>
    </row>
    <row r="55419" spans="1:3" x14ac:dyDescent="0.25">
      <c r="A55419">
        <v>10958</v>
      </c>
      <c r="B55419" s="1">
        <f>DATE(2030,1,1) + TIME(0,0,0)</f>
        <v>47484</v>
      </c>
      <c r="C55419">
        <v>24.951486588000002</v>
      </c>
    </row>
    <row r="55420" spans="1:3" x14ac:dyDescent="0.25">
      <c r="A55420">
        <v>10989</v>
      </c>
      <c r="B55420" s="1">
        <f>DATE(2030,2,1) + TIME(0,0,0)</f>
        <v>47515</v>
      </c>
      <c r="C55420">
        <v>24.951486588000002</v>
      </c>
    </row>
    <row r="55421" spans="1:3" x14ac:dyDescent="0.25">
      <c r="A55421">
        <v>11017</v>
      </c>
      <c r="B55421" s="1">
        <f>DATE(2030,3,1) + TIME(0,0,0)</f>
        <v>47543</v>
      </c>
      <c r="C55421">
        <v>24.951486588000002</v>
      </c>
    </row>
    <row r="55422" spans="1:3" x14ac:dyDescent="0.25">
      <c r="A55422">
        <v>11048</v>
      </c>
      <c r="B55422" s="1">
        <f>DATE(2030,4,1) + TIME(0,0,0)</f>
        <v>47574</v>
      </c>
      <c r="C55422">
        <v>24.951486588000002</v>
      </c>
    </row>
    <row r="55423" spans="1:3" x14ac:dyDescent="0.25">
      <c r="A55423">
        <v>11078</v>
      </c>
      <c r="B55423" s="1">
        <f>DATE(2030,5,1) + TIME(0,0,0)</f>
        <v>47604</v>
      </c>
      <c r="C55423">
        <v>24.951486588000002</v>
      </c>
    </row>
    <row r="55424" spans="1:3" x14ac:dyDescent="0.25">
      <c r="A55424">
        <v>11109</v>
      </c>
      <c r="B55424" s="1">
        <f>DATE(2030,6,1) + TIME(0,0,0)</f>
        <v>47635</v>
      </c>
      <c r="C55424">
        <v>24.951486588000002</v>
      </c>
    </row>
    <row r="55425" spans="1:3" x14ac:dyDescent="0.25">
      <c r="A55425">
        <v>11139</v>
      </c>
      <c r="B55425" s="1">
        <f>DATE(2030,7,1) + TIME(0,0,0)</f>
        <v>47665</v>
      </c>
      <c r="C55425">
        <v>24.951486588000002</v>
      </c>
    </row>
    <row r="55426" spans="1:3" x14ac:dyDescent="0.25">
      <c r="A55426">
        <v>11170</v>
      </c>
      <c r="B55426" s="1">
        <f>DATE(2030,8,1) + TIME(0,0,0)</f>
        <v>47696</v>
      </c>
      <c r="C55426">
        <v>24.951486588000002</v>
      </c>
    </row>
    <row r="55427" spans="1:3" x14ac:dyDescent="0.25">
      <c r="A55427">
        <v>11201</v>
      </c>
      <c r="B55427" s="1">
        <f>DATE(2030,9,1) + TIME(0,0,0)</f>
        <v>47727</v>
      </c>
      <c r="C55427">
        <v>24.951486588000002</v>
      </c>
    </row>
    <row r="55428" spans="1:3" x14ac:dyDescent="0.25">
      <c r="A55428">
        <v>11231</v>
      </c>
      <c r="B55428" s="1">
        <f>DATE(2030,10,1) + TIME(0,0,0)</f>
        <v>47757</v>
      </c>
      <c r="C55428">
        <v>24.951486588000002</v>
      </c>
    </row>
    <row r="55429" spans="1:3" x14ac:dyDescent="0.25">
      <c r="A55429">
        <v>11262</v>
      </c>
      <c r="B55429" s="1">
        <f>DATE(2030,11,1) + TIME(0,0,0)</f>
        <v>47788</v>
      </c>
      <c r="C55429">
        <v>24.951486588000002</v>
      </c>
    </row>
    <row r="55430" spans="1:3" x14ac:dyDescent="0.25">
      <c r="A55430">
        <v>11292</v>
      </c>
      <c r="B55430" s="1">
        <f>DATE(2030,12,1) + TIME(0,0,0)</f>
        <v>47818</v>
      </c>
      <c r="C55430">
        <v>24.951486588000002</v>
      </c>
    </row>
    <row r="55431" spans="1:3" x14ac:dyDescent="0.25">
      <c r="A55431">
        <v>11323</v>
      </c>
      <c r="B55431" s="1">
        <f>DATE(2031,1,1) + TIME(0,0,0)</f>
        <v>47849</v>
      </c>
      <c r="C55431">
        <v>24.951486588000002</v>
      </c>
    </row>
    <row r="55432" spans="1:3" x14ac:dyDescent="0.25">
      <c r="A55432">
        <v>11354</v>
      </c>
      <c r="B55432" s="1">
        <f>DATE(2031,2,1) + TIME(0,0,0)</f>
        <v>47880</v>
      </c>
      <c r="C55432">
        <v>24.951486588000002</v>
      </c>
    </row>
    <row r="55433" spans="1:3" x14ac:dyDescent="0.25">
      <c r="A55433">
        <v>11382</v>
      </c>
      <c r="B55433" s="1">
        <f>DATE(2031,3,1) + TIME(0,0,0)</f>
        <v>47908</v>
      </c>
      <c r="C55433">
        <v>24.951486588000002</v>
      </c>
    </row>
    <row r="55434" spans="1:3" x14ac:dyDescent="0.25">
      <c r="A55434">
        <v>11413</v>
      </c>
      <c r="B55434" s="1">
        <f>DATE(2031,4,1) + TIME(0,0,0)</f>
        <v>47939</v>
      </c>
      <c r="C55434">
        <v>24.951486588000002</v>
      </c>
    </row>
    <row r="55435" spans="1:3" x14ac:dyDescent="0.25">
      <c r="A55435">
        <v>11443</v>
      </c>
      <c r="B55435" s="1">
        <f>DATE(2031,5,1) + TIME(0,0,0)</f>
        <v>47969</v>
      </c>
      <c r="C55435">
        <v>24.951486588000002</v>
      </c>
    </row>
    <row r="55436" spans="1:3" x14ac:dyDescent="0.25">
      <c r="A55436">
        <v>11474</v>
      </c>
      <c r="B55436" s="1">
        <f>DATE(2031,6,1) + TIME(0,0,0)</f>
        <v>48000</v>
      </c>
      <c r="C55436">
        <v>24.951486588000002</v>
      </c>
    </row>
    <row r="55437" spans="1:3" x14ac:dyDescent="0.25">
      <c r="A55437">
        <v>11504</v>
      </c>
      <c r="B55437" s="1">
        <f>DATE(2031,7,1) + TIME(0,0,0)</f>
        <v>48030</v>
      </c>
      <c r="C55437">
        <v>24.951486588000002</v>
      </c>
    </row>
    <row r="55438" spans="1:3" x14ac:dyDescent="0.25">
      <c r="A55438">
        <v>11535</v>
      </c>
      <c r="B55438" s="1">
        <f>DATE(2031,8,1) + TIME(0,0,0)</f>
        <v>48061</v>
      </c>
      <c r="C55438">
        <v>24.951486588000002</v>
      </c>
    </row>
    <row r="55439" spans="1:3" x14ac:dyDescent="0.25">
      <c r="A55439">
        <v>11566</v>
      </c>
      <c r="B55439" s="1">
        <f>DATE(2031,9,1) + TIME(0,0,0)</f>
        <v>48092</v>
      </c>
      <c r="C55439">
        <v>24.951486588000002</v>
      </c>
    </row>
    <row r="55440" spans="1:3" x14ac:dyDescent="0.25">
      <c r="A55440">
        <v>11596</v>
      </c>
      <c r="B55440" s="1">
        <f>DATE(2031,10,1) + TIME(0,0,0)</f>
        <v>48122</v>
      </c>
      <c r="C55440">
        <v>24.951486588000002</v>
      </c>
    </row>
    <row r="55441" spans="1:3" x14ac:dyDescent="0.25">
      <c r="A55441">
        <v>11627</v>
      </c>
      <c r="B55441" s="1">
        <f>DATE(2031,11,1) + TIME(0,0,0)</f>
        <v>48153</v>
      </c>
      <c r="C55441">
        <v>24.951486588000002</v>
      </c>
    </row>
    <row r="55442" spans="1:3" x14ac:dyDescent="0.25">
      <c r="A55442">
        <v>11657</v>
      </c>
      <c r="B55442" s="1">
        <f>DATE(2031,12,1) + TIME(0,0,0)</f>
        <v>48183</v>
      </c>
      <c r="C55442">
        <v>24.951486588000002</v>
      </c>
    </row>
    <row r="55443" spans="1:3" x14ac:dyDescent="0.25">
      <c r="A55443">
        <v>11688</v>
      </c>
      <c r="B55443" s="1">
        <f>DATE(2032,1,1) + TIME(0,0,0)</f>
        <v>48214</v>
      </c>
      <c r="C55443">
        <v>24.951486588000002</v>
      </c>
    </row>
    <row r="55444" spans="1:3" x14ac:dyDescent="0.25">
      <c r="A55444">
        <v>11719</v>
      </c>
      <c r="B55444" s="1">
        <f>DATE(2032,2,1) + TIME(0,0,0)</f>
        <v>48245</v>
      </c>
      <c r="C55444">
        <v>24.951486588000002</v>
      </c>
    </row>
    <row r="55445" spans="1:3" x14ac:dyDescent="0.25">
      <c r="A55445">
        <v>11748</v>
      </c>
      <c r="B55445" s="1">
        <f>DATE(2032,3,1) + TIME(0,0,0)</f>
        <v>48274</v>
      </c>
      <c r="C55445">
        <v>24.951486588000002</v>
      </c>
    </row>
    <row r="55446" spans="1:3" x14ac:dyDescent="0.25">
      <c r="A55446">
        <v>11779</v>
      </c>
      <c r="B55446" s="1">
        <f>DATE(2032,4,1) + TIME(0,0,0)</f>
        <v>48305</v>
      </c>
      <c r="C55446">
        <v>24.951486588000002</v>
      </c>
    </row>
    <row r="55447" spans="1:3" x14ac:dyDescent="0.25">
      <c r="A55447">
        <v>11809</v>
      </c>
      <c r="B55447" s="1">
        <f>DATE(2032,5,1) + TIME(0,0,0)</f>
        <v>48335</v>
      </c>
      <c r="C55447">
        <v>24.951486588000002</v>
      </c>
    </row>
    <row r="55448" spans="1:3" x14ac:dyDescent="0.25">
      <c r="A55448">
        <v>11840</v>
      </c>
      <c r="B55448" s="1">
        <f>DATE(2032,6,1) + TIME(0,0,0)</f>
        <v>48366</v>
      </c>
      <c r="C55448">
        <v>24.951486588000002</v>
      </c>
    </row>
    <row r="55449" spans="1:3" x14ac:dyDescent="0.25">
      <c r="A55449">
        <v>11870</v>
      </c>
      <c r="B55449" s="1">
        <f>DATE(2032,7,1) + TIME(0,0,0)</f>
        <v>48396</v>
      </c>
      <c r="C55449">
        <v>24.951486588000002</v>
      </c>
    </row>
    <row r="55450" spans="1:3" x14ac:dyDescent="0.25">
      <c r="A55450">
        <v>11901</v>
      </c>
      <c r="B55450" s="1">
        <f>DATE(2032,8,1) + TIME(0,0,0)</f>
        <v>48427</v>
      </c>
      <c r="C55450">
        <v>24.951486588000002</v>
      </c>
    </row>
    <row r="55451" spans="1:3" x14ac:dyDescent="0.25">
      <c r="A55451">
        <v>11932</v>
      </c>
      <c r="B55451" s="1">
        <f>DATE(2032,9,1) + TIME(0,0,0)</f>
        <v>48458</v>
      </c>
      <c r="C55451">
        <v>24.951486588000002</v>
      </c>
    </row>
    <row r="55452" spans="1:3" x14ac:dyDescent="0.25">
      <c r="A55452">
        <v>11962</v>
      </c>
      <c r="B55452" s="1">
        <f>DATE(2032,10,1) + TIME(0,0,0)</f>
        <v>48488</v>
      </c>
      <c r="C55452">
        <v>24.951488495</v>
      </c>
    </row>
    <row r="55453" spans="1:3" x14ac:dyDescent="0.25">
      <c r="A55453">
        <v>11993</v>
      </c>
      <c r="B55453" s="1">
        <f>DATE(2032,11,1) + TIME(0,0,0)</f>
        <v>48519</v>
      </c>
      <c r="C55453">
        <v>24.951488495</v>
      </c>
    </row>
    <row r="55454" spans="1:3" x14ac:dyDescent="0.25">
      <c r="A55454">
        <v>12023</v>
      </c>
      <c r="B55454" s="1">
        <f>DATE(2032,12,1) + TIME(0,0,0)</f>
        <v>48549</v>
      </c>
      <c r="C55454">
        <v>24.951488495</v>
      </c>
    </row>
    <row r="55455" spans="1:3" x14ac:dyDescent="0.25">
      <c r="A55455">
        <v>12054</v>
      </c>
      <c r="B55455" s="1">
        <f>DATE(2033,1,1) + TIME(0,0,0)</f>
        <v>48580</v>
      </c>
      <c r="C55455">
        <v>24.951488495</v>
      </c>
    </row>
    <row r="55456" spans="1:3" x14ac:dyDescent="0.25">
      <c r="A55456">
        <v>12085</v>
      </c>
      <c r="B55456" s="1">
        <f>DATE(2033,2,1) + TIME(0,0,0)</f>
        <v>48611</v>
      </c>
      <c r="C55456">
        <v>24.951488495</v>
      </c>
    </row>
    <row r="55457" spans="1:3" x14ac:dyDescent="0.25">
      <c r="A55457">
        <v>12113</v>
      </c>
      <c r="B55457" s="1">
        <f>DATE(2033,3,1) + TIME(0,0,0)</f>
        <v>48639</v>
      </c>
      <c r="C55457">
        <v>24.951488495</v>
      </c>
    </row>
    <row r="55458" spans="1:3" x14ac:dyDescent="0.25">
      <c r="A55458">
        <v>12144</v>
      </c>
      <c r="B55458" s="1">
        <f>DATE(2033,4,1) + TIME(0,0,0)</f>
        <v>48670</v>
      </c>
      <c r="C55458">
        <v>24.951488495</v>
      </c>
    </row>
    <row r="55459" spans="1:3" x14ac:dyDescent="0.25">
      <c r="A55459">
        <v>12174</v>
      </c>
      <c r="B55459" s="1">
        <f>DATE(2033,5,1) + TIME(0,0,0)</f>
        <v>48700</v>
      </c>
      <c r="C55459">
        <v>24.951488495</v>
      </c>
    </row>
    <row r="55460" spans="1:3" x14ac:dyDescent="0.25">
      <c r="A55460">
        <v>12205</v>
      </c>
      <c r="B55460" s="1">
        <f>DATE(2033,6,1) + TIME(0,0,0)</f>
        <v>48731</v>
      </c>
      <c r="C55460">
        <v>24.951488495</v>
      </c>
    </row>
    <row r="55461" spans="1:3" x14ac:dyDescent="0.25">
      <c r="A55461">
        <v>12235</v>
      </c>
      <c r="B55461" s="1">
        <f>DATE(2033,7,1) + TIME(0,0,0)</f>
        <v>48761</v>
      </c>
      <c r="C55461">
        <v>24.951488495</v>
      </c>
    </row>
    <row r="55462" spans="1:3" x14ac:dyDescent="0.25">
      <c r="A55462">
        <v>12266</v>
      </c>
      <c r="B55462" s="1">
        <f>DATE(2033,8,1) + TIME(0,0,0)</f>
        <v>48792</v>
      </c>
      <c r="C55462">
        <v>24.951488495</v>
      </c>
    </row>
    <row r="55463" spans="1:3" x14ac:dyDescent="0.25">
      <c r="A55463">
        <v>12297</v>
      </c>
      <c r="B55463" s="1">
        <f>DATE(2033,9,1) + TIME(0,0,0)</f>
        <v>48823</v>
      </c>
      <c r="C55463">
        <v>24.951488495</v>
      </c>
    </row>
    <row r="55464" spans="1:3" x14ac:dyDescent="0.25">
      <c r="A55464">
        <v>12327</v>
      </c>
      <c r="B55464" s="1">
        <f>DATE(2033,10,1) + TIME(0,0,0)</f>
        <v>48853</v>
      </c>
      <c r="C55464">
        <v>24.951488495</v>
      </c>
    </row>
    <row r="55465" spans="1:3" x14ac:dyDescent="0.25">
      <c r="A55465">
        <v>12358</v>
      </c>
      <c r="B55465" s="1">
        <f>DATE(2033,11,1) + TIME(0,0,0)</f>
        <v>48884</v>
      </c>
      <c r="C55465">
        <v>24.951488495</v>
      </c>
    </row>
    <row r="55466" spans="1:3" x14ac:dyDescent="0.25">
      <c r="A55466">
        <v>12388</v>
      </c>
      <c r="B55466" s="1">
        <f>DATE(2033,12,1) + TIME(0,0,0)</f>
        <v>48914</v>
      </c>
      <c r="C55466">
        <v>24.951488495</v>
      </c>
    </row>
    <row r="55467" spans="1:3" x14ac:dyDescent="0.25">
      <c r="A55467">
        <v>12419</v>
      </c>
      <c r="B55467" s="1">
        <f>DATE(2034,1,1) + TIME(0,0,0)</f>
        <v>48945</v>
      </c>
      <c r="C55467">
        <v>24.951488495</v>
      </c>
    </row>
    <row r="55468" spans="1:3" x14ac:dyDescent="0.25">
      <c r="A55468">
        <v>12450</v>
      </c>
      <c r="B55468" s="1">
        <f>DATE(2034,2,1) + TIME(0,0,0)</f>
        <v>48976</v>
      </c>
      <c r="C55468">
        <v>24.951488495</v>
      </c>
    </row>
    <row r="55469" spans="1:3" x14ac:dyDescent="0.25">
      <c r="A55469">
        <v>12478</v>
      </c>
      <c r="B55469" s="1">
        <f>DATE(2034,3,1) + TIME(0,0,0)</f>
        <v>49004</v>
      </c>
      <c r="C55469">
        <v>24.951490402000001</v>
      </c>
    </row>
    <row r="55470" spans="1:3" x14ac:dyDescent="0.25">
      <c r="A55470">
        <v>12509</v>
      </c>
      <c r="B55470" s="1">
        <f>DATE(2034,4,1) + TIME(0,0,0)</f>
        <v>49035</v>
      </c>
      <c r="C55470">
        <v>24.951490402000001</v>
      </c>
    </row>
    <row r="55471" spans="1:3" x14ac:dyDescent="0.25">
      <c r="A55471">
        <v>12539</v>
      </c>
      <c r="B55471" s="1">
        <f>DATE(2034,5,1) + TIME(0,0,0)</f>
        <v>49065</v>
      </c>
      <c r="C55471">
        <v>24.951490402000001</v>
      </c>
    </row>
    <row r="55472" spans="1:3" x14ac:dyDescent="0.25">
      <c r="A55472">
        <v>12570</v>
      </c>
      <c r="B55472" s="1">
        <f>DATE(2034,6,1) + TIME(0,0,0)</f>
        <v>49096</v>
      </c>
      <c r="C55472">
        <v>24.951490402000001</v>
      </c>
    </row>
    <row r="55473" spans="1:3" x14ac:dyDescent="0.25">
      <c r="A55473">
        <v>12600</v>
      </c>
      <c r="B55473" s="1">
        <f>DATE(2034,7,1) + TIME(0,0,0)</f>
        <v>49126</v>
      </c>
      <c r="C55473">
        <v>24.951490402000001</v>
      </c>
    </row>
    <row r="55474" spans="1:3" x14ac:dyDescent="0.25">
      <c r="A55474">
        <v>12631</v>
      </c>
      <c r="B55474" s="1">
        <f>DATE(2034,8,1) + TIME(0,0,0)</f>
        <v>49157</v>
      </c>
      <c r="C55474">
        <v>24.951490402000001</v>
      </c>
    </row>
    <row r="55475" spans="1:3" x14ac:dyDescent="0.25">
      <c r="A55475">
        <v>12662</v>
      </c>
      <c r="B55475" s="1">
        <f>DATE(2034,9,1) + TIME(0,0,0)</f>
        <v>49188</v>
      </c>
      <c r="C55475">
        <v>24.951490402000001</v>
      </c>
    </row>
    <row r="55476" spans="1:3" x14ac:dyDescent="0.25">
      <c r="A55476">
        <v>12692</v>
      </c>
      <c r="B55476" s="1">
        <f>DATE(2034,10,1) + TIME(0,0,0)</f>
        <v>49218</v>
      </c>
      <c r="C55476">
        <v>24.951490402000001</v>
      </c>
    </row>
    <row r="55477" spans="1:3" x14ac:dyDescent="0.25">
      <c r="A55477">
        <v>12723</v>
      </c>
      <c r="B55477" s="1">
        <f>DATE(2034,11,1) + TIME(0,0,0)</f>
        <v>49249</v>
      </c>
      <c r="C55477">
        <v>24.951490402000001</v>
      </c>
    </row>
    <row r="55478" spans="1:3" x14ac:dyDescent="0.25">
      <c r="A55478">
        <v>12753</v>
      </c>
      <c r="B55478" s="1">
        <f>DATE(2034,12,1) + TIME(0,0,0)</f>
        <v>49279</v>
      </c>
      <c r="C55478">
        <v>24.951490402000001</v>
      </c>
    </row>
    <row r="55479" spans="1:3" x14ac:dyDescent="0.25">
      <c r="A55479">
        <v>12784</v>
      </c>
      <c r="B55479" s="1">
        <f>DATE(2035,1,1) + TIME(0,0,0)</f>
        <v>49310</v>
      </c>
      <c r="C55479">
        <v>24.951490402000001</v>
      </c>
    </row>
    <row r="55480" spans="1:3" x14ac:dyDescent="0.25">
      <c r="A55480">
        <v>12815</v>
      </c>
      <c r="B55480" s="1">
        <f>DATE(2035,2,1) + TIME(0,0,0)</f>
        <v>49341</v>
      </c>
      <c r="C55480">
        <v>24.951492309999999</v>
      </c>
    </row>
    <row r="55481" spans="1:3" x14ac:dyDescent="0.25">
      <c r="A55481">
        <v>12843</v>
      </c>
      <c r="B55481" s="1">
        <f>DATE(2035,3,1) + TIME(0,0,0)</f>
        <v>49369</v>
      </c>
      <c r="C55481">
        <v>24.951492309999999</v>
      </c>
    </row>
    <row r="55482" spans="1:3" x14ac:dyDescent="0.25">
      <c r="A55482">
        <v>12874</v>
      </c>
      <c r="B55482" s="1">
        <f>DATE(2035,4,1) + TIME(0,0,0)</f>
        <v>49400</v>
      </c>
      <c r="C55482">
        <v>24.951492309999999</v>
      </c>
    </row>
    <row r="55483" spans="1:3" x14ac:dyDescent="0.25">
      <c r="A55483">
        <v>12904</v>
      </c>
      <c r="B55483" s="1">
        <f>DATE(2035,5,1) + TIME(0,0,0)</f>
        <v>49430</v>
      </c>
      <c r="C55483">
        <v>24.951492309999999</v>
      </c>
    </row>
    <row r="55484" spans="1:3" x14ac:dyDescent="0.25">
      <c r="A55484">
        <v>12935</v>
      </c>
      <c r="B55484" s="1">
        <f>DATE(2035,6,1) + TIME(0,0,0)</f>
        <v>49461</v>
      </c>
      <c r="C55484">
        <v>24.951492309999999</v>
      </c>
    </row>
    <row r="55485" spans="1:3" x14ac:dyDescent="0.25">
      <c r="A55485">
        <v>12965</v>
      </c>
      <c r="B55485" s="1">
        <f>DATE(2035,7,1) + TIME(0,0,0)</f>
        <v>49491</v>
      </c>
      <c r="C55485">
        <v>24.951492309999999</v>
      </c>
    </row>
    <row r="55486" spans="1:3" x14ac:dyDescent="0.25">
      <c r="A55486">
        <v>12996</v>
      </c>
      <c r="B55486" s="1">
        <f>DATE(2035,8,1) + TIME(0,0,0)</f>
        <v>49522</v>
      </c>
      <c r="C55486">
        <v>24.951492309999999</v>
      </c>
    </row>
    <row r="55487" spans="1:3" x14ac:dyDescent="0.25">
      <c r="A55487">
        <v>13027</v>
      </c>
      <c r="B55487" s="1">
        <f>DATE(2035,9,1) + TIME(0,0,0)</f>
        <v>49553</v>
      </c>
      <c r="C55487">
        <v>24.951492309999999</v>
      </c>
    </row>
    <row r="55488" spans="1:3" x14ac:dyDescent="0.25">
      <c r="A55488">
        <v>13057</v>
      </c>
      <c r="B55488" s="1">
        <f>DATE(2035,10,1) + TIME(0,0,0)</f>
        <v>49583</v>
      </c>
      <c r="C55488">
        <v>24.951492309999999</v>
      </c>
    </row>
    <row r="55489" spans="1:3" x14ac:dyDescent="0.25">
      <c r="A55489">
        <v>13088</v>
      </c>
      <c r="B55489" s="1">
        <f>DATE(2035,11,1) + TIME(0,0,0)</f>
        <v>49614</v>
      </c>
      <c r="C55489">
        <v>24.951494217</v>
      </c>
    </row>
    <row r="55490" spans="1:3" x14ac:dyDescent="0.25">
      <c r="A55490">
        <v>13118</v>
      </c>
      <c r="B55490" s="1">
        <f>DATE(2035,12,1) + TIME(0,0,0)</f>
        <v>49644</v>
      </c>
      <c r="C55490">
        <v>24.951494217</v>
      </c>
    </row>
    <row r="55491" spans="1:3" x14ac:dyDescent="0.25">
      <c r="A55491">
        <v>13149</v>
      </c>
      <c r="B55491" s="1">
        <f>DATE(2036,1,1) + TIME(0,0,0)</f>
        <v>49675</v>
      </c>
      <c r="C55491">
        <v>24.951494217</v>
      </c>
    </row>
    <row r="55492" spans="1:3" x14ac:dyDescent="0.25">
      <c r="A55492">
        <v>13180</v>
      </c>
      <c r="B55492" s="1">
        <f>DATE(2036,2,1) + TIME(0,0,0)</f>
        <v>49706</v>
      </c>
      <c r="C55492">
        <v>24.951494217</v>
      </c>
    </row>
    <row r="55493" spans="1:3" x14ac:dyDescent="0.25">
      <c r="A55493">
        <v>13209</v>
      </c>
      <c r="B55493" s="1">
        <f>DATE(2036,3,1) + TIME(0,0,0)</f>
        <v>49735</v>
      </c>
      <c r="C55493">
        <v>24.951494217</v>
      </c>
    </row>
    <row r="55494" spans="1:3" x14ac:dyDescent="0.25">
      <c r="A55494">
        <v>13240</v>
      </c>
      <c r="B55494" s="1">
        <f>DATE(2036,4,1) + TIME(0,0,0)</f>
        <v>49766</v>
      </c>
      <c r="C55494">
        <v>24.951494217</v>
      </c>
    </row>
    <row r="55495" spans="1:3" x14ac:dyDescent="0.25">
      <c r="A55495">
        <v>13270</v>
      </c>
      <c r="B55495" s="1">
        <f>DATE(2036,5,1) + TIME(0,0,0)</f>
        <v>49796</v>
      </c>
      <c r="C55495">
        <v>24.951494217</v>
      </c>
    </row>
    <row r="55496" spans="1:3" x14ac:dyDescent="0.25">
      <c r="A55496">
        <v>13301</v>
      </c>
      <c r="B55496" s="1">
        <f>DATE(2036,6,1) + TIME(0,0,0)</f>
        <v>49827</v>
      </c>
      <c r="C55496">
        <v>24.951494217</v>
      </c>
    </row>
    <row r="55497" spans="1:3" x14ac:dyDescent="0.25">
      <c r="A55497">
        <v>13331</v>
      </c>
      <c r="B55497" s="1">
        <f>DATE(2036,7,1) + TIME(0,0,0)</f>
        <v>49857</v>
      </c>
      <c r="C55497">
        <v>24.951496123999998</v>
      </c>
    </row>
    <row r="55498" spans="1:3" x14ac:dyDescent="0.25">
      <c r="A55498">
        <v>13362</v>
      </c>
      <c r="B55498" s="1">
        <f>DATE(2036,8,1) + TIME(0,0,0)</f>
        <v>49888</v>
      </c>
      <c r="C55498">
        <v>24.951496123999998</v>
      </c>
    </row>
    <row r="55499" spans="1:3" x14ac:dyDescent="0.25">
      <c r="A55499">
        <v>13393</v>
      </c>
      <c r="B55499" s="1">
        <f>DATE(2036,9,1) + TIME(0,0,0)</f>
        <v>49919</v>
      </c>
      <c r="C55499">
        <v>24.951496123999998</v>
      </c>
    </row>
    <row r="55500" spans="1:3" x14ac:dyDescent="0.25">
      <c r="A55500">
        <v>13423</v>
      </c>
      <c r="B55500" s="1">
        <f>DATE(2036,10,1) + TIME(0,0,0)</f>
        <v>49949</v>
      </c>
      <c r="C55500">
        <v>24.951496123999998</v>
      </c>
    </row>
    <row r="55501" spans="1:3" x14ac:dyDescent="0.25">
      <c r="A55501">
        <v>13454</v>
      </c>
      <c r="B55501" s="1">
        <f>DATE(2036,11,1) + TIME(0,0,0)</f>
        <v>49980</v>
      </c>
      <c r="C55501">
        <v>24.951496123999998</v>
      </c>
    </row>
    <row r="55502" spans="1:3" x14ac:dyDescent="0.25">
      <c r="A55502">
        <v>13484</v>
      </c>
      <c r="B55502" s="1">
        <f>DATE(2036,12,1) + TIME(0,0,0)</f>
        <v>50010</v>
      </c>
      <c r="C55502">
        <v>24.951496123999998</v>
      </c>
    </row>
    <row r="55503" spans="1:3" x14ac:dyDescent="0.25">
      <c r="A55503">
        <v>13515</v>
      </c>
      <c r="B55503" s="1">
        <f>DATE(2037,1,1) + TIME(0,0,0)</f>
        <v>50041</v>
      </c>
      <c r="C55503">
        <v>24.951496123999998</v>
      </c>
    </row>
    <row r="55504" spans="1:3" x14ac:dyDescent="0.25">
      <c r="A55504">
        <v>13546</v>
      </c>
      <c r="B55504" s="1">
        <f>DATE(2037,2,1) + TIME(0,0,0)</f>
        <v>50072</v>
      </c>
      <c r="C55504">
        <v>24.951498032</v>
      </c>
    </row>
    <row r="55505" spans="1:3" x14ac:dyDescent="0.25">
      <c r="A55505">
        <v>13574</v>
      </c>
      <c r="B55505" s="1">
        <f>DATE(2037,3,1) + TIME(0,0,0)</f>
        <v>50100</v>
      </c>
      <c r="C55505">
        <v>24.951498032</v>
      </c>
    </row>
    <row r="55506" spans="1:3" x14ac:dyDescent="0.25">
      <c r="A55506">
        <v>13605</v>
      </c>
      <c r="B55506" s="1">
        <f>DATE(2037,4,1) + TIME(0,0,0)</f>
        <v>50131</v>
      </c>
      <c r="C55506">
        <v>24.951498032</v>
      </c>
    </row>
    <row r="55507" spans="1:3" x14ac:dyDescent="0.25">
      <c r="A55507">
        <v>13635</v>
      </c>
      <c r="B55507" s="1">
        <f>DATE(2037,5,1) + TIME(0,0,0)</f>
        <v>50161</v>
      </c>
      <c r="C55507">
        <v>24.951498032</v>
      </c>
    </row>
    <row r="55508" spans="1:3" x14ac:dyDescent="0.25">
      <c r="A55508">
        <v>13666</v>
      </c>
      <c r="B55508" s="1">
        <f>DATE(2037,6,1) + TIME(0,0,0)</f>
        <v>50192</v>
      </c>
      <c r="C55508">
        <v>24.951498032</v>
      </c>
    </row>
    <row r="55509" spans="1:3" x14ac:dyDescent="0.25">
      <c r="A55509">
        <v>13696</v>
      </c>
      <c r="B55509" s="1">
        <f>DATE(2037,7,1) + TIME(0,0,0)</f>
        <v>50222</v>
      </c>
      <c r="C55509">
        <v>24.951498032</v>
      </c>
    </row>
    <row r="55510" spans="1:3" x14ac:dyDescent="0.25">
      <c r="A55510">
        <v>13727</v>
      </c>
      <c r="B55510" s="1">
        <f>DATE(2037,8,1) + TIME(0,0,0)</f>
        <v>50253</v>
      </c>
      <c r="C55510">
        <v>24.951499939000001</v>
      </c>
    </row>
    <row r="55511" spans="1:3" x14ac:dyDescent="0.25">
      <c r="A55511">
        <v>13758</v>
      </c>
      <c r="B55511" s="1">
        <f>DATE(2037,9,1) + TIME(0,0,0)</f>
        <v>50284</v>
      </c>
      <c r="C55511">
        <v>24.951499939000001</v>
      </c>
    </row>
    <row r="55512" spans="1:3" x14ac:dyDescent="0.25">
      <c r="A55512">
        <v>13788</v>
      </c>
      <c r="B55512" s="1">
        <f>DATE(2037,10,1) + TIME(0,0,0)</f>
        <v>50314</v>
      </c>
      <c r="C55512">
        <v>24.951499939000001</v>
      </c>
    </row>
    <row r="55513" spans="1:3" x14ac:dyDescent="0.25">
      <c r="A55513">
        <v>13819</v>
      </c>
      <c r="B55513" s="1">
        <f>DATE(2037,11,1) + TIME(0,0,0)</f>
        <v>50345</v>
      </c>
      <c r="C55513">
        <v>24.951499939000001</v>
      </c>
    </row>
    <row r="55514" spans="1:3" x14ac:dyDescent="0.25">
      <c r="A55514">
        <v>13849</v>
      </c>
      <c r="B55514" s="1">
        <f>DATE(2037,12,1) + TIME(0,0,0)</f>
        <v>50375</v>
      </c>
      <c r="C55514">
        <v>24.951499939000001</v>
      </c>
    </row>
    <row r="55515" spans="1:3" x14ac:dyDescent="0.25">
      <c r="A55515">
        <v>13880</v>
      </c>
      <c r="B55515" s="1">
        <f>DATE(2038,1,1) + TIME(0,0,0)</f>
        <v>50406</v>
      </c>
      <c r="C55515">
        <v>24.951499939000001</v>
      </c>
    </row>
    <row r="55516" spans="1:3" x14ac:dyDescent="0.25">
      <c r="A55516">
        <v>13911</v>
      </c>
      <c r="B55516" s="1">
        <f>DATE(2038,2,1) + TIME(0,0,0)</f>
        <v>50437</v>
      </c>
      <c r="C55516">
        <v>24.951501845999999</v>
      </c>
    </row>
    <row r="55517" spans="1:3" x14ac:dyDescent="0.25">
      <c r="A55517">
        <v>13939</v>
      </c>
      <c r="B55517" s="1">
        <f>DATE(2038,3,1) + TIME(0,0,0)</f>
        <v>50465</v>
      </c>
      <c r="C55517">
        <v>24.951501845999999</v>
      </c>
    </row>
    <row r="55518" spans="1:3" x14ac:dyDescent="0.25">
      <c r="A55518">
        <v>13970</v>
      </c>
      <c r="B55518" s="1">
        <f>DATE(2038,4,1) + TIME(0,0,0)</f>
        <v>50496</v>
      </c>
      <c r="C55518">
        <v>24.951501845999999</v>
      </c>
    </row>
    <row r="55519" spans="1:3" x14ac:dyDescent="0.25">
      <c r="A55519">
        <v>14000</v>
      </c>
      <c r="B55519" s="1">
        <f>DATE(2038,5,1) + TIME(0,0,0)</f>
        <v>50526</v>
      </c>
      <c r="C55519">
        <v>24.951501845999999</v>
      </c>
    </row>
    <row r="55520" spans="1:3" x14ac:dyDescent="0.25">
      <c r="A55520">
        <v>14031</v>
      </c>
      <c r="B55520" s="1">
        <f>DATE(2038,6,1) + TIME(0,0,0)</f>
        <v>50557</v>
      </c>
      <c r="C55520">
        <v>24.951501845999999</v>
      </c>
    </row>
    <row r="55521" spans="1:3" x14ac:dyDescent="0.25">
      <c r="A55521">
        <v>14061</v>
      </c>
      <c r="B55521" s="1">
        <f>DATE(2038,7,1) + TIME(0,0,0)</f>
        <v>50587</v>
      </c>
      <c r="C55521">
        <v>24.951503754000001</v>
      </c>
    </row>
    <row r="55522" spans="1:3" x14ac:dyDescent="0.25">
      <c r="A55522">
        <v>14092</v>
      </c>
      <c r="B55522" s="1">
        <f>DATE(2038,8,1) + TIME(0,0,0)</f>
        <v>50618</v>
      </c>
      <c r="C55522">
        <v>24.951503754000001</v>
      </c>
    </row>
    <row r="55523" spans="1:3" x14ac:dyDescent="0.25">
      <c r="A55523">
        <v>14123</v>
      </c>
      <c r="B55523" s="1">
        <f>DATE(2038,9,1) + TIME(0,0,0)</f>
        <v>50649</v>
      </c>
      <c r="C55523">
        <v>24.951503754000001</v>
      </c>
    </row>
    <row r="55524" spans="1:3" x14ac:dyDescent="0.25">
      <c r="A55524">
        <v>14153</v>
      </c>
      <c r="B55524" s="1">
        <f>DATE(2038,10,1) + TIME(0,0,0)</f>
        <v>50679</v>
      </c>
      <c r="C55524">
        <v>24.951503754000001</v>
      </c>
    </row>
    <row r="55525" spans="1:3" x14ac:dyDescent="0.25">
      <c r="A55525">
        <v>14184</v>
      </c>
      <c r="B55525" s="1">
        <f>DATE(2038,11,1) + TIME(0,0,0)</f>
        <v>50710</v>
      </c>
      <c r="C55525">
        <v>24.951505660999999</v>
      </c>
    </row>
    <row r="55526" spans="1:3" x14ac:dyDescent="0.25">
      <c r="A55526">
        <v>14214</v>
      </c>
      <c r="B55526" s="1">
        <f>DATE(2038,12,1) + TIME(0,0,0)</f>
        <v>50740</v>
      </c>
      <c r="C55526">
        <v>24.951505660999999</v>
      </c>
    </row>
    <row r="55527" spans="1:3" x14ac:dyDescent="0.25">
      <c r="A55527">
        <v>14245</v>
      </c>
      <c r="B55527" s="1">
        <f>DATE(2039,1,1) + TIME(0,0,0)</f>
        <v>50771</v>
      </c>
      <c r="C55527">
        <v>24.951505660999999</v>
      </c>
    </row>
    <row r="55528" spans="1:3" x14ac:dyDescent="0.25">
      <c r="A55528">
        <v>14276</v>
      </c>
      <c r="B55528" s="1">
        <f>DATE(2039,2,1) + TIME(0,0,0)</f>
        <v>50802</v>
      </c>
      <c r="C55528">
        <v>24.951505660999999</v>
      </c>
    </row>
    <row r="55529" spans="1:3" x14ac:dyDescent="0.25">
      <c r="A55529">
        <v>14304</v>
      </c>
      <c r="B55529" s="1">
        <f>DATE(2039,3,1) + TIME(0,0,0)</f>
        <v>50830</v>
      </c>
      <c r="C55529">
        <v>24.951505660999999</v>
      </c>
    </row>
    <row r="55530" spans="1:3" x14ac:dyDescent="0.25">
      <c r="A55530">
        <v>14335</v>
      </c>
      <c r="B55530" s="1">
        <f>DATE(2039,4,1) + TIME(0,0,0)</f>
        <v>50861</v>
      </c>
      <c r="C55530">
        <v>24.951507568</v>
      </c>
    </row>
    <row r="55531" spans="1:3" x14ac:dyDescent="0.25">
      <c r="A55531">
        <v>14365</v>
      </c>
      <c r="B55531" s="1">
        <f>DATE(2039,5,1) + TIME(0,0,0)</f>
        <v>50891</v>
      </c>
      <c r="C55531">
        <v>24.951507568</v>
      </c>
    </row>
    <row r="55532" spans="1:3" x14ac:dyDescent="0.25">
      <c r="A55532">
        <v>14396</v>
      </c>
      <c r="B55532" s="1">
        <f>DATE(2039,6,1) + TIME(0,0,0)</f>
        <v>50922</v>
      </c>
      <c r="C55532">
        <v>24.951507568</v>
      </c>
    </row>
    <row r="55533" spans="1:3" x14ac:dyDescent="0.25">
      <c r="A55533">
        <v>14426</v>
      </c>
      <c r="B55533" s="1">
        <f>DATE(2039,7,1) + TIME(0,0,0)</f>
        <v>50952</v>
      </c>
      <c r="C55533">
        <v>24.951507568</v>
      </c>
    </row>
    <row r="55534" spans="1:3" x14ac:dyDescent="0.25">
      <c r="A55534">
        <v>14457</v>
      </c>
      <c r="B55534" s="1">
        <f>DATE(2039,8,1) + TIME(0,0,0)</f>
        <v>50983</v>
      </c>
      <c r="C55534">
        <v>24.951509475999998</v>
      </c>
    </row>
    <row r="55535" spans="1:3" x14ac:dyDescent="0.25">
      <c r="A55535">
        <v>14488</v>
      </c>
      <c r="B55535" s="1">
        <f>DATE(2039,9,1) + TIME(0,0,0)</f>
        <v>51014</v>
      </c>
      <c r="C55535">
        <v>24.951509475999998</v>
      </c>
    </row>
    <row r="55536" spans="1:3" x14ac:dyDescent="0.25">
      <c r="A55536">
        <v>14518</v>
      </c>
      <c r="B55536" s="1">
        <f>DATE(2039,10,1) + TIME(0,0,0)</f>
        <v>51044</v>
      </c>
      <c r="C55536">
        <v>24.951509475999998</v>
      </c>
    </row>
    <row r="55537" spans="1:3" x14ac:dyDescent="0.25">
      <c r="A55537">
        <v>14549</v>
      </c>
      <c r="B55537" s="1">
        <f>DATE(2039,11,1) + TIME(0,0,0)</f>
        <v>51075</v>
      </c>
      <c r="C55537">
        <v>24.951509475999998</v>
      </c>
    </row>
    <row r="55538" spans="1:3" x14ac:dyDescent="0.25">
      <c r="A55538">
        <v>14579</v>
      </c>
      <c r="B55538" s="1">
        <f>DATE(2039,12,1) + TIME(0,0,0)</f>
        <v>51105</v>
      </c>
      <c r="C55538">
        <v>24.951511383</v>
      </c>
    </row>
    <row r="55539" spans="1:3" x14ac:dyDescent="0.25">
      <c r="A55539">
        <v>14610</v>
      </c>
      <c r="B55539" s="1">
        <f>DATE(2040,1,1) + TIME(0,0,0)</f>
        <v>51136</v>
      </c>
      <c r="C55539">
        <v>24.951511383</v>
      </c>
    </row>
    <row r="55540" spans="1:3" x14ac:dyDescent="0.25">
      <c r="A55540">
        <v>14641</v>
      </c>
      <c r="B55540" s="1">
        <f>DATE(2040,2,1) + TIME(0,0,0)</f>
        <v>51167</v>
      </c>
      <c r="C55540">
        <v>24.951511383</v>
      </c>
    </row>
    <row r="55541" spans="1:3" x14ac:dyDescent="0.25">
      <c r="A55541">
        <v>14670</v>
      </c>
      <c r="B55541" s="1">
        <f>DATE(2040,3,1) + TIME(0,0,0)</f>
        <v>51196</v>
      </c>
      <c r="C55541">
        <v>24.951511383</v>
      </c>
    </row>
    <row r="55542" spans="1:3" x14ac:dyDescent="0.25">
      <c r="A55542">
        <v>14701</v>
      </c>
      <c r="B55542" s="1">
        <f>DATE(2040,4,1) + TIME(0,0,0)</f>
        <v>51227</v>
      </c>
      <c r="C55542">
        <v>24.951513290000001</v>
      </c>
    </row>
    <row r="55543" spans="1:3" x14ac:dyDescent="0.25">
      <c r="A55543">
        <v>14731</v>
      </c>
      <c r="B55543" s="1">
        <f>DATE(2040,5,1) + TIME(0,0,0)</f>
        <v>51257</v>
      </c>
      <c r="C55543">
        <v>24.951513290000001</v>
      </c>
    </row>
    <row r="55544" spans="1:3" x14ac:dyDescent="0.25">
      <c r="A55544">
        <v>14762</v>
      </c>
      <c r="B55544" s="1">
        <f>DATE(2040,6,1) + TIME(0,0,0)</f>
        <v>51288</v>
      </c>
      <c r="C55544">
        <v>24.951513290000001</v>
      </c>
    </row>
    <row r="55545" spans="1:3" x14ac:dyDescent="0.25">
      <c r="A55545">
        <v>14792</v>
      </c>
      <c r="B55545" s="1">
        <f>DATE(2040,7,1) + TIME(0,0,0)</f>
        <v>51318</v>
      </c>
      <c r="C55545">
        <v>24.951515197999999</v>
      </c>
    </row>
    <row r="55546" spans="1:3" x14ac:dyDescent="0.25">
      <c r="A55546">
        <v>14823</v>
      </c>
      <c r="B55546" s="1">
        <f>DATE(2040,8,1) + TIME(0,0,0)</f>
        <v>51349</v>
      </c>
      <c r="C55546">
        <v>24.951515197999999</v>
      </c>
    </row>
    <row r="55547" spans="1:3" x14ac:dyDescent="0.25">
      <c r="A55547">
        <v>14854</v>
      </c>
      <c r="B55547" s="1">
        <f>DATE(2040,9,1) + TIME(0,0,0)</f>
        <v>51380</v>
      </c>
      <c r="C55547">
        <v>24.951515197999999</v>
      </c>
    </row>
    <row r="55548" spans="1:3" x14ac:dyDescent="0.25">
      <c r="A55548">
        <v>14884</v>
      </c>
      <c r="B55548" s="1">
        <f>DATE(2040,10,1) + TIME(0,0,0)</f>
        <v>51410</v>
      </c>
      <c r="C55548">
        <v>24.951515197999999</v>
      </c>
    </row>
    <row r="55549" spans="1:3" x14ac:dyDescent="0.25">
      <c r="A55549">
        <v>14915</v>
      </c>
      <c r="B55549" s="1">
        <f>DATE(2040,11,1) + TIME(0,0,0)</f>
        <v>51441</v>
      </c>
      <c r="C55549">
        <v>24.951517105000001</v>
      </c>
    </row>
    <row r="55550" spans="1:3" x14ac:dyDescent="0.25">
      <c r="A55550">
        <v>14945</v>
      </c>
      <c r="B55550" s="1">
        <f>DATE(2040,12,1) + TIME(0,0,0)</f>
        <v>51471</v>
      </c>
      <c r="C55550">
        <v>24.951517105000001</v>
      </c>
    </row>
    <row r="55551" spans="1:3" x14ac:dyDescent="0.25">
      <c r="A55551">
        <v>14976</v>
      </c>
      <c r="B55551" s="1">
        <f>DATE(2041,1,1) + TIME(0,0,0)</f>
        <v>51502</v>
      </c>
      <c r="C55551">
        <v>24.951517105000001</v>
      </c>
    </row>
    <row r="55552" spans="1:3" x14ac:dyDescent="0.25">
      <c r="A55552">
        <v>15007</v>
      </c>
      <c r="B55552" s="1">
        <f>DATE(2041,2,1) + TIME(0,0,0)</f>
        <v>51533</v>
      </c>
      <c r="C55552">
        <v>24.951519011999999</v>
      </c>
    </row>
    <row r="55553" spans="1:3" x14ac:dyDescent="0.25">
      <c r="A55553">
        <v>15035</v>
      </c>
      <c r="B55553" s="1">
        <f>DATE(2041,3,1) + TIME(0,0,0)</f>
        <v>51561</v>
      </c>
      <c r="C55553">
        <v>24.951519011999999</v>
      </c>
    </row>
    <row r="55554" spans="1:3" x14ac:dyDescent="0.25">
      <c r="A55554">
        <v>15066</v>
      </c>
      <c r="B55554" s="1">
        <f>DATE(2041,4,1) + TIME(0,0,0)</f>
        <v>51592</v>
      </c>
      <c r="C55554">
        <v>24.951519011999999</v>
      </c>
    </row>
    <row r="55555" spans="1:3" x14ac:dyDescent="0.25">
      <c r="A55555">
        <v>15096</v>
      </c>
      <c r="B55555" s="1">
        <f>DATE(2041,5,1) + TIME(0,0,0)</f>
        <v>51622</v>
      </c>
      <c r="C55555">
        <v>24.95152092</v>
      </c>
    </row>
    <row r="55556" spans="1:3" x14ac:dyDescent="0.25">
      <c r="A55556">
        <v>15127</v>
      </c>
      <c r="B55556" s="1">
        <f>DATE(2041,6,1) + TIME(0,0,0)</f>
        <v>51653</v>
      </c>
      <c r="C55556">
        <v>24.95152092</v>
      </c>
    </row>
    <row r="55557" spans="1:3" x14ac:dyDescent="0.25">
      <c r="A55557">
        <v>15157</v>
      </c>
      <c r="B55557" s="1">
        <f>DATE(2041,7,1) + TIME(0,0,0)</f>
        <v>51683</v>
      </c>
      <c r="C55557">
        <v>24.95152092</v>
      </c>
    </row>
    <row r="55558" spans="1:3" x14ac:dyDescent="0.25">
      <c r="A55558">
        <v>15188</v>
      </c>
      <c r="B55558" s="1">
        <f>DATE(2041,8,1) + TIME(0,0,0)</f>
        <v>51714</v>
      </c>
      <c r="C55558">
        <v>24.951522827000002</v>
      </c>
    </row>
    <row r="55559" spans="1:3" x14ac:dyDescent="0.25">
      <c r="A55559">
        <v>15219</v>
      </c>
      <c r="B55559" s="1">
        <f>DATE(2041,9,1) + TIME(0,0,0)</f>
        <v>51745</v>
      </c>
      <c r="C55559">
        <v>24.951522827000002</v>
      </c>
    </row>
    <row r="55560" spans="1:3" x14ac:dyDescent="0.25">
      <c r="A55560">
        <v>15249</v>
      </c>
      <c r="B55560" s="1">
        <f>DATE(2041,10,1) + TIME(0,0,0)</f>
        <v>51775</v>
      </c>
      <c r="C55560">
        <v>24.951522827000002</v>
      </c>
    </row>
    <row r="55561" spans="1:3" x14ac:dyDescent="0.25">
      <c r="A55561">
        <v>15280</v>
      </c>
      <c r="B55561" s="1">
        <f>DATE(2041,11,1) + TIME(0,0,0)</f>
        <v>51806</v>
      </c>
      <c r="C55561">
        <v>24.951524733999999</v>
      </c>
    </row>
    <row r="55562" spans="1:3" x14ac:dyDescent="0.25">
      <c r="A55562">
        <v>15310</v>
      </c>
      <c r="B55562" s="1">
        <f>DATE(2041,12,1) + TIME(0,0,0)</f>
        <v>51836</v>
      </c>
      <c r="C55562">
        <v>24.951524733999999</v>
      </c>
    </row>
    <row r="55563" spans="1:3" x14ac:dyDescent="0.25">
      <c r="A55563">
        <v>15341</v>
      </c>
      <c r="B55563" s="1">
        <f>DATE(2042,1,1) + TIME(0,0,0)</f>
        <v>51867</v>
      </c>
      <c r="C55563">
        <v>24.951524733999999</v>
      </c>
    </row>
    <row r="55564" spans="1:3" x14ac:dyDescent="0.25">
      <c r="A55564">
        <v>15372</v>
      </c>
      <c r="B55564" s="1">
        <f>DATE(2042,2,1) + TIME(0,0,0)</f>
        <v>51898</v>
      </c>
      <c r="C55564">
        <v>24.951526642000001</v>
      </c>
    </row>
    <row r="55565" spans="1:3" x14ac:dyDescent="0.25">
      <c r="A55565">
        <v>15400</v>
      </c>
      <c r="B55565" s="1">
        <f>DATE(2042,3,1) + TIME(0,0,0)</f>
        <v>51926</v>
      </c>
      <c r="C55565">
        <v>24.951526642000001</v>
      </c>
    </row>
    <row r="55566" spans="1:3" x14ac:dyDescent="0.25">
      <c r="A55566">
        <v>15431</v>
      </c>
      <c r="B55566" s="1">
        <f>DATE(2042,4,1) + TIME(0,0,0)</f>
        <v>51957</v>
      </c>
      <c r="C55566">
        <v>24.951526642000001</v>
      </c>
    </row>
    <row r="55567" spans="1:3" x14ac:dyDescent="0.25">
      <c r="A55567">
        <v>15461</v>
      </c>
      <c r="B55567" s="1">
        <f>DATE(2042,5,1) + TIME(0,0,0)</f>
        <v>51987</v>
      </c>
      <c r="C55567">
        <v>24.951528548999999</v>
      </c>
    </row>
    <row r="55568" spans="1:3" x14ac:dyDescent="0.25">
      <c r="A55568">
        <v>15492</v>
      </c>
      <c r="B55568" s="1">
        <f>DATE(2042,6,1) + TIME(0,0,0)</f>
        <v>52018</v>
      </c>
      <c r="C55568">
        <v>24.951528548999999</v>
      </c>
    </row>
    <row r="55569" spans="1:3" x14ac:dyDescent="0.25">
      <c r="A55569">
        <v>15522</v>
      </c>
      <c r="B55569" s="1">
        <f>DATE(2042,7,1) + TIME(0,0,0)</f>
        <v>52048</v>
      </c>
      <c r="C55569">
        <v>24.951528548999999</v>
      </c>
    </row>
    <row r="55570" spans="1:3" x14ac:dyDescent="0.25">
      <c r="A55570">
        <v>15553</v>
      </c>
      <c r="B55570" s="1">
        <f>DATE(2042,8,1) + TIME(0,0,0)</f>
        <v>52079</v>
      </c>
      <c r="C55570">
        <v>24.951530457</v>
      </c>
    </row>
    <row r="55571" spans="1:3" x14ac:dyDescent="0.25">
      <c r="A55571">
        <v>15584</v>
      </c>
      <c r="B55571" s="1">
        <f>DATE(2042,9,1) + TIME(0,0,0)</f>
        <v>52110</v>
      </c>
      <c r="C55571">
        <v>24.951530457</v>
      </c>
    </row>
    <row r="55572" spans="1:3" x14ac:dyDescent="0.25">
      <c r="A55572">
        <v>15614</v>
      </c>
      <c r="B55572" s="1">
        <f>DATE(2042,10,1) + TIME(0,0,0)</f>
        <v>52140</v>
      </c>
      <c r="C55572">
        <v>24.951532363999998</v>
      </c>
    </row>
    <row r="55573" spans="1:3" x14ac:dyDescent="0.25">
      <c r="A55573">
        <v>15645</v>
      </c>
      <c r="B55573" s="1">
        <f>DATE(2042,11,1) + TIME(0,0,0)</f>
        <v>52171</v>
      </c>
      <c r="C55573">
        <v>24.951532363999998</v>
      </c>
    </row>
    <row r="55574" spans="1:3" x14ac:dyDescent="0.25">
      <c r="A55574">
        <v>15675</v>
      </c>
      <c r="B55574" s="1">
        <f>DATE(2042,12,1) + TIME(0,0,0)</f>
        <v>52201</v>
      </c>
      <c r="C55574">
        <v>24.951532363999998</v>
      </c>
    </row>
    <row r="55575" spans="1:3" x14ac:dyDescent="0.25">
      <c r="A55575">
        <v>15706</v>
      </c>
      <c r="B55575" s="1">
        <f>DATE(2043,1,1) + TIME(0,0,0)</f>
        <v>52232</v>
      </c>
      <c r="C55575">
        <v>24.951534271</v>
      </c>
    </row>
    <row r="55576" spans="1:3" x14ac:dyDescent="0.25">
      <c r="A55576">
        <v>15737</v>
      </c>
      <c r="B55576" s="1">
        <f>DATE(2043,2,1) + TIME(0,0,0)</f>
        <v>52263</v>
      </c>
      <c r="C55576">
        <v>24.951534271</v>
      </c>
    </row>
    <row r="55577" spans="1:3" x14ac:dyDescent="0.25">
      <c r="A55577">
        <v>15765</v>
      </c>
      <c r="B55577" s="1">
        <f>DATE(2043,3,1) + TIME(0,0,0)</f>
        <v>52291</v>
      </c>
      <c r="C55577">
        <v>24.951534271</v>
      </c>
    </row>
    <row r="55578" spans="1:3" x14ac:dyDescent="0.25">
      <c r="A55578">
        <v>15796</v>
      </c>
      <c r="B55578" s="1">
        <f>DATE(2043,4,1) + TIME(0,0,0)</f>
        <v>52322</v>
      </c>
      <c r="C55578">
        <v>24.951536179000001</v>
      </c>
    </row>
    <row r="55579" spans="1:3" x14ac:dyDescent="0.25">
      <c r="A55579">
        <v>15826</v>
      </c>
      <c r="B55579" s="1">
        <f>DATE(2043,5,1) + TIME(0,0,0)</f>
        <v>52352</v>
      </c>
      <c r="C55579">
        <v>24.951536179000001</v>
      </c>
    </row>
    <row r="55580" spans="1:3" x14ac:dyDescent="0.25">
      <c r="A55580">
        <v>15857</v>
      </c>
      <c r="B55580" s="1">
        <f>DATE(2043,6,1) + TIME(0,0,0)</f>
        <v>52383</v>
      </c>
      <c r="C55580">
        <v>24.951538085999999</v>
      </c>
    </row>
    <row r="55581" spans="1:3" x14ac:dyDescent="0.25">
      <c r="A55581">
        <v>15887</v>
      </c>
      <c r="B55581" s="1">
        <f>DATE(2043,7,1) + TIME(0,0,0)</f>
        <v>52413</v>
      </c>
      <c r="C55581">
        <v>24.951538085999999</v>
      </c>
    </row>
    <row r="55582" spans="1:3" x14ac:dyDescent="0.25">
      <c r="A55582">
        <v>15918</v>
      </c>
      <c r="B55582" s="1">
        <f>DATE(2043,8,1) + TIME(0,0,0)</f>
        <v>52444</v>
      </c>
      <c r="C55582">
        <v>24.951538085999999</v>
      </c>
    </row>
    <row r="55583" spans="1:3" x14ac:dyDescent="0.25">
      <c r="A55583">
        <v>15949</v>
      </c>
      <c r="B55583" s="1">
        <f>DATE(2043,9,1) + TIME(0,0,0)</f>
        <v>52475</v>
      </c>
      <c r="C55583">
        <v>24.951539993000001</v>
      </c>
    </row>
    <row r="55584" spans="1:3" x14ac:dyDescent="0.25">
      <c r="A55584">
        <v>15979</v>
      </c>
      <c r="B55584" s="1">
        <f>DATE(2043,10,1) + TIME(0,0,0)</f>
        <v>52505</v>
      </c>
      <c r="C55584">
        <v>24.951539993000001</v>
      </c>
    </row>
    <row r="55585" spans="1:3" x14ac:dyDescent="0.25">
      <c r="A55585">
        <v>16010</v>
      </c>
      <c r="B55585" s="1">
        <f>DATE(2043,11,1) + TIME(0,0,0)</f>
        <v>52536</v>
      </c>
      <c r="C55585">
        <v>24.951541900999999</v>
      </c>
    </row>
    <row r="55586" spans="1:3" x14ac:dyDescent="0.25">
      <c r="A55586">
        <v>16040</v>
      </c>
      <c r="B55586" s="1">
        <f>DATE(2043,12,1) + TIME(0,0,0)</f>
        <v>52566</v>
      </c>
      <c r="C55586">
        <v>24.951541900999999</v>
      </c>
    </row>
    <row r="55587" spans="1:3" x14ac:dyDescent="0.25">
      <c r="A55587">
        <v>16071</v>
      </c>
      <c r="B55587" s="1">
        <f>DATE(2044,1,1) + TIME(0,0,0)</f>
        <v>52597</v>
      </c>
      <c r="C55587">
        <v>24.951543808</v>
      </c>
    </row>
    <row r="55588" spans="1:3" x14ac:dyDescent="0.25">
      <c r="A55588">
        <v>16102</v>
      </c>
      <c r="B55588" s="1">
        <f>DATE(2044,2,1) + TIME(0,0,0)</f>
        <v>52628</v>
      </c>
      <c r="C55588">
        <v>24.951543808</v>
      </c>
    </row>
    <row r="55589" spans="1:3" x14ac:dyDescent="0.25">
      <c r="A55589">
        <v>16131</v>
      </c>
      <c r="B55589" s="1">
        <f>DATE(2044,3,1) + TIME(0,0,0)</f>
        <v>52657</v>
      </c>
      <c r="C55589">
        <v>24.951543808</v>
      </c>
    </row>
    <row r="55590" spans="1:3" x14ac:dyDescent="0.25">
      <c r="A55590">
        <v>16162</v>
      </c>
      <c r="B55590" s="1">
        <f>DATE(2044,4,1) + TIME(0,0,0)</f>
        <v>52688</v>
      </c>
      <c r="C55590">
        <v>24.951545715000002</v>
      </c>
    </row>
    <row r="55591" spans="1:3" x14ac:dyDescent="0.25">
      <c r="A55591">
        <v>16192</v>
      </c>
      <c r="B55591" s="1">
        <f>DATE(2044,5,1) + TIME(0,0,0)</f>
        <v>52718</v>
      </c>
      <c r="C55591">
        <v>24.951545715000002</v>
      </c>
    </row>
    <row r="55592" spans="1:3" x14ac:dyDescent="0.25">
      <c r="A55592">
        <v>16223</v>
      </c>
      <c r="B55592" s="1">
        <f>DATE(2044,6,1) + TIME(0,0,0)</f>
        <v>52749</v>
      </c>
      <c r="C55592">
        <v>24.951547623</v>
      </c>
    </row>
    <row r="55593" spans="1:3" x14ac:dyDescent="0.25">
      <c r="A55593">
        <v>16253</v>
      </c>
      <c r="B55593" s="1">
        <f>DATE(2044,7,1) + TIME(0,0,0)</f>
        <v>52779</v>
      </c>
      <c r="C55593">
        <v>24.951547623</v>
      </c>
    </row>
    <row r="55594" spans="1:3" x14ac:dyDescent="0.25">
      <c r="A55594">
        <v>16284</v>
      </c>
      <c r="B55594" s="1">
        <f>DATE(2044,8,1) + TIME(0,0,0)</f>
        <v>52810</v>
      </c>
      <c r="C55594">
        <v>24.951549530000001</v>
      </c>
    </row>
    <row r="55595" spans="1:3" x14ac:dyDescent="0.25">
      <c r="A55595">
        <v>16315</v>
      </c>
      <c r="B55595" s="1">
        <f>DATE(2044,9,1) + TIME(0,0,0)</f>
        <v>52841</v>
      </c>
      <c r="C55595">
        <v>24.951549530000001</v>
      </c>
    </row>
    <row r="55596" spans="1:3" x14ac:dyDescent="0.25">
      <c r="A55596">
        <v>16345</v>
      </c>
      <c r="B55596" s="1">
        <f>DATE(2044,10,1) + TIME(0,0,0)</f>
        <v>52871</v>
      </c>
      <c r="C55596">
        <v>24.951551436999999</v>
      </c>
    </row>
    <row r="55597" spans="1:3" x14ac:dyDescent="0.25">
      <c r="A55597">
        <v>16376</v>
      </c>
      <c r="B55597" s="1">
        <f>DATE(2044,11,1) + TIME(0,0,0)</f>
        <v>52902</v>
      </c>
      <c r="C55597">
        <v>24.951551436999999</v>
      </c>
    </row>
    <row r="55598" spans="1:3" x14ac:dyDescent="0.25">
      <c r="A55598">
        <v>16406</v>
      </c>
      <c r="B55598" s="1">
        <f>DATE(2044,12,1) + TIME(0,0,0)</f>
        <v>52932</v>
      </c>
      <c r="C55598">
        <v>24.951553345000001</v>
      </c>
    </row>
    <row r="55599" spans="1:3" x14ac:dyDescent="0.25">
      <c r="A55599">
        <v>16437</v>
      </c>
      <c r="B55599" s="1">
        <f>DATE(2045,1,1) + TIME(0,0,0)</f>
        <v>52963</v>
      </c>
      <c r="C55599">
        <v>24.951553345000001</v>
      </c>
    </row>
    <row r="55600" spans="1:3" x14ac:dyDescent="0.25">
      <c r="A55600">
        <v>16468</v>
      </c>
      <c r="B55600" s="1">
        <f>DATE(2045,2,1) + TIME(0,0,0)</f>
        <v>52994</v>
      </c>
      <c r="C55600">
        <v>24.951553345000001</v>
      </c>
    </row>
    <row r="55601" spans="1:3" x14ac:dyDescent="0.25">
      <c r="A55601">
        <v>16496</v>
      </c>
      <c r="B55601" s="1">
        <f>DATE(2045,3,1) + TIME(0,0,0)</f>
        <v>53022</v>
      </c>
      <c r="C55601">
        <v>24.951555251999999</v>
      </c>
    </row>
    <row r="55602" spans="1:3" x14ac:dyDescent="0.25">
      <c r="A55602">
        <v>16527</v>
      </c>
      <c r="B55602" s="1">
        <f>DATE(2045,4,1) + TIME(0,0,0)</f>
        <v>53053</v>
      </c>
      <c r="C55602">
        <v>24.951555251999999</v>
      </c>
    </row>
    <row r="55603" spans="1:3" x14ac:dyDescent="0.25">
      <c r="A55603">
        <v>16557</v>
      </c>
      <c r="B55603" s="1">
        <f>DATE(2045,5,1) + TIME(0,0,0)</f>
        <v>53083</v>
      </c>
      <c r="C55603">
        <v>24.951557159</v>
      </c>
    </row>
    <row r="55604" spans="1:3" x14ac:dyDescent="0.25">
      <c r="A55604">
        <v>16588</v>
      </c>
      <c r="B55604" s="1">
        <f>DATE(2045,6,1) + TIME(0,0,0)</f>
        <v>53114</v>
      </c>
      <c r="C55604">
        <v>24.951557159</v>
      </c>
    </row>
    <row r="55605" spans="1:3" x14ac:dyDescent="0.25">
      <c r="A55605">
        <v>16618</v>
      </c>
      <c r="B55605" s="1">
        <f>DATE(2045,7,1) + TIME(0,0,0)</f>
        <v>53144</v>
      </c>
      <c r="C55605">
        <v>24.951559067000002</v>
      </c>
    </row>
    <row r="55606" spans="1:3" x14ac:dyDescent="0.25">
      <c r="A55606">
        <v>16649</v>
      </c>
      <c r="B55606" s="1">
        <f>DATE(2045,8,1) + TIME(0,0,0)</f>
        <v>53175</v>
      </c>
      <c r="C55606">
        <v>24.951559067000002</v>
      </c>
    </row>
    <row r="55607" spans="1:3" x14ac:dyDescent="0.25">
      <c r="A55607">
        <v>16680</v>
      </c>
      <c r="B55607" s="1">
        <f>DATE(2045,9,1) + TIME(0,0,0)</f>
        <v>53206</v>
      </c>
      <c r="C55607">
        <v>24.951560974</v>
      </c>
    </row>
    <row r="55608" spans="1:3" x14ac:dyDescent="0.25">
      <c r="A55608">
        <v>16710</v>
      </c>
      <c r="B55608" s="1">
        <f>DATE(2045,10,1) + TIME(0,0,0)</f>
        <v>53236</v>
      </c>
      <c r="C55608">
        <v>24.951560974</v>
      </c>
    </row>
    <row r="55609" spans="1:3" x14ac:dyDescent="0.25">
      <c r="A55609">
        <v>16741</v>
      </c>
      <c r="B55609" s="1">
        <f>DATE(2045,11,1) + TIME(0,0,0)</f>
        <v>53267</v>
      </c>
      <c r="C55609">
        <v>24.951562881000001</v>
      </c>
    </row>
    <row r="55610" spans="1:3" x14ac:dyDescent="0.25">
      <c r="A55610">
        <v>16771</v>
      </c>
      <c r="B55610" s="1">
        <f>DATE(2045,12,1) + TIME(0,0,0)</f>
        <v>53297</v>
      </c>
      <c r="C55610">
        <v>24.951562881000001</v>
      </c>
    </row>
    <row r="55611" spans="1:3" x14ac:dyDescent="0.25">
      <c r="A55611">
        <v>16802</v>
      </c>
      <c r="B55611" s="1">
        <f>DATE(2046,1,1) + TIME(0,0,0)</f>
        <v>53328</v>
      </c>
      <c r="C55611">
        <v>24.951564788999999</v>
      </c>
    </row>
    <row r="55612" spans="1:3" x14ac:dyDescent="0.25">
      <c r="A55612">
        <v>16833</v>
      </c>
      <c r="B55612" s="1">
        <f>DATE(2046,2,1) + TIME(0,0,0)</f>
        <v>53359</v>
      </c>
      <c r="C55612">
        <v>24.951564788999999</v>
      </c>
    </row>
    <row r="55613" spans="1:3" x14ac:dyDescent="0.25">
      <c r="A55613">
        <v>16861</v>
      </c>
      <c r="B55613" s="1">
        <f>DATE(2046,3,1) + TIME(0,0,0)</f>
        <v>53387</v>
      </c>
      <c r="C55613">
        <v>24.951566696</v>
      </c>
    </row>
    <row r="55614" spans="1:3" x14ac:dyDescent="0.25">
      <c r="A55614">
        <v>16892</v>
      </c>
      <c r="B55614" s="1">
        <f>DATE(2046,4,1) + TIME(0,0,0)</f>
        <v>53418</v>
      </c>
      <c r="C55614">
        <v>24.951566696</v>
      </c>
    </row>
    <row r="55615" spans="1:3" x14ac:dyDescent="0.25">
      <c r="A55615">
        <v>16922</v>
      </c>
      <c r="B55615" s="1">
        <f>DATE(2046,5,1) + TIME(0,0,0)</f>
        <v>53448</v>
      </c>
      <c r="C55615">
        <v>24.951568603999998</v>
      </c>
    </row>
    <row r="55616" spans="1:3" x14ac:dyDescent="0.25">
      <c r="A55616">
        <v>16953</v>
      </c>
      <c r="B55616" s="1">
        <f>DATE(2046,6,1) + TIME(0,0,0)</f>
        <v>53479</v>
      </c>
      <c r="C55616">
        <v>24.951568603999998</v>
      </c>
    </row>
    <row r="55617" spans="1:3" x14ac:dyDescent="0.25">
      <c r="A55617">
        <v>16983</v>
      </c>
      <c r="B55617" s="1">
        <f>DATE(2046,7,1) + TIME(0,0,0)</f>
        <v>53509</v>
      </c>
      <c r="C55617">
        <v>24.951570511</v>
      </c>
    </row>
    <row r="55618" spans="1:3" x14ac:dyDescent="0.25">
      <c r="A55618">
        <v>17014</v>
      </c>
      <c r="B55618" s="1">
        <f>DATE(2046,8,1) + TIME(0,0,0)</f>
        <v>53540</v>
      </c>
      <c r="C55618">
        <v>24.951572418000001</v>
      </c>
    </row>
    <row r="55619" spans="1:3" x14ac:dyDescent="0.25">
      <c r="A55619">
        <v>17045</v>
      </c>
      <c r="B55619" s="1">
        <f>DATE(2046,9,1) + TIME(0,0,0)</f>
        <v>53571</v>
      </c>
      <c r="C55619">
        <v>24.951572418000001</v>
      </c>
    </row>
    <row r="55620" spans="1:3" x14ac:dyDescent="0.25">
      <c r="A55620">
        <v>17075</v>
      </c>
      <c r="B55620" s="1">
        <f>DATE(2046,10,1) + TIME(0,0,0)</f>
        <v>53601</v>
      </c>
      <c r="C55620">
        <v>24.951574325999999</v>
      </c>
    </row>
    <row r="55621" spans="1:3" x14ac:dyDescent="0.25">
      <c r="A55621">
        <v>17106</v>
      </c>
      <c r="B55621" s="1">
        <f>DATE(2046,11,1) + TIME(0,0,0)</f>
        <v>53632</v>
      </c>
      <c r="C55621">
        <v>24.951574325999999</v>
      </c>
    </row>
    <row r="55622" spans="1:3" x14ac:dyDescent="0.25">
      <c r="A55622">
        <v>17136</v>
      </c>
      <c r="B55622" s="1">
        <f>DATE(2046,12,1) + TIME(0,0,0)</f>
        <v>53662</v>
      </c>
      <c r="C55622">
        <v>24.951576233000001</v>
      </c>
    </row>
    <row r="55623" spans="1:3" x14ac:dyDescent="0.25">
      <c r="A55623">
        <v>17167</v>
      </c>
      <c r="B55623" s="1">
        <f>DATE(2047,1,1) + TIME(0,0,0)</f>
        <v>53693</v>
      </c>
      <c r="C55623">
        <v>24.951576233000001</v>
      </c>
    </row>
    <row r="55624" spans="1:3" x14ac:dyDescent="0.25">
      <c r="A55624">
        <v>17198</v>
      </c>
      <c r="B55624" s="1">
        <f>DATE(2047,2,1) + TIME(0,0,0)</f>
        <v>53724</v>
      </c>
      <c r="C55624">
        <v>24.951578139999999</v>
      </c>
    </row>
    <row r="55625" spans="1:3" x14ac:dyDescent="0.25">
      <c r="A55625">
        <v>17226</v>
      </c>
      <c r="B55625" s="1">
        <f>DATE(2047,3,1) + TIME(0,0,0)</f>
        <v>53752</v>
      </c>
      <c r="C55625">
        <v>24.951578139999999</v>
      </c>
    </row>
    <row r="55626" spans="1:3" x14ac:dyDescent="0.25">
      <c r="A55626">
        <v>17257</v>
      </c>
      <c r="B55626" s="1">
        <f>DATE(2047,4,1) + TIME(0,0,0)</f>
        <v>53783</v>
      </c>
      <c r="C55626">
        <v>24.951580048</v>
      </c>
    </row>
    <row r="55627" spans="1:3" x14ac:dyDescent="0.25">
      <c r="A55627">
        <v>17287</v>
      </c>
      <c r="B55627" s="1">
        <f>DATE(2047,5,1) + TIME(0,0,0)</f>
        <v>53813</v>
      </c>
      <c r="C55627">
        <v>24.951580048</v>
      </c>
    </row>
    <row r="55628" spans="1:3" x14ac:dyDescent="0.25">
      <c r="A55628">
        <v>17318</v>
      </c>
      <c r="B55628" s="1">
        <f>DATE(2047,6,1) + TIME(0,0,0)</f>
        <v>53844</v>
      </c>
      <c r="C55628">
        <v>24.951581955000002</v>
      </c>
    </row>
    <row r="55629" spans="1:3" x14ac:dyDescent="0.25">
      <c r="A55629">
        <v>17348</v>
      </c>
      <c r="B55629" s="1">
        <f>DATE(2047,7,1) + TIME(0,0,0)</f>
        <v>53874</v>
      </c>
      <c r="C55629">
        <v>24.951583862</v>
      </c>
    </row>
    <row r="55630" spans="1:3" x14ac:dyDescent="0.25">
      <c r="A55630">
        <v>17379</v>
      </c>
      <c r="B55630" s="1">
        <f>DATE(2047,8,1) + TIME(0,0,0)</f>
        <v>53905</v>
      </c>
      <c r="C55630">
        <v>24.951583862</v>
      </c>
    </row>
    <row r="55631" spans="1:3" x14ac:dyDescent="0.25">
      <c r="A55631">
        <v>17410</v>
      </c>
      <c r="B55631" s="1">
        <f>DATE(2047,9,1) + TIME(0,0,0)</f>
        <v>53936</v>
      </c>
      <c r="C55631">
        <v>24.951585770000001</v>
      </c>
    </row>
    <row r="55632" spans="1:3" x14ac:dyDescent="0.25">
      <c r="A55632">
        <v>17440</v>
      </c>
      <c r="B55632" s="1">
        <f>DATE(2047,10,1) + TIME(0,0,0)</f>
        <v>53966</v>
      </c>
      <c r="C55632">
        <v>24.951585770000001</v>
      </c>
    </row>
    <row r="55633" spans="1:3" x14ac:dyDescent="0.25">
      <c r="A55633">
        <v>17471</v>
      </c>
      <c r="B55633" s="1">
        <f>DATE(2047,11,1) + TIME(0,0,0)</f>
        <v>53997</v>
      </c>
      <c r="C55633">
        <v>24.951587676999999</v>
      </c>
    </row>
    <row r="55634" spans="1:3" x14ac:dyDescent="0.25">
      <c r="A55634">
        <v>17501</v>
      </c>
      <c r="B55634" s="1">
        <f>DATE(2047,12,1) + TIME(0,0,0)</f>
        <v>54027</v>
      </c>
      <c r="C55634">
        <v>24.951589584000001</v>
      </c>
    </row>
    <row r="55635" spans="1:3" x14ac:dyDescent="0.25">
      <c r="A55635">
        <v>17532</v>
      </c>
      <c r="B55635" s="1">
        <f>DATE(2048,1,1) + TIME(0,0,0)</f>
        <v>54058</v>
      </c>
      <c r="C55635">
        <v>24.951589584000001</v>
      </c>
    </row>
    <row r="55636" spans="1:3" x14ac:dyDescent="0.25">
      <c r="A55636">
        <v>17563</v>
      </c>
      <c r="B55636" s="1">
        <f>DATE(2048,2,1) + TIME(0,0,0)</f>
        <v>54089</v>
      </c>
      <c r="C55636">
        <v>24.951591491999999</v>
      </c>
    </row>
    <row r="55637" spans="1:3" x14ac:dyDescent="0.25">
      <c r="A55637">
        <v>17592</v>
      </c>
      <c r="B55637" s="1">
        <f>DATE(2048,3,1) + TIME(0,0,0)</f>
        <v>54118</v>
      </c>
      <c r="C55637">
        <v>24.951591491999999</v>
      </c>
    </row>
    <row r="55638" spans="1:3" x14ac:dyDescent="0.25">
      <c r="A55638">
        <v>17623</v>
      </c>
      <c r="B55638" s="1">
        <f>DATE(2048,4,1) + TIME(0,0,0)</f>
        <v>54149</v>
      </c>
      <c r="C55638">
        <v>24.951593399</v>
      </c>
    </row>
    <row r="55639" spans="1:3" x14ac:dyDescent="0.25">
      <c r="A55639">
        <v>17653</v>
      </c>
      <c r="B55639" s="1">
        <f>DATE(2048,5,1) + TIME(0,0,0)</f>
        <v>54179</v>
      </c>
      <c r="C55639">
        <v>24.951595306000002</v>
      </c>
    </row>
    <row r="55640" spans="1:3" x14ac:dyDescent="0.25">
      <c r="A55640">
        <v>17684</v>
      </c>
      <c r="B55640" s="1">
        <f>DATE(2048,6,1) + TIME(0,0,0)</f>
        <v>54210</v>
      </c>
      <c r="C55640">
        <v>24.951595306000002</v>
      </c>
    </row>
    <row r="55641" spans="1:3" x14ac:dyDescent="0.25">
      <c r="A55641">
        <v>17714</v>
      </c>
      <c r="B55641" s="1">
        <f>DATE(2048,7,1) + TIME(0,0,0)</f>
        <v>54240</v>
      </c>
      <c r="C55641">
        <v>24.951597214</v>
      </c>
    </row>
    <row r="55642" spans="1:3" x14ac:dyDescent="0.25">
      <c r="A55642">
        <v>17745</v>
      </c>
      <c r="B55642" s="1">
        <f>DATE(2048,8,1) + TIME(0,0,0)</f>
        <v>54271</v>
      </c>
      <c r="C55642">
        <v>24.951597214</v>
      </c>
    </row>
    <row r="55643" spans="1:3" x14ac:dyDescent="0.25">
      <c r="A55643">
        <v>17776</v>
      </c>
      <c r="B55643" s="1">
        <f>DATE(2048,9,1) + TIME(0,0,0)</f>
        <v>54302</v>
      </c>
      <c r="C55643">
        <v>24.951599121000001</v>
      </c>
    </row>
    <row r="55644" spans="1:3" x14ac:dyDescent="0.25">
      <c r="A55644">
        <v>17806</v>
      </c>
      <c r="B55644" s="1">
        <f>DATE(2048,10,1) + TIME(0,0,0)</f>
        <v>54332</v>
      </c>
      <c r="C55644">
        <v>24.951601027999999</v>
      </c>
    </row>
    <row r="55645" spans="1:3" x14ac:dyDescent="0.25">
      <c r="A55645">
        <v>17837</v>
      </c>
      <c r="B55645" s="1">
        <f>DATE(2048,11,1) + TIME(0,0,0)</f>
        <v>54363</v>
      </c>
      <c r="C55645">
        <v>24.951601027999999</v>
      </c>
    </row>
    <row r="55646" spans="1:3" x14ac:dyDescent="0.25">
      <c r="A55646">
        <v>17867</v>
      </c>
      <c r="B55646" s="1">
        <f>DATE(2048,12,1) + TIME(0,0,0)</f>
        <v>54393</v>
      </c>
      <c r="C55646">
        <v>24.951602936</v>
      </c>
    </row>
    <row r="55647" spans="1:3" x14ac:dyDescent="0.25">
      <c r="A55647">
        <v>17898</v>
      </c>
      <c r="B55647" s="1">
        <f>DATE(2049,1,1) + TIME(0,0,0)</f>
        <v>54424</v>
      </c>
      <c r="C55647">
        <v>24.951604842999998</v>
      </c>
    </row>
    <row r="55648" spans="1:3" x14ac:dyDescent="0.25">
      <c r="A55648">
        <v>17929</v>
      </c>
      <c r="B55648" s="1">
        <f>DATE(2049,2,1) + TIME(0,0,0)</f>
        <v>54455</v>
      </c>
      <c r="C55648">
        <v>24.951604842999998</v>
      </c>
    </row>
    <row r="55649" spans="1:3" x14ac:dyDescent="0.25">
      <c r="A55649">
        <v>17957</v>
      </c>
      <c r="B55649" s="1">
        <f>DATE(2049,3,1) + TIME(0,0,0)</f>
        <v>54483</v>
      </c>
      <c r="C55649">
        <v>24.95160675</v>
      </c>
    </row>
    <row r="55650" spans="1:3" x14ac:dyDescent="0.25">
      <c r="A55650">
        <v>17988</v>
      </c>
      <c r="B55650" s="1">
        <f>DATE(2049,4,1) + TIME(0,0,0)</f>
        <v>54514</v>
      </c>
      <c r="C55650">
        <v>24.95160675</v>
      </c>
    </row>
    <row r="55651" spans="1:3" x14ac:dyDescent="0.25">
      <c r="A55651">
        <v>18018</v>
      </c>
      <c r="B55651" s="1">
        <f>DATE(2049,5,1) + TIME(0,0,0)</f>
        <v>54544</v>
      </c>
      <c r="C55651">
        <v>24.951608658000001</v>
      </c>
    </row>
    <row r="55652" spans="1:3" x14ac:dyDescent="0.25">
      <c r="A55652">
        <v>18049</v>
      </c>
      <c r="B55652" s="1">
        <f>DATE(2049,6,1) + TIME(0,0,0)</f>
        <v>54575</v>
      </c>
      <c r="C55652">
        <v>24.951610564999999</v>
      </c>
    </row>
    <row r="55653" spans="1:3" x14ac:dyDescent="0.25">
      <c r="A55653">
        <v>18079</v>
      </c>
      <c r="B55653" s="1">
        <f>DATE(2049,7,1) + TIME(0,0,0)</f>
        <v>54605</v>
      </c>
      <c r="C55653">
        <v>24.951610564999999</v>
      </c>
    </row>
    <row r="55654" spans="1:3" x14ac:dyDescent="0.25">
      <c r="A55654">
        <v>18110</v>
      </c>
      <c r="B55654" s="1">
        <f>DATE(2049,8,1) + TIME(0,0,0)</f>
        <v>54636</v>
      </c>
      <c r="C55654">
        <v>24.951612473000001</v>
      </c>
    </row>
    <row r="55655" spans="1:3" x14ac:dyDescent="0.25">
      <c r="A55655">
        <v>18141</v>
      </c>
      <c r="B55655" s="1">
        <f>DATE(2049,9,1) + TIME(0,0,0)</f>
        <v>54667</v>
      </c>
      <c r="C55655">
        <v>24.951614379999999</v>
      </c>
    </row>
    <row r="55656" spans="1:3" x14ac:dyDescent="0.25">
      <c r="A55656">
        <v>18171</v>
      </c>
      <c r="B55656" s="1">
        <f>DATE(2049,10,1) + TIME(0,0,0)</f>
        <v>54697</v>
      </c>
      <c r="C55656">
        <v>24.951614379999999</v>
      </c>
    </row>
    <row r="55657" spans="1:3" x14ac:dyDescent="0.25">
      <c r="A55657">
        <v>18202</v>
      </c>
      <c r="B55657" s="1">
        <f>DATE(2049,11,1) + TIME(0,0,0)</f>
        <v>54728</v>
      </c>
      <c r="C55657">
        <v>24.951616287</v>
      </c>
    </row>
    <row r="55658" spans="1:3" x14ac:dyDescent="0.25">
      <c r="A55658">
        <v>18232</v>
      </c>
      <c r="B55658" s="1">
        <f>DATE(2049,12,1) + TIME(0,0,0)</f>
        <v>54758</v>
      </c>
      <c r="C55658">
        <v>24.951618195000002</v>
      </c>
    </row>
    <row r="55659" spans="1:3" x14ac:dyDescent="0.25">
      <c r="A55659">
        <v>18263</v>
      </c>
      <c r="B55659" s="1">
        <f>DATE(2050,1,1) + TIME(0,0,0)</f>
        <v>54789</v>
      </c>
      <c r="C55659">
        <v>24.951618195000002</v>
      </c>
    </row>
    <row r="55661" spans="1:3" x14ac:dyDescent="0.25">
      <c r="A55661" t="s">
        <v>95</v>
      </c>
    </row>
    <row r="55663" spans="1:3" x14ac:dyDescent="0.25">
      <c r="A55663" t="s">
        <v>1</v>
      </c>
      <c r="B55663" t="s">
        <v>2</v>
      </c>
      <c r="C55663" t="s">
        <v>3</v>
      </c>
    </row>
    <row r="55664" spans="1:3" x14ac:dyDescent="0.25">
      <c r="A55664">
        <v>0</v>
      </c>
      <c r="B55664" s="1">
        <f>DATE(2000,1,1) + TIME(0,0,0)</f>
        <v>36526</v>
      </c>
      <c r="C55664">
        <v>0</v>
      </c>
    </row>
    <row r="55665" spans="1:3" x14ac:dyDescent="0.25">
      <c r="A55665">
        <v>31</v>
      </c>
      <c r="B55665" s="1">
        <f>DATE(2000,2,1) + TIME(0,0,0)</f>
        <v>36557</v>
      </c>
      <c r="C55665">
        <v>5.0481238365000003</v>
      </c>
    </row>
    <row r="55666" spans="1:3" x14ac:dyDescent="0.25">
      <c r="A55666">
        <v>60</v>
      </c>
      <c r="B55666" s="1">
        <f>DATE(2000,3,1) + TIME(0,0,0)</f>
        <v>36586</v>
      </c>
      <c r="C55666">
        <v>8.3773975372000002</v>
      </c>
    </row>
    <row r="55667" spans="1:3" x14ac:dyDescent="0.25">
      <c r="A55667">
        <v>91</v>
      </c>
      <c r="B55667" s="1">
        <f>DATE(2000,4,1) + TIME(0,0,0)</f>
        <v>36617</v>
      </c>
      <c r="C55667">
        <v>11.429782867</v>
      </c>
    </row>
    <row r="55668" spans="1:3" x14ac:dyDescent="0.25">
      <c r="A55668">
        <v>121</v>
      </c>
      <c r="B55668" s="1">
        <f>DATE(2000,5,1) + TIME(0,0,0)</f>
        <v>36647</v>
      </c>
      <c r="C55668">
        <v>13.560769081</v>
      </c>
    </row>
    <row r="55669" spans="1:3" x14ac:dyDescent="0.25">
      <c r="A55669">
        <v>152</v>
      </c>
      <c r="B55669" s="1">
        <f>DATE(2000,6,1) + TIME(0,0,0)</f>
        <v>36678</v>
      </c>
      <c r="C55669">
        <v>15.247999191</v>
      </c>
    </row>
    <row r="55670" spans="1:3" x14ac:dyDescent="0.25">
      <c r="A55670">
        <v>182</v>
      </c>
      <c r="B55670" s="1">
        <f>DATE(2000,7,1) + TIME(0,0,0)</f>
        <v>36708</v>
      </c>
      <c r="C55670">
        <v>16.606206894</v>
      </c>
    </row>
    <row r="55671" spans="1:3" x14ac:dyDescent="0.25">
      <c r="A55671">
        <v>213</v>
      </c>
      <c r="B55671" s="1">
        <f>DATE(2000,8,1) + TIME(0,0,0)</f>
        <v>36739</v>
      </c>
      <c r="C55671">
        <v>17.723857880000001</v>
      </c>
    </row>
    <row r="55672" spans="1:3" x14ac:dyDescent="0.25">
      <c r="A55672">
        <v>244</v>
      </c>
      <c r="B55672" s="1">
        <f>DATE(2000,9,1) + TIME(0,0,0)</f>
        <v>36770</v>
      </c>
      <c r="C55672">
        <v>18.618635178000002</v>
      </c>
    </row>
    <row r="55673" spans="1:3" x14ac:dyDescent="0.25">
      <c r="A55673">
        <v>274</v>
      </c>
      <c r="B55673" s="1">
        <f>DATE(2000,10,1) + TIME(0,0,0)</f>
        <v>36800</v>
      </c>
      <c r="C55673">
        <v>19.327608109</v>
      </c>
    </row>
    <row r="55674" spans="1:3" x14ac:dyDescent="0.25">
      <c r="A55674">
        <v>305</v>
      </c>
      <c r="B55674" s="1">
        <f>DATE(2000,11,1) + TIME(0,0,0)</f>
        <v>36831</v>
      </c>
      <c r="C55674">
        <v>19.926401137999999</v>
      </c>
    </row>
    <row r="55675" spans="1:3" x14ac:dyDescent="0.25">
      <c r="A55675">
        <v>335</v>
      </c>
      <c r="B55675" s="1">
        <f>DATE(2000,12,1) + TIME(0,0,0)</f>
        <v>36861</v>
      </c>
      <c r="C55675">
        <v>20.397134780999998</v>
      </c>
    </row>
    <row r="55676" spans="1:3" x14ac:dyDescent="0.25">
      <c r="A55676">
        <v>366</v>
      </c>
      <c r="B55676" s="1">
        <f>DATE(2001,1,1) + TIME(0,0,0)</f>
        <v>36892</v>
      </c>
      <c r="C55676">
        <v>20.804380417000001</v>
      </c>
    </row>
    <row r="55677" spans="1:3" x14ac:dyDescent="0.25">
      <c r="A55677">
        <v>397</v>
      </c>
      <c r="B55677" s="1">
        <f>DATE(2001,2,1) + TIME(0,0,0)</f>
        <v>36923</v>
      </c>
      <c r="C55677">
        <v>21.164382934999999</v>
      </c>
    </row>
    <row r="55678" spans="1:3" x14ac:dyDescent="0.25">
      <c r="A55678">
        <v>425</v>
      </c>
      <c r="B55678" s="1">
        <f>DATE(2001,3,1) + TIME(0,0,0)</f>
        <v>36951</v>
      </c>
      <c r="C55678">
        <v>21.466611862000001</v>
      </c>
    </row>
    <row r="55679" spans="1:3" x14ac:dyDescent="0.25">
      <c r="A55679">
        <v>456</v>
      </c>
      <c r="B55679" s="1">
        <f>DATE(2001,4,1) + TIME(0,0,0)</f>
        <v>36982</v>
      </c>
      <c r="C55679">
        <v>21.790472031</v>
      </c>
    </row>
    <row r="55680" spans="1:3" x14ac:dyDescent="0.25">
      <c r="A55680">
        <v>486</v>
      </c>
      <c r="B55680" s="1">
        <f>DATE(2001,5,1) + TIME(0,0,0)</f>
        <v>37012</v>
      </c>
      <c r="C55680">
        <v>22.099149703999998</v>
      </c>
    </row>
    <row r="55681" spans="1:3" x14ac:dyDescent="0.25">
      <c r="A55681">
        <v>517</v>
      </c>
      <c r="B55681" s="1">
        <f>DATE(2001,6,1) + TIME(0,0,0)</f>
        <v>37043</v>
      </c>
      <c r="C55681">
        <v>22.414800644</v>
      </c>
    </row>
    <row r="55682" spans="1:3" x14ac:dyDescent="0.25">
      <c r="A55682">
        <v>547</v>
      </c>
      <c r="B55682" s="1">
        <f>DATE(2001,7,1) + TIME(0,0,0)</f>
        <v>37073</v>
      </c>
      <c r="C55682">
        <v>22.710838318</v>
      </c>
    </row>
    <row r="55683" spans="1:3" x14ac:dyDescent="0.25">
      <c r="A55683">
        <v>578</v>
      </c>
      <c r="B55683" s="1">
        <f>DATE(2001,8,1) + TIME(0,0,0)</f>
        <v>37104</v>
      </c>
      <c r="C55683">
        <v>23.003940581999998</v>
      </c>
    </row>
    <row r="55684" spans="1:3" x14ac:dyDescent="0.25">
      <c r="A55684">
        <v>609</v>
      </c>
      <c r="B55684" s="1">
        <f>DATE(2001,9,1) + TIME(0,0,0)</f>
        <v>37135</v>
      </c>
      <c r="C55684">
        <v>23.282241821</v>
      </c>
    </row>
    <row r="55685" spans="1:3" x14ac:dyDescent="0.25">
      <c r="A55685">
        <v>639</v>
      </c>
      <c r="B55685" s="1">
        <f>DATE(2001,10,1) + TIME(0,0,0)</f>
        <v>37165</v>
      </c>
      <c r="C55685">
        <v>23.53695488</v>
      </c>
    </row>
    <row r="55686" spans="1:3" x14ac:dyDescent="0.25">
      <c r="A55686">
        <v>670</v>
      </c>
      <c r="B55686" s="1">
        <f>DATE(2001,11,1) + TIME(0,0,0)</f>
        <v>37196</v>
      </c>
      <c r="C55686">
        <v>23.784807205</v>
      </c>
    </row>
    <row r="55687" spans="1:3" x14ac:dyDescent="0.25">
      <c r="A55687">
        <v>700</v>
      </c>
      <c r="B55687" s="1">
        <f>DATE(2001,12,1) + TIME(0,0,0)</f>
        <v>37226</v>
      </c>
      <c r="C55687">
        <v>24.010686874000001</v>
      </c>
    </row>
    <row r="55688" spans="1:3" x14ac:dyDescent="0.25">
      <c r="A55688">
        <v>731</v>
      </c>
      <c r="B55688" s="1">
        <f>DATE(2002,1,1) + TIME(0,0,0)</f>
        <v>37257</v>
      </c>
      <c r="C55688">
        <v>24.229461669999999</v>
      </c>
    </row>
    <row r="55689" spans="1:3" x14ac:dyDescent="0.25">
      <c r="A55689">
        <v>762</v>
      </c>
      <c r="B55689" s="1">
        <f>DATE(2002,2,1) + TIME(0,0,0)</f>
        <v>37288</v>
      </c>
      <c r="C55689">
        <v>24.432598114000001</v>
      </c>
    </row>
    <row r="55690" spans="1:3" x14ac:dyDescent="0.25">
      <c r="A55690">
        <v>790</v>
      </c>
      <c r="B55690" s="1">
        <f>DATE(2002,3,1) + TIME(0,0,0)</f>
        <v>37316</v>
      </c>
      <c r="C55690">
        <v>24.603124618999999</v>
      </c>
    </row>
    <row r="55691" spans="1:3" x14ac:dyDescent="0.25">
      <c r="A55691">
        <v>821</v>
      </c>
      <c r="B55691" s="1">
        <f>DATE(2002,4,1) + TIME(0,0,0)</f>
        <v>37347</v>
      </c>
      <c r="C55691">
        <v>24.777948380000002</v>
      </c>
    </row>
    <row r="55692" spans="1:3" x14ac:dyDescent="0.25">
      <c r="A55692">
        <v>851</v>
      </c>
      <c r="B55692" s="1">
        <f>DATE(2002,5,1) + TIME(0,0,0)</f>
        <v>37377</v>
      </c>
      <c r="C55692">
        <v>24.933210373000001</v>
      </c>
    </row>
    <row r="55693" spans="1:3" x14ac:dyDescent="0.25">
      <c r="A55693">
        <v>882</v>
      </c>
      <c r="B55693" s="1">
        <f>DATE(2002,6,1) + TIME(0,0,0)</f>
        <v>37408</v>
      </c>
      <c r="C55693">
        <v>25.079301833999999</v>
      </c>
    </row>
    <row r="55694" spans="1:3" x14ac:dyDescent="0.25">
      <c r="A55694">
        <v>912</v>
      </c>
      <c r="B55694" s="1">
        <f>DATE(2002,7,1) + TIME(0,0,0)</f>
        <v>37438</v>
      </c>
      <c r="C55694">
        <v>25.207483291999999</v>
      </c>
    </row>
    <row r="55695" spans="1:3" x14ac:dyDescent="0.25">
      <c r="A55695">
        <v>943</v>
      </c>
      <c r="B55695" s="1">
        <f>DATE(2002,8,1) + TIME(0,0,0)</f>
        <v>37469</v>
      </c>
      <c r="C55695">
        <v>25.327547073000002</v>
      </c>
    </row>
    <row r="55696" spans="1:3" x14ac:dyDescent="0.25">
      <c r="A55696">
        <v>974</v>
      </c>
      <c r="B55696" s="1">
        <f>DATE(2002,9,1) + TIME(0,0,0)</f>
        <v>37500</v>
      </c>
      <c r="C55696">
        <v>25.436735153000001</v>
      </c>
    </row>
    <row r="55697" spans="1:3" x14ac:dyDescent="0.25">
      <c r="A55697">
        <v>1004</v>
      </c>
      <c r="B55697" s="1">
        <f>DATE(2002,10,1) + TIME(0,0,0)</f>
        <v>37530</v>
      </c>
      <c r="C55697">
        <v>25.533172607000001</v>
      </c>
    </row>
    <row r="55698" spans="1:3" x14ac:dyDescent="0.25">
      <c r="A55698">
        <v>1035</v>
      </c>
      <c r="B55698" s="1">
        <f>DATE(2002,11,1) + TIME(0,0,0)</f>
        <v>37561</v>
      </c>
      <c r="C55698">
        <v>25.626514435000001</v>
      </c>
    </row>
    <row r="55699" spans="1:3" x14ac:dyDescent="0.25">
      <c r="A55699">
        <v>1065</v>
      </c>
      <c r="B55699" s="1">
        <f>DATE(2002,12,1) + TIME(0,0,0)</f>
        <v>37591</v>
      </c>
      <c r="C55699">
        <v>25.711452483999999</v>
      </c>
    </row>
    <row r="55700" spans="1:3" x14ac:dyDescent="0.25">
      <c r="A55700">
        <v>1096</v>
      </c>
      <c r="B55700" s="1">
        <f>DATE(2003,1,1) + TIME(0,0,0)</f>
        <v>37622</v>
      </c>
      <c r="C55700">
        <v>25.794540404999999</v>
      </c>
    </row>
    <row r="55701" spans="1:3" x14ac:dyDescent="0.25">
      <c r="A55701">
        <v>1127</v>
      </c>
      <c r="B55701" s="1">
        <f>DATE(2003,2,1) + TIME(0,0,0)</f>
        <v>37653</v>
      </c>
      <c r="C55701">
        <v>25.874080658</v>
      </c>
    </row>
    <row r="55702" spans="1:3" x14ac:dyDescent="0.25">
      <c r="A55702">
        <v>1155</v>
      </c>
      <c r="B55702" s="1">
        <f>DATE(2003,3,1) + TIME(0,0,0)</f>
        <v>37681</v>
      </c>
      <c r="C55702">
        <v>25.942808151000001</v>
      </c>
    </row>
    <row r="55703" spans="1:3" x14ac:dyDescent="0.25">
      <c r="A55703">
        <v>1186</v>
      </c>
      <c r="B55703" s="1">
        <f>DATE(2003,4,1) + TIME(0,0,0)</f>
        <v>37712</v>
      </c>
      <c r="C55703">
        <v>26.015684128</v>
      </c>
    </row>
    <row r="55704" spans="1:3" x14ac:dyDescent="0.25">
      <c r="A55704">
        <v>1216</v>
      </c>
      <c r="B55704" s="1">
        <f>DATE(2003,5,1) + TIME(0,0,0)</f>
        <v>37742</v>
      </c>
      <c r="C55704">
        <v>26.083282471</v>
      </c>
    </row>
    <row r="55705" spans="1:3" x14ac:dyDescent="0.25">
      <c r="A55705">
        <v>1247</v>
      </c>
      <c r="B55705" s="1">
        <f>DATE(2003,6,1) + TIME(0,0,0)</f>
        <v>37773</v>
      </c>
      <c r="C55705">
        <v>26.150403976</v>
      </c>
    </row>
    <row r="55706" spans="1:3" x14ac:dyDescent="0.25">
      <c r="A55706">
        <v>1277</v>
      </c>
      <c r="B55706" s="1">
        <f>DATE(2003,7,1) + TIME(0,0,0)</f>
        <v>37803</v>
      </c>
      <c r="C55706">
        <v>26.212955475000001</v>
      </c>
    </row>
    <row r="55707" spans="1:3" x14ac:dyDescent="0.25">
      <c r="A55707">
        <v>1308</v>
      </c>
      <c r="B55707" s="1">
        <f>DATE(2003,8,1) + TIME(0,0,0)</f>
        <v>37834</v>
      </c>
      <c r="C55707">
        <v>26.275320053000002</v>
      </c>
    </row>
    <row r="55708" spans="1:3" x14ac:dyDescent="0.25">
      <c r="A55708">
        <v>1339</v>
      </c>
      <c r="B55708" s="1">
        <f>DATE(2003,9,1) + TIME(0,0,0)</f>
        <v>37865</v>
      </c>
      <c r="C55708">
        <v>26.335550307999998</v>
      </c>
    </row>
    <row r="55709" spans="1:3" x14ac:dyDescent="0.25">
      <c r="A55709">
        <v>1369</v>
      </c>
      <c r="B55709" s="1">
        <f>DATE(2003,10,1) + TIME(0,0,0)</f>
        <v>37895</v>
      </c>
      <c r="C55709">
        <v>26.391937255999999</v>
      </c>
    </row>
    <row r="55710" spans="1:3" x14ac:dyDescent="0.25">
      <c r="A55710">
        <v>1400</v>
      </c>
      <c r="B55710" s="1">
        <f>DATE(2003,11,1) + TIME(0,0,0)</f>
        <v>37926</v>
      </c>
      <c r="C55710">
        <v>26.448352814</v>
      </c>
    </row>
    <row r="55711" spans="1:3" x14ac:dyDescent="0.25">
      <c r="A55711">
        <v>1430</v>
      </c>
      <c r="B55711" s="1">
        <f>DATE(2003,12,1) + TIME(0,0,0)</f>
        <v>37956</v>
      </c>
      <c r="C55711">
        <v>26.501237869000001</v>
      </c>
    </row>
    <row r="55712" spans="1:3" x14ac:dyDescent="0.25">
      <c r="A55712">
        <v>1461</v>
      </c>
      <c r="B55712" s="1">
        <f>DATE(2004,1,1) + TIME(0,0,0)</f>
        <v>37987</v>
      </c>
      <c r="C55712">
        <v>26.554197310999999</v>
      </c>
    </row>
    <row r="55713" spans="1:3" x14ac:dyDescent="0.25">
      <c r="A55713">
        <v>1492</v>
      </c>
      <c r="B55713" s="1">
        <f>DATE(2004,2,1) + TIME(0,0,0)</f>
        <v>38018</v>
      </c>
      <c r="C55713">
        <v>26.605506897000001</v>
      </c>
    </row>
    <row r="55714" spans="1:3" x14ac:dyDescent="0.25">
      <c r="A55714">
        <v>1521</v>
      </c>
      <c r="B55714" s="1">
        <f>DATE(2004,3,1) + TIME(0,0,0)</f>
        <v>38047</v>
      </c>
      <c r="C55714">
        <v>26.652080536</v>
      </c>
    </row>
    <row r="55715" spans="1:3" x14ac:dyDescent="0.25">
      <c r="A55715">
        <v>1552</v>
      </c>
      <c r="B55715" s="1">
        <f>DATE(2004,4,1) + TIME(0,0,0)</f>
        <v>38078</v>
      </c>
      <c r="C55715">
        <v>26.700431823999999</v>
      </c>
    </row>
    <row r="55716" spans="1:3" x14ac:dyDescent="0.25">
      <c r="A55716">
        <v>1582</v>
      </c>
      <c r="B55716" s="1">
        <f>DATE(2004,5,1) + TIME(0,0,0)</f>
        <v>38108</v>
      </c>
      <c r="C55716">
        <v>26.74577713</v>
      </c>
    </row>
    <row r="55717" spans="1:3" x14ac:dyDescent="0.25">
      <c r="A55717">
        <v>1613</v>
      </c>
      <c r="B55717" s="1">
        <f>DATE(2004,6,1) + TIME(0,0,0)</f>
        <v>38139</v>
      </c>
      <c r="C55717">
        <v>26.791189194000001</v>
      </c>
    </row>
    <row r="55718" spans="1:3" x14ac:dyDescent="0.25">
      <c r="A55718">
        <v>1643</v>
      </c>
      <c r="B55718" s="1">
        <f>DATE(2004,7,1) + TIME(0,0,0)</f>
        <v>38169</v>
      </c>
      <c r="C55718">
        <v>26.833921432</v>
      </c>
    </row>
    <row r="55719" spans="1:3" x14ac:dyDescent="0.25">
      <c r="A55719">
        <v>1674</v>
      </c>
      <c r="B55719" s="1">
        <f>DATE(2004,8,1) + TIME(0,0,0)</f>
        <v>38200</v>
      </c>
      <c r="C55719">
        <v>26.876932144000001</v>
      </c>
    </row>
    <row r="55720" spans="1:3" x14ac:dyDescent="0.25">
      <c r="A55720">
        <v>1705</v>
      </c>
      <c r="B55720" s="1">
        <f>DATE(2004,9,1) + TIME(0,0,0)</f>
        <v>38231</v>
      </c>
      <c r="C55720">
        <v>26.918855666999999</v>
      </c>
    </row>
    <row r="55721" spans="1:3" x14ac:dyDescent="0.25">
      <c r="A55721">
        <v>1735</v>
      </c>
      <c r="B55721" s="1">
        <f>DATE(2004,10,1) + TIME(0,0,0)</f>
        <v>38261</v>
      </c>
      <c r="C55721">
        <v>26.958507537999999</v>
      </c>
    </row>
    <row r="55722" spans="1:3" x14ac:dyDescent="0.25">
      <c r="A55722">
        <v>1766</v>
      </c>
      <c r="B55722" s="1">
        <f>DATE(2004,11,1) + TIME(0,0,0)</f>
        <v>38292</v>
      </c>
      <c r="C55722">
        <v>26.998651505000002</v>
      </c>
    </row>
    <row r="55723" spans="1:3" x14ac:dyDescent="0.25">
      <c r="A55723">
        <v>1796</v>
      </c>
      <c r="B55723" s="1">
        <f>DATE(2004,12,1) + TIME(0,0,0)</f>
        <v>38322</v>
      </c>
      <c r="C55723">
        <v>27.036752701000001</v>
      </c>
    </row>
    <row r="55724" spans="1:3" x14ac:dyDescent="0.25">
      <c r="A55724">
        <v>1827</v>
      </c>
      <c r="B55724" s="1">
        <f>DATE(2005,1,1) + TIME(0,0,0)</f>
        <v>38353</v>
      </c>
      <c r="C55724">
        <v>27.075220108</v>
      </c>
    </row>
    <row r="55725" spans="1:3" x14ac:dyDescent="0.25">
      <c r="A55725">
        <v>1858</v>
      </c>
      <c r="B55725" s="1">
        <f>DATE(2005,2,1) + TIME(0,0,0)</f>
        <v>38384</v>
      </c>
      <c r="C55725">
        <v>27.112840651999999</v>
      </c>
    </row>
    <row r="55726" spans="1:3" x14ac:dyDescent="0.25">
      <c r="A55726">
        <v>1886</v>
      </c>
      <c r="B55726" s="1">
        <f>DATE(2005,3,1) + TIME(0,0,0)</f>
        <v>38412</v>
      </c>
      <c r="C55726">
        <v>27.146169661999998</v>
      </c>
    </row>
    <row r="55727" spans="1:3" x14ac:dyDescent="0.25">
      <c r="A55727">
        <v>1917</v>
      </c>
      <c r="B55727" s="1">
        <f>DATE(2005,4,1) + TIME(0,0,0)</f>
        <v>38443</v>
      </c>
      <c r="C55727">
        <v>27.182384491000001</v>
      </c>
    </row>
    <row r="55728" spans="1:3" x14ac:dyDescent="0.25">
      <c r="A55728">
        <v>1947</v>
      </c>
      <c r="B55728" s="1">
        <f>DATE(2005,5,1) + TIME(0,0,0)</f>
        <v>38473</v>
      </c>
      <c r="C55728">
        <v>27.216766357000001</v>
      </c>
    </row>
    <row r="55729" spans="1:3" x14ac:dyDescent="0.25">
      <c r="A55729">
        <v>1978</v>
      </c>
      <c r="B55729" s="1">
        <f>DATE(2005,6,1) + TIME(0,0,0)</f>
        <v>38504</v>
      </c>
      <c r="C55729">
        <v>27.251638411999998</v>
      </c>
    </row>
    <row r="55730" spans="1:3" x14ac:dyDescent="0.25">
      <c r="A55730">
        <v>2008</v>
      </c>
      <c r="B55730" s="1">
        <f>DATE(2005,7,1) + TIME(0,0,0)</f>
        <v>38534</v>
      </c>
      <c r="C55730">
        <v>27.284772873000001</v>
      </c>
    </row>
    <row r="55731" spans="1:3" x14ac:dyDescent="0.25">
      <c r="A55731">
        <v>2039</v>
      </c>
      <c r="B55731" s="1">
        <f>DATE(2005,8,1) + TIME(0,0,0)</f>
        <v>38565</v>
      </c>
      <c r="C55731">
        <v>27.318399428999999</v>
      </c>
    </row>
    <row r="55732" spans="1:3" x14ac:dyDescent="0.25">
      <c r="A55732">
        <v>2070</v>
      </c>
      <c r="B55732" s="1">
        <f>DATE(2005,9,1) + TIME(0,0,0)</f>
        <v>38596</v>
      </c>
      <c r="C55732">
        <v>27.351425170999999</v>
      </c>
    </row>
    <row r="55733" spans="1:3" x14ac:dyDescent="0.25">
      <c r="A55733">
        <v>2100</v>
      </c>
      <c r="B55733" s="1">
        <f>DATE(2005,10,1) + TIME(0,0,0)</f>
        <v>38626</v>
      </c>
      <c r="C55733">
        <v>27.382833480999999</v>
      </c>
    </row>
    <row r="55734" spans="1:3" x14ac:dyDescent="0.25">
      <c r="A55734">
        <v>2131</v>
      </c>
      <c r="B55734" s="1">
        <f>DATE(2005,11,1) + TIME(0,0,0)</f>
        <v>38657</v>
      </c>
      <c r="C55734">
        <v>27.414743423000001</v>
      </c>
    </row>
    <row r="55735" spans="1:3" x14ac:dyDescent="0.25">
      <c r="A55735">
        <v>2161</v>
      </c>
      <c r="B55735" s="1">
        <f>DATE(2005,12,1) + TIME(0,0,0)</f>
        <v>38687</v>
      </c>
      <c r="C55735">
        <v>27.44511795</v>
      </c>
    </row>
    <row r="55736" spans="1:3" x14ac:dyDescent="0.25">
      <c r="A55736">
        <v>2192</v>
      </c>
      <c r="B55736" s="1">
        <f>DATE(2006,1,1) + TIME(0,0,0)</f>
        <v>38718</v>
      </c>
      <c r="C55736">
        <v>27.476013183999999</v>
      </c>
    </row>
    <row r="55737" spans="1:3" x14ac:dyDescent="0.25">
      <c r="A55737">
        <v>2223</v>
      </c>
      <c r="B55737" s="1">
        <f>DATE(2006,2,1) + TIME(0,0,0)</f>
        <v>38749</v>
      </c>
      <c r="C55737">
        <v>27.506483077999999</v>
      </c>
    </row>
    <row r="55738" spans="1:3" x14ac:dyDescent="0.25">
      <c r="A55738">
        <v>2251</v>
      </c>
      <c r="B55738" s="1">
        <f>DATE(2006,3,1) + TIME(0,0,0)</f>
        <v>38777</v>
      </c>
      <c r="C55738">
        <v>27.533678054999999</v>
      </c>
    </row>
    <row r="55739" spans="1:3" x14ac:dyDescent="0.25">
      <c r="A55739">
        <v>2282</v>
      </c>
      <c r="B55739" s="1">
        <f>DATE(2006,4,1) + TIME(0,0,0)</f>
        <v>38808</v>
      </c>
      <c r="C55739">
        <v>27.563440322999998</v>
      </c>
    </row>
    <row r="55740" spans="1:3" x14ac:dyDescent="0.25">
      <c r="A55740">
        <v>2312</v>
      </c>
      <c r="B55740" s="1">
        <f>DATE(2006,5,1) + TIME(0,0,0)</f>
        <v>38838</v>
      </c>
      <c r="C55740">
        <v>27.591915131</v>
      </c>
    </row>
    <row r="55741" spans="1:3" x14ac:dyDescent="0.25">
      <c r="A55741">
        <v>2343</v>
      </c>
      <c r="B55741" s="1">
        <f>DATE(2006,6,1) + TIME(0,0,0)</f>
        <v>38869</v>
      </c>
      <c r="C55741">
        <v>27.621015548999999</v>
      </c>
    </row>
    <row r="55742" spans="1:3" x14ac:dyDescent="0.25">
      <c r="A55742">
        <v>2373</v>
      </c>
      <c r="B55742" s="1">
        <f>DATE(2006,7,1) + TIME(0,0,0)</f>
        <v>38899</v>
      </c>
      <c r="C55742">
        <v>27.648874283000001</v>
      </c>
    </row>
    <row r="55743" spans="1:3" x14ac:dyDescent="0.25">
      <c r="A55743">
        <v>2404</v>
      </c>
      <c r="B55743" s="1">
        <f>DATE(2006,8,1) + TIME(0,0,0)</f>
        <v>38930</v>
      </c>
      <c r="C55743">
        <v>27.677362442</v>
      </c>
    </row>
    <row r="55744" spans="1:3" x14ac:dyDescent="0.25">
      <c r="A55744">
        <v>2435</v>
      </c>
      <c r="B55744" s="1">
        <f>DATE(2006,9,1) + TIME(0,0,0)</f>
        <v>38961</v>
      </c>
      <c r="C55744">
        <v>27.705575942999999</v>
      </c>
    </row>
    <row r="55745" spans="1:3" x14ac:dyDescent="0.25">
      <c r="A55745">
        <v>2465</v>
      </c>
      <c r="B55745" s="1">
        <f>DATE(2006,10,1) + TIME(0,0,0)</f>
        <v>38991</v>
      </c>
      <c r="C55745">
        <v>27.732624053999999</v>
      </c>
    </row>
    <row r="55746" spans="1:3" x14ac:dyDescent="0.25">
      <c r="A55746">
        <v>2496</v>
      </c>
      <c r="B55746" s="1">
        <f>DATE(2006,11,1) + TIME(0,0,0)</f>
        <v>39022</v>
      </c>
      <c r="C55746">
        <v>27.760334015000002</v>
      </c>
    </row>
    <row r="55747" spans="1:3" x14ac:dyDescent="0.25">
      <c r="A55747">
        <v>2526</v>
      </c>
      <c r="B55747" s="1">
        <f>DATE(2006,12,1) + TIME(0,0,0)</f>
        <v>39052</v>
      </c>
      <c r="C55747">
        <v>27.786912917999999</v>
      </c>
    </row>
    <row r="55748" spans="1:3" x14ac:dyDescent="0.25">
      <c r="A55748">
        <v>2557</v>
      </c>
      <c r="B55748" s="1">
        <f>DATE(2007,1,1) + TIME(0,0,0)</f>
        <v>39083</v>
      </c>
      <c r="C55748">
        <v>27.814153671</v>
      </c>
    </row>
    <row r="55749" spans="1:3" x14ac:dyDescent="0.25">
      <c r="A55749">
        <v>2588</v>
      </c>
      <c r="B55749" s="1">
        <f>DATE(2007,2,1) + TIME(0,0,0)</f>
        <v>39114</v>
      </c>
      <c r="C55749">
        <v>27.841161727999999</v>
      </c>
    </row>
    <row r="55750" spans="1:3" x14ac:dyDescent="0.25">
      <c r="A55750">
        <v>2616</v>
      </c>
      <c r="B55750" s="1">
        <f>DATE(2007,3,1) + TIME(0,0,0)</f>
        <v>39142</v>
      </c>
      <c r="C55750">
        <v>27.865354537999998</v>
      </c>
    </row>
    <row r="55751" spans="1:3" x14ac:dyDescent="0.25">
      <c r="A55751">
        <v>2647</v>
      </c>
      <c r="B55751" s="1">
        <f>DATE(2007,4,1) + TIME(0,0,0)</f>
        <v>39173</v>
      </c>
      <c r="C55751">
        <v>27.891908646000001</v>
      </c>
    </row>
    <row r="55752" spans="1:3" x14ac:dyDescent="0.25">
      <c r="A55752">
        <v>2677</v>
      </c>
      <c r="B55752" s="1">
        <f>DATE(2007,5,1) + TIME(0,0,0)</f>
        <v>39203</v>
      </c>
      <c r="C55752">
        <v>27.917366028</v>
      </c>
    </row>
    <row r="55753" spans="1:3" x14ac:dyDescent="0.25">
      <c r="A55753">
        <v>2708</v>
      </c>
      <c r="B55753" s="1">
        <f>DATE(2007,6,1) + TIME(0,0,0)</f>
        <v>39234</v>
      </c>
      <c r="C55753">
        <v>27.943454742</v>
      </c>
    </row>
    <row r="55754" spans="1:3" x14ac:dyDescent="0.25">
      <c r="A55754">
        <v>2738</v>
      </c>
      <c r="B55754" s="1">
        <f>DATE(2007,7,1) + TIME(0,0,0)</f>
        <v>39264</v>
      </c>
      <c r="C55754">
        <v>27.968492508000001</v>
      </c>
    </row>
    <row r="55755" spans="1:3" x14ac:dyDescent="0.25">
      <c r="A55755">
        <v>2769</v>
      </c>
      <c r="B55755" s="1">
        <f>DATE(2007,8,1) + TIME(0,0,0)</f>
        <v>39295</v>
      </c>
      <c r="C55755">
        <v>27.994184493999999</v>
      </c>
    </row>
    <row r="55756" spans="1:3" x14ac:dyDescent="0.25">
      <c r="A55756">
        <v>2800</v>
      </c>
      <c r="B55756" s="1">
        <f>DATE(2007,9,1) + TIME(0,0,0)</f>
        <v>39326</v>
      </c>
      <c r="C55756">
        <v>28.019664764000002</v>
      </c>
    </row>
    <row r="55757" spans="1:3" x14ac:dyDescent="0.25">
      <c r="A55757">
        <v>2830</v>
      </c>
      <c r="B55757" s="1">
        <f>DATE(2007,10,1) + TIME(0,0,0)</f>
        <v>39356</v>
      </c>
      <c r="C55757">
        <v>28.044153214000001</v>
      </c>
    </row>
    <row r="55758" spans="1:3" x14ac:dyDescent="0.25">
      <c r="A55758">
        <v>2861</v>
      </c>
      <c r="B55758" s="1">
        <f>DATE(2007,11,1) + TIME(0,0,0)</f>
        <v>39387</v>
      </c>
      <c r="C55758">
        <v>28.069242477</v>
      </c>
    </row>
    <row r="55759" spans="1:3" x14ac:dyDescent="0.25">
      <c r="A55759">
        <v>2891</v>
      </c>
      <c r="B55759" s="1">
        <f>DATE(2007,12,1) + TIME(0,0,0)</f>
        <v>39417</v>
      </c>
      <c r="C55759">
        <v>28.093349456999999</v>
      </c>
    </row>
    <row r="55760" spans="1:3" x14ac:dyDescent="0.25">
      <c r="A55760">
        <v>2922</v>
      </c>
      <c r="B55760" s="1">
        <f>DATE(2008,1,1) + TIME(0,0,0)</f>
        <v>39448</v>
      </c>
      <c r="C55760">
        <v>28.118036270000001</v>
      </c>
    </row>
    <row r="55761" spans="1:3" x14ac:dyDescent="0.25">
      <c r="A55761">
        <v>2953</v>
      </c>
      <c r="B55761" s="1">
        <f>DATE(2008,2,1) + TIME(0,0,0)</f>
        <v>39479</v>
      </c>
      <c r="C55761">
        <v>28.142520905000001</v>
      </c>
    </row>
    <row r="55762" spans="1:3" x14ac:dyDescent="0.25">
      <c r="A55762">
        <v>2982</v>
      </c>
      <c r="B55762" s="1">
        <f>DATE(2008,3,1) + TIME(0,0,0)</f>
        <v>39508</v>
      </c>
      <c r="C55762">
        <v>28.165187836000001</v>
      </c>
    </row>
    <row r="55763" spans="1:3" x14ac:dyDescent="0.25">
      <c r="A55763">
        <v>3013</v>
      </c>
      <c r="B55763" s="1">
        <f>DATE(2008,4,1) + TIME(0,0,0)</f>
        <v>39539</v>
      </c>
      <c r="C55763">
        <v>28.189216613999999</v>
      </c>
    </row>
    <row r="55764" spans="1:3" x14ac:dyDescent="0.25">
      <c r="A55764">
        <v>3043</v>
      </c>
      <c r="B55764" s="1">
        <f>DATE(2008,5,1) + TIME(0,0,0)</f>
        <v>39569</v>
      </c>
      <c r="C55764">
        <v>28.212253571000002</v>
      </c>
    </row>
    <row r="55765" spans="1:3" x14ac:dyDescent="0.25">
      <c r="A55765">
        <v>3074</v>
      </c>
      <c r="B55765" s="1">
        <f>DATE(2008,6,1) + TIME(0,0,0)</f>
        <v>39600</v>
      </c>
      <c r="C55765">
        <v>28.235868453999998</v>
      </c>
    </row>
    <row r="55766" spans="1:3" x14ac:dyDescent="0.25">
      <c r="A55766">
        <v>3104</v>
      </c>
      <c r="B55766" s="1">
        <f>DATE(2008,7,1) + TIME(0,0,0)</f>
        <v>39630</v>
      </c>
      <c r="C55766">
        <v>28.258516312000001</v>
      </c>
    </row>
    <row r="55767" spans="1:3" x14ac:dyDescent="0.25">
      <c r="A55767">
        <v>3135</v>
      </c>
      <c r="B55767" s="1">
        <f>DATE(2008,8,1) + TIME(0,0,0)</f>
        <v>39661</v>
      </c>
      <c r="C55767">
        <v>28.281738280999999</v>
      </c>
    </row>
    <row r="55768" spans="1:3" x14ac:dyDescent="0.25">
      <c r="A55768">
        <v>3166</v>
      </c>
      <c r="B55768" s="1">
        <f>DATE(2008,9,1) + TIME(0,0,0)</f>
        <v>39692</v>
      </c>
      <c r="C55768">
        <v>28.304752350000001</v>
      </c>
    </row>
    <row r="55769" spans="1:3" x14ac:dyDescent="0.25">
      <c r="A55769">
        <v>3196</v>
      </c>
      <c r="B55769" s="1">
        <f>DATE(2008,10,1) + TIME(0,0,0)</f>
        <v>39722</v>
      </c>
      <c r="C55769">
        <v>28.326850890999999</v>
      </c>
    </row>
    <row r="55770" spans="1:3" x14ac:dyDescent="0.25">
      <c r="A55770">
        <v>3227</v>
      </c>
      <c r="B55770" s="1">
        <f>DATE(2008,11,1) + TIME(0,0,0)</f>
        <v>39753</v>
      </c>
      <c r="C55770">
        <v>28.349487305</v>
      </c>
    </row>
    <row r="55771" spans="1:3" x14ac:dyDescent="0.25">
      <c r="A55771">
        <v>3257</v>
      </c>
      <c r="B55771" s="1">
        <f>DATE(2008,12,1) + TIME(0,0,0)</f>
        <v>39783</v>
      </c>
      <c r="C55771">
        <v>28.371221542000001</v>
      </c>
    </row>
    <row r="55772" spans="1:3" x14ac:dyDescent="0.25">
      <c r="A55772">
        <v>3288</v>
      </c>
      <c r="B55772" s="1">
        <f>DATE(2009,1,1) + TIME(0,0,0)</f>
        <v>39814</v>
      </c>
      <c r="C55772">
        <v>28.393482208000002</v>
      </c>
    </row>
    <row r="55773" spans="1:3" x14ac:dyDescent="0.25">
      <c r="A55773">
        <v>3319</v>
      </c>
      <c r="B55773" s="1">
        <f>DATE(2009,2,1) + TIME(0,0,0)</f>
        <v>39845</v>
      </c>
      <c r="C55773">
        <v>28.415565490999999</v>
      </c>
    </row>
    <row r="55774" spans="1:3" x14ac:dyDescent="0.25">
      <c r="A55774">
        <v>3347</v>
      </c>
      <c r="B55774" s="1">
        <f>DATE(2009,3,1) + TIME(0,0,0)</f>
        <v>39873</v>
      </c>
      <c r="C55774">
        <v>28.435337066999999</v>
      </c>
    </row>
    <row r="55775" spans="1:3" x14ac:dyDescent="0.25">
      <c r="A55775">
        <v>3378</v>
      </c>
      <c r="B55775" s="1">
        <f>DATE(2009,4,1) + TIME(0,0,0)</f>
        <v>39904</v>
      </c>
      <c r="C55775">
        <v>28.457057953</v>
      </c>
    </row>
    <row r="55776" spans="1:3" x14ac:dyDescent="0.25">
      <c r="A55776">
        <v>3408</v>
      </c>
      <c r="B55776" s="1">
        <f>DATE(2009,5,1) + TIME(0,0,0)</f>
        <v>39934</v>
      </c>
      <c r="C55776">
        <v>28.477901459000002</v>
      </c>
    </row>
    <row r="55777" spans="1:3" x14ac:dyDescent="0.25">
      <c r="A55777">
        <v>3439</v>
      </c>
      <c r="B55777" s="1">
        <f>DATE(2009,6,1) + TIME(0,0,0)</f>
        <v>39965</v>
      </c>
      <c r="C55777">
        <v>28.499282836999999</v>
      </c>
    </row>
    <row r="55778" spans="1:3" x14ac:dyDescent="0.25">
      <c r="A55778">
        <v>3469</v>
      </c>
      <c r="B55778" s="1">
        <f>DATE(2009,7,1) + TIME(0,0,0)</f>
        <v>39995</v>
      </c>
      <c r="C55778">
        <v>28.519813538000001</v>
      </c>
    </row>
    <row r="55779" spans="1:3" x14ac:dyDescent="0.25">
      <c r="A55779">
        <v>3500</v>
      </c>
      <c r="B55779" s="1">
        <f>DATE(2009,8,1) + TIME(0,0,0)</f>
        <v>40026</v>
      </c>
      <c r="C55779">
        <v>28.540880203</v>
      </c>
    </row>
    <row r="55780" spans="1:3" x14ac:dyDescent="0.25">
      <c r="A55780">
        <v>3531</v>
      </c>
      <c r="B55780" s="1">
        <f>DATE(2009,9,1) + TIME(0,0,0)</f>
        <v>40057</v>
      </c>
      <c r="C55780">
        <v>28.56180191</v>
      </c>
    </row>
    <row r="55781" spans="1:3" x14ac:dyDescent="0.25">
      <c r="A55781">
        <v>3561</v>
      </c>
      <c r="B55781" s="1">
        <f>DATE(2009,10,1) + TIME(0,0,0)</f>
        <v>40087</v>
      </c>
      <c r="C55781">
        <v>28.58190918</v>
      </c>
    </row>
    <row r="55782" spans="1:3" x14ac:dyDescent="0.25">
      <c r="A55782">
        <v>3592</v>
      </c>
      <c r="B55782" s="1">
        <f>DATE(2009,11,1) + TIME(0,0,0)</f>
        <v>40118</v>
      </c>
      <c r="C55782">
        <v>28.602546692000001</v>
      </c>
    </row>
    <row r="55783" spans="1:3" x14ac:dyDescent="0.25">
      <c r="A55783">
        <v>3622</v>
      </c>
      <c r="B55783" s="1">
        <f>DATE(2009,12,1) + TIME(0,0,0)</f>
        <v>40148</v>
      </c>
      <c r="C55783">
        <v>28.622385025</v>
      </c>
    </row>
    <row r="55784" spans="1:3" x14ac:dyDescent="0.25">
      <c r="A55784">
        <v>3653</v>
      </c>
      <c r="B55784" s="1">
        <f>DATE(2010,1,1) + TIME(0,0,0)</f>
        <v>40179</v>
      </c>
      <c r="C55784">
        <v>28.642747879000002</v>
      </c>
    </row>
    <row r="55785" spans="1:3" x14ac:dyDescent="0.25">
      <c r="A55785">
        <v>3684</v>
      </c>
      <c r="B55785" s="1">
        <f>DATE(2010,2,1) + TIME(0,0,0)</f>
        <v>40210</v>
      </c>
      <c r="C55785">
        <v>28.662975311</v>
      </c>
    </row>
    <row r="55786" spans="1:3" x14ac:dyDescent="0.25">
      <c r="A55786">
        <v>3712</v>
      </c>
      <c r="B55786" s="1">
        <f>DATE(2010,3,1) + TIME(0,0,0)</f>
        <v>40238</v>
      </c>
      <c r="C55786">
        <v>28.681125641000001</v>
      </c>
    </row>
    <row r="55787" spans="1:3" x14ac:dyDescent="0.25">
      <c r="A55787">
        <v>3743</v>
      </c>
      <c r="B55787" s="1">
        <f>DATE(2010,4,1) + TIME(0,0,0)</f>
        <v>40269</v>
      </c>
      <c r="C55787">
        <v>28.701093673999999</v>
      </c>
    </row>
    <row r="55788" spans="1:3" x14ac:dyDescent="0.25">
      <c r="A55788">
        <v>3773</v>
      </c>
      <c r="B55788" s="1">
        <f>DATE(2010,5,1) + TIME(0,0,0)</f>
        <v>40299</v>
      </c>
      <c r="C55788">
        <v>28.720291138</v>
      </c>
    </row>
    <row r="55789" spans="1:3" x14ac:dyDescent="0.25">
      <c r="A55789">
        <v>3804</v>
      </c>
      <c r="B55789" s="1">
        <f>DATE(2010,6,1) + TIME(0,0,0)</f>
        <v>40330</v>
      </c>
      <c r="C55789">
        <v>28.739997863999999</v>
      </c>
    </row>
    <row r="55790" spans="1:3" x14ac:dyDescent="0.25">
      <c r="A55790">
        <v>3834</v>
      </c>
      <c r="B55790" s="1">
        <f>DATE(2010,7,1) + TIME(0,0,0)</f>
        <v>40360</v>
      </c>
      <c r="C55790">
        <v>28.758945465</v>
      </c>
    </row>
    <row r="55791" spans="1:3" x14ac:dyDescent="0.25">
      <c r="A55791">
        <v>3865</v>
      </c>
      <c r="B55791" s="1">
        <f>DATE(2010,8,1) + TIME(0,0,0)</f>
        <v>40391</v>
      </c>
      <c r="C55791">
        <v>28.778402327999999</v>
      </c>
    </row>
    <row r="55792" spans="1:3" x14ac:dyDescent="0.25">
      <c r="A55792">
        <v>3896</v>
      </c>
      <c r="B55792" s="1">
        <f>DATE(2010,9,1) + TIME(0,0,0)</f>
        <v>40422</v>
      </c>
      <c r="C55792">
        <v>28.797739028999999</v>
      </c>
    </row>
    <row r="55793" spans="1:3" x14ac:dyDescent="0.25">
      <c r="A55793">
        <v>3926</v>
      </c>
      <c r="B55793" s="1">
        <f>DATE(2010,10,1) + TIME(0,0,0)</f>
        <v>40452</v>
      </c>
      <c r="C55793">
        <v>28.816339493000001</v>
      </c>
    </row>
    <row r="55794" spans="1:3" x14ac:dyDescent="0.25">
      <c r="A55794">
        <v>3957</v>
      </c>
      <c r="B55794" s="1">
        <f>DATE(2010,11,1) + TIME(0,0,0)</f>
        <v>40483</v>
      </c>
      <c r="C55794">
        <v>28.835447310999999</v>
      </c>
    </row>
    <row r="55795" spans="1:3" x14ac:dyDescent="0.25">
      <c r="A55795">
        <v>3987</v>
      </c>
      <c r="B55795" s="1">
        <f>DATE(2010,12,1) + TIME(0,0,0)</f>
        <v>40513</v>
      </c>
      <c r="C55795">
        <v>28.853832245</v>
      </c>
    </row>
    <row r="55796" spans="1:3" x14ac:dyDescent="0.25">
      <c r="A55796">
        <v>4018</v>
      </c>
      <c r="B55796" s="1">
        <f>DATE(2011,1,1) + TIME(0,0,0)</f>
        <v>40544</v>
      </c>
      <c r="C55796">
        <v>28.872722626000002</v>
      </c>
    </row>
    <row r="55797" spans="1:3" x14ac:dyDescent="0.25">
      <c r="A55797">
        <v>4049</v>
      </c>
      <c r="B55797" s="1">
        <f>DATE(2011,2,1) + TIME(0,0,0)</f>
        <v>40575</v>
      </c>
      <c r="C55797">
        <v>28.891508102</v>
      </c>
    </row>
    <row r="55798" spans="1:3" x14ac:dyDescent="0.25">
      <c r="A55798">
        <v>4077</v>
      </c>
      <c r="B55798" s="1">
        <f>DATE(2011,3,1) + TIME(0,0,0)</f>
        <v>40603</v>
      </c>
      <c r="C55798">
        <v>28.908386230000001</v>
      </c>
    </row>
    <row r="55799" spans="1:3" x14ac:dyDescent="0.25">
      <c r="A55799">
        <v>4108</v>
      </c>
      <c r="B55799" s="1">
        <f>DATE(2011,4,1) + TIME(0,0,0)</f>
        <v>40634</v>
      </c>
      <c r="C55799">
        <v>28.926979065000001</v>
      </c>
    </row>
    <row r="55800" spans="1:3" x14ac:dyDescent="0.25">
      <c r="A55800">
        <v>4138</v>
      </c>
      <c r="B55800" s="1">
        <f>DATE(2011,5,1) + TIME(0,0,0)</f>
        <v>40664</v>
      </c>
      <c r="C55800">
        <v>28.944877625</v>
      </c>
    </row>
    <row r="55801" spans="1:3" x14ac:dyDescent="0.25">
      <c r="A55801">
        <v>4169</v>
      </c>
      <c r="B55801" s="1">
        <f>DATE(2011,6,1) + TIME(0,0,0)</f>
        <v>40695</v>
      </c>
      <c r="C55801">
        <v>28.963283538999999</v>
      </c>
    </row>
    <row r="55802" spans="1:3" x14ac:dyDescent="0.25">
      <c r="A55802">
        <v>4199</v>
      </c>
      <c r="B55802" s="1">
        <f>DATE(2011,7,1) + TIME(0,0,0)</f>
        <v>40725</v>
      </c>
      <c r="C55802">
        <v>28.981006621999999</v>
      </c>
    </row>
    <row r="55803" spans="1:3" x14ac:dyDescent="0.25">
      <c r="A55803">
        <v>4230</v>
      </c>
      <c r="B55803" s="1">
        <f>DATE(2011,8,1) + TIME(0,0,0)</f>
        <v>40756</v>
      </c>
      <c r="C55803">
        <v>28.999235153000001</v>
      </c>
    </row>
    <row r="55804" spans="1:3" x14ac:dyDescent="0.25">
      <c r="A55804">
        <v>4261</v>
      </c>
      <c r="B55804" s="1">
        <f>DATE(2011,9,1) + TIME(0,0,0)</f>
        <v>40787</v>
      </c>
      <c r="C55804">
        <v>29.017375946000001</v>
      </c>
    </row>
    <row r="55805" spans="1:3" x14ac:dyDescent="0.25">
      <c r="A55805">
        <v>4291</v>
      </c>
      <c r="B55805" s="1">
        <f>DATE(2011,10,1) + TIME(0,0,0)</f>
        <v>40817</v>
      </c>
      <c r="C55805">
        <v>29.034852982</v>
      </c>
    </row>
    <row r="55806" spans="1:3" x14ac:dyDescent="0.25">
      <c r="A55806">
        <v>4322</v>
      </c>
      <c r="B55806" s="1">
        <f>DATE(2011,11,1) + TIME(0,0,0)</f>
        <v>40848</v>
      </c>
      <c r="C55806">
        <v>29.052831650000002</v>
      </c>
    </row>
    <row r="55807" spans="1:3" x14ac:dyDescent="0.25">
      <c r="A55807">
        <v>4352</v>
      </c>
      <c r="B55807" s="1">
        <f>DATE(2011,12,1) + TIME(0,0,0)</f>
        <v>40878</v>
      </c>
      <c r="C55807">
        <v>29.07015419</v>
      </c>
    </row>
    <row r="55808" spans="1:3" x14ac:dyDescent="0.25">
      <c r="A55808">
        <v>4383</v>
      </c>
      <c r="B55808" s="1">
        <f>DATE(2012,1,1) + TIME(0,0,0)</f>
        <v>40909</v>
      </c>
      <c r="C55808">
        <v>29.087976456</v>
      </c>
    </row>
    <row r="55809" spans="1:3" x14ac:dyDescent="0.25">
      <c r="A55809">
        <v>4414</v>
      </c>
      <c r="B55809" s="1">
        <f>DATE(2012,2,1) + TIME(0,0,0)</f>
        <v>40940</v>
      </c>
      <c r="C55809">
        <v>29.105724335000001</v>
      </c>
    </row>
    <row r="55810" spans="1:3" x14ac:dyDescent="0.25">
      <c r="A55810">
        <v>4443</v>
      </c>
      <c r="B55810" s="1">
        <f>DATE(2012,3,1) + TIME(0,0,0)</f>
        <v>40969</v>
      </c>
      <c r="C55810">
        <v>29.122259140000001</v>
      </c>
    </row>
    <row r="55811" spans="1:3" x14ac:dyDescent="0.25">
      <c r="A55811">
        <v>4474</v>
      </c>
      <c r="B55811" s="1">
        <f>DATE(2012,4,1) + TIME(0,0,0)</f>
        <v>41000</v>
      </c>
      <c r="C55811">
        <v>29.139862060999999</v>
      </c>
    </row>
    <row r="55812" spans="1:3" x14ac:dyDescent="0.25">
      <c r="A55812">
        <v>4504</v>
      </c>
      <c r="B55812" s="1">
        <f>DATE(2012,5,1) + TIME(0,0,0)</f>
        <v>41030</v>
      </c>
      <c r="C55812">
        <v>29.156829834</v>
      </c>
    </row>
    <row r="55813" spans="1:3" x14ac:dyDescent="0.25">
      <c r="A55813">
        <v>4535</v>
      </c>
      <c r="B55813" s="1">
        <f>DATE(2012,6,1) + TIME(0,0,0)</f>
        <v>41061</v>
      </c>
      <c r="C55813">
        <v>29.174293517999999</v>
      </c>
    </row>
    <row r="55814" spans="1:3" x14ac:dyDescent="0.25">
      <c r="A55814">
        <v>4565</v>
      </c>
      <c r="B55814" s="1">
        <f>DATE(2012,7,1) + TIME(0,0,0)</f>
        <v>41091</v>
      </c>
      <c r="C55814">
        <v>29.19112587</v>
      </c>
    </row>
    <row r="55815" spans="1:3" x14ac:dyDescent="0.25">
      <c r="A55815">
        <v>4596</v>
      </c>
      <c r="B55815" s="1">
        <f>DATE(2012,8,1) + TIME(0,0,0)</f>
        <v>41122</v>
      </c>
      <c r="C55815">
        <v>29.208454132</v>
      </c>
    </row>
    <row r="55816" spans="1:3" x14ac:dyDescent="0.25">
      <c r="A55816">
        <v>4627</v>
      </c>
      <c r="B55816" s="1">
        <f>DATE(2012,9,1) + TIME(0,0,0)</f>
        <v>41153</v>
      </c>
      <c r="C55816">
        <v>29.225715637</v>
      </c>
    </row>
    <row r="55817" spans="1:3" x14ac:dyDescent="0.25">
      <c r="A55817">
        <v>4657</v>
      </c>
      <c r="B55817" s="1">
        <f>DATE(2012,10,1) + TIME(0,0,0)</f>
        <v>41183</v>
      </c>
      <c r="C55817">
        <v>29.242355347</v>
      </c>
    </row>
    <row r="55818" spans="1:3" x14ac:dyDescent="0.25">
      <c r="A55818">
        <v>4688</v>
      </c>
      <c r="B55818" s="1">
        <f>DATE(2012,11,1) + TIME(0,0,0)</f>
        <v>41214</v>
      </c>
      <c r="C55818">
        <v>29.259487151999998</v>
      </c>
    </row>
    <row r="55819" spans="1:3" x14ac:dyDescent="0.25">
      <c r="A55819">
        <v>4718</v>
      </c>
      <c r="B55819" s="1">
        <f>DATE(2012,12,1) + TIME(0,0,0)</f>
        <v>41244</v>
      </c>
      <c r="C55819">
        <v>29.276004790999998</v>
      </c>
    </row>
    <row r="55820" spans="1:3" x14ac:dyDescent="0.25">
      <c r="A55820">
        <v>4749</v>
      </c>
      <c r="B55820" s="1">
        <f>DATE(2013,1,1) + TIME(0,0,0)</f>
        <v>41275</v>
      </c>
      <c r="C55820">
        <v>29.293012618999999</v>
      </c>
    </row>
    <row r="55821" spans="1:3" x14ac:dyDescent="0.25">
      <c r="A55821">
        <v>4780</v>
      </c>
      <c r="B55821" s="1">
        <f>DATE(2013,2,1) + TIME(0,0,0)</f>
        <v>41306</v>
      </c>
      <c r="C55821">
        <v>29.309957504</v>
      </c>
    </row>
    <row r="55822" spans="1:3" x14ac:dyDescent="0.25">
      <c r="A55822">
        <v>4808</v>
      </c>
      <c r="B55822" s="1">
        <f>DATE(2013,3,1) + TIME(0,0,0)</f>
        <v>41334</v>
      </c>
      <c r="C55822">
        <v>29.325212479000001</v>
      </c>
    </row>
    <row r="55823" spans="1:3" x14ac:dyDescent="0.25">
      <c r="A55823">
        <v>4839</v>
      </c>
      <c r="B55823" s="1">
        <f>DATE(2013,4,1) + TIME(0,0,0)</f>
        <v>41365</v>
      </c>
      <c r="C55823">
        <v>29.342048644999998</v>
      </c>
    </row>
    <row r="55824" spans="1:3" x14ac:dyDescent="0.25">
      <c r="A55824">
        <v>4869</v>
      </c>
      <c r="B55824" s="1">
        <f>DATE(2013,5,1) + TIME(0,0,0)</f>
        <v>41395</v>
      </c>
      <c r="C55824">
        <v>29.358291626</v>
      </c>
    </row>
    <row r="55825" spans="1:3" x14ac:dyDescent="0.25">
      <c r="A55825">
        <v>4900</v>
      </c>
      <c r="B55825" s="1">
        <f>DATE(2013,6,1) + TIME(0,0,0)</f>
        <v>41426</v>
      </c>
      <c r="C55825">
        <v>29.375022888</v>
      </c>
    </row>
    <row r="55826" spans="1:3" x14ac:dyDescent="0.25">
      <c r="A55826">
        <v>4930</v>
      </c>
      <c r="B55826" s="1">
        <f>DATE(2013,7,1) + TIME(0,0,0)</f>
        <v>41456</v>
      </c>
      <c r="C55826">
        <v>29.391155243</v>
      </c>
    </row>
    <row r="55827" spans="1:3" x14ac:dyDescent="0.25">
      <c r="A55827">
        <v>4961</v>
      </c>
      <c r="B55827" s="1">
        <f>DATE(2013,8,1) + TIME(0,0,0)</f>
        <v>41487</v>
      </c>
      <c r="C55827">
        <v>29.40776825</v>
      </c>
    </row>
    <row r="55828" spans="1:3" x14ac:dyDescent="0.25">
      <c r="A55828">
        <v>4992</v>
      </c>
      <c r="B55828" s="1">
        <f>DATE(2013,9,1) + TIME(0,0,0)</f>
        <v>41518</v>
      </c>
      <c r="C55828">
        <v>29.424327850000001</v>
      </c>
    </row>
    <row r="55829" spans="1:3" x14ac:dyDescent="0.25">
      <c r="A55829">
        <v>5022</v>
      </c>
      <c r="B55829" s="1">
        <f>DATE(2013,10,1) + TIME(0,0,0)</f>
        <v>41548</v>
      </c>
      <c r="C55829">
        <v>29.440305710000001</v>
      </c>
    </row>
    <row r="55830" spans="1:3" x14ac:dyDescent="0.25">
      <c r="A55830">
        <v>5053</v>
      </c>
      <c r="B55830" s="1">
        <f>DATE(2013,11,1) + TIME(0,0,0)</f>
        <v>41579</v>
      </c>
      <c r="C55830">
        <v>29.456766128999998</v>
      </c>
    </row>
    <row r="55831" spans="1:3" x14ac:dyDescent="0.25">
      <c r="A55831">
        <v>5083</v>
      </c>
      <c r="B55831" s="1">
        <f>DATE(2013,12,1) + TIME(0,0,0)</f>
        <v>41609</v>
      </c>
      <c r="C55831">
        <v>29.472650527999999</v>
      </c>
    </row>
    <row r="55832" spans="1:3" x14ac:dyDescent="0.25">
      <c r="A55832">
        <v>5114</v>
      </c>
      <c r="B55832" s="1">
        <f>DATE(2014,1,1) + TIME(0,0,0)</f>
        <v>41640</v>
      </c>
      <c r="C55832">
        <v>29.489017487000002</v>
      </c>
    </row>
    <row r="55833" spans="1:3" x14ac:dyDescent="0.25">
      <c r="A55833">
        <v>5145</v>
      </c>
      <c r="B55833" s="1">
        <f>DATE(2014,2,1) + TIME(0,0,0)</f>
        <v>41671</v>
      </c>
      <c r="C55833">
        <v>29.505336760999999</v>
      </c>
    </row>
    <row r="55834" spans="1:3" x14ac:dyDescent="0.25">
      <c r="A55834">
        <v>5173</v>
      </c>
      <c r="B55834" s="1">
        <f>DATE(2014,3,1) + TIME(0,0,0)</f>
        <v>41699</v>
      </c>
      <c r="C55834">
        <v>29.52003479</v>
      </c>
    </row>
    <row r="55835" spans="1:3" x14ac:dyDescent="0.25">
      <c r="A55835">
        <v>5204</v>
      </c>
      <c r="B55835" s="1">
        <f>DATE(2014,4,1) + TIME(0,0,0)</f>
        <v>41730</v>
      </c>
      <c r="C55835">
        <v>29.536262512</v>
      </c>
    </row>
    <row r="55836" spans="1:3" x14ac:dyDescent="0.25">
      <c r="A55836">
        <v>5234</v>
      </c>
      <c r="B55836" s="1">
        <f>DATE(2014,5,1) + TIME(0,0,0)</f>
        <v>41760</v>
      </c>
      <c r="C55836">
        <v>29.551921843999999</v>
      </c>
    </row>
    <row r="55837" spans="1:3" x14ac:dyDescent="0.25">
      <c r="A55837">
        <v>5265</v>
      </c>
      <c r="B55837" s="1">
        <f>DATE(2014,6,1) + TIME(0,0,0)</f>
        <v>41791</v>
      </c>
      <c r="C55837">
        <v>29.568059921</v>
      </c>
    </row>
    <row r="55838" spans="1:3" x14ac:dyDescent="0.25">
      <c r="A55838">
        <v>5295</v>
      </c>
      <c r="B55838" s="1">
        <f>DATE(2014,7,1) + TIME(0,0,0)</f>
        <v>41821</v>
      </c>
      <c r="C55838">
        <v>29.583637238000001</v>
      </c>
    </row>
    <row r="55839" spans="1:3" x14ac:dyDescent="0.25">
      <c r="A55839">
        <v>5326</v>
      </c>
      <c r="B55839" s="1">
        <f>DATE(2014,8,1) + TIME(0,0,0)</f>
        <v>41852</v>
      </c>
      <c r="C55839">
        <v>29.599699019999999</v>
      </c>
    </row>
    <row r="55840" spans="1:3" x14ac:dyDescent="0.25">
      <c r="A55840">
        <v>5357</v>
      </c>
      <c r="B55840" s="1">
        <f>DATE(2014,9,1) + TIME(0,0,0)</f>
        <v>41883</v>
      </c>
      <c r="C55840">
        <v>29.615730286000002</v>
      </c>
    </row>
    <row r="55841" spans="1:3" x14ac:dyDescent="0.25">
      <c r="A55841">
        <v>5387</v>
      </c>
      <c r="B55841" s="1">
        <f>DATE(2014,10,1) + TIME(0,0,0)</f>
        <v>41913</v>
      </c>
      <c r="C55841">
        <v>29.631225585999999</v>
      </c>
    </row>
    <row r="55842" spans="1:3" x14ac:dyDescent="0.25">
      <c r="A55842">
        <v>5418</v>
      </c>
      <c r="B55842" s="1">
        <f>DATE(2014,11,1) + TIME(0,0,0)</f>
        <v>41944</v>
      </c>
      <c r="C55842">
        <v>29.647214890000001</v>
      </c>
    </row>
    <row r="55843" spans="1:3" x14ac:dyDescent="0.25">
      <c r="A55843">
        <v>5448</v>
      </c>
      <c r="B55843" s="1">
        <f>DATE(2014,12,1) + TIME(0,0,0)</f>
        <v>41974</v>
      </c>
      <c r="C55843">
        <v>29.662673949999999</v>
      </c>
    </row>
    <row r="55844" spans="1:3" x14ac:dyDescent="0.25">
      <c r="A55844">
        <v>5479</v>
      </c>
      <c r="B55844" s="1">
        <f>DATE(2015,1,1) + TIME(0,0,0)</f>
        <v>42005</v>
      </c>
      <c r="C55844">
        <v>29.678632736000001</v>
      </c>
    </row>
    <row r="55845" spans="1:3" x14ac:dyDescent="0.25">
      <c r="A55845">
        <v>5510</v>
      </c>
      <c r="B55845" s="1">
        <f>DATE(2015,2,1) + TIME(0,0,0)</f>
        <v>42036</v>
      </c>
      <c r="C55845">
        <v>29.694576262999998</v>
      </c>
    </row>
    <row r="55846" spans="1:3" x14ac:dyDescent="0.25">
      <c r="A55846">
        <v>5538</v>
      </c>
      <c r="B55846" s="1">
        <f>DATE(2015,3,1) + TIME(0,0,0)</f>
        <v>42064</v>
      </c>
      <c r="C55846">
        <v>29.708965301999999</v>
      </c>
    </row>
    <row r="55847" spans="1:3" x14ac:dyDescent="0.25">
      <c r="A55847">
        <v>5569</v>
      </c>
      <c r="B55847" s="1">
        <f>DATE(2015,4,1) + TIME(0,0,0)</f>
        <v>42095</v>
      </c>
      <c r="C55847">
        <v>29.724884032999999</v>
      </c>
    </row>
    <row r="55848" spans="1:3" x14ac:dyDescent="0.25">
      <c r="A55848">
        <v>5599</v>
      </c>
      <c r="B55848" s="1">
        <f>DATE(2015,5,1) + TIME(0,0,0)</f>
        <v>42125</v>
      </c>
      <c r="C55848">
        <v>29.740278243999999</v>
      </c>
    </row>
    <row r="55849" spans="1:3" x14ac:dyDescent="0.25">
      <c r="A55849">
        <v>5630</v>
      </c>
      <c r="B55849" s="1">
        <f>DATE(2015,6,1) + TIME(0,0,0)</f>
        <v>42156</v>
      </c>
      <c r="C55849">
        <v>29.756168365000001</v>
      </c>
    </row>
    <row r="55850" spans="1:3" x14ac:dyDescent="0.25">
      <c r="A55850">
        <v>5660</v>
      </c>
      <c r="B55850" s="1">
        <f>DATE(2015,7,1) + TIME(0,0,0)</f>
        <v>42186</v>
      </c>
      <c r="C55850">
        <v>29.771530151</v>
      </c>
    </row>
    <row r="55851" spans="1:3" x14ac:dyDescent="0.25">
      <c r="A55851">
        <v>5691</v>
      </c>
      <c r="B55851" s="1">
        <f>DATE(2015,8,1) + TIME(0,0,0)</f>
        <v>42217</v>
      </c>
      <c r="C55851">
        <v>29.787393569999999</v>
      </c>
    </row>
    <row r="55852" spans="1:3" x14ac:dyDescent="0.25">
      <c r="A55852">
        <v>5722</v>
      </c>
      <c r="B55852" s="1">
        <f>DATE(2015,9,1) + TIME(0,0,0)</f>
        <v>42248</v>
      </c>
      <c r="C55852">
        <v>29.80324173</v>
      </c>
    </row>
    <row r="55853" spans="1:3" x14ac:dyDescent="0.25">
      <c r="A55853">
        <v>5752</v>
      </c>
      <c r="B55853" s="1">
        <f>DATE(2015,10,1) + TIME(0,0,0)</f>
        <v>42278</v>
      </c>
      <c r="C55853">
        <v>29.818565369000002</v>
      </c>
    </row>
    <row r="55854" spans="1:3" x14ac:dyDescent="0.25">
      <c r="A55854">
        <v>5783</v>
      </c>
      <c r="B55854" s="1">
        <f>DATE(2015,11,1) + TIME(0,0,0)</f>
        <v>42309</v>
      </c>
      <c r="C55854">
        <v>29.834384918000001</v>
      </c>
    </row>
    <row r="55855" spans="1:3" x14ac:dyDescent="0.25">
      <c r="A55855">
        <v>5813</v>
      </c>
      <c r="B55855" s="1">
        <f>DATE(2015,12,1) + TIME(0,0,0)</f>
        <v>42339</v>
      </c>
      <c r="C55855">
        <v>29.849678040000001</v>
      </c>
    </row>
    <row r="55856" spans="1:3" x14ac:dyDescent="0.25">
      <c r="A55856">
        <v>5844</v>
      </c>
      <c r="B55856" s="1">
        <f>DATE(2016,1,1) + TIME(0,0,0)</f>
        <v>42370</v>
      </c>
      <c r="C55856">
        <v>29.865465164</v>
      </c>
    </row>
    <row r="55857" spans="1:3" x14ac:dyDescent="0.25">
      <c r="A55857">
        <v>5875</v>
      </c>
      <c r="B55857" s="1">
        <f>DATE(2016,2,1) + TIME(0,0,0)</f>
        <v>42401</v>
      </c>
      <c r="C55857">
        <v>29.881233215000002</v>
      </c>
    </row>
    <row r="55858" spans="1:3" x14ac:dyDescent="0.25">
      <c r="A55858">
        <v>5904</v>
      </c>
      <c r="B55858" s="1">
        <f>DATE(2016,3,1) + TIME(0,0,0)</f>
        <v>42430</v>
      </c>
      <c r="C55858">
        <v>29.895967484</v>
      </c>
    </row>
    <row r="55859" spans="1:3" x14ac:dyDescent="0.25">
      <c r="A55859">
        <v>5935</v>
      </c>
      <c r="B55859" s="1">
        <f>DATE(2016,4,1) + TIME(0,0,0)</f>
        <v>42461</v>
      </c>
      <c r="C55859">
        <v>29.911699294999998</v>
      </c>
    </row>
    <row r="55860" spans="1:3" x14ac:dyDescent="0.25">
      <c r="A55860">
        <v>5965</v>
      </c>
      <c r="B55860" s="1">
        <f>DATE(2016,5,1) + TIME(0,0,0)</f>
        <v>42491</v>
      </c>
      <c r="C55860">
        <v>29.926904678</v>
      </c>
    </row>
    <row r="55861" spans="1:3" x14ac:dyDescent="0.25">
      <c r="A55861">
        <v>5996</v>
      </c>
      <c r="B55861" s="1">
        <f>DATE(2016,6,1) + TIME(0,0,0)</f>
        <v>42522</v>
      </c>
      <c r="C55861">
        <v>29.942598343</v>
      </c>
    </row>
    <row r="55862" spans="1:3" x14ac:dyDescent="0.25">
      <c r="A55862">
        <v>6026</v>
      </c>
      <c r="B55862" s="1">
        <f>DATE(2016,7,1) + TIME(0,0,0)</f>
        <v>42552</v>
      </c>
      <c r="C55862">
        <v>29.957763671999999</v>
      </c>
    </row>
    <row r="55863" spans="1:3" x14ac:dyDescent="0.25">
      <c r="A55863">
        <v>6057</v>
      </c>
      <c r="B55863" s="1">
        <f>DATE(2016,8,1) + TIME(0,0,0)</f>
        <v>42583</v>
      </c>
      <c r="C55863">
        <v>29.973413467</v>
      </c>
    </row>
    <row r="55864" spans="1:3" x14ac:dyDescent="0.25">
      <c r="A55864">
        <v>6088</v>
      </c>
      <c r="B55864" s="1">
        <f>DATE(2016,9,1) + TIME(0,0,0)</f>
        <v>42614</v>
      </c>
      <c r="C55864">
        <v>29.989038467</v>
      </c>
    </row>
    <row r="55865" spans="1:3" x14ac:dyDescent="0.25">
      <c r="A55865">
        <v>6118</v>
      </c>
      <c r="B55865" s="1">
        <f>DATE(2016,10,1) + TIME(0,0,0)</f>
        <v>42644</v>
      </c>
      <c r="C55865">
        <v>30.004138947000001</v>
      </c>
    </row>
    <row r="55866" spans="1:3" x14ac:dyDescent="0.25">
      <c r="A55866">
        <v>6149</v>
      </c>
      <c r="B55866" s="1">
        <f>DATE(2016,11,1) + TIME(0,0,0)</f>
        <v>42675</v>
      </c>
      <c r="C55866">
        <v>30.019716262999999</v>
      </c>
    </row>
    <row r="55867" spans="1:3" x14ac:dyDescent="0.25">
      <c r="A55867">
        <v>6179</v>
      </c>
      <c r="B55867" s="1">
        <f>DATE(2016,12,1) + TIME(0,0,0)</f>
        <v>42705</v>
      </c>
      <c r="C55867">
        <v>30.034767151</v>
      </c>
    </row>
    <row r="55868" spans="1:3" x14ac:dyDescent="0.25">
      <c r="A55868">
        <v>6210</v>
      </c>
      <c r="B55868" s="1">
        <f>DATE(2017,1,1) + TIME(0,0,0)</f>
        <v>42736</v>
      </c>
      <c r="C55868">
        <v>30.050294875999999</v>
      </c>
    </row>
    <row r="55869" spans="1:3" x14ac:dyDescent="0.25">
      <c r="A55869">
        <v>6241</v>
      </c>
      <c r="B55869" s="1">
        <f>DATE(2017,2,1) + TIME(0,0,0)</f>
        <v>42767</v>
      </c>
      <c r="C55869">
        <v>30.065795898000001</v>
      </c>
    </row>
    <row r="55870" spans="1:3" x14ac:dyDescent="0.25">
      <c r="A55870">
        <v>6269</v>
      </c>
      <c r="B55870" s="1">
        <f>DATE(2017,3,1) + TIME(0,0,0)</f>
        <v>42795</v>
      </c>
      <c r="C55870">
        <v>30.079771042000001</v>
      </c>
    </row>
    <row r="55871" spans="1:3" x14ac:dyDescent="0.25">
      <c r="A55871">
        <v>6300</v>
      </c>
      <c r="B55871" s="1">
        <f>DATE(2017,4,1) + TIME(0,0,0)</f>
        <v>42826</v>
      </c>
      <c r="C55871">
        <v>30.095218658</v>
      </c>
    </row>
    <row r="55872" spans="1:3" x14ac:dyDescent="0.25">
      <c r="A55872">
        <v>6330</v>
      </c>
      <c r="B55872" s="1">
        <f>DATE(2017,5,1) + TIME(0,0,0)</f>
        <v>42856</v>
      </c>
      <c r="C55872">
        <v>30.110137939000001</v>
      </c>
    </row>
    <row r="55873" spans="1:3" x14ac:dyDescent="0.25">
      <c r="A55873">
        <v>6361</v>
      </c>
      <c r="B55873" s="1">
        <f>DATE(2017,6,1) + TIME(0,0,0)</f>
        <v>42887</v>
      </c>
      <c r="C55873">
        <v>30.125526428000001</v>
      </c>
    </row>
    <row r="55874" spans="1:3" x14ac:dyDescent="0.25">
      <c r="A55874">
        <v>6391</v>
      </c>
      <c r="B55874" s="1">
        <f>DATE(2017,7,1) + TIME(0,0,0)</f>
        <v>42917</v>
      </c>
      <c r="C55874">
        <v>30.140390396000001</v>
      </c>
    </row>
    <row r="55875" spans="1:3" x14ac:dyDescent="0.25">
      <c r="A55875">
        <v>6422</v>
      </c>
      <c r="B55875" s="1">
        <f>DATE(2017,8,1) + TIME(0,0,0)</f>
        <v>42948</v>
      </c>
      <c r="C55875">
        <v>30.155717849999998</v>
      </c>
    </row>
    <row r="55876" spans="1:3" x14ac:dyDescent="0.25">
      <c r="A55876">
        <v>6453</v>
      </c>
      <c r="B55876" s="1">
        <f>DATE(2017,9,1) + TIME(0,0,0)</f>
        <v>42979</v>
      </c>
      <c r="C55876">
        <v>30.171012877999999</v>
      </c>
    </row>
    <row r="55877" spans="1:3" x14ac:dyDescent="0.25">
      <c r="A55877">
        <v>6483</v>
      </c>
      <c r="B55877" s="1">
        <f>DATE(2017,10,1) + TIME(0,0,0)</f>
        <v>43009</v>
      </c>
      <c r="C55877">
        <v>30.185785293999999</v>
      </c>
    </row>
    <row r="55878" spans="1:3" x14ac:dyDescent="0.25">
      <c r="A55878">
        <v>6514</v>
      </c>
      <c r="B55878" s="1">
        <f>DATE(2017,11,1) + TIME(0,0,0)</f>
        <v>43040</v>
      </c>
      <c r="C55878">
        <v>30.20101738</v>
      </c>
    </row>
    <row r="55879" spans="1:3" x14ac:dyDescent="0.25">
      <c r="A55879">
        <v>6544</v>
      </c>
      <c r="B55879" s="1">
        <f>DATE(2017,12,1) + TIME(0,0,0)</f>
        <v>43070</v>
      </c>
      <c r="C55879">
        <v>30.215726852</v>
      </c>
    </row>
    <row r="55880" spans="1:3" x14ac:dyDescent="0.25">
      <c r="A55880">
        <v>6575</v>
      </c>
      <c r="B55880" s="1">
        <f>DATE(2018,1,1) + TIME(0,0,0)</f>
        <v>43101</v>
      </c>
      <c r="C55880">
        <v>30.230892181000002</v>
      </c>
    </row>
    <row r="55881" spans="1:3" x14ac:dyDescent="0.25">
      <c r="A55881">
        <v>6606</v>
      </c>
      <c r="B55881" s="1">
        <f>DATE(2018,2,1) + TIME(0,0,0)</f>
        <v>43132</v>
      </c>
      <c r="C55881">
        <v>30.246025084999999</v>
      </c>
    </row>
    <row r="55882" spans="1:3" x14ac:dyDescent="0.25">
      <c r="A55882">
        <v>6634</v>
      </c>
      <c r="B55882" s="1">
        <f>DATE(2018,3,1) + TIME(0,0,0)</f>
        <v>43160</v>
      </c>
      <c r="C55882">
        <v>30.259662628000001</v>
      </c>
    </row>
    <row r="55883" spans="1:3" x14ac:dyDescent="0.25">
      <c r="A55883">
        <v>6665</v>
      </c>
      <c r="B55883" s="1">
        <f>DATE(2018,4,1) + TIME(0,0,0)</f>
        <v>43191</v>
      </c>
      <c r="C55883">
        <v>30.274726867999998</v>
      </c>
    </row>
    <row r="55884" spans="1:3" x14ac:dyDescent="0.25">
      <c r="A55884">
        <v>6695</v>
      </c>
      <c r="B55884" s="1">
        <f>DATE(2018,5,1) + TIME(0,0,0)</f>
        <v>43221</v>
      </c>
      <c r="C55884">
        <v>30.289274215999999</v>
      </c>
    </row>
    <row r="55885" spans="1:3" x14ac:dyDescent="0.25">
      <c r="A55885">
        <v>6726</v>
      </c>
      <c r="B55885" s="1">
        <f>DATE(2018,6,1) + TIME(0,0,0)</f>
        <v>43252</v>
      </c>
      <c r="C55885">
        <v>30.304269790999999</v>
      </c>
    </row>
    <row r="55886" spans="1:3" x14ac:dyDescent="0.25">
      <c r="A55886">
        <v>6756</v>
      </c>
      <c r="B55886" s="1">
        <f>DATE(2018,7,1) + TIME(0,0,0)</f>
        <v>43282</v>
      </c>
      <c r="C55886">
        <v>30.318748474</v>
      </c>
    </row>
    <row r="55887" spans="1:3" x14ac:dyDescent="0.25">
      <c r="A55887">
        <v>6787</v>
      </c>
      <c r="B55887" s="1">
        <f>DATE(2018,8,1) + TIME(0,0,0)</f>
        <v>43313</v>
      </c>
      <c r="C55887">
        <v>30.333673477000001</v>
      </c>
    </row>
    <row r="55888" spans="1:3" x14ac:dyDescent="0.25">
      <c r="A55888">
        <v>6818</v>
      </c>
      <c r="B55888" s="1">
        <f>DATE(2018,9,1) + TIME(0,0,0)</f>
        <v>43344</v>
      </c>
      <c r="C55888">
        <v>30.348564148000001</v>
      </c>
    </row>
    <row r="55889" spans="1:3" x14ac:dyDescent="0.25">
      <c r="A55889">
        <v>6848</v>
      </c>
      <c r="B55889" s="1">
        <f>DATE(2018,10,1) + TIME(0,0,0)</f>
        <v>43374</v>
      </c>
      <c r="C55889">
        <v>30.362937927000001</v>
      </c>
    </row>
    <row r="55890" spans="1:3" x14ac:dyDescent="0.25">
      <c r="A55890">
        <v>6879</v>
      </c>
      <c r="B55890" s="1">
        <f>DATE(2018,11,1) + TIME(0,0,0)</f>
        <v>43405</v>
      </c>
      <c r="C55890">
        <v>30.377756119000001</v>
      </c>
    </row>
    <row r="55891" spans="1:3" x14ac:dyDescent="0.25">
      <c r="A55891">
        <v>6909</v>
      </c>
      <c r="B55891" s="1">
        <f>DATE(2018,12,1) + TIME(0,0,0)</f>
        <v>43435</v>
      </c>
      <c r="C55891">
        <v>30.392061234</v>
      </c>
    </row>
    <row r="55892" spans="1:3" x14ac:dyDescent="0.25">
      <c r="A55892">
        <v>6940</v>
      </c>
      <c r="B55892" s="1">
        <f>DATE(2019,1,1) + TIME(0,0,0)</f>
        <v>43466</v>
      </c>
      <c r="C55892">
        <v>30.406805038000002</v>
      </c>
    </row>
    <row r="55893" spans="1:3" x14ac:dyDescent="0.25">
      <c r="A55893">
        <v>6971</v>
      </c>
      <c r="B55893" s="1">
        <f>DATE(2019,2,1) + TIME(0,0,0)</f>
        <v>43497</v>
      </c>
      <c r="C55893">
        <v>30.421512604</v>
      </c>
    </row>
    <row r="55894" spans="1:3" x14ac:dyDescent="0.25">
      <c r="A55894">
        <v>6999</v>
      </c>
      <c r="B55894" s="1">
        <f>DATE(2019,3,1) + TIME(0,0,0)</f>
        <v>43525</v>
      </c>
      <c r="C55894">
        <v>30.434764862000002</v>
      </c>
    </row>
    <row r="55895" spans="1:3" x14ac:dyDescent="0.25">
      <c r="A55895">
        <v>7030</v>
      </c>
      <c r="B55895" s="1">
        <f>DATE(2019,4,1) + TIME(0,0,0)</f>
        <v>43556</v>
      </c>
      <c r="C55895">
        <v>30.449401855000001</v>
      </c>
    </row>
    <row r="55896" spans="1:3" x14ac:dyDescent="0.25">
      <c r="A55896">
        <v>7060</v>
      </c>
      <c r="B55896" s="1">
        <f>DATE(2019,5,1) + TIME(0,0,0)</f>
        <v>43586</v>
      </c>
      <c r="C55896">
        <v>30.463529587</v>
      </c>
    </row>
    <row r="55897" spans="1:3" x14ac:dyDescent="0.25">
      <c r="A55897">
        <v>7091</v>
      </c>
      <c r="B55897" s="1">
        <f>DATE(2019,6,1) + TIME(0,0,0)</f>
        <v>43617</v>
      </c>
      <c r="C55897">
        <v>30.478090286</v>
      </c>
    </row>
    <row r="55898" spans="1:3" x14ac:dyDescent="0.25">
      <c r="A55898">
        <v>7121</v>
      </c>
      <c r="B55898" s="1">
        <f>DATE(2019,7,1) + TIME(0,0,0)</f>
        <v>43647</v>
      </c>
      <c r="C55898">
        <v>30.492147446000001</v>
      </c>
    </row>
    <row r="55899" spans="1:3" x14ac:dyDescent="0.25">
      <c r="A55899">
        <v>7152</v>
      </c>
      <c r="B55899" s="1">
        <f>DATE(2019,8,1) + TIME(0,0,0)</f>
        <v>43678</v>
      </c>
      <c r="C55899">
        <v>30.506633759</v>
      </c>
    </row>
    <row r="55900" spans="1:3" x14ac:dyDescent="0.25">
      <c r="A55900">
        <v>7183</v>
      </c>
      <c r="B55900" s="1">
        <f>DATE(2019,9,1) + TIME(0,0,0)</f>
        <v>43709</v>
      </c>
      <c r="C55900">
        <v>30.521083831999999</v>
      </c>
    </row>
    <row r="55901" spans="1:3" x14ac:dyDescent="0.25">
      <c r="A55901">
        <v>7213</v>
      </c>
      <c r="B55901" s="1">
        <f>DATE(2019,10,1) + TIME(0,0,0)</f>
        <v>43739</v>
      </c>
      <c r="C55901">
        <v>30.535030365000001</v>
      </c>
    </row>
    <row r="55902" spans="1:3" x14ac:dyDescent="0.25">
      <c r="A55902">
        <v>7244</v>
      </c>
      <c r="B55902" s="1">
        <f>DATE(2019,11,1) + TIME(0,0,0)</f>
        <v>43770</v>
      </c>
      <c r="C55902">
        <v>30.549406051999998</v>
      </c>
    </row>
    <row r="55903" spans="1:3" x14ac:dyDescent="0.25">
      <c r="A55903">
        <v>7274</v>
      </c>
      <c r="B55903" s="1">
        <f>DATE(2019,12,1) + TIME(0,0,0)</f>
        <v>43800</v>
      </c>
      <c r="C55903">
        <v>30.563280106000001</v>
      </c>
    </row>
    <row r="55904" spans="1:3" x14ac:dyDescent="0.25">
      <c r="A55904">
        <v>7305</v>
      </c>
      <c r="B55904" s="1">
        <f>DATE(2020,1,1) + TIME(0,0,0)</f>
        <v>43831</v>
      </c>
      <c r="C55904">
        <v>30.577579497999999</v>
      </c>
    </row>
    <row r="55905" spans="1:3" x14ac:dyDescent="0.25">
      <c r="A55905">
        <v>7336</v>
      </c>
      <c r="B55905" s="1">
        <f>DATE(2020,2,1) + TIME(0,0,0)</f>
        <v>43862</v>
      </c>
      <c r="C55905">
        <v>30.591838837000001</v>
      </c>
    </row>
    <row r="55906" spans="1:3" x14ac:dyDescent="0.25">
      <c r="A55906">
        <v>7365</v>
      </c>
      <c r="B55906" s="1">
        <f>DATE(2020,3,1) + TIME(0,0,0)</f>
        <v>43891</v>
      </c>
      <c r="C55906">
        <v>30.605146408</v>
      </c>
    </row>
    <row r="55907" spans="1:3" x14ac:dyDescent="0.25">
      <c r="A55907">
        <v>7396</v>
      </c>
      <c r="B55907" s="1">
        <f>DATE(2020,4,1) + TIME(0,0,0)</f>
        <v>43922</v>
      </c>
      <c r="C55907">
        <v>30.619329452999999</v>
      </c>
    </row>
    <row r="55908" spans="1:3" x14ac:dyDescent="0.25">
      <c r="A55908">
        <v>7426</v>
      </c>
      <c r="B55908" s="1">
        <f>DATE(2020,5,1) + TIME(0,0,0)</f>
        <v>43952</v>
      </c>
      <c r="C55908">
        <v>30.633014678999999</v>
      </c>
    </row>
    <row r="55909" spans="1:3" x14ac:dyDescent="0.25">
      <c r="A55909">
        <v>7457</v>
      </c>
      <c r="B55909" s="1">
        <f>DATE(2020,6,1) + TIME(0,0,0)</f>
        <v>43983</v>
      </c>
      <c r="C55909">
        <v>30.647109985</v>
      </c>
    </row>
    <row r="55910" spans="1:3" x14ac:dyDescent="0.25">
      <c r="A55910">
        <v>7487</v>
      </c>
      <c r="B55910" s="1">
        <f>DATE(2020,7,1) + TIME(0,0,0)</f>
        <v>44013</v>
      </c>
      <c r="C55910">
        <v>30.660709381</v>
      </c>
    </row>
    <row r="55911" spans="1:3" x14ac:dyDescent="0.25">
      <c r="A55911">
        <v>7518</v>
      </c>
      <c r="B55911" s="1">
        <f>DATE(2020,8,1) + TIME(0,0,0)</f>
        <v>44044</v>
      </c>
      <c r="C55911">
        <v>30.674722672000001</v>
      </c>
    </row>
    <row r="55912" spans="1:3" x14ac:dyDescent="0.25">
      <c r="A55912">
        <v>7549</v>
      </c>
      <c r="B55912" s="1">
        <f>DATE(2020,9,1) + TIME(0,0,0)</f>
        <v>44075</v>
      </c>
      <c r="C55912">
        <v>30.688692093</v>
      </c>
    </row>
    <row r="55913" spans="1:3" x14ac:dyDescent="0.25">
      <c r="A55913">
        <v>7579</v>
      </c>
      <c r="B55913" s="1">
        <f>DATE(2020,10,1) + TIME(0,0,0)</f>
        <v>44105</v>
      </c>
      <c r="C55913">
        <v>30.702173233</v>
      </c>
    </row>
    <row r="55914" spans="1:3" x14ac:dyDescent="0.25">
      <c r="A55914">
        <v>7610</v>
      </c>
      <c r="B55914" s="1">
        <f>DATE(2020,11,1) + TIME(0,0,0)</f>
        <v>44136</v>
      </c>
      <c r="C55914">
        <v>30.716064453000001</v>
      </c>
    </row>
    <row r="55915" spans="1:3" x14ac:dyDescent="0.25">
      <c r="A55915">
        <v>7640</v>
      </c>
      <c r="B55915" s="1">
        <f>DATE(2020,12,1) + TIME(0,0,0)</f>
        <v>44166</v>
      </c>
      <c r="C55915">
        <v>30.729469299000002</v>
      </c>
    </row>
    <row r="55916" spans="1:3" x14ac:dyDescent="0.25">
      <c r="A55916">
        <v>7671</v>
      </c>
      <c r="B55916" s="1">
        <f>DATE(2021,1,1) + TIME(0,0,0)</f>
        <v>44197</v>
      </c>
      <c r="C55916">
        <v>30.743282317999999</v>
      </c>
    </row>
    <row r="55917" spans="1:3" x14ac:dyDescent="0.25">
      <c r="A55917">
        <v>7702</v>
      </c>
      <c r="B55917" s="1">
        <f>DATE(2021,2,1) + TIME(0,0,0)</f>
        <v>44228</v>
      </c>
      <c r="C55917">
        <v>30.757057190000001</v>
      </c>
    </row>
    <row r="55918" spans="1:3" x14ac:dyDescent="0.25">
      <c r="A55918">
        <v>7730</v>
      </c>
      <c r="B55918" s="1">
        <f>DATE(2021,3,1) + TIME(0,0,0)</f>
        <v>44256</v>
      </c>
      <c r="C55918">
        <v>30.769466399999999</v>
      </c>
    </row>
    <row r="55919" spans="1:3" x14ac:dyDescent="0.25">
      <c r="A55919">
        <v>7761</v>
      </c>
      <c r="B55919" s="1">
        <f>DATE(2021,4,1) + TIME(0,0,0)</f>
        <v>44287</v>
      </c>
      <c r="C55919">
        <v>30.783168793000002</v>
      </c>
    </row>
    <row r="55920" spans="1:3" x14ac:dyDescent="0.25">
      <c r="A55920">
        <v>7791</v>
      </c>
      <c r="B55920" s="1">
        <f>DATE(2021,5,1) + TIME(0,0,0)</f>
        <v>44317</v>
      </c>
      <c r="C55920">
        <v>30.796390533</v>
      </c>
    </row>
    <row r="55921" spans="1:3" x14ac:dyDescent="0.25">
      <c r="A55921">
        <v>7822</v>
      </c>
      <c r="B55921" s="1">
        <f>DATE(2021,6,1) + TIME(0,0,0)</f>
        <v>44348</v>
      </c>
      <c r="C55921">
        <v>30.810016632</v>
      </c>
    </row>
    <row r="55922" spans="1:3" x14ac:dyDescent="0.25">
      <c r="A55922">
        <v>7852</v>
      </c>
      <c r="B55922" s="1">
        <f>DATE(2021,7,1) + TIME(0,0,0)</f>
        <v>44378</v>
      </c>
      <c r="C55922">
        <v>30.823167801</v>
      </c>
    </row>
    <row r="55923" spans="1:3" x14ac:dyDescent="0.25">
      <c r="A55923">
        <v>7883</v>
      </c>
      <c r="B55923" s="1">
        <f>DATE(2021,8,1) + TIME(0,0,0)</f>
        <v>44409</v>
      </c>
      <c r="C55923">
        <v>30.836717606000001</v>
      </c>
    </row>
    <row r="55924" spans="1:3" x14ac:dyDescent="0.25">
      <c r="A55924">
        <v>7914</v>
      </c>
      <c r="B55924" s="1">
        <f>DATE(2021,9,1) + TIME(0,0,0)</f>
        <v>44440</v>
      </c>
      <c r="C55924">
        <v>30.850231171000001</v>
      </c>
    </row>
    <row r="55925" spans="1:3" x14ac:dyDescent="0.25">
      <c r="A55925">
        <v>7944</v>
      </c>
      <c r="B55925" s="1">
        <f>DATE(2021,10,1) + TIME(0,0,0)</f>
        <v>44470</v>
      </c>
      <c r="C55925">
        <v>30.863271713</v>
      </c>
    </row>
    <row r="55926" spans="1:3" x14ac:dyDescent="0.25">
      <c r="A55926">
        <v>7975</v>
      </c>
      <c r="B55926" s="1">
        <f>DATE(2021,11,1) + TIME(0,0,0)</f>
        <v>44501</v>
      </c>
      <c r="C55926">
        <v>30.876710891999998</v>
      </c>
    </row>
    <row r="55927" spans="1:3" x14ac:dyDescent="0.25">
      <c r="A55927">
        <v>8005</v>
      </c>
      <c r="B55927" s="1">
        <f>DATE(2021,12,1) + TIME(0,0,0)</f>
        <v>44531</v>
      </c>
      <c r="C55927">
        <v>30.889678955000001</v>
      </c>
    </row>
    <row r="55928" spans="1:3" x14ac:dyDescent="0.25">
      <c r="A55928">
        <v>8036</v>
      </c>
      <c r="B55928" s="1">
        <f>DATE(2022,1,1) + TIME(0,0,0)</f>
        <v>44562</v>
      </c>
      <c r="C55928">
        <v>30.903043747000002</v>
      </c>
    </row>
    <row r="55929" spans="1:3" x14ac:dyDescent="0.25">
      <c r="A55929">
        <v>8067</v>
      </c>
      <c r="B55929" s="1">
        <f>DATE(2022,2,1) + TIME(0,0,0)</f>
        <v>44593</v>
      </c>
      <c r="C55929">
        <v>30.916370392000001</v>
      </c>
    </row>
    <row r="55930" spans="1:3" x14ac:dyDescent="0.25">
      <c r="A55930">
        <v>8095</v>
      </c>
      <c r="B55930" s="1">
        <f>DATE(2022,3,1) + TIME(0,0,0)</f>
        <v>44621</v>
      </c>
      <c r="C55930">
        <v>30.928375244000001</v>
      </c>
    </row>
    <row r="55931" spans="1:3" x14ac:dyDescent="0.25">
      <c r="A55931">
        <v>8126</v>
      </c>
      <c r="B55931" s="1">
        <f>DATE(2022,4,1) + TIME(0,0,0)</f>
        <v>44652</v>
      </c>
      <c r="C55931">
        <v>30.941629410000001</v>
      </c>
    </row>
    <row r="55932" spans="1:3" x14ac:dyDescent="0.25">
      <c r="A55932">
        <v>8156</v>
      </c>
      <c r="B55932" s="1">
        <f>DATE(2022,5,1) + TIME(0,0,0)</f>
        <v>44682</v>
      </c>
      <c r="C55932">
        <v>30.954420089999999</v>
      </c>
    </row>
    <row r="55933" spans="1:3" x14ac:dyDescent="0.25">
      <c r="A55933">
        <v>8187</v>
      </c>
      <c r="B55933" s="1">
        <f>DATE(2022,6,1) + TIME(0,0,0)</f>
        <v>44713</v>
      </c>
      <c r="C55933">
        <v>30.967601775999999</v>
      </c>
    </row>
    <row r="55934" spans="1:3" x14ac:dyDescent="0.25">
      <c r="A55934">
        <v>8217</v>
      </c>
      <c r="B55934" s="1">
        <f>DATE(2022,7,1) + TIME(0,0,0)</f>
        <v>44743</v>
      </c>
      <c r="C55934">
        <v>30.980321883999999</v>
      </c>
    </row>
    <row r="55935" spans="1:3" x14ac:dyDescent="0.25">
      <c r="A55935">
        <v>8248</v>
      </c>
      <c r="B55935" s="1">
        <f>DATE(2022,8,1) + TIME(0,0,0)</f>
        <v>44774</v>
      </c>
      <c r="C55935">
        <v>30.993429184</v>
      </c>
    </row>
    <row r="55936" spans="1:3" x14ac:dyDescent="0.25">
      <c r="A55936">
        <v>8279</v>
      </c>
      <c r="B55936" s="1">
        <f>DATE(2022,9,1) + TIME(0,0,0)</f>
        <v>44805</v>
      </c>
      <c r="C55936">
        <v>31.006500244000001</v>
      </c>
    </row>
    <row r="55937" spans="1:3" x14ac:dyDescent="0.25">
      <c r="A55937">
        <v>8309</v>
      </c>
      <c r="B55937" s="1">
        <f>DATE(2022,10,1) + TIME(0,0,0)</f>
        <v>44835</v>
      </c>
      <c r="C55937">
        <v>31.019113540999999</v>
      </c>
    </row>
    <row r="55938" spans="1:3" x14ac:dyDescent="0.25">
      <c r="A55938">
        <v>8340</v>
      </c>
      <c r="B55938" s="1">
        <f>DATE(2022,11,1) + TIME(0,0,0)</f>
        <v>44866</v>
      </c>
      <c r="C55938">
        <v>31.032110213999999</v>
      </c>
    </row>
    <row r="55939" spans="1:3" x14ac:dyDescent="0.25">
      <c r="A55939">
        <v>8370</v>
      </c>
      <c r="B55939" s="1">
        <f>DATE(2022,12,1) + TIME(0,0,0)</f>
        <v>44896</v>
      </c>
      <c r="C55939">
        <v>31.044652938999999</v>
      </c>
    </row>
    <row r="55940" spans="1:3" x14ac:dyDescent="0.25">
      <c r="A55940">
        <v>8401</v>
      </c>
      <c r="B55940" s="1">
        <f>DATE(2023,1,1) + TIME(0,0,0)</f>
        <v>44927</v>
      </c>
      <c r="C55940">
        <v>31.057577132999999</v>
      </c>
    </row>
    <row r="55941" spans="1:3" x14ac:dyDescent="0.25">
      <c r="A55941">
        <v>8432</v>
      </c>
      <c r="B55941" s="1">
        <f>DATE(2023,2,1) + TIME(0,0,0)</f>
        <v>44958</v>
      </c>
      <c r="C55941">
        <v>31.070466995</v>
      </c>
    </row>
    <row r="55942" spans="1:3" x14ac:dyDescent="0.25">
      <c r="A55942">
        <v>8460</v>
      </c>
      <c r="B55942" s="1">
        <f>DATE(2023,3,1) + TIME(0,0,0)</f>
        <v>44986</v>
      </c>
      <c r="C55942">
        <v>31.082075118999999</v>
      </c>
    </row>
    <row r="55943" spans="1:3" x14ac:dyDescent="0.25">
      <c r="A55943">
        <v>8491</v>
      </c>
      <c r="B55943" s="1">
        <f>DATE(2023,4,1) + TIME(0,0,0)</f>
        <v>45017</v>
      </c>
      <c r="C55943">
        <v>31.094894408999998</v>
      </c>
    </row>
    <row r="55944" spans="1:3" x14ac:dyDescent="0.25">
      <c r="A55944">
        <v>8521</v>
      </c>
      <c r="B55944" s="1">
        <f>DATE(2023,5,1) + TIME(0,0,0)</f>
        <v>45047</v>
      </c>
      <c r="C55944">
        <v>31.107263565</v>
      </c>
    </row>
    <row r="55945" spans="1:3" x14ac:dyDescent="0.25">
      <c r="A55945">
        <v>8552</v>
      </c>
      <c r="B55945" s="1">
        <f>DATE(2023,6,1) + TIME(0,0,0)</f>
        <v>45078</v>
      </c>
      <c r="C55945">
        <v>31.120010376</v>
      </c>
    </row>
    <row r="55946" spans="1:3" x14ac:dyDescent="0.25">
      <c r="A55946">
        <v>8582</v>
      </c>
      <c r="B55946" s="1">
        <f>DATE(2023,7,1) + TIME(0,0,0)</f>
        <v>45108</v>
      </c>
      <c r="C55946">
        <v>31.132310867000001</v>
      </c>
    </row>
    <row r="55947" spans="1:3" x14ac:dyDescent="0.25">
      <c r="A55947">
        <v>8613</v>
      </c>
      <c r="B55947" s="1">
        <f>DATE(2023,8,1) + TIME(0,0,0)</f>
        <v>45139</v>
      </c>
      <c r="C55947">
        <v>31.144987105999999</v>
      </c>
    </row>
    <row r="55948" spans="1:3" x14ac:dyDescent="0.25">
      <c r="A55948">
        <v>8644</v>
      </c>
      <c r="B55948" s="1">
        <f>DATE(2023,9,1) + TIME(0,0,0)</f>
        <v>45170</v>
      </c>
      <c r="C55948">
        <v>31.157627106</v>
      </c>
    </row>
    <row r="55949" spans="1:3" x14ac:dyDescent="0.25">
      <c r="A55949">
        <v>8674</v>
      </c>
      <c r="B55949" s="1">
        <f>DATE(2023,10,1) + TIME(0,0,0)</f>
        <v>45200</v>
      </c>
      <c r="C55949">
        <v>31.169824599999998</v>
      </c>
    </row>
    <row r="55950" spans="1:3" x14ac:dyDescent="0.25">
      <c r="A55950">
        <v>8705</v>
      </c>
      <c r="B55950" s="1">
        <f>DATE(2023,11,1) + TIME(0,0,0)</f>
        <v>45231</v>
      </c>
      <c r="C55950">
        <v>31.182394028000001</v>
      </c>
    </row>
    <row r="55951" spans="1:3" x14ac:dyDescent="0.25">
      <c r="A55951">
        <v>8735</v>
      </c>
      <c r="B55951" s="1">
        <f>DATE(2023,12,1) + TIME(0,0,0)</f>
        <v>45261</v>
      </c>
      <c r="C55951">
        <v>31.194524765000001</v>
      </c>
    </row>
    <row r="55952" spans="1:3" x14ac:dyDescent="0.25">
      <c r="A55952">
        <v>8766</v>
      </c>
      <c r="B55952" s="1">
        <f>DATE(2024,1,1) + TIME(0,0,0)</f>
        <v>45292</v>
      </c>
      <c r="C55952">
        <v>31.207023621000001</v>
      </c>
    </row>
    <row r="55953" spans="1:3" x14ac:dyDescent="0.25">
      <c r="A55953">
        <v>8797</v>
      </c>
      <c r="B55953" s="1">
        <f>DATE(2024,2,1) + TIME(0,0,0)</f>
        <v>45323</v>
      </c>
      <c r="C55953">
        <v>31.219488144</v>
      </c>
    </row>
    <row r="55954" spans="1:3" x14ac:dyDescent="0.25">
      <c r="A55954">
        <v>8826</v>
      </c>
      <c r="B55954" s="1">
        <f>DATE(2024,3,1) + TIME(0,0,0)</f>
        <v>45352</v>
      </c>
      <c r="C55954">
        <v>31.231115340999999</v>
      </c>
    </row>
    <row r="55955" spans="1:3" x14ac:dyDescent="0.25">
      <c r="A55955">
        <v>8857</v>
      </c>
      <c r="B55955" s="1">
        <f>DATE(2024,4,1) + TIME(0,0,0)</f>
        <v>45383</v>
      </c>
      <c r="C55955">
        <v>31.2435112</v>
      </c>
    </row>
    <row r="55956" spans="1:3" x14ac:dyDescent="0.25">
      <c r="A55956">
        <v>8887</v>
      </c>
      <c r="B55956" s="1">
        <f>DATE(2024,5,1) + TIME(0,0,0)</f>
        <v>45413</v>
      </c>
      <c r="C55956">
        <v>31.255474091</v>
      </c>
    </row>
    <row r="55957" spans="1:3" x14ac:dyDescent="0.25">
      <c r="A55957">
        <v>8918</v>
      </c>
      <c r="B55957" s="1">
        <f>DATE(2024,6,1) + TIME(0,0,0)</f>
        <v>45444</v>
      </c>
      <c r="C55957">
        <v>31.267801285000001</v>
      </c>
    </row>
    <row r="55958" spans="1:3" x14ac:dyDescent="0.25">
      <c r="A55958">
        <v>8948</v>
      </c>
      <c r="B55958" s="1">
        <f>DATE(2024,7,1) + TIME(0,0,0)</f>
        <v>45474</v>
      </c>
      <c r="C55958">
        <v>31.279697418000001</v>
      </c>
    </row>
    <row r="55959" spans="1:3" x14ac:dyDescent="0.25">
      <c r="A55959">
        <v>8979</v>
      </c>
      <c r="B55959" s="1">
        <f>DATE(2024,8,1) + TIME(0,0,0)</f>
        <v>45505</v>
      </c>
      <c r="C55959">
        <v>31.291957855</v>
      </c>
    </row>
    <row r="55960" spans="1:3" x14ac:dyDescent="0.25">
      <c r="A55960">
        <v>9010</v>
      </c>
      <c r="B55960" s="1">
        <f>DATE(2024,9,1) + TIME(0,0,0)</f>
        <v>45536</v>
      </c>
      <c r="C55960">
        <v>31.30418396</v>
      </c>
    </row>
    <row r="55961" spans="1:3" x14ac:dyDescent="0.25">
      <c r="A55961">
        <v>9040</v>
      </c>
      <c r="B55961" s="1">
        <f>DATE(2024,10,1) + TIME(0,0,0)</f>
        <v>45566</v>
      </c>
      <c r="C55961">
        <v>31.315982818999998</v>
      </c>
    </row>
    <row r="55962" spans="1:3" x14ac:dyDescent="0.25">
      <c r="A55962">
        <v>9071</v>
      </c>
      <c r="B55962" s="1">
        <f>DATE(2024,11,1) + TIME(0,0,0)</f>
        <v>45597</v>
      </c>
      <c r="C55962">
        <v>31.328142165999999</v>
      </c>
    </row>
    <row r="55963" spans="1:3" x14ac:dyDescent="0.25">
      <c r="A55963">
        <v>9101</v>
      </c>
      <c r="B55963" s="1">
        <f>DATE(2024,12,1) + TIME(0,0,0)</f>
        <v>45627</v>
      </c>
      <c r="C55963">
        <v>31.339876175000001</v>
      </c>
    </row>
    <row r="55964" spans="1:3" x14ac:dyDescent="0.25">
      <c r="A55964">
        <v>9132</v>
      </c>
      <c r="B55964" s="1">
        <f>DATE(2025,1,1) + TIME(0,0,0)</f>
        <v>45658</v>
      </c>
      <c r="C55964">
        <v>31.351970673</v>
      </c>
    </row>
    <row r="55965" spans="1:3" x14ac:dyDescent="0.25">
      <c r="A55965">
        <v>9163</v>
      </c>
      <c r="B55965" s="1">
        <f>DATE(2025,2,1) + TIME(0,0,0)</f>
        <v>45689</v>
      </c>
      <c r="C55965">
        <v>31.364030838000001</v>
      </c>
    </row>
    <row r="55966" spans="1:3" x14ac:dyDescent="0.25">
      <c r="A55966">
        <v>9191</v>
      </c>
      <c r="B55966" s="1">
        <f>DATE(2025,3,1) + TIME(0,0,0)</f>
        <v>45717</v>
      </c>
      <c r="C55966">
        <v>31.374897003000001</v>
      </c>
    </row>
    <row r="55967" spans="1:3" x14ac:dyDescent="0.25">
      <c r="A55967">
        <v>9222</v>
      </c>
      <c r="B55967" s="1">
        <f>DATE(2025,4,1) + TIME(0,0,0)</f>
        <v>45748</v>
      </c>
      <c r="C55967">
        <v>31.386896133</v>
      </c>
    </row>
    <row r="55968" spans="1:3" x14ac:dyDescent="0.25">
      <c r="A55968">
        <v>9252</v>
      </c>
      <c r="B55968" s="1">
        <f>DATE(2025,5,1) + TIME(0,0,0)</f>
        <v>45778</v>
      </c>
      <c r="C55968">
        <v>31.398475647000001</v>
      </c>
    </row>
    <row r="55969" spans="1:3" x14ac:dyDescent="0.25">
      <c r="A55969">
        <v>9283</v>
      </c>
      <c r="B55969" s="1">
        <f>DATE(2025,6,1) + TIME(0,0,0)</f>
        <v>45809</v>
      </c>
      <c r="C55969">
        <v>31.410409927</v>
      </c>
    </row>
    <row r="55970" spans="1:3" x14ac:dyDescent="0.25">
      <c r="A55970">
        <v>9313</v>
      </c>
      <c r="B55970" s="1">
        <f>DATE(2025,7,1) + TIME(0,0,0)</f>
        <v>45839</v>
      </c>
      <c r="C55970">
        <v>31.421928405999999</v>
      </c>
    </row>
    <row r="55971" spans="1:3" x14ac:dyDescent="0.25">
      <c r="A55971">
        <v>9344</v>
      </c>
      <c r="B55971" s="1">
        <f>DATE(2025,8,1) + TIME(0,0,0)</f>
        <v>45870</v>
      </c>
      <c r="C55971">
        <v>31.433799744000002</v>
      </c>
    </row>
    <row r="55972" spans="1:3" x14ac:dyDescent="0.25">
      <c r="A55972">
        <v>9375</v>
      </c>
      <c r="B55972" s="1">
        <f>DATE(2025,9,1) + TIME(0,0,0)</f>
        <v>45901</v>
      </c>
      <c r="C55972">
        <v>31.445638657</v>
      </c>
    </row>
    <row r="55973" spans="1:3" x14ac:dyDescent="0.25">
      <c r="A55973">
        <v>9405</v>
      </c>
      <c r="B55973" s="1">
        <f>DATE(2025,10,1) + TIME(0,0,0)</f>
        <v>45931</v>
      </c>
      <c r="C55973">
        <v>31.457063675000001</v>
      </c>
    </row>
    <row r="55974" spans="1:3" x14ac:dyDescent="0.25">
      <c r="A55974">
        <v>9436</v>
      </c>
      <c r="B55974" s="1">
        <f>DATE(2025,11,1) + TIME(0,0,0)</f>
        <v>45962</v>
      </c>
      <c r="C55974">
        <v>31.468837738000001</v>
      </c>
    </row>
    <row r="55975" spans="1:3" x14ac:dyDescent="0.25">
      <c r="A55975">
        <v>9466</v>
      </c>
      <c r="B55975" s="1">
        <f>DATE(2025,12,1) + TIME(0,0,0)</f>
        <v>45992</v>
      </c>
      <c r="C55975">
        <v>31.480201721</v>
      </c>
    </row>
    <row r="55976" spans="1:3" x14ac:dyDescent="0.25">
      <c r="A55976">
        <v>9497</v>
      </c>
      <c r="B55976" s="1">
        <f>DATE(2026,1,1) + TIME(0,0,0)</f>
        <v>46023</v>
      </c>
      <c r="C55976">
        <v>31.491910934</v>
      </c>
    </row>
    <row r="55977" spans="1:3" x14ac:dyDescent="0.25">
      <c r="A55977">
        <v>9528</v>
      </c>
      <c r="B55977" s="1">
        <f>DATE(2026,2,1) + TIME(0,0,0)</f>
        <v>46054</v>
      </c>
      <c r="C55977">
        <v>31.50358963</v>
      </c>
    </row>
    <row r="55978" spans="1:3" x14ac:dyDescent="0.25">
      <c r="A55978">
        <v>9556</v>
      </c>
      <c r="B55978" s="1">
        <f>DATE(2026,3,1) + TIME(0,0,0)</f>
        <v>46082</v>
      </c>
      <c r="C55978">
        <v>31.514112473000001</v>
      </c>
    </row>
    <row r="55979" spans="1:3" x14ac:dyDescent="0.25">
      <c r="A55979">
        <v>9587</v>
      </c>
      <c r="B55979" s="1">
        <f>DATE(2026,4,1) + TIME(0,0,0)</f>
        <v>46113</v>
      </c>
      <c r="C55979">
        <v>31.525728225999998</v>
      </c>
    </row>
    <row r="55980" spans="1:3" x14ac:dyDescent="0.25">
      <c r="A55980">
        <v>9617</v>
      </c>
      <c r="B55980" s="1">
        <f>DATE(2026,5,1) + TIME(0,0,0)</f>
        <v>46143</v>
      </c>
      <c r="C55980">
        <v>31.536941528</v>
      </c>
    </row>
    <row r="55981" spans="1:3" x14ac:dyDescent="0.25">
      <c r="A55981">
        <v>9648</v>
      </c>
      <c r="B55981" s="1">
        <f>DATE(2026,6,1) + TIME(0,0,0)</f>
        <v>46174</v>
      </c>
      <c r="C55981">
        <v>31.548494339000001</v>
      </c>
    </row>
    <row r="55982" spans="1:3" x14ac:dyDescent="0.25">
      <c r="A55982">
        <v>9678</v>
      </c>
      <c r="B55982" s="1">
        <f>DATE(2026,7,1) + TIME(0,0,0)</f>
        <v>46204</v>
      </c>
      <c r="C55982">
        <v>31.559644699</v>
      </c>
    </row>
    <row r="55983" spans="1:3" x14ac:dyDescent="0.25">
      <c r="A55983">
        <v>9709</v>
      </c>
      <c r="B55983" s="1">
        <f>DATE(2026,8,1) + TIME(0,0,0)</f>
        <v>46235</v>
      </c>
      <c r="C55983">
        <v>31.57113266</v>
      </c>
    </row>
    <row r="55984" spans="1:3" x14ac:dyDescent="0.25">
      <c r="A55984">
        <v>9740</v>
      </c>
      <c r="B55984" s="1">
        <f>DATE(2026,9,1) + TIME(0,0,0)</f>
        <v>46266</v>
      </c>
      <c r="C55984">
        <v>31.582590103000001</v>
      </c>
    </row>
    <row r="55985" spans="1:3" x14ac:dyDescent="0.25">
      <c r="A55985">
        <v>9770</v>
      </c>
      <c r="B55985" s="1">
        <f>DATE(2026,10,1) + TIME(0,0,0)</f>
        <v>46296</v>
      </c>
      <c r="C55985">
        <v>31.593645095999999</v>
      </c>
    </row>
    <row r="55986" spans="1:3" x14ac:dyDescent="0.25">
      <c r="A55986">
        <v>9801</v>
      </c>
      <c r="B55986" s="1">
        <f>DATE(2026,11,1) + TIME(0,0,0)</f>
        <v>46327</v>
      </c>
      <c r="C55986">
        <v>31.605039597000001</v>
      </c>
    </row>
    <row r="55987" spans="1:3" x14ac:dyDescent="0.25">
      <c r="A55987">
        <v>9831</v>
      </c>
      <c r="B55987" s="1">
        <f>DATE(2026,12,1) + TIME(0,0,0)</f>
        <v>46357</v>
      </c>
      <c r="C55987">
        <v>31.616035460999999</v>
      </c>
    </row>
    <row r="55988" spans="1:3" x14ac:dyDescent="0.25">
      <c r="A55988">
        <v>9862</v>
      </c>
      <c r="B55988" s="1">
        <f>DATE(2027,1,1) + TIME(0,0,0)</f>
        <v>46388</v>
      </c>
      <c r="C55988">
        <v>31.627367020000001</v>
      </c>
    </row>
    <row r="55989" spans="1:3" x14ac:dyDescent="0.25">
      <c r="A55989">
        <v>9893</v>
      </c>
      <c r="B55989" s="1">
        <f>DATE(2027,2,1) + TIME(0,0,0)</f>
        <v>46419</v>
      </c>
      <c r="C55989">
        <v>31.638666152999999</v>
      </c>
    </row>
    <row r="55990" spans="1:3" x14ac:dyDescent="0.25">
      <c r="A55990">
        <v>9921</v>
      </c>
      <c r="B55990" s="1">
        <f>DATE(2027,3,1) + TIME(0,0,0)</f>
        <v>46447</v>
      </c>
      <c r="C55990">
        <v>31.648847580000002</v>
      </c>
    </row>
    <row r="55991" spans="1:3" x14ac:dyDescent="0.25">
      <c r="A55991">
        <v>9952</v>
      </c>
      <c r="B55991" s="1">
        <f>DATE(2027,4,1) + TIME(0,0,0)</f>
        <v>46478</v>
      </c>
      <c r="C55991">
        <v>31.660089493000001</v>
      </c>
    </row>
    <row r="55992" spans="1:3" x14ac:dyDescent="0.25">
      <c r="A55992">
        <v>9982</v>
      </c>
      <c r="B55992" s="1">
        <f>DATE(2027,5,1) + TIME(0,0,0)</f>
        <v>46508</v>
      </c>
      <c r="C55992">
        <v>31.670942307000001</v>
      </c>
    </row>
    <row r="55993" spans="1:3" x14ac:dyDescent="0.25">
      <c r="A55993">
        <v>10013</v>
      </c>
      <c r="B55993" s="1">
        <f>DATE(2027,6,1) + TIME(0,0,0)</f>
        <v>46539</v>
      </c>
      <c r="C55993">
        <v>31.682126999000001</v>
      </c>
    </row>
    <row r="55994" spans="1:3" x14ac:dyDescent="0.25">
      <c r="A55994">
        <v>10043</v>
      </c>
      <c r="B55994" s="1">
        <f>DATE(2027,7,1) + TIME(0,0,0)</f>
        <v>46569</v>
      </c>
      <c r="C55994">
        <v>31.692922591999999</v>
      </c>
    </row>
    <row r="55995" spans="1:3" x14ac:dyDescent="0.25">
      <c r="A55995">
        <v>10074</v>
      </c>
      <c r="B55995" s="1">
        <f>DATE(2027,8,1) + TIME(0,0,0)</f>
        <v>46600</v>
      </c>
      <c r="C55995">
        <v>31.704048156999999</v>
      </c>
    </row>
    <row r="55996" spans="1:3" x14ac:dyDescent="0.25">
      <c r="A55996">
        <v>10105</v>
      </c>
      <c r="B55996" s="1">
        <f>DATE(2027,9,1) + TIME(0,0,0)</f>
        <v>46631</v>
      </c>
      <c r="C55996">
        <v>31.715147018</v>
      </c>
    </row>
    <row r="55997" spans="1:3" x14ac:dyDescent="0.25">
      <c r="A55997">
        <v>10135</v>
      </c>
      <c r="B55997" s="1">
        <f>DATE(2027,10,1) + TIME(0,0,0)</f>
        <v>46661</v>
      </c>
      <c r="C55997">
        <v>31.725858687999999</v>
      </c>
    </row>
    <row r="55998" spans="1:3" x14ac:dyDescent="0.25">
      <c r="A55998">
        <v>10166</v>
      </c>
      <c r="B55998" s="1">
        <f>DATE(2027,11,1) + TIME(0,0,0)</f>
        <v>46692</v>
      </c>
      <c r="C55998">
        <v>31.736902236999999</v>
      </c>
    </row>
    <row r="55999" spans="1:3" x14ac:dyDescent="0.25">
      <c r="A55999">
        <v>10196</v>
      </c>
      <c r="B55999" s="1">
        <f>DATE(2027,12,1) + TIME(0,0,0)</f>
        <v>46722</v>
      </c>
      <c r="C55999">
        <v>31.747560500999999</v>
      </c>
    </row>
    <row r="56000" spans="1:3" x14ac:dyDescent="0.25">
      <c r="A56000">
        <v>10227</v>
      </c>
      <c r="B56000" s="1">
        <f>DATE(2028,1,1) + TIME(0,0,0)</f>
        <v>46753</v>
      </c>
      <c r="C56000">
        <v>31.758548737000002</v>
      </c>
    </row>
    <row r="56001" spans="1:3" x14ac:dyDescent="0.25">
      <c r="A56001">
        <v>10258</v>
      </c>
      <c r="B56001" s="1">
        <f>DATE(2028,2,1) + TIME(0,0,0)</f>
        <v>46784</v>
      </c>
      <c r="C56001">
        <v>31.769508362</v>
      </c>
    </row>
    <row r="56002" spans="1:3" x14ac:dyDescent="0.25">
      <c r="A56002">
        <v>10287</v>
      </c>
      <c r="B56002" s="1">
        <f>DATE(2028,3,1) + TIME(0,0,0)</f>
        <v>46813</v>
      </c>
      <c r="C56002">
        <v>31.779735564999999</v>
      </c>
    </row>
    <row r="56003" spans="1:3" x14ac:dyDescent="0.25">
      <c r="A56003">
        <v>10318</v>
      </c>
      <c r="B56003" s="1">
        <f>DATE(2028,4,1) + TIME(0,0,0)</f>
        <v>46844</v>
      </c>
      <c r="C56003">
        <v>31.790643692</v>
      </c>
    </row>
    <row r="56004" spans="1:3" x14ac:dyDescent="0.25">
      <c r="A56004">
        <v>10348</v>
      </c>
      <c r="B56004" s="1">
        <f>DATE(2028,5,1) + TIME(0,0,0)</f>
        <v>46874</v>
      </c>
      <c r="C56004">
        <v>31.801172256000001</v>
      </c>
    </row>
    <row r="56005" spans="1:3" x14ac:dyDescent="0.25">
      <c r="A56005">
        <v>10379</v>
      </c>
      <c r="B56005" s="1">
        <f>DATE(2028,6,1) + TIME(0,0,0)</f>
        <v>46905</v>
      </c>
      <c r="C56005">
        <v>31.812026977999999</v>
      </c>
    </row>
    <row r="56006" spans="1:3" x14ac:dyDescent="0.25">
      <c r="A56006">
        <v>10409</v>
      </c>
      <c r="B56006" s="1">
        <f>DATE(2028,7,1) + TIME(0,0,0)</f>
        <v>46935</v>
      </c>
      <c r="C56006">
        <v>31.822507858000002</v>
      </c>
    </row>
    <row r="56007" spans="1:3" x14ac:dyDescent="0.25">
      <c r="A56007">
        <v>10440</v>
      </c>
      <c r="B56007" s="1">
        <f>DATE(2028,8,1) + TIME(0,0,0)</f>
        <v>46966</v>
      </c>
      <c r="C56007">
        <v>31.833311081000002</v>
      </c>
    </row>
    <row r="56008" spans="1:3" x14ac:dyDescent="0.25">
      <c r="A56008">
        <v>10471</v>
      </c>
      <c r="B56008" s="1">
        <f>DATE(2028,9,1) + TIME(0,0,0)</f>
        <v>46997</v>
      </c>
      <c r="C56008">
        <v>31.844089508</v>
      </c>
    </row>
    <row r="56009" spans="1:3" x14ac:dyDescent="0.25">
      <c r="A56009">
        <v>10501</v>
      </c>
      <c r="B56009" s="1">
        <f>DATE(2028,10,1) + TIME(0,0,0)</f>
        <v>47027</v>
      </c>
      <c r="C56009">
        <v>31.854496002000001</v>
      </c>
    </row>
    <row r="56010" spans="1:3" x14ac:dyDescent="0.25">
      <c r="A56010">
        <v>10532</v>
      </c>
      <c r="B56010" s="1">
        <f>DATE(2028,11,1) + TIME(0,0,0)</f>
        <v>47058</v>
      </c>
      <c r="C56010">
        <v>31.865222931000002</v>
      </c>
    </row>
    <row r="56011" spans="1:3" x14ac:dyDescent="0.25">
      <c r="A56011">
        <v>10562</v>
      </c>
      <c r="B56011" s="1">
        <f>DATE(2028,12,1) + TIME(0,0,0)</f>
        <v>47088</v>
      </c>
      <c r="C56011">
        <v>31.875581741000001</v>
      </c>
    </row>
    <row r="56012" spans="1:3" x14ac:dyDescent="0.25">
      <c r="A56012">
        <v>10593</v>
      </c>
      <c r="B56012" s="1">
        <f>DATE(2029,1,1) + TIME(0,0,0)</f>
        <v>47119</v>
      </c>
      <c r="C56012">
        <v>31.886259078999998</v>
      </c>
    </row>
    <row r="56013" spans="1:3" x14ac:dyDescent="0.25">
      <c r="A56013">
        <v>10624</v>
      </c>
      <c r="B56013" s="1">
        <f>DATE(2029,2,1) + TIME(0,0,0)</f>
        <v>47150</v>
      </c>
      <c r="C56013">
        <v>31.896909714</v>
      </c>
    </row>
    <row r="56014" spans="1:3" x14ac:dyDescent="0.25">
      <c r="A56014">
        <v>10652</v>
      </c>
      <c r="B56014" s="1">
        <f>DATE(2029,3,1) + TIME(0,0,0)</f>
        <v>47178</v>
      </c>
      <c r="C56014">
        <v>31.906509399000001</v>
      </c>
    </row>
    <row r="56015" spans="1:3" x14ac:dyDescent="0.25">
      <c r="A56015">
        <v>10683</v>
      </c>
      <c r="B56015" s="1">
        <f>DATE(2029,4,1) + TIME(0,0,0)</f>
        <v>47209</v>
      </c>
      <c r="C56015">
        <v>31.917110442999999</v>
      </c>
    </row>
    <row r="56016" spans="1:3" x14ac:dyDescent="0.25">
      <c r="A56016">
        <v>10713</v>
      </c>
      <c r="B56016" s="1">
        <f>DATE(2029,5,1) + TIME(0,0,0)</f>
        <v>47239</v>
      </c>
      <c r="C56016">
        <v>31.927347182999998</v>
      </c>
    </row>
    <row r="56017" spans="1:3" x14ac:dyDescent="0.25">
      <c r="A56017">
        <v>10744</v>
      </c>
      <c r="B56017" s="1">
        <f>DATE(2029,6,1) + TIME(0,0,0)</f>
        <v>47270</v>
      </c>
      <c r="C56017">
        <v>31.937898636</v>
      </c>
    </row>
    <row r="56018" spans="1:3" x14ac:dyDescent="0.25">
      <c r="A56018">
        <v>10774</v>
      </c>
      <c r="B56018" s="1">
        <f>DATE(2029,7,1) + TIME(0,0,0)</f>
        <v>47300</v>
      </c>
      <c r="C56018">
        <v>31.948085785</v>
      </c>
    </row>
    <row r="56019" spans="1:3" x14ac:dyDescent="0.25">
      <c r="A56019">
        <v>10805</v>
      </c>
      <c r="B56019" s="1">
        <f>DATE(2029,8,1) + TIME(0,0,0)</f>
        <v>47331</v>
      </c>
      <c r="C56019">
        <v>31.958587646000002</v>
      </c>
    </row>
    <row r="56020" spans="1:3" x14ac:dyDescent="0.25">
      <c r="A56020">
        <v>10836</v>
      </c>
      <c r="B56020" s="1">
        <f>DATE(2029,9,1) + TIME(0,0,0)</f>
        <v>47362</v>
      </c>
      <c r="C56020">
        <v>31.969064713000002</v>
      </c>
    </row>
    <row r="56021" spans="1:3" x14ac:dyDescent="0.25">
      <c r="A56021">
        <v>10866</v>
      </c>
      <c r="B56021" s="1">
        <f>DATE(2029,10,1) + TIME(0,0,0)</f>
        <v>47392</v>
      </c>
      <c r="C56021">
        <v>31.97918129</v>
      </c>
    </row>
    <row r="56022" spans="1:3" x14ac:dyDescent="0.25">
      <c r="A56022">
        <v>10897</v>
      </c>
      <c r="B56022" s="1">
        <f>DATE(2029,11,1) + TIME(0,0,0)</f>
        <v>47423</v>
      </c>
      <c r="C56022">
        <v>31.989610672000001</v>
      </c>
    </row>
    <row r="56023" spans="1:3" x14ac:dyDescent="0.25">
      <c r="A56023">
        <v>10927</v>
      </c>
      <c r="B56023" s="1">
        <f>DATE(2029,12,1) + TIME(0,0,0)</f>
        <v>47453</v>
      </c>
      <c r="C56023">
        <v>31.999679565000001</v>
      </c>
    </row>
    <row r="56024" spans="1:3" x14ac:dyDescent="0.25">
      <c r="A56024">
        <v>10958</v>
      </c>
      <c r="B56024" s="1">
        <f>DATE(2030,1,1) + TIME(0,0,0)</f>
        <v>47484</v>
      </c>
      <c r="C56024">
        <v>32.010063170999999</v>
      </c>
    </row>
    <row r="56025" spans="1:3" x14ac:dyDescent="0.25">
      <c r="A56025">
        <v>10989</v>
      </c>
      <c r="B56025" s="1">
        <f>DATE(2030,2,1) + TIME(0,0,0)</f>
        <v>47515</v>
      </c>
      <c r="C56025">
        <v>32.020420074</v>
      </c>
    </row>
    <row r="56026" spans="1:3" x14ac:dyDescent="0.25">
      <c r="A56026">
        <v>11017</v>
      </c>
      <c r="B56026" s="1">
        <f>DATE(2030,3,1) + TIME(0,0,0)</f>
        <v>47543</v>
      </c>
      <c r="C56026">
        <v>32.029758452999999</v>
      </c>
    </row>
    <row r="56027" spans="1:3" x14ac:dyDescent="0.25">
      <c r="A56027">
        <v>11048</v>
      </c>
      <c r="B56027" s="1">
        <f>DATE(2030,4,1) + TIME(0,0,0)</f>
        <v>47574</v>
      </c>
      <c r="C56027">
        <v>32.040069580000001</v>
      </c>
    </row>
    <row r="56028" spans="1:3" x14ac:dyDescent="0.25">
      <c r="A56028">
        <v>11078</v>
      </c>
      <c r="B56028" s="1">
        <f>DATE(2030,5,1) + TIME(0,0,0)</f>
        <v>47604</v>
      </c>
      <c r="C56028">
        <v>32.050029754999997</v>
      </c>
    </row>
    <row r="56029" spans="1:3" x14ac:dyDescent="0.25">
      <c r="A56029">
        <v>11109</v>
      </c>
      <c r="B56029" s="1">
        <f>DATE(2030,6,1) + TIME(0,0,0)</f>
        <v>47635</v>
      </c>
      <c r="C56029">
        <v>32.060298920000001</v>
      </c>
    </row>
    <row r="56030" spans="1:3" x14ac:dyDescent="0.25">
      <c r="A56030">
        <v>11139</v>
      </c>
      <c r="B56030" s="1">
        <f>DATE(2030,7,1) + TIME(0,0,0)</f>
        <v>47665</v>
      </c>
      <c r="C56030">
        <v>32.070217133</v>
      </c>
    </row>
    <row r="56031" spans="1:3" x14ac:dyDescent="0.25">
      <c r="A56031">
        <v>11170</v>
      </c>
      <c r="B56031" s="1">
        <f>DATE(2030,8,1) + TIME(0,0,0)</f>
        <v>47696</v>
      </c>
      <c r="C56031">
        <v>32.080440521</v>
      </c>
    </row>
    <row r="56032" spans="1:3" x14ac:dyDescent="0.25">
      <c r="A56032">
        <v>11201</v>
      </c>
      <c r="B56032" s="1">
        <f>DATE(2030,9,1) + TIME(0,0,0)</f>
        <v>47727</v>
      </c>
      <c r="C56032">
        <v>32.090644836000003</v>
      </c>
    </row>
    <row r="56033" spans="1:3" x14ac:dyDescent="0.25">
      <c r="A56033">
        <v>11231</v>
      </c>
      <c r="B56033" s="1">
        <f>DATE(2030,10,1) + TIME(0,0,0)</f>
        <v>47757</v>
      </c>
      <c r="C56033">
        <v>32.100498199</v>
      </c>
    </row>
    <row r="56034" spans="1:3" x14ac:dyDescent="0.25">
      <c r="A56034">
        <v>11262</v>
      </c>
      <c r="B56034" s="1">
        <f>DATE(2030,11,1) + TIME(0,0,0)</f>
        <v>47788</v>
      </c>
      <c r="C56034">
        <v>32.110656738000003</v>
      </c>
    </row>
    <row r="56035" spans="1:3" x14ac:dyDescent="0.25">
      <c r="A56035">
        <v>11292</v>
      </c>
      <c r="B56035" s="1">
        <f>DATE(2030,12,1) + TIME(0,0,0)</f>
        <v>47818</v>
      </c>
      <c r="C56035">
        <v>32.120464325</v>
      </c>
    </row>
    <row r="56036" spans="1:3" x14ac:dyDescent="0.25">
      <c r="A56036">
        <v>11323</v>
      </c>
      <c r="B56036" s="1">
        <f>DATE(2031,1,1) + TIME(0,0,0)</f>
        <v>47849</v>
      </c>
      <c r="C56036">
        <v>32.130580901999998</v>
      </c>
    </row>
    <row r="56037" spans="1:3" x14ac:dyDescent="0.25">
      <c r="A56037">
        <v>11354</v>
      </c>
      <c r="B56037" s="1">
        <f>DATE(2031,2,1) + TIME(0,0,0)</f>
        <v>47880</v>
      </c>
      <c r="C56037">
        <v>32.140678405999999</v>
      </c>
    </row>
    <row r="56038" spans="1:3" x14ac:dyDescent="0.25">
      <c r="A56038">
        <v>11382</v>
      </c>
      <c r="B56038" s="1">
        <f>DATE(2031,3,1) + TIME(0,0,0)</f>
        <v>47908</v>
      </c>
      <c r="C56038">
        <v>32.149776459000002</v>
      </c>
    </row>
    <row r="56039" spans="1:3" x14ac:dyDescent="0.25">
      <c r="A56039">
        <v>11413</v>
      </c>
      <c r="B56039" s="1">
        <f>DATE(2031,4,1) + TIME(0,0,0)</f>
        <v>47939</v>
      </c>
      <c r="C56039">
        <v>32.159828185999999</v>
      </c>
    </row>
    <row r="56040" spans="1:3" x14ac:dyDescent="0.25">
      <c r="A56040">
        <v>11443</v>
      </c>
      <c r="B56040" s="1">
        <f>DATE(2031,5,1) + TIME(0,0,0)</f>
        <v>47969</v>
      </c>
      <c r="C56040">
        <v>32.169540404999999</v>
      </c>
    </row>
    <row r="56041" spans="1:3" x14ac:dyDescent="0.25">
      <c r="A56041">
        <v>11474</v>
      </c>
      <c r="B56041" s="1">
        <f>DATE(2031,6,1) + TIME(0,0,0)</f>
        <v>48000</v>
      </c>
      <c r="C56041">
        <v>32.179550171000002</v>
      </c>
    </row>
    <row r="56042" spans="1:3" x14ac:dyDescent="0.25">
      <c r="A56042">
        <v>11504</v>
      </c>
      <c r="B56042" s="1">
        <f>DATE(2031,7,1) + TIME(0,0,0)</f>
        <v>48030</v>
      </c>
      <c r="C56042">
        <v>32.189220427999999</v>
      </c>
    </row>
    <row r="56043" spans="1:3" x14ac:dyDescent="0.25">
      <c r="A56043">
        <v>11535</v>
      </c>
      <c r="B56043" s="1">
        <f>DATE(2031,8,1) + TIME(0,0,0)</f>
        <v>48061</v>
      </c>
      <c r="C56043">
        <v>32.199188231999997</v>
      </c>
    </row>
    <row r="56044" spans="1:3" x14ac:dyDescent="0.25">
      <c r="A56044">
        <v>11566</v>
      </c>
      <c r="B56044" s="1">
        <f>DATE(2031,9,1) + TIME(0,0,0)</f>
        <v>48092</v>
      </c>
      <c r="C56044">
        <v>32.209140777999998</v>
      </c>
    </row>
    <row r="56045" spans="1:3" x14ac:dyDescent="0.25">
      <c r="A56045">
        <v>11596</v>
      </c>
      <c r="B56045" s="1">
        <f>DATE(2031,10,1) + TIME(0,0,0)</f>
        <v>48122</v>
      </c>
      <c r="C56045">
        <v>32.218746185000001</v>
      </c>
    </row>
    <row r="56046" spans="1:3" x14ac:dyDescent="0.25">
      <c r="A56046">
        <v>11627</v>
      </c>
      <c r="B56046" s="1">
        <f>DATE(2031,11,1) + TIME(0,0,0)</f>
        <v>48153</v>
      </c>
      <c r="C56046">
        <v>32.228656768999997</v>
      </c>
    </row>
    <row r="56047" spans="1:3" x14ac:dyDescent="0.25">
      <c r="A56047">
        <v>11657</v>
      </c>
      <c r="B56047" s="1">
        <f>DATE(2031,12,1) + TIME(0,0,0)</f>
        <v>48183</v>
      </c>
      <c r="C56047">
        <v>32.238227844000001</v>
      </c>
    </row>
    <row r="56048" spans="1:3" x14ac:dyDescent="0.25">
      <c r="A56048">
        <v>11688</v>
      </c>
      <c r="B56048" s="1">
        <f>DATE(2032,1,1) + TIME(0,0,0)</f>
        <v>48214</v>
      </c>
      <c r="C56048">
        <v>32.248092651</v>
      </c>
    </row>
    <row r="56049" spans="1:3" x14ac:dyDescent="0.25">
      <c r="A56049">
        <v>11719</v>
      </c>
      <c r="B56049" s="1">
        <f>DATE(2032,2,1) + TIME(0,0,0)</f>
        <v>48245</v>
      </c>
      <c r="C56049">
        <v>32.257942200000002</v>
      </c>
    </row>
    <row r="56050" spans="1:3" x14ac:dyDescent="0.25">
      <c r="A56050">
        <v>11748</v>
      </c>
      <c r="B56050" s="1">
        <f>DATE(2032,3,1) + TIME(0,0,0)</f>
        <v>48274</v>
      </c>
      <c r="C56050">
        <v>32.267135619999998</v>
      </c>
    </row>
    <row r="56051" spans="1:3" x14ac:dyDescent="0.25">
      <c r="A56051">
        <v>11779</v>
      </c>
      <c r="B56051" s="1">
        <f>DATE(2032,4,1) + TIME(0,0,0)</f>
        <v>48305</v>
      </c>
      <c r="C56051">
        <v>32.276943207000002</v>
      </c>
    </row>
    <row r="56052" spans="1:3" x14ac:dyDescent="0.25">
      <c r="A56052">
        <v>11809</v>
      </c>
      <c r="B56052" s="1">
        <f>DATE(2032,5,1) + TIME(0,0,0)</f>
        <v>48335</v>
      </c>
      <c r="C56052">
        <v>32.286415099999999</v>
      </c>
    </row>
    <row r="56053" spans="1:3" x14ac:dyDescent="0.25">
      <c r="A56053">
        <v>11840</v>
      </c>
      <c r="B56053" s="1">
        <f>DATE(2032,6,1) + TIME(0,0,0)</f>
        <v>48366</v>
      </c>
      <c r="C56053">
        <v>32.296184539999999</v>
      </c>
    </row>
    <row r="56054" spans="1:3" x14ac:dyDescent="0.25">
      <c r="A56054">
        <v>11870</v>
      </c>
      <c r="B56054" s="1">
        <f>DATE(2032,7,1) + TIME(0,0,0)</f>
        <v>48396</v>
      </c>
      <c r="C56054">
        <v>32.305618285999998</v>
      </c>
    </row>
    <row r="56055" spans="1:3" x14ac:dyDescent="0.25">
      <c r="A56055">
        <v>11901</v>
      </c>
      <c r="B56055" s="1">
        <f>DATE(2032,8,1) + TIME(0,0,0)</f>
        <v>48427</v>
      </c>
      <c r="C56055">
        <v>32.315349578999999</v>
      </c>
    </row>
    <row r="56056" spans="1:3" x14ac:dyDescent="0.25">
      <c r="A56056">
        <v>11932</v>
      </c>
      <c r="B56056" s="1">
        <f>DATE(2032,9,1) + TIME(0,0,0)</f>
        <v>48458</v>
      </c>
      <c r="C56056">
        <v>32.325057983000001</v>
      </c>
    </row>
    <row r="56057" spans="1:3" x14ac:dyDescent="0.25">
      <c r="A56057">
        <v>11962</v>
      </c>
      <c r="B56057" s="1">
        <f>DATE(2032,10,1) + TIME(0,0,0)</f>
        <v>48488</v>
      </c>
      <c r="C56057">
        <v>32.334434508999998</v>
      </c>
    </row>
    <row r="56058" spans="1:3" x14ac:dyDescent="0.25">
      <c r="A56058">
        <v>11993</v>
      </c>
      <c r="B56058" s="1">
        <f>DATE(2032,11,1) + TIME(0,0,0)</f>
        <v>48519</v>
      </c>
      <c r="C56058">
        <v>32.344104766999997</v>
      </c>
    </row>
    <row r="56059" spans="1:3" x14ac:dyDescent="0.25">
      <c r="A56059">
        <v>12023</v>
      </c>
      <c r="B56059" s="1">
        <f>DATE(2032,12,1) + TIME(0,0,0)</f>
        <v>48549</v>
      </c>
      <c r="C56059">
        <v>32.353443145999996</v>
      </c>
    </row>
    <row r="56060" spans="1:3" x14ac:dyDescent="0.25">
      <c r="A56060">
        <v>12054</v>
      </c>
      <c r="B56060" s="1">
        <f>DATE(2033,1,1) + TIME(0,0,0)</f>
        <v>48580</v>
      </c>
      <c r="C56060">
        <v>32.363075256000002</v>
      </c>
    </row>
    <row r="56061" spans="1:3" x14ac:dyDescent="0.25">
      <c r="A56061">
        <v>12085</v>
      </c>
      <c r="B56061" s="1">
        <f>DATE(2033,2,1) + TIME(0,0,0)</f>
        <v>48611</v>
      </c>
      <c r="C56061">
        <v>32.372688293000003</v>
      </c>
    </row>
    <row r="56062" spans="1:3" x14ac:dyDescent="0.25">
      <c r="A56062">
        <v>12113</v>
      </c>
      <c r="B56062" s="1">
        <f>DATE(2033,3,1) + TIME(0,0,0)</f>
        <v>48639</v>
      </c>
      <c r="C56062">
        <v>32.381355286000002</v>
      </c>
    </row>
    <row r="56063" spans="1:3" x14ac:dyDescent="0.25">
      <c r="A56063">
        <v>12144</v>
      </c>
      <c r="B56063" s="1">
        <f>DATE(2033,4,1) + TIME(0,0,0)</f>
        <v>48670</v>
      </c>
      <c r="C56063">
        <v>32.390930175999998</v>
      </c>
    </row>
    <row r="56064" spans="1:3" x14ac:dyDescent="0.25">
      <c r="A56064">
        <v>12174</v>
      </c>
      <c r="B56064" s="1">
        <f>DATE(2033,5,1) + TIME(0,0,0)</f>
        <v>48700</v>
      </c>
      <c r="C56064">
        <v>32.400177002</v>
      </c>
    </row>
    <row r="56065" spans="1:3" x14ac:dyDescent="0.25">
      <c r="A56065">
        <v>12205</v>
      </c>
      <c r="B56065" s="1">
        <f>DATE(2033,6,1) + TIME(0,0,0)</f>
        <v>48731</v>
      </c>
      <c r="C56065">
        <v>32.409713744999998</v>
      </c>
    </row>
    <row r="56066" spans="1:3" x14ac:dyDescent="0.25">
      <c r="A56066">
        <v>12235</v>
      </c>
      <c r="B56066" s="1">
        <f>DATE(2033,7,1) + TIME(0,0,0)</f>
        <v>48761</v>
      </c>
      <c r="C56066">
        <v>32.418926239000001</v>
      </c>
    </row>
    <row r="56067" spans="1:3" x14ac:dyDescent="0.25">
      <c r="A56067">
        <v>12266</v>
      </c>
      <c r="B56067" s="1">
        <f>DATE(2033,8,1) + TIME(0,0,0)</f>
        <v>48792</v>
      </c>
      <c r="C56067">
        <v>32.428424835000001</v>
      </c>
    </row>
    <row r="56068" spans="1:3" x14ac:dyDescent="0.25">
      <c r="A56068">
        <v>12297</v>
      </c>
      <c r="B56068" s="1">
        <f>DATE(2033,9,1) + TIME(0,0,0)</f>
        <v>48823</v>
      </c>
      <c r="C56068">
        <v>32.437908172999997</v>
      </c>
    </row>
    <row r="56069" spans="1:3" x14ac:dyDescent="0.25">
      <c r="A56069">
        <v>12327</v>
      </c>
      <c r="B56069" s="1">
        <f>DATE(2033,10,1) + TIME(0,0,0)</f>
        <v>48853</v>
      </c>
      <c r="C56069">
        <v>32.447063446000001</v>
      </c>
    </row>
    <row r="56070" spans="1:3" x14ac:dyDescent="0.25">
      <c r="A56070">
        <v>12358</v>
      </c>
      <c r="B56070" s="1">
        <f>DATE(2033,11,1) + TIME(0,0,0)</f>
        <v>48884</v>
      </c>
      <c r="C56070">
        <v>32.456508636000002</v>
      </c>
    </row>
    <row r="56071" spans="1:3" x14ac:dyDescent="0.25">
      <c r="A56071">
        <v>12388</v>
      </c>
      <c r="B56071" s="1">
        <f>DATE(2033,12,1) + TIME(0,0,0)</f>
        <v>48914</v>
      </c>
      <c r="C56071">
        <v>32.465629577999998</v>
      </c>
    </row>
    <row r="56072" spans="1:3" x14ac:dyDescent="0.25">
      <c r="A56072">
        <v>12419</v>
      </c>
      <c r="B56072" s="1">
        <f>DATE(2034,1,1) + TIME(0,0,0)</f>
        <v>48945</v>
      </c>
      <c r="C56072">
        <v>32.475036621000001</v>
      </c>
    </row>
    <row r="56073" spans="1:3" x14ac:dyDescent="0.25">
      <c r="A56073">
        <v>12450</v>
      </c>
      <c r="B56073" s="1">
        <f>DATE(2034,2,1) + TIME(0,0,0)</f>
        <v>48976</v>
      </c>
      <c r="C56073">
        <v>32.484424591</v>
      </c>
    </row>
    <row r="56074" spans="1:3" x14ac:dyDescent="0.25">
      <c r="A56074">
        <v>12478</v>
      </c>
      <c r="B56074" s="1">
        <f>DATE(2034,3,1) + TIME(0,0,0)</f>
        <v>49004</v>
      </c>
      <c r="C56074">
        <v>32.492889404000003</v>
      </c>
    </row>
    <row r="56075" spans="1:3" x14ac:dyDescent="0.25">
      <c r="A56075">
        <v>12509</v>
      </c>
      <c r="B56075" s="1">
        <f>DATE(2034,4,1) + TIME(0,0,0)</f>
        <v>49035</v>
      </c>
      <c r="C56075">
        <v>32.502243042000003</v>
      </c>
    </row>
    <row r="56076" spans="1:3" x14ac:dyDescent="0.25">
      <c r="A56076">
        <v>12539</v>
      </c>
      <c r="B56076" s="1">
        <f>DATE(2034,5,1) + TIME(0,0,0)</f>
        <v>49065</v>
      </c>
      <c r="C56076">
        <v>32.511276244999998</v>
      </c>
    </row>
    <row r="56077" spans="1:3" x14ac:dyDescent="0.25">
      <c r="A56077">
        <v>12570</v>
      </c>
      <c r="B56077" s="1">
        <f>DATE(2034,6,1) + TIME(0,0,0)</f>
        <v>49096</v>
      </c>
      <c r="C56077">
        <v>32.520595551</v>
      </c>
    </row>
    <row r="56078" spans="1:3" x14ac:dyDescent="0.25">
      <c r="A56078">
        <v>12600</v>
      </c>
      <c r="B56078" s="1">
        <f>DATE(2034,7,1) + TIME(0,0,0)</f>
        <v>49126</v>
      </c>
      <c r="C56078">
        <v>32.529594420999999</v>
      </c>
    </row>
    <row r="56079" spans="1:3" x14ac:dyDescent="0.25">
      <c r="A56079">
        <v>12631</v>
      </c>
      <c r="B56079" s="1">
        <f>DATE(2034,8,1) + TIME(0,0,0)</f>
        <v>49157</v>
      </c>
      <c r="C56079">
        <v>32.538875580000003</v>
      </c>
    </row>
    <row r="56080" spans="1:3" x14ac:dyDescent="0.25">
      <c r="A56080">
        <v>12662</v>
      </c>
      <c r="B56080" s="1">
        <f>DATE(2034,9,1) + TIME(0,0,0)</f>
        <v>49188</v>
      </c>
      <c r="C56080">
        <v>32.548137664999999</v>
      </c>
    </row>
    <row r="56081" spans="1:3" x14ac:dyDescent="0.25">
      <c r="A56081">
        <v>12692</v>
      </c>
      <c r="B56081" s="1">
        <f>DATE(2034,10,1) + TIME(0,0,0)</f>
        <v>49218</v>
      </c>
      <c r="C56081">
        <v>32.557086945000002</v>
      </c>
    </row>
    <row r="56082" spans="1:3" x14ac:dyDescent="0.25">
      <c r="A56082">
        <v>12723</v>
      </c>
      <c r="B56082" s="1">
        <f>DATE(2034,11,1) + TIME(0,0,0)</f>
        <v>49249</v>
      </c>
      <c r="C56082">
        <v>32.566314697000003</v>
      </c>
    </row>
    <row r="56083" spans="1:3" x14ac:dyDescent="0.25">
      <c r="A56083">
        <v>12753</v>
      </c>
      <c r="B56083" s="1">
        <f>DATE(2034,12,1) + TIME(0,0,0)</f>
        <v>49279</v>
      </c>
      <c r="C56083">
        <v>32.575229645</v>
      </c>
    </row>
    <row r="56084" spans="1:3" x14ac:dyDescent="0.25">
      <c r="A56084">
        <v>12784</v>
      </c>
      <c r="B56084" s="1">
        <f>DATE(2035,1,1) + TIME(0,0,0)</f>
        <v>49310</v>
      </c>
      <c r="C56084">
        <v>32.584423065000003</v>
      </c>
    </row>
    <row r="56085" spans="1:3" x14ac:dyDescent="0.25">
      <c r="A56085">
        <v>12815</v>
      </c>
      <c r="B56085" s="1">
        <f>DATE(2035,2,1) + TIME(0,0,0)</f>
        <v>49341</v>
      </c>
      <c r="C56085">
        <v>32.593597412000001</v>
      </c>
    </row>
    <row r="56086" spans="1:3" x14ac:dyDescent="0.25">
      <c r="A56086">
        <v>12843</v>
      </c>
      <c r="B56086" s="1">
        <f>DATE(2035,3,1) + TIME(0,0,0)</f>
        <v>49369</v>
      </c>
      <c r="C56086">
        <v>32.601871490000001</v>
      </c>
    </row>
    <row r="56087" spans="1:3" x14ac:dyDescent="0.25">
      <c r="A56087">
        <v>12874</v>
      </c>
      <c r="B56087" s="1">
        <f>DATE(2035,4,1) + TIME(0,0,0)</f>
        <v>49400</v>
      </c>
      <c r="C56087">
        <v>32.61101532</v>
      </c>
    </row>
    <row r="56088" spans="1:3" x14ac:dyDescent="0.25">
      <c r="A56088">
        <v>12904</v>
      </c>
      <c r="B56088" s="1">
        <f>DATE(2035,5,1) + TIME(0,0,0)</f>
        <v>49430</v>
      </c>
      <c r="C56088">
        <v>32.619842529000003</v>
      </c>
    </row>
    <row r="56089" spans="1:3" x14ac:dyDescent="0.25">
      <c r="A56089">
        <v>12935</v>
      </c>
      <c r="B56089" s="1">
        <f>DATE(2035,6,1) + TIME(0,0,0)</f>
        <v>49461</v>
      </c>
      <c r="C56089">
        <v>32.628952026</v>
      </c>
    </row>
    <row r="56090" spans="1:3" x14ac:dyDescent="0.25">
      <c r="A56090">
        <v>12965</v>
      </c>
      <c r="B56090" s="1">
        <f>DATE(2035,7,1) + TIME(0,0,0)</f>
        <v>49491</v>
      </c>
      <c r="C56090">
        <v>32.637748717999997</v>
      </c>
    </row>
    <row r="56091" spans="1:3" x14ac:dyDescent="0.25">
      <c r="A56091">
        <v>12996</v>
      </c>
      <c r="B56091" s="1">
        <f>DATE(2035,8,1) + TIME(0,0,0)</f>
        <v>49522</v>
      </c>
      <c r="C56091">
        <v>32.646823883000003</v>
      </c>
    </row>
    <row r="56092" spans="1:3" x14ac:dyDescent="0.25">
      <c r="A56092">
        <v>13027</v>
      </c>
      <c r="B56092" s="1">
        <f>DATE(2035,9,1) + TIME(0,0,0)</f>
        <v>49553</v>
      </c>
      <c r="C56092">
        <v>32.655879974000001</v>
      </c>
    </row>
    <row r="56093" spans="1:3" x14ac:dyDescent="0.25">
      <c r="A56093">
        <v>13057</v>
      </c>
      <c r="B56093" s="1">
        <f>DATE(2035,10,1) + TIME(0,0,0)</f>
        <v>49583</v>
      </c>
      <c r="C56093">
        <v>32.664630889999998</v>
      </c>
    </row>
    <row r="56094" spans="1:3" x14ac:dyDescent="0.25">
      <c r="A56094">
        <v>13088</v>
      </c>
      <c r="B56094" s="1">
        <f>DATE(2035,11,1) + TIME(0,0,0)</f>
        <v>49614</v>
      </c>
      <c r="C56094">
        <v>32.673652648999997</v>
      </c>
    </row>
    <row r="56095" spans="1:3" x14ac:dyDescent="0.25">
      <c r="A56095">
        <v>13118</v>
      </c>
      <c r="B56095" s="1">
        <f>DATE(2035,12,1) + TIME(0,0,0)</f>
        <v>49644</v>
      </c>
      <c r="C56095">
        <v>32.682369231999999</v>
      </c>
    </row>
    <row r="56096" spans="1:3" x14ac:dyDescent="0.25">
      <c r="A56096">
        <v>13149</v>
      </c>
      <c r="B56096" s="1">
        <f>DATE(2036,1,1) + TIME(0,0,0)</f>
        <v>49675</v>
      </c>
      <c r="C56096">
        <v>32.691360474</v>
      </c>
    </row>
    <row r="56097" spans="1:3" x14ac:dyDescent="0.25">
      <c r="A56097">
        <v>13180</v>
      </c>
      <c r="B56097" s="1">
        <f>DATE(2036,2,1) + TIME(0,0,0)</f>
        <v>49706</v>
      </c>
      <c r="C56097">
        <v>32.700332641999999</v>
      </c>
    </row>
    <row r="56098" spans="1:3" x14ac:dyDescent="0.25">
      <c r="A56098">
        <v>13209</v>
      </c>
      <c r="B56098" s="1">
        <f>DATE(2036,3,1) + TIME(0,0,0)</f>
        <v>49735</v>
      </c>
      <c r="C56098">
        <v>32.708709716999998</v>
      </c>
    </row>
    <row r="56099" spans="1:3" x14ac:dyDescent="0.25">
      <c r="A56099">
        <v>13240</v>
      </c>
      <c r="B56099" s="1">
        <f>DATE(2036,4,1) + TIME(0,0,0)</f>
        <v>49766</v>
      </c>
      <c r="C56099">
        <v>32.717651367000002</v>
      </c>
    </row>
    <row r="56100" spans="1:3" x14ac:dyDescent="0.25">
      <c r="A56100">
        <v>13270</v>
      </c>
      <c r="B56100" s="1">
        <f>DATE(2036,5,1) + TIME(0,0,0)</f>
        <v>49796</v>
      </c>
      <c r="C56100">
        <v>32.726287841999998</v>
      </c>
    </row>
    <row r="56101" spans="1:3" x14ac:dyDescent="0.25">
      <c r="A56101">
        <v>13301</v>
      </c>
      <c r="B56101" s="1">
        <f>DATE(2036,6,1) + TIME(0,0,0)</f>
        <v>49827</v>
      </c>
      <c r="C56101">
        <v>32.735195160000004</v>
      </c>
    </row>
    <row r="56102" spans="1:3" x14ac:dyDescent="0.25">
      <c r="A56102">
        <v>13331</v>
      </c>
      <c r="B56102" s="1">
        <f>DATE(2036,7,1) + TIME(0,0,0)</f>
        <v>49857</v>
      </c>
      <c r="C56102">
        <v>32.743801116999997</v>
      </c>
    </row>
    <row r="56103" spans="1:3" x14ac:dyDescent="0.25">
      <c r="A56103">
        <v>13362</v>
      </c>
      <c r="B56103" s="1">
        <f>DATE(2036,8,1) + TIME(0,0,0)</f>
        <v>49888</v>
      </c>
      <c r="C56103">
        <v>32.752677917</v>
      </c>
    </row>
    <row r="56104" spans="1:3" x14ac:dyDescent="0.25">
      <c r="A56104">
        <v>13393</v>
      </c>
      <c r="B56104" s="1">
        <f>DATE(2036,9,1) + TIME(0,0,0)</f>
        <v>49919</v>
      </c>
      <c r="C56104">
        <v>32.761535645000002</v>
      </c>
    </row>
    <row r="56105" spans="1:3" x14ac:dyDescent="0.25">
      <c r="A56105">
        <v>13423</v>
      </c>
      <c r="B56105" s="1">
        <f>DATE(2036,10,1) + TIME(0,0,0)</f>
        <v>49949</v>
      </c>
      <c r="C56105">
        <v>32.770092009999999</v>
      </c>
    </row>
    <row r="56106" spans="1:3" x14ac:dyDescent="0.25">
      <c r="A56106">
        <v>13454</v>
      </c>
      <c r="B56106" s="1">
        <f>DATE(2036,11,1) + TIME(0,0,0)</f>
        <v>49980</v>
      </c>
      <c r="C56106">
        <v>32.778919219999999</v>
      </c>
    </row>
    <row r="56107" spans="1:3" x14ac:dyDescent="0.25">
      <c r="A56107">
        <v>13484</v>
      </c>
      <c r="B56107" s="1">
        <f>DATE(2036,12,1) + TIME(0,0,0)</f>
        <v>50010</v>
      </c>
      <c r="C56107">
        <v>32.787448883000003</v>
      </c>
    </row>
    <row r="56108" spans="1:3" x14ac:dyDescent="0.25">
      <c r="A56108">
        <v>13515</v>
      </c>
      <c r="B56108" s="1">
        <f>DATE(2037,1,1) + TIME(0,0,0)</f>
        <v>50041</v>
      </c>
      <c r="C56108">
        <v>32.796241760000001</v>
      </c>
    </row>
    <row r="56109" spans="1:3" x14ac:dyDescent="0.25">
      <c r="A56109">
        <v>13546</v>
      </c>
      <c r="B56109" s="1">
        <f>DATE(2037,2,1) + TIME(0,0,0)</f>
        <v>50072</v>
      </c>
      <c r="C56109">
        <v>32.805023192999997</v>
      </c>
    </row>
    <row r="56110" spans="1:3" x14ac:dyDescent="0.25">
      <c r="A56110">
        <v>13574</v>
      </c>
      <c r="B56110" s="1">
        <f>DATE(2037,3,1) + TIME(0,0,0)</f>
        <v>50100</v>
      </c>
      <c r="C56110">
        <v>32.812938690000003</v>
      </c>
    </row>
    <row r="56111" spans="1:3" x14ac:dyDescent="0.25">
      <c r="A56111">
        <v>13605</v>
      </c>
      <c r="B56111" s="1">
        <f>DATE(2037,4,1) + TIME(0,0,0)</f>
        <v>50131</v>
      </c>
      <c r="C56111">
        <v>32.821685791</v>
      </c>
    </row>
    <row r="56112" spans="1:3" x14ac:dyDescent="0.25">
      <c r="A56112">
        <v>13635</v>
      </c>
      <c r="B56112" s="1">
        <f>DATE(2037,5,1) + TIME(0,0,0)</f>
        <v>50161</v>
      </c>
      <c r="C56112">
        <v>32.830139160000002</v>
      </c>
    </row>
    <row r="56113" spans="1:3" x14ac:dyDescent="0.25">
      <c r="A56113">
        <v>13666</v>
      </c>
      <c r="B56113" s="1">
        <f>DATE(2037,6,1) + TIME(0,0,0)</f>
        <v>50192</v>
      </c>
      <c r="C56113">
        <v>32.838855743000003</v>
      </c>
    </row>
    <row r="56114" spans="1:3" x14ac:dyDescent="0.25">
      <c r="A56114">
        <v>13696</v>
      </c>
      <c r="B56114" s="1">
        <f>DATE(2037,7,1) + TIME(0,0,0)</f>
        <v>50222</v>
      </c>
      <c r="C56114">
        <v>32.847278594999999</v>
      </c>
    </row>
    <row r="56115" spans="1:3" x14ac:dyDescent="0.25">
      <c r="A56115">
        <v>13727</v>
      </c>
      <c r="B56115" s="1">
        <f>DATE(2037,8,1) + TIME(0,0,0)</f>
        <v>50253</v>
      </c>
      <c r="C56115">
        <v>32.855964661000002</v>
      </c>
    </row>
    <row r="56116" spans="1:3" x14ac:dyDescent="0.25">
      <c r="A56116">
        <v>13758</v>
      </c>
      <c r="B56116" s="1">
        <f>DATE(2037,9,1) + TIME(0,0,0)</f>
        <v>50284</v>
      </c>
      <c r="C56116">
        <v>32.864635468000003</v>
      </c>
    </row>
    <row r="56117" spans="1:3" x14ac:dyDescent="0.25">
      <c r="A56117">
        <v>13788</v>
      </c>
      <c r="B56117" s="1">
        <f>DATE(2037,10,1) + TIME(0,0,0)</f>
        <v>50314</v>
      </c>
      <c r="C56117">
        <v>32.873008728000002</v>
      </c>
    </row>
    <row r="56118" spans="1:3" x14ac:dyDescent="0.25">
      <c r="A56118">
        <v>13819</v>
      </c>
      <c r="B56118" s="1">
        <f>DATE(2037,11,1) + TIME(0,0,0)</f>
        <v>50345</v>
      </c>
      <c r="C56118">
        <v>32.881649017000001</v>
      </c>
    </row>
    <row r="56119" spans="1:3" x14ac:dyDescent="0.25">
      <c r="A56119">
        <v>13849</v>
      </c>
      <c r="B56119" s="1">
        <f>DATE(2037,12,1) + TIME(0,0,0)</f>
        <v>50375</v>
      </c>
      <c r="C56119">
        <v>32.889995575</v>
      </c>
    </row>
    <row r="56120" spans="1:3" x14ac:dyDescent="0.25">
      <c r="A56120">
        <v>13880</v>
      </c>
      <c r="B56120" s="1">
        <f>DATE(2038,1,1) + TIME(0,0,0)</f>
        <v>50406</v>
      </c>
      <c r="C56120">
        <v>32.898605347</v>
      </c>
    </row>
    <row r="56121" spans="1:3" x14ac:dyDescent="0.25">
      <c r="A56121">
        <v>13911</v>
      </c>
      <c r="B56121" s="1">
        <f>DATE(2038,2,1) + TIME(0,0,0)</f>
        <v>50437</v>
      </c>
      <c r="C56121">
        <v>32.907199859999999</v>
      </c>
    </row>
    <row r="56122" spans="1:3" x14ac:dyDescent="0.25">
      <c r="A56122">
        <v>13939</v>
      </c>
      <c r="B56122" s="1">
        <f>DATE(2038,3,1) + TIME(0,0,0)</f>
        <v>50465</v>
      </c>
      <c r="C56122">
        <v>32.914947509999998</v>
      </c>
    </row>
    <row r="56123" spans="1:3" x14ac:dyDescent="0.25">
      <c r="A56123">
        <v>13970</v>
      </c>
      <c r="B56123" s="1">
        <f>DATE(2038,4,1) + TIME(0,0,0)</f>
        <v>50496</v>
      </c>
      <c r="C56123">
        <v>32.923511505</v>
      </c>
    </row>
    <row r="56124" spans="1:3" x14ac:dyDescent="0.25">
      <c r="A56124">
        <v>14000</v>
      </c>
      <c r="B56124" s="1">
        <f>DATE(2038,5,1) + TIME(0,0,0)</f>
        <v>50526</v>
      </c>
      <c r="C56124">
        <v>32.931781768999997</v>
      </c>
    </row>
    <row r="56125" spans="1:3" x14ac:dyDescent="0.25">
      <c r="A56125">
        <v>14031</v>
      </c>
      <c r="B56125" s="1">
        <f>DATE(2038,6,1) + TIME(0,0,0)</f>
        <v>50557</v>
      </c>
      <c r="C56125">
        <v>32.940315247000001</v>
      </c>
    </row>
    <row r="56126" spans="1:3" x14ac:dyDescent="0.25">
      <c r="A56126">
        <v>14061</v>
      </c>
      <c r="B56126" s="1">
        <f>DATE(2038,7,1) + TIME(0,0,0)</f>
        <v>50587</v>
      </c>
      <c r="C56126">
        <v>32.948554993000002</v>
      </c>
    </row>
    <row r="56127" spans="1:3" x14ac:dyDescent="0.25">
      <c r="A56127">
        <v>14092</v>
      </c>
      <c r="B56127" s="1">
        <f>DATE(2038,8,1) + TIME(0,0,0)</f>
        <v>50618</v>
      </c>
      <c r="C56127">
        <v>32.957057953000003</v>
      </c>
    </row>
    <row r="56128" spans="1:3" x14ac:dyDescent="0.25">
      <c r="A56128">
        <v>14123</v>
      </c>
      <c r="B56128" s="1">
        <f>DATE(2038,9,1) + TIME(0,0,0)</f>
        <v>50649</v>
      </c>
      <c r="C56128">
        <v>32.96554184</v>
      </c>
    </row>
    <row r="56129" spans="1:3" x14ac:dyDescent="0.25">
      <c r="A56129">
        <v>14153</v>
      </c>
      <c r="B56129" s="1">
        <f>DATE(2038,10,1) + TIME(0,0,0)</f>
        <v>50679</v>
      </c>
      <c r="C56129">
        <v>32.973739623999997</v>
      </c>
    </row>
    <row r="56130" spans="1:3" x14ac:dyDescent="0.25">
      <c r="A56130">
        <v>14184</v>
      </c>
      <c r="B56130" s="1">
        <f>DATE(2038,11,1) + TIME(0,0,0)</f>
        <v>50710</v>
      </c>
      <c r="C56130">
        <v>32.982196807999998</v>
      </c>
    </row>
    <row r="56131" spans="1:3" x14ac:dyDescent="0.25">
      <c r="A56131">
        <v>14214</v>
      </c>
      <c r="B56131" s="1">
        <f>DATE(2038,12,1) + TIME(0,0,0)</f>
        <v>50740</v>
      </c>
      <c r="C56131">
        <v>32.990364075000002</v>
      </c>
    </row>
    <row r="56132" spans="1:3" x14ac:dyDescent="0.25">
      <c r="A56132">
        <v>14245</v>
      </c>
      <c r="B56132" s="1">
        <f>DATE(2039,1,1) + TIME(0,0,0)</f>
        <v>50771</v>
      </c>
      <c r="C56132">
        <v>32.998786926000001</v>
      </c>
    </row>
    <row r="56133" spans="1:3" x14ac:dyDescent="0.25">
      <c r="A56133">
        <v>14276</v>
      </c>
      <c r="B56133" s="1">
        <f>DATE(2039,2,1) + TIME(0,0,0)</f>
        <v>50802</v>
      </c>
      <c r="C56133">
        <v>33.007194519000002</v>
      </c>
    </row>
    <row r="56134" spans="1:3" x14ac:dyDescent="0.25">
      <c r="A56134">
        <v>14304</v>
      </c>
      <c r="B56134" s="1">
        <f>DATE(2039,3,1) + TIME(0,0,0)</f>
        <v>50830</v>
      </c>
      <c r="C56134">
        <v>33.014774322999997</v>
      </c>
    </row>
    <row r="56135" spans="1:3" x14ac:dyDescent="0.25">
      <c r="A56135">
        <v>14335</v>
      </c>
      <c r="B56135" s="1">
        <f>DATE(2039,4,1) + TIME(0,0,0)</f>
        <v>50861</v>
      </c>
      <c r="C56135">
        <v>33.023151398000003</v>
      </c>
    </row>
    <row r="56136" spans="1:3" x14ac:dyDescent="0.25">
      <c r="A56136">
        <v>14365</v>
      </c>
      <c r="B56136" s="1">
        <f>DATE(2039,5,1) + TIME(0,0,0)</f>
        <v>50891</v>
      </c>
      <c r="C56136">
        <v>33.031246185000001</v>
      </c>
    </row>
    <row r="56137" spans="1:3" x14ac:dyDescent="0.25">
      <c r="A56137">
        <v>14396</v>
      </c>
      <c r="B56137" s="1">
        <f>DATE(2039,6,1) + TIME(0,0,0)</f>
        <v>50922</v>
      </c>
      <c r="C56137">
        <v>33.039592743</v>
      </c>
    </row>
    <row r="56138" spans="1:3" x14ac:dyDescent="0.25">
      <c r="A56138">
        <v>14426</v>
      </c>
      <c r="B56138" s="1">
        <f>DATE(2039,7,1) + TIME(0,0,0)</f>
        <v>50952</v>
      </c>
      <c r="C56138">
        <v>33.047653197999999</v>
      </c>
    </row>
    <row r="56139" spans="1:3" x14ac:dyDescent="0.25">
      <c r="A56139">
        <v>14457</v>
      </c>
      <c r="B56139" s="1">
        <f>DATE(2039,8,1) + TIME(0,0,0)</f>
        <v>50983</v>
      </c>
      <c r="C56139">
        <v>33.055969238000003</v>
      </c>
    </row>
    <row r="56140" spans="1:3" x14ac:dyDescent="0.25">
      <c r="A56140">
        <v>14488</v>
      </c>
      <c r="B56140" s="1">
        <f>DATE(2039,9,1) + TIME(0,0,0)</f>
        <v>51014</v>
      </c>
      <c r="C56140">
        <v>33.064270020000002</v>
      </c>
    </row>
    <row r="56141" spans="1:3" x14ac:dyDescent="0.25">
      <c r="A56141">
        <v>14518</v>
      </c>
      <c r="B56141" s="1">
        <f>DATE(2039,10,1) + TIME(0,0,0)</f>
        <v>51044</v>
      </c>
      <c r="C56141">
        <v>33.072284697999997</v>
      </c>
    </row>
    <row r="56142" spans="1:3" x14ac:dyDescent="0.25">
      <c r="A56142">
        <v>14549</v>
      </c>
      <c r="B56142" s="1">
        <f>DATE(2039,11,1) + TIME(0,0,0)</f>
        <v>51075</v>
      </c>
      <c r="C56142">
        <v>33.080554962000001</v>
      </c>
    </row>
    <row r="56143" spans="1:3" x14ac:dyDescent="0.25">
      <c r="A56143">
        <v>14579</v>
      </c>
      <c r="B56143" s="1">
        <f>DATE(2039,12,1) + TIME(0,0,0)</f>
        <v>51105</v>
      </c>
      <c r="C56143">
        <v>33.088539124</v>
      </c>
    </row>
    <row r="56144" spans="1:3" x14ac:dyDescent="0.25">
      <c r="A56144">
        <v>14610</v>
      </c>
      <c r="B56144" s="1">
        <f>DATE(2040,1,1) + TIME(0,0,0)</f>
        <v>51136</v>
      </c>
      <c r="C56144">
        <v>33.096778870000001</v>
      </c>
    </row>
    <row r="56145" spans="1:3" x14ac:dyDescent="0.25">
      <c r="A56145">
        <v>14641</v>
      </c>
      <c r="B56145" s="1">
        <f>DATE(2040,2,1) + TIME(0,0,0)</f>
        <v>51167</v>
      </c>
      <c r="C56145">
        <v>33.104999542000002</v>
      </c>
    </row>
    <row r="56146" spans="1:3" x14ac:dyDescent="0.25">
      <c r="A56146">
        <v>14670</v>
      </c>
      <c r="B56146" s="1">
        <f>DATE(2040,3,1) + TIME(0,0,0)</f>
        <v>51196</v>
      </c>
      <c r="C56146">
        <v>33.112678528000004</v>
      </c>
    </row>
    <row r="56147" spans="1:3" x14ac:dyDescent="0.25">
      <c r="A56147">
        <v>14701</v>
      </c>
      <c r="B56147" s="1">
        <f>DATE(2040,4,1) + TIME(0,0,0)</f>
        <v>51227</v>
      </c>
      <c r="C56147">
        <v>33.120868682999998</v>
      </c>
    </row>
    <row r="56148" spans="1:3" x14ac:dyDescent="0.25">
      <c r="A56148">
        <v>14731</v>
      </c>
      <c r="B56148" s="1">
        <f>DATE(2040,5,1) + TIME(0,0,0)</f>
        <v>51257</v>
      </c>
      <c r="C56148">
        <v>33.128780364999997</v>
      </c>
    </row>
    <row r="56149" spans="1:3" x14ac:dyDescent="0.25">
      <c r="A56149">
        <v>14762</v>
      </c>
      <c r="B56149" s="1">
        <f>DATE(2040,6,1) + TIME(0,0,0)</f>
        <v>51288</v>
      </c>
      <c r="C56149">
        <v>33.136943817000002</v>
      </c>
    </row>
    <row r="56150" spans="1:3" x14ac:dyDescent="0.25">
      <c r="A56150">
        <v>14792</v>
      </c>
      <c r="B56150" s="1">
        <f>DATE(2040,7,1) + TIME(0,0,0)</f>
        <v>51318</v>
      </c>
      <c r="C56150">
        <v>33.144824982000003</v>
      </c>
    </row>
    <row r="56151" spans="1:3" x14ac:dyDescent="0.25">
      <c r="A56151">
        <v>14823</v>
      </c>
      <c r="B56151" s="1">
        <f>DATE(2040,8,1) + TIME(0,0,0)</f>
        <v>51349</v>
      </c>
      <c r="C56151">
        <v>33.152957915999998</v>
      </c>
    </row>
    <row r="56152" spans="1:3" x14ac:dyDescent="0.25">
      <c r="A56152">
        <v>14854</v>
      </c>
      <c r="B56152" s="1">
        <f>DATE(2040,9,1) + TIME(0,0,0)</f>
        <v>51380</v>
      </c>
      <c r="C56152">
        <v>33.161071776999997</v>
      </c>
    </row>
    <row r="56153" spans="1:3" x14ac:dyDescent="0.25">
      <c r="A56153">
        <v>14884</v>
      </c>
      <c r="B56153" s="1">
        <f>DATE(2040,10,1) + TIME(0,0,0)</f>
        <v>51410</v>
      </c>
      <c r="C56153">
        <v>33.16891098</v>
      </c>
    </row>
    <row r="56154" spans="1:3" x14ac:dyDescent="0.25">
      <c r="A56154">
        <v>14915</v>
      </c>
      <c r="B56154" s="1">
        <f>DATE(2040,11,1) + TIME(0,0,0)</f>
        <v>51441</v>
      </c>
      <c r="C56154">
        <v>33.176998138000002</v>
      </c>
    </row>
    <row r="56155" spans="1:3" x14ac:dyDescent="0.25">
      <c r="A56155">
        <v>14945</v>
      </c>
      <c r="B56155" s="1">
        <f>DATE(2040,12,1) + TIME(0,0,0)</f>
        <v>51471</v>
      </c>
      <c r="C56155">
        <v>33.184806823999999</v>
      </c>
    </row>
    <row r="56156" spans="1:3" x14ac:dyDescent="0.25">
      <c r="A56156">
        <v>14976</v>
      </c>
      <c r="B56156" s="1">
        <f>DATE(2041,1,1) + TIME(0,0,0)</f>
        <v>51502</v>
      </c>
      <c r="C56156">
        <v>33.192863463999998</v>
      </c>
    </row>
    <row r="56157" spans="1:3" x14ac:dyDescent="0.25">
      <c r="A56157">
        <v>15007</v>
      </c>
      <c r="B56157" s="1">
        <f>DATE(2041,2,1) + TIME(0,0,0)</f>
        <v>51533</v>
      </c>
      <c r="C56157">
        <v>33.200904846</v>
      </c>
    </row>
    <row r="56158" spans="1:3" x14ac:dyDescent="0.25">
      <c r="A56158">
        <v>15035</v>
      </c>
      <c r="B56158" s="1">
        <f>DATE(2041,3,1) + TIME(0,0,0)</f>
        <v>51561</v>
      </c>
      <c r="C56158">
        <v>33.208152771000002</v>
      </c>
    </row>
    <row r="56159" spans="1:3" x14ac:dyDescent="0.25">
      <c r="A56159">
        <v>15066</v>
      </c>
      <c r="B56159" s="1">
        <f>DATE(2041,4,1) + TIME(0,0,0)</f>
        <v>51592</v>
      </c>
      <c r="C56159">
        <v>33.216163635000001</v>
      </c>
    </row>
    <row r="56160" spans="1:3" x14ac:dyDescent="0.25">
      <c r="A56160">
        <v>15096</v>
      </c>
      <c r="B56160" s="1">
        <f>DATE(2041,5,1) + TIME(0,0,0)</f>
        <v>51622</v>
      </c>
      <c r="C56160">
        <v>33.223903655999997</v>
      </c>
    </row>
    <row r="56161" spans="1:3" x14ac:dyDescent="0.25">
      <c r="A56161">
        <v>15127</v>
      </c>
      <c r="B56161" s="1">
        <f>DATE(2041,6,1) + TIME(0,0,0)</f>
        <v>51653</v>
      </c>
      <c r="C56161">
        <v>33.231887817</v>
      </c>
    </row>
    <row r="56162" spans="1:3" x14ac:dyDescent="0.25">
      <c r="A56162">
        <v>15157</v>
      </c>
      <c r="B56162" s="1">
        <f>DATE(2041,7,1) + TIME(0,0,0)</f>
        <v>51683</v>
      </c>
      <c r="C56162">
        <v>33.239597320999998</v>
      </c>
    </row>
    <row r="56163" spans="1:3" x14ac:dyDescent="0.25">
      <c r="A56163">
        <v>15188</v>
      </c>
      <c r="B56163" s="1">
        <f>DATE(2041,8,1) + TIME(0,0,0)</f>
        <v>51714</v>
      </c>
      <c r="C56163">
        <v>33.247550963999998</v>
      </c>
    </row>
    <row r="56164" spans="1:3" x14ac:dyDescent="0.25">
      <c r="A56164">
        <v>15219</v>
      </c>
      <c r="B56164" s="1">
        <f>DATE(2041,9,1) + TIME(0,0,0)</f>
        <v>51745</v>
      </c>
      <c r="C56164">
        <v>33.255489349000001</v>
      </c>
    </row>
    <row r="56165" spans="1:3" x14ac:dyDescent="0.25">
      <c r="A56165">
        <v>15249</v>
      </c>
      <c r="B56165" s="1">
        <f>DATE(2041,10,1) + TIME(0,0,0)</f>
        <v>51775</v>
      </c>
      <c r="C56165">
        <v>33.263160706000001</v>
      </c>
    </row>
    <row r="56166" spans="1:3" x14ac:dyDescent="0.25">
      <c r="A56166">
        <v>15280</v>
      </c>
      <c r="B56166" s="1">
        <f>DATE(2041,11,1) + TIME(0,0,0)</f>
        <v>51806</v>
      </c>
      <c r="C56166">
        <v>33.271068573000001</v>
      </c>
    </row>
    <row r="56167" spans="1:3" x14ac:dyDescent="0.25">
      <c r="A56167">
        <v>15310</v>
      </c>
      <c r="B56167" s="1">
        <f>DATE(2041,12,1) + TIME(0,0,0)</f>
        <v>51836</v>
      </c>
      <c r="C56167">
        <v>33.278709411999998</v>
      </c>
    </row>
    <row r="56168" spans="1:3" x14ac:dyDescent="0.25">
      <c r="A56168">
        <v>15341</v>
      </c>
      <c r="B56168" s="1">
        <f>DATE(2042,1,1) + TIME(0,0,0)</f>
        <v>51867</v>
      </c>
      <c r="C56168">
        <v>33.286590576000002</v>
      </c>
    </row>
    <row r="56169" spans="1:3" x14ac:dyDescent="0.25">
      <c r="A56169">
        <v>15372</v>
      </c>
      <c r="B56169" s="1">
        <f>DATE(2042,2,1) + TIME(0,0,0)</f>
        <v>51898</v>
      </c>
      <c r="C56169">
        <v>33.294460297000001</v>
      </c>
    </row>
    <row r="56170" spans="1:3" x14ac:dyDescent="0.25">
      <c r="A56170">
        <v>15400</v>
      </c>
      <c r="B56170" s="1">
        <f>DATE(2042,3,1) + TIME(0,0,0)</f>
        <v>51926</v>
      </c>
      <c r="C56170">
        <v>33.301551818999997</v>
      </c>
    </row>
    <row r="56171" spans="1:3" x14ac:dyDescent="0.25">
      <c r="A56171">
        <v>15431</v>
      </c>
      <c r="B56171" s="1">
        <f>DATE(2042,4,1) + TIME(0,0,0)</f>
        <v>51957</v>
      </c>
      <c r="C56171">
        <v>33.309391022</v>
      </c>
    </row>
    <row r="56172" spans="1:3" x14ac:dyDescent="0.25">
      <c r="A56172">
        <v>15461</v>
      </c>
      <c r="B56172" s="1">
        <f>DATE(2042,5,1) + TIME(0,0,0)</f>
        <v>51987</v>
      </c>
      <c r="C56172">
        <v>33.316967009999999</v>
      </c>
    </row>
    <row r="56173" spans="1:3" x14ac:dyDescent="0.25">
      <c r="A56173">
        <v>15492</v>
      </c>
      <c r="B56173" s="1">
        <f>DATE(2042,6,1) + TIME(0,0,0)</f>
        <v>52018</v>
      </c>
      <c r="C56173">
        <v>33.324779509999999</v>
      </c>
    </row>
    <row r="56174" spans="1:3" x14ac:dyDescent="0.25">
      <c r="A56174">
        <v>15522</v>
      </c>
      <c r="B56174" s="1">
        <f>DATE(2042,7,1) + TIME(0,0,0)</f>
        <v>52048</v>
      </c>
      <c r="C56174">
        <v>33.332324982000003</v>
      </c>
    </row>
    <row r="56175" spans="1:3" x14ac:dyDescent="0.25">
      <c r="A56175">
        <v>15553</v>
      </c>
      <c r="B56175" s="1">
        <f>DATE(2042,8,1) + TIME(0,0,0)</f>
        <v>52079</v>
      </c>
      <c r="C56175">
        <v>33.340110779</v>
      </c>
    </row>
    <row r="56176" spans="1:3" x14ac:dyDescent="0.25">
      <c r="A56176">
        <v>15584</v>
      </c>
      <c r="B56176" s="1">
        <f>DATE(2042,9,1) + TIME(0,0,0)</f>
        <v>52110</v>
      </c>
      <c r="C56176">
        <v>33.347877502000003</v>
      </c>
    </row>
    <row r="56177" spans="1:3" x14ac:dyDescent="0.25">
      <c r="A56177">
        <v>15614</v>
      </c>
      <c r="B56177" s="1">
        <f>DATE(2042,10,1) + TIME(0,0,0)</f>
        <v>52140</v>
      </c>
      <c r="C56177">
        <v>33.355384827000002</v>
      </c>
    </row>
    <row r="56178" spans="1:3" x14ac:dyDescent="0.25">
      <c r="A56178">
        <v>15645</v>
      </c>
      <c r="B56178" s="1">
        <f>DATE(2042,11,1) + TIME(0,0,0)</f>
        <v>52171</v>
      </c>
      <c r="C56178">
        <v>33.363128662000001</v>
      </c>
    </row>
    <row r="56179" spans="1:3" x14ac:dyDescent="0.25">
      <c r="A56179">
        <v>15675</v>
      </c>
      <c r="B56179" s="1">
        <f>DATE(2042,12,1) + TIME(0,0,0)</f>
        <v>52201</v>
      </c>
      <c r="C56179">
        <v>33.370609283</v>
      </c>
    </row>
    <row r="56180" spans="1:3" x14ac:dyDescent="0.25">
      <c r="A56180">
        <v>15706</v>
      </c>
      <c r="B56180" s="1">
        <f>DATE(2043,1,1) + TIME(0,0,0)</f>
        <v>52232</v>
      </c>
      <c r="C56180">
        <v>33.378326416</v>
      </c>
    </row>
    <row r="56181" spans="1:3" x14ac:dyDescent="0.25">
      <c r="A56181">
        <v>15737</v>
      </c>
      <c r="B56181" s="1">
        <f>DATE(2043,2,1) + TIME(0,0,0)</f>
        <v>52263</v>
      </c>
      <c r="C56181">
        <v>33.386028289999999</v>
      </c>
    </row>
    <row r="56182" spans="1:3" x14ac:dyDescent="0.25">
      <c r="A56182">
        <v>15765</v>
      </c>
      <c r="B56182" s="1">
        <f>DATE(2043,3,1) + TIME(0,0,0)</f>
        <v>52291</v>
      </c>
      <c r="C56182">
        <v>33.392971039000003</v>
      </c>
    </row>
    <row r="56183" spans="1:3" x14ac:dyDescent="0.25">
      <c r="A56183">
        <v>15796</v>
      </c>
      <c r="B56183" s="1">
        <f>DATE(2043,4,1) + TIME(0,0,0)</f>
        <v>52322</v>
      </c>
      <c r="C56183">
        <v>33.400646209999998</v>
      </c>
    </row>
    <row r="56184" spans="1:3" x14ac:dyDescent="0.25">
      <c r="A56184">
        <v>15826</v>
      </c>
      <c r="B56184" s="1">
        <f>DATE(2043,5,1) + TIME(0,0,0)</f>
        <v>52352</v>
      </c>
      <c r="C56184">
        <v>33.408058167</v>
      </c>
    </row>
    <row r="56185" spans="1:3" x14ac:dyDescent="0.25">
      <c r="A56185">
        <v>15857</v>
      </c>
      <c r="B56185" s="1">
        <f>DATE(2043,6,1) + TIME(0,0,0)</f>
        <v>52383</v>
      </c>
      <c r="C56185">
        <v>33.41570282</v>
      </c>
    </row>
    <row r="56186" spans="1:3" x14ac:dyDescent="0.25">
      <c r="A56186">
        <v>15887</v>
      </c>
      <c r="B56186" s="1">
        <f>DATE(2043,7,1) + TIME(0,0,0)</f>
        <v>52413</v>
      </c>
      <c r="C56186">
        <v>33.423091888000002</v>
      </c>
    </row>
    <row r="56187" spans="1:3" x14ac:dyDescent="0.25">
      <c r="A56187">
        <v>15918</v>
      </c>
      <c r="B56187" s="1">
        <f>DATE(2043,8,1) + TIME(0,0,0)</f>
        <v>52444</v>
      </c>
      <c r="C56187">
        <v>33.430709839000002</v>
      </c>
    </row>
    <row r="56188" spans="1:3" x14ac:dyDescent="0.25">
      <c r="A56188">
        <v>15949</v>
      </c>
      <c r="B56188" s="1">
        <f>DATE(2043,9,1) + TIME(0,0,0)</f>
        <v>52475</v>
      </c>
      <c r="C56188">
        <v>33.438312531000001</v>
      </c>
    </row>
    <row r="56189" spans="1:3" x14ac:dyDescent="0.25">
      <c r="A56189">
        <v>15979</v>
      </c>
      <c r="B56189" s="1">
        <f>DATE(2043,10,1) + TIME(0,0,0)</f>
        <v>52505</v>
      </c>
      <c r="C56189">
        <v>33.445655823000003</v>
      </c>
    </row>
    <row r="56190" spans="1:3" x14ac:dyDescent="0.25">
      <c r="A56190">
        <v>16010</v>
      </c>
      <c r="B56190" s="1">
        <f>DATE(2043,11,1) + TIME(0,0,0)</f>
        <v>52536</v>
      </c>
      <c r="C56190">
        <v>33.453231811999999</v>
      </c>
    </row>
    <row r="56191" spans="1:3" x14ac:dyDescent="0.25">
      <c r="A56191">
        <v>16040</v>
      </c>
      <c r="B56191" s="1">
        <f>DATE(2043,12,1) + TIME(0,0,0)</f>
        <v>52566</v>
      </c>
      <c r="C56191">
        <v>33.460552216000004</v>
      </c>
    </row>
    <row r="56192" spans="1:3" x14ac:dyDescent="0.25">
      <c r="A56192">
        <v>16071</v>
      </c>
      <c r="B56192" s="1">
        <f>DATE(2044,1,1) + TIME(0,0,0)</f>
        <v>52597</v>
      </c>
      <c r="C56192">
        <v>33.468101501</v>
      </c>
    </row>
    <row r="56193" spans="1:3" x14ac:dyDescent="0.25">
      <c r="A56193">
        <v>16102</v>
      </c>
      <c r="B56193" s="1">
        <f>DATE(2044,2,1) + TIME(0,0,0)</f>
        <v>52628</v>
      </c>
      <c r="C56193">
        <v>33.475635529000002</v>
      </c>
    </row>
    <row r="56194" spans="1:3" x14ac:dyDescent="0.25">
      <c r="A56194">
        <v>16131</v>
      </c>
      <c r="B56194" s="1">
        <f>DATE(2044,3,1) + TIME(0,0,0)</f>
        <v>52657</v>
      </c>
      <c r="C56194">
        <v>33.482669829999999</v>
      </c>
    </row>
    <row r="56195" spans="1:3" x14ac:dyDescent="0.25">
      <c r="A56195">
        <v>16162</v>
      </c>
      <c r="B56195" s="1">
        <f>DATE(2044,4,1) + TIME(0,0,0)</f>
        <v>52688</v>
      </c>
      <c r="C56195">
        <v>33.490177154999998</v>
      </c>
    </row>
    <row r="56196" spans="1:3" x14ac:dyDescent="0.25">
      <c r="A56196">
        <v>16192</v>
      </c>
      <c r="B56196" s="1">
        <f>DATE(2044,5,1) + TIME(0,0,0)</f>
        <v>52718</v>
      </c>
      <c r="C56196">
        <v>33.497432709000002</v>
      </c>
    </row>
    <row r="56197" spans="1:3" x14ac:dyDescent="0.25">
      <c r="A56197">
        <v>16223</v>
      </c>
      <c r="B56197" s="1">
        <f>DATE(2044,6,1) + TIME(0,0,0)</f>
        <v>52749</v>
      </c>
      <c r="C56197">
        <v>33.504913330000001</v>
      </c>
    </row>
    <row r="56198" spans="1:3" x14ac:dyDescent="0.25">
      <c r="A56198">
        <v>16253</v>
      </c>
      <c r="B56198" s="1">
        <f>DATE(2044,7,1) + TIME(0,0,0)</f>
        <v>52779</v>
      </c>
      <c r="C56198">
        <v>33.512142181000002</v>
      </c>
    </row>
    <row r="56199" spans="1:3" x14ac:dyDescent="0.25">
      <c r="A56199">
        <v>16284</v>
      </c>
      <c r="B56199" s="1">
        <f>DATE(2044,8,1) + TIME(0,0,0)</f>
        <v>52810</v>
      </c>
      <c r="C56199">
        <v>33.519596100000001</v>
      </c>
    </row>
    <row r="56200" spans="1:3" x14ac:dyDescent="0.25">
      <c r="A56200">
        <v>16315</v>
      </c>
      <c r="B56200" s="1">
        <f>DATE(2044,9,1) + TIME(0,0,0)</f>
        <v>52841</v>
      </c>
      <c r="C56200">
        <v>33.527038574000002</v>
      </c>
    </row>
    <row r="56201" spans="1:3" x14ac:dyDescent="0.25">
      <c r="A56201">
        <v>16345</v>
      </c>
      <c r="B56201" s="1">
        <f>DATE(2044,10,1) + TIME(0,0,0)</f>
        <v>52871</v>
      </c>
      <c r="C56201">
        <v>33.534229279000002</v>
      </c>
    </row>
    <row r="56202" spans="1:3" x14ac:dyDescent="0.25">
      <c r="A56202">
        <v>16376</v>
      </c>
      <c r="B56202" s="1">
        <f>DATE(2044,11,1) + TIME(0,0,0)</f>
        <v>52902</v>
      </c>
      <c r="C56202">
        <v>33.54164505</v>
      </c>
    </row>
    <row r="56203" spans="1:3" x14ac:dyDescent="0.25">
      <c r="A56203">
        <v>16406</v>
      </c>
      <c r="B56203" s="1">
        <f>DATE(2044,12,1) + TIME(0,0,0)</f>
        <v>52932</v>
      </c>
      <c r="C56203">
        <v>33.548812865999999</v>
      </c>
    </row>
    <row r="56204" spans="1:3" x14ac:dyDescent="0.25">
      <c r="A56204">
        <v>16437</v>
      </c>
      <c r="B56204" s="1">
        <f>DATE(2045,1,1) + TIME(0,0,0)</f>
        <v>52963</v>
      </c>
      <c r="C56204">
        <v>33.556205749999997</v>
      </c>
    </row>
    <row r="56205" spans="1:3" x14ac:dyDescent="0.25">
      <c r="A56205">
        <v>16468</v>
      </c>
      <c r="B56205" s="1">
        <f>DATE(2045,2,1) + TIME(0,0,0)</f>
        <v>52994</v>
      </c>
      <c r="C56205">
        <v>33.563583373999997</v>
      </c>
    </row>
    <row r="56206" spans="1:3" x14ac:dyDescent="0.25">
      <c r="A56206">
        <v>16496</v>
      </c>
      <c r="B56206" s="1">
        <f>DATE(2045,3,1) + TIME(0,0,0)</f>
        <v>53022</v>
      </c>
      <c r="C56206">
        <v>33.570240020999996</v>
      </c>
    </row>
    <row r="56207" spans="1:3" x14ac:dyDescent="0.25">
      <c r="A56207">
        <v>16527</v>
      </c>
      <c r="B56207" s="1">
        <f>DATE(2045,4,1) + TIME(0,0,0)</f>
        <v>53053</v>
      </c>
      <c r="C56207">
        <v>33.577594757</v>
      </c>
    </row>
    <row r="56208" spans="1:3" x14ac:dyDescent="0.25">
      <c r="A56208">
        <v>16557</v>
      </c>
      <c r="B56208" s="1">
        <f>DATE(2045,5,1) + TIME(0,0,0)</f>
        <v>53083</v>
      </c>
      <c r="C56208">
        <v>33.584701537999997</v>
      </c>
    </row>
    <row r="56209" spans="1:3" x14ac:dyDescent="0.25">
      <c r="A56209">
        <v>16588</v>
      </c>
      <c r="B56209" s="1">
        <f>DATE(2045,6,1) + TIME(0,0,0)</f>
        <v>53114</v>
      </c>
      <c r="C56209">
        <v>33.592033385999997</v>
      </c>
    </row>
    <row r="56210" spans="1:3" x14ac:dyDescent="0.25">
      <c r="A56210">
        <v>16618</v>
      </c>
      <c r="B56210" s="1">
        <f>DATE(2045,7,1) + TIME(0,0,0)</f>
        <v>53144</v>
      </c>
      <c r="C56210">
        <v>33.599117278999998</v>
      </c>
    </row>
    <row r="56211" spans="1:3" x14ac:dyDescent="0.25">
      <c r="A56211">
        <v>16649</v>
      </c>
      <c r="B56211" s="1">
        <f>DATE(2045,8,1) + TIME(0,0,0)</f>
        <v>53175</v>
      </c>
      <c r="C56211">
        <v>33.606426239000001</v>
      </c>
    </row>
    <row r="56212" spans="1:3" x14ac:dyDescent="0.25">
      <c r="A56212">
        <v>16680</v>
      </c>
      <c r="B56212" s="1">
        <f>DATE(2045,9,1) + TIME(0,0,0)</f>
        <v>53206</v>
      </c>
      <c r="C56212">
        <v>33.613719940000003</v>
      </c>
    </row>
    <row r="56213" spans="1:3" x14ac:dyDescent="0.25">
      <c r="A56213">
        <v>16710</v>
      </c>
      <c r="B56213" s="1">
        <f>DATE(2045,10,1) + TIME(0,0,0)</f>
        <v>53236</v>
      </c>
      <c r="C56213">
        <v>33.620773315000001</v>
      </c>
    </row>
    <row r="56214" spans="1:3" x14ac:dyDescent="0.25">
      <c r="A56214">
        <v>16741</v>
      </c>
      <c r="B56214" s="1">
        <f>DATE(2045,11,1) + TIME(0,0,0)</f>
        <v>53267</v>
      </c>
      <c r="C56214">
        <v>33.628044127999999</v>
      </c>
    </row>
    <row r="56215" spans="1:3" x14ac:dyDescent="0.25">
      <c r="A56215">
        <v>16771</v>
      </c>
      <c r="B56215" s="1">
        <f>DATE(2045,12,1) + TIME(0,0,0)</f>
        <v>53297</v>
      </c>
      <c r="C56215">
        <v>33.635074615000001</v>
      </c>
    </row>
    <row r="56216" spans="1:3" x14ac:dyDescent="0.25">
      <c r="A56216">
        <v>16802</v>
      </c>
      <c r="B56216" s="1">
        <f>DATE(2046,1,1) + TIME(0,0,0)</f>
        <v>53328</v>
      </c>
      <c r="C56216">
        <v>33.642322540000002</v>
      </c>
    </row>
    <row r="56217" spans="1:3" x14ac:dyDescent="0.25">
      <c r="A56217">
        <v>16833</v>
      </c>
      <c r="B56217" s="1">
        <f>DATE(2046,2,1) + TIME(0,0,0)</f>
        <v>53359</v>
      </c>
      <c r="C56217">
        <v>33.649562836000001</v>
      </c>
    </row>
    <row r="56218" spans="1:3" x14ac:dyDescent="0.25">
      <c r="A56218">
        <v>16861</v>
      </c>
      <c r="B56218" s="1">
        <f>DATE(2046,3,1) + TIME(0,0,0)</f>
        <v>53387</v>
      </c>
      <c r="C56218">
        <v>33.656093597000002</v>
      </c>
    </row>
    <row r="56219" spans="1:3" x14ac:dyDescent="0.25">
      <c r="A56219">
        <v>16892</v>
      </c>
      <c r="B56219" s="1">
        <f>DATE(2046,4,1) + TIME(0,0,0)</f>
        <v>53418</v>
      </c>
      <c r="C56219">
        <v>33.663311004999997</v>
      </c>
    </row>
    <row r="56220" spans="1:3" x14ac:dyDescent="0.25">
      <c r="A56220">
        <v>16922</v>
      </c>
      <c r="B56220" s="1">
        <f>DATE(2046,5,1) + TIME(0,0,0)</f>
        <v>53448</v>
      </c>
      <c r="C56220">
        <v>33.670288085999999</v>
      </c>
    </row>
    <row r="56221" spans="1:3" x14ac:dyDescent="0.25">
      <c r="A56221">
        <v>16953</v>
      </c>
      <c r="B56221" s="1">
        <f>DATE(2046,6,1) + TIME(0,0,0)</f>
        <v>53479</v>
      </c>
      <c r="C56221">
        <v>33.677482605000002</v>
      </c>
    </row>
    <row r="56222" spans="1:3" x14ac:dyDescent="0.25">
      <c r="A56222">
        <v>16983</v>
      </c>
      <c r="B56222" s="1">
        <f>DATE(2046,7,1) + TIME(0,0,0)</f>
        <v>53509</v>
      </c>
      <c r="C56222">
        <v>33.684436798</v>
      </c>
    </row>
    <row r="56223" spans="1:3" x14ac:dyDescent="0.25">
      <c r="A56223">
        <v>17014</v>
      </c>
      <c r="B56223" s="1">
        <f>DATE(2046,8,1) + TIME(0,0,0)</f>
        <v>53540</v>
      </c>
      <c r="C56223">
        <v>33.691612243999998</v>
      </c>
    </row>
    <row r="56224" spans="1:3" x14ac:dyDescent="0.25">
      <c r="A56224">
        <v>17045</v>
      </c>
      <c r="B56224" s="1">
        <f>DATE(2046,9,1) + TIME(0,0,0)</f>
        <v>53571</v>
      </c>
      <c r="C56224">
        <v>33.698776244999998</v>
      </c>
    </row>
    <row r="56225" spans="1:3" x14ac:dyDescent="0.25">
      <c r="A56225">
        <v>17075</v>
      </c>
      <c r="B56225" s="1">
        <f>DATE(2046,10,1) + TIME(0,0,0)</f>
        <v>53601</v>
      </c>
      <c r="C56225">
        <v>33.705699920999997</v>
      </c>
    </row>
    <row r="56226" spans="1:3" x14ac:dyDescent="0.25">
      <c r="A56226">
        <v>17106</v>
      </c>
      <c r="B56226" s="1">
        <f>DATE(2046,11,1) + TIME(0,0,0)</f>
        <v>53632</v>
      </c>
      <c r="C56226">
        <v>33.712844849</v>
      </c>
    </row>
    <row r="56227" spans="1:3" x14ac:dyDescent="0.25">
      <c r="A56227">
        <v>17136</v>
      </c>
      <c r="B56227" s="1">
        <f>DATE(2046,12,1) + TIME(0,0,0)</f>
        <v>53662</v>
      </c>
      <c r="C56227">
        <v>33.719745635999999</v>
      </c>
    </row>
    <row r="56228" spans="1:3" x14ac:dyDescent="0.25">
      <c r="A56228">
        <v>17167</v>
      </c>
      <c r="B56228" s="1">
        <f>DATE(2047,1,1) + TIME(0,0,0)</f>
        <v>53693</v>
      </c>
      <c r="C56228">
        <v>33.726871490000001</v>
      </c>
    </row>
    <row r="56229" spans="1:3" x14ac:dyDescent="0.25">
      <c r="A56229">
        <v>17198</v>
      </c>
      <c r="B56229" s="1">
        <f>DATE(2047,2,1) + TIME(0,0,0)</f>
        <v>53724</v>
      </c>
      <c r="C56229">
        <v>33.733982085999997</v>
      </c>
    </row>
    <row r="56230" spans="1:3" x14ac:dyDescent="0.25">
      <c r="A56230">
        <v>17226</v>
      </c>
      <c r="B56230" s="1">
        <f>DATE(2047,3,1) + TIME(0,0,0)</f>
        <v>53752</v>
      </c>
      <c r="C56230">
        <v>33.740398407000001</v>
      </c>
    </row>
    <row r="56231" spans="1:3" x14ac:dyDescent="0.25">
      <c r="A56231">
        <v>17257</v>
      </c>
      <c r="B56231" s="1">
        <f>DATE(2047,4,1) + TIME(0,0,0)</f>
        <v>53783</v>
      </c>
      <c r="C56231">
        <v>33.747493744000003</v>
      </c>
    </row>
    <row r="56232" spans="1:3" x14ac:dyDescent="0.25">
      <c r="A56232">
        <v>17287</v>
      </c>
      <c r="B56232" s="1">
        <f>DATE(2047,5,1) + TIME(0,0,0)</f>
        <v>53813</v>
      </c>
      <c r="C56232">
        <v>33.754348755000002</v>
      </c>
    </row>
    <row r="56233" spans="1:3" x14ac:dyDescent="0.25">
      <c r="A56233">
        <v>17318</v>
      </c>
      <c r="B56233" s="1">
        <f>DATE(2047,6,1) + TIME(0,0,0)</f>
        <v>53844</v>
      </c>
      <c r="C56233">
        <v>33.761421204000001</v>
      </c>
    </row>
    <row r="56234" spans="1:3" x14ac:dyDescent="0.25">
      <c r="A56234">
        <v>17348</v>
      </c>
      <c r="B56234" s="1">
        <f>DATE(2047,7,1) + TIME(0,0,0)</f>
        <v>53874</v>
      </c>
      <c r="C56234">
        <v>33.768257140999999</v>
      </c>
    </row>
    <row r="56235" spans="1:3" x14ac:dyDescent="0.25">
      <c r="A56235">
        <v>17379</v>
      </c>
      <c r="B56235" s="1">
        <f>DATE(2047,8,1) + TIME(0,0,0)</f>
        <v>53905</v>
      </c>
      <c r="C56235">
        <v>33.775310515999998</v>
      </c>
    </row>
    <row r="56236" spans="1:3" x14ac:dyDescent="0.25">
      <c r="A56236">
        <v>17410</v>
      </c>
      <c r="B56236" s="1">
        <f>DATE(2047,9,1) + TIME(0,0,0)</f>
        <v>53936</v>
      </c>
      <c r="C56236">
        <v>33.782356262</v>
      </c>
    </row>
    <row r="56237" spans="1:3" x14ac:dyDescent="0.25">
      <c r="A56237">
        <v>17440</v>
      </c>
      <c r="B56237" s="1">
        <f>DATE(2047,10,1) + TIME(0,0,0)</f>
        <v>53966</v>
      </c>
      <c r="C56237">
        <v>33.789161682</v>
      </c>
    </row>
    <row r="56238" spans="1:3" x14ac:dyDescent="0.25">
      <c r="A56238">
        <v>17471</v>
      </c>
      <c r="B56238" s="1">
        <f>DATE(2047,11,1) + TIME(0,0,0)</f>
        <v>53997</v>
      </c>
      <c r="C56238">
        <v>33.796188354000002</v>
      </c>
    </row>
    <row r="56239" spans="1:3" x14ac:dyDescent="0.25">
      <c r="A56239">
        <v>17501</v>
      </c>
      <c r="B56239" s="1">
        <f>DATE(2047,12,1) + TIME(0,0,0)</f>
        <v>54027</v>
      </c>
      <c r="C56239">
        <v>33.802974700999997</v>
      </c>
    </row>
    <row r="56240" spans="1:3" x14ac:dyDescent="0.25">
      <c r="A56240">
        <v>17532</v>
      </c>
      <c r="B56240" s="1">
        <f>DATE(2048,1,1) + TIME(0,0,0)</f>
        <v>54058</v>
      </c>
      <c r="C56240">
        <v>33.809982300000001</v>
      </c>
    </row>
    <row r="56241" spans="1:3" x14ac:dyDescent="0.25">
      <c r="A56241">
        <v>17563</v>
      </c>
      <c r="B56241" s="1">
        <f>DATE(2048,2,1) + TIME(0,0,0)</f>
        <v>54089</v>
      </c>
      <c r="C56241">
        <v>33.816978454999997</v>
      </c>
    </row>
    <row r="56242" spans="1:3" x14ac:dyDescent="0.25">
      <c r="A56242">
        <v>17592</v>
      </c>
      <c r="B56242" s="1">
        <f>DATE(2048,3,1) + TIME(0,0,0)</f>
        <v>54118</v>
      </c>
      <c r="C56242">
        <v>33.823516845999997</v>
      </c>
    </row>
    <row r="56243" spans="1:3" x14ac:dyDescent="0.25">
      <c r="A56243">
        <v>17623</v>
      </c>
      <c r="B56243" s="1">
        <f>DATE(2048,4,1) + TIME(0,0,0)</f>
        <v>54149</v>
      </c>
      <c r="C56243">
        <v>33.830493926999999</v>
      </c>
    </row>
    <row r="56244" spans="1:3" x14ac:dyDescent="0.25">
      <c r="A56244">
        <v>17653</v>
      </c>
      <c r="B56244" s="1">
        <f>DATE(2048,5,1) + TIME(0,0,0)</f>
        <v>54179</v>
      </c>
      <c r="C56244">
        <v>33.837238311999997</v>
      </c>
    </row>
    <row r="56245" spans="1:3" x14ac:dyDescent="0.25">
      <c r="A56245">
        <v>17684</v>
      </c>
      <c r="B56245" s="1">
        <f>DATE(2048,6,1) + TIME(0,0,0)</f>
        <v>54210</v>
      </c>
      <c r="C56245">
        <v>33.844196320000002</v>
      </c>
    </row>
    <row r="56246" spans="1:3" x14ac:dyDescent="0.25">
      <c r="A56246">
        <v>17714</v>
      </c>
      <c r="B56246" s="1">
        <f>DATE(2048,7,1) + TIME(0,0,0)</f>
        <v>54240</v>
      </c>
      <c r="C56246">
        <v>33.850921630999999</v>
      </c>
    </row>
    <row r="56247" spans="1:3" x14ac:dyDescent="0.25">
      <c r="A56247">
        <v>17745</v>
      </c>
      <c r="B56247" s="1">
        <f>DATE(2048,8,1) + TIME(0,0,0)</f>
        <v>54271</v>
      </c>
      <c r="C56247">
        <v>33.857864380000002</v>
      </c>
    </row>
    <row r="56248" spans="1:3" x14ac:dyDescent="0.25">
      <c r="A56248">
        <v>17776</v>
      </c>
      <c r="B56248" s="1">
        <f>DATE(2048,9,1) + TIME(0,0,0)</f>
        <v>54302</v>
      </c>
      <c r="C56248">
        <v>33.864795684999997</v>
      </c>
    </row>
    <row r="56249" spans="1:3" x14ac:dyDescent="0.25">
      <c r="A56249">
        <v>17806</v>
      </c>
      <c r="B56249" s="1">
        <f>DATE(2048,10,1) + TIME(0,0,0)</f>
        <v>54332</v>
      </c>
      <c r="C56249">
        <v>33.871498107999997</v>
      </c>
    </row>
    <row r="56250" spans="1:3" x14ac:dyDescent="0.25">
      <c r="A56250">
        <v>17837</v>
      </c>
      <c r="B56250" s="1">
        <f>DATE(2048,11,1) + TIME(0,0,0)</f>
        <v>54363</v>
      </c>
      <c r="C56250">
        <v>33.878410338999998</v>
      </c>
    </row>
    <row r="56251" spans="1:3" x14ac:dyDescent="0.25">
      <c r="A56251">
        <v>17867</v>
      </c>
      <c r="B56251" s="1">
        <f>DATE(2048,12,1) + TIME(0,0,0)</f>
        <v>54393</v>
      </c>
      <c r="C56251">
        <v>33.885093689000001</v>
      </c>
    </row>
    <row r="56252" spans="1:3" x14ac:dyDescent="0.25">
      <c r="A56252">
        <v>17898</v>
      </c>
      <c r="B56252" s="1">
        <f>DATE(2049,1,1) + TIME(0,0,0)</f>
        <v>54424</v>
      </c>
      <c r="C56252">
        <v>33.891990661999998</v>
      </c>
    </row>
    <row r="56253" spans="1:3" x14ac:dyDescent="0.25">
      <c r="A56253">
        <v>17929</v>
      </c>
      <c r="B56253" s="1">
        <f>DATE(2049,2,1) + TIME(0,0,0)</f>
        <v>54455</v>
      </c>
      <c r="C56253">
        <v>33.898876190000003</v>
      </c>
    </row>
    <row r="56254" spans="1:3" x14ac:dyDescent="0.25">
      <c r="A56254">
        <v>17957</v>
      </c>
      <c r="B56254" s="1">
        <f>DATE(2049,3,1) + TIME(0,0,0)</f>
        <v>54483</v>
      </c>
      <c r="C56254">
        <v>33.905090332</v>
      </c>
    </row>
    <row r="56255" spans="1:3" x14ac:dyDescent="0.25">
      <c r="A56255">
        <v>17988</v>
      </c>
      <c r="B56255" s="1">
        <f>DATE(2049,4,1) + TIME(0,0,0)</f>
        <v>54514</v>
      </c>
      <c r="C56255">
        <v>33.911960602000001</v>
      </c>
    </row>
    <row r="56256" spans="1:3" x14ac:dyDescent="0.25">
      <c r="A56256">
        <v>18018</v>
      </c>
      <c r="B56256" s="1">
        <f>DATE(2049,5,1) + TIME(0,0,0)</f>
        <v>54544</v>
      </c>
      <c r="C56256">
        <v>33.918601989999999</v>
      </c>
    </row>
    <row r="56257" spans="1:3" x14ac:dyDescent="0.25">
      <c r="A56257">
        <v>18049</v>
      </c>
      <c r="B56257" s="1">
        <f>DATE(2049,6,1) + TIME(0,0,0)</f>
        <v>54575</v>
      </c>
      <c r="C56257">
        <v>33.925453185999999</v>
      </c>
    </row>
    <row r="56258" spans="1:3" x14ac:dyDescent="0.25">
      <c r="A56258">
        <v>18079</v>
      </c>
      <c r="B56258" s="1">
        <f>DATE(2049,7,1) + TIME(0,0,0)</f>
        <v>54605</v>
      </c>
      <c r="C56258">
        <v>33.932079315000003</v>
      </c>
    </row>
    <row r="56259" spans="1:3" x14ac:dyDescent="0.25">
      <c r="A56259">
        <v>18110</v>
      </c>
      <c r="B56259" s="1">
        <f>DATE(2049,8,1) + TIME(0,0,0)</f>
        <v>54636</v>
      </c>
      <c r="C56259">
        <v>33.938915252999998</v>
      </c>
    </row>
    <row r="56260" spans="1:3" x14ac:dyDescent="0.25">
      <c r="A56260">
        <v>18141</v>
      </c>
      <c r="B56260" s="1">
        <f>DATE(2049,9,1) + TIME(0,0,0)</f>
        <v>54667</v>
      </c>
      <c r="C56260">
        <v>33.945739746000001</v>
      </c>
    </row>
    <row r="56261" spans="1:3" x14ac:dyDescent="0.25">
      <c r="A56261">
        <v>18171</v>
      </c>
      <c r="B56261" s="1">
        <f>DATE(2049,10,1) + TIME(0,0,0)</f>
        <v>54697</v>
      </c>
      <c r="C56261">
        <v>33.952339172000002</v>
      </c>
    </row>
    <row r="56262" spans="1:3" x14ac:dyDescent="0.25">
      <c r="A56262">
        <v>18202</v>
      </c>
      <c r="B56262" s="1">
        <f>DATE(2049,11,1) + TIME(0,0,0)</f>
        <v>54728</v>
      </c>
      <c r="C56262">
        <v>33.959148407000001</v>
      </c>
    </row>
    <row r="56263" spans="1:3" x14ac:dyDescent="0.25">
      <c r="A56263">
        <v>18232</v>
      </c>
      <c r="B56263" s="1">
        <f>DATE(2049,12,1) + TIME(0,0,0)</f>
        <v>54758</v>
      </c>
      <c r="C56263">
        <v>33.965732574</v>
      </c>
    </row>
    <row r="56264" spans="1:3" x14ac:dyDescent="0.25">
      <c r="A56264">
        <v>18263</v>
      </c>
      <c r="B56264" s="1">
        <f>DATE(2050,1,1) + TIME(0,0,0)</f>
        <v>54789</v>
      </c>
      <c r="C56264">
        <v>33.972522736000002</v>
      </c>
    </row>
    <row r="56266" spans="1:3" x14ac:dyDescent="0.25">
      <c r="A56266" t="s">
        <v>96</v>
      </c>
    </row>
    <row r="56268" spans="1:3" x14ac:dyDescent="0.25">
      <c r="A56268" t="s">
        <v>1</v>
      </c>
      <c r="B56268" t="s">
        <v>2</v>
      </c>
      <c r="C56268" t="s">
        <v>3</v>
      </c>
    </row>
    <row r="56269" spans="1:3" x14ac:dyDescent="0.25">
      <c r="A56269">
        <v>0</v>
      </c>
      <c r="B56269" s="1">
        <f>DATE(2000,1,1) + TIME(0,0,0)</f>
        <v>36526</v>
      </c>
      <c r="C56269">
        <v>0</v>
      </c>
    </row>
    <row r="56270" spans="1:3" x14ac:dyDescent="0.25">
      <c r="A56270">
        <v>31</v>
      </c>
      <c r="B56270" s="1">
        <f>DATE(2000,2,1) + TIME(0,0,0)</f>
        <v>36557</v>
      </c>
      <c r="C56270">
        <v>4.4416589737000001</v>
      </c>
    </row>
    <row r="56271" spans="1:3" x14ac:dyDescent="0.25">
      <c r="A56271">
        <v>60</v>
      </c>
      <c r="B56271" s="1">
        <f>DATE(2000,3,1) + TIME(0,0,0)</f>
        <v>36586</v>
      </c>
      <c r="C56271">
        <v>9.4477691650000004</v>
      </c>
    </row>
    <row r="56272" spans="1:3" x14ac:dyDescent="0.25">
      <c r="A56272">
        <v>91</v>
      </c>
      <c r="B56272" s="1">
        <f>DATE(2000,4,1) + TIME(0,0,0)</f>
        <v>36617</v>
      </c>
      <c r="C56272">
        <v>13.595870972</v>
      </c>
    </row>
    <row r="56273" spans="1:3" x14ac:dyDescent="0.25">
      <c r="A56273">
        <v>121</v>
      </c>
      <c r="B56273" s="1">
        <f>DATE(2000,5,1) + TIME(0,0,0)</f>
        <v>36647</v>
      </c>
      <c r="C56273">
        <v>16.595077515</v>
      </c>
    </row>
    <row r="56274" spans="1:3" x14ac:dyDescent="0.25">
      <c r="A56274">
        <v>152</v>
      </c>
      <c r="B56274" s="1">
        <f>DATE(2000,6,1) + TIME(0,0,0)</f>
        <v>36678</v>
      </c>
      <c r="C56274">
        <v>18.989944458</v>
      </c>
    </row>
    <row r="56275" spans="1:3" x14ac:dyDescent="0.25">
      <c r="A56275">
        <v>182</v>
      </c>
      <c r="B56275" s="1">
        <f>DATE(2000,7,1) + TIME(0,0,0)</f>
        <v>36708</v>
      </c>
      <c r="C56275">
        <v>20.665037155</v>
      </c>
    </row>
    <row r="56276" spans="1:3" x14ac:dyDescent="0.25">
      <c r="A56276">
        <v>213</v>
      </c>
      <c r="B56276" s="1">
        <f>DATE(2000,8,1) + TIME(0,0,0)</f>
        <v>36739</v>
      </c>
      <c r="C56276">
        <v>21.852443695000002</v>
      </c>
    </row>
    <row r="56277" spans="1:3" x14ac:dyDescent="0.25">
      <c r="A56277">
        <v>244</v>
      </c>
      <c r="B56277" s="1">
        <f>DATE(2000,9,1) + TIME(0,0,0)</f>
        <v>36770</v>
      </c>
      <c r="C56277">
        <v>22.718976974</v>
      </c>
    </row>
    <row r="56278" spans="1:3" x14ac:dyDescent="0.25">
      <c r="A56278">
        <v>274</v>
      </c>
      <c r="B56278" s="1">
        <f>DATE(2000,10,1) + TIME(0,0,0)</f>
        <v>36800</v>
      </c>
      <c r="C56278">
        <v>23.361471175999998</v>
      </c>
    </row>
    <row r="56279" spans="1:3" x14ac:dyDescent="0.25">
      <c r="A56279">
        <v>305</v>
      </c>
      <c r="B56279" s="1">
        <f>DATE(2000,11,1) + TIME(0,0,0)</f>
        <v>36831</v>
      </c>
      <c r="C56279">
        <v>23.864049910999999</v>
      </c>
    </row>
    <row r="56280" spans="1:3" x14ac:dyDescent="0.25">
      <c r="A56280">
        <v>335</v>
      </c>
      <c r="B56280" s="1">
        <f>DATE(2000,12,1) + TIME(0,0,0)</f>
        <v>36861</v>
      </c>
      <c r="C56280">
        <v>24.253391266000001</v>
      </c>
    </row>
    <row r="56281" spans="1:3" x14ac:dyDescent="0.25">
      <c r="A56281">
        <v>366</v>
      </c>
      <c r="B56281" s="1">
        <f>DATE(2001,1,1) + TIME(0,0,0)</f>
        <v>36892</v>
      </c>
      <c r="C56281">
        <v>24.593330383000001</v>
      </c>
    </row>
    <row r="56282" spans="1:3" x14ac:dyDescent="0.25">
      <c r="A56282">
        <v>397</v>
      </c>
      <c r="B56282" s="1">
        <f>DATE(2001,2,1) + TIME(0,0,0)</f>
        <v>36923</v>
      </c>
      <c r="C56282">
        <v>24.890876769999998</v>
      </c>
    </row>
    <row r="56283" spans="1:3" x14ac:dyDescent="0.25">
      <c r="A56283">
        <v>425</v>
      </c>
      <c r="B56283" s="1">
        <f>DATE(2001,3,1) + TIME(0,0,0)</f>
        <v>36951</v>
      </c>
      <c r="C56283">
        <v>25.132686615000001</v>
      </c>
    </row>
    <row r="56284" spans="1:3" x14ac:dyDescent="0.25">
      <c r="A56284">
        <v>456</v>
      </c>
      <c r="B56284" s="1">
        <f>DATE(2001,4,1) + TIME(0,0,0)</f>
        <v>36982</v>
      </c>
      <c r="C56284">
        <v>25.376295089999999</v>
      </c>
    </row>
    <row r="56285" spans="1:3" x14ac:dyDescent="0.25">
      <c r="A56285">
        <v>486</v>
      </c>
      <c r="B56285" s="1">
        <f>DATE(2001,5,1) + TIME(0,0,0)</f>
        <v>37012</v>
      </c>
      <c r="C56285">
        <v>25.593839644999999</v>
      </c>
    </row>
    <row r="56286" spans="1:3" x14ac:dyDescent="0.25">
      <c r="A56286">
        <v>517</v>
      </c>
      <c r="B56286" s="1">
        <f>DATE(2001,6,1) + TIME(0,0,0)</f>
        <v>37043</v>
      </c>
      <c r="C56286">
        <v>25.803249358999999</v>
      </c>
    </row>
    <row r="56287" spans="1:3" x14ac:dyDescent="0.25">
      <c r="A56287">
        <v>547</v>
      </c>
      <c r="B56287" s="1">
        <f>DATE(2001,7,1) + TIME(0,0,0)</f>
        <v>37073</v>
      </c>
      <c r="C56287">
        <v>25.98796463</v>
      </c>
    </row>
    <row r="56288" spans="1:3" x14ac:dyDescent="0.25">
      <c r="A56288">
        <v>578</v>
      </c>
      <c r="B56288" s="1">
        <f>DATE(2001,8,1) + TIME(0,0,0)</f>
        <v>37104</v>
      </c>
      <c r="C56288">
        <v>26.161811829000001</v>
      </c>
    </row>
    <row r="56289" spans="1:3" x14ac:dyDescent="0.25">
      <c r="A56289">
        <v>609</v>
      </c>
      <c r="B56289" s="1">
        <f>DATE(2001,9,1) + TIME(0,0,0)</f>
        <v>37135</v>
      </c>
      <c r="C56289">
        <v>26.320547103999999</v>
      </c>
    </row>
    <row r="56290" spans="1:3" x14ac:dyDescent="0.25">
      <c r="A56290">
        <v>639</v>
      </c>
      <c r="B56290" s="1">
        <f>DATE(2001,10,1) + TIME(0,0,0)</f>
        <v>37165</v>
      </c>
      <c r="C56290">
        <v>26.461189269999998</v>
      </c>
    </row>
    <row r="56291" spans="1:3" x14ac:dyDescent="0.25">
      <c r="A56291">
        <v>670</v>
      </c>
      <c r="B56291" s="1">
        <f>DATE(2001,11,1) + TIME(0,0,0)</f>
        <v>37196</v>
      </c>
      <c r="C56291">
        <v>26.595024109000001</v>
      </c>
    </row>
    <row r="56292" spans="1:3" x14ac:dyDescent="0.25">
      <c r="A56292">
        <v>700</v>
      </c>
      <c r="B56292" s="1">
        <f>DATE(2001,12,1) + TIME(0,0,0)</f>
        <v>37226</v>
      </c>
      <c r="C56292">
        <v>26.715457915999998</v>
      </c>
    </row>
    <row r="56293" spans="1:3" x14ac:dyDescent="0.25">
      <c r="A56293">
        <v>731</v>
      </c>
      <c r="B56293" s="1">
        <f>DATE(2002,1,1) + TIME(0,0,0)</f>
        <v>37257</v>
      </c>
      <c r="C56293">
        <v>26.831769943000001</v>
      </c>
    </row>
    <row r="56294" spans="1:3" x14ac:dyDescent="0.25">
      <c r="A56294">
        <v>762</v>
      </c>
      <c r="B56294" s="1">
        <f>DATE(2002,2,1) + TIME(0,0,0)</f>
        <v>37288</v>
      </c>
      <c r="C56294">
        <v>26.940879821999999</v>
      </c>
    </row>
    <row r="56295" spans="1:3" x14ac:dyDescent="0.25">
      <c r="A56295">
        <v>790</v>
      </c>
      <c r="B56295" s="1">
        <f>DATE(2002,3,1) + TIME(0,0,0)</f>
        <v>37316</v>
      </c>
      <c r="C56295">
        <v>27.033971785999999</v>
      </c>
    </row>
    <row r="56296" spans="1:3" x14ac:dyDescent="0.25">
      <c r="A56296">
        <v>821</v>
      </c>
      <c r="B56296" s="1">
        <f>DATE(2002,4,1) + TIME(0,0,0)</f>
        <v>37347</v>
      </c>
      <c r="C56296">
        <v>27.131855010999999</v>
      </c>
    </row>
    <row r="56297" spans="1:3" x14ac:dyDescent="0.25">
      <c r="A56297">
        <v>851</v>
      </c>
      <c r="B56297" s="1">
        <f>DATE(2002,5,1) + TIME(0,0,0)</f>
        <v>37377</v>
      </c>
      <c r="C56297">
        <v>27.222082138000001</v>
      </c>
    </row>
    <row r="56298" spans="1:3" x14ac:dyDescent="0.25">
      <c r="A56298">
        <v>882</v>
      </c>
      <c r="B56298" s="1">
        <f>DATE(2002,6,1) + TIME(0,0,0)</f>
        <v>37408</v>
      </c>
      <c r="C56298">
        <v>27.311199188</v>
      </c>
    </row>
    <row r="56299" spans="1:3" x14ac:dyDescent="0.25">
      <c r="A56299">
        <v>912</v>
      </c>
      <c r="B56299" s="1">
        <f>DATE(2002,7,1) + TIME(0,0,0)</f>
        <v>37438</v>
      </c>
      <c r="C56299">
        <v>27.393766403000001</v>
      </c>
    </row>
    <row r="56300" spans="1:3" x14ac:dyDescent="0.25">
      <c r="A56300">
        <v>943</v>
      </c>
      <c r="B56300" s="1">
        <f>DATE(2002,8,1) + TIME(0,0,0)</f>
        <v>37469</v>
      </c>
      <c r="C56300">
        <v>27.475629807000001</v>
      </c>
    </row>
    <row r="56301" spans="1:3" x14ac:dyDescent="0.25">
      <c r="A56301">
        <v>974</v>
      </c>
      <c r="B56301" s="1">
        <f>DATE(2002,9,1) + TIME(0,0,0)</f>
        <v>37500</v>
      </c>
      <c r="C56301">
        <v>27.554307938000001</v>
      </c>
    </row>
    <row r="56302" spans="1:3" x14ac:dyDescent="0.25">
      <c r="A56302">
        <v>1004</v>
      </c>
      <c r="B56302" s="1">
        <f>DATE(2002,10,1) + TIME(0,0,0)</f>
        <v>37530</v>
      </c>
      <c r="C56302">
        <v>27.627668380999999</v>
      </c>
    </row>
    <row r="56303" spans="1:3" x14ac:dyDescent="0.25">
      <c r="A56303">
        <v>1035</v>
      </c>
      <c r="B56303" s="1">
        <f>DATE(2002,11,1) + TIME(0,0,0)</f>
        <v>37561</v>
      </c>
      <c r="C56303">
        <v>27.700813293</v>
      </c>
    </row>
    <row r="56304" spans="1:3" x14ac:dyDescent="0.25">
      <c r="A56304">
        <v>1065</v>
      </c>
      <c r="B56304" s="1">
        <f>DATE(2002,12,1) + TIME(0,0,0)</f>
        <v>37591</v>
      </c>
      <c r="C56304">
        <v>27.769187927000001</v>
      </c>
    </row>
    <row r="56305" spans="1:3" x14ac:dyDescent="0.25">
      <c r="A56305">
        <v>1096</v>
      </c>
      <c r="B56305" s="1">
        <f>DATE(2003,1,1) + TIME(0,0,0)</f>
        <v>37622</v>
      </c>
      <c r="C56305">
        <v>27.837516784999998</v>
      </c>
    </row>
    <row r="56306" spans="1:3" x14ac:dyDescent="0.25">
      <c r="A56306">
        <v>1127</v>
      </c>
      <c r="B56306" s="1">
        <f>DATE(2003,2,1) + TIME(0,0,0)</f>
        <v>37653</v>
      </c>
      <c r="C56306">
        <v>27.903654099000001</v>
      </c>
    </row>
    <row r="56307" spans="1:3" x14ac:dyDescent="0.25">
      <c r="A56307">
        <v>1155</v>
      </c>
      <c r="B56307" s="1">
        <f>DATE(2003,3,1) + TIME(0,0,0)</f>
        <v>37681</v>
      </c>
      <c r="C56307">
        <v>27.961725234999999</v>
      </c>
    </row>
    <row r="56308" spans="1:3" x14ac:dyDescent="0.25">
      <c r="A56308">
        <v>1186</v>
      </c>
      <c r="B56308" s="1">
        <f>DATE(2003,4,1) + TIME(0,0,0)</f>
        <v>37712</v>
      </c>
      <c r="C56308">
        <v>28.024246216000002</v>
      </c>
    </row>
    <row r="56309" spans="1:3" x14ac:dyDescent="0.25">
      <c r="A56309">
        <v>1216</v>
      </c>
      <c r="B56309" s="1">
        <f>DATE(2003,5,1) + TIME(0,0,0)</f>
        <v>37742</v>
      </c>
      <c r="C56309">
        <v>28.083023071</v>
      </c>
    </row>
    <row r="56310" spans="1:3" x14ac:dyDescent="0.25">
      <c r="A56310">
        <v>1247</v>
      </c>
      <c r="B56310" s="1">
        <f>DATE(2003,6,1) + TIME(0,0,0)</f>
        <v>37773</v>
      </c>
      <c r="C56310">
        <v>28.142040253000001</v>
      </c>
    </row>
    <row r="56311" spans="1:3" x14ac:dyDescent="0.25">
      <c r="A56311">
        <v>1277</v>
      </c>
      <c r="B56311" s="1">
        <f>DATE(2003,7,1) + TIME(0,0,0)</f>
        <v>37803</v>
      </c>
      <c r="C56311">
        <v>28.197561264000001</v>
      </c>
    </row>
    <row r="56312" spans="1:3" x14ac:dyDescent="0.25">
      <c r="A56312">
        <v>1308</v>
      </c>
      <c r="B56312" s="1">
        <f>DATE(2003,8,1) + TIME(0,0,0)</f>
        <v>37834</v>
      </c>
      <c r="C56312">
        <v>28.253412247</v>
      </c>
    </row>
    <row r="56313" spans="1:3" x14ac:dyDescent="0.25">
      <c r="A56313">
        <v>1339</v>
      </c>
      <c r="B56313" s="1">
        <f>DATE(2003,9,1) + TIME(0,0,0)</f>
        <v>37865</v>
      </c>
      <c r="C56313">
        <v>28.308042526000001</v>
      </c>
    </row>
    <row r="56314" spans="1:3" x14ac:dyDescent="0.25">
      <c r="A56314">
        <v>1369</v>
      </c>
      <c r="B56314" s="1">
        <f>DATE(2003,10,1) + TIME(0,0,0)</f>
        <v>37895</v>
      </c>
      <c r="C56314">
        <v>28.35965538</v>
      </c>
    </row>
    <row r="56315" spans="1:3" x14ac:dyDescent="0.25">
      <c r="A56315">
        <v>1400</v>
      </c>
      <c r="B56315" s="1">
        <f>DATE(2003,11,1) + TIME(0,0,0)</f>
        <v>37926</v>
      </c>
      <c r="C56315">
        <v>28.411746979</v>
      </c>
    </row>
    <row r="56316" spans="1:3" x14ac:dyDescent="0.25">
      <c r="A56316">
        <v>1430</v>
      </c>
      <c r="B56316" s="1">
        <f>DATE(2003,12,1) + TIME(0,0,0)</f>
        <v>37956</v>
      </c>
      <c r="C56316">
        <v>28.461040496999999</v>
      </c>
    </row>
    <row r="56317" spans="1:3" x14ac:dyDescent="0.25">
      <c r="A56317">
        <v>1461</v>
      </c>
      <c r="B56317" s="1">
        <f>DATE(2004,1,1) + TIME(0,0,0)</f>
        <v>37987</v>
      </c>
      <c r="C56317">
        <v>28.510906218999999</v>
      </c>
    </row>
    <row r="56318" spans="1:3" x14ac:dyDescent="0.25">
      <c r="A56318">
        <v>1492</v>
      </c>
      <c r="B56318" s="1">
        <f>DATE(2004,2,1) + TIME(0,0,0)</f>
        <v>38018</v>
      </c>
      <c r="C56318">
        <v>28.559751511000002</v>
      </c>
    </row>
    <row r="56319" spans="1:3" x14ac:dyDescent="0.25">
      <c r="A56319">
        <v>1521</v>
      </c>
      <c r="B56319" s="1">
        <f>DATE(2004,3,1) + TIME(0,0,0)</f>
        <v>38047</v>
      </c>
      <c r="C56319">
        <v>28.604558945000001</v>
      </c>
    </row>
    <row r="56320" spans="1:3" x14ac:dyDescent="0.25">
      <c r="A56320">
        <v>1552</v>
      </c>
      <c r="B56320" s="1">
        <f>DATE(2004,4,1) + TIME(0,0,0)</f>
        <v>38078</v>
      </c>
      <c r="C56320">
        <v>28.651565552000001</v>
      </c>
    </row>
    <row r="56321" spans="1:3" x14ac:dyDescent="0.25">
      <c r="A56321">
        <v>1582</v>
      </c>
      <c r="B56321" s="1">
        <f>DATE(2004,5,1) + TIME(0,0,0)</f>
        <v>38108</v>
      </c>
      <c r="C56321">
        <v>28.696245192999999</v>
      </c>
    </row>
    <row r="56322" spans="1:3" x14ac:dyDescent="0.25">
      <c r="A56322">
        <v>1613</v>
      </c>
      <c r="B56322" s="1">
        <f>DATE(2004,6,1) + TIME(0,0,0)</f>
        <v>38139</v>
      </c>
      <c r="C56322">
        <v>28.741621017</v>
      </c>
    </row>
    <row r="56323" spans="1:3" x14ac:dyDescent="0.25">
      <c r="A56323">
        <v>1643</v>
      </c>
      <c r="B56323" s="1">
        <f>DATE(2004,7,1) + TIME(0,0,0)</f>
        <v>38169</v>
      </c>
      <c r="C56323">
        <v>28.784812927000001</v>
      </c>
    </row>
    <row r="56324" spans="1:3" x14ac:dyDescent="0.25">
      <c r="A56324">
        <v>1674</v>
      </c>
      <c r="B56324" s="1">
        <f>DATE(2004,8,1) + TIME(0,0,0)</f>
        <v>38200</v>
      </c>
      <c r="C56324">
        <v>28.828746796000001</v>
      </c>
    </row>
    <row r="56325" spans="1:3" x14ac:dyDescent="0.25">
      <c r="A56325">
        <v>1705</v>
      </c>
      <c r="B56325" s="1">
        <f>DATE(2004,9,1) + TIME(0,0,0)</f>
        <v>38231</v>
      </c>
      <c r="C56325">
        <v>28.872026442999999</v>
      </c>
    </row>
    <row r="56326" spans="1:3" x14ac:dyDescent="0.25">
      <c r="A56326">
        <v>1735</v>
      </c>
      <c r="B56326" s="1">
        <f>DATE(2004,10,1) + TIME(0,0,0)</f>
        <v>38261</v>
      </c>
      <c r="C56326">
        <v>28.913316727000002</v>
      </c>
    </row>
    <row r="56327" spans="1:3" x14ac:dyDescent="0.25">
      <c r="A56327">
        <v>1766</v>
      </c>
      <c r="B56327" s="1">
        <f>DATE(2004,11,1) + TIME(0,0,0)</f>
        <v>38292</v>
      </c>
      <c r="C56327">
        <v>28.955410004000001</v>
      </c>
    </row>
    <row r="56328" spans="1:3" x14ac:dyDescent="0.25">
      <c r="A56328">
        <v>1796</v>
      </c>
      <c r="B56328" s="1">
        <f>DATE(2004,12,1) + TIME(0,0,0)</f>
        <v>38322</v>
      </c>
      <c r="C56328">
        <v>28.995622635</v>
      </c>
    </row>
    <row r="56329" spans="1:3" x14ac:dyDescent="0.25">
      <c r="A56329">
        <v>1827</v>
      </c>
      <c r="B56329" s="1">
        <f>DATE(2005,1,1) + TIME(0,0,0)</f>
        <v>38353</v>
      </c>
      <c r="C56329">
        <v>29.036678314</v>
      </c>
    </row>
    <row r="56330" spans="1:3" x14ac:dyDescent="0.25">
      <c r="A56330">
        <v>1858</v>
      </c>
      <c r="B56330" s="1">
        <f>DATE(2005,2,1) + TIME(0,0,0)</f>
        <v>38384</v>
      </c>
      <c r="C56330">
        <v>29.077249526999999</v>
      </c>
    </row>
    <row r="56331" spans="1:3" x14ac:dyDescent="0.25">
      <c r="A56331">
        <v>1886</v>
      </c>
      <c r="B56331" s="1">
        <f>DATE(2005,3,1) + TIME(0,0,0)</f>
        <v>38412</v>
      </c>
      <c r="C56331">
        <v>29.113498688</v>
      </c>
    </row>
    <row r="56332" spans="1:3" x14ac:dyDescent="0.25">
      <c r="A56332">
        <v>1917</v>
      </c>
      <c r="B56332" s="1">
        <f>DATE(2005,4,1) + TIME(0,0,0)</f>
        <v>38443</v>
      </c>
      <c r="C56332">
        <v>29.153219223000001</v>
      </c>
    </row>
    <row r="56333" spans="1:3" x14ac:dyDescent="0.25">
      <c r="A56333">
        <v>1947</v>
      </c>
      <c r="B56333" s="1">
        <f>DATE(2005,5,1) + TIME(0,0,0)</f>
        <v>38473</v>
      </c>
      <c r="C56333">
        <v>29.191244125000001</v>
      </c>
    </row>
    <row r="56334" spans="1:3" x14ac:dyDescent="0.25">
      <c r="A56334">
        <v>1978</v>
      </c>
      <c r="B56334" s="1">
        <f>DATE(2005,6,1) + TIME(0,0,0)</f>
        <v>38504</v>
      </c>
      <c r="C56334">
        <v>29.230134964000001</v>
      </c>
    </row>
    <row r="56335" spans="1:3" x14ac:dyDescent="0.25">
      <c r="A56335">
        <v>2008</v>
      </c>
      <c r="B56335" s="1">
        <f>DATE(2005,7,1) + TIME(0,0,0)</f>
        <v>38534</v>
      </c>
      <c r="C56335">
        <v>29.267393112000001</v>
      </c>
    </row>
    <row r="56336" spans="1:3" x14ac:dyDescent="0.25">
      <c r="A56336">
        <v>2039</v>
      </c>
      <c r="B56336" s="1">
        <f>DATE(2005,8,1) + TIME(0,0,0)</f>
        <v>38565</v>
      </c>
      <c r="C56336">
        <v>29.30550766</v>
      </c>
    </row>
    <row r="56337" spans="1:3" x14ac:dyDescent="0.25">
      <c r="A56337">
        <v>2070</v>
      </c>
      <c r="B56337" s="1">
        <f>DATE(2005,9,1) + TIME(0,0,0)</f>
        <v>38596</v>
      </c>
      <c r="C56337">
        <v>29.343259810999999</v>
      </c>
    </row>
    <row r="56338" spans="1:3" x14ac:dyDescent="0.25">
      <c r="A56338">
        <v>2100</v>
      </c>
      <c r="B56338" s="1">
        <f>DATE(2005,10,1) + TIME(0,0,0)</f>
        <v>38626</v>
      </c>
      <c r="C56338">
        <v>29.379451752000001</v>
      </c>
    </row>
    <row r="56339" spans="1:3" x14ac:dyDescent="0.25">
      <c r="A56339">
        <v>2131</v>
      </c>
      <c r="B56339" s="1">
        <f>DATE(2005,11,1) + TIME(0,0,0)</f>
        <v>38657</v>
      </c>
      <c r="C56339">
        <v>29.416503905999999</v>
      </c>
    </row>
    <row r="56340" spans="1:3" x14ac:dyDescent="0.25">
      <c r="A56340">
        <v>2161</v>
      </c>
      <c r="B56340" s="1">
        <f>DATE(2005,12,1) + TIME(0,0,0)</f>
        <v>38687</v>
      </c>
      <c r="C56340">
        <v>29.452032088999999</v>
      </c>
    </row>
    <row r="56341" spans="1:3" x14ac:dyDescent="0.25">
      <c r="A56341">
        <v>2192</v>
      </c>
      <c r="B56341" s="1">
        <f>DATE(2006,1,1) + TIME(0,0,0)</f>
        <v>38718</v>
      </c>
      <c r="C56341">
        <v>29.488433837999999</v>
      </c>
    </row>
    <row r="56342" spans="1:3" x14ac:dyDescent="0.25">
      <c r="A56342">
        <v>2223</v>
      </c>
      <c r="B56342" s="1">
        <f>DATE(2006,2,1) + TIME(0,0,0)</f>
        <v>38749</v>
      </c>
      <c r="C56342">
        <v>29.524503708000001</v>
      </c>
    </row>
    <row r="56343" spans="1:3" x14ac:dyDescent="0.25">
      <c r="A56343">
        <v>2251</v>
      </c>
      <c r="B56343" s="1">
        <f>DATE(2006,3,1) + TIME(0,0,0)</f>
        <v>38777</v>
      </c>
      <c r="C56343">
        <v>29.556798935</v>
      </c>
    </row>
    <row r="56344" spans="1:3" x14ac:dyDescent="0.25">
      <c r="A56344">
        <v>2282</v>
      </c>
      <c r="B56344" s="1">
        <f>DATE(2006,4,1) + TIME(0,0,0)</f>
        <v>38808</v>
      </c>
      <c r="C56344">
        <v>29.592233658000001</v>
      </c>
    </row>
    <row r="56345" spans="1:3" x14ac:dyDescent="0.25">
      <c r="A56345">
        <v>2312</v>
      </c>
      <c r="B56345" s="1">
        <f>DATE(2006,5,1) + TIME(0,0,0)</f>
        <v>38838</v>
      </c>
      <c r="C56345">
        <v>29.626218796</v>
      </c>
    </row>
    <row r="56346" spans="1:3" x14ac:dyDescent="0.25">
      <c r="A56346">
        <v>2343</v>
      </c>
      <c r="B56346" s="1">
        <f>DATE(2006,6,1) + TIME(0,0,0)</f>
        <v>38869</v>
      </c>
      <c r="C56346">
        <v>29.66101265</v>
      </c>
    </row>
    <row r="56347" spans="1:3" x14ac:dyDescent="0.25">
      <c r="A56347">
        <v>2373</v>
      </c>
      <c r="B56347" s="1">
        <f>DATE(2006,7,1) + TIME(0,0,0)</f>
        <v>38899</v>
      </c>
      <c r="C56347">
        <v>29.694379807000001</v>
      </c>
    </row>
    <row r="56348" spans="1:3" x14ac:dyDescent="0.25">
      <c r="A56348">
        <v>2404</v>
      </c>
      <c r="B56348" s="1">
        <f>DATE(2006,8,1) + TIME(0,0,0)</f>
        <v>38930</v>
      </c>
      <c r="C56348">
        <v>29.728528976</v>
      </c>
    </row>
    <row r="56349" spans="1:3" x14ac:dyDescent="0.25">
      <c r="A56349">
        <v>2435</v>
      </c>
      <c r="B56349" s="1">
        <f>DATE(2006,9,1) + TIME(0,0,0)</f>
        <v>38961</v>
      </c>
      <c r="C56349">
        <v>29.762460708999999</v>
      </c>
    </row>
    <row r="56350" spans="1:3" x14ac:dyDescent="0.25">
      <c r="A56350">
        <v>2465</v>
      </c>
      <c r="B56350" s="1">
        <f>DATE(2006,10,1) + TIME(0,0,0)</f>
        <v>38991</v>
      </c>
      <c r="C56350">
        <v>29.794939040999999</v>
      </c>
    </row>
    <row r="56351" spans="1:3" x14ac:dyDescent="0.25">
      <c r="A56351">
        <v>2496</v>
      </c>
      <c r="B56351" s="1">
        <f>DATE(2006,11,1) + TIME(0,0,0)</f>
        <v>39022</v>
      </c>
      <c r="C56351">
        <v>29.828201293999999</v>
      </c>
    </row>
    <row r="56352" spans="1:3" x14ac:dyDescent="0.25">
      <c r="A56352">
        <v>2526</v>
      </c>
      <c r="B56352" s="1">
        <f>DATE(2006,12,1) + TIME(0,0,0)</f>
        <v>39052</v>
      </c>
      <c r="C56352">
        <v>29.860134124999998</v>
      </c>
    </row>
    <row r="56353" spans="1:3" x14ac:dyDescent="0.25">
      <c r="A56353">
        <v>2557</v>
      </c>
      <c r="B56353" s="1">
        <f>DATE(2007,1,1) + TIME(0,0,0)</f>
        <v>39083</v>
      </c>
      <c r="C56353">
        <v>29.892866134999998</v>
      </c>
    </row>
    <row r="56354" spans="1:3" x14ac:dyDescent="0.25">
      <c r="A56354">
        <v>2588</v>
      </c>
      <c r="B56354" s="1">
        <f>DATE(2007,2,1) + TIME(0,0,0)</f>
        <v>39114</v>
      </c>
      <c r="C56354">
        <v>29.925367354999999</v>
      </c>
    </row>
    <row r="56355" spans="1:3" x14ac:dyDescent="0.25">
      <c r="A56355">
        <v>2616</v>
      </c>
      <c r="B56355" s="1">
        <f>DATE(2007,3,1) + TIME(0,0,0)</f>
        <v>39142</v>
      </c>
      <c r="C56355">
        <v>29.954545974999998</v>
      </c>
    </row>
    <row r="56356" spans="1:3" x14ac:dyDescent="0.25">
      <c r="A56356">
        <v>2647</v>
      </c>
      <c r="B56356" s="1">
        <f>DATE(2007,4,1) + TIME(0,0,0)</f>
        <v>39173</v>
      </c>
      <c r="C56356">
        <v>29.986650467</v>
      </c>
    </row>
    <row r="56357" spans="1:3" x14ac:dyDescent="0.25">
      <c r="A56357">
        <v>2677</v>
      </c>
      <c r="B56357" s="1">
        <f>DATE(2007,5,1) + TIME(0,0,0)</f>
        <v>39203</v>
      </c>
      <c r="C56357">
        <v>30.017509459999999</v>
      </c>
    </row>
    <row r="56358" spans="1:3" x14ac:dyDescent="0.25">
      <c r="A56358">
        <v>2708</v>
      </c>
      <c r="B56358" s="1">
        <f>DATE(2007,6,1) + TIME(0,0,0)</f>
        <v>39234</v>
      </c>
      <c r="C56358">
        <v>30.049201965000002</v>
      </c>
    </row>
    <row r="56359" spans="1:3" x14ac:dyDescent="0.25">
      <c r="A56359">
        <v>2738</v>
      </c>
      <c r="B56359" s="1">
        <f>DATE(2007,7,1) + TIME(0,0,0)</f>
        <v>39264</v>
      </c>
      <c r="C56359">
        <v>30.079673766999999</v>
      </c>
    </row>
    <row r="56360" spans="1:3" x14ac:dyDescent="0.25">
      <c r="A56360">
        <v>2769</v>
      </c>
      <c r="B56360" s="1">
        <f>DATE(2007,8,1) + TIME(0,0,0)</f>
        <v>39295</v>
      </c>
      <c r="C56360">
        <v>30.110996245999999</v>
      </c>
    </row>
    <row r="56361" spans="1:3" x14ac:dyDescent="0.25">
      <c r="A56361">
        <v>2800</v>
      </c>
      <c r="B56361" s="1">
        <f>DATE(2007,9,1) + TIME(0,0,0)</f>
        <v>39326</v>
      </c>
      <c r="C56361">
        <v>30.142145157000002</v>
      </c>
    </row>
    <row r="56362" spans="1:3" x14ac:dyDescent="0.25">
      <c r="A56362">
        <v>2830</v>
      </c>
      <c r="B56362" s="1">
        <f>DATE(2007,10,1) + TIME(0,0,0)</f>
        <v>39356</v>
      </c>
      <c r="C56362">
        <v>30.172145843999999</v>
      </c>
    </row>
    <row r="56363" spans="1:3" x14ac:dyDescent="0.25">
      <c r="A56363">
        <v>2861</v>
      </c>
      <c r="B56363" s="1">
        <f>DATE(2007,11,1) + TIME(0,0,0)</f>
        <v>39387</v>
      </c>
      <c r="C56363">
        <v>30.203023910999999</v>
      </c>
    </row>
    <row r="56364" spans="1:3" x14ac:dyDescent="0.25">
      <c r="A56364">
        <v>2891</v>
      </c>
      <c r="B56364" s="1">
        <f>DATE(2007,12,1) + TIME(0,0,0)</f>
        <v>39417</v>
      </c>
      <c r="C56364">
        <v>30.232788085999999</v>
      </c>
    </row>
    <row r="56365" spans="1:3" x14ac:dyDescent="0.25">
      <c r="A56365">
        <v>2922</v>
      </c>
      <c r="B56365" s="1">
        <f>DATE(2008,1,1) + TIME(0,0,0)</f>
        <v>39448</v>
      </c>
      <c r="C56365">
        <v>30.263446808000001</v>
      </c>
    </row>
    <row r="56366" spans="1:3" x14ac:dyDescent="0.25">
      <c r="A56366">
        <v>2953</v>
      </c>
      <c r="B56366" s="1">
        <f>DATE(2008,2,1) + TIME(0,0,0)</f>
        <v>39479</v>
      </c>
      <c r="C56366">
        <v>30.294006348</v>
      </c>
    </row>
    <row r="56367" spans="1:3" x14ac:dyDescent="0.25">
      <c r="A56367">
        <v>2982</v>
      </c>
      <c r="B56367" s="1">
        <f>DATE(2008,3,1) + TIME(0,0,0)</f>
        <v>39508</v>
      </c>
      <c r="C56367">
        <v>30.322521210000001</v>
      </c>
    </row>
    <row r="56368" spans="1:3" x14ac:dyDescent="0.25">
      <c r="A56368">
        <v>3013</v>
      </c>
      <c r="B56368" s="1">
        <f>DATE(2008,4,1) + TIME(0,0,0)</f>
        <v>39539</v>
      </c>
      <c r="C56368">
        <v>30.352918625000001</v>
      </c>
    </row>
    <row r="56369" spans="1:3" x14ac:dyDescent="0.25">
      <c r="A56369">
        <v>3043</v>
      </c>
      <c r="B56369" s="1">
        <f>DATE(2008,5,1) + TIME(0,0,0)</f>
        <v>39569</v>
      </c>
      <c r="C56369">
        <v>30.382265091000001</v>
      </c>
    </row>
    <row r="56370" spans="1:3" x14ac:dyDescent="0.25">
      <c r="A56370">
        <v>3074</v>
      </c>
      <c r="B56370" s="1">
        <f>DATE(2008,6,1) + TIME(0,0,0)</f>
        <v>39600</v>
      </c>
      <c r="C56370">
        <v>30.412515639999999</v>
      </c>
    </row>
    <row r="56371" spans="1:3" x14ac:dyDescent="0.25">
      <c r="A56371">
        <v>3104</v>
      </c>
      <c r="B56371" s="1">
        <f>DATE(2008,7,1) + TIME(0,0,0)</f>
        <v>39630</v>
      </c>
      <c r="C56371">
        <v>30.441724777000001</v>
      </c>
    </row>
    <row r="56372" spans="1:3" x14ac:dyDescent="0.25">
      <c r="A56372">
        <v>3135</v>
      </c>
      <c r="B56372" s="1">
        <f>DATE(2008,8,1) + TIME(0,0,0)</f>
        <v>39661</v>
      </c>
      <c r="C56372">
        <v>30.471832275000001</v>
      </c>
    </row>
    <row r="56373" spans="1:3" x14ac:dyDescent="0.25">
      <c r="A56373">
        <v>3166</v>
      </c>
      <c r="B56373" s="1">
        <f>DATE(2008,9,1) + TIME(0,0,0)</f>
        <v>39692</v>
      </c>
      <c r="C56373">
        <v>30.501871109</v>
      </c>
    </row>
    <row r="56374" spans="1:3" x14ac:dyDescent="0.25">
      <c r="A56374">
        <v>3196</v>
      </c>
      <c r="B56374" s="1">
        <f>DATE(2008,10,1) + TIME(0,0,0)</f>
        <v>39722</v>
      </c>
      <c r="C56374">
        <v>30.530864716</v>
      </c>
    </row>
    <row r="56375" spans="1:3" x14ac:dyDescent="0.25">
      <c r="A56375">
        <v>3227</v>
      </c>
      <c r="B56375" s="1">
        <f>DATE(2008,11,1) + TIME(0,0,0)</f>
        <v>39753</v>
      </c>
      <c r="C56375">
        <v>30.560752869000002</v>
      </c>
    </row>
    <row r="56376" spans="1:3" x14ac:dyDescent="0.25">
      <c r="A56376">
        <v>3257</v>
      </c>
      <c r="B56376" s="1">
        <f>DATE(2008,12,1) + TIME(0,0,0)</f>
        <v>39783</v>
      </c>
      <c r="C56376">
        <v>30.589603424</v>
      </c>
    </row>
    <row r="56377" spans="1:3" x14ac:dyDescent="0.25">
      <c r="A56377">
        <v>3288</v>
      </c>
      <c r="B56377" s="1">
        <f>DATE(2009,1,1) + TIME(0,0,0)</f>
        <v>39814</v>
      </c>
      <c r="C56377">
        <v>30.619333266999998</v>
      </c>
    </row>
    <row r="56378" spans="1:3" x14ac:dyDescent="0.25">
      <c r="A56378">
        <v>3319</v>
      </c>
      <c r="B56378" s="1">
        <f>DATE(2009,2,1) + TIME(0,0,0)</f>
        <v>39845</v>
      </c>
      <c r="C56378">
        <v>30.648981094</v>
      </c>
    </row>
    <row r="56379" spans="1:3" x14ac:dyDescent="0.25">
      <c r="A56379">
        <v>3347</v>
      </c>
      <c r="B56379" s="1">
        <f>DATE(2009,3,1) + TIME(0,0,0)</f>
        <v>39873</v>
      </c>
      <c r="C56379">
        <v>30.675682068</v>
      </c>
    </row>
    <row r="56380" spans="1:3" x14ac:dyDescent="0.25">
      <c r="A56380">
        <v>3378</v>
      </c>
      <c r="B56380" s="1">
        <f>DATE(2009,4,1) + TIME(0,0,0)</f>
        <v>39904</v>
      </c>
      <c r="C56380">
        <v>30.705158233999999</v>
      </c>
    </row>
    <row r="56381" spans="1:3" x14ac:dyDescent="0.25">
      <c r="A56381">
        <v>3408</v>
      </c>
      <c r="B56381" s="1">
        <f>DATE(2009,5,1) + TIME(0,0,0)</f>
        <v>39934</v>
      </c>
      <c r="C56381">
        <v>30.733600616</v>
      </c>
    </row>
    <row r="56382" spans="1:3" x14ac:dyDescent="0.25">
      <c r="A56382">
        <v>3439</v>
      </c>
      <c r="B56382" s="1">
        <f>DATE(2009,6,1) + TIME(0,0,0)</f>
        <v>39965</v>
      </c>
      <c r="C56382">
        <v>30.762905120999999</v>
      </c>
    </row>
    <row r="56383" spans="1:3" x14ac:dyDescent="0.25">
      <c r="A56383">
        <v>3469</v>
      </c>
      <c r="B56383" s="1">
        <f>DATE(2009,7,1) + TIME(0,0,0)</f>
        <v>39995</v>
      </c>
      <c r="C56383">
        <v>30.791183472</v>
      </c>
    </row>
    <row r="56384" spans="1:3" x14ac:dyDescent="0.25">
      <c r="A56384">
        <v>3500</v>
      </c>
      <c r="B56384" s="1">
        <f>DATE(2009,8,1) + TIME(0,0,0)</f>
        <v>40026</v>
      </c>
      <c r="C56384">
        <v>30.820323943999998</v>
      </c>
    </row>
    <row r="56385" spans="1:3" x14ac:dyDescent="0.25">
      <c r="A56385">
        <v>3531</v>
      </c>
      <c r="B56385" s="1">
        <f>DATE(2009,9,1) + TIME(0,0,0)</f>
        <v>40057</v>
      </c>
      <c r="C56385">
        <v>30.849378586</v>
      </c>
    </row>
    <row r="56386" spans="1:3" x14ac:dyDescent="0.25">
      <c r="A56386">
        <v>3561</v>
      </c>
      <c r="B56386" s="1">
        <f>DATE(2009,10,1) + TIME(0,0,0)</f>
        <v>40087</v>
      </c>
      <c r="C56386">
        <v>30.877414702999999</v>
      </c>
    </row>
    <row r="56387" spans="1:3" x14ac:dyDescent="0.25">
      <c r="A56387">
        <v>3592</v>
      </c>
      <c r="B56387" s="1">
        <f>DATE(2009,11,1) + TIME(0,0,0)</f>
        <v>40118</v>
      </c>
      <c r="C56387">
        <v>30.906297683999998</v>
      </c>
    </row>
    <row r="56388" spans="1:3" x14ac:dyDescent="0.25">
      <c r="A56388">
        <v>3622</v>
      </c>
      <c r="B56388" s="1">
        <f>DATE(2009,12,1) + TIME(0,0,0)</f>
        <v>40148</v>
      </c>
      <c r="C56388">
        <v>30.934165955000001</v>
      </c>
    </row>
    <row r="56389" spans="1:3" x14ac:dyDescent="0.25">
      <c r="A56389">
        <v>3653</v>
      </c>
      <c r="B56389" s="1">
        <f>DATE(2010,1,1) + TIME(0,0,0)</f>
        <v>40179</v>
      </c>
      <c r="C56389">
        <v>30.962871551999999</v>
      </c>
    </row>
    <row r="56390" spans="1:3" x14ac:dyDescent="0.25">
      <c r="A56390">
        <v>3684</v>
      </c>
      <c r="B56390" s="1">
        <f>DATE(2010,2,1) + TIME(0,0,0)</f>
        <v>40210</v>
      </c>
      <c r="C56390">
        <v>30.991483687999999</v>
      </c>
    </row>
    <row r="56391" spans="1:3" x14ac:dyDescent="0.25">
      <c r="A56391">
        <v>3712</v>
      </c>
      <c r="B56391" s="1">
        <f>DATE(2010,3,1) + TIME(0,0,0)</f>
        <v>40238</v>
      </c>
      <c r="C56391">
        <v>31.017246245999999</v>
      </c>
    </row>
    <row r="56392" spans="1:3" x14ac:dyDescent="0.25">
      <c r="A56392">
        <v>3743</v>
      </c>
      <c r="B56392" s="1">
        <f>DATE(2010,4,1) + TIME(0,0,0)</f>
        <v>40269</v>
      </c>
      <c r="C56392">
        <v>31.045675278000001</v>
      </c>
    </row>
    <row r="56393" spans="1:3" x14ac:dyDescent="0.25">
      <c r="A56393">
        <v>3773</v>
      </c>
      <c r="B56393" s="1">
        <f>DATE(2010,5,1) + TIME(0,0,0)</f>
        <v>40299</v>
      </c>
      <c r="C56393">
        <v>31.073093413999999</v>
      </c>
    </row>
    <row r="56394" spans="1:3" x14ac:dyDescent="0.25">
      <c r="A56394">
        <v>3804</v>
      </c>
      <c r="B56394" s="1">
        <f>DATE(2010,6,1) + TIME(0,0,0)</f>
        <v>40330</v>
      </c>
      <c r="C56394">
        <v>31.101325988999999</v>
      </c>
    </row>
    <row r="56395" spans="1:3" x14ac:dyDescent="0.25">
      <c r="A56395">
        <v>3834</v>
      </c>
      <c r="B56395" s="1">
        <f>DATE(2010,7,1) + TIME(0,0,0)</f>
        <v>40360</v>
      </c>
      <c r="C56395">
        <v>31.128553391000001</v>
      </c>
    </row>
    <row r="56396" spans="1:3" x14ac:dyDescent="0.25">
      <c r="A56396">
        <v>3865</v>
      </c>
      <c r="B56396" s="1">
        <f>DATE(2010,8,1) + TIME(0,0,0)</f>
        <v>40391</v>
      </c>
      <c r="C56396">
        <v>31.156587600999998</v>
      </c>
    </row>
    <row r="56397" spans="1:3" x14ac:dyDescent="0.25">
      <c r="A56397">
        <v>3896</v>
      </c>
      <c r="B56397" s="1">
        <f>DATE(2010,9,1) + TIME(0,0,0)</f>
        <v>40422</v>
      </c>
      <c r="C56397">
        <v>31.184518814</v>
      </c>
    </row>
    <row r="56398" spans="1:3" x14ac:dyDescent="0.25">
      <c r="A56398">
        <v>3926</v>
      </c>
      <c r="B56398" s="1">
        <f>DATE(2010,10,1) + TIME(0,0,0)</f>
        <v>40452</v>
      </c>
      <c r="C56398">
        <v>31.211450577000001</v>
      </c>
    </row>
    <row r="56399" spans="1:3" x14ac:dyDescent="0.25">
      <c r="A56399">
        <v>3957</v>
      </c>
      <c r="B56399" s="1">
        <f>DATE(2010,11,1) + TIME(0,0,0)</f>
        <v>40483</v>
      </c>
      <c r="C56399">
        <v>31.239175797000001</v>
      </c>
    </row>
    <row r="56400" spans="1:3" x14ac:dyDescent="0.25">
      <c r="A56400">
        <v>3987</v>
      </c>
      <c r="B56400" s="1">
        <f>DATE(2010,12,1) + TIME(0,0,0)</f>
        <v>40513</v>
      </c>
      <c r="C56400">
        <v>31.265907288000001</v>
      </c>
    </row>
    <row r="56401" spans="1:3" x14ac:dyDescent="0.25">
      <c r="A56401">
        <v>4018</v>
      </c>
      <c r="B56401" s="1">
        <f>DATE(2011,1,1) + TIME(0,0,0)</f>
        <v>40544</v>
      </c>
      <c r="C56401">
        <v>31.293426514</v>
      </c>
    </row>
    <row r="56402" spans="1:3" x14ac:dyDescent="0.25">
      <c r="A56402">
        <v>4049</v>
      </c>
      <c r="B56402" s="1">
        <f>DATE(2011,2,1) + TIME(0,0,0)</f>
        <v>40575</v>
      </c>
      <c r="C56402">
        <v>31.320837020999999</v>
      </c>
    </row>
    <row r="56403" spans="1:3" x14ac:dyDescent="0.25">
      <c r="A56403">
        <v>4077</v>
      </c>
      <c r="B56403" s="1">
        <f>DATE(2011,3,1) + TIME(0,0,0)</f>
        <v>40603</v>
      </c>
      <c r="C56403">
        <v>31.345504761000001</v>
      </c>
    </row>
    <row r="56404" spans="1:3" x14ac:dyDescent="0.25">
      <c r="A56404">
        <v>4108</v>
      </c>
      <c r="B56404" s="1">
        <f>DATE(2011,4,1) + TIME(0,0,0)</f>
        <v>40634</v>
      </c>
      <c r="C56404">
        <v>31.372709274000002</v>
      </c>
    </row>
    <row r="56405" spans="1:3" x14ac:dyDescent="0.25">
      <c r="A56405">
        <v>4138</v>
      </c>
      <c r="B56405" s="1">
        <f>DATE(2011,5,1) + TIME(0,0,0)</f>
        <v>40664</v>
      </c>
      <c r="C56405">
        <v>31.398935317999999</v>
      </c>
    </row>
    <row r="56406" spans="1:3" x14ac:dyDescent="0.25">
      <c r="A56406">
        <v>4169</v>
      </c>
      <c r="B56406" s="1">
        <f>DATE(2011,6,1) + TIME(0,0,0)</f>
        <v>40695</v>
      </c>
      <c r="C56406">
        <v>31.425926208</v>
      </c>
    </row>
    <row r="56407" spans="1:3" x14ac:dyDescent="0.25">
      <c r="A56407">
        <v>4199</v>
      </c>
      <c r="B56407" s="1">
        <f>DATE(2011,7,1) + TIME(0,0,0)</f>
        <v>40725</v>
      </c>
      <c r="C56407">
        <v>31.451940535999999</v>
      </c>
    </row>
    <row r="56408" spans="1:3" x14ac:dyDescent="0.25">
      <c r="A56408">
        <v>4230</v>
      </c>
      <c r="B56408" s="1">
        <f>DATE(2011,8,1) + TIME(0,0,0)</f>
        <v>40756</v>
      </c>
      <c r="C56408">
        <v>31.478713988999999</v>
      </c>
    </row>
    <row r="56409" spans="1:3" x14ac:dyDescent="0.25">
      <c r="A56409">
        <v>4261</v>
      </c>
      <c r="B56409" s="1">
        <f>DATE(2011,9,1) + TIME(0,0,0)</f>
        <v>40787</v>
      </c>
      <c r="C56409">
        <v>31.505373000999999</v>
      </c>
    </row>
    <row r="56410" spans="1:3" x14ac:dyDescent="0.25">
      <c r="A56410">
        <v>4291</v>
      </c>
      <c r="B56410" s="1">
        <f>DATE(2011,10,1) + TIME(0,0,0)</f>
        <v>40817</v>
      </c>
      <c r="C56410">
        <v>31.531066894999999</v>
      </c>
    </row>
    <row r="56411" spans="1:3" x14ac:dyDescent="0.25">
      <c r="A56411">
        <v>4322</v>
      </c>
      <c r="B56411" s="1">
        <f>DATE(2011,11,1) + TIME(0,0,0)</f>
        <v>40848</v>
      </c>
      <c r="C56411">
        <v>31.557502747000001</v>
      </c>
    </row>
    <row r="56412" spans="1:3" x14ac:dyDescent="0.25">
      <c r="A56412">
        <v>4352</v>
      </c>
      <c r="B56412" s="1">
        <f>DATE(2011,12,1) + TIME(0,0,0)</f>
        <v>40878</v>
      </c>
      <c r="C56412">
        <v>31.582979202000001</v>
      </c>
    </row>
    <row r="56413" spans="1:3" x14ac:dyDescent="0.25">
      <c r="A56413">
        <v>4383</v>
      </c>
      <c r="B56413" s="1">
        <f>DATE(2012,1,1) + TIME(0,0,0)</f>
        <v>40909</v>
      </c>
      <c r="C56413">
        <v>31.609188079999999</v>
      </c>
    </row>
    <row r="56414" spans="1:3" x14ac:dyDescent="0.25">
      <c r="A56414">
        <v>4414</v>
      </c>
      <c r="B56414" s="1">
        <f>DATE(2012,2,1) + TIME(0,0,0)</f>
        <v>40940</v>
      </c>
      <c r="C56414">
        <v>31.635282516</v>
      </c>
    </row>
    <row r="56415" spans="1:3" x14ac:dyDescent="0.25">
      <c r="A56415">
        <v>4443</v>
      </c>
      <c r="B56415" s="1">
        <f>DATE(2012,3,1) + TIME(0,0,0)</f>
        <v>40969</v>
      </c>
      <c r="C56415">
        <v>31.659584044999999</v>
      </c>
    </row>
    <row r="56416" spans="1:3" x14ac:dyDescent="0.25">
      <c r="A56416">
        <v>4474</v>
      </c>
      <c r="B56416" s="1">
        <f>DATE(2012,4,1) + TIME(0,0,0)</f>
        <v>41000</v>
      </c>
      <c r="C56416">
        <v>31.685445785999999</v>
      </c>
    </row>
    <row r="56417" spans="1:3" x14ac:dyDescent="0.25">
      <c r="A56417">
        <v>4504</v>
      </c>
      <c r="B56417" s="1">
        <f>DATE(2012,5,1) + TIME(0,0,0)</f>
        <v>41030</v>
      </c>
      <c r="C56417">
        <v>31.710361481</v>
      </c>
    </row>
    <row r="56418" spans="1:3" x14ac:dyDescent="0.25">
      <c r="A56418">
        <v>4535</v>
      </c>
      <c r="B56418" s="1">
        <f>DATE(2012,6,1) + TIME(0,0,0)</f>
        <v>41061</v>
      </c>
      <c r="C56418">
        <v>31.735986709999999</v>
      </c>
    </row>
    <row r="56419" spans="1:3" x14ac:dyDescent="0.25">
      <c r="A56419">
        <v>4565</v>
      </c>
      <c r="B56419" s="1">
        <f>DATE(2012,7,1) + TIME(0,0,0)</f>
        <v>41091</v>
      </c>
      <c r="C56419">
        <v>31.760671616</v>
      </c>
    </row>
    <row r="56420" spans="1:3" x14ac:dyDescent="0.25">
      <c r="A56420">
        <v>4596</v>
      </c>
      <c r="B56420" s="1">
        <f>DATE(2012,8,1) + TIME(0,0,0)</f>
        <v>41122</v>
      </c>
      <c r="C56420">
        <v>31.786056518999999</v>
      </c>
    </row>
    <row r="56421" spans="1:3" x14ac:dyDescent="0.25">
      <c r="A56421">
        <v>4627</v>
      </c>
      <c r="B56421" s="1">
        <f>DATE(2012,9,1) + TIME(0,0,0)</f>
        <v>41153</v>
      </c>
      <c r="C56421">
        <v>31.811305999999998</v>
      </c>
    </row>
    <row r="56422" spans="1:3" x14ac:dyDescent="0.25">
      <c r="A56422">
        <v>4657</v>
      </c>
      <c r="B56422" s="1">
        <f>DATE(2012,10,1) + TIME(0,0,0)</f>
        <v>41183</v>
      </c>
      <c r="C56422">
        <v>31.835622786999998</v>
      </c>
    </row>
    <row r="56423" spans="1:3" x14ac:dyDescent="0.25">
      <c r="A56423">
        <v>4688</v>
      </c>
      <c r="B56423" s="1">
        <f>DATE(2012,11,1) + TIME(0,0,0)</f>
        <v>41214</v>
      </c>
      <c r="C56423">
        <v>31.860633849999999</v>
      </c>
    </row>
    <row r="56424" spans="1:3" x14ac:dyDescent="0.25">
      <c r="A56424">
        <v>4718</v>
      </c>
      <c r="B56424" s="1">
        <f>DATE(2012,12,1) + TIME(0,0,0)</f>
        <v>41244</v>
      </c>
      <c r="C56424">
        <v>31.884725571000001</v>
      </c>
    </row>
    <row r="56425" spans="1:3" x14ac:dyDescent="0.25">
      <c r="A56425">
        <v>4749</v>
      </c>
      <c r="B56425" s="1">
        <f>DATE(2013,1,1) + TIME(0,0,0)</f>
        <v>41275</v>
      </c>
      <c r="C56425">
        <v>31.909502028999999</v>
      </c>
    </row>
    <row r="56426" spans="1:3" x14ac:dyDescent="0.25">
      <c r="A56426">
        <v>4780</v>
      </c>
      <c r="B56426" s="1">
        <f>DATE(2013,2,1) + TIME(0,0,0)</f>
        <v>41306</v>
      </c>
      <c r="C56426">
        <v>31.934164046999999</v>
      </c>
    </row>
    <row r="56427" spans="1:3" x14ac:dyDescent="0.25">
      <c r="A56427">
        <v>4808</v>
      </c>
      <c r="B56427" s="1">
        <f>DATE(2013,3,1) + TIME(0,0,0)</f>
        <v>41334</v>
      </c>
      <c r="C56427">
        <v>31.956338882000001</v>
      </c>
    </row>
    <row r="56428" spans="1:3" x14ac:dyDescent="0.25">
      <c r="A56428">
        <v>4839</v>
      </c>
      <c r="B56428" s="1">
        <f>DATE(2013,4,1) + TIME(0,0,0)</f>
        <v>41365</v>
      </c>
      <c r="C56428">
        <v>31.980775832999999</v>
      </c>
    </row>
    <row r="56429" spans="1:3" x14ac:dyDescent="0.25">
      <c r="A56429">
        <v>4869</v>
      </c>
      <c r="B56429" s="1">
        <f>DATE(2013,5,1) + TIME(0,0,0)</f>
        <v>41395</v>
      </c>
      <c r="C56429">
        <v>32.004318237</v>
      </c>
    </row>
    <row r="56430" spans="1:3" x14ac:dyDescent="0.25">
      <c r="A56430">
        <v>4900</v>
      </c>
      <c r="B56430" s="1">
        <f>DATE(2013,6,1) + TIME(0,0,0)</f>
        <v>41426</v>
      </c>
      <c r="C56430">
        <v>32.028526306000003</v>
      </c>
    </row>
    <row r="56431" spans="1:3" x14ac:dyDescent="0.25">
      <c r="A56431">
        <v>4930</v>
      </c>
      <c r="B56431" s="1">
        <f>DATE(2013,7,1) + TIME(0,0,0)</f>
        <v>41456</v>
      </c>
      <c r="C56431">
        <v>32.051845551</v>
      </c>
    </row>
    <row r="56432" spans="1:3" x14ac:dyDescent="0.25">
      <c r="A56432">
        <v>4961</v>
      </c>
      <c r="B56432" s="1">
        <f>DATE(2013,8,1) + TIME(0,0,0)</f>
        <v>41487</v>
      </c>
      <c r="C56432">
        <v>32.075828551999997</v>
      </c>
    </row>
    <row r="56433" spans="1:3" x14ac:dyDescent="0.25">
      <c r="A56433">
        <v>4992</v>
      </c>
      <c r="B56433" s="1">
        <f>DATE(2013,9,1) + TIME(0,0,0)</f>
        <v>41518</v>
      </c>
      <c r="C56433">
        <v>32.099700927999997</v>
      </c>
    </row>
    <row r="56434" spans="1:3" x14ac:dyDescent="0.25">
      <c r="A56434">
        <v>5022</v>
      </c>
      <c r="B56434" s="1">
        <f>DATE(2013,10,1) + TIME(0,0,0)</f>
        <v>41548</v>
      </c>
      <c r="C56434">
        <v>32.122688293000003</v>
      </c>
    </row>
    <row r="56435" spans="1:3" x14ac:dyDescent="0.25">
      <c r="A56435">
        <v>5053</v>
      </c>
      <c r="B56435" s="1">
        <f>DATE(2013,11,1) + TIME(0,0,0)</f>
        <v>41579</v>
      </c>
      <c r="C56435">
        <v>32.146327972000002</v>
      </c>
    </row>
    <row r="56436" spans="1:3" x14ac:dyDescent="0.25">
      <c r="A56436">
        <v>5083</v>
      </c>
      <c r="B56436" s="1">
        <f>DATE(2013,12,1) + TIME(0,0,0)</f>
        <v>41609</v>
      </c>
      <c r="C56436">
        <v>32.169090271000002</v>
      </c>
    </row>
    <row r="56437" spans="1:3" x14ac:dyDescent="0.25">
      <c r="A56437">
        <v>5114</v>
      </c>
      <c r="B56437" s="1">
        <f>DATE(2014,1,1) + TIME(0,0,0)</f>
        <v>41640</v>
      </c>
      <c r="C56437">
        <v>32.192493439000003</v>
      </c>
    </row>
    <row r="56438" spans="1:3" x14ac:dyDescent="0.25">
      <c r="A56438">
        <v>5145</v>
      </c>
      <c r="B56438" s="1">
        <f>DATE(2014,2,1) + TIME(0,0,0)</f>
        <v>41671</v>
      </c>
      <c r="C56438">
        <v>32.215782165999997</v>
      </c>
    </row>
    <row r="56439" spans="1:3" x14ac:dyDescent="0.25">
      <c r="A56439">
        <v>5173</v>
      </c>
      <c r="B56439" s="1">
        <f>DATE(2014,3,1) + TIME(0,0,0)</f>
        <v>41699</v>
      </c>
      <c r="C56439">
        <v>32.236717224000003</v>
      </c>
    </row>
    <row r="56440" spans="1:3" x14ac:dyDescent="0.25">
      <c r="A56440">
        <v>5204</v>
      </c>
      <c r="B56440" s="1">
        <f>DATE(2014,4,1) + TIME(0,0,0)</f>
        <v>41730</v>
      </c>
      <c r="C56440">
        <v>32.259796143000003</v>
      </c>
    </row>
    <row r="56441" spans="1:3" x14ac:dyDescent="0.25">
      <c r="A56441">
        <v>5234</v>
      </c>
      <c r="B56441" s="1">
        <f>DATE(2014,5,1) + TIME(0,0,0)</f>
        <v>41760</v>
      </c>
      <c r="C56441">
        <v>32.282032012999998</v>
      </c>
    </row>
    <row r="56442" spans="1:3" x14ac:dyDescent="0.25">
      <c r="A56442">
        <v>5265</v>
      </c>
      <c r="B56442" s="1">
        <f>DATE(2014,6,1) + TIME(0,0,0)</f>
        <v>41791</v>
      </c>
      <c r="C56442">
        <v>32.304901123</v>
      </c>
    </row>
    <row r="56443" spans="1:3" x14ac:dyDescent="0.25">
      <c r="A56443">
        <v>5295</v>
      </c>
      <c r="B56443" s="1">
        <f>DATE(2014,7,1) + TIME(0,0,0)</f>
        <v>41821</v>
      </c>
      <c r="C56443">
        <v>32.326911926000001</v>
      </c>
    </row>
    <row r="56444" spans="1:3" x14ac:dyDescent="0.25">
      <c r="A56444">
        <v>5326</v>
      </c>
      <c r="B56444" s="1">
        <f>DATE(2014,8,1) + TIME(0,0,0)</f>
        <v>41852</v>
      </c>
      <c r="C56444">
        <v>32.349536895999996</v>
      </c>
    </row>
    <row r="56445" spans="1:3" x14ac:dyDescent="0.25">
      <c r="A56445">
        <v>5357</v>
      </c>
      <c r="B56445" s="1">
        <f>DATE(2014,9,1) + TIME(0,0,0)</f>
        <v>41883</v>
      </c>
      <c r="C56445">
        <v>32.372043609999999</v>
      </c>
    </row>
    <row r="56446" spans="1:3" x14ac:dyDescent="0.25">
      <c r="A56446">
        <v>5387</v>
      </c>
      <c r="B56446" s="1">
        <f>DATE(2014,10,1) + TIME(0,0,0)</f>
        <v>41913</v>
      </c>
      <c r="C56446">
        <v>32.393718718999999</v>
      </c>
    </row>
    <row r="56447" spans="1:3" x14ac:dyDescent="0.25">
      <c r="A56447">
        <v>5418</v>
      </c>
      <c r="B56447" s="1">
        <f>DATE(2014,11,1) + TIME(0,0,0)</f>
        <v>41944</v>
      </c>
      <c r="C56447">
        <v>32.416015625</v>
      </c>
    </row>
    <row r="56448" spans="1:3" x14ac:dyDescent="0.25">
      <c r="A56448">
        <v>5448</v>
      </c>
      <c r="B56448" s="1">
        <f>DATE(2014,12,1) + TIME(0,0,0)</f>
        <v>41974</v>
      </c>
      <c r="C56448">
        <v>32.437496185000001</v>
      </c>
    </row>
    <row r="56449" spans="1:3" x14ac:dyDescent="0.25">
      <c r="A56449">
        <v>5479</v>
      </c>
      <c r="B56449" s="1">
        <f>DATE(2015,1,1) + TIME(0,0,0)</f>
        <v>42005</v>
      </c>
      <c r="C56449">
        <v>32.459590912000003</v>
      </c>
    </row>
    <row r="56450" spans="1:3" x14ac:dyDescent="0.25">
      <c r="A56450">
        <v>5510</v>
      </c>
      <c r="B56450" s="1">
        <f>DATE(2015,2,1) + TIME(0,0,0)</f>
        <v>42036</v>
      </c>
      <c r="C56450">
        <v>32.481563567999999</v>
      </c>
    </row>
    <row r="56451" spans="1:3" x14ac:dyDescent="0.25">
      <c r="A56451">
        <v>5538</v>
      </c>
      <c r="B56451" s="1">
        <f>DATE(2015,3,1) + TIME(0,0,0)</f>
        <v>42064</v>
      </c>
      <c r="C56451">
        <v>32.501308440999999</v>
      </c>
    </row>
    <row r="56452" spans="1:3" x14ac:dyDescent="0.25">
      <c r="A56452">
        <v>5569</v>
      </c>
      <c r="B56452" s="1">
        <f>DATE(2015,4,1) + TIME(0,0,0)</f>
        <v>42095</v>
      </c>
      <c r="C56452">
        <v>32.523078918000003</v>
      </c>
    </row>
    <row r="56453" spans="1:3" x14ac:dyDescent="0.25">
      <c r="A56453">
        <v>5599</v>
      </c>
      <c r="B56453" s="1">
        <f>DATE(2015,5,1) + TIME(0,0,0)</f>
        <v>42125</v>
      </c>
      <c r="C56453">
        <v>32.544048308999997</v>
      </c>
    </row>
    <row r="56454" spans="1:3" x14ac:dyDescent="0.25">
      <c r="A56454">
        <v>5630</v>
      </c>
      <c r="B56454" s="1">
        <f>DATE(2015,6,1) + TIME(0,0,0)</f>
        <v>42156</v>
      </c>
      <c r="C56454">
        <v>32.565620422000002</v>
      </c>
    </row>
    <row r="56455" spans="1:3" x14ac:dyDescent="0.25">
      <c r="A56455">
        <v>5660</v>
      </c>
      <c r="B56455" s="1">
        <f>DATE(2015,7,1) + TIME(0,0,0)</f>
        <v>42186</v>
      </c>
      <c r="C56455">
        <v>32.586395263999997</v>
      </c>
    </row>
    <row r="56456" spans="1:3" x14ac:dyDescent="0.25">
      <c r="A56456">
        <v>5691</v>
      </c>
      <c r="B56456" s="1">
        <f>DATE(2015,8,1) + TIME(0,0,0)</f>
        <v>42217</v>
      </c>
      <c r="C56456">
        <v>32.607761383000003</v>
      </c>
    </row>
    <row r="56457" spans="1:3" x14ac:dyDescent="0.25">
      <c r="A56457">
        <v>5722</v>
      </c>
      <c r="B56457" s="1">
        <f>DATE(2015,9,1) + TIME(0,0,0)</f>
        <v>42248</v>
      </c>
      <c r="C56457">
        <v>32.629028320000003</v>
      </c>
    </row>
    <row r="56458" spans="1:3" x14ac:dyDescent="0.25">
      <c r="A56458">
        <v>5752</v>
      </c>
      <c r="B56458" s="1">
        <f>DATE(2015,10,1) + TIME(0,0,0)</f>
        <v>42278</v>
      </c>
      <c r="C56458">
        <v>32.649509430000002</v>
      </c>
    </row>
    <row r="56459" spans="1:3" x14ac:dyDescent="0.25">
      <c r="A56459">
        <v>5783</v>
      </c>
      <c r="B56459" s="1">
        <f>DATE(2015,11,1) + TIME(0,0,0)</f>
        <v>42309</v>
      </c>
      <c r="C56459">
        <v>32.670574188000003</v>
      </c>
    </row>
    <row r="56460" spans="1:3" x14ac:dyDescent="0.25">
      <c r="A56460">
        <v>5813</v>
      </c>
      <c r="B56460" s="1">
        <f>DATE(2015,12,1) + TIME(0,0,0)</f>
        <v>42339</v>
      </c>
      <c r="C56460">
        <v>32.690860747999999</v>
      </c>
    </row>
    <row r="56461" spans="1:3" x14ac:dyDescent="0.25">
      <c r="A56461">
        <v>5844</v>
      </c>
      <c r="B56461" s="1">
        <f>DATE(2016,1,1) + TIME(0,0,0)</f>
        <v>42370</v>
      </c>
      <c r="C56461">
        <v>32.711727142000001</v>
      </c>
    </row>
    <row r="56462" spans="1:3" x14ac:dyDescent="0.25">
      <c r="A56462">
        <v>5875</v>
      </c>
      <c r="B56462" s="1">
        <f>DATE(2016,2,1) + TIME(0,0,0)</f>
        <v>42401</v>
      </c>
      <c r="C56462">
        <v>32.732498169000003</v>
      </c>
    </row>
    <row r="56463" spans="1:3" x14ac:dyDescent="0.25">
      <c r="A56463">
        <v>5904</v>
      </c>
      <c r="B56463" s="1">
        <f>DATE(2016,3,1) + TIME(0,0,0)</f>
        <v>42430</v>
      </c>
      <c r="C56463">
        <v>32.751834869</v>
      </c>
    </row>
    <row r="56464" spans="1:3" x14ac:dyDescent="0.25">
      <c r="A56464">
        <v>5935</v>
      </c>
      <c r="B56464" s="1">
        <f>DATE(2016,4,1) + TIME(0,0,0)</f>
        <v>42461</v>
      </c>
      <c r="C56464">
        <v>32.772411345999998</v>
      </c>
    </row>
    <row r="56465" spans="1:3" x14ac:dyDescent="0.25">
      <c r="A56465">
        <v>5965</v>
      </c>
      <c r="B56465" s="1">
        <f>DATE(2016,5,1) + TIME(0,0,0)</f>
        <v>42491</v>
      </c>
      <c r="C56465">
        <v>32.792232513000002</v>
      </c>
    </row>
    <row r="56466" spans="1:3" x14ac:dyDescent="0.25">
      <c r="A56466">
        <v>5996</v>
      </c>
      <c r="B56466" s="1">
        <f>DATE(2016,6,1) + TIME(0,0,0)</f>
        <v>42522</v>
      </c>
      <c r="C56466">
        <v>32.812618256</v>
      </c>
    </row>
    <row r="56467" spans="1:3" x14ac:dyDescent="0.25">
      <c r="A56467">
        <v>6026</v>
      </c>
      <c r="B56467" s="1">
        <f>DATE(2016,7,1) + TIME(0,0,0)</f>
        <v>42552</v>
      </c>
      <c r="C56467">
        <v>32.832252502000003</v>
      </c>
    </row>
    <row r="56468" spans="1:3" x14ac:dyDescent="0.25">
      <c r="A56468">
        <v>6057</v>
      </c>
      <c r="B56468" s="1">
        <f>DATE(2016,8,1) + TIME(0,0,0)</f>
        <v>42583</v>
      </c>
      <c r="C56468">
        <v>32.852451324</v>
      </c>
    </row>
    <row r="56469" spans="1:3" x14ac:dyDescent="0.25">
      <c r="A56469">
        <v>6088</v>
      </c>
      <c r="B56469" s="1">
        <f>DATE(2016,9,1) + TIME(0,0,0)</f>
        <v>42614</v>
      </c>
      <c r="C56469">
        <v>32.872554778999998</v>
      </c>
    </row>
    <row r="56470" spans="1:3" x14ac:dyDescent="0.25">
      <c r="A56470">
        <v>6118</v>
      </c>
      <c r="B56470" s="1">
        <f>DATE(2016,10,1) + TIME(0,0,0)</f>
        <v>42644</v>
      </c>
      <c r="C56470">
        <v>32.891918181999998</v>
      </c>
    </row>
    <row r="56471" spans="1:3" x14ac:dyDescent="0.25">
      <c r="A56471">
        <v>6149</v>
      </c>
      <c r="B56471" s="1">
        <f>DATE(2016,11,1) + TIME(0,0,0)</f>
        <v>42675</v>
      </c>
      <c r="C56471">
        <v>32.911834716999998</v>
      </c>
    </row>
    <row r="56472" spans="1:3" x14ac:dyDescent="0.25">
      <c r="A56472">
        <v>6179</v>
      </c>
      <c r="B56472" s="1">
        <f>DATE(2016,12,1) + TIME(0,0,0)</f>
        <v>42705</v>
      </c>
      <c r="C56472">
        <v>32.931022644000002</v>
      </c>
    </row>
    <row r="56473" spans="1:3" x14ac:dyDescent="0.25">
      <c r="A56473">
        <v>6210</v>
      </c>
      <c r="B56473" s="1">
        <f>DATE(2017,1,1) + TIME(0,0,0)</f>
        <v>42736</v>
      </c>
      <c r="C56473">
        <v>32.950756073000001</v>
      </c>
    </row>
    <row r="56474" spans="1:3" x14ac:dyDescent="0.25">
      <c r="A56474">
        <v>6241</v>
      </c>
      <c r="B56474" s="1">
        <f>DATE(2017,2,1) + TIME(0,0,0)</f>
        <v>42767</v>
      </c>
      <c r="C56474">
        <v>32.970397949000002</v>
      </c>
    </row>
    <row r="56475" spans="1:3" x14ac:dyDescent="0.25">
      <c r="A56475">
        <v>6269</v>
      </c>
      <c r="B56475" s="1">
        <f>DATE(2017,3,1) + TIME(0,0,0)</f>
        <v>42795</v>
      </c>
      <c r="C56475">
        <v>32.988063812</v>
      </c>
    </row>
    <row r="56476" spans="1:3" x14ac:dyDescent="0.25">
      <c r="A56476">
        <v>6300</v>
      </c>
      <c r="B56476" s="1">
        <f>DATE(2017,4,1) + TIME(0,0,0)</f>
        <v>42826</v>
      </c>
      <c r="C56476">
        <v>33.007530211999999</v>
      </c>
    </row>
    <row r="56477" spans="1:3" x14ac:dyDescent="0.25">
      <c r="A56477">
        <v>6330</v>
      </c>
      <c r="B56477" s="1">
        <f>DATE(2017,5,1) + TIME(0,0,0)</f>
        <v>42856</v>
      </c>
      <c r="C56477">
        <v>33.026283264</v>
      </c>
    </row>
    <row r="56478" spans="1:3" x14ac:dyDescent="0.25">
      <c r="A56478">
        <v>6361</v>
      </c>
      <c r="B56478" s="1">
        <f>DATE(2017,6,1) + TIME(0,0,0)</f>
        <v>42887</v>
      </c>
      <c r="C56478">
        <v>33.045574188000003</v>
      </c>
    </row>
    <row r="56479" spans="1:3" x14ac:dyDescent="0.25">
      <c r="A56479">
        <v>6391</v>
      </c>
      <c r="B56479" s="1">
        <f>DATE(2017,7,1) + TIME(0,0,0)</f>
        <v>42917</v>
      </c>
      <c r="C56479">
        <v>33.064159392999997</v>
      </c>
    </row>
    <row r="56480" spans="1:3" x14ac:dyDescent="0.25">
      <c r="A56480">
        <v>6422</v>
      </c>
      <c r="B56480" s="1">
        <f>DATE(2017,8,1) + TIME(0,0,0)</f>
        <v>42948</v>
      </c>
      <c r="C56480">
        <v>33.083274840999998</v>
      </c>
    </row>
    <row r="56481" spans="1:3" x14ac:dyDescent="0.25">
      <c r="A56481">
        <v>6453</v>
      </c>
      <c r="B56481" s="1">
        <f>DATE(2017,9,1) + TIME(0,0,0)</f>
        <v>42979</v>
      </c>
      <c r="C56481">
        <v>33.102302551000001</v>
      </c>
    </row>
    <row r="56482" spans="1:3" x14ac:dyDescent="0.25">
      <c r="A56482">
        <v>6483</v>
      </c>
      <c r="B56482" s="1">
        <f>DATE(2017,10,1) + TIME(0,0,0)</f>
        <v>43009</v>
      </c>
      <c r="C56482">
        <v>33.120635986000003</v>
      </c>
    </row>
    <row r="56483" spans="1:3" x14ac:dyDescent="0.25">
      <c r="A56483">
        <v>6514</v>
      </c>
      <c r="B56483" s="1">
        <f>DATE(2017,11,1) + TIME(0,0,0)</f>
        <v>43040</v>
      </c>
      <c r="C56483">
        <v>33.139492035000004</v>
      </c>
    </row>
    <row r="56484" spans="1:3" x14ac:dyDescent="0.25">
      <c r="A56484">
        <v>6544</v>
      </c>
      <c r="B56484" s="1">
        <f>DATE(2017,12,1) + TIME(0,0,0)</f>
        <v>43070</v>
      </c>
      <c r="C56484">
        <v>33.157661437999998</v>
      </c>
    </row>
    <row r="56485" spans="1:3" x14ac:dyDescent="0.25">
      <c r="A56485">
        <v>6575</v>
      </c>
      <c r="B56485" s="1">
        <f>DATE(2018,1,1) + TIME(0,0,0)</f>
        <v>43101</v>
      </c>
      <c r="C56485">
        <v>33.176349639999998</v>
      </c>
    </row>
    <row r="56486" spans="1:3" x14ac:dyDescent="0.25">
      <c r="A56486">
        <v>6606</v>
      </c>
      <c r="B56486" s="1">
        <f>DATE(2018,2,1) + TIME(0,0,0)</f>
        <v>43132</v>
      </c>
      <c r="C56486">
        <v>33.194953918000003</v>
      </c>
    </row>
    <row r="56487" spans="1:3" x14ac:dyDescent="0.25">
      <c r="A56487">
        <v>6634</v>
      </c>
      <c r="B56487" s="1">
        <f>DATE(2018,3,1) + TIME(0,0,0)</f>
        <v>43160</v>
      </c>
      <c r="C56487">
        <v>33.211688995000003</v>
      </c>
    </row>
    <row r="56488" spans="1:3" x14ac:dyDescent="0.25">
      <c r="A56488">
        <v>6665</v>
      </c>
      <c r="B56488" s="1">
        <f>DATE(2018,4,1) + TIME(0,0,0)</f>
        <v>43191</v>
      </c>
      <c r="C56488">
        <v>33.230129241999997</v>
      </c>
    </row>
    <row r="56489" spans="1:3" x14ac:dyDescent="0.25">
      <c r="A56489">
        <v>6695</v>
      </c>
      <c r="B56489" s="1">
        <f>DATE(2018,5,1) + TIME(0,0,0)</f>
        <v>43221</v>
      </c>
      <c r="C56489">
        <v>33.247901917</v>
      </c>
    </row>
    <row r="56490" spans="1:3" x14ac:dyDescent="0.25">
      <c r="A56490">
        <v>6726</v>
      </c>
      <c r="B56490" s="1">
        <f>DATE(2018,6,1) + TIME(0,0,0)</f>
        <v>43252</v>
      </c>
      <c r="C56490">
        <v>33.266181946000003</v>
      </c>
    </row>
    <row r="56491" spans="1:3" x14ac:dyDescent="0.25">
      <c r="A56491">
        <v>6756</v>
      </c>
      <c r="B56491" s="1">
        <f>DATE(2018,7,1) + TIME(0,0,0)</f>
        <v>43282</v>
      </c>
      <c r="C56491">
        <v>33.283798218000001</v>
      </c>
    </row>
    <row r="56492" spans="1:3" x14ac:dyDescent="0.25">
      <c r="A56492">
        <v>6787</v>
      </c>
      <c r="B56492" s="1">
        <f>DATE(2018,8,1) + TIME(0,0,0)</f>
        <v>43313</v>
      </c>
      <c r="C56492">
        <v>33.301918030000003</v>
      </c>
    </row>
    <row r="56493" spans="1:3" x14ac:dyDescent="0.25">
      <c r="A56493">
        <v>6818</v>
      </c>
      <c r="B56493" s="1">
        <f>DATE(2018,9,1) + TIME(0,0,0)</f>
        <v>43344</v>
      </c>
      <c r="C56493">
        <v>33.319957733000003</v>
      </c>
    </row>
    <row r="56494" spans="1:3" x14ac:dyDescent="0.25">
      <c r="A56494">
        <v>6848</v>
      </c>
      <c r="B56494" s="1">
        <f>DATE(2018,10,1) + TIME(0,0,0)</f>
        <v>43374</v>
      </c>
      <c r="C56494">
        <v>33.337341309000003</v>
      </c>
    </row>
    <row r="56495" spans="1:3" x14ac:dyDescent="0.25">
      <c r="A56495">
        <v>6879</v>
      </c>
      <c r="B56495" s="1">
        <f>DATE(2018,11,1) + TIME(0,0,0)</f>
        <v>43405</v>
      </c>
      <c r="C56495">
        <v>33.355228424000003</v>
      </c>
    </row>
    <row r="56496" spans="1:3" x14ac:dyDescent="0.25">
      <c r="A56496">
        <v>6909</v>
      </c>
      <c r="B56496" s="1">
        <f>DATE(2018,12,1) + TIME(0,0,0)</f>
        <v>43435</v>
      </c>
      <c r="C56496">
        <v>33.372459411999998</v>
      </c>
    </row>
    <row r="56497" spans="1:3" x14ac:dyDescent="0.25">
      <c r="A56497">
        <v>6940</v>
      </c>
      <c r="B56497" s="1">
        <f>DATE(2019,1,1) + TIME(0,0,0)</f>
        <v>43466</v>
      </c>
      <c r="C56497">
        <v>33.390190124999997</v>
      </c>
    </row>
    <row r="56498" spans="1:3" x14ac:dyDescent="0.25">
      <c r="A56498">
        <v>6971</v>
      </c>
      <c r="B56498" s="1">
        <f>DATE(2019,2,1) + TIME(0,0,0)</f>
        <v>43497</v>
      </c>
      <c r="C56498">
        <v>33.407840729</v>
      </c>
    </row>
    <row r="56499" spans="1:3" x14ac:dyDescent="0.25">
      <c r="A56499">
        <v>6999</v>
      </c>
      <c r="B56499" s="1">
        <f>DATE(2019,3,1) + TIME(0,0,0)</f>
        <v>43525</v>
      </c>
      <c r="C56499">
        <v>33.423721313000001</v>
      </c>
    </row>
    <row r="56500" spans="1:3" x14ac:dyDescent="0.25">
      <c r="A56500">
        <v>7030</v>
      </c>
      <c r="B56500" s="1">
        <f>DATE(2019,4,1) + TIME(0,0,0)</f>
        <v>43556</v>
      </c>
      <c r="C56500">
        <v>33.441223145000002</v>
      </c>
    </row>
    <row r="56501" spans="1:3" x14ac:dyDescent="0.25">
      <c r="A56501">
        <v>7060</v>
      </c>
      <c r="B56501" s="1">
        <f>DATE(2019,5,1) + TIME(0,0,0)</f>
        <v>43586</v>
      </c>
      <c r="C56501">
        <v>33.458084106000001</v>
      </c>
    </row>
    <row r="56502" spans="1:3" x14ac:dyDescent="0.25">
      <c r="A56502">
        <v>7091</v>
      </c>
      <c r="B56502" s="1">
        <f>DATE(2019,6,1) + TIME(0,0,0)</f>
        <v>43617</v>
      </c>
      <c r="C56502">
        <v>33.475433350000003</v>
      </c>
    </row>
    <row r="56503" spans="1:3" x14ac:dyDescent="0.25">
      <c r="A56503">
        <v>7121</v>
      </c>
      <c r="B56503" s="1">
        <f>DATE(2019,7,1) + TIME(0,0,0)</f>
        <v>43647</v>
      </c>
      <c r="C56503">
        <v>33.492145538000003</v>
      </c>
    </row>
    <row r="56504" spans="1:3" x14ac:dyDescent="0.25">
      <c r="A56504">
        <v>7152</v>
      </c>
      <c r="B56504" s="1">
        <f>DATE(2019,8,1) + TIME(0,0,0)</f>
        <v>43678</v>
      </c>
      <c r="C56504">
        <v>33.509342193999998</v>
      </c>
    </row>
    <row r="56505" spans="1:3" x14ac:dyDescent="0.25">
      <c r="A56505">
        <v>7183</v>
      </c>
      <c r="B56505" s="1">
        <f>DATE(2019,9,1) + TIME(0,0,0)</f>
        <v>43709</v>
      </c>
      <c r="C56505">
        <v>33.526462555000002</v>
      </c>
    </row>
    <row r="56506" spans="1:3" x14ac:dyDescent="0.25">
      <c r="A56506">
        <v>7213</v>
      </c>
      <c r="B56506" s="1">
        <f>DATE(2019,10,1) + TIME(0,0,0)</f>
        <v>43739</v>
      </c>
      <c r="C56506">
        <v>33.542961120999998</v>
      </c>
    </row>
    <row r="56507" spans="1:3" x14ac:dyDescent="0.25">
      <c r="A56507">
        <v>7244</v>
      </c>
      <c r="B56507" s="1">
        <f>DATE(2019,11,1) + TIME(0,0,0)</f>
        <v>43770</v>
      </c>
      <c r="C56507">
        <v>33.559936522999998</v>
      </c>
    </row>
    <row r="56508" spans="1:3" x14ac:dyDescent="0.25">
      <c r="A56508">
        <v>7274</v>
      </c>
      <c r="B56508" s="1">
        <f>DATE(2019,12,1) + TIME(0,0,0)</f>
        <v>43800</v>
      </c>
      <c r="C56508">
        <v>33.576297760000003</v>
      </c>
    </row>
    <row r="56509" spans="1:3" x14ac:dyDescent="0.25">
      <c r="A56509">
        <v>7305</v>
      </c>
      <c r="B56509" s="1">
        <f>DATE(2020,1,1) + TIME(0,0,0)</f>
        <v>43831</v>
      </c>
      <c r="C56509">
        <v>33.593132019000002</v>
      </c>
    </row>
    <row r="56510" spans="1:3" x14ac:dyDescent="0.25">
      <c r="A56510">
        <v>7336</v>
      </c>
      <c r="B56510" s="1">
        <f>DATE(2020,2,1) + TIME(0,0,0)</f>
        <v>43862</v>
      </c>
      <c r="C56510">
        <v>33.609901428000001</v>
      </c>
    </row>
    <row r="56511" spans="1:3" x14ac:dyDescent="0.25">
      <c r="A56511">
        <v>7365</v>
      </c>
      <c r="B56511" s="1">
        <f>DATE(2020,3,1) + TIME(0,0,0)</f>
        <v>43891</v>
      </c>
      <c r="C56511">
        <v>33.625522613999998</v>
      </c>
    </row>
    <row r="56512" spans="1:3" x14ac:dyDescent="0.25">
      <c r="A56512">
        <v>7396</v>
      </c>
      <c r="B56512" s="1">
        <f>DATE(2020,4,1) + TIME(0,0,0)</f>
        <v>43922</v>
      </c>
      <c r="C56512">
        <v>33.642158508000001</v>
      </c>
    </row>
    <row r="56513" spans="1:3" x14ac:dyDescent="0.25">
      <c r="A56513">
        <v>7426</v>
      </c>
      <c r="B56513" s="1">
        <f>DATE(2020,5,1) + TIME(0,0,0)</f>
        <v>43952</v>
      </c>
      <c r="C56513">
        <v>33.658191680999998</v>
      </c>
    </row>
    <row r="56514" spans="1:3" x14ac:dyDescent="0.25">
      <c r="A56514">
        <v>7457</v>
      </c>
      <c r="B56514" s="1">
        <f>DATE(2020,6,1) + TIME(0,0,0)</f>
        <v>43983</v>
      </c>
      <c r="C56514">
        <v>33.674694060999997</v>
      </c>
    </row>
    <row r="56515" spans="1:3" x14ac:dyDescent="0.25">
      <c r="A56515">
        <v>7487</v>
      </c>
      <c r="B56515" s="1">
        <f>DATE(2020,7,1) + TIME(0,0,0)</f>
        <v>44013</v>
      </c>
      <c r="C56515">
        <v>33.690605163999997</v>
      </c>
    </row>
    <row r="56516" spans="1:3" x14ac:dyDescent="0.25">
      <c r="A56516">
        <v>7518</v>
      </c>
      <c r="B56516" s="1">
        <f>DATE(2020,8,1) + TIME(0,0,0)</f>
        <v>44044</v>
      </c>
      <c r="C56516">
        <v>33.706981659</v>
      </c>
    </row>
    <row r="56517" spans="1:3" x14ac:dyDescent="0.25">
      <c r="A56517">
        <v>7549</v>
      </c>
      <c r="B56517" s="1">
        <f>DATE(2020,9,1) + TIME(0,0,0)</f>
        <v>44075</v>
      </c>
      <c r="C56517">
        <v>33.723293304000002</v>
      </c>
    </row>
    <row r="56518" spans="1:3" x14ac:dyDescent="0.25">
      <c r="A56518">
        <v>7579</v>
      </c>
      <c r="B56518" s="1">
        <f>DATE(2020,10,1) + TIME(0,0,0)</f>
        <v>44105</v>
      </c>
      <c r="C56518">
        <v>33.739017486999998</v>
      </c>
    </row>
    <row r="56519" spans="1:3" x14ac:dyDescent="0.25">
      <c r="A56519">
        <v>7610</v>
      </c>
      <c r="B56519" s="1">
        <f>DATE(2020,11,1) + TIME(0,0,0)</f>
        <v>44136</v>
      </c>
      <c r="C56519">
        <v>33.755203246999997</v>
      </c>
    </row>
    <row r="56520" spans="1:3" x14ac:dyDescent="0.25">
      <c r="A56520">
        <v>7640</v>
      </c>
      <c r="B56520" s="1">
        <f>DATE(2020,12,1) + TIME(0,0,0)</f>
        <v>44166</v>
      </c>
      <c r="C56520">
        <v>33.770809174</v>
      </c>
    </row>
    <row r="56521" spans="1:3" x14ac:dyDescent="0.25">
      <c r="A56521">
        <v>7671</v>
      </c>
      <c r="B56521" s="1">
        <f>DATE(2021,1,1) + TIME(0,0,0)</f>
        <v>44197</v>
      </c>
      <c r="C56521">
        <v>33.786876677999999</v>
      </c>
    </row>
    <row r="56522" spans="1:3" x14ac:dyDescent="0.25">
      <c r="A56522">
        <v>7702</v>
      </c>
      <c r="B56522" s="1">
        <f>DATE(2021,2,1) + TIME(0,0,0)</f>
        <v>44228</v>
      </c>
      <c r="C56522">
        <v>33.802879333</v>
      </c>
    </row>
    <row r="56523" spans="1:3" x14ac:dyDescent="0.25">
      <c r="A56523">
        <v>7730</v>
      </c>
      <c r="B56523" s="1">
        <f>DATE(2021,3,1) + TIME(0,0,0)</f>
        <v>44256</v>
      </c>
      <c r="C56523">
        <v>33.817283629999999</v>
      </c>
    </row>
    <row r="56524" spans="1:3" x14ac:dyDescent="0.25">
      <c r="A56524">
        <v>7761</v>
      </c>
      <c r="B56524" s="1">
        <f>DATE(2021,4,1) + TIME(0,0,0)</f>
        <v>44287</v>
      </c>
      <c r="C56524">
        <v>33.833171843999999</v>
      </c>
    </row>
    <row r="56525" spans="1:3" x14ac:dyDescent="0.25">
      <c r="A56525">
        <v>7791</v>
      </c>
      <c r="B56525" s="1">
        <f>DATE(2021,5,1) + TIME(0,0,0)</f>
        <v>44317</v>
      </c>
      <c r="C56525">
        <v>33.848495483000001</v>
      </c>
    </row>
    <row r="56526" spans="1:3" x14ac:dyDescent="0.25">
      <c r="A56526">
        <v>7822</v>
      </c>
      <c r="B56526" s="1">
        <f>DATE(2021,6,1) + TIME(0,0,0)</f>
        <v>44348</v>
      </c>
      <c r="C56526">
        <v>33.864265441999997</v>
      </c>
    </row>
    <row r="56527" spans="1:3" x14ac:dyDescent="0.25">
      <c r="A56527">
        <v>7852</v>
      </c>
      <c r="B56527" s="1">
        <f>DATE(2021,7,1) + TIME(0,0,0)</f>
        <v>44378</v>
      </c>
      <c r="C56527">
        <v>33.879474639999998</v>
      </c>
    </row>
    <row r="56528" spans="1:3" x14ac:dyDescent="0.25">
      <c r="A56528">
        <v>7883</v>
      </c>
      <c r="B56528" s="1">
        <f>DATE(2021,8,1) + TIME(0,0,0)</f>
        <v>44409</v>
      </c>
      <c r="C56528">
        <v>33.895133971999996</v>
      </c>
    </row>
    <row r="56529" spans="1:3" x14ac:dyDescent="0.25">
      <c r="A56529">
        <v>7914</v>
      </c>
      <c r="B56529" s="1">
        <f>DATE(2021,9,1) + TIME(0,0,0)</f>
        <v>44440</v>
      </c>
      <c r="C56529">
        <v>33.910732269</v>
      </c>
    </row>
    <row r="56530" spans="1:3" x14ac:dyDescent="0.25">
      <c r="A56530">
        <v>7944</v>
      </c>
      <c r="B56530" s="1">
        <f>DATE(2021,10,1) + TIME(0,0,0)</f>
        <v>44470</v>
      </c>
      <c r="C56530">
        <v>33.925777435000001</v>
      </c>
    </row>
    <row r="56531" spans="1:3" x14ac:dyDescent="0.25">
      <c r="A56531">
        <v>7975</v>
      </c>
      <c r="B56531" s="1">
        <f>DATE(2021,11,1) + TIME(0,0,0)</f>
        <v>44501</v>
      </c>
      <c r="C56531">
        <v>33.941265106000003</v>
      </c>
    </row>
    <row r="56532" spans="1:3" x14ac:dyDescent="0.25">
      <c r="A56532">
        <v>8005</v>
      </c>
      <c r="B56532" s="1">
        <f>DATE(2021,12,1) + TIME(0,0,0)</f>
        <v>44531</v>
      </c>
      <c r="C56532">
        <v>33.956199646000002</v>
      </c>
    </row>
    <row r="56533" spans="1:3" x14ac:dyDescent="0.25">
      <c r="A56533">
        <v>8036</v>
      </c>
      <c r="B56533" s="1">
        <f>DATE(2022,1,1) + TIME(0,0,0)</f>
        <v>44562</v>
      </c>
      <c r="C56533">
        <v>33.971576691000003</v>
      </c>
    </row>
    <row r="56534" spans="1:3" x14ac:dyDescent="0.25">
      <c r="A56534">
        <v>8067</v>
      </c>
      <c r="B56534" s="1">
        <f>DATE(2022,2,1) + TIME(0,0,0)</f>
        <v>44593</v>
      </c>
      <c r="C56534">
        <v>33.986896514999998</v>
      </c>
    </row>
    <row r="56535" spans="1:3" x14ac:dyDescent="0.25">
      <c r="A56535">
        <v>8095</v>
      </c>
      <c r="B56535" s="1">
        <f>DATE(2022,3,1) + TIME(0,0,0)</f>
        <v>44621</v>
      </c>
      <c r="C56535">
        <v>34.000686645999998</v>
      </c>
    </row>
    <row r="56536" spans="1:3" x14ac:dyDescent="0.25">
      <c r="A56536">
        <v>8126</v>
      </c>
      <c r="B56536" s="1">
        <f>DATE(2022,4,1) + TIME(0,0,0)</f>
        <v>44652</v>
      </c>
      <c r="C56536">
        <v>34.015899658000002</v>
      </c>
    </row>
    <row r="56537" spans="1:3" x14ac:dyDescent="0.25">
      <c r="A56537">
        <v>8156</v>
      </c>
      <c r="B56537" s="1">
        <f>DATE(2022,5,1) + TIME(0,0,0)</f>
        <v>44682</v>
      </c>
      <c r="C56537">
        <v>34.030574799</v>
      </c>
    </row>
    <row r="56538" spans="1:3" x14ac:dyDescent="0.25">
      <c r="A56538">
        <v>8187</v>
      </c>
      <c r="B56538" s="1">
        <f>DATE(2022,6,1) + TIME(0,0,0)</f>
        <v>44713</v>
      </c>
      <c r="C56538">
        <v>34.045681000000002</v>
      </c>
    </row>
    <row r="56539" spans="1:3" x14ac:dyDescent="0.25">
      <c r="A56539">
        <v>8217</v>
      </c>
      <c r="B56539" s="1">
        <f>DATE(2022,7,1) + TIME(0,0,0)</f>
        <v>44743</v>
      </c>
      <c r="C56539">
        <v>34.060249329000001</v>
      </c>
    </row>
    <row r="56540" spans="1:3" x14ac:dyDescent="0.25">
      <c r="A56540">
        <v>8248</v>
      </c>
      <c r="B56540" s="1">
        <f>DATE(2022,8,1) + TIME(0,0,0)</f>
        <v>44774</v>
      </c>
      <c r="C56540">
        <v>34.075248717999997</v>
      </c>
    </row>
    <row r="56541" spans="1:3" x14ac:dyDescent="0.25">
      <c r="A56541">
        <v>8279</v>
      </c>
      <c r="B56541" s="1">
        <f>DATE(2022,9,1) + TIME(0,0,0)</f>
        <v>44805</v>
      </c>
      <c r="C56541">
        <v>34.090194701999998</v>
      </c>
    </row>
    <row r="56542" spans="1:3" x14ac:dyDescent="0.25">
      <c r="A56542">
        <v>8309</v>
      </c>
      <c r="B56542" s="1">
        <f>DATE(2022,10,1) + TIME(0,0,0)</f>
        <v>44835</v>
      </c>
      <c r="C56542">
        <v>34.104610442999999</v>
      </c>
    </row>
    <row r="56543" spans="1:3" x14ac:dyDescent="0.25">
      <c r="A56543">
        <v>8340</v>
      </c>
      <c r="B56543" s="1">
        <f>DATE(2022,11,1) + TIME(0,0,0)</f>
        <v>44866</v>
      </c>
      <c r="C56543">
        <v>34.119449615000001</v>
      </c>
    </row>
    <row r="56544" spans="1:3" x14ac:dyDescent="0.25">
      <c r="A56544">
        <v>8370</v>
      </c>
      <c r="B56544" s="1">
        <f>DATE(2022,12,1) + TIME(0,0,0)</f>
        <v>44896</v>
      </c>
      <c r="C56544">
        <v>34.133762359999999</v>
      </c>
    </row>
    <row r="56545" spans="1:3" x14ac:dyDescent="0.25">
      <c r="A56545">
        <v>8401</v>
      </c>
      <c r="B56545" s="1">
        <f>DATE(2023,1,1) + TIME(0,0,0)</f>
        <v>44927</v>
      </c>
      <c r="C56545">
        <v>34.148502350000001</v>
      </c>
    </row>
    <row r="56546" spans="1:3" x14ac:dyDescent="0.25">
      <c r="A56546">
        <v>8432</v>
      </c>
      <c r="B56546" s="1">
        <f>DATE(2023,2,1) + TIME(0,0,0)</f>
        <v>44958</v>
      </c>
      <c r="C56546">
        <v>34.163185120000001</v>
      </c>
    </row>
    <row r="56547" spans="1:3" x14ac:dyDescent="0.25">
      <c r="A56547">
        <v>8460</v>
      </c>
      <c r="B56547" s="1">
        <f>DATE(2023,3,1) + TIME(0,0,0)</f>
        <v>44986</v>
      </c>
      <c r="C56547">
        <v>34.176403045999997</v>
      </c>
    </row>
    <row r="56548" spans="1:3" x14ac:dyDescent="0.25">
      <c r="A56548">
        <v>8491</v>
      </c>
      <c r="B56548" s="1">
        <f>DATE(2023,4,1) + TIME(0,0,0)</f>
        <v>45017</v>
      </c>
      <c r="C56548">
        <v>34.190986633000001</v>
      </c>
    </row>
    <row r="56549" spans="1:3" x14ac:dyDescent="0.25">
      <c r="A56549">
        <v>8521</v>
      </c>
      <c r="B56549" s="1">
        <f>DATE(2023,5,1) + TIME(0,0,0)</f>
        <v>45047</v>
      </c>
      <c r="C56549">
        <v>34.205047606999997</v>
      </c>
    </row>
    <row r="56550" spans="1:3" x14ac:dyDescent="0.25">
      <c r="A56550">
        <v>8552</v>
      </c>
      <c r="B56550" s="1">
        <f>DATE(2023,6,1) + TIME(0,0,0)</f>
        <v>45078</v>
      </c>
      <c r="C56550">
        <v>34.219524384000003</v>
      </c>
    </row>
    <row r="56551" spans="1:3" x14ac:dyDescent="0.25">
      <c r="A56551">
        <v>8582</v>
      </c>
      <c r="B56551" s="1">
        <f>DATE(2023,7,1) + TIME(0,0,0)</f>
        <v>45108</v>
      </c>
      <c r="C56551">
        <v>34.233474731000001</v>
      </c>
    </row>
    <row r="56552" spans="1:3" x14ac:dyDescent="0.25">
      <c r="A56552">
        <v>8613</v>
      </c>
      <c r="B56552" s="1">
        <f>DATE(2023,8,1) + TIME(0,0,0)</f>
        <v>45139</v>
      </c>
      <c r="C56552">
        <v>34.247837066999999</v>
      </c>
    </row>
    <row r="56553" spans="1:3" x14ac:dyDescent="0.25">
      <c r="A56553">
        <v>8644</v>
      </c>
      <c r="B56553" s="1">
        <f>DATE(2023,9,1) + TIME(0,0,0)</f>
        <v>45170</v>
      </c>
      <c r="C56553">
        <v>34.262145996000001</v>
      </c>
    </row>
    <row r="56554" spans="1:3" x14ac:dyDescent="0.25">
      <c r="A56554">
        <v>8674</v>
      </c>
      <c r="B56554" s="1">
        <f>DATE(2023,10,1) + TIME(0,0,0)</f>
        <v>45200</v>
      </c>
      <c r="C56554">
        <v>34.275939940999997</v>
      </c>
    </row>
    <row r="56555" spans="1:3" x14ac:dyDescent="0.25">
      <c r="A56555">
        <v>8705</v>
      </c>
      <c r="B56555" s="1">
        <f>DATE(2023,11,1) + TIME(0,0,0)</f>
        <v>45231</v>
      </c>
      <c r="C56555">
        <v>34.290142058999997</v>
      </c>
    </row>
    <row r="56556" spans="1:3" x14ac:dyDescent="0.25">
      <c r="A56556">
        <v>8735</v>
      </c>
      <c r="B56556" s="1">
        <f>DATE(2023,12,1) + TIME(0,0,0)</f>
        <v>45261</v>
      </c>
      <c r="C56556">
        <v>34.303833007999998</v>
      </c>
    </row>
    <row r="56557" spans="1:3" x14ac:dyDescent="0.25">
      <c r="A56557">
        <v>8766</v>
      </c>
      <c r="B56557" s="1">
        <f>DATE(2024,1,1) + TIME(0,0,0)</f>
        <v>45292</v>
      </c>
      <c r="C56557">
        <v>34.317932128999999</v>
      </c>
    </row>
    <row r="56558" spans="1:3" x14ac:dyDescent="0.25">
      <c r="A56558">
        <v>8797</v>
      </c>
      <c r="B56558" s="1">
        <f>DATE(2024,2,1) + TIME(0,0,0)</f>
        <v>45323</v>
      </c>
      <c r="C56558">
        <v>34.331977844000001</v>
      </c>
    </row>
    <row r="56559" spans="1:3" x14ac:dyDescent="0.25">
      <c r="A56559">
        <v>8826</v>
      </c>
      <c r="B56559" s="1">
        <f>DATE(2024,3,1) + TIME(0,0,0)</f>
        <v>45352</v>
      </c>
      <c r="C56559">
        <v>34.3450737</v>
      </c>
    </row>
    <row r="56560" spans="1:3" x14ac:dyDescent="0.25">
      <c r="A56560">
        <v>8857</v>
      </c>
      <c r="B56560" s="1">
        <f>DATE(2024,4,1) + TIME(0,0,0)</f>
        <v>45383</v>
      </c>
      <c r="C56560">
        <v>34.359020233000003</v>
      </c>
    </row>
    <row r="56561" spans="1:3" x14ac:dyDescent="0.25">
      <c r="A56561">
        <v>8887</v>
      </c>
      <c r="B56561" s="1">
        <f>DATE(2024,5,1) + TIME(0,0,0)</f>
        <v>45413</v>
      </c>
      <c r="C56561">
        <v>34.372470856</v>
      </c>
    </row>
    <row r="56562" spans="1:3" x14ac:dyDescent="0.25">
      <c r="A56562">
        <v>8918</v>
      </c>
      <c r="B56562" s="1">
        <f>DATE(2024,6,1) + TIME(0,0,0)</f>
        <v>45444</v>
      </c>
      <c r="C56562">
        <v>34.386318207000002</v>
      </c>
    </row>
    <row r="56563" spans="1:3" x14ac:dyDescent="0.25">
      <c r="A56563">
        <v>8948</v>
      </c>
      <c r="B56563" s="1">
        <f>DATE(2024,7,1) + TIME(0,0,0)</f>
        <v>45474</v>
      </c>
      <c r="C56563">
        <v>34.399677277000002</v>
      </c>
    </row>
    <row r="56564" spans="1:3" x14ac:dyDescent="0.25">
      <c r="A56564">
        <v>8979</v>
      </c>
      <c r="B56564" s="1">
        <f>DATE(2024,8,1) + TIME(0,0,0)</f>
        <v>45505</v>
      </c>
      <c r="C56564">
        <v>34.413429260000001</v>
      </c>
    </row>
    <row r="56565" spans="1:3" x14ac:dyDescent="0.25">
      <c r="A56565">
        <v>9010</v>
      </c>
      <c r="B56565" s="1">
        <f>DATE(2024,9,1) + TIME(0,0,0)</f>
        <v>45536</v>
      </c>
      <c r="C56565">
        <v>34.427135468000003</v>
      </c>
    </row>
    <row r="56566" spans="1:3" x14ac:dyDescent="0.25">
      <c r="A56566">
        <v>9040</v>
      </c>
      <c r="B56566" s="1">
        <f>DATE(2024,10,1) + TIME(0,0,0)</f>
        <v>45566</v>
      </c>
      <c r="C56566">
        <v>34.440353393999999</v>
      </c>
    </row>
    <row r="56567" spans="1:3" x14ac:dyDescent="0.25">
      <c r="A56567">
        <v>9071</v>
      </c>
      <c r="B56567" s="1">
        <f>DATE(2024,11,1) + TIME(0,0,0)</f>
        <v>45597</v>
      </c>
      <c r="C56567">
        <v>34.453964233000001</v>
      </c>
    </row>
    <row r="56568" spans="1:3" x14ac:dyDescent="0.25">
      <c r="A56568">
        <v>9101</v>
      </c>
      <c r="B56568" s="1">
        <f>DATE(2024,12,1) + TIME(0,0,0)</f>
        <v>45627</v>
      </c>
      <c r="C56568">
        <v>34.467094420999999</v>
      </c>
    </row>
    <row r="56569" spans="1:3" x14ac:dyDescent="0.25">
      <c r="A56569">
        <v>9132</v>
      </c>
      <c r="B56569" s="1">
        <f>DATE(2025,1,1) + TIME(0,0,0)</f>
        <v>45658</v>
      </c>
      <c r="C56569">
        <v>34.480617522999999</v>
      </c>
    </row>
    <row r="56570" spans="1:3" x14ac:dyDescent="0.25">
      <c r="A56570">
        <v>9163</v>
      </c>
      <c r="B56570" s="1">
        <f>DATE(2025,2,1) + TIME(0,0,0)</f>
        <v>45689</v>
      </c>
      <c r="C56570">
        <v>34.494094849</v>
      </c>
    </row>
    <row r="56571" spans="1:3" x14ac:dyDescent="0.25">
      <c r="A56571">
        <v>9191</v>
      </c>
      <c r="B56571" s="1">
        <f>DATE(2025,3,1) + TIME(0,0,0)</f>
        <v>45717</v>
      </c>
      <c r="C56571">
        <v>34.506225585999999</v>
      </c>
    </row>
    <row r="56572" spans="1:3" x14ac:dyDescent="0.25">
      <c r="A56572">
        <v>9222</v>
      </c>
      <c r="B56572" s="1">
        <f>DATE(2025,4,1) + TIME(0,0,0)</f>
        <v>45748</v>
      </c>
      <c r="C56572">
        <v>34.519618987999998</v>
      </c>
    </row>
    <row r="56573" spans="1:3" x14ac:dyDescent="0.25">
      <c r="A56573">
        <v>9252</v>
      </c>
      <c r="B56573" s="1">
        <f>DATE(2025,5,1) + TIME(0,0,0)</f>
        <v>45778</v>
      </c>
      <c r="C56573">
        <v>34.532535553000002</v>
      </c>
    </row>
    <row r="56574" spans="1:3" x14ac:dyDescent="0.25">
      <c r="A56574">
        <v>9283</v>
      </c>
      <c r="B56574" s="1">
        <f>DATE(2025,6,1) + TIME(0,0,0)</f>
        <v>45809</v>
      </c>
      <c r="C56574">
        <v>34.545841217000003</v>
      </c>
    </row>
    <row r="56575" spans="1:3" x14ac:dyDescent="0.25">
      <c r="A56575">
        <v>9313</v>
      </c>
      <c r="B56575" s="1">
        <f>DATE(2025,7,1) + TIME(0,0,0)</f>
        <v>45839</v>
      </c>
      <c r="C56575">
        <v>34.558673859000002</v>
      </c>
    </row>
    <row r="56576" spans="1:3" x14ac:dyDescent="0.25">
      <c r="A56576">
        <v>9344</v>
      </c>
      <c r="B56576" s="1">
        <f>DATE(2025,8,1) + TIME(0,0,0)</f>
        <v>45870</v>
      </c>
      <c r="C56576">
        <v>34.571895599000001</v>
      </c>
    </row>
    <row r="56577" spans="1:3" x14ac:dyDescent="0.25">
      <c r="A56577">
        <v>9375</v>
      </c>
      <c r="B56577" s="1">
        <f>DATE(2025,9,1) + TIME(0,0,0)</f>
        <v>45901</v>
      </c>
      <c r="C56577">
        <v>34.585071564000003</v>
      </c>
    </row>
    <row r="56578" spans="1:3" x14ac:dyDescent="0.25">
      <c r="A56578">
        <v>9405</v>
      </c>
      <c r="B56578" s="1">
        <f>DATE(2025,10,1) + TIME(0,0,0)</f>
        <v>45931</v>
      </c>
      <c r="C56578">
        <v>34.597785950000002</v>
      </c>
    </row>
    <row r="56579" spans="1:3" x14ac:dyDescent="0.25">
      <c r="A56579">
        <v>9436</v>
      </c>
      <c r="B56579" s="1">
        <f>DATE(2025,11,1) + TIME(0,0,0)</f>
        <v>45962</v>
      </c>
      <c r="C56579">
        <v>34.610877991000002</v>
      </c>
    </row>
    <row r="56580" spans="1:3" x14ac:dyDescent="0.25">
      <c r="A56580">
        <v>9466</v>
      </c>
      <c r="B56580" s="1">
        <f>DATE(2025,12,1) + TIME(0,0,0)</f>
        <v>45992</v>
      </c>
      <c r="C56580">
        <v>34.623512267999999</v>
      </c>
    </row>
    <row r="56581" spans="1:3" x14ac:dyDescent="0.25">
      <c r="A56581">
        <v>9497</v>
      </c>
      <c r="B56581" s="1">
        <f>DATE(2026,1,1) + TIME(0,0,0)</f>
        <v>46023</v>
      </c>
      <c r="C56581">
        <v>34.636524199999997</v>
      </c>
    </row>
    <row r="56582" spans="1:3" x14ac:dyDescent="0.25">
      <c r="A56582">
        <v>9528</v>
      </c>
      <c r="B56582" s="1">
        <f>DATE(2026,2,1) + TIME(0,0,0)</f>
        <v>46054</v>
      </c>
      <c r="C56582">
        <v>34.649494171000001</v>
      </c>
    </row>
    <row r="56583" spans="1:3" x14ac:dyDescent="0.25">
      <c r="A56583">
        <v>9556</v>
      </c>
      <c r="B56583" s="1">
        <f>DATE(2026,3,1) + TIME(0,0,0)</f>
        <v>46082</v>
      </c>
      <c r="C56583">
        <v>34.661178589000002</v>
      </c>
    </row>
    <row r="56584" spans="1:3" x14ac:dyDescent="0.25">
      <c r="A56584">
        <v>9587</v>
      </c>
      <c r="B56584" s="1">
        <f>DATE(2026,4,1) + TIME(0,0,0)</f>
        <v>46113</v>
      </c>
      <c r="C56584">
        <v>34.674072266000003</v>
      </c>
    </row>
    <row r="56585" spans="1:3" x14ac:dyDescent="0.25">
      <c r="A56585">
        <v>9617</v>
      </c>
      <c r="B56585" s="1">
        <f>DATE(2026,5,1) + TIME(0,0,0)</f>
        <v>46143</v>
      </c>
      <c r="C56585">
        <v>34.686511993000003</v>
      </c>
    </row>
    <row r="56586" spans="1:3" x14ac:dyDescent="0.25">
      <c r="A56586">
        <v>9648</v>
      </c>
      <c r="B56586" s="1">
        <f>DATE(2026,6,1) + TIME(0,0,0)</f>
        <v>46174</v>
      </c>
      <c r="C56586">
        <v>34.699325561999999</v>
      </c>
    </row>
    <row r="56587" spans="1:3" x14ac:dyDescent="0.25">
      <c r="A56587">
        <v>9678</v>
      </c>
      <c r="B56587" s="1">
        <f>DATE(2026,7,1) + TIME(0,0,0)</f>
        <v>46204</v>
      </c>
      <c r="C56587">
        <v>34.711688995000003</v>
      </c>
    </row>
    <row r="56588" spans="1:3" x14ac:dyDescent="0.25">
      <c r="A56588">
        <v>9709</v>
      </c>
      <c r="B56588" s="1">
        <f>DATE(2026,8,1) + TIME(0,0,0)</f>
        <v>46235</v>
      </c>
      <c r="C56588">
        <v>34.724426270000002</v>
      </c>
    </row>
    <row r="56589" spans="1:3" x14ac:dyDescent="0.25">
      <c r="A56589">
        <v>9740</v>
      </c>
      <c r="B56589" s="1">
        <f>DATE(2026,9,1) + TIME(0,0,0)</f>
        <v>46266</v>
      </c>
      <c r="C56589">
        <v>34.737125397</v>
      </c>
    </row>
    <row r="56590" spans="1:3" x14ac:dyDescent="0.25">
      <c r="A56590">
        <v>9770</v>
      </c>
      <c r="B56590" s="1">
        <f>DATE(2026,10,1) + TIME(0,0,0)</f>
        <v>46296</v>
      </c>
      <c r="C56590">
        <v>34.74937439</v>
      </c>
    </row>
    <row r="56591" spans="1:3" x14ac:dyDescent="0.25">
      <c r="A56591">
        <v>9801</v>
      </c>
      <c r="B56591" s="1">
        <f>DATE(2026,11,1) + TIME(0,0,0)</f>
        <v>46327</v>
      </c>
      <c r="C56591">
        <v>34.761997223000002</v>
      </c>
    </row>
    <row r="56592" spans="1:3" x14ac:dyDescent="0.25">
      <c r="A56592">
        <v>9831</v>
      </c>
      <c r="B56592" s="1">
        <f>DATE(2026,12,1) + TIME(0,0,0)</f>
        <v>46357</v>
      </c>
      <c r="C56592">
        <v>34.774173736999998</v>
      </c>
    </row>
    <row r="56593" spans="1:3" x14ac:dyDescent="0.25">
      <c r="A56593">
        <v>9862</v>
      </c>
      <c r="B56593" s="1">
        <f>DATE(2027,1,1) + TIME(0,0,0)</f>
        <v>46388</v>
      </c>
      <c r="C56593">
        <v>34.786716460999997</v>
      </c>
    </row>
    <row r="56594" spans="1:3" x14ac:dyDescent="0.25">
      <c r="A56594">
        <v>9893</v>
      </c>
      <c r="B56594" s="1">
        <f>DATE(2027,2,1) + TIME(0,0,0)</f>
        <v>46419</v>
      </c>
      <c r="C56594">
        <v>34.799224854000002</v>
      </c>
    </row>
    <row r="56595" spans="1:3" x14ac:dyDescent="0.25">
      <c r="A56595">
        <v>9921</v>
      </c>
      <c r="B56595" s="1">
        <f>DATE(2027,3,1) + TIME(0,0,0)</f>
        <v>46447</v>
      </c>
      <c r="C56595">
        <v>34.810489654999998</v>
      </c>
    </row>
    <row r="56596" spans="1:3" x14ac:dyDescent="0.25">
      <c r="A56596">
        <v>9952</v>
      </c>
      <c r="B56596" s="1">
        <f>DATE(2027,4,1) + TIME(0,0,0)</f>
        <v>46478</v>
      </c>
      <c r="C56596">
        <v>34.822921753000003</v>
      </c>
    </row>
    <row r="56597" spans="1:3" x14ac:dyDescent="0.25">
      <c r="A56597">
        <v>9982</v>
      </c>
      <c r="B56597" s="1">
        <f>DATE(2027,5,1) + TIME(0,0,0)</f>
        <v>46508</v>
      </c>
      <c r="C56597">
        <v>34.834918975999997</v>
      </c>
    </row>
    <row r="56598" spans="1:3" x14ac:dyDescent="0.25">
      <c r="A56598">
        <v>10013</v>
      </c>
      <c r="B56598" s="1">
        <f>DATE(2027,6,1) + TIME(0,0,0)</f>
        <v>46539</v>
      </c>
      <c r="C56598">
        <v>34.847278594999999</v>
      </c>
    </row>
    <row r="56599" spans="1:3" x14ac:dyDescent="0.25">
      <c r="A56599">
        <v>10043</v>
      </c>
      <c r="B56599" s="1">
        <f>DATE(2027,7,1) + TIME(0,0,0)</f>
        <v>46569</v>
      </c>
      <c r="C56599">
        <v>34.859203338999997</v>
      </c>
    </row>
    <row r="56600" spans="1:3" x14ac:dyDescent="0.25">
      <c r="A56600">
        <v>10074</v>
      </c>
      <c r="B56600" s="1">
        <f>DATE(2027,8,1) + TIME(0,0,0)</f>
        <v>46600</v>
      </c>
      <c r="C56600">
        <v>34.871490479000002</v>
      </c>
    </row>
    <row r="56601" spans="1:3" x14ac:dyDescent="0.25">
      <c r="A56601">
        <v>10105</v>
      </c>
      <c r="B56601" s="1">
        <f>DATE(2027,9,1) + TIME(0,0,0)</f>
        <v>46631</v>
      </c>
      <c r="C56601">
        <v>34.883739470999998</v>
      </c>
    </row>
    <row r="56602" spans="1:3" x14ac:dyDescent="0.25">
      <c r="A56602">
        <v>10135</v>
      </c>
      <c r="B56602" s="1">
        <f>DATE(2027,10,1) + TIME(0,0,0)</f>
        <v>46661</v>
      </c>
      <c r="C56602">
        <v>34.895561217999997</v>
      </c>
    </row>
    <row r="56603" spans="1:3" x14ac:dyDescent="0.25">
      <c r="A56603">
        <v>10166</v>
      </c>
      <c r="B56603" s="1">
        <f>DATE(2027,11,1) + TIME(0,0,0)</f>
        <v>46692</v>
      </c>
      <c r="C56603">
        <v>34.907737732000001</v>
      </c>
    </row>
    <row r="56604" spans="1:3" x14ac:dyDescent="0.25">
      <c r="A56604">
        <v>10196</v>
      </c>
      <c r="B56604" s="1">
        <f>DATE(2027,12,1) + TIME(0,0,0)</f>
        <v>46722</v>
      </c>
      <c r="C56604">
        <v>34.919490814</v>
      </c>
    </row>
    <row r="56605" spans="1:3" x14ac:dyDescent="0.25">
      <c r="A56605">
        <v>10227</v>
      </c>
      <c r="B56605" s="1">
        <f>DATE(2028,1,1) + TIME(0,0,0)</f>
        <v>46753</v>
      </c>
      <c r="C56605">
        <v>34.931594849</v>
      </c>
    </row>
    <row r="56606" spans="1:3" x14ac:dyDescent="0.25">
      <c r="A56606">
        <v>10258</v>
      </c>
      <c r="B56606" s="1">
        <f>DATE(2028,2,1) + TIME(0,0,0)</f>
        <v>46784</v>
      </c>
      <c r="C56606">
        <v>34.943664550999998</v>
      </c>
    </row>
    <row r="56607" spans="1:3" x14ac:dyDescent="0.25">
      <c r="A56607">
        <v>10287</v>
      </c>
      <c r="B56607" s="1">
        <f>DATE(2028,3,1) + TIME(0,0,0)</f>
        <v>46813</v>
      </c>
      <c r="C56607">
        <v>34.954925537000001</v>
      </c>
    </row>
    <row r="56608" spans="1:3" x14ac:dyDescent="0.25">
      <c r="A56608">
        <v>10318</v>
      </c>
      <c r="B56608" s="1">
        <f>DATE(2028,4,1) + TIME(0,0,0)</f>
        <v>46844</v>
      </c>
      <c r="C56608">
        <v>34.966926575000002</v>
      </c>
    </row>
    <row r="56609" spans="1:3" x14ac:dyDescent="0.25">
      <c r="A56609">
        <v>10348</v>
      </c>
      <c r="B56609" s="1">
        <f>DATE(2028,5,1) + TIME(0,0,0)</f>
        <v>46874</v>
      </c>
      <c r="C56609">
        <v>34.978504180999998</v>
      </c>
    </row>
    <row r="56610" spans="1:3" x14ac:dyDescent="0.25">
      <c r="A56610">
        <v>10379</v>
      </c>
      <c r="B56610" s="1">
        <f>DATE(2028,6,1) + TIME(0,0,0)</f>
        <v>46905</v>
      </c>
      <c r="C56610">
        <v>34.990436553999999</v>
      </c>
    </row>
    <row r="56611" spans="1:3" x14ac:dyDescent="0.25">
      <c r="A56611">
        <v>10409</v>
      </c>
      <c r="B56611" s="1">
        <f>DATE(2028,7,1) + TIME(0,0,0)</f>
        <v>46935</v>
      </c>
      <c r="C56611">
        <v>35.001949310000001</v>
      </c>
    </row>
    <row r="56612" spans="1:3" x14ac:dyDescent="0.25">
      <c r="A56612">
        <v>10440</v>
      </c>
      <c r="B56612" s="1">
        <f>DATE(2028,8,1) + TIME(0,0,0)</f>
        <v>46966</v>
      </c>
      <c r="C56612">
        <v>35.013813018999997</v>
      </c>
    </row>
    <row r="56613" spans="1:3" x14ac:dyDescent="0.25">
      <c r="A56613">
        <v>10471</v>
      </c>
      <c r="B56613" s="1">
        <f>DATE(2028,9,1) + TIME(0,0,0)</f>
        <v>46997</v>
      </c>
      <c r="C56613">
        <v>35.025642394999998</v>
      </c>
    </row>
    <row r="56614" spans="1:3" x14ac:dyDescent="0.25">
      <c r="A56614">
        <v>10501</v>
      </c>
      <c r="B56614" s="1">
        <f>DATE(2028,10,1) + TIME(0,0,0)</f>
        <v>47027</v>
      </c>
      <c r="C56614">
        <v>35.037052154999998</v>
      </c>
    </row>
    <row r="56615" spans="1:3" x14ac:dyDescent="0.25">
      <c r="A56615">
        <v>10532</v>
      </c>
      <c r="B56615" s="1">
        <f>DATE(2028,11,1) + TIME(0,0,0)</f>
        <v>47058</v>
      </c>
      <c r="C56615">
        <v>35.048812865999999</v>
      </c>
    </row>
    <row r="56616" spans="1:3" x14ac:dyDescent="0.25">
      <c r="A56616">
        <v>10562</v>
      </c>
      <c r="B56616" s="1">
        <f>DATE(2028,12,1) + TIME(0,0,0)</f>
        <v>47088</v>
      </c>
      <c r="C56616">
        <v>35.060161591000004</v>
      </c>
    </row>
    <row r="56617" spans="1:3" x14ac:dyDescent="0.25">
      <c r="A56617">
        <v>10593</v>
      </c>
      <c r="B56617" s="1">
        <f>DATE(2029,1,1) + TIME(0,0,0)</f>
        <v>47119</v>
      </c>
      <c r="C56617">
        <v>35.071853638</v>
      </c>
    </row>
    <row r="56618" spans="1:3" x14ac:dyDescent="0.25">
      <c r="A56618">
        <v>10624</v>
      </c>
      <c r="B56618" s="1">
        <f>DATE(2029,2,1) + TIME(0,0,0)</f>
        <v>47150</v>
      </c>
      <c r="C56618">
        <v>35.083511352999999</v>
      </c>
    </row>
    <row r="56619" spans="1:3" x14ac:dyDescent="0.25">
      <c r="A56619">
        <v>10652</v>
      </c>
      <c r="B56619" s="1">
        <f>DATE(2029,3,1) + TIME(0,0,0)</f>
        <v>47178</v>
      </c>
      <c r="C56619">
        <v>35.094013214</v>
      </c>
    </row>
    <row r="56620" spans="1:3" x14ac:dyDescent="0.25">
      <c r="A56620">
        <v>10683</v>
      </c>
      <c r="B56620" s="1">
        <f>DATE(2029,4,1) + TIME(0,0,0)</f>
        <v>47209</v>
      </c>
      <c r="C56620">
        <v>35.105606078999998</v>
      </c>
    </row>
    <row r="56621" spans="1:3" x14ac:dyDescent="0.25">
      <c r="A56621">
        <v>10713</v>
      </c>
      <c r="B56621" s="1">
        <f>DATE(2029,5,1) + TIME(0,0,0)</f>
        <v>47239</v>
      </c>
      <c r="C56621">
        <v>35.116794585999997</v>
      </c>
    </row>
    <row r="56622" spans="1:3" x14ac:dyDescent="0.25">
      <c r="A56622">
        <v>10744</v>
      </c>
      <c r="B56622" s="1">
        <f>DATE(2029,6,1) + TIME(0,0,0)</f>
        <v>47270</v>
      </c>
      <c r="C56622">
        <v>35.128322601000001</v>
      </c>
    </row>
    <row r="56623" spans="1:3" x14ac:dyDescent="0.25">
      <c r="A56623">
        <v>10774</v>
      </c>
      <c r="B56623" s="1">
        <f>DATE(2029,7,1) + TIME(0,0,0)</f>
        <v>47300</v>
      </c>
      <c r="C56623">
        <v>35.139450072999999</v>
      </c>
    </row>
    <row r="56624" spans="1:3" x14ac:dyDescent="0.25">
      <c r="A56624">
        <v>10805</v>
      </c>
      <c r="B56624" s="1">
        <f>DATE(2029,8,1) + TIME(0,0,0)</f>
        <v>47331</v>
      </c>
      <c r="C56624">
        <v>35.150913238999998</v>
      </c>
    </row>
    <row r="56625" spans="1:3" x14ac:dyDescent="0.25">
      <c r="A56625">
        <v>10836</v>
      </c>
      <c r="B56625" s="1">
        <f>DATE(2029,9,1) + TIME(0,0,0)</f>
        <v>47362</v>
      </c>
      <c r="C56625">
        <v>35.162342072000001</v>
      </c>
    </row>
    <row r="56626" spans="1:3" x14ac:dyDescent="0.25">
      <c r="A56626">
        <v>10866</v>
      </c>
      <c r="B56626" s="1">
        <f>DATE(2029,10,1) + TIME(0,0,0)</f>
        <v>47392</v>
      </c>
      <c r="C56626">
        <v>35.173374176000003</v>
      </c>
    </row>
    <row r="56627" spans="1:3" x14ac:dyDescent="0.25">
      <c r="A56627">
        <v>10897</v>
      </c>
      <c r="B56627" s="1">
        <f>DATE(2029,11,1) + TIME(0,0,0)</f>
        <v>47423</v>
      </c>
      <c r="C56627">
        <v>35.184741973999998</v>
      </c>
    </row>
    <row r="56628" spans="1:3" x14ac:dyDescent="0.25">
      <c r="A56628">
        <v>10927</v>
      </c>
      <c r="B56628" s="1">
        <f>DATE(2029,12,1) + TIME(0,0,0)</f>
        <v>47453</v>
      </c>
      <c r="C56628">
        <v>35.195709229000002</v>
      </c>
    </row>
    <row r="56629" spans="1:3" x14ac:dyDescent="0.25">
      <c r="A56629">
        <v>10958</v>
      </c>
      <c r="B56629" s="1">
        <f>DATE(2030,1,1) + TIME(0,0,0)</f>
        <v>47484</v>
      </c>
      <c r="C56629">
        <v>35.207012177000003</v>
      </c>
    </row>
    <row r="56630" spans="1:3" x14ac:dyDescent="0.25">
      <c r="A56630">
        <v>10989</v>
      </c>
      <c r="B56630" s="1">
        <f>DATE(2030,2,1) + TIME(0,0,0)</f>
        <v>47515</v>
      </c>
      <c r="C56630">
        <v>35.218284607000001</v>
      </c>
    </row>
    <row r="56631" spans="1:3" x14ac:dyDescent="0.25">
      <c r="A56631">
        <v>11017</v>
      </c>
      <c r="B56631" s="1">
        <f>DATE(2030,3,1) + TIME(0,0,0)</f>
        <v>47543</v>
      </c>
      <c r="C56631">
        <v>35.228435515999998</v>
      </c>
    </row>
    <row r="56632" spans="1:3" x14ac:dyDescent="0.25">
      <c r="A56632">
        <v>11048</v>
      </c>
      <c r="B56632" s="1">
        <f>DATE(2030,4,1) + TIME(0,0,0)</f>
        <v>47574</v>
      </c>
      <c r="C56632">
        <v>35.239646911999998</v>
      </c>
    </row>
    <row r="56633" spans="1:3" x14ac:dyDescent="0.25">
      <c r="A56633">
        <v>11078</v>
      </c>
      <c r="B56633" s="1">
        <f>DATE(2030,5,1) + TIME(0,0,0)</f>
        <v>47604</v>
      </c>
      <c r="C56633">
        <v>35.250465392999999</v>
      </c>
    </row>
    <row r="56634" spans="1:3" x14ac:dyDescent="0.25">
      <c r="A56634">
        <v>11109</v>
      </c>
      <c r="B56634" s="1">
        <f>DATE(2030,6,1) + TIME(0,0,0)</f>
        <v>47635</v>
      </c>
      <c r="C56634">
        <v>35.261611938000001</v>
      </c>
    </row>
    <row r="56635" spans="1:3" x14ac:dyDescent="0.25">
      <c r="A56635">
        <v>11139</v>
      </c>
      <c r="B56635" s="1">
        <f>DATE(2030,7,1) + TIME(0,0,0)</f>
        <v>47665</v>
      </c>
      <c r="C56635">
        <v>35.272373199</v>
      </c>
    </row>
    <row r="56636" spans="1:3" x14ac:dyDescent="0.25">
      <c r="A56636">
        <v>11170</v>
      </c>
      <c r="B56636" s="1">
        <f>DATE(2030,8,1) + TIME(0,0,0)</f>
        <v>47696</v>
      </c>
      <c r="C56636">
        <v>35.283458709999998</v>
      </c>
    </row>
    <row r="56637" spans="1:3" x14ac:dyDescent="0.25">
      <c r="A56637">
        <v>11201</v>
      </c>
      <c r="B56637" s="1">
        <f>DATE(2030,9,1) + TIME(0,0,0)</f>
        <v>47727</v>
      </c>
      <c r="C56637">
        <v>35.294513702000003</v>
      </c>
    </row>
    <row r="56638" spans="1:3" x14ac:dyDescent="0.25">
      <c r="A56638">
        <v>11231</v>
      </c>
      <c r="B56638" s="1">
        <f>DATE(2030,10,1) + TIME(0,0,0)</f>
        <v>47757</v>
      </c>
      <c r="C56638">
        <v>35.305183411000002</v>
      </c>
    </row>
    <row r="56639" spans="1:3" x14ac:dyDescent="0.25">
      <c r="A56639">
        <v>11262</v>
      </c>
      <c r="B56639" s="1">
        <f>DATE(2030,11,1) + TIME(0,0,0)</f>
        <v>47788</v>
      </c>
      <c r="C56639">
        <v>35.316177367999998</v>
      </c>
    </row>
    <row r="56640" spans="1:3" x14ac:dyDescent="0.25">
      <c r="A56640">
        <v>11292</v>
      </c>
      <c r="B56640" s="1">
        <f>DATE(2030,12,1) + TIME(0,0,0)</f>
        <v>47818</v>
      </c>
      <c r="C56640">
        <v>35.326789855999998</v>
      </c>
    </row>
    <row r="56641" spans="1:3" x14ac:dyDescent="0.25">
      <c r="A56641">
        <v>11323</v>
      </c>
      <c r="B56641" s="1">
        <f>DATE(2031,1,1) + TIME(0,0,0)</f>
        <v>47849</v>
      </c>
      <c r="C56641">
        <v>35.337726592999999</v>
      </c>
    </row>
    <row r="56642" spans="1:3" x14ac:dyDescent="0.25">
      <c r="A56642">
        <v>11354</v>
      </c>
      <c r="B56642" s="1">
        <f>DATE(2031,2,1) + TIME(0,0,0)</f>
        <v>47880</v>
      </c>
      <c r="C56642">
        <v>35.348628998000002</v>
      </c>
    </row>
    <row r="56643" spans="1:3" x14ac:dyDescent="0.25">
      <c r="A56643">
        <v>11382</v>
      </c>
      <c r="B56643" s="1">
        <f>DATE(2031,3,1) + TIME(0,0,0)</f>
        <v>47908</v>
      </c>
      <c r="C56643">
        <v>35.358455657999997</v>
      </c>
    </row>
    <row r="56644" spans="1:3" x14ac:dyDescent="0.25">
      <c r="A56644">
        <v>11413</v>
      </c>
      <c r="B56644" s="1">
        <f>DATE(2031,4,1) + TIME(0,0,0)</f>
        <v>47939</v>
      </c>
      <c r="C56644">
        <v>35.369300842000001</v>
      </c>
    </row>
    <row r="56645" spans="1:3" x14ac:dyDescent="0.25">
      <c r="A56645">
        <v>11443</v>
      </c>
      <c r="B56645" s="1">
        <f>DATE(2031,5,1) + TIME(0,0,0)</f>
        <v>47969</v>
      </c>
      <c r="C56645">
        <v>35.379768372000001</v>
      </c>
    </row>
    <row r="56646" spans="1:3" x14ac:dyDescent="0.25">
      <c r="A56646">
        <v>11474</v>
      </c>
      <c r="B56646" s="1">
        <f>DATE(2031,6,1) + TIME(0,0,0)</f>
        <v>48000</v>
      </c>
      <c r="C56646">
        <v>35.390556334999999</v>
      </c>
    </row>
    <row r="56647" spans="1:3" x14ac:dyDescent="0.25">
      <c r="A56647">
        <v>11504</v>
      </c>
      <c r="B56647" s="1">
        <f>DATE(2031,7,1) + TIME(0,0,0)</f>
        <v>48030</v>
      </c>
      <c r="C56647">
        <v>35.400970459</v>
      </c>
    </row>
    <row r="56648" spans="1:3" x14ac:dyDescent="0.25">
      <c r="A56648">
        <v>11535</v>
      </c>
      <c r="B56648" s="1">
        <f>DATE(2031,8,1) + TIME(0,0,0)</f>
        <v>48061</v>
      </c>
      <c r="C56648">
        <v>35.411697388</v>
      </c>
    </row>
    <row r="56649" spans="1:3" x14ac:dyDescent="0.25">
      <c r="A56649">
        <v>11566</v>
      </c>
      <c r="B56649" s="1">
        <f>DATE(2031,9,1) + TIME(0,0,0)</f>
        <v>48092</v>
      </c>
      <c r="C56649">
        <v>35.422397613999998</v>
      </c>
    </row>
    <row r="56650" spans="1:3" x14ac:dyDescent="0.25">
      <c r="A56650">
        <v>11596</v>
      </c>
      <c r="B56650" s="1">
        <f>DATE(2031,10,1) + TIME(0,0,0)</f>
        <v>48122</v>
      </c>
      <c r="C56650">
        <v>35.432720183999997</v>
      </c>
    </row>
    <row r="56651" spans="1:3" x14ac:dyDescent="0.25">
      <c r="A56651">
        <v>11627</v>
      </c>
      <c r="B56651" s="1">
        <f>DATE(2031,11,1) + TIME(0,0,0)</f>
        <v>48153</v>
      </c>
      <c r="C56651">
        <v>35.443359375</v>
      </c>
    </row>
    <row r="56652" spans="1:3" x14ac:dyDescent="0.25">
      <c r="A56652">
        <v>11657</v>
      </c>
      <c r="B56652" s="1">
        <f>DATE(2031,12,1) + TIME(0,0,0)</f>
        <v>48183</v>
      </c>
      <c r="C56652">
        <v>35.453620911000002</v>
      </c>
    </row>
    <row r="56653" spans="1:3" x14ac:dyDescent="0.25">
      <c r="A56653">
        <v>11688</v>
      </c>
      <c r="B56653" s="1">
        <f>DATE(2032,1,1) + TIME(0,0,0)</f>
        <v>48214</v>
      </c>
      <c r="C56653">
        <v>35.464199065999999</v>
      </c>
    </row>
    <row r="56654" spans="1:3" x14ac:dyDescent="0.25">
      <c r="A56654">
        <v>11719</v>
      </c>
      <c r="B56654" s="1">
        <f>DATE(2032,2,1) + TIME(0,0,0)</f>
        <v>48245</v>
      </c>
      <c r="C56654">
        <v>35.474742888999998</v>
      </c>
    </row>
    <row r="56655" spans="1:3" x14ac:dyDescent="0.25">
      <c r="A56655">
        <v>11748</v>
      </c>
      <c r="B56655" s="1">
        <f>DATE(2032,3,1) + TIME(0,0,0)</f>
        <v>48274</v>
      </c>
      <c r="C56655">
        <v>35.484580993999998</v>
      </c>
    </row>
    <row r="56656" spans="1:3" x14ac:dyDescent="0.25">
      <c r="A56656">
        <v>11779</v>
      </c>
      <c r="B56656" s="1">
        <f>DATE(2032,4,1) + TIME(0,0,0)</f>
        <v>48305</v>
      </c>
      <c r="C56656">
        <v>35.495067595999998</v>
      </c>
    </row>
    <row r="56657" spans="1:3" x14ac:dyDescent="0.25">
      <c r="A56657">
        <v>11809</v>
      </c>
      <c r="B56657" s="1">
        <f>DATE(2032,5,1) + TIME(0,0,0)</f>
        <v>48335</v>
      </c>
      <c r="C56657">
        <v>35.505187988000003</v>
      </c>
    </row>
    <row r="56658" spans="1:3" x14ac:dyDescent="0.25">
      <c r="A56658">
        <v>11840</v>
      </c>
      <c r="B56658" s="1">
        <f>DATE(2032,6,1) + TIME(0,0,0)</f>
        <v>48366</v>
      </c>
      <c r="C56658">
        <v>35.515613555999998</v>
      </c>
    </row>
    <row r="56659" spans="1:3" x14ac:dyDescent="0.25">
      <c r="A56659">
        <v>11870</v>
      </c>
      <c r="B56659" s="1">
        <f>DATE(2032,7,1) + TIME(0,0,0)</f>
        <v>48396</v>
      </c>
      <c r="C56659">
        <v>35.525676726999997</v>
      </c>
    </row>
    <row r="56660" spans="1:3" x14ac:dyDescent="0.25">
      <c r="A56660">
        <v>11901</v>
      </c>
      <c r="B56660" s="1">
        <f>DATE(2032,8,1) + TIME(0,0,0)</f>
        <v>48427</v>
      </c>
      <c r="C56660">
        <v>35.536048889</v>
      </c>
    </row>
    <row r="56661" spans="1:3" x14ac:dyDescent="0.25">
      <c r="A56661">
        <v>11932</v>
      </c>
      <c r="B56661" s="1">
        <f>DATE(2032,9,1) + TIME(0,0,0)</f>
        <v>48458</v>
      </c>
      <c r="C56661">
        <v>35.546390533</v>
      </c>
    </row>
    <row r="56662" spans="1:3" x14ac:dyDescent="0.25">
      <c r="A56662">
        <v>11962</v>
      </c>
      <c r="B56662" s="1">
        <f>DATE(2032,10,1) + TIME(0,0,0)</f>
        <v>48488</v>
      </c>
      <c r="C56662">
        <v>35.556369781000001</v>
      </c>
    </row>
    <row r="56663" spans="1:3" x14ac:dyDescent="0.25">
      <c r="A56663">
        <v>11993</v>
      </c>
      <c r="B56663" s="1">
        <f>DATE(2032,11,1) + TIME(0,0,0)</f>
        <v>48519</v>
      </c>
      <c r="C56663">
        <v>35.566654204999999</v>
      </c>
    </row>
    <row r="56664" spans="1:3" x14ac:dyDescent="0.25">
      <c r="A56664">
        <v>12023</v>
      </c>
      <c r="B56664" s="1">
        <f>DATE(2032,12,1) + TIME(0,0,0)</f>
        <v>48549</v>
      </c>
      <c r="C56664">
        <v>35.576583862</v>
      </c>
    </row>
    <row r="56665" spans="1:3" x14ac:dyDescent="0.25">
      <c r="A56665">
        <v>12054</v>
      </c>
      <c r="B56665" s="1">
        <f>DATE(2033,1,1) + TIME(0,0,0)</f>
        <v>48580</v>
      </c>
      <c r="C56665">
        <v>35.586814879999999</v>
      </c>
    </row>
    <row r="56666" spans="1:3" x14ac:dyDescent="0.25">
      <c r="A56666">
        <v>12085</v>
      </c>
      <c r="B56666" s="1">
        <f>DATE(2033,2,1) + TIME(0,0,0)</f>
        <v>48611</v>
      </c>
      <c r="C56666">
        <v>35.597015380999999</v>
      </c>
    </row>
    <row r="56667" spans="1:3" x14ac:dyDescent="0.25">
      <c r="A56667">
        <v>12113</v>
      </c>
      <c r="B56667" s="1">
        <f>DATE(2033,3,1) + TIME(0,0,0)</f>
        <v>48639</v>
      </c>
      <c r="C56667">
        <v>35.606208801000001</v>
      </c>
    </row>
    <row r="56668" spans="1:3" x14ac:dyDescent="0.25">
      <c r="A56668">
        <v>12144</v>
      </c>
      <c r="B56668" s="1">
        <f>DATE(2033,4,1) + TIME(0,0,0)</f>
        <v>48670</v>
      </c>
      <c r="C56668">
        <v>35.616359711000001</v>
      </c>
    </row>
    <row r="56669" spans="1:3" x14ac:dyDescent="0.25">
      <c r="A56669">
        <v>12174</v>
      </c>
      <c r="B56669" s="1">
        <f>DATE(2033,5,1) + TIME(0,0,0)</f>
        <v>48700</v>
      </c>
      <c r="C56669">
        <v>35.626159668</v>
      </c>
    </row>
    <row r="56670" spans="1:3" x14ac:dyDescent="0.25">
      <c r="A56670">
        <v>12205</v>
      </c>
      <c r="B56670" s="1">
        <f>DATE(2033,6,1) + TIME(0,0,0)</f>
        <v>48731</v>
      </c>
      <c r="C56670">
        <v>35.636260986000003</v>
      </c>
    </row>
    <row r="56671" spans="1:3" x14ac:dyDescent="0.25">
      <c r="A56671">
        <v>12235</v>
      </c>
      <c r="B56671" s="1">
        <f>DATE(2033,7,1) + TIME(0,0,0)</f>
        <v>48761</v>
      </c>
      <c r="C56671">
        <v>35.646011352999999</v>
      </c>
    </row>
    <row r="56672" spans="1:3" x14ac:dyDescent="0.25">
      <c r="A56672">
        <v>12266</v>
      </c>
      <c r="B56672" s="1">
        <f>DATE(2033,8,1) + TIME(0,0,0)</f>
        <v>48792</v>
      </c>
      <c r="C56672">
        <v>35.656063080000003</v>
      </c>
    </row>
    <row r="56673" spans="1:3" x14ac:dyDescent="0.25">
      <c r="A56673">
        <v>12297</v>
      </c>
      <c r="B56673" s="1">
        <f>DATE(2033,9,1) + TIME(0,0,0)</f>
        <v>48823</v>
      </c>
      <c r="C56673">
        <v>35.666088104000004</v>
      </c>
    </row>
    <row r="56674" spans="1:3" x14ac:dyDescent="0.25">
      <c r="A56674">
        <v>12327</v>
      </c>
      <c r="B56674" s="1">
        <f>DATE(2033,10,1) + TIME(0,0,0)</f>
        <v>48853</v>
      </c>
      <c r="C56674">
        <v>35.675762177000003</v>
      </c>
    </row>
    <row r="56675" spans="1:3" x14ac:dyDescent="0.25">
      <c r="A56675">
        <v>12358</v>
      </c>
      <c r="B56675" s="1">
        <f>DATE(2033,11,1) + TIME(0,0,0)</f>
        <v>48884</v>
      </c>
      <c r="C56675">
        <v>35.685737609999997</v>
      </c>
    </row>
    <row r="56676" spans="1:3" x14ac:dyDescent="0.25">
      <c r="A56676">
        <v>12388</v>
      </c>
      <c r="B56676" s="1">
        <f>DATE(2033,12,1) + TIME(0,0,0)</f>
        <v>48914</v>
      </c>
      <c r="C56676">
        <v>35.695365905999999</v>
      </c>
    </row>
    <row r="56677" spans="1:3" x14ac:dyDescent="0.25">
      <c r="A56677">
        <v>12419</v>
      </c>
      <c r="B56677" s="1">
        <f>DATE(2034,1,1) + TIME(0,0,0)</f>
        <v>48945</v>
      </c>
      <c r="C56677">
        <v>35.705287933000001</v>
      </c>
    </row>
    <row r="56678" spans="1:3" x14ac:dyDescent="0.25">
      <c r="A56678">
        <v>12450</v>
      </c>
      <c r="B56678" s="1">
        <f>DATE(2034,2,1) + TIME(0,0,0)</f>
        <v>48976</v>
      </c>
      <c r="C56678">
        <v>35.715187073000003</v>
      </c>
    </row>
    <row r="56679" spans="1:3" x14ac:dyDescent="0.25">
      <c r="A56679">
        <v>12478</v>
      </c>
      <c r="B56679" s="1">
        <f>DATE(2034,3,1) + TIME(0,0,0)</f>
        <v>49004</v>
      </c>
      <c r="C56679">
        <v>35.724105835000003</v>
      </c>
    </row>
    <row r="56680" spans="1:3" x14ac:dyDescent="0.25">
      <c r="A56680">
        <v>12509</v>
      </c>
      <c r="B56680" s="1">
        <f>DATE(2034,4,1) + TIME(0,0,0)</f>
        <v>49035</v>
      </c>
      <c r="C56680">
        <v>35.733955383000001</v>
      </c>
    </row>
    <row r="56681" spans="1:3" x14ac:dyDescent="0.25">
      <c r="A56681">
        <v>12539</v>
      </c>
      <c r="B56681" s="1">
        <f>DATE(2034,5,1) + TIME(0,0,0)</f>
        <v>49065</v>
      </c>
      <c r="C56681">
        <v>35.743465424</v>
      </c>
    </row>
    <row r="56682" spans="1:3" x14ac:dyDescent="0.25">
      <c r="A56682">
        <v>12570</v>
      </c>
      <c r="B56682" s="1">
        <f>DATE(2034,6,1) + TIME(0,0,0)</f>
        <v>49096</v>
      </c>
      <c r="C56682">
        <v>35.753265380999999</v>
      </c>
    </row>
    <row r="56683" spans="1:3" x14ac:dyDescent="0.25">
      <c r="A56683">
        <v>12600</v>
      </c>
      <c r="B56683" s="1">
        <f>DATE(2034,7,1) + TIME(0,0,0)</f>
        <v>49126</v>
      </c>
      <c r="C56683">
        <v>35.762729645</v>
      </c>
    </row>
    <row r="56684" spans="1:3" x14ac:dyDescent="0.25">
      <c r="A56684">
        <v>12631</v>
      </c>
      <c r="B56684" s="1">
        <f>DATE(2034,8,1) + TIME(0,0,0)</f>
        <v>49157</v>
      </c>
      <c r="C56684">
        <v>35.772483825999998</v>
      </c>
    </row>
    <row r="56685" spans="1:3" x14ac:dyDescent="0.25">
      <c r="A56685">
        <v>12662</v>
      </c>
      <c r="B56685" s="1">
        <f>DATE(2034,9,1) + TIME(0,0,0)</f>
        <v>49188</v>
      </c>
      <c r="C56685">
        <v>35.782215118000003</v>
      </c>
    </row>
    <row r="56686" spans="1:3" x14ac:dyDescent="0.25">
      <c r="A56686">
        <v>12692</v>
      </c>
      <c r="B56686" s="1">
        <f>DATE(2034,10,1) + TIME(0,0,0)</f>
        <v>49218</v>
      </c>
      <c r="C56686">
        <v>35.791610718000001</v>
      </c>
    </row>
    <row r="56687" spans="1:3" x14ac:dyDescent="0.25">
      <c r="A56687">
        <v>12723</v>
      </c>
      <c r="B56687" s="1">
        <f>DATE(2034,11,1) + TIME(0,0,0)</f>
        <v>49249</v>
      </c>
      <c r="C56687">
        <v>35.801292418999999</v>
      </c>
    </row>
    <row r="56688" spans="1:3" x14ac:dyDescent="0.25">
      <c r="A56688">
        <v>12753</v>
      </c>
      <c r="B56688" s="1">
        <f>DATE(2034,12,1) + TIME(0,0,0)</f>
        <v>49279</v>
      </c>
      <c r="C56688">
        <v>35.810642242</v>
      </c>
    </row>
    <row r="56689" spans="1:3" x14ac:dyDescent="0.25">
      <c r="A56689">
        <v>12784</v>
      </c>
      <c r="B56689" s="1">
        <f>DATE(2035,1,1) + TIME(0,0,0)</f>
        <v>49310</v>
      </c>
      <c r="C56689">
        <v>35.820281981999997</v>
      </c>
    </row>
    <row r="56690" spans="1:3" x14ac:dyDescent="0.25">
      <c r="A56690">
        <v>12815</v>
      </c>
      <c r="B56690" s="1">
        <f>DATE(2035,2,1) + TIME(0,0,0)</f>
        <v>49341</v>
      </c>
      <c r="C56690">
        <v>35.829898833999998</v>
      </c>
    </row>
    <row r="56691" spans="1:3" x14ac:dyDescent="0.25">
      <c r="A56691">
        <v>12843</v>
      </c>
      <c r="B56691" s="1">
        <f>DATE(2035,3,1) + TIME(0,0,0)</f>
        <v>49369</v>
      </c>
      <c r="C56691">
        <v>35.838562011999997</v>
      </c>
    </row>
    <row r="56692" spans="1:3" x14ac:dyDescent="0.25">
      <c r="A56692">
        <v>12874</v>
      </c>
      <c r="B56692" s="1">
        <f>DATE(2035,4,1) + TIME(0,0,0)</f>
        <v>49400</v>
      </c>
      <c r="C56692">
        <v>35.848133087000001</v>
      </c>
    </row>
    <row r="56693" spans="1:3" x14ac:dyDescent="0.25">
      <c r="A56693">
        <v>12904</v>
      </c>
      <c r="B56693" s="1">
        <f>DATE(2035,5,1) + TIME(0,0,0)</f>
        <v>49430</v>
      </c>
      <c r="C56693">
        <v>35.857376099</v>
      </c>
    </row>
    <row r="56694" spans="1:3" x14ac:dyDescent="0.25">
      <c r="A56694">
        <v>12935</v>
      </c>
      <c r="B56694" s="1">
        <f>DATE(2035,6,1) + TIME(0,0,0)</f>
        <v>49461</v>
      </c>
      <c r="C56694">
        <v>35.866901398000003</v>
      </c>
    </row>
    <row r="56695" spans="1:3" x14ac:dyDescent="0.25">
      <c r="A56695">
        <v>12965</v>
      </c>
      <c r="B56695" s="1">
        <f>DATE(2035,7,1) + TIME(0,0,0)</f>
        <v>49491</v>
      </c>
      <c r="C56695">
        <v>35.876098632999998</v>
      </c>
    </row>
    <row r="56696" spans="1:3" x14ac:dyDescent="0.25">
      <c r="A56696">
        <v>12996</v>
      </c>
      <c r="B56696" s="1">
        <f>DATE(2035,8,1) + TIME(0,0,0)</f>
        <v>49522</v>
      </c>
      <c r="C56696">
        <v>35.885581969999997</v>
      </c>
    </row>
    <row r="56697" spans="1:3" x14ac:dyDescent="0.25">
      <c r="A56697">
        <v>13027</v>
      </c>
      <c r="B56697" s="1">
        <f>DATE(2035,9,1) + TIME(0,0,0)</f>
        <v>49553</v>
      </c>
      <c r="C56697">
        <v>35.895042418999999</v>
      </c>
    </row>
    <row r="56698" spans="1:3" x14ac:dyDescent="0.25">
      <c r="A56698">
        <v>13057</v>
      </c>
      <c r="B56698" s="1">
        <f>DATE(2035,10,1) + TIME(0,0,0)</f>
        <v>49583</v>
      </c>
      <c r="C56698">
        <v>35.904174804999997</v>
      </c>
    </row>
    <row r="56699" spans="1:3" x14ac:dyDescent="0.25">
      <c r="A56699">
        <v>13088</v>
      </c>
      <c r="B56699" s="1">
        <f>DATE(2035,11,1) + TIME(0,0,0)</f>
        <v>49614</v>
      </c>
      <c r="C56699">
        <v>35.913589477999999</v>
      </c>
    </row>
    <row r="56700" spans="1:3" x14ac:dyDescent="0.25">
      <c r="A56700">
        <v>13118</v>
      </c>
      <c r="B56700" s="1">
        <f>DATE(2035,12,1) + TIME(0,0,0)</f>
        <v>49644</v>
      </c>
      <c r="C56700">
        <v>35.922679901000002</v>
      </c>
    </row>
    <row r="56701" spans="1:3" x14ac:dyDescent="0.25">
      <c r="A56701">
        <v>13149</v>
      </c>
      <c r="B56701" s="1">
        <f>DATE(2036,1,1) + TIME(0,0,0)</f>
        <v>49675</v>
      </c>
      <c r="C56701">
        <v>35.932052612</v>
      </c>
    </row>
    <row r="56702" spans="1:3" x14ac:dyDescent="0.25">
      <c r="A56702">
        <v>13180</v>
      </c>
      <c r="B56702" s="1">
        <f>DATE(2036,2,1) + TIME(0,0,0)</f>
        <v>49706</v>
      </c>
      <c r="C56702">
        <v>35.941398620999998</v>
      </c>
    </row>
    <row r="56703" spans="1:3" x14ac:dyDescent="0.25">
      <c r="A56703">
        <v>13209</v>
      </c>
      <c r="B56703" s="1">
        <f>DATE(2036,3,1) + TIME(0,0,0)</f>
        <v>49735</v>
      </c>
      <c r="C56703">
        <v>35.950122833000002</v>
      </c>
    </row>
    <row r="56704" spans="1:3" x14ac:dyDescent="0.25">
      <c r="A56704">
        <v>13240</v>
      </c>
      <c r="B56704" s="1">
        <f>DATE(2036,4,1) + TIME(0,0,0)</f>
        <v>49766</v>
      </c>
      <c r="C56704">
        <v>35.959430695000002</v>
      </c>
    </row>
    <row r="56705" spans="1:3" x14ac:dyDescent="0.25">
      <c r="A56705">
        <v>13270</v>
      </c>
      <c r="B56705" s="1">
        <f>DATE(2036,5,1) + TIME(0,0,0)</f>
        <v>49796</v>
      </c>
      <c r="C56705">
        <v>35.968410491999997</v>
      </c>
    </row>
    <row r="56706" spans="1:3" x14ac:dyDescent="0.25">
      <c r="A56706">
        <v>13301</v>
      </c>
      <c r="B56706" s="1">
        <f>DATE(2036,6,1) + TIME(0,0,0)</f>
        <v>49827</v>
      </c>
      <c r="C56706">
        <v>35.977672577</v>
      </c>
    </row>
    <row r="56707" spans="1:3" x14ac:dyDescent="0.25">
      <c r="A56707">
        <v>13331</v>
      </c>
      <c r="B56707" s="1">
        <f>DATE(2036,7,1) + TIME(0,0,0)</f>
        <v>49857</v>
      </c>
      <c r="C56707">
        <v>35.986614226999997</v>
      </c>
    </row>
    <row r="56708" spans="1:3" x14ac:dyDescent="0.25">
      <c r="A56708">
        <v>13362</v>
      </c>
      <c r="B56708" s="1">
        <f>DATE(2036,8,1) + TIME(0,0,0)</f>
        <v>49888</v>
      </c>
      <c r="C56708">
        <v>35.995830536</v>
      </c>
    </row>
    <row r="56709" spans="1:3" x14ac:dyDescent="0.25">
      <c r="A56709">
        <v>13393</v>
      </c>
      <c r="B56709" s="1">
        <f>DATE(2036,9,1) + TIME(0,0,0)</f>
        <v>49919</v>
      </c>
      <c r="C56709">
        <v>36.005023956000002</v>
      </c>
    </row>
    <row r="56710" spans="1:3" x14ac:dyDescent="0.25">
      <c r="A56710">
        <v>13423</v>
      </c>
      <c r="B56710" s="1">
        <f>DATE(2036,10,1) + TIME(0,0,0)</f>
        <v>49949</v>
      </c>
      <c r="C56710">
        <v>36.013900757000002</v>
      </c>
    </row>
    <row r="56711" spans="1:3" x14ac:dyDescent="0.25">
      <c r="A56711">
        <v>13454</v>
      </c>
      <c r="B56711" s="1">
        <f>DATE(2036,11,1) + TIME(0,0,0)</f>
        <v>49980</v>
      </c>
      <c r="C56711">
        <v>36.023052216000004</v>
      </c>
    </row>
    <row r="56712" spans="1:3" x14ac:dyDescent="0.25">
      <c r="A56712">
        <v>13484</v>
      </c>
      <c r="B56712" s="1">
        <f>DATE(2036,12,1) + TIME(0,0,0)</f>
        <v>50010</v>
      </c>
      <c r="C56712">
        <v>36.031887054000002</v>
      </c>
    </row>
    <row r="56713" spans="1:3" x14ac:dyDescent="0.25">
      <c r="A56713">
        <v>13515</v>
      </c>
      <c r="B56713" s="1">
        <f>DATE(2037,1,1) + TIME(0,0,0)</f>
        <v>50041</v>
      </c>
      <c r="C56713">
        <v>36.040992737000003</v>
      </c>
    </row>
    <row r="56714" spans="1:3" x14ac:dyDescent="0.25">
      <c r="A56714">
        <v>13546</v>
      </c>
      <c r="B56714" s="1">
        <f>DATE(2037,2,1) + TIME(0,0,0)</f>
        <v>50072</v>
      </c>
      <c r="C56714">
        <v>36.050079345999997</v>
      </c>
    </row>
    <row r="56715" spans="1:3" x14ac:dyDescent="0.25">
      <c r="A56715">
        <v>13574</v>
      </c>
      <c r="B56715" s="1">
        <f>DATE(2037,3,1) + TIME(0,0,0)</f>
        <v>50100</v>
      </c>
      <c r="C56715">
        <v>36.058269500999998</v>
      </c>
    </row>
    <row r="56716" spans="1:3" x14ac:dyDescent="0.25">
      <c r="A56716">
        <v>13605</v>
      </c>
      <c r="B56716" s="1">
        <f>DATE(2037,4,1) + TIME(0,0,0)</f>
        <v>50131</v>
      </c>
      <c r="C56716">
        <v>36.067314148000001</v>
      </c>
    </row>
    <row r="56717" spans="1:3" x14ac:dyDescent="0.25">
      <c r="A56717">
        <v>13635</v>
      </c>
      <c r="B56717" s="1">
        <f>DATE(2037,5,1) + TIME(0,0,0)</f>
        <v>50161</v>
      </c>
      <c r="C56717">
        <v>36.076045989999997</v>
      </c>
    </row>
    <row r="56718" spans="1:3" x14ac:dyDescent="0.25">
      <c r="A56718">
        <v>13666</v>
      </c>
      <c r="B56718" s="1">
        <f>DATE(2037,6,1) + TIME(0,0,0)</f>
        <v>50192</v>
      </c>
      <c r="C56718">
        <v>36.085048676</v>
      </c>
    </row>
    <row r="56719" spans="1:3" x14ac:dyDescent="0.25">
      <c r="A56719">
        <v>13696</v>
      </c>
      <c r="B56719" s="1">
        <f>DATE(2037,7,1) + TIME(0,0,0)</f>
        <v>50222</v>
      </c>
      <c r="C56719">
        <v>36.093742370999998</v>
      </c>
    </row>
    <row r="56720" spans="1:3" x14ac:dyDescent="0.25">
      <c r="A56720">
        <v>13727</v>
      </c>
      <c r="B56720" s="1">
        <f>DATE(2037,8,1) + TIME(0,0,0)</f>
        <v>50253</v>
      </c>
      <c r="C56720">
        <v>36.102703093999999</v>
      </c>
    </row>
    <row r="56721" spans="1:3" x14ac:dyDescent="0.25">
      <c r="A56721">
        <v>13758</v>
      </c>
      <c r="B56721" s="1">
        <f>DATE(2037,9,1) + TIME(0,0,0)</f>
        <v>50284</v>
      </c>
      <c r="C56721">
        <v>36.11164093</v>
      </c>
    </row>
    <row r="56722" spans="1:3" x14ac:dyDescent="0.25">
      <c r="A56722">
        <v>13788</v>
      </c>
      <c r="B56722" s="1">
        <f>DATE(2037,10,1) + TIME(0,0,0)</f>
        <v>50314</v>
      </c>
      <c r="C56722">
        <v>36.120273589999996</v>
      </c>
    </row>
    <row r="56723" spans="1:3" x14ac:dyDescent="0.25">
      <c r="A56723">
        <v>13819</v>
      </c>
      <c r="B56723" s="1">
        <f>DATE(2037,11,1) + TIME(0,0,0)</f>
        <v>50345</v>
      </c>
      <c r="C56723">
        <v>36.129173279</v>
      </c>
    </row>
    <row r="56724" spans="1:3" x14ac:dyDescent="0.25">
      <c r="A56724">
        <v>13849</v>
      </c>
      <c r="B56724" s="1">
        <f>DATE(2037,12,1) + TIME(0,0,0)</f>
        <v>50375</v>
      </c>
      <c r="C56724">
        <v>36.137767791999998</v>
      </c>
    </row>
    <row r="56725" spans="1:3" x14ac:dyDescent="0.25">
      <c r="A56725">
        <v>13880</v>
      </c>
      <c r="B56725" s="1">
        <f>DATE(2038,1,1) + TIME(0,0,0)</f>
        <v>50406</v>
      </c>
      <c r="C56725">
        <v>36.146625518999997</v>
      </c>
    </row>
    <row r="56726" spans="1:3" x14ac:dyDescent="0.25">
      <c r="A56726">
        <v>13911</v>
      </c>
      <c r="B56726" s="1">
        <f>DATE(2038,2,1) + TIME(0,0,0)</f>
        <v>50437</v>
      </c>
      <c r="C56726">
        <v>36.155464172000002</v>
      </c>
    </row>
    <row r="56727" spans="1:3" x14ac:dyDescent="0.25">
      <c r="A56727">
        <v>13939</v>
      </c>
      <c r="B56727" s="1">
        <f>DATE(2038,3,1) + TIME(0,0,0)</f>
        <v>50465</v>
      </c>
      <c r="C56727">
        <v>36.163429260000001</v>
      </c>
    </row>
    <row r="56728" spans="1:3" x14ac:dyDescent="0.25">
      <c r="A56728">
        <v>13970</v>
      </c>
      <c r="B56728" s="1">
        <f>DATE(2038,4,1) + TIME(0,0,0)</f>
        <v>50496</v>
      </c>
      <c r="C56728">
        <v>36.172229766999997</v>
      </c>
    </row>
    <row r="56729" spans="1:3" x14ac:dyDescent="0.25">
      <c r="A56729">
        <v>14000</v>
      </c>
      <c r="B56729" s="1">
        <f>DATE(2038,5,1) + TIME(0,0,0)</f>
        <v>50526</v>
      </c>
      <c r="C56729">
        <v>36.180725098000003</v>
      </c>
    </row>
    <row r="56730" spans="1:3" x14ac:dyDescent="0.25">
      <c r="A56730">
        <v>14031</v>
      </c>
      <c r="B56730" s="1">
        <f>DATE(2038,6,1) + TIME(0,0,0)</f>
        <v>50557</v>
      </c>
      <c r="C56730">
        <v>36.189487456999998</v>
      </c>
    </row>
    <row r="56731" spans="1:3" x14ac:dyDescent="0.25">
      <c r="A56731">
        <v>14061</v>
      </c>
      <c r="B56731" s="1">
        <f>DATE(2038,7,1) + TIME(0,0,0)</f>
        <v>50587</v>
      </c>
      <c r="C56731">
        <v>36.197944640999999</v>
      </c>
    </row>
    <row r="56732" spans="1:3" x14ac:dyDescent="0.25">
      <c r="A56732">
        <v>14092</v>
      </c>
      <c r="B56732" s="1">
        <f>DATE(2038,8,1) + TIME(0,0,0)</f>
        <v>50618</v>
      </c>
      <c r="C56732">
        <v>36.206665039000001</v>
      </c>
    </row>
    <row r="56733" spans="1:3" x14ac:dyDescent="0.25">
      <c r="A56733">
        <v>14123</v>
      </c>
      <c r="B56733" s="1">
        <f>DATE(2038,9,1) + TIME(0,0,0)</f>
        <v>50649</v>
      </c>
      <c r="C56733">
        <v>36.215366363999998</v>
      </c>
    </row>
    <row r="56734" spans="1:3" x14ac:dyDescent="0.25">
      <c r="A56734">
        <v>14153</v>
      </c>
      <c r="B56734" s="1">
        <f>DATE(2038,10,1) + TIME(0,0,0)</f>
        <v>50679</v>
      </c>
      <c r="C56734">
        <v>36.223766327</v>
      </c>
    </row>
    <row r="56735" spans="1:3" x14ac:dyDescent="0.25">
      <c r="A56735">
        <v>14184</v>
      </c>
      <c r="B56735" s="1">
        <f>DATE(2038,11,1) + TIME(0,0,0)</f>
        <v>50710</v>
      </c>
      <c r="C56735">
        <v>36.232425689999999</v>
      </c>
    </row>
    <row r="56736" spans="1:3" x14ac:dyDescent="0.25">
      <c r="A56736">
        <v>14214</v>
      </c>
      <c r="B56736" s="1">
        <f>DATE(2038,12,1) + TIME(0,0,0)</f>
        <v>50740</v>
      </c>
      <c r="C56736">
        <v>36.240791321000003</v>
      </c>
    </row>
    <row r="56737" spans="1:3" x14ac:dyDescent="0.25">
      <c r="A56737">
        <v>14245</v>
      </c>
      <c r="B56737" s="1">
        <f>DATE(2039,1,1) + TIME(0,0,0)</f>
        <v>50771</v>
      </c>
      <c r="C56737">
        <v>36.249412536999998</v>
      </c>
    </row>
    <row r="56738" spans="1:3" x14ac:dyDescent="0.25">
      <c r="A56738">
        <v>14276</v>
      </c>
      <c r="B56738" s="1">
        <f>DATE(2039,2,1) + TIME(0,0,0)</f>
        <v>50802</v>
      </c>
      <c r="C56738">
        <v>36.258018493999998</v>
      </c>
    </row>
    <row r="56739" spans="1:3" x14ac:dyDescent="0.25">
      <c r="A56739">
        <v>14304</v>
      </c>
      <c r="B56739" s="1">
        <f>DATE(2039,3,1) + TIME(0,0,0)</f>
        <v>50830</v>
      </c>
      <c r="C56739">
        <v>36.265769958</v>
      </c>
    </row>
    <row r="56740" spans="1:3" x14ac:dyDescent="0.25">
      <c r="A56740">
        <v>14335</v>
      </c>
      <c r="B56740" s="1">
        <f>DATE(2039,4,1) + TIME(0,0,0)</f>
        <v>50861</v>
      </c>
      <c r="C56740">
        <v>36.274337768999999</v>
      </c>
    </row>
    <row r="56741" spans="1:3" x14ac:dyDescent="0.25">
      <c r="A56741">
        <v>14365</v>
      </c>
      <c r="B56741" s="1">
        <f>DATE(2039,5,1) + TIME(0,0,0)</f>
        <v>50891</v>
      </c>
      <c r="C56741">
        <v>36.282608031999999</v>
      </c>
    </row>
    <row r="56742" spans="1:3" x14ac:dyDescent="0.25">
      <c r="A56742">
        <v>14396</v>
      </c>
      <c r="B56742" s="1">
        <f>DATE(2039,6,1) + TIME(0,0,0)</f>
        <v>50922</v>
      </c>
      <c r="C56742">
        <v>36.291137695000003</v>
      </c>
    </row>
    <row r="56743" spans="1:3" x14ac:dyDescent="0.25">
      <c r="A56743">
        <v>14426</v>
      </c>
      <c r="B56743" s="1">
        <f>DATE(2039,7,1) + TIME(0,0,0)</f>
        <v>50952</v>
      </c>
      <c r="C56743">
        <v>36.299373627000001</v>
      </c>
    </row>
    <row r="56744" spans="1:3" x14ac:dyDescent="0.25">
      <c r="A56744">
        <v>14457</v>
      </c>
      <c r="B56744" s="1">
        <f>DATE(2039,8,1) + TIME(0,0,0)</f>
        <v>50983</v>
      </c>
      <c r="C56744">
        <v>36.307865143000001</v>
      </c>
    </row>
    <row r="56745" spans="1:3" x14ac:dyDescent="0.25">
      <c r="A56745">
        <v>14488</v>
      </c>
      <c r="B56745" s="1">
        <f>DATE(2039,9,1) + TIME(0,0,0)</f>
        <v>51014</v>
      </c>
      <c r="C56745">
        <v>36.316337584999999</v>
      </c>
    </row>
    <row r="56746" spans="1:3" x14ac:dyDescent="0.25">
      <c r="A56746">
        <v>14518</v>
      </c>
      <c r="B56746" s="1">
        <f>DATE(2039,10,1) + TIME(0,0,0)</f>
        <v>51044</v>
      </c>
      <c r="C56746">
        <v>36.324516295999999</v>
      </c>
    </row>
    <row r="56747" spans="1:3" x14ac:dyDescent="0.25">
      <c r="A56747">
        <v>14549</v>
      </c>
      <c r="B56747" s="1">
        <f>DATE(2039,11,1) + TIME(0,0,0)</f>
        <v>51075</v>
      </c>
      <c r="C56747">
        <v>36.332954407000003</v>
      </c>
    </row>
    <row r="56748" spans="1:3" x14ac:dyDescent="0.25">
      <c r="A56748">
        <v>14579</v>
      </c>
      <c r="B56748" s="1">
        <f>DATE(2039,12,1) + TIME(0,0,0)</f>
        <v>51105</v>
      </c>
      <c r="C56748">
        <v>36.341098785</v>
      </c>
    </row>
    <row r="56749" spans="1:3" x14ac:dyDescent="0.25">
      <c r="A56749">
        <v>14610</v>
      </c>
      <c r="B56749" s="1">
        <f>DATE(2040,1,1) + TIME(0,0,0)</f>
        <v>51136</v>
      </c>
      <c r="C56749">
        <v>36.349494933999999</v>
      </c>
    </row>
    <row r="56750" spans="1:3" x14ac:dyDescent="0.25">
      <c r="A56750">
        <v>14641</v>
      </c>
      <c r="B56750" s="1">
        <f>DATE(2040,2,1) + TIME(0,0,0)</f>
        <v>51167</v>
      </c>
      <c r="C56750">
        <v>36.357875823999997</v>
      </c>
    </row>
    <row r="56751" spans="1:3" x14ac:dyDescent="0.25">
      <c r="A56751">
        <v>14670</v>
      </c>
      <c r="B56751" s="1">
        <f>DATE(2040,3,1) + TIME(0,0,0)</f>
        <v>51196</v>
      </c>
      <c r="C56751">
        <v>36.365695952999999</v>
      </c>
    </row>
    <row r="56752" spans="1:3" x14ac:dyDescent="0.25">
      <c r="A56752">
        <v>14701</v>
      </c>
      <c r="B56752" s="1">
        <f>DATE(2040,4,1) + TIME(0,0,0)</f>
        <v>51227</v>
      </c>
      <c r="C56752">
        <v>36.374038696</v>
      </c>
    </row>
    <row r="56753" spans="1:3" x14ac:dyDescent="0.25">
      <c r="A56753">
        <v>14731</v>
      </c>
      <c r="B56753" s="1">
        <f>DATE(2040,5,1) + TIME(0,0,0)</f>
        <v>51257</v>
      </c>
      <c r="C56753">
        <v>36.382095337000003</v>
      </c>
    </row>
    <row r="56754" spans="1:3" x14ac:dyDescent="0.25">
      <c r="A56754">
        <v>14762</v>
      </c>
      <c r="B56754" s="1">
        <f>DATE(2040,6,1) + TIME(0,0,0)</f>
        <v>51288</v>
      </c>
      <c r="C56754">
        <v>36.390403747999997</v>
      </c>
    </row>
    <row r="56755" spans="1:3" x14ac:dyDescent="0.25">
      <c r="A56755">
        <v>14792</v>
      </c>
      <c r="B56755" s="1">
        <f>DATE(2040,7,1) + TIME(0,0,0)</f>
        <v>51318</v>
      </c>
      <c r="C56755">
        <v>36.398426055999998</v>
      </c>
    </row>
    <row r="56756" spans="1:3" x14ac:dyDescent="0.25">
      <c r="A56756">
        <v>14823</v>
      </c>
      <c r="B56756" s="1">
        <f>DATE(2040,8,1) + TIME(0,0,0)</f>
        <v>51349</v>
      </c>
      <c r="C56756">
        <v>36.406696320000002</v>
      </c>
    </row>
    <row r="56757" spans="1:3" x14ac:dyDescent="0.25">
      <c r="A56757">
        <v>14854</v>
      </c>
      <c r="B56757" s="1">
        <f>DATE(2040,9,1) + TIME(0,0,0)</f>
        <v>51380</v>
      </c>
      <c r="C56757">
        <v>36.414951324</v>
      </c>
    </row>
    <row r="56758" spans="1:3" x14ac:dyDescent="0.25">
      <c r="A56758">
        <v>14884</v>
      </c>
      <c r="B56758" s="1">
        <f>DATE(2040,10,1) + TIME(0,0,0)</f>
        <v>51410</v>
      </c>
      <c r="C56758">
        <v>36.422920226999999</v>
      </c>
    </row>
    <row r="56759" spans="1:3" x14ac:dyDescent="0.25">
      <c r="A56759">
        <v>14915</v>
      </c>
      <c r="B56759" s="1">
        <f>DATE(2040,11,1) + TIME(0,0,0)</f>
        <v>51441</v>
      </c>
      <c r="C56759">
        <v>36.431137085000003</v>
      </c>
    </row>
    <row r="56760" spans="1:3" x14ac:dyDescent="0.25">
      <c r="A56760">
        <v>14945</v>
      </c>
      <c r="B56760" s="1">
        <f>DATE(2040,12,1) + TIME(0,0,0)</f>
        <v>51471</v>
      </c>
      <c r="C56760">
        <v>36.439075469999999</v>
      </c>
    </row>
    <row r="56761" spans="1:3" x14ac:dyDescent="0.25">
      <c r="A56761">
        <v>14976</v>
      </c>
      <c r="B56761" s="1">
        <f>DATE(2041,1,1) + TIME(0,0,0)</f>
        <v>51502</v>
      </c>
      <c r="C56761">
        <v>36.447257995999998</v>
      </c>
    </row>
    <row r="56762" spans="1:3" x14ac:dyDescent="0.25">
      <c r="A56762">
        <v>15007</v>
      </c>
      <c r="B56762" s="1">
        <f>DATE(2041,2,1) + TIME(0,0,0)</f>
        <v>51533</v>
      </c>
      <c r="C56762">
        <v>36.455425261999999</v>
      </c>
    </row>
    <row r="56763" spans="1:3" x14ac:dyDescent="0.25">
      <c r="A56763">
        <v>15035</v>
      </c>
      <c r="B56763" s="1">
        <f>DATE(2041,3,1) + TIME(0,0,0)</f>
        <v>51561</v>
      </c>
      <c r="C56763">
        <v>36.462787628000001</v>
      </c>
    </row>
    <row r="56764" spans="1:3" x14ac:dyDescent="0.25">
      <c r="A56764">
        <v>15066</v>
      </c>
      <c r="B56764" s="1">
        <f>DATE(2041,4,1) + TIME(0,0,0)</f>
        <v>51592</v>
      </c>
      <c r="C56764">
        <v>36.470920563</v>
      </c>
    </row>
    <row r="56765" spans="1:3" x14ac:dyDescent="0.25">
      <c r="A56765">
        <v>15096</v>
      </c>
      <c r="B56765" s="1">
        <f>DATE(2041,5,1) + TIME(0,0,0)</f>
        <v>51622</v>
      </c>
      <c r="C56765">
        <v>36.478775024000001</v>
      </c>
    </row>
    <row r="56766" spans="1:3" x14ac:dyDescent="0.25">
      <c r="A56766">
        <v>15127</v>
      </c>
      <c r="B56766" s="1">
        <f>DATE(2041,6,1) + TIME(0,0,0)</f>
        <v>51653</v>
      </c>
      <c r="C56766">
        <v>36.486873627000001</v>
      </c>
    </row>
    <row r="56767" spans="1:3" x14ac:dyDescent="0.25">
      <c r="A56767">
        <v>15157</v>
      </c>
      <c r="B56767" s="1">
        <f>DATE(2041,7,1) + TIME(0,0,0)</f>
        <v>51683</v>
      </c>
      <c r="C56767">
        <v>36.494697571000003</v>
      </c>
    </row>
    <row r="56768" spans="1:3" x14ac:dyDescent="0.25">
      <c r="A56768">
        <v>15188</v>
      </c>
      <c r="B56768" s="1">
        <f>DATE(2041,8,1) + TIME(0,0,0)</f>
        <v>51714</v>
      </c>
      <c r="C56768">
        <v>36.502761841000002</v>
      </c>
    </row>
    <row r="56769" spans="1:3" x14ac:dyDescent="0.25">
      <c r="A56769">
        <v>15219</v>
      </c>
      <c r="B56769" s="1">
        <f>DATE(2041,9,1) + TIME(0,0,0)</f>
        <v>51745</v>
      </c>
      <c r="C56769">
        <v>36.510810851999999</v>
      </c>
    </row>
    <row r="56770" spans="1:3" x14ac:dyDescent="0.25">
      <c r="A56770">
        <v>15249</v>
      </c>
      <c r="B56770" s="1">
        <f>DATE(2041,10,1) + TIME(0,0,0)</f>
        <v>51775</v>
      </c>
      <c r="C56770">
        <v>36.518585205000001</v>
      </c>
    </row>
    <row r="56771" spans="1:3" x14ac:dyDescent="0.25">
      <c r="A56771">
        <v>15280</v>
      </c>
      <c r="B56771" s="1">
        <f>DATE(2041,11,1) + TIME(0,0,0)</f>
        <v>51806</v>
      </c>
      <c r="C56771">
        <v>36.526603698999999</v>
      </c>
    </row>
    <row r="56772" spans="1:3" x14ac:dyDescent="0.25">
      <c r="A56772">
        <v>15310</v>
      </c>
      <c r="B56772" s="1">
        <f>DATE(2041,12,1) + TIME(0,0,0)</f>
        <v>51836</v>
      </c>
      <c r="C56772">
        <v>36.534347533999998</v>
      </c>
    </row>
    <row r="56773" spans="1:3" x14ac:dyDescent="0.25">
      <c r="A56773">
        <v>15341</v>
      </c>
      <c r="B56773" s="1">
        <f>DATE(2042,1,1) + TIME(0,0,0)</f>
        <v>51867</v>
      </c>
      <c r="C56773">
        <v>36.542331695999998</v>
      </c>
    </row>
    <row r="56774" spans="1:3" x14ac:dyDescent="0.25">
      <c r="A56774">
        <v>15372</v>
      </c>
      <c r="B56774" s="1">
        <f>DATE(2042,2,1) + TIME(0,0,0)</f>
        <v>51898</v>
      </c>
      <c r="C56774">
        <v>36.550300598</v>
      </c>
    </row>
    <row r="56775" spans="1:3" x14ac:dyDescent="0.25">
      <c r="A56775">
        <v>15400</v>
      </c>
      <c r="B56775" s="1">
        <f>DATE(2042,3,1) + TIME(0,0,0)</f>
        <v>51926</v>
      </c>
      <c r="C56775">
        <v>36.557483673</v>
      </c>
    </row>
    <row r="56776" spans="1:3" x14ac:dyDescent="0.25">
      <c r="A56776">
        <v>15431</v>
      </c>
      <c r="B56776" s="1">
        <f>DATE(2042,4,1) + TIME(0,0,0)</f>
        <v>51957</v>
      </c>
      <c r="C56776">
        <v>36.565422058000003</v>
      </c>
    </row>
    <row r="56777" spans="1:3" x14ac:dyDescent="0.25">
      <c r="A56777">
        <v>15461</v>
      </c>
      <c r="B56777" s="1">
        <f>DATE(2042,5,1) + TIME(0,0,0)</f>
        <v>51987</v>
      </c>
      <c r="C56777">
        <v>36.573089600000003</v>
      </c>
    </row>
    <row r="56778" spans="1:3" x14ac:dyDescent="0.25">
      <c r="A56778">
        <v>15492</v>
      </c>
      <c r="B56778" s="1">
        <f>DATE(2042,6,1) + TIME(0,0,0)</f>
        <v>52018</v>
      </c>
      <c r="C56778">
        <v>36.580997467000003</v>
      </c>
    </row>
    <row r="56779" spans="1:3" x14ac:dyDescent="0.25">
      <c r="A56779">
        <v>15522</v>
      </c>
      <c r="B56779" s="1">
        <f>DATE(2042,7,1) + TIME(0,0,0)</f>
        <v>52048</v>
      </c>
      <c r="C56779">
        <v>36.588634491000001</v>
      </c>
    </row>
    <row r="56780" spans="1:3" x14ac:dyDescent="0.25">
      <c r="A56780">
        <v>15553</v>
      </c>
      <c r="B56780" s="1">
        <f>DATE(2042,8,1) + TIME(0,0,0)</f>
        <v>52079</v>
      </c>
      <c r="C56780">
        <v>36.596511841000002</v>
      </c>
    </row>
    <row r="56781" spans="1:3" x14ac:dyDescent="0.25">
      <c r="A56781">
        <v>15584</v>
      </c>
      <c r="B56781" s="1">
        <f>DATE(2042,9,1) + TIME(0,0,0)</f>
        <v>52110</v>
      </c>
      <c r="C56781">
        <v>36.604370117000002</v>
      </c>
    </row>
    <row r="56782" spans="1:3" x14ac:dyDescent="0.25">
      <c r="A56782">
        <v>15614</v>
      </c>
      <c r="B56782" s="1">
        <f>DATE(2042,10,1) + TIME(0,0,0)</f>
        <v>52140</v>
      </c>
      <c r="C56782">
        <v>36.611965179000002</v>
      </c>
    </row>
    <row r="56783" spans="1:3" x14ac:dyDescent="0.25">
      <c r="A56783">
        <v>15645</v>
      </c>
      <c r="B56783" s="1">
        <f>DATE(2042,11,1) + TIME(0,0,0)</f>
        <v>52171</v>
      </c>
      <c r="C56783">
        <v>36.619792938000003</v>
      </c>
    </row>
    <row r="56784" spans="1:3" x14ac:dyDescent="0.25">
      <c r="A56784">
        <v>15675</v>
      </c>
      <c r="B56784" s="1">
        <f>DATE(2042,12,1) + TIME(0,0,0)</f>
        <v>52201</v>
      </c>
      <c r="C56784">
        <v>36.627357482999997</v>
      </c>
    </row>
    <row r="56785" spans="1:3" x14ac:dyDescent="0.25">
      <c r="A56785">
        <v>15706</v>
      </c>
      <c r="B56785" s="1">
        <f>DATE(2043,1,1) + TIME(0,0,0)</f>
        <v>52232</v>
      </c>
      <c r="C56785">
        <v>36.635158539000003</v>
      </c>
    </row>
    <row r="56786" spans="1:3" x14ac:dyDescent="0.25">
      <c r="A56786">
        <v>15737</v>
      </c>
      <c r="B56786" s="1">
        <f>DATE(2043,2,1) + TIME(0,0,0)</f>
        <v>52263</v>
      </c>
      <c r="C56786">
        <v>36.642940521</v>
      </c>
    </row>
    <row r="56787" spans="1:3" x14ac:dyDescent="0.25">
      <c r="A56787">
        <v>15765</v>
      </c>
      <c r="B56787" s="1">
        <f>DATE(2043,3,1) + TIME(0,0,0)</f>
        <v>52291</v>
      </c>
      <c r="C56787">
        <v>36.649959564</v>
      </c>
    </row>
    <row r="56788" spans="1:3" x14ac:dyDescent="0.25">
      <c r="A56788">
        <v>15796</v>
      </c>
      <c r="B56788" s="1">
        <f>DATE(2043,4,1) + TIME(0,0,0)</f>
        <v>52322</v>
      </c>
      <c r="C56788">
        <v>36.657718658</v>
      </c>
    </row>
    <row r="56789" spans="1:3" x14ac:dyDescent="0.25">
      <c r="A56789">
        <v>15826</v>
      </c>
      <c r="B56789" s="1">
        <f>DATE(2043,5,1) + TIME(0,0,0)</f>
        <v>52352</v>
      </c>
      <c r="C56789">
        <v>36.665210723999998</v>
      </c>
    </row>
    <row r="56790" spans="1:3" x14ac:dyDescent="0.25">
      <c r="A56790">
        <v>15857</v>
      </c>
      <c r="B56790" s="1">
        <f>DATE(2043,6,1) + TIME(0,0,0)</f>
        <v>52383</v>
      </c>
      <c r="C56790">
        <v>36.672935486</v>
      </c>
    </row>
    <row r="56791" spans="1:3" x14ac:dyDescent="0.25">
      <c r="A56791">
        <v>15887</v>
      </c>
      <c r="B56791" s="1">
        <f>DATE(2043,7,1) + TIME(0,0,0)</f>
        <v>52413</v>
      </c>
      <c r="C56791">
        <v>36.680400847999998</v>
      </c>
    </row>
    <row r="56792" spans="1:3" x14ac:dyDescent="0.25">
      <c r="A56792">
        <v>15918</v>
      </c>
      <c r="B56792" s="1">
        <f>DATE(2043,8,1) + TIME(0,0,0)</f>
        <v>52444</v>
      </c>
      <c r="C56792">
        <v>36.688098906999997</v>
      </c>
    </row>
    <row r="56793" spans="1:3" x14ac:dyDescent="0.25">
      <c r="A56793">
        <v>15949</v>
      </c>
      <c r="B56793" s="1">
        <f>DATE(2043,9,1) + TIME(0,0,0)</f>
        <v>52475</v>
      </c>
      <c r="C56793">
        <v>36.695781707999998</v>
      </c>
    </row>
    <row r="56794" spans="1:3" x14ac:dyDescent="0.25">
      <c r="A56794">
        <v>15979</v>
      </c>
      <c r="B56794" s="1">
        <f>DATE(2043,10,1) + TIME(0,0,0)</f>
        <v>52505</v>
      </c>
      <c r="C56794">
        <v>36.703201294000003</v>
      </c>
    </row>
    <row r="56795" spans="1:3" x14ac:dyDescent="0.25">
      <c r="A56795">
        <v>16010</v>
      </c>
      <c r="B56795" s="1">
        <f>DATE(2043,11,1) + TIME(0,0,0)</f>
        <v>52536</v>
      </c>
      <c r="C56795">
        <v>36.710857390999998</v>
      </c>
    </row>
    <row r="56796" spans="1:3" x14ac:dyDescent="0.25">
      <c r="A56796">
        <v>16040</v>
      </c>
      <c r="B56796" s="1">
        <f>DATE(2043,12,1) + TIME(0,0,0)</f>
        <v>52566</v>
      </c>
      <c r="C56796">
        <v>36.718250275000003</v>
      </c>
    </row>
    <row r="56797" spans="1:3" x14ac:dyDescent="0.25">
      <c r="A56797">
        <v>16071</v>
      </c>
      <c r="B56797" s="1">
        <f>DATE(2044,1,1) + TIME(0,0,0)</f>
        <v>52597</v>
      </c>
      <c r="C56797">
        <v>36.725875854000002</v>
      </c>
    </row>
    <row r="56798" spans="1:3" x14ac:dyDescent="0.25">
      <c r="A56798">
        <v>16102</v>
      </c>
      <c r="B56798" s="1">
        <f>DATE(2044,2,1) + TIME(0,0,0)</f>
        <v>52628</v>
      </c>
      <c r="C56798">
        <v>36.733489990000002</v>
      </c>
    </row>
    <row r="56799" spans="1:3" x14ac:dyDescent="0.25">
      <c r="A56799">
        <v>16131</v>
      </c>
      <c r="B56799" s="1">
        <f>DATE(2044,3,1) + TIME(0,0,0)</f>
        <v>52657</v>
      </c>
      <c r="C56799">
        <v>36.740596771</v>
      </c>
    </row>
    <row r="56800" spans="1:3" x14ac:dyDescent="0.25">
      <c r="A56800">
        <v>16162</v>
      </c>
      <c r="B56800" s="1">
        <f>DATE(2044,4,1) + TIME(0,0,0)</f>
        <v>52688</v>
      </c>
      <c r="C56800">
        <v>36.748180388999998</v>
      </c>
    </row>
    <row r="56801" spans="1:3" x14ac:dyDescent="0.25">
      <c r="A56801">
        <v>16192</v>
      </c>
      <c r="B56801" s="1">
        <f>DATE(2044,5,1) + TIME(0,0,0)</f>
        <v>52718</v>
      </c>
      <c r="C56801">
        <v>36.755508423000002</v>
      </c>
    </row>
    <row r="56802" spans="1:3" x14ac:dyDescent="0.25">
      <c r="A56802">
        <v>16223</v>
      </c>
      <c r="B56802" s="1">
        <f>DATE(2044,6,1) + TIME(0,0,0)</f>
        <v>52749</v>
      </c>
      <c r="C56802">
        <v>36.763061522999998</v>
      </c>
    </row>
    <row r="56803" spans="1:3" x14ac:dyDescent="0.25">
      <c r="A56803">
        <v>16253</v>
      </c>
      <c r="B56803" s="1">
        <f>DATE(2044,7,1) + TIME(0,0,0)</f>
        <v>52779</v>
      </c>
      <c r="C56803">
        <v>36.770362853999998</v>
      </c>
    </row>
    <row r="56804" spans="1:3" x14ac:dyDescent="0.25">
      <c r="A56804">
        <v>16284</v>
      </c>
      <c r="B56804" s="1">
        <f>DATE(2044,8,1) + TIME(0,0,0)</f>
        <v>52810</v>
      </c>
      <c r="C56804">
        <v>36.777889252000001</v>
      </c>
    </row>
    <row r="56805" spans="1:3" x14ac:dyDescent="0.25">
      <c r="A56805">
        <v>16315</v>
      </c>
      <c r="B56805" s="1">
        <f>DATE(2044,9,1) + TIME(0,0,0)</f>
        <v>52841</v>
      </c>
      <c r="C56805">
        <v>36.785404204999999</v>
      </c>
    </row>
    <row r="56806" spans="1:3" x14ac:dyDescent="0.25">
      <c r="A56806">
        <v>16345</v>
      </c>
      <c r="B56806" s="1">
        <f>DATE(2044,10,1) + TIME(0,0,0)</f>
        <v>52871</v>
      </c>
      <c r="C56806">
        <v>36.792663574000002</v>
      </c>
    </row>
    <row r="56807" spans="1:3" x14ac:dyDescent="0.25">
      <c r="A56807">
        <v>16376</v>
      </c>
      <c r="B56807" s="1">
        <f>DATE(2044,11,1) + TIME(0,0,0)</f>
        <v>52902</v>
      </c>
      <c r="C56807">
        <v>36.800151825</v>
      </c>
    </row>
    <row r="56808" spans="1:3" x14ac:dyDescent="0.25">
      <c r="A56808">
        <v>16406</v>
      </c>
      <c r="B56808" s="1">
        <f>DATE(2044,12,1) + TIME(0,0,0)</f>
        <v>52932</v>
      </c>
      <c r="C56808">
        <v>36.807380676000001</v>
      </c>
    </row>
    <row r="56809" spans="1:3" x14ac:dyDescent="0.25">
      <c r="A56809">
        <v>16437</v>
      </c>
      <c r="B56809" s="1">
        <f>DATE(2045,1,1) + TIME(0,0,0)</f>
        <v>52963</v>
      </c>
      <c r="C56809">
        <v>36.814842224000003</v>
      </c>
    </row>
    <row r="56810" spans="1:3" x14ac:dyDescent="0.25">
      <c r="A56810">
        <v>16468</v>
      </c>
      <c r="B56810" s="1">
        <f>DATE(2045,2,1) + TIME(0,0,0)</f>
        <v>52994</v>
      </c>
      <c r="C56810">
        <v>36.822288512999997</v>
      </c>
    </row>
    <row r="56811" spans="1:3" x14ac:dyDescent="0.25">
      <c r="A56811">
        <v>16496</v>
      </c>
      <c r="B56811" s="1">
        <f>DATE(2045,3,1) + TIME(0,0,0)</f>
        <v>53022</v>
      </c>
      <c r="C56811">
        <v>36.829002379999999</v>
      </c>
    </row>
    <row r="56812" spans="1:3" x14ac:dyDescent="0.25">
      <c r="A56812">
        <v>16527</v>
      </c>
      <c r="B56812" s="1">
        <f>DATE(2045,4,1) + TIME(0,0,0)</f>
        <v>53053</v>
      </c>
      <c r="C56812">
        <v>36.836421967</v>
      </c>
    </row>
    <row r="56813" spans="1:3" x14ac:dyDescent="0.25">
      <c r="A56813">
        <v>16557</v>
      </c>
      <c r="B56813" s="1">
        <f>DATE(2045,5,1) + TIME(0,0,0)</f>
        <v>53083</v>
      </c>
      <c r="C56813">
        <v>36.843589782999999</v>
      </c>
    </row>
    <row r="56814" spans="1:3" x14ac:dyDescent="0.25">
      <c r="A56814">
        <v>16588</v>
      </c>
      <c r="B56814" s="1">
        <f>DATE(2045,6,1) + TIME(0,0,0)</f>
        <v>53114</v>
      </c>
      <c r="C56814">
        <v>36.850982666</v>
      </c>
    </row>
    <row r="56815" spans="1:3" x14ac:dyDescent="0.25">
      <c r="A56815">
        <v>16618</v>
      </c>
      <c r="B56815" s="1">
        <f>DATE(2045,7,1) + TIME(0,0,0)</f>
        <v>53144</v>
      </c>
      <c r="C56815">
        <v>36.858123779000003</v>
      </c>
    </row>
    <row r="56816" spans="1:3" x14ac:dyDescent="0.25">
      <c r="A56816">
        <v>16649</v>
      </c>
      <c r="B56816" s="1">
        <f>DATE(2045,8,1) + TIME(0,0,0)</f>
        <v>53175</v>
      </c>
      <c r="C56816">
        <v>36.865489959999998</v>
      </c>
    </row>
    <row r="56817" spans="1:3" x14ac:dyDescent="0.25">
      <c r="A56817">
        <v>16680</v>
      </c>
      <c r="B56817" s="1">
        <f>DATE(2045,9,1) + TIME(0,0,0)</f>
        <v>53206</v>
      </c>
      <c r="C56817">
        <v>36.872844696000001</v>
      </c>
    </row>
    <row r="56818" spans="1:3" x14ac:dyDescent="0.25">
      <c r="A56818">
        <v>16710</v>
      </c>
      <c r="B56818" s="1">
        <f>DATE(2045,10,1) + TIME(0,0,0)</f>
        <v>53236</v>
      </c>
      <c r="C56818">
        <v>36.879947661999999</v>
      </c>
    </row>
    <row r="56819" spans="1:3" x14ac:dyDescent="0.25">
      <c r="A56819">
        <v>16741</v>
      </c>
      <c r="B56819" s="1">
        <f>DATE(2045,11,1) + TIME(0,0,0)</f>
        <v>53267</v>
      </c>
      <c r="C56819">
        <v>36.887275696000003</v>
      </c>
    </row>
    <row r="56820" spans="1:3" x14ac:dyDescent="0.25">
      <c r="A56820">
        <v>16771</v>
      </c>
      <c r="B56820" s="1">
        <f>DATE(2045,12,1) + TIME(0,0,0)</f>
        <v>53297</v>
      </c>
      <c r="C56820">
        <v>36.894355773999997</v>
      </c>
    </row>
    <row r="56821" spans="1:3" x14ac:dyDescent="0.25">
      <c r="A56821">
        <v>16802</v>
      </c>
      <c r="B56821" s="1">
        <f>DATE(2046,1,1) + TIME(0,0,0)</f>
        <v>53328</v>
      </c>
      <c r="C56821">
        <v>36.901657104000002</v>
      </c>
    </row>
    <row r="56822" spans="1:3" x14ac:dyDescent="0.25">
      <c r="A56822">
        <v>16833</v>
      </c>
      <c r="B56822" s="1">
        <f>DATE(2046,2,1) + TIME(0,0,0)</f>
        <v>53359</v>
      </c>
      <c r="C56822">
        <v>36.908946991000001</v>
      </c>
    </row>
    <row r="56823" spans="1:3" x14ac:dyDescent="0.25">
      <c r="A56823">
        <v>16861</v>
      </c>
      <c r="B56823" s="1">
        <f>DATE(2046,3,1) + TIME(0,0,0)</f>
        <v>53387</v>
      </c>
      <c r="C56823">
        <v>36.915519713999998</v>
      </c>
    </row>
    <row r="56824" spans="1:3" x14ac:dyDescent="0.25">
      <c r="A56824">
        <v>16892</v>
      </c>
      <c r="B56824" s="1">
        <f>DATE(2046,4,1) + TIME(0,0,0)</f>
        <v>53418</v>
      </c>
      <c r="C56824">
        <v>36.922782898000001</v>
      </c>
    </row>
    <row r="56825" spans="1:3" x14ac:dyDescent="0.25">
      <c r="A56825">
        <v>16922</v>
      </c>
      <c r="B56825" s="1">
        <f>DATE(2046,5,1) + TIME(0,0,0)</f>
        <v>53448</v>
      </c>
      <c r="C56825">
        <v>36.929801941000001</v>
      </c>
    </row>
    <row r="56826" spans="1:3" x14ac:dyDescent="0.25">
      <c r="A56826">
        <v>16953</v>
      </c>
      <c r="B56826" s="1">
        <f>DATE(2046,6,1) + TIME(0,0,0)</f>
        <v>53479</v>
      </c>
      <c r="C56826">
        <v>36.937042236000003</v>
      </c>
    </row>
    <row r="56827" spans="1:3" x14ac:dyDescent="0.25">
      <c r="A56827">
        <v>16983</v>
      </c>
      <c r="B56827" s="1">
        <f>DATE(2046,7,1) + TIME(0,0,0)</f>
        <v>53509</v>
      </c>
      <c r="C56827">
        <v>36.944034576</v>
      </c>
    </row>
    <row r="56828" spans="1:3" x14ac:dyDescent="0.25">
      <c r="A56828">
        <v>17014</v>
      </c>
      <c r="B56828" s="1">
        <f>DATE(2046,8,1) + TIME(0,0,0)</f>
        <v>53540</v>
      </c>
      <c r="C56828">
        <v>36.951248169000003</v>
      </c>
    </row>
    <row r="56829" spans="1:3" x14ac:dyDescent="0.25">
      <c r="A56829">
        <v>17045</v>
      </c>
      <c r="B56829" s="1">
        <f>DATE(2046,9,1) + TIME(0,0,0)</f>
        <v>53571</v>
      </c>
      <c r="C56829">
        <v>36.958450317</v>
      </c>
    </row>
    <row r="56830" spans="1:3" x14ac:dyDescent="0.25">
      <c r="A56830">
        <v>17075</v>
      </c>
      <c r="B56830" s="1">
        <f>DATE(2046,10,1) + TIME(0,0,0)</f>
        <v>53601</v>
      </c>
      <c r="C56830">
        <v>36.965408324999999</v>
      </c>
    </row>
    <row r="56831" spans="1:3" x14ac:dyDescent="0.25">
      <c r="A56831">
        <v>17106</v>
      </c>
      <c r="B56831" s="1">
        <f>DATE(2046,11,1) + TIME(0,0,0)</f>
        <v>53632</v>
      </c>
      <c r="C56831">
        <v>36.972587584999999</v>
      </c>
    </row>
    <row r="56832" spans="1:3" x14ac:dyDescent="0.25">
      <c r="A56832">
        <v>17136</v>
      </c>
      <c r="B56832" s="1">
        <f>DATE(2046,12,1) + TIME(0,0,0)</f>
        <v>53662</v>
      </c>
      <c r="C56832">
        <v>36.979522705000001</v>
      </c>
    </row>
    <row r="56833" spans="1:3" x14ac:dyDescent="0.25">
      <c r="A56833">
        <v>17167</v>
      </c>
      <c r="B56833" s="1">
        <f>DATE(2047,1,1) + TIME(0,0,0)</f>
        <v>53693</v>
      </c>
      <c r="C56833">
        <v>36.986675261999999</v>
      </c>
    </row>
    <row r="56834" spans="1:3" x14ac:dyDescent="0.25">
      <c r="A56834">
        <v>17198</v>
      </c>
      <c r="B56834" s="1">
        <f>DATE(2047,2,1) + TIME(0,0,0)</f>
        <v>53724</v>
      </c>
      <c r="C56834">
        <v>36.993816375999998</v>
      </c>
    </row>
    <row r="56835" spans="1:3" x14ac:dyDescent="0.25">
      <c r="A56835">
        <v>17226</v>
      </c>
      <c r="B56835" s="1">
        <f>DATE(2047,3,1) + TIME(0,0,0)</f>
        <v>53752</v>
      </c>
      <c r="C56835">
        <v>37.000255584999998</v>
      </c>
    </row>
    <row r="56836" spans="1:3" x14ac:dyDescent="0.25">
      <c r="A56836">
        <v>17257</v>
      </c>
      <c r="B56836" s="1">
        <f>DATE(2047,4,1) + TIME(0,0,0)</f>
        <v>53783</v>
      </c>
      <c r="C56836">
        <v>37.007373809999997</v>
      </c>
    </row>
    <row r="56837" spans="1:3" x14ac:dyDescent="0.25">
      <c r="A56837">
        <v>17287</v>
      </c>
      <c r="B56837" s="1">
        <f>DATE(2047,5,1) + TIME(0,0,0)</f>
        <v>53813</v>
      </c>
      <c r="C56837">
        <v>37.014251709</v>
      </c>
    </row>
    <row r="56838" spans="1:3" x14ac:dyDescent="0.25">
      <c r="A56838">
        <v>17318</v>
      </c>
      <c r="B56838" s="1">
        <f>DATE(2047,6,1) + TIME(0,0,0)</f>
        <v>53844</v>
      </c>
      <c r="C56838">
        <v>37.021347046000002</v>
      </c>
    </row>
    <row r="56839" spans="1:3" x14ac:dyDescent="0.25">
      <c r="A56839">
        <v>17348</v>
      </c>
      <c r="B56839" s="1">
        <f>DATE(2047,7,1) + TIME(0,0,0)</f>
        <v>53874</v>
      </c>
      <c r="C56839">
        <v>37.028202057000001</v>
      </c>
    </row>
    <row r="56840" spans="1:3" x14ac:dyDescent="0.25">
      <c r="A56840">
        <v>17379</v>
      </c>
      <c r="B56840" s="1">
        <f>DATE(2047,8,1) + TIME(0,0,0)</f>
        <v>53905</v>
      </c>
      <c r="C56840">
        <v>37.035274506</v>
      </c>
    </row>
    <row r="56841" spans="1:3" x14ac:dyDescent="0.25">
      <c r="A56841">
        <v>17410</v>
      </c>
      <c r="B56841" s="1">
        <f>DATE(2047,9,1) + TIME(0,0,0)</f>
        <v>53936</v>
      </c>
      <c r="C56841">
        <v>37.042331695999998</v>
      </c>
    </row>
    <row r="56842" spans="1:3" x14ac:dyDescent="0.25">
      <c r="A56842">
        <v>17440</v>
      </c>
      <c r="B56842" s="1">
        <f>DATE(2047,10,1) + TIME(0,0,0)</f>
        <v>53966</v>
      </c>
      <c r="C56842">
        <v>37.049152374000002</v>
      </c>
    </row>
    <row r="56843" spans="1:3" x14ac:dyDescent="0.25">
      <c r="A56843">
        <v>17471</v>
      </c>
      <c r="B56843" s="1">
        <f>DATE(2047,11,1) + TIME(0,0,0)</f>
        <v>53997</v>
      </c>
      <c r="C56843">
        <v>37.056190491000002</v>
      </c>
    </row>
    <row r="56844" spans="1:3" x14ac:dyDescent="0.25">
      <c r="A56844">
        <v>17501</v>
      </c>
      <c r="B56844" s="1">
        <f>DATE(2047,12,1) + TIME(0,0,0)</f>
        <v>54027</v>
      </c>
      <c r="C56844">
        <v>37.062988281000003</v>
      </c>
    </row>
    <row r="56845" spans="1:3" x14ac:dyDescent="0.25">
      <c r="A56845">
        <v>17532</v>
      </c>
      <c r="B56845" s="1">
        <f>DATE(2048,1,1) + TIME(0,0,0)</f>
        <v>54058</v>
      </c>
      <c r="C56845">
        <v>37.070003509999999</v>
      </c>
    </row>
    <row r="56846" spans="1:3" x14ac:dyDescent="0.25">
      <c r="A56846">
        <v>17563</v>
      </c>
      <c r="B56846" s="1">
        <f>DATE(2048,2,1) + TIME(0,0,0)</f>
        <v>54089</v>
      </c>
      <c r="C56846">
        <v>37.077007293999998</v>
      </c>
    </row>
    <row r="56847" spans="1:3" x14ac:dyDescent="0.25">
      <c r="A56847">
        <v>17592</v>
      </c>
      <c r="B56847" s="1">
        <f>DATE(2048,3,1) + TIME(0,0,0)</f>
        <v>54118</v>
      </c>
      <c r="C56847">
        <v>37.083549499999997</v>
      </c>
    </row>
    <row r="56848" spans="1:3" x14ac:dyDescent="0.25">
      <c r="A56848">
        <v>17623</v>
      </c>
      <c r="B56848" s="1">
        <f>DATE(2048,4,1) + TIME(0,0,0)</f>
        <v>54149</v>
      </c>
      <c r="C56848">
        <v>37.090530395999998</v>
      </c>
    </row>
    <row r="56849" spans="1:3" x14ac:dyDescent="0.25">
      <c r="A56849">
        <v>17653</v>
      </c>
      <c r="B56849" s="1">
        <f>DATE(2048,5,1) + TIME(0,0,0)</f>
        <v>54179</v>
      </c>
      <c r="C56849">
        <v>37.097274779999999</v>
      </c>
    </row>
    <row r="56850" spans="1:3" x14ac:dyDescent="0.25">
      <c r="A56850">
        <v>17684</v>
      </c>
      <c r="B56850" s="1">
        <f>DATE(2048,6,1) + TIME(0,0,0)</f>
        <v>54210</v>
      </c>
      <c r="C56850">
        <v>37.104232787999997</v>
      </c>
    </row>
    <row r="56851" spans="1:3" x14ac:dyDescent="0.25">
      <c r="A56851">
        <v>17714</v>
      </c>
      <c r="B56851" s="1">
        <f>DATE(2048,7,1) + TIME(0,0,0)</f>
        <v>54240</v>
      </c>
      <c r="C56851">
        <v>37.110958099000001</v>
      </c>
    </row>
    <row r="56852" spans="1:3" x14ac:dyDescent="0.25">
      <c r="A56852">
        <v>17745</v>
      </c>
      <c r="B56852" s="1">
        <f>DATE(2048,8,1) + TIME(0,0,0)</f>
        <v>54271</v>
      </c>
      <c r="C56852">
        <v>37.117897034000002</v>
      </c>
    </row>
    <row r="56853" spans="1:3" x14ac:dyDescent="0.25">
      <c r="A56853">
        <v>17776</v>
      </c>
      <c r="B56853" s="1">
        <f>DATE(2048,9,1) + TIME(0,0,0)</f>
        <v>54302</v>
      </c>
      <c r="C56853">
        <v>37.124820708999998</v>
      </c>
    </row>
    <row r="56854" spans="1:3" x14ac:dyDescent="0.25">
      <c r="A56854">
        <v>17806</v>
      </c>
      <c r="B56854" s="1">
        <f>DATE(2048,10,1) + TIME(0,0,0)</f>
        <v>54332</v>
      </c>
      <c r="C56854">
        <v>37.131515503000003</v>
      </c>
    </row>
    <row r="56855" spans="1:3" x14ac:dyDescent="0.25">
      <c r="A56855">
        <v>17837</v>
      </c>
      <c r="B56855" s="1">
        <f>DATE(2048,11,1) + TIME(0,0,0)</f>
        <v>54363</v>
      </c>
      <c r="C56855">
        <v>37.138420105000002</v>
      </c>
    </row>
    <row r="56856" spans="1:3" x14ac:dyDescent="0.25">
      <c r="A56856">
        <v>17867</v>
      </c>
      <c r="B56856" s="1">
        <f>DATE(2048,12,1) + TIME(0,0,0)</f>
        <v>54393</v>
      </c>
      <c r="C56856">
        <v>37.145092009999999</v>
      </c>
    </row>
    <row r="56857" spans="1:3" x14ac:dyDescent="0.25">
      <c r="A56857">
        <v>17898</v>
      </c>
      <c r="B56857" s="1">
        <f>DATE(2049,1,1) + TIME(0,0,0)</f>
        <v>54424</v>
      </c>
      <c r="C56857">
        <v>37.151977539000001</v>
      </c>
    </row>
    <row r="56858" spans="1:3" x14ac:dyDescent="0.25">
      <c r="A56858">
        <v>17929</v>
      </c>
      <c r="B56858" s="1">
        <f>DATE(2049,2,1) + TIME(0,0,0)</f>
        <v>54455</v>
      </c>
      <c r="C56858">
        <v>37.158847809000001</v>
      </c>
    </row>
    <row r="56859" spans="1:3" x14ac:dyDescent="0.25">
      <c r="A56859">
        <v>17957</v>
      </c>
      <c r="B56859" s="1">
        <f>DATE(2049,3,1) + TIME(0,0,0)</f>
        <v>54483</v>
      </c>
      <c r="C56859">
        <v>37.165046691999997</v>
      </c>
    </row>
    <row r="56860" spans="1:3" x14ac:dyDescent="0.25">
      <c r="A56860">
        <v>17988</v>
      </c>
      <c r="B56860" s="1">
        <f>DATE(2049,4,1) + TIME(0,0,0)</f>
        <v>54514</v>
      </c>
      <c r="C56860">
        <v>37.171901703000003</v>
      </c>
    </row>
    <row r="56861" spans="1:3" x14ac:dyDescent="0.25">
      <c r="A56861">
        <v>18018</v>
      </c>
      <c r="B56861" s="1">
        <f>DATE(2049,5,1) + TIME(0,0,0)</f>
        <v>54544</v>
      </c>
      <c r="C56861">
        <v>37.178524017000001</v>
      </c>
    </row>
    <row r="56862" spans="1:3" x14ac:dyDescent="0.25">
      <c r="A56862">
        <v>18049</v>
      </c>
      <c r="B56862" s="1">
        <f>DATE(2049,6,1) + TIME(0,0,0)</f>
        <v>54575</v>
      </c>
      <c r="C56862">
        <v>37.185356140000003</v>
      </c>
    </row>
    <row r="56863" spans="1:3" x14ac:dyDescent="0.25">
      <c r="A56863">
        <v>18079</v>
      </c>
      <c r="B56863" s="1">
        <f>DATE(2049,7,1) + TIME(0,0,0)</f>
        <v>54605</v>
      </c>
      <c r="C56863">
        <v>37.191959380999997</v>
      </c>
    </row>
    <row r="56864" spans="1:3" x14ac:dyDescent="0.25">
      <c r="A56864">
        <v>18110</v>
      </c>
      <c r="B56864" s="1">
        <f>DATE(2049,8,1) + TIME(0,0,0)</f>
        <v>54636</v>
      </c>
      <c r="C56864">
        <v>37.198768616000002</v>
      </c>
    </row>
    <row r="56865" spans="1:3" x14ac:dyDescent="0.25">
      <c r="A56865">
        <v>18141</v>
      </c>
      <c r="B56865" s="1">
        <f>DATE(2049,9,1) + TIME(0,0,0)</f>
        <v>54667</v>
      </c>
      <c r="C56865">
        <v>37.205570221000002</v>
      </c>
    </row>
    <row r="56866" spans="1:3" x14ac:dyDescent="0.25">
      <c r="A56866">
        <v>18171</v>
      </c>
      <c r="B56866" s="1">
        <f>DATE(2049,10,1) + TIME(0,0,0)</f>
        <v>54697</v>
      </c>
      <c r="C56866">
        <v>37.212142944</v>
      </c>
    </row>
    <row r="56867" spans="1:3" x14ac:dyDescent="0.25">
      <c r="A56867">
        <v>18202</v>
      </c>
      <c r="B56867" s="1">
        <f>DATE(2049,11,1) + TIME(0,0,0)</f>
        <v>54728</v>
      </c>
      <c r="C56867">
        <v>37.218925476000003</v>
      </c>
    </row>
    <row r="56868" spans="1:3" x14ac:dyDescent="0.25">
      <c r="A56868">
        <v>18232</v>
      </c>
      <c r="B56868" s="1">
        <f>DATE(2049,12,1) + TIME(0,0,0)</f>
        <v>54758</v>
      </c>
      <c r="C56868">
        <v>37.225479126000003</v>
      </c>
    </row>
    <row r="56869" spans="1:3" x14ac:dyDescent="0.25">
      <c r="A56869">
        <v>18263</v>
      </c>
      <c r="B56869" s="1">
        <f>DATE(2050,1,1) + TIME(0,0,0)</f>
        <v>54789</v>
      </c>
      <c r="C56869">
        <v>37.232242583999998</v>
      </c>
    </row>
    <row r="56871" spans="1:3" x14ac:dyDescent="0.25">
      <c r="A56871" t="s">
        <v>97</v>
      </c>
    </row>
    <row r="56873" spans="1:3" x14ac:dyDescent="0.25">
      <c r="A56873" t="s">
        <v>1</v>
      </c>
      <c r="B56873" t="s">
        <v>2</v>
      </c>
      <c r="C56873" t="s">
        <v>3</v>
      </c>
    </row>
    <row r="56874" spans="1:3" x14ac:dyDescent="0.25">
      <c r="A56874">
        <v>0</v>
      </c>
      <c r="B56874" s="1">
        <f>DATE(2000,1,1) + TIME(0,0,0)</f>
        <v>36526</v>
      </c>
      <c r="C56874">
        <v>0</v>
      </c>
    </row>
    <row r="56875" spans="1:3" x14ac:dyDescent="0.25">
      <c r="A56875">
        <v>31</v>
      </c>
      <c r="B56875" s="1">
        <f>DATE(2000,2,1) + TIME(0,0,0)</f>
        <v>36557</v>
      </c>
      <c r="C56875">
        <v>4.2883481979000004</v>
      </c>
    </row>
    <row r="56876" spans="1:3" x14ac:dyDescent="0.25">
      <c r="A56876">
        <v>60</v>
      </c>
      <c r="B56876" s="1">
        <f>DATE(2000,3,1) + TIME(0,0,0)</f>
        <v>36586</v>
      </c>
      <c r="C56876">
        <v>8.0830678939999991</v>
      </c>
    </row>
    <row r="56877" spans="1:3" x14ac:dyDescent="0.25">
      <c r="A56877">
        <v>91</v>
      </c>
      <c r="B56877" s="1">
        <f>DATE(2000,4,1) + TIME(0,0,0)</f>
        <v>36617</v>
      </c>
      <c r="C56877">
        <v>10.895326614</v>
      </c>
    </row>
    <row r="56878" spans="1:3" x14ac:dyDescent="0.25">
      <c r="A56878">
        <v>121</v>
      </c>
      <c r="B56878" s="1">
        <f>DATE(2000,5,1) + TIME(0,0,0)</f>
        <v>36647</v>
      </c>
      <c r="C56878">
        <v>13.185606956000001</v>
      </c>
    </row>
    <row r="56879" spans="1:3" x14ac:dyDescent="0.25">
      <c r="A56879">
        <v>152</v>
      </c>
      <c r="B56879" s="1">
        <f>DATE(2000,6,1) + TIME(0,0,0)</f>
        <v>36678</v>
      </c>
      <c r="C56879">
        <v>15.159198761000001</v>
      </c>
    </row>
    <row r="56880" spans="1:3" x14ac:dyDescent="0.25">
      <c r="A56880">
        <v>182</v>
      </c>
      <c r="B56880" s="1">
        <f>DATE(2000,7,1) + TIME(0,0,0)</f>
        <v>36708</v>
      </c>
      <c r="C56880">
        <v>16.706657409999998</v>
      </c>
    </row>
    <row r="56881" spans="1:3" x14ac:dyDescent="0.25">
      <c r="A56881">
        <v>213</v>
      </c>
      <c r="B56881" s="1">
        <f>DATE(2000,8,1) + TIME(0,0,0)</f>
        <v>36739</v>
      </c>
      <c r="C56881">
        <v>18.063163757000002</v>
      </c>
    </row>
    <row r="56882" spans="1:3" x14ac:dyDescent="0.25">
      <c r="A56882">
        <v>244</v>
      </c>
      <c r="B56882" s="1">
        <f>DATE(2000,9,1) + TIME(0,0,0)</f>
        <v>36770</v>
      </c>
      <c r="C56882">
        <v>19.226259232</v>
      </c>
    </row>
    <row r="56883" spans="1:3" x14ac:dyDescent="0.25">
      <c r="A56883">
        <v>274</v>
      </c>
      <c r="B56883" s="1">
        <f>DATE(2000,10,1) + TIME(0,0,0)</f>
        <v>36800</v>
      </c>
      <c r="C56883">
        <v>20.165884018</v>
      </c>
    </row>
    <row r="56884" spans="1:3" x14ac:dyDescent="0.25">
      <c r="A56884">
        <v>305</v>
      </c>
      <c r="B56884" s="1">
        <f>DATE(2000,11,1) + TIME(0,0,0)</f>
        <v>36831</v>
      </c>
      <c r="C56884">
        <v>20.981630325000001</v>
      </c>
    </row>
    <row r="56885" spans="1:3" x14ac:dyDescent="0.25">
      <c r="A56885">
        <v>335</v>
      </c>
      <c r="B56885" s="1">
        <f>DATE(2000,12,1) + TIME(0,0,0)</f>
        <v>36861</v>
      </c>
      <c r="C56885">
        <v>21.670043945</v>
      </c>
    </row>
    <row r="56886" spans="1:3" x14ac:dyDescent="0.25">
      <c r="A56886">
        <v>366</v>
      </c>
      <c r="B56886" s="1">
        <f>DATE(2001,1,1) + TIME(0,0,0)</f>
        <v>36892</v>
      </c>
      <c r="C56886">
        <v>22.296701430999999</v>
      </c>
    </row>
    <row r="56887" spans="1:3" x14ac:dyDescent="0.25">
      <c r="A56887">
        <v>397</v>
      </c>
      <c r="B56887" s="1">
        <f>DATE(2001,2,1) + TIME(0,0,0)</f>
        <v>36923</v>
      </c>
      <c r="C56887">
        <v>22.856018066000001</v>
      </c>
    </row>
    <row r="56888" spans="1:3" x14ac:dyDescent="0.25">
      <c r="A56888">
        <v>425</v>
      </c>
      <c r="B56888" s="1">
        <f>DATE(2001,3,1) + TIME(0,0,0)</f>
        <v>36951</v>
      </c>
      <c r="C56888">
        <v>23.315460205000001</v>
      </c>
    </row>
    <row r="56889" spans="1:3" x14ac:dyDescent="0.25">
      <c r="A56889">
        <v>456</v>
      </c>
      <c r="B56889" s="1">
        <f>DATE(2001,4,1) + TIME(0,0,0)</f>
        <v>36982</v>
      </c>
      <c r="C56889">
        <v>23.779392242</v>
      </c>
    </row>
    <row r="56890" spans="1:3" x14ac:dyDescent="0.25">
      <c r="A56890">
        <v>486</v>
      </c>
      <c r="B56890" s="1">
        <f>DATE(2001,5,1) + TIME(0,0,0)</f>
        <v>37012</v>
      </c>
      <c r="C56890">
        <v>24.193748474</v>
      </c>
    </row>
    <row r="56891" spans="1:3" x14ac:dyDescent="0.25">
      <c r="A56891">
        <v>517</v>
      </c>
      <c r="B56891" s="1">
        <f>DATE(2001,6,1) + TIME(0,0,0)</f>
        <v>37043</v>
      </c>
      <c r="C56891">
        <v>24.592594147</v>
      </c>
    </row>
    <row r="56892" spans="1:3" x14ac:dyDescent="0.25">
      <c r="A56892">
        <v>547</v>
      </c>
      <c r="B56892" s="1">
        <f>DATE(2001,7,1) + TIME(0,0,0)</f>
        <v>37073</v>
      </c>
      <c r="C56892">
        <v>24.955745697000001</v>
      </c>
    </row>
    <row r="56893" spans="1:3" x14ac:dyDescent="0.25">
      <c r="A56893">
        <v>578</v>
      </c>
      <c r="B56893" s="1">
        <f>DATE(2001,8,1) + TIME(0,0,0)</f>
        <v>37104</v>
      </c>
      <c r="C56893">
        <v>25.311267853</v>
      </c>
    </row>
    <row r="56894" spans="1:3" x14ac:dyDescent="0.25">
      <c r="A56894">
        <v>609</v>
      </c>
      <c r="B56894" s="1">
        <f>DATE(2001,9,1) + TIME(0,0,0)</f>
        <v>37135</v>
      </c>
      <c r="C56894">
        <v>25.648572922</v>
      </c>
    </row>
    <row r="56895" spans="1:3" x14ac:dyDescent="0.25">
      <c r="A56895">
        <v>639</v>
      </c>
      <c r="B56895" s="1">
        <f>DATE(2001,10,1) + TIME(0,0,0)</f>
        <v>37165</v>
      </c>
      <c r="C56895">
        <v>25.959630965999999</v>
      </c>
    </row>
    <row r="56896" spans="1:3" x14ac:dyDescent="0.25">
      <c r="A56896">
        <v>670</v>
      </c>
      <c r="B56896" s="1">
        <f>DATE(2001,11,1) + TIME(0,0,0)</f>
        <v>37196</v>
      </c>
      <c r="C56896">
        <v>26.267126083000001</v>
      </c>
    </row>
    <row r="56897" spans="1:3" x14ac:dyDescent="0.25">
      <c r="A56897">
        <v>700</v>
      </c>
      <c r="B56897" s="1">
        <f>DATE(2001,12,1) + TIME(0,0,0)</f>
        <v>37226</v>
      </c>
      <c r="C56897">
        <v>26.552513123000001</v>
      </c>
    </row>
    <row r="56898" spans="1:3" x14ac:dyDescent="0.25">
      <c r="A56898">
        <v>731</v>
      </c>
      <c r="B56898" s="1">
        <f>DATE(2002,1,1) + TIME(0,0,0)</f>
        <v>37257</v>
      </c>
      <c r="C56898">
        <v>26.835605620999999</v>
      </c>
    </row>
    <row r="56899" spans="1:3" x14ac:dyDescent="0.25">
      <c r="A56899">
        <v>762</v>
      </c>
      <c r="B56899" s="1">
        <f>DATE(2002,2,1) + TIME(0,0,0)</f>
        <v>37288</v>
      </c>
      <c r="C56899">
        <v>27.108043671000001</v>
      </c>
    </row>
    <row r="56900" spans="1:3" x14ac:dyDescent="0.25">
      <c r="A56900">
        <v>790</v>
      </c>
      <c r="B56900" s="1">
        <f>DATE(2002,3,1) + TIME(0,0,0)</f>
        <v>37316</v>
      </c>
      <c r="C56900">
        <v>27.347040176</v>
      </c>
    </row>
    <row r="56901" spans="1:3" x14ac:dyDescent="0.25">
      <c r="A56901">
        <v>821</v>
      </c>
      <c r="B56901" s="1">
        <f>DATE(2002,4,1) + TIME(0,0,0)</f>
        <v>37347</v>
      </c>
      <c r="C56901">
        <v>27.604787826999999</v>
      </c>
    </row>
    <row r="56902" spans="1:3" x14ac:dyDescent="0.25">
      <c r="A56902">
        <v>851</v>
      </c>
      <c r="B56902" s="1">
        <f>DATE(2002,5,1) + TIME(0,0,0)</f>
        <v>37377</v>
      </c>
      <c r="C56902">
        <v>27.847257614</v>
      </c>
    </row>
    <row r="56903" spans="1:3" x14ac:dyDescent="0.25">
      <c r="A56903">
        <v>882</v>
      </c>
      <c r="B56903" s="1">
        <f>DATE(2002,6,1) + TIME(0,0,0)</f>
        <v>37408</v>
      </c>
      <c r="C56903">
        <v>28.090562819999999</v>
      </c>
    </row>
    <row r="56904" spans="1:3" x14ac:dyDescent="0.25">
      <c r="A56904">
        <v>912</v>
      </c>
      <c r="B56904" s="1">
        <f>DATE(2002,7,1) + TIME(0,0,0)</f>
        <v>37438</v>
      </c>
      <c r="C56904">
        <v>28.319356918</v>
      </c>
    </row>
    <row r="56905" spans="1:3" x14ac:dyDescent="0.25">
      <c r="A56905">
        <v>943</v>
      </c>
      <c r="B56905" s="1">
        <f>DATE(2002,8,1) + TIME(0,0,0)</f>
        <v>37469</v>
      </c>
      <c r="C56905">
        <v>28.548809051999999</v>
      </c>
    </row>
    <row r="56906" spans="1:3" x14ac:dyDescent="0.25">
      <c r="A56906">
        <v>974</v>
      </c>
      <c r="B56906" s="1">
        <f>DATE(2002,9,1) + TIME(0,0,0)</f>
        <v>37500</v>
      </c>
      <c r="C56906">
        <v>28.771781920999999</v>
      </c>
    </row>
    <row r="56907" spans="1:3" x14ac:dyDescent="0.25">
      <c r="A56907">
        <v>1004</v>
      </c>
      <c r="B56907" s="1">
        <f>DATE(2002,10,1) + TIME(0,0,0)</f>
        <v>37530</v>
      </c>
      <c r="C56907">
        <v>28.981338501</v>
      </c>
    </row>
    <row r="56908" spans="1:3" x14ac:dyDescent="0.25">
      <c r="A56908">
        <v>1035</v>
      </c>
      <c r="B56908" s="1">
        <f>DATE(2002,11,1) + TIME(0,0,0)</f>
        <v>37561</v>
      </c>
      <c r="C56908">
        <v>29.190519333000001</v>
      </c>
    </row>
    <row r="56909" spans="1:3" x14ac:dyDescent="0.25">
      <c r="A56909">
        <v>1065</v>
      </c>
      <c r="B56909" s="1">
        <f>DATE(2002,12,1) + TIME(0,0,0)</f>
        <v>37591</v>
      </c>
      <c r="C56909">
        <v>29.38574028</v>
      </c>
    </row>
    <row r="56910" spans="1:3" x14ac:dyDescent="0.25">
      <c r="A56910">
        <v>1096</v>
      </c>
      <c r="B56910" s="1">
        <f>DATE(2003,1,1) + TIME(0,0,0)</f>
        <v>37622</v>
      </c>
      <c r="C56910">
        <v>29.580387115000001</v>
      </c>
    </row>
    <row r="56911" spans="1:3" x14ac:dyDescent="0.25">
      <c r="A56911">
        <v>1127</v>
      </c>
      <c r="B56911" s="1">
        <f>DATE(2003,2,1) + TIME(0,0,0)</f>
        <v>37653</v>
      </c>
      <c r="C56911">
        <v>29.768424988</v>
      </c>
    </row>
    <row r="56912" spans="1:3" x14ac:dyDescent="0.25">
      <c r="A56912">
        <v>1155</v>
      </c>
      <c r="B56912" s="1">
        <f>DATE(2003,3,1) + TIME(0,0,0)</f>
        <v>37681</v>
      </c>
      <c r="C56912">
        <v>29.932603835999998</v>
      </c>
    </row>
    <row r="56913" spans="1:3" x14ac:dyDescent="0.25">
      <c r="A56913">
        <v>1186</v>
      </c>
      <c r="B56913" s="1">
        <f>DATE(2003,4,1) + TIME(0,0,0)</f>
        <v>37712</v>
      </c>
      <c r="C56913">
        <v>30.108114242999999</v>
      </c>
    </row>
    <row r="56914" spans="1:3" x14ac:dyDescent="0.25">
      <c r="A56914">
        <v>1216</v>
      </c>
      <c r="B56914" s="1">
        <f>DATE(2003,5,1) + TIME(0,0,0)</f>
        <v>37742</v>
      </c>
      <c r="C56914">
        <v>30.271669387999999</v>
      </c>
    </row>
    <row r="56915" spans="1:3" x14ac:dyDescent="0.25">
      <c r="A56915">
        <v>1247</v>
      </c>
      <c r="B56915" s="1">
        <f>DATE(2003,6,1) + TIME(0,0,0)</f>
        <v>37773</v>
      </c>
      <c r="C56915">
        <v>30.433977126999999</v>
      </c>
    </row>
    <row r="56916" spans="1:3" x14ac:dyDescent="0.25">
      <c r="A56916">
        <v>1277</v>
      </c>
      <c r="B56916" s="1">
        <f>DATE(2003,7,1) + TIME(0,0,0)</f>
        <v>37803</v>
      </c>
      <c r="C56916">
        <v>30.584283829</v>
      </c>
    </row>
    <row r="56917" spans="1:3" x14ac:dyDescent="0.25">
      <c r="A56917">
        <v>1308</v>
      </c>
      <c r="B56917" s="1">
        <f>DATE(2003,8,1) + TIME(0,0,0)</f>
        <v>37834</v>
      </c>
      <c r="C56917">
        <v>30.732475280999999</v>
      </c>
    </row>
    <row r="56918" spans="1:3" x14ac:dyDescent="0.25">
      <c r="A56918">
        <v>1339</v>
      </c>
      <c r="B56918" s="1">
        <f>DATE(2003,9,1) + TIME(0,0,0)</f>
        <v>37865</v>
      </c>
      <c r="C56918">
        <v>30.873466491999999</v>
      </c>
    </row>
    <row r="56919" spans="1:3" x14ac:dyDescent="0.25">
      <c r="A56919">
        <v>1369</v>
      </c>
      <c r="B56919" s="1">
        <f>DATE(2003,10,1) + TIME(0,0,0)</f>
        <v>37895</v>
      </c>
      <c r="C56919">
        <v>31.003257751</v>
      </c>
    </row>
    <row r="56920" spans="1:3" x14ac:dyDescent="0.25">
      <c r="A56920">
        <v>1400</v>
      </c>
      <c r="B56920" s="1">
        <f>DATE(2003,11,1) + TIME(0,0,0)</f>
        <v>37926</v>
      </c>
      <c r="C56920">
        <v>31.131065369000002</v>
      </c>
    </row>
    <row r="56921" spans="1:3" x14ac:dyDescent="0.25">
      <c r="A56921">
        <v>1430</v>
      </c>
      <c r="B56921" s="1">
        <f>DATE(2003,12,1) + TIME(0,0,0)</f>
        <v>37956</v>
      </c>
      <c r="C56921">
        <v>31.250106811999999</v>
      </c>
    </row>
    <row r="56922" spans="1:3" x14ac:dyDescent="0.25">
      <c r="A56922">
        <v>1461</v>
      </c>
      <c r="B56922" s="1">
        <f>DATE(2004,1,1) + TIME(0,0,0)</f>
        <v>37987</v>
      </c>
      <c r="C56922">
        <v>31.369905471999999</v>
      </c>
    </row>
    <row r="56923" spans="1:3" x14ac:dyDescent="0.25">
      <c r="A56923">
        <v>1492</v>
      </c>
      <c r="B56923" s="1">
        <f>DATE(2004,2,1) + TIME(0,0,0)</f>
        <v>38018</v>
      </c>
      <c r="C56923">
        <v>31.487318039000002</v>
      </c>
    </row>
    <row r="56924" spans="1:3" x14ac:dyDescent="0.25">
      <c r="A56924">
        <v>1521</v>
      </c>
      <c r="B56924" s="1">
        <f>DATE(2004,3,1) + TIME(0,0,0)</f>
        <v>38047</v>
      </c>
      <c r="C56924">
        <v>31.595165253000001</v>
      </c>
    </row>
    <row r="56925" spans="1:3" x14ac:dyDescent="0.25">
      <c r="A56925">
        <v>1552</v>
      </c>
      <c r="B56925" s="1">
        <f>DATE(2004,4,1) + TIME(0,0,0)</f>
        <v>38078</v>
      </c>
      <c r="C56925">
        <v>31.708385467999999</v>
      </c>
    </row>
    <row r="56926" spans="1:3" x14ac:dyDescent="0.25">
      <c r="A56926">
        <v>1582</v>
      </c>
      <c r="B56926" s="1">
        <f>DATE(2004,5,1) + TIME(0,0,0)</f>
        <v>38108</v>
      </c>
      <c r="C56926">
        <v>31.816131592000001</v>
      </c>
    </row>
    <row r="56927" spans="1:3" x14ac:dyDescent="0.25">
      <c r="A56927">
        <v>1613</v>
      </c>
      <c r="B56927" s="1">
        <f>DATE(2004,6,1) + TIME(0,0,0)</f>
        <v>38139</v>
      </c>
      <c r="C56927">
        <v>31.925880432</v>
      </c>
    </row>
    <row r="56928" spans="1:3" x14ac:dyDescent="0.25">
      <c r="A56928">
        <v>1643</v>
      </c>
      <c r="B56928" s="1">
        <f>DATE(2004,7,1) + TIME(0,0,0)</f>
        <v>38169</v>
      </c>
      <c r="C56928">
        <v>32.030796051000003</v>
      </c>
    </row>
    <row r="56929" spans="1:3" x14ac:dyDescent="0.25">
      <c r="A56929">
        <v>1674</v>
      </c>
      <c r="B56929" s="1">
        <f>DATE(2004,8,1) + TIME(0,0,0)</f>
        <v>38200</v>
      </c>
      <c r="C56929">
        <v>32.138031005999999</v>
      </c>
    </row>
    <row r="56930" spans="1:3" x14ac:dyDescent="0.25">
      <c r="A56930">
        <v>1705</v>
      </c>
      <c r="B56930" s="1">
        <f>DATE(2004,9,1) + TIME(0,0,0)</f>
        <v>38231</v>
      </c>
      <c r="C56930">
        <v>32.244186401</v>
      </c>
    </row>
    <row r="56931" spans="1:3" x14ac:dyDescent="0.25">
      <c r="A56931">
        <v>1735</v>
      </c>
      <c r="B56931" s="1">
        <f>DATE(2004,10,1) + TIME(0,0,0)</f>
        <v>38261</v>
      </c>
      <c r="C56931">
        <v>32.345958709999998</v>
      </c>
    </row>
    <row r="56932" spans="1:3" x14ac:dyDescent="0.25">
      <c r="A56932">
        <v>1766</v>
      </c>
      <c r="B56932" s="1">
        <f>DATE(2004,11,1) + TIME(0,0,0)</f>
        <v>38292</v>
      </c>
      <c r="C56932">
        <v>32.450214385999999</v>
      </c>
    </row>
    <row r="56933" spans="1:3" x14ac:dyDescent="0.25">
      <c r="A56933">
        <v>1796</v>
      </c>
      <c r="B56933" s="1">
        <f>DATE(2004,12,1) + TIME(0,0,0)</f>
        <v>38322</v>
      </c>
      <c r="C56933">
        <v>32.550258636000002</v>
      </c>
    </row>
    <row r="56934" spans="1:3" x14ac:dyDescent="0.25">
      <c r="A56934">
        <v>1827</v>
      </c>
      <c r="B56934" s="1">
        <f>DATE(2005,1,1) + TIME(0,0,0)</f>
        <v>38353</v>
      </c>
      <c r="C56934">
        <v>32.652744292999998</v>
      </c>
    </row>
    <row r="56935" spans="1:3" x14ac:dyDescent="0.25">
      <c r="A56935">
        <v>1858</v>
      </c>
      <c r="B56935" s="1">
        <f>DATE(2005,2,1) + TIME(0,0,0)</f>
        <v>38384</v>
      </c>
      <c r="C56935">
        <v>32.754272460999999</v>
      </c>
    </row>
    <row r="56936" spans="1:3" x14ac:dyDescent="0.25">
      <c r="A56936">
        <v>1886</v>
      </c>
      <c r="B56936" s="1">
        <f>DATE(2005,3,1) + TIME(0,0,0)</f>
        <v>38412</v>
      </c>
      <c r="C56936">
        <v>32.845100403000004</v>
      </c>
    </row>
    <row r="56937" spans="1:3" x14ac:dyDescent="0.25">
      <c r="A56937">
        <v>1917</v>
      </c>
      <c r="B56937" s="1">
        <f>DATE(2005,4,1) + TIME(0,0,0)</f>
        <v>38443</v>
      </c>
      <c r="C56937">
        <v>32.944652556999998</v>
      </c>
    </row>
    <row r="56938" spans="1:3" x14ac:dyDescent="0.25">
      <c r="A56938">
        <v>1947</v>
      </c>
      <c r="B56938" s="1">
        <f>DATE(2005,5,1) + TIME(0,0,0)</f>
        <v>38473</v>
      </c>
      <c r="C56938">
        <v>33.039966583000002</v>
      </c>
    </row>
    <row r="56939" spans="1:3" x14ac:dyDescent="0.25">
      <c r="A56939">
        <v>1978</v>
      </c>
      <c r="B56939" s="1">
        <f>DATE(2005,6,1) + TIME(0,0,0)</f>
        <v>38504</v>
      </c>
      <c r="C56939">
        <v>33.137374878000003</v>
      </c>
    </row>
    <row r="56940" spans="1:3" x14ac:dyDescent="0.25">
      <c r="A56940">
        <v>2008</v>
      </c>
      <c r="B56940" s="1">
        <f>DATE(2005,7,1) + TIME(0,0,0)</f>
        <v>38534</v>
      </c>
      <c r="C56940">
        <v>33.230583191000001</v>
      </c>
    </row>
    <row r="56941" spans="1:3" x14ac:dyDescent="0.25">
      <c r="A56941">
        <v>2039</v>
      </c>
      <c r="B56941" s="1">
        <f>DATE(2005,8,1) + TIME(0,0,0)</f>
        <v>38565</v>
      </c>
      <c r="C56941">
        <v>33.325798034999998</v>
      </c>
    </row>
    <row r="56942" spans="1:3" x14ac:dyDescent="0.25">
      <c r="A56942">
        <v>2070</v>
      </c>
      <c r="B56942" s="1">
        <f>DATE(2005,9,1) + TIME(0,0,0)</f>
        <v>38596</v>
      </c>
      <c r="C56942">
        <v>33.419898987000003</v>
      </c>
    </row>
    <row r="56943" spans="1:3" x14ac:dyDescent="0.25">
      <c r="A56943">
        <v>2100</v>
      </c>
      <c r="B56943" s="1">
        <f>DATE(2005,10,1) + TIME(0,0,0)</f>
        <v>38626</v>
      </c>
      <c r="C56943">
        <v>33.509902953999998</v>
      </c>
    </row>
    <row r="56944" spans="1:3" x14ac:dyDescent="0.25">
      <c r="A56944">
        <v>2131</v>
      </c>
      <c r="B56944" s="1">
        <f>DATE(2005,11,1) + TIME(0,0,0)</f>
        <v>38657</v>
      </c>
      <c r="C56944">
        <v>33.601814269999998</v>
      </c>
    </row>
    <row r="56945" spans="1:3" x14ac:dyDescent="0.25">
      <c r="A56945">
        <v>2161</v>
      </c>
      <c r="B56945" s="1">
        <f>DATE(2005,12,1) + TIME(0,0,0)</f>
        <v>38687</v>
      </c>
      <c r="C56945">
        <v>33.689685822000001</v>
      </c>
    </row>
    <row r="56946" spans="1:3" x14ac:dyDescent="0.25">
      <c r="A56946">
        <v>2192</v>
      </c>
      <c r="B56946" s="1">
        <f>DATE(2006,1,1) + TIME(0,0,0)</f>
        <v>38718</v>
      </c>
      <c r="C56946">
        <v>33.779403686999999</v>
      </c>
    </row>
    <row r="56947" spans="1:3" x14ac:dyDescent="0.25">
      <c r="A56947">
        <v>2223</v>
      </c>
      <c r="B56947" s="1">
        <f>DATE(2006,2,1) + TIME(0,0,0)</f>
        <v>38749</v>
      </c>
      <c r="C56947">
        <v>33.868099213000001</v>
      </c>
    </row>
    <row r="56948" spans="1:3" x14ac:dyDescent="0.25">
      <c r="A56948">
        <v>2251</v>
      </c>
      <c r="B56948" s="1">
        <f>DATE(2006,3,1) + TIME(0,0,0)</f>
        <v>38777</v>
      </c>
      <c r="C56948">
        <v>33.947277069000002</v>
      </c>
    </row>
    <row r="56949" spans="1:3" x14ac:dyDescent="0.25">
      <c r="A56949">
        <v>2282</v>
      </c>
      <c r="B56949" s="1">
        <f>DATE(2006,4,1) + TIME(0,0,0)</f>
        <v>38808</v>
      </c>
      <c r="C56949">
        <v>34.033901215</v>
      </c>
    </row>
    <row r="56950" spans="1:3" x14ac:dyDescent="0.25">
      <c r="A56950">
        <v>2312</v>
      </c>
      <c r="B56950" s="1">
        <f>DATE(2006,5,1) + TIME(0,0,0)</f>
        <v>38838</v>
      </c>
      <c r="C56950">
        <v>34.116691588999998</v>
      </c>
    </row>
    <row r="56951" spans="1:3" x14ac:dyDescent="0.25">
      <c r="A56951">
        <v>2343</v>
      </c>
      <c r="B56951" s="1">
        <f>DATE(2006,6,1) + TIME(0,0,0)</f>
        <v>38869</v>
      </c>
      <c r="C56951">
        <v>34.201175689999999</v>
      </c>
    </row>
    <row r="56952" spans="1:3" x14ac:dyDescent="0.25">
      <c r="A56952">
        <v>2373</v>
      </c>
      <c r="B56952" s="1">
        <f>DATE(2006,7,1) + TIME(0,0,0)</f>
        <v>38899</v>
      </c>
      <c r="C56952">
        <v>34.281906128000003</v>
      </c>
    </row>
    <row r="56953" spans="1:3" x14ac:dyDescent="0.25">
      <c r="A56953">
        <v>2404</v>
      </c>
      <c r="B56953" s="1">
        <f>DATE(2006,8,1) + TIME(0,0,0)</f>
        <v>38930</v>
      </c>
      <c r="C56953">
        <v>34.364299774000003</v>
      </c>
    </row>
    <row r="56954" spans="1:3" x14ac:dyDescent="0.25">
      <c r="A56954">
        <v>2435</v>
      </c>
      <c r="B56954" s="1">
        <f>DATE(2006,9,1) + TIME(0,0,0)</f>
        <v>38961</v>
      </c>
      <c r="C56954">
        <v>34.445644379000001</v>
      </c>
    </row>
    <row r="56955" spans="1:3" x14ac:dyDescent="0.25">
      <c r="A56955">
        <v>2465</v>
      </c>
      <c r="B56955" s="1">
        <f>DATE(2006,10,1) + TIME(0,0,0)</f>
        <v>38991</v>
      </c>
      <c r="C56955">
        <v>34.523365020999996</v>
      </c>
    </row>
    <row r="56956" spans="1:3" x14ac:dyDescent="0.25">
      <c r="A56956">
        <v>2496</v>
      </c>
      <c r="B56956" s="1">
        <f>DATE(2006,11,1) + TIME(0,0,0)</f>
        <v>39022</v>
      </c>
      <c r="C56956">
        <v>34.602661132999998</v>
      </c>
    </row>
    <row r="56957" spans="1:3" x14ac:dyDescent="0.25">
      <c r="A56957">
        <v>2526</v>
      </c>
      <c r="B56957" s="1">
        <f>DATE(2006,12,1) + TIME(0,0,0)</f>
        <v>39052</v>
      </c>
      <c r="C56957">
        <v>34.678436279000003</v>
      </c>
    </row>
    <row r="56958" spans="1:3" x14ac:dyDescent="0.25">
      <c r="A56958">
        <v>2557</v>
      </c>
      <c r="B56958" s="1">
        <f>DATE(2007,1,1) + TIME(0,0,0)</f>
        <v>39083</v>
      </c>
      <c r="C56958">
        <v>34.755771637000002</v>
      </c>
    </row>
    <row r="56959" spans="1:3" x14ac:dyDescent="0.25">
      <c r="A56959">
        <v>2588</v>
      </c>
      <c r="B56959" s="1">
        <f>DATE(2007,2,1) + TIME(0,0,0)</f>
        <v>39114</v>
      </c>
      <c r="C56959">
        <v>34.832141876000001</v>
      </c>
    </row>
    <row r="56960" spans="1:3" x14ac:dyDescent="0.25">
      <c r="A56960">
        <v>2616</v>
      </c>
      <c r="B56960" s="1">
        <f>DATE(2007,3,1) + TIME(0,0,0)</f>
        <v>39142</v>
      </c>
      <c r="C56960">
        <v>34.900302887000002</v>
      </c>
    </row>
    <row r="56961" spans="1:3" x14ac:dyDescent="0.25">
      <c r="A56961">
        <v>2647</v>
      </c>
      <c r="B56961" s="1">
        <f>DATE(2007,4,1) + TIME(0,0,0)</f>
        <v>39173</v>
      </c>
      <c r="C56961">
        <v>34.974884033000002</v>
      </c>
    </row>
    <row r="56962" spans="1:3" x14ac:dyDescent="0.25">
      <c r="A56962">
        <v>2677</v>
      </c>
      <c r="B56962" s="1">
        <f>DATE(2007,5,1) + TIME(0,0,0)</f>
        <v>39203</v>
      </c>
      <c r="C56962">
        <v>35.046218871999997</v>
      </c>
    </row>
    <row r="56963" spans="1:3" x14ac:dyDescent="0.25">
      <c r="A56963">
        <v>2708</v>
      </c>
      <c r="B56963" s="1">
        <f>DATE(2007,6,1) + TIME(0,0,0)</f>
        <v>39234</v>
      </c>
      <c r="C56963">
        <v>35.119216919000003</v>
      </c>
    </row>
    <row r="56964" spans="1:3" x14ac:dyDescent="0.25">
      <c r="A56964">
        <v>2738</v>
      </c>
      <c r="B56964" s="1">
        <f>DATE(2007,7,1) + TIME(0,0,0)</f>
        <v>39264</v>
      </c>
      <c r="C56964">
        <v>35.189121245999999</v>
      </c>
    </row>
    <row r="56965" spans="1:3" x14ac:dyDescent="0.25">
      <c r="A56965">
        <v>2769</v>
      </c>
      <c r="B56965" s="1">
        <f>DATE(2007,8,1) + TIME(0,0,0)</f>
        <v>39295</v>
      </c>
      <c r="C56965">
        <v>35.260570526000002</v>
      </c>
    </row>
    <row r="56966" spans="1:3" x14ac:dyDescent="0.25">
      <c r="A56966">
        <v>2800</v>
      </c>
      <c r="B56966" s="1">
        <f>DATE(2007,9,1) + TIME(0,0,0)</f>
        <v>39326</v>
      </c>
      <c r="C56966">
        <v>35.331211089999996</v>
      </c>
    </row>
    <row r="56967" spans="1:3" x14ac:dyDescent="0.25">
      <c r="A56967">
        <v>2830</v>
      </c>
      <c r="B56967" s="1">
        <f>DATE(2007,10,1) + TIME(0,0,0)</f>
        <v>39356</v>
      </c>
      <c r="C56967">
        <v>35.398811340000002</v>
      </c>
    </row>
    <row r="56968" spans="1:3" x14ac:dyDescent="0.25">
      <c r="A56968">
        <v>2861</v>
      </c>
      <c r="B56968" s="1">
        <f>DATE(2007,11,1) + TIME(0,0,0)</f>
        <v>39387</v>
      </c>
      <c r="C56968">
        <v>35.467887877999999</v>
      </c>
    </row>
    <row r="56969" spans="1:3" x14ac:dyDescent="0.25">
      <c r="A56969">
        <v>2891</v>
      </c>
      <c r="B56969" s="1">
        <f>DATE(2007,12,1) + TIME(0,0,0)</f>
        <v>39417</v>
      </c>
      <c r="C56969">
        <v>35.534011841000002</v>
      </c>
    </row>
    <row r="56970" spans="1:3" x14ac:dyDescent="0.25">
      <c r="A56970">
        <v>2922</v>
      </c>
      <c r="B56970" s="1">
        <f>DATE(2008,1,1) + TIME(0,0,0)</f>
        <v>39448</v>
      </c>
      <c r="C56970">
        <v>35.601608276</v>
      </c>
    </row>
    <row r="56971" spans="1:3" x14ac:dyDescent="0.25">
      <c r="A56971">
        <v>2953</v>
      </c>
      <c r="B56971" s="1">
        <f>DATE(2008,2,1) + TIME(0,0,0)</f>
        <v>39479</v>
      </c>
      <c r="C56971">
        <v>35.668468474999997</v>
      </c>
    </row>
    <row r="56972" spans="1:3" x14ac:dyDescent="0.25">
      <c r="A56972">
        <v>2982</v>
      </c>
      <c r="B56972" s="1">
        <f>DATE(2008,3,1) + TIME(0,0,0)</f>
        <v>39508</v>
      </c>
      <c r="C56972">
        <v>35.730358123999999</v>
      </c>
    </row>
    <row r="56973" spans="1:3" x14ac:dyDescent="0.25">
      <c r="A56973">
        <v>3013</v>
      </c>
      <c r="B56973" s="1">
        <f>DATE(2008,4,1) + TIME(0,0,0)</f>
        <v>39539</v>
      </c>
      <c r="C56973">
        <v>35.795825958000002</v>
      </c>
    </row>
    <row r="56974" spans="1:3" x14ac:dyDescent="0.25">
      <c r="A56974">
        <v>3043</v>
      </c>
      <c r="B56974" s="1">
        <f>DATE(2008,5,1) + TIME(0,0,0)</f>
        <v>39569</v>
      </c>
      <c r="C56974">
        <v>35.858528137</v>
      </c>
    </row>
    <row r="56975" spans="1:3" x14ac:dyDescent="0.25">
      <c r="A56975">
        <v>3074</v>
      </c>
      <c r="B56975" s="1">
        <f>DATE(2008,6,1) + TIME(0,0,0)</f>
        <v>39600</v>
      </c>
      <c r="C56975">
        <v>35.922664642000001</v>
      </c>
    </row>
    <row r="56976" spans="1:3" x14ac:dyDescent="0.25">
      <c r="A56976">
        <v>3104</v>
      </c>
      <c r="B56976" s="1">
        <f>DATE(2008,7,1) + TIME(0,0,0)</f>
        <v>39630</v>
      </c>
      <c r="C56976">
        <v>35.984119415000002</v>
      </c>
    </row>
    <row r="56977" spans="1:3" x14ac:dyDescent="0.25">
      <c r="A56977">
        <v>3135</v>
      </c>
      <c r="B56977" s="1">
        <f>DATE(2008,8,1) + TIME(0,0,0)</f>
        <v>39661</v>
      </c>
      <c r="C56977">
        <v>36.047008513999998</v>
      </c>
    </row>
    <row r="56978" spans="1:3" x14ac:dyDescent="0.25">
      <c r="A56978">
        <v>3166</v>
      </c>
      <c r="B56978" s="1">
        <f>DATE(2008,9,1) + TIME(0,0,0)</f>
        <v>39692</v>
      </c>
      <c r="C56978">
        <v>36.109283447000003</v>
      </c>
    </row>
    <row r="56979" spans="1:3" x14ac:dyDescent="0.25">
      <c r="A56979">
        <v>3196</v>
      </c>
      <c r="B56979" s="1">
        <f>DATE(2008,10,1) + TIME(0,0,0)</f>
        <v>39722</v>
      </c>
      <c r="C56979">
        <v>36.168972015000001</v>
      </c>
    </row>
    <row r="56980" spans="1:3" x14ac:dyDescent="0.25">
      <c r="A56980">
        <v>3227</v>
      </c>
      <c r="B56980" s="1">
        <f>DATE(2008,11,1) + TIME(0,0,0)</f>
        <v>39753</v>
      </c>
      <c r="C56980">
        <v>36.230083466000004</v>
      </c>
    </row>
    <row r="56981" spans="1:3" x14ac:dyDescent="0.25">
      <c r="A56981">
        <v>3257</v>
      </c>
      <c r="B56981" s="1">
        <f>DATE(2008,12,1) + TIME(0,0,0)</f>
        <v>39783</v>
      </c>
      <c r="C56981">
        <v>36.288654327000003</v>
      </c>
    </row>
    <row r="56982" spans="1:3" x14ac:dyDescent="0.25">
      <c r="A56982">
        <v>3288</v>
      </c>
      <c r="B56982" s="1">
        <f>DATE(2009,1,1) + TIME(0,0,0)</f>
        <v>39814</v>
      </c>
      <c r="C56982">
        <v>36.348621368000003</v>
      </c>
    </row>
    <row r="56983" spans="1:3" x14ac:dyDescent="0.25">
      <c r="A56983">
        <v>3319</v>
      </c>
      <c r="B56983" s="1">
        <f>DATE(2009,2,1) + TIME(0,0,0)</f>
        <v>39845</v>
      </c>
      <c r="C56983">
        <v>36.408023833999998</v>
      </c>
    </row>
    <row r="56984" spans="1:3" x14ac:dyDescent="0.25">
      <c r="A56984">
        <v>3347</v>
      </c>
      <c r="B56984" s="1">
        <f>DATE(2009,3,1) + TIME(0,0,0)</f>
        <v>39873</v>
      </c>
      <c r="C56984">
        <v>36.461200714</v>
      </c>
    </row>
    <row r="56985" spans="1:3" x14ac:dyDescent="0.25">
      <c r="A56985">
        <v>3378</v>
      </c>
      <c r="B56985" s="1">
        <f>DATE(2009,4,1) + TIME(0,0,0)</f>
        <v>39904</v>
      </c>
      <c r="C56985">
        <v>36.519538879000002</v>
      </c>
    </row>
    <row r="56986" spans="1:3" x14ac:dyDescent="0.25">
      <c r="A56986">
        <v>3408</v>
      </c>
      <c r="B56986" s="1">
        <f>DATE(2009,5,1) + TIME(0,0,0)</f>
        <v>39934</v>
      </c>
      <c r="C56986">
        <v>36.575481414999999</v>
      </c>
    </row>
    <row r="56987" spans="1:3" x14ac:dyDescent="0.25">
      <c r="A56987">
        <v>3439</v>
      </c>
      <c r="B56987" s="1">
        <f>DATE(2009,6,1) + TIME(0,0,0)</f>
        <v>39965</v>
      </c>
      <c r="C56987">
        <v>36.632759094000001</v>
      </c>
    </row>
    <row r="56988" spans="1:3" x14ac:dyDescent="0.25">
      <c r="A56988">
        <v>3469</v>
      </c>
      <c r="B56988" s="1">
        <f>DATE(2009,7,1) + TIME(0,0,0)</f>
        <v>39995</v>
      </c>
      <c r="C56988">
        <v>36.687686919999997</v>
      </c>
    </row>
    <row r="56989" spans="1:3" x14ac:dyDescent="0.25">
      <c r="A56989">
        <v>3500</v>
      </c>
      <c r="B56989" s="1">
        <f>DATE(2009,8,1) + TIME(0,0,0)</f>
        <v>40026</v>
      </c>
      <c r="C56989">
        <v>36.743927002</v>
      </c>
    </row>
    <row r="56990" spans="1:3" x14ac:dyDescent="0.25">
      <c r="A56990">
        <v>3531</v>
      </c>
      <c r="B56990" s="1">
        <f>DATE(2009,9,1) + TIME(0,0,0)</f>
        <v>40057</v>
      </c>
      <c r="C56990">
        <v>36.799652100000003</v>
      </c>
    </row>
    <row r="56991" spans="1:3" x14ac:dyDescent="0.25">
      <c r="A56991">
        <v>3561</v>
      </c>
      <c r="B56991" s="1">
        <f>DATE(2009,10,1) + TIME(0,0,0)</f>
        <v>40087</v>
      </c>
      <c r="C56991">
        <v>36.853099823000001</v>
      </c>
    </row>
    <row r="56992" spans="1:3" x14ac:dyDescent="0.25">
      <c r="A56992">
        <v>3592</v>
      </c>
      <c r="B56992" s="1">
        <f>DATE(2009,11,1) + TIME(0,0,0)</f>
        <v>40118</v>
      </c>
      <c r="C56992">
        <v>36.907833099000001</v>
      </c>
    </row>
    <row r="56993" spans="1:3" x14ac:dyDescent="0.25">
      <c r="A56993">
        <v>3622</v>
      </c>
      <c r="B56993" s="1">
        <f>DATE(2009,12,1) + TIME(0,0,0)</f>
        <v>40148</v>
      </c>
      <c r="C56993">
        <v>36.960338593000003</v>
      </c>
    </row>
    <row r="56994" spans="1:3" x14ac:dyDescent="0.25">
      <c r="A56994">
        <v>3653</v>
      </c>
      <c r="B56994" s="1">
        <f>DATE(2010,1,1) + TIME(0,0,0)</f>
        <v>40179</v>
      </c>
      <c r="C56994">
        <v>37.014114380000002</v>
      </c>
    </row>
    <row r="56995" spans="1:3" x14ac:dyDescent="0.25">
      <c r="A56995">
        <v>3684</v>
      </c>
      <c r="B56995" s="1">
        <f>DATE(2010,2,1) + TIME(0,0,0)</f>
        <v>40210</v>
      </c>
      <c r="C56995">
        <v>37.067417145</v>
      </c>
    </row>
    <row r="56996" spans="1:3" x14ac:dyDescent="0.25">
      <c r="A56996">
        <v>3712</v>
      </c>
      <c r="B56996" s="1">
        <f>DATE(2010,3,1) + TIME(0,0,0)</f>
        <v>40238</v>
      </c>
      <c r="C56996">
        <v>37.115158080999997</v>
      </c>
    </row>
    <row r="56997" spans="1:3" x14ac:dyDescent="0.25">
      <c r="A56997">
        <v>3743</v>
      </c>
      <c r="B56997" s="1">
        <f>DATE(2010,4,1) + TIME(0,0,0)</f>
        <v>40269</v>
      </c>
      <c r="C56997">
        <v>37.167583466000004</v>
      </c>
    </row>
    <row r="56998" spans="1:3" x14ac:dyDescent="0.25">
      <c r="A56998">
        <v>3773</v>
      </c>
      <c r="B56998" s="1">
        <f>DATE(2010,5,1) + TIME(0,0,0)</f>
        <v>40299</v>
      </c>
      <c r="C56998">
        <v>37.217903137</v>
      </c>
    </row>
    <row r="56999" spans="1:3" x14ac:dyDescent="0.25">
      <c r="A56999">
        <v>3804</v>
      </c>
      <c r="B56999" s="1">
        <f>DATE(2010,6,1) + TIME(0,0,0)</f>
        <v>40330</v>
      </c>
      <c r="C56999">
        <v>37.269477844000001</v>
      </c>
    </row>
    <row r="57000" spans="1:3" x14ac:dyDescent="0.25">
      <c r="A57000">
        <v>3834</v>
      </c>
      <c r="B57000" s="1">
        <f>DATE(2010,7,1) + TIME(0,0,0)</f>
        <v>40360</v>
      </c>
      <c r="C57000">
        <v>37.318992614999999</v>
      </c>
    </row>
    <row r="57001" spans="1:3" x14ac:dyDescent="0.25">
      <c r="A57001">
        <v>3865</v>
      </c>
      <c r="B57001" s="1">
        <f>DATE(2010,8,1) + TIME(0,0,0)</f>
        <v>40391</v>
      </c>
      <c r="C57001">
        <v>37.369758605999998</v>
      </c>
    </row>
    <row r="57002" spans="1:3" x14ac:dyDescent="0.25">
      <c r="A57002">
        <v>3896</v>
      </c>
      <c r="B57002" s="1">
        <f>DATE(2010,9,1) + TIME(0,0,0)</f>
        <v>40422</v>
      </c>
      <c r="C57002">
        <v>37.420124053999999</v>
      </c>
    </row>
    <row r="57003" spans="1:3" x14ac:dyDescent="0.25">
      <c r="A57003">
        <v>3926</v>
      </c>
      <c r="B57003" s="1">
        <f>DATE(2010,10,1) + TIME(0,0,0)</f>
        <v>40452</v>
      </c>
      <c r="C57003">
        <v>37.468490600999999</v>
      </c>
    </row>
    <row r="57004" spans="1:3" x14ac:dyDescent="0.25">
      <c r="A57004">
        <v>3957</v>
      </c>
      <c r="B57004" s="1">
        <f>DATE(2010,11,1) + TIME(0,0,0)</f>
        <v>40483</v>
      </c>
      <c r="C57004">
        <v>37.518100738999998</v>
      </c>
    </row>
    <row r="57005" spans="1:3" x14ac:dyDescent="0.25">
      <c r="A57005">
        <v>3987</v>
      </c>
      <c r="B57005" s="1">
        <f>DATE(2010,12,1) + TIME(0,0,0)</f>
        <v>40513</v>
      </c>
      <c r="C57005">
        <v>37.565731049</v>
      </c>
    </row>
    <row r="57006" spans="1:3" x14ac:dyDescent="0.25">
      <c r="A57006">
        <v>4018</v>
      </c>
      <c r="B57006" s="1">
        <f>DATE(2011,1,1) + TIME(0,0,0)</f>
        <v>40544</v>
      </c>
      <c r="C57006">
        <v>37.614585876</v>
      </c>
    </row>
    <row r="57007" spans="1:3" x14ac:dyDescent="0.25">
      <c r="A57007">
        <v>4049</v>
      </c>
      <c r="B57007" s="1">
        <f>DATE(2011,2,1) + TIME(0,0,0)</f>
        <v>40575</v>
      </c>
      <c r="C57007">
        <v>37.663063049000002</v>
      </c>
    </row>
    <row r="57008" spans="1:3" x14ac:dyDescent="0.25">
      <c r="A57008">
        <v>4077</v>
      </c>
      <c r="B57008" s="1">
        <f>DATE(2011,3,1) + TIME(0,0,0)</f>
        <v>40603</v>
      </c>
      <c r="C57008">
        <v>37.706562042000002</v>
      </c>
    </row>
    <row r="57009" spans="1:3" x14ac:dyDescent="0.25">
      <c r="A57009">
        <v>4108</v>
      </c>
      <c r="B57009" s="1">
        <f>DATE(2011,4,1) + TIME(0,0,0)</f>
        <v>40634</v>
      </c>
      <c r="C57009">
        <v>37.754405974999997</v>
      </c>
    </row>
    <row r="57010" spans="1:3" x14ac:dyDescent="0.25">
      <c r="A57010">
        <v>4138</v>
      </c>
      <c r="B57010" s="1">
        <f>DATE(2011,5,1) + TIME(0,0,0)</f>
        <v>40664</v>
      </c>
      <c r="C57010">
        <v>37.800376892000003</v>
      </c>
    </row>
    <row r="57011" spans="1:3" x14ac:dyDescent="0.25">
      <c r="A57011">
        <v>4169</v>
      </c>
      <c r="B57011" s="1">
        <f>DATE(2011,6,1) + TIME(0,0,0)</f>
        <v>40695</v>
      </c>
      <c r="C57011">
        <v>37.847553253000001</v>
      </c>
    </row>
    <row r="57012" spans="1:3" x14ac:dyDescent="0.25">
      <c r="A57012">
        <v>4199</v>
      </c>
      <c r="B57012" s="1">
        <f>DATE(2011,7,1) + TIME(0,0,0)</f>
        <v>40725</v>
      </c>
      <c r="C57012">
        <v>37.892894745</v>
      </c>
    </row>
    <row r="57013" spans="1:3" x14ac:dyDescent="0.25">
      <c r="A57013">
        <v>4230</v>
      </c>
      <c r="B57013" s="1">
        <f>DATE(2011,8,1) + TIME(0,0,0)</f>
        <v>40756</v>
      </c>
      <c r="C57013">
        <v>37.939426421999997</v>
      </c>
    </row>
    <row r="57014" spans="1:3" x14ac:dyDescent="0.25">
      <c r="A57014">
        <v>4261</v>
      </c>
      <c r="B57014" s="1">
        <f>DATE(2011,9,1) + TIME(0,0,0)</f>
        <v>40787</v>
      </c>
      <c r="C57014">
        <v>37.985630035</v>
      </c>
    </row>
    <row r="57015" spans="1:3" x14ac:dyDescent="0.25">
      <c r="A57015">
        <v>4291</v>
      </c>
      <c r="B57015" s="1">
        <f>DATE(2011,10,1) + TIME(0,0,0)</f>
        <v>40817</v>
      </c>
      <c r="C57015">
        <v>38.030033111999998</v>
      </c>
    </row>
    <row r="57016" spans="1:3" x14ac:dyDescent="0.25">
      <c r="A57016">
        <v>4322</v>
      </c>
      <c r="B57016" s="1">
        <f>DATE(2011,11,1) + TIME(0,0,0)</f>
        <v>40848</v>
      </c>
      <c r="C57016">
        <v>38.075599670000003</v>
      </c>
    </row>
    <row r="57017" spans="1:3" x14ac:dyDescent="0.25">
      <c r="A57017">
        <v>4352</v>
      </c>
      <c r="B57017" s="1">
        <f>DATE(2011,12,1) + TIME(0,0,0)</f>
        <v>40878</v>
      </c>
      <c r="C57017">
        <v>38.119388579999999</v>
      </c>
    </row>
    <row r="57018" spans="1:3" x14ac:dyDescent="0.25">
      <c r="A57018">
        <v>4383</v>
      </c>
      <c r="B57018" s="1">
        <f>DATE(2012,1,1) + TIME(0,0,0)</f>
        <v>40909</v>
      </c>
      <c r="C57018">
        <v>38.164325714</v>
      </c>
    </row>
    <row r="57019" spans="1:3" x14ac:dyDescent="0.25">
      <c r="A57019">
        <v>4414</v>
      </c>
      <c r="B57019" s="1">
        <f>DATE(2012,2,1) + TIME(0,0,0)</f>
        <v>40940</v>
      </c>
      <c r="C57019">
        <v>38.208950043000002</v>
      </c>
    </row>
    <row r="57020" spans="1:3" x14ac:dyDescent="0.25">
      <c r="A57020">
        <v>4443</v>
      </c>
      <c r="B57020" s="1">
        <f>DATE(2012,3,1) + TIME(0,0,0)</f>
        <v>40969</v>
      </c>
      <c r="C57020">
        <v>38.250411987</v>
      </c>
    </row>
    <row r="57021" spans="1:3" x14ac:dyDescent="0.25">
      <c r="A57021">
        <v>4474</v>
      </c>
      <c r="B57021" s="1">
        <f>DATE(2012,4,1) + TIME(0,0,0)</f>
        <v>41000</v>
      </c>
      <c r="C57021">
        <v>38.294429778999998</v>
      </c>
    </row>
    <row r="57022" spans="1:3" x14ac:dyDescent="0.25">
      <c r="A57022">
        <v>4504</v>
      </c>
      <c r="B57022" s="1">
        <f>DATE(2012,5,1) + TIME(0,0,0)</f>
        <v>41030</v>
      </c>
      <c r="C57022">
        <v>38.336742401000002</v>
      </c>
    </row>
    <row r="57023" spans="1:3" x14ac:dyDescent="0.25">
      <c r="A57023">
        <v>4535</v>
      </c>
      <c r="B57023" s="1">
        <f>DATE(2012,6,1) + TIME(0,0,0)</f>
        <v>41061</v>
      </c>
      <c r="C57023">
        <v>38.380165099999999</v>
      </c>
    </row>
    <row r="57024" spans="1:3" x14ac:dyDescent="0.25">
      <c r="A57024">
        <v>4565</v>
      </c>
      <c r="B57024" s="1">
        <f>DATE(2012,7,1) + TIME(0,0,0)</f>
        <v>41091</v>
      </c>
      <c r="C57024">
        <v>38.421905518000003</v>
      </c>
    </row>
    <row r="57025" spans="1:3" x14ac:dyDescent="0.25">
      <c r="A57025">
        <v>4596</v>
      </c>
      <c r="B57025" s="1">
        <f>DATE(2012,8,1) + TIME(0,0,0)</f>
        <v>41122</v>
      </c>
      <c r="C57025">
        <v>38.464748383</v>
      </c>
    </row>
    <row r="57026" spans="1:3" x14ac:dyDescent="0.25">
      <c r="A57026">
        <v>4627</v>
      </c>
      <c r="B57026" s="1">
        <f>DATE(2012,9,1) + TIME(0,0,0)</f>
        <v>41153</v>
      </c>
      <c r="C57026">
        <v>38.507308960000003</v>
      </c>
    </row>
    <row r="57027" spans="1:3" x14ac:dyDescent="0.25">
      <c r="A57027">
        <v>4657</v>
      </c>
      <c r="B57027" s="1">
        <f>DATE(2012,10,1) + TIME(0,0,0)</f>
        <v>41183</v>
      </c>
      <c r="C57027">
        <v>38.548229218000003</v>
      </c>
    </row>
    <row r="57028" spans="1:3" x14ac:dyDescent="0.25">
      <c r="A57028">
        <v>4688</v>
      </c>
      <c r="B57028" s="1">
        <f>DATE(2012,11,1) + TIME(0,0,0)</f>
        <v>41214</v>
      </c>
      <c r="C57028">
        <v>38.590240479000002</v>
      </c>
    </row>
    <row r="57029" spans="1:3" x14ac:dyDescent="0.25">
      <c r="A57029">
        <v>4718</v>
      </c>
      <c r="B57029" s="1">
        <f>DATE(2012,12,1) + TIME(0,0,0)</f>
        <v>41244</v>
      </c>
      <c r="C57029">
        <v>38.630645752</v>
      </c>
    </row>
    <row r="57030" spans="1:3" x14ac:dyDescent="0.25">
      <c r="A57030">
        <v>4749</v>
      </c>
      <c r="B57030" s="1">
        <f>DATE(2013,1,1) + TIME(0,0,0)</f>
        <v>41275</v>
      </c>
      <c r="C57030">
        <v>38.672130584999998</v>
      </c>
    </row>
    <row r="57031" spans="1:3" x14ac:dyDescent="0.25">
      <c r="A57031">
        <v>4780</v>
      </c>
      <c r="B57031" s="1">
        <f>DATE(2013,2,1) + TIME(0,0,0)</f>
        <v>41306</v>
      </c>
      <c r="C57031">
        <v>38.713352202999999</v>
      </c>
    </row>
    <row r="57032" spans="1:3" x14ac:dyDescent="0.25">
      <c r="A57032">
        <v>4808</v>
      </c>
      <c r="B57032" s="1">
        <f>DATE(2013,3,1) + TIME(0,0,0)</f>
        <v>41334</v>
      </c>
      <c r="C57032">
        <v>38.750350951999998</v>
      </c>
    </row>
    <row r="57033" spans="1:3" x14ac:dyDescent="0.25">
      <c r="A57033">
        <v>4839</v>
      </c>
      <c r="B57033" s="1">
        <f>DATE(2013,4,1) + TIME(0,0,0)</f>
        <v>41365</v>
      </c>
      <c r="C57033">
        <v>38.791061401</v>
      </c>
    </row>
    <row r="57034" spans="1:3" x14ac:dyDescent="0.25">
      <c r="A57034">
        <v>4869</v>
      </c>
      <c r="B57034" s="1">
        <f>DATE(2013,5,1) + TIME(0,0,0)</f>
        <v>41395</v>
      </c>
      <c r="C57034">
        <v>38.830223083</v>
      </c>
    </row>
    <row r="57035" spans="1:3" x14ac:dyDescent="0.25">
      <c r="A57035">
        <v>4900</v>
      </c>
      <c r="B57035" s="1">
        <f>DATE(2013,6,1) + TIME(0,0,0)</f>
        <v>41426</v>
      </c>
      <c r="C57035">
        <v>38.870445251</v>
      </c>
    </row>
    <row r="57036" spans="1:3" x14ac:dyDescent="0.25">
      <c r="A57036">
        <v>4930</v>
      </c>
      <c r="B57036" s="1">
        <f>DATE(2013,7,1) + TIME(0,0,0)</f>
        <v>41456</v>
      </c>
      <c r="C57036">
        <v>38.909137725999997</v>
      </c>
    </row>
    <row r="57037" spans="1:3" x14ac:dyDescent="0.25">
      <c r="A57037">
        <v>4961</v>
      </c>
      <c r="B57037" s="1">
        <f>DATE(2013,8,1) + TIME(0,0,0)</f>
        <v>41487</v>
      </c>
      <c r="C57037">
        <v>38.948890685999999</v>
      </c>
    </row>
    <row r="57038" spans="1:3" x14ac:dyDescent="0.25">
      <c r="A57038">
        <v>4992</v>
      </c>
      <c r="B57038" s="1">
        <f>DATE(2013,9,1) + TIME(0,0,0)</f>
        <v>41518</v>
      </c>
      <c r="C57038">
        <v>38.988414763999998</v>
      </c>
    </row>
    <row r="57039" spans="1:3" x14ac:dyDescent="0.25">
      <c r="A57039">
        <v>5022</v>
      </c>
      <c r="B57039" s="1">
        <f>DATE(2013,10,1) + TIME(0,0,0)</f>
        <v>41548</v>
      </c>
      <c r="C57039">
        <v>39.026443481000001</v>
      </c>
    </row>
    <row r="57040" spans="1:3" x14ac:dyDescent="0.25">
      <c r="A57040">
        <v>5053</v>
      </c>
      <c r="B57040" s="1">
        <f>DATE(2013,11,1) + TIME(0,0,0)</f>
        <v>41579</v>
      </c>
      <c r="C57040">
        <v>39.065521240000002</v>
      </c>
    </row>
    <row r="57041" spans="1:3" x14ac:dyDescent="0.25">
      <c r="A57041">
        <v>5083</v>
      </c>
      <c r="B57041" s="1">
        <f>DATE(2013,12,1) + TIME(0,0,0)</f>
        <v>41609</v>
      </c>
      <c r="C57041">
        <v>39.103130341000004</v>
      </c>
    </row>
    <row r="57042" spans="1:3" x14ac:dyDescent="0.25">
      <c r="A57042">
        <v>5114</v>
      </c>
      <c r="B57042" s="1">
        <f>DATE(2014,1,1) + TIME(0,0,0)</f>
        <v>41640</v>
      </c>
      <c r="C57042">
        <v>39.141773223999998</v>
      </c>
    </row>
    <row r="57043" spans="1:3" x14ac:dyDescent="0.25">
      <c r="A57043">
        <v>5145</v>
      </c>
      <c r="B57043" s="1">
        <f>DATE(2014,2,1) + TIME(0,0,0)</f>
        <v>41671</v>
      </c>
      <c r="C57043">
        <v>39.180198668999999</v>
      </c>
    </row>
    <row r="57044" spans="1:3" x14ac:dyDescent="0.25">
      <c r="A57044">
        <v>5173</v>
      </c>
      <c r="B57044" s="1">
        <f>DATE(2014,3,1) + TIME(0,0,0)</f>
        <v>41699</v>
      </c>
      <c r="C57044">
        <v>39.214717864999997</v>
      </c>
    </row>
    <row r="57045" spans="1:3" x14ac:dyDescent="0.25">
      <c r="A57045">
        <v>5204</v>
      </c>
      <c r="B57045" s="1">
        <f>DATE(2014,4,1) + TIME(0,0,0)</f>
        <v>41730</v>
      </c>
      <c r="C57045">
        <v>39.252746582</v>
      </c>
    </row>
    <row r="57046" spans="1:3" x14ac:dyDescent="0.25">
      <c r="A57046">
        <v>5234</v>
      </c>
      <c r="B57046" s="1">
        <f>DATE(2014,5,1) + TIME(0,0,0)</f>
        <v>41760</v>
      </c>
      <c r="C57046">
        <v>39.289337158000002</v>
      </c>
    </row>
    <row r="57047" spans="1:3" x14ac:dyDescent="0.25">
      <c r="A57047">
        <v>5265</v>
      </c>
      <c r="B57047" s="1">
        <f>DATE(2014,6,1) + TIME(0,0,0)</f>
        <v>41791</v>
      </c>
      <c r="C57047">
        <v>39.326942443999997</v>
      </c>
    </row>
    <row r="57048" spans="1:3" x14ac:dyDescent="0.25">
      <c r="A57048">
        <v>5295</v>
      </c>
      <c r="B57048" s="1">
        <f>DATE(2014,7,1) + TIME(0,0,0)</f>
        <v>41821</v>
      </c>
      <c r="C57048">
        <v>39.363132477000001</v>
      </c>
    </row>
    <row r="57049" spans="1:3" x14ac:dyDescent="0.25">
      <c r="A57049">
        <v>5326</v>
      </c>
      <c r="B57049" s="1">
        <f>DATE(2014,8,1) + TIME(0,0,0)</f>
        <v>41852</v>
      </c>
      <c r="C57049">
        <v>39.400348663000003</v>
      </c>
    </row>
    <row r="57050" spans="1:3" x14ac:dyDescent="0.25">
      <c r="A57050">
        <v>5357</v>
      </c>
      <c r="B57050" s="1">
        <f>DATE(2014,9,1) + TIME(0,0,0)</f>
        <v>41883</v>
      </c>
      <c r="C57050">
        <v>39.437362671000002</v>
      </c>
    </row>
    <row r="57051" spans="1:3" x14ac:dyDescent="0.25">
      <c r="A57051">
        <v>5387</v>
      </c>
      <c r="B57051" s="1">
        <f>DATE(2014,10,1) + TIME(0,0,0)</f>
        <v>41913</v>
      </c>
      <c r="C57051">
        <v>39.472991942999997</v>
      </c>
    </row>
    <row r="57052" spans="1:3" x14ac:dyDescent="0.25">
      <c r="A57052">
        <v>5418</v>
      </c>
      <c r="B57052" s="1">
        <f>DATE(2014,11,1) + TIME(0,0,0)</f>
        <v>41944</v>
      </c>
      <c r="C57052">
        <v>39.509632111000002</v>
      </c>
    </row>
    <row r="57053" spans="1:3" x14ac:dyDescent="0.25">
      <c r="A57053">
        <v>5448</v>
      </c>
      <c r="B57053" s="1">
        <f>DATE(2014,12,1) + TIME(0,0,0)</f>
        <v>41974</v>
      </c>
      <c r="C57053">
        <v>39.544910430999998</v>
      </c>
    </row>
    <row r="57054" spans="1:3" x14ac:dyDescent="0.25">
      <c r="A57054">
        <v>5479</v>
      </c>
      <c r="B57054" s="1">
        <f>DATE(2015,1,1) + TIME(0,0,0)</f>
        <v>42005</v>
      </c>
      <c r="C57054">
        <v>39.581180572999997</v>
      </c>
    </row>
    <row r="57055" spans="1:3" x14ac:dyDescent="0.25">
      <c r="A57055">
        <v>5510</v>
      </c>
      <c r="B57055" s="1">
        <f>DATE(2015,2,1) + TIME(0,0,0)</f>
        <v>42036</v>
      </c>
      <c r="C57055">
        <v>39.617248535000002</v>
      </c>
    </row>
    <row r="57056" spans="1:3" x14ac:dyDescent="0.25">
      <c r="A57056">
        <v>5538</v>
      </c>
      <c r="B57056" s="1">
        <f>DATE(2015,3,1) + TIME(0,0,0)</f>
        <v>42064</v>
      </c>
      <c r="C57056">
        <v>39.649669647000003</v>
      </c>
    </row>
    <row r="57057" spans="1:3" x14ac:dyDescent="0.25">
      <c r="A57057">
        <v>5569</v>
      </c>
      <c r="B57057" s="1">
        <f>DATE(2015,4,1) + TIME(0,0,0)</f>
        <v>42095</v>
      </c>
      <c r="C57057">
        <v>39.685390472000002</v>
      </c>
    </row>
    <row r="57058" spans="1:3" x14ac:dyDescent="0.25">
      <c r="A57058">
        <v>5599</v>
      </c>
      <c r="B57058" s="1">
        <f>DATE(2015,5,1) + TIME(0,0,0)</f>
        <v>42125</v>
      </c>
      <c r="C57058">
        <v>39.719783782999997</v>
      </c>
    </row>
    <row r="57059" spans="1:3" x14ac:dyDescent="0.25">
      <c r="A57059">
        <v>5630</v>
      </c>
      <c r="B57059" s="1">
        <f>DATE(2015,6,1) + TIME(0,0,0)</f>
        <v>42156</v>
      </c>
      <c r="C57059">
        <v>39.755146027000002</v>
      </c>
    </row>
    <row r="57060" spans="1:3" x14ac:dyDescent="0.25">
      <c r="A57060">
        <v>5660</v>
      </c>
      <c r="B57060" s="1">
        <f>DATE(2015,7,1) + TIME(0,0,0)</f>
        <v>42186</v>
      </c>
      <c r="C57060">
        <v>39.789192200000002</v>
      </c>
    </row>
    <row r="57061" spans="1:3" x14ac:dyDescent="0.25">
      <c r="A57061">
        <v>5691</v>
      </c>
      <c r="B57061" s="1">
        <f>DATE(2015,8,1) + TIME(0,0,0)</f>
        <v>42217</v>
      </c>
      <c r="C57061">
        <v>39.824199677000003</v>
      </c>
    </row>
    <row r="57062" spans="1:3" x14ac:dyDescent="0.25">
      <c r="A57062">
        <v>5722</v>
      </c>
      <c r="B57062" s="1">
        <f>DATE(2015,9,1) + TIME(0,0,0)</f>
        <v>42248</v>
      </c>
      <c r="C57062">
        <v>39.859031676999997</v>
      </c>
    </row>
    <row r="57063" spans="1:3" x14ac:dyDescent="0.25">
      <c r="A57063">
        <v>5752</v>
      </c>
      <c r="B57063" s="1">
        <f>DATE(2015,10,1) + TIME(0,0,0)</f>
        <v>42278</v>
      </c>
      <c r="C57063">
        <v>39.892574310000001</v>
      </c>
    </row>
    <row r="57064" spans="1:3" x14ac:dyDescent="0.25">
      <c r="A57064">
        <v>5783</v>
      </c>
      <c r="B57064" s="1">
        <f>DATE(2015,11,1) + TIME(0,0,0)</f>
        <v>42309</v>
      </c>
      <c r="C57064">
        <v>39.927059174</v>
      </c>
    </row>
    <row r="57065" spans="1:3" x14ac:dyDescent="0.25">
      <c r="A57065">
        <v>5813</v>
      </c>
      <c r="B57065" s="1">
        <f>DATE(2015,12,1) + TIME(0,0,0)</f>
        <v>42339</v>
      </c>
      <c r="C57065">
        <v>39.960273743000002</v>
      </c>
    </row>
    <row r="57066" spans="1:3" x14ac:dyDescent="0.25">
      <c r="A57066">
        <v>5844</v>
      </c>
      <c r="B57066" s="1">
        <f>DATE(2016,1,1) + TIME(0,0,0)</f>
        <v>42370</v>
      </c>
      <c r="C57066">
        <v>39.994422913000001</v>
      </c>
    </row>
    <row r="57067" spans="1:3" x14ac:dyDescent="0.25">
      <c r="A57067">
        <v>5875</v>
      </c>
      <c r="B57067" s="1">
        <f>DATE(2016,2,1) + TIME(0,0,0)</f>
        <v>42401</v>
      </c>
      <c r="C57067">
        <v>40.028404236</v>
      </c>
    </row>
    <row r="57068" spans="1:3" x14ac:dyDescent="0.25">
      <c r="A57068">
        <v>5904</v>
      </c>
      <c r="B57068" s="1">
        <f>DATE(2016,3,1) + TIME(0,0,0)</f>
        <v>42430</v>
      </c>
      <c r="C57068">
        <v>40.060043335000003</v>
      </c>
    </row>
    <row r="57069" spans="1:3" x14ac:dyDescent="0.25">
      <c r="A57069">
        <v>5935</v>
      </c>
      <c r="B57069" s="1">
        <f>DATE(2016,4,1) + TIME(0,0,0)</f>
        <v>42461</v>
      </c>
      <c r="C57069">
        <v>40.093704224</v>
      </c>
    </row>
    <row r="57070" spans="1:3" x14ac:dyDescent="0.25">
      <c r="A57070">
        <v>5965</v>
      </c>
      <c r="B57070" s="1">
        <f>DATE(2016,5,1) + TIME(0,0,0)</f>
        <v>42491</v>
      </c>
      <c r="C57070">
        <v>40.126121521000002</v>
      </c>
    </row>
    <row r="57071" spans="1:3" x14ac:dyDescent="0.25">
      <c r="A57071">
        <v>5996</v>
      </c>
      <c r="B57071" s="1">
        <f>DATE(2016,6,1) + TIME(0,0,0)</f>
        <v>42522</v>
      </c>
      <c r="C57071">
        <v>40.159477234000001</v>
      </c>
    </row>
    <row r="57072" spans="1:3" x14ac:dyDescent="0.25">
      <c r="A57072">
        <v>6026</v>
      </c>
      <c r="B57072" s="1">
        <f>DATE(2016,7,1) + TIME(0,0,0)</f>
        <v>42552</v>
      </c>
      <c r="C57072">
        <v>40.191585541000002</v>
      </c>
    </row>
    <row r="57073" spans="1:3" x14ac:dyDescent="0.25">
      <c r="A57073">
        <v>6057</v>
      </c>
      <c r="B57073" s="1">
        <f>DATE(2016,8,1) + TIME(0,0,0)</f>
        <v>42583</v>
      </c>
      <c r="C57073">
        <v>40.224548339999998</v>
      </c>
    </row>
    <row r="57074" spans="1:3" x14ac:dyDescent="0.25">
      <c r="A57074">
        <v>6088</v>
      </c>
      <c r="B57074" s="1">
        <f>DATE(2016,9,1) + TIME(0,0,0)</f>
        <v>42614</v>
      </c>
      <c r="C57074">
        <v>40.257389068999998</v>
      </c>
    </row>
    <row r="57075" spans="1:3" x14ac:dyDescent="0.25">
      <c r="A57075">
        <v>6118</v>
      </c>
      <c r="B57075" s="1">
        <f>DATE(2016,10,1) + TIME(0,0,0)</f>
        <v>42644</v>
      </c>
      <c r="C57075">
        <v>40.289031981999997</v>
      </c>
    </row>
    <row r="57076" spans="1:3" x14ac:dyDescent="0.25">
      <c r="A57076">
        <v>6149</v>
      </c>
      <c r="B57076" s="1">
        <f>DATE(2016,11,1) + TIME(0,0,0)</f>
        <v>42675</v>
      </c>
      <c r="C57076">
        <v>40.321563720999997</v>
      </c>
    </row>
    <row r="57077" spans="1:3" x14ac:dyDescent="0.25">
      <c r="A57077">
        <v>6179</v>
      </c>
      <c r="B57077" s="1">
        <f>DATE(2016,12,1) + TIME(0,0,0)</f>
        <v>42705</v>
      </c>
      <c r="C57077">
        <v>40.352882385000001</v>
      </c>
    </row>
    <row r="57078" spans="1:3" x14ac:dyDescent="0.25">
      <c r="A57078">
        <v>6210</v>
      </c>
      <c r="B57078" s="1">
        <f>DATE(2017,1,1) + TIME(0,0,0)</f>
        <v>42736</v>
      </c>
      <c r="C57078">
        <v>40.385124206999997</v>
      </c>
    </row>
    <row r="57079" spans="1:3" x14ac:dyDescent="0.25">
      <c r="A57079">
        <v>6241</v>
      </c>
      <c r="B57079" s="1">
        <f>DATE(2017,2,1) + TIME(0,0,0)</f>
        <v>42767</v>
      </c>
      <c r="C57079">
        <v>40.417213439999998</v>
      </c>
    </row>
    <row r="57080" spans="1:3" x14ac:dyDescent="0.25">
      <c r="A57080">
        <v>6269</v>
      </c>
      <c r="B57080" s="1">
        <f>DATE(2017,3,1) + TIME(0,0,0)</f>
        <v>42795</v>
      </c>
      <c r="C57080">
        <v>40.446056366000001</v>
      </c>
    </row>
    <row r="57081" spans="1:3" x14ac:dyDescent="0.25">
      <c r="A57081">
        <v>6300</v>
      </c>
      <c r="B57081" s="1">
        <f>DATE(2017,4,1) + TIME(0,0,0)</f>
        <v>42826</v>
      </c>
      <c r="C57081">
        <v>40.477840424</v>
      </c>
    </row>
    <row r="57082" spans="1:3" x14ac:dyDescent="0.25">
      <c r="A57082">
        <v>6330</v>
      </c>
      <c r="B57082" s="1">
        <f>DATE(2017,5,1) + TIME(0,0,0)</f>
        <v>42856</v>
      </c>
      <c r="C57082">
        <v>40.508457184000001</v>
      </c>
    </row>
    <row r="57083" spans="1:3" x14ac:dyDescent="0.25">
      <c r="A57083">
        <v>6361</v>
      </c>
      <c r="B57083" s="1">
        <f>DATE(2017,6,1) + TIME(0,0,0)</f>
        <v>42887</v>
      </c>
      <c r="C57083">
        <v>40.539939879999999</v>
      </c>
    </row>
    <row r="57084" spans="1:3" x14ac:dyDescent="0.25">
      <c r="A57084">
        <v>6391</v>
      </c>
      <c r="B57084" s="1">
        <f>DATE(2017,7,1) + TIME(0,0,0)</f>
        <v>42917</v>
      </c>
      <c r="C57084">
        <v>40.570270538000003</v>
      </c>
    </row>
    <row r="57085" spans="1:3" x14ac:dyDescent="0.25">
      <c r="A57085">
        <v>6422</v>
      </c>
      <c r="B57085" s="1">
        <f>DATE(2017,8,1) + TIME(0,0,0)</f>
        <v>42948</v>
      </c>
      <c r="C57085">
        <v>40.601451873999999</v>
      </c>
    </row>
    <row r="57086" spans="1:3" x14ac:dyDescent="0.25">
      <c r="A57086">
        <v>6453</v>
      </c>
      <c r="B57086" s="1">
        <f>DATE(2017,9,1) + TIME(0,0,0)</f>
        <v>42979</v>
      </c>
      <c r="C57086">
        <v>40.63249588</v>
      </c>
    </row>
    <row r="57087" spans="1:3" x14ac:dyDescent="0.25">
      <c r="A57087">
        <v>6483</v>
      </c>
      <c r="B57087" s="1">
        <f>DATE(2017,10,1) + TIME(0,0,0)</f>
        <v>43009</v>
      </c>
      <c r="C57087">
        <v>40.662372589</v>
      </c>
    </row>
    <row r="57088" spans="1:3" x14ac:dyDescent="0.25">
      <c r="A57088">
        <v>6514</v>
      </c>
      <c r="B57088" s="1">
        <f>DATE(2017,11,1) + TIME(0,0,0)</f>
        <v>43040</v>
      </c>
      <c r="C57088">
        <v>40.693115233999997</v>
      </c>
    </row>
    <row r="57089" spans="1:3" x14ac:dyDescent="0.25">
      <c r="A57089">
        <v>6544</v>
      </c>
      <c r="B57089" s="1">
        <f>DATE(2017,12,1) + TIME(0,0,0)</f>
        <v>43070</v>
      </c>
      <c r="C57089">
        <v>40.722705841</v>
      </c>
    </row>
    <row r="57090" spans="1:3" x14ac:dyDescent="0.25">
      <c r="A57090">
        <v>6575</v>
      </c>
      <c r="B57090" s="1">
        <f>DATE(2018,1,1) + TIME(0,0,0)</f>
        <v>43101</v>
      </c>
      <c r="C57090">
        <v>40.753147124999998</v>
      </c>
    </row>
    <row r="57091" spans="1:3" x14ac:dyDescent="0.25">
      <c r="A57091">
        <v>6606</v>
      </c>
      <c r="B57091" s="1">
        <f>DATE(2018,2,1) + TIME(0,0,0)</f>
        <v>43132</v>
      </c>
      <c r="C57091">
        <v>40.783428192000002</v>
      </c>
    </row>
    <row r="57092" spans="1:3" x14ac:dyDescent="0.25">
      <c r="A57092">
        <v>6634</v>
      </c>
      <c r="B57092" s="1">
        <f>DATE(2018,3,1) + TIME(0,0,0)</f>
        <v>43160</v>
      </c>
      <c r="C57092">
        <v>40.810661316000001</v>
      </c>
    </row>
    <row r="57093" spans="1:3" x14ac:dyDescent="0.25">
      <c r="A57093">
        <v>6665</v>
      </c>
      <c r="B57093" s="1">
        <f>DATE(2018,4,1) + TIME(0,0,0)</f>
        <v>43191</v>
      </c>
      <c r="C57093">
        <v>40.840656281000001</v>
      </c>
    </row>
    <row r="57094" spans="1:3" x14ac:dyDescent="0.25">
      <c r="A57094">
        <v>6695</v>
      </c>
      <c r="B57094" s="1">
        <f>DATE(2018,5,1) + TIME(0,0,0)</f>
        <v>43221</v>
      </c>
      <c r="C57094">
        <v>40.869556426999999</v>
      </c>
    </row>
    <row r="57095" spans="1:3" x14ac:dyDescent="0.25">
      <c r="A57095">
        <v>6726</v>
      </c>
      <c r="B57095" s="1">
        <f>DATE(2018,6,1) + TIME(0,0,0)</f>
        <v>43252</v>
      </c>
      <c r="C57095">
        <v>40.899276733000001</v>
      </c>
    </row>
    <row r="57096" spans="1:3" x14ac:dyDescent="0.25">
      <c r="A57096">
        <v>6756</v>
      </c>
      <c r="B57096" s="1">
        <f>DATE(2018,7,1) + TIME(0,0,0)</f>
        <v>43282</v>
      </c>
      <c r="C57096">
        <v>40.927921294999997</v>
      </c>
    </row>
    <row r="57097" spans="1:3" x14ac:dyDescent="0.25">
      <c r="A57097">
        <v>6787</v>
      </c>
      <c r="B57097" s="1">
        <f>DATE(2018,8,1) + TIME(0,0,0)</f>
        <v>43313</v>
      </c>
      <c r="C57097">
        <v>40.957401275999999</v>
      </c>
    </row>
    <row r="57098" spans="1:3" x14ac:dyDescent="0.25">
      <c r="A57098">
        <v>6818</v>
      </c>
      <c r="B57098" s="1">
        <f>DATE(2018,9,1) + TIME(0,0,0)</f>
        <v>43344</v>
      </c>
      <c r="C57098">
        <v>40.986755371000001</v>
      </c>
    </row>
    <row r="57099" spans="1:3" x14ac:dyDescent="0.25">
      <c r="A57099">
        <v>6848</v>
      </c>
      <c r="B57099" s="1">
        <f>DATE(2018,10,1) + TIME(0,0,0)</f>
        <v>43374</v>
      </c>
      <c r="C57099">
        <v>41.015048981</v>
      </c>
    </row>
    <row r="57100" spans="1:3" x14ac:dyDescent="0.25">
      <c r="A57100">
        <v>6879</v>
      </c>
      <c r="B57100" s="1">
        <f>DATE(2018,11,1) + TIME(0,0,0)</f>
        <v>43405</v>
      </c>
      <c r="C57100">
        <v>41.044155121000003</v>
      </c>
    </row>
    <row r="57101" spans="1:3" x14ac:dyDescent="0.25">
      <c r="A57101">
        <v>6909</v>
      </c>
      <c r="B57101" s="1">
        <f>DATE(2018,12,1) + TIME(0,0,0)</f>
        <v>43435</v>
      </c>
      <c r="C57101">
        <v>41.072200774999999</v>
      </c>
    </row>
    <row r="57102" spans="1:3" x14ac:dyDescent="0.25">
      <c r="A57102">
        <v>6940</v>
      </c>
      <c r="B57102" s="1">
        <f>DATE(2019,1,1) + TIME(0,0,0)</f>
        <v>43466</v>
      </c>
      <c r="C57102">
        <v>41.101051331000001</v>
      </c>
    </row>
    <row r="57103" spans="1:3" x14ac:dyDescent="0.25">
      <c r="A57103">
        <v>6971</v>
      </c>
      <c r="B57103" s="1">
        <f>DATE(2019,2,1) + TIME(0,0,0)</f>
        <v>43497</v>
      </c>
      <c r="C57103">
        <v>41.129768372000001</v>
      </c>
    </row>
    <row r="57104" spans="1:3" x14ac:dyDescent="0.25">
      <c r="A57104">
        <v>6999</v>
      </c>
      <c r="B57104" s="1">
        <f>DATE(2019,3,1) + TIME(0,0,0)</f>
        <v>43525</v>
      </c>
      <c r="C57104">
        <v>41.155597686999997</v>
      </c>
    </row>
    <row r="57105" spans="1:3" x14ac:dyDescent="0.25">
      <c r="A57105">
        <v>7030</v>
      </c>
      <c r="B57105" s="1">
        <f>DATE(2019,4,1) + TIME(0,0,0)</f>
        <v>43556</v>
      </c>
      <c r="C57105">
        <v>41.184066772000001</v>
      </c>
    </row>
    <row r="57106" spans="1:3" x14ac:dyDescent="0.25">
      <c r="A57106">
        <v>7060</v>
      </c>
      <c r="B57106" s="1">
        <f>DATE(2019,5,1) + TIME(0,0,0)</f>
        <v>43586</v>
      </c>
      <c r="C57106">
        <v>41.211490630999997</v>
      </c>
    </row>
    <row r="57107" spans="1:3" x14ac:dyDescent="0.25">
      <c r="A57107">
        <v>7091</v>
      </c>
      <c r="B57107" s="1">
        <f>DATE(2019,6,1) + TIME(0,0,0)</f>
        <v>43617</v>
      </c>
      <c r="C57107">
        <v>41.239704132</v>
      </c>
    </row>
    <row r="57108" spans="1:3" x14ac:dyDescent="0.25">
      <c r="A57108">
        <v>7121</v>
      </c>
      <c r="B57108" s="1">
        <f>DATE(2019,7,1) + TIME(0,0,0)</f>
        <v>43647</v>
      </c>
      <c r="C57108">
        <v>41.266880035</v>
      </c>
    </row>
    <row r="57109" spans="1:3" x14ac:dyDescent="0.25">
      <c r="A57109">
        <v>7152</v>
      </c>
      <c r="B57109" s="1">
        <f>DATE(2019,8,1) + TIME(0,0,0)</f>
        <v>43678</v>
      </c>
      <c r="C57109">
        <v>41.294834137000002</v>
      </c>
    </row>
    <row r="57110" spans="1:3" x14ac:dyDescent="0.25">
      <c r="A57110">
        <v>7183</v>
      </c>
      <c r="B57110" s="1">
        <f>DATE(2019,9,1) + TIME(0,0,0)</f>
        <v>43709</v>
      </c>
      <c r="C57110">
        <v>41.322658539000003</v>
      </c>
    </row>
    <row r="57111" spans="1:3" x14ac:dyDescent="0.25">
      <c r="A57111">
        <v>7213</v>
      </c>
      <c r="B57111" s="1">
        <f>DATE(2019,10,1) + TIME(0,0,0)</f>
        <v>43739</v>
      </c>
      <c r="C57111">
        <v>41.349460602000001</v>
      </c>
    </row>
    <row r="57112" spans="1:3" x14ac:dyDescent="0.25">
      <c r="A57112">
        <v>7244</v>
      </c>
      <c r="B57112" s="1">
        <f>DATE(2019,11,1) + TIME(0,0,0)</f>
        <v>43770</v>
      </c>
      <c r="C57112">
        <v>41.377014160000002</v>
      </c>
    </row>
    <row r="57113" spans="1:3" x14ac:dyDescent="0.25">
      <c r="A57113">
        <v>7274</v>
      </c>
      <c r="B57113" s="1">
        <f>DATE(2019,12,1) + TIME(0,0,0)</f>
        <v>43800</v>
      </c>
      <c r="C57113">
        <v>41.403553008999999</v>
      </c>
    </row>
    <row r="57114" spans="1:3" x14ac:dyDescent="0.25">
      <c r="A57114">
        <v>7305</v>
      </c>
      <c r="B57114" s="1">
        <f>DATE(2020,1,1) + TIME(0,0,0)</f>
        <v>43831</v>
      </c>
      <c r="C57114">
        <v>41.430850982999999</v>
      </c>
    </row>
    <row r="57115" spans="1:3" x14ac:dyDescent="0.25">
      <c r="A57115">
        <v>7336</v>
      </c>
      <c r="B57115" s="1">
        <f>DATE(2020,2,1) + TIME(0,0,0)</f>
        <v>43862</v>
      </c>
      <c r="C57115">
        <v>41.458019256999997</v>
      </c>
    </row>
    <row r="57116" spans="1:3" x14ac:dyDescent="0.25">
      <c r="A57116">
        <v>7365</v>
      </c>
      <c r="B57116" s="1">
        <f>DATE(2020,3,1) + TIME(0,0,0)</f>
        <v>43891</v>
      </c>
      <c r="C57116">
        <v>41.483318328999999</v>
      </c>
    </row>
    <row r="57117" spans="1:3" x14ac:dyDescent="0.25">
      <c r="A57117">
        <v>7396</v>
      </c>
      <c r="B57117" s="1">
        <f>DATE(2020,4,1) + TIME(0,0,0)</f>
        <v>43922</v>
      </c>
      <c r="C57117">
        <v>41.510238647000001</v>
      </c>
    </row>
    <row r="57118" spans="1:3" x14ac:dyDescent="0.25">
      <c r="A57118">
        <v>7426</v>
      </c>
      <c r="B57118" s="1">
        <f>DATE(2020,5,1) + TIME(0,0,0)</f>
        <v>43952</v>
      </c>
      <c r="C57118">
        <v>41.536174774000003</v>
      </c>
    </row>
    <row r="57119" spans="1:3" x14ac:dyDescent="0.25">
      <c r="A57119">
        <v>7457</v>
      </c>
      <c r="B57119" s="1">
        <f>DATE(2020,6,1) + TIME(0,0,0)</f>
        <v>43983</v>
      </c>
      <c r="C57119">
        <v>41.562847136999999</v>
      </c>
    </row>
    <row r="57120" spans="1:3" x14ac:dyDescent="0.25">
      <c r="A57120">
        <v>7487</v>
      </c>
      <c r="B57120" s="1">
        <f>DATE(2020,7,1) + TIME(0,0,0)</f>
        <v>44013</v>
      </c>
      <c r="C57120">
        <v>41.588546753000003</v>
      </c>
    </row>
    <row r="57121" spans="1:3" x14ac:dyDescent="0.25">
      <c r="A57121">
        <v>7518</v>
      </c>
      <c r="B57121" s="1">
        <f>DATE(2020,8,1) + TIME(0,0,0)</f>
        <v>44044</v>
      </c>
      <c r="C57121">
        <v>41.614978790000002</v>
      </c>
    </row>
    <row r="57122" spans="1:3" x14ac:dyDescent="0.25">
      <c r="A57122">
        <v>7549</v>
      </c>
      <c r="B57122" s="1">
        <f>DATE(2020,9,1) + TIME(0,0,0)</f>
        <v>44075</v>
      </c>
      <c r="C57122">
        <v>41.641288756999998</v>
      </c>
    </row>
    <row r="57123" spans="1:3" x14ac:dyDescent="0.25">
      <c r="A57123">
        <v>7579</v>
      </c>
      <c r="B57123" s="1">
        <f>DATE(2020,10,1) + TIME(0,0,0)</f>
        <v>44105</v>
      </c>
      <c r="C57123">
        <v>41.666629790999998</v>
      </c>
    </row>
    <row r="57124" spans="1:3" x14ac:dyDescent="0.25">
      <c r="A57124">
        <v>7610</v>
      </c>
      <c r="B57124" s="1">
        <f>DATE(2020,11,1) + TIME(0,0,0)</f>
        <v>44136</v>
      </c>
      <c r="C57124">
        <v>41.692687988000003</v>
      </c>
    </row>
    <row r="57125" spans="1:3" x14ac:dyDescent="0.25">
      <c r="A57125">
        <v>7640</v>
      </c>
      <c r="B57125" s="1">
        <f>DATE(2020,12,1) + TIME(0,0,0)</f>
        <v>44166</v>
      </c>
      <c r="C57125">
        <v>41.717777251999998</v>
      </c>
    </row>
    <row r="57126" spans="1:3" x14ac:dyDescent="0.25">
      <c r="A57126">
        <v>7671</v>
      </c>
      <c r="B57126" s="1">
        <f>DATE(2021,1,1) + TIME(0,0,0)</f>
        <v>44197</v>
      </c>
      <c r="C57126">
        <v>41.743576050000001</v>
      </c>
    </row>
    <row r="57127" spans="1:3" x14ac:dyDescent="0.25">
      <c r="A57127">
        <v>7702</v>
      </c>
      <c r="B57127" s="1">
        <f>DATE(2021,2,1) + TIME(0,0,0)</f>
        <v>44228</v>
      </c>
      <c r="C57127">
        <v>41.769248961999999</v>
      </c>
    </row>
    <row r="57128" spans="1:3" x14ac:dyDescent="0.25">
      <c r="A57128">
        <v>7730</v>
      </c>
      <c r="B57128" s="1">
        <f>DATE(2021,3,1) + TIME(0,0,0)</f>
        <v>44256</v>
      </c>
      <c r="C57128">
        <v>41.792335510000001</v>
      </c>
    </row>
    <row r="57129" spans="1:3" x14ac:dyDescent="0.25">
      <c r="A57129">
        <v>7761</v>
      </c>
      <c r="B57129" s="1">
        <f>DATE(2021,4,1) + TIME(0,0,0)</f>
        <v>44287</v>
      </c>
      <c r="C57129">
        <v>41.817779541</v>
      </c>
    </row>
    <row r="57130" spans="1:3" x14ac:dyDescent="0.25">
      <c r="A57130">
        <v>7791</v>
      </c>
      <c r="B57130" s="1">
        <f>DATE(2021,5,1) + TIME(0,0,0)</f>
        <v>44317</v>
      </c>
      <c r="C57130">
        <v>41.842292786000002</v>
      </c>
    </row>
    <row r="57131" spans="1:3" x14ac:dyDescent="0.25">
      <c r="A57131">
        <v>7822</v>
      </c>
      <c r="B57131" s="1">
        <f>DATE(2021,6,1) + TIME(0,0,0)</f>
        <v>44348</v>
      </c>
      <c r="C57131">
        <v>41.867511749000002</v>
      </c>
    </row>
    <row r="57132" spans="1:3" x14ac:dyDescent="0.25">
      <c r="A57132">
        <v>7852</v>
      </c>
      <c r="B57132" s="1">
        <f>DATE(2021,7,1) + TIME(0,0,0)</f>
        <v>44378</v>
      </c>
      <c r="C57132">
        <v>41.891807556000003</v>
      </c>
    </row>
    <row r="57133" spans="1:3" x14ac:dyDescent="0.25">
      <c r="A57133">
        <v>7883</v>
      </c>
      <c r="B57133" s="1">
        <f>DATE(2021,8,1) + TIME(0,0,0)</f>
        <v>44409</v>
      </c>
      <c r="C57133">
        <v>41.916805267000001</v>
      </c>
    </row>
    <row r="57134" spans="1:3" x14ac:dyDescent="0.25">
      <c r="A57134">
        <v>7914</v>
      </c>
      <c r="B57134" s="1">
        <f>DATE(2021,9,1) + TIME(0,0,0)</f>
        <v>44440</v>
      </c>
      <c r="C57134">
        <v>41.941692351999997</v>
      </c>
    </row>
    <row r="57135" spans="1:3" x14ac:dyDescent="0.25">
      <c r="A57135">
        <v>7944</v>
      </c>
      <c r="B57135" s="1">
        <f>DATE(2021,10,1) + TIME(0,0,0)</f>
        <v>44470</v>
      </c>
      <c r="C57135">
        <v>41.965671538999999</v>
      </c>
    </row>
    <row r="57136" spans="1:3" x14ac:dyDescent="0.25">
      <c r="A57136">
        <v>7975</v>
      </c>
      <c r="B57136" s="1">
        <f>DATE(2021,11,1) + TIME(0,0,0)</f>
        <v>44501</v>
      </c>
      <c r="C57136">
        <v>41.990345001000001</v>
      </c>
    </row>
    <row r="57137" spans="1:3" x14ac:dyDescent="0.25">
      <c r="A57137">
        <v>8005</v>
      </c>
      <c r="B57137" s="1">
        <f>DATE(2021,12,1) + TIME(0,0,0)</f>
        <v>44531</v>
      </c>
      <c r="C57137">
        <v>42.014118195000002</v>
      </c>
    </row>
    <row r="57138" spans="1:3" x14ac:dyDescent="0.25">
      <c r="A57138">
        <v>8036</v>
      </c>
      <c r="B57138" s="1">
        <f>DATE(2022,1,1) + TIME(0,0,0)</f>
        <v>44562</v>
      </c>
      <c r="C57138">
        <v>42.038578033</v>
      </c>
    </row>
    <row r="57139" spans="1:3" x14ac:dyDescent="0.25">
      <c r="A57139">
        <v>8067</v>
      </c>
      <c r="B57139" s="1">
        <f>DATE(2022,2,1) + TIME(0,0,0)</f>
        <v>44593</v>
      </c>
      <c r="C57139">
        <v>42.062931061</v>
      </c>
    </row>
    <row r="57140" spans="1:3" x14ac:dyDescent="0.25">
      <c r="A57140">
        <v>8095</v>
      </c>
      <c r="B57140" s="1">
        <f>DATE(2022,3,1) + TIME(0,0,0)</f>
        <v>44621</v>
      </c>
      <c r="C57140">
        <v>42.084838867000002</v>
      </c>
    </row>
    <row r="57141" spans="1:3" x14ac:dyDescent="0.25">
      <c r="A57141">
        <v>8126</v>
      </c>
      <c r="B57141" s="1">
        <f>DATE(2022,4,1) + TIME(0,0,0)</f>
        <v>44652</v>
      </c>
      <c r="C57141">
        <v>42.109004974000001</v>
      </c>
    </row>
    <row r="57142" spans="1:3" x14ac:dyDescent="0.25">
      <c r="A57142">
        <v>8156</v>
      </c>
      <c r="B57142" s="1">
        <f>DATE(2022,5,1) + TIME(0,0,0)</f>
        <v>44682</v>
      </c>
      <c r="C57142">
        <v>42.132297516000001</v>
      </c>
    </row>
    <row r="57143" spans="1:3" x14ac:dyDescent="0.25">
      <c r="A57143">
        <v>8187</v>
      </c>
      <c r="B57143" s="1">
        <f>DATE(2022,6,1) + TIME(0,0,0)</f>
        <v>44713</v>
      </c>
      <c r="C57143">
        <v>42.156261444000002</v>
      </c>
    </row>
    <row r="57144" spans="1:3" x14ac:dyDescent="0.25">
      <c r="A57144">
        <v>8217</v>
      </c>
      <c r="B57144" s="1">
        <f>DATE(2022,7,1) + TIME(0,0,0)</f>
        <v>44743</v>
      </c>
      <c r="C57144">
        <v>42.179340363000001</v>
      </c>
    </row>
    <row r="57145" spans="1:3" x14ac:dyDescent="0.25">
      <c r="A57145">
        <v>8248</v>
      </c>
      <c r="B57145" s="1">
        <f>DATE(2022,8,1) + TIME(0,0,0)</f>
        <v>44774</v>
      </c>
      <c r="C57145">
        <v>42.203083038000003</v>
      </c>
    </row>
    <row r="57146" spans="1:3" x14ac:dyDescent="0.25">
      <c r="A57146">
        <v>8279</v>
      </c>
      <c r="B57146" s="1">
        <f>DATE(2022,9,1) + TIME(0,0,0)</f>
        <v>44805</v>
      </c>
      <c r="C57146">
        <v>42.226715087999999</v>
      </c>
    </row>
    <row r="57147" spans="1:3" x14ac:dyDescent="0.25">
      <c r="A57147">
        <v>8309</v>
      </c>
      <c r="B57147" s="1">
        <f>DATE(2022,10,1) + TIME(0,0,0)</f>
        <v>44835</v>
      </c>
      <c r="C57147">
        <v>42.249485016000001</v>
      </c>
    </row>
    <row r="57148" spans="1:3" x14ac:dyDescent="0.25">
      <c r="A57148">
        <v>8340</v>
      </c>
      <c r="B57148" s="1">
        <f>DATE(2022,11,1) + TIME(0,0,0)</f>
        <v>44866</v>
      </c>
      <c r="C57148">
        <v>42.272914886000002</v>
      </c>
    </row>
    <row r="57149" spans="1:3" x14ac:dyDescent="0.25">
      <c r="A57149">
        <v>8370</v>
      </c>
      <c r="B57149" s="1">
        <f>DATE(2022,12,1) + TIME(0,0,0)</f>
        <v>44896</v>
      </c>
      <c r="C57149">
        <v>42.295486449999999</v>
      </c>
    </row>
    <row r="57150" spans="1:3" x14ac:dyDescent="0.25">
      <c r="A57150">
        <v>8401</v>
      </c>
      <c r="B57150" s="1">
        <f>DATE(2023,1,1) + TIME(0,0,0)</f>
        <v>44927</v>
      </c>
      <c r="C57150">
        <v>42.318710326999998</v>
      </c>
    </row>
    <row r="57151" spans="1:3" x14ac:dyDescent="0.25">
      <c r="A57151">
        <v>8432</v>
      </c>
      <c r="B57151" s="1">
        <f>DATE(2023,2,1) + TIME(0,0,0)</f>
        <v>44958</v>
      </c>
      <c r="C57151">
        <v>42.341835021999998</v>
      </c>
    </row>
    <row r="57152" spans="1:3" x14ac:dyDescent="0.25">
      <c r="A57152">
        <v>8460</v>
      </c>
      <c r="B57152" s="1">
        <f>DATE(2023,3,1) + TIME(0,0,0)</f>
        <v>44986</v>
      </c>
      <c r="C57152">
        <v>42.362632751</v>
      </c>
    </row>
    <row r="57153" spans="1:3" x14ac:dyDescent="0.25">
      <c r="A57153">
        <v>8491</v>
      </c>
      <c r="B57153" s="1">
        <f>DATE(2023,4,1) + TIME(0,0,0)</f>
        <v>45017</v>
      </c>
      <c r="C57153">
        <v>42.385574341000002</v>
      </c>
    </row>
    <row r="57154" spans="1:3" x14ac:dyDescent="0.25">
      <c r="A57154">
        <v>8521</v>
      </c>
      <c r="B57154" s="1">
        <f>DATE(2023,5,1) + TIME(0,0,0)</f>
        <v>45047</v>
      </c>
      <c r="C57154">
        <v>42.407691956000001</v>
      </c>
    </row>
    <row r="57155" spans="1:3" x14ac:dyDescent="0.25">
      <c r="A57155">
        <v>8552</v>
      </c>
      <c r="B57155" s="1">
        <f>DATE(2023,6,1) + TIME(0,0,0)</f>
        <v>45078</v>
      </c>
      <c r="C57155">
        <v>42.430446625000002</v>
      </c>
    </row>
    <row r="57156" spans="1:3" x14ac:dyDescent="0.25">
      <c r="A57156">
        <v>8582</v>
      </c>
      <c r="B57156" s="1">
        <f>DATE(2023,7,1) + TIME(0,0,0)</f>
        <v>45108</v>
      </c>
      <c r="C57156">
        <v>42.452377319</v>
      </c>
    </row>
    <row r="57157" spans="1:3" x14ac:dyDescent="0.25">
      <c r="A57157">
        <v>8613</v>
      </c>
      <c r="B57157" s="1">
        <f>DATE(2023,8,1) + TIME(0,0,0)</f>
        <v>45139</v>
      </c>
      <c r="C57157">
        <v>42.474941254000001</v>
      </c>
    </row>
    <row r="57158" spans="1:3" x14ac:dyDescent="0.25">
      <c r="A57158">
        <v>8644</v>
      </c>
      <c r="B57158" s="1">
        <f>DATE(2023,9,1) + TIME(0,0,0)</f>
        <v>45170</v>
      </c>
      <c r="C57158">
        <v>42.497409820999998</v>
      </c>
    </row>
    <row r="57159" spans="1:3" x14ac:dyDescent="0.25">
      <c r="A57159">
        <v>8674</v>
      </c>
      <c r="B57159" s="1">
        <f>DATE(2023,10,1) + TIME(0,0,0)</f>
        <v>45200</v>
      </c>
      <c r="C57159">
        <v>42.519058227999999</v>
      </c>
    </row>
    <row r="57160" spans="1:3" x14ac:dyDescent="0.25">
      <c r="A57160">
        <v>8705</v>
      </c>
      <c r="B57160" s="1">
        <f>DATE(2023,11,1) + TIME(0,0,0)</f>
        <v>45231</v>
      </c>
      <c r="C57160">
        <v>42.541336059999999</v>
      </c>
    </row>
    <row r="57161" spans="1:3" x14ac:dyDescent="0.25">
      <c r="A57161">
        <v>8735</v>
      </c>
      <c r="B57161" s="1">
        <f>DATE(2023,12,1) + TIME(0,0,0)</f>
        <v>45261</v>
      </c>
      <c r="C57161">
        <v>42.562805175999998</v>
      </c>
    </row>
    <row r="57162" spans="1:3" x14ac:dyDescent="0.25">
      <c r="A57162">
        <v>8766</v>
      </c>
      <c r="B57162" s="1">
        <f>DATE(2024,1,1) + TIME(0,0,0)</f>
        <v>45292</v>
      </c>
      <c r="C57162">
        <v>42.584896088000001</v>
      </c>
    </row>
    <row r="57163" spans="1:3" x14ac:dyDescent="0.25">
      <c r="A57163">
        <v>8797</v>
      </c>
      <c r="B57163" s="1">
        <f>DATE(2024,2,1) + TIME(0,0,0)</f>
        <v>45323</v>
      </c>
      <c r="C57163">
        <v>42.606891632</v>
      </c>
    </row>
    <row r="57164" spans="1:3" x14ac:dyDescent="0.25">
      <c r="A57164">
        <v>8826</v>
      </c>
      <c r="B57164" s="1">
        <f>DATE(2024,3,1) + TIME(0,0,0)</f>
        <v>45352</v>
      </c>
      <c r="C57164">
        <v>42.627384186</v>
      </c>
    </row>
    <row r="57165" spans="1:3" x14ac:dyDescent="0.25">
      <c r="A57165">
        <v>8857</v>
      </c>
      <c r="B57165" s="1">
        <f>DATE(2024,4,1) + TIME(0,0,0)</f>
        <v>45383</v>
      </c>
      <c r="C57165">
        <v>42.649200438999998</v>
      </c>
    </row>
    <row r="57166" spans="1:3" x14ac:dyDescent="0.25">
      <c r="A57166">
        <v>8887</v>
      </c>
      <c r="B57166" s="1">
        <f>DATE(2024,5,1) + TIME(0,0,0)</f>
        <v>45413</v>
      </c>
      <c r="C57166">
        <v>42.670223235999998</v>
      </c>
    </row>
    <row r="57167" spans="1:3" x14ac:dyDescent="0.25">
      <c r="A57167">
        <v>8918</v>
      </c>
      <c r="B57167" s="1">
        <f>DATE(2024,6,1) + TIME(0,0,0)</f>
        <v>45444</v>
      </c>
      <c r="C57167">
        <v>42.691864013999997</v>
      </c>
    </row>
    <row r="57168" spans="1:3" x14ac:dyDescent="0.25">
      <c r="A57168">
        <v>8948</v>
      </c>
      <c r="B57168" s="1">
        <f>DATE(2024,7,1) + TIME(0,0,0)</f>
        <v>45474</v>
      </c>
      <c r="C57168">
        <v>42.712718963999997</v>
      </c>
    </row>
    <row r="57169" spans="1:3" x14ac:dyDescent="0.25">
      <c r="A57169">
        <v>8979</v>
      </c>
      <c r="B57169" s="1">
        <f>DATE(2024,8,1) + TIME(0,0,0)</f>
        <v>45505</v>
      </c>
      <c r="C57169">
        <v>42.734184265000003</v>
      </c>
    </row>
    <row r="57170" spans="1:3" x14ac:dyDescent="0.25">
      <c r="A57170">
        <v>9010</v>
      </c>
      <c r="B57170" s="1">
        <f>DATE(2024,9,1) + TIME(0,0,0)</f>
        <v>45536</v>
      </c>
      <c r="C57170">
        <v>42.755558014000002</v>
      </c>
    </row>
    <row r="57171" spans="1:3" x14ac:dyDescent="0.25">
      <c r="A57171">
        <v>9040</v>
      </c>
      <c r="B57171" s="1">
        <f>DATE(2024,10,1) + TIME(0,0,0)</f>
        <v>45566</v>
      </c>
      <c r="C57171">
        <v>42.776161193999997</v>
      </c>
    </row>
    <row r="57172" spans="1:3" x14ac:dyDescent="0.25">
      <c r="A57172">
        <v>9071</v>
      </c>
      <c r="B57172" s="1">
        <f>DATE(2024,11,1) + TIME(0,0,0)</f>
        <v>45597</v>
      </c>
      <c r="C57172">
        <v>42.797363281000003</v>
      </c>
    </row>
    <row r="57173" spans="1:3" x14ac:dyDescent="0.25">
      <c r="A57173">
        <v>9101</v>
      </c>
      <c r="B57173" s="1">
        <f>DATE(2024,12,1) + TIME(0,0,0)</f>
        <v>45627</v>
      </c>
      <c r="C57173">
        <v>42.817802428999997</v>
      </c>
    </row>
    <row r="57174" spans="1:3" x14ac:dyDescent="0.25">
      <c r="A57174">
        <v>9132</v>
      </c>
      <c r="B57174" s="1">
        <f>DATE(2025,1,1) + TIME(0,0,0)</f>
        <v>45658</v>
      </c>
      <c r="C57174">
        <v>42.838836669999999</v>
      </c>
    </row>
    <row r="57175" spans="1:3" x14ac:dyDescent="0.25">
      <c r="A57175">
        <v>9163</v>
      </c>
      <c r="B57175" s="1">
        <f>DATE(2025,2,1) + TIME(0,0,0)</f>
        <v>45689</v>
      </c>
      <c r="C57175">
        <v>42.859790801999999</v>
      </c>
    </row>
    <row r="57176" spans="1:3" x14ac:dyDescent="0.25">
      <c r="A57176">
        <v>9191</v>
      </c>
      <c r="B57176" s="1">
        <f>DATE(2025,3,1) + TIME(0,0,0)</f>
        <v>45717</v>
      </c>
      <c r="C57176">
        <v>42.878639221</v>
      </c>
    </row>
    <row r="57177" spans="1:3" x14ac:dyDescent="0.25">
      <c r="A57177">
        <v>9222</v>
      </c>
      <c r="B57177" s="1">
        <f>DATE(2025,4,1) + TIME(0,0,0)</f>
        <v>45748</v>
      </c>
      <c r="C57177">
        <v>42.899433135999999</v>
      </c>
    </row>
    <row r="57178" spans="1:3" x14ac:dyDescent="0.25">
      <c r="A57178">
        <v>9252</v>
      </c>
      <c r="B57178" s="1">
        <f>DATE(2025,5,1) + TIME(0,0,0)</f>
        <v>45778</v>
      </c>
      <c r="C57178">
        <v>42.919475554999998</v>
      </c>
    </row>
    <row r="57179" spans="1:3" x14ac:dyDescent="0.25">
      <c r="A57179">
        <v>9283</v>
      </c>
      <c r="B57179" s="1">
        <f>DATE(2025,6,1) + TIME(0,0,0)</f>
        <v>45809</v>
      </c>
      <c r="C57179">
        <v>42.940105438000003</v>
      </c>
    </row>
    <row r="57180" spans="1:3" x14ac:dyDescent="0.25">
      <c r="A57180">
        <v>9313</v>
      </c>
      <c r="B57180" s="1">
        <f>DATE(2025,7,1) + TIME(0,0,0)</f>
        <v>45839</v>
      </c>
      <c r="C57180">
        <v>42.95999527</v>
      </c>
    </row>
    <row r="57181" spans="1:3" x14ac:dyDescent="0.25">
      <c r="A57181">
        <v>9344</v>
      </c>
      <c r="B57181" s="1">
        <f>DATE(2025,8,1) + TIME(0,0,0)</f>
        <v>45870</v>
      </c>
      <c r="C57181">
        <v>42.98046875</v>
      </c>
    </row>
    <row r="57182" spans="1:3" x14ac:dyDescent="0.25">
      <c r="A57182">
        <v>9375</v>
      </c>
      <c r="B57182" s="1">
        <f>DATE(2025,9,1) + TIME(0,0,0)</f>
        <v>45901</v>
      </c>
      <c r="C57182">
        <v>43.000862122000001</v>
      </c>
    </row>
    <row r="57183" spans="1:3" x14ac:dyDescent="0.25">
      <c r="A57183">
        <v>9405</v>
      </c>
      <c r="B57183" s="1">
        <f>DATE(2025,10,1) + TIME(0,0,0)</f>
        <v>45931</v>
      </c>
      <c r="C57183">
        <v>43.020519256999997</v>
      </c>
    </row>
    <row r="57184" spans="1:3" x14ac:dyDescent="0.25">
      <c r="A57184">
        <v>9436</v>
      </c>
      <c r="B57184" s="1">
        <f>DATE(2025,11,1) + TIME(0,0,0)</f>
        <v>45962</v>
      </c>
      <c r="C57184">
        <v>43.040756225999999</v>
      </c>
    </row>
    <row r="57185" spans="1:3" x14ac:dyDescent="0.25">
      <c r="A57185">
        <v>9466</v>
      </c>
      <c r="B57185" s="1">
        <f>DATE(2025,12,1) + TIME(0,0,0)</f>
        <v>45992</v>
      </c>
      <c r="C57185">
        <v>43.060268401999998</v>
      </c>
    </row>
    <row r="57186" spans="1:3" x14ac:dyDescent="0.25">
      <c r="A57186">
        <v>9497</v>
      </c>
      <c r="B57186" s="1">
        <f>DATE(2026,1,1) + TIME(0,0,0)</f>
        <v>46023</v>
      </c>
      <c r="C57186">
        <v>43.080348968999999</v>
      </c>
    </row>
    <row r="57187" spans="1:3" x14ac:dyDescent="0.25">
      <c r="A57187">
        <v>9528</v>
      </c>
      <c r="B57187" s="1">
        <f>DATE(2026,2,1) + TIME(0,0,0)</f>
        <v>46054</v>
      </c>
      <c r="C57187">
        <v>43.100353241000001</v>
      </c>
    </row>
    <row r="57188" spans="1:3" x14ac:dyDescent="0.25">
      <c r="A57188">
        <v>9556</v>
      </c>
      <c r="B57188" s="1">
        <f>DATE(2026,3,1) + TIME(0,0,0)</f>
        <v>46082</v>
      </c>
      <c r="C57188">
        <v>43.118354797000002</v>
      </c>
    </row>
    <row r="57189" spans="1:3" x14ac:dyDescent="0.25">
      <c r="A57189">
        <v>9587</v>
      </c>
      <c r="B57189" s="1">
        <f>DATE(2026,4,1) + TIME(0,0,0)</f>
        <v>46113</v>
      </c>
      <c r="C57189">
        <v>43.138210297000001</v>
      </c>
    </row>
    <row r="57190" spans="1:3" x14ac:dyDescent="0.25">
      <c r="A57190">
        <v>9617</v>
      </c>
      <c r="B57190" s="1">
        <f>DATE(2026,5,1) + TIME(0,0,0)</f>
        <v>46143</v>
      </c>
      <c r="C57190">
        <v>43.157352447999997</v>
      </c>
    </row>
    <row r="57191" spans="1:3" x14ac:dyDescent="0.25">
      <c r="A57191">
        <v>9648</v>
      </c>
      <c r="B57191" s="1">
        <f>DATE(2026,6,1) + TIME(0,0,0)</f>
        <v>46174</v>
      </c>
      <c r="C57191">
        <v>43.177059174</v>
      </c>
    </row>
    <row r="57192" spans="1:3" x14ac:dyDescent="0.25">
      <c r="A57192">
        <v>9678</v>
      </c>
      <c r="B57192" s="1">
        <f>DATE(2026,7,1) + TIME(0,0,0)</f>
        <v>46204</v>
      </c>
      <c r="C57192">
        <v>43.196056366000001</v>
      </c>
    </row>
    <row r="57193" spans="1:3" x14ac:dyDescent="0.25">
      <c r="A57193">
        <v>9709</v>
      </c>
      <c r="B57193" s="1">
        <f>DATE(2026,8,1) + TIME(0,0,0)</f>
        <v>46235</v>
      </c>
      <c r="C57193">
        <v>43.215610503999997</v>
      </c>
    </row>
    <row r="57194" spans="1:3" x14ac:dyDescent="0.25">
      <c r="A57194">
        <v>9740</v>
      </c>
      <c r="B57194" s="1">
        <f>DATE(2026,9,1) + TIME(0,0,0)</f>
        <v>46266</v>
      </c>
      <c r="C57194">
        <v>43.235092162999997</v>
      </c>
    </row>
    <row r="57195" spans="1:3" x14ac:dyDescent="0.25">
      <c r="A57195">
        <v>9770</v>
      </c>
      <c r="B57195" s="1">
        <f>DATE(2026,10,1) + TIME(0,0,0)</f>
        <v>46296</v>
      </c>
      <c r="C57195">
        <v>43.253875731999997</v>
      </c>
    </row>
    <row r="57196" spans="1:3" x14ac:dyDescent="0.25">
      <c r="A57196">
        <v>9801</v>
      </c>
      <c r="B57196" s="1">
        <f>DATE(2026,11,1) + TIME(0,0,0)</f>
        <v>46327</v>
      </c>
      <c r="C57196">
        <v>43.273208617999998</v>
      </c>
    </row>
    <row r="57197" spans="1:3" x14ac:dyDescent="0.25">
      <c r="A57197">
        <v>9831</v>
      </c>
      <c r="B57197" s="1">
        <f>DATE(2026,12,1) + TIME(0,0,0)</f>
        <v>46357</v>
      </c>
      <c r="C57197">
        <v>43.291851043999998</v>
      </c>
    </row>
    <row r="57198" spans="1:3" x14ac:dyDescent="0.25">
      <c r="A57198">
        <v>9862</v>
      </c>
      <c r="B57198" s="1">
        <f>DATE(2027,1,1) + TIME(0,0,0)</f>
        <v>46388</v>
      </c>
      <c r="C57198">
        <v>43.311038971000002</v>
      </c>
    </row>
    <row r="57199" spans="1:3" x14ac:dyDescent="0.25">
      <c r="A57199">
        <v>9893</v>
      </c>
      <c r="B57199" s="1">
        <f>DATE(2027,2,1) + TIME(0,0,0)</f>
        <v>46419</v>
      </c>
      <c r="C57199">
        <v>43.330158234000002</v>
      </c>
    </row>
    <row r="57200" spans="1:3" x14ac:dyDescent="0.25">
      <c r="A57200">
        <v>9921</v>
      </c>
      <c r="B57200" s="1">
        <f>DATE(2027,3,1) + TIME(0,0,0)</f>
        <v>46447</v>
      </c>
      <c r="C57200">
        <v>43.347362517999997</v>
      </c>
    </row>
    <row r="57201" spans="1:3" x14ac:dyDescent="0.25">
      <c r="A57201">
        <v>9952</v>
      </c>
      <c r="B57201" s="1">
        <f>DATE(2027,4,1) + TIME(0,0,0)</f>
        <v>46478</v>
      </c>
      <c r="C57201">
        <v>43.366340637</v>
      </c>
    </row>
    <row r="57202" spans="1:3" x14ac:dyDescent="0.25">
      <c r="A57202">
        <v>9982</v>
      </c>
      <c r="B57202" s="1">
        <f>DATE(2027,5,1) + TIME(0,0,0)</f>
        <v>46508</v>
      </c>
      <c r="C57202">
        <v>43.384643554999997</v>
      </c>
    </row>
    <row r="57203" spans="1:3" x14ac:dyDescent="0.25">
      <c r="A57203">
        <v>10013</v>
      </c>
      <c r="B57203" s="1">
        <f>DATE(2027,6,1) + TIME(0,0,0)</f>
        <v>46539</v>
      </c>
      <c r="C57203">
        <v>43.403484343999999</v>
      </c>
    </row>
    <row r="57204" spans="1:3" x14ac:dyDescent="0.25">
      <c r="A57204">
        <v>10043</v>
      </c>
      <c r="B57204" s="1">
        <f>DATE(2027,7,1) + TIME(0,0,0)</f>
        <v>46569</v>
      </c>
      <c r="C57204">
        <v>43.421649932999998</v>
      </c>
    </row>
    <row r="57205" spans="1:3" x14ac:dyDescent="0.25">
      <c r="A57205">
        <v>10074</v>
      </c>
      <c r="B57205" s="1">
        <f>DATE(2027,8,1) + TIME(0,0,0)</f>
        <v>46600</v>
      </c>
      <c r="C57205">
        <v>43.440353393999999</v>
      </c>
    </row>
    <row r="57206" spans="1:3" x14ac:dyDescent="0.25">
      <c r="A57206">
        <v>10105</v>
      </c>
      <c r="B57206" s="1">
        <f>DATE(2027,9,1) + TIME(0,0,0)</f>
        <v>46631</v>
      </c>
      <c r="C57206">
        <v>43.458992004000002</v>
      </c>
    </row>
    <row r="57207" spans="1:3" x14ac:dyDescent="0.25">
      <c r="A57207">
        <v>10135</v>
      </c>
      <c r="B57207" s="1">
        <f>DATE(2027,10,1) + TIME(0,0,0)</f>
        <v>46661</v>
      </c>
      <c r="C57207">
        <v>43.476959229000002</v>
      </c>
    </row>
    <row r="57208" spans="1:3" x14ac:dyDescent="0.25">
      <c r="A57208">
        <v>10166</v>
      </c>
      <c r="B57208" s="1">
        <f>DATE(2027,11,1) + TIME(0,0,0)</f>
        <v>46692</v>
      </c>
      <c r="C57208">
        <v>43.495460510000001</v>
      </c>
    </row>
    <row r="57209" spans="1:3" x14ac:dyDescent="0.25">
      <c r="A57209">
        <v>10196</v>
      </c>
      <c r="B57209" s="1">
        <f>DATE(2027,12,1) + TIME(0,0,0)</f>
        <v>46722</v>
      </c>
      <c r="C57209">
        <v>43.513301849000001</v>
      </c>
    </row>
    <row r="57210" spans="1:3" x14ac:dyDescent="0.25">
      <c r="A57210">
        <v>10227</v>
      </c>
      <c r="B57210" s="1">
        <f>DATE(2028,1,1) + TIME(0,0,0)</f>
        <v>46753</v>
      </c>
      <c r="C57210">
        <v>43.531673431000002</v>
      </c>
    </row>
    <row r="57211" spans="1:3" x14ac:dyDescent="0.25">
      <c r="A57211">
        <v>10258</v>
      </c>
      <c r="B57211" s="1">
        <f>DATE(2028,2,1) + TIME(0,0,0)</f>
        <v>46784</v>
      </c>
      <c r="C57211">
        <v>43.549976348999998</v>
      </c>
    </row>
    <row r="57212" spans="1:3" x14ac:dyDescent="0.25">
      <c r="A57212">
        <v>10287</v>
      </c>
      <c r="B57212" s="1">
        <f>DATE(2028,3,1) + TIME(0,0,0)</f>
        <v>46813</v>
      </c>
      <c r="C57212">
        <v>43.567039489999999</v>
      </c>
    </row>
    <row r="57213" spans="1:3" x14ac:dyDescent="0.25">
      <c r="A57213">
        <v>10318</v>
      </c>
      <c r="B57213" s="1">
        <f>DATE(2028,4,1) + TIME(0,0,0)</f>
        <v>46844</v>
      </c>
      <c r="C57213">
        <v>43.585212708</v>
      </c>
    </row>
    <row r="57214" spans="1:3" x14ac:dyDescent="0.25">
      <c r="A57214">
        <v>10348</v>
      </c>
      <c r="B57214" s="1">
        <f>DATE(2028,5,1) + TIME(0,0,0)</f>
        <v>46874</v>
      </c>
      <c r="C57214">
        <v>43.602741240999997</v>
      </c>
    </row>
    <row r="57215" spans="1:3" x14ac:dyDescent="0.25">
      <c r="A57215">
        <v>10379</v>
      </c>
      <c r="B57215" s="1">
        <f>DATE(2028,6,1) + TIME(0,0,0)</f>
        <v>46905</v>
      </c>
      <c r="C57215">
        <v>43.620784759999999</v>
      </c>
    </row>
    <row r="57216" spans="1:3" x14ac:dyDescent="0.25">
      <c r="A57216">
        <v>10409</v>
      </c>
      <c r="B57216" s="1">
        <f>DATE(2028,7,1) + TIME(0,0,0)</f>
        <v>46935</v>
      </c>
      <c r="C57216">
        <v>43.638187408</v>
      </c>
    </row>
    <row r="57217" spans="1:3" x14ac:dyDescent="0.25">
      <c r="A57217">
        <v>10440</v>
      </c>
      <c r="B57217" s="1">
        <f>DATE(2028,8,1) + TIME(0,0,0)</f>
        <v>46966</v>
      </c>
      <c r="C57217">
        <v>43.656108856000003</v>
      </c>
    </row>
    <row r="57218" spans="1:3" x14ac:dyDescent="0.25">
      <c r="A57218">
        <v>10471</v>
      </c>
      <c r="B57218" s="1">
        <f>DATE(2028,9,1) + TIME(0,0,0)</f>
        <v>46997</v>
      </c>
      <c r="C57218">
        <v>43.673965453999998</v>
      </c>
    </row>
    <row r="57219" spans="1:3" x14ac:dyDescent="0.25">
      <c r="A57219">
        <v>10501</v>
      </c>
      <c r="B57219" s="1">
        <f>DATE(2028,10,1) + TIME(0,0,0)</f>
        <v>47027</v>
      </c>
      <c r="C57219">
        <v>43.691184997999997</v>
      </c>
    </row>
    <row r="57220" spans="1:3" x14ac:dyDescent="0.25">
      <c r="A57220">
        <v>10532</v>
      </c>
      <c r="B57220" s="1">
        <f>DATE(2028,11,1) + TIME(0,0,0)</f>
        <v>47058</v>
      </c>
      <c r="C57220">
        <v>43.708919524999999</v>
      </c>
    </row>
    <row r="57221" spans="1:3" x14ac:dyDescent="0.25">
      <c r="A57221">
        <v>10562</v>
      </c>
      <c r="B57221" s="1">
        <f>DATE(2028,12,1) + TIME(0,0,0)</f>
        <v>47088</v>
      </c>
      <c r="C57221">
        <v>43.726024627999998</v>
      </c>
    </row>
    <row r="57222" spans="1:3" x14ac:dyDescent="0.25">
      <c r="A57222">
        <v>10593</v>
      </c>
      <c r="B57222" s="1">
        <f>DATE(2029,1,1) + TIME(0,0,0)</f>
        <v>47119</v>
      </c>
      <c r="C57222">
        <v>43.743640900000003</v>
      </c>
    </row>
    <row r="57223" spans="1:3" x14ac:dyDescent="0.25">
      <c r="A57223">
        <v>10624</v>
      </c>
      <c r="B57223" s="1">
        <f>DATE(2029,2,1) + TIME(0,0,0)</f>
        <v>47150</v>
      </c>
      <c r="C57223">
        <v>43.761196136000002</v>
      </c>
    </row>
    <row r="57224" spans="1:3" x14ac:dyDescent="0.25">
      <c r="A57224">
        <v>10652</v>
      </c>
      <c r="B57224" s="1">
        <f>DATE(2029,3,1) + TIME(0,0,0)</f>
        <v>47178</v>
      </c>
      <c r="C57224">
        <v>43.777000426999997</v>
      </c>
    </row>
    <row r="57225" spans="1:3" x14ac:dyDescent="0.25">
      <c r="A57225">
        <v>10683</v>
      </c>
      <c r="B57225" s="1">
        <f>DATE(2029,4,1) + TIME(0,0,0)</f>
        <v>47209</v>
      </c>
      <c r="C57225">
        <v>43.794441223</v>
      </c>
    </row>
    <row r="57226" spans="1:3" x14ac:dyDescent="0.25">
      <c r="A57226">
        <v>10713</v>
      </c>
      <c r="B57226" s="1">
        <f>DATE(2029,5,1) + TIME(0,0,0)</f>
        <v>47239</v>
      </c>
      <c r="C57226">
        <v>43.811267852999997</v>
      </c>
    </row>
    <row r="57227" spans="1:3" x14ac:dyDescent="0.25">
      <c r="A57227">
        <v>10744</v>
      </c>
      <c r="B57227" s="1">
        <f>DATE(2029,6,1) + TIME(0,0,0)</f>
        <v>47270</v>
      </c>
      <c r="C57227">
        <v>43.828598022000001</v>
      </c>
    </row>
    <row r="57228" spans="1:3" x14ac:dyDescent="0.25">
      <c r="A57228">
        <v>10774</v>
      </c>
      <c r="B57228" s="1">
        <f>DATE(2029,7,1) + TIME(0,0,0)</f>
        <v>47300</v>
      </c>
      <c r="C57228">
        <v>43.845310210999997</v>
      </c>
    </row>
    <row r="57229" spans="1:3" x14ac:dyDescent="0.25">
      <c r="A57229">
        <v>10805</v>
      </c>
      <c r="B57229" s="1">
        <f>DATE(2029,8,1) + TIME(0,0,0)</f>
        <v>47331</v>
      </c>
      <c r="C57229">
        <v>43.862529754999997</v>
      </c>
    </row>
    <row r="57230" spans="1:3" x14ac:dyDescent="0.25">
      <c r="A57230">
        <v>10836</v>
      </c>
      <c r="B57230" s="1">
        <f>DATE(2029,9,1) + TIME(0,0,0)</f>
        <v>47362</v>
      </c>
      <c r="C57230">
        <v>43.879688262999998</v>
      </c>
    </row>
    <row r="57231" spans="1:3" x14ac:dyDescent="0.25">
      <c r="A57231">
        <v>10866</v>
      </c>
      <c r="B57231" s="1">
        <f>DATE(2029,10,1) + TIME(0,0,0)</f>
        <v>47392</v>
      </c>
      <c r="C57231">
        <v>43.896244049000003</v>
      </c>
    </row>
    <row r="57232" spans="1:3" x14ac:dyDescent="0.25">
      <c r="A57232">
        <v>10897</v>
      </c>
      <c r="B57232" s="1">
        <f>DATE(2029,11,1) + TIME(0,0,0)</f>
        <v>47423</v>
      </c>
      <c r="C57232">
        <v>43.913295746000003</v>
      </c>
    </row>
    <row r="57233" spans="1:3" x14ac:dyDescent="0.25">
      <c r="A57233">
        <v>10927</v>
      </c>
      <c r="B57233" s="1">
        <f>DATE(2029,12,1) + TIME(0,0,0)</f>
        <v>47453</v>
      </c>
      <c r="C57233">
        <v>43.929744720000002</v>
      </c>
    </row>
    <row r="57234" spans="1:3" x14ac:dyDescent="0.25">
      <c r="A57234">
        <v>10958</v>
      </c>
      <c r="B57234" s="1">
        <f>DATE(2030,1,1) + TIME(0,0,0)</f>
        <v>47484</v>
      </c>
      <c r="C57234">
        <v>43.946689606</v>
      </c>
    </row>
    <row r="57235" spans="1:3" x14ac:dyDescent="0.25">
      <c r="A57235">
        <v>10989</v>
      </c>
      <c r="B57235" s="1">
        <f>DATE(2030,2,1) + TIME(0,0,0)</f>
        <v>47515</v>
      </c>
      <c r="C57235">
        <v>43.963577270999998</v>
      </c>
    </row>
    <row r="57236" spans="1:3" x14ac:dyDescent="0.25">
      <c r="A57236">
        <v>11017</v>
      </c>
      <c r="B57236" s="1">
        <f>DATE(2030,3,1) + TIME(0,0,0)</f>
        <v>47543</v>
      </c>
      <c r="C57236">
        <v>43.978786468999999</v>
      </c>
    </row>
    <row r="57237" spans="1:3" x14ac:dyDescent="0.25">
      <c r="A57237">
        <v>11048</v>
      </c>
      <c r="B57237" s="1">
        <f>DATE(2030,4,1) + TIME(0,0,0)</f>
        <v>47574</v>
      </c>
      <c r="C57237">
        <v>43.995574951000002</v>
      </c>
    </row>
    <row r="57238" spans="1:3" x14ac:dyDescent="0.25">
      <c r="A57238">
        <v>11078</v>
      </c>
      <c r="B57238" s="1">
        <f>DATE(2030,5,1) + TIME(0,0,0)</f>
        <v>47604</v>
      </c>
      <c r="C57238">
        <v>44.011772155999999</v>
      </c>
    </row>
    <row r="57239" spans="1:3" x14ac:dyDescent="0.25">
      <c r="A57239">
        <v>11109</v>
      </c>
      <c r="B57239" s="1">
        <f>DATE(2030,6,1) + TIME(0,0,0)</f>
        <v>47635</v>
      </c>
      <c r="C57239">
        <v>44.028457641999999</v>
      </c>
    </row>
    <row r="57240" spans="1:3" x14ac:dyDescent="0.25">
      <c r="A57240">
        <v>11139</v>
      </c>
      <c r="B57240" s="1">
        <f>DATE(2030,7,1) + TIME(0,0,0)</f>
        <v>47665</v>
      </c>
      <c r="C57240">
        <v>44.044555664000001</v>
      </c>
    </row>
    <row r="57241" spans="1:3" x14ac:dyDescent="0.25">
      <c r="A57241">
        <v>11170</v>
      </c>
      <c r="B57241" s="1">
        <f>DATE(2030,8,1) + TIME(0,0,0)</f>
        <v>47696</v>
      </c>
      <c r="C57241">
        <v>44.061141968000001</v>
      </c>
    </row>
    <row r="57242" spans="1:3" x14ac:dyDescent="0.25">
      <c r="A57242">
        <v>11201</v>
      </c>
      <c r="B57242" s="1">
        <f>DATE(2030,9,1) + TIME(0,0,0)</f>
        <v>47727</v>
      </c>
      <c r="C57242">
        <v>44.077674866000002</v>
      </c>
    </row>
    <row r="57243" spans="1:3" x14ac:dyDescent="0.25">
      <c r="A57243">
        <v>11231</v>
      </c>
      <c r="B57243" s="1">
        <f>DATE(2030,10,1) + TIME(0,0,0)</f>
        <v>47757</v>
      </c>
      <c r="C57243">
        <v>44.093627929999997</v>
      </c>
    </row>
    <row r="57244" spans="1:3" x14ac:dyDescent="0.25">
      <c r="A57244">
        <v>11262</v>
      </c>
      <c r="B57244" s="1">
        <f>DATE(2030,11,1) + TIME(0,0,0)</f>
        <v>47788</v>
      </c>
      <c r="C57244">
        <v>44.110065460000001</v>
      </c>
    </row>
    <row r="57245" spans="1:3" x14ac:dyDescent="0.25">
      <c r="A57245">
        <v>11292</v>
      </c>
      <c r="B57245" s="1">
        <f>DATE(2030,12,1) + TIME(0,0,0)</f>
        <v>47818</v>
      </c>
      <c r="C57245">
        <v>44.125923157000003</v>
      </c>
    </row>
    <row r="57246" spans="1:3" x14ac:dyDescent="0.25">
      <c r="A57246">
        <v>11323</v>
      </c>
      <c r="B57246" s="1">
        <f>DATE(2031,1,1) + TIME(0,0,0)</f>
        <v>47849</v>
      </c>
      <c r="C57246">
        <v>44.142261505</v>
      </c>
    </row>
    <row r="57247" spans="1:3" x14ac:dyDescent="0.25">
      <c r="A57247">
        <v>11354</v>
      </c>
      <c r="B57247" s="1">
        <f>DATE(2031,2,1) + TIME(0,0,0)</f>
        <v>47880</v>
      </c>
      <c r="C57247">
        <v>44.158554076999998</v>
      </c>
    </row>
    <row r="57248" spans="1:3" x14ac:dyDescent="0.25">
      <c r="A57248">
        <v>11382</v>
      </c>
      <c r="B57248" s="1">
        <f>DATE(2031,3,1) + TIME(0,0,0)</f>
        <v>47908</v>
      </c>
      <c r="C57248">
        <v>44.173225403000004</v>
      </c>
    </row>
    <row r="57249" spans="1:3" x14ac:dyDescent="0.25">
      <c r="A57249">
        <v>11413</v>
      </c>
      <c r="B57249" s="1">
        <f>DATE(2031,4,1) + TIME(0,0,0)</f>
        <v>47939</v>
      </c>
      <c r="C57249">
        <v>44.189422606999997</v>
      </c>
    </row>
    <row r="57250" spans="1:3" x14ac:dyDescent="0.25">
      <c r="A57250">
        <v>11443</v>
      </c>
      <c r="B57250" s="1">
        <f>DATE(2031,5,1) + TIME(0,0,0)</f>
        <v>47969</v>
      </c>
      <c r="C57250">
        <v>44.205055237000003</v>
      </c>
    </row>
    <row r="57251" spans="1:3" x14ac:dyDescent="0.25">
      <c r="A57251">
        <v>11474</v>
      </c>
      <c r="B57251" s="1">
        <f>DATE(2031,6,1) + TIME(0,0,0)</f>
        <v>48000</v>
      </c>
      <c r="C57251">
        <v>44.221160888999997</v>
      </c>
    </row>
    <row r="57252" spans="1:3" x14ac:dyDescent="0.25">
      <c r="A57252">
        <v>11504</v>
      </c>
      <c r="B57252" s="1">
        <f>DATE(2031,7,1) + TIME(0,0,0)</f>
        <v>48030</v>
      </c>
      <c r="C57252">
        <v>44.236701965000002</v>
      </c>
    </row>
    <row r="57253" spans="1:3" x14ac:dyDescent="0.25">
      <c r="A57253">
        <v>11535</v>
      </c>
      <c r="B57253" s="1">
        <f>DATE(2031,8,1) + TIME(0,0,0)</f>
        <v>48061</v>
      </c>
      <c r="C57253">
        <v>44.252719878999997</v>
      </c>
    </row>
    <row r="57254" spans="1:3" x14ac:dyDescent="0.25">
      <c r="A57254">
        <v>11566</v>
      </c>
      <c r="B57254" s="1">
        <f>DATE(2031,9,1) + TIME(0,0,0)</f>
        <v>48092</v>
      </c>
      <c r="C57254">
        <v>44.268688202</v>
      </c>
    </row>
    <row r="57255" spans="1:3" x14ac:dyDescent="0.25">
      <c r="A57255">
        <v>11596</v>
      </c>
      <c r="B57255" s="1">
        <f>DATE(2031,10,1) + TIME(0,0,0)</f>
        <v>48122</v>
      </c>
      <c r="C57255">
        <v>44.284099578999999</v>
      </c>
    </row>
    <row r="57256" spans="1:3" x14ac:dyDescent="0.25">
      <c r="A57256">
        <v>11627</v>
      </c>
      <c r="B57256" s="1">
        <f>DATE(2031,11,1) + TIME(0,0,0)</f>
        <v>48153</v>
      </c>
      <c r="C57256">
        <v>44.299980163999997</v>
      </c>
    </row>
    <row r="57257" spans="1:3" x14ac:dyDescent="0.25">
      <c r="A57257">
        <v>11657</v>
      </c>
      <c r="B57257" s="1">
        <f>DATE(2031,12,1) + TIME(0,0,0)</f>
        <v>48183</v>
      </c>
      <c r="C57257">
        <v>44.315303802000003</v>
      </c>
    </row>
    <row r="57258" spans="1:3" x14ac:dyDescent="0.25">
      <c r="A57258">
        <v>11688</v>
      </c>
      <c r="B57258" s="1">
        <f>DATE(2032,1,1) + TIME(0,0,0)</f>
        <v>48214</v>
      </c>
      <c r="C57258">
        <v>44.331096649000003</v>
      </c>
    </row>
    <row r="57259" spans="1:3" x14ac:dyDescent="0.25">
      <c r="A57259">
        <v>11719</v>
      </c>
      <c r="B57259" s="1">
        <f>DATE(2032,2,1) + TIME(0,0,0)</f>
        <v>48245</v>
      </c>
      <c r="C57259">
        <v>44.346847533999998</v>
      </c>
    </row>
    <row r="57260" spans="1:3" x14ac:dyDescent="0.25">
      <c r="A57260">
        <v>11748</v>
      </c>
      <c r="B57260" s="1">
        <f>DATE(2032,3,1) + TIME(0,0,0)</f>
        <v>48274</v>
      </c>
      <c r="C57260">
        <v>44.361537933000001</v>
      </c>
    </row>
    <row r="57261" spans="1:3" x14ac:dyDescent="0.25">
      <c r="A57261">
        <v>11779</v>
      </c>
      <c r="B57261" s="1">
        <f>DATE(2032,4,1) + TIME(0,0,0)</f>
        <v>48305</v>
      </c>
      <c r="C57261">
        <v>44.377204894999998</v>
      </c>
    </row>
    <row r="57262" spans="1:3" x14ac:dyDescent="0.25">
      <c r="A57262">
        <v>11809</v>
      </c>
      <c r="B57262" s="1">
        <f>DATE(2032,5,1) + TIME(0,0,0)</f>
        <v>48335</v>
      </c>
      <c r="C57262">
        <v>44.392322540000002</v>
      </c>
    </row>
    <row r="57263" spans="1:3" x14ac:dyDescent="0.25">
      <c r="A57263">
        <v>11840</v>
      </c>
      <c r="B57263" s="1">
        <f>DATE(2032,6,1) + TIME(0,0,0)</f>
        <v>48366</v>
      </c>
      <c r="C57263">
        <v>44.407901764000002</v>
      </c>
    </row>
    <row r="57264" spans="1:3" x14ac:dyDescent="0.25">
      <c r="A57264">
        <v>11870</v>
      </c>
      <c r="B57264" s="1">
        <f>DATE(2032,7,1) + TIME(0,0,0)</f>
        <v>48396</v>
      </c>
      <c r="C57264">
        <v>44.422939301</v>
      </c>
    </row>
    <row r="57265" spans="1:3" x14ac:dyDescent="0.25">
      <c r="A57265">
        <v>11901</v>
      </c>
      <c r="B57265" s="1">
        <f>DATE(2032,8,1) + TIME(0,0,0)</f>
        <v>48427</v>
      </c>
      <c r="C57265">
        <v>44.438434600999997</v>
      </c>
    </row>
    <row r="57266" spans="1:3" x14ac:dyDescent="0.25">
      <c r="A57266">
        <v>11932</v>
      </c>
      <c r="B57266" s="1">
        <f>DATE(2032,9,1) + TIME(0,0,0)</f>
        <v>48458</v>
      </c>
      <c r="C57266">
        <v>44.453891753999997</v>
      </c>
    </row>
    <row r="57267" spans="1:3" x14ac:dyDescent="0.25">
      <c r="A57267">
        <v>11962</v>
      </c>
      <c r="B57267" s="1">
        <f>DATE(2032,10,1) + TIME(0,0,0)</f>
        <v>48488</v>
      </c>
      <c r="C57267">
        <v>44.468807220000002</v>
      </c>
    </row>
    <row r="57268" spans="1:3" x14ac:dyDescent="0.25">
      <c r="A57268">
        <v>11993</v>
      </c>
      <c r="B57268" s="1">
        <f>DATE(2032,11,1) + TIME(0,0,0)</f>
        <v>48519</v>
      </c>
      <c r="C57268">
        <v>44.484180449999997</v>
      </c>
    </row>
    <row r="57269" spans="1:3" x14ac:dyDescent="0.25">
      <c r="A57269">
        <v>12023</v>
      </c>
      <c r="B57269" s="1">
        <f>DATE(2032,12,1) + TIME(0,0,0)</f>
        <v>48549</v>
      </c>
      <c r="C57269">
        <v>44.499015808000003</v>
      </c>
    </row>
    <row r="57270" spans="1:3" x14ac:dyDescent="0.25">
      <c r="A57270">
        <v>12054</v>
      </c>
      <c r="B57270" s="1">
        <f>DATE(2033,1,1) + TIME(0,0,0)</f>
        <v>48580</v>
      </c>
      <c r="C57270">
        <v>44.514305114999999</v>
      </c>
    </row>
    <row r="57271" spans="1:3" x14ac:dyDescent="0.25">
      <c r="A57271">
        <v>12085</v>
      </c>
      <c r="B57271" s="1">
        <f>DATE(2033,2,1) + TIME(0,0,0)</f>
        <v>48611</v>
      </c>
      <c r="C57271">
        <v>44.529556274000001</v>
      </c>
    </row>
    <row r="57272" spans="1:3" x14ac:dyDescent="0.25">
      <c r="A57272">
        <v>12113</v>
      </c>
      <c r="B57272" s="1">
        <f>DATE(2033,3,1) + TIME(0,0,0)</f>
        <v>48639</v>
      </c>
      <c r="C57272">
        <v>44.543292999000002</v>
      </c>
    </row>
    <row r="57273" spans="1:3" x14ac:dyDescent="0.25">
      <c r="A57273">
        <v>12144</v>
      </c>
      <c r="B57273" s="1">
        <f>DATE(2033,4,1) + TIME(0,0,0)</f>
        <v>48670</v>
      </c>
      <c r="C57273">
        <v>44.558460236000002</v>
      </c>
    </row>
    <row r="57274" spans="1:3" x14ac:dyDescent="0.25">
      <c r="A57274">
        <v>12174</v>
      </c>
      <c r="B57274" s="1">
        <f>DATE(2033,5,1) + TIME(0,0,0)</f>
        <v>48700</v>
      </c>
      <c r="C57274">
        <v>44.573101043999998</v>
      </c>
    </row>
    <row r="57275" spans="1:3" x14ac:dyDescent="0.25">
      <c r="A57275">
        <v>12205</v>
      </c>
      <c r="B57275" s="1">
        <f>DATE(2033,6,1) + TIME(0,0,0)</f>
        <v>48731</v>
      </c>
      <c r="C57275">
        <v>44.588191985999998</v>
      </c>
    </row>
    <row r="57276" spans="1:3" x14ac:dyDescent="0.25">
      <c r="A57276">
        <v>12235</v>
      </c>
      <c r="B57276" s="1">
        <f>DATE(2033,7,1) + TIME(0,0,0)</f>
        <v>48761</v>
      </c>
      <c r="C57276">
        <v>44.602752686000002</v>
      </c>
    </row>
    <row r="57277" spans="1:3" x14ac:dyDescent="0.25">
      <c r="A57277">
        <v>12266</v>
      </c>
      <c r="B57277" s="1">
        <f>DATE(2033,8,1) + TIME(0,0,0)</f>
        <v>48792</v>
      </c>
      <c r="C57277">
        <v>44.617759704999997</v>
      </c>
    </row>
    <row r="57278" spans="1:3" x14ac:dyDescent="0.25">
      <c r="A57278">
        <v>12297</v>
      </c>
      <c r="B57278" s="1">
        <f>DATE(2033,9,1) + TIME(0,0,0)</f>
        <v>48823</v>
      </c>
      <c r="C57278">
        <v>44.632724762000002</v>
      </c>
    </row>
    <row r="57279" spans="1:3" x14ac:dyDescent="0.25">
      <c r="A57279">
        <v>12327</v>
      </c>
      <c r="B57279" s="1">
        <f>DATE(2033,10,1) + TIME(0,0,0)</f>
        <v>48853</v>
      </c>
      <c r="C57279">
        <v>44.647167205999999</v>
      </c>
    </row>
    <row r="57280" spans="1:3" x14ac:dyDescent="0.25">
      <c r="A57280">
        <v>12358</v>
      </c>
      <c r="B57280" s="1">
        <f>DATE(2033,11,1) + TIME(0,0,0)</f>
        <v>48884</v>
      </c>
      <c r="C57280">
        <v>44.662052154999998</v>
      </c>
    </row>
    <row r="57281" spans="1:3" x14ac:dyDescent="0.25">
      <c r="A57281">
        <v>12388</v>
      </c>
      <c r="B57281" s="1">
        <f>DATE(2033,12,1) + TIME(0,0,0)</f>
        <v>48914</v>
      </c>
      <c r="C57281">
        <v>44.676418304000002</v>
      </c>
    </row>
    <row r="57282" spans="1:3" x14ac:dyDescent="0.25">
      <c r="A57282">
        <v>12419</v>
      </c>
      <c r="B57282" s="1">
        <f>DATE(2034,1,1) + TIME(0,0,0)</f>
        <v>48945</v>
      </c>
      <c r="C57282">
        <v>44.691223145000002</v>
      </c>
    </row>
    <row r="57283" spans="1:3" x14ac:dyDescent="0.25">
      <c r="A57283">
        <v>12450</v>
      </c>
      <c r="B57283" s="1">
        <f>DATE(2034,2,1) + TIME(0,0,0)</f>
        <v>48976</v>
      </c>
      <c r="C57283">
        <v>44.705989838000001</v>
      </c>
    </row>
    <row r="57284" spans="1:3" x14ac:dyDescent="0.25">
      <c r="A57284">
        <v>12478</v>
      </c>
      <c r="B57284" s="1">
        <f>DATE(2034,3,1) + TIME(0,0,0)</f>
        <v>49004</v>
      </c>
      <c r="C57284">
        <v>44.719291687000002</v>
      </c>
    </row>
    <row r="57285" spans="1:3" x14ac:dyDescent="0.25">
      <c r="A57285">
        <v>12509</v>
      </c>
      <c r="B57285" s="1">
        <f>DATE(2034,4,1) + TIME(0,0,0)</f>
        <v>49035</v>
      </c>
      <c r="C57285">
        <v>44.733978270999998</v>
      </c>
    </row>
    <row r="57286" spans="1:3" x14ac:dyDescent="0.25">
      <c r="A57286">
        <v>12539</v>
      </c>
      <c r="B57286" s="1">
        <f>DATE(2034,5,1) + TIME(0,0,0)</f>
        <v>49065</v>
      </c>
      <c r="C57286">
        <v>44.748153686999999</v>
      </c>
    </row>
    <row r="57287" spans="1:3" x14ac:dyDescent="0.25">
      <c r="A57287">
        <v>12570</v>
      </c>
      <c r="B57287" s="1">
        <f>DATE(2034,6,1) + TIME(0,0,0)</f>
        <v>49096</v>
      </c>
      <c r="C57287">
        <v>44.762763976999999</v>
      </c>
    </row>
    <row r="57288" spans="1:3" x14ac:dyDescent="0.25">
      <c r="A57288">
        <v>12600</v>
      </c>
      <c r="B57288" s="1">
        <f>DATE(2034,7,1) + TIME(0,0,0)</f>
        <v>49126</v>
      </c>
      <c r="C57288">
        <v>44.776866912999999</v>
      </c>
    </row>
    <row r="57289" spans="1:3" x14ac:dyDescent="0.25">
      <c r="A57289">
        <v>12631</v>
      </c>
      <c r="B57289" s="1">
        <f>DATE(2034,8,1) + TIME(0,0,0)</f>
        <v>49157</v>
      </c>
      <c r="C57289">
        <v>44.791397095000001</v>
      </c>
    </row>
    <row r="57290" spans="1:3" x14ac:dyDescent="0.25">
      <c r="A57290">
        <v>12662</v>
      </c>
      <c r="B57290" s="1">
        <f>DATE(2034,9,1) + TIME(0,0,0)</f>
        <v>49188</v>
      </c>
      <c r="C57290">
        <v>44.805889129999997</v>
      </c>
    </row>
    <row r="57291" spans="1:3" x14ac:dyDescent="0.25">
      <c r="A57291">
        <v>12692</v>
      </c>
      <c r="B57291" s="1">
        <f>DATE(2034,10,1) + TIME(0,0,0)</f>
        <v>49218</v>
      </c>
      <c r="C57291">
        <v>44.819869994999998</v>
      </c>
    </row>
    <row r="57292" spans="1:3" x14ac:dyDescent="0.25">
      <c r="A57292">
        <v>12723</v>
      </c>
      <c r="B57292" s="1">
        <f>DATE(2034,11,1) + TIME(0,0,0)</f>
        <v>49249</v>
      </c>
      <c r="C57292">
        <v>44.834278107000003</v>
      </c>
    </row>
    <row r="57293" spans="1:3" x14ac:dyDescent="0.25">
      <c r="A57293">
        <v>12753</v>
      </c>
      <c r="B57293" s="1">
        <f>DATE(2034,12,1) + TIME(0,0,0)</f>
        <v>49279</v>
      </c>
      <c r="C57293">
        <v>44.848178863999998</v>
      </c>
    </row>
    <row r="57294" spans="1:3" x14ac:dyDescent="0.25">
      <c r="A57294">
        <v>12784</v>
      </c>
      <c r="B57294" s="1">
        <f>DATE(2035,1,1) + TIME(0,0,0)</f>
        <v>49310</v>
      </c>
      <c r="C57294">
        <v>44.862503052000001</v>
      </c>
    </row>
    <row r="57295" spans="1:3" x14ac:dyDescent="0.25">
      <c r="A57295">
        <v>12815</v>
      </c>
      <c r="B57295" s="1">
        <f>DATE(2035,2,1) + TIME(0,0,0)</f>
        <v>49341</v>
      </c>
      <c r="C57295">
        <v>44.876789092999999</v>
      </c>
    </row>
    <row r="57296" spans="1:3" x14ac:dyDescent="0.25">
      <c r="A57296">
        <v>12843</v>
      </c>
      <c r="B57296" s="1">
        <f>DATE(2035,3,1) + TIME(0,0,0)</f>
        <v>49369</v>
      </c>
      <c r="C57296">
        <v>44.889659881999997</v>
      </c>
    </row>
    <row r="57297" spans="1:3" x14ac:dyDescent="0.25">
      <c r="A57297">
        <v>12874</v>
      </c>
      <c r="B57297" s="1">
        <f>DATE(2035,4,1) + TIME(0,0,0)</f>
        <v>49400</v>
      </c>
      <c r="C57297">
        <v>44.903869628999999</v>
      </c>
    </row>
    <row r="57298" spans="1:3" x14ac:dyDescent="0.25">
      <c r="A57298">
        <v>12904</v>
      </c>
      <c r="B57298" s="1">
        <f>DATE(2035,5,1) + TIME(0,0,0)</f>
        <v>49430</v>
      </c>
      <c r="C57298">
        <v>44.917583466000004</v>
      </c>
    </row>
    <row r="57299" spans="1:3" x14ac:dyDescent="0.25">
      <c r="A57299">
        <v>12935</v>
      </c>
      <c r="B57299" s="1">
        <f>DATE(2035,6,1) + TIME(0,0,0)</f>
        <v>49461</v>
      </c>
      <c r="C57299">
        <v>44.931716919000003</v>
      </c>
    </row>
    <row r="57300" spans="1:3" x14ac:dyDescent="0.25">
      <c r="A57300">
        <v>12965</v>
      </c>
      <c r="B57300" s="1">
        <f>DATE(2035,7,1) + TIME(0,0,0)</f>
        <v>49491</v>
      </c>
      <c r="C57300">
        <v>44.945354461999997</v>
      </c>
    </row>
    <row r="57301" spans="1:3" x14ac:dyDescent="0.25">
      <c r="A57301">
        <v>12996</v>
      </c>
      <c r="B57301" s="1">
        <f>DATE(2035,8,1) + TIME(0,0,0)</f>
        <v>49522</v>
      </c>
      <c r="C57301">
        <v>44.959411621000001</v>
      </c>
    </row>
    <row r="57302" spans="1:3" x14ac:dyDescent="0.25">
      <c r="A57302">
        <v>13027</v>
      </c>
      <c r="B57302" s="1">
        <f>DATE(2035,9,1) + TIME(0,0,0)</f>
        <v>49553</v>
      </c>
      <c r="C57302">
        <v>44.973434447999999</v>
      </c>
    </row>
    <row r="57303" spans="1:3" x14ac:dyDescent="0.25">
      <c r="A57303">
        <v>13057</v>
      </c>
      <c r="B57303" s="1">
        <f>DATE(2035,10,1) + TIME(0,0,0)</f>
        <v>49583</v>
      </c>
      <c r="C57303">
        <v>44.986965179000002</v>
      </c>
    </row>
    <row r="57304" spans="1:3" x14ac:dyDescent="0.25">
      <c r="A57304">
        <v>13088</v>
      </c>
      <c r="B57304" s="1">
        <f>DATE(2035,11,1) + TIME(0,0,0)</f>
        <v>49614</v>
      </c>
      <c r="C57304">
        <v>45.000911713000001</v>
      </c>
    </row>
    <row r="57305" spans="1:3" x14ac:dyDescent="0.25">
      <c r="A57305">
        <v>13118</v>
      </c>
      <c r="B57305" s="1">
        <f>DATE(2035,12,1) + TIME(0,0,0)</f>
        <v>49644</v>
      </c>
      <c r="C57305">
        <v>45.014369965</v>
      </c>
    </row>
    <row r="57306" spans="1:3" x14ac:dyDescent="0.25">
      <c r="A57306">
        <v>13149</v>
      </c>
      <c r="B57306" s="1">
        <f>DATE(2036,1,1) + TIME(0,0,0)</f>
        <v>49675</v>
      </c>
      <c r="C57306">
        <v>45.028244018999999</v>
      </c>
    </row>
    <row r="57307" spans="1:3" x14ac:dyDescent="0.25">
      <c r="A57307">
        <v>13180</v>
      </c>
      <c r="B57307" s="1">
        <f>DATE(2036,2,1) + TIME(0,0,0)</f>
        <v>49706</v>
      </c>
      <c r="C57307">
        <v>45.042079926</v>
      </c>
    </row>
    <row r="57308" spans="1:3" x14ac:dyDescent="0.25">
      <c r="A57308">
        <v>13209</v>
      </c>
      <c r="B57308" s="1">
        <f>DATE(2036,3,1) + TIME(0,0,0)</f>
        <v>49735</v>
      </c>
      <c r="C57308">
        <v>45.054988860999998</v>
      </c>
    </row>
    <row r="57309" spans="1:3" x14ac:dyDescent="0.25">
      <c r="A57309">
        <v>13240</v>
      </c>
      <c r="B57309" s="1">
        <f>DATE(2036,4,1) + TIME(0,0,0)</f>
        <v>49766</v>
      </c>
      <c r="C57309">
        <v>45.068752289000003</v>
      </c>
    </row>
    <row r="57310" spans="1:3" x14ac:dyDescent="0.25">
      <c r="A57310">
        <v>13270</v>
      </c>
      <c r="B57310" s="1">
        <f>DATE(2036,5,1) + TIME(0,0,0)</f>
        <v>49796</v>
      </c>
      <c r="C57310">
        <v>45.082038879000002</v>
      </c>
    </row>
    <row r="57311" spans="1:3" x14ac:dyDescent="0.25">
      <c r="A57311">
        <v>13301</v>
      </c>
      <c r="B57311" s="1">
        <f>DATE(2036,6,1) + TIME(0,0,0)</f>
        <v>49827</v>
      </c>
      <c r="C57311">
        <v>45.095733643000003</v>
      </c>
    </row>
    <row r="57312" spans="1:3" x14ac:dyDescent="0.25">
      <c r="A57312">
        <v>13331</v>
      </c>
      <c r="B57312" s="1">
        <f>DATE(2036,7,1) + TIME(0,0,0)</f>
        <v>49857</v>
      </c>
      <c r="C57312">
        <v>45.108951568999998</v>
      </c>
    </row>
    <row r="57313" spans="1:3" x14ac:dyDescent="0.25">
      <c r="A57313">
        <v>13362</v>
      </c>
      <c r="B57313" s="1">
        <f>DATE(2036,8,1) + TIME(0,0,0)</f>
        <v>49888</v>
      </c>
      <c r="C57313">
        <v>45.122577667000002</v>
      </c>
    </row>
    <row r="57314" spans="1:3" x14ac:dyDescent="0.25">
      <c r="A57314">
        <v>13393</v>
      </c>
      <c r="B57314" s="1">
        <f>DATE(2036,9,1) + TIME(0,0,0)</f>
        <v>49919</v>
      </c>
      <c r="C57314">
        <v>45.136165619000003</v>
      </c>
    </row>
    <row r="57315" spans="1:3" x14ac:dyDescent="0.25">
      <c r="A57315">
        <v>13423</v>
      </c>
      <c r="B57315" s="1">
        <f>DATE(2036,10,1) + TIME(0,0,0)</f>
        <v>49949</v>
      </c>
      <c r="C57315">
        <v>45.149284363</v>
      </c>
    </row>
    <row r="57316" spans="1:3" x14ac:dyDescent="0.25">
      <c r="A57316">
        <v>13454</v>
      </c>
      <c r="B57316" s="1">
        <f>DATE(2036,11,1) + TIME(0,0,0)</f>
        <v>49980</v>
      </c>
      <c r="C57316">
        <v>45.162803650000001</v>
      </c>
    </row>
    <row r="57317" spans="1:3" x14ac:dyDescent="0.25">
      <c r="A57317">
        <v>13484</v>
      </c>
      <c r="B57317" s="1">
        <f>DATE(2036,12,1) + TIME(0,0,0)</f>
        <v>50010</v>
      </c>
      <c r="C57317">
        <v>45.175853729000004</v>
      </c>
    </row>
    <row r="57318" spans="1:3" x14ac:dyDescent="0.25">
      <c r="A57318">
        <v>13515</v>
      </c>
      <c r="B57318" s="1">
        <f>DATE(2037,1,1) + TIME(0,0,0)</f>
        <v>50041</v>
      </c>
      <c r="C57318">
        <v>45.189304352000001</v>
      </c>
    </row>
    <row r="57319" spans="1:3" x14ac:dyDescent="0.25">
      <c r="A57319">
        <v>13546</v>
      </c>
      <c r="B57319" s="1">
        <f>DATE(2037,2,1) + TIME(0,0,0)</f>
        <v>50072</v>
      </c>
      <c r="C57319">
        <v>45.202724457000002</v>
      </c>
    </row>
    <row r="57320" spans="1:3" x14ac:dyDescent="0.25">
      <c r="A57320">
        <v>13574</v>
      </c>
      <c r="B57320" s="1">
        <f>DATE(2037,3,1) + TIME(0,0,0)</f>
        <v>50100</v>
      </c>
      <c r="C57320">
        <v>45.214813231999997</v>
      </c>
    </row>
    <row r="57321" spans="1:3" x14ac:dyDescent="0.25">
      <c r="A57321">
        <v>13605</v>
      </c>
      <c r="B57321" s="1">
        <f>DATE(2037,4,1) + TIME(0,0,0)</f>
        <v>50131</v>
      </c>
      <c r="C57321">
        <v>45.228164673000002</v>
      </c>
    </row>
    <row r="57322" spans="1:3" x14ac:dyDescent="0.25">
      <c r="A57322">
        <v>13635</v>
      </c>
      <c r="B57322" s="1">
        <f>DATE(2037,5,1) + TIME(0,0,0)</f>
        <v>50161</v>
      </c>
      <c r="C57322">
        <v>45.241054535000004</v>
      </c>
    </row>
    <row r="57323" spans="1:3" x14ac:dyDescent="0.25">
      <c r="A57323">
        <v>13666</v>
      </c>
      <c r="B57323" s="1">
        <f>DATE(2037,6,1) + TIME(0,0,0)</f>
        <v>50192</v>
      </c>
      <c r="C57323">
        <v>45.254341125000003</v>
      </c>
    </row>
    <row r="57324" spans="1:3" x14ac:dyDescent="0.25">
      <c r="A57324">
        <v>13696</v>
      </c>
      <c r="B57324" s="1">
        <f>DATE(2037,7,1) + TIME(0,0,0)</f>
        <v>50222</v>
      </c>
      <c r="C57324">
        <v>45.267166138</v>
      </c>
    </row>
    <row r="57325" spans="1:3" x14ac:dyDescent="0.25">
      <c r="A57325">
        <v>13727</v>
      </c>
      <c r="B57325" s="1">
        <f>DATE(2037,8,1) + TIME(0,0,0)</f>
        <v>50253</v>
      </c>
      <c r="C57325">
        <v>45.280384064000003</v>
      </c>
    </row>
    <row r="57326" spans="1:3" x14ac:dyDescent="0.25">
      <c r="A57326">
        <v>13758</v>
      </c>
      <c r="B57326" s="1">
        <f>DATE(2037,9,1) + TIME(0,0,0)</f>
        <v>50284</v>
      </c>
      <c r="C57326">
        <v>45.293567656999997</v>
      </c>
    </row>
    <row r="57327" spans="1:3" x14ac:dyDescent="0.25">
      <c r="A57327">
        <v>13788</v>
      </c>
      <c r="B57327" s="1">
        <f>DATE(2037,10,1) + TIME(0,0,0)</f>
        <v>50314</v>
      </c>
      <c r="C57327">
        <v>45.306297301999997</v>
      </c>
    </row>
    <row r="57328" spans="1:3" x14ac:dyDescent="0.25">
      <c r="A57328">
        <v>13819</v>
      </c>
      <c r="B57328" s="1">
        <f>DATE(2037,11,1) + TIME(0,0,0)</f>
        <v>50345</v>
      </c>
      <c r="C57328">
        <v>45.319416046000001</v>
      </c>
    </row>
    <row r="57329" spans="1:3" x14ac:dyDescent="0.25">
      <c r="A57329">
        <v>13849</v>
      </c>
      <c r="B57329" s="1">
        <f>DATE(2037,12,1) + TIME(0,0,0)</f>
        <v>50375</v>
      </c>
      <c r="C57329">
        <v>45.332080841</v>
      </c>
    </row>
    <row r="57330" spans="1:3" x14ac:dyDescent="0.25">
      <c r="A57330">
        <v>13880</v>
      </c>
      <c r="B57330" s="1">
        <f>DATE(2038,1,1) + TIME(0,0,0)</f>
        <v>50406</v>
      </c>
      <c r="C57330">
        <v>45.345134735000002</v>
      </c>
    </row>
    <row r="57331" spans="1:3" x14ac:dyDescent="0.25">
      <c r="A57331">
        <v>13911</v>
      </c>
      <c r="B57331" s="1">
        <f>DATE(2038,2,1) + TIME(0,0,0)</f>
        <v>50437</v>
      </c>
      <c r="C57331">
        <v>45.358158111999998</v>
      </c>
    </row>
    <row r="57332" spans="1:3" x14ac:dyDescent="0.25">
      <c r="A57332">
        <v>13939</v>
      </c>
      <c r="B57332" s="1">
        <f>DATE(2038,3,1) + TIME(0,0,0)</f>
        <v>50465</v>
      </c>
      <c r="C57332">
        <v>45.369892120000003</v>
      </c>
    </row>
    <row r="57333" spans="1:3" x14ac:dyDescent="0.25">
      <c r="A57333">
        <v>13970</v>
      </c>
      <c r="B57333" s="1">
        <f>DATE(2038,4,1) + TIME(0,0,0)</f>
        <v>50496</v>
      </c>
      <c r="C57333">
        <v>45.382854461999997</v>
      </c>
    </row>
    <row r="57334" spans="1:3" x14ac:dyDescent="0.25">
      <c r="A57334">
        <v>14000</v>
      </c>
      <c r="B57334" s="1">
        <f>DATE(2038,5,1) + TIME(0,0,0)</f>
        <v>50526</v>
      </c>
      <c r="C57334">
        <v>45.395366668999998</v>
      </c>
    </row>
    <row r="57335" spans="1:3" x14ac:dyDescent="0.25">
      <c r="A57335">
        <v>14031</v>
      </c>
      <c r="B57335" s="1">
        <f>DATE(2038,6,1) + TIME(0,0,0)</f>
        <v>50557</v>
      </c>
      <c r="C57335">
        <v>45.408264160000002</v>
      </c>
    </row>
    <row r="57336" spans="1:3" x14ac:dyDescent="0.25">
      <c r="A57336">
        <v>14061</v>
      </c>
      <c r="B57336" s="1">
        <f>DATE(2038,7,1) + TIME(0,0,0)</f>
        <v>50587</v>
      </c>
      <c r="C57336">
        <v>45.420715332</v>
      </c>
    </row>
    <row r="57337" spans="1:3" x14ac:dyDescent="0.25">
      <c r="A57337">
        <v>14092</v>
      </c>
      <c r="B57337" s="1">
        <f>DATE(2038,8,1) + TIME(0,0,0)</f>
        <v>50618</v>
      </c>
      <c r="C57337">
        <v>45.433547974</v>
      </c>
    </row>
    <row r="57338" spans="1:3" x14ac:dyDescent="0.25">
      <c r="A57338">
        <v>14123</v>
      </c>
      <c r="B57338" s="1">
        <f>DATE(2038,9,1) + TIME(0,0,0)</f>
        <v>50649</v>
      </c>
      <c r="C57338">
        <v>45.446353911999999</v>
      </c>
    </row>
    <row r="57339" spans="1:3" x14ac:dyDescent="0.25">
      <c r="A57339">
        <v>14153</v>
      </c>
      <c r="B57339" s="1">
        <f>DATE(2038,10,1) + TIME(0,0,0)</f>
        <v>50679</v>
      </c>
      <c r="C57339">
        <v>45.458713531000001</v>
      </c>
    </row>
    <row r="57340" spans="1:3" x14ac:dyDescent="0.25">
      <c r="A57340">
        <v>14184</v>
      </c>
      <c r="B57340" s="1">
        <f>DATE(2038,11,1) + TIME(0,0,0)</f>
        <v>50710</v>
      </c>
      <c r="C57340">
        <v>45.471458435000002</v>
      </c>
    </row>
    <row r="57341" spans="1:3" x14ac:dyDescent="0.25">
      <c r="A57341">
        <v>14214</v>
      </c>
      <c r="B57341" s="1">
        <f>DATE(2038,12,1) + TIME(0,0,0)</f>
        <v>50740</v>
      </c>
      <c r="C57341">
        <v>45.483760834000002</v>
      </c>
    </row>
    <row r="57342" spans="1:3" x14ac:dyDescent="0.25">
      <c r="A57342">
        <v>14245</v>
      </c>
      <c r="B57342" s="1">
        <f>DATE(2039,1,1) + TIME(0,0,0)</f>
        <v>50771</v>
      </c>
      <c r="C57342">
        <v>45.496440886999999</v>
      </c>
    </row>
    <row r="57343" spans="1:3" x14ac:dyDescent="0.25">
      <c r="A57343">
        <v>14276</v>
      </c>
      <c r="B57343" s="1">
        <f>DATE(2039,2,1) + TIME(0,0,0)</f>
        <v>50802</v>
      </c>
      <c r="C57343">
        <v>45.509094238000003</v>
      </c>
    </row>
    <row r="57344" spans="1:3" x14ac:dyDescent="0.25">
      <c r="A57344">
        <v>14304</v>
      </c>
      <c r="B57344" s="1">
        <f>DATE(2039,3,1) + TIME(0,0,0)</f>
        <v>50830</v>
      </c>
      <c r="C57344">
        <v>45.520492554</v>
      </c>
    </row>
    <row r="57345" spans="1:3" x14ac:dyDescent="0.25">
      <c r="A57345">
        <v>14335</v>
      </c>
      <c r="B57345" s="1">
        <f>DATE(2039,4,1) + TIME(0,0,0)</f>
        <v>50861</v>
      </c>
      <c r="C57345">
        <v>45.533084869</v>
      </c>
    </row>
    <row r="57346" spans="1:3" x14ac:dyDescent="0.25">
      <c r="A57346">
        <v>14365</v>
      </c>
      <c r="B57346" s="1">
        <f>DATE(2039,5,1) + TIME(0,0,0)</f>
        <v>50891</v>
      </c>
      <c r="C57346">
        <v>45.545246124000002</v>
      </c>
    </row>
    <row r="57347" spans="1:3" x14ac:dyDescent="0.25">
      <c r="A57347">
        <v>14396</v>
      </c>
      <c r="B57347" s="1">
        <f>DATE(2039,6,1) + TIME(0,0,0)</f>
        <v>50922</v>
      </c>
      <c r="C57347">
        <v>45.557777405000003</v>
      </c>
    </row>
    <row r="57348" spans="1:3" x14ac:dyDescent="0.25">
      <c r="A57348">
        <v>14426</v>
      </c>
      <c r="B57348" s="1">
        <f>DATE(2039,7,1) + TIME(0,0,0)</f>
        <v>50952</v>
      </c>
      <c r="C57348">
        <v>45.569877624999997</v>
      </c>
    </row>
    <row r="57349" spans="1:3" x14ac:dyDescent="0.25">
      <c r="A57349">
        <v>14457</v>
      </c>
      <c r="B57349" s="1">
        <f>DATE(2039,8,1) + TIME(0,0,0)</f>
        <v>50983</v>
      </c>
      <c r="C57349">
        <v>45.582351684999999</v>
      </c>
    </row>
    <row r="57350" spans="1:3" x14ac:dyDescent="0.25">
      <c r="A57350">
        <v>14488</v>
      </c>
      <c r="B57350" s="1">
        <f>DATE(2039,9,1) + TIME(0,0,0)</f>
        <v>51014</v>
      </c>
      <c r="C57350">
        <v>45.594799041999998</v>
      </c>
    </row>
    <row r="57351" spans="1:3" x14ac:dyDescent="0.25">
      <c r="A57351">
        <v>14518</v>
      </c>
      <c r="B57351" s="1">
        <f>DATE(2039,10,1) + TIME(0,0,0)</f>
        <v>51044</v>
      </c>
      <c r="C57351">
        <v>45.606815337999997</v>
      </c>
    </row>
    <row r="57352" spans="1:3" x14ac:dyDescent="0.25">
      <c r="A57352">
        <v>14549</v>
      </c>
      <c r="B57352" s="1">
        <f>DATE(2039,11,1) + TIME(0,0,0)</f>
        <v>51075</v>
      </c>
      <c r="C57352">
        <v>45.619201660000002</v>
      </c>
    </row>
    <row r="57353" spans="1:3" x14ac:dyDescent="0.25">
      <c r="A57353">
        <v>14579</v>
      </c>
      <c r="B57353" s="1">
        <f>DATE(2039,12,1) + TIME(0,0,0)</f>
        <v>51105</v>
      </c>
      <c r="C57353">
        <v>45.631160735999998</v>
      </c>
    </row>
    <row r="57354" spans="1:3" x14ac:dyDescent="0.25">
      <c r="A57354">
        <v>14610</v>
      </c>
      <c r="B57354" s="1">
        <f>DATE(2040,1,1) + TIME(0,0,0)</f>
        <v>51136</v>
      </c>
      <c r="C57354">
        <v>45.643489838000001</v>
      </c>
    </row>
    <row r="57355" spans="1:3" x14ac:dyDescent="0.25">
      <c r="A57355">
        <v>14641</v>
      </c>
      <c r="B57355" s="1">
        <f>DATE(2040,2,1) + TIME(0,0,0)</f>
        <v>51167</v>
      </c>
      <c r="C57355">
        <v>45.655788422000001</v>
      </c>
    </row>
    <row r="57356" spans="1:3" x14ac:dyDescent="0.25">
      <c r="A57356">
        <v>14670</v>
      </c>
      <c r="B57356" s="1">
        <f>DATE(2040,3,1) + TIME(0,0,0)</f>
        <v>51196</v>
      </c>
      <c r="C57356">
        <v>45.667266845999997</v>
      </c>
    </row>
    <row r="57357" spans="1:3" x14ac:dyDescent="0.25">
      <c r="A57357">
        <v>14701</v>
      </c>
      <c r="B57357" s="1">
        <f>DATE(2040,4,1) + TIME(0,0,0)</f>
        <v>51227</v>
      </c>
      <c r="C57357">
        <v>45.679512023999997</v>
      </c>
    </row>
    <row r="57358" spans="1:3" x14ac:dyDescent="0.25">
      <c r="A57358">
        <v>14731</v>
      </c>
      <c r="B57358" s="1">
        <f>DATE(2040,5,1) + TIME(0,0,0)</f>
        <v>51257</v>
      </c>
      <c r="C57358">
        <v>45.691329955999997</v>
      </c>
    </row>
    <row r="57359" spans="1:3" x14ac:dyDescent="0.25">
      <c r="A57359">
        <v>14762</v>
      </c>
      <c r="B57359" s="1">
        <f>DATE(2040,6,1) + TIME(0,0,0)</f>
        <v>51288</v>
      </c>
      <c r="C57359">
        <v>45.703514099000003</v>
      </c>
    </row>
    <row r="57360" spans="1:3" x14ac:dyDescent="0.25">
      <c r="A57360">
        <v>14792</v>
      </c>
      <c r="B57360" s="1">
        <f>DATE(2040,7,1) + TIME(0,0,0)</f>
        <v>51318</v>
      </c>
      <c r="C57360">
        <v>45.715282440000003</v>
      </c>
    </row>
    <row r="57361" spans="1:3" x14ac:dyDescent="0.25">
      <c r="A57361">
        <v>14823</v>
      </c>
      <c r="B57361" s="1">
        <f>DATE(2040,8,1) + TIME(0,0,0)</f>
        <v>51349</v>
      </c>
      <c r="C57361">
        <v>45.727409363</v>
      </c>
    </row>
    <row r="57362" spans="1:3" x14ac:dyDescent="0.25">
      <c r="A57362">
        <v>14854</v>
      </c>
      <c r="B57362" s="1">
        <f>DATE(2040,9,1) + TIME(0,0,0)</f>
        <v>51380</v>
      </c>
      <c r="C57362">
        <v>45.739509583</v>
      </c>
    </row>
    <row r="57363" spans="1:3" x14ac:dyDescent="0.25">
      <c r="A57363">
        <v>14884</v>
      </c>
      <c r="B57363" s="1">
        <f>DATE(2040,10,1) + TIME(0,0,0)</f>
        <v>51410</v>
      </c>
      <c r="C57363">
        <v>45.751190186000002</v>
      </c>
    </row>
    <row r="57364" spans="1:3" x14ac:dyDescent="0.25">
      <c r="A57364">
        <v>14915</v>
      </c>
      <c r="B57364" s="1">
        <f>DATE(2040,11,1) + TIME(0,0,0)</f>
        <v>51441</v>
      </c>
      <c r="C57364">
        <v>45.763233184999997</v>
      </c>
    </row>
    <row r="57365" spans="1:3" x14ac:dyDescent="0.25">
      <c r="A57365">
        <v>14945</v>
      </c>
      <c r="B57365" s="1">
        <f>DATE(2040,12,1) + TIME(0,0,0)</f>
        <v>51471</v>
      </c>
      <c r="C57365">
        <v>45.774860382</v>
      </c>
    </row>
    <row r="57366" spans="1:3" x14ac:dyDescent="0.25">
      <c r="A57366">
        <v>14976</v>
      </c>
      <c r="B57366" s="1">
        <f>DATE(2041,1,1) + TIME(0,0,0)</f>
        <v>51502</v>
      </c>
      <c r="C57366">
        <v>45.786846161</v>
      </c>
    </row>
    <row r="57367" spans="1:3" x14ac:dyDescent="0.25">
      <c r="A57367">
        <v>15007</v>
      </c>
      <c r="B57367" s="1">
        <f>DATE(2041,2,1) + TIME(0,0,0)</f>
        <v>51533</v>
      </c>
      <c r="C57367">
        <v>45.798805237000003</v>
      </c>
    </row>
    <row r="57368" spans="1:3" x14ac:dyDescent="0.25">
      <c r="A57368">
        <v>15035</v>
      </c>
      <c r="B57368" s="1">
        <f>DATE(2041,3,1) + TIME(0,0,0)</f>
        <v>51561</v>
      </c>
      <c r="C57368">
        <v>45.809581756999997</v>
      </c>
    </row>
    <row r="57369" spans="1:3" x14ac:dyDescent="0.25">
      <c r="A57369">
        <v>15066</v>
      </c>
      <c r="B57369" s="1">
        <f>DATE(2041,4,1) + TIME(0,0,0)</f>
        <v>51592</v>
      </c>
      <c r="C57369">
        <v>45.821487427000001</v>
      </c>
    </row>
    <row r="57370" spans="1:3" x14ac:dyDescent="0.25">
      <c r="A57370">
        <v>15096</v>
      </c>
      <c r="B57370" s="1">
        <f>DATE(2041,5,1) + TIME(0,0,0)</f>
        <v>51622</v>
      </c>
      <c r="C57370">
        <v>45.832981109999999</v>
      </c>
    </row>
    <row r="57371" spans="1:3" x14ac:dyDescent="0.25">
      <c r="A57371">
        <v>15127</v>
      </c>
      <c r="B57371" s="1">
        <f>DATE(2041,6,1) + TIME(0,0,0)</f>
        <v>51653</v>
      </c>
      <c r="C57371">
        <v>45.844833373999997</v>
      </c>
    </row>
    <row r="57372" spans="1:3" x14ac:dyDescent="0.25">
      <c r="A57372">
        <v>15157</v>
      </c>
      <c r="B57372" s="1">
        <f>DATE(2041,7,1) + TIME(0,0,0)</f>
        <v>51683</v>
      </c>
      <c r="C57372">
        <v>45.856273651000002</v>
      </c>
    </row>
    <row r="57373" spans="1:3" x14ac:dyDescent="0.25">
      <c r="A57373">
        <v>15188</v>
      </c>
      <c r="B57373" s="1">
        <f>DATE(2041,8,1) + TIME(0,0,0)</f>
        <v>51714</v>
      </c>
      <c r="C57373">
        <v>45.868072509999998</v>
      </c>
    </row>
    <row r="57374" spans="1:3" x14ac:dyDescent="0.25">
      <c r="A57374">
        <v>15219</v>
      </c>
      <c r="B57374" s="1">
        <f>DATE(2041,9,1) + TIME(0,0,0)</f>
        <v>51745</v>
      </c>
      <c r="C57374">
        <v>45.879840850999997</v>
      </c>
    </row>
    <row r="57375" spans="1:3" x14ac:dyDescent="0.25">
      <c r="A57375">
        <v>15249</v>
      </c>
      <c r="B57375" s="1">
        <f>DATE(2041,10,1) + TIME(0,0,0)</f>
        <v>51775</v>
      </c>
      <c r="C57375">
        <v>45.891204834</v>
      </c>
    </row>
    <row r="57376" spans="1:3" x14ac:dyDescent="0.25">
      <c r="A57376">
        <v>15280</v>
      </c>
      <c r="B57376" s="1">
        <f>DATE(2041,11,1) + TIME(0,0,0)</f>
        <v>51806</v>
      </c>
      <c r="C57376">
        <v>45.902919769</v>
      </c>
    </row>
    <row r="57377" spans="1:3" x14ac:dyDescent="0.25">
      <c r="A57377">
        <v>15310</v>
      </c>
      <c r="B57377" s="1">
        <f>DATE(2041,12,1) + TIME(0,0,0)</f>
        <v>51836</v>
      </c>
      <c r="C57377">
        <v>45.914230347</v>
      </c>
    </row>
    <row r="57378" spans="1:3" x14ac:dyDescent="0.25">
      <c r="A57378">
        <v>15341</v>
      </c>
      <c r="B57378" s="1">
        <f>DATE(2042,1,1) + TIME(0,0,0)</f>
        <v>51867</v>
      </c>
      <c r="C57378">
        <v>45.925891876000001</v>
      </c>
    </row>
    <row r="57379" spans="1:3" x14ac:dyDescent="0.25">
      <c r="A57379">
        <v>15372</v>
      </c>
      <c r="B57379" s="1">
        <f>DATE(2042,2,1) + TIME(0,0,0)</f>
        <v>51898</v>
      </c>
      <c r="C57379">
        <v>45.937530518000003</v>
      </c>
    </row>
    <row r="57380" spans="1:3" x14ac:dyDescent="0.25">
      <c r="A57380">
        <v>15400</v>
      </c>
      <c r="B57380" s="1">
        <f>DATE(2042,3,1) + TIME(0,0,0)</f>
        <v>51926</v>
      </c>
      <c r="C57380">
        <v>45.948017120000003</v>
      </c>
    </row>
    <row r="57381" spans="1:3" x14ac:dyDescent="0.25">
      <c r="A57381">
        <v>15431</v>
      </c>
      <c r="B57381" s="1">
        <f>DATE(2042,4,1) + TIME(0,0,0)</f>
        <v>51957</v>
      </c>
      <c r="C57381">
        <v>45.959602355999998</v>
      </c>
    </row>
    <row r="57382" spans="1:3" x14ac:dyDescent="0.25">
      <c r="A57382">
        <v>15461</v>
      </c>
      <c r="B57382" s="1">
        <f>DATE(2042,5,1) + TIME(0,0,0)</f>
        <v>51987</v>
      </c>
      <c r="C57382">
        <v>45.970787047999998</v>
      </c>
    </row>
    <row r="57383" spans="1:3" x14ac:dyDescent="0.25">
      <c r="A57383">
        <v>15492</v>
      </c>
      <c r="B57383" s="1">
        <f>DATE(2042,6,1) + TIME(0,0,0)</f>
        <v>52018</v>
      </c>
      <c r="C57383">
        <v>45.982318878000001</v>
      </c>
    </row>
    <row r="57384" spans="1:3" x14ac:dyDescent="0.25">
      <c r="A57384">
        <v>15522</v>
      </c>
      <c r="B57384" s="1">
        <f>DATE(2042,7,1) + TIME(0,0,0)</f>
        <v>52048</v>
      </c>
      <c r="C57384">
        <v>45.993457794000001</v>
      </c>
    </row>
    <row r="57385" spans="1:3" x14ac:dyDescent="0.25">
      <c r="A57385">
        <v>15553</v>
      </c>
      <c r="B57385" s="1">
        <f>DATE(2042,8,1) + TIME(0,0,0)</f>
        <v>52079</v>
      </c>
      <c r="C57385">
        <v>46.004940032999997</v>
      </c>
    </row>
    <row r="57386" spans="1:3" x14ac:dyDescent="0.25">
      <c r="A57386">
        <v>15584</v>
      </c>
      <c r="B57386" s="1">
        <f>DATE(2042,9,1) + TIME(0,0,0)</f>
        <v>52110</v>
      </c>
      <c r="C57386">
        <v>46.016395568999997</v>
      </c>
    </row>
    <row r="57387" spans="1:3" x14ac:dyDescent="0.25">
      <c r="A57387">
        <v>15614</v>
      </c>
      <c r="B57387" s="1">
        <f>DATE(2042,10,1) + TIME(0,0,0)</f>
        <v>52140</v>
      </c>
      <c r="C57387">
        <v>46.027454376000001</v>
      </c>
    </row>
    <row r="57388" spans="1:3" x14ac:dyDescent="0.25">
      <c r="A57388">
        <v>15645</v>
      </c>
      <c r="B57388" s="1">
        <f>DATE(2042,11,1) + TIME(0,0,0)</f>
        <v>52171</v>
      </c>
      <c r="C57388">
        <v>46.038856506000002</v>
      </c>
    </row>
    <row r="57389" spans="1:3" x14ac:dyDescent="0.25">
      <c r="A57389">
        <v>15675</v>
      </c>
      <c r="B57389" s="1">
        <f>DATE(2042,12,1) + TIME(0,0,0)</f>
        <v>52201</v>
      </c>
      <c r="C57389">
        <v>46.049865723000003</v>
      </c>
    </row>
    <row r="57390" spans="1:3" x14ac:dyDescent="0.25">
      <c r="A57390">
        <v>15706</v>
      </c>
      <c r="B57390" s="1">
        <f>DATE(2043,1,1) + TIME(0,0,0)</f>
        <v>52232</v>
      </c>
      <c r="C57390">
        <v>46.061210631999998</v>
      </c>
    </row>
    <row r="57391" spans="1:3" x14ac:dyDescent="0.25">
      <c r="A57391">
        <v>15737</v>
      </c>
      <c r="B57391" s="1">
        <f>DATE(2043,2,1) + TIME(0,0,0)</f>
        <v>52263</v>
      </c>
      <c r="C57391">
        <v>46.072528839</v>
      </c>
    </row>
    <row r="57392" spans="1:3" x14ac:dyDescent="0.25">
      <c r="A57392">
        <v>15765</v>
      </c>
      <c r="B57392" s="1">
        <f>DATE(2043,3,1) + TIME(0,0,0)</f>
        <v>52291</v>
      </c>
      <c r="C57392">
        <v>46.082725525000001</v>
      </c>
    </row>
    <row r="57393" spans="1:3" x14ac:dyDescent="0.25">
      <c r="A57393">
        <v>15796</v>
      </c>
      <c r="B57393" s="1">
        <f>DATE(2043,4,1) + TIME(0,0,0)</f>
        <v>52322</v>
      </c>
      <c r="C57393">
        <v>46.093994141000003</v>
      </c>
    </row>
    <row r="57394" spans="1:3" x14ac:dyDescent="0.25">
      <c r="A57394">
        <v>15826</v>
      </c>
      <c r="B57394" s="1">
        <f>DATE(2043,5,1) + TIME(0,0,0)</f>
        <v>52352</v>
      </c>
      <c r="C57394">
        <v>46.104869843000003</v>
      </c>
    </row>
    <row r="57395" spans="1:3" x14ac:dyDescent="0.25">
      <c r="A57395">
        <v>15857</v>
      </c>
      <c r="B57395" s="1">
        <f>DATE(2043,6,1) + TIME(0,0,0)</f>
        <v>52383</v>
      </c>
      <c r="C57395">
        <v>46.116085052000003</v>
      </c>
    </row>
    <row r="57396" spans="1:3" x14ac:dyDescent="0.25">
      <c r="A57396">
        <v>15887</v>
      </c>
      <c r="B57396" s="1">
        <f>DATE(2043,7,1) + TIME(0,0,0)</f>
        <v>52413</v>
      </c>
      <c r="C57396">
        <v>46.126914978000002</v>
      </c>
    </row>
    <row r="57397" spans="1:3" x14ac:dyDescent="0.25">
      <c r="A57397">
        <v>15918</v>
      </c>
      <c r="B57397" s="1">
        <f>DATE(2043,8,1) + TIME(0,0,0)</f>
        <v>52444</v>
      </c>
      <c r="C57397">
        <v>46.138080596999998</v>
      </c>
    </row>
    <row r="57398" spans="1:3" x14ac:dyDescent="0.25">
      <c r="A57398">
        <v>15949</v>
      </c>
      <c r="B57398" s="1">
        <f>DATE(2043,9,1) + TIME(0,0,0)</f>
        <v>52475</v>
      </c>
      <c r="C57398">
        <v>46.149219512999998</v>
      </c>
    </row>
    <row r="57399" spans="1:3" x14ac:dyDescent="0.25">
      <c r="A57399">
        <v>15979</v>
      </c>
      <c r="B57399" s="1">
        <f>DATE(2043,10,1) + TIME(0,0,0)</f>
        <v>52505</v>
      </c>
      <c r="C57399">
        <v>46.159976958999998</v>
      </c>
    </row>
    <row r="57400" spans="1:3" x14ac:dyDescent="0.25">
      <c r="A57400">
        <v>16010</v>
      </c>
      <c r="B57400" s="1">
        <f>DATE(2043,11,1) + TIME(0,0,0)</f>
        <v>52536</v>
      </c>
      <c r="C57400">
        <v>46.171066283999998</v>
      </c>
    </row>
    <row r="57401" spans="1:3" x14ac:dyDescent="0.25">
      <c r="A57401">
        <v>16040</v>
      </c>
      <c r="B57401" s="1">
        <f>DATE(2043,12,1) + TIME(0,0,0)</f>
        <v>52566</v>
      </c>
      <c r="C57401">
        <v>46.181774138999998</v>
      </c>
    </row>
    <row r="57402" spans="1:3" x14ac:dyDescent="0.25">
      <c r="A57402">
        <v>16071</v>
      </c>
      <c r="B57402" s="1">
        <f>DATE(2044,1,1) + TIME(0,0,0)</f>
        <v>52597</v>
      </c>
      <c r="C57402">
        <v>46.192813872999999</v>
      </c>
    </row>
    <row r="57403" spans="1:3" x14ac:dyDescent="0.25">
      <c r="A57403">
        <v>16102</v>
      </c>
      <c r="B57403" s="1">
        <f>DATE(2044,2,1) + TIME(0,0,0)</f>
        <v>52628</v>
      </c>
      <c r="C57403">
        <v>46.203830719000003</v>
      </c>
    </row>
    <row r="57404" spans="1:3" x14ac:dyDescent="0.25">
      <c r="A57404">
        <v>16131</v>
      </c>
      <c r="B57404" s="1">
        <f>DATE(2044,3,1) + TIME(0,0,0)</f>
        <v>52657</v>
      </c>
      <c r="C57404">
        <v>46.214115143000001</v>
      </c>
    </row>
    <row r="57405" spans="1:3" x14ac:dyDescent="0.25">
      <c r="A57405">
        <v>16162</v>
      </c>
      <c r="B57405" s="1">
        <f>DATE(2044,4,1) + TIME(0,0,0)</f>
        <v>52688</v>
      </c>
      <c r="C57405">
        <v>46.225086212000001</v>
      </c>
    </row>
    <row r="57406" spans="1:3" x14ac:dyDescent="0.25">
      <c r="A57406">
        <v>16192</v>
      </c>
      <c r="B57406" s="1">
        <f>DATE(2044,5,1) + TIME(0,0,0)</f>
        <v>52718</v>
      </c>
      <c r="C57406">
        <v>46.235675811999997</v>
      </c>
    </row>
    <row r="57407" spans="1:3" x14ac:dyDescent="0.25">
      <c r="A57407">
        <v>16223</v>
      </c>
      <c r="B57407" s="1">
        <f>DATE(2044,6,1) + TIME(0,0,0)</f>
        <v>52749</v>
      </c>
      <c r="C57407">
        <v>46.246597289999997</v>
      </c>
    </row>
    <row r="57408" spans="1:3" x14ac:dyDescent="0.25">
      <c r="A57408">
        <v>16253</v>
      </c>
      <c r="B57408" s="1">
        <f>DATE(2044,7,1) + TIME(0,0,0)</f>
        <v>52779</v>
      </c>
      <c r="C57408">
        <v>46.257144928000002</v>
      </c>
    </row>
    <row r="57409" spans="1:3" x14ac:dyDescent="0.25">
      <c r="A57409">
        <v>16284</v>
      </c>
      <c r="B57409" s="1">
        <f>DATE(2044,8,1) + TIME(0,0,0)</f>
        <v>52810</v>
      </c>
      <c r="C57409">
        <v>46.268020630000002</v>
      </c>
    </row>
    <row r="57410" spans="1:3" x14ac:dyDescent="0.25">
      <c r="A57410">
        <v>16315</v>
      </c>
      <c r="B57410" s="1">
        <f>DATE(2044,9,1) + TIME(0,0,0)</f>
        <v>52841</v>
      </c>
      <c r="C57410">
        <v>46.278869628999999</v>
      </c>
    </row>
    <row r="57411" spans="1:3" x14ac:dyDescent="0.25">
      <c r="A57411">
        <v>16345</v>
      </c>
      <c r="B57411" s="1">
        <f>DATE(2044,10,1) + TIME(0,0,0)</f>
        <v>52871</v>
      </c>
      <c r="C57411">
        <v>46.289344788000001</v>
      </c>
    </row>
    <row r="57412" spans="1:3" x14ac:dyDescent="0.25">
      <c r="A57412">
        <v>16376</v>
      </c>
      <c r="B57412" s="1">
        <f>DATE(2044,11,1) + TIME(0,0,0)</f>
        <v>52902</v>
      </c>
      <c r="C57412">
        <v>46.300148010000001</v>
      </c>
    </row>
    <row r="57413" spans="1:3" x14ac:dyDescent="0.25">
      <c r="A57413">
        <v>16406</v>
      </c>
      <c r="B57413" s="1">
        <f>DATE(2044,12,1) + TIME(0,0,0)</f>
        <v>52932</v>
      </c>
      <c r="C57413">
        <v>46.310581206999998</v>
      </c>
    </row>
    <row r="57414" spans="1:3" x14ac:dyDescent="0.25">
      <c r="A57414">
        <v>16437</v>
      </c>
      <c r="B57414" s="1">
        <f>DATE(2045,1,1) + TIME(0,0,0)</f>
        <v>52963</v>
      </c>
      <c r="C57414">
        <v>46.321338654000002</v>
      </c>
    </row>
    <row r="57415" spans="1:3" x14ac:dyDescent="0.25">
      <c r="A57415">
        <v>16468</v>
      </c>
      <c r="B57415" s="1">
        <f>DATE(2045,2,1) + TIME(0,0,0)</f>
        <v>52994</v>
      </c>
      <c r="C57415">
        <v>46.332069396999998</v>
      </c>
    </row>
    <row r="57416" spans="1:3" x14ac:dyDescent="0.25">
      <c r="A57416">
        <v>16496</v>
      </c>
      <c r="B57416" s="1">
        <f>DATE(2045,3,1) + TIME(0,0,0)</f>
        <v>53022</v>
      </c>
      <c r="C57416">
        <v>46.341747284</v>
      </c>
    </row>
    <row r="57417" spans="1:3" x14ac:dyDescent="0.25">
      <c r="A57417">
        <v>16527</v>
      </c>
      <c r="B57417" s="1">
        <f>DATE(2045,4,1) + TIME(0,0,0)</f>
        <v>53053</v>
      </c>
      <c r="C57417">
        <v>46.352432251000003</v>
      </c>
    </row>
    <row r="57418" spans="1:3" x14ac:dyDescent="0.25">
      <c r="A57418">
        <v>16557</v>
      </c>
      <c r="B57418" s="1">
        <f>DATE(2045,5,1) + TIME(0,0,0)</f>
        <v>53083</v>
      </c>
      <c r="C57418">
        <v>46.362754821999999</v>
      </c>
    </row>
    <row r="57419" spans="1:3" x14ac:dyDescent="0.25">
      <c r="A57419">
        <v>16588</v>
      </c>
      <c r="B57419" s="1">
        <f>DATE(2045,6,1) + TIME(0,0,0)</f>
        <v>53114</v>
      </c>
      <c r="C57419">
        <v>46.373397826999998</v>
      </c>
    </row>
    <row r="57420" spans="1:3" x14ac:dyDescent="0.25">
      <c r="A57420">
        <v>16618</v>
      </c>
      <c r="B57420" s="1">
        <f>DATE(2045,7,1) + TIME(0,0,0)</f>
        <v>53144</v>
      </c>
      <c r="C57420">
        <v>46.383674622000001</v>
      </c>
    </row>
    <row r="57421" spans="1:3" x14ac:dyDescent="0.25">
      <c r="A57421">
        <v>16649</v>
      </c>
      <c r="B57421" s="1">
        <f>DATE(2045,8,1) + TIME(0,0,0)</f>
        <v>53175</v>
      </c>
      <c r="C57421">
        <v>46.394275665000002</v>
      </c>
    </row>
    <row r="57422" spans="1:3" x14ac:dyDescent="0.25">
      <c r="A57422">
        <v>16680</v>
      </c>
      <c r="B57422" s="1">
        <f>DATE(2045,9,1) + TIME(0,0,0)</f>
        <v>53206</v>
      </c>
      <c r="C57422">
        <v>46.404850005999997</v>
      </c>
    </row>
    <row r="57423" spans="1:3" x14ac:dyDescent="0.25">
      <c r="A57423">
        <v>16710</v>
      </c>
      <c r="B57423" s="1">
        <f>DATE(2045,10,1) + TIME(0,0,0)</f>
        <v>53236</v>
      </c>
      <c r="C57423">
        <v>46.415061950999998</v>
      </c>
    </row>
    <row r="57424" spans="1:3" x14ac:dyDescent="0.25">
      <c r="A57424">
        <v>16741</v>
      </c>
      <c r="B57424" s="1">
        <f>DATE(2045,11,1) + TIME(0,0,0)</f>
        <v>53267</v>
      </c>
      <c r="C57424">
        <v>46.425590515000003</v>
      </c>
    </row>
    <row r="57425" spans="1:3" x14ac:dyDescent="0.25">
      <c r="A57425">
        <v>16771</v>
      </c>
      <c r="B57425" s="1">
        <f>DATE(2045,12,1) + TIME(0,0,0)</f>
        <v>53297</v>
      </c>
      <c r="C57425">
        <v>46.435760498</v>
      </c>
    </row>
    <row r="57426" spans="1:3" x14ac:dyDescent="0.25">
      <c r="A57426">
        <v>16802</v>
      </c>
      <c r="B57426" s="1">
        <f>DATE(2046,1,1) + TIME(0,0,0)</f>
        <v>53328</v>
      </c>
      <c r="C57426">
        <v>46.446247100999997</v>
      </c>
    </row>
    <row r="57427" spans="1:3" x14ac:dyDescent="0.25">
      <c r="A57427">
        <v>16833</v>
      </c>
      <c r="B57427" s="1">
        <f>DATE(2046,2,1) + TIME(0,0,0)</f>
        <v>53359</v>
      </c>
      <c r="C57427">
        <v>46.456710815000001</v>
      </c>
    </row>
    <row r="57428" spans="1:3" x14ac:dyDescent="0.25">
      <c r="A57428">
        <v>16861</v>
      </c>
      <c r="B57428" s="1">
        <f>DATE(2046,3,1) + TIME(0,0,0)</f>
        <v>53387</v>
      </c>
      <c r="C57428">
        <v>46.466144561999997</v>
      </c>
    </row>
    <row r="57429" spans="1:3" x14ac:dyDescent="0.25">
      <c r="A57429">
        <v>16892</v>
      </c>
      <c r="B57429" s="1">
        <f>DATE(2046,4,1) + TIME(0,0,0)</f>
        <v>53418</v>
      </c>
      <c r="C57429">
        <v>46.4765625</v>
      </c>
    </row>
    <row r="57430" spans="1:3" x14ac:dyDescent="0.25">
      <c r="A57430">
        <v>16922</v>
      </c>
      <c r="B57430" s="1">
        <f>DATE(2046,5,1) + TIME(0,0,0)</f>
        <v>53448</v>
      </c>
      <c r="C57430">
        <v>46.486625670999999</v>
      </c>
    </row>
    <row r="57431" spans="1:3" x14ac:dyDescent="0.25">
      <c r="A57431">
        <v>16953</v>
      </c>
      <c r="B57431" s="1">
        <f>DATE(2046,6,1) + TIME(0,0,0)</f>
        <v>53479</v>
      </c>
      <c r="C57431">
        <v>46.496997833000002</v>
      </c>
    </row>
    <row r="57432" spans="1:3" x14ac:dyDescent="0.25">
      <c r="A57432">
        <v>16983</v>
      </c>
      <c r="B57432" s="1">
        <f>DATE(2046,7,1) + TIME(0,0,0)</f>
        <v>53509</v>
      </c>
      <c r="C57432">
        <v>46.507019043</v>
      </c>
    </row>
    <row r="57433" spans="1:3" x14ac:dyDescent="0.25">
      <c r="A57433">
        <v>17014</v>
      </c>
      <c r="B57433" s="1">
        <f>DATE(2046,8,1) + TIME(0,0,0)</f>
        <v>53540</v>
      </c>
      <c r="C57433">
        <v>46.517349242999998</v>
      </c>
    </row>
    <row r="57434" spans="1:3" x14ac:dyDescent="0.25">
      <c r="A57434">
        <v>17045</v>
      </c>
      <c r="B57434" s="1">
        <f>DATE(2046,9,1) + TIME(0,0,0)</f>
        <v>53571</v>
      </c>
      <c r="C57434">
        <v>46.527656555</v>
      </c>
    </row>
    <row r="57435" spans="1:3" x14ac:dyDescent="0.25">
      <c r="A57435">
        <v>17075</v>
      </c>
      <c r="B57435" s="1">
        <f>DATE(2046,10,1) + TIME(0,0,0)</f>
        <v>53601</v>
      </c>
      <c r="C57435">
        <v>46.537609099999997</v>
      </c>
    </row>
    <row r="57436" spans="1:3" x14ac:dyDescent="0.25">
      <c r="A57436">
        <v>17106</v>
      </c>
      <c r="B57436" s="1">
        <f>DATE(2046,11,1) + TIME(0,0,0)</f>
        <v>53632</v>
      </c>
      <c r="C57436">
        <v>46.547874450999998</v>
      </c>
    </row>
    <row r="57437" spans="1:3" x14ac:dyDescent="0.25">
      <c r="A57437">
        <v>17136</v>
      </c>
      <c r="B57437" s="1">
        <f>DATE(2046,12,1) + TIME(0,0,0)</f>
        <v>53662</v>
      </c>
      <c r="C57437">
        <v>46.557788848999998</v>
      </c>
    </row>
    <row r="57438" spans="1:3" x14ac:dyDescent="0.25">
      <c r="A57438">
        <v>17167</v>
      </c>
      <c r="B57438" s="1">
        <f>DATE(2047,1,1) + TIME(0,0,0)</f>
        <v>53693</v>
      </c>
      <c r="C57438">
        <v>46.568012238000001</v>
      </c>
    </row>
    <row r="57439" spans="1:3" x14ac:dyDescent="0.25">
      <c r="A57439">
        <v>17198</v>
      </c>
      <c r="B57439" s="1">
        <f>DATE(2047,2,1) + TIME(0,0,0)</f>
        <v>53724</v>
      </c>
      <c r="C57439">
        <v>46.578212737999998</v>
      </c>
    </row>
    <row r="57440" spans="1:3" x14ac:dyDescent="0.25">
      <c r="A57440">
        <v>17226</v>
      </c>
      <c r="B57440" s="1">
        <f>DATE(2047,3,1) + TIME(0,0,0)</f>
        <v>53752</v>
      </c>
      <c r="C57440">
        <v>46.587409973</v>
      </c>
    </row>
    <row r="57441" spans="1:3" x14ac:dyDescent="0.25">
      <c r="A57441">
        <v>17257</v>
      </c>
      <c r="B57441" s="1">
        <f>DATE(2047,4,1) + TIME(0,0,0)</f>
        <v>53783</v>
      </c>
      <c r="C57441">
        <v>46.597572327000002</v>
      </c>
    </row>
    <row r="57442" spans="1:3" x14ac:dyDescent="0.25">
      <c r="A57442">
        <v>17287</v>
      </c>
      <c r="B57442" s="1">
        <f>DATE(2047,5,1) + TIME(0,0,0)</f>
        <v>53813</v>
      </c>
      <c r="C57442">
        <v>46.607383728000002</v>
      </c>
    </row>
    <row r="57443" spans="1:3" x14ac:dyDescent="0.25">
      <c r="A57443">
        <v>17318</v>
      </c>
      <c r="B57443" s="1">
        <f>DATE(2047,6,1) + TIME(0,0,0)</f>
        <v>53844</v>
      </c>
      <c r="C57443">
        <v>46.61750412</v>
      </c>
    </row>
    <row r="57444" spans="1:3" x14ac:dyDescent="0.25">
      <c r="A57444">
        <v>17348</v>
      </c>
      <c r="B57444" s="1">
        <f>DATE(2047,7,1) + TIME(0,0,0)</f>
        <v>53874</v>
      </c>
      <c r="C57444">
        <v>46.627281189000001</v>
      </c>
    </row>
    <row r="57445" spans="1:3" x14ac:dyDescent="0.25">
      <c r="A57445">
        <v>17379</v>
      </c>
      <c r="B57445" s="1">
        <f>DATE(2047,8,1) + TIME(0,0,0)</f>
        <v>53905</v>
      </c>
      <c r="C57445">
        <v>46.637359619000001</v>
      </c>
    </row>
    <row r="57446" spans="1:3" x14ac:dyDescent="0.25">
      <c r="A57446">
        <v>17410</v>
      </c>
      <c r="B57446" s="1">
        <f>DATE(2047,9,1) + TIME(0,0,0)</f>
        <v>53936</v>
      </c>
      <c r="C57446">
        <v>46.647418975999997</v>
      </c>
    </row>
    <row r="57447" spans="1:3" x14ac:dyDescent="0.25">
      <c r="A57447">
        <v>17440</v>
      </c>
      <c r="B57447" s="1">
        <f>DATE(2047,10,1) + TIME(0,0,0)</f>
        <v>53966</v>
      </c>
      <c r="C57447">
        <v>46.657135009999998</v>
      </c>
    </row>
    <row r="57448" spans="1:3" x14ac:dyDescent="0.25">
      <c r="A57448">
        <v>17471</v>
      </c>
      <c r="B57448" s="1">
        <f>DATE(2047,11,1) + TIME(0,0,0)</f>
        <v>53997</v>
      </c>
      <c r="C57448">
        <v>46.667156218999999</v>
      </c>
    </row>
    <row r="57449" spans="1:3" x14ac:dyDescent="0.25">
      <c r="A57449">
        <v>17501</v>
      </c>
      <c r="B57449" s="1">
        <f>DATE(2047,12,1) + TIME(0,0,0)</f>
        <v>54027</v>
      </c>
      <c r="C57449">
        <v>46.676834106000001</v>
      </c>
    </row>
    <row r="57450" spans="1:3" x14ac:dyDescent="0.25">
      <c r="A57450">
        <v>17532</v>
      </c>
      <c r="B57450" s="1">
        <f>DATE(2048,1,1) + TIME(0,0,0)</f>
        <v>54058</v>
      </c>
      <c r="C57450">
        <v>46.686817169000001</v>
      </c>
    </row>
    <row r="57451" spans="1:3" x14ac:dyDescent="0.25">
      <c r="A57451">
        <v>17563</v>
      </c>
      <c r="B57451" s="1">
        <f>DATE(2048,2,1) + TIME(0,0,0)</f>
        <v>54089</v>
      </c>
      <c r="C57451">
        <v>46.696777343999997</v>
      </c>
    </row>
    <row r="57452" spans="1:3" x14ac:dyDescent="0.25">
      <c r="A57452">
        <v>17592</v>
      </c>
      <c r="B57452" s="1">
        <f>DATE(2048,3,1) + TIME(0,0,0)</f>
        <v>54118</v>
      </c>
      <c r="C57452">
        <v>46.706077575999998</v>
      </c>
    </row>
    <row r="57453" spans="1:3" x14ac:dyDescent="0.25">
      <c r="A57453">
        <v>17623</v>
      </c>
      <c r="B57453" s="1">
        <f>DATE(2048,4,1) + TIME(0,0,0)</f>
        <v>54149</v>
      </c>
      <c r="C57453">
        <v>46.716003418</v>
      </c>
    </row>
    <row r="57454" spans="1:3" x14ac:dyDescent="0.25">
      <c r="A57454">
        <v>17653</v>
      </c>
      <c r="B57454" s="1">
        <f>DATE(2048,5,1) + TIME(0,0,0)</f>
        <v>54179</v>
      </c>
      <c r="C57454">
        <v>46.725585938000002</v>
      </c>
    </row>
    <row r="57455" spans="1:3" x14ac:dyDescent="0.25">
      <c r="A57455">
        <v>17684</v>
      </c>
      <c r="B57455" s="1">
        <f>DATE(2048,6,1) + TIME(0,0,0)</f>
        <v>54210</v>
      </c>
      <c r="C57455">
        <v>46.735473632999998</v>
      </c>
    </row>
    <row r="57456" spans="1:3" x14ac:dyDescent="0.25">
      <c r="A57456">
        <v>17714</v>
      </c>
      <c r="B57456" s="1">
        <f>DATE(2048,7,1) + TIME(0,0,0)</f>
        <v>54240</v>
      </c>
      <c r="C57456">
        <v>46.745018004999999</v>
      </c>
    </row>
    <row r="57457" spans="1:3" x14ac:dyDescent="0.25">
      <c r="A57457">
        <v>17745</v>
      </c>
      <c r="B57457" s="1">
        <f>DATE(2048,8,1) + TIME(0,0,0)</f>
        <v>54271</v>
      </c>
      <c r="C57457">
        <v>46.754867554</v>
      </c>
    </row>
    <row r="57458" spans="1:3" x14ac:dyDescent="0.25">
      <c r="A57458">
        <v>17776</v>
      </c>
      <c r="B57458" s="1">
        <f>DATE(2048,9,1) + TIME(0,0,0)</f>
        <v>54302</v>
      </c>
      <c r="C57458">
        <v>46.764694214000002</v>
      </c>
    </row>
    <row r="57459" spans="1:3" x14ac:dyDescent="0.25">
      <c r="A57459">
        <v>17806</v>
      </c>
      <c r="B57459" s="1">
        <f>DATE(2048,10,1) + TIME(0,0,0)</f>
        <v>54332</v>
      </c>
      <c r="C57459">
        <v>46.774188995000003</v>
      </c>
    </row>
    <row r="57460" spans="1:3" x14ac:dyDescent="0.25">
      <c r="A57460">
        <v>17837</v>
      </c>
      <c r="B57460" s="1">
        <f>DATE(2048,11,1) + TIME(0,0,0)</f>
        <v>54363</v>
      </c>
      <c r="C57460">
        <v>46.783977509000003</v>
      </c>
    </row>
    <row r="57461" spans="1:3" x14ac:dyDescent="0.25">
      <c r="A57461">
        <v>17867</v>
      </c>
      <c r="B57461" s="1">
        <f>DATE(2048,12,1) + TIME(0,0,0)</f>
        <v>54393</v>
      </c>
      <c r="C57461">
        <v>46.793434142999999</v>
      </c>
    </row>
    <row r="57462" spans="1:3" x14ac:dyDescent="0.25">
      <c r="A57462">
        <v>17898</v>
      </c>
      <c r="B57462" s="1">
        <f>DATE(2049,1,1) + TIME(0,0,0)</f>
        <v>54424</v>
      </c>
      <c r="C57462">
        <v>46.803188323999997</v>
      </c>
    </row>
    <row r="57463" spans="1:3" x14ac:dyDescent="0.25">
      <c r="A57463">
        <v>17929</v>
      </c>
      <c r="B57463" s="1">
        <f>DATE(2049,2,1) + TIME(0,0,0)</f>
        <v>54455</v>
      </c>
      <c r="C57463">
        <v>46.812923431000002</v>
      </c>
    </row>
    <row r="57464" spans="1:3" x14ac:dyDescent="0.25">
      <c r="A57464">
        <v>17957</v>
      </c>
      <c r="B57464" s="1">
        <f>DATE(2049,3,1) + TIME(0,0,0)</f>
        <v>54483</v>
      </c>
      <c r="C57464">
        <v>46.821701050000001</v>
      </c>
    </row>
    <row r="57465" spans="1:3" x14ac:dyDescent="0.25">
      <c r="A57465">
        <v>17988</v>
      </c>
      <c r="B57465" s="1">
        <f>DATE(2049,4,1) + TIME(0,0,0)</f>
        <v>54514</v>
      </c>
      <c r="C57465">
        <v>46.831398010000001</v>
      </c>
    </row>
    <row r="57466" spans="1:3" x14ac:dyDescent="0.25">
      <c r="A57466">
        <v>18018</v>
      </c>
      <c r="B57466" s="1">
        <f>DATE(2049,5,1) + TIME(0,0,0)</f>
        <v>54544</v>
      </c>
      <c r="C57466">
        <v>46.840766907000003</v>
      </c>
    </row>
    <row r="57467" spans="1:3" x14ac:dyDescent="0.25">
      <c r="A57467">
        <v>18049</v>
      </c>
      <c r="B57467" s="1">
        <f>DATE(2049,6,1) + TIME(0,0,0)</f>
        <v>54575</v>
      </c>
      <c r="C57467">
        <v>46.850429535000004</v>
      </c>
    </row>
    <row r="57468" spans="1:3" x14ac:dyDescent="0.25">
      <c r="A57468">
        <v>18079</v>
      </c>
      <c r="B57468" s="1">
        <f>DATE(2049,7,1) + TIME(0,0,0)</f>
        <v>54605</v>
      </c>
      <c r="C57468">
        <v>46.859760283999996</v>
      </c>
    </row>
    <row r="57469" spans="1:3" x14ac:dyDescent="0.25">
      <c r="A57469">
        <v>18110</v>
      </c>
      <c r="B57469" s="1">
        <f>DATE(2049,8,1) + TIME(0,0,0)</f>
        <v>54636</v>
      </c>
      <c r="C57469">
        <v>46.869388579999999</v>
      </c>
    </row>
    <row r="57470" spans="1:3" x14ac:dyDescent="0.25">
      <c r="A57470">
        <v>18141</v>
      </c>
      <c r="B57470" s="1">
        <f>DATE(2049,9,1) + TIME(0,0,0)</f>
        <v>54667</v>
      </c>
      <c r="C57470">
        <v>46.878993987999998</v>
      </c>
    </row>
    <row r="57471" spans="1:3" x14ac:dyDescent="0.25">
      <c r="A57471">
        <v>18171</v>
      </c>
      <c r="B57471" s="1">
        <f>DATE(2049,10,1) + TIME(0,0,0)</f>
        <v>54697</v>
      </c>
      <c r="C57471">
        <v>46.888275145999998</v>
      </c>
    </row>
    <row r="57472" spans="1:3" x14ac:dyDescent="0.25">
      <c r="A57472">
        <v>18202</v>
      </c>
      <c r="B57472" s="1">
        <f>DATE(2049,11,1) + TIME(0,0,0)</f>
        <v>54728</v>
      </c>
      <c r="C57472">
        <v>46.897850036999998</v>
      </c>
    </row>
    <row r="57473" spans="1:3" x14ac:dyDescent="0.25">
      <c r="A57473">
        <v>18232</v>
      </c>
      <c r="B57473" s="1">
        <f>DATE(2049,12,1) + TIME(0,0,0)</f>
        <v>54758</v>
      </c>
      <c r="C57473">
        <v>46.907093048</v>
      </c>
    </row>
    <row r="57474" spans="1:3" x14ac:dyDescent="0.25">
      <c r="A57474">
        <v>18263</v>
      </c>
      <c r="B57474" s="1">
        <f>DATE(2050,1,1) + TIME(0,0,0)</f>
        <v>54789</v>
      </c>
      <c r="C57474">
        <v>46.916629790999998</v>
      </c>
    </row>
    <row r="57476" spans="1:3" x14ac:dyDescent="0.25">
      <c r="A57476" t="s">
        <v>98</v>
      </c>
    </row>
    <row r="57478" spans="1:3" x14ac:dyDescent="0.25">
      <c r="A57478" t="s">
        <v>1</v>
      </c>
      <c r="B57478" t="s">
        <v>2</v>
      </c>
      <c r="C57478" t="s">
        <v>3</v>
      </c>
    </row>
    <row r="57479" spans="1:3" x14ac:dyDescent="0.25">
      <c r="A57479">
        <v>0</v>
      </c>
      <c r="B57479" s="1">
        <f>DATE(2000,1,1) + TIME(0,0,0)</f>
        <v>36526</v>
      </c>
      <c r="C57479">
        <v>0</v>
      </c>
    </row>
    <row r="57480" spans="1:3" x14ac:dyDescent="0.25">
      <c r="A57480">
        <v>31</v>
      </c>
      <c r="B57480" s="1">
        <f>DATE(2000,2,1) + TIME(0,0,0)</f>
        <v>36557</v>
      </c>
      <c r="C57480">
        <v>5.6332359313999998</v>
      </c>
    </row>
    <row r="57481" spans="1:3" x14ac:dyDescent="0.25">
      <c r="A57481">
        <v>60</v>
      </c>
      <c r="B57481" s="1">
        <f>DATE(2000,3,1) + TIME(0,0,0)</f>
        <v>36586</v>
      </c>
      <c r="C57481">
        <v>10.805451393</v>
      </c>
    </row>
    <row r="57482" spans="1:3" x14ac:dyDescent="0.25">
      <c r="A57482">
        <v>91</v>
      </c>
      <c r="B57482" s="1">
        <f>DATE(2000,4,1) + TIME(0,0,0)</f>
        <v>36617</v>
      </c>
      <c r="C57482">
        <v>14.852060317999999</v>
      </c>
    </row>
    <row r="57483" spans="1:3" x14ac:dyDescent="0.25">
      <c r="A57483">
        <v>121</v>
      </c>
      <c r="B57483" s="1">
        <f>DATE(2000,5,1) + TIME(0,0,0)</f>
        <v>36647</v>
      </c>
      <c r="C57483">
        <v>17.500219345000001</v>
      </c>
    </row>
    <row r="57484" spans="1:3" x14ac:dyDescent="0.25">
      <c r="A57484">
        <v>152</v>
      </c>
      <c r="B57484" s="1">
        <f>DATE(2000,6,1) + TIME(0,0,0)</f>
        <v>36678</v>
      </c>
      <c r="C57484">
        <v>19.443265915000001</v>
      </c>
    </row>
    <row r="57485" spans="1:3" x14ac:dyDescent="0.25">
      <c r="A57485">
        <v>182</v>
      </c>
      <c r="B57485" s="1">
        <f>DATE(2000,7,1) + TIME(0,0,0)</f>
        <v>36708</v>
      </c>
      <c r="C57485">
        <v>20.915014267</v>
      </c>
    </row>
    <row r="57486" spans="1:3" x14ac:dyDescent="0.25">
      <c r="A57486">
        <v>213</v>
      </c>
      <c r="B57486" s="1">
        <f>DATE(2000,8,1) + TIME(0,0,0)</f>
        <v>36739</v>
      </c>
      <c r="C57486">
        <v>22.186107634999999</v>
      </c>
    </row>
    <row r="57487" spans="1:3" x14ac:dyDescent="0.25">
      <c r="A57487">
        <v>244</v>
      </c>
      <c r="B57487" s="1">
        <f>DATE(2000,9,1) + TIME(0,0,0)</f>
        <v>36770</v>
      </c>
      <c r="C57487">
        <v>23.311048507999999</v>
      </c>
    </row>
    <row r="57488" spans="1:3" x14ac:dyDescent="0.25">
      <c r="A57488">
        <v>274</v>
      </c>
      <c r="B57488" s="1">
        <f>DATE(2000,10,1) + TIME(0,0,0)</f>
        <v>36800</v>
      </c>
      <c r="C57488">
        <v>24.230340957999999</v>
      </c>
    </row>
    <row r="57489" spans="1:3" x14ac:dyDescent="0.25">
      <c r="A57489">
        <v>305</v>
      </c>
      <c r="B57489" s="1">
        <f>DATE(2000,11,1) + TIME(0,0,0)</f>
        <v>36831</v>
      </c>
      <c r="C57489">
        <v>25.025440216</v>
      </c>
    </row>
    <row r="57490" spans="1:3" x14ac:dyDescent="0.25">
      <c r="A57490">
        <v>335</v>
      </c>
      <c r="B57490" s="1">
        <f>DATE(2000,12,1) + TIME(0,0,0)</f>
        <v>36861</v>
      </c>
      <c r="C57490">
        <v>25.675733566000002</v>
      </c>
    </row>
    <row r="57491" spans="1:3" x14ac:dyDescent="0.25">
      <c r="A57491">
        <v>366</v>
      </c>
      <c r="B57491" s="1">
        <f>DATE(2001,1,1) + TIME(0,0,0)</f>
        <v>36892</v>
      </c>
      <c r="C57491">
        <v>26.244390488000001</v>
      </c>
    </row>
    <row r="57492" spans="1:3" x14ac:dyDescent="0.25">
      <c r="A57492">
        <v>397</v>
      </c>
      <c r="B57492" s="1">
        <f>DATE(2001,2,1) + TIME(0,0,0)</f>
        <v>36923</v>
      </c>
      <c r="C57492">
        <v>26.726110458000001</v>
      </c>
    </row>
    <row r="57493" spans="1:3" x14ac:dyDescent="0.25">
      <c r="A57493">
        <v>425</v>
      </c>
      <c r="B57493" s="1">
        <f>DATE(2001,3,1) + TIME(0,0,0)</f>
        <v>36951</v>
      </c>
      <c r="C57493">
        <v>27.104160309000001</v>
      </c>
    </row>
    <row r="57494" spans="1:3" x14ac:dyDescent="0.25">
      <c r="A57494">
        <v>456</v>
      </c>
      <c r="B57494" s="1">
        <f>DATE(2001,4,1) + TIME(0,0,0)</f>
        <v>36982</v>
      </c>
      <c r="C57494">
        <v>27.472078323000002</v>
      </c>
    </row>
    <row r="57495" spans="1:3" x14ac:dyDescent="0.25">
      <c r="A57495">
        <v>486</v>
      </c>
      <c r="B57495" s="1">
        <f>DATE(2001,5,1) + TIME(0,0,0)</f>
        <v>37012</v>
      </c>
      <c r="C57495">
        <v>27.783599853999998</v>
      </c>
    </row>
    <row r="57496" spans="1:3" x14ac:dyDescent="0.25">
      <c r="A57496">
        <v>517</v>
      </c>
      <c r="B57496" s="1">
        <f>DATE(2001,6,1) + TIME(0,0,0)</f>
        <v>37043</v>
      </c>
      <c r="C57496">
        <v>28.064109802000001</v>
      </c>
    </row>
    <row r="57497" spans="1:3" x14ac:dyDescent="0.25">
      <c r="A57497">
        <v>547</v>
      </c>
      <c r="B57497" s="1">
        <f>DATE(2001,7,1) + TIME(0,0,0)</f>
        <v>37073</v>
      </c>
      <c r="C57497">
        <v>28.303689957</v>
      </c>
    </row>
    <row r="57498" spans="1:3" x14ac:dyDescent="0.25">
      <c r="A57498">
        <v>578</v>
      </c>
      <c r="B57498" s="1">
        <f>DATE(2001,8,1) + TIME(0,0,0)</f>
        <v>37104</v>
      </c>
      <c r="C57498">
        <v>28.522674560999999</v>
      </c>
    </row>
    <row r="57499" spans="1:3" x14ac:dyDescent="0.25">
      <c r="A57499">
        <v>609</v>
      </c>
      <c r="B57499" s="1">
        <f>DATE(2001,9,1) + TIME(0,0,0)</f>
        <v>37135</v>
      </c>
      <c r="C57499">
        <v>28.717144011999999</v>
      </c>
    </row>
    <row r="57500" spans="1:3" x14ac:dyDescent="0.25">
      <c r="A57500">
        <v>639</v>
      </c>
      <c r="B57500" s="1">
        <f>DATE(2001,10,1) + TIME(0,0,0)</f>
        <v>37165</v>
      </c>
      <c r="C57500">
        <v>28.885795593000001</v>
      </c>
    </row>
    <row r="57501" spans="1:3" x14ac:dyDescent="0.25">
      <c r="A57501">
        <v>670</v>
      </c>
      <c r="B57501" s="1">
        <f>DATE(2001,11,1) + TIME(0,0,0)</f>
        <v>37196</v>
      </c>
      <c r="C57501">
        <v>29.043369293000001</v>
      </c>
    </row>
    <row r="57502" spans="1:3" x14ac:dyDescent="0.25">
      <c r="A57502">
        <v>700</v>
      </c>
      <c r="B57502" s="1">
        <f>DATE(2001,12,1) + TIME(0,0,0)</f>
        <v>37226</v>
      </c>
      <c r="C57502">
        <v>29.183101654000001</v>
      </c>
    </row>
    <row r="57503" spans="1:3" x14ac:dyDescent="0.25">
      <c r="A57503">
        <v>731</v>
      </c>
      <c r="B57503" s="1">
        <f>DATE(2002,1,1) + TIME(0,0,0)</f>
        <v>37257</v>
      </c>
      <c r="C57503">
        <v>29.315139770999998</v>
      </c>
    </row>
    <row r="57504" spans="1:3" x14ac:dyDescent="0.25">
      <c r="A57504">
        <v>762</v>
      </c>
      <c r="B57504" s="1">
        <f>DATE(2002,2,1) + TIME(0,0,0)</f>
        <v>37288</v>
      </c>
      <c r="C57504">
        <v>29.436092377000001</v>
      </c>
    </row>
    <row r="57505" spans="1:3" x14ac:dyDescent="0.25">
      <c r="A57505">
        <v>790</v>
      </c>
      <c r="B57505" s="1">
        <f>DATE(2002,3,1) + TIME(0,0,0)</f>
        <v>37316</v>
      </c>
      <c r="C57505">
        <v>29.537115097000001</v>
      </c>
    </row>
    <row r="57506" spans="1:3" x14ac:dyDescent="0.25">
      <c r="A57506">
        <v>821</v>
      </c>
      <c r="B57506" s="1">
        <f>DATE(2002,4,1) + TIME(0,0,0)</f>
        <v>37347</v>
      </c>
      <c r="C57506">
        <v>29.640773772999999</v>
      </c>
    </row>
    <row r="57507" spans="1:3" x14ac:dyDescent="0.25">
      <c r="A57507">
        <v>851</v>
      </c>
      <c r="B57507" s="1">
        <f>DATE(2002,5,1) + TIME(0,0,0)</f>
        <v>37377</v>
      </c>
      <c r="C57507">
        <v>29.733774185000001</v>
      </c>
    </row>
    <row r="57508" spans="1:3" x14ac:dyDescent="0.25">
      <c r="A57508">
        <v>882</v>
      </c>
      <c r="B57508" s="1">
        <f>DATE(2002,6,1) + TIME(0,0,0)</f>
        <v>37408</v>
      </c>
      <c r="C57508">
        <v>29.823198317999999</v>
      </c>
    </row>
    <row r="57509" spans="1:3" x14ac:dyDescent="0.25">
      <c r="A57509">
        <v>912</v>
      </c>
      <c r="B57509" s="1">
        <f>DATE(2002,7,1) + TIME(0,0,0)</f>
        <v>37438</v>
      </c>
      <c r="C57509">
        <v>29.903608322</v>
      </c>
    </row>
    <row r="57510" spans="1:3" x14ac:dyDescent="0.25">
      <c r="A57510">
        <v>943</v>
      </c>
      <c r="B57510" s="1">
        <f>DATE(2002,8,1) + TIME(0,0,0)</f>
        <v>37469</v>
      </c>
      <c r="C57510">
        <v>29.980573654000001</v>
      </c>
    </row>
    <row r="57511" spans="1:3" x14ac:dyDescent="0.25">
      <c r="A57511">
        <v>974</v>
      </c>
      <c r="B57511" s="1">
        <f>DATE(2002,9,1) + TIME(0,0,0)</f>
        <v>37500</v>
      </c>
      <c r="C57511">
        <v>30.051811218000001</v>
      </c>
    </row>
    <row r="57512" spans="1:3" x14ac:dyDescent="0.25">
      <c r="A57512">
        <v>1004</v>
      </c>
      <c r="B57512" s="1">
        <f>DATE(2002,10,1) + TIME(0,0,0)</f>
        <v>37530</v>
      </c>
      <c r="C57512">
        <v>30.115726470999999</v>
      </c>
    </row>
    <row r="57513" spans="1:3" x14ac:dyDescent="0.25">
      <c r="A57513">
        <v>1035</v>
      </c>
      <c r="B57513" s="1">
        <f>DATE(2002,11,1) + TIME(0,0,0)</f>
        <v>37561</v>
      </c>
      <c r="C57513">
        <v>30.177976608000002</v>
      </c>
    </row>
    <row r="57514" spans="1:3" x14ac:dyDescent="0.25">
      <c r="A57514">
        <v>1065</v>
      </c>
      <c r="B57514" s="1">
        <f>DATE(2002,12,1) + TIME(0,0,0)</f>
        <v>37591</v>
      </c>
      <c r="C57514">
        <v>30.234167099</v>
      </c>
    </row>
    <row r="57515" spans="1:3" x14ac:dyDescent="0.25">
      <c r="A57515">
        <v>1096</v>
      </c>
      <c r="B57515" s="1">
        <f>DATE(2003,1,1) + TIME(0,0,0)</f>
        <v>37622</v>
      </c>
      <c r="C57515">
        <v>30.287956238</v>
      </c>
    </row>
    <row r="57516" spans="1:3" x14ac:dyDescent="0.25">
      <c r="A57516">
        <v>1127</v>
      </c>
      <c r="B57516" s="1">
        <f>DATE(2003,2,1) + TIME(0,0,0)</f>
        <v>37653</v>
      </c>
      <c r="C57516">
        <v>30.337661743000002</v>
      </c>
    </row>
    <row r="57517" spans="1:3" x14ac:dyDescent="0.25">
      <c r="A57517">
        <v>1155</v>
      </c>
      <c r="B57517" s="1">
        <f>DATE(2003,3,1) + TIME(0,0,0)</f>
        <v>37681</v>
      </c>
      <c r="C57517">
        <v>30.379747390999999</v>
      </c>
    </row>
    <row r="57518" spans="1:3" x14ac:dyDescent="0.25">
      <c r="A57518">
        <v>1186</v>
      </c>
      <c r="B57518" s="1">
        <f>DATE(2003,4,1) + TIME(0,0,0)</f>
        <v>37712</v>
      </c>
      <c r="C57518">
        <v>30.423744202000002</v>
      </c>
    </row>
    <row r="57519" spans="1:3" x14ac:dyDescent="0.25">
      <c r="A57519">
        <v>1216</v>
      </c>
      <c r="B57519" s="1">
        <f>DATE(2003,5,1) + TIME(0,0,0)</f>
        <v>37742</v>
      </c>
      <c r="C57519">
        <v>30.463893890000001</v>
      </c>
    </row>
    <row r="57520" spans="1:3" x14ac:dyDescent="0.25">
      <c r="A57520">
        <v>1247</v>
      </c>
      <c r="B57520" s="1">
        <f>DATE(2003,6,1) + TIME(0,0,0)</f>
        <v>37773</v>
      </c>
      <c r="C57520">
        <v>30.503063202</v>
      </c>
    </row>
    <row r="57521" spans="1:3" x14ac:dyDescent="0.25">
      <c r="A57521">
        <v>1277</v>
      </c>
      <c r="B57521" s="1">
        <f>DATE(2003,7,1) + TIME(0,0,0)</f>
        <v>37803</v>
      </c>
      <c r="C57521">
        <v>30.538892745999998</v>
      </c>
    </row>
    <row r="57522" spans="1:3" x14ac:dyDescent="0.25">
      <c r="A57522">
        <v>1308</v>
      </c>
      <c r="B57522" s="1">
        <f>DATE(2003,8,1) + TIME(0,0,0)</f>
        <v>37834</v>
      </c>
      <c r="C57522">
        <v>30.573936461999999</v>
      </c>
    </row>
    <row r="57523" spans="1:3" x14ac:dyDescent="0.25">
      <c r="A57523">
        <v>1339</v>
      </c>
      <c r="B57523" s="1">
        <f>DATE(2003,9,1) + TIME(0,0,0)</f>
        <v>37865</v>
      </c>
      <c r="C57523">
        <v>30.607210159000001</v>
      </c>
    </row>
    <row r="57524" spans="1:3" x14ac:dyDescent="0.25">
      <c r="A57524">
        <v>1369</v>
      </c>
      <c r="B57524" s="1">
        <f>DATE(2003,10,1) + TIME(0,0,0)</f>
        <v>37895</v>
      </c>
      <c r="C57524">
        <v>30.638036727999999</v>
      </c>
    </row>
    <row r="57525" spans="1:3" x14ac:dyDescent="0.25">
      <c r="A57525">
        <v>1400</v>
      </c>
      <c r="B57525" s="1">
        <f>DATE(2003,11,1) + TIME(0,0,0)</f>
        <v>37926</v>
      </c>
      <c r="C57525">
        <v>30.668628692999999</v>
      </c>
    </row>
    <row r="57526" spans="1:3" x14ac:dyDescent="0.25">
      <c r="A57526">
        <v>1430</v>
      </c>
      <c r="B57526" s="1">
        <f>DATE(2003,12,1) + TIME(0,0,0)</f>
        <v>37956</v>
      </c>
      <c r="C57526">
        <v>30.697065352999999</v>
      </c>
    </row>
    <row r="57527" spans="1:3" x14ac:dyDescent="0.25">
      <c r="A57527">
        <v>1461</v>
      </c>
      <c r="B57527" s="1">
        <f>DATE(2004,1,1) + TIME(0,0,0)</f>
        <v>37987</v>
      </c>
      <c r="C57527">
        <v>30.725151061999998</v>
      </c>
    </row>
    <row r="57528" spans="1:3" x14ac:dyDescent="0.25">
      <c r="A57528">
        <v>1492</v>
      </c>
      <c r="B57528" s="1">
        <f>DATE(2004,2,1) + TIME(0,0,0)</f>
        <v>38018</v>
      </c>
      <c r="C57528">
        <v>30.752012253</v>
      </c>
    </row>
    <row r="57529" spans="1:3" x14ac:dyDescent="0.25">
      <c r="A57529">
        <v>1521</v>
      </c>
      <c r="B57529" s="1">
        <f>DATE(2004,3,1) + TIME(0,0,0)</f>
        <v>38047</v>
      </c>
      <c r="C57529">
        <v>30.776157379000001</v>
      </c>
    </row>
    <row r="57530" spans="1:3" x14ac:dyDescent="0.25">
      <c r="A57530">
        <v>1552</v>
      </c>
      <c r="B57530" s="1">
        <f>DATE(2004,4,1) + TIME(0,0,0)</f>
        <v>38078</v>
      </c>
      <c r="C57530">
        <v>30.801002501999999</v>
      </c>
    </row>
    <row r="57531" spans="1:3" x14ac:dyDescent="0.25">
      <c r="A57531">
        <v>1582</v>
      </c>
      <c r="B57531" s="1">
        <f>DATE(2004,5,1) + TIME(0,0,0)</f>
        <v>38108</v>
      </c>
      <c r="C57531">
        <v>30.824178696000001</v>
      </c>
    </row>
    <row r="57532" spans="1:3" x14ac:dyDescent="0.25">
      <c r="A57532">
        <v>1613</v>
      </c>
      <c r="B57532" s="1">
        <f>DATE(2004,6,1) + TIME(0,0,0)</f>
        <v>38139</v>
      </c>
      <c r="C57532">
        <v>30.847301482999999</v>
      </c>
    </row>
    <row r="57533" spans="1:3" x14ac:dyDescent="0.25">
      <c r="A57533">
        <v>1643</v>
      </c>
      <c r="B57533" s="1">
        <f>DATE(2004,7,1) + TIME(0,0,0)</f>
        <v>38169</v>
      </c>
      <c r="C57533">
        <v>30.868940352999999</v>
      </c>
    </row>
    <row r="57534" spans="1:3" x14ac:dyDescent="0.25">
      <c r="A57534">
        <v>1674</v>
      </c>
      <c r="B57534" s="1">
        <f>DATE(2004,8,1) + TIME(0,0,0)</f>
        <v>38200</v>
      </c>
      <c r="C57534">
        <v>30.890596389999999</v>
      </c>
    </row>
    <row r="57535" spans="1:3" x14ac:dyDescent="0.25">
      <c r="A57535">
        <v>1705</v>
      </c>
      <c r="B57535" s="1">
        <f>DATE(2004,9,1) + TIME(0,0,0)</f>
        <v>38231</v>
      </c>
      <c r="C57535">
        <v>30.911592484</v>
      </c>
    </row>
    <row r="57536" spans="1:3" x14ac:dyDescent="0.25">
      <c r="A57536">
        <v>1735</v>
      </c>
      <c r="B57536" s="1">
        <f>DATE(2004,10,1) + TIME(0,0,0)</f>
        <v>38261</v>
      </c>
      <c r="C57536">
        <v>30.931287766000001</v>
      </c>
    </row>
    <row r="57537" spans="1:3" x14ac:dyDescent="0.25">
      <c r="A57537">
        <v>1766</v>
      </c>
      <c r="B57537" s="1">
        <f>DATE(2004,11,1) + TIME(0,0,0)</f>
        <v>38292</v>
      </c>
      <c r="C57537">
        <v>30.950992584000002</v>
      </c>
    </row>
    <row r="57538" spans="1:3" x14ac:dyDescent="0.25">
      <c r="A57538">
        <v>1796</v>
      </c>
      <c r="B57538" s="1">
        <f>DATE(2004,12,1) + TIME(0,0,0)</f>
        <v>38322</v>
      </c>
      <c r="C57538">
        <v>30.9696064</v>
      </c>
    </row>
    <row r="57539" spans="1:3" x14ac:dyDescent="0.25">
      <c r="A57539">
        <v>1827</v>
      </c>
      <c r="B57539" s="1">
        <f>DATE(2005,1,1) + TIME(0,0,0)</f>
        <v>38353</v>
      </c>
      <c r="C57539">
        <v>30.988445282000001</v>
      </c>
    </row>
    <row r="57540" spans="1:3" x14ac:dyDescent="0.25">
      <c r="A57540">
        <v>1858</v>
      </c>
      <c r="B57540" s="1">
        <f>DATE(2005,2,1) + TIME(0,0,0)</f>
        <v>38384</v>
      </c>
      <c r="C57540">
        <v>31.006908416999998</v>
      </c>
    </row>
    <row r="57541" spans="1:3" x14ac:dyDescent="0.25">
      <c r="A57541">
        <v>1886</v>
      </c>
      <c r="B57541" s="1">
        <f>DATE(2005,3,1) + TIME(0,0,0)</f>
        <v>38412</v>
      </c>
      <c r="C57541">
        <v>31.023281097000002</v>
      </c>
    </row>
    <row r="57542" spans="1:3" x14ac:dyDescent="0.25">
      <c r="A57542">
        <v>1917</v>
      </c>
      <c r="B57542" s="1">
        <f>DATE(2005,4,1) + TIME(0,0,0)</f>
        <v>38443</v>
      </c>
      <c r="C57542">
        <v>31.041090012000002</v>
      </c>
    </row>
    <row r="57543" spans="1:3" x14ac:dyDescent="0.25">
      <c r="A57543">
        <v>1947</v>
      </c>
      <c r="B57543" s="1">
        <f>DATE(2005,5,1) + TIME(0,0,0)</f>
        <v>38473</v>
      </c>
      <c r="C57543">
        <v>31.058023453000001</v>
      </c>
    </row>
    <row r="57544" spans="1:3" x14ac:dyDescent="0.25">
      <c r="A57544">
        <v>1978</v>
      </c>
      <c r="B57544" s="1">
        <f>DATE(2005,6,1) + TIME(0,0,0)</f>
        <v>38504</v>
      </c>
      <c r="C57544">
        <v>31.075239182000001</v>
      </c>
    </row>
    <row r="57545" spans="1:3" x14ac:dyDescent="0.25">
      <c r="A57545">
        <v>2008</v>
      </c>
      <c r="B57545" s="1">
        <f>DATE(2005,7,1) + TIME(0,0,0)</f>
        <v>38534</v>
      </c>
      <c r="C57545">
        <v>31.091644287000001</v>
      </c>
    </row>
    <row r="57546" spans="1:3" x14ac:dyDescent="0.25">
      <c r="A57546">
        <v>2039</v>
      </c>
      <c r="B57546" s="1">
        <f>DATE(2005,8,1) + TIME(0,0,0)</f>
        <v>38565</v>
      </c>
      <c r="C57546">
        <v>31.108343124000001</v>
      </c>
    </row>
    <row r="57547" spans="1:3" x14ac:dyDescent="0.25">
      <c r="A57547">
        <v>2070</v>
      </c>
      <c r="B57547" s="1">
        <f>DATE(2005,9,1) + TIME(0,0,0)</f>
        <v>38596</v>
      </c>
      <c r="C57547">
        <v>31.124820709000002</v>
      </c>
    </row>
    <row r="57548" spans="1:3" x14ac:dyDescent="0.25">
      <c r="A57548">
        <v>2100</v>
      </c>
      <c r="B57548" s="1">
        <f>DATE(2005,10,1) + TIME(0,0,0)</f>
        <v>38626</v>
      </c>
      <c r="C57548">
        <v>31.140592574999999</v>
      </c>
    </row>
    <row r="57549" spans="1:3" x14ac:dyDescent="0.25">
      <c r="A57549">
        <v>2131</v>
      </c>
      <c r="B57549" s="1">
        <f>DATE(2005,11,1) + TIME(0,0,0)</f>
        <v>38657</v>
      </c>
      <c r="C57549">
        <v>31.156763077000001</v>
      </c>
    </row>
    <row r="57550" spans="1:3" x14ac:dyDescent="0.25">
      <c r="A57550">
        <v>2161</v>
      </c>
      <c r="B57550" s="1">
        <f>DATE(2005,12,1) + TIME(0,0,0)</f>
        <v>38687</v>
      </c>
      <c r="C57550">
        <v>31.172334671000002</v>
      </c>
    </row>
    <row r="57551" spans="1:3" x14ac:dyDescent="0.25">
      <c r="A57551">
        <v>2192</v>
      </c>
      <c r="B57551" s="1">
        <f>DATE(2006,1,1) + TIME(0,0,0)</f>
        <v>38718</v>
      </c>
      <c r="C57551">
        <v>31.188373565999999</v>
      </c>
    </row>
    <row r="57552" spans="1:3" x14ac:dyDescent="0.25">
      <c r="A57552">
        <v>2223</v>
      </c>
      <c r="B57552" s="1">
        <f>DATE(2006,2,1) + TIME(0,0,0)</f>
        <v>38749</v>
      </c>
      <c r="C57552">
        <v>31.204376221</v>
      </c>
    </row>
    <row r="57553" spans="1:3" x14ac:dyDescent="0.25">
      <c r="A57553">
        <v>2251</v>
      </c>
      <c r="B57553" s="1">
        <f>DATE(2006,3,1) + TIME(0,0,0)</f>
        <v>38777</v>
      </c>
      <c r="C57553">
        <v>31.218809128</v>
      </c>
    </row>
    <row r="57554" spans="1:3" x14ac:dyDescent="0.25">
      <c r="A57554">
        <v>2282</v>
      </c>
      <c r="B57554" s="1">
        <f>DATE(2006,4,1) + TIME(0,0,0)</f>
        <v>38808</v>
      </c>
      <c r="C57554">
        <v>31.234773636</v>
      </c>
    </row>
    <row r="57555" spans="1:3" x14ac:dyDescent="0.25">
      <c r="A57555">
        <v>2312</v>
      </c>
      <c r="B57555" s="1">
        <f>DATE(2006,5,1) + TIME(0,0,0)</f>
        <v>38838</v>
      </c>
      <c r="C57555">
        <v>31.250209808000001</v>
      </c>
    </row>
    <row r="57556" spans="1:3" x14ac:dyDescent="0.25">
      <c r="A57556">
        <v>2343</v>
      </c>
      <c r="B57556" s="1">
        <f>DATE(2006,6,1) + TIME(0,0,0)</f>
        <v>38869</v>
      </c>
      <c r="C57556">
        <v>31.266153335999999</v>
      </c>
    </row>
    <row r="57557" spans="1:3" x14ac:dyDescent="0.25">
      <c r="A57557">
        <v>2373</v>
      </c>
      <c r="B57557" s="1">
        <f>DATE(2006,7,1) + TIME(0,0,0)</f>
        <v>38899</v>
      </c>
      <c r="C57557">
        <v>31.281578064000001</v>
      </c>
    </row>
    <row r="57558" spans="1:3" x14ac:dyDescent="0.25">
      <c r="A57558">
        <v>2404</v>
      </c>
      <c r="B57558" s="1">
        <f>DATE(2006,8,1) + TIME(0,0,0)</f>
        <v>38930</v>
      </c>
      <c r="C57558">
        <v>31.297512053999998</v>
      </c>
    </row>
    <row r="57559" spans="1:3" x14ac:dyDescent="0.25">
      <c r="A57559">
        <v>2435</v>
      </c>
      <c r="B57559" s="1">
        <f>DATE(2006,9,1) + TIME(0,0,0)</f>
        <v>38961</v>
      </c>
      <c r="C57559">
        <v>31.313444138000001</v>
      </c>
    </row>
    <row r="57560" spans="1:3" x14ac:dyDescent="0.25">
      <c r="A57560">
        <v>2465</v>
      </c>
      <c r="B57560" s="1">
        <f>DATE(2006,10,1) + TIME(0,0,0)</f>
        <v>38991</v>
      </c>
      <c r="C57560">
        <v>31.328865051000001</v>
      </c>
    </row>
    <row r="57561" spans="1:3" x14ac:dyDescent="0.25">
      <c r="A57561">
        <v>2496</v>
      </c>
      <c r="B57561" s="1">
        <f>DATE(2006,11,1) + TIME(0,0,0)</f>
        <v>39022</v>
      </c>
      <c r="C57561">
        <v>31.344797134</v>
      </c>
    </row>
    <row r="57562" spans="1:3" x14ac:dyDescent="0.25">
      <c r="A57562">
        <v>2526</v>
      </c>
      <c r="B57562" s="1">
        <f>DATE(2006,12,1) + TIME(0,0,0)</f>
        <v>39052</v>
      </c>
      <c r="C57562">
        <v>31.360219955000002</v>
      </c>
    </row>
    <row r="57563" spans="1:3" x14ac:dyDescent="0.25">
      <c r="A57563">
        <v>2557</v>
      </c>
      <c r="B57563" s="1">
        <f>DATE(2007,1,1) + TIME(0,0,0)</f>
        <v>39083</v>
      </c>
      <c r="C57563">
        <v>31.376157761000002</v>
      </c>
    </row>
    <row r="57564" spans="1:3" x14ac:dyDescent="0.25">
      <c r="A57564">
        <v>2588</v>
      </c>
      <c r="B57564" s="1">
        <f>DATE(2007,2,1) + TIME(0,0,0)</f>
        <v>39114</v>
      </c>
      <c r="C57564">
        <v>31.392097473</v>
      </c>
    </row>
    <row r="57565" spans="1:3" x14ac:dyDescent="0.25">
      <c r="A57565">
        <v>2616</v>
      </c>
      <c r="B57565" s="1">
        <f>DATE(2007,3,1) + TIME(0,0,0)</f>
        <v>39142</v>
      </c>
      <c r="C57565">
        <v>31.406496048000001</v>
      </c>
    </row>
    <row r="57566" spans="1:3" x14ac:dyDescent="0.25">
      <c r="A57566">
        <v>2647</v>
      </c>
      <c r="B57566" s="1">
        <f>DATE(2007,4,1) + TIME(0,0,0)</f>
        <v>39173</v>
      </c>
      <c r="C57566">
        <v>31.422439574999999</v>
      </c>
    </row>
    <row r="57567" spans="1:3" x14ac:dyDescent="0.25">
      <c r="A57567">
        <v>2677</v>
      </c>
      <c r="B57567" s="1">
        <f>DATE(2007,5,1) + TIME(0,0,0)</f>
        <v>39203</v>
      </c>
      <c r="C57567">
        <v>31.437868118000001</v>
      </c>
    </row>
    <row r="57568" spans="1:3" x14ac:dyDescent="0.25">
      <c r="A57568">
        <v>2708</v>
      </c>
      <c r="B57568" s="1">
        <f>DATE(2007,6,1) + TIME(0,0,0)</f>
        <v>39234</v>
      </c>
      <c r="C57568">
        <v>31.453811645999998</v>
      </c>
    </row>
    <row r="57569" spans="1:3" x14ac:dyDescent="0.25">
      <c r="A57569">
        <v>2738</v>
      </c>
      <c r="B57569" s="1">
        <f>DATE(2007,7,1) + TIME(0,0,0)</f>
        <v>39264</v>
      </c>
      <c r="C57569">
        <v>31.469240189000001</v>
      </c>
    </row>
    <row r="57570" spans="1:3" x14ac:dyDescent="0.25">
      <c r="A57570">
        <v>2769</v>
      </c>
      <c r="B57570" s="1">
        <f>DATE(2007,8,1) + TIME(0,0,0)</f>
        <v>39295</v>
      </c>
      <c r="C57570">
        <v>31.485179900999999</v>
      </c>
    </row>
    <row r="57571" spans="1:3" x14ac:dyDescent="0.25">
      <c r="A57571">
        <v>2800</v>
      </c>
      <c r="B57571" s="1">
        <f>DATE(2007,9,1) + TIME(0,0,0)</f>
        <v>39326</v>
      </c>
      <c r="C57571">
        <v>31.501115799000001</v>
      </c>
    </row>
    <row r="57572" spans="1:3" x14ac:dyDescent="0.25">
      <c r="A57572">
        <v>2830</v>
      </c>
      <c r="B57572" s="1">
        <f>DATE(2007,10,1) + TIME(0,0,0)</f>
        <v>39356</v>
      </c>
      <c r="C57572">
        <v>31.516530991</v>
      </c>
    </row>
    <row r="57573" spans="1:3" x14ac:dyDescent="0.25">
      <c r="A57573">
        <v>2861</v>
      </c>
      <c r="B57573" s="1">
        <f>DATE(2007,11,1) + TIME(0,0,0)</f>
        <v>39387</v>
      </c>
      <c r="C57573">
        <v>31.532453536999999</v>
      </c>
    </row>
    <row r="57574" spans="1:3" x14ac:dyDescent="0.25">
      <c r="A57574">
        <v>2891</v>
      </c>
      <c r="B57574" s="1">
        <f>DATE(2007,12,1) + TIME(0,0,0)</f>
        <v>39417</v>
      </c>
      <c r="C57574">
        <v>31.547851562000002</v>
      </c>
    </row>
    <row r="57575" spans="1:3" x14ac:dyDescent="0.25">
      <c r="A57575">
        <v>2922</v>
      </c>
      <c r="B57575" s="1">
        <f>DATE(2008,1,1) + TIME(0,0,0)</f>
        <v>39448</v>
      </c>
      <c r="C57575">
        <v>31.563753127999998</v>
      </c>
    </row>
    <row r="57576" spans="1:3" x14ac:dyDescent="0.25">
      <c r="A57576">
        <v>2953</v>
      </c>
      <c r="B57576" s="1">
        <f>DATE(2008,2,1) + TIME(0,0,0)</f>
        <v>39479</v>
      </c>
      <c r="C57576">
        <v>31.579639435000001</v>
      </c>
    </row>
    <row r="57577" spans="1:3" x14ac:dyDescent="0.25">
      <c r="A57577">
        <v>2982</v>
      </c>
      <c r="B57577" s="1">
        <f>DATE(2008,3,1) + TIME(0,0,0)</f>
        <v>39508</v>
      </c>
      <c r="C57577">
        <v>31.594486237000002</v>
      </c>
    </row>
    <row r="57578" spans="1:3" x14ac:dyDescent="0.25">
      <c r="A57578">
        <v>3013</v>
      </c>
      <c r="B57578" s="1">
        <f>DATE(2008,4,1) + TIME(0,0,0)</f>
        <v>39539</v>
      </c>
      <c r="C57578">
        <v>31.610342026000001</v>
      </c>
    </row>
    <row r="57579" spans="1:3" x14ac:dyDescent="0.25">
      <c r="A57579">
        <v>3043</v>
      </c>
      <c r="B57579" s="1">
        <f>DATE(2008,5,1) + TIME(0,0,0)</f>
        <v>39569</v>
      </c>
      <c r="C57579">
        <v>31.625671387000001</v>
      </c>
    </row>
    <row r="57580" spans="1:3" x14ac:dyDescent="0.25">
      <c r="A57580">
        <v>3074</v>
      </c>
      <c r="B57580" s="1">
        <f>DATE(2008,6,1) + TIME(0,0,0)</f>
        <v>39600</v>
      </c>
      <c r="C57580">
        <v>31.641490936</v>
      </c>
    </row>
    <row r="57581" spans="1:3" x14ac:dyDescent="0.25">
      <c r="A57581">
        <v>3104</v>
      </c>
      <c r="B57581" s="1">
        <f>DATE(2008,7,1) + TIME(0,0,0)</f>
        <v>39630</v>
      </c>
      <c r="C57581">
        <v>31.656782150000002</v>
      </c>
    </row>
    <row r="57582" spans="1:3" x14ac:dyDescent="0.25">
      <c r="A57582">
        <v>3135</v>
      </c>
      <c r="B57582" s="1">
        <f>DATE(2008,8,1) + TIME(0,0,0)</f>
        <v>39661</v>
      </c>
      <c r="C57582">
        <v>31.672559738</v>
      </c>
    </row>
    <row r="57583" spans="1:3" x14ac:dyDescent="0.25">
      <c r="A57583">
        <v>3166</v>
      </c>
      <c r="B57583" s="1">
        <f>DATE(2008,9,1) + TIME(0,0,0)</f>
        <v>39692</v>
      </c>
      <c r="C57583">
        <v>31.688314437999999</v>
      </c>
    </row>
    <row r="57584" spans="1:3" x14ac:dyDescent="0.25">
      <c r="A57584">
        <v>3196</v>
      </c>
      <c r="B57584" s="1">
        <f>DATE(2008,10,1) + TIME(0,0,0)</f>
        <v>39722</v>
      </c>
      <c r="C57584">
        <v>31.703535080000002</v>
      </c>
    </row>
    <row r="57585" spans="1:3" x14ac:dyDescent="0.25">
      <c r="A57585">
        <v>3227</v>
      </c>
      <c r="B57585" s="1">
        <f>DATE(2008,11,1) + TIME(0,0,0)</f>
        <v>39753</v>
      </c>
      <c r="C57585">
        <v>31.719234467</v>
      </c>
    </row>
    <row r="57586" spans="1:3" x14ac:dyDescent="0.25">
      <c r="A57586">
        <v>3257</v>
      </c>
      <c r="B57586" s="1">
        <f>DATE(2008,12,1) + TIME(0,0,0)</f>
        <v>39783</v>
      </c>
      <c r="C57586">
        <v>31.734401703</v>
      </c>
    </row>
    <row r="57587" spans="1:3" x14ac:dyDescent="0.25">
      <c r="A57587">
        <v>3288</v>
      </c>
      <c r="B57587" s="1">
        <f>DATE(2009,1,1) + TIME(0,0,0)</f>
        <v>39814</v>
      </c>
      <c r="C57587">
        <v>31.750038147000001</v>
      </c>
    </row>
    <row r="57588" spans="1:3" x14ac:dyDescent="0.25">
      <c r="A57588">
        <v>3319</v>
      </c>
      <c r="B57588" s="1">
        <f>DATE(2009,2,1) + TIME(0,0,0)</f>
        <v>39845</v>
      </c>
      <c r="C57588">
        <v>31.765638351</v>
      </c>
    </row>
    <row r="57589" spans="1:3" x14ac:dyDescent="0.25">
      <c r="A57589">
        <v>3347</v>
      </c>
      <c r="B57589" s="1">
        <f>DATE(2009,3,1) + TIME(0,0,0)</f>
        <v>39873</v>
      </c>
      <c r="C57589">
        <v>31.779693603999998</v>
      </c>
    </row>
    <row r="57590" spans="1:3" x14ac:dyDescent="0.25">
      <c r="A57590">
        <v>3378</v>
      </c>
      <c r="B57590" s="1">
        <f>DATE(2009,4,1) + TIME(0,0,0)</f>
        <v>39904</v>
      </c>
      <c r="C57590">
        <v>31.795217514000001</v>
      </c>
    </row>
    <row r="57591" spans="1:3" x14ac:dyDescent="0.25">
      <c r="A57591">
        <v>3408</v>
      </c>
      <c r="B57591" s="1">
        <f>DATE(2009,5,1) + TIME(0,0,0)</f>
        <v>39934</v>
      </c>
      <c r="C57591">
        <v>31.810192107999999</v>
      </c>
    </row>
    <row r="57592" spans="1:3" x14ac:dyDescent="0.25">
      <c r="A57592">
        <v>3439</v>
      </c>
      <c r="B57592" s="1">
        <f>DATE(2009,6,1) + TIME(0,0,0)</f>
        <v>39965</v>
      </c>
      <c r="C57592">
        <v>31.825616836999998</v>
      </c>
    </row>
    <row r="57593" spans="1:3" x14ac:dyDescent="0.25">
      <c r="A57593">
        <v>3469</v>
      </c>
      <c r="B57593" s="1">
        <f>DATE(2009,7,1) + TIME(0,0,0)</f>
        <v>39995</v>
      </c>
      <c r="C57593">
        <v>31.840499877999999</v>
      </c>
    </row>
    <row r="57594" spans="1:3" x14ac:dyDescent="0.25">
      <c r="A57594">
        <v>3500</v>
      </c>
      <c r="B57594" s="1">
        <f>DATE(2009,8,1) + TIME(0,0,0)</f>
        <v>40026</v>
      </c>
      <c r="C57594">
        <v>31.855827332</v>
      </c>
    </row>
    <row r="57595" spans="1:3" x14ac:dyDescent="0.25">
      <c r="A57595">
        <v>3531</v>
      </c>
      <c r="B57595" s="1">
        <f>DATE(2009,9,1) + TIME(0,0,0)</f>
        <v>40057</v>
      </c>
      <c r="C57595">
        <v>31.871101378999999</v>
      </c>
    </row>
    <row r="57596" spans="1:3" x14ac:dyDescent="0.25">
      <c r="A57596">
        <v>3561</v>
      </c>
      <c r="B57596" s="1">
        <f>DATE(2009,10,1) + TIME(0,0,0)</f>
        <v>40087</v>
      </c>
      <c r="C57596">
        <v>31.885839462</v>
      </c>
    </row>
    <row r="57597" spans="1:3" x14ac:dyDescent="0.25">
      <c r="A57597">
        <v>3592</v>
      </c>
      <c r="B57597" s="1">
        <f>DATE(2009,11,1) + TIME(0,0,0)</f>
        <v>40118</v>
      </c>
      <c r="C57597">
        <v>31.901018143000002</v>
      </c>
    </row>
    <row r="57598" spans="1:3" x14ac:dyDescent="0.25">
      <c r="A57598">
        <v>3622</v>
      </c>
      <c r="B57598" s="1">
        <f>DATE(2009,12,1) + TIME(0,0,0)</f>
        <v>40148</v>
      </c>
      <c r="C57598">
        <v>31.915643692</v>
      </c>
    </row>
    <row r="57599" spans="1:3" x14ac:dyDescent="0.25">
      <c r="A57599">
        <v>3653</v>
      </c>
      <c r="B57599" s="1">
        <f>DATE(2010,1,1) + TIME(0,0,0)</f>
        <v>40179</v>
      </c>
      <c r="C57599">
        <v>31.930700302000002</v>
      </c>
    </row>
    <row r="57600" spans="1:3" x14ac:dyDescent="0.25">
      <c r="A57600">
        <v>3684</v>
      </c>
      <c r="B57600" s="1">
        <f>DATE(2010,2,1) + TIME(0,0,0)</f>
        <v>40210</v>
      </c>
      <c r="C57600">
        <v>31.945693970000001</v>
      </c>
    </row>
    <row r="57601" spans="1:3" x14ac:dyDescent="0.25">
      <c r="A57601">
        <v>3712</v>
      </c>
      <c r="B57601" s="1">
        <f>DATE(2010,3,1) + TIME(0,0,0)</f>
        <v>40238</v>
      </c>
      <c r="C57601">
        <v>31.959190369000002</v>
      </c>
    </row>
    <row r="57602" spans="1:3" x14ac:dyDescent="0.25">
      <c r="A57602">
        <v>3743</v>
      </c>
      <c r="B57602" s="1">
        <f>DATE(2010,4,1) + TIME(0,0,0)</f>
        <v>40269</v>
      </c>
      <c r="C57602">
        <v>31.974077224999998</v>
      </c>
    </row>
    <row r="57603" spans="1:3" x14ac:dyDescent="0.25">
      <c r="A57603">
        <v>3773</v>
      </c>
      <c r="B57603" s="1">
        <f>DATE(2010,5,1) + TIME(0,0,0)</f>
        <v>40299</v>
      </c>
      <c r="C57603">
        <v>31.988428116000001</v>
      </c>
    </row>
    <row r="57604" spans="1:3" x14ac:dyDescent="0.25">
      <c r="A57604">
        <v>3804</v>
      </c>
      <c r="B57604" s="1">
        <f>DATE(2010,6,1) + TIME(0,0,0)</f>
        <v>40330</v>
      </c>
      <c r="C57604">
        <v>32.003196715999998</v>
      </c>
    </row>
    <row r="57605" spans="1:3" x14ac:dyDescent="0.25">
      <c r="A57605">
        <v>3834</v>
      </c>
      <c r="B57605" s="1">
        <f>DATE(2010,7,1) + TIME(0,0,0)</f>
        <v>40360</v>
      </c>
      <c r="C57605">
        <v>32.017425537000001</v>
      </c>
    </row>
    <row r="57606" spans="1:3" x14ac:dyDescent="0.25">
      <c r="A57606">
        <v>3865</v>
      </c>
      <c r="B57606" s="1">
        <f>DATE(2010,8,1) + TIME(0,0,0)</f>
        <v>40391</v>
      </c>
      <c r="C57606">
        <v>32.032066344999997</v>
      </c>
    </row>
    <row r="57607" spans="1:3" x14ac:dyDescent="0.25">
      <c r="A57607">
        <v>3896</v>
      </c>
      <c r="B57607" s="1">
        <f>DATE(2010,9,1) + TIME(0,0,0)</f>
        <v>40422</v>
      </c>
      <c r="C57607">
        <v>32.046649932999998</v>
      </c>
    </row>
    <row r="57608" spans="1:3" x14ac:dyDescent="0.25">
      <c r="A57608">
        <v>3926</v>
      </c>
      <c r="B57608" s="1">
        <f>DATE(2010,10,1) + TIME(0,0,0)</f>
        <v>40452</v>
      </c>
      <c r="C57608">
        <v>32.060718536000003</v>
      </c>
    </row>
    <row r="57609" spans="1:3" x14ac:dyDescent="0.25">
      <c r="A57609">
        <v>3957</v>
      </c>
      <c r="B57609" s="1">
        <f>DATE(2010,11,1) + TIME(0,0,0)</f>
        <v>40483</v>
      </c>
      <c r="C57609">
        <v>32.075187683000003</v>
      </c>
    </row>
    <row r="57610" spans="1:3" x14ac:dyDescent="0.25">
      <c r="A57610">
        <v>3987</v>
      </c>
      <c r="B57610" s="1">
        <f>DATE(2010,12,1) + TIME(0,0,0)</f>
        <v>40513</v>
      </c>
      <c r="C57610">
        <v>32.089141845999997</v>
      </c>
    </row>
    <row r="57611" spans="1:3" x14ac:dyDescent="0.25">
      <c r="A57611">
        <v>4018</v>
      </c>
      <c r="B57611" s="1">
        <f>DATE(2011,1,1) + TIME(0,0,0)</f>
        <v>40544</v>
      </c>
      <c r="C57611">
        <v>32.103507995999998</v>
      </c>
    </row>
    <row r="57612" spans="1:3" x14ac:dyDescent="0.25">
      <c r="A57612">
        <v>4049</v>
      </c>
      <c r="B57612" s="1">
        <f>DATE(2011,2,1) + TIME(0,0,0)</f>
        <v>40575</v>
      </c>
      <c r="C57612">
        <v>32.117832184000001</v>
      </c>
    </row>
    <row r="57613" spans="1:3" x14ac:dyDescent="0.25">
      <c r="A57613">
        <v>4077</v>
      </c>
      <c r="B57613" s="1">
        <f>DATE(2011,3,1) + TIME(0,0,0)</f>
        <v>40603</v>
      </c>
      <c r="C57613">
        <v>32.130729674999998</v>
      </c>
    </row>
    <row r="57614" spans="1:3" x14ac:dyDescent="0.25">
      <c r="A57614">
        <v>4108</v>
      </c>
      <c r="B57614" s="1">
        <f>DATE(2011,4,1) + TIME(0,0,0)</f>
        <v>40634</v>
      </c>
      <c r="C57614">
        <v>32.144969940000003</v>
      </c>
    </row>
    <row r="57615" spans="1:3" x14ac:dyDescent="0.25">
      <c r="A57615">
        <v>4138</v>
      </c>
      <c r="B57615" s="1">
        <f>DATE(2011,5,1) + TIME(0,0,0)</f>
        <v>40664</v>
      </c>
      <c r="C57615">
        <v>32.158744812000002</v>
      </c>
    </row>
    <row r="57616" spans="1:3" x14ac:dyDescent="0.25">
      <c r="A57616">
        <v>4169</v>
      </c>
      <c r="B57616" s="1">
        <f>DATE(2011,6,1) + TIME(0,0,0)</f>
        <v>40695</v>
      </c>
      <c r="C57616">
        <v>32.172977447999997</v>
      </c>
    </row>
    <row r="57617" spans="1:3" x14ac:dyDescent="0.25">
      <c r="A57617">
        <v>4199</v>
      </c>
      <c r="B57617" s="1">
        <f>DATE(2011,7,1) + TIME(0,0,0)</f>
        <v>40725</v>
      </c>
      <c r="C57617">
        <v>32.186752319</v>
      </c>
    </row>
    <row r="57618" spans="1:3" x14ac:dyDescent="0.25">
      <c r="A57618">
        <v>4230</v>
      </c>
      <c r="B57618" s="1">
        <f>DATE(2011,8,1) + TIME(0,0,0)</f>
        <v>40756</v>
      </c>
      <c r="C57618">
        <v>32.200981140000003</v>
      </c>
    </row>
    <row r="57619" spans="1:3" x14ac:dyDescent="0.25">
      <c r="A57619">
        <v>4261</v>
      </c>
      <c r="B57619" s="1">
        <f>DATE(2011,9,1) + TIME(0,0,0)</f>
        <v>40787</v>
      </c>
      <c r="C57619">
        <v>32.215206146</v>
      </c>
    </row>
    <row r="57620" spans="1:3" x14ac:dyDescent="0.25">
      <c r="A57620">
        <v>4291</v>
      </c>
      <c r="B57620" s="1">
        <f>DATE(2011,10,1) + TIME(0,0,0)</f>
        <v>40817</v>
      </c>
      <c r="C57620">
        <v>32.228958130000002</v>
      </c>
    </row>
    <row r="57621" spans="1:3" x14ac:dyDescent="0.25">
      <c r="A57621">
        <v>4322</v>
      </c>
      <c r="B57621" s="1">
        <f>DATE(2011,11,1) + TIME(0,0,0)</f>
        <v>40848</v>
      </c>
      <c r="C57621">
        <v>32.243156433000003</v>
      </c>
    </row>
    <row r="57622" spans="1:3" x14ac:dyDescent="0.25">
      <c r="A57622">
        <v>4352</v>
      </c>
      <c r="B57622" s="1">
        <f>DATE(2011,12,1) + TIME(0,0,0)</f>
        <v>40878</v>
      </c>
      <c r="C57622">
        <v>32.256874084000003</v>
      </c>
    </row>
    <row r="57623" spans="1:3" x14ac:dyDescent="0.25">
      <c r="A57623">
        <v>4383</v>
      </c>
      <c r="B57623" s="1">
        <f>DATE(2012,1,1) + TIME(0,0,0)</f>
        <v>40909</v>
      </c>
      <c r="C57623">
        <v>32.271030426000003</v>
      </c>
    </row>
    <row r="57624" spans="1:3" x14ac:dyDescent="0.25">
      <c r="A57624">
        <v>4414</v>
      </c>
      <c r="B57624" s="1">
        <f>DATE(2012,2,1) + TIME(0,0,0)</f>
        <v>40940</v>
      </c>
      <c r="C57624">
        <v>32.28515625</v>
      </c>
    </row>
    <row r="57625" spans="1:3" x14ac:dyDescent="0.25">
      <c r="A57625">
        <v>4443</v>
      </c>
      <c r="B57625" s="1">
        <f>DATE(2012,3,1) + TIME(0,0,0)</f>
        <v>40969</v>
      </c>
      <c r="C57625">
        <v>32.298347473</v>
      </c>
    </row>
    <row r="57626" spans="1:3" x14ac:dyDescent="0.25">
      <c r="A57626">
        <v>4474</v>
      </c>
      <c r="B57626" s="1">
        <f>DATE(2012,4,1) + TIME(0,0,0)</f>
        <v>41000</v>
      </c>
      <c r="C57626">
        <v>32.312419890999998</v>
      </c>
    </row>
    <row r="57627" spans="1:3" x14ac:dyDescent="0.25">
      <c r="A57627">
        <v>4504</v>
      </c>
      <c r="B57627" s="1">
        <f>DATE(2012,5,1) + TIME(0,0,0)</f>
        <v>41030</v>
      </c>
      <c r="C57627">
        <v>32.326007842999999</v>
      </c>
    </row>
    <row r="57628" spans="1:3" x14ac:dyDescent="0.25">
      <c r="A57628">
        <v>4535</v>
      </c>
      <c r="B57628" s="1">
        <f>DATE(2012,6,1) + TIME(0,0,0)</f>
        <v>41061</v>
      </c>
      <c r="C57628">
        <v>32.340019226000003</v>
      </c>
    </row>
    <row r="57629" spans="1:3" x14ac:dyDescent="0.25">
      <c r="A57629">
        <v>4565</v>
      </c>
      <c r="B57629" s="1">
        <f>DATE(2012,7,1) + TIME(0,0,0)</f>
        <v>41091</v>
      </c>
      <c r="C57629">
        <v>32.353549956999998</v>
      </c>
    </row>
    <row r="57630" spans="1:3" x14ac:dyDescent="0.25">
      <c r="A57630">
        <v>4596</v>
      </c>
      <c r="B57630" s="1">
        <f>DATE(2012,8,1) + TIME(0,0,0)</f>
        <v>41122</v>
      </c>
      <c r="C57630">
        <v>32.367500305</v>
      </c>
    </row>
    <row r="57631" spans="1:3" x14ac:dyDescent="0.25">
      <c r="A57631">
        <v>4627</v>
      </c>
      <c r="B57631" s="1">
        <f>DATE(2012,9,1) + TIME(0,0,0)</f>
        <v>41153</v>
      </c>
      <c r="C57631">
        <v>32.381416321000003</v>
      </c>
    </row>
    <row r="57632" spans="1:3" x14ac:dyDescent="0.25">
      <c r="A57632">
        <v>4657</v>
      </c>
      <c r="B57632" s="1">
        <f>DATE(2012,10,1) + TIME(0,0,0)</f>
        <v>41183</v>
      </c>
      <c r="C57632">
        <v>32.394855499000002</v>
      </c>
    </row>
    <row r="57633" spans="1:3" x14ac:dyDescent="0.25">
      <c r="A57633">
        <v>4688</v>
      </c>
      <c r="B57633" s="1">
        <f>DATE(2012,11,1) + TIME(0,0,0)</f>
        <v>41214</v>
      </c>
      <c r="C57633">
        <v>32.408706664999997</v>
      </c>
    </row>
    <row r="57634" spans="1:3" x14ac:dyDescent="0.25">
      <c r="A57634">
        <v>4718</v>
      </c>
      <c r="B57634" s="1">
        <f>DATE(2012,12,1) + TIME(0,0,0)</f>
        <v>41244</v>
      </c>
      <c r="C57634">
        <v>32.422080993999998</v>
      </c>
    </row>
    <row r="57635" spans="1:3" x14ac:dyDescent="0.25">
      <c r="A57635">
        <v>4749</v>
      </c>
      <c r="B57635" s="1">
        <f>DATE(2013,1,1) + TIME(0,0,0)</f>
        <v>41275</v>
      </c>
      <c r="C57635">
        <v>32.435867309999999</v>
      </c>
    </row>
    <row r="57636" spans="1:3" x14ac:dyDescent="0.25">
      <c r="A57636">
        <v>4780</v>
      </c>
      <c r="B57636" s="1">
        <f>DATE(2013,2,1) + TIME(0,0,0)</f>
        <v>41306</v>
      </c>
      <c r="C57636">
        <v>32.449623107999997</v>
      </c>
    </row>
    <row r="57637" spans="1:3" x14ac:dyDescent="0.25">
      <c r="A57637">
        <v>4808</v>
      </c>
      <c r="B57637" s="1">
        <f>DATE(2013,3,1) + TIME(0,0,0)</f>
        <v>41334</v>
      </c>
      <c r="C57637">
        <v>32.462020873999997</v>
      </c>
    </row>
    <row r="57638" spans="1:3" x14ac:dyDescent="0.25">
      <c r="A57638">
        <v>4839</v>
      </c>
      <c r="B57638" s="1">
        <f>DATE(2013,4,1) + TIME(0,0,0)</f>
        <v>41365</v>
      </c>
      <c r="C57638">
        <v>32.475719452</v>
      </c>
    </row>
    <row r="57639" spans="1:3" x14ac:dyDescent="0.25">
      <c r="A57639">
        <v>4869</v>
      </c>
      <c r="B57639" s="1">
        <f>DATE(2013,5,1) + TIME(0,0,0)</f>
        <v>41395</v>
      </c>
      <c r="C57639">
        <v>32.488952636999997</v>
      </c>
    </row>
    <row r="57640" spans="1:3" x14ac:dyDescent="0.25">
      <c r="A57640">
        <v>4900</v>
      </c>
      <c r="B57640" s="1">
        <f>DATE(2013,6,1) + TIME(0,0,0)</f>
        <v>41426</v>
      </c>
      <c r="C57640">
        <v>32.502593994000001</v>
      </c>
    </row>
    <row r="57641" spans="1:3" x14ac:dyDescent="0.25">
      <c r="A57641">
        <v>4930</v>
      </c>
      <c r="B57641" s="1">
        <f>DATE(2013,7,1) + TIME(0,0,0)</f>
        <v>41456</v>
      </c>
      <c r="C57641">
        <v>32.515769958</v>
      </c>
    </row>
    <row r="57642" spans="1:3" x14ac:dyDescent="0.25">
      <c r="A57642">
        <v>4961</v>
      </c>
      <c r="B57642" s="1">
        <f>DATE(2013,8,1) + TIME(0,0,0)</f>
        <v>41487</v>
      </c>
      <c r="C57642">
        <v>32.529361725000001</v>
      </c>
    </row>
    <row r="57643" spans="1:3" x14ac:dyDescent="0.25">
      <c r="A57643">
        <v>4992</v>
      </c>
      <c r="B57643" s="1">
        <f>DATE(2013,9,1) + TIME(0,0,0)</f>
        <v>41518</v>
      </c>
      <c r="C57643">
        <v>32.542926788000003</v>
      </c>
    </row>
    <row r="57644" spans="1:3" x14ac:dyDescent="0.25">
      <c r="A57644">
        <v>5022</v>
      </c>
      <c r="B57644" s="1">
        <f>DATE(2013,10,1) + TIME(0,0,0)</f>
        <v>41548</v>
      </c>
      <c r="C57644">
        <v>32.556034087999997</v>
      </c>
    </row>
    <row r="57645" spans="1:3" x14ac:dyDescent="0.25">
      <c r="A57645">
        <v>5053</v>
      </c>
      <c r="B57645" s="1">
        <f>DATE(2013,11,1) + TIME(0,0,0)</f>
        <v>41579</v>
      </c>
      <c r="C57645">
        <v>32.569561004999997</v>
      </c>
    </row>
    <row r="57646" spans="1:3" x14ac:dyDescent="0.25">
      <c r="A57646">
        <v>5083</v>
      </c>
      <c r="B57646" s="1">
        <f>DATE(2013,12,1) + TIME(0,0,0)</f>
        <v>41609</v>
      </c>
      <c r="C57646">
        <v>32.582630156999997</v>
      </c>
    </row>
    <row r="57647" spans="1:3" x14ac:dyDescent="0.25">
      <c r="A57647">
        <v>5114</v>
      </c>
      <c r="B57647" s="1">
        <f>DATE(2014,1,1) + TIME(0,0,0)</f>
        <v>41640</v>
      </c>
      <c r="C57647">
        <v>32.596115112</v>
      </c>
    </row>
    <row r="57648" spans="1:3" x14ac:dyDescent="0.25">
      <c r="A57648">
        <v>5145</v>
      </c>
      <c r="B57648" s="1">
        <f>DATE(2014,2,1) + TIME(0,0,0)</f>
        <v>41671</v>
      </c>
      <c r="C57648">
        <v>32.609580993999998</v>
      </c>
    </row>
    <row r="57649" spans="1:3" x14ac:dyDescent="0.25">
      <c r="A57649">
        <v>5173</v>
      </c>
      <c r="B57649" s="1">
        <f>DATE(2014,3,1) + TIME(0,0,0)</f>
        <v>41699</v>
      </c>
      <c r="C57649">
        <v>32.621726989999999</v>
      </c>
    </row>
    <row r="57650" spans="1:3" x14ac:dyDescent="0.25">
      <c r="A57650">
        <v>5204</v>
      </c>
      <c r="B57650" s="1">
        <f>DATE(2014,4,1) + TIME(0,0,0)</f>
        <v>41730</v>
      </c>
      <c r="C57650">
        <v>32.635158539000003</v>
      </c>
    </row>
    <row r="57651" spans="1:3" x14ac:dyDescent="0.25">
      <c r="A57651">
        <v>5234</v>
      </c>
      <c r="B57651" s="1">
        <f>DATE(2014,5,1) + TIME(0,0,0)</f>
        <v>41760</v>
      </c>
      <c r="C57651">
        <v>32.648136139000002</v>
      </c>
    </row>
    <row r="57652" spans="1:3" x14ac:dyDescent="0.25">
      <c r="A57652">
        <v>5265</v>
      </c>
      <c r="B57652" s="1">
        <f>DATE(2014,6,1) + TIME(0,0,0)</f>
        <v>41791</v>
      </c>
      <c r="C57652">
        <v>32.661533356</v>
      </c>
    </row>
    <row r="57653" spans="1:3" x14ac:dyDescent="0.25">
      <c r="A57653">
        <v>5295</v>
      </c>
      <c r="B57653" s="1">
        <f>DATE(2014,7,1) + TIME(0,0,0)</f>
        <v>41821</v>
      </c>
      <c r="C57653">
        <v>32.674484253000003</v>
      </c>
    </row>
    <row r="57654" spans="1:3" x14ac:dyDescent="0.25">
      <c r="A57654">
        <v>5326</v>
      </c>
      <c r="B57654" s="1">
        <f>DATE(2014,8,1) + TIME(0,0,0)</f>
        <v>41852</v>
      </c>
      <c r="C57654">
        <v>32.687847136999999</v>
      </c>
    </row>
    <row r="57655" spans="1:3" x14ac:dyDescent="0.25">
      <c r="A57655">
        <v>5357</v>
      </c>
      <c r="B57655" s="1">
        <f>DATE(2014,9,1) + TIME(0,0,0)</f>
        <v>41883</v>
      </c>
      <c r="C57655">
        <v>32.701194762999997</v>
      </c>
    </row>
    <row r="57656" spans="1:3" x14ac:dyDescent="0.25">
      <c r="A57656">
        <v>5387</v>
      </c>
      <c r="B57656" s="1">
        <f>DATE(2014,10,1) + TIME(0,0,0)</f>
        <v>41913</v>
      </c>
      <c r="C57656">
        <v>32.714096069</v>
      </c>
    </row>
    <row r="57657" spans="1:3" x14ac:dyDescent="0.25">
      <c r="A57657">
        <v>5418</v>
      </c>
      <c r="B57657" s="1">
        <f>DATE(2014,11,1) + TIME(0,0,0)</f>
        <v>41944</v>
      </c>
      <c r="C57657">
        <v>32.727409363</v>
      </c>
    </row>
    <row r="57658" spans="1:3" x14ac:dyDescent="0.25">
      <c r="A57658">
        <v>5448</v>
      </c>
      <c r="B57658" s="1">
        <f>DATE(2014,12,1) + TIME(0,0,0)</f>
        <v>41974</v>
      </c>
      <c r="C57658">
        <v>32.740272521999998</v>
      </c>
    </row>
    <row r="57659" spans="1:3" x14ac:dyDescent="0.25">
      <c r="A57659">
        <v>5479</v>
      </c>
      <c r="B57659" s="1">
        <f>DATE(2015,1,1) + TIME(0,0,0)</f>
        <v>42005</v>
      </c>
      <c r="C57659">
        <v>32.753547668000003</v>
      </c>
    </row>
    <row r="57660" spans="1:3" x14ac:dyDescent="0.25">
      <c r="A57660">
        <v>5510</v>
      </c>
      <c r="B57660" s="1">
        <f>DATE(2015,2,1) + TIME(0,0,0)</f>
        <v>42036</v>
      </c>
      <c r="C57660">
        <v>32.766799927000001</v>
      </c>
    </row>
    <row r="57661" spans="1:3" x14ac:dyDescent="0.25">
      <c r="A57661">
        <v>5538</v>
      </c>
      <c r="B57661" s="1">
        <f>DATE(2015,3,1) + TIME(0,0,0)</f>
        <v>42064</v>
      </c>
      <c r="C57661">
        <v>32.778751372999999</v>
      </c>
    </row>
    <row r="57662" spans="1:3" x14ac:dyDescent="0.25">
      <c r="A57662">
        <v>5569</v>
      </c>
      <c r="B57662" s="1">
        <f>DATE(2015,4,1) + TIME(0,0,0)</f>
        <v>42095</v>
      </c>
      <c r="C57662">
        <v>32.791961669999999</v>
      </c>
    </row>
    <row r="57663" spans="1:3" x14ac:dyDescent="0.25">
      <c r="A57663">
        <v>5599</v>
      </c>
      <c r="B57663" s="1">
        <f>DATE(2015,5,1) + TIME(0,0,0)</f>
        <v>42125</v>
      </c>
      <c r="C57663">
        <v>32.804725646999998</v>
      </c>
    </row>
    <row r="57664" spans="1:3" x14ac:dyDescent="0.25">
      <c r="A57664">
        <v>5630</v>
      </c>
      <c r="B57664" s="1">
        <f>DATE(2015,6,1) + TIME(0,0,0)</f>
        <v>42156</v>
      </c>
      <c r="C57664">
        <v>32.817890167000002</v>
      </c>
    </row>
    <row r="57665" spans="1:3" x14ac:dyDescent="0.25">
      <c r="A57665">
        <v>5660</v>
      </c>
      <c r="B57665" s="1">
        <f>DATE(2015,7,1) + TIME(0,0,0)</f>
        <v>42186</v>
      </c>
      <c r="C57665">
        <v>32.830604553000001</v>
      </c>
    </row>
    <row r="57666" spans="1:3" x14ac:dyDescent="0.25">
      <c r="A57666">
        <v>5691</v>
      </c>
      <c r="B57666" s="1">
        <f>DATE(2015,8,1) + TIME(0,0,0)</f>
        <v>42217</v>
      </c>
      <c r="C57666">
        <v>32.843723296999997</v>
      </c>
    </row>
    <row r="57667" spans="1:3" x14ac:dyDescent="0.25">
      <c r="A57667">
        <v>5722</v>
      </c>
      <c r="B57667" s="1">
        <f>DATE(2015,9,1) + TIME(0,0,0)</f>
        <v>42248</v>
      </c>
      <c r="C57667">
        <v>32.856815337999997</v>
      </c>
    </row>
    <row r="57668" spans="1:3" x14ac:dyDescent="0.25">
      <c r="A57668">
        <v>5752</v>
      </c>
      <c r="B57668" s="1">
        <f>DATE(2015,10,1) + TIME(0,0,0)</f>
        <v>42278</v>
      </c>
      <c r="C57668">
        <v>32.869461059999999</v>
      </c>
    </row>
    <row r="57669" spans="1:3" x14ac:dyDescent="0.25">
      <c r="A57669">
        <v>5783</v>
      </c>
      <c r="B57669" s="1">
        <f>DATE(2015,11,1) + TIME(0,0,0)</f>
        <v>42309</v>
      </c>
      <c r="C57669">
        <v>32.882503509999999</v>
      </c>
    </row>
    <row r="57670" spans="1:3" x14ac:dyDescent="0.25">
      <c r="A57670">
        <v>5813</v>
      </c>
      <c r="B57670" s="1">
        <f>DATE(2015,12,1) + TIME(0,0,0)</f>
        <v>42339</v>
      </c>
      <c r="C57670">
        <v>32.895103454999997</v>
      </c>
    </row>
    <row r="57671" spans="1:3" x14ac:dyDescent="0.25">
      <c r="A57671">
        <v>5844</v>
      </c>
      <c r="B57671" s="1">
        <f>DATE(2016,1,1) + TIME(0,0,0)</f>
        <v>42370</v>
      </c>
      <c r="C57671">
        <v>32.908096313000001</v>
      </c>
    </row>
    <row r="57672" spans="1:3" x14ac:dyDescent="0.25">
      <c r="A57672">
        <v>5875</v>
      </c>
      <c r="B57672" s="1">
        <f>DATE(2016,2,1) + TIME(0,0,0)</f>
        <v>42401</v>
      </c>
      <c r="C57672">
        <v>32.921066283999998</v>
      </c>
    </row>
    <row r="57673" spans="1:3" x14ac:dyDescent="0.25">
      <c r="A57673">
        <v>5904</v>
      </c>
      <c r="B57673" s="1">
        <f>DATE(2016,3,1) + TIME(0,0,0)</f>
        <v>42430</v>
      </c>
      <c r="C57673">
        <v>32.933174133000001</v>
      </c>
    </row>
    <row r="57674" spans="1:3" x14ac:dyDescent="0.25">
      <c r="A57674">
        <v>5935</v>
      </c>
      <c r="B57674" s="1">
        <f>DATE(2016,4,1) + TIME(0,0,0)</f>
        <v>42461</v>
      </c>
      <c r="C57674">
        <v>32.946090697999999</v>
      </c>
    </row>
    <row r="57675" spans="1:3" x14ac:dyDescent="0.25">
      <c r="A57675">
        <v>5965</v>
      </c>
      <c r="B57675" s="1">
        <f>DATE(2016,5,1) + TIME(0,0,0)</f>
        <v>42491</v>
      </c>
      <c r="C57675">
        <v>32.958568573000001</v>
      </c>
    </row>
    <row r="57676" spans="1:3" x14ac:dyDescent="0.25">
      <c r="A57676">
        <v>5996</v>
      </c>
      <c r="B57676" s="1">
        <f>DATE(2016,6,1) + TIME(0,0,0)</f>
        <v>42522</v>
      </c>
      <c r="C57676">
        <v>32.971439361999998</v>
      </c>
    </row>
    <row r="57677" spans="1:3" x14ac:dyDescent="0.25">
      <c r="A57677">
        <v>6026</v>
      </c>
      <c r="B57677" s="1">
        <f>DATE(2016,7,1) + TIME(0,0,0)</f>
        <v>42552</v>
      </c>
      <c r="C57677">
        <v>32.983863831000001</v>
      </c>
    </row>
    <row r="57678" spans="1:3" x14ac:dyDescent="0.25">
      <c r="A57678">
        <v>6057</v>
      </c>
      <c r="B57678" s="1">
        <f>DATE(2016,8,1) + TIME(0,0,0)</f>
        <v>42583</v>
      </c>
      <c r="C57678">
        <v>32.996677398999999</v>
      </c>
    </row>
    <row r="57679" spans="1:3" x14ac:dyDescent="0.25">
      <c r="A57679">
        <v>6088</v>
      </c>
      <c r="B57679" s="1">
        <f>DATE(2016,9,1) + TIME(0,0,0)</f>
        <v>42614</v>
      </c>
      <c r="C57679">
        <v>33.009460449000002</v>
      </c>
    </row>
    <row r="57680" spans="1:3" x14ac:dyDescent="0.25">
      <c r="A57680">
        <v>6118</v>
      </c>
      <c r="B57680" s="1">
        <f>DATE(2016,10,1) + TIME(0,0,0)</f>
        <v>42644</v>
      </c>
      <c r="C57680">
        <v>33.021804809999999</v>
      </c>
    </row>
    <row r="57681" spans="1:3" x14ac:dyDescent="0.25">
      <c r="A57681">
        <v>6149</v>
      </c>
      <c r="B57681" s="1">
        <f>DATE(2016,11,1) + TIME(0,0,0)</f>
        <v>42675</v>
      </c>
      <c r="C57681">
        <v>33.034534454000003</v>
      </c>
    </row>
    <row r="57682" spans="1:3" x14ac:dyDescent="0.25">
      <c r="A57682">
        <v>6179</v>
      </c>
      <c r="B57682" s="1">
        <f>DATE(2016,12,1) + TIME(0,0,0)</f>
        <v>42705</v>
      </c>
      <c r="C57682">
        <v>33.046821594000001</v>
      </c>
    </row>
    <row r="57683" spans="1:3" x14ac:dyDescent="0.25">
      <c r="A57683">
        <v>6210</v>
      </c>
      <c r="B57683" s="1">
        <f>DATE(2017,1,1) + TIME(0,0,0)</f>
        <v>42736</v>
      </c>
      <c r="C57683">
        <v>33.059490203999999</v>
      </c>
    </row>
    <row r="57684" spans="1:3" x14ac:dyDescent="0.25">
      <c r="A57684">
        <v>6241</v>
      </c>
      <c r="B57684" s="1">
        <f>DATE(2017,2,1) + TIME(0,0,0)</f>
        <v>42767</v>
      </c>
      <c r="C57684">
        <v>33.072128296000002</v>
      </c>
    </row>
    <row r="57685" spans="1:3" x14ac:dyDescent="0.25">
      <c r="A57685">
        <v>6269</v>
      </c>
      <c r="B57685" s="1">
        <f>DATE(2017,3,1) + TIME(0,0,0)</f>
        <v>42795</v>
      </c>
      <c r="C57685">
        <v>33.083518982000001</v>
      </c>
    </row>
    <row r="57686" spans="1:3" x14ac:dyDescent="0.25">
      <c r="A57686">
        <v>6300</v>
      </c>
      <c r="B57686" s="1">
        <f>DATE(2017,4,1) + TIME(0,0,0)</f>
        <v>42826</v>
      </c>
      <c r="C57686">
        <v>33.096103667999998</v>
      </c>
    </row>
    <row r="57687" spans="1:3" x14ac:dyDescent="0.25">
      <c r="A57687">
        <v>6330</v>
      </c>
      <c r="B57687" s="1">
        <f>DATE(2017,5,1) + TIME(0,0,0)</f>
        <v>42856</v>
      </c>
      <c r="C57687">
        <v>33.108257293999998</v>
      </c>
    </row>
    <row r="57688" spans="1:3" x14ac:dyDescent="0.25">
      <c r="A57688">
        <v>6361</v>
      </c>
      <c r="B57688" s="1">
        <f>DATE(2017,6,1) + TIME(0,0,0)</f>
        <v>42887</v>
      </c>
      <c r="C57688">
        <v>33.120784759999999</v>
      </c>
    </row>
    <row r="57689" spans="1:3" x14ac:dyDescent="0.25">
      <c r="A57689">
        <v>6391</v>
      </c>
      <c r="B57689" s="1">
        <f>DATE(2017,7,1) + TIME(0,0,0)</f>
        <v>42917</v>
      </c>
      <c r="C57689">
        <v>33.132881165000001</v>
      </c>
    </row>
    <row r="57690" spans="1:3" x14ac:dyDescent="0.25">
      <c r="A57690">
        <v>6422</v>
      </c>
      <c r="B57690" s="1">
        <f>DATE(2017,8,1) + TIME(0,0,0)</f>
        <v>42948</v>
      </c>
      <c r="C57690">
        <v>33.145355225000003</v>
      </c>
    </row>
    <row r="57691" spans="1:3" x14ac:dyDescent="0.25">
      <c r="A57691">
        <v>6453</v>
      </c>
      <c r="B57691" s="1">
        <f>DATE(2017,9,1) + TIME(0,0,0)</f>
        <v>42979</v>
      </c>
      <c r="C57691">
        <v>33.157798767000003</v>
      </c>
    </row>
    <row r="57692" spans="1:3" x14ac:dyDescent="0.25">
      <c r="A57692">
        <v>6483</v>
      </c>
      <c r="B57692" s="1">
        <f>DATE(2017,10,1) + TIME(0,0,0)</f>
        <v>43009</v>
      </c>
      <c r="C57692">
        <v>33.169815063000001</v>
      </c>
    </row>
    <row r="57693" spans="1:3" x14ac:dyDescent="0.25">
      <c r="A57693">
        <v>6514</v>
      </c>
      <c r="B57693" s="1">
        <f>DATE(2017,11,1) + TIME(0,0,0)</f>
        <v>43040</v>
      </c>
      <c r="C57693">
        <v>33.182205199999999</v>
      </c>
    </row>
    <row r="57694" spans="1:3" x14ac:dyDescent="0.25">
      <c r="A57694">
        <v>6544</v>
      </c>
      <c r="B57694" s="1">
        <f>DATE(2017,12,1) + TIME(0,0,0)</f>
        <v>43070</v>
      </c>
      <c r="C57694">
        <v>33.194171906000001</v>
      </c>
    </row>
    <row r="57695" spans="1:3" x14ac:dyDescent="0.25">
      <c r="A57695">
        <v>6575</v>
      </c>
      <c r="B57695" s="1">
        <f>DATE(2018,1,1) + TIME(0,0,0)</f>
        <v>43101</v>
      </c>
      <c r="C57695">
        <v>33.206508636000002</v>
      </c>
    </row>
    <row r="57696" spans="1:3" x14ac:dyDescent="0.25">
      <c r="A57696">
        <v>6606</v>
      </c>
      <c r="B57696" s="1">
        <f>DATE(2018,2,1) + TIME(0,0,0)</f>
        <v>43132</v>
      </c>
      <c r="C57696">
        <v>33.218818665000001</v>
      </c>
    </row>
    <row r="57697" spans="1:3" x14ac:dyDescent="0.25">
      <c r="A57697">
        <v>6634</v>
      </c>
      <c r="B57697" s="1">
        <f>DATE(2018,3,1) + TIME(0,0,0)</f>
        <v>43160</v>
      </c>
      <c r="C57697">
        <v>33.229915619000003</v>
      </c>
    </row>
    <row r="57698" spans="1:3" x14ac:dyDescent="0.25">
      <c r="A57698">
        <v>6665</v>
      </c>
      <c r="B57698" s="1">
        <f>DATE(2018,4,1) + TIME(0,0,0)</f>
        <v>43191</v>
      </c>
      <c r="C57698">
        <v>33.242176055999998</v>
      </c>
    </row>
    <row r="57699" spans="1:3" x14ac:dyDescent="0.25">
      <c r="A57699">
        <v>6695</v>
      </c>
      <c r="B57699" s="1">
        <f>DATE(2018,5,1) + TIME(0,0,0)</f>
        <v>43221</v>
      </c>
      <c r="C57699">
        <v>33.254016876000001</v>
      </c>
    </row>
    <row r="57700" spans="1:3" x14ac:dyDescent="0.25">
      <c r="A57700">
        <v>6726</v>
      </c>
      <c r="B57700" s="1">
        <f>DATE(2018,6,1) + TIME(0,0,0)</f>
        <v>43252</v>
      </c>
      <c r="C57700">
        <v>33.266223906999997</v>
      </c>
    </row>
    <row r="57701" spans="1:3" x14ac:dyDescent="0.25">
      <c r="A57701">
        <v>6756</v>
      </c>
      <c r="B57701" s="1">
        <f>DATE(2018,7,1) + TIME(0,0,0)</f>
        <v>43282</v>
      </c>
      <c r="C57701">
        <v>33.278011321999998</v>
      </c>
    </row>
    <row r="57702" spans="1:3" x14ac:dyDescent="0.25">
      <c r="A57702">
        <v>6787</v>
      </c>
      <c r="B57702" s="1">
        <f>DATE(2018,8,1) + TIME(0,0,0)</f>
        <v>43313</v>
      </c>
      <c r="C57702">
        <v>33.290168762</v>
      </c>
    </row>
    <row r="57703" spans="1:3" x14ac:dyDescent="0.25">
      <c r="A57703">
        <v>6818</v>
      </c>
      <c r="B57703" s="1">
        <f>DATE(2018,9,1) + TIME(0,0,0)</f>
        <v>43344</v>
      </c>
      <c r="C57703">
        <v>33.302303314</v>
      </c>
    </row>
    <row r="57704" spans="1:3" x14ac:dyDescent="0.25">
      <c r="A57704">
        <v>6848</v>
      </c>
      <c r="B57704" s="1">
        <f>DATE(2018,10,1) + TIME(0,0,0)</f>
        <v>43374</v>
      </c>
      <c r="C57704">
        <v>33.314018249999997</v>
      </c>
    </row>
    <row r="57705" spans="1:3" x14ac:dyDescent="0.25">
      <c r="A57705">
        <v>6879</v>
      </c>
      <c r="B57705" s="1">
        <f>DATE(2018,11,1) + TIME(0,0,0)</f>
        <v>43405</v>
      </c>
      <c r="C57705">
        <v>33.326099395999996</v>
      </c>
    </row>
    <row r="57706" spans="1:3" x14ac:dyDescent="0.25">
      <c r="A57706">
        <v>6909</v>
      </c>
      <c r="B57706" s="1">
        <f>DATE(2018,12,1) + TIME(0,0,0)</f>
        <v>43435</v>
      </c>
      <c r="C57706">
        <v>33.337764739999997</v>
      </c>
    </row>
    <row r="57707" spans="1:3" x14ac:dyDescent="0.25">
      <c r="A57707">
        <v>6940</v>
      </c>
      <c r="B57707" s="1">
        <f>DATE(2019,1,1) + TIME(0,0,0)</f>
        <v>43466</v>
      </c>
      <c r="C57707">
        <v>33.349796294999997</v>
      </c>
    </row>
    <row r="57708" spans="1:3" x14ac:dyDescent="0.25">
      <c r="A57708">
        <v>6971</v>
      </c>
      <c r="B57708" s="1">
        <f>DATE(2019,2,1) + TIME(0,0,0)</f>
        <v>43497</v>
      </c>
      <c r="C57708">
        <v>33.361801147000001</v>
      </c>
    </row>
    <row r="57709" spans="1:3" x14ac:dyDescent="0.25">
      <c r="A57709">
        <v>6999</v>
      </c>
      <c r="B57709" s="1">
        <f>DATE(2019,3,1) + TIME(0,0,0)</f>
        <v>43525</v>
      </c>
      <c r="C57709">
        <v>33.372623443999998</v>
      </c>
    </row>
    <row r="57710" spans="1:3" x14ac:dyDescent="0.25">
      <c r="A57710">
        <v>7030</v>
      </c>
      <c r="B57710" s="1">
        <f>DATE(2019,4,1) + TIME(0,0,0)</f>
        <v>43556</v>
      </c>
      <c r="C57710">
        <v>33.384582520000002</v>
      </c>
    </row>
    <row r="57711" spans="1:3" x14ac:dyDescent="0.25">
      <c r="A57711">
        <v>7060</v>
      </c>
      <c r="B57711" s="1">
        <f>DATE(2019,5,1) + TIME(0,0,0)</f>
        <v>43586</v>
      </c>
      <c r="C57711">
        <v>33.396129608000003</v>
      </c>
    </row>
    <row r="57712" spans="1:3" x14ac:dyDescent="0.25">
      <c r="A57712">
        <v>7091</v>
      </c>
      <c r="B57712" s="1">
        <f>DATE(2019,6,1) + TIME(0,0,0)</f>
        <v>43617</v>
      </c>
      <c r="C57712">
        <v>33.408035278</v>
      </c>
    </row>
    <row r="57713" spans="1:3" x14ac:dyDescent="0.25">
      <c r="A57713">
        <v>7121</v>
      </c>
      <c r="B57713" s="1">
        <f>DATE(2019,7,1) + TIME(0,0,0)</f>
        <v>43647</v>
      </c>
      <c r="C57713">
        <v>33.419536591000004</v>
      </c>
    </row>
    <row r="57714" spans="1:3" x14ac:dyDescent="0.25">
      <c r="A57714">
        <v>7152</v>
      </c>
      <c r="B57714" s="1">
        <f>DATE(2019,8,1) + TIME(0,0,0)</f>
        <v>43678</v>
      </c>
      <c r="C57714">
        <v>33.431396483999997</v>
      </c>
    </row>
    <row r="57715" spans="1:3" x14ac:dyDescent="0.25">
      <c r="A57715">
        <v>7183</v>
      </c>
      <c r="B57715" s="1">
        <f>DATE(2019,9,1) + TIME(0,0,0)</f>
        <v>43709</v>
      </c>
      <c r="C57715">
        <v>33.443229674999998</v>
      </c>
    </row>
    <row r="57716" spans="1:3" x14ac:dyDescent="0.25">
      <c r="A57716">
        <v>7213</v>
      </c>
      <c r="B57716" s="1">
        <f>DATE(2019,10,1) + TIME(0,0,0)</f>
        <v>43739</v>
      </c>
      <c r="C57716">
        <v>33.454654693999998</v>
      </c>
    </row>
    <row r="57717" spans="1:3" x14ac:dyDescent="0.25">
      <c r="A57717">
        <v>7244</v>
      </c>
      <c r="B57717" s="1">
        <f>DATE(2019,11,1) + TIME(0,0,0)</f>
        <v>43770</v>
      </c>
      <c r="C57717">
        <v>33.466438293000003</v>
      </c>
    </row>
    <row r="57718" spans="1:3" x14ac:dyDescent="0.25">
      <c r="A57718">
        <v>7274</v>
      </c>
      <c r="B57718" s="1">
        <f>DATE(2019,12,1) + TIME(0,0,0)</f>
        <v>43800</v>
      </c>
      <c r="C57718">
        <v>33.477821349999999</v>
      </c>
    </row>
    <row r="57719" spans="1:3" x14ac:dyDescent="0.25">
      <c r="A57719">
        <v>7305</v>
      </c>
      <c r="B57719" s="1">
        <f>DATE(2020,1,1) + TIME(0,0,0)</f>
        <v>43831</v>
      </c>
      <c r="C57719">
        <v>33.489555359000001</v>
      </c>
    </row>
    <row r="57720" spans="1:3" x14ac:dyDescent="0.25">
      <c r="A57720">
        <v>7336</v>
      </c>
      <c r="B57720" s="1">
        <f>DATE(2020,2,1) + TIME(0,0,0)</f>
        <v>43862</v>
      </c>
      <c r="C57720">
        <v>33.501262664999999</v>
      </c>
    </row>
    <row r="57721" spans="1:3" x14ac:dyDescent="0.25">
      <c r="A57721">
        <v>7365</v>
      </c>
      <c r="B57721" s="1">
        <f>DATE(2020,3,1) + TIME(0,0,0)</f>
        <v>43891</v>
      </c>
      <c r="C57721">
        <v>33.512195587000001</v>
      </c>
    </row>
    <row r="57722" spans="1:3" x14ac:dyDescent="0.25">
      <c r="A57722">
        <v>7396</v>
      </c>
      <c r="B57722" s="1">
        <f>DATE(2020,4,1) + TIME(0,0,0)</f>
        <v>43922</v>
      </c>
      <c r="C57722">
        <v>33.523857116999999</v>
      </c>
    </row>
    <row r="57723" spans="1:3" x14ac:dyDescent="0.25">
      <c r="A57723">
        <v>7426</v>
      </c>
      <c r="B57723" s="1">
        <f>DATE(2020,5,1) + TIME(0,0,0)</f>
        <v>43952</v>
      </c>
      <c r="C57723">
        <v>33.535118103000002</v>
      </c>
    </row>
    <row r="57724" spans="1:3" x14ac:dyDescent="0.25">
      <c r="A57724">
        <v>7457</v>
      </c>
      <c r="B57724" s="1">
        <f>DATE(2020,6,1) + TIME(0,0,0)</f>
        <v>43983</v>
      </c>
      <c r="C57724">
        <v>33.546730042</v>
      </c>
    </row>
    <row r="57725" spans="1:3" x14ac:dyDescent="0.25">
      <c r="A57725">
        <v>7487</v>
      </c>
      <c r="B57725" s="1">
        <f>DATE(2020,7,1) + TIME(0,0,0)</f>
        <v>44013</v>
      </c>
      <c r="C57725">
        <v>33.557941436999997</v>
      </c>
    </row>
    <row r="57726" spans="1:3" x14ac:dyDescent="0.25">
      <c r="A57726">
        <v>7518</v>
      </c>
      <c r="B57726" s="1">
        <f>DATE(2020,8,1) + TIME(0,0,0)</f>
        <v>44044</v>
      </c>
      <c r="C57726">
        <v>33.569503783999998</v>
      </c>
    </row>
    <row r="57727" spans="1:3" x14ac:dyDescent="0.25">
      <c r="A57727">
        <v>7549</v>
      </c>
      <c r="B57727" s="1">
        <f>DATE(2020,9,1) + TIME(0,0,0)</f>
        <v>44075</v>
      </c>
      <c r="C57727">
        <v>33.581043243000003</v>
      </c>
    </row>
    <row r="57728" spans="1:3" x14ac:dyDescent="0.25">
      <c r="A57728">
        <v>7579</v>
      </c>
      <c r="B57728" s="1">
        <f>DATE(2020,10,1) + TIME(0,0,0)</f>
        <v>44105</v>
      </c>
      <c r="C57728">
        <v>33.592185974000003</v>
      </c>
    </row>
    <row r="57729" spans="1:3" x14ac:dyDescent="0.25">
      <c r="A57729">
        <v>7610</v>
      </c>
      <c r="B57729" s="1">
        <f>DATE(2020,11,1) + TIME(0,0,0)</f>
        <v>44136</v>
      </c>
      <c r="C57729">
        <v>33.603675842000001</v>
      </c>
    </row>
    <row r="57730" spans="1:3" x14ac:dyDescent="0.25">
      <c r="A57730">
        <v>7640</v>
      </c>
      <c r="B57730" s="1">
        <f>DATE(2020,12,1) + TIME(0,0,0)</f>
        <v>44166</v>
      </c>
      <c r="C57730">
        <v>33.614772797000001</v>
      </c>
    </row>
    <row r="57731" spans="1:3" x14ac:dyDescent="0.25">
      <c r="A57731">
        <v>7671</v>
      </c>
      <c r="B57731" s="1">
        <f>DATE(2021,1,1) + TIME(0,0,0)</f>
        <v>44197</v>
      </c>
      <c r="C57731">
        <v>33.626213073999999</v>
      </c>
    </row>
    <row r="57732" spans="1:3" x14ac:dyDescent="0.25">
      <c r="A57732">
        <v>7702</v>
      </c>
      <c r="B57732" s="1">
        <f>DATE(2021,2,1) + TIME(0,0,0)</f>
        <v>44228</v>
      </c>
      <c r="C57732">
        <v>33.637630463000001</v>
      </c>
    </row>
    <row r="57733" spans="1:3" x14ac:dyDescent="0.25">
      <c r="A57733">
        <v>7730</v>
      </c>
      <c r="B57733" s="1">
        <f>DATE(2021,3,1) + TIME(0,0,0)</f>
        <v>44256</v>
      </c>
      <c r="C57733">
        <v>33.647922516000001</v>
      </c>
    </row>
    <row r="57734" spans="1:3" x14ac:dyDescent="0.25">
      <c r="A57734">
        <v>7761</v>
      </c>
      <c r="B57734" s="1">
        <f>DATE(2021,4,1) + TIME(0,0,0)</f>
        <v>44287</v>
      </c>
      <c r="C57734">
        <v>33.659294127999999</v>
      </c>
    </row>
    <row r="57735" spans="1:3" x14ac:dyDescent="0.25">
      <c r="A57735">
        <v>7791</v>
      </c>
      <c r="B57735" s="1">
        <f>DATE(2021,5,1) + TIME(0,0,0)</f>
        <v>44317</v>
      </c>
      <c r="C57735">
        <v>33.670272826999998</v>
      </c>
    </row>
    <row r="57736" spans="1:3" x14ac:dyDescent="0.25">
      <c r="A57736">
        <v>7822</v>
      </c>
      <c r="B57736" s="1">
        <f>DATE(2021,6,1) + TIME(0,0,0)</f>
        <v>44348</v>
      </c>
      <c r="C57736">
        <v>33.681594849</v>
      </c>
    </row>
    <row r="57737" spans="1:3" x14ac:dyDescent="0.25">
      <c r="A57737">
        <v>7852</v>
      </c>
      <c r="B57737" s="1">
        <f>DATE(2021,7,1) + TIME(0,0,0)</f>
        <v>44378</v>
      </c>
      <c r="C57737">
        <v>33.692531586000001</v>
      </c>
    </row>
    <row r="57738" spans="1:3" x14ac:dyDescent="0.25">
      <c r="A57738">
        <v>7883</v>
      </c>
      <c r="B57738" s="1">
        <f>DATE(2021,8,1) + TIME(0,0,0)</f>
        <v>44409</v>
      </c>
      <c r="C57738">
        <v>33.703804015999999</v>
      </c>
    </row>
    <row r="57739" spans="1:3" x14ac:dyDescent="0.25">
      <c r="A57739">
        <v>7914</v>
      </c>
      <c r="B57739" s="1">
        <f>DATE(2021,9,1) + TIME(0,0,0)</f>
        <v>44440</v>
      </c>
      <c r="C57739">
        <v>33.715053558000001</v>
      </c>
    </row>
    <row r="57740" spans="1:3" x14ac:dyDescent="0.25">
      <c r="A57740">
        <v>7944</v>
      </c>
      <c r="B57740" s="1">
        <f>DATE(2021,10,1) + TIME(0,0,0)</f>
        <v>44470</v>
      </c>
      <c r="C57740">
        <v>33.725917815999999</v>
      </c>
    </row>
    <row r="57741" spans="1:3" x14ac:dyDescent="0.25">
      <c r="A57741">
        <v>7975</v>
      </c>
      <c r="B57741" s="1">
        <f>DATE(2021,11,1) + TIME(0,0,0)</f>
        <v>44501</v>
      </c>
      <c r="C57741">
        <v>33.737117767000001</v>
      </c>
    </row>
    <row r="57742" spans="1:3" x14ac:dyDescent="0.25">
      <c r="A57742">
        <v>8005</v>
      </c>
      <c r="B57742" s="1">
        <f>DATE(2021,12,1) + TIME(0,0,0)</f>
        <v>44531</v>
      </c>
      <c r="C57742">
        <v>33.747932433999999</v>
      </c>
    </row>
    <row r="57743" spans="1:3" x14ac:dyDescent="0.25">
      <c r="A57743">
        <v>8036</v>
      </c>
      <c r="B57743" s="1">
        <f>DATE(2022,1,1) + TIME(0,0,0)</f>
        <v>44562</v>
      </c>
      <c r="C57743">
        <v>33.759086609000001</v>
      </c>
    </row>
    <row r="57744" spans="1:3" x14ac:dyDescent="0.25">
      <c r="A57744">
        <v>8067</v>
      </c>
      <c r="B57744" s="1">
        <f>DATE(2022,2,1) + TIME(0,0,0)</f>
        <v>44593</v>
      </c>
      <c r="C57744">
        <v>33.770214080999999</v>
      </c>
    </row>
    <row r="57745" spans="1:3" x14ac:dyDescent="0.25">
      <c r="A57745">
        <v>8095</v>
      </c>
      <c r="B57745" s="1">
        <f>DATE(2022,3,1) + TIME(0,0,0)</f>
        <v>44621</v>
      </c>
      <c r="C57745">
        <v>33.780242919999999</v>
      </c>
    </row>
    <row r="57746" spans="1:3" x14ac:dyDescent="0.25">
      <c r="A57746">
        <v>8126</v>
      </c>
      <c r="B57746" s="1">
        <f>DATE(2022,4,1) + TIME(0,0,0)</f>
        <v>44652</v>
      </c>
      <c r="C57746">
        <v>33.791324615000001</v>
      </c>
    </row>
    <row r="57747" spans="1:3" x14ac:dyDescent="0.25">
      <c r="A57747">
        <v>8156</v>
      </c>
      <c r="B57747" s="1">
        <f>DATE(2022,5,1) + TIME(0,0,0)</f>
        <v>44682</v>
      </c>
      <c r="C57747">
        <v>33.802024840999998</v>
      </c>
    </row>
    <row r="57748" spans="1:3" x14ac:dyDescent="0.25">
      <c r="A57748">
        <v>8187</v>
      </c>
      <c r="B57748" s="1">
        <f>DATE(2022,6,1) + TIME(0,0,0)</f>
        <v>44713</v>
      </c>
      <c r="C57748">
        <v>33.813056946000003</v>
      </c>
    </row>
    <row r="57749" spans="1:3" x14ac:dyDescent="0.25">
      <c r="A57749">
        <v>8217</v>
      </c>
      <c r="B57749" s="1">
        <f>DATE(2022,7,1) + TIME(0,0,0)</f>
        <v>44743</v>
      </c>
      <c r="C57749">
        <v>33.823711394999997</v>
      </c>
    </row>
    <row r="57750" spans="1:3" x14ac:dyDescent="0.25">
      <c r="A57750">
        <v>8248</v>
      </c>
      <c r="B57750" s="1">
        <f>DATE(2022,8,1) + TIME(0,0,0)</f>
        <v>44774</v>
      </c>
      <c r="C57750">
        <v>33.834697722999998</v>
      </c>
    </row>
    <row r="57751" spans="1:3" x14ac:dyDescent="0.25">
      <c r="A57751">
        <v>8279</v>
      </c>
      <c r="B57751" s="1">
        <f>DATE(2022,9,1) + TIME(0,0,0)</f>
        <v>44805</v>
      </c>
      <c r="C57751">
        <v>33.845661163000003</v>
      </c>
    </row>
    <row r="57752" spans="1:3" x14ac:dyDescent="0.25">
      <c r="A57752">
        <v>8309</v>
      </c>
      <c r="B57752" s="1">
        <f>DATE(2022,10,1) + TIME(0,0,0)</f>
        <v>44835</v>
      </c>
      <c r="C57752">
        <v>33.856246947999999</v>
      </c>
    </row>
    <row r="57753" spans="1:3" x14ac:dyDescent="0.25">
      <c r="A57753">
        <v>8340</v>
      </c>
      <c r="B57753" s="1">
        <f>DATE(2022,11,1) + TIME(0,0,0)</f>
        <v>44866</v>
      </c>
      <c r="C57753">
        <v>33.867164612000003</v>
      </c>
    </row>
    <row r="57754" spans="1:3" x14ac:dyDescent="0.25">
      <c r="A57754">
        <v>8370</v>
      </c>
      <c r="B57754" s="1">
        <f>DATE(2022,12,1) + TIME(0,0,0)</f>
        <v>44896</v>
      </c>
      <c r="C57754">
        <v>33.877704620000003</v>
      </c>
    </row>
    <row r="57755" spans="1:3" x14ac:dyDescent="0.25">
      <c r="A57755">
        <v>8401</v>
      </c>
      <c r="B57755" s="1">
        <f>DATE(2023,1,1) + TIME(0,0,0)</f>
        <v>44927</v>
      </c>
      <c r="C57755">
        <v>33.888576508</v>
      </c>
    </row>
    <row r="57756" spans="1:3" x14ac:dyDescent="0.25">
      <c r="A57756">
        <v>8432</v>
      </c>
      <c r="B57756" s="1">
        <f>DATE(2023,2,1) + TIME(0,0,0)</f>
        <v>44958</v>
      </c>
      <c r="C57756">
        <v>33.899421691999997</v>
      </c>
    </row>
    <row r="57757" spans="1:3" x14ac:dyDescent="0.25">
      <c r="A57757">
        <v>8460</v>
      </c>
      <c r="B57757" s="1">
        <f>DATE(2023,3,1) + TIME(0,0,0)</f>
        <v>44986</v>
      </c>
      <c r="C57757">
        <v>33.909202575999998</v>
      </c>
    </row>
    <row r="57758" spans="1:3" x14ac:dyDescent="0.25">
      <c r="A57758">
        <v>8491</v>
      </c>
      <c r="B57758" s="1">
        <f>DATE(2023,4,1) + TIME(0,0,0)</f>
        <v>45017</v>
      </c>
      <c r="C57758">
        <v>33.920005797999998</v>
      </c>
    </row>
    <row r="57759" spans="1:3" x14ac:dyDescent="0.25">
      <c r="A57759">
        <v>8521</v>
      </c>
      <c r="B57759" s="1">
        <f>DATE(2023,5,1) + TIME(0,0,0)</f>
        <v>45047</v>
      </c>
      <c r="C57759">
        <v>33.930435181</v>
      </c>
    </row>
    <row r="57760" spans="1:3" x14ac:dyDescent="0.25">
      <c r="A57760">
        <v>8552</v>
      </c>
      <c r="B57760" s="1">
        <f>DATE(2023,6,1) + TIME(0,0,0)</f>
        <v>45078</v>
      </c>
      <c r="C57760">
        <v>33.941184997999997</v>
      </c>
    </row>
    <row r="57761" spans="1:3" x14ac:dyDescent="0.25">
      <c r="A57761">
        <v>8582</v>
      </c>
      <c r="B57761" s="1">
        <f>DATE(2023,7,1) + TIME(0,0,0)</f>
        <v>45108</v>
      </c>
      <c r="C57761">
        <v>33.951560974000003</v>
      </c>
    </row>
    <row r="57762" spans="1:3" x14ac:dyDescent="0.25">
      <c r="A57762">
        <v>8613</v>
      </c>
      <c r="B57762" s="1">
        <f>DATE(2023,8,1) + TIME(0,0,0)</f>
        <v>45139</v>
      </c>
      <c r="C57762">
        <v>33.962257385000001</v>
      </c>
    </row>
    <row r="57763" spans="1:3" x14ac:dyDescent="0.25">
      <c r="A57763">
        <v>8644</v>
      </c>
      <c r="B57763" s="1">
        <f>DATE(2023,9,1) + TIME(0,0,0)</f>
        <v>45170</v>
      </c>
      <c r="C57763">
        <v>33.972930908000002</v>
      </c>
    </row>
    <row r="57764" spans="1:3" x14ac:dyDescent="0.25">
      <c r="A57764">
        <v>8674</v>
      </c>
      <c r="B57764" s="1">
        <f>DATE(2023,10,1) + TIME(0,0,0)</f>
        <v>45200</v>
      </c>
      <c r="C57764">
        <v>33.983234406000001</v>
      </c>
    </row>
    <row r="57765" spans="1:3" x14ac:dyDescent="0.25">
      <c r="A57765">
        <v>8705</v>
      </c>
      <c r="B57765" s="1">
        <f>DATE(2023,11,1) + TIME(0,0,0)</f>
        <v>45231</v>
      </c>
      <c r="C57765">
        <v>33.993862151999998</v>
      </c>
    </row>
    <row r="57766" spans="1:3" x14ac:dyDescent="0.25">
      <c r="A57766">
        <v>8735</v>
      </c>
      <c r="B57766" s="1">
        <f>DATE(2023,12,1) + TIME(0,0,0)</f>
        <v>45261</v>
      </c>
      <c r="C57766">
        <v>34.004119873</v>
      </c>
    </row>
    <row r="57767" spans="1:3" x14ac:dyDescent="0.25">
      <c r="A57767">
        <v>8766</v>
      </c>
      <c r="B57767" s="1">
        <f>DATE(2024,1,1) + TIME(0,0,0)</f>
        <v>45292</v>
      </c>
      <c r="C57767">
        <v>34.014701842999997</v>
      </c>
    </row>
    <row r="57768" spans="1:3" x14ac:dyDescent="0.25">
      <c r="A57768">
        <v>8797</v>
      </c>
      <c r="B57768" s="1">
        <f>DATE(2024,2,1) + TIME(0,0,0)</f>
        <v>45323</v>
      </c>
      <c r="C57768">
        <v>34.025257111000002</v>
      </c>
    </row>
    <row r="57769" spans="1:3" x14ac:dyDescent="0.25">
      <c r="A57769">
        <v>8826</v>
      </c>
      <c r="B57769" s="1">
        <f>DATE(2024,3,1) + TIME(0,0,0)</f>
        <v>45352</v>
      </c>
      <c r="C57769">
        <v>34.035114288000003</v>
      </c>
    </row>
    <row r="57770" spans="1:3" x14ac:dyDescent="0.25">
      <c r="A57770">
        <v>8857</v>
      </c>
      <c r="B57770" s="1">
        <f>DATE(2024,4,1) + TIME(0,0,0)</f>
        <v>45383</v>
      </c>
      <c r="C57770">
        <v>34.045627594000003</v>
      </c>
    </row>
    <row r="57771" spans="1:3" x14ac:dyDescent="0.25">
      <c r="A57771">
        <v>8887</v>
      </c>
      <c r="B57771" s="1">
        <f>DATE(2024,5,1) + TIME(0,0,0)</f>
        <v>45413</v>
      </c>
      <c r="C57771">
        <v>34.055782317999999</v>
      </c>
    </row>
    <row r="57772" spans="1:3" x14ac:dyDescent="0.25">
      <c r="A57772">
        <v>8918</v>
      </c>
      <c r="B57772" s="1">
        <f>DATE(2024,6,1) + TIME(0,0,0)</f>
        <v>45444</v>
      </c>
      <c r="C57772">
        <v>34.066253662000001</v>
      </c>
    </row>
    <row r="57773" spans="1:3" x14ac:dyDescent="0.25">
      <c r="A57773">
        <v>8948</v>
      </c>
      <c r="B57773" s="1">
        <f>DATE(2024,7,1) + TIME(0,0,0)</f>
        <v>45474</v>
      </c>
      <c r="C57773">
        <v>34.076366425000003</v>
      </c>
    </row>
    <row r="57774" spans="1:3" x14ac:dyDescent="0.25">
      <c r="A57774">
        <v>8979</v>
      </c>
      <c r="B57774" s="1">
        <f>DATE(2024,8,1) + TIME(0,0,0)</f>
        <v>45505</v>
      </c>
      <c r="C57774">
        <v>34.086795807000001</v>
      </c>
    </row>
    <row r="57775" spans="1:3" x14ac:dyDescent="0.25">
      <c r="A57775">
        <v>9010</v>
      </c>
      <c r="B57775" s="1">
        <f>DATE(2024,9,1) + TIME(0,0,0)</f>
        <v>45536</v>
      </c>
      <c r="C57775">
        <v>34.097202301000003</v>
      </c>
    </row>
    <row r="57776" spans="1:3" x14ac:dyDescent="0.25">
      <c r="A57776">
        <v>9040</v>
      </c>
      <c r="B57776" s="1">
        <f>DATE(2024,10,1) + TIME(0,0,0)</f>
        <v>45566</v>
      </c>
      <c r="C57776">
        <v>34.107250213999997</v>
      </c>
    </row>
    <row r="57777" spans="1:3" x14ac:dyDescent="0.25">
      <c r="A57777">
        <v>9071</v>
      </c>
      <c r="B57777" s="1">
        <f>DATE(2024,11,1) + TIME(0,0,0)</f>
        <v>45597</v>
      </c>
      <c r="C57777">
        <v>34.117614746000001</v>
      </c>
    </row>
    <row r="57778" spans="1:3" x14ac:dyDescent="0.25">
      <c r="A57778">
        <v>9101</v>
      </c>
      <c r="B57778" s="1">
        <f>DATE(2024,12,1) + TIME(0,0,0)</f>
        <v>45627</v>
      </c>
      <c r="C57778">
        <v>34.127624511999997</v>
      </c>
    </row>
    <row r="57779" spans="1:3" x14ac:dyDescent="0.25">
      <c r="A57779">
        <v>9132</v>
      </c>
      <c r="B57779" s="1">
        <f>DATE(2025,1,1) + TIME(0,0,0)</f>
        <v>45658</v>
      </c>
      <c r="C57779">
        <v>34.137947083</v>
      </c>
    </row>
    <row r="57780" spans="1:3" x14ac:dyDescent="0.25">
      <c r="A57780">
        <v>9163</v>
      </c>
      <c r="B57780" s="1">
        <f>DATE(2025,2,1) + TIME(0,0,0)</f>
        <v>45689</v>
      </c>
      <c r="C57780">
        <v>34.148246765000003</v>
      </c>
    </row>
    <row r="57781" spans="1:3" x14ac:dyDescent="0.25">
      <c r="A57781">
        <v>9191</v>
      </c>
      <c r="B57781" s="1">
        <f>DATE(2025,3,1) + TIME(0,0,0)</f>
        <v>45717</v>
      </c>
      <c r="C57781">
        <v>34.157531738000003</v>
      </c>
    </row>
    <row r="57782" spans="1:3" x14ac:dyDescent="0.25">
      <c r="A57782">
        <v>9222</v>
      </c>
      <c r="B57782" s="1">
        <f>DATE(2025,4,1) + TIME(0,0,0)</f>
        <v>45748</v>
      </c>
      <c r="C57782">
        <v>34.167789458999998</v>
      </c>
    </row>
    <row r="57783" spans="1:3" x14ac:dyDescent="0.25">
      <c r="A57783">
        <v>9252</v>
      </c>
      <c r="B57783" s="1">
        <f>DATE(2025,5,1) + TIME(0,0,0)</f>
        <v>45778</v>
      </c>
      <c r="C57783">
        <v>34.177696228000002</v>
      </c>
    </row>
    <row r="57784" spans="1:3" x14ac:dyDescent="0.25">
      <c r="A57784">
        <v>9283</v>
      </c>
      <c r="B57784" s="1">
        <f>DATE(2025,6,1) + TIME(0,0,0)</f>
        <v>45809</v>
      </c>
      <c r="C57784">
        <v>34.187911987</v>
      </c>
    </row>
    <row r="57785" spans="1:3" x14ac:dyDescent="0.25">
      <c r="A57785">
        <v>9313</v>
      </c>
      <c r="B57785" s="1">
        <f>DATE(2025,7,1) + TIME(0,0,0)</f>
        <v>45839</v>
      </c>
      <c r="C57785">
        <v>34.197776793999999</v>
      </c>
    </row>
    <row r="57786" spans="1:3" x14ac:dyDescent="0.25">
      <c r="A57786">
        <v>9344</v>
      </c>
      <c r="B57786" s="1">
        <f>DATE(2025,8,1) + TIME(0,0,0)</f>
        <v>45870</v>
      </c>
      <c r="C57786">
        <v>34.207950592000003</v>
      </c>
    </row>
    <row r="57787" spans="1:3" x14ac:dyDescent="0.25">
      <c r="A57787">
        <v>9375</v>
      </c>
      <c r="B57787" s="1">
        <f>DATE(2025,9,1) + TIME(0,0,0)</f>
        <v>45901</v>
      </c>
      <c r="C57787">
        <v>34.218105315999999</v>
      </c>
    </row>
    <row r="57788" spans="1:3" x14ac:dyDescent="0.25">
      <c r="A57788">
        <v>9405</v>
      </c>
      <c r="B57788" s="1">
        <f>DATE(2025,10,1) + TIME(0,0,0)</f>
        <v>45931</v>
      </c>
      <c r="C57788">
        <v>34.227909087999997</v>
      </c>
    </row>
    <row r="57789" spans="1:3" x14ac:dyDescent="0.25">
      <c r="A57789">
        <v>9436</v>
      </c>
      <c r="B57789" s="1">
        <f>DATE(2025,11,1) + TIME(0,0,0)</f>
        <v>45962</v>
      </c>
      <c r="C57789">
        <v>34.238018036</v>
      </c>
    </row>
    <row r="57790" spans="1:3" x14ac:dyDescent="0.25">
      <c r="A57790">
        <v>9466</v>
      </c>
      <c r="B57790" s="1">
        <f>DATE(2025,12,1) + TIME(0,0,0)</f>
        <v>45992</v>
      </c>
      <c r="C57790">
        <v>34.247783661</v>
      </c>
    </row>
    <row r="57791" spans="1:3" x14ac:dyDescent="0.25">
      <c r="A57791">
        <v>9497</v>
      </c>
      <c r="B57791" s="1">
        <f>DATE(2026,1,1) + TIME(0,0,0)</f>
        <v>46023</v>
      </c>
      <c r="C57791">
        <v>34.257850646999998</v>
      </c>
    </row>
    <row r="57792" spans="1:3" x14ac:dyDescent="0.25">
      <c r="A57792">
        <v>9528</v>
      </c>
      <c r="B57792" s="1">
        <f>DATE(2026,2,1) + TIME(0,0,0)</f>
        <v>46054</v>
      </c>
      <c r="C57792">
        <v>34.267898559999999</v>
      </c>
    </row>
    <row r="57793" spans="1:3" x14ac:dyDescent="0.25">
      <c r="A57793">
        <v>9556</v>
      </c>
      <c r="B57793" s="1">
        <f>DATE(2026,3,1) + TIME(0,0,0)</f>
        <v>46082</v>
      </c>
      <c r="C57793">
        <v>34.276954650999997</v>
      </c>
    </row>
    <row r="57794" spans="1:3" x14ac:dyDescent="0.25">
      <c r="A57794">
        <v>9587</v>
      </c>
      <c r="B57794" s="1">
        <f>DATE(2026,4,1) + TIME(0,0,0)</f>
        <v>46113</v>
      </c>
      <c r="C57794">
        <v>34.286960602000001</v>
      </c>
    </row>
    <row r="57795" spans="1:3" x14ac:dyDescent="0.25">
      <c r="A57795">
        <v>9617</v>
      </c>
      <c r="B57795" s="1">
        <f>DATE(2026,5,1) + TIME(0,0,0)</f>
        <v>46143</v>
      </c>
      <c r="C57795">
        <v>34.296623230000002</v>
      </c>
    </row>
    <row r="57796" spans="1:3" x14ac:dyDescent="0.25">
      <c r="A57796">
        <v>9648</v>
      </c>
      <c r="B57796" s="1">
        <f>DATE(2026,6,1) + TIME(0,0,0)</f>
        <v>46174</v>
      </c>
      <c r="C57796">
        <v>34.306591034</v>
      </c>
    </row>
    <row r="57797" spans="1:3" x14ac:dyDescent="0.25">
      <c r="A57797">
        <v>9678</v>
      </c>
      <c r="B57797" s="1">
        <f>DATE(2026,7,1) + TIME(0,0,0)</f>
        <v>46204</v>
      </c>
      <c r="C57797">
        <v>34.316211699999997</v>
      </c>
    </row>
    <row r="57798" spans="1:3" x14ac:dyDescent="0.25">
      <c r="A57798">
        <v>9709</v>
      </c>
      <c r="B57798" s="1">
        <f>DATE(2026,8,1) + TIME(0,0,0)</f>
        <v>46235</v>
      </c>
      <c r="C57798">
        <v>34.326137543000002</v>
      </c>
    </row>
    <row r="57799" spans="1:3" x14ac:dyDescent="0.25">
      <c r="A57799">
        <v>9740</v>
      </c>
      <c r="B57799" s="1">
        <f>DATE(2026,9,1) + TIME(0,0,0)</f>
        <v>46266</v>
      </c>
      <c r="C57799">
        <v>34.336040496999999</v>
      </c>
    </row>
    <row r="57800" spans="1:3" x14ac:dyDescent="0.25">
      <c r="A57800">
        <v>9770</v>
      </c>
      <c r="B57800" s="1">
        <f>DATE(2026,10,1) + TIME(0,0,0)</f>
        <v>46296</v>
      </c>
      <c r="C57800">
        <v>34.345603943</v>
      </c>
    </row>
    <row r="57801" spans="1:3" x14ac:dyDescent="0.25">
      <c r="A57801">
        <v>9801</v>
      </c>
      <c r="B57801" s="1">
        <f>DATE(2026,11,1) + TIME(0,0,0)</f>
        <v>46327</v>
      </c>
      <c r="C57801">
        <v>34.355464935000001</v>
      </c>
    </row>
    <row r="57802" spans="1:3" x14ac:dyDescent="0.25">
      <c r="A57802">
        <v>9831</v>
      </c>
      <c r="B57802" s="1">
        <f>DATE(2026,12,1) + TIME(0,0,0)</f>
        <v>46357</v>
      </c>
      <c r="C57802">
        <v>34.364986420000001</v>
      </c>
    </row>
    <row r="57803" spans="1:3" x14ac:dyDescent="0.25">
      <c r="A57803">
        <v>9862</v>
      </c>
      <c r="B57803" s="1">
        <f>DATE(2027,1,1) + TIME(0,0,0)</f>
        <v>46388</v>
      </c>
      <c r="C57803">
        <v>34.374809265000003</v>
      </c>
    </row>
    <row r="57804" spans="1:3" x14ac:dyDescent="0.25">
      <c r="A57804">
        <v>9893</v>
      </c>
      <c r="B57804" s="1">
        <f>DATE(2027,2,1) + TIME(0,0,0)</f>
        <v>46419</v>
      </c>
      <c r="C57804">
        <v>34.384609222000002</v>
      </c>
    </row>
    <row r="57805" spans="1:3" x14ac:dyDescent="0.25">
      <c r="A57805">
        <v>9921</v>
      </c>
      <c r="B57805" s="1">
        <f>DATE(2027,3,1) + TIME(0,0,0)</f>
        <v>46447</v>
      </c>
      <c r="C57805">
        <v>34.393444060999997</v>
      </c>
    </row>
    <row r="57806" spans="1:3" x14ac:dyDescent="0.25">
      <c r="A57806">
        <v>9952</v>
      </c>
      <c r="B57806" s="1">
        <f>DATE(2027,4,1) + TIME(0,0,0)</f>
        <v>46478</v>
      </c>
      <c r="C57806">
        <v>34.403205872000001</v>
      </c>
    </row>
    <row r="57807" spans="1:3" x14ac:dyDescent="0.25">
      <c r="A57807">
        <v>9982</v>
      </c>
      <c r="B57807" s="1">
        <f>DATE(2027,5,1) + TIME(0,0,0)</f>
        <v>46508</v>
      </c>
      <c r="C57807">
        <v>34.412631988999998</v>
      </c>
    </row>
    <row r="57808" spans="1:3" x14ac:dyDescent="0.25">
      <c r="A57808">
        <v>10013</v>
      </c>
      <c r="B57808" s="1">
        <f>DATE(2027,6,1) + TIME(0,0,0)</f>
        <v>46539</v>
      </c>
      <c r="C57808">
        <v>34.422351837000001</v>
      </c>
    </row>
    <row r="57809" spans="1:3" x14ac:dyDescent="0.25">
      <c r="A57809">
        <v>10043</v>
      </c>
      <c r="B57809" s="1">
        <f>DATE(2027,7,1) + TIME(0,0,0)</f>
        <v>46569</v>
      </c>
      <c r="C57809">
        <v>34.431743621999999</v>
      </c>
    </row>
    <row r="57810" spans="1:3" x14ac:dyDescent="0.25">
      <c r="A57810">
        <v>10074</v>
      </c>
      <c r="B57810" s="1">
        <f>DATE(2027,8,1) + TIME(0,0,0)</f>
        <v>46600</v>
      </c>
      <c r="C57810">
        <v>34.441425322999997</v>
      </c>
    </row>
    <row r="57811" spans="1:3" x14ac:dyDescent="0.25">
      <c r="A57811">
        <v>10105</v>
      </c>
      <c r="B57811" s="1">
        <f>DATE(2027,9,1) + TIME(0,0,0)</f>
        <v>46631</v>
      </c>
      <c r="C57811">
        <v>34.451087952000002</v>
      </c>
    </row>
    <row r="57812" spans="1:3" x14ac:dyDescent="0.25">
      <c r="A57812">
        <v>10135</v>
      </c>
      <c r="B57812" s="1">
        <f>DATE(2027,10,1) + TIME(0,0,0)</f>
        <v>46661</v>
      </c>
      <c r="C57812">
        <v>34.460418701000002</v>
      </c>
    </row>
    <row r="57813" spans="1:3" x14ac:dyDescent="0.25">
      <c r="A57813">
        <v>10166</v>
      </c>
      <c r="B57813" s="1">
        <f>DATE(2027,11,1) + TIME(0,0,0)</f>
        <v>46692</v>
      </c>
      <c r="C57813">
        <v>34.470039368000002</v>
      </c>
    </row>
    <row r="57814" spans="1:3" x14ac:dyDescent="0.25">
      <c r="A57814">
        <v>10196</v>
      </c>
      <c r="B57814" s="1">
        <f>DATE(2027,12,1) + TIME(0,0,0)</f>
        <v>46722</v>
      </c>
      <c r="C57814">
        <v>34.479335785000004</v>
      </c>
    </row>
    <row r="57815" spans="1:3" x14ac:dyDescent="0.25">
      <c r="A57815">
        <v>10227</v>
      </c>
      <c r="B57815" s="1">
        <f>DATE(2028,1,1) + TIME(0,0,0)</f>
        <v>46753</v>
      </c>
      <c r="C57815">
        <v>34.488918304000002</v>
      </c>
    </row>
    <row r="57816" spans="1:3" x14ac:dyDescent="0.25">
      <c r="A57816">
        <v>10258</v>
      </c>
      <c r="B57816" s="1">
        <f>DATE(2028,2,1) + TIME(0,0,0)</f>
        <v>46784</v>
      </c>
      <c r="C57816">
        <v>34.498481750000003</v>
      </c>
    </row>
    <row r="57817" spans="1:3" x14ac:dyDescent="0.25">
      <c r="A57817">
        <v>10287</v>
      </c>
      <c r="B57817" s="1">
        <f>DATE(2028,3,1) + TIME(0,0,0)</f>
        <v>46813</v>
      </c>
      <c r="C57817">
        <v>34.507411957000002</v>
      </c>
    </row>
    <row r="57818" spans="1:3" x14ac:dyDescent="0.25">
      <c r="A57818">
        <v>10318</v>
      </c>
      <c r="B57818" s="1">
        <f>DATE(2028,4,1) + TIME(0,0,0)</f>
        <v>46844</v>
      </c>
      <c r="C57818">
        <v>34.516937255999999</v>
      </c>
    </row>
    <row r="57819" spans="1:3" x14ac:dyDescent="0.25">
      <c r="A57819">
        <v>10348</v>
      </c>
      <c r="B57819" s="1">
        <f>DATE(2028,5,1) + TIME(0,0,0)</f>
        <v>46874</v>
      </c>
      <c r="C57819">
        <v>34.526134491000001</v>
      </c>
    </row>
    <row r="57820" spans="1:3" x14ac:dyDescent="0.25">
      <c r="A57820">
        <v>10379</v>
      </c>
      <c r="B57820" s="1">
        <f>DATE(2028,6,1) + TIME(0,0,0)</f>
        <v>46905</v>
      </c>
      <c r="C57820">
        <v>34.535625457999998</v>
      </c>
    </row>
    <row r="57821" spans="1:3" x14ac:dyDescent="0.25">
      <c r="A57821">
        <v>10409</v>
      </c>
      <c r="B57821" s="1">
        <f>DATE(2028,7,1) + TIME(0,0,0)</f>
        <v>46935</v>
      </c>
      <c r="C57821">
        <v>34.544788361000002</v>
      </c>
    </row>
    <row r="57822" spans="1:3" x14ac:dyDescent="0.25">
      <c r="A57822">
        <v>10440</v>
      </c>
      <c r="B57822" s="1">
        <f>DATE(2028,8,1) + TIME(0,0,0)</f>
        <v>46966</v>
      </c>
      <c r="C57822">
        <v>34.554241179999998</v>
      </c>
    </row>
    <row r="57823" spans="1:3" x14ac:dyDescent="0.25">
      <c r="A57823">
        <v>10471</v>
      </c>
      <c r="B57823" s="1">
        <f>DATE(2028,9,1) + TIME(0,0,0)</f>
        <v>46997</v>
      </c>
      <c r="C57823">
        <v>34.563674927000001</v>
      </c>
    </row>
    <row r="57824" spans="1:3" x14ac:dyDescent="0.25">
      <c r="A57824">
        <v>10501</v>
      </c>
      <c r="B57824" s="1">
        <f>DATE(2028,10,1) + TIME(0,0,0)</f>
        <v>47027</v>
      </c>
      <c r="C57824">
        <v>34.572788238999998</v>
      </c>
    </row>
    <row r="57825" spans="1:3" x14ac:dyDescent="0.25">
      <c r="A57825">
        <v>10532</v>
      </c>
      <c r="B57825" s="1">
        <f>DATE(2028,11,1) + TIME(0,0,0)</f>
        <v>47058</v>
      </c>
      <c r="C57825">
        <v>34.582187652999998</v>
      </c>
    </row>
    <row r="57826" spans="1:3" x14ac:dyDescent="0.25">
      <c r="A57826">
        <v>10562</v>
      </c>
      <c r="B57826" s="1">
        <f>DATE(2028,12,1) + TIME(0,0,0)</f>
        <v>47088</v>
      </c>
      <c r="C57826">
        <v>34.591270446999999</v>
      </c>
    </row>
    <row r="57827" spans="1:3" x14ac:dyDescent="0.25">
      <c r="A57827">
        <v>10593</v>
      </c>
      <c r="B57827" s="1">
        <f>DATE(2029,1,1) + TIME(0,0,0)</f>
        <v>47119</v>
      </c>
      <c r="C57827">
        <v>34.600635529000002</v>
      </c>
    </row>
    <row r="57828" spans="1:3" x14ac:dyDescent="0.25">
      <c r="A57828">
        <v>10624</v>
      </c>
      <c r="B57828" s="1">
        <f>DATE(2029,2,1) + TIME(0,0,0)</f>
        <v>47150</v>
      </c>
      <c r="C57828">
        <v>34.609985352000002</v>
      </c>
    </row>
    <row r="57829" spans="1:3" x14ac:dyDescent="0.25">
      <c r="A57829">
        <v>10652</v>
      </c>
      <c r="B57829" s="1">
        <f>DATE(2029,3,1) + TIME(0,0,0)</f>
        <v>47178</v>
      </c>
      <c r="C57829">
        <v>34.618415833</v>
      </c>
    </row>
    <row r="57830" spans="1:3" x14ac:dyDescent="0.25">
      <c r="A57830">
        <v>10683</v>
      </c>
      <c r="B57830" s="1">
        <f>DATE(2029,4,1) + TIME(0,0,0)</f>
        <v>47209</v>
      </c>
      <c r="C57830">
        <v>34.627735137999998</v>
      </c>
    </row>
    <row r="57831" spans="1:3" x14ac:dyDescent="0.25">
      <c r="A57831">
        <v>10713</v>
      </c>
      <c r="B57831" s="1">
        <f>DATE(2029,5,1) + TIME(0,0,0)</f>
        <v>47239</v>
      </c>
      <c r="C57831">
        <v>34.636734009000001</v>
      </c>
    </row>
    <row r="57832" spans="1:3" x14ac:dyDescent="0.25">
      <c r="A57832">
        <v>10744</v>
      </c>
      <c r="B57832" s="1">
        <f>DATE(2029,6,1) + TIME(0,0,0)</f>
        <v>47270</v>
      </c>
      <c r="C57832">
        <v>34.646022797000001</v>
      </c>
    </row>
    <row r="57833" spans="1:3" x14ac:dyDescent="0.25">
      <c r="A57833">
        <v>10774</v>
      </c>
      <c r="B57833" s="1">
        <f>DATE(2029,7,1) + TIME(0,0,0)</f>
        <v>47300</v>
      </c>
      <c r="C57833">
        <v>34.654991150000001</v>
      </c>
    </row>
    <row r="57834" spans="1:3" x14ac:dyDescent="0.25">
      <c r="A57834">
        <v>10805</v>
      </c>
      <c r="B57834" s="1">
        <f>DATE(2029,8,1) + TIME(0,0,0)</f>
        <v>47331</v>
      </c>
      <c r="C57834">
        <v>34.664245604999998</v>
      </c>
    </row>
    <row r="57835" spans="1:3" x14ac:dyDescent="0.25">
      <c r="A57835">
        <v>10836</v>
      </c>
      <c r="B57835" s="1">
        <f>DATE(2029,9,1) + TIME(0,0,0)</f>
        <v>47362</v>
      </c>
      <c r="C57835">
        <v>34.673480988000001</v>
      </c>
    </row>
    <row r="57836" spans="1:3" x14ac:dyDescent="0.25">
      <c r="A57836">
        <v>10866</v>
      </c>
      <c r="B57836" s="1">
        <f>DATE(2029,10,1) + TIME(0,0,0)</f>
        <v>47392</v>
      </c>
      <c r="C57836">
        <v>34.682407378999997</v>
      </c>
    </row>
    <row r="57837" spans="1:3" x14ac:dyDescent="0.25">
      <c r="A57837">
        <v>10897</v>
      </c>
      <c r="B57837" s="1">
        <f>DATE(2029,11,1) + TIME(0,0,0)</f>
        <v>47423</v>
      </c>
      <c r="C57837">
        <v>34.691612243999998</v>
      </c>
    </row>
    <row r="57838" spans="1:3" x14ac:dyDescent="0.25">
      <c r="A57838">
        <v>10927</v>
      </c>
      <c r="B57838" s="1">
        <f>DATE(2029,12,1) + TIME(0,0,0)</f>
        <v>47453</v>
      </c>
      <c r="C57838">
        <v>34.700504303000002</v>
      </c>
    </row>
    <row r="57839" spans="1:3" x14ac:dyDescent="0.25">
      <c r="A57839">
        <v>10958</v>
      </c>
      <c r="B57839" s="1">
        <f>DATE(2030,1,1) + TIME(0,0,0)</f>
        <v>47484</v>
      </c>
      <c r="C57839">
        <v>34.709678650000001</v>
      </c>
    </row>
    <row r="57840" spans="1:3" x14ac:dyDescent="0.25">
      <c r="A57840">
        <v>10989</v>
      </c>
      <c r="B57840" s="1">
        <f>DATE(2030,2,1) + TIME(0,0,0)</f>
        <v>47515</v>
      </c>
      <c r="C57840">
        <v>34.718837737999998</v>
      </c>
    </row>
    <row r="57841" spans="1:3" x14ac:dyDescent="0.25">
      <c r="A57841">
        <v>11017</v>
      </c>
      <c r="B57841" s="1">
        <f>DATE(2030,3,1) + TIME(0,0,0)</f>
        <v>47543</v>
      </c>
      <c r="C57841">
        <v>34.727096558</v>
      </c>
    </row>
    <row r="57842" spans="1:3" x14ac:dyDescent="0.25">
      <c r="A57842">
        <v>11048</v>
      </c>
      <c r="B57842" s="1">
        <f>DATE(2030,4,1) + TIME(0,0,0)</f>
        <v>47574</v>
      </c>
      <c r="C57842">
        <v>34.736225128000001</v>
      </c>
    </row>
    <row r="57843" spans="1:3" x14ac:dyDescent="0.25">
      <c r="A57843">
        <v>11078</v>
      </c>
      <c r="B57843" s="1">
        <f>DATE(2030,5,1) + TIME(0,0,0)</f>
        <v>47604</v>
      </c>
      <c r="C57843">
        <v>34.745044708000002</v>
      </c>
    </row>
    <row r="57844" spans="1:3" x14ac:dyDescent="0.25">
      <c r="A57844">
        <v>11109</v>
      </c>
      <c r="B57844" s="1">
        <f>DATE(2030,6,1) + TIME(0,0,0)</f>
        <v>47635</v>
      </c>
      <c r="C57844">
        <v>34.754142760999997</v>
      </c>
    </row>
    <row r="57845" spans="1:3" x14ac:dyDescent="0.25">
      <c r="A57845">
        <v>11139</v>
      </c>
      <c r="B57845" s="1">
        <f>DATE(2030,7,1) + TIME(0,0,0)</f>
        <v>47665</v>
      </c>
      <c r="C57845">
        <v>34.762931823999999</v>
      </c>
    </row>
    <row r="57846" spans="1:3" x14ac:dyDescent="0.25">
      <c r="A57846">
        <v>11170</v>
      </c>
      <c r="B57846" s="1">
        <f>DATE(2030,8,1) + TIME(0,0,0)</f>
        <v>47696</v>
      </c>
      <c r="C57846">
        <v>34.771995543999999</v>
      </c>
    </row>
    <row r="57847" spans="1:3" x14ac:dyDescent="0.25">
      <c r="A57847">
        <v>11201</v>
      </c>
      <c r="B57847" s="1">
        <f>DATE(2030,9,1) + TIME(0,0,0)</f>
        <v>47727</v>
      </c>
      <c r="C57847">
        <v>34.781047821000001</v>
      </c>
    </row>
    <row r="57848" spans="1:3" x14ac:dyDescent="0.25">
      <c r="A57848">
        <v>11231</v>
      </c>
      <c r="B57848" s="1">
        <f>DATE(2030,10,1) + TIME(0,0,0)</f>
        <v>47757</v>
      </c>
      <c r="C57848">
        <v>34.789791106999999</v>
      </c>
    </row>
    <row r="57849" spans="1:3" x14ac:dyDescent="0.25">
      <c r="A57849">
        <v>11262</v>
      </c>
      <c r="B57849" s="1">
        <f>DATE(2030,11,1) + TIME(0,0,0)</f>
        <v>47788</v>
      </c>
      <c r="C57849">
        <v>34.798812865999999</v>
      </c>
    </row>
    <row r="57850" spans="1:3" x14ac:dyDescent="0.25">
      <c r="A57850">
        <v>11292</v>
      </c>
      <c r="B57850" s="1">
        <f>DATE(2030,12,1) + TIME(0,0,0)</f>
        <v>47818</v>
      </c>
      <c r="C57850">
        <v>34.807525634999998</v>
      </c>
    </row>
    <row r="57851" spans="1:3" x14ac:dyDescent="0.25">
      <c r="A57851">
        <v>11323</v>
      </c>
      <c r="B57851" s="1">
        <f>DATE(2031,1,1) + TIME(0,0,0)</f>
        <v>47849</v>
      </c>
      <c r="C57851">
        <v>34.816516876000001</v>
      </c>
    </row>
    <row r="57852" spans="1:3" x14ac:dyDescent="0.25">
      <c r="A57852">
        <v>11354</v>
      </c>
      <c r="B57852" s="1">
        <f>DATE(2031,2,1) + TIME(0,0,0)</f>
        <v>47880</v>
      </c>
      <c r="C57852">
        <v>34.825492859000001</v>
      </c>
    </row>
    <row r="57853" spans="1:3" x14ac:dyDescent="0.25">
      <c r="A57853">
        <v>11382</v>
      </c>
      <c r="B57853" s="1">
        <f>DATE(2031,3,1) + TIME(0,0,0)</f>
        <v>47908</v>
      </c>
      <c r="C57853">
        <v>34.833583832000002</v>
      </c>
    </row>
    <row r="57854" spans="1:3" x14ac:dyDescent="0.25">
      <c r="A57854">
        <v>11413</v>
      </c>
      <c r="B57854" s="1">
        <f>DATE(2031,4,1) + TIME(0,0,0)</f>
        <v>47939</v>
      </c>
      <c r="C57854">
        <v>34.842529296999999</v>
      </c>
    </row>
    <row r="57855" spans="1:3" x14ac:dyDescent="0.25">
      <c r="A57855">
        <v>11443</v>
      </c>
      <c r="B57855" s="1">
        <f>DATE(2031,5,1) + TIME(0,0,0)</f>
        <v>47969</v>
      </c>
      <c r="C57855">
        <v>34.851173400999997</v>
      </c>
    </row>
    <row r="57856" spans="1:3" x14ac:dyDescent="0.25">
      <c r="A57856">
        <v>11474</v>
      </c>
      <c r="B57856" s="1">
        <f>DATE(2031,6,1) + TIME(0,0,0)</f>
        <v>48000</v>
      </c>
      <c r="C57856">
        <v>34.860088347999998</v>
      </c>
    </row>
    <row r="57857" spans="1:3" x14ac:dyDescent="0.25">
      <c r="A57857">
        <v>11504</v>
      </c>
      <c r="B57857" s="1">
        <f>DATE(2031,7,1) + TIME(0,0,0)</f>
        <v>48030</v>
      </c>
      <c r="C57857">
        <v>34.868701934999997</v>
      </c>
    </row>
    <row r="57858" spans="1:3" x14ac:dyDescent="0.25">
      <c r="A57858">
        <v>11535</v>
      </c>
      <c r="B57858" s="1">
        <f>DATE(2031,8,1) + TIME(0,0,0)</f>
        <v>48061</v>
      </c>
      <c r="C57858">
        <v>34.877590179000002</v>
      </c>
    </row>
    <row r="57859" spans="1:3" x14ac:dyDescent="0.25">
      <c r="A57859">
        <v>11566</v>
      </c>
      <c r="B57859" s="1">
        <f>DATE(2031,9,1) + TIME(0,0,0)</f>
        <v>48092</v>
      </c>
      <c r="C57859">
        <v>34.886459350999999</v>
      </c>
    </row>
    <row r="57860" spans="1:3" x14ac:dyDescent="0.25">
      <c r="A57860">
        <v>11596</v>
      </c>
      <c r="B57860" s="1">
        <f>DATE(2031,10,1) + TIME(0,0,0)</f>
        <v>48122</v>
      </c>
      <c r="C57860">
        <v>34.895030974999997</v>
      </c>
    </row>
    <row r="57861" spans="1:3" x14ac:dyDescent="0.25">
      <c r="A57861">
        <v>11627</v>
      </c>
      <c r="B57861" s="1">
        <f>DATE(2031,11,1) + TIME(0,0,0)</f>
        <v>48153</v>
      </c>
      <c r="C57861">
        <v>34.903873443999998</v>
      </c>
    </row>
    <row r="57862" spans="1:3" x14ac:dyDescent="0.25">
      <c r="A57862">
        <v>11657</v>
      </c>
      <c r="B57862" s="1">
        <f>DATE(2031,12,1) + TIME(0,0,0)</f>
        <v>48183</v>
      </c>
      <c r="C57862">
        <v>34.912414550999998</v>
      </c>
    </row>
    <row r="57863" spans="1:3" x14ac:dyDescent="0.25">
      <c r="A57863">
        <v>11688</v>
      </c>
      <c r="B57863" s="1">
        <f>DATE(2032,1,1) + TIME(0,0,0)</f>
        <v>48214</v>
      </c>
      <c r="C57863">
        <v>34.921226501</v>
      </c>
    </row>
    <row r="57864" spans="1:3" x14ac:dyDescent="0.25">
      <c r="A57864">
        <v>11719</v>
      </c>
      <c r="B57864" s="1">
        <f>DATE(2032,2,1) + TIME(0,0,0)</f>
        <v>48245</v>
      </c>
      <c r="C57864">
        <v>34.930027008000003</v>
      </c>
    </row>
    <row r="57865" spans="1:3" x14ac:dyDescent="0.25">
      <c r="A57865">
        <v>11748</v>
      </c>
      <c r="B57865" s="1">
        <f>DATE(2032,3,1) + TIME(0,0,0)</f>
        <v>48274</v>
      </c>
      <c r="C57865">
        <v>34.938243866000001</v>
      </c>
    </row>
    <row r="57866" spans="1:3" x14ac:dyDescent="0.25">
      <c r="A57866">
        <v>11779</v>
      </c>
      <c r="B57866" s="1">
        <f>DATE(2032,4,1) + TIME(0,0,0)</f>
        <v>48305</v>
      </c>
      <c r="C57866">
        <v>34.947013855000002</v>
      </c>
    </row>
    <row r="57867" spans="1:3" x14ac:dyDescent="0.25">
      <c r="A57867">
        <v>11809</v>
      </c>
      <c r="B57867" s="1">
        <f>DATE(2032,5,1) + TIME(0,0,0)</f>
        <v>48335</v>
      </c>
      <c r="C57867">
        <v>34.955490112</v>
      </c>
    </row>
    <row r="57868" spans="1:3" x14ac:dyDescent="0.25">
      <c r="A57868">
        <v>11840</v>
      </c>
      <c r="B57868" s="1">
        <f>DATE(2032,6,1) + TIME(0,0,0)</f>
        <v>48366</v>
      </c>
      <c r="C57868">
        <v>34.964229584000002</v>
      </c>
    </row>
    <row r="57869" spans="1:3" x14ac:dyDescent="0.25">
      <c r="A57869">
        <v>11870</v>
      </c>
      <c r="B57869" s="1">
        <f>DATE(2032,7,1) + TIME(0,0,0)</f>
        <v>48396</v>
      </c>
      <c r="C57869">
        <v>34.972679137999997</v>
      </c>
    </row>
    <row r="57870" spans="1:3" x14ac:dyDescent="0.25">
      <c r="A57870">
        <v>11901</v>
      </c>
      <c r="B57870" s="1">
        <f>DATE(2032,8,1) + TIME(0,0,0)</f>
        <v>48427</v>
      </c>
      <c r="C57870">
        <v>34.981391907000003</v>
      </c>
    </row>
    <row r="57871" spans="1:3" x14ac:dyDescent="0.25">
      <c r="A57871">
        <v>11932</v>
      </c>
      <c r="B57871" s="1">
        <f>DATE(2032,9,1) + TIME(0,0,0)</f>
        <v>48458</v>
      </c>
      <c r="C57871">
        <v>34.990093231000003</v>
      </c>
    </row>
    <row r="57872" spans="1:3" x14ac:dyDescent="0.25">
      <c r="A57872">
        <v>11962</v>
      </c>
      <c r="B57872" s="1">
        <f>DATE(2032,10,1) + TIME(0,0,0)</f>
        <v>48488</v>
      </c>
      <c r="C57872">
        <v>34.998500823999997</v>
      </c>
    </row>
    <row r="57873" spans="1:3" x14ac:dyDescent="0.25">
      <c r="A57873">
        <v>11993</v>
      </c>
      <c r="B57873" s="1">
        <f>DATE(2032,11,1) + TIME(0,0,0)</f>
        <v>48519</v>
      </c>
      <c r="C57873">
        <v>35.007171630999999</v>
      </c>
    </row>
    <row r="57874" spans="1:3" x14ac:dyDescent="0.25">
      <c r="A57874">
        <v>12023</v>
      </c>
      <c r="B57874" s="1">
        <f>DATE(2032,12,1) + TIME(0,0,0)</f>
        <v>48549</v>
      </c>
      <c r="C57874">
        <v>35.015552520999996</v>
      </c>
    </row>
    <row r="57875" spans="1:3" x14ac:dyDescent="0.25">
      <c r="A57875">
        <v>12054</v>
      </c>
      <c r="B57875" s="1">
        <f>DATE(2033,1,1) + TIME(0,0,0)</f>
        <v>48580</v>
      </c>
      <c r="C57875">
        <v>35.024200438999998</v>
      </c>
    </row>
    <row r="57876" spans="1:3" x14ac:dyDescent="0.25">
      <c r="A57876">
        <v>12085</v>
      </c>
      <c r="B57876" s="1">
        <f>DATE(2033,2,1) + TIME(0,0,0)</f>
        <v>48611</v>
      </c>
      <c r="C57876">
        <v>35.032833099000001</v>
      </c>
    </row>
    <row r="57877" spans="1:3" x14ac:dyDescent="0.25">
      <c r="A57877">
        <v>12113</v>
      </c>
      <c r="B57877" s="1">
        <f>DATE(2033,3,1) + TIME(0,0,0)</f>
        <v>48639</v>
      </c>
      <c r="C57877">
        <v>35.040618895999998</v>
      </c>
    </row>
    <row r="57878" spans="1:3" x14ac:dyDescent="0.25">
      <c r="A57878">
        <v>12144</v>
      </c>
      <c r="B57878" s="1">
        <f>DATE(2033,4,1) + TIME(0,0,0)</f>
        <v>48670</v>
      </c>
      <c r="C57878">
        <v>35.049224854000002</v>
      </c>
    </row>
    <row r="57879" spans="1:3" x14ac:dyDescent="0.25">
      <c r="A57879">
        <v>12174</v>
      </c>
      <c r="B57879" s="1">
        <f>DATE(2033,5,1) + TIME(0,0,0)</f>
        <v>48700</v>
      </c>
      <c r="C57879">
        <v>35.057540893999999</v>
      </c>
    </row>
    <row r="57880" spans="1:3" x14ac:dyDescent="0.25">
      <c r="A57880">
        <v>12205</v>
      </c>
      <c r="B57880" s="1">
        <f>DATE(2033,6,1) + TIME(0,0,0)</f>
        <v>48731</v>
      </c>
      <c r="C57880">
        <v>35.066123961999999</v>
      </c>
    </row>
    <row r="57881" spans="1:3" x14ac:dyDescent="0.25">
      <c r="A57881">
        <v>12235</v>
      </c>
      <c r="B57881" s="1">
        <f>DATE(2033,7,1) + TIME(0,0,0)</f>
        <v>48761</v>
      </c>
      <c r="C57881">
        <v>35.074413300000003</v>
      </c>
    </row>
    <row r="57882" spans="1:3" x14ac:dyDescent="0.25">
      <c r="A57882">
        <v>12266</v>
      </c>
      <c r="B57882" s="1">
        <f>DATE(2033,8,1) + TIME(0,0,0)</f>
        <v>48792</v>
      </c>
      <c r="C57882">
        <v>35.082969665999997</v>
      </c>
    </row>
    <row r="57883" spans="1:3" x14ac:dyDescent="0.25">
      <c r="A57883">
        <v>12297</v>
      </c>
      <c r="B57883" s="1">
        <f>DATE(2033,9,1) + TIME(0,0,0)</f>
        <v>48823</v>
      </c>
      <c r="C57883">
        <v>35.091510773000003</v>
      </c>
    </row>
    <row r="57884" spans="1:3" x14ac:dyDescent="0.25">
      <c r="A57884">
        <v>12327</v>
      </c>
      <c r="B57884" s="1">
        <f>DATE(2033,10,1) + TIME(0,0,0)</f>
        <v>48853</v>
      </c>
      <c r="C57884">
        <v>35.099761962999999</v>
      </c>
    </row>
    <row r="57885" spans="1:3" x14ac:dyDescent="0.25">
      <c r="A57885">
        <v>12358</v>
      </c>
      <c r="B57885" s="1">
        <f>DATE(2033,11,1) + TIME(0,0,0)</f>
        <v>48884</v>
      </c>
      <c r="C57885">
        <v>35.108280182000001</v>
      </c>
    </row>
    <row r="57886" spans="1:3" x14ac:dyDescent="0.25">
      <c r="A57886">
        <v>12388</v>
      </c>
      <c r="B57886" s="1">
        <f>DATE(2033,12,1) + TIME(0,0,0)</f>
        <v>48914</v>
      </c>
      <c r="C57886">
        <v>35.116508484000001</v>
      </c>
    </row>
    <row r="57887" spans="1:3" x14ac:dyDescent="0.25">
      <c r="A57887">
        <v>12419</v>
      </c>
      <c r="B57887" s="1">
        <f>DATE(2034,1,1) + TIME(0,0,0)</f>
        <v>48945</v>
      </c>
      <c r="C57887">
        <v>35.124996185000001</v>
      </c>
    </row>
    <row r="57888" spans="1:3" x14ac:dyDescent="0.25">
      <c r="A57888">
        <v>12450</v>
      </c>
      <c r="B57888" s="1">
        <f>DATE(2034,2,1) + TIME(0,0,0)</f>
        <v>48976</v>
      </c>
      <c r="C57888">
        <v>35.133476256999998</v>
      </c>
    </row>
    <row r="57889" spans="1:3" x14ac:dyDescent="0.25">
      <c r="A57889">
        <v>12478</v>
      </c>
      <c r="B57889" s="1">
        <f>DATE(2034,3,1) + TIME(0,0,0)</f>
        <v>49004</v>
      </c>
      <c r="C57889">
        <v>35.141120911000002</v>
      </c>
    </row>
    <row r="57890" spans="1:3" x14ac:dyDescent="0.25">
      <c r="A57890">
        <v>12509</v>
      </c>
      <c r="B57890" s="1">
        <f>DATE(2034,4,1) + TIME(0,0,0)</f>
        <v>49035</v>
      </c>
      <c r="C57890">
        <v>35.149574280000003</v>
      </c>
    </row>
    <row r="57891" spans="1:3" x14ac:dyDescent="0.25">
      <c r="A57891">
        <v>12539</v>
      </c>
      <c r="B57891" s="1">
        <f>DATE(2034,5,1) + TIME(0,0,0)</f>
        <v>49065</v>
      </c>
      <c r="C57891">
        <v>35.157741547000001</v>
      </c>
    </row>
    <row r="57892" spans="1:3" x14ac:dyDescent="0.25">
      <c r="A57892">
        <v>12570</v>
      </c>
      <c r="B57892" s="1">
        <f>DATE(2034,6,1) + TIME(0,0,0)</f>
        <v>49096</v>
      </c>
      <c r="C57892">
        <v>35.166168212999999</v>
      </c>
    </row>
    <row r="57893" spans="1:3" x14ac:dyDescent="0.25">
      <c r="A57893">
        <v>12600</v>
      </c>
      <c r="B57893" s="1">
        <f>DATE(2034,7,1) + TIME(0,0,0)</f>
        <v>49126</v>
      </c>
      <c r="C57893">
        <v>35.174312592</v>
      </c>
    </row>
    <row r="57894" spans="1:3" x14ac:dyDescent="0.25">
      <c r="A57894">
        <v>12631</v>
      </c>
      <c r="B57894" s="1">
        <f>DATE(2034,8,1) + TIME(0,0,0)</f>
        <v>49157</v>
      </c>
      <c r="C57894">
        <v>35.182716370000001</v>
      </c>
    </row>
    <row r="57895" spans="1:3" x14ac:dyDescent="0.25">
      <c r="A57895">
        <v>12662</v>
      </c>
      <c r="B57895" s="1">
        <f>DATE(2034,9,1) + TIME(0,0,0)</f>
        <v>49188</v>
      </c>
      <c r="C57895">
        <v>35.191108704000001</v>
      </c>
    </row>
    <row r="57896" spans="1:3" x14ac:dyDescent="0.25">
      <c r="A57896">
        <v>12692</v>
      </c>
      <c r="B57896" s="1">
        <f>DATE(2034,10,1) + TIME(0,0,0)</f>
        <v>49218</v>
      </c>
      <c r="C57896">
        <v>35.199214935000001</v>
      </c>
    </row>
    <row r="57897" spans="1:3" x14ac:dyDescent="0.25">
      <c r="A57897">
        <v>12723</v>
      </c>
      <c r="B57897" s="1">
        <f>DATE(2034,11,1) + TIME(0,0,0)</f>
        <v>49249</v>
      </c>
      <c r="C57897">
        <v>35.207580565999997</v>
      </c>
    </row>
    <row r="57898" spans="1:3" x14ac:dyDescent="0.25">
      <c r="A57898">
        <v>12753</v>
      </c>
      <c r="B57898" s="1">
        <f>DATE(2034,12,1) + TIME(0,0,0)</f>
        <v>49279</v>
      </c>
      <c r="C57898">
        <v>35.215667725000003</v>
      </c>
    </row>
    <row r="57899" spans="1:3" x14ac:dyDescent="0.25">
      <c r="A57899">
        <v>12784</v>
      </c>
      <c r="B57899" s="1">
        <f>DATE(2035,1,1) + TIME(0,0,0)</f>
        <v>49310</v>
      </c>
      <c r="C57899">
        <v>35.224006653000004</v>
      </c>
    </row>
    <row r="57900" spans="1:3" x14ac:dyDescent="0.25">
      <c r="A57900">
        <v>12815</v>
      </c>
      <c r="B57900" s="1">
        <f>DATE(2035,2,1) + TIME(0,0,0)</f>
        <v>49341</v>
      </c>
      <c r="C57900">
        <v>35.232337952000002</v>
      </c>
    </row>
    <row r="57901" spans="1:3" x14ac:dyDescent="0.25">
      <c r="A57901">
        <v>12843</v>
      </c>
      <c r="B57901" s="1">
        <f>DATE(2035,3,1) + TIME(0,0,0)</f>
        <v>49369</v>
      </c>
      <c r="C57901">
        <v>35.239849091000004</v>
      </c>
    </row>
    <row r="57902" spans="1:3" x14ac:dyDescent="0.25">
      <c r="A57902">
        <v>12874</v>
      </c>
      <c r="B57902" s="1">
        <f>DATE(2035,4,1) + TIME(0,0,0)</f>
        <v>49400</v>
      </c>
      <c r="C57902">
        <v>35.248157501000001</v>
      </c>
    </row>
    <row r="57903" spans="1:3" x14ac:dyDescent="0.25">
      <c r="A57903">
        <v>12904</v>
      </c>
      <c r="B57903" s="1">
        <f>DATE(2035,5,1) + TIME(0,0,0)</f>
        <v>49430</v>
      </c>
      <c r="C57903">
        <v>35.256183624000002</v>
      </c>
    </row>
    <row r="57904" spans="1:3" x14ac:dyDescent="0.25">
      <c r="A57904">
        <v>12935</v>
      </c>
      <c r="B57904" s="1">
        <f>DATE(2035,6,1) + TIME(0,0,0)</f>
        <v>49461</v>
      </c>
      <c r="C57904">
        <v>35.264465332</v>
      </c>
    </row>
    <row r="57905" spans="1:3" x14ac:dyDescent="0.25">
      <c r="A57905">
        <v>12965</v>
      </c>
      <c r="B57905" s="1">
        <f>DATE(2035,7,1) + TIME(0,0,0)</f>
        <v>49491</v>
      </c>
      <c r="C57905">
        <v>35.272468566999997</v>
      </c>
    </row>
    <row r="57906" spans="1:3" x14ac:dyDescent="0.25">
      <c r="A57906">
        <v>12996</v>
      </c>
      <c r="B57906" s="1">
        <f>DATE(2035,8,1) + TIME(0,0,0)</f>
        <v>49522</v>
      </c>
      <c r="C57906">
        <v>35.280727386000002</v>
      </c>
    </row>
    <row r="57907" spans="1:3" x14ac:dyDescent="0.25">
      <c r="A57907">
        <v>13027</v>
      </c>
      <c r="B57907" s="1">
        <f>DATE(2035,9,1) + TIME(0,0,0)</f>
        <v>49553</v>
      </c>
      <c r="C57907">
        <v>35.288974762000002</v>
      </c>
    </row>
    <row r="57908" spans="1:3" x14ac:dyDescent="0.25">
      <c r="A57908">
        <v>13057</v>
      </c>
      <c r="B57908" s="1">
        <f>DATE(2035,10,1) + TIME(0,0,0)</f>
        <v>49583</v>
      </c>
      <c r="C57908">
        <v>35.296943665000001</v>
      </c>
    </row>
    <row r="57909" spans="1:3" x14ac:dyDescent="0.25">
      <c r="A57909">
        <v>13088</v>
      </c>
      <c r="B57909" s="1">
        <f>DATE(2035,11,1) + TIME(0,0,0)</f>
        <v>49614</v>
      </c>
      <c r="C57909">
        <v>35.305164337000001</v>
      </c>
    </row>
    <row r="57910" spans="1:3" x14ac:dyDescent="0.25">
      <c r="A57910">
        <v>13118</v>
      </c>
      <c r="B57910" s="1">
        <f>DATE(2035,12,1) + TIME(0,0,0)</f>
        <v>49644</v>
      </c>
      <c r="C57910">
        <v>35.313110352000002</v>
      </c>
    </row>
    <row r="57911" spans="1:3" x14ac:dyDescent="0.25">
      <c r="A57911">
        <v>13149</v>
      </c>
      <c r="B57911" s="1">
        <f>DATE(2036,1,1) + TIME(0,0,0)</f>
        <v>49675</v>
      </c>
      <c r="C57911">
        <v>35.321311950999998</v>
      </c>
    </row>
    <row r="57912" spans="1:3" x14ac:dyDescent="0.25">
      <c r="A57912">
        <v>13180</v>
      </c>
      <c r="B57912" s="1">
        <f>DATE(2036,2,1) + TIME(0,0,0)</f>
        <v>49706</v>
      </c>
      <c r="C57912">
        <v>35.329498291</v>
      </c>
    </row>
    <row r="57913" spans="1:3" x14ac:dyDescent="0.25">
      <c r="A57913">
        <v>13209</v>
      </c>
      <c r="B57913" s="1">
        <f>DATE(2036,3,1) + TIME(0,0,0)</f>
        <v>49735</v>
      </c>
      <c r="C57913">
        <v>35.337150573999999</v>
      </c>
    </row>
    <row r="57914" spans="1:3" x14ac:dyDescent="0.25">
      <c r="A57914">
        <v>13240</v>
      </c>
      <c r="B57914" s="1">
        <f>DATE(2036,4,1) + TIME(0,0,0)</f>
        <v>49766</v>
      </c>
      <c r="C57914">
        <v>35.345314025999997</v>
      </c>
    </row>
    <row r="57915" spans="1:3" x14ac:dyDescent="0.25">
      <c r="A57915">
        <v>13270</v>
      </c>
      <c r="B57915" s="1">
        <f>DATE(2036,5,1) + TIME(0,0,0)</f>
        <v>49796</v>
      </c>
      <c r="C57915">
        <v>35.353206634999999</v>
      </c>
    </row>
    <row r="57916" spans="1:3" x14ac:dyDescent="0.25">
      <c r="A57916">
        <v>13301</v>
      </c>
      <c r="B57916" s="1">
        <f>DATE(2036,6,1) + TIME(0,0,0)</f>
        <v>49827</v>
      </c>
      <c r="C57916">
        <v>35.361347197999997</v>
      </c>
    </row>
    <row r="57917" spans="1:3" x14ac:dyDescent="0.25">
      <c r="A57917">
        <v>13331</v>
      </c>
      <c r="B57917" s="1">
        <f>DATE(2036,7,1) + TIME(0,0,0)</f>
        <v>49857</v>
      </c>
      <c r="C57917">
        <v>35.369216919000003</v>
      </c>
    </row>
    <row r="57918" spans="1:3" x14ac:dyDescent="0.25">
      <c r="A57918">
        <v>13362</v>
      </c>
      <c r="B57918" s="1">
        <f>DATE(2036,8,1) + TIME(0,0,0)</f>
        <v>49888</v>
      </c>
      <c r="C57918">
        <v>35.377334595000001</v>
      </c>
    </row>
    <row r="57919" spans="1:3" x14ac:dyDescent="0.25">
      <c r="A57919">
        <v>13393</v>
      </c>
      <c r="B57919" s="1">
        <f>DATE(2036,9,1) + TIME(0,0,0)</f>
        <v>49919</v>
      </c>
      <c r="C57919">
        <v>35.385444640999999</v>
      </c>
    </row>
    <row r="57920" spans="1:3" x14ac:dyDescent="0.25">
      <c r="A57920">
        <v>13423</v>
      </c>
      <c r="B57920" s="1">
        <f>DATE(2036,10,1) + TIME(0,0,0)</f>
        <v>49949</v>
      </c>
      <c r="C57920">
        <v>35.393280029000003</v>
      </c>
    </row>
    <row r="57921" spans="1:3" x14ac:dyDescent="0.25">
      <c r="A57921">
        <v>13454</v>
      </c>
      <c r="B57921" s="1">
        <f>DATE(2036,11,1) + TIME(0,0,0)</f>
        <v>49980</v>
      </c>
      <c r="C57921">
        <v>35.401367188000002</v>
      </c>
    </row>
    <row r="57922" spans="1:3" x14ac:dyDescent="0.25">
      <c r="A57922">
        <v>13484</v>
      </c>
      <c r="B57922" s="1">
        <f>DATE(2036,12,1) + TIME(0,0,0)</f>
        <v>50010</v>
      </c>
      <c r="C57922">
        <v>35.409179688000002</v>
      </c>
    </row>
    <row r="57923" spans="1:3" x14ac:dyDescent="0.25">
      <c r="A57923">
        <v>13515</v>
      </c>
      <c r="B57923" s="1">
        <f>DATE(2037,1,1) + TIME(0,0,0)</f>
        <v>50041</v>
      </c>
      <c r="C57923">
        <v>35.417243958</v>
      </c>
    </row>
    <row r="57924" spans="1:3" x14ac:dyDescent="0.25">
      <c r="A57924">
        <v>13546</v>
      </c>
      <c r="B57924" s="1">
        <f>DATE(2037,2,1) + TIME(0,0,0)</f>
        <v>50072</v>
      </c>
      <c r="C57924">
        <v>35.425296783</v>
      </c>
    </row>
    <row r="57925" spans="1:3" x14ac:dyDescent="0.25">
      <c r="A57925">
        <v>13574</v>
      </c>
      <c r="B57925" s="1">
        <f>DATE(2037,3,1) + TIME(0,0,0)</f>
        <v>50100</v>
      </c>
      <c r="C57925">
        <v>35.432559967000003</v>
      </c>
    </row>
    <row r="57926" spans="1:3" x14ac:dyDescent="0.25">
      <c r="A57926">
        <v>13605</v>
      </c>
      <c r="B57926" s="1">
        <f>DATE(2037,4,1) + TIME(0,0,0)</f>
        <v>50131</v>
      </c>
      <c r="C57926">
        <v>35.440589905000003</v>
      </c>
    </row>
    <row r="57927" spans="1:3" x14ac:dyDescent="0.25">
      <c r="A57927">
        <v>13635</v>
      </c>
      <c r="B57927" s="1">
        <f>DATE(2037,5,1) + TIME(0,0,0)</f>
        <v>50161</v>
      </c>
      <c r="C57927">
        <v>35.448352814000003</v>
      </c>
    </row>
    <row r="57928" spans="1:3" x14ac:dyDescent="0.25">
      <c r="A57928">
        <v>13666</v>
      </c>
      <c r="B57928" s="1">
        <f>DATE(2037,6,1) + TIME(0,0,0)</f>
        <v>50192</v>
      </c>
      <c r="C57928">
        <v>35.456359863000003</v>
      </c>
    </row>
    <row r="57929" spans="1:3" x14ac:dyDescent="0.25">
      <c r="A57929">
        <v>13696</v>
      </c>
      <c r="B57929" s="1">
        <f>DATE(2037,7,1) + TIME(0,0,0)</f>
        <v>50222</v>
      </c>
      <c r="C57929">
        <v>35.464103698999999</v>
      </c>
    </row>
    <row r="57930" spans="1:3" x14ac:dyDescent="0.25">
      <c r="A57930">
        <v>13727</v>
      </c>
      <c r="B57930" s="1">
        <f>DATE(2037,8,1) + TIME(0,0,0)</f>
        <v>50253</v>
      </c>
      <c r="C57930">
        <v>35.472087860000002</v>
      </c>
    </row>
    <row r="57931" spans="1:3" x14ac:dyDescent="0.25">
      <c r="A57931">
        <v>13758</v>
      </c>
      <c r="B57931" s="1">
        <f>DATE(2037,9,1) + TIME(0,0,0)</f>
        <v>50284</v>
      </c>
      <c r="C57931">
        <v>35.480064392000003</v>
      </c>
    </row>
    <row r="57932" spans="1:3" x14ac:dyDescent="0.25">
      <c r="A57932">
        <v>13788</v>
      </c>
      <c r="B57932" s="1">
        <f>DATE(2037,10,1) + TIME(0,0,0)</f>
        <v>50314</v>
      </c>
      <c r="C57932">
        <v>35.487773894999997</v>
      </c>
    </row>
    <row r="57933" spans="1:3" x14ac:dyDescent="0.25">
      <c r="A57933">
        <v>13819</v>
      </c>
      <c r="B57933" s="1">
        <f>DATE(2037,11,1) + TIME(0,0,0)</f>
        <v>50345</v>
      </c>
      <c r="C57933">
        <v>35.495727539000001</v>
      </c>
    </row>
    <row r="57934" spans="1:3" x14ac:dyDescent="0.25">
      <c r="A57934">
        <v>13849</v>
      </c>
      <c r="B57934" s="1">
        <f>DATE(2037,12,1) + TIME(0,0,0)</f>
        <v>50375</v>
      </c>
      <c r="C57934">
        <v>35.503417968999997</v>
      </c>
    </row>
    <row r="57935" spans="1:3" x14ac:dyDescent="0.25">
      <c r="A57935">
        <v>13880</v>
      </c>
      <c r="B57935" s="1">
        <f>DATE(2038,1,1) + TIME(0,0,0)</f>
        <v>50406</v>
      </c>
      <c r="C57935">
        <v>35.511348724000001</v>
      </c>
    </row>
    <row r="57936" spans="1:3" x14ac:dyDescent="0.25">
      <c r="A57936">
        <v>13911</v>
      </c>
      <c r="B57936" s="1">
        <f>DATE(2038,2,1) + TIME(0,0,0)</f>
        <v>50437</v>
      </c>
      <c r="C57936">
        <v>35.519271850999999</v>
      </c>
    </row>
    <row r="57937" spans="1:3" x14ac:dyDescent="0.25">
      <c r="A57937">
        <v>13939</v>
      </c>
      <c r="B57937" s="1">
        <f>DATE(2038,3,1) + TIME(0,0,0)</f>
        <v>50465</v>
      </c>
      <c r="C57937">
        <v>35.526420592999997</v>
      </c>
    </row>
    <row r="57938" spans="1:3" x14ac:dyDescent="0.25">
      <c r="A57938">
        <v>13970</v>
      </c>
      <c r="B57938" s="1">
        <f>DATE(2038,4,1) + TIME(0,0,0)</f>
        <v>50496</v>
      </c>
      <c r="C57938">
        <v>35.534320831000002</v>
      </c>
    </row>
    <row r="57939" spans="1:3" x14ac:dyDescent="0.25">
      <c r="A57939">
        <v>14000</v>
      </c>
      <c r="B57939" s="1">
        <f>DATE(2038,5,1) + TIME(0,0,0)</f>
        <v>50526</v>
      </c>
      <c r="C57939">
        <v>35.541957855</v>
      </c>
    </row>
    <row r="57940" spans="1:3" x14ac:dyDescent="0.25">
      <c r="A57940">
        <v>14031</v>
      </c>
      <c r="B57940" s="1">
        <f>DATE(2038,6,1) + TIME(0,0,0)</f>
        <v>50557</v>
      </c>
      <c r="C57940">
        <v>35.549835205000001</v>
      </c>
    </row>
    <row r="57941" spans="1:3" x14ac:dyDescent="0.25">
      <c r="A57941">
        <v>14061</v>
      </c>
      <c r="B57941" s="1">
        <f>DATE(2038,7,1) + TIME(0,0,0)</f>
        <v>50587</v>
      </c>
      <c r="C57941">
        <v>35.557453156000001</v>
      </c>
    </row>
    <row r="57942" spans="1:3" x14ac:dyDescent="0.25">
      <c r="A57942">
        <v>14092</v>
      </c>
      <c r="B57942" s="1">
        <f>DATE(2038,8,1) + TIME(0,0,0)</f>
        <v>50618</v>
      </c>
      <c r="C57942">
        <v>35.565311432000001</v>
      </c>
    </row>
    <row r="57943" spans="1:3" x14ac:dyDescent="0.25">
      <c r="A57943">
        <v>14123</v>
      </c>
      <c r="B57943" s="1">
        <f>DATE(2038,9,1) + TIME(0,0,0)</f>
        <v>50649</v>
      </c>
      <c r="C57943">
        <v>35.573158264</v>
      </c>
    </row>
    <row r="57944" spans="1:3" x14ac:dyDescent="0.25">
      <c r="A57944">
        <v>14153</v>
      </c>
      <c r="B57944" s="1">
        <f>DATE(2038,10,1) + TIME(0,0,0)</f>
        <v>50679</v>
      </c>
      <c r="C57944">
        <v>35.580741881999998</v>
      </c>
    </row>
    <row r="57945" spans="1:3" x14ac:dyDescent="0.25">
      <c r="A57945">
        <v>14184</v>
      </c>
      <c r="B57945" s="1">
        <f>DATE(2038,11,1) + TIME(0,0,0)</f>
        <v>50710</v>
      </c>
      <c r="C57945">
        <v>35.588569640999999</v>
      </c>
    </row>
    <row r="57946" spans="1:3" x14ac:dyDescent="0.25">
      <c r="A57946">
        <v>14214</v>
      </c>
      <c r="B57946" s="1">
        <f>DATE(2038,12,1) + TIME(0,0,0)</f>
        <v>50740</v>
      </c>
      <c r="C57946">
        <v>35.596130371000001</v>
      </c>
    </row>
    <row r="57947" spans="1:3" x14ac:dyDescent="0.25">
      <c r="A57947">
        <v>14245</v>
      </c>
      <c r="B57947" s="1">
        <f>DATE(2039,1,1) + TIME(0,0,0)</f>
        <v>50771</v>
      </c>
      <c r="C57947">
        <v>35.603935241999999</v>
      </c>
    </row>
    <row r="57948" spans="1:3" x14ac:dyDescent="0.25">
      <c r="A57948">
        <v>14276</v>
      </c>
      <c r="B57948" s="1">
        <f>DATE(2039,2,1) + TIME(0,0,0)</f>
        <v>50802</v>
      </c>
      <c r="C57948">
        <v>35.611724854000002</v>
      </c>
    </row>
    <row r="57949" spans="1:3" x14ac:dyDescent="0.25">
      <c r="A57949">
        <v>14304</v>
      </c>
      <c r="B57949" s="1">
        <f>DATE(2039,3,1) + TIME(0,0,0)</f>
        <v>50830</v>
      </c>
      <c r="C57949">
        <v>35.618755341000004</v>
      </c>
    </row>
    <row r="57950" spans="1:3" x14ac:dyDescent="0.25">
      <c r="A57950">
        <v>14335</v>
      </c>
      <c r="B57950" s="1">
        <f>DATE(2039,4,1) + TIME(0,0,0)</f>
        <v>50861</v>
      </c>
      <c r="C57950">
        <v>35.626525878999999</v>
      </c>
    </row>
    <row r="57951" spans="1:3" x14ac:dyDescent="0.25">
      <c r="A57951">
        <v>14365</v>
      </c>
      <c r="B57951" s="1">
        <f>DATE(2039,5,1) + TIME(0,0,0)</f>
        <v>50891</v>
      </c>
      <c r="C57951">
        <v>35.634033203000001</v>
      </c>
    </row>
    <row r="57952" spans="1:3" x14ac:dyDescent="0.25">
      <c r="A57952">
        <v>14396</v>
      </c>
      <c r="B57952" s="1">
        <f>DATE(2039,6,1) + TIME(0,0,0)</f>
        <v>50922</v>
      </c>
      <c r="C57952">
        <v>35.641780853</v>
      </c>
    </row>
    <row r="57953" spans="1:3" x14ac:dyDescent="0.25">
      <c r="A57953">
        <v>14426</v>
      </c>
      <c r="B57953" s="1">
        <f>DATE(2039,7,1) + TIME(0,0,0)</f>
        <v>50952</v>
      </c>
      <c r="C57953">
        <v>35.649269103999998</v>
      </c>
    </row>
    <row r="57954" spans="1:3" x14ac:dyDescent="0.25">
      <c r="A57954">
        <v>14457</v>
      </c>
      <c r="B57954" s="1">
        <f>DATE(2039,8,1) + TIME(0,0,0)</f>
        <v>50983</v>
      </c>
      <c r="C57954">
        <v>35.656993866000001</v>
      </c>
    </row>
    <row r="57955" spans="1:3" x14ac:dyDescent="0.25">
      <c r="A57955">
        <v>14488</v>
      </c>
      <c r="B57955" s="1">
        <f>DATE(2039,9,1) + TIME(0,0,0)</f>
        <v>51014</v>
      </c>
      <c r="C57955">
        <v>35.664707184000001</v>
      </c>
    </row>
    <row r="57956" spans="1:3" x14ac:dyDescent="0.25">
      <c r="A57956">
        <v>14518</v>
      </c>
      <c r="B57956" s="1">
        <f>DATE(2039,10,1) + TIME(0,0,0)</f>
        <v>51044</v>
      </c>
      <c r="C57956">
        <v>35.672161101999997</v>
      </c>
    </row>
    <row r="57957" spans="1:3" x14ac:dyDescent="0.25">
      <c r="A57957">
        <v>14549</v>
      </c>
      <c r="B57957" s="1">
        <f>DATE(2039,11,1) + TIME(0,0,0)</f>
        <v>51075</v>
      </c>
      <c r="C57957">
        <v>35.679851532000001</v>
      </c>
    </row>
    <row r="57958" spans="1:3" x14ac:dyDescent="0.25">
      <c r="A57958">
        <v>14579</v>
      </c>
      <c r="B57958" s="1">
        <f>DATE(2039,12,1) + TIME(0,0,0)</f>
        <v>51105</v>
      </c>
      <c r="C57958">
        <v>35.687282562</v>
      </c>
    </row>
    <row r="57959" spans="1:3" x14ac:dyDescent="0.25">
      <c r="A57959">
        <v>14610</v>
      </c>
      <c r="B57959" s="1">
        <f>DATE(2040,1,1) + TIME(0,0,0)</f>
        <v>51136</v>
      </c>
      <c r="C57959">
        <v>35.694953918000003</v>
      </c>
    </row>
    <row r="57960" spans="1:3" x14ac:dyDescent="0.25">
      <c r="A57960">
        <v>14641</v>
      </c>
      <c r="B57960" s="1">
        <f>DATE(2040,2,1) + TIME(0,0,0)</f>
        <v>51167</v>
      </c>
      <c r="C57960">
        <v>35.702610016000001</v>
      </c>
    </row>
    <row r="57961" spans="1:3" x14ac:dyDescent="0.25">
      <c r="A57961">
        <v>14670</v>
      </c>
      <c r="B57961" s="1">
        <f>DATE(2040,3,1) + TIME(0,0,0)</f>
        <v>51196</v>
      </c>
      <c r="C57961">
        <v>35.709762572999999</v>
      </c>
    </row>
    <row r="57962" spans="1:3" x14ac:dyDescent="0.25">
      <c r="A57962">
        <v>14701</v>
      </c>
      <c r="B57962" s="1">
        <f>DATE(2040,4,1) + TIME(0,0,0)</f>
        <v>51227</v>
      </c>
      <c r="C57962">
        <v>35.717395781999997</v>
      </c>
    </row>
    <row r="57963" spans="1:3" x14ac:dyDescent="0.25">
      <c r="A57963">
        <v>14731</v>
      </c>
      <c r="B57963" s="1">
        <f>DATE(2040,5,1) + TIME(0,0,0)</f>
        <v>51257</v>
      </c>
      <c r="C57963">
        <v>35.724773407000001</v>
      </c>
    </row>
    <row r="57964" spans="1:3" x14ac:dyDescent="0.25">
      <c r="A57964">
        <v>14762</v>
      </c>
      <c r="B57964" s="1">
        <f>DATE(2040,6,1) + TIME(0,0,0)</f>
        <v>51288</v>
      </c>
      <c r="C57964">
        <v>35.732383728000002</v>
      </c>
    </row>
    <row r="57965" spans="1:3" x14ac:dyDescent="0.25">
      <c r="A57965">
        <v>14792</v>
      </c>
      <c r="B57965" s="1">
        <f>DATE(2040,7,1) + TIME(0,0,0)</f>
        <v>51318</v>
      </c>
      <c r="C57965">
        <v>35.739738463999998</v>
      </c>
    </row>
    <row r="57966" spans="1:3" x14ac:dyDescent="0.25">
      <c r="A57966">
        <v>14823</v>
      </c>
      <c r="B57966" s="1">
        <f>DATE(2040,8,1) + TIME(0,0,0)</f>
        <v>51349</v>
      </c>
      <c r="C57966">
        <v>35.747329712000003</v>
      </c>
    </row>
    <row r="57967" spans="1:3" x14ac:dyDescent="0.25">
      <c r="A57967">
        <v>14854</v>
      </c>
      <c r="B57967" s="1">
        <f>DATE(2040,9,1) + TIME(0,0,0)</f>
        <v>51380</v>
      </c>
      <c r="C57967">
        <v>35.754909515000001</v>
      </c>
    </row>
    <row r="57968" spans="1:3" x14ac:dyDescent="0.25">
      <c r="A57968">
        <v>14884</v>
      </c>
      <c r="B57968" s="1">
        <f>DATE(2040,10,1) + TIME(0,0,0)</f>
        <v>51410</v>
      </c>
      <c r="C57968">
        <v>35.762229918999999</v>
      </c>
    </row>
    <row r="57969" spans="1:3" x14ac:dyDescent="0.25">
      <c r="A57969">
        <v>14915</v>
      </c>
      <c r="B57969" s="1">
        <f>DATE(2040,11,1) + TIME(0,0,0)</f>
        <v>51441</v>
      </c>
      <c r="C57969">
        <v>35.769786834999998</v>
      </c>
    </row>
    <row r="57970" spans="1:3" x14ac:dyDescent="0.25">
      <c r="A57970">
        <v>14945</v>
      </c>
      <c r="B57970" s="1">
        <f>DATE(2040,12,1) + TIME(0,0,0)</f>
        <v>51471</v>
      </c>
      <c r="C57970">
        <v>35.777088165000002</v>
      </c>
    </row>
    <row r="57971" spans="1:3" x14ac:dyDescent="0.25">
      <c r="A57971">
        <v>14976</v>
      </c>
      <c r="B57971" s="1">
        <f>DATE(2041,1,1) + TIME(0,0,0)</f>
        <v>51502</v>
      </c>
      <c r="C57971">
        <v>35.784622192</v>
      </c>
    </row>
    <row r="57972" spans="1:3" x14ac:dyDescent="0.25">
      <c r="A57972">
        <v>15007</v>
      </c>
      <c r="B57972" s="1">
        <f>DATE(2041,2,1) + TIME(0,0,0)</f>
        <v>51533</v>
      </c>
      <c r="C57972">
        <v>35.792148589999996</v>
      </c>
    </row>
    <row r="57973" spans="1:3" x14ac:dyDescent="0.25">
      <c r="A57973">
        <v>15035</v>
      </c>
      <c r="B57973" s="1">
        <f>DATE(2041,3,1) + TIME(0,0,0)</f>
        <v>51561</v>
      </c>
      <c r="C57973">
        <v>35.798931121999999</v>
      </c>
    </row>
    <row r="57974" spans="1:3" x14ac:dyDescent="0.25">
      <c r="A57974">
        <v>15066</v>
      </c>
      <c r="B57974" s="1">
        <f>DATE(2041,4,1) + TIME(0,0,0)</f>
        <v>51592</v>
      </c>
      <c r="C57974">
        <v>35.806434631000002</v>
      </c>
    </row>
    <row r="57975" spans="1:3" x14ac:dyDescent="0.25">
      <c r="A57975">
        <v>15096</v>
      </c>
      <c r="B57975" s="1">
        <f>DATE(2041,5,1) + TIME(0,0,0)</f>
        <v>51622</v>
      </c>
      <c r="C57975">
        <v>35.813682556000003</v>
      </c>
    </row>
    <row r="57976" spans="1:3" x14ac:dyDescent="0.25">
      <c r="A57976">
        <v>15127</v>
      </c>
      <c r="B57976" s="1">
        <f>DATE(2041,6,1) + TIME(0,0,0)</f>
        <v>51653</v>
      </c>
      <c r="C57976">
        <v>35.821163177000003</v>
      </c>
    </row>
    <row r="57977" spans="1:3" x14ac:dyDescent="0.25">
      <c r="A57977">
        <v>15157</v>
      </c>
      <c r="B57977" s="1">
        <f>DATE(2041,7,1) + TIME(0,0,0)</f>
        <v>51683</v>
      </c>
      <c r="C57977">
        <v>35.828392029</v>
      </c>
    </row>
    <row r="57978" spans="1:3" x14ac:dyDescent="0.25">
      <c r="A57978">
        <v>15188</v>
      </c>
      <c r="B57978" s="1">
        <f>DATE(2041,8,1) + TIME(0,0,0)</f>
        <v>51714</v>
      </c>
      <c r="C57978">
        <v>35.835853577000002</v>
      </c>
    </row>
    <row r="57979" spans="1:3" x14ac:dyDescent="0.25">
      <c r="A57979">
        <v>15219</v>
      </c>
      <c r="B57979" s="1">
        <f>DATE(2041,9,1) + TIME(0,0,0)</f>
        <v>51745</v>
      </c>
      <c r="C57979">
        <v>35.843299866000002</v>
      </c>
    </row>
    <row r="57980" spans="1:3" x14ac:dyDescent="0.25">
      <c r="A57980">
        <v>15249</v>
      </c>
      <c r="B57980" s="1">
        <f>DATE(2041,10,1) + TIME(0,0,0)</f>
        <v>51775</v>
      </c>
      <c r="C57980">
        <v>35.850498199</v>
      </c>
    </row>
    <row r="57981" spans="1:3" x14ac:dyDescent="0.25">
      <c r="A57981">
        <v>15280</v>
      </c>
      <c r="B57981" s="1">
        <f>DATE(2041,11,1) + TIME(0,0,0)</f>
        <v>51806</v>
      </c>
      <c r="C57981">
        <v>35.857925414999997</v>
      </c>
    </row>
    <row r="57982" spans="1:3" x14ac:dyDescent="0.25">
      <c r="A57982">
        <v>15310</v>
      </c>
      <c r="B57982" s="1">
        <f>DATE(2041,12,1) + TIME(0,0,0)</f>
        <v>51836</v>
      </c>
      <c r="C57982">
        <v>35.865100861000002</v>
      </c>
    </row>
    <row r="57983" spans="1:3" x14ac:dyDescent="0.25">
      <c r="A57983">
        <v>15341</v>
      </c>
      <c r="B57983" s="1">
        <f>DATE(2042,1,1) + TIME(0,0,0)</f>
        <v>51867</v>
      </c>
      <c r="C57983">
        <v>35.872509002999998</v>
      </c>
    </row>
    <row r="57984" spans="1:3" x14ac:dyDescent="0.25">
      <c r="A57984">
        <v>15372</v>
      </c>
      <c r="B57984" s="1">
        <f>DATE(2042,2,1) + TIME(0,0,0)</f>
        <v>51898</v>
      </c>
      <c r="C57984">
        <v>35.879901885999999</v>
      </c>
    </row>
    <row r="57985" spans="1:3" x14ac:dyDescent="0.25">
      <c r="A57985">
        <v>15400</v>
      </c>
      <c r="B57985" s="1">
        <f>DATE(2042,3,1) + TIME(0,0,0)</f>
        <v>51926</v>
      </c>
      <c r="C57985">
        <v>35.886573792</v>
      </c>
    </row>
    <row r="57986" spans="1:3" x14ac:dyDescent="0.25">
      <c r="A57986">
        <v>15431</v>
      </c>
      <c r="B57986" s="1">
        <f>DATE(2042,4,1) + TIME(0,0,0)</f>
        <v>51957</v>
      </c>
      <c r="C57986">
        <v>35.893947601000001</v>
      </c>
    </row>
    <row r="57987" spans="1:3" x14ac:dyDescent="0.25">
      <c r="A57987">
        <v>15461</v>
      </c>
      <c r="B57987" s="1">
        <f>DATE(2042,5,1) + TIME(0,0,0)</f>
        <v>51987</v>
      </c>
      <c r="C57987">
        <v>35.901073455999999</v>
      </c>
    </row>
    <row r="57988" spans="1:3" x14ac:dyDescent="0.25">
      <c r="A57988">
        <v>15492</v>
      </c>
      <c r="B57988" s="1">
        <f>DATE(2042,6,1) + TIME(0,0,0)</f>
        <v>52018</v>
      </c>
      <c r="C57988">
        <v>35.908428192000002</v>
      </c>
    </row>
    <row r="57989" spans="1:3" x14ac:dyDescent="0.25">
      <c r="A57989">
        <v>15522</v>
      </c>
      <c r="B57989" s="1">
        <f>DATE(2042,7,1) + TIME(0,0,0)</f>
        <v>52048</v>
      </c>
      <c r="C57989">
        <v>35.915531158</v>
      </c>
    </row>
    <row r="57990" spans="1:3" x14ac:dyDescent="0.25">
      <c r="A57990">
        <v>15553</v>
      </c>
      <c r="B57990" s="1">
        <f>DATE(2042,8,1) + TIME(0,0,0)</f>
        <v>52079</v>
      </c>
      <c r="C57990">
        <v>35.922863006999997</v>
      </c>
    </row>
    <row r="57991" spans="1:3" x14ac:dyDescent="0.25">
      <c r="A57991">
        <v>15584</v>
      </c>
      <c r="B57991" s="1">
        <f>DATE(2042,9,1) + TIME(0,0,0)</f>
        <v>52110</v>
      </c>
      <c r="C57991">
        <v>35.930187224999997</v>
      </c>
    </row>
    <row r="57992" spans="1:3" x14ac:dyDescent="0.25">
      <c r="A57992">
        <v>15614</v>
      </c>
      <c r="B57992" s="1">
        <f>DATE(2042,10,1) + TIME(0,0,0)</f>
        <v>52140</v>
      </c>
      <c r="C57992">
        <v>35.937259674000003</v>
      </c>
    </row>
    <row r="57993" spans="1:3" x14ac:dyDescent="0.25">
      <c r="A57993">
        <v>15645</v>
      </c>
      <c r="B57993" s="1">
        <f>DATE(2042,11,1) + TIME(0,0,0)</f>
        <v>52171</v>
      </c>
      <c r="C57993">
        <v>35.944561004999997</v>
      </c>
    </row>
    <row r="57994" spans="1:3" x14ac:dyDescent="0.25">
      <c r="A57994">
        <v>15675</v>
      </c>
      <c r="B57994" s="1">
        <f>DATE(2042,12,1) + TIME(0,0,0)</f>
        <v>52201</v>
      </c>
      <c r="C57994">
        <v>35.951618195000002</v>
      </c>
    </row>
    <row r="57995" spans="1:3" x14ac:dyDescent="0.25">
      <c r="A57995">
        <v>15706</v>
      </c>
      <c r="B57995" s="1">
        <f>DATE(2043,1,1) + TIME(0,0,0)</f>
        <v>52232</v>
      </c>
      <c r="C57995">
        <v>35.958896637000002</v>
      </c>
    </row>
    <row r="57996" spans="1:3" x14ac:dyDescent="0.25">
      <c r="A57996">
        <v>15737</v>
      </c>
      <c r="B57996" s="1">
        <f>DATE(2043,2,1) + TIME(0,0,0)</f>
        <v>52263</v>
      </c>
      <c r="C57996">
        <v>35.966163635000001</v>
      </c>
    </row>
    <row r="57997" spans="1:3" x14ac:dyDescent="0.25">
      <c r="A57997">
        <v>15765</v>
      </c>
      <c r="B57997" s="1">
        <f>DATE(2043,3,1) + TIME(0,0,0)</f>
        <v>52291</v>
      </c>
      <c r="C57997">
        <v>35.972721100000001</v>
      </c>
    </row>
    <row r="57998" spans="1:3" x14ac:dyDescent="0.25">
      <c r="A57998">
        <v>15796</v>
      </c>
      <c r="B57998" s="1">
        <f>DATE(2043,4,1) + TIME(0,0,0)</f>
        <v>52322</v>
      </c>
      <c r="C57998">
        <v>35.979969025000003</v>
      </c>
    </row>
    <row r="57999" spans="1:3" x14ac:dyDescent="0.25">
      <c r="A57999">
        <v>15826</v>
      </c>
      <c r="B57999" s="1">
        <f>DATE(2043,5,1) + TIME(0,0,0)</f>
        <v>52352</v>
      </c>
      <c r="C57999">
        <v>35.986976624</v>
      </c>
    </row>
    <row r="58000" spans="1:3" x14ac:dyDescent="0.25">
      <c r="A58000">
        <v>15857</v>
      </c>
      <c r="B58000" s="1">
        <f>DATE(2043,6,1) + TIME(0,0,0)</f>
        <v>52383</v>
      </c>
      <c r="C58000">
        <v>35.994201660000002</v>
      </c>
    </row>
    <row r="58001" spans="1:3" x14ac:dyDescent="0.25">
      <c r="A58001">
        <v>15887</v>
      </c>
      <c r="B58001" s="1">
        <f>DATE(2043,7,1) + TIME(0,0,0)</f>
        <v>52413</v>
      </c>
      <c r="C58001">
        <v>36.001190186000002</v>
      </c>
    </row>
    <row r="58002" spans="1:3" x14ac:dyDescent="0.25">
      <c r="A58002">
        <v>15918</v>
      </c>
      <c r="B58002" s="1">
        <f>DATE(2043,8,1) + TIME(0,0,0)</f>
        <v>52444</v>
      </c>
      <c r="C58002">
        <v>36.008396148999999</v>
      </c>
    </row>
    <row r="58003" spans="1:3" x14ac:dyDescent="0.25">
      <c r="A58003">
        <v>15949</v>
      </c>
      <c r="B58003" s="1">
        <f>DATE(2043,9,1) + TIME(0,0,0)</f>
        <v>52475</v>
      </c>
      <c r="C58003">
        <v>36.015590668000002</v>
      </c>
    </row>
    <row r="58004" spans="1:3" x14ac:dyDescent="0.25">
      <c r="A58004">
        <v>15979</v>
      </c>
      <c r="B58004" s="1">
        <f>DATE(2043,10,1) + TIME(0,0,0)</f>
        <v>52505</v>
      </c>
      <c r="C58004">
        <v>36.022548676</v>
      </c>
    </row>
    <row r="58005" spans="1:3" x14ac:dyDescent="0.25">
      <c r="A58005">
        <v>16010</v>
      </c>
      <c r="B58005" s="1">
        <f>DATE(2043,11,1) + TIME(0,0,0)</f>
        <v>52536</v>
      </c>
      <c r="C58005">
        <v>36.029724121000001</v>
      </c>
    </row>
    <row r="58006" spans="1:3" x14ac:dyDescent="0.25">
      <c r="A58006">
        <v>16040</v>
      </c>
      <c r="B58006" s="1">
        <f>DATE(2043,12,1) + TIME(0,0,0)</f>
        <v>52566</v>
      </c>
      <c r="C58006">
        <v>36.036659241000002</v>
      </c>
    </row>
    <row r="58007" spans="1:3" x14ac:dyDescent="0.25">
      <c r="A58007">
        <v>16071</v>
      </c>
      <c r="B58007" s="1">
        <f>DATE(2044,1,1) + TIME(0,0,0)</f>
        <v>52597</v>
      </c>
      <c r="C58007">
        <v>36.043811798</v>
      </c>
    </row>
    <row r="58008" spans="1:3" x14ac:dyDescent="0.25">
      <c r="A58008">
        <v>16102</v>
      </c>
      <c r="B58008" s="1">
        <f>DATE(2044,2,1) + TIME(0,0,0)</f>
        <v>52628</v>
      </c>
      <c r="C58008">
        <v>36.050956726000003</v>
      </c>
    </row>
    <row r="58009" spans="1:3" x14ac:dyDescent="0.25">
      <c r="A58009">
        <v>16131</v>
      </c>
      <c r="B58009" s="1">
        <f>DATE(2044,3,1) + TIME(0,0,0)</f>
        <v>52657</v>
      </c>
      <c r="C58009">
        <v>36.057632446</v>
      </c>
    </row>
    <row r="58010" spans="1:3" x14ac:dyDescent="0.25">
      <c r="A58010">
        <v>16162</v>
      </c>
      <c r="B58010" s="1">
        <f>DATE(2044,4,1) + TIME(0,0,0)</f>
        <v>52688</v>
      </c>
      <c r="C58010">
        <v>36.064758300999998</v>
      </c>
    </row>
    <row r="58011" spans="1:3" x14ac:dyDescent="0.25">
      <c r="A58011">
        <v>16192</v>
      </c>
      <c r="B58011" s="1">
        <f>DATE(2044,5,1) + TIME(0,0,0)</f>
        <v>52718</v>
      </c>
      <c r="C58011">
        <v>36.071643829000003</v>
      </c>
    </row>
    <row r="58012" spans="1:3" x14ac:dyDescent="0.25">
      <c r="A58012">
        <v>16223</v>
      </c>
      <c r="B58012" s="1">
        <f>DATE(2044,6,1) + TIME(0,0,0)</f>
        <v>52749</v>
      </c>
      <c r="C58012">
        <v>36.078746795999997</v>
      </c>
    </row>
    <row r="58013" spans="1:3" x14ac:dyDescent="0.25">
      <c r="A58013">
        <v>16253</v>
      </c>
      <c r="B58013" s="1">
        <f>DATE(2044,7,1) + TIME(0,0,0)</f>
        <v>52779</v>
      </c>
      <c r="C58013">
        <v>36.085613250999998</v>
      </c>
    </row>
    <row r="58014" spans="1:3" x14ac:dyDescent="0.25">
      <c r="A58014">
        <v>16284</v>
      </c>
      <c r="B58014" s="1">
        <f>DATE(2044,8,1) + TIME(0,0,0)</f>
        <v>52810</v>
      </c>
      <c r="C58014">
        <v>36.092693328999999</v>
      </c>
    </row>
    <row r="58015" spans="1:3" x14ac:dyDescent="0.25">
      <c r="A58015">
        <v>16315</v>
      </c>
      <c r="B58015" s="1">
        <f>DATE(2044,9,1) + TIME(0,0,0)</f>
        <v>52841</v>
      </c>
      <c r="C58015">
        <v>36.099769592000001</v>
      </c>
    </row>
    <row r="58016" spans="1:3" x14ac:dyDescent="0.25">
      <c r="A58016">
        <v>16345</v>
      </c>
      <c r="B58016" s="1">
        <f>DATE(2044,10,1) + TIME(0,0,0)</f>
        <v>52871</v>
      </c>
      <c r="C58016">
        <v>36.106601714999996</v>
      </c>
    </row>
    <row r="58017" spans="1:3" x14ac:dyDescent="0.25">
      <c r="A58017">
        <v>16376</v>
      </c>
      <c r="B58017" s="1">
        <f>DATE(2044,11,1) + TIME(0,0,0)</f>
        <v>52902</v>
      </c>
      <c r="C58017">
        <v>36.113655090000002</v>
      </c>
    </row>
    <row r="58018" spans="1:3" x14ac:dyDescent="0.25">
      <c r="A58018">
        <v>16406</v>
      </c>
      <c r="B58018" s="1">
        <f>DATE(2044,12,1) + TIME(0,0,0)</f>
        <v>52932</v>
      </c>
      <c r="C58018">
        <v>36.120471954000003</v>
      </c>
    </row>
    <row r="58019" spans="1:3" x14ac:dyDescent="0.25">
      <c r="A58019">
        <v>16437</v>
      </c>
      <c r="B58019" s="1">
        <f>DATE(2045,1,1) + TIME(0,0,0)</f>
        <v>52963</v>
      </c>
      <c r="C58019">
        <v>36.127502440999997</v>
      </c>
    </row>
    <row r="58020" spans="1:3" x14ac:dyDescent="0.25">
      <c r="A58020">
        <v>16468</v>
      </c>
      <c r="B58020" s="1">
        <f>DATE(2045,2,1) + TIME(0,0,0)</f>
        <v>52994</v>
      </c>
      <c r="C58020">
        <v>36.134525299000003</v>
      </c>
    </row>
    <row r="58021" spans="1:3" x14ac:dyDescent="0.25">
      <c r="A58021">
        <v>16496</v>
      </c>
      <c r="B58021" s="1">
        <f>DATE(2045,3,1) + TIME(0,0,0)</f>
        <v>53022</v>
      </c>
      <c r="C58021">
        <v>36.140857697000001</v>
      </c>
    </row>
    <row r="58022" spans="1:3" x14ac:dyDescent="0.25">
      <c r="A58022">
        <v>16527</v>
      </c>
      <c r="B58022" s="1">
        <f>DATE(2045,4,1) + TIME(0,0,0)</f>
        <v>53053</v>
      </c>
      <c r="C58022">
        <v>36.147861481</v>
      </c>
    </row>
    <row r="58023" spans="1:3" x14ac:dyDescent="0.25">
      <c r="A58023">
        <v>16557</v>
      </c>
      <c r="B58023" s="1">
        <f>DATE(2045,5,1) + TIME(0,0,0)</f>
        <v>53083</v>
      </c>
      <c r="C58023">
        <v>36.154624939000001</v>
      </c>
    </row>
    <row r="58024" spans="1:3" x14ac:dyDescent="0.25">
      <c r="A58024">
        <v>16588</v>
      </c>
      <c r="B58024" s="1">
        <f>DATE(2045,6,1) + TIME(0,0,0)</f>
        <v>53114</v>
      </c>
      <c r="C58024">
        <v>36.161609650000003</v>
      </c>
    </row>
    <row r="58025" spans="1:3" x14ac:dyDescent="0.25">
      <c r="A58025">
        <v>16618</v>
      </c>
      <c r="B58025" s="1">
        <f>DATE(2045,7,1) + TIME(0,0,0)</f>
        <v>53144</v>
      </c>
      <c r="C58025">
        <v>36.168354033999996</v>
      </c>
    </row>
    <row r="58026" spans="1:3" x14ac:dyDescent="0.25">
      <c r="A58026">
        <v>16649</v>
      </c>
      <c r="B58026" s="1">
        <f>DATE(2045,8,1) + TIME(0,0,0)</f>
        <v>53175</v>
      </c>
      <c r="C58026">
        <v>36.175315857000001</v>
      </c>
    </row>
    <row r="58027" spans="1:3" x14ac:dyDescent="0.25">
      <c r="A58027">
        <v>16680</v>
      </c>
      <c r="B58027" s="1">
        <f>DATE(2045,9,1) + TIME(0,0,0)</f>
        <v>53206</v>
      </c>
      <c r="C58027">
        <v>36.182266235</v>
      </c>
    </row>
    <row r="58028" spans="1:3" x14ac:dyDescent="0.25">
      <c r="A58028">
        <v>16710</v>
      </c>
      <c r="B58028" s="1">
        <f>DATE(2045,10,1) + TIME(0,0,0)</f>
        <v>53236</v>
      </c>
      <c r="C58028">
        <v>36.188983917000002</v>
      </c>
    </row>
    <row r="58029" spans="1:3" x14ac:dyDescent="0.25">
      <c r="A58029">
        <v>16741</v>
      </c>
      <c r="B58029" s="1">
        <f>DATE(2045,11,1) + TIME(0,0,0)</f>
        <v>53267</v>
      </c>
      <c r="C58029">
        <v>36.195915221999996</v>
      </c>
    </row>
    <row r="58030" spans="1:3" x14ac:dyDescent="0.25">
      <c r="A58030">
        <v>16771</v>
      </c>
      <c r="B58030" s="1">
        <f>DATE(2045,12,1) + TIME(0,0,0)</f>
        <v>53297</v>
      </c>
      <c r="C58030">
        <v>36.202610016000001</v>
      </c>
    </row>
    <row r="58031" spans="1:3" x14ac:dyDescent="0.25">
      <c r="A58031">
        <v>16802</v>
      </c>
      <c r="B58031" s="1">
        <f>DATE(2046,1,1) + TIME(0,0,0)</f>
        <v>53328</v>
      </c>
      <c r="C58031">
        <v>36.209522247000002</v>
      </c>
    </row>
    <row r="58032" spans="1:3" x14ac:dyDescent="0.25">
      <c r="A58032">
        <v>16833</v>
      </c>
      <c r="B58032" s="1">
        <f>DATE(2046,2,1) + TIME(0,0,0)</f>
        <v>53359</v>
      </c>
      <c r="C58032">
        <v>36.216419219999999</v>
      </c>
    </row>
    <row r="58033" spans="1:3" x14ac:dyDescent="0.25">
      <c r="A58033">
        <v>16861</v>
      </c>
      <c r="B58033" s="1">
        <f>DATE(2046,3,1) + TIME(0,0,0)</f>
        <v>53387</v>
      </c>
      <c r="C58033">
        <v>36.222644805999998</v>
      </c>
    </row>
    <row r="58034" spans="1:3" x14ac:dyDescent="0.25">
      <c r="A58034">
        <v>16892</v>
      </c>
      <c r="B58034" s="1">
        <f>DATE(2046,4,1) + TIME(0,0,0)</f>
        <v>53418</v>
      </c>
      <c r="C58034">
        <v>36.229522705000001</v>
      </c>
    </row>
    <row r="58035" spans="1:3" x14ac:dyDescent="0.25">
      <c r="A58035">
        <v>16922</v>
      </c>
      <c r="B58035" s="1">
        <f>DATE(2046,5,1) + TIME(0,0,0)</f>
        <v>53448</v>
      </c>
      <c r="C58035">
        <v>36.236171722000002</v>
      </c>
    </row>
    <row r="58036" spans="1:3" x14ac:dyDescent="0.25">
      <c r="A58036">
        <v>16953</v>
      </c>
      <c r="B58036" s="1">
        <f>DATE(2046,6,1) + TIME(0,0,0)</f>
        <v>53479</v>
      </c>
      <c r="C58036">
        <v>36.243030548</v>
      </c>
    </row>
    <row r="58037" spans="1:3" x14ac:dyDescent="0.25">
      <c r="A58037">
        <v>16983</v>
      </c>
      <c r="B58037" s="1">
        <f>DATE(2046,7,1) + TIME(0,0,0)</f>
        <v>53509</v>
      </c>
      <c r="C58037">
        <v>36.249660491999997</v>
      </c>
    </row>
    <row r="58038" spans="1:3" x14ac:dyDescent="0.25">
      <c r="A58038">
        <v>17014</v>
      </c>
      <c r="B58038" s="1">
        <f>DATE(2046,8,1) + TIME(0,0,0)</f>
        <v>53540</v>
      </c>
      <c r="C58038">
        <v>36.256500244000001</v>
      </c>
    </row>
    <row r="58039" spans="1:3" x14ac:dyDescent="0.25">
      <c r="A58039">
        <v>17045</v>
      </c>
      <c r="B58039" s="1">
        <f>DATE(2046,9,1) + TIME(0,0,0)</f>
        <v>53571</v>
      </c>
      <c r="C58039">
        <v>36.263328551999997</v>
      </c>
    </row>
    <row r="58040" spans="1:3" x14ac:dyDescent="0.25">
      <c r="A58040">
        <v>17075</v>
      </c>
      <c r="B58040" s="1">
        <f>DATE(2046,10,1) + TIME(0,0,0)</f>
        <v>53601</v>
      </c>
      <c r="C58040">
        <v>36.269927979000002</v>
      </c>
    </row>
    <row r="58041" spans="1:3" x14ac:dyDescent="0.25">
      <c r="A58041">
        <v>17106</v>
      </c>
      <c r="B58041" s="1">
        <f>DATE(2046,11,1) + TIME(0,0,0)</f>
        <v>53632</v>
      </c>
      <c r="C58041">
        <v>36.276737212999997</v>
      </c>
    </row>
    <row r="58042" spans="1:3" x14ac:dyDescent="0.25">
      <c r="A58042">
        <v>17136</v>
      </c>
      <c r="B58042" s="1">
        <f>DATE(2046,12,1) + TIME(0,0,0)</f>
        <v>53662</v>
      </c>
      <c r="C58042">
        <v>36.283317566000001</v>
      </c>
    </row>
    <row r="58043" spans="1:3" x14ac:dyDescent="0.25">
      <c r="A58043">
        <v>17167</v>
      </c>
      <c r="B58043" s="1">
        <f>DATE(2047,1,1) + TIME(0,0,0)</f>
        <v>53693</v>
      </c>
      <c r="C58043">
        <v>36.290107726999999</v>
      </c>
    </row>
    <row r="58044" spans="1:3" x14ac:dyDescent="0.25">
      <c r="A58044">
        <v>17198</v>
      </c>
      <c r="B58044" s="1">
        <f>DATE(2047,2,1) + TIME(0,0,0)</f>
        <v>53724</v>
      </c>
      <c r="C58044">
        <v>36.296886444000002</v>
      </c>
    </row>
    <row r="58045" spans="1:3" x14ac:dyDescent="0.25">
      <c r="A58045">
        <v>17226</v>
      </c>
      <c r="B58045" s="1">
        <f>DATE(2047,3,1) + TIME(0,0,0)</f>
        <v>53752</v>
      </c>
      <c r="C58045">
        <v>36.303001404</v>
      </c>
    </row>
    <row r="58046" spans="1:3" x14ac:dyDescent="0.25">
      <c r="A58046">
        <v>17257</v>
      </c>
      <c r="B58046" s="1">
        <f>DATE(2047,4,1) + TIME(0,0,0)</f>
        <v>53783</v>
      </c>
      <c r="C58046">
        <v>36.309757232999999</v>
      </c>
    </row>
    <row r="58047" spans="1:3" x14ac:dyDescent="0.25">
      <c r="A58047">
        <v>17287</v>
      </c>
      <c r="B58047" s="1">
        <f>DATE(2047,5,1) + TIME(0,0,0)</f>
        <v>53813</v>
      </c>
      <c r="C58047">
        <v>36.316291808999999</v>
      </c>
    </row>
    <row r="58048" spans="1:3" x14ac:dyDescent="0.25">
      <c r="A58048">
        <v>17318</v>
      </c>
      <c r="B58048" s="1">
        <f>DATE(2047,6,1) + TIME(0,0,0)</f>
        <v>53844</v>
      </c>
      <c r="C58048">
        <v>36.323028563999998</v>
      </c>
    </row>
    <row r="58049" spans="1:3" x14ac:dyDescent="0.25">
      <c r="A58049">
        <v>17348</v>
      </c>
      <c r="B58049" s="1">
        <f>DATE(2047,7,1) + TIME(0,0,0)</f>
        <v>53874</v>
      </c>
      <c r="C58049">
        <v>36.329540252999998</v>
      </c>
    </row>
    <row r="58050" spans="1:3" x14ac:dyDescent="0.25">
      <c r="A58050">
        <v>17379</v>
      </c>
      <c r="B58050" s="1">
        <f>DATE(2047,8,1) + TIME(0,0,0)</f>
        <v>53905</v>
      </c>
      <c r="C58050">
        <v>36.336261749000002</v>
      </c>
    </row>
    <row r="58051" spans="1:3" x14ac:dyDescent="0.25">
      <c r="A58051">
        <v>17410</v>
      </c>
      <c r="B58051" s="1">
        <f>DATE(2047,9,1) + TIME(0,0,0)</f>
        <v>53936</v>
      </c>
      <c r="C58051">
        <v>36.342971802000001</v>
      </c>
    </row>
    <row r="58052" spans="1:3" x14ac:dyDescent="0.25">
      <c r="A58052">
        <v>17440</v>
      </c>
      <c r="B58052" s="1">
        <f>DATE(2047,10,1) + TIME(0,0,0)</f>
        <v>53966</v>
      </c>
      <c r="C58052">
        <v>36.349452972000002</v>
      </c>
    </row>
    <row r="58053" spans="1:3" x14ac:dyDescent="0.25">
      <c r="A58053">
        <v>17471</v>
      </c>
      <c r="B58053" s="1">
        <f>DATE(2047,11,1) + TIME(0,0,0)</f>
        <v>53997</v>
      </c>
      <c r="C58053">
        <v>36.356143951</v>
      </c>
    </row>
    <row r="58054" spans="1:3" x14ac:dyDescent="0.25">
      <c r="A58054">
        <v>17501</v>
      </c>
      <c r="B58054" s="1">
        <f>DATE(2047,12,1) + TIME(0,0,0)</f>
        <v>54027</v>
      </c>
      <c r="C58054">
        <v>36.362606049</v>
      </c>
    </row>
    <row r="58055" spans="1:3" x14ac:dyDescent="0.25">
      <c r="A58055">
        <v>17532</v>
      </c>
      <c r="B58055" s="1">
        <f>DATE(2048,1,1) + TIME(0,0,0)</f>
        <v>54058</v>
      </c>
      <c r="C58055">
        <v>36.369277953999998</v>
      </c>
    </row>
    <row r="58056" spans="1:3" x14ac:dyDescent="0.25">
      <c r="A58056">
        <v>17563</v>
      </c>
      <c r="B58056" s="1">
        <f>DATE(2048,2,1) + TIME(0,0,0)</f>
        <v>54089</v>
      </c>
      <c r="C58056">
        <v>36.375934600999997</v>
      </c>
    </row>
    <row r="58057" spans="1:3" x14ac:dyDescent="0.25">
      <c r="A58057">
        <v>17592</v>
      </c>
      <c r="B58057" s="1">
        <f>DATE(2048,3,1) + TIME(0,0,0)</f>
        <v>54118</v>
      </c>
      <c r="C58057">
        <v>36.382156371999997</v>
      </c>
    </row>
    <row r="58058" spans="1:3" x14ac:dyDescent="0.25">
      <c r="A58058">
        <v>17623</v>
      </c>
      <c r="B58058" s="1">
        <f>DATE(2048,4,1) + TIME(0,0,0)</f>
        <v>54149</v>
      </c>
      <c r="C58058">
        <v>36.388797760000003</v>
      </c>
    </row>
    <row r="58059" spans="1:3" x14ac:dyDescent="0.25">
      <c r="A58059">
        <v>17653</v>
      </c>
      <c r="B58059" s="1">
        <f>DATE(2048,5,1) + TIME(0,0,0)</f>
        <v>54179</v>
      </c>
      <c r="C58059">
        <v>36.395214080999999</v>
      </c>
    </row>
    <row r="58060" spans="1:3" x14ac:dyDescent="0.25">
      <c r="A58060">
        <v>17684</v>
      </c>
      <c r="B58060" s="1">
        <f>DATE(2048,6,1) + TIME(0,0,0)</f>
        <v>54210</v>
      </c>
      <c r="C58060">
        <v>36.401832581000001</v>
      </c>
    </row>
    <row r="58061" spans="1:3" x14ac:dyDescent="0.25">
      <c r="A58061">
        <v>17714</v>
      </c>
      <c r="B58061" s="1">
        <f>DATE(2048,7,1) + TIME(0,0,0)</f>
        <v>54240</v>
      </c>
      <c r="C58061">
        <v>36.408229828000003</v>
      </c>
    </row>
    <row r="58062" spans="1:3" x14ac:dyDescent="0.25">
      <c r="A58062">
        <v>17745</v>
      </c>
      <c r="B58062" s="1">
        <f>DATE(2048,8,1) + TIME(0,0,0)</f>
        <v>54271</v>
      </c>
      <c r="C58062">
        <v>36.414829253999997</v>
      </c>
    </row>
    <row r="58063" spans="1:3" x14ac:dyDescent="0.25">
      <c r="A58063">
        <v>17776</v>
      </c>
      <c r="B58063" s="1">
        <f>DATE(2048,9,1) + TIME(0,0,0)</f>
        <v>54302</v>
      </c>
      <c r="C58063">
        <v>36.421421051000003</v>
      </c>
    </row>
    <row r="58064" spans="1:3" x14ac:dyDescent="0.25">
      <c r="A58064">
        <v>17806</v>
      </c>
      <c r="B58064" s="1">
        <f>DATE(2048,10,1) + TIME(0,0,0)</f>
        <v>54332</v>
      </c>
      <c r="C58064">
        <v>36.427791595000002</v>
      </c>
    </row>
    <row r="58065" spans="1:3" x14ac:dyDescent="0.25">
      <c r="A58065">
        <v>17837</v>
      </c>
      <c r="B58065" s="1">
        <f>DATE(2048,11,1) + TIME(0,0,0)</f>
        <v>54363</v>
      </c>
      <c r="C58065">
        <v>36.434360503999997</v>
      </c>
    </row>
    <row r="58066" spans="1:3" x14ac:dyDescent="0.25">
      <c r="A58066">
        <v>17867</v>
      </c>
      <c r="B58066" s="1">
        <f>DATE(2048,12,1) + TIME(0,0,0)</f>
        <v>54393</v>
      </c>
      <c r="C58066">
        <v>36.440711974999999</v>
      </c>
    </row>
    <row r="58067" spans="1:3" x14ac:dyDescent="0.25">
      <c r="A58067">
        <v>17898</v>
      </c>
      <c r="B58067" s="1">
        <f>DATE(2049,1,1) + TIME(0,0,0)</f>
        <v>54424</v>
      </c>
      <c r="C58067">
        <v>36.447261810000001</v>
      </c>
    </row>
    <row r="58068" spans="1:3" x14ac:dyDescent="0.25">
      <c r="A58068">
        <v>17929</v>
      </c>
      <c r="B58068" s="1">
        <f>DATE(2049,2,1) + TIME(0,0,0)</f>
        <v>54455</v>
      </c>
      <c r="C58068">
        <v>36.453804015999999</v>
      </c>
    </row>
    <row r="58069" spans="1:3" x14ac:dyDescent="0.25">
      <c r="A58069">
        <v>17957</v>
      </c>
      <c r="B58069" s="1">
        <f>DATE(2049,3,1) + TIME(0,0,0)</f>
        <v>54483</v>
      </c>
      <c r="C58069">
        <v>36.459705352999997</v>
      </c>
    </row>
    <row r="58070" spans="1:3" x14ac:dyDescent="0.25">
      <c r="A58070">
        <v>17988</v>
      </c>
      <c r="B58070" s="1">
        <f>DATE(2049,4,1) + TIME(0,0,0)</f>
        <v>54514</v>
      </c>
      <c r="C58070">
        <v>36.466224670000003</v>
      </c>
    </row>
    <row r="58071" spans="1:3" x14ac:dyDescent="0.25">
      <c r="A58071">
        <v>18018</v>
      </c>
      <c r="B58071" s="1">
        <f>DATE(2049,5,1) + TIME(0,0,0)</f>
        <v>54544</v>
      </c>
      <c r="C58071">
        <v>36.472526549999998</v>
      </c>
    </row>
    <row r="58072" spans="1:3" x14ac:dyDescent="0.25">
      <c r="A58072">
        <v>18049</v>
      </c>
      <c r="B58072" s="1">
        <f>DATE(2049,6,1) + TIME(0,0,0)</f>
        <v>54575</v>
      </c>
      <c r="C58072">
        <v>36.479030608999999</v>
      </c>
    </row>
    <row r="58073" spans="1:3" x14ac:dyDescent="0.25">
      <c r="A58073">
        <v>18079</v>
      </c>
      <c r="B58073" s="1">
        <f>DATE(2049,7,1) + TIME(0,0,0)</f>
        <v>54605</v>
      </c>
      <c r="C58073">
        <v>36.485313415999997</v>
      </c>
    </row>
    <row r="58074" spans="1:3" x14ac:dyDescent="0.25">
      <c r="A58074">
        <v>18110</v>
      </c>
      <c r="B58074" s="1">
        <f>DATE(2049,8,1) + TIME(0,0,0)</f>
        <v>54636</v>
      </c>
      <c r="C58074">
        <v>36.491798400999997</v>
      </c>
    </row>
    <row r="58075" spans="1:3" x14ac:dyDescent="0.25">
      <c r="A58075">
        <v>18141</v>
      </c>
      <c r="B58075" s="1">
        <f>DATE(2049,9,1) + TIME(0,0,0)</f>
        <v>54667</v>
      </c>
      <c r="C58075">
        <v>36.498268127000003</v>
      </c>
    </row>
    <row r="58076" spans="1:3" x14ac:dyDescent="0.25">
      <c r="A58076">
        <v>18171</v>
      </c>
      <c r="B58076" s="1">
        <f>DATE(2049,10,1) + TIME(0,0,0)</f>
        <v>54697</v>
      </c>
      <c r="C58076">
        <v>36.504524230999998</v>
      </c>
    </row>
    <row r="58077" spans="1:3" x14ac:dyDescent="0.25">
      <c r="A58077">
        <v>18202</v>
      </c>
      <c r="B58077" s="1">
        <f>DATE(2049,11,1) + TIME(0,0,0)</f>
        <v>54728</v>
      </c>
      <c r="C58077">
        <v>36.510974883999999</v>
      </c>
    </row>
    <row r="58078" spans="1:3" x14ac:dyDescent="0.25">
      <c r="A58078">
        <v>18232</v>
      </c>
      <c r="B58078" s="1">
        <f>DATE(2049,12,1) + TIME(0,0,0)</f>
        <v>54758</v>
      </c>
      <c r="C58078">
        <v>36.517211914000001</v>
      </c>
    </row>
    <row r="58079" spans="1:3" x14ac:dyDescent="0.25">
      <c r="A58079">
        <v>18263</v>
      </c>
      <c r="B58079" s="1">
        <f>DATE(2050,1,1) + TIME(0,0,0)</f>
        <v>54789</v>
      </c>
      <c r="C58079">
        <v>36.523643493999998</v>
      </c>
    </row>
    <row r="58081" spans="1:3" x14ac:dyDescent="0.25">
      <c r="A58081" t="s">
        <v>99</v>
      </c>
    </row>
    <row r="58083" spans="1:3" x14ac:dyDescent="0.25">
      <c r="A58083" t="s">
        <v>1</v>
      </c>
      <c r="B58083" t="s">
        <v>2</v>
      </c>
      <c r="C58083" t="s">
        <v>3</v>
      </c>
    </row>
    <row r="58084" spans="1:3" x14ac:dyDescent="0.25">
      <c r="A58084">
        <v>0</v>
      </c>
      <c r="B58084" s="1">
        <f>DATE(2000,1,1) + TIME(0,0,0)</f>
        <v>36526</v>
      </c>
      <c r="C58084">
        <v>0</v>
      </c>
    </row>
    <row r="58085" spans="1:3" x14ac:dyDescent="0.25">
      <c r="A58085">
        <v>31</v>
      </c>
      <c r="B58085" s="1">
        <f>DATE(2000,2,1) + TIME(0,0,0)</f>
        <v>36557</v>
      </c>
      <c r="C58085">
        <v>4.2345433234999996</v>
      </c>
    </row>
    <row r="58086" spans="1:3" x14ac:dyDescent="0.25">
      <c r="A58086">
        <v>60</v>
      </c>
      <c r="B58086" s="1">
        <f>DATE(2000,3,1) + TIME(0,0,0)</f>
        <v>36586</v>
      </c>
      <c r="C58086">
        <v>9.0637283325000002</v>
      </c>
    </row>
    <row r="58087" spans="1:3" x14ac:dyDescent="0.25">
      <c r="A58087">
        <v>91</v>
      </c>
      <c r="B58087" s="1">
        <f>DATE(2000,4,1) + TIME(0,0,0)</f>
        <v>36617</v>
      </c>
      <c r="C58087">
        <v>13.142837524000001</v>
      </c>
    </row>
    <row r="58088" spans="1:3" x14ac:dyDescent="0.25">
      <c r="A58088">
        <v>121</v>
      </c>
      <c r="B58088" s="1">
        <f>DATE(2000,5,1) + TIME(0,0,0)</f>
        <v>36647</v>
      </c>
      <c r="C58088">
        <v>15.46471405</v>
      </c>
    </row>
    <row r="58089" spans="1:3" x14ac:dyDescent="0.25">
      <c r="A58089">
        <v>152</v>
      </c>
      <c r="B58089" s="1">
        <f>DATE(2000,6,1) + TIME(0,0,0)</f>
        <v>36678</v>
      </c>
      <c r="C58089">
        <v>16.772905349999998</v>
      </c>
    </row>
    <row r="58090" spans="1:3" x14ac:dyDescent="0.25">
      <c r="A58090">
        <v>182</v>
      </c>
      <c r="B58090" s="1">
        <f>DATE(2000,7,1) + TIME(0,0,0)</f>
        <v>36708</v>
      </c>
      <c r="C58090">
        <v>17.671754837000002</v>
      </c>
    </row>
    <row r="58091" spans="1:3" x14ac:dyDescent="0.25">
      <c r="A58091">
        <v>213</v>
      </c>
      <c r="B58091" s="1">
        <f>DATE(2000,8,1) + TIME(0,0,0)</f>
        <v>36739</v>
      </c>
      <c r="C58091">
        <v>18.374324799</v>
      </c>
    </row>
    <row r="58092" spans="1:3" x14ac:dyDescent="0.25">
      <c r="A58092">
        <v>244</v>
      </c>
      <c r="B58092" s="1">
        <f>DATE(2000,9,1) + TIME(0,0,0)</f>
        <v>36770</v>
      </c>
      <c r="C58092">
        <v>18.924610137999998</v>
      </c>
    </row>
    <row r="58093" spans="1:3" x14ac:dyDescent="0.25">
      <c r="A58093">
        <v>274</v>
      </c>
      <c r="B58093" s="1">
        <f>DATE(2000,10,1) + TIME(0,0,0)</f>
        <v>36800</v>
      </c>
      <c r="C58093">
        <v>19.354881287000001</v>
      </c>
    </row>
    <row r="58094" spans="1:3" x14ac:dyDescent="0.25">
      <c r="A58094">
        <v>305</v>
      </c>
      <c r="B58094" s="1">
        <f>DATE(2000,11,1) + TIME(0,0,0)</f>
        <v>36831</v>
      </c>
      <c r="C58094">
        <v>19.725717544999998</v>
      </c>
    </row>
    <row r="58095" spans="1:3" x14ac:dyDescent="0.25">
      <c r="A58095">
        <v>335</v>
      </c>
      <c r="B58095" s="1">
        <f>DATE(2000,12,1) + TIME(0,0,0)</f>
        <v>36861</v>
      </c>
      <c r="C58095">
        <v>20.028150558</v>
      </c>
    </row>
    <row r="58096" spans="1:3" x14ac:dyDescent="0.25">
      <c r="A58096">
        <v>366</v>
      </c>
      <c r="B58096" s="1">
        <f>DATE(2001,1,1) + TIME(0,0,0)</f>
        <v>36892</v>
      </c>
      <c r="C58096">
        <v>20.301156998</v>
      </c>
    </row>
    <row r="58097" spans="1:3" x14ac:dyDescent="0.25">
      <c r="A58097">
        <v>397</v>
      </c>
      <c r="B58097" s="1">
        <f>DATE(2001,2,1) + TIME(0,0,0)</f>
        <v>36923</v>
      </c>
      <c r="C58097">
        <v>20.542537689</v>
      </c>
    </row>
    <row r="58098" spans="1:3" x14ac:dyDescent="0.25">
      <c r="A58098">
        <v>425</v>
      </c>
      <c r="B58098" s="1">
        <f>DATE(2001,3,1) + TIME(0,0,0)</f>
        <v>36951</v>
      </c>
      <c r="C58098">
        <v>20.736099243000002</v>
      </c>
    </row>
    <row r="58099" spans="1:3" x14ac:dyDescent="0.25">
      <c r="A58099">
        <v>456</v>
      </c>
      <c r="B58099" s="1">
        <f>DATE(2001,4,1) + TIME(0,0,0)</f>
        <v>36982</v>
      </c>
      <c r="C58099">
        <v>20.926528931</v>
      </c>
    </row>
    <row r="58100" spans="1:3" x14ac:dyDescent="0.25">
      <c r="A58100">
        <v>486</v>
      </c>
      <c r="B58100" s="1">
        <f>DATE(2001,5,1) + TIME(0,0,0)</f>
        <v>37012</v>
      </c>
      <c r="C58100">
        <v>21.091781615999999</v>
      </c>
    </row>
    <row r="58101" spans="1:3" x14ac:dyDescent="0.25">
      <c r="A58101">
        <v>517</v>
      </c>
      <c r="B58101" s="1">
        <f>DATE(2001,6,1) + TIME(0,0,0)</f>
        <v>37043</v>
      </c>
      <c r="C58101">
        <v>21.24637413</v>
      </c>
    </row>
    <row r="58102" spans="1:3" x14ac:dyDescent="0.25">
      <c r="A58102">
        <v>547</v>
      </c>
      <c r="B58102" s="1">
        <f>DATE(2001,7,1) + TIME(0,0,0)</f>
        <v>37073</v>
      </c>
      <c r="C58102">
        <v>21.382579802999999</v>
      </c>
    </row>
    <row r="58103" spans="1:3" x14ac:dyDescent="0.25">
      <c r="A58103">
        <v>578</v>
      </c>
      <c r="B58103" s="1">
        <f>DATE(2001,8,1) + TIME(0,0,0)</f>
        <v>37104</v>
      </c>
      <c r="C58103">
        <v>21.509824753</v>
      </c>
    </row>
    <row r="58104" spans="1:3" x14ac:dyDescent="0.25">
      <c r="A58104">
        <v>609</v>
      </c>
      <c r="B58104" s="1">
        <f>DATE(2001,9,1) + TIME(0,0,0)</f>
        <v>37135</v>
      </c>
      <c r="C58104">
        <v>21.625690460000001</v>
      </c>
    </row>
    <row r="58105" spans="1:3" x14ac:dyDescent="0.25">
      <c r="A58105">
        <v>639</v>
      </c>
      <c r="B58105" s="1">
        <f>DATE(2001,10,1) + TIME(0,0,0)</f>
        <v>37165</v>
      </c>
      <c r="C58105">
        <v>21.728332519999999</v>
      </c>
    </row>
    <row r="58106" spans="1:3" x14ac:dyDescent="0.25">
      <c r="A58106">
        <v>670</v>
      </c>
      <c r="B58106" s="1">
        <f>DATE(2001,11,1) + TIME(0,0,0)</f>
        <v>37196</v>
      </c>
      <c r="C58106">
        <v>21.826604842999998</v>
      </c>
    </row>
    <row r="58107" spans="1:3" x14ac:dyDescent="0.25">
      <c r="A58107">
        <v>700</v>
      </c>
      <c r="B58107" s="1">
        <f>DATE(2001,12,1) + TIME(0,0,0)</f>
        <v>37226</v>
      </c>
      <c r="C58107">
        <v>21.916082381999999</v>
      </c>
    </row>
    <row r="58108" spans="1:3" x14ac:dyDescent="0.25">
      <c r="A58108">
        <v>731</v>
      </c>
      <c r="B58108" s="1">
        <f>DATE(2002,1,1) + TIME(0,0,0)</f>
        <v>37257</v>
      </c>
      <c r="C58108">
        <v>22.003574370999999</v>
      </c>
    </row>
    <row r="58109" spans="1:3" x14ac:dyDescent="0.25">
      <c r="A58109">
        <v>762</v>
      </c>
      <c r="B58109" s="1">
        <f>DATE(2002,2,1) + TIME(0,0,0)</f>
        <v>37288</v>
      </c>
      <c r="C58109">
        <v>22.086696624999998</v>
      </c>
    </row>
    <row r="58110" spans="1:3" x14ac:dyDescent="0.25">
      <c r="A58110">
        <v>790</v>
      </c>
      <c r="B58110" s="1">
        <f>DATE(2002,3,1) + TIME(0,0,0)</f>
        <v>37316</v>
      </c>
      <c r="C58110">
        <v>22.158361435</v>
      </c>
    </row>
    <row r="58111" spans="1:3" x14ac:dyDescent="0.25">
      <c r="A58111">
        <v>821</v>
      </c>
      <c r="B58111" s="1">
        <f>DATE(2002,4,1) + TIME(0,0,0)</f>
        <v>37347</v>
      </c>
      <c r="C58111">
        <v>22.234199524000001</v>
      </c>
    </row>
    <row r="58112" spans="1:3" x14ac:dyDescent="0.25">
      <c r="A58112">
        <v>851</v>
      </c>
      <c r="B58112" s="1">
        <f>DATE(2002,5,1) + TIME(0,0,0)</f>
        <v>37377</v>
      </c>
      <c r="C58112">
        <v>22.304357529000001</v>
      </c>
    </row>
    <row r="58113" spans="1:3" x14ac:dyDescent="0.25">
      <c r="A58113">
        <v>882</v>
      </c>
      <c r="B58113" s="1">
        <f>DATE(2002,6,1) + TIME(0,0,0)</f>
        <v>37408</v>
      </c>
      <c r="C58113">
        <v>22.373878478999998</v>
      </c>
    </row>
    <row r="58114" spans="1:3" x14ac:dyDescent="0.25">
      <c r="A58114">
        <v>912</v>
      </c>
      <c r="B58114" s="1">
        <f>DATE(2002,7,1) + TIME(0,0,0)</f>
        <v>37438</v>
      </c>
      <c r="C58114">
        <v>22.439022064</v>
      </c>
    </row>
    <row r="58115" spans="1:3" x14ac:dyDescent="0.25">
      <c r="A58115">
        <v>943</v>
      </c>
      <c r="B58115" s="1">
        <f>DATE(2002,8,1) + TIME(0,0,0)</f>
        <v>37469</v>
      </c>
      <c r="C58115">
        <v>22.50394249</v>
      </c>
    </row>
    <row r="58116" spans="1:3" x14ac:dyDescent="0.25">
      <c r="A58116">
        <v>974</v>
      </c>
      <c r="B58116" s="1">
        <f>DATE(2002,9,1) + TIME(0,0,0)</f>
        <v>37500</v>
      </c>
      <c r="C58116">
        <v>22.566556931000001</v>
      </c>
    </row>
    <row r="58117" spans="1:3" x14ac:dyDescent="0.25">
      <c r="A58117">
        <v>1004</v>
      </c>
      <c r="B58117" s="1">
        <f>DATE(2002,10,1) + TIME(0,0,0)</f>
        <v>37530</v>
      </c>
      <c r="C58117">
        <v>22.625164032000001</v>
      </c>
    </row>
    <row r="58118" spans="1:3" x14ac:dyDescent="0.25">
      <c r="A58118">
        <v>1035</v>
      </c>
      <c r="B58118" s="1">
        <f>DATE(2002,11,1) + TIME(0,0,0)</f>
        <v>37561</v>
      </c>
      <c r="C58118">
        <v>22.683877944999999</v>
      </c>
    </row>
    <row r="58119" spans="1:3" x14ac:dyDescent="0.25">
      <c r="A58119">
        <v>1065</v>
      </c>
      <c r="B58119" s="1">
        <f>DATE(2002,12,1) + TIME(0,0,0)</f>
        <v>37591</v>
      </c>
      <c r="C58119">
        <v>22.739078522</v>
      </c>
    </row>
    <row r="58120" spans="1:3" x14ac:dyDescent="0.25">
      <c r="A58120">
        <v>1096</v>
      </c>
      <c r="B58120" s="1">
        <f>DATE(2003,1,1) + TIME(0,0,0)</f>
        <v>37622</v>
      </c>
      <c r="C58120">
        <v>22.794591904000001</v>
      </c>
    </row>
    <row r="58121" spans="1:3" x14ac:dyDescent="0.25">
      <c r="A58121">
        <v>1127</v>
      </c>
      <c r="B58121" s="1">
        <f>DATE(2003,2,1) + TIME(0,0,0)</f>
        <v>37653</v>
      </c>
      <c r="C58121">
        <v>22.848722458000001</v>
      </c>
    </row>
    <row r="58122" spans="1:3" x14ac:dyDescent="0.25">
      <c r="A58122">
        <v>1155</v>
      </c>
      <c r="B58122" s="1">
        <f>DATE(2003,3,1) + TIME(0,0,0)</f>
        <v>37681</v>
      </c>
      <c r="C58122">
        <v>22.896509171000002</v>
      </c>
    </row>
    <row r="58123" spans="1:3" x14ac:dyDescent="0.25">
      <c r="A58123">
        <v>1186</v>
      </c>
      <c r="B58123" s="1">
        <f>DATE(2003,4,1) + TIME(0,0,0)</f>
        <v>37712</v>
      </c>
      <c r="C58123">
        <v>22.948347091999999</v>
      </c>
    </row>
    <row r="58124" spans="1:3" x14ac:dyDescent="0.25">
      <c r="A58124">
        <v>1216</v>
      </c>
      <c r="B58124" s="1">
        <f>DATE(2003,5,1) + TIME(0,0,0)</f>
        <v>37742</v>
      </c>
      <c r="C58124">
        <v>22.997514724999998</v>
      </c>
    </row>
    <row r="58125" spans="1:3" x14ac:dyDescent="0.25">
      <c r="A58125">
        <v>1247</v>
      </c>
      <c r="B58125" s="1">
        <f>DATE(2003,6,1) + TIME(0,0,0)</f>
        <v>37773</v>
      </c>
      <c r="C58125">
        <v>23.047334671000002</v>
      </c>
    </row>
    <row r="58126" spans="1:3" x14ac:dyDescent="0.25">
      <c r="A58126">
        <v>1277</v>
      </c>
      <c r="B58126" s="1">
        <f>DATE(2003,7,1) + TIME(0,0,0)</f>
        <v>37803</v>
      </c>
      <c r="C58126">
        <v>23.094650268999999</v>
      </c>
    </row>
    <row r="58127" spans="1:3" x14ac:dyDescent="0.25">
      <c r="A58127">
        <v>1308</v>
      </c>
      <c r="B58127" s="1">
        <f>DATE(2003,8,1) + TIME(0,0,0)</f>
        <v>37834</v>
      </c>
      <c r="C58127">
        <v>23.142660141</v>
      </c>
    </row>
    <row r="58128" spans="1:3" x14ac:dyDescent="0.25">
      <c r="A58128">
        <v>1339</v>
      </c>
      <c r="B58128" s="1">
        <f>DATE(2003,9,1) + TIME(0,0,0)</f>
        <v>37865</v>
      </c>
      <c r="C58128">
        <v>23.189828873</v>
      </c>
    </row>
    <row r="58129" spans="1:3" x14ac:dyDescent="0.25">
      <c r="A58129">
        <v>1369</v>
      </c>
      <c r="B58129" s="1">
        <f>DATE(2003,10,1) + TIME(0,0,0)</f>
        <v>37895</v>
      </c>
      <c r="C58129">
        <v>23.234750748</v>
      </c>
    </row>
    <row r="58130" spans="1:3" x14ac:dyDescent="0.25">
      <c r="A58130">
        <v>1400</v>
      </c>
      <c r="B58130" s="1">
        <f>DATE(2003,11,1) + TIME(0,0,0)</f>
        <v>37926</v>
      </c>
      <c r="C58130">
        <v>23.280487060999999</v>
      </c>
    </row>
    <row r="58131" spans="1:3" x14ac:dyDescent="0.25">
      <c r="A58131">
        <v>1430</v>
      </c>
      <c r="B58131" s="1">
        <f>DATE(2003,12,1) + TIME(0,0,0)</f>
        <v>37956</v>
      </c>
      <c r="C58131">
        <v>23.324146271</v>
      </c>
    </row>
    <row r="58132" spans="1:3" x14ac:dyDescent="0.25">
      <c r="A58132">
        <v>1461</v>
      </c>
      <c r="B58132" s="1">
        <f>DATE(2004,1,1) + TIME(0,0,0)</f>
        <v>37987</v>
      </c>
      <c r="C58132">
        <v>23.368684769000001</v>
      </c>
    </row>
    <row r="58133" spans="1:3" x14ac:dyDescent="0.25">
      <c r="A58133">
        <v>1492</v>
      </c>
      <c r="B58133" s="1">
        <f>DATE(2004,2,1) + TIME(0,0,0)</f>
        <v>38018</v>
      </c>
      <c r="C58133">
        <v>23.412675858</v>
      </c>
    </row>
    <row r="58134" spans="1:3" x14ac:dyDescent="0.25">
      <c r="A58134">
        <v>1521</v>
      </c>
      <c r="B58134" s="1">
        <f>DATE(2004,3,1) + TIME(0,0,0)</f>
        <v>38047</v>
      </c>
      <c r="C58134">
        <v>23.453363418999999</v>
      </c>
    </row>
    <row r="58135" spans="1:3" x14ac:dyDescent="0.25">
      <c r="A58135">
        <v>1552</v>
      </c>
      <c r="B58135" s="1">
        <f>DATE(2004,4,1) + TIME(0,0,0)</f>
        <v>38078</v>
      </c>
      <c r="C58135">
        <v>23.496397018</v>
      </c>
    </row>
    <row r="58136" spans="1:3" x14ac:dyDescent="0.25">
      <c r="A58136">
        <v>1582</v>
      </c>
      <c r="B58136" s="1">
        <f>DATE(2004,5,1) + TIME(0,0,0)</f>
        <v>38108</v>
      </c>
      <c r="C58136">
        <v>23.537635803000001</v>
      </c>
    </row>
    <row r="58137" spans="1:3" x14ac:dyDescent="0.25">
      <c r="A58137">
        <v>1613</v>
      </c>
      <c r="B58137" s="1">
        <f>DATE(2004,6,1) + TIME(0,0,0)</f>
        <v>38139</v>
      </c>
      <c r="C58137">
        <v>23.579874039</v>
      </c>
    </row>
    <row r="58138" spans="1:3" x14ac:dyDescent="0.25">
      <c r="A58138">
        <v>1643</v>
      </c>
      <c r="B58138" s="1">
        <f>DATE(2004,7,1) + TIME(0,0,0)</f>
        <v>38169</v>
      </c>
      <c r="C58138">
        <v>23.620435714999999</v>
      </c>
    </row>
    <row r="58139" spans="1:3" x14ac:dyDescent="0.25">
      <c r="A58139">
        <v>1674</v>
      </c>
      <c r="B58139" s="1">
        <f>DATE(2004,8,1) + TIME(0,0,0)</f>
        <v>38200</v>
      </c>
      <c r="C58139">
        <v>23.662071227999999</v>
      </c>
    </row>
    <row r="58140" spans="1:3" x14ac:dyDescent="0.25">
      <c r="A58140">
        <v>1705</v>
      </c>
      <c r="B58140" s="1">
        <f>DATE(2004,9,1) + TIME(0,0,0)</f>
        <v>38231</v>
      </c>
      <c r="C58140">
        <v>23.703472136999999</v>
      </c>
    </row>
    <row r="58141" spans="1:3" x14ac:dyDescent="0.25">
      <c r="A58141">
        <v>1735</v>
      </c>
      <c r="B58141" s="1">
        <f>DATE(2004,10,1) + TIME(0,0,0)</f>
        <v>38261</v>
      </c>
      <c r="C58141">
        <v>23.743366241</v>
      </c>
    </row>
    <row r="58142" spans="1:3" x14ac:dyDescent="0.25">
      <c r="A58142">
        <v>1766</v>
      </c>
      <c r="B58142" s="1">
        <f>DATE(2004,11,1) + TIME(0,0,0)</f>
        <v>38292</v>
      </c>
      <c r="C58142">
        <v>23.784465789999999</v>
      </c>
    </row>
    <row r="58143" spans="1:3" x14ac:dyDescent="0.25">
      <c r="A58143">
        <v>1796</v>
      </c>
      <c r="B58143" s="1">
        <f>DATE(2004,12,1) + TIME(0,0,0)</f>
        <v>38322</v>
      </c>
      <c r="C58143">
        <v>23.824176787999999</v>
      </c>
    </row>
    <row r="58144" spans="1:3" x14ac:dyDescent="0.25">
      <c r="A58144">
        <v>1827</v>
      </c>
      <c r="B58144" s="1">
        <f>DATE(2005,1,1) + TIME(0,0,0)</f>
        <v>38353</v>
      </c>
      <c r="C58144">
        <v>23.865201949999999</v>
      </c>
    </row>
    <row r="58145" spans="1:3" x14ac:dyDescent="0.25">
      <c r="A58145">
        <v>1858</v>
      </c>
      <c r="B58145" s="1">
        <f>DATE(2005,2,1) + TIME(0,0,0)</f>
        <v>38384</v>
      </c>
      <c r="C58145">
        <v>23.906270980999999</v>
      </c>
    </row>
    <row r="58146" spans="1:3" x14ac:dyDescent="0.25">
      <c r="A58146">
        <v>1886</v>
      </c>
      <c r="B58146" s="1">
        <f>DATE(2005,3,1) + TIME(0,0,0)</f>
        <v>38412</v>
      </c>
      <c r="C58146">
        <v>23.943403243999999</v>
      </c>
    </row>
    <row r="58147" spans="1:3" x14ac:dyDescent="0.25">
      <c r="A58147">
        <v>1917</v>
      </c>
      <c r="B58147" s="1">
        <f>DATE(2005,4,1) + TIME(0,0,0)</f>
        <v>38443</v>
      </c>
      <c r="C58147">
        <v>23.984682082999999</v>
      </c>
    </row>
    <row r="58148" spans="1:3" x14ac:dyDescent="0.25">
      <c r="A58148">
        <v>1947</v>
      </c>
      <c r="B58148" s="1">
        <f>DATE(2005,5,1) + TIME(0,0,0)</f>
        <v>38473</v>
      </c>
      <c r="C58148">
        <v>24.024902344000001</v>
      </c>
    </row>
    <row r="58149" spans="1:3" x14ac:dyDescent="0.25">
      <c r="A58149">
        <v>1978</v>
      </c>
      <c r="B58149" s="1">
        <f>DATE(2005,6,1) + TIME(0,0,0)</f>
        <v>38504</v>
      </c>
      <c r="C58149">
        <v>24.066844939999999</v>
      </c>
    </row>
    <row r="58150" spans="1:3" x14ac:dyDescent="0.25">
      <c r="A58150">
        <v>2008</v>
      </c>
      <c r="B58150" s="1">
        <f>DATE(2005,7,1) + TIME(0,0,0)</f>
        <v>38534</v>
      </c>
      <c r="C58150">
        <v>24.107908249000001</v>
      </c>
    </row>
    <row r="58151" spans="1:3" x14ac:dyDescent="0.25">
      <c r="A58151">
        <v>2039</v>
      </c>
      <c r="B58151" s="1">
        <f>DATE(2005,8,1) + TIME(0,0,0)</f>
        <v>38565</v>
      </c>
      <c r="C58151">
        <v>24.150938033999999</v>
      </c>
    </row>
    <row r="58152" spans="1:3" x14ac:dyDescent="0.25">
      <c r="A58152">
        <v>2070</v>
      </c>
      <c r="B58152" s="1">
        <f>DATE(2005,9,1) + TIME(0,0,0)</f>
        <v>38596</v>
      </c>
      <c r="C58152">
        <v>24.194704055999999</v>
      </c>
    </row>
    <row r="58153" spans="1:3" x14ac:dyDescent="0.25">
      <c r="A58153">
        <v>2100</v>
      </c>
      <c r="B58153" s="1">
        <f>DATE(2005,10,1) + TIME(0,0,0)</f>
        <v>38626</v>
      </c>
      <c r="C58153">
        <v>24.237941742</v>
      </c>
    </row>
    <row r="58154" spans="1:3" x14ac:dyDescent="0.25">
      <c r="A58154">
        <v>2131</v>
      </c>
      <c r="B58154" s="1">
        <f>DATE(2005,11,1) + TIME(0,0,0)</f>
        <v>38657</v>
      </c>
      <c r="C58154">
        <v>24.283775330000001</v>
      </c>
    </row>
    <row r="58155" spans="1:3" x14ac:dyDescent="0.25">
      <c r="A58155">
        <v>2161</v>
      </c>
      <c r="B58155" s="1">
        <f>DATE(2005,12,1) + TIME(0,0,0)</f>
        <v>38687</v>
      </c>
      <c r="C58155">
        <v>24.329322815000001</v>
      </c>
    </row>
    <row r="58156" spans="1:3" x14ac:dyDescent="0.25">
      <c r="A58156">
        <v>2192</v>
      </c>
      <c r="B58156" s="1">
        <f>DATE(2006,1,1) + TIME(0,0,0)</f>
        <v>38718</v>
      </c>
      <c r="C58156">
        <v>24.377674103</v>
      </c>
    </row>
    <row r="58157" spans="1:3" x14ac:dyDescent="0.25">
      <c r="A58157">
        <v>2223</v>
      </c>
      <c r="B58157" s="1">
        <f>DATE(2006,2,1) + TIME(0,0,0)</f>
        <v>38749</v>
      </c>
      <c r="C58157">
        <v>24.427265167000002</v>
      </c>
    </row>
    <row r="58158" spans="1:3" x14ac:dyDescent="0.25">
      <c r="A58158">
        <v>2251</v>
      </c>
      <c r="B58158" s="1">
        <f>DATE(2006,3,1) + TIME(0,0,0)</f>
        <v>38777</v>
      </c>
      <c r="C58158">
        <v>24.472976684999999</v>
      </c>
    </row>
    <row r="58159" spans="1:3" x14ac:dyDescent="0.25">
      <c r="A58159">
        <v>2282</v>
      </c>
      <c r="B58159" s="1">
        <f>DATE(2006,4,1) + TIME(0,0,0)</f>
        <v>38808</v>
      </c>
      <c r="C58159">
        <v>24.524362564</v>
      </c>
    </row>
    <row r="58160" spans="1:3" x14ac:dyDescent="0.25">
      <c r="A58160">
        <v>2312</v>
      </c>
      <c r="B58160" s="1">
        <f>DATE(2006,5,1) + TIME(0,0,0)</f>
        <v>38838</v>
      </c>
      <c r="C58160">
        <v>24.574665070000002</v>
      </c>
    </row>
    <row r="58161" spans="1:3" x14ac:dyDescent="0.25">
      <c r="A58161">
        <v>2343</v>
      </c>
      <c r="B58161" s="1">
        <f>DATE(2006,6,1) + TIME(0,0,0)</f>
        <v>38869</v>
      </c>
      <c r="C58161">
        <v>24.627071381</v>
      </c>
    </row>
    <row r="58162" spans="1:3" x14ac:dyDescent="0.25">
      <c r="A58162">
        <v>2373</v>
      </c>
      <c r="B58162" s="1">
        <f>DATE(2006,7,1) + TIME(0,0,0)</f>
        <v>38899</v>
      </c>
      <c r="C58162">
        <v>24.678070068</v>
      </c>
    </row>
    <row r="58163" spans="1:3" x14ac:dyDescent="0.25">
      <c r="A58163">
        <v>2404</v>
      </c>
      <c r="B58163" s="1">
        <f>DATE(2006,8,1) + TIME(0,0,0)</f>
        <v>38930</v>
      </c>
      <c r="C58163">
        <v>24.730962753</v>
      </c>
    </row>
    <row r="58164" spans="1:3" x14ac:dyDescent="0.25">
      <c r="A58164">
        <v>2435</v>
      </c>
      <c r="B58164" s="1">
        <f>DATE(2006,9,1) + TIME(0,0,0)</f>
        <v>38961</v>
      </c>
      <c r="C58164">
        <v>24.783979416000001</v>
      </c>
    </row>
    <row r="58165" spans="1:3" x14ac:dyDescent="0.25">
      <c r="A58165">
        <v>2465</v>
      </c>
      <c r="B58165" s="1">
        <f>DATE(2006,10,1) + TIME(0,0,0)</f>
        <v>38991</v>
      </c>
      <c r="C58165">
        <v>24.835330963000001</v>
      </c>
    </row>
    <row r="58166" spans="1:3" x14ac:dyDescent="0.25">
      <c r="A58166">
        <v>2496</v>
      </c>
      <c r="B58166" s="1">
        <f>DATE(2006,11,1) + TIME(0,0,0)</f>
        <v>39022</v>
      </c>
      <c r="C58166">
        <v>24.888397217000001</v>
      </c>
    </row>
    <row r="58167" spans="1:3" x14ac:dyDescent="0.25">
      <c r="A58167">
        <v>2526</v>
      </c>
      <c r="B58167" s="1">
        <f>DATE(2006,12,1) + TIME(0,0,0)</f>
        <v>39052</v>
      </c>
      <c r="C58167">
        <v>24.939714431999999</v>
      </c>
    </row>
    <row r="58168" spans="1:3" x14ac:dyDescent="0.25">
      <c r="A58168">
        <v>2557</v>
      </c>
      <c r="B58168" s="1">
        <f>DATE(2007,1,1) + TIME(0,0,0)</f>
        <v>39083</v>
      </c>
      <c r="C58168">
        <v>24.992675780999999</v>
      </c>
    </row>
    <row r="58169" spans="1:3" x14ac:dyDescent="0.25">
      <c r="A58169">
        <v>2588</v>
      </c>
      <c r="B58169" s="1">
        <f>DATE(2007,2,1) + TIME(0,0,0)</f>
        <v>39114</v>
      </c>
      <c r="C58169">
        <v>25.045539856000001</v>
      </c>
    </row>
    <row r="58170" spans="1:3" x14ac:dyDescent="0.25">
      <c r="A58170">
        <v>2616</v>
      </c>
      <c r="B58170" s="1">
        <f>DATE(2007,3,1) + TIME(0,0,0)</f>
        <v>39142</v>
      </c>
      <c r="C58170">
        <v>25.093166351000001</v>
      </c>
    </row>
    <row r="58171" spans="1:3" x14ac:dyDescent="0.25">
      <c r="A58171">
        <v>2647</v>
      </c>
      <c r="B58171" s="1">
        <f>DATE(2007,4,1) + TIME(0,0,0)</f>
        <v>39173</v>
      </c>
      <c r="C58171">
        <v>25.145721435999999</v>
      </c>
    </row>
    <row r="58172" spans="1:3" x14ac:dyDescent="0.25">
      <c r="A58172">
        <v>2677</v>
      </c>
      <c r="B58172" s="1">
        <f>DATE(2007,5,1) + TIME(0,0,0)</f>
        <v>39203</v>
      </c>
      <c r="C58172">
        <v>25.196369171000001</v>
      </c>
    </row>
    <row r="58173" spans="1:3" x14ac:dyDescent="0.25">
      <c r="A58173">
        <v>2708</v>
      </c>
      <c r="B58173" s="1">
        <f>DATE(2007,6,1) + TIME(0,0,0)</f>
        <v>39234</v>
      </c>
      <c r="C58173">
        <v>25.248451233000001</v>
      </c>
    </row>
    <row r="58174" spans="1:3" x14ac:dyDescent="0.25">
      <c r="A58174">
        <v>2738</v>
      </c>
      <c r="B58174" s="1">
        <f>DATE(2007,7,1) + TIME(0,0,0)</f>
        <v>39264</v>
      </c>
      <c r="C58174">
        <v>25.298580170000001</v>
      </c>
    </row>
    <row r="58175" spans="1:3" x14ac:dyDescent="0.25">
      <c r="A58175">
        <v>2769</v>
      </c>
      <c r="B58175" s="1">
        <f>DATE(2007,8,1) + TIME(0,0,0)</f>
        <v>39295</v>
      </c>
      <c r="C58175">
        <v>25.350072861000001</v>
      </c>
    </row>
    <row r="58176" spans="1:3" x14ac:dyDescent="0.25">
      <c r="A58176">
        <v>2800</v>
      </c>
      <c r="B58176" s="1">
        <f>DATE(2007,9,1) + TIME(0,0,0)</f>
        <v>39326</v>
      </c>
      <c r="C58176">
        <v>25.401237488</v>
      </c>
    </row>
    <row r="58177" spans="1:3" x14ac:dyDescent="0.25">
      <c r="A58177">
        <v>2830</v>
      </c>
      <c r="B58177" s="1">
        <f>DATE(2007,10,1) + TIME(0,0,0)</f>
        <v>39356</v>
      </c>
      <c r="C58177">
        <v>25.450426102000002</v>
      </c>
    </row>
    <row r="58178" spans="1:3" x14ac:dyDescent="0.25">
      <c r="A58178">
        <v>2861</v>
      </c>
      <c r="B58178" s="1">
        <f>DATE(2007,11,1) + TIME(0,0,0)</f>
        <v>39387</v>
      </c>
      <c r="C58178">
        <v>25.500905991</v>
      </c>
    </row>
    <row r="58179" spans="1:3" x14ac:dyDescent="0.25">
      <c r="A58179">
        <v>2891</v>
      </c>
      <c r="B58179" s="1">
        <f>DATE(2007,12,1) + TIME(0,0,0)</f>
        <v>39417</v>
      </c>
      <c r="C58179">
        <v>25.549419403000002</v>
      </c>
    </row>
    <row r="58180" spans="1:3" x14ac:dyDescent="0.25">
      <c r="A58180">
        <v>2922</v>
      </c>
      <c r="B58180" s="1">
        <f>DATE(2008,1,1) + TIME(0,0,0)</f>
        <v>39448</v>
      </c>
      <c r="C58180">
        <v>25.599191665999999</v>
      </c>
    </row>
    <row r="58181" spans="1:3" x14ac:dyDescent="0.25">
      <c r="A58181">
        <v>2953</v>
      </c>
      <c r="B58181" s="1">
        <f>DATE(2008,2,1) + TIME(0,0,0)</f>
        <v>39479</v>
      </c>
      <c r="C58181">
        <v>25.648607254000002</v>
      </c>
    </row>
    <row r="58182" spans="1:3" x14ac:dyDescent="0.25">
      <c r="A58182">
        <v>2982</v>
      </c>
      <c r="B58182" s="1">
        <f>DATE(2008,3,1) + TIME(0,0,0)</f>
        <v>39508</v>
      </c>
      <c r="C58182">
        <v>25.694511414000001</v>
      </c>
    </row>
    <row r="58183" spans="1:3" x14ac:dyDescent="0.25">
      <c r="A58183">
        <v>3013</v>
      </c>
      <c r="B58183" s="1">
        <f>DATE(2008,4,1) + TIME(0,0,0)</f>
        <v>39539</v>
      </c>
      <c r="C58183">
        <v>25.743227005000001</v>
      </c>
    </row>
    <row r="58184" spans="1:3" x14ac:dyDescent="0.25">
      <c r="A58184">
        <v>3043</v>
      </c>
      <c r="B58184" s="1">
        <f>DATE(2008,5,1) + TIME(0,0,0)</f>
        <v>39569</v>
      </c>
      <c r="C58184">
        <v>25.79004097</v>
      </c>
    </row>
    <row r="58185" spans="1:3" x14ac:dyDescent="0.25">
      <c r="A58185">
        <v>3074</v>
      </c>
      <c r="B58185" s="1">
        <f>DATE(2008,6,1) + TIME(0,0,0)</f>
        <v>39600</v>
      </c>
      <c r="C58185">
        <v>25.838083266999998</v>
      </c>
    </row>
    <row r="58186" spans="1:3" x14ac:dyDescent="0.25">
      <c r="A58186">
        <v>3104</v>
      </c>
      <c r="B58186" s="1">
        <f>DATE(2008,7,1) + TIME(0,0,0)</f>
        <v>39630</v>
      </c>
      <c r="C58186">
        <v>25.884263992000001</v>
      </c>
    </row>
    <row r="58187" spans="1:3" x14ac:dyDescent="0.25">
      <c r="A58187">
        <v>3135</v>
      </c>
      <c r="B58187" s="1">
        <f>DATE(2008,8,1) + TIME(0,0,0)</f>
        <v>39661</v>
      </c>
      <c r="C58187">
        <v>25.931673050000001</v>
      </c>
    </row>
    <row r="58188" spans="1:3" x14ac:dyDescent="0.25">
      <c r="A58188">
        <v>3166</v>
      </c>
      <c r="B58188" s="1">
        <f>DATE(2008,9,1) + TIME(0,0,0)</f>
        <v>39692</v>
      </c>
      <c r="C58188">
        <v>25.978778839</v>
      </c>
    </row>
    <row r="58189" spans="1:3" x14ac:dyDescent="0.25">
      <c r="A58189">
        <v>3196</v>
      </c>
      <c r="B58189" s="1">
        <f>DATE(2008,10,1) + TIME(0,0,0)</f>
        <v>39722</v>
      </c>
      <c r="C58189">
        <v>26.024085999</v>
      </c>
    </row>
    <row r="58190" spans="1:3" x14ac:dyDescent="0.25">
      <c r="A58190">
        <v>3227</v>
      </c>
      <c r="B58190" s="1">
        <f>DATE(2008,11,1) + TIME(0,0,0)</f>
        <v>39753</v>
      </c>
      <c r="C58190">
        <v>26.070621490000001</v>
      </c>
    </row>
    <row r="58191" spans="1:3" x14ac:dyDescent="0.25">
      <c r="A58191">
        <v>3257</v>
      </c>
      <c r="B58191" s="1">
        <f>DATE(2008,12,1) + TIME(0,0,0)</f>
        <v>39783</v>
      </c>
      <c r="C58191">
        <v>26.115392685</v>
      </c>
    </row>
    <row r="58192" spans="1:3" x14ac:dyDescent="0.25">
      <c r="A58192">
        <v>3288</v>
      </c>
      <c r="B58192" s="1">
        <f>DATE(2009,1,1) + TIME(0,0,0)</f>
        <v>39814</v>
      </c>
      <c r="C58192">
        <v>26.161384583</v>
      </c>
    </row>
    <row r="58193" spans="1:3" x14ac:dyDescent="0.25">
      <c r="A58193">
        <v>3319</v>
      </c>
      <c r="B58193" s="1">
        <f>DATE(2009,2,1) + TIME(0,0,0)</f>
        <v>39845</v>
      </c>
      <c r="C58193">
        <v>26.207105637000002</v>
      </c>
    </row>
    <row r="58194" spans="1:3" x14ac:dyDescent="0.25">
      <c r="A58194">
        <v>3347</v>
      </c>
      <c r="B58194" s="1">
        <f>DATE(2009,3,1) + TIME(0,0,0)</f>
        <v>39873</v>
      </c>
      <c r="C58194">
        <v>26.248168945</v>
      </c>
    </row>
    <row r="58195" spans="1:3" x14ac:dyDescent="0.25">
      <c r="A58195">
        <v>3378</v>
      </c>
      <c r="B58195" s="1">
        <f>DATE(2009,4,1) + TIME(0,0,0)</f>
        <v>39904</v>
      </c>
      <c r="C58195">
        <v>26.293369293000001</v>
      </c>
    </row>
    <row r="58196" spans="1:3" x14ac:dyDescent="0.25">
      <c r="A58196">
        <v>3408</v>
      </c>
      <c r="B58196" s="1">
        <f>DATE(2009,5,1) + TIME(0,0,0)</f>
        <v>39934</v>
      </c>
      <c r="C58196">
        <v>26.336854935000002</v>
      </c>
    </row>
    <row r="58197" spans="1:3" x14ac:dyDescent="0.25">
      <c r="A58197">
        <v>3439</v>
      </c>
      <c r="B58197" s="1">
        <f>DATE(2009,6,1) + TIME(0,0,0)</f>
        <v>39965</v>
      </c>
      <c r="C58197">
        <v>26.381523132000002</v>
      </c>
    </row>
    <row r="58198" spans="1:3" x14ac:dyDescent="0.25">
      <c r="A58198">
        <v>3469</v>
      </c>
      <c r="B58198" s="1">
        <f>DATE(2009,7,1) + TIME(0,0,0)</f>
        <v>39995</v>
      </c>
      <c r="C58198">
        <v>26.424491882000002</v>
      </c>
    </row>
    <row r="58199" spans="1:3" x14ac:dyDescent="0.25">
      <c r="A58199">
        <v>3500</v>
      </c>
      <c r="B58199" s="1">
        <f>DATE(2009,8,1) + TIME(0,0,0)</f>
        <v>40026</v>
      </c>
      <c r="C58199">
        <v>26.468624115000001</v>
      </c>
    </row>
    <row r="58200" spans="1:3" x14ac:dyDescent="0.25">
      <c r="A58200">
        <v>3531</v>
      </c>
      <c r="B58200" s="1">
        <f>DATE(2009,9,1) + TIME(0,0,0)</f>
        <v>40057</v>
      </c>
      <c r="C58200">
        <v>26.512493134</v>
      </c>
    </row>
    <row r="58201" spans="1:3" x14ac:dyDescent="0.25">
      <c r="A58201">
        <v>3561</v>
      </c>
      <c r="B58201" s="1">
        <f>DATE(2009,10,1) + TIME(0,0,0)</f>
        <v>40087</v>
      </c>
      <c r="C58201">
        <v>26.554708480999999</v>
      </c>
    </row>
    <row r="58202" spans="1:3" x14ac:dyDescent="0.25">
      <c r="A58202">
        <v>3592</v>
      </c>
      <c r="B58202" s="1">
        <f>DATE(2009,11,1) + TIME(0,0,0)</f>
        <v>40118</v>
      </c>
      <c r="C58202">
        <v>26.598085402999999</v>
      </c>
    </row>
    <row r="58203" spans="1:3" x14ac:dyDescent="0.25">
      <c r="A58203">
        <v>3622</v>
      </c>
      <c r="B58203" s="1">
        <f>DATE(2009,12,1) + TIME(0,0,0)</f>
        <v>40148</v>
      </c>
      <c r="C58203">
        <v>26.639844893999999</v>
      </c>
    </row>
    <row r="58204" spans="1:3" x14ac:dyDescent="0.25">
      <c r="A58204">
        <v>3653</v>
      </c>
      <c r="B58204" s="1">
        <f>DATE(2010,1,1) + TIME(0,0,0)</f>
        <v>40179</v>
      </c>
      <c r="C58204">
        <v>26.682846069</v>
      </c>
    </row>
    <row r="58205" spans="1:3" x14ac:dyDescent="0.25">
      <c r="A58205">
        <v>3684</v>
      </c>
      <c r="B58205" s="1">
        <f>DATE(2010,2,1) + TIME(0,0,0)</f>
        <v>40210</v>
      </c>
      <c r="C58205">
        <v>26.725673676</v>
      </c>
    </row>
    <row r="58206" spans="1:3" x14ac:dyDescent="0.25">
      <c r="A58206">
        <v>3712</v>
      </c>
      <c r="B58206" s="1">
        <f>DATE(2010,3,1) + TIME(0,0,0)</f>
        <v>40238</v>
      </c>
      <c r="C58206">
        <v>26.764188766</v>
      </c>
    </row>
    <row r="58207" spans="1:3" x14ac:dyDescent="0.25">
      <c r="A58207">
        <v>3743</v>
      </c>
      <c r="B58207" s="1">
        <f>DATE(2010,4,1) + TIME(0,0,0)</f>
        <v>40269</v>
      </c>
      <c r="C58207">
        <v>26.806619644000001</v>
      </c>
    </row>
    <row r="58208" spans="1:3" x14ac:dyDescent="0.25">
      <c r="A58208">
        <v>3773</v>
      </c>
      <c r="B58208" s="1">
        <f>DATE(2010,5,1) + TIME(0,0,0)</f>
        <v>40299</v>
      </c>
      <c r="C58208">
        <v>26.847465515</v>
      </c>
    </row>
    <row r="58209" spans="1:3" x14ac:dyDescent="0.25">
      <c r="A58209">
        <v>3804</v>
      </c>
      <c r="B58209" s="1">
        <f>DATE(2010,6,1) + TIME(0,0,0)</f>
        <v>40330</v>
      </c>
      <c r="C58209">
        <v>26.889430999999998</v>
      </c>
    </row>
    <row r="58210" spans="1:3" x14ac:dyDescent="0.25">
      <c r="A58210">
        <v>3834</v>
      </c>
      <c r="B58210" s="1">
        <f>DATE(2010,7,1) + TIME(0,0,0)</f>
        <v>40360</v>
      </c>
      <c r="C58210">
        <v>26.929805756</v>
      </c>
    </row>
    <row r="58211" spans="1:3" x14ac:dyDescent="0.25">
      <c r="A58211">
        <v>3865</v>
      </c>
      <c r="B58211" s="1">
        <f>DATE(2010,8,1) + TIME(0,0,0)</f>
        <v>40391</v>
      </c>
      <c r="C58211">
        <v>26.971273421999999</v>
      </c>
    </row>
    <row r="58212" spans="1:3" x14ac:dyDescent="0.25">
      <c r="A58212">
        <v>3896</v>
      </c>
      <c r="B58212" s="1">
        <f>DATE(2010,9,1) + TIME(0,0,0)</f>
        <v>40422</v>
      </c>
      <c r="C58212">
        <v>27.012481689000001</v>
      </c>
    </row>
    <row r="58213" spans="1:3" x14ac:dyDescent="0.25">
      <c r="A58213">
        <v>3926</v>
      </c>
      <c r="B58213" s="1">
        <f>DATE(2010,10,1) + TIME(0,0,0)</f>
        <v>40452</v>
      </c>
      <c r="C58213">
        <v>27.052114487000001</v>
      </c>
    </row>
    <row r="58214" spans="1:3" x14ac:dyDescent="0.25">
      <c r="A58214">
        <v>3957</v>
      </c>
      <c r="B58214" s="1">
        <f>DATE(2010,11,1) + TIME(0,0,0)</f>
        <v>40483</v>
      </c>
      <c r="C58214">
        <v>27.092809677000002</v>
      </c>
    </row>
    <row r="58215" spans="1:3" x14ac:dyDescent="0.25">
      <c r="A58215">
        <v>3987</v>
      </c>
      <c r="B58215" s="1">
        <f>DATE(2010,12,1) + TIME(0,0,0)</f>
        <v>40513</v>
      </c>
      <c r="C58215">
        <v>27.131942749</v>
      </c>
    </row>
    <row r="58216" spans="1:3" x14ac:dyDescent="0.25">
      <c r="A58216">
        <v>4018</v>
      </c>
      <c r="B58216" s="1">
        <f>DATE(2011,1,1) + TIME(0,0,0)</f>
        <v>40544</v>
      </c>
      <c r="C58216">
        <v>27.172119141</v>
      </c>
    </row>
    <row r="58217" spans="1:3" x14ac:dyDescent="0.25">
      <c r="A58217">
        <v>4049</v>
      </c>
      <c r="B58217" s="1">
        <f>DATE(2011,2,1) + TIME(0,0,0)</f>
        <v>40575</v>
      </c>
      <c r="C58217">
        <v>27.212038039999999</v>
      </c>
    </row>
    <row r="58218" spans="1:3" x14ac:dyDescent="0.25">
      <c r="A58218">
        <v>4077</v>
      </c>
      <c r="B58218" s="1">
        <f>DATE(2011,3,1) + TIME(0,0,0)</f>
        <v>40603</v>
      </c>
      <c r="C58218">
        <v>27.247875214</v>
      </c>
    </row>
    <row r="58219" spans="1:3" x14ac:dyDescent="0.25">
      <c r="A58219">
        <v>4108</v>
      </c>
      <c r="B58219" s="1">
        <f>DATE(2011,4,1) + TIME(0,0,0)</f>
        <v>40634</v>
      </c>
      <c r="C58219">
        <v>27.287307738999999</v>
      </c>
    </row>
    <row r="58220" spans="1:3" x14ac:dyDescent="0.25">
      <c r="A58220">
        <v>4138</v>
      </c>
      <c r="B58220" s="1">
        <f>DATE(2011,5,1) + TIME(0,0,0)</f>
        <v>40664</v>
      </c>
      <c r="C58220">
        <v>27.325231552000002</v>
      </c>
    </row>
    <row r="58221" spans="1:3" x14ac:dyDescent="0.25">
      <c r="A58221">
        <v>4169</v>
      </c>
      <c r="B58221" s="1">
        <f>DATE(2011,6,1) + TIME(0,0,0)</f>
        <v>40695</v>
      </c>
      <c r="C58221">
        <v>27.364175797000001</v>
      </c>
    </row>
    <row r="58222" spans="1:3" x14ac:dyDescent="0.25">
      <c r="A58222">
        <v>4199</v>
      </c>
      <c r="B58222" s="1">
        <f>DATE(2011,7,1) + TIME(0,0,0)</f>
        <v>40725</v>
      </c>
      <c r="C58222">
        <v>27.401632309</v>
      </c>
    </row>
    <row r="58223" spans="1:3" x14ac:dyDescent="0.25">
      <c r="A58223">
        <v>4230</v>
      </c>
      <c r="B58223" s="1">
        <f>DATE(2011,8,1) + TIME(0,0,0)</f>
        <v>40756</v>
      </c>
      <c r="C58223">
        <v>27.440097809000001</v>
      </c>
    </row>
    <row r="58224" spans="1:3" x14ac:dyDescent="0.25">
      <c r="A58224">
        <v>4261</v>
      </c>
      <c r="B58224" s="1">
        <f>DATE(2011,9,1) + TIME(0,0,0)</f>
        <v>40787</v>
      </c>
      <c r="C58224">
        <v>27.478326797000001</v>
      </c>
    </row>
    <row r="58225" spans="1:3" x14ac:dyDescent="0.25">
      <c r="A58225">
        <v>4291</v>
      </c>
      <c r="B58225" s="1">
        <f>DATE(2011,10,1) + TIME(0,0,0)</f>
        <v>40817</v>
      </c>
      <c r="C58225">
        <v>27.515102385999999</v>
      </c>
    </row>
    <row r="58226" spans="1:3" x14ac:dyDescent="0.25">
      <c r="A58226">
        <v>4322</v>
      </c>
      <c r="B58226" s="1">
        <f>DATE(2011,11,1) + TIME(0,0,0)</f>
        <v>40848</v>
      </c>
      <c r="C58226">
        <v>27.552877425999998</v>
      </c>
    </row>
    <row r="58227" spans="1:3" x14ac:dyDescent="0.25">
      <c r="A58227">
        <v>4352</v>
      </c>
      <c r="B58227" s="1">
        <f>DATE(2011,12,1) + TIME(0,0,0)</f>
        <v>40878</v>
      </c>
      <c r="C58227">
        <v>27.589221953999999</v>
      </c>
    </row>
    <row r="58228" spans="1:3" x14ac:dyDescent="0.25">
      <c r="A58228">
        <v>4383</v>
      </c>
      <c r="B58228" s="1">
        <f>DATE(2012,1,1) + TIME(0,0,0)</f>
        <v>40909</v>
      </c>
      <c r="C58228">
        <v>27.626556396000002</v>
      </c>
    </row>
    <row r="58229" spans="1:3" x14ac:dyDescent="0.25">
      <c r="A58229">
        <v>4414</v>
      </c>
      <c r="B58229" s="1">
        <f>DATE(2012,2,1) + TIME(0,0,0)</f>
        <v>40940</v>
      </c>
      <c r="C58229">
        <v>27.663671493999999</v>
      </c>
    </row>
    <row r="58230" spans="1:3" x14ac:dyDescent="0.25">
      <c r="A58230">
        <v>4443</v>
      </c>
      <c r="B58230" s="1">
        <f>DATE(2012,3,1) + TIME(0,0,0)</f>
        <v>40969</v>
      </c>
      <c r="C58230">
        <v>27.698194504</v>
      </c>
    </row>
    <row r="58231" spans="1:3" x14ac:dyDescent="0.25">
      <c r="A58231">
        <v>4474</v>
      </c>
      <c r="B58231" s="1">
        <f>DATE(2012,4,1) + TIME(0,0,0)</f>
        <v>41000</v>
      </c>
      <c r="C58231">
        <v>27.734884262000001</v>
      </c>
    </row>
    <row r="58232" spans="1:3" x14ac:dyDescent="0.25">
      <c r="A58232">
        <v>4504</v>
      </c>
      <c r="B58232" s="1">
        <f>DATE(2012,5,1) + TIME(0,0,0)</f>
        <v>41030</v>
      </c>
      <c r="C58232">
        <v>27.770185471000001</v>
      </c>
    </row>
    <row r="58233" spans="1:3" x14ac:dyDescent="0.25">
      <c r="A58233">
        <v>4535</v>
      </c>
      <c r="B58233" s="1">
        <f>DATE(2012,6,1) + TIME(0,0,0)</f>
        <v>41061</v>
      </c>
      <c r="C58233">
        <v>27.806447983000002</v>
      </c>
    </row>
    <row r="58234" spans="1:3" x14ac:dyDescent="0.25">
      <c r="A58234">
        <v>4565</v>
      </c>
      <c r="B58234" s="1">
        <f>DATE(2012,7,1) + TIME(0,0,0)</f>
        <v>41091</v>
      </c>
      <c r="C58234">
        <v>27.841335297000001</v>
      </c>
    </row>
    <row r="58235" spans="1:3" x14ac:dyDescent="0.25">
      <c r="A58235">
        <v>4596</v>
      </c>
      <c r="B58235" s="1">
        <f>DATE(2012,8,1) + TIME(0,0,0)</f>
        <v>41122</v>
      </c>
      <c r="C58235">
        <v>27.877172470000001</v>
      </c>
    </row>
    <row r="58236" spans="1:3" x14ac:dyDescent="0.25">
      <c r="A58236">
        <v>4627</v>
      </c>
      <c r="B58236" s="1">
        <f>DATE(2012,9,1) + TIME(0,0,0)</f>
        <v>41153</v>
      </c>
      <c r="C58236">
        <v>27.912794113</v>
      </c>
    </row>
    <row r="58237" spans="1:3" x14ac:dyDescent="0.25">
      <c r="A58237">
        <v>4657</v>
      </c>
      <c r="B58237" s="1">
        <f>DATE(2012,10,1) + TIME(0,0,0)</f>
        <v>41183</v>
      </c>
      <c r="C58237">
        <v>27.947057724</v>
      </c>
    </row>
    <row r="58238" spans="1:3" x14ac:dyDescent="0.25">
      <c r="A58238">
        <v>4688</v>
      </c>
      <c r="B58238" s="1">
        <f>DATE(2012,11,1) + TIME(0,0,0)</f>
        <v>41214</v>
      </c>
      <c r="C58238">
        <v>27.982278824000002</v>
      </c>
    </row>
    <row r="58239" spans="1:3" x14ac:dyDescent="0.25">
      <c r="A58239">
        <v>4718</v>
      </c>
      <c r="B58239" s="1">
        <f>DATE(2012,12,1) + TIME(0,0,0)</f>
        <v>41244</v>
      </c>
      <c r="C58239">
        <v>28.016176223999999</v>
      </c>
    </row>
    <row r="58240" spans="1:3" x14ac:dyDescent="0.25">
      <c r="A58240">
        <v>4749</v>
      </c>
      <c r="B58240" s="1">
        <f>DATE(2013,1,1) + TIME(0,0,0)</f>
        <v>41275</v>
      </c>
      <c r="C58240">
        <v>28.051015853999999</v>
      </c>
    </row>
    <row r="58241" spans="1:3" x14ac:dyDescent="0.25">
      <c r="A58241">
        <v>4780</v>
      </c>
      <c r="B58241" s="1">
        <f>DATE(2013,2,1) + TIME(0,0,0)</f>
        <v>41306</v>
      </c>
      <c r="C58241">
        <v>28.085622786999998</v>
      </c>
    </row>
    <row r="58242" spans="1:3" x14ac:dyDescent="0.25">
      <c r="A58242">
        <v>4808</v>
      </c>
      <c r="B58242" s="1">
        <f>DATE(2013,3,1) + TIME(0,0,0)</f>
        <v>41334</v>
      </c>
      <c r="C58242">
        <v>28.116682053000002</v>
      </c>
    </row>
    <row r="58243" spans="1:3" x14ac:dyDescent="0.25">
      <c r="A58243">
        <v>4839</v>
      </c>
      <c r="B58243" s="1">
        <f>DATE(2013,4,1) + TIME(0,0,0)</f>
        <v>41365</v>
      </c>
      <c r="C58243">
        <v>28.150882720999999</v>
      </c>
    </row>
    <row r="58244" spans="1:3" x14ac:dyDescent="0.25">
      <c r="A58244">
        <v>4869</v>
      </c>
      <c r="B58244" s="1">
        <f>DATE(2013,5,1) + TIME(0,0,0)</f>
        <v>41395</v>
      </c>
      <c r="C58244">
        <v>28.183807373</v>
      </c>
    </row>
    <row r="58245" spans="1:3" x14ac:dyDescent="0.25">
      <c r="A58245">
        <v>4900</v>
      </c>
      <c r="B58245" s="1">
        <f>DATE(2013,6,1) + TIME(0,0,0)</f>
        <v>41426</v>
      </c>
      <c r="C58245">
        <v>28.217607498</v>
      </c>
    </row>
    <row r="58246" spans="1:3" x14ac:dyDescent="0.25">
      <c r="A58246">
        <v>4930</v>
      </c>
      <c r="B58246" s="1">
        <f>DATE(2013,7,1) + TIME(0,0,0)</f>
        <v>41456</v>
      </c>
      <c r="C58246">
        <v>28.250196457000001</v>
      </c>
    </row>
    <row r="58247" spans="1:3" x14ac:dyDescent="0.25">
      <c r="A58247">
        <v>4961</v>
      </c>
      <c r="B58247" s="1">
        <f>DATE(2013,8,1) + TIME(0,0,0)</f>
        <v>41487</v>
      </c>
      <c r="C58247">
        <v>28.283498764000001</v>
      </c>
    </row>
    <row r="58248" spans="1:3" x14ac:dyDescent="0.25">
      <c r="A58248">
        <v>4992</v>
      </c>
      <c r="B58248" s="1">
        <f>DATE(2013,9,1) + TIME(0,0,0)</f>
        <v>41518</v>
      </c>
      <c r="C58248">
        <v>28.317058563</v>
      </c>
    </row>
    <row r="58249" spans="1:3" x14ac:dyDescent="0.25">
      <c r="A58249">
        <v>5022</v>
      </c>
      <c r="B58249" s="1">
        <f>DATE(2013,10,1) + TIME(0,0,0)</f>
        <v>41548</v>
      </c>
      <c r="C58249">
        <v>28.348880768000001</v>
      </c>
    </row>
    <row r="58250" spans="1:3" x14ac:dyDescent="0.25">
      <c r="A58250">
        <v>5053</v>
      </c>
      <c r="B58250" s="1">
        <f>DATE(2013,11,1) + TIME(0,0,0)</f>
        <v>41579</v>
      </c>
      <c r="C58250">
        <v>28.381738663</v>
      </c>
    </row>
    <row r="58251" spans="1:3" x14ac:dyDescent="0.25">
      <c r="A58251">
        <v>5083</v>
      </c>
      <c r="B58251" s="1">
        <f>DATE(2013,12,1) + TIME(0,0,0)</f>
        <v>41609</v>
      </c>
      <c r="C58251">
        <v>28.413274765000001</v>
      </c>
    </row>
    <row r="58252" spans="1:3" x14ac:dyDescent="0.25">
      <c r="A58252">
        <v>5114</v>
      </c>
      <c r="B58252" s="1">
        <f>DATE(2014,1,1) + TIME(0,0,0)</f>
        <v>41640</v>
      </c>
      <c r="C58252">
        <v>28.445705413999999</v>
      </c>
    </row>
    <row r="58253" spans="1:3" x14ac:dyDescent="0.25">
      <c r="A58253">
        <v>5145</v>
      </c>
      <c r="B58253" s="1">
        <f>DATE(2014,2,1) + TIME(0,0,0)</f>
        <v>41671</v>
      </c>
      <c r="C58253">
        <v>28.477937698000002</v>
      </c>
    </row>
    <row r="58254" spans="1:3" x14ac:dyDescent="0.25">
      <c r="A58254">
        <v>5173</v>
      </c>
      <c r="B58254" s="1">
        <f>DATE(2014,3,1) + TIME(0,0,0)</f>
        <v>41699</v>
      </c>
      <c r="C58254">
        <v>28.506950377999999</v>
      </c>
    </row>
    <row r="58255" spans="1:3" x14ac:dyDescent="0.25">
      <c r="A58255">
        <v>5204</v>
      </c>
      <c r="B58255" s="1">
        <f>DATE(2014,4,1) + TIME(0,0,0)</f>
        <v>41730</v>
      </c>
      <c r="C58255">
        <v>28.538755417000001</v>
      </c>
    </row>
    <row r="58256" spans="1:3" x14ac:dyDescent="0.25">
      <c r="A58256">
        <v>5234</v>
      </c>
      <c r="B58256" s="1">
        <f>DATE(2014,5,1) + TIME(0,0,0)</f>
        <v>41760</v>
      </c>
      <c r="C58256">
        <v>28.569690703999999</v>
      </c>
    </row>
    <row r="58257" spans="1:3" x14ac:dyDescent="0.25">
      <c r="A58257">
        <v>5265</v>
      </c>
      <c r="B58257" s="1">
        <f>DATE(2014,6,1) + TIME(0,0,0)</f>
        <v>41791</v>
      </c>
      <c r="C58257">
        <v>28.601097107000001</v>
      </c>
    </row>
    <row r="58258" spans="1:3" x14ac:dyDescent="0.25">
      <c r="A58258">
        <v>5295</v>
      </c>
      <c r="B58258" s="1">
        <f>DATE(2014,7,1) + TIME(0,0,0)</f>
        <v>41821</v>
      </c>
      <c r="C58258">
        <v>28.631460189999999</v>
      </c>
    </row>
    <row r="58259" spans="1:3" x14ac:dyDescent="0.25">
      <c r="A58259">
        <v>5326</v>
      </c>
      <c r="B58259" s="1">
        <f>DATE(2014,8,1) + TIME(0,0,0)</f>
        <v>41852</v>
      </c>
      <c r="C58259">
        <v>28.662736893000002</v>
      </c>
    </row>
    <row r="58260" spans="1:3" x14ac:dyDescent="0.25">
      <c r="A58260">
        <v>5357</v>
      </c>
      <c r="B58260" s="1">
        <f>DATE(2014,9,1) + TIME(0,0,0)</f>
        <v>41883</v>
      </c>
      <c r="C58260">
        <v>28.693569183000001</v>
      </c>
    </row>
    <row r="58261" spans="1:3" x14ac:dyDescent="0.25">
      <c r="A58261">
        <v>5387</v>
      </c>
      <c r="B58261" s="1">
        <f>DATE(2014,10,1) + TIME(0,0,0)</f>
        <v>41913</v>
      </c>
      <c r="C58261">
        <v>28.723722458000001</v>
      </c>
    </row>
    <row r="58262" spans="1:3" x14ac:dyDescent="0.25">
      <c r="A58262">
        <v>5418</v>
      </c>
      <c r="B58262" s="1">
        <f>DATE(2014,11,1) + TIME(0,0,0)</f>
        <v>41944</v>
      </c>
      <c r="C58262">
        <v>28.754316330000002</v>
      </c>
    </row>
    <row r="58263" spans="1:3" x14ac:dyDescent="0.25">
      <c r="A58263">
        <v>5448</v>
      </c>
      <c r="B58263" s="1">
        <f>DATE(2014,12,1) + TIME(0,0,0)</f>
        <v>41974</v>
      </c>
      <c r="C58263">
        <v>28.783760071</v>
      </c>
    </row>
    <row r="58264" spans="1:3" x14ac:dyDescent="0.25">
      <c r="A58264">
        <v>5479</v>
      </c>
      <c r="B58264" s="1">
        <f>DATE(2015,1,1) + TIME(0,0,0)</f>
        <v>42005</v>
      </c>
      <c r="C58264">
        <v>28.814023972000001</v>
      </c>
    </row>
    <row r="58265" spans="1:3" x14ac:dyDescent="0.25">
      <c r="A58265">
        <v>5510</v>
      </c>
      <c r="B58265" s="1">
        <f>DATE(2015,2,1) + TIME(0,0,0)</f>
        <v>42036</v>
      </c>
      <c r="C58265">
        <v>28.844142913999999</v>
      </c>
    </row>
    <row r="58266" spans="1:3" x14ac:dyDescent="0.25">
      <c r="A58266">
        <v>5538</v>
      </c>
      <c r="B58266" s="1">
        <f>DATE(2015,3,1) + TIME(0,0,0)</f>
        <v>42064</v>
      </c>
      <c r="C58266">
        <v>28.871225357</v>
      </c>
    </row>
    <row r="58267" spans="1:3" x14ac:dyDescent="0.25">
      <c r="A58267">
        <v>5569</v>
      </c>
      <c r="B58267" s="1">
        <f>DATE(2015,4,1) + TIME(0,0,0)</f>
        <v>42095</v>
      </c>
      <c r="C58267">
        <v>28.901042938</v>
      </c>
    </row>
    <row r="58268" spans="1:3" x14ac:dyDescent="0.25">
      <c r="A58268">
        <v>5599</v>
      </c>
      <c r="B58268" s="1">
        <f>DATE(2015,5,1) + TIME(0,0,0)</f>
        <v>42125</v>
      </c>
      <c r="C58268">
        <v>28.929779053000001</v>
      </c>
    </row>
    <row r="58269" spans="1:3" x14ac:dyDescent="0.25">
      <c r="A58269">
        <v>5630</v>
      </c>
      <c r="B58269" s="1">
        <f>DATE(2015,6,1) + TIME(0,0,0)</f>
        <v>42156</v>
      </c>
      <c r="C58269">
        <v>28.959245681999999</v>
      </c>
    </row>
    <row r="58270" spans="1:3" x14ac:dyDescent="0.25">
      <c r="A58270">
        <v>5660</v>
      </c>
      <c r="B58270" s="1">
        <f>DATE(2015,7,1) + TIME(0,0,0)</f>
        <v>42186</v>
      </c>
      <c r="C58270">
        <v>28.987781524999999</v>
      </c>
    </row>
    <row r="58271" spans="1:3" x14ac:dyDescent="0.25">
      <c r="A58271">
        <v>5691</v>
      </c>
      <c r="B58271" s="1">
        <f>DATE(2015,8,1) + TIME(0,0,0)</f>
        <v>42217</v>
      </c>
      <c r="C58271">
        <v>29.016927719000002</v>
      </c>
    </row>
    <row r="58272" spans="1:3" x14ac:dyDescent="0.25">
      <c r="A58272">
        <v>5722</v>
      </c>
      <c r="B58272" s="1">
        <f>DATE(2015,9,1) + TIME(0,0,0)</f>
        <v>42248</v>
      </c>
      <c r="C58272">
        <v>29.046049117999999</v>
      </c>
    </row>
    <row r="58273" spans="1:3" x14ac:dyDescent="0.25">
      <c r="A58273">
        <v>5752</v>
      </c>
      <c r="B58273" s="1">
        <f>DATE(2015,10,1) + TIME(0,0,0)</f>
        <v>42278</v>
      </c>
      <c r="C58273">
        <v>29.073940276999998</v>
      </c>
    </row>
    <row r="58274" spans="1:3" x14ac:dyDescent="0.25">
      <c r="A58274">
        <v>5783</v>
      </c>
      <c r="B58274" s="1">
        <f>DATE(2015,11,1) + TIME(0,0,0)</f>
        <v>42309</v>
      </c>
      <c r="C58274">
        <v>29.102758408</v>
      </c>
    </row>
    <row r="58275" spans="1:3" x14ac:dyDescent="0.25">
      <c r="A58275">
        <v>5813</v>
      </c>
      <c r="B58275" s="1">
        <f>DATE(2015,12,1) + TIME(0,0,0)</f>
        <v>42339</v>
      </c>
      <c r="C58275">
        <v>29.130357742000001</v>
      </c>
    </row>
    <row r="58276" spans="1:3" x14ac:dyDescent="0.25">
      <c r="A58276">
        <v>5844</v>
      </c>
      <c r="B58276" s="1">
        <f>DATE(2016,1,1) + TIME(0,0,0)</f>
        <v>42370</v>
      </c>
      <c r="C58276">
        <v>29.158826827999999</v>
      </c>
    </row>
    <row r="58277" spans="1:3" x14ac:dyDescent="0.25">
      <c r="A58277">
        <v>5875</v>
      </c>
      <c r="B58277" s="1">
        <f>DATE(2016,2,1) + TIME(0,0,0)</f>
        <v>42401</v>
      </c>
      <c r="C58277">
        <v>29.187042236</v>
      </c>
    </row>
    <row r="58278" spans="1:3" x14ac:dyDescent="0.25">
      <c r="A58278">
        <v>5904</v>
      </c>
      <c r="B58278" s="1">
        <f>DATE(2016,3,1) + TIME(0,0,0)</f>
        <v>42430</v>
      </c>
      <c r="C58278">
        <v>29.213447571</v>
      </c>
    </row>
    <row r="58279" spans="1:3" x14ac:dyDescent="0.25">
      <c r="A58279">
        <v>5935</v>
      </c>
      <c r="B58279" s="1">
        <f>DATE(2016,4,1) + TIME(0,0,0)</f>
        <v>42461</v>
      </c>
      <c r="C58279">
        <v>29.241415023999998</v>
      </c>
    </row>
    <row r="58280" spans="1:3" x14ac:dyDescent="0.25">
      <c r="A58280">
        <v>5965</v>
      </c>
      <c r="B58280" s="1">
        <f>DATE(2016,5,1) + TIME(0,0,0)</f>
        <v>42491</v>
      </c>
      <c r="C58280">
        <v>29.268323897999998</v>
      </c>
    </row>
    <row r="58281" spans="1:3" x14ac:dyDescent="0.25">
      <c r="A58281">
        <v>5996</v>
      </c>
      <c r="B58281" s="1">
        <f>DATE(2016,6,1) + TIME(0,0,0)</f>
        <v>42522</v>
      </c>
      <c r="C58281">
        <v>29.296096802000001</v>
      </c>
    </row>
    <row r="58282" spans="1:3" x14ac:dyDescent="0.25">
      <c r="A58282">
        <v>6026</v>
      </c>
      <c r="B58282" s="1">
        <f>DATE(2016,7,1) + TIME(0,0,0)</f>
        <v>42552</v>
      </c>
      <c r="C58282">
        <v>29.322786331</v>
      </c>
    </row>
    <row r="58283" spans="1:3" x14ac:dyDescent="0.25">
      <c r="A58283">
        <v>6057</v>
      </c>
      <c r="B58283" s="1">
        <f>DATE(2016,8,1) + TIME(0,0,0)</f>
        <v>42583</v>
      </c>
      <c r="C58283">
        <v>29.350221634</v>
      </c>
    </row>
    <row r="58284" spans="1:3" x14ac:dyDescent="0.25">
      <c r="A58284">
        <v>6088</v>
      </c>
      <c r="B58284" s="1">
        <f>DATE(2016,9,1) + TIME(0,0,0)</f>
        <v>42614</v>
      </c>
      <c r="C58284">
        <v>29.377529144</v>
      </c>
    </row>
    <row r="58285" spans="1:3" x14ac:dyDescent="0.25">
      <c r="A58285">
        <v>6118</v>
      </c>
      <c r="B58285" s="1">
        <f>DATE(2016,10,1) + TIME(0,0,0)</f>
        <v>42644</v>
      </c>
      <c r="C58285">
        <v>29.403837203999998</v>
      </c>
    </row>
    <row r="58286" spans="1:3" x14ac:dyDescent="0.25">
      <c r="A58286">
        <v>6149</v>
      </c>
      <c r="B58286" s="1">
        <f>DATE(2016,11,1) + TIME(0,0,0)</f>
        <v>42675</v>
      </c>
      <c r="C58286">
        <v>29.430881500000002</v>
      </c>
    </row>
    <row r="58287" spans="1:3" x14ac:dyDescent="0.25">
      <c r="A58287">
        <v>6179</v>
      </c>
      <c r="B58287" s="1">
        <f>DATE(2016,12,1) + TIME(0,0,0)</f>
        <v>42705</v>
      </c>
      <c r="C58287">
        <v>29.456928253000001</v>
      </c>
    </row>
    <row r="58288" spans="1:3" x14ac:dyDescent="0.25">
      <c r="A58288">
        <v>6210</v>
      </c>
      <c r="B58288" s="1">
        <f>DATE(2017,1,1) + TIME(0,0,0)</f>
        <v>42736</v>
      </c>
      <c r="C58288">
        <v>29.483718872000001</v>
      </c>
    </row>
    <row r="58289" spans="1:3" x14ac:dyDescent="0.25">
      <c r="A58289">
        <v>6241</v>
      </c>
      <c r="B58289" s="1">
        <f>DATE(2017,2,1) + TIME(0,0,0)</f>
        <v>42767</v>
      </c>
      <c r="C58289">
        <v>29.510387421000001</v>
      </c>
    </row>
    <row r="58290" spans="1:3" x14ac:dyDescent="0.25">
      <c r="A58290">
        <v>6269</v>
      </c>
      <c r="B58290" s="1">
        <f>DATE(2017,3,1) + TIME(0,0,0)</f>
        <v>42795</v>
      </c>
      <c r="C58290">
        <v>29.53437233</v>
      </c>
    </row>
    <row r="58291" spans="1:3" x14ac:dyDescent="0.25">
      <c r="A58291">
        <v>6300</v>
      </c>
      <c r="B58291" s="1">
        <f>DATE(2017,4,1) + TIME(0,0,0)</f>
        <v>42826</v>
      </c>
      <c r="C58291">
        <v>29.560810089</v>
      </c>
    </row>
    <row r="58292" spans="1:3" x14ac:dyDescent="0.25">
      <c r="A58292">
        <v>6330</v>
      </c>
      <c r="B58292" s="1">
        <f>DATE(2017,5,1) + TIME(0,0,0)</f>
        <v>42856</v>
      </c>
      <c r="C58292">
        <v>29.586282730000001</v>
      </c>
    </row>
    <row r="58293" spans="1:3" x14ac:dyDescent="0.25">
      <c r="A58293">
        <v>6361</v>
      </c>
      <c r="B58293" s="1">
        <f>DATE(2017,6,1) + TIME(0,0,0)</f>
        <v>42887</v>
      </c>
      <c r="C58293">
        <v>29.612487793</v>
      </c>
    </row>
    <row r="58294" spans="1:3" x14ac:dyDescent="0.25">
      <c r="A58294">
        <v>6391</v>
      </c>
      <c r="B58294" s="1">
        <f>DATE(2017,7,1) + TIME(0,0,0)</f>
        <v>42917</v>
      </c>
      <c r="C58294">
        <v>29.637737273999999</v>
      </c>
    </row>
    <row r="58295" spans="1:3" x14ac:dyDescent="0.25">
      <c r="A58295">
        <v>6422</v>
      </c>
      <c r="B58295" s="1">
        <f>DATE(2017,8,1) + TIME(0,0,0)</f>
        <v>42948</v>
      </c>
      <c r="C58295">
        <v>29.663713455</v>
      </c>
    </row>
    <row r="58296" spans="1:3" x14ac:dyDescent="0.25">
      <c r="A58296">
        <v>6453</v>
      </c>
      <c r="B58296" s="1">
        <f>DATE(2017,9,1) + TIME(0,0,0)</f>
        <v>42979</v>
      </c>
      <c r="C58296">
        <v>29.689575195</v>
      </c>
    </row>
    <row r="58297" spans="1:3" x14ac:dyDescent="0.25">
      <c r="A58297">
        <v>6483</v>
      </c>
      <c r="B58297" s="1">
        <f>DATE(2017,10,1) + TIME(0,0,0)</f>
        <v>43009</v>
      </c>
      <c r="C58297">
        <v>29.714492797999998</v>
      </c>
    </row>
    <row r="58298" spans="1:3" x14ac:dyDescent="0.25">
      <c r="A58298">
        <v>6514</v>
      </c>
      <c r="B58298" s="1">
        <f>DATE(2017,11,1) + TIME(0,0,0)</f>
        <v>43040</v>
      </c>
      <c r="C58298">
        <v>29.740129470999999</v>
      </c>
    </row>
    <row r="58299" spans="1:3" x14ac:dyDescent="0.25">
      <c r="A58299">
        <v>6544</v>
      </c>
      <c r="B58299" s="1">
        <f>DATE(2017,12,1) + TIME(0,0,0)</f>
        <v>43070</v>
      </c>
      <c r="C58299">
        <v>29.764831543</v>
      </c>
    </row>
    <row r="58300" spans="1:3" x14ac:dyDescent="0.25">
      <c r="A58300">
        <v>6575</v>
      </c>
      <c r="B58300" s="1">
        <f>DATE(2018,1,1) + TIME(0,0,0)</f>
        <v>43101</v>
      </c>
      <c r="C58300">
        <v>29.790246964000001</v>
      </c>
    </row>
    <row r="58301" spans="1:3" x14ac:dyDescent="0.25">
      <c r="A58301">
        <v>6606</v>
      </c>
      <c r="B58301" s="1">
        <f>DATE(2018,2,1) + TIME(0,0,0)</f>
        <v>43132</v>
      </c>
      <c r="C58301">
        <v>29.815553664999999</v>
      </c>
    </row>
    <row r="58302" spans="1:3" x14ac:dyDescent="0.25">
      <c r="A58302">
        <v>6634</v>
      </c>
      <c r="B58302" s="1">
        <f>DATE(2018,3,1) + TIME(0,0,0)</f>
        <v>43160</v>
      </c>
      <c r="C58302">
        <v>29.838319777999999</v>
      </c>
    </row>
    <row r="58303" spans="1:3" x14ac:dyDescent="0.25">
      <c r="A58303">
        <v>6665</v>
      </c>
      <c r="B58303" s="1">
        <f>DATE(2018,4,1) + TIME(0,0,0)</f>
        <v>43191</v>
      </c>
      <c r="C58303">
        <v>29.863420485999999</v>
      </c>
    </row>
    <row r="58304" spans="1:3" x14ac:dyDescent="0.25">
      <c r="A58304">
        <v>6695</v>
      </c>
      <c r="B58304" s="1">
        <f>DATE(2018,5,1) + TIME(0,0,0)</f>
        <v>43221</v>
      </c>
      <c r="C58304">
        <v>29.887611389</v>
      </c>
    </row>
    <row r="58305" spans="1:3" x14ac:dyDescent="0.25">
      <c r="A58305">
        <v>6726</v>
      </c>
      <c r="B58305" s="1">
        <f>DATE(2018,6,1) + TIME(0,0,0)</f>
        <v>43252</v>
      </c>
      <c r="C58305">
        <v>29.912508011</v>
      </c>
    </row>
    <row r="58306" spans="1:3" x14ac:dyDescent="0.25">
      <c r="A58306">
        <v>6756</v>
      </c>
      <c r="B58306" s="1">
        <f>DATE(2018,7,1) + TIME(0,0,0)</f>
        <v>43282</v>
      </c>
      <c r="C58306">
        <v>29.936502457</v>
      </c>
    </row>
    <row r="58307" spans="1:3" x14ac:dyDescent="0.25">
      <c r="A58307">
        <v>6787</v>
      </c>
      <c r="B58307" s="1">
        <f>DATE(2018,8,1) + TIME(0,0,0)</f>
        <v>43313</v>
      </c>
      <c r="C58307">
        <v>29.961198806999999</v>
      </c>
    </row>
    <row r="58308" spans="1:3" x14ac:dyDescent="0.25">
      <c r="A58308">
        <v>6818</v>
      </c>
      <c r="B58308" s="1">
        <f>DATE(2018,9,1) + TIME(0,0,0)</f>
        <v>43344</v>
      </c>
      <c r="C58308">
        <v>29.985794067</v>
      </c>
    </row>
    <row r="58309" spans="1:3" x14ac:dyDescent="0.25">
      <c r="A58309">
        <v>6848</v>
      </c>
      <c r="B58309" s="1">
        <f>DATE(2018,10,1) + TIME(0,0,0)</f>
        <v>43374</v>
      </c>
      <c r="C58309">
        <v>30.009502411</v>
      </c>
    </row>
    <row r="58310" spans="1:3" x14ac:dyDescent="0.25">
      <c r="A58310">
        <v>6879</v>
      </c>
      <c r="B58310" s="1">
        <f>DATE(2018,11,1) + TIME(0,0,0)</f>
        <v>43405</v>
      </c>
      <c r="C58310">
        <v>30.033905029</v>
      </c>
    </row>
    <row r="58311" spans="1:3" x14ac:dyDescent="0.25">
      <c r="A58311">
        <v>6909</v>
      </c>
      <c r="B58311" s="1">
        <f>DATE(2018,12,1) + TIME(0,0,0)</f>
        <v>43435</v>
      </c>
      <c r="C58311">
        <v>30.057428359999999</v>
      </c>
    </row>
    <row r="58312" spans="1:3" x14ac:dyDescent="0.25">
      <c r="A58312">
        <v>6940</v>
      </c>
      <c r="B58312" s="1">
        <f>DATE(2019,1,1) + TIME(0,0,0)</f>
        <v>43466</v>
      </c>
      <c r="C58312">
        <v>30.081642151</v>
      </c>
    </row>
    <row r="58313" spans="1:3" x14ac:dyDescent="0.25">
      <c r="A58313">
        <v>6971</v>
      </c>
      <c r="B58313" s="1">
        <f>DATE(2019,2,1) + TIME(0,0,0)</f>
        <v>43497</v>
      </c>
      <c r="C58313">
        <v>30.105760574000001</v>
      </c>
    </row>
    <row r="58314" spans="1:3" x14ac:dyDescent="0.25">
      <c r="A58314">
        <v>6999</v>
      </c>
      <c r="B58314" s="1">
        <f>DATE(2019,3,1) + TIME(0,0,0)</f>
        <v>43525</v>
      </c>
      <c r="C58314">
        <v>30.127464293999999</v>
      </c>
    </row>
    <row r="58315" spans="1:3" x14ac:dyDescent="0.25">
      <c r="A58315">
        <v>7030</v>
      </c>
      <c r="B58315" s="1">
        <f>DATE(2019,4,1) + TIME(0,0,0)</f>
        <v>43556</v>
      </c>
      <c r="C58315">
        <v>30.151405334</v>
      </c>
    </row>
    <row r="58316" spans="1:3" x14ac:dyDescent="0.25">
      <c r="A58316">
        <v>7060</v>
      </c>
      <c r="B58316" s="1">
        <f>DATE(2019,5,1) + TIME(0,0,0)</f>
        <v>43586</v>
      </c>
      <c r="C58316">
        <v>30.174486160000001</v>
      </c>
    </row>
    <row r="58317" spans="1:3" x14ac:dyDescent="0.25">
      <c r="A58317">
        <v>7091</v>
      </c>
      <c r="B58317" s="1">
        <f>DATE(2019,6,1) + TIME(0,0,0)</f>
        <v>43617</v>
      </c>
      <c r="C58317">
        <v>30.198246002000001</v>
      </c>
    </row>
    <row r="58318" spans="1:3" x14ac:dyDescent="0.25">
      <c r="A58318">
        <v>7121</v>
      </c>
      <c r="B58318" s="1">
        <f>DATE(2019,7,1) + TIME(0,0,0)</f>
        <v>43647</v>
      </c>
      <c r="C58318">
        <v>30.221155166999999</v>
      </c>
    </row>
    <row r="58319" spans="1:3" x14ac:dyDescent="0.25">
      <c r="A58319">
        <v>7152</v>
      </c>
      <c r="B58319" s="1">
        <f>DATE(2019,8,1) + TIME(0,0,0)</f>
        <v>43678</v>
      </c>
      <c r="C58319">
        <v>30.244741439999999</v>
      </c>
    </row>
    <row r="58320" spans="1:3" x14ac:dyDescent="0.25">
      <c r="A58320">
        <v>7183</v>
      </c>
      <c r="B58320" s="1">
        <f>DATE(2019,9,1) + TIME(0,0,0)</f>
        <v>43709</v>
      </c>
      <c r="C58320">
        <v>30.268238067999999</v>
      </c>
    </row>
    <row r="58321" spans="1:3" x14ac:dyDescent="0.25">
      <c r="A58321">
        <v>7213</v>
      </c>
      <c r="B58321" s="1">
        <f>DATE(2019,10,1) + TIME(0,0,0)</f>
        <v>43739</v>
      </c>
      <c r="C58321">
        <v>30.290893555</v>
      </c>
    </row>
    <row r="58322" spans="1:3" x14ac:dyDescent="0.25">
      <c r="A58322">
        <v>7244</v>
      </c>
      <c r="B58322" s="1">
        <f>DATE(2019,11,1) + TIME(0,0,0)</f>
        <v>43770</v>
      </c>
      <c r="C58322">
        <v>30.314218521000001</v>
      </c>
    </row>
    <row r="58323" spans="1:3" x14ac:dyDescent="0.25">
      <c r="A58323">
        <v>7274</v>
      </c>
      <c r="B58323" s="1">
        <f>DATE(2019,12,1) + TIME(0,0,0)</f>
        <v>43800</v>
      </c>
      <c r="C58323">
        <v>30.336709976000002</v>
      </c>
    </row>
    <row r="58324" spans="1:3" x14ac:dyDescent="0.25">
      <c r="A58324">
        <v>7305</v>
      </c>
      <c r="B58324" s="1">
        <f>DATE(2020,1,1) + TIME(0,0,0)</f>
        <v>43831</v>
      </c>
      <c r="C58324">
        <v>30.359869003</v>
      </c>
    </row>
    <row r="58325" spans="1:3" x14ac:dyDescent="0.25">
      <c r="A58325">
        <v>7336</v>
      </c>
      <c r="B58325" s="1">
        <f>DATE(2020,2,1) + TIME(0,0,0)</f>
        <v>43862</v>
      </c>
      <c r="C58325">
        <v>30.382942199999999</v>
      </c>
    </row>
    <row r="58326" spans="1:3" x14ac:dyDescent="0.25">
      <c r="A58326">
        <v>7365</v>
      </c>
      <c r="B58326" s="1">
        <f>DATE(2020,3,1) + TIME(0,0,0)</f>
        <v>43891</v>
      </c>
      <c r="C58326">
        <v>30.40445137</v>
      </c>
    </row>
    <row r="58327" spans="1:3" x14ac:dyDescent="0.25">
      <c r="A58327">
        <v>7396</v>
      </c>
      <c r="B58327" s="1">
        <f>DATE(2020,4,1) + TIME(0,0,0)</f>
        <v>43922</v>
      </c>
      <c r="C58327">
        <v>30.427362442</v>
      </c>
    </row>
    <row r="58328" spans="1:3" x14ac:dyDescent="0.25">
      <c r="A58328">
        <v>7426</v>
      </c>
      <c r="B58328" s="1">
        <f>DATE(2020,5,1) + TIME(0,0,0)</f>
        <v>43952</v>
      </c>
      <c r="C58328">
        <v>30.449457168999999</v>
      </c>
    </row>
    <row r="58329" spans="1:3" x14ac:dyDescent="0.25">
      <c r="A58329">
        <v>7457</v>
      </c>
      <c r="B58329" s="1">
        <f>DATE(2020,6,1) + TIME(0,0,0)</f>
        <v>43983</v>
      </c>
      <c r="C58329">
        <v>30.472208023</v>
      </c>
    </row>
    <row r="58330" spans="1:3" x14ac:dyDescent="0.25">
      <c r="A58330">
        <v>7487</v>
      </c>
      <c r="B58330" s="1">
        <f>DATE(2020,7,1) + TIME(0,0,0)</f>
        <v>44013</v>
      </c>
      <c r="C58330">
        <v>30.494148253999999</v>
      </c>
    </row>
    <row r="58331" spans="1:3" x14ac:dyDescent="0.25">
      <c r="A58331">
        <v>7518</v>
      </c>
      <c r="B58331" s="1">
        <f>DATE(2020,8,1) + TIME(0,0,0)</f>
        <v>44044</v>
      </c>
      <c r="C58331">
        <v>30.516740799000001</v>
      </c>
    </row>
    <row r="58332" spans="1:3" x14ac:dyDescent="0.25">
      <c r="A58332">
        <v>7549</v>
      </c>
      <c r="B58332" s="1">
        <f>DATE(2020,9,1) + TIME(0,0,0)</f>
        <v>44075</v>
      </c>
      <c r="C58332">
        <v>30.539255141999998</v>
      </c>
    </row>
    <row r="58333" spans="1:3" x14ac:dyDescent="0.25">
      <c r="A58333">
        <v>7579</v>
      </c>
      <c r="B58333" s="1">
        <f>DATE(2020,10,1) + TIME(0,0,0)</f>
        <v>44105</v>
      </c>
      <c r="C58333">
        <v>30.560966491999999</v>
      </c>
    </row>
    <row r="58334" spans="1:3" x14ac:dyDescent="0.25">
      <c r="A58334">
        <v>7610</v>
      </c>
      <c r="B58334" s="1">
        <f>DATE(2020,11,1) + TIME(0,0,0)</f>
        <v>44136</v>
      </c>
      <c r="C58334">
        <v>30.583326339999999</v>
      </c>
    </row>
    <row r="58335" spans="1:3" x14ac:dyDescent="0.25">
      <c r="A58335">
        <v>7640</v>
      </c>
      <c r="B58335" s="1">
        <f>DATE(2020,12,1) + TIME(0,0,0)</f>
        <v>44166</v>
      </c>
      <c r="C58335">
        <v>30.604888916</v>
      </c>
    </row>
    <row r="58336" spans="1:3" x14ac:dyDescent="0.25">
      <c r="A58336">
        <v>7671</v>
      </c>
      <c r="B58336" s="1">
        <f>DATE(2021,1,1) + TIME(0,0,0)</f>
        <v>44197</v>
      </c>
      <c r="C58336">
        <v>30.627094269000001</v>
      </c>
    </row>
    <row r="58337" spans="1:3" x14ac:dyDescent="0.25">
      <c r="A58337">
        <v>7702</v>
      </c>
      <c r="B58337" s="1">
        <f>DATE(2021,2,1) + TIME(0,0,0)</f>
        <v>44228</v>
      </c>
      <c r="C58337">
        <v>30.64922142</v>
      </c>
    </row>
    <row r="58338" spans="1:3" x14ac:dyDescent="0.25">
      <c r="A58338">
        <v>7730</v>
      </c>
      <c r="B58338" s="1">
        <f>DATE(2021,3,1) + TIME(0,0,0)</f>
        <v>44256</v>
      </c>
      <c r="C58338">
        <v>30.669139862000002</v>
      </c>
    </row>
    <row r="58339" spans="1:3" x14ac:dyDescent="0.25">
      <c r="A58339">
        <v>7761</v>
      </c>
      <c r="B58339" s="1">
        <f>DATE(2021,4,1) + TIME(0,0,0)</f>
        <v>44287</v>
      </c>
      <c r="C58339">
        <v>30.691114425999999</v>
      </c>
    </row>
    <row r="58340" spans="1:3" x14ac:dyDescent="0.25">
      <c r="A58340">
        <v>7791</v>
      </c>
      <c r="B58340" s="1">
        <f>DATE(2021,5,1) + TIME(0,0,0)</f>
        <v>44317</v>
      </c>
      <c r="C58340">
        <v>30.712306976000001</v>
      </c>
    </row>
    <row r="58341" spans="1:3" x14ac:dyDescent="0.25">
      <c r="A58341">
        <v>7822</v>
      </c>
      <c r="B58341" s="1">
        <f>DATE(2021,6,1) + TIME(0,0,0)</f>
        <v>44348</v>
      </c>
      <c r="C58341">
        <v>30.734130859</v>
      </c>
    </row>
    <row r="58342" spans="1:3" x14ac:dyDescent="0.25">
      <c r="A58342">
        <v>7852</v>
      </c>
      <c r="B58342" s="1">
        <f>DATE(2021,7,1) + TIME(0,0,0)</f>
        <v>44378</v>
      </c>
      <c r="C58342">
        <v>30.755176544000001</v>
      </c>
    </row>
    <row r="58343" spans="1:3" x14ac:dyDescent="0.25">
      <c r="A58343">
        <v>7883</v>
      </c>
      <c r="B58343" s="1">
        <f>DATE(2021,8,1) + TIME(0,0,0)</f>
        <v>44409</v>
      </c>
      <c r="C58343">
        <v>30.776851654000001</v>
      </c>
    </row>
    <row r="58344" spans="1:3" x14ac:dyDescent="0.25">
      <c r="A58344">
        <v>7914</v>
      </c>
      <c r="B58344" s="1">
        <f>DATE(2021,9,1) + TIME(0,0,0)</f>
        <v>44440</v>
      </c>
      <c r="C58344">
        <v>30.798450469999999</v>
      </c>
    </row>
    <row r="58345" spans="1:3" x14ac:dyDescent="0.25">
      <c r="A58345">
        <v>7944</v>
      </c>
      <c r="B58345" s="1">
        <f>DATE(2021,10,1) + TIME(0,0,0)</f>
        <v>44470</v>
      </c>
      <c r="C58345">
        <v>30.819280624000001</v>
      </c>
    </row>
    <row r="58346" spans="1:3" x14ac:dyDescent="0.25">
      <c r="A58346">
        <v>7975</v>
      </c>
      <c r="B58346" s="1">
        <f>DATE(2021,11,1) + TIME(0,0,0)</f>
        <v>44501</v>
      </c>
      <c r="C58346">
        <v>30.840734481999998</v>
      </c>
    </row>
    <row r="58347" spans="1:3" x14ac:dyDescent="0.25">
      <c r="A58347">
        <v>8005</v>
      </c>
      <c r="B58347" s="1">
        <f>DATE(2021,12,1) + TIME(0,0,0)</f>
        <v>44531</v>
      </c>
      <c r="C58347">
        <v>30.861427307</v>
      </c>
    </row>
    <row r="58348" spans="1:3" x14ac:dyDescent="0.25">
      <c r="A58348">
        <v>8036</v>
      </c>
      <c r="B58348" s="1">
        <f>DATE(2022,1,1) + TIME(0,0,0)</f>
        <v>44562</v>
      </c>
      <c r="C58348">
        <v>30.882738112999998</v>
      </c>
    </row>
    <row r="58349" spans="1:3" x14ac:dyDescent="0.25">
      <c r="A58349">
        <v>8067</v>
      </c>
      <c r="B58349" s="1">
        <f>DATE(2022,2,1) + TIME(0,0,0)</f>
        <v>44593</v>
      </c>
      <c r="C58349">
        <v>30.903978347999999</v>
      </c>
    </row>
    <row r="58350" spans="1:3" x14ac:dyDescent="0.25">
      <c r="A58350">
        <v>8095</v>
      </c>
      <c r="B58350" s="1">
        <f>DATE(2022,3,1) + TIME(0,0,0)</f>
        <v>44621</v>
      </c>
      <c r="C58350">
        <v>30.923103333</v>
      </c>
    </row>
    <row r="58351" spans="1:3" x14ac:dyDescent="0.25">
      <c r="A58351">
        <v>8126</v>
      </c>
      <c r="B58351" s="1">
        <f>DATE(2022,4,1) + TIME(0,0,0)</f>
        <v>44652</v>
      </c>
      <c r="C58351">
        <v>30.944210051999999</v>
      </c>
    </row>
    <row r="58352" spans="1:3" x14ac:dyDescent="0.25">
      <c r="A58352">
        <v>8156</v>
      </c>
      <c r="B58352" s="1">
        <f>DATE(2022,5,1) + TIME(0,0,0)</f>
        <v>44682</v>
      </c>
      <c r="C58352">
        <v>30.964570998999999</v>
      </c>
    </row>
    <row r="58353" spans="1:3" x14ac:dyDescent="0.25">
      <c r="A58353">
        <v>8187</v>
      </c>
      <c r="B58353" s="1">
        <f>DATE(2022,6,1) + TIME(0,0,0)</f>
        <v>44713</v>
      </c>
      <c r="C58353">
        <v>30.985542296999999</v>
      </c>
    </row>
    <row r="58354" spans="1:3" x14ac:dyDescent="0.25">
      <c r="A58354">
        <v>8217</v>
      </c>
      <c r="B58354" s="1">
        <f>DATE(2022,7,1) + TIME(0,0,0)</f>
        <v>44743</v>
      </c>
      <c r="C58354">
        <v>31.005773544</v>
      </c>
    </row>
    <row r="58355" spans="1:3" x14ac:dyDescent="0.25">
      <c r="A58355">
        <v>8248</v>
      </c>
      <c r="B58355" s="1">
        <f>DATE(2022,8,1) + TIME(0,0,0)</f>
        <v>44774</v>
      </c>
      <c r="C58355">
        <v>31.026611328000001</v>
      </c>
    </row>
    <row r="58356" spans="1:3" x14ac:dyDescent="0.25">
      <c r="A58356">
        <v>8279</v>
      </c>
      <c r="B58356" s="1">
        <f>DATE(2022,9,1) + TIME(0,0,0)</f>
        <v>44805</v>
      </c>
      <c r="C58356">
        <v>31.047380446999998</v>
      </c>
    </row>
    <row r="58357" spans="1:3" x14ac:dyDescent="0.25">
      <c r="A58357">
        <v>8309</v>
      </c>
      <c r="B58357" s="1">
        <f>DATE(2022,10,1) + TIME(0,0,0)</f>
        <v>44835</v>
      </c>
      <c r="C58357">
        <v>31.067415236999999</v>
      </c>
    </row>
    <row r="58358" spans="1:3" x14ac:dyDescent="0.25">
      <c r="A58358">
        <v>8340</v>
      </c>
      <c r="B58358" s="1">
        <f>DATE(2022,11,1) + TIME(0,0,0)</f>
        <v>44866</v>
      </c>
      <c r="C58358">
        <v>31.088050842000001</v>
      </c>
    </row>
    <row r="58359" spans="1:3" x14ac:dyDescent="0.25">
      <c r="A58359">
        <v>8370</v>
      </c>
      <c r="B58359" s="1">
        <f>DATE(2022,12,1) + TIME(0,0,0)</f>
        <v>44896</v>
      </c>
      <c r="C58359">
        <v>31.107957840000001</v>
      </c>
    </row>
    <row r="58360" spans="1:3" x14ac:dyDescent="0.25">
      <c r="A58360">
        <v>8401</v>
      </c>
      <c r="B58360" s="1">
        <f>DATE(2023,1,1) + TIME(0,0,0)</f>
        <v>44927</v>
      </c>
      <c r="C58360">
        <v>31.128461838</v>
      </c>
    </row>
    <row r="58361" spans="1:3" x14ac:dyDescent="0.25">
      <c r="A58361">
        <v>8432</v>
      </c>
      <c r="B58361" s="1">
        <f>DATE(2023,2,1) + TIME(0,0,0)</f>
        <v>44958</v>
      </c>
      <c r="C58361">
        <v>31.148899077999999</v>
      </c>
    </row>
    <row r="58362" spans="1:3" x14ac:dyDescent="0.25">
      <c r="A58362">
        <v>8460</v>
      </c>
      <c r="B58362" s="1">
        <f>DATE(2023,3,1) + TIME(0,0,0)</f>
        <v>44986</v>
      </c>
      <c r="C58362">
        <v>31.167303085</v>
      </c>
    </row>
    <row r="58363" spans="1:3" x14ac:dyDescent="0.25">
      <c r="A58363">
        <v>8491</v>
      </c>
      <c r="B58363" s="1">
        <f>DATE(2023,4,1) + TIME(0,0,0)</f>
        <v>45017</v>
      </c>
      <c r="C58363">
        <v>31.187614441000001</v>
      </c>
    </row>
    <row r="58364" spans="1:3" x14ac:dyDescent="0.25">
      <c r="A58364">
        <v>8521</v>
      </c>
      <c r="B58364" s="1">
        <f>DATE(2023,5,1) + TIME(0,0,0)</f>
        <v>45047</v>
      </c>
      <c r="C58364">
        <v>31.207208633</v>
      </c>
    </row>
    <row r="58365" spans="1:3" x14ac:dyDescent="0.25">
      <c r="A58365">
        <v>8552</v>
      </c>
      <c r="B58365" s="1">
        <f>DATE(2023,6,1) + TIME(0,0,0)</f>
        <v>45078</v>
      </c>
      <c r="C58365">
        <v>31.227392197</v>
      </c>
    </row>
    <row r="58366" spans="1:3" x14ac:dyDescent="0.25">
      <c r="A58366">
        <v>8582</v>
      </c>
      <c r="B58366" s="1">
        <f>DATE(2023,7,1) + TIME(0,0,0)</f>
        <v>45108</v>
      </c>
      <c r="C58366">
        <v>31.246862410999999</v>
      </c>
    </row>
    <row r="58367" spans="1:3" x14ac:dyDescent="0.25">
      <c r="A58367">
        <v>8613</v>
      </c>
      <c r="B58367" s="1">
        <f>DATE(2023,8,1) + TIME(0,0,0)</f>
        <v>45139</v>
      </c>
      <c r="C58367">
        <v>31.266920089999999</v>
      </c>
    </row>
    <row r="58368" spans="1:3" x14ac:dyDescent="0.25">
      <c r="A58368">
        <v>8644</v>
      </c>
      <c r="B58368" s="1">
        <f>DATE(2023,9,1) + TIME(0,0,0)</f>
        <v>45170</v>
      </c>
      <c r="C58368">
        <v>31.286912917999999</v>
      </c>
    </row>
    <row r="58369" spans="1:3" x14ac:dyDescent="0.25">
      <c r="A58369">
        <v>8674</v>
      </c>
      <c r="B58369" s="1">
        <f>DATE(2023,10,1) + TIME(0,0,0)</f>
        <v>45200</v>
      </c>
      <c r="C58369">
        <v>31.306200026999999</v>
      </c>
    </row>
    <row r="58370" spans="1:3" x14ac:dyDescent="0.25">
      <c r="A58370">
        <v>8705</v>
      </c>
      <c r="B58370" s="1">
        <f>DATE(2023,11,1) + TIME(0,0,0)</f>
        <v>45231</v>
      </c>
      <c r="C58370">
        <v>31.326066970999999</v>
      </c>
    </row>
    <row r="58371" spans="1:3" x14ac:dyDescent="0.25">
      <c r="A58371">
        <v>8735</v>
      </c>
      <c r="B58371" s="1">
        <f>DATE(2023,12,1) + TIME(0,0,0)</f>
        <v>45261</v>
      </c>
      <c r="C58371">
        <v>31.34523201</v>
      </c>
    </row>
    <row r="58372" spans="1:3" x14ac:dyDescent="0.25">
      <c r="A58372">
        <v>8766</v>
      </c>
      <c r="B58372" s="1">
        <f>DATE(2024,1,1) + TIME(0,0,0)</f>
        <v>45292</v>
      </c>
      <c r="C58372">
        <v>31.364974975999999</v>
      </c>
    </row>
    <row r="58373" spans="1:3" x14ac:dyDescent="0.25">
      <c r="A58373">
        <v>8797</v>
      </c>
      <c r="B58373" s="1">
        <f>DATE(2024,2,1) + TIME(0,0,0)</f>
        <v>45323</v>
      </c>
      <c r="C58373">
        <v>31.384654998999999</v>
      </c>
    </row>
    <row r="58374" spans="1:3" x14ac:dyDescent="0.25">
      <c r="A58374">
        <v>8826</v>
      </c>
      <c r="B58374" s="1">
        <f>DATE(2024,3,1) + TIME(0,0,0)</f>
        <v>45352</v>
      </c>
      <c r="C58374">
        <v>31.403009415</v>
      </c>
    </row>
    <row r="58375" spans="1:3" x14ac:dyDescent="0.25">
      <c r="A58375">
        <v>8857</v>
      </c>
      <c r="B58375" s="1">
        <f>DATE(2024,4,1) + TIME(0,0,0)</f>
        <v>45383</v>
      </c>
      <c r="C58375">
        <v>31.422567367999999</v>
      </c>
    </row>
    <row r="58376" spans="1:3" x14ac:dyDescent="0.25">
      <c r="A58376">
        <v>8887</v>
      </c>
      <c r="B58376" s="1">
        <f>DATE(2024,5,1) + TIME(0,0,0)</f>
        <v>45413</v>
      </c>
      <c r="C58376">
        <v>31.441436767999999</v>
      </c>
    </row>
    <row r="58377" spans="1:3" x14ac:dyDescent="0.25">
      <c r="A58377">
        <v>8918</v>
      </c>
      <c r="B58377" s="1">
        <f>DATE(2024,6,1) + TIME(0,0,0)</f>
        <v>45444</v>
      </c>
      <c r="C58377">
        <v>31.460874557</v>
      </c>
    </row>
    <row r="58378" spans="1:3" x14ac:dyDescent="0.25">
      <c r="A58378">
        <v>8948</v>
      </c>
      <c r="B58378" s="1">
        <f>DATE(2024,7,1) + TIME(0,0,0)</f>
        <v>45474</v>
      </c>
      <c r="C58378">
        <v>31.479625702</v>
      </c>
    </row>
    <row r="58379" spans="1:3" x14ac:dyDescent="0.25">
      <c r="A58379">
        <v>8979</v>
      </c>
      <c r="B58379" s="1">
        <f>DATE(2024,8,1) + TIME(0,0,0)</f>
        <v>45505</v>
      </c>
      <c r="C58379">
        <v>31.498941422000001</v>
      </c>
    </row>
    <row r="58380" spans="1:3" x14ac:dyDescent="0.25">
      <c r="A58380">
        <v>9010</v>
      </c>
      <c r="B58380" s="1">
        <f>DATE(2024,9,1) + TIME(0,0,0)</f>
        <v>45536</v>
      </c>
      <c r="C58380">
        <v>31.518198012999999</v>
      </c>
    </row>
    <row r="58381" spans="1:3" x14ac:dyDescent="0.25">
      <c r="A58381">
        <v>9040</v>
      </c>
      <c r="B58381" s="1">
        <f>DATE(2024,10,1) + TIME(0,0,0)</f>
        <v>45566</v>
      </c>
      <c r="C58381">
        <v>31.536773682</v>
      </c>
    </row>
    <row r="58382" spans="1:3" x14ac:dyDescent="0.25">
      <c r="A58382">
        <v>9071</v>
      </c>
      <c r="B58382" s="1">
        <f>DATE(2024,11,1) + TIME(0,0,0)</f>
        <v>45597</v>
      </c>
      <c r="C58382">
        <v>31.555910109999999</v>
      </c>
    </row>
    <row r="58383" spans="1:3" x14ac:dyDescent="0.25">
      <c r="A58383">
        <v>9101</v>
      </c>
      <c r="B58383" s="1">
        <f>DATE(2024,12,1) + TIME(0,0,0)</f>
        <v>45627</v>
      </c>
      <c r="C58383">
        <v>31.574371337999999</v>
      </c>
    </row>
    <row r="58384" spans="1:3" x14ac:dyDescent="0.25">
      <c r="A58384">
        <v>9132</v>
      </c>
      <c r="B58384" s="1">
        <f>DATE(2025,1,1) + TIME(0,0,0)</f>
        <v>45658</v>
      </c>
      <c r="C58384">
        <v>31.593389511000002</v>
      </c>
    </row>
    <row r="58385" spans="1:3" x14ac:dyDescent="0.25">
      <c r="A58385">
        <v>9163</v>
      </c>
      <c r="B58385" s="1">
        <f>DATE(2025,2,1) + TIME(0,0,0)</f>
        <v>45689</v>
      </c>
      <c r="C58385">
        <v>31.612348557000001</v>
      </c>
    </row>
    <row r="58386" spans="1:3" x14ac:dyDescent="0.25">
      <c r="A58386">
        <v>9191</v>
      </c>
      <c r="B58386" s="1">
        <f>DATE(2025,3,1) + TIME(0,0,0)</f>
        <v>45717</v>
      </c>
      <c r="C58386">
        <v>31.629421233999999</v>
      </c>
    </row>
    <row r="58387" spans="1:3" x14ac:dyDescent="0.25">
      <c r="A58387">
        <v>9222</v>
      </c>
      <c r="B58387" s="1">
        <f>DATE(2025,4,1) + TIME(0,0,0)</f>
        <v>45748</v>
      </c>
      <c r="C58387">
        <v>31.648265839</v>
      </c>
    </row>
    <row r="58388" spans="1:3" x14ac:dyDescent="0.25">
      <c r="A58388">
        <v>9252</v>
      </c>
      <c r="B58388" s="1">
        <f>DATE(2025,5,1) + TIME(0,0,0)</f>
        <v>45778</v>
      </c>
      <c r="C58388">
        <v>31.666444777999999</v>
      </c>
    </row>
    <row r="58389" spans="1:3" x14ac:dyDescent="0.25">
      <c r="A58389">
        <v>9283</v>
      </c>
      <c r="B58389" s="1">
        <f>DATE(2025,6,1) + TIME(0,0,0)</f>
        <v>45809</v>
      </c>
      <c r="C58389">
        <v>31.685174942</v>
      </c>
    </row>
    <row r="58390" spans="1:3" x14ac:dyDescent="0.25">
      <c r="A58390">
        <v>9313</v>
      </c>
      <c r="B58390" s="1">
        <f>DATE(2025,7,1) + TIME(0,0,0)</f>
        <v>45839</v>
      </c>
      <c r="C58390">
        <v>31.703243256</v>
      </c>
    </row>
    <row r="58391" spans="1:3" x14ac:dyDescent="0.25">
      <c r="A58391">
        <v>9344</v>
      </c>
      <c r="B58391" s="1">
        <f>DATE(2025,8,1) + TIME(0,0,0)</f>
        <v>45870</v>
      </c>
      <c r="C58391">
        <v>31.721857070999999</v>
      </c>
    </row>
    <row r="58392" spans="1:3" x14ac:dyDescent="0.25">
      <c r="A58392">
        <v>9375</v>
      </c>
      <c r="B58392" s="1">
        <f>DATE(2025,9,1) + TIME(0,0,0)</f>
        <v>45901</v>
      </c>
      <c r="C58392">
        <v>31.740413665999998</v>
      </c>
    </row>
    <row r="58393" spans="1:3" x14ac:dyDescent="0.25">
      <c r="A58393">
        <v>9405</v>
      </c>
      <c r="B58393" s="1">
        <f>DATE(2025,10,1) + TIME(0,0,0)</f>
        <v>45931</v>
      </c>
      <c r="C58393">
        <v>31.75831604</v>
      </c>
    </row>
    <row r="58394" spans="1:3" x14ac:dyDescent="0.25">
      <c r="A58394">
        <v>9436</v>
      </c>
      <c r="B58394" s="1">
        <f>DATE(2025,11,1) + TIME(0,0,0)</f>
        <v>45962</v>
      </c>
      <c r="C58394">
        <v>31.776758193999999</v>
      </c>
    </row>
    <row r="58395" spans="1:3" x14ac:dyDescent="0.25">
      <c r="A58395">
        <v>9466</v>
      </c>
      <c r="B58395" s="1">
        <f>DATE(2025,12,1) + TIME(0,0,0)</f>
        <v>45992</v>
      </c>
      <c r="C58395">
        <v>31.794551849000001</v>
      </c>
    </row>
    <row r="58396" spans="1:3" x14ac:dyDescent="0.25">
      <c r="A58396">
        <v>9497</v>
      </c>
      <c r="B58396" s="1">
        <f>DATE(2026,1,1) + TIME(0,0,0)</f>
        <v>46023</v>
      </c>
      <c r="C58396">
        <v>31.812881470000001</v>
      </c>
    </row>
    <row r="58397" spans="1:3" x14ac:dyDescent="0.25">
      <c r="A58397">
        <v>9528</v>
      </c>
      <c r="B58397" s="1">
        <f>DATE(2026,2,1) + TIME(0,0,0)</f>
        <v>46054</v>
      </c>
      <c r="C58397">
        <v>31.831153870000001</v>
      </c>
    </row>
    <row r="58398" spans="1:3" x14ac:dyDescent="0.25">
      <c r="A58398">
        <v>9556</v>
      </c>
      <c r="B58398" s="1">
        <f>DATE(2026,3,1) + TIME(0,0,0)</f>
        <v>46082</v>
      </c>
      <c r="C58398">
        <v>31.847610474</v>
      </c>
    </row>
    <row r="58399" spans="1:3" x14ac:dyDescent="0.25">
      <c r="A58399">
        <v>9587</v>
      </c>
      <c r="B58399" s="1">
        <f>DATE(2026,4,1) + TIME(0,0,0)</f>
        <v>46113</v>
      </c>
      <c r="C58399">
        <v>31.865774155</v>
      </c>
    </row>
    <row r="58400" spans="1:3" x14ac:dyDescent="0.25">
      <c r="A58400">
        <v>9617</v>
      </c>
      <c r="B58400" s="1">
        <f>DATE(2026,5,1) + TIME(0,0,0)</f>
        <v>46143</v>
      </c>
      <c r="C58400">
        <v>31.883298874000001</v>
      </c>
    </row>
    <row r="58401" spans="1:3" x14ac:dyDescent="0.25">
      <c r="A58401">
        <v>9648</v>
      </c>
      <c r="B58401" s="1">
        <f>DATE(2026,6,1) + TIME(0,0,0)</f>
        <v>46174</v>
      </c>
      <c r="C58401">
        <v>31.901351929</v>
      </c>
    </row>
    <row r="58402" spans="1:3" x14ac:dyDescent="0.25">
      <c r="A58402">
        <v>9678</v>
      </c>
      <c r="B58402" s="1">
        <f>DATE(2026,7,1) + TIME(0,0,0)</f>
        <v>46204</v>
      </c>
      <c r="C58402">
        <v>31.918769835999999</v>
      </c>
    </row>
    <row r="58403" spans="1:3" x14ac:dyDescent="0.25">
      <c r="A58403">
        <v>9709</v>
      </c>
      <c r="B58403" s="1">
        <f>DATE(2026,8,1) + TIME(0,0,0)</f>
        <v>46235</v>
      </c>
      <c r="C58403">
        <v>31.936714171999999</v>
      </c>
    </row>
    <row r="58404" spans="1:3" x14ac:dyDescent="0.25">
      <c r="A58404">
        <v>9740</v>
      </c>
      <c r="B58404" s="1">
        <f>DATE(2026,9,1) + TIME(0,0,0)</f>
        <v>46266</v>
      </c>
      <c r="C58404">
        <v>31.954603195000001</v>
      </c>
    </row>
    <row r="58405" spans="1:3" x14ac:dyDescent="0.25">
      <c r="A58405">
        <v>9770</v>
      </c>
      <c r="B58405" s="1">
        <f>DATE(2026,10,1) + TIME(0,0,0)</f>
        <v>46296</v>
      </c>
      <c r="C58405">
        <v>31.971862793</v>
      </c>
    </row>
    <row r="58406" spans="1:3" x14ac:dyDescent="0.25">
      <c r="A58406">
        <v>9801</v>
      </c>
      <c r="B58406" s="1">
        <f>DATE(2026,11,1) + TIME(0,0,0)</f>
        <v>46327</v>
      </c>
      <c r="C58406">
        <v>31.989643096999998</v>
      </c>
    </row>
    <row r="58407" spans="1:3" x14ac:dyDescent="0.25">
      <c r="A58407">
        <v>9831</v>
      </c>
      <c r="B58407" s="1">
        <f>DATE(2026,12,1) + TIME(0,0,0)</f>
        <v>46357</v>
      </c>
      <c r="C58407">
        <v>32.006801605</v>
      </c>
    </row>
    <row r="58408" spans="1:3" x14ac:dyDescent="0.25">
      <c r="A58408">
        <v>9862</v>
      </c>
      <c r="B58408" s="1">
        <f>DATE(2027,1,1) + TIME(0,0,0)</f>
        <v>46388</v>
      </c>
      <c r="C58408">
        <v>32.024475098000003</v>
      </c>
    </row>
    <row r="58409" spans="1:3" x14ac:dyDescent="0.25">
      <c r="A58409">
        <v>9893</v>
      </c>
      <c r="B58409" s="1">
        <f>DATE(2027,2,1) + TIME(0,0,0)</f>
        <v>46419</v>
      </c>
      <c r="C58409">
        <v>32.042098998999997</v>
      </c>
    </row>
    <row r="58410" spans="1:3" x14ac:dyDescent="0.25">
      <c r="A58410">
        <v>9921</v>
      </c>
      <c r="B58410" s="1">
        <f>DATE(2027,3,1) + TIME(0,0,0)</f>
        <v>46447</v>
      </c>
      <c r="C58410">
        <v>32.057971954000003</v>
      </c>
    </row>
    <row r="58411" spans="1:3" x14ac:dyDescent="0.25">
      <c r="A58411">
        <v>9952</v>
      </c>
      <c r="B58411" s="1">
        <f>DATE(2027,4,1) + TIME(0,0,0)</f>
        <v>46478</v>
      </c>
      <c r="C58411">
        <v>32.075496674</v>
      </c>
    </row>
    <row r="58412" spans="1:3" x14ac:dyDescent="0.25">
      <c r="A58412">
        <v>9982</v>
      </c>
      <c r="B58412" s="1">
        <f>DATE(2027,5,1) + TIME(0,0,0)</f>
        <v>46508</v>
      </c>
      <c r="C58412">
        <v>32.092407227000002</v>
      </c>
    </row>
    <row r="58413" spans="1:3" x14ac:dyDescent="0.25">
      <c r="A58413">
        <v>10013</v>
      </c>
      <c r="B58413" s="1">
        <f>DATE(2027,6,1) + TIME(0,0,0)</f>
        <v>46539</v>
      </c>
      <c r="C58413">
        <v>32.109832763999997</v>
      </c>
    </row>
    <row r="58414" spans="1:3" x14ac:dyDescent="0.25">
      <c r="A58414">
        <v>10043</v>
      </c>
      <c r="B58414" s="1">
        <f>DATE(2027,7,1) + TIME(0,0,0)</f>
        <v>46569</v>
      </c>
      <c r="C58414">
        <v>32.126651764000002</v>
      </c>
    </row>
    <row r="58415" spans="1:3" x14ac:dyDescent="0.25">
      <c r="A58415">
        <v>10074</v>
      </c>
      <c r="B58415" s="1">
        <f>DATE(2027,8,1) + TIME(0,0,0)</f>
        <v>46600</v>
      </c>
      <c r="C58415">
        <v>32.143978119000003</v>
      </c>
    </row>
    <row r="58416" spans="1:3" x14ac:dyDescent="0.25">
      <c r="A58416">
        <v>10105</v>
      </c>
      <c r="B58416" s="1">
        <f>DATE(2027,9,1) + TIME(0,0,0)</f>
        <v>46631</v>
      </c>
      <c r="C58416">
        <v>32.161258697999997</v>
      </c>
    </row>
    <row r="58417" spans="1:3" x14ac:dyDescent="0.25">
      <c r="A58417">
        <v>10135</v>
      </c>
      <c r="B58417" s="1">
        <f>DATE(2027,10,1) + TIME(0,0,0)</f>
        <v>46661</v>
      </c>
      <c r="C58417">
        <v>32.177932738999999</v>
      </c>
    </row>
    <row r="58418" spans="1:3" x14ac:dyDescent="0.25">
      <c r="A58418">
        <v>10166</v>
      </c>
      <c r="B58418" s="1">
        <f>DATE(2027,11,1) + TIME(0,0,0)</f>
        <v>46692</v>
      </c>
      <c r="C58418">
        <v>32.195114136000001</v>
      </c>
    </row>
    <row r="58419" spans="1:3" x14ac:dyDescent="0.25">
      <c r="A58419">
        <v>10196</v>
      </c>
      <c r="B58419" s="1">
        <f>DATE(2027,12,1) + TIME(0,0,0)</f>
        <v>46722</v>
      </c>
      <c r="C58419">
        <v>32.211696625000002</v>
      </c>
    </row>
    <row r="58420" spans="1:3" x14ac:dyDescent="0.25">
      <c r="A58420">
        <v>10227</v>
      </c>
      <c r="B58420" s="1">
        <f>DATE(2028,1,1) + TIME(0,0,0)</f>
        <v>46753</v>
      </c>
      <c r="C58420">
        <v>32.228782654</v>
      </c>
    </row>
    <row r="58421" spans="1:3" x14ac:dyDescent="0.25">
      <c r="A58421">
        <v>10258</v>
      </c>
      <c r="B58421" s="1">
        <f>DATE(2028,2,1) + TIME(0,0,0)</f>
        <v>46784</v>
      </c>
      <c r="C58421">
        <v>32.245819091999998</v>
      </c>
    </row>
    <row r="58422" spans="1:3" x14ac:dyDescent="0.25">
      <c r="A58422">
        <v>10287</v>
      </c>
      <c r="B58422" s="1">
        <f>DATE(2028,3,1) + TIME(0,0,0)</f>
        <v>46813</v>
      </c>
      <c r="C58422">
        <v>32.261711120999998</v>
      </c>
    </row>
    <row r="58423" spans="1:3" x14ac:dyDescent="0.25">
      <c r="A58423">
        <v>10318</v>
      </c>
      <c r="B58423" s="1">
        <f>DATE(2028,4,1) + TIME(0,0,0)</f>
        <v>46844</v>
      </c>
      <c r="C58423">
        <v>32.278652190999999</v>
      </c>
    </row>
    <row r="58424" spans="1:3" x14ac:dyDescent="0.25">
      <c r="A58424">
        <v>10348</v>
      </c>
      <c r="B58424" s="1">
        <f>DATE(2028,5,1) + TIME(0,0,0)</f>
        <v>46874</v>
      </c>
      <c r="C58424">
        <v>32.294998169000003</v>
      </c>
    </row>
    <row r="58425" spans="1:3" x14ac:dyDescent="0.25">
      <c r="A58425">
        <v>10379</v>
      </c>
      <c r="B58425" s="1">
        <f>DATE(2028,6,1) + TIME(0,0,0)</f>
        <v>46905</v>
      </c>
      <c r="C58425">
        <v>32.311843871999997</v>
      </c>
    </row>
    <row r="58426" spans="1:3" x14ac:dyDescent="0.25">
      <c r="A58426">
        <v>10409</v>
      </c>
      <c r="B58426" s="1">
        <f>DATE(2028,7,1) + TIME(0,0,0)</f>
        <v>46935</v>
      </c>
      <c r="C58426">
        <v>32.328098296999997</v>
      </c>
    </row>
    <row r="58427" spans="1:3" x14ac:dyDescent="0.25">
      <c r="A58427">
        <v>10440</v>
      </c>
      <c r="B58427" s="1">
        <f>DATE(2028,8,1) + TIME(0,0,0)</f>
        <v>46966</v>
      </c>
      <c r="C58427">
        <v>32.344844817999999</v>
      </c>
    </row>
    <row r="58428" spans="1:3" x14ac:dyDescent="0.25">
      <c r="A58428">
        <v>10471</v>
      </c>
      <c r="B58428" s="1">
        <f>DATE(2028,9,1) + TIME(0,0,0)</f>
        <v>46997</v>
      </c>
      <c r="C58428">
        <v>32.361541748</v>
      </c>
    </row>
    <row r="58429" spans="1:3" x14ac:dyDescent="0.25">
      <c r="A58429">
        <v>10501</v>
      </c>
      <c r="B58429" s="1">
        <f>DATE(2028,10,1) + TIME(0,0,0)</f>
        <v>47027</v>
      </c>
      <c r="C58429">
        <v>32.377651215</v>
      </c>
    </row>
    <row r="58430" spans="1:3" x14ac:dyDescent="0.25">
      <c r="A58430">
        <v>10532</v>
      </c>
      <c r="B58430" s="1">
        <f>DATE(2028,11,1) + TIME(0,0,0)</f>
        <v>47058</v>
      </c>
      <c r="C58430">
        <v>32.394252776999998</v>
      </c>
    </row>
    <row r="58431" spans="1:3" x14ac:dyDescent="0.25">
      <c r="A58431">
        <v>10562</v>
      </c>
      <c r="B58431" s="1">
        <f>DATE(2028,12,1) + TIME(0,0,0)</f>
        <v>47088</v>
      </c>
      <c r="C58431">
        <v>32.410270691000001</v>
      </c>
    </row>
    <row r="58432" spans="1:3" x14ac:dyDescent="0.25">
      <c r="A58432">
        <v>10593</v>
      </c>
      <c r="B58432" s="1">
        <f>DATE(2029,1,1) + TIME(0,0,0)</f>
        <v>47119</v>
      </c>
      <c r="C58432">
        <v>32.426773071</v>
      </c>
    </row>
    <row r="58433" spans="1:3" x14ac:dyDescent="0.25">
      <c r="A58433">
        <v>10624</v>
      </c>
      <c r="B58433" s="1">
        <f>DATE(2029,2,1) + TIME(0,0,0)</f>
        <v>47150</v>
      </c>
      <c r="C58433">
        <v>32.443225861000002</v>
      </c>
    </row>
    <row r="58434" spans="1:3" x14ac:dyDescent="0.25">
      <c r="A58434">
        <v>10652</v>
      </c>
      <c r="B58434" s="1">
        <f>DATE(2029,3,1) + TIME(0,0,0)</f>
        <v>47178</v>
      </c>
      <c r="C58434">
        <v>32.458045959000003</v>
      </c>
    </row>
    <row r="58435" spans="1:3" x14ac:dyDescent="0.25">
      <c r="A58435">
        <v>10683</v>
      </c>
      <c r="B58435" s="1">
        <f>DATE(2029,4,1) + TIME(0,0,0)</f>
        <v>47209</v>
      </c>
      <c r="C58435">
        <v>32.474403381000002</v>
      </c>
    </row>
    <row r="58436" spans="1:3" x14ac:dyDescent="0.25">
      <c r="A58436">
        <v>10713</v>
      </c>
      <c r="B58436" s="1">
        <f>DATE(2029,5,1) + TIME(0,0,0)</f>
        <v>47239</v>
      </c>
      <c r="C58436">
        <v>32.490184784</v>
      </c>
    </row>
    <row r="58437" spans="1:3" x14ac:dyDescent="0.25">
      <c r="A58437">
        <v>10744</v>
      </c>
      <c r="B58437" s="1">
        <f>DATE(2029,6,1) + TIME(0,0,0)</f>
        <v>47270</v>
      </c>
      <c r="C58437">
        <v>32.506446838000002</v>
      </c>
    </row>
    <row r="58438" spans="1:3" x14ac:dyDescent="0.25">
      <c r="A58438">
        <v>10774</v>
      </c>
      <c r="B58438" s="1">
        <f>DATE(2029,7,1) + TIME(0,0,0)</f>
        <v>47300</v>
      </c>
      <c r="C58438">
        <v>32.522136688000003</v>
      </c>
    </row>
    <row r="58439" spans="1:3" x14ac:dyDescent="0.25">
      <c r="A58439">
        <v>10805</v>
      </c>
      <c r="B58439" s="1">
        <f>DATE(2029,8,1) + TIME(0,0,0)</f>
        <v>47331</v>
      </c>
      <c r="C58439">
        <v>32.538303374999998</v>
      </c>
    </row>
    <row r="58440" spans="1:3" x14ac:dyDescent="0.25">
      <c r="A58440">
        <v>10836</v>
      </c>
      <c r="B58440" s="1">
        <f>DATE(2029,9,1) + TIME(0,0,0)</f>
        <v>47362</v>
      </c>
      <c r="C58440">
        <v>32.554420471</v>
      </c>
    </row>
    <row r="58441" spans="1:3" x14ac:dyDescent="0.25">
      <c r="A58441">
        <v>10866</v>
      </c>
      <c r="B58441" s="1">
        <f>DATE(2029,10,1) + TIME(0,0,0)</f>
        <v>47392</v>
      </c>
      <c r="C58441">
        <v>32.569969176999997</v>
      </c>
    </row>
    <row r="58442" spans="1:3" x14ac:dyDescent="0.25">
      <c r="A58442">
        <v>10897</v>
      </c>
      <c r="B58442" s="1">
        <f>DATE(2029,11,1) + TIME(0,0,0)</f>
        <v>47423</v>
      </c>
      <c r="C58442">
        <v>32.585990905999999</v>
      </c>
    </row>
    <row r="58443" spans="1:3" x14ac:dyDescent="0.25">
      <c r="A58443">
        <v>10927</v>
      </c>
      <c r="B58443" s="1">
        <f>DATE(2029,12,1) + TIME(0,0,0)</f>
        <v>47453</v>
      </c>
      <c r="C58443">
        <v>32.601451873999999</v>
      </c>
    </row>
    <row r="58444" spans="1:3" x14ac:dyDescent="0.25">
      <c r="A58444">
        <v>10958</v>
      </c>
      <c r="B58444" s="1">
        <f>DATE(2030,1,1) + TIME(0,0,0)</f>
        <v>47484</v>
      </c>
      <c r="C58444">
        <v>32.617378234999997</v>
      </c>
    </row>
    <row r="58445" spans="1:3" x14ac:dyDescent="0.25">
      <c r="A58445">
        <v>10989</v>
      </c>
      <c r="B58445" s="1">
        <f>DATE(2030,2,1) + TIME(0,0,0)</f>
        <v>47515</v>
      </c>
      <c r="C58445">
        <v>32.633258820000002</v>
      </c>
    </row>
    <row r="58446" spans="1:3" x14ac:dyDescent="0.25">
      <c r="A58446">
        <v>11017</v>
      </c>
      <c r="B58446" s="1">
        <f>DATE(2030,3,1) + TIME(0,0,0)</f>
        <v>47543</v>
      </c>
      <c r="C58446">
        <v>32.647563933999997</v>
      </c>
    </row>
    <row r="58447" spans="1:3" x14ac:dyDescent="0.25">
      <c r="A58447">
        <v>11048</v>
      </c>
      <c r="B58447" s="1">
        <f>DATE(2030,4,1) + TIME(0,0,0)</f>
        <v>47574</v>
      </c>
      <c r="C58447">
        <v>32.663352965999998</v>
      </c>
    </row>
    <row r="58448" spans="1:3" x14ac:dyDescent="0.25">
      <c r="A58448">
        <v>11078</v>
      </c>
      <c r="B58448" s="1">
        <f>DATE(2030,5,1) + TIME(0,0,0)</f>
        <v>47604</v>
      </c>
      <c r="C58448">
        <v>32.678588867000002</v>
      </c>
    </row>
    <row r="58449" spans="1:3" x14ac:dyDescent="0.25">
      <c r="A58449">
        <v>11109</v>
      </c>
      <c r="B58449" s="1">
        <f>DATE(2030,6,1) + TIME(0,0,0)</f>
        <v>47635</v>
      </c>
      <c r="C58449">
        <v>32.694290160999998</v>
      </c>
    </row>
    <row r="58450" spans="1:3" x14ac:dyDescent="0.25">
      <c r="A58450">
        <v>11139</v>
      </c>
      <c r="B58450" s="1">
        <f>DATE(2030,7,1) + TIME(0,0,0)</f>
        <v>47665</v>
      </c>
      <c r="C58450">
        <v>32.709434508999998</v>
      </c>
    </row>
    <row r="58451" spans="1:3" x14ac:dyDescent="0.25">
      <c r="A58451">
        <v>11170</v>
      </c>
      <c r="B58451" s="1">
        <f>DATE(2030,8,1) + TIME(0,0,0)</f>
        <v>47696</v>
      </c>
      <c r="C58451">
        <v>32.725040436</v>
      </c>
    </row>
    <row r="58452" spans="1:3" x14ac:dyDescent="0.25">
      <c r="A58452">
        <v>11201</v>
      </c>
      <c r="B58452" s="1">
        <f>DATE(2030,9,1) + TIME(0,0,0)</f>
        <v>47727</v>
      </c>
      <c r="C58452">
        <v>32.740600585999999</v>
      </c>
    </row>
    <row r="58453" spans="1:3" x14ac:dyDescent="0.25">
      <c r="A58453">
        <v>11231</v>
      </c>
      <c r="B58453" s="1">
        <f>DATE(2030,10,1) + TIME(0,0,0)</f>
        <v>47757</v>
      </c>
      <c r="C58453">
        <v>32.755615233999997</v>
      </c>
    </row>
    <row r="58454" spans="1:3" x14ac:dyDescent="0.25">
      <c r="A58454">
        <v>11262</v>
      </c>
      <c r="B58454" s="1">
        <f>DATE(2030,11,1) + TIME(0,0,0)</f>
        <v>47788</v>
      </c>
      <c r="C58454">
        <v>32.771080017000003</v>
      </c>
    </row>
    <row r="58455" spans="1:3" x14ac:dyDescent="0.25">
      <c r="A58455">
        <v>11292</v>
      </c>
      <c r="B58455" s="1">
        <f>DATE(2030,12,1) + TIME(0,0,0)</f>
        <v>47818</v>
      </c>
      <c r="C58455">
        <v>32.786003113</v>
      </c>
    </row>
    <row r="58456" spans="1:3" x14ac:dyDescent="0.25">
      <c r="A58456">
        <v>11323</v>
      </c>
      <c r="B58456" s="1">
        <f>DATE(2031,1,1) + TIME(0,0,0)</f>
        <v>47849</v>
      </c>
      <c r="C58456">
        <v>32.801376343000001</v>
      </c>
    </row>
    <row r="58457" spans="1:3" x14ac:dyDescent="0.25">
      <c r="A58457">
        <v>11354</v>
      </c>
      <c r="B58457" s="1">
        <f>DATE(2031,2,1) + TIME(0,0,0)</f>
        <v>47880</v>
      </c>
      <c r="C58457">
        <v>32.816699982000003</v>
      </c>
    </row>
    <row r="58458" spans="1:3" x14ac:dyDescent="0.25">
      <c r="A58458">
        <v>11382</v>
      </c>
      <c r="B58458" s="1">
        <f>DATE(2031,3,1) + TIME(0,0,0)</f>
        <v>47908</v>
      </c>
      <c r="C58458">
        <v>32.830501556000002</v>
      </c>
    </row>
    <row r="58459" spans="1:3" x14ac:dyDescent="0.25">
      <c r="A58459">
        <v>11413</v>
      </c>
      <c r="B58459" s="1">
        <f>DATE(2031,4,1) + TIME(0,0,0)</f>
        <v>47939</v>
      </c>
      <c r="C58459">
        <v>32.845737456999998</v>
      </c>
    </row>
    <row r="58460" spans="1:3" x14ac:dyDescent="0.25">
      <c r="A58460">
        <v>11443</v>
      </c>
      <c r="B58460" s="1">
        <f>DATE(2031,5,1) + TIME(0,0,0)</f>
        <v>47969</v>
      </c>
      <c r="C58460">
        <v>32.860435486</v>
      </c>
    </row>
    <row r="58461" spans="1:3" x14ac:dyDescent="0.25">
      <c r="A58461">
        <v>11474</v>
      </c>
      <c r="B58461" s="1">
        <f>DATE(2031,6,1) + TIME(0,0,0)</f>
        <v>48000</v>
      </c>
      <c r="C58461">
        <v>32.875576019</v>
      </c>
    </row>
    <row r="58462" spans="1:3" x14ac:dyDescent="0.25">
      <c r="A58462">
        <v>11504</v>
      </c>
      <c r="B58462" s="1">
        <f>DATE(2031,7,1) + TIME(0,0,0)</f>
        <v>48030</v>
      </c>
      <c r="C58462">
        <v>32.890182494999998</v>
      </c>
    </row>
    <row r="58463" spans="1:3" x14ac:dyDescent="0.25">
      <c r="A58463">
        <v>11535</v>
      </c>
      <c r="B58463" s="1">
        <f>DATE(2031,8,1) + TIME(0,0,0)</f>
        <v>48061</v>
      </c>
      <c r="C58463">
        <v>32.905231475999997</v>
      </c>
    </row>
    <row r="58464" spans="1:3" x14ac:dyDescent="0.25">
      <c r="A58464">
        <v>11566</v>
      </c>
      <c r="B58464" s="1">
        <f>DATE(2031,9,1) + TIME(0,0,0)</f>
        <v>48092</v>
      </c>
      <c r="C58464">
        <v>32.920227050999998</v>
      </c>
    </row>
    <row r="58465" spans="1:3" x14ac:dyDescent="0.25">
      <c r="A58465">
        <v>11596</v>
      </c>
      <c r="B58465" s="1">
        <f>DATE(2031,10,1) + TIME(0,0,0)</f>
        <v>48122</v>
      </c>
      <c r="C58465">
        <v>32.934696197999997</v>
      </c>
    </row>
    <row r="58466" spans="1:3" x14ac:dyDescent="0.25">
      <c r="A58466">
        <v>11627</v>
      </c>
      <c r="B58466" s="1">
        <f>DATE(2031,11,1) + TIME(0,0,0)</f>
        <v>48153</v>
      </c>
      <c r="C58466">
        <v>32.949600220000001</v>
      </c>
    </row>
    <row r="58467" spans="1:3" x14ac:dyDescent="0.25">
      <c r="A58467">
        <v>11657</v>
      </c>
      <c r="B58467" s="1">
        <f>DATE(2031,12,1) + TIME(0,0,0)</f>
        <v>48183</v>
      </c>
      <c r="C58467">
        <v>32.963977814000003</v>
      </c>
    </row>
    <row r="58468" spans="1:3" x14ac:dyDescent="0.25">
      <c r="A58468">
        <v>11688</v>
      </c>
      <c r="B58468" s="1">
        <f>DATE(2032,1,1) + TIME(0,0,0)</f>
        <v>48214</v>
      </c>
      <c r="C58468">
        <v>32.978782654</v>
      </c>
    </row>
    <row r="58469" spans="1:3" x14ac:dyDescent="0.25">
      <c r="A58469">
        <v>11719</v>
      </c>
      <c r="B58469" s="1">
        <f>DATE(2032,2,1) + TIME(0,0,0)</f>
        <v>48245</v>
      </c>
      <c r="C58469">
        <v>32.993541718000003</v>
      </c>
    </row>
    <row r="58470" spans="1:3" x14ac:dyDescent="0.25">
      <c r="A58470">
        <v>11748</v>
      </c>
      <c r="B58470" s="1">
        <f>DATE(2032,3,1) + TIME(0,0,0)</f>
        <v>48274</v>
      </c>
      <c r="C58470">
        <v>33.007305144999997</v>
      </c>
    </row>
    <row r="58471" spans="1:3" x14ac:dyDescent="0.25">
      <c r="A58471">
        <v>11779</v>
      </c>
      <c r="B58471" s="1">
        <f>DATE(2032,4,1) + TIME(0,0,0)</f>
        <v>48305</v>
      </c>
      <c r="C58471">
        <v>33.021968842</v>
      </c>
    </row>
    <row r="58472" spans="1:3" x14ac:dyDescent="0.25">
      <c r="A58472">
        <v>11809</v>
      </c>
      <c r="B58472" s="1">
        <f>DATE(2032,5,1) + TIME(0,0,0)</f>
        <v>48335</v>
      </c>
      <c r="C58472">
        <v>33.036113739000001</v>
      </c>
    </row>
    <row r="58473" spans="1:3" x14ac:dyDescent="0.25">
      <c r="A58473">
        <v>11840</v>
      </c>
      <c r="B58473" s="1">
        <f>DATE(2032,6,1) + TIME(0,0,0)</f>
        <v>48366</v>
      </c>
      <c r="C58473">
        <v>33.050682068</v>
      </c>
    </row>
    <row r="58474" spans="1:3" x14ac:dyDescent="0.25">
      <c r="A58474">
        <v>11870</v>
      </c>
      <c r="B58474" s="1">
        <f>DATE(2032,7,1) + TIME(0,0,0)</f>
        <v>48396</v>
      </c>
      <c r="C58474">
        <v>33.064731598000002</v>
      </c>
    </row>
    <row r="58475" spans="1:3" x14ac:dyDescent="0.25">
      <c r="A58475">
        <v>11901</v>
      </c>
      <c r="B58475" s="1">
        <f>DATE(2032,8,1) + TIME(0,0,0)</f>
        <v>48427</v>
      </c>
      <c r="C58475">
        <v>33.079204558999997</v>
      </c>
    </row>
    <row r="58476" spans="1:3" x14ac:dyDescent="0.25">
      <c r="A58476">
        <v>11932</v>
      </c>
      <c r="B58476" s="1">
        <f>DATE(2032,9,1) + TIME(0,0,0)</f>
        <v>48458</v>
      </c>
      <c r="C58476">
        <v>33.093624114999997</v>
      </c>
    </row>
    <row r="58477" spans="1:3" x14ac:dyDescent="0.25">
      <c r="A58477">
        <v>11962</v>
      </c>
      <c r="B58477" s="1">
        <f>DATE(2032,10,1) + TIME(0,0,0)</f>
        <v>48488</v>
      </c>
      <c r="C58477">
        <v>33.107536316000001</v>
      </c>
    </row>
    <row r="58478" spans="1:3" x14ac:dyDescent="0.25">
      <c r="A58478">
        <v>11993</v>
      </c>
      <c r="B58478" s="1">
        <f>DATE(2032,11,1) + TIME(0,0,0)</f>
        <v>48519</v>
      </c>
      <c r="C58478">
        <v>33.121860503999997</v>
      </c>
    </row>
    <row r="58479" spans="1:3" x14ac:dyDescent="0.25">
      <c r="A58479">
        <v>12023</v>
      </c>
      <c r="B58479" s="1">
        <f>DATE(2032,12,1) + TIME(0,0,0)</f>
        <v>48549</v>
      </c>
      <c r="C58479">
        <v>33.135681151999997</v>
      </c>
    </row>
    <row r="58480" spans="1:3" x14ac:dyDescent="0.25">
      <c r="A58480">
        <v>12054</v>
      </c>
      <c r="B58480" s="1">
        <f>DATE(2033,1,1) + TIME(0,0,0)</f>
        <v>48580</v>
      </c>
      <c r="C58480">
        <v>33.149909973</v>
      </c>
    </row>
    <row r="58481" spans="1:3" x14ac:dyDescent="0.25">
      <c r="A58481">
        <v>12085</v>
      </c>
      <c r="B58481" s="1">
        <f>DATE(2033,2,1) + TIME(0,0,0)</f>
        <v>48611</v>
      </c>
      <c r="C58481">
        <v>33.164093018000003</v>
      </c>
    </row>
    <row r="58482" spans="1:3" x14ac:dyDescent="0.25">
      <c r="A58482">
        <v>12113</v>
      </c>
      <c r="B58482" s="1">
        <f>DATE(2033,3,1) + TIME(0,0,0)</f>
        <v>48639</v>
      </c>
      <c r="C58482">
        <v>33.176860808999997</v>
      </c>
    </row>
    <row r="58483" spans="1:3" x14ac:dyDescent="0.25">
      <c r="A58483">
        <v>12144</v>
      </c>
      <c r="B58483" s="1">
        <f>DATE(2033,4,1) + TIME(0,0,0)</f>
        <v>48670</v>
      </c>
      <c r="C58483">
        <v>33.190948486000003</v>
      </c>
    </row>
    <row r="58484" spans="1:3" x14ac:dyDescent="0.25">
      <c r="A58484">
        <v>12174</v>
      </c>
      <c r="B58484" s="1">
        <f>DATE(2033,5,1) + TIME(0,0,0)</f>
        <v>48700</v>
      </c>
      <c r="C58484">
        <v>33.204536437999998</v>
      </c>
    </row>
    <row r="58485" spans="1:3" x14ac:dyDescent="0.25">
      <c r="A58485">
        <v>12205</v>
      </c>
      <c r="B58485" s="1">
        <f>DATE(2033,6,1) + TIME(0,0,0)</f>
        <v>48731</v>
      </c>
      <c r="C58485">
        <v>33.218532562</v>
      </c>
    </row>
    <row r="58486" spans="1:3" x14ac:dyDescent="0.25">
      <c r="A58486">
        <v>12235</v>
      </c>
      <c r="B58486" s="1">
        <f>DATE(2033,7,1) + TIME(0,0,0)</f>
        <v>48761</v>
      </c>
      <c r="C58486">
        <v>33.232032775999997</v>
      </c>
    </row>
    <row r="58487" spans="1:3" x14ac:dyDescent="0.25">
      <c r="A58487">
        <v>12266</v>
      </c>
      <c r="B58487" s="1">
        <f>DATE(2033,8,1) + TIME(0,0,0)</f>
        <v>48792</v>
      </c>
      <c r="C58487">
        <v>33.245937347000002</v>
      </c>
    </row>
    <row r="58488" spans="1:3" x14ac:dyDescent="0.25">
      <c r="A58488">
        <v>12297</v>
      </c>
      <c r="B58488" s="1">
        <f>DATE(2033,9,1) + TIME(0,0,0)</f>
        <v>48823</v>
      </c>
      <c r="C58488">
        <v>33.259796143000003</v>
      </c>
    </row>
    <row r="58489" spans="1:3" x14ac:dyDescent="0.25">
      <c r="A58489">
        <v>12327</v>
      </c>
      <c r="B58489" s="1">
        <f>DATE(2033,10,1) + TIME(0,0,0)</f>
        <v>48853</v>
      </c>
      <c r="C58489">
        <v>33.273162841999998</v>
      </c>
    </row>
    <row r="58490" spans="1:3" x14ac:dyDescent="0.25">
      <c r="A58490">
        <v>12358</v>
      </c>
      <c r="B58490" s="1">
        <f>DATE(2033,11,1) + TIME(0,0,0)</f>
        <v>48884</v>
      </c>
      <c r="C58490">
        <v>33.286930083999998</v>
      </c>
    </row>
    <row r="58491" spans="1:3" x14ac:dyDescent="0.25">
      <c r="A58491">
        <v>12388</v>
      </c>
      <c r="B58491" s="1">
        <f>DATE(2033,12,1) + TIME(0,0,0)</f>
        <v>48914</v>
      </c>
      <c r="C58491">
        <v>33.300212860000002</v>
      </c>
    </row>
    <row r="58492" spans="1:3" x14ac:dyDescent="0.25">
      <c r="A58492">
        <v>12419</v>
      </c>
      <c r="B58492" s="1">
        <f>DATE(2034,1,1) + TIME(0,0,0)</f>
        <v>48945</v>
      </c>
      <c r="C58492">
        <v>33.313896178999997</v>
      </c>
    </row>
    <row r="58493" spans="1:3" x14ac:dyDescent="0.25">
      <c r="A58493">
        <v>12450</v>
      </c>
      <c r="B58493" s="1">
        <f>DATE(2034,2,1) + TIME(0,0,0)</f>
        <v>48976</v>
      </c>
      <c r="C58493">
        <v>33.327533721999998</v>
      </c>
    </row>
    <row r="58494" spans="1:3" x14ac:dyDescent="0.25">
      <c r="A58494">
        <v>12478</v>
      </c>
      <c r="B58494" s="1">
        <f>DATE(2034,3,1) + TIME(0,0,0)</f>
        <v>49004</v>
      </c>
      <c r="C58494">
        <v>33.339813231999997</v>
      </c>
    </row>
    <row r="58495" spans="1:3" x14ac:dyDescent="0.25">
      <c r="A58495">
        <v>12509</v>
      </c>
      <c r="B58495" s="1">
        <f>DATE(2034,4,1) + TIME(0,0,0)</f>
        <v>49035</v>
      </c>
      <c r="C58495">
        <v>33.353370667</v>
      </c>
    </row>
    <row r="58496" spans="1:3" x14ac:dyDescent="0.25">
      <c r="A58496">
        <v>12539</v>
      </c>
      <c r="B58496" s="1">
        <f>DATE(2034,5,1) + TIME(0,0,0)</f>
        <v>49065</v>
      </c>
      <c r="C58496">
        <v>33.366451263000002</v>
      </c>
    </row>
    <row r="58497" spans="1:3" x14ac:dyDescent="0.25">
      <c r="A58497">
        <v>12570</v>
      </c>
      <c r="B58497" s="1">
        <f>DATE(2034,6,1) + TIME(0,0,0)</f>
        <v>49096</v>
      </c>
      <c r="C58497">
        <v>33.379924774000003</v>
      </c>
    </row>
    <row r="58498" spans="1:3" x14ac:dyDescent="0.25">
      <c r="A58498">
        <v>12600</v>
      </c>
      <c r="B58498" s="1">
        <f>DATE(2034,7,1) + TIME(0,0,0)</f>
        <v>49126</v>
      </c>
      <c r="C58498">
        <v>33.392925261999999</v>
      </c>
    </row>
    <row r="58499" spans="1:3" x14ac:dyDescent="0.25">
      <c r="A58499">
        <v>12631</v>
      </c>
      <c r="B58499" s="1">
        <f>DATE(2034,8,1) + TIME(0,0,0)</f>
        <v>49157</v>
      </c>
      <c r="C58499">
        <v>33.406322479000004</v>
      </c>
    </row>
    <row r="58500" spans="1:3" x14ac:dyDescent="0.25">
      <c r="A58500">
        <v>12662</v>
      </c>
      <c r="B58500" s="1">
        <f>DATE(2034,9,1) + TIME(0,0,0)</f>
        <v>49188</v>
      </c>
      <c r="C58500">
        <v>33.419677733999997</v>
      </c>
    </row>
    <row r="58501" spans="1:3" x14ac:dyDescent="0.25">
      <c r="A58501">
        <v>12692</v>
      </c>
      <c r="B58501" s="1">
        <f>DATE(2034,10,1) + TIME(0,0,0)</f>
        <v>49218</v>
      </c>
      <c r="C58501">
        <v>33.432563782000003</v>
      </c>
    </row>
    <row r="58502" spans="1:3" x14ac:dyDescent="0.25">
      <c r="A58502">
        <v>12723</v>
      </c>
      <c r="B58502" s="1">
        <f>DATE(2034,11,1) + TIME(0,0,0)</f>
        <v>49249</v>
      </c>
      <c r="C58502">
        <v>33.445842743</v>
      </c>
    </row>
    <row r="58503" spans="1:3" x14ac:dyDescent="0.25">
      <c r="A58503">
        <v>12753</v>
      </c>
      <c r="B58503" s="1">
        <f>DATE(2034,12,1) + TIME(0,0,0)</f>
        <v>49279</v>
      </c>
      <c r="C58503">
        <v>33.458656310999999</v>
      </c>
    </row>
    <row r="58504" spans="1:3" x14ac:dyDescent="0.25">
      <c r="A58504">
        <v>12784</v>
      </c>
      <c r="B58504" s="1">
        <f>DATE(2035,1,1) + TIME(0,0,0)</f>
        <v>49310</v>
      </c>
      <c r="C58504">
        <v>33.471858978</v>
      </c>
    </row>
    <row r="58505" spans="1:3" x14ac:dyDescent="0.25">
      <c r="A58505">
        <v>12815</v>
      </c>
      <c r="B58505" s="1">
        <f>DATE(2035,2,1) + TIME(0,0,0)</f>
        <v>49341</v>
      </c>
      <c r="C58505">
        <v>33.485027313000003</v>
      </c>
    </row>
    <row r="58506" spans="1:3" x14ac:dyDescent="0.25">
      <c r="A58506">
        <v>12843</v>
      </c>
      <c r="B58506" s="1">
        <f>DATE(2035,3,1) + TIME(0,0,0)</f>
        <v>49369</v>
      </c>
      <c r="C58506">
        <v>33.496883392000001</v>
      </c>
    </row>
    <row r="58507" spans="1:3" x14ac:dyDescent="0.25">
      <c r="A58507">
        <v>12874</v>
      </c>
      <c r="B58507" s="1">
        <f>DATE(2035,4,1) + TIME(0,0,0)</f>
        <v>49400</v>
      </c>
      <c r="C58507">
        <v>33.509979248</v>
      </c>
    </row>
    <row r="58508" spans="1:3" x14ac:dyDescent="0.25">
      <c r="A58508">
        <v>12904</v>
      </c>
      <c r="B58508" s="1">
        <f>DATE(2035,5,1) + TIME(0,0,0)</f>
        <v>49430</v>
      </c>
      <c r="C58508">
        <v>33.522617339999996</v>
      </c>
    </row>
    <row r="58509" spans="1:3" x14ac:dyDescent="0.25">
      <c r="A58509">
        <v>12935</v>
      </c>
      <c r="B58509" s="1">
        <f>DATE(2035,6,1) + TIME(0,0,0)</f>
        <v>49461</v>
      </c>
      <c r="C58509">
        <v>33.535636902</v>
      </c>
    </row>
    <row r="58510" spans="1:3" x14ac:dyDescent="0.25">
      <c r="A58510">
        <v>12965</v>
      </c>
      <c r="B58510" s="1">
        <f>DATE(2035,7,1) + TIME(0,0,0)</f>
        <v>49491</v>
      </c>
      <c r="C58510">
        <v>33.548206329000003</v>
      </c>
    </row>
    <row r="58511" spans="1:3" x14ac:dyDescent="0.25">
      <c r="A58511">
        <v>12996</v>
      </c>
      <c r="B58511" s="1">
        <f>DATE(2035,8,1) + TIME(0,0,0)</f>
        <v>49522</v>
      </c>
      <c r="C58511">
        <v>33.561157227000002</v>
      </c>
    </row>
    <row r="58512" spans="1:3" x14ac:dyDescent="0.25">
      <c r="A58512">
        <v>13027</v>
      </c>
      <c r="B58512" s="1">
        <f>DATE(2035,9,1) + TIME(0,0,0)</f>
        <v>49553</v>
      </c>
      <c r="C58512">
        <v>33.574073792</v>
      </c>
    </row>
    <row r="58513" spans="1:3" x14ac:dyDescent="0.25">
      <c r="A58513">
        <v>13057</v>
      </c>
      <c r="B58513" s="1">
        <f>DATE(2035,10,1) + TIME(0,0,0)</f>
        <v>49583</v>
      </c>
      <c r="C58513">
        <v>33.586540221999996</v>
      </c>
    </row>
    <row r="58514" spans="1:3" x14ac:dyDescent="0.25">
      <c r="A58514">
        <v>13088</v>
      </c>
      <c r="B58514" s="1">
        <f>DATE(2035,11,1) + TIME(0,0,0)</f>
        <v>49614</v>
      </c>
      <c r="C58514">
        <v>33.599384307999998</v>
      </c>
    </row>
    <row r="58515" spans="1:3" x14ac:dyDescent="0.25">
      <c r="A58515">
        <v>13118</v>
      </c>
      <c r="B58515" s="1">
        <f>DATE(2035,12,1) + TIME(0,0,0)</f>
        <v>49644</v>
      </c>
      <c r="C58515">
        <v>33.611785888999997</v>
      </c>
    </row>
    <row r="58516" spans="1:3" x14ac:dyDescent="0.25">
      <c r="A58516">
        <v>13149</v>
      </c>
      <c r="B58516" s="1">
        <f>DATE(2036,1,1) + TIME(0,0,0)</f>
        <v>49675</v>
      </c>
      <c r="C58516">
        <v>33.624561309999997</v>
      </c>
    </row>
    <row r="58517" spans="1:3" x14ac:dyDescent="0.25">
      <c r="A58517">
        <v>13180</v>
      </c>
      <c r="B58517" s="1">
        <f>DATE(2036,2,1) + TIME(0,0,0)</f>
        <v>49706</v>
      </c>
      <c r="C58517">
        <v>33.637306213000002</v>
      </c>
    </row>
    <row r="58518" spans="1:3" x14ac:dyDescent="0.25">
      <c r="A58518">
        <v>13209</v>
      </c>
      <c r="B58518" s="1">
        <f>DATE(2036,3,1) + TIME(0,0,0)</f>
        <v>49735</v>
      </c>
      <c r="C58518">
        <v>33.649196625000002</v>
      </c>
    </row>
    <row r="58519" spans="1:3" x14ac:dyDescent="0.25">
      <c r="A58519">
        <v>13240</v>
      </c>
      <c r="B58519" s="1">
        <f>DATE(2036,4,1) + TIME(0,0,0)</f>
        <v>49766</v>
      </c>
      <c r="C58519">
        <v>33.661876677999999</v>
      </c>
    </row>
    <row r="58520" spans="1:3" x14ac:dyDescent="0.25">
      <c r="A58520">
        <v>13270</v>
      </c>
      <c r="B58520" s="1">
        <f>DATE(2036,5,1) + TIME(0,0,0)</f>
        <v>49796</v>
      </c>
      <c r="C58520">
        <v>33.674114226999997</v>
      </c>
    </row>
    <row r="58521" spans="1:3" x14ac:dyDescent="0.25">
      <c r="A58521">
        <v>13301</v>
      </c>
      <c r="B58521" s="1">
        <f>DATE(2036,6,1) + TIME(0,0,0)</f>
        <v>49827</v>
      </c>
      <c r="C58521">
        <v>33.686725615999997</v>
      </c>
    </row>
    <row r="58522" spans="1:3" x14ac:dyDescent="0.25">
      <c r="A58522">
        <v>13331</v>
      </c>
      <c r="B58522" s="1">
        <f>DATE(2036,7,1) + TIME(0,0,0)</f>
        <v>49857</v>
      </c>
      <c r="C58522">
        <v>33.69890213</v>
      </c>
    </row>
    <row r="58523" spans="1:3" x14ac:dyDescent="0.25">
      <c r="A58523">
        <v>13362</v>
      </c>
      <c r="B58523" s="1">
        <f>DATE(2036,8,1) + TIME(0,0,0)</f>
        <v>49888</v>
      </c>
      <c r="C58523">
        <v>33.711452483999999</v>
      </c>
    </row>
    <row r="58524" spans="1:3" x14ac:dyDescent="0.25">
      <c r="A58524">
        <v>13393</v>
      </c>
      <c r="B58524" s="1">
        <f>DATE(2036,9,1) + TIME(0,0,0)</f>
        <v>49919</v>
      </c>
      <c r="C58524">
        <v>33.723972320999998</v>
      </c>
    </row>
    <row r="58525" spans="1:3" x14ac:dyDescent="0.25">
      <c r="A58525">
        <v>13423</v>
      </c>
      <c r="B58525" s="1">
        <f>DATE(2036,10,1) + TIME(0,0,0)</f>
        <v>49949</v>
      </c>
      <c r="C58525">
        <v>33.736053466999998</v>
      </c>
    </row>
    <row r="58526" spans="1:3" x14ac:dyDescent="0.25">
      <c r="A58526">
        <v>13454</v>
      </c>
      <c r="B58526" s="1">
        <f>DATE(2036,11,1) + TIME(0,0,0)</f>
        <v>49980</v>
      </c>
      <c r="C58526">
        <v>33.748512267999999</v>
      </c>
    </row>
    <row r="58527" spans="1:3" x14ac:dyDescent="0.25">
      <c r="A58527">
        <v>13484</v>
      </c>
      <c r="B58527" s="1">
        <f>DATE(2036,12,1) + TIME(0,0,0)</f>
        <v>50010</v>
      </c>
      <c r="C58527">
        <v>33.760536193999997</v>
      </c>
    </row>
    <row r="58528" spans="1:3" x14ac:dyDescent="0.25">
      <c r="A58528">
        <v>13515</v>
      </c>
      <c r="B58528" s="1">
        <f>DATE(2037,1,1) + TIME(0,0,0)</f>
        <v>50041</v>
      </c>
      <c r="C58528">
        <v>33.772930144999997</v>
      </c>
    </row>
    <row r="58529" spans="1:3" x14ac:dyDescent="0.25">
      <c r="A58529">
        <v>13546</v>
      </c>
      <c r="B58529" s="1">
        <f>DATE(2037,2,1) + TIME(0,0,0)</f>
        <v>50072</v>
      </c>
      <c r="C58529">
        <v>33.785293578999998</v>
      </c>
    </row>
    <row r="58530" spans="1:3" x14ac:dyDescent="0.25">
      <c r="A58530">
        <v>13574</v>
      </c>
      <c r="B58530" s="1">
        <f>DATE(2037,3,1) + TIME(0,0,0)</f>
        <v>50100</v>
      </c>
      <c r="C58530">
        <v>33.796436309999997</v>
      </c>
    </row>
    <row r="58531" spans="1:3" x14ac:dyDescent="0.25">
      <c r="A58531">
        <v>13605</v>
      </c>
      <c r="B58531" s="1">
        <f>DATE(2037,4,1) + TIME(0,0,0)</f>
        <v>50131</v>
      </c>
      <c r="C58531">
        <v>33.808742522999999</v>
      </c>
    </row>
    <row r="58532" spans="1:3" x14ac:dyDescent="0.25">
      <c r="A58532">
        <v>13635</v>
      </c>
      <c r="B58532" s="1">
        <f>DATE(2037,5,1) + TIME(0,0,0)</f>
        <v>50161</v>
      </c>
      <c r="C58532">
        <v>33.820621490000001</v>
      </c>
    </row>
    <row r="58533" spans="1:3" x14ac:dyDescent="0.25">
      <c r="A58533">
        <v>13666</v>
      </c>
      <c r="B58533" s="1">
        <f>DATE(2037,6,1) + TIME(0,0,0)</f>
        <v>50192</v>
      </c>
      <c r="C58533">
        <v>33.832866668999998</v>
      </c>
    </row>
    <row r="58534" spans="1:3" x14ac:dyDescent="0.25">
      <c r="A58534">
        <v>13696</v>
      </c>
      <c r="B58534" s="1">
        <f>DATE(2037,7,1) + TIME(0,0,0)</f>
        <v>50222</v>
      </c>
      <c r="C58534">
        <v>33.84469223</v>
      </c>
    </row>
    <row r="58535" spans="1:3" x14ac:dyDescent="0.25">
      <c r="A58535">
        <v>13727</v>
      </c>
      <c r="B58535" s="1">
        <f>DATE(2037,8,1) + TIME(0,0,0)</f>
        <v>50253</v>
      </c>
      <c r="C58535">
        <v>33.856880187999998</v>
      </c>
    </row>
    <row r="58536" spans="1:3" x14ac:dyDescent="0.25">
      <c r="A58536">
        <v>13758</v>
      </c>
      <c r="B58536" s="1">
        <f>DATE(2037,9,1) + TIME(0,0,0)</f>
        <v>50284</v>
      </c>
      <c r="C58536">
        <v>33.869037628000001</v>
      </c>
    </row>
    <row r="58537" spans="1:3" x14ac:dyDescent="0.25">
      <c r="A58537">
        <v>13788</v>
      </c>
      <c r="B58537" s="1">
        <f>DATE(2037,10,1) + TIME(0,0,0)</f>
        <v>50314</v>
      </c>
      <c r="C58537">
        <v>33.880771637000002</v>
      </c>
    </row>
    <row r="58538" spans="1:3" x14ac:dyDescent="0.25">
      <c r="A58538">
        <v>13819</v>
      </c>
      <c r="B58538" s="1">
        <f>DATE(2037,11,1) + TIME(0,0,0)</f>
        <v>50345</v>
      </c>
      <c r="C58538">
        <v>33.892871857000003</v>
      </c>
    </row>
    <row r="58539" spans="1:3" x14ac:dyDescent="0.25">
      <c r="A58539">
        <v>13849</v>
      </c>
      <c r="B58539" s="1">
        <f>DATE(2037,12,1) + TIME(0,0,0)</f>
        <v>50375</v>
      </c>
      <c r="C58539">
        <v>33.904552459999998</v>
      </c>
    </row>
    <row r="58540" spans="1:3" x14ac:dyDescent="0.25">
      <c r="A58540">
        <v>13880</v>
      </c>
      <c r="B58540" s="1">
        <f>DATE(2038,1,1) + TIME(0,0,0)</f>
        <v>50406</v>
      </c>
      <c r="C58540">
        <v>33.916595459</v>
      </c>
    </row>
    <row r="58541" spans="1:3" x14ac:dyDescent="0.25">
      <c r="A58541">
        <v>13911</v>
      </c>
      <c r="B58541" s="1">
        <f>DATE(2038,2,1) + TIME(0,0,0)</f>
        <v>50437</v>
      </c>
      <c r="C58541">
        <v>33.928607941000003</v>
      </c>
    </row>
    <row r="58542" spans="1:3" x14ac:dyDescent="0.25">
      <c r="A58542">
        <v>13939</v>
      </c>
      <c r="B58542" s="1">
        <f>DATE(2038,3,1) + TIME(0,0,0)</f>
        <v>50465</v>
      </c>
      <c r="C58542">
        <v>33.939434052000003</v>
      </c>
    </row>
    <row r="58543" spans="1:3" x14ac:dyDescent="0.25">
      <c r="A58543">
        <v>13970</v>
      </c>
      <c r="B58543" s="1">
        <f>DATE(2038,4,1) + TIME(0,0,0)</f>
        <v>50496</v>
      </c>
      <c r="C58543">
        <v>33.951389313</v>
      </c>
    </row>
    <row r="58544" spans="1:3" x14ac:dyDescent="0.25">
      <c r="A58544">
        <v>14000</v>
      </c>
      <c r="B58544" s="1">
        <f>DATE(2038,5,1) + TIME(0,0,0)</f>
        <v>50526</v>
      </c>
      <c r="C58544">
        <v>33.962932586999997</v>
      </c>
    </row>
    <row r="58545" spans="1:3" x14ac:dyDescent="0.25">
      <c r="A58545">
        <v>14031</v>
      </c>
      <c r="B58545" s="1">
        <f>DATE(2038,6,1) + TIME(0,0,0)</f>
        <v>50557</v>
      </c>
      <c r="C58545">
        <v>33.974834442000002</v>
      </c>
    </row>
    <row r="58546" spans="1:3" x14ac:dyDescent="0.25">
      <c r="A58546">
        <v>14061</v>
      </c>
      <c r="B58546" s="1">
        <f>DATE(2038,7,1) + TIME(0,0,0)</f>
        <v>50587</v>
      </c>
      <c r="C58546">
        <v>33.986324310000001</v>
      </c>
    </row>
    <row r="58547" spans="1:3" x14ac:dyDescent="0.25">
      <c r="A58547">
        <v>14092</v>
      </c>
      <c r="B58547" s="1">
        <f>DATE(2038,8,1) + TIME(0,0,0)</f>
        <v>50618</v>
      </c>
      <c r="C58547">
        <v>33.998168945000003</v>
      </c>
    </row>
    <row r="58548" spans="1:3" x14ac:dyDescent="0.25">
      <c r="A58548">
        <v>14123</v>
      </c>
      <c r="B58548" s="1">
        <f>DATE(2038,9,1) + TIME(0,0,0)</f>
        <v>50649</v>
      </c>
      <c r="C58548">
        <v>34.009983063</v>
      </c>
    </row>
    <row r="58549" spans="1:3" x14ac:dyDescent="0.25">
      <c r="A58549">
        <v>14153</v>
      </c>
      <c r="B58549" s="1">
        <f>DATE(2038,10,1) + TIME(0,0,0)</f>
        <v>50679</v>
      </c>
      <c r="C58549">
        <v>34.021392822000003</v>
      </c>
    </row>
    <row r="58550" spans="1:3" x14ac:dyDescent="0.25">
      <c r="A58550">
        <v>14184</v>
      </c>
      <c r="B58550" s="1">
        <f>DATE(2038,11,1) + TIME(0,0,0)</f>
        <v>50710</v>
      </c>
      <c r="C58550">
        <v>34.033153534</v>
      </c>
    </row>
    <row r="58551" spans="1:3" x14ac:dyDescent="0.25">
      <c r="A58551">
        <v>14214</v>
      </c>
      <c r="B58551" s="1">
        <f>DATE(2038,12,1) + TIME(0,0,0)</f>
        <v>50740</v>
      </c>
      <c r="C58551">
        <v>34.044509888</v>
      </c>
    </row>
    <row r="58552" spans="1:3" x14ac:dyDescent="0.25">
      <c r="A58552">
        <v>14245</v>
      </c>
      <c r="B58552" s="1">
        <f>DATE(2039,1,1) + TIME(0,0,0)</f>
        <v>50771</v>
      </c>
      <c r="C58552">
        <v>34.056213378999999</v>
      </c>
    </row>
    <row r="58553" spans="1:3" x14ac:dyDescent="0.25">
      <c r="A58553">
        <v>14276</v>
      </c>
      <c r="B58553" s="1">
        <f>DATE(2039,2,1) + TIME(0,0,0)</f>
        <v>50802</v>
      </c>
      <c r="C58553">
        <v>34.067890167000002</v>
      </c>
    </row>
    <row r="58554" spans="1:3" x14ac:dyDescent="0.25">
      <c r="A58554">
        <v>14304</v>
      </c>
      <c r="B58554" s="1">
        <f>DATE(2039,3,1) + TIME(0,0,0)</f>
        <v>50830</v>
      </c>
      <c r="C58554">
        <v>34.078414917000003</v>
      </c>
    </row>
    <row r="58555" spans="1:3" x14ac:dyDescent="0.25">
      <c r="A58555">
        <v>14335</v>
      </c>
      <c r="B58555" s="1">
        <f>DATE(2039,4,1) + TIME(0,0,0)</f>
        <v>50861</v>
      </c>
      <c r="C58555">
        <v>34.090042113999999</v>
      </c>
    </row>
    <row r="58556" spans="1:3" x14ac:dyDescent="0.25">
      <c r="A58556">
        <v>14365</v>
      </c>
      <c r="B58556" s="1">
        <f>DATE(2039,5,1) + TIME(0,0,0)</f>
        <v>50891</v>
      </c>
      <c r="C58556">
        <v>34.101264954000001</v>
      </c>
    </row>
    <row r="58557" spans="1:3" x14ac:dyDescent="0.25">
      <c r="A58557">
        <v>14396</v>
      </c>
      <c r="B58557" s="1">
        <f>DATE(2039,6,1) + TIME(0,0,0)</f>
        <v>50922</v>
      </c>
      <c r="C58557">
        <v>34.112834929999998</v>
      </c>
    </row>
    <row r="58558" spans="1:3" x14ac:dyDescent="0.25">
      <c r="A58558">
        <v>14426</v>
      </c>
      <c r="B58558" s="1">
        <f>DATE(2039,7,1) + TIME(0,0,0)</f>
        <v>50952</v>
      </c>
      <c r="C58558">
        <v>34.124008179</v>
      </c>
    </row>
    <row r="58559" spans="1:3" x14ac:dyDescent="0.25">
      <c r="A58559">
        <v>14457</v>
      </c>
      <c r="B58559" s="1">
        <f>DATE(2039,8,1) + TIME(0,0,0)</f>
        <v>50983</v>
      </c>
      <c r="C58559">
        <v>34.135524750000002</v>
      </c>
    </row>
    <row r="58560" spans="1:3" x14ac:dyDescent="0.25">
      <c r="A58560">
        <v>14488</v>
      </c>
      <c r="B58560" s="1">
        <f>DATE(2039,9,1) + TIME(0,0,0)</f>
        <v>51014</v>
      </c>
      <c r="C58560">
        <v>34.147018433</v>
      </c>
    </row>
    <row r="58561" spans="1:3" x14ac:dyDescent="0.25">
      <c r="A58561">
        <v>14518</v>
      </c>
      <c r="B58561" s="1">
        <f>DATE(2039,10,1) + TIME(0,0,0)</f>
        <v>51044</v>
      </c>
      <c r="C58561">
        <v>34.158111572000003</v>
      </c>
    </row>
    <row r="58562" spans="1:3" x14ac:dyDescent="0.25">
      <c r="A58562">
        <v>14549</v>
      </c>
      <c r="B58562" s="1">
        <f>DATE(2039,11,1) + TIME(0,0,0)</f>
        <v>51075</v>
      </c>
      <c r="C58562">
        <v>34.169551849000001</v>
      </c>
    </row>
    <row r="58563" spans="1:3" x14ac:dyDescent="0.25">
      <c r="A58563">
        <v>14579</v>
      </c>
      <c r="B58563" s="1">
        <f>DATE(2039,12,1) + TIME(0,0,0)</f>
        <v>51105</v>
      </c>
      <c r="C58563">
        <v>34.180595398000001</v>
      </c>
    </row>
    <row r="58564" spans="1:3" x14ac:dyDescent="0.25">
      <c r="A58564">
        <v>14610</v>
      </c>
      <c r="B58564" s="1">
        <f>DATE(2040,1,1) + TIME(0,0,0)</f>
        <v>51136</v>
      </c>
      <c r="C58564">
        <v>34.191982269</v>
      </c>
    </row>
    <row r="58565" spans="1:3" x14ac:dyDescent="0.25">
      <c r="A58565">
        <v>14641</v>
      </c>
      <c r="B58565" s="1">
        <f>DATE(2040,2,1) + TIME(0,0,0)</f>
        <v>51167</v>
      </c>
      <c r="C58565">
        <v>34.203342438</v>
      </c>
    </row>
    <row r="58566" spans="1:3" x14ac:dyDescent="0.25">
      <c r="A58566">
        <v>14670</v>
      </c>
      <c r="B58566" s="1">
        <f>DATE(2040,3,1) + TIME(0,0,0)</f>
        <v>51196</v>
      </c>
      <c r="C58566">
        <v>34.213943481000001</v>
      </c>
    </row>
    <row r="58567" spans="1:3" x14ac:dyDescent="0.25">
      <c r="A58567">
        <v>14701</v>
      </c>
      <c r="B58567" s="1">
        <f>DATE(2040,4,1) + TIME(0,0,0)</f>
        <v>51227</v>
      </c>
      <c r="C58567">
        <v>34.225254059000001</v>
      </c>
    </row>
    <row r="58568" spans="1:3" x14ac:dyDescent="0.25">
      <c r="A58568">
        <v>14731</v>
      </c>
      <c r="B58568" s="1">
        <f>DATE(2040,5,1) + TIME(0,0,0)</f>
        <v>51257</v>
      </c>
      <c r="C58568">
        <v>34.236171722000002</v>
      </c>
    </row>
    <row r="58569" spans="1:3" x14ac:dyDescent="0.25">
      <c r="A58569">
        <v>14762</v>
      </c>
      <c r="B58569" s="1">
        <f>DATE(2040,6,1) + TIME(0,0,0)</f>
        <v>51288</v>
      </c>
      <c r="C58569">
        <v>34.247432709000002</v>
      </c>
    </row>
    <row r="58570" spans="1:3" x14ac:dyDescent="0.25">
      <c r="A58570">
        <v>14792</v>
      </c>
      <c r="B58570" s="1">
        <f>DATE(2040,7,1) + TIME(0,0,0)</f>
        <v>51318</v>
      </c>
      <c r="C58570">
        <v>34.258300781000003</v>
      </c>
    </row>
    <row r="58571" spans="1:3" x14ac:dyDescent="0.25">
      <c r="A58571">
        <v>14823</v>
      </c>
      <c r="B58571" s="1">
        <f>DATE(2040,8,1) + TIME(0,0,0)</f>
        <v>51349</v>
      </c>
      <c r="C58571">
        <v>34.269508362000003</v>
      </c>
    </row>
    <row r="58572" spans="1:3" x14ac:dyDescent="0.25">
      <c r="A58572">
        <v>14854</v>
      </c>
      <c r="B58572" s="1">
        <f>DATE(2040,9,1) + TIME(0,0,0)</f>
        <v>51380</v>
      </c>
      <c r="C58572">
        <v>34.280693053999997</v>
      </c>
    </row>
    <row r="58573" spans="1:3" x14ac:dyDescent="0.25">
      <c r="A58573">
        <v>14884</v>
      </c>
      <c r="B58573" s="1">
        <f>DATE(2040,10,1) + TIME(0,0,0)</f>
        <v>51410</v>
      </c>
      <c r="C58573">
        <v>34.291488647000001</v>
      </c>
    </row>
    <row r="58574" spans="1:3" x14ac:dyDescent="0.25">
      <c r="A58574">
        <v>14915</v>
      </c>
      <c r="B58574" s="1">
        <f>DATE(2040,11,1) + TIME(0,0,0)</f>
        <v>51441</v>
      </c>
      <c r="C58574">
        <v>34.302619933999999</v>
      </c>
    </row>
    <row r="58575" spans="1:3" x14ac:dyDescent="0.25">
      <c r="A58575">
        <v>14945</v>
      </c>
      <c r="B58575" s="1">
        <f>DATE(2040,12,1) + TIME(0,0,0)</f>
        <v>51471</v>
      </c>
      <c r="C58575">
        <v>34.313369751000003</v>
      </c>
    </row>
    <row r="58576" spans="1:3" x14ac:dyDescent="0.25">
      <c r="A58576">
        <v>14976</v>
      </c>
      <c r="B58576" s="1">
        <f>DATE(2041,1,1) + TIME(0,0,0)</f>
        <v>51502</v>
      </c>
      <c r="C58576">
        <v>34.324451447000001</v>
      </c>
    </row>
    <row r="58577" spans="1:3" x14ac:dyDescent="0.25">
      <c r="A58577">
        <v>15007</v>
      </c>
      <c r="B58577" s="1">
        <f>DATE(2041,2,1) + TIME(0,0,0)</f>
        <v>51533</v>
      </c>
      <c r="C58577">
        <v>34.335510253999999</v>
      </c>
    </row>
    <row r="58578" spans="1:3" x14ac:dyDescent="0.25">
      <c r="A58578">
        <v>15035</v>
      </c>
      <c r="B58578" s="1">
        <f>DATE(2041,3,1) + TIME(0,0,0)</f>
        <v>51561</v>
      </c>
      <c r="C58578">
        <v>34.345478057999998</v>
      </c>
    </row>
    <row r="58579" spans="1:3" x14ac:dyDescent="0.25">
      <c r="A58579">
        <v>15066</v>
      </c>
      <c r="B58579" s="1">
        <f>DATE(2041,4,1) + TIME(0,0,0)</f>
        <v>51592</v>
      </c>
      <c r="C58579">
        <v>34.356487274000003</v>
      </c>
    </row>
    <row r="58580" spans="1:3" x14ac:dyDescent="0.25">
      <c r="A58580">
        <v>15096</v>
      </c>
      <c r="B58580" s="1">
        <f>DATE(2041,5,1) + TIME(0,0,0)</f>
        <v>51622</v>
      </c>
      <c r="C58580">
        <v>34.367118834999999</v>
      </c>
    </row>
    <row r="58581" spans="1:3" x14ac:dyDescent="0.25">
      <c r="A58581">
        <v>15127</v>
      </c>
      <c r="B58581" s="1">
        <f>DATE(2041,6,1) + TIME(0,0,0)</f>
        <v>51653</v>
      </c>
      <c r="C58581">
        <v>34.378082274999997</v>
      </c>
    </row>
    <row r="58582" spans="1:3" x14ac:dyDescent="0.25">
      <c r="A58582">
        <v>15157</v>
      </c>
      <c r="B58582" s="1">
        <f>DATE(2041,7,1) + TIME(0,0,0)</f>
        <v>51683</v>
      </c>
      <c r="C58582">
        <v>34.388664245999998</v>
      </c>
    </row>
    <row r="58583" spans="1:3" x14ac:dyDescent="0.25">
      <c r="A58583">
        <v>15188</v>
      </c>
      <c r="B58583" s="1">
        <f>DATE(2041,8,1) + TIME(0,0,0)</f>
        <v>51714</v>
      </c>
      <c r="C58583">
        <v>34.399578093999999</v>
      </c>
    </row>
    <row r="58584" spans="1:3" x14ac:dyDescent="0.25">
      <c r="A58584">
        <v>15219</v>
      </c>
      <c r="B58584" s="1">
        <f>DATE(2041,9,1) + TIME(0,0,0)</f>
        <v>51745</v>
      </c>
      <c r="C58584">
        <v>34.410469055</v>
      </c>
    </row>
    <row r="58585" spans="1:3" x14ac:dyDescent="0.25">
      <c r="A58585">
        <v>15249</v>
      </c>
      <c r="B58585" s="1">
        <f>DATE(2041,10,1) + TIME(0,0,0)</f>
        <v>51775</v>
      </c>
      <c r="C58585">
        <v>34.420986176</v>
      </c>
    </row>
    <row r="58586" spans="1:3" x14ac:dyDescent="0.25">
      <c r="A58586">
        <v>15280</v>
      </c>
      <c r="B58586" s="1">
        <f>DATE(2041,11,1) + TIME(0,0,0)</f>
        <v>51806</v>
      </c>
      <c r="C58586">
        <v>34.431827544999997</v>
      </c>
    </row>
    <row r="58587" spans="1:3" x14ac:dyDescent="0.25">
      <c r="A58587">
        <v>15310</v>
      </c>
      <c r="B58587" s="1">
        <f>DATE(2041,12,1) + TIME(0,0,0)</f>
        <v>51836</v>
      </c>
      <c r="C58587">
        <v>34.442298889</v>
      </c>
    </row>
    <row r="58588" spans="1:3" x14ac:dyDescent="0.25">
      <c r="A58588">
        <v>15341</v>
      </c>
      <c r="B58588" s="1">
        <f>DATE(2042,1,1) + TIME(0,0,0)</f>
        <v>51867</v>
      </c>
      <c r="C58588">
        <v>34.453094481999997</v>
      </c>
    </row>
    <row r="58589" spans="1:3" x14ac:dyDescent="0.25">
      <c r="A58589">
        <v>15372</v>
      </c>
      <c r="B58589" s="1">
        <f>DATE(2042,2,1) + TIME(0,0,0)</f>
        <v>51898</v>
      </c>
      <c r="C58589">
        <v>34.463867188000002</v>
      </c>
    </row>
    <row r="58590" spans="1:3" x14ac:dyDescent="0.25">
      <c r="A58590">
        <v>15400</v>
      </c>
      <c r="B58590" s="1">
        <f>DATE(2042,3,1) + TIME(0,0,0)</f>
        <v>51926</v>
      </c>
      <c r="C58590">
        <v>34.473575592000003</v>
      </c>
    </row>
    <row r="58591" spans="1:3" x14ac:dyDescent="0.25">
      <c r="A58591">
        <v>15431</v>
      </c>
      <c r="B58591" s="1">
        <f>DATE(2042,4,1) + TIME(0,0,0)</f>
        <v>51957</v>
      </c>
      <c r="C58591">
        <v>34.484306334999999</v>
      </c>
    </row>
    <row r="58592" spans="1:3" x14ac:dyDescent="0.25">
      <c r="A58592">
        <v>15461</v>
      </c>
      <c r="B58592" s="1">
        <f>DATE(2042,5,1) + TIME(0,0,0)</f>
        <v>51987</v>
      </c>
      <c r="C58592">
        <v>34.494663238999998</v>
      </c>
    </row>
    <row r="58593" spans="1:3" x14ac:dyDescent="0.25">
      <c r="A58593">
        <v>15492</v>
      </c>
      <c r="B58593" s="1">
        <f>DATE(2042,6,1) + TIME(0,0,0)</f>
        <v>52018</v>
      </c>
      <c r="C58593">
        <v>34.505344391000001</v>
      </c>
    </row>
    <row r="58594" spans="1:3" x14ac:dyDescent="0.25">
      <c r="A58594">
        <v>15522</v>
      </c>
      <c r="B58594" s="1">
        <f>DATE(2042,7,1) + TIME(0,0,0)</f>
        <v>52048</v>
      </c>
      <c r="C58594">
        <v>34.515659331999998</v>
      </c>
    </row>
    <row r="58595" spans="1:3" x14ac:dyDescent="0.25">
      <c r="A58595">
        <v>15553</v>
      </c>
      <c r="B58595" s="1">
        <f>DATE(2042,8,1) + TIME(0,0,0)</f>
        <v>52079</v>
      </c>
      <c r="C58595">
        <v>34.526298523000001</v>
      </c>
    </row>
    <row r="58596" spans="1:3" x14ac:dyDescent="0.25">
      <c r="A58596">
        <v>15584</v>
      </c>
      <c r="B58596" s="1">
        <f>DATE(2042,9,1) + TIME(0,0,0)</f>
        <v>52110</v>
      </c>
      <c r="C58596">
        <v>34.536911011000001</v>
      </c>
    </row>
    <row r="58597" spans="1:3" x14ac:dyDescent="0.25">
      <c r="A58597">
        <v>15614</v>
      </c>
      <c r="B58597" s="1">
        <f>DATE(2042,10,1) + TIME(0,0,0)</f>
        <v>52140</v>
      </c>
      <c r="C58597">
        <v>34.547161101999997</v>
      </c>
    </row>
    <row r="58598" spans="1:3" x14ac:dyDescent="0.25">
      <c r="A58598">
        <v>15645</v>
      </c>
      <c r="B58598" s="1">
        <f>DATE(2042,11,1) + TIME(0,0,0)</f>
        <v>52171</v>
      </c>
      <c r="C58598">
        <v>34.557727814000003</v>
      </c>
    </row>
    <row r="58599" spans="1:3" x14ac:dyDescent="0.25">
      <c r="A58599">
        <v>15675</v>
      </c>
      <c r="B58599" s="1">
        <f>DATE(2042,12,1) + TIME(0,0,0)</f>
        <v>52201</v>
      </c>
      <c r="C58599">
        <v>34.567935943999998</v>
      </c>
    </row>
    <row r="58600" spans="1:3" x14ac:dyDescent="0.25">
      <c r="A58600">
        <v>15706</v>
      </c>
      <c r="B58600" s="1">
        <f>DATE(2043,1,1) + TIME(0,0,0)</f>
        <v>52232</v>
      </c>
      <c r="C58600">
        <v>34.578460692999997</v>
      </c>
    </row>
    <row r="58601" spans="1:3" x14ac:dyDescent="0.25">
      <c r="A58601">
        <v>15737</v>
      </c>
      <c r="B58601" s="1">
        <f>DATE(2043,2,1) + TIME(0,0,0)</f>
        <v>52263</v>
      </c>
      <c r="C58601">
        <v>34.588962555000002</v>
      </c>
    </row>
    <row r="58602" spans="1:3" x14ac:dyDescent="0.25">
      <c r="A58602">
        <v>15765</v>
      </c>
      <c r="B58602" s="1">
        <f>DATE(2043,3,1) + TIME(0,0,0)</f>
        <v>52291</v>
      </c>
      <c r="C58602">
        <v>34.598426818999997</v>
      </c>
    </row>
    <row r="58603" spans="1:3" x14ac:dyDescent="0.25">
      <c r="A58603">
        <v>15796</v>
      </c>
      <c r="B58603" s="1">
        <f>DATE(2043,4,1) + TIME(0,0,0)</f>
        <v>52322</v>
      </c>
      <c r="C58603">
        <v>34.608886718999997</v>
      </c>
    </row>
    <row r="58604" spans="1:3" x14ac:dyDescent="0.25">
      <c r="A58604">
        <v>15826</v>
      </c>
      <c r="B58604" s="1">
        <f>DATE(2043,5,1) + TIME(0,0,0)</f>
        <v>52352</v>
      </c>
      <c r="C58604">
        <v>34.618988037000001</v>
      </c>
    </row>
    <row r="58605" spans="1:3" x14ac:dyDescent="0.25">
      <c r="A58605">
        <v>15857</v>
      </c>
      <c r="B58605" s="1">
        <f>DATE(2043,6,1) + TIME(0,0,0)</f>
        <v>52383</v>
      </c>
      <c r="C58605">
        <v>34.629402161000002</v>
      </c>
    </row>
    <row r="58606" spans="1:3" x14ac:dyDescent="0.25">
      <c r="A58606">
        <v>15887</v>
      </c>
      <c r="B58606" s="1">
        <f>DATE(2043,7,1) + TIME(0,0,0)</f>
        <v>52413</v>
      </c>
      <c r="C58606">
        <v>34.639461517000001</v>
      </c>
    </row>
    <row r="58607" spans="1:3" x14ac:dyDescent="0.25">
      <c r="A58607">
        <v>15918</v>
      </c>
      <c r="B58607" s="1">
        <f>DATE(2043,8,1) + TIME(0,0,0)</f>
        <v>52444</v>
      </c>
      <c r="C58607">
        <v>34.649837494000003</v>
      </c>
    </row>
    <row r="58608" spans="1:3" x14ac:dyDescent="0.25">
      <c r="A58608">
        <v>15949</v>
      </c>
      <c r="B58608" s="1">
        <f>DATE(2043,9,1) + TIME(0,0,0)</f>
        <v>52475</v>
      </c>
      <c r="C58608">
        <v>34.660186768000003</v>
      </c>
    </row>
    <row r="58609" spans="1:3" x14ac:dyDescent="0.25">
      <c r="A58609">
        <v>15979</v>
      </c>
      <c r="B58609" s="1">
        <f>DATE(2043,10,1) + TIME(0,0,0)</f>
        <v>52505</v>
      </c>
      <c r="C58609">
        <v>34.670185089</v>
      </c>
    </row>
    <row r="58610" spans="1:3" x14ac:dyDescent="0.25">
      <c r="A58610">
        <v>16010</v>
      </c>
      <c r="B58610" s="1">
        <f>DATE(2043,11,1) + TIME(0,0,0)</f>
        <v>52536</v>
      </c>
      <c r="C58610">
        <v>34.680492401000002</v>
      </c>
    </row>
    <row r="58611" spans="1:3" x14ac:dyDescent="0.25">
      <c r="A58611">
        <v>16040</v>
      </c>
      <c r="B58611" s="1">
        <f>DATE(2043,12,1) + TIME(0,0,0)</f>
        <v>52566</v>
      </c>
      <c r="C58611">
        <v>34.690444946</v>
      </c>
    </row>
    <row r="58612" spans="1:3" x14ac:dyDescent="0.25">
      <c r="A58612">
        <v>16071</v>
      </c>
      <c r="B58612" s="1">
        <f>DATE(2044,1,1) + TIME(0,0,0)</f>
        <v>52597</v>
      </c>
      <c r="C58612">
        <v>34.700714111000003</v>
      </c>
    </row>
    <row r="58613" spans="1:3" x14ac:dyDescent="0.25">
      <c r="A58613">
        <v>16102</v>
      </c>
      <c r="B58613" s="1">
        <f>DATE(2044,2,1) + TIME(0,0,0)</f>
        <v>52628</v>
      </c>
      <c r="C58613">
        <v>34.710956572999997</v>
      </c>
    </row>
    <row r="58614" spans="1:3" x14ac:dyDescent="0.25">
      <c r="A58614">
        <v>16131</v>
      </c>
      <c r="B58614" s="1">
        <f>DATE(2044,3,1) + TIME(0,0,0)</f>
        <v>52657</v>
      </c>
      <c r="C58614">
        <v>34.720520020000002</v>
      </c>
    </row>
    <row r="58615" spans="1:3" x14ac:dyDescent="0.25">
      <c r="A58615">
        <v>16162</v>
      </c>
      <c r="B58615" s="1">
        <f>DATE(2044,4,1) + TIME(0,0,0)</f>
        <v>52688</v>
      </c>
      <c r="C58615">
        <v>34.730724334999998</v>
      </c>
    </row>
    <row r="58616" spans="1:3" x14ac:dyDescent="0.25">
      <c r="A58616">
        <v>16192</v>
      </c>
      <c r="B58616" s="1">
        <f>DATE(2044,5,1) + TIME(0,0,0)</f>
        <v>52718</v>
      </c>
      <c r="C58616">
        <v>34.740577698000003</v>
      </c>
    </row>
    <row r="58617" spans="1:3" x14ac:dyDescent="0.25">
      <c r="A58617">
        <v>16223</v>
      </c>
      <c r="B58617" s="1">
        <f>DATE(2044,6,1) + TIME(0,0,0)</f>
        <v>52749</v>
      </c>
      <c r="C58617">
        <v>34.750740051000001</v>
      </c>
    </row>
    <row r="58618" spans="1:3" x14ac:dyDescent="0.25">
      <c r="A58618">
        <v>16253</v>
      </c>
      <c r="B58618" s="1">
        <f>DATE(2044,7,1) + TIME(0,0,0)</f>
        <v>52779</v>
      </c>
      <c r="C58618">
        <v>34.760555267000001</v>
      </c>
    </row>
    <row r="58619" spans="1:3" x14ac:dyDescent="0.25">
      <c r="A58619">
        <v>16284</v>
      </c>
      <c r="B58619" s="1">
        <f>DATE(2044,8,1) + TIME(0,0,0)</f>
        <v>52810</v>
      </c>
      <c r="C58619">
        <v>34.770675658999998</v>
      </c>
    </row>
    <row r="58620" spans="1:3" x14ac:dyDescent="0.25">
      <c r="A58620">
        <v>16315</v>
      </c>
      <c r="B58620" s="1">
        <f>DATE(2044,9,1) + TIME(0,0,0)</f>
        <v>52841</v>
      </c>
      <c r="C58620">
        <v>34.780773162999999</v>
      </c>
    </row>
    <row r="58621" spans="1:3" x14ac:dyDescent="0.25">
      <c r="A58621">
        <v>16345</v>
      </c>
      <c r="B58621" s="1">
        <f>DATE(2044,10,1) + TIME(0,0,0)</f>
        <v>52871</v>
      </c>
      <c r="C58621">
        <v>34.790527343999997</v>
      </c>
    </row>
    <row r="58622" spans="1:3" x14ac:dyDescent="0.25">
      <c r="A58622">
        <v>16376</v>
      </c>
      <c r="B58622" s="1">
        <f>DATE(2044,11,1) + TIME(0,0,0)</f>
        <v>52902</v>
      </c>
      <c r="C58622">
        <v>34.800586699999997</v>
      </c>
    </row>
    <row r="58623" spans="1:3" x14ac:dyDescent="0.25">
      <c r="A58623">
        <v>16406</v>
      </c>
      <c r="B58623" s="1">
        <f>DATE(2044,12,1) + TIME(0,0,0)</f>
        <v>52932</v>
      </c>
      <c r="C58623">
        <v>34.810302733999997</v>
      </c>
    </row>
    <row r="58624" spans="1:3" x14ac:dyDescent="0.25">
      <c r="A58624">
        <v>16437</v>
      </c>
      <c r="B58624" s="1">
        <f>DATE(2045,1,1) + TIME(0,0,0)</f>
        <v>52963</v>
      </c>
      <c r="C58624">
        <v>34.820320129000002</v>
      </c>
    </row>
    <row r="58625" spans="1:3" x14ac:dyDescent="0.25">
      <c r="A58625">
        <v>16468</v>
      </c>
      <c r="B58625" s="1">
        <f>DATE(2045,2,1) + TIME(0,0,0)</f>
        <v>52994</v>
      </c>
      <c r="C58625">
        <v>34.830318450999997</v>
      </c>
    </row>
    <row r="58626" spans="1:3" x14ac:dyDescent="0.25">
      <c r="A58626">
        <v>16496</v>
      </c>
      <c r="B58626" s="1">
        <f>DATE(2045,3,1) + TIME(0,0,0)</f>
        <v>53022</v>
      </c>
      <c r="C58626">
        <v>34.839328766000001</v>
      </c>
    </row>
    <row r="58627" spans="1:3" x14ac:dyDescent="0.25">
      <c r="A58627">
        <v>16527</v>
      </c>
      <c r="B58627" s="1">
        <f>DATE(2045,4,1) + TIME(0,0,0)</f>
        <v>53053</v>
      </c>
      <c r="C58627">
        <v>34.849288940000001</v>
      </c>
    </row>
    <row r="58628" spans="1:3" x14ac:dyDescent="0.25">
      <c r="A58628">
        <v>16557</v>
      </c>
      <c r="B58628" s="1">
        <f>DATE(2045,5,1) + TIME(0,0,0)</f>
        <v>53083</v>
      </c>
      <c r="C58628">
        <v>34.858909607000001</v>
      </c>
    </row>
    <row r="58629" spans="1:3" x14ac:dyDescent="0.25">
      <c r="A58629">
        <v>16588</v>
      </c>
      <c r="B58629" s="1">
        <f>DATE(2045,6,1) + TIME(0,0,0)</f>
        <v>53114</v>
      </c>
      <c r="C58629">
        <v>34.86882782</v>
      </c>
    </row>
    <row r="58630" spans="1:3" x14ac:dyDescent="0.25">
      <c r="A58630">
        <v>16618</v>
      </c>
      <c r="B58630" s="1">
        <f>DATE(2045,7,1) + TIME(0,0,0)</f>
        <v>53144</v>
      </c>
      <c r="C58630">
        <v>34.878410338999998</v>
      </c>
    </row>
    <row r="58631" spans="1:3" x14ac:dyDescent="0.25">
      <c r="A58631">
        <v>16649</v>
      </c>
      <c r="B58631" s="1">
        <f>DATE(2045,8,1) + TIME(0,0,0)</f>
        <v>53175</v>
      </c>
      <c r="C58631">
        <v>34.888290404999999</v>
      </c>
    </row>
    <row r="58632" spans="1:3" x14ac:dyDescent="0.25">
      <c r="A58632">
        <v>16680</v>
      </c>
      <c r="B58632" s="1">
        <f>DATE(2045,9,1) + TIME(0,0,0)</f>
        <v>53206</v>
      </c>
      <c r="C58632">
        <v>34.898151398000003</v>
      </c>
    </row>
    <row r="58633" spans="1:3" x14ac:dyDescent="0.25">
      <c r="A58633">
        <v>16710</v>
      </c>
      <c r="B58633" s="1">
        <f>DATE(2045,10,1) + TIME(0,0,0)</f>
        <v>53236</v>
      </c>
      <c r="C58633">
        <v>34.907676696999999</v>
      </c>
    </row>
    <row r="58634" spans="1:3" x14ac:dyDescent="0.25">
      <c r="A58634">
        <v>16741</v>
      </c>
      <c r="B58634" s="1">
        <f>DATE(2045,11,1) + TIME(0,0,0)</f>
        <v>53267</v>
      </c>
      <c r="C58634">
        <v>34.917495727999999</v>
      </c>
    </row>
    <row r="58635" spans="1:3" x14ac:dyDescent="0.25">
      <c r="A58635">
        <v>16771</v>
      </c>
      <c r="B58635" s="1">
        <f>DATE(2045,12,1) + TIME(0,0,0)</f>
        <v>53297</v>
      </c>
      <c r="C58635">
        <v>34.926982879999997</v>
      </c>
    </row>
    <row r="58636" spans="1:3" x14ac:dyDescent="0.25">
      <c r="A58636">
        <v>16802</v>
      </c>
      <c r="B58636" s="1">
        <f>DATE(2046,1,1) + TIME(0,0,0)</f>
        <v>53328</v>
      </c>
      <c r="C58636">
        <v>34.936767578000001</v>
      </c>
    </row>
    <row r="58637" spans="1:3" x14ac:dyDescent="0.25">
      <c r="A58637">
        <v>16833</v>
      </c>
      <c r="B58637" s="1">
        <f>DATE(2046,2,1) + TIME(0,0,0)</f>
        <v>53359</v>
      </c>
      <c r="C58637">
        <v>34.946533203000001</v>
      </c>
    </row>
    <row r="58638" spans="1:3" x14ac:dyDescent="0.25">
      <c r="A58638">
        <v>16861</v>
      </c>
      <c r="B58638" s="1">
        <f>DATE(2046,3,1) + TIME(0,0,0)</f>
        <v>53387</v>
      </c>
      <c r="C58638">
        <v>34.955333709999998</v>
      </c>
    </row>
    <row r="58639" spans="1:3" x14ac:dyDescent="0.25">
      <c r="A58639">
        <v>16892</v>
      </c>
      <c r="B58639" s="1">
        <f>DATE(2046,4,1) + TIME(0,0,0)</f>
        <v>53418</v>
      </c>
      <c r="C58639">
        <v>34.965061188</v>
      </c>
    </row>
    <row r="58640" spans="1:3" x14ac:dyDescent="0.25">
      <c r="A58640">
        <v>16922</v>
      </c>
      <c r="B58640" s="1">
        <f>DATE(2046,5,1) + TIME(0,0,0)</f>
        <v>53448</v>
      </c>
      <c r="C58640">
        <v>34.974456787000001</v>
      </c>
    </row>
    <row r="58641" spans="1:3" x14ac:dyDescent="0.25">
      <c r="A58641">
        <v>16953</v>
      </c>
      <c r="B58641" s="1">
        <f>DATE(2046,6,1) + TIME(0,0,0)</f>
        <v>53479</v>
      </c>
      <c r="C58641">
        <v>34.984146117999998</v>
      </c>
    </row>
    <row r="58642" spans="1:3" x14ac:dyDescent="0.25">
      <c r="A58642">
        <v>16983</v>
      </c>
      <c r="B58642" s="1">
        <f>DATE(2046,7,1) + TIME(0,0,0)</f>
        <v>53509</v>
      </c>
      <c r="C58642">
        <v>34.993507385000001</v>
      </c>
    </row>
    <row r="58643" spans="1:3" x14ac:dyDescent="0.25">
      <c r="A58643">
        <v>17014</v>
      </c>
      <c r="B58643" s="1">
        <f>DATE(2046,8,1) + TIME(0,0,0)</f>
        <v>53540</v>
      </c>
      <c r="C58643">
        <v>35.003158569</v>
      </c>
    </row>
    <row r="58644" spans="1:3" x14ac:dyDescent="0.25">
      <c r="A58644">
        <v>17045</v>
      </c>
      <c r="B58644" s="1">
        <f>DATE(2046,9,1) + TIME(0,0,0)</f>
        <v>53571</v>
      </c>
      <c r="C58644">
        <v>35.012794495000001</v>
      </c>
    </row>
    <row r="58645" spans="1:3" x14ac:dyDescent="0.25">
      <c r="A58645">
        <v>17075</v>
      </c>
      <c r="B58645" s="1">
        <f>DATE(2046,10,1) + TIME(0,0,0)</f>
        <v>53601</v>
      </c>
      <c r="C58645">
        <v>35.022098540999998</v>
      </c>
    </row>
    <row r="58646" spans="1:3" x14ac:dyDescent="0.25">
      <c r="A58646">
        <v>17106</v>
      </c>
      <c r="B58646" s="1">
        <f>DATE(2046,11,1) + TIME(0,0,0)</f>
        <v>53632</v>
      </c>
      <c r="C58646">
        <v>35.031696320000002</v>
      </c>
    </row>
    <row r="58647" spans="1:3" x14ac:dyDescent="0.25">
      <c r="A58647">
        <v>17136</v>
      </c>
      <c r="B58647" s="1">
        <f>DATE(2046,12,1) + TIME(0,0,0)</f>
        <v>53662</v>
      </c>
      <c r="C58647">
        <v>35.040966034</v>
      </c>
    </row>
    <row r="58648" spans="1:3" x14ac:dyDescent="0.25">
      <c r="A58648">
        <v>17167</v>
      </c>
      <c r="B58648" s="1">
        <f>DATE(2047,1,1) + TIME(0,0,0)</f>
        <v>53693</v>
      </c>
      <c r="C58648">
        <v>35.050525665000002</v>
      </c>
    </row>
    <row r="58649" spans="1:3" x14ac:dyDescent="0.25">
      <c r="A58649">
        <v>17198</v>
      </c>
      <c r="B58649" s="1">
        <f>DATE(2047,2,1) + TIME(0,0,0)</f>
        <v>53724</v>
      </c>
      <c r="C58649">
        <v>35.060066223</v>
      </c>
    </row>
    <row r="58650" spans="1:3" x14ac:dyDescent="0.25">
      <c r="A58650">
        <v>17226</v>
      </c>
      <c r="B58650" s="1">
        <f>DATE(2047,3,1) + TIME(0,0,0)</f>
        <v>53752</v>
      </c>
      <c r="C58650">
        <v>35.068668365000001</v>
      </c>
    </row>
    <row r="58651" spans="1:3" x14ac:dyDescent="0.25">
      <c r="A58651">
        <v>17257</v>
      </c>
      <c r="B58651" s="1">
        <f>DATE(2047,4,1) + TIME(0,0,0)</f>
        <v>53783</v>
      </c>
      <c r="C58651">
        <v>35.078174591</v>
      </c>
    </row>
    <row r="58652" spans="1:3" x14ac:dyDescent="0.25">
      <c r="A58652">
        <v>17287</v>
      </c>
      <c r="B58652" s="1">
        <f>DATE(2047,5,1) + TIME(0,0,0)</f>
        <v>53813</v>
      </c>
      <c r="C58652">
        <v>35.087356567</v>
      </c>
    </row>
    <row r="58653" spans="1:3" x14ac:dyDescent="0.25">
      <c r="A58653">
        <v>17318</v>
      </c>
      <c r="B58653" s="1">
        <f>DATE(2047,6,1) + TIME(0,0,0)</f>
        <v>53844</v>
      </c>
      <c r="C58653">
        <v>35.096828461000001</v>
      </c>
    </row>
    <row r="58654" spans="1:3" x14ac:dyDescent="0.25">
      <c r="A58654">
        <v>17348</v>
      </c>
      <c r="B58654" s="1">
        <f>DATE(2047,7,1) + TIME(0,0,0)</f>
        <v>53874</v>
      </c>
      <c r="C58654">
        <v>35.105976105000003</v>
      </c>
    </row>
    <row r="58655" spans="1:3" x14ac:dyDescent="0.25">
      <c r="A58655">
        <v>17379</v>
      </c>
      <c r="B58655" s="1">
        <f>DATE(2047,8,1) + TIME(0,0,0)</f>
        <v>53905</v>
      </c>
      <c r="C58655">
        <v>35.115413666000002</v>
      </c>
    </row>
    <row r="58656" spans="1:3" x14ac:dyDescent="0.25">
      <c r="A58656">
        <v>17410</v>
      </c>
      <c r="B58656" s="1">
        <f>DATE(2047,9,1) + TIME(0,0,0)</f>
        <v>53936</v>
      </c>
      <c r="C58656">
        <v>35.124828338999997</v>
      </c>
    </row>
    <row r="58657" spans="1:3" x14ac:dyDescent="0.25">
      <c r="A58657">
        <v>17440</v>
      </c>
      <c r="B58657" s="1">
        <f>DATE(2047,10,1) + TIME(0,0,0)</f>
        <v>53966</v>
      </c>
      <c r="C58657">
        <v>35.133926391999999</v>
      </c>
    </row>
    <row r="58658" spans="1:3" x14ac:dyDescent="0.25">
      <c r="A58658">
        <v>17471</v>
      </c>
      <c r="B58658" s="1">
        <f>DATE(2047,11,1) + TIME(0,0,0)</f>
        <v>53997</v>
      </c>
      <c r="C58658">
        <v>35.143306731999999</v>
      </c>
    </row>
    <row r="58659" spans="1:3" x14ac:dyDescent="0.25">
      <c r="A58659">
        <v>17501</v>
      </c>
      <c r="B58659" s="1">
        <f>DATE(2047,12,1) + TIME(0,0,0)</f>
        <v>54027</v>
      </c>
      <c r="C58659">
        <v>35.152370453000003</v>
      </c>
    </row>
    <row r="58660" spans="1:3" x14ac:dyDescent="0.25">
      <c r="A58660">
        <v>17532</v>
      </c>
      <c r="B58660" s="1">
        <f>DATE(2048,1,1) + TIME(0,0,0)</f>
        <v>54058</v>
      </c>
      <c r="C58660">
        <v>35.161712645999998</v>
      </c>
    </row>
    <row r="58661" spans="1:3" x14ac:dyDescent="0.25">
      <c r="A58661">
        <v>17563</v>
      </c>
      <c r="B58661" s="1">
        <f>DATE(2048,2,1) + TIME(0,0,0)</f>
        <v>54089</v>
      </c>
      <c r="C58661">
        <v>35.171039581000002</v>
      </c>
    </row>
    <row r="58662" spans="1:3" x14ac:dyDescent="0.25">
      <c r="A58662">
        <v>17592</v>
      </c>
      <c r="B58662" s="1">
        <f>DATE(2048,3,1) + TIME(0,0,0)</f>
        <v>54118</v>
      </c>
      <c r="C58662">
        <v>35.179744720000002</v>
      </c>
    </row>
    <row r="58663" spans="1:3" x14ac:dyDescent="0.25">
      <c r="A58663">
        <v>17623</v>
      </c>
      <c r="B58663" s="1">
        <f>DATE(2048,4,1) + TIME(0,0,0)</f>
        <v>54149</v>
      </c>
      <c r="C58663">
        <v>35.189033508000001</v>
      </c>
    </row>
    <row r="58664" spans="1:3" x14ac:dyDescent="0.25">
      <c r="A58664">
        <v>17653</v>
      </c>
      <c r="B58664" s="1">
        <f>DATE(2048,5,1) + TIME(0,0,0)</f>
        <v>54179</v>
      </c>
      <c r="C58664">
        <v>35.198005676000001</v>
      </c>
    </row>
    <row r="58665" spans="1:3" x14ac:dyDescent="0.25">
      <c r="A58665">
        <v>17684</v>
      </c>
      <c r="B58665" s="1">
        <f>DATE(2048,6,1) + TIME(0,0,0)</f>
        <v>54210</v>
      </c>
      <c r="C58665">
        <v>35.207260132000002</v>
      </c>
    </row>
    <row r="58666" spans="1:3" x14ac:dyDescent="0.25">
      <c r="A58666">
        <v>17714</v>
      </c>
      <c r="B58666" s="1">
        <f>DATE(2048,7,1) + TIME(0,0,0)</f>
        <v>54240</v>
      </c>
      <c r="C58666">
        <v>35.216197968000003</v>
      </c>
    </row>
    <row r="58667" spans="1:3" x14ac:dyDescent="0.25">
      <c r="A58667">
        <v>17745</v>
      </c>
      <c r="B58667" s="1">
        <f>DATE(2048,8,1) + TIME(0,0,0)</f>
        <v>54271</v>
      </c>
      <c r="C58667">
        <v>35.225414276000002</v>
      </c>
    </row>
    <row r="58668" spans="1:3" x14ac:dyDescent="0.25">
      <c r="A58668">
        <v>17776</v>
      </c>
      <c r="B58668" s="1">
        <f>DATE(2048,9,1) + TIME(0,0,0)</f>
        <v>54302</v>
      </c>
      <c r="C58668">
        <v>35.234615325999997</v>
      </c>
    </row>
    <row r="58669" spans="1:3" x14ac:dyDescent="0.25">
      <c r="A58669">
        <v>17806</v>
      </c>
      <c r="B58669" s="1">
        <f>DATE(2048,10,1) + TIME(0,0,0)</f>
        <v>54332</v>
      </c>
      <c r="C58669">
        <v>35.243499755999999</v>
      </c>
    </row>
    <row r="58670" spans="1:3" x14ac:dyDescent="0.25">
      <c r="A58670">
        <v>17837</v>
      </c>
      <c r="B58670" s="1">
        <f>DATE(2048,11,1) + TIME(0,0,0)</f>
        <v>54363</v>
      </c>
      <c r="C58670">
        <v>35.252666472999998</v>
      </c>
    </row>
    <row r="58671" spans="1:3" x14ac:dyDescent="0.25">
      <c r="A58671">
        <v>17867</v>
      </c>
      <c r="B58671" s="1">
        <f>DATE(2048,12,1) + TIME(0,0,0)</f>
        <v>54393</v>
      </c>
      <c r="C58671">
        <v>35.261516571000001</v>
      </c>
    </row>
    <row r="58672" spans="1:3" x14ac:dyDescent="0.25">
      <c r="A58672">
        <v>17898</v>
      </c>
      <c r="B58672" s="1">
        <f>DATE(2049,1,1) + TIME(0,0,0)</f>
        <v>54424</v>
      </c>
      <c r="C58672">
        <v>35.270648956000002</v>
      </c>
    </row>
    <row r="58673" spans="1:3" x14ac:dyDescent="0.25">
      <c r="A58673">
        <v>17929</v>
      </c>
      <c r="B58673" s="1">
        <f>DATE(2049,2,1) + TIME(0,0,0)</f>
        <v>54455</v>
      </c>
      <c r="C58673">
        <v>35.279762267999999</v>
      </c>
    </row>
    <row r="58674" spans="1:3" x14ac:dyDescent="0.25">
      <c r="A58674">
        <v>17957</v>
      </c>
      <c r="B58674" s="1">
        <f>DATE(2049,3,1) + TIME(0,0,0)</f>
        <v>54483</v>
      </c>
      <c r="C58674">
        <v>35.287979126000003</v>
      </c>
    </row>
    <row r="58675" spans="1:3" x14ac:dyDescent="0.25">
      <c r="A58675">
        <v>17988</v>
      </c>
      <c r="B58675" s="1">
        <f>DATE(2049,4,1) + TIME(0,0,0)</f>
        <v>54514</v>
      </c>
      <c r="C58675">
        <v>35.297058104999998</v>
      </c>
    </row>
    <row r="58676" spans="1:3" x14ac:dyDescent="0.25">
      <c r="A58676">
        <v>18018</v>
      </c>
      <c r="B58676" s="1">
        <f>DATE(2049,5,1) + TIME(0,0,0)</f>
        <v>54544</v>
      </c>
      <c r="C58676">
        <v>35.305828093999999</v>
      </c>
    </row>
    <row r="58677" spans="1:3" x14ac:dyDescent="0.25">
      <c r="A58677">
        <v>18049</v>
      </c>
      <c r="B58677" s="1">
        <f>DATE(2049,6,1) + TIME(0,0,0)</f>
        <v>54575</v>
      </c>
      <c r="C58677">
        <v>35.314876556000002</v>
      </c>
    </row>
    <row r="58678" spans="1:3" x14ac:dyDescent="0.25">
      <c r="A58678">
        <v>18079</v>
      </c>
      <c r="B58678" s="1">
        <f>DATE(2049,7,1) + TIME(0,0,0)</f>
        <v>54605</v>
      </c>
      <c r="C58678">
        <v>35.323616028000004</v>
      </c>
    </row>
    <row r="58679" spans="1:3" x14ac:dyDescent="0.25">
      <c r="A58679">
        <v>18110</v>
      </c>
      <c r="B58679" s="1">
        <f>DATE(2049,8,1) + TIME(0,0,0)</f>
        <v>54636</v>
      </c>
      <c r="C58679">
        <v>35.332630156999997</v>
      </c>
    </row>
    <row r="58680" spans="1:3" x14ac:dyDescent="0.25">
      <c r="A58680">
        <v>18141</v>
      </c>
      <c r="B58680" s="1">
        <f>DATE(2049,9,1) + TIME(0,0,0)</f>
        <v>54667</v>
      </c>
      <c r="C58680">
        <v>35.341625213999997</v>
      </c>
    </row>
    <row r="58681" spans="1:3" x14ac:dyDescent="0.25">
      <c r="A58681">
        <v>18171</v>
      </c>
      <c r="B58681" s="1">
        <f>DATE(2049,10,1) + TIME(0,0,0)</f>
        <v>54697</v>
      </c>
      <c r="C58681">
        <v>35.350315094000003</v>
      </c>
    </row>
    <row r="58682" spans="1:3" x14ac:dyDescent="0.25">
      <c r="A58682">
        <v>18202</v>
      </c>
      <c r="B58682" s="1">
        <f>DATE(2049,11,1) + TIME(0,0,0)</f>
        <v>54728</v>
      </c>
      <c r="C58682">
        <v>35.359275818</v>
      </c>
    </row>
    <row r="58683" spans="1:3" x14ac:dyDescent="0.25">
      <c r="A58683">
        <v>18232</v>
      </c>
      <c r="B58683" s="1">
        <f>DATE(2049,12,1) + TIME(0,0,0)</f>
        <v>54758</v>
      </c>
      <c r="C58683">
        <v>35.367927551000001</v>
      </c>
    </row>
    <row r="58684" spans="1:3" x14ac:dyDescent="0.25">
      <c r="A58684">
        <v>18263</v>
      </c>
      <c r="B58684" s="1">
        <f>DATE(2050,1,1) + TIME(0,0,0)</f>
        <v>54789</v>
      </c>
      <c r="C58684">
        <v>35.376853943</v>
      </c>
    </row>
    <row r="58686" spans="1:3" x14ac:dyDescent="0.25">
      <c r="A58686" t="s">
        <v>100</v>
      </c>
    </row>
    <row r="58688" spans="1:3" x14ac:dyDescent="0.25">
      <c r="A58688" t="s">
        <v>1</v>
      </c>
      <c r="B58688" t="s">
        <v>2</v>
      </c>
      <c r="C58688" t="s">
        <v>3</v>
      </c>
    </row>
    <row r="58689" spans="1:3" x14ac:dyDescent="0.25">
      <c r="A58689">
        <v>0</v>
      </c>
      <c r="B58689" s="1">
        <f>DATE(2000,1,1) + TIME(0,0,0)</f>
        <v>36526</v>
      </c>
      <c r="C58689">
        <v>0</v>
      </c>
    </row>
    <row r="58690" spans="1:3" x14ac:dyDescent="0.25">
      <c r="A58690">
        <v>31</v>
      </c>
      <c r="B58690" s="1">
        <f>DATE(2000,2,1) + TIME(0,0,0)</f>
        <v>36557</v>
      </c>
      <c r="C58690">
        <v>4.0139808654999998</v>
      </c>
    </row>
    <row r="58691" spans="1:3" x14ac:dyDescent="0.25">
      <c r="A58691">
        <v>60</v>
      </c>
      <c r="B58691" s="1">
        <f>DATE(2000,3,1) + TIME(0,0,0)</f>
        <v>36586</v>
      </c>
      <c r="C58691">
        <v>8.2873620986999992</v>
      </c>
    </row>
    <row r="58692" spans="1:3" x14ac:dyDescent="0.25">
      <c r="A58692">
        <v>91</v>
      </c>
      <c r="B58692" s="1">
        <f>DATE(2000,4,1) + TIME(0,0,0)</f>
        <v>36617</v>
      </c>
      <c r="C58692">
        <v>11.809765816000001</v>
      </c>
    </row>
    <row r="58693" spans="1:3" x14ac:dyDescent="0.25">
      <c r="A58693">
        <v>121</v>
      </c>
      <c r="B58693" s="1">
        <f>DATE(2000,5,1) + TIME(0,0,0)</f>
        <v>36647</v>
      </c>
      <c r="C58693">
        <v>13.855144501</v>
      </c>
    </row>
    <row r="58694" spans="1:3" x14ac:dyDescent="0.25">
      <c r="A58694">
        <v>152</v>
      </c>
      <c r="B58694" s="1">
        <f>DATE(2000,6,1) + TIME(0,0,0)</f>
        <v>36678</v>
      </c>
      <c r="C58694">
        <v>15.132063865999999</v>
      </c>
    </row>
    <row r="58695" spans="1:3" x14ac:dyDescent="0.25">
      <c r="A58695">
        <v>182</v>
      </c>
      <c r="B58695" s="1">
        <f>DATE(2000,7,1) + TIME(0,0,0)</f>
        <v>36708</v>
      </c>
      <c r="C58695">
        <v>15.971467018</v>
      </c>
    </row>
    <row r="58696" spans="1:3" x14ac:dyDescent="0.25">
      <c r="A58696">
        <v>213</v>
      </c>
      <c r="B58696" s="1">
        <f>DATE(2000,8,1) + TIME(0,0,0)</f>
        <v>36739</v>
      </c>
      <c r="C58696">
        <v>16.638343810999999</v>
      </c>
    </row>
    <row r="58697" spans="1:3" x14ac:dyDescent="0.25">
      <c r="A58697">
        <v>244</v>
      </c>
      <c r="B58697" s="1">
        <f>DATE(2000,9,1) + TIME(0,0,0)</f>
        <v>36770</v>
      </c>
      <c r="C58697">
        <v>17.162445068</v>
      </c>
    </row>
    <row r="58698" spans="1:3" x14ac:dyDescent="0.25">
      <c r="A58698">
        <v>274</v>
      </c>
      <c r="B58698" s="1">
        <f>DATE(2000,10,1) + TIME(0,0,0)</f>
        <v>36800</v>
      </c>
      <c r="C58698">
        <v>17.581123351999999</v>
      </c>
    </row>
    <row r="58699" spans="1:3" x14ac:dyDescent="0.25">
      <c r="A58699">
        <v>305</v>
      </c>
      <c r="B58699" s="1">
        <f>DATE(2000,11,1) + TIME(0,0,0)</f>
        <v>36831</v>
      </c>
      <c r="C58699">
        <v>17.953571320000002</v>
      </c>
    </row>
    <row r="58700" spans="1:3" x14ac:dyDescent="0.25">
      <c r="A58700">
        <v>335</v>
      </c>
      <c r="B58700" s="1">
        <f>DATE(2000,12,1) + TIME(0,0,0)</f>
        <v>36861</v>
      </c>
      <c r="C58700">
        <v>18.273694991999999</v>
      </c>
    </row>
    <row r="58701" spans="1:3" x14ac:dyDescent="0.25">
      <c r="A58701">
        <v>366</v>
      </c>
      <c r="B58701" s="1">
        <f>DATE(2001,1,1) + TIME(0,0,0)</f>
        <v>36892</v>
      </c>
      <c r="C58701">
        <v>18.564996719</v>
      </c>
    </row>
    <row r="58702" spans="1:3" x14ac:dyDescent="0.25">
      <c r="A58702">
        <v>397</v>
      </c>
      <c r="B58702" s="1">
        <f>DATE(2001,2,1) + TIME(0,0,0)</f>
        <v>36923</v>
      </c>
      <c r="C58702">
        <v>18.821418762</v>
      </c>
    </row>
    <row r="58703" spans="1:3" x14ac:dyDescent="0.25">
      <c r="A58703">
        <v>425</v>
      </c>
      <c r="B58703" s="1">
        <f>DATE(2001,3,1) + TIME(0,0,0)</f>
        <v>36951</v>
      </c>
      <c r="C58703">
        <v>19.031457901</v>
      </c>
    </row>
    <row r="58704" spans="1:3" x14ac:dyDescent="0.25">
      <c r="A58704">
        <v>456</v>
      </c>
      <c r="B58704" s="1">
        <f>DATE(2001,4,1) + TIME(0,0,0)</f>
        <v>36982</v>
      </c>
      <c r="C58704">
        <v>19.237342834</v>
      </c>
    </row>
    <row r="58705" spans="1:3" x14ac:dyDescent="0.25">
      <c r="A58705">
        <v>486</v>
      </c>
      <c r="B58705" s="1">
        <f>DATE(2001,5,1) + TIME(0,0,0)</f>
        <v>37012</v>
      </c>
      <c r="C58705">
        <v>19.408699036000002</v>
      </c>
    </row>
    <row r="58706" spans="1:3" x14ac:dyDescent="0.25">
      <c r="A58706">
        <v>517</v>
      </c>
      <c r="B58706" s="1">
        <f>DATE(2001,6,1) + TIME(0,0,0)</f>
        <v>37043</v>
      </c>
      <c r="C58706">
        <v>19.560337066999999</v>
      </c>
    </row>
    <row r="58707" spans="1:3" x14ac:dyDescent="0.25">
      <c r="A58707">
        <v>547</v>
      </c>
      <c r="B58707" s="1">
        <f>DATE(2001,7,1) + TIME(0,0,0)</f>
        <v>37073</v>
      </c>
      <c r="C58707">
        <v>19.692295074</v>
      </c>
    </row>
    <row r="58708" spans="1:3" x14ac:dyDescent="0.25">
      <c r="A58708">
        <v>578</v>
      </c>
      <c r="B58708" s="1">
        <f>DATE(2001,8,1) + TIME(0,0,0)</f>
        <v>37104</v>
      </c>
      <c r="C58708">
        <v>19.819622039999999</v>
      </c>
    </row>
    <row r="58709" spans="1:3" x14ac:dyDescent="0.25">
      <c r="A58709">
        <v>609</v>
      </c>
      <c r="B58709" s="1">
        <f>DATE(2001,9,1) + TIME(0,0,0)</f>
        <v>37135</v>
      </c>
      <c r="C58709">
        <v>19.940071106000001</v>
      </c>
    </row>
    <row r="58710" spans="1:3" x14ac:dyDescent="0.25">
      <c r="A58710">
        <v>639</v>
      </c>
      <c r="B58710" s="1">
        <f>DATE(2001,10,1) + TIME(0,0,0)</f>
        <v>37165</v>
      </c>
      <c r="C58710">
        <v>20.050525664999999</v>
      </c>
    </row>
    <row r="58711" spans="1:3" x14ac:dyDescent="0.25">
      <c r="A58711">
        <v>670</v>
      </c>
      <c r="B58711" s="1">
        <f>DATE(2001,11,1) + TIME(0,0,0)</f>
        <v>37196</v>
      </c>
      <c r="C58711">
        <v>20.158252716</v>
      </c>
    </row>
    <row r="58712" spans="1:3" x14ac:dyDescent="0.25">
      <c r="A58712">
        <v>700</v>
      </c>
      <c r="B58712" s="1">
        <f>DATE(2001,12,1) + TIME(0,0,0)</f>
        <v>37226</v>
      </c>
      <c r="C58712">
        <v>20.256402969</v>
      </c>
    </row>
    <row r="58713" spans="1:3" x14ac:dyDescent="0.25">
      <c r="A58713">
        <v>731</v>
      </c>
      <c r="B58713" s="1">
        <f>DATE(2002,1,1) + TIME(0,0,0)</f>
        <v>37257</v>
      </c>
      <c r="C58713">
        <v>20.351846694999999</v>
      </c>
    </row>
    <row r="58714" spans="1:3" x14ac:dyDescent="0.25">
      <c r="A58714">
        <v>762</v>
      </c>
      <c r="B58714" s="1">
        <f>DATE(2002,2,1) + TIME(0,0,0)</f>
        <v>37288</v>
      </c>
      <c r="C58714">
        <v>20.441705704</v>
      </c>
    </row>
    <row r="58715" spans="1:3" x14ac:dyDescent="0.25">
      <c r="A58715">
        <v>790</v>
      </c>
      <c r="B58715" s="1">
        <f>DATE(2002,3,1) + TIME(0,0,0)</f>
        <v>37316</v>
      </c>
      <c r="C58715">
        <v>20.518573760999999</v>
      </c>
    </row>
    <row r="58716" spans="1:3" x14ac:dyDescent="0.25">
      <c r="A58716">
        <v>821</v>
      </c>
      <c r="B58716" s="1">
        <f>DATE(2002,4,1) + TIME(0,0,0)</f>
        <v>37347</v>
      </c>
      <c r="C58716">
        <v>20.599496841000001</v>
      </c>
    </row>
    <row r="58717" spans="1:3" x14ac:dyDescent="0.25">
      <c r="A58717">
        <v>851</v>
      </c>
      <c r="B58717" s="1">
        <f>DATE(2002,5,1) + TIME(0,0,0)</f>
        <v>37377</v>
      </c>
      <c r="C58717">
        <v>20.674215317000002</v>
      </c>
    </row>
    <row r="58718" spans="1:3" x14ac:dyDescent="0.25">
      <c r="A58718">
        <v>882</v>
      </c>
      <c r="B58718" s="1">
        <f>DATE(2002,6,1) + TIME(0,0,0)</f>
        <v>37408</v>
      </c>
      <c r="C58718">
        <v>20.748325348000002</v>
      </c>
    </row>
    <row r="58719" spans="1:3" x14ac:dyDescent="0.25">
      <c r="A58719">
        <v>912</v>
      </c>
      <c r="B58719" s="1">
        <f>DATE(2002,7,1) + TIME(0,0,0)</f>
        <v>37438</v>
      </c>
      <c r="C58719">
        <v>20.817571640000001</v>
      </c>
    </row>
    <row r="58720" spans="1:3" x14ac:dyDescent="0.25">
      <c r="A58720">
        <v>943</v>
      </c>
      <c r="B58720" s="1">
        <f>DATE(2002,8,1) + TIME(0,0,0)</f>
        <v>37469</v>
      </c>
      <c r="C58720">
        <v>20.887037277000001</v>
      </c>
    </row>
    <row r="58721" spans="1:3" x14ac:dyDescent="0.25">
      <c r="A58721">
        <v>974</v>
      </c>
      <c r="B58721" s="1">
        <f>DATE(2002,9,1) + TIME(0,0,0)</f>
        <v>37500</v>
      </c>
      <c r="C58721">
        <v>20.954788208</v>
      </c>
    </row>
    <row r="58722" spans="1:3" x14ac:dyDescent="0.25">
      <c r="A58722">
        <v>1004</v>
      </c>
      <c r="B58722" s="1">
        <f>DATE(2002,10,1) + TIME(0,0,0)</f>
        <v>37530</v>
      </c>
      <c r="C58722">
        <v>21.019044875999999</v>
      </c>
    </row>
    <row r="58723" spans="1:3" x14ac:dyDescent="0.25">
      <c r="A58723">
        <v>1035</v>
      </c>
      <c r="B58723" s="1">
        <f>DATE(2002,11,1) + TIME(0,0,0)</f>
        <v>37561</v>
      </c>
      <c r="C58723">
        <v>21.084276199000001</v>
      </c>
    </row>
    <row r="58724" spans="1:3" x14ac:dyDescent="0.25">
      <c r="A58724">
        <v>1065</v>
      </c>
      <c r="B58724" s="1">
        <f>DATE(2002,12,1) + TIME(0,0,0)</f>
        <v>37591</v>
      </c>
      <c r="C58724">
        <v>21.146461487</v>
      </c>
    </row>
    <row r="58725" spans="1:3" x14ac:dyDescent="0.25">
      <c r="A58725">
        <v>1096</v>
      </c>
      <c r="B58725" s="1">
        <f>DATE(2003,1,1) + TIME(0,0,0)</f>
        <v>37622</v>
      </c>
      <c r="C58725">
        <v>21.209939957</v>
      </c>
    </row>
    <row r="58726" spans="1:3" x14ac:dyDescent="0.25">
      <c r="A58726">
        <v>1127</v>
      </c>
      <c r="B58726" s="1">
        <f>DATE(2003,2,1) + TIME(0,0,0)</f>
        <v>37653</v>
      </c>
      <c r="C58726">
        <v>21.272720336999999</v>
      </c>
    </row>
    <row r="58727" spans="1:3" x14ac:dyDescent="0.25">
      <c r="A58727">
        <v>1155</v>
      </c>
      <c r="B58727" s="1">
        <f>DATE(2003,3,1) + TIME(0,0,0)</f>
        <v>37681</v>
      </c>
      <c r="C58727">
        <v>21.328870772999998</v>
      </c>
    </row>
    <row r="58728" spans="1:3" x14ac:dyDescent="0.25">
      <c r="A58728">
        <v>1186</v>
      </c>
      <c r="B58728" s="1">
        <f>DATE(2003,4,1) + TIME(0,0,0)</f>
        <v>37712</v>
      </c>
      <c r="C58728">
        <v>21.390546798999999</v>
      </c>
    </row>
    <row r="58729" spans="1:3" x14ac:dyDescent="0.25">
      <c r="A58729">
        <v>1216</v>
      </c>
      <c r="B58729" s="1">
        <f>DATE(2003,5,1) + TIME(0,0,0)</f>
        <v>37742</v>
      </c>
      <c r="C58729">
        <v>21.449741364000001</v>
      </c>
    </row>
    <row r="58730" spans="1:3" x14ac:dyDescent="0.25">
      <c r="A58730">
        <v>1247</v>
      </c>
      <c r="B58730" s="1">
        <f>DATE(2003,6,1) + TIME(0,0,0)</f>
        <v>37773</v>
      </c>
      <c r="C58730">
        <v>21.510404587</v>
      </c>
    </row>
    <row r="58731" spans="1:3" x14ac:dyDescent="0.25">
      <c r="A58731">
        <v>1277</v>
      </c>
      <c r="B58731" s="1">
        <f>DATE(2003,7,1) + TIME(0,0,0)</f>
        <v>37803</v>
      </c>
      <c r="C58731">
        <v>21.568660735999998</v>
      </c>
    </row>
    <row r="58732" spans="1:3" x14ac:dyDescent="0.25">
      <c r="A58732">
        <v>1308</v>
      </c>
      <c r="B58732" s="1">
        <f>DATE(2003,8,1) + TIME(0,0,0)</f>
        <v>37834</v>
      </c>
      <c r="C58732">
        <v>21.628459929999998</v>
      </c>
    </row>
    <row r="58733" spans="1:3" x14ac:dyDescent="0.25">
      <c r="A58733">
        <v>1339</v>
      </c>
      <c r="B58733" s="1">
        <f>DATE(2003,9,1) + TIME(0,0,0)</f>
        <v>37865</v>
      </c>
      <c r="C58733">
        <v>21.687942504999999</v>
      </c>
    </row>
    <row r="58734" spans="1:3" x14ac:dyDescent="0.25">
      <c r="A58734">
        <v>1369</v>
      </c>
      <c r="B58734" s="1">
        <f>DATE(2003,10,1) + TIME(0,0,0)</f>
        <v>37895</v>
      </c>
      <c r="C58734">
        <v>21.74530983</v>
      </c>
    </row>
    <row r="58735" spans="1:3" x14ac:dyDescent="0.25">
      <c r="A58735">
        <v>1400</v>
      </c>
      <c r="B58735" s="1">
        <f>DATE(2003,11,1) + TIME(0,0,0)</f>
        <v>37926</v>
      </c>
      <c r="C58735">
        <v>21.804527282999999</v>
      </c>
    </row>
    <row r="58736" spans="1:3" x14ac:dyDescent="0.25">
      <c r="A58736">
        <v>1430</v>
      </c>
      <c r="B58736" s="1">
        <f>DATE(2003,12,1) + TIME(0,0,0)</f>
        <v>37956</v>
      </c>
      <c r="C58736">
        <v>21.861974715999999</v>
      </c>
    </row>
    <row r="58737" spans="1:3" x14ac:dyDescent="0.25">
      <c r="A58737">
        <v>1461</v>
      </c>
      <c r="B58737" s="1">
        <f>DATE(2004,1,1) + TIME(0,0,0)</f>
        <v>37987</v>
      </c>
      <c r="C58737">
        <v>21.921684265</v>
      </c>
    </row>
    <row r="58738" spans="1:3" x14ac:dyDescent="0.25">
      <c r="A58738">
        <v>1492</v>
      </c>
      <c r="B58738" s="1">
        <f>DATE(2004,2,1) + TIME(0,0,0)</f>
        <v>38018</v>
      </c>
      <c r="C58738">
        <v>21.981920242000001</v>
      </c>
    </row>
    <row r="58739" spans="1:3" x14ac:dyDescent="0.25">
      <c r="A58739">
        <v>1521</v>
      </c>
      <c r="B58739" s="1">
        <f>DATE(2004,3,1) + TIME(0,0,0)</f>
        <v>38047</v>
      </c>
      <c r="C58739">
        <v>22.038959503000001</v>
      </c>
    </row>
    <row r="58740" spans="1:3" x14ac:dyDescent="0.25">
      <c r="A58740">
        <v>1552</v>
      </c>
      <c r="B58740" s="1">
        <f>DATE(2004,4,1) + TIME(0,0,0)</f>
        <v>38078</v>
      </c>
      <c r="C58740">
        <v>22.101118088</v>
      </c>
    </row>
    <row r="58741" spans="1:3" x14ac:dyDescent="0.25">
      <c r="A58741">
        <v>1582</v>
      </c>
      <c r="B58741" s="1">
        <f>DATE(2004,5,1) + TIME(0,0,0)</f>
        <v>38108</v>
      </c>
      <c r="C58741">
        <v>22.162672043000001</v>
      </c>
    </row>
    <row r="58742" spans="1:3" x14ac:dyDescent="0.25">
      <c r="A58742">
        <v>1613</v>
      </c>
      <c r="B58742" s="1">
        <f>DATE(2004,6,1) + TIME(0,0,0)</f>
        <v>38139</v>
      </c>
      <c r="C58742">
        <v>22.227727890000001</v>
      </c>
    </row>
    <row r="58743" spans="1:3" x14ac:dyDescent="0.25">
      <c r="A58743">
        <v>1643</v>
      </c>
      <c r="B58743" s="1">
        <f>DATE(2004,7,1) + TIME(0,0,0)</f>
        <v>38169</v>
      </c>
      <c r="C58743">
        <v>22.292121887</v>
      </c>
    </row>
    <row r="58744" spans="1:3" x14ac:dyDescent="0.25">
      <c r="A58744">
        <v>1674</v>
      </c>
      <c r="B58744" s="1">
        <f>DATE(2004,8,1) + TIME(0,0,0)</f>
        <v>38200</v>
      </c>
      <c r="C58744">
        <v>22.360044478999999</v>
      </c>
    </row>
    <row r="58745" spans="1:3" x14ac:dyDescent="0.25">
      <c r="A58745">
        <v>1705</v>
      </c>
      <c r="B58745" s="1">
        <f>DATE(2004,9,1) + TIME(0,0,0)</f>
        <v>38231</v>
      </c>
      <c r="C58745">
        <v>22.429107666</v>
      </c>
    </row>
    <row r="58746" spans="1:3" x14ac:dyDescent="0.25">
      <c r="A58746">
        <v>1735</v>
      </c>
      <c r="B58746" s="1">
        <f>DATE(2004,10,1) + TIME(0,0,0)</f>
        <v>38261</v>
      </c>
      <c r="C58746">
        <v>22.49671936</v>
      </c>
    </row>
    <row r="58747" spans="1:3" x14ac:dyDescent="0.25">
      <c r="A58747">
        <v>1766</v>
      </c>
      <c r="B58747" s="1">
        <f>DATE(2004,11,1) + TIME(0,0,0)</f>
        <v>38292</v>
      </c>
      <c r="C58747">
        <v>22.567079543999998</v>
      </c>
    </row>
    <row r="58748" spans="1:3" x14ac:dyDescent="0.25">
      <c r="A58748">
        <v>1796</v>
      </c>
      <c r="B58748" s="1">
        <f>DATE(2004,12,1) + TIME(0,0,0)</f>
        <v>38322</v>
      </c>
      <c r="C58748">
        <v>22.635414124</v>
      </c>
    </row>
    <row r="58749" spans="1:3" x14ac:dyDescent="0.25">
      <c r="A58749">
        <v>1827</v>
      </c>
      <c r="B58749" s="1">
        <f>DATE(2005,1,1) + TIME(0,0,0)</f>
        <v>38353</v>
      </c>
      <c r="C58749">
        <v>22.706098557000001</v>
      </c>
    </row>
    <row r="58750" spans="1:3" x14ac:dyDescent="0.25">
      <c r="A58750">
        <v>1858</v>
      </c>
      <c r="B58750" s="1">
        <f>DATE(2005,2,1) + TIME(0,0,0)</f>
        <v>38384</v>
      </c>
      <c r="C58750">
        <v>22.776830672999999</v>
      </c>
    </row>
    <row r="58751" spans="1:3" x14ac:dyDescent="0.25">
      <c r="A58751">
        <v>1886</v>
      </c>
      <c r="B58751" s="1">
        <f>DATE(2005,3,1) + TIME(0,0,0)</f>
        <v>38412</v>
      </c>
      <c r="C58751">
        <v>22.840669632000001</v>
      </c>
    </row>
    <row r="58752" spans="1:3" x14ac:dyDescent="0.25">
      <c r="A58752">
        <v>1917</v>
      </c>
      <c r="B58752" s="1">
        <f>DATE(2005,4,1) + TIME(0,0,0)</f>
        <v>38443</v>
      </c>
      <c r="C58752">
        <v>22.911151885999999</v>
      </c>
    </row>
    <row r="58753" spans="1:3" x14ac:dyDescent="0.25">
      <c r="A58753">
        <v>1947</v>
      </c>
      <c r="B58753" s="1">
        <f>DATE(2005,5,1) + TIME(0,0,0)</f>
        <v>38473</v>
      </c>
      <c r="C58753">
        <v>22.979080199999999</v>
      </c>
    </row>
    <row r="58754" spans="1:3" x14ac:dyDescent="0.25">
      <c r="A58754">
        <v>1978</v>
      </c>
      <c r="B58754" s="1">
        <f>DATE(2005,6,1) + TIME(0,0,0)</f>
        <v>38504</v>
      </c>
      <c r="C58754">
        <v>23.048938751000001</v>
      </c>
    </row>
    <row r="58755" spans="1:3" x14ac:dyDescent="0.25">
      <c r="A58755">
        <v>2008</v>
      </c>
      <c r="B58755" s="1">
        <f>DATE(2005,7,1) + TIME(0,0,0)</f>
        <v>38534</v>
      </c>
      <c r="C58755">
        <v>23.116247177000002</v>
      </c>
    </row>
    <row r="58756" spans="1:3" x14ac:dyDescent="0.25">
      <c r="A58756">
        <v>2039</v>
      </c>
      <c r="B58756" s="1">
        <f>DATE(2005,8,1) + TIME(0,0,0)</f>
        <v>38565</v>
      </c>
      <c r="C58756">
        <v>23.185518264999999</v>
      </c>
    </row>
    <row r="58757" spans="1:3" x14ac:dyDescent="0.25">
      <c r="A58757">
        <v>2070</v>
      </c>
      <c r="B58757" s="1">
        <f>DATE(2005,9,1) + TIME(0,0,0)</f>
        <v>38596</v>
      </c>
      <c r="C58757">
        <v>23.254524231000001</v>
      </c>
    </row>
    <row r="58758" spans="1:3" x14ac:dyDescent="0.25">
      <c r="A58758">
        <v>2100</v>
      </c>
      <c r="B58758" s="1">
        <f>DATE(2005,10,1) + TIME(0,0,0)</f>
        <v>38626</v>
      </c>
      <c r="C58758">
        <v>23.321060181</v>
      </c>
    </row>
    <row r="58759" spans="1:3" x14ac:dyDescent="0.25">
      <c r="A58759">
        <v>2131</v>
      </c>
      <c r="B58759" s="1">
        <f>DATE(2005,11,1) + TIME(0,0,0)</f>
        <v>38657</v>
      </c>
      <c r="C58759">
        <v>23.389635085999998</v>
      </c>
    </row>
    <row r="58760" spans="1:3" x14ac:dyDescent="0.25">
      <c r="A58760">
        <v>2161</v>
      </c>
      <c r="B58760" s="1">
        <f>DATE(2005,12,1) + TIME(0,0,0)</f>
        <v>38687</v>
      </c>
      <c r="C58760">
        <v>23.455949783000001</v>
      </c>
    </row>
    <row r="58761" spans="1:3" x14ac:dyDescent="0.25">
      <c r="A58761">
        <v>2192</v>
      </c>
      <c r="B58761" s="1">
        <f>DATE(2006,1,1) + TIME(0,0,0)</f>
        <v>38718</v>
      </c>
      <c r="C58761">
        <v>23.524438858</v>
      </c>
    </row>
    <row r="58762" spans="1:3" x14ac:dyDescent="0.25">
      <c r="A58762">
        <v>2223</v>
      </c>
      <c r="B58762" s="1">
        <f>DATE(2006,2,1) + TIME(0,0,0)</f>
        <v>38749</v>
      </c>
      <c r="C58762">
        <v>23.592805861999999</v>
      </c>
    </row>
    <row r="58763" spans="1:3" x14ac:dyDescent="0.25">
      <c r="A58763">
        <v>2251</v>
      </c>
      <c r="B58763" s="1">
        <f>DATE(2006,3,1) + TIME(0,0,0)</f>
        <v>38777</v>
      </c>
      <c r="C58763">
        <v>23.654356003</v>
      </c>
    </row>
    <row r="58764" spans="1:3" x14ac:dyDescent="0.25">
      <c r="A58764">
        <v>2282</v>
      </c>
      <c r="B58764" s="1">
        <f>DATE(2006,4,1) + TIME(0,0,0)</f>
        <v>38808</v>
      </c>
      <c r="C58764">
        <v>23.722202300999999</v>
      </c>
    </row>
    <row r="58765" spans="1:3" x14ac:dyDescent="0.25">
      <c r="A58765">
        <v>2312</v>
      </c>
      <c r="B58765" s="1">
        <f>DATE(2006,5,1) + TIME(0,0,0)</f>
        <v>38838</v>
      </c>
      <c r="C58765">
        <v>23.787473679000001</v>
      </c>
    </row>
    <row r="58766" spans="1:3" x14ac:dyDescent="0.25">
      <c r="A58766">
        <v>2343</v>
      </c>
      <c r="B58766" s="1">
        <f>DATE(2006,6,1) + TIME(0,0,0)</f>
        <v>38869</v>
      </c>
      <c r="C58766">
        <v>23.854503632</v>
      </c>
    </row>
    <row r="58767" spans="1:3" x14ac:dyDescent="0.25">
      <c r="A58767">
        <v>2373</v>
      </c>
      <c r="B58767" s="1">
        <f>DATE(2006,7,1) + TIME(0,0,0)</f>
        <v>38899</v>
      </c>
      <c r="C58767">
        <v>23.918916702000001</v>
      </c>
    </row>
    <row r="58768" spans="1:3" x14ac:dyDescent="0.25">
      <c r="A58768">
        <v>2404</v>
      </c>
      <c r="B58768" s="1">
        <f>DATE(2006,8,1) + TIME(0,0,0)</f>
        <v>38930</v>
      </c>
      <c r="C58768">
        <v>23.985015869000001</v>
      </c>
    </row>
    <row r="58769" spans="1:3" x14ac:dyDescent="0.25">
      <c r="A58769">
        <v>2435</v>
      </c>
      <c r="B58769" s="1">
        <f>DATE(2006,9,1) + TIME(0,0,0)</f>
        <v>38961</v>
      </c>
      <c r="C58769">
        <v>24.050647735999998</v>
      </c>
    </row>
    <row r="58770" spans="1:3" x14ac:dyDescent="0.25">
      <c r="A58770">
        <v>2465</v>
      </c>
      <c r="B58770" s="1">
        <f>DATE(2006,10,1) + TIME(0,0,0)</f>
        <v>38991</v>
      </c>
      <c r="C58770">
        <v>24.113714217999998</v>
      </c>
    </row>
    <row r="58771" spans="1:3" x14ac:dyDescent="0.25">
      <c r="A58771">
        <v>2496</v>
      </c>
      <c r="B58771" s="1">
        <f>DATE(2006,11,1) + TIME(0,0,0)</f>
        <v>39022</v>
      </c>
      <c r="C58771">
        <v>24.178428650000001</v>
      </c>
    </row>
    <row r="58772" spans="1:3" x14ac:dyDescent="0.25">
      <c r="A58772">
        <v>2526</v>
      </c>
      <c r="B58772" s="1">
        <f>DATE(2006,12,1) + TIME(0,0,0)</f>
        <v>39052</v>
      </c>
      <c r="C58772">
        <v>24.240625381000001</v>
      </c>
    </row>
    <row r="58773" spans="1:3" x14ac:dyDescent="0.25">
      <c r="A58773">
        <v>2557</v>
      </c>
      <c r="B58773" s="1">
        <f>DATE(2007,1,1) + TIME(0,0,0)</f>
        <v>39083</v>
      </c>
      <c r="C58773">
        <v>24.304458618000002</v>
      </c>
    </row>
    <row r="58774" spans="1:3" x14ac:dyDescent="0.25">
      <c r="A58774">
        <v>2588</v>
      </c>
      <c r="B58774" s="1">
        <f>DATE(2007,2,1) + TIME(0,0,0)</f>
        <v>39114</v>
      </c>
      <c r="C58774">
        <v>24.367864609000002</v>
      </c>
    </row>
    <row r="58775" spans="1:3" x14ac:dyDescent="0.25">
      <c r="A58775">
        <v>2616</v>
      </c>
      <c r="B58775" s="1">
        <f>DATE(2007,3,1) + TIME(0,0,0)</f>
        <v>39142</v>
      </c>
      <c r="C58775">
        <v>24.424772263000001</v>
      </c>
    </row>
    <row r="58776" spans="1:3" x14ac:dyDescent="0.25">
      <c r="A58776">
        <v>2647</v>
      </c>
      <c r="B58776" s="1">
        <f>DATE(2007,4,1) + TIME(0,0,0)</f>
        <v>39173</v>
      </c>
      <c r="C58776">
        <v>24.487407684000001</v>
      </c>
    </row>
    <row r="58777" spans="1:3" x14ac:dyDescent="0.25">
      <c r="A58777">
        <v>2677</v>
      </c>
      <c r="B58777" s="1">
        <f>DATE(2007,5,1) + TIME(0,0,0)</f>
        <v>39203</v>
      </c>
      <c r="C58777">
        <v>24.547636032</v>
      </c>
    </row>
    <row r="58778" spans="1:3" x14ac:dyDescent="0.25">
      <c r="A58778">
        <v>2708</v>
      </c>
      <c r="B58778" s="1">
        <f>DATE(2007,6,1) + TIME(0,0,0)</f>
        <v>39234</v>
      </c>
      <c r="C58778">
        <v>24.609489441000001</v>
      </c>
    </row>
    <row r="58779" spans="1:3" x14ac:dyDescent="0.25">
      <c r="A58779">
        <v>2738</v>
      </c>
      <c r="B58779" s="1">
        <f>DATE(2007,7,1) + TIME(0,0,0)</f>
        <v>39264</v>
      </c>
      <c r="C58779">
        <v>24.668987273999999</v>
      </c>
    </row>
    <row r="58780" spans="1:3" x14ac:dyDescent="0.25">
      <c r="A58780">
        <v>2769</v>
      </c>
      <c r="B58780" s="1">
        <f>DATE(2007,8,1) + TIME(0,0,0)</f>
        <v>39295</v>
      </c>
      <c r="C58780">
        <v>24.730121613000001</v>
      </c>
    </row>
    <row r="58781" spans="1:3" x14ac:dyDescent="0.25">
      <c r="A58781">
        <v>2800</v>
      </c>
      <c r="B58781" s="1">
        <f>DATE(2007,9,1) + TIME(0,0,0)</f>
        <v>39326</v>
      </c>
      <c r="C58781">
        <v>24.790901183999999</v>
      </c>
    </row>
    <row r="58782" spans="1:3" x14ac:dyDescent="0.25">
      <c r="A58782">
        <v>2830</v>
      </c>
      <c r="B58782" s="1">
        <f>DATE(2007,10,1) + TIME(0,0,0)</f>
        <v>39356</v>
      </c>
      <c r="C58782">
        <v>24.849376677999999</v>
      </c>
    </row>
    <row r="58783" spans="1:3" x14ac:dyDescent="0.25">
      <c r="A58783">
        <v>2861</v>
      </c>
      <c r="B58783" s="1">
        <f>DATE(2007,11,1) + TIME(0,0,0)</f>
        <v>39387</v>
      </c>
      <c r="C58783">
        <v>24.909420012999998</v>
      </c>
    </row>
    <row r="58784" spans="1:3" x14ac:dyDescent="0.25">
      <c r="A58784">
        <v>2891</v>
      </c>
      <c r="B58784" s="1">
        <f>DATE(2007,12,1) + TIME(0,0,0)</f>
        <v>39417</v>
      </c>
      <c r="C58784">
        <v>24.967136383</v>
      </c>
    </row>
    <row r="58785" spans="1:3" x14ac:dyDescent="0.25">
      <c r="A58785">
        <v>2922</v>
      </c>
      <c r="B58785" s="1">
        <f>DATE(2008,1,1) + TIME(0,0,0)</f>
        <v>39448</v>
      </c>
      <c r="C58785">
        <v>25.026363372999999</v>
      </c>
    </row>
    <row r="58786" spans="1:3" x14ac:dyDescent="0.25">
      <c r="A58786">
        <v>2953</v>
      </c>
      <c r="B58786" s="1">
        <f>DATE(2008,2,1) + TIME(0,0,0)</f>
        <v>39479</v>
      </c>
      <c r="C58786">
        <v>25.085514068999998</v>
      </c>
    </row>
    <row r="58787" spans="1:3" x14ac:dyDescent="0.25">
      <c r="A58787">
        <v>2982</v>
      </c>
      <c r="B58787" s="1">
        <f>DATE(2008,3,1) + TIME(0,0,0)</f>
        <v>39508</v>
      </c>
      <c r="C58787">
        <v>25.140247344999999</v>
      </c>
    </row>
    <row r="58788" spans="1:3" x14ac:dyDescent="0.25">
      <c r="A58788">
        <v>3013</v>
      </c>
      <c r="B58788" s="1">
        <f>DATE(2008,4,1) + TIME(0,0,0)</f>
        <v>39539</v>
      </c>
      <c r="C58788">
        <v>25.198486328000001</v>
      </c>
    </row>
    <row r="58789" spans="1:3" x14ac:dyDescent="0.25">
      <c r="A58789">
        <v>3043</v>
      </c>
      <c r="B58789" s="1">
        <f>DATE(2008,5,1) + TIME(0,0,0)</f>
        <v>39569</v>
      </c>
      <c r="C58789">
        <v>25.254505157000001</v>
      </c>
    </row>
    <row r="58790" spans="1:3" x14ac:dyDescent="0.25">
      <c r="A58790">
        <v>3074</v>
      </c>
      <c r="B58790" s="1">
        <f>DATE(2008,6,1) + TIME(0,0,0)</f>
        <v>39600</v>
      </c>
      <c r="C58790">
        <v>25.311998367000001</v>
      </c>
    </row>
    <row r="58791" spans="1:3" x14ac:dyDescent="0.25">
      <c r="A58791">
        <v>3104</v>
      </c>
      <c r="B58791" s="1">
        <f>DATE(2008,7,1) + TIME(0,0,0)</f>
        <v>39630</v>
      </c>
      <c r="C58791">
        <v>25.367305756</v>
      </c>
    </row>
    <row r="58792" spans="1:3" x14ac:dyDescent="0.25">
      <c r="A58792">
        <v>3135</v>
      </c>
      <c r="B58792" s="1">
        <f>DATE(2008,8,1) + TIME(0,0,0)</f>
        <v>39661</v>
      </c>
      <c r="C58792">
        <v>25.424036026</v>
      </c>
    </row>
    <row r="58793" spans="1:3" x14ac:dyDescent="0.25">
      <c r="A58793">
        <v>3166</v>
      </c>
      <c r="B58793" s="1">
        <f>DATE(2008,9,1) + TIME(0,0,0)</f>
        <v>39692</v>
      </c>
      <c r="C58793">
        <v>25.480365753000001</v>
      </c>
    </row>
    <row r="58794" spans="1:3" x14ac:dyDescent="0.25">
      <c r="A58794">
        <v>3196</v>
      </c>
      <c r="B58794" s="1">
        <f>DATE(2008,10,1) + TIME(0,0,0)</f>
        <v>39722</v>
      </c>
      <c r="C58794">
        <v>25.534477234000001</v>
      </c>
    </row>
    <row r="58795" spans="1:3" x14ac:dyDescent="0.25">
      <c r="A58795">
        <v>3227</v>
      </c>
      <c r="B58795" s="1">
        <f>DATE(2008,11,1) + TIME(0,0,0)</f>
        <v>39753</v>
      </c>
      <c r="C58795">
        <v>25.590045928999999</v>
      </c>
    </row>
    <row r="58796" spans="1:3" x14ac:dyDescent="0.25">
      <c r="A58796">
        <v>3257</v>
      </c>
      <c r="B58796" s="1">
        <f>DATE(2008,12,1) + TIME(0,0,0)</f>
        <v>39783</v>
      </c>
      <c r="C58796">
        <v>25.643400192000001</v>
      </c>
    </row>
    <row r="58797" spans="1:3" x14ac:dyDescent="0.25">
      <c r="A58797">
        <v>3288</v>
      </c>
      <c r="B58797" s="1">
        <f>DATE(2009,1,1) + TIME(0,0,0)</f>
        <v>39814</v>
      </c>
      <c r="C58797">
        <v>25.698127747000001</v>
      </c>
    </row>
    <row r="58798" spans="1:3" x14ac:dyDescent="0.25">
      <c r="A58798">
        <v>3319</v>
      </c>
      <c r="B58798" s="1">
        <f>DATE(2009,2,1) + TIME(0,0,0)</f>
        <v>39845</v>
      </c>
      <c r="C58798">
        <v>25.752452850000001</v>
      </c>
    </row>
    <row r="58799" spans="1:3" x14ac:dyDescent="0.25">
      <c r="A58799">
        <v>3347</v>
      </c>
      <c r="B58799" s="1">
        <f>DATE(2009,3,1) + TIME(0,0,0)</f>
        <v>39873</v>
      </c>
      <c r="C58799">
        <v>25.801219939999999</v>
      </c>
    </row>
    <row r="58800" spans="1:3" x14ac:dyDescent="0.25">
      <c r="A58800">
        <v>3378</v>
      </c>
      <c r="B58800" s="1">
        <f>DATE(2009,4,1) + TIME(0,0,0)</f>
        <v>39904</v>
      </c>
      <c r="C58800">
        <v>25.854961395</v>
      </c>
    </row>
    <row r="58801" spans="1:3" x14ac:dyDescent="0.25">
      <c r="A58801">
        <v>3408</v>
      </c>
      <c r="B58801" s="1">
        <f>DATE(2009,5,1) + TIME(0,0,0)</f>
        <v>39934</v>
      </c>
      <c r="C58801">
        <v>25.90653038</v>
      </c>
    </row>
    <row r="58802" spans="1:3" x14ac:dyDescent="0.25">
      <c r="A58802">
        <v>3439</v>
      </c>
      <c r="B58802" s="1">
        <f>DATE(2009,6,1) + TIME(0,0,0)</f>
        <v>39965</v>
      </c>
      <c r="C58802">
        <v>25.959480286000002</v>
      </c>
    </row>
    <row r="58803" spans="1:3" x14ac:dyDescent="0.25">
      <c r="A58803">
        <v>3469</v>
      </c>
      <c r="B58803" s="1">
        <f>DATE(2009,7,1) + TIME(0,0,0)</f>
        <v>39995</v>
      </c>
      <c r="C58803">
        <v>26.010402678999998</v>
      </c>
    </row>
    <row r="58804" spans="1:3" x14ac:dyDescent="0.25">
      <c r="A58804">
        <v>3500</v>
      </c>
      <c r="B58804" s="1">
        <f>DATE(2009,8,1) + TIME(0,0,0)</f>
        <v>40026</v>
      </c>
      <c r="C58804">
        <v>26.062826157</v>
      </c>
    </row>
    <row r="58805" spans="1:3" x14ac:dyDescent="0.25">
      <c r="A58805">
        <v>3531</v>
      </c>
      <c r="B58805" s="1">
        <f>DATE(2009,9,1) + TIME(0,0,0)</f>
        <v>40057</v>
      </c>
      <c r="C58805">
        <v>26.114809036</v>
      </c>
    </row>
    <row r="58806" spans="1:3" x14ac:dyDescent="0.25">
      <c r="A58806">
        <v>3561</v>
      </c>
      <c r="B58806" s="1">
        <f>DATE(2009,10,1) + TIME(0,0,0)</f>
        <v>40087</v>
      </c>
      <c r="C58806">
        <v>26.164764404</v>
      </c>
    </row>
    <row r="58807" spans="1:3" x14ac:dyDescent="0.25">
      <c r="A58807">
        <v>3592</v>
      </c>
      <c r="B58807" s="1">
        <f>DATE(2009,11,1) + TIME(0,0,0)</f>
        <v>40118</v>
      </c>
      <c r="C58807">
        <v>26.216033935999999</v>
      </c>
    </row>
    <row r="58808" spans="1:3" x14ac:dyDescent="0.25">
      <c r="A58808">
        <v>3622</v>
      </c>
      <c r="B58808" s="1">
        <f>DATE(2009,12,1) + TIME(0,0,0)</f>
        <v>40148</v>
      </c>
      <c r="C58808">
        <v>26.265300751000002</v>
      </c>
    </row>
    <row r="58809" spans="1:3" x14ac:dyDescent="0.25">
      <c r="A58809">
        <v>3653</v>
      </c>
      <c r="B58809" s="1">
        <f>DATE(2010,1,1) + TIME(0,0,0)</f>
        <v>40179</v>
      </c>
      <c r="C58809">
        <v>26.315731049</v>
      </c>
    </row>
    <row r="58810" spans="1:3" x14ac:dyDescent="0.25">
      <c r="A58810">
        <v>3684</v>
      </c>
      <c r="B58810" s="1">
        <f>DATE(2010,2,1) + TIME(0,0,0)</f>
        <v>40210</v>
      </c>
      <c r="C58810">
        <v>26.365808486999999</v>
      </c>
    </row>
    <row r="58811" spans="1:3" x14ac:dyDescent="0.25">
      <c r="A58811">
        <v>3712</v>
      </c>
      <c r="B58811" s="1">
        <f>DATE(2010,3,1) + TIME(0,0,0)</f>
        <v>40238</v>
      </c>
      <c r="C58811">
        <v>26.410657882999999</v>
      </c>
    </row>
    <row r="58812" spans="1:3" x14ac:dyDescent="0.25">
      <c r="A58812">
        <v>3743</v>
      </c>
      <c r="B58812" s="1">
        <f>DATE(2010,4,1) + TIME(0,0,0)</f>
        <v>40269</v>
      </c>
      <c r="C58812">
        <v>26.459861754999999</v>
      </c>
    </row>
    <row r="58813" spans="1:3" x14ac:dyDescent="0.25">
      <c r="A58813">
        <v>3773</v>
      </c>
      <c r="B58813" s="1">
        <f>DATE(2010,5,1) + TIME(0,0,0)</f>
        <v>40299</v>
      </c>
      <c r="C58813">
        <v>26.507041931</v>
      </c>
    </row>
    <row r="58814" spans="1:3" x14ac:dyDescent="0.25">
      <c r="A58814">
        <v>3804</v>
      </c>
      <c r="B58814" s="1">
        <f>DATE(2010,6,1) + TIME(0,0,0)</f>
        <v>40330</v>
      </c>
      <c r="C58814">
        <v>26.555418015000001</v>
      </c>
    </row>
    <row r="58815" spans="1:3" x14ac:dyDescent="0.25">
      <c r="A58815">
        <v>3834</v>
      </c>
      <c r="B58815" s="1">
        <f>DATE(2010,7,1) + TIME(0,0,0)</f>
        <v>40360</v>
      </c>
      <c r="C58815">
        <v>26.60172081</v>
      </c>
    </row>
    <row r="58816" spans="1:3" x14ac:dyDescent="0.25">
      <c r="A58816">
        <v>3865</v>
      </c>
      <c r="B58816" s="1">
        <f>DATE(2010,8,1) + TIME(0,0,0)</f>
        <v>40391</v>
      </c>
      <c r="C58816">
        <v>26.649078369000001</v>
      </c>
    </row>
    <row r="58817" spans="1:3" x14ac:dyDescent="0.25">
      <c r="A58817">
        <v>3896</v>
      </c>
      <c r="B58817" s="1">
        <f>DATE(2010,9,1) + TIME(0,0,0)</f>
        <v>40422</v>
      </c>
      <c r="C58817">
        <v>26.695959090999999</v>
      </c>
    </row>
    <row r="58818" spans="1:3" x14ac:dyDescent="0.25">
      <c r="A58818">
        <v>3926</v>
      </c>
      <c r="B58818" s="1">
        <f>DATE(2010,10,1) + TIME(0,0,0)</f>
        <v>40452</v>
      </c>
      <c r="C58818">
        <v>26.740854262999999</v>
      </c>
    </row>
    <row r="58819" spans="1:3" x14ac:dyDescent="0.25">
      <c r="A58819">
        <v>3957</v>
      </c>
      <c r="B58819" s="1">
        <f>DATE(2010,11,1) + TIME(0,0,0)</f>
        <v>40483</v>
      </c>
      <c r="C58819">
        <v>26.786767959999999</v>
      </c>
    </row>
    <row r="58820" spans="1:3" x14ac:dyDescent="0.25">
      <c r="A58820">
        <v>3987</v>
      </c>
      <c r="B58820" s="1">
        <f>DATE(2010,12,1) + TIME(0,0,0)</f>
        <v>40513</v>
      </c>
      <c r="C58820">
        <v>26.830732346000001</v>
      </c>
    </row>
    <row r="58821" spans="1:3" x14ac:dyDescent="0.25">
      <c r="A58821">
        <v>4018</v>
      </c>
      <c r="B58821" s="1">
        <f>DATE(2011,1,1) + TIME(0,0,0)</f>
        <v>40544</v>
      </c>
      <c r="C58821">
        <v>26.875764846999999</v>
      </c>
    </row>
    <row r="58822" spans="1:3" x14ac:dyDescent="0.25">
      <c r="A58822">
        <v>4049</v>
      </c>
      <c r="B58822" s="1">
        <f>DATE(2011,2,1) + TIME(0,0,0)</f>
        <v>40575</v>
      </c>
      <c r="C58822">
        <v>26.920289993000001</v>
      </c>
    </row>
    <row r="58823" spans="1:3" x14ac:dyDescent="0.25">
      <c r="A58823">
        <v>4077</v>
      </c>
      <c r="B58823" s="1">
        <f>DATE(2011,3,1) + TIME(0,0,0)</f>
        <v>40603</v>
      </c>
      <c r="C58823">
        <v>26.960119247000002</v>
      </c>
    </row>
    <row r="58824" spans="1:3" x14ac:dyDescent="0.25">
      <c r="A58824">
        <v>4108</v>
      </c>
      <c r="B58824" s="1">
        <f>DATE(2011,4,1) + TIME(0,0,0)</f>
        <v>40634</v>
      </c>
      <c r="C58824">
        <v>27.003776550000001</v>
      </c>
    </row>
    <row r="58825" spans="1:3" x14ac:dyDescent="0.25">
      <c r="A58825">
        <v>4138</v>
      </c>
      <c r="B58825" s="1">
        <f>DATE(2011,5,1) + TIME(0,0,0)</f>
        <v>40664</v>
      </c>
      <c r="C58825">
        <v>27.045648575000001</v>
      </c>
    </row>
    <row r="58826" spans="1:3" x14ac:dyDescent="0.25">
      <c r="A58826">
        <v>4169</v>
      </c>
      <c r="B58826" s="1">
        <f>DATE(2011,6,1) + TIME(0,0,0)</f>
        <v>40695</v>
      </c>
      <c r="C58826">
        <v>27.088459015000002</v>
      </c>
    </row>
    <row r="58827" spans="1:3" x14ac:dyDescent="0.25">
      <c r="A58827">
        <v>4199</v>
      </c>
      <c r="B58827" s="1">
        <f>DATE(2011,7,1) + TIME(0,0,0)</f>
        <v>40725</v>
      </c>
      <c r="C58827">
        <v>27.129507064999999</v>
      </c>
    </row>
    <row r="58828" spans="1:3" x14ac:dyDescent="0.25">
      <c r="A58828">
        <v>4230</v>
      </c>
      <c r="B58828" s="1">
        <f>DATE(2011,8,1) + TIME(0,0,0)</f>
        <v>40756</v>
      </c>
      <c r="C58828">
        <v>27.171487807999998</v>
      </c>
    </row>
    <row r="58829" spans="1:3" x14ac:dyDescent="0.25">
      <c r="A58829">
        <v>4261</v>
      </c>
      <c r="B58829" s="1">
        <f>DATE(2011,9,1) + TIME(0,0,0)</f>
        <v>40787</v>
      </c>
      <c r="C58829">
        <v>27.213088988999999</v>
      </c>
    </row>
    <row r="58830" spans="1:3" x14ac:dyDescent="0.25">
      <c r="A58830">
        <v>4291</v>
      </c>
      <c r="B58830" s="1">
        <f>DATE(2011,10,1) + TIME(0,0,0)</f>
        <v>40817</v>
      </c>
      <c r="C58830">
        <v>27.252935409999999</v>
      </c>
    </row>
    <row r="58831" spans="1:3" x14ac:dyDescent="0.25">
      <c r="A58831">
        <v>4322</v>
      </c>
      <c r="B58831" s="1">
        <f>DATE(2011,11,1) + TIME(0,0,0)</f>
        <v>40848</v>
      </c>
      <c r="C58831">
        <v>27.293731689000001</v>
      </c>
    </row>
    <row r="58832" spans="1:3" x14ac:dyDescent="0.25">
      <c r="A58832">
        <v>4352</v>
      </c>
      <c r="B58832" s="1">
        <f>DATE(2011,12,1) + TIME(0,0,0)</f>
        <v>40878</v>
      </c>
      <c r="C58832">
        <v>27.332843781000001</v>
      </c>
    </row>
    <row r="58833" spans="1:3" x14ac:dyDescent="0.25">
      <c r="A58833">
        <v>4383</v>
      </c>
      <c r="B58833" s="1">
        <f>DATE(2012,1,1) + TIME(0,0,0)</f>
        <v>40909</v>
      </c>
      <c r="C58833">
        <v>27.372886657999999</v>
      </c>
    </row>
    <row r="58834" spans="1:3" x14ac:dyDescent="0.25">
      <c r="A58834">
        <v>4414</v>
      </c>
      <c r="B58834" s="1">
        <f>DATE(2012,2,1) + TIME(0,0,0)</f>
        <v>40940</v>
      </c>
      <c r="C58834">
        <v>27.412515639999999</v>
      </c>
    </row>
    <row r="58835" spans="1:3" x14ac:dyDescent="0.25">
      <c r="A58835">
        <v>4443</v>
      </c>
      <c r="B58835" s="1">
        <f>DATE(2012,3,1) + TIME(0,0,0)</f>
        <v>40969</v>
      </c>
      <c r="C58835">
        <v>27.449243546000002</v>
      </c>
    </row>
    <row r="58836" spans="1:3" x14ac:dyDescent="0.25">
      <c r="A58836">
        <v>4474</v>
      </c>
      <c r="B58836" s="1">
        <f>DATE(2012,4,1) + TIME(0,0,0)</f>
        <v>41000</v>
      </c>
      <c r="C58836">
        <v>27.488149643</v>
      </c>
    </row>
    <row r="58837" spans="1:3" x14ac:dyDescent="0.25">
      <c r="A58837">
        <v>4504</v>
      </c>
      <c r="B58837" s="1">
        <f>DATE(2012,5,1) + TIME(0,0,0)</f>
        <v>41030</v>
      </c>
      <c r="C58837">
        <v>27.525424956999998</v>
      </c>
    </row>
    <row r="58838" spans="1:3" x14ac:dyDescent="0.25">
      <c r="A58838">
        <v>4535</v>
      </c>
      <c r="B58838" s="1">
        <f>DATE(2012,6,1) + TIME(0,0,0)</f>
        <v>41061</v>
      </c>
      <c r="C58838">
        <v>27.563713073999999</v>
      </c>
    </row>
    <row r="58839" spans="1:3" x14ac:dyDescent="0.25">
      <c r="A58839">
        <v>4565</v>
      </c>
      <c r="B58839" s="1">
        <f>DATE(2012,7,1) + TIME(0,0,0)</f>
        <v>41091</v>
      </c>
      <c r="C58839">
        <v>27.600317001000001</v>
      </c>
    </row>
    <row r="58840" spans="1:3" x14ac:dyDescent="0.25">
      <c r="A58840">
        <v>4596</v>
      </c>
      <c r="B58840" s="1">
        <f>DATE(2012,8,1) + TIME(0,0,0)</f>
        <v>41122</v>
      </c>
      <c r="C58840">
        <v>27.637819289999999</v>
      </c>
    </row>
    <row r="58841" spans="1:3" x14ac:dyDescent="0.25">
      <c r="A58841">
        <v>4627</v>
      </c>
      <c r="B58841" s="1">
        <f>DATE(2012,9,1) + TIME(0,0,0)</f>
        <v>41153</v>
      </c>
      <c r="C58841">
        <v>27.674962997000002</v>
      </c>
    </row>
    <row r="58842" spans="1:3" x14ac:dyDescent="0.25">
      <c r="A58842">
        <v>4657</v>
      </c>
      <c r="B58842" s="1">
        <f>DATE(2012,10,1) + TIME(0,0,0)</f>
        <v>41183</v>
      </c>
      <c r="C58842">
        <v>27.710546493999999</v>
      </c>
    </row>
    <row r="58843" spans="1:3" x14ac:dyDescent="0.25">
      <c r="A58843">
        <v>4688</v>
      </c>
      <c r="B58843" s="1">
        <f>DATE(2012,11,1) + TIME(0,0,0)</f>
        <v>41214</v>
      </c>
      <c r="C58843">
        <v>27.747144699</v>
      </c>
    </row>
    <row r="58844" spans="1:3" x14ac:dyDescent="0.25">
      <c r="A58844">
        <v>4718</v>
      </c>
      <c r="B58844" s="1">
        <f>DATE(2012,12,1) + TIME(0,0,0)</f>
        <v>41244</v>
      </c>
      <c r="C58844">
        <v>27.782131195000002</v>
      </c>
    </row>
    <row r="58845" spans="1:3" x14ac:dyDescent="0.25">
      <c r="A58845">
        <v>4749</v>
      </c>
      <c r="B58845" s="1">
        <f>DATE(2013,1,1) + TIME(0,0,0)</f>
        <v>41275</v>
      </c>
      <c r="C58845">
        <v>27.817983627</v>
      </c>
    </row>
    <row r="58846" spans="1:3" x14ac:dyDescent="0.25">
      <c r="A58846">
        <v>4780</v>
      </c>
      <c r="B58846" s="1">
        <f>DATE(2013,2,1) + TIME(0,0,0)</f>
        <v>41306</v>
      </c>
      <c r="C58846">
        <v>27.853488922</v>
      </c>
    </row>
    <row r="58847" spans="1:3" x14ac:dyDescent="0.25">
      <c r="A58847">
        <v>4808</v>
      </c>
      <c r="B58847" s="1">
        <f>DATE(2013,3,1) + TIME(0,0,0)</f>
        <v>41334</v>
      </c>
      <c r="C58847">
        <v>27.885271071999998</v>
      </c>
    </row>
    <row r="58848" spans="1:3" x14ac:dyDescent="0.25">
      <c r="A58848">
        <v>4839</v>
      </c>
      <c r="B58848" s="1">
        <f>DATE(2013,4,1) + TIME(0,0,0)</f>
        <v>41365</v>
      </c>
      <c r="C58848">
        <v>27.920034408999999</v>
      </c>
    </row>
    <row r="58849" spans="1:3" x14ac:dyDescent="0.25">
      <c r="A58849">
        <v>4869</v>
      </c>
      <c r="B58849" s="1">
        <f>DATE(2013,5,1) + TIME(0,0,0)</f>
        <v>41395</v>
      </c>
      <c r="C58849">
        <v>27.953809738</v>
      </c>
    </row>
    <row r="58850" spans="1:3" x14ac:dyDescent="0.25">
      <c r="A58850">
        <v>4900</v>
      </c>
      <c r="B58850" s="1">
        <f>DATE(2013,6,1) + TIME(0,0,0)</f>
        <v>41426</v>
      </c>
      <c r="C58850">
        <v>27.988138199000002</v>
      </c>
    </row>
    <row r="58851" spans="1:3" x14ac:dyDescent="0.25">
      <c r="A58851">
        <v>4930</v>
      </c>
      <c r="B58851" s="1">
        <f>DATE(2013,7,1) + TIME(0,0,0)</f>
        <v>41456</v>
      </c>
      <c r="C58851">
        <v>28.021076202</v>
      </c>
    </row>
    <row r="58852" spans="1:3" x14ac:dyDescent="0.25">
      <c r="A58852">
        <v>4961</v>
      </c>
      <c r="B58852" s="1">
        <f>DATE(2013,8,1) + TIME(0,0,0)</f>
        <v>41487</v>
      </c>
      <c r="C58852">
        <v>28.054914474</v>
      </c>
    </row>
    <row r="58853" spans="1:3" x14ac:dyDescent="0.25">
      <c r="A58853">
        <v>4992</v>
      </c>
      <c r="B58853" s="1">
        <f>DATE(2013,9,1) + TIME(0,0,0)</f>
        <v>41518</v>
      </c>
      <c r="C58853">
        <v>28.088363647000001</v>
      </c>
    </row>
    <row r="58854" spans="1:3" x14ac:dyDescent="0.25">
      <c r="A58854">
        <v>5022</v>
      </c>
      <c r="B58854" s="1">
        <f>DATE(2013,10,1) + TIME(0,0,0)</f>
        <v>41548</v>
      </c>
      <c r="C58854">
        <v>28.120380401999999</v>
      </c>
    </row>
    <row r="58855" spans="1:3" x14ac:dyDescent="0.25">
      <c r="A58855">
        <v>5053</v>
      </c>
      <c r="B58855" s="1">
        <f>DATE(2013,11,1) + TIME(0,0,0)</f>
        <v>41579</v>
      </c>
      <c r="C58855">
        <v>28.153263092</v>
      </c>
    </row>
    <row r="58856" spans="1:3" x14ac:dyDescent="0.25">
      <c r="A58856">
        <v>5083</v>
      </c>
      <c r="B58856" s="1">
        <f>DATE(2013,12,1) + TIME(0,0,0)</f>
        <v>41609</v>
      </c>
      <c r="C58856">
        <v>28.184873581000002</v>
      </c>
    </row>
    <row r="58857" spans="1:3" x14ac:dyDescent="0.25">
      <c r="A58857">
        <v>5114</v>
      </c>
      <c r="B58857" s="1">
        <f>DATE(2014,1,1) + TIME(0,0,0)</f>
        <v>41640</v>
      </c>
      <c r="C58857">
        <v>28.217565535999999</v>
      </c>
    </row>
    <row r="58858" spans="1:3" x14ac:dyDescent="0.25">
      <c r="A58858">
        <v>5145</v>
      </c>
      <c r="B58858" s="1">
        <f>DATE(2014,2,1) + TIME(0,0,0)</f>
        <v>41671</v>
      </c>
      <c r="C58858">
        <v>28.249679565000001</v>
      </c>
    </row>
    <row r="58859" spans="1:3" x14ac:dyDescent="0.25">
      <c r="A58859">
        <v>5173</v>
      </c>
      <c r="B58859" s="1">
        <f>DATE(2014,3,1) + TIME(0,0,0)</f>
        <v>41699</v>
      </c>
      <c r="C58859">
        <v>28.278545380000001</v>
      </c>
    </row>
    <row r="58860" spans="1:3" x14ac:dyDescent="0.25">
      <c r="A58860">
        <v>5204</v>
      </c>
      <c r="B58860" s="1">
        <f>DATE(2014,4,1) + TIME(0,0,0)</f>
        <v>41730</v>
      </c>
      <c r="C58860">
        <v>28.310224533</v>
      </c>
    </row>
    <row r="58861" spans="1:3" x14ac:dyDescent="0.25">
      <c r="A58861">
        <v>5234</v>
      </c>
      <c r="B58861" s="1">
        <f>DATE(2014,5,1) + TIME(0,0,0)</f>
        <v>41760</v>
      </c>
      <c r="C58861">
        <v>28.340793609999999</v>
      </c>
    </row>
    <row r="58862" spans="1:3" x14ac:dyDescent="0.25">
      <c r="A58862">
        <v>5265</v>
      </c>
      <c r="B58862" s="1">
        <f>DATE(2014,6,1) + TIME(0,0,0)</f>
        <v>41791</v>
      </c>
      <c r="C58862">
        <v>28.372159958000001</v>
      </c>
    </row>
    <row r="58863" spans="1:3" x14ac:dyDescent="0.25">
      <c r="A58863">
        <v>5295</v>
      </c>
      <c r="B58863" s="1">
        <f>DATE(2014,7,1) + TIME(0,0,0)</f>
        <v>41821</v>
      </c>
      <c r="C58863">
        <v>28.402227402000001</v>
      </c>
    </row>
    <row r="58864" spans="1:3" x14ac:dyDescent="0.25">
      <c r="A58864">
        <v>5326</v>
      </c>
      <c r="B58864" s="1">
        <f>DATE(2014,8,1) + TIME(0,0,0)</f>
        <v>41852</v>
      </c>
      <c r="C58864">
        <v>28.433095932000001</v>
      </c>
    </row>
    <row r="58865" spans="1:3" x14ac:dyDescent="0.25">
      <c r="A58865">
        <v>5357</v>
      </c>
      <c r="B58865" s="1">
        <f>DATE(2014,9,1) + TIME(0,0,0)</f>
        <v>41883</v>
      </c>
      <c r="C58865">
        <v>28.463745116999998</v>
      </c>
    </row>
    <row r="58866" spans="1:3" x14ac:dyDescent="0.25">
      <c r="A58866">
        <v>5387</v>
      </c>
      <c r="B58866" s="1">
        <f>DATE(2014,10,1) + TIME(0,0,0)</f>
        <v>41913</v>
      </c>
      <c r="C58866">
        <v>28.493164062000002</v>
      </c>
    </row>
    <row r="58867" spans="1:3" x14ac:dyDescent="0.25">
      <c r="A58867">
        <v>5418</v>
      </c>
      <c r="B58867" s="1">
        <f>DATE(2014,11,1) + TIME(0,0,0)</f>
        <v>41944</v>
      </c>
      <c r="C58867">
        <v>28.523359298999999</v>
      </c>
    </row>
    <row r="58868" spans="1:3" x14ac:dyDescent="0.25">
      <c r="A58868">
        <v>5448</v>
      </c>
      <c r="B58868" s="1">
        <f>DATE(2014,12,1) + TIME(0,0,0)</f>
        <v>41974</v>
      </c>
      <c r="C58868">
        <v>28.552389144999999</v>
      </c>
    </row>
    <row r="58869" spans="1:3" x14ac:dyDescent="0.25">
      <c r="A58869">
        <v>5479</v>
      </c>
      <c r="B58869" s="1">
        <f>DATE(2015,1,1) + TIME(0,0,0)</f>
        <v>42005</v>
      </c>
      <c r="C58869">
        <v>28.582193374999999</v>
      </c>
    </row>
    <row r="58870" spans="1:3" x14ac:dyDescent="0.25">
      <c r="A58870">
        <v>5510</v>
      </c>
      <c r="B58870" s="1">
        <f>DATE(2015,2,1) + TIME(0,0,0)</f>
        <v>42036</v>
      </c>
      <c r="C58870">
        <v>28.611820220999999</v>
      </c>
    </row>
    <row r="58871" spans="1:3" x14ac:dyDescent="0.25">
      <c r="A58871">
        <v>5538</v>
      </c>
      <c r="B58871" s="1">
        <f>DATE(2015,3,1) + TIME(0,0,0)</f>
        <v>42064</v>
      </c>
      <c r="C58871">
        <v>28.638387680000001</v>
      </c>
    </row>
    <row r="58872" spans="1:3" x14ac:dyDescent="0.25">
      <c r="A58872">
        <v>5569</v>
      </c>
      <c r="B58872" s="1">
        <f>DATE(2015,4,1) + TIME(0,0,0)</f>
        <v>42095</v>
      </c>
      <c r="C58872">
        <v>28.667600631999999</v>
      </c>
    </row>
    <row r="58873" spans="1:3" x14ac:dyDescent="0.25">
      <c r="A58873">
        <v>5599</v>
      </c>
      <c r="B58873" s="1">
        <f>DATE(2015,5,1) + TIME(0,0,0)</f>
        <v>42125</v>
      </c>
      <c r="C58873">
        <v>28.695774077999999</v>
      </c>
    </row>
    <row r="58874" spans="1:3" x14ac:dyDescent="0.25">
      <c r="A58874">
        <v>5630</v>
      </c>
      <c r="B58874" s="1">
        <f>DATE(2015,6,1) + TIME(0,0,0)</f>
        <v>42156</v>
      </c>
      <c r="C58874">
        <v>28.724710464000001</v>
      </c>
    </row>
    <row r="58875" spans="1:3" x14ac:dyDescent="0.25">
      <c r="A58875">
        <v>5660</v>
      </c>
      <c r="B58875" s="1">
        <f>DATE(2015,7,1) + TIME(0,0,0)</f>
        <v>42186</v>
      </c>
      <c r="C58875">
        <v>28.752573012999999</v>
      </c>
    </row>
    <row r="58876" spans="1:3" x14ac:dyDescent="0.25">
      <c r="A58876">
        <v>5691</v>
      </c>
      <c r="B58876" s="1">
        <f>DATE(2015,8,1) + TIME(0,0,0)</f>
        <v>42217</v>
      </c>
      <c r="C58876">
        <v>28.781185149999999</v>
      </c>
    </row>
    <row r="58877" spans="1:3" x14ac:dyDescent="0.25">
      <c r="A58877">
        <v>5722</v>
      </c>
      <c r="B58877" s="1">
        <f>DATE(2015,9,1) + TIME(0,0,0)</f>
        <v>42248</v>
      </c>
      <c r="C58877">
        <v>28.809629439999998</v>
      </c>
    </row>
    <row r="58878" spans="1:3" x14ac:dyDescent="0.25">
      <c r="A58878">
        <v>5752</v>
      </c>
      <c r="B58878" s="1">
        <f>DATE(2015,10,1) + TIME(0,0,0)</f>
        <v>42278</v>
      </c>
      <c r="C58878">
        <v>28.836997986</v>
      </c>
    </row>
    <row r="58879" spans="1:3" x14ac:dyDescent="0.25">
      <c r="A58879">
        <v>5783</v>
      </c>
      <c r="B58879" s="1">
        <f>DATE(2015,11,1) + TIME(0,0,0)</f>
        <v>42309</v>
      </c>
      <c r="C58879">
        <v>28.865116119</v>
      </c>
    </row>
    <row r="58880" spans="1:3" x14ac:dyDescent="0.25">
      <c r="A58880">
        <v>5813</v>
      </c>
      <c r="B58880" s="1">
        <f>DATE(2015,12,1) + TIME(0,0,0)</f>
        <v>42339</v>
      </c>
      <c r="C58880">
        <v>28.892173766999999</v>
      </c>
    </row>
    <row r="58881" spans="1:3" x14ac:dyDescent="0.25">
      <c r="A58881">
        <v>5844</v>
      </c>
      <c r="B58881" s="1">
        <f>DATE(2016,1,1) + TIME(0,0,0)</f>
        <v>42370</v>
      </c>
      <c r="C58881">
        <v>28.919973373000001</v>
      </c>
    </row>
    <row r="58882" spans="1:3" x14ac:dyDescent="0.25">
      <c r="A58882">
        <v>5875</v>
      </c>
      <c r="B58882" s="1">
        <f>DATE(2016,2,1) + TIME(0,0,0)</f>
        <v>42401</v>
      </c>
      <c r="C58882">
        <v>28.947612761999999</v>
      </c>
    </row>
    <row r="58883" spans="1:3" x14ac:dyDescent="0.25">
      <c r="A58883">
        <v>5904</v>
      </c>
      <c r="B58883" s="1">
        <f>DATE(2016,3,1) + TIME(0,0,0)</f>
        <v>42430</v>
      </c>
      <c r="C58883">
        <v>28.973325728999999</v>
      </c>
    </row>
    <row r="58884" spans="1:3" x14ac:dyDescent="0.25">
      <c r="A58884">
        <v>5935</v>
      </c>
      <c r="B58884" s="1">
        <f>DATE(2016,4,1) + TIME(0,0,0)</f>
        <v>42461</v>
      </c>
      <c r="C58884">
        <v>29.000654221000001</v>
      </c>
    </row>
    <row r="58885" spans="1:3" x14ac:dyDescent="0.25">
      <c r="A58885">
        <v>5965</v>
      </c>
      <c r="B58885" s="1">
        <f>DATE(2016,5,1) + TIME(0,0,0)</f>
        <v>42491</v>
      </c>
      <c r="C58885">
        <v>29.026950836000001</v>
      </c>
    </row>
    <row r="58886" spans="1:3" x14ac:dyDescent="0.25">
      <c r="A58886">
        <v>5996</v>
      </c>
      <c r="B58886" s="1">
        <f>DATE(2016,6,1) + TIME(0,0,0)</f>
        <v>42522</v>
      </c>
      <c r="C58886">
        <v>29.053972244000001</v>
      </c>
    </row>
    <row r="58887" spans="1:3" x14ac:dyDescent="0.25">
      <c r="A58887">
        <v>6026</v>
      </c>
      <c r="B58887" s="1">
        <f>DATE(2016,7,1) + TIME(0,0,0)</f>
        <v>42552</v>
      </c>
      <c r="C58887">
        <v>29.079978943</v>
      </c>
    </row>
    <row r="58888" spans="1:3" x14ac:dyDescent="0.25">
      <c r="A58888">
        <v>6057</v>
      </c>
      <c r="B58888" s="1">
        <f>DATE(2016,8,1) + TIME(0,0,0)</f>
        <v>42583</v>
      </c>
      <c r="C58888">
        <v>29.106702805000001</v>
      </c>
    </row>
    <row r="58889" spans="1:3" x14ac:dyDescent="0.25">
      <c r="A58889">
        <v>6088</v>
      </c>
      <c r="B58889" s="1">
        <f>DATE(2016,9,1) + TIME(0,0,0)</f>
        <v>42614</v>
      </c>
      <c r="C58889">
        <v>29.133275986000001</v>
      </c>
    </row>
    <row r="58890" spans="1:3" x14ac:dyDescent="0.25">
      <c r="A58890">
        <v>6118</v>
      </c>
      <c r="B58890" s="1">
        <f>DATE(2016,10,1) + TIME(0,0,0)</f>
        <v>42644</v>
      </c>
      <c r="C58890">
        <v>29.158824921000001</v>
      </c>
    </row>
    <row r="58891" spans="1:3" x14ac:dyDescent="0.25">
      <c r="A58891">
        <v>6149</v>
      </c>
      <c r="B58891" s="1">
        <f>DATE(2016,11,1) + TIME(0,0,0)</f>
        <v>42675</v>
      </c>
      <c r="C58891">
        <v>29.185066223</v>
      </c>
    </row>
    <row r="58892" spans="1:3" x14ac:dyDescent="0.25">
      <c r="A58892">
        <v>6179</v>
      </c>
      <c r="B58892" s="1">
        <f>DATE(2016,12,1) + TIME(0,0,0)</f>
        <v>42705</v>
      </c>
      <c r="C58892">
        <v>29.210313797000001</v>
      </c>
    </row>
    <row r="58893" spans="1:3" x14ac:dyDescent="0.25">
      <c r="A58893">
        <v>6210</v>
      </c>
      <c r="B58893" s="1">
        <f>DATE(2017,1,1) + TIME(0,0,0)</f>
        <v>42736</v>
      </c>
      <c r="C58893">
        <v>29.236251831000001</v>
      </c>
    </row>
    <row r="58894" spans="1:3" x14ac:dyDescent="0.25">
      <c r="A58894">
        <v>6241</v>
      </c>
      <c r="B58894" s="1">
        <f>DATE(2017,2,1) + TIME(0,0,0)</f>
        <v>42767</v>
      </c>
      <c r="C58894">
        <v>29.262031555</v>
      </c>
    </row>
    <row r="58895" spans="1:3" x14ac:dyDescent="0.25">
      <c r="A58895">
        <v>6269</v>
      </c>
      <c r="B58895" s="1">
        <f>DATE(2017,3,1) + TIME(0,0,0)</f>
        <v>42795</v>
      </c>
      <c r="C58895">
        <v>29.285190581999998</v>
      </c>
    </row>
    <row r="58896" spans="1:3" x14ac:dyDescent="0.25">
      <c r="A58896">
        <v>6300</v>
      </c>
      <c r="B58896" s="1">
        <f>DATE(2017,4,1) + TIME(0,0,0)</f>
        <v>42826</v>
      </c>
      <c r="C58896">
        <v>29.310693741000001</v>
      </c>
    </row>
    <row r="58897" spans="1:3" x14ac:dyDescent="0.25">
      <c r="A58897">
        <v>6330</v>
      </c>
      <c r="B58897" s="1">
        <f>DATE(2017,5,1) + TIME(0,0,0)</f>
        <v>42856</v>
      </c>
      <c r="C58897">
        <v>29.33523941</v>
      </c>
    </row>
    <row r="58898" spans="1:3" x14ac:dyDescent="0.25">
      <c r="A58898">
        <v>6361</v>
      </c>
      <c r="B58898" s="1">
        <f>DATE(2017,6,1) + TIME(0,0,0)</f>
        <v>42887</v>
      </c>
      <c r="C58898">
        <v>29.360466002999999</v>
      </c>
    </row>
    <row r="58899" spans="1:3" x14ac:dyDescent="0.25">
      <c r="A58899">
        <v>6391</v>
      </c>
      <c r="B58899" s="1">
        <f>DATE(2017,7,1) + TIME(0,0,0)</f>
        <v>42917</v>
      </c>
      <c r="C58899">
        <v>29.384744644000001</v>
      </c>
    </row>
    <row r="58900" spans="1:3" x14ac:dyDescent="0.25">
      <c r="A58900">
        <v>6422</v>
      </c>
      <c r="B58900" s="1">
        <f>DATE(2017,8,1) + TIME(0,0,0)</f>
        <v>42948</v>
      </c>
      <c r="C58900">
        <v>29.409696578999998</v>
      </c>
    </row>
    <row r="58901" spans="1:3" x14ac:dyDescent="0.25">
      <c r="A58901">
        <v>6453</v>
      </c>
      <c r="B58901" s="1">
        <f>DATE(2017,9,1) + TIME(0,0,0)</f>
        <v>42979</v>
      </c>
      <c r="C58901">
        <v>29.434511185000002</v>
      </c>
    </row>
    <row r="58902" spans="1:3" x14ac:dyDescent="0.25">
      <c r="A58902">
        <v>6483</v>
      </c>
      <c r="B58902" s="1">
        <f>DATE(2017,10,1) + TIME(0,0,0)</f>
        <v>43009</v>
      </c>
      <c r="C58902">
        <v>29.458395004</v>
      </c>
    </row>
    <row r="58903" spans="1:3" x14ac:dyDescent="0.25">
      <c r="A58903">
        <v>6514</v>
      </c>
      <c r="B58903" s="1">
        <f>DATE(2017,11,1) + TIME(0,0,0)</f>
        <v>43040</v>
      </c>
      <c r="C58903">
        <v>29.482938766</v>
      </c>
    </row>
    <row r="58904" spans="1:3" x14ac:dyDescent="0.25">
      <c r="A58904">
        <v>6544</v>
      </c>
      <c r="B58904" s="1">
        <f>DATE(2017,12,1) + TIME(0,0,0)</f>
        <v>43070</v>
      </c>
      <c r="C58904">
        <v>29.506563187000001</v>
      </c>
    </row>
    <row r="58905" spans="1:3" x14ac:dyDescent="0.25">
      <c r="A58905">
        <v>6575</v>
      </c>
      <c r="B58905" s="1">
        <f>DATE(2018,1,1) + TIME(0,0,0)</f>
        <v>43101</v>
      </c>
      <c r="C58905">
        <v>29.530839919999998</v>
      </c>
    </row>
    <row r="58906" spans="1:3" x14ac:dyDescent="0.25">
      <c r="A58906">
        <v>6606</v>
      </c>
      <c r="B58906" s="1">
        <f>DATE(2018,2,1) + TIME(0,0,0)</f>
        <v>43132</v>
      </c>
      <c r="C58906">
        <v>29.554983139000001</v>
      </c>
    </row>
    <row r="58907" spans="1:3" x14ac:dyDescent="0.25">
      <c r="A58907">
        <v>6634</v>
      </c>
      <c r="B58907" s="1">
        <f>DATE(2018,3,1) + TIME(0,0,0)</f>
        <v>43160</v>
      </c>
      <c r="C58907">
        <v>29.576675415</v>
      </c>
    </row>
    <row r="58908" spans="1:3" x14ac:dyDescent="0.25">
      <c r="A58908">
        <v>6665</v>
      </c>
      <c r="B58908" s="1">
        <f>DATE(2018,4,1) + TIME(0,0,0)</f>
        <v>43191</v>
      </c>
      <c r="C58908">
        <v>29.600564957</v>
      </c>
    </row>
    <row r="58909" spans="1:3" x14ac:dyDescent="0.25">
      <c r="A58909">
        <v>6695</v>
      </c>
      <c r="B58909" s="1">
        <f>DATE(2018,5,1) + TIME(0,0,0)</f>
        <v>43221</v>
      </c>
      <c r="C58909">
        <v>29.623558043999999</v>
      </c>
    </row>
    <row r="58910" spans="1:3" x14ac:dyDescent="0.25">
      <c r="A58910">
        <v>6726</v>
      </c>
      <c r="B58910" s="1">
        <f>DATE(2018,6,1) + TIME(0,0,0)</f>
        <v>43252</v>
      </c>
      <c r="C58910">
        <v>29.647188187000001</v>
      </c>
    </row>
    <row r="58911" spans="1:3" x14ac:dyDescent="0.25">
      <c r="A58911">
        <v>6756</v>
      </c>
      <c r="B58911" s="1">
        <f>DATE(2018,7,1) + TIME(0,0,0)</f>
        <v>43282</v>
      </c>
      <c r="C58911">
        <v>29.669931412</v>
      </c>
    </row>
    <row r="58912" spans="1:3" x14ac:dyDescent="0.25">
      <c r="A58912">
        <v>6787</v>
      </c>
      <c r="B58912" s="1">
        <f>DATE(2018,8,1) + TIME(0,0,0)</f>
        <v>43313</v>
      </c>
      <c r="C58912">
        <v>29.693305969000001</v>
      </c>
    </row>
    <row r="58913" spans="1:3" x14ac:dyDescent="0.25">
      <c r="A58913">
        <v>6818</v>
      </c>
      <c r="B58913" s="1">
        <f>DATE(2018,9,1) + TIME(0,0,0)</f>
        <v>43344</v>
      </c>
      <c r="C58913">
        <v>29.716550826999999</v>
      </c>
    </row>
    <row r="58914" spans="1:3" x14ac:dyDescent="0.25">
      <c r="A58914">
        <v>6848</v>
      </c>
      <c r="B58914" s="1">
        <f>DATE(2018,10,1) + TIME(0,0,0)</f>
        <v>43374</v>
      </c>
      <c r="C58914">
        <v>29.738924025999999</v>
      </c>
    </row>
    <row r="58915" spans="1:3" x14ac:dyDescent="0.25">
      <c r="A58915">
        <v>6879</v>
      </c>
      <c r="B58915" s="1">
        <f>DATE(2018,11,1) + TIME(0,0,0)</f>
        <v>43405</v>
      </c>
      <c r="C58915">
        <v>29.761917113999999</v>
      </c>
    </row>
    <row r="58916" spans="1:3" x14ac:dyDescent="0.25">
      <c r="A58916">
        <v>6909</v>
      </c>
      <c r="B58916" s="1">
        <f>DATE(2018,12,1) + TIME(0,0,0)</f>
        <v>43435</v>
      </c>
      <c r="C58916">
        <v>29.784048080000002</v>
      </c>
    </row>
    <row r="58917" spans="1:3" x14ac:dyDescent="0.25">
      <c r="A58917">
        <v>6940</v>
      </c>
      <c r="B58917" s="1">
        <f>DATE(2019,1,1) + TIME(0,0,0)</f>
        <v>43466</v>
      </c>
      <c r="C58917">
        <v>29.806791306000001</v>
      </c>
    </row>
    <row r="58918" spans="1:3" x14ac:dyDescent="0.25">
      <c r="A58918">
        <v>6971</v>
      </c>
      <c r="B58918" s="1">
        <f>DATE(2019,2,1) + TIME(0,0,0)</f>
        <v>43497</v>
      </c>
      <c r="C58918">
        <v>29.829410552999999</v>
      </c>
    </row>
    <row r="58919" spans="1:3" x14ac:dyDescent="0.25">
      <c r="A58919">
        <v>6999</v>
      </c>
      <c r="B58919" s="1">
        <f>DATE(2019,3,1) + TIME(0,0,0)</f>
        <v>43525</v>
      </c>
      <c r="C58919">
        <v>29.849735259999999</v>
      </c>
    </row>
    <row r="58920" spans="1:3" x14ac:dyDescent="0.25">
      <c r="A58920">
        <v>7030</v>
      </c>
      <c r="B58920" s="1">
        <f>DATE(2019,4,1) + TIME(0,0,0)</f>
        <v>43556</v>
      </c>
      <c r="C58920">
        <v>29.872117996</v>
      </c>
    </row>
    <row r="58921" spans="1:3" x14ac:dyDescent="0.25">
      <c r="A58921">
        <v>7060</v>
      </c>
      <c r="B58921" s="1">
        <f>DATE(2019,5,1) + TIME(0,0,0)</f>
        <v>43586</v>
      </c>
      <c r="C58921">
        <v>29.893661499</v>
      </c>
    </row>
    <row r="58922" spans="1:3" x14ac:dyDescent="0.25">
      <c r="A58922">
        <v>7091</v>
      </c>
      <c r="B58922" s="1">
        <f>DATE(2019,6,1) + TIME(0,0,0)</f>
        <v>43617</v>
      </c>
      <c r="C58922">
        <v>29.915803909000001</v>
      </c>
    </row>
    <row r="58923" spans="1:3" x14ac:dyDescent="0.25">
      <c r="A58923">
        <v>7121</v>
      </c>
      <c r="B58923" s="1">
        <f>DATE(2019,7,1) + TIME(0,0,0)</f>
        <v>43647</v>
      </c>
      <c r="C58923">
        <v>29.937116623000001</v>
      </c>
    </row>
    <row r="58924" spans="1:3" x14ac:dyDescent="0.25">
      <c r="A58924">
        <v>7152</v>
      </c>
      <c r="B58924" s="1">
        <f>DATE(2019,8,1) + TIME(0,0,0)</f>
        <v>43678</v>
      </c>
      <c r="C58924">
        <v>29.959022522000001</v>
      </c>
    </row>
    <row r="58925" spans="1:3" x14ac:dyDescent="0.25">
      <c r="A58925">
        <v>7183</v>
      </c>
      <c r="B58925" s="1">
        <f>DATE(2019,9,1) + TIME(0,0,0)</f>
        <v>43709</v>
      </c>
      <c r="C58925">
        <v>29.980808258</v>
      </c>
    </row>
    <row r="58926" spans="1:3" x14ac:dyDescent="0.25">
      <c r="A58926">
        <v>7213</v>
      </c>
      <c r="B58926" s="1">
        <f>DATE(2019,10,1) + TIME(0,0,0)</f>
        <v>43739</v>
      </c>
      <c r="C58926">
        <v>30.001779555999999</v>
      </c>
    </row>
    <row r="58927" spans="1:3" x14ac:dyDescent="0.25">
      <c r="A58927">
        <v>7244</v>
      </c>
      <c r="B58927" s="1">
        <f>DATE(2019,11,1) + TIME(0,0,0)</f>
        <v>43770</v>
      </c>
      <c r="C58927">
        <v>30.023332595999999</v>
      </c>
    </row>
    <row r="58928" spans="1:3" x14ac:dyDescent="0.25">
      <c r="A58928">
        <v>7274</v>
      </c>
      <c r="B58928" s="1">
        <f>DATE(2019,12,1) + TIME(0,0,0)</f>
        <v>43800</v>
      </c>
      <c r="C58928">
        <v>30.044080734000001</v>
      </c>
    </row>
    <row r="58929" spans="1:3" x14ac:dyDescent="0.25">
      <c r="A58929">
        <v>7305</v>
      </c>
      <c r="B58929" s="1">
        <f>DATE(2020,1,1) + TIME(0,0,0)</f>
        <v>43831</v>
      </c>
      <c r="C58929">
        <v>30.065404892</v>
      </c>
    </row>
    <row r="58930" spans="1:3" x14ac:dyDescent="0.25">
      <c r="A58930">
        <v>7336</v>
      </c>
      <c r="B58930" s="1">
        <f>DATE(2020,2,1) + TIME(0,0,0)</f>
        <v>43862</v>
      </c>
      <c r="C58930">
        <v>30.086614609000002</v>
      </c>
    </row>
    <row r="58931" spans="1:3" x14ac:dyDescent="0.25">
      <c r="A58931">
        <v>7365</v>
      </c>
      <c r="B58931" s="1">
        <f>DATE(2020,3,1) + TIME(0,0,0)</f>
        <v>43891</v>
      </c>
      <c r="C58931">
        <v>30.106351852</v>
      </c>
    </row>
    <row r="58932" spans="1:3" x14ac:dyDescent="0.25">
      <c r="A58932">
        <v>7396</v>
      </c>
      <c r="B58932" s="1">
        <f>DATE(2020,4,1) + TIME(0,0,0)</f>
        <v>43922</v>
      </c>
      <c r="C58932">
        <v>30.127340317000002</v>
      </c>
    </row>
    <row r="58933" spans="1:3" x14ac:dyDescent="0.25">
      <c r="A58933">
        <v>7426</v>
      </c>
      <c r="B58933" s="1">
        <f>DATE(2020,5,1) + TIME(0,0,0)</f>
        <v>43952</v>
      </c>
      <c r="C58933">
        <v>30.147546768000002</v>
      </c>
    </row>
    <row r="58934" spans="1:3" x14ac:dyDescent="0.25">
      <c r="A58934">
        <v>7457</v>
      </c>
      <c r="B58934" s="1">
        <f>DATE(2020,6,1) + TIME(0,0,0)</f>
        <v>43983</v>
      </c>
      <c r="C58934">
        <v>30.168313980000001</v>
      </c>
    </row>
    <row r="58935" spans="1:3" x14ac:dyDescent="0.25">
      <c r="A58935">
        <v>7487</v>
      </c>
      <c r="B58935" s="1">
        <f>DATE(2020,7,1) + TIME(0,0,0)</f>
        <v>44013</v>
      </c>
      <c r="C58935">
        <v>30.188308716000002</v>
      </c>
    </row>
    <row r="58936" spans="1:3" x14ac:dyDescent="0.25">
      <c r="A58936">
        <v>7518</v>
      </c>
      <c r="B58936" s="1">
        <f>DATE(2020,8,1) + TIME(0,0,0)</f>
        <v>44044</v>
      </c>
      <c r="C58936">
        <v>30.208860396999999</v>
      </c>
    </row>
    <row r="58937" spans="1:3" x14ac:dyDescent="0.25">
      <c r="A58937">
        <v>7549</v>
      </c>
      <c r="B58937" s="1">
        <f>DATE(2020,9,1) + TIME(0,0,0)</f>
        <v>44075</v>
      </c>
      <c r="C58937">
        <v>30.229303359999999</v>
      </c>
    </row>
    <row r="58938" spans="1:3" x14ac:dyDescent="0.25">
      <c r="A58938">
        <v>7579</v>
      </c>
      <c r="B58938" s="1">
        <f>DATE(2020,10,1) + TIME(0,0,0)</f>
        <v>44105</v>
      </c>
      <c r="C58938">
        <v>30.248985291</v>
      </c>
    </row>
    <row r="58939" spans="1:3" x14ac:dyDescent="0.25">
      <c r="A58939">
        <v>7610</v>
      </c>
      <c r="B58939" s="1">
        <f>DATE(2020,11,1) + TIME(0,0,0)</f>
        <v>44136</v>
      </c>
      <c r="C58939">
        <v>30.269227982</v>
      </c>
    </row>
    <row r="58940" spans="1:3" x14ac:dyDescent="0.25">
      <c r="A58940">
        <v>7640</v>
      </c>
      <c r="B58940" s="1">
        <f>DATE(2020,12,1) + TIME(0,0,0)</f>
        <v>44166</v>
      </c>
      <c r="C58940">
        <v>30.288722992</v>
      </c>
    </row>
    <row r="58941" spans="1:3" x14ac:dyDescent="0.25">
      <c r="A58941">
        <v>7671</v>
      </c>
      <c r="B58941" s="1">
        <f>DATE(2021,1,1) + TIME(0,0,0)</f>
        <v>44197</v>
      </c>
      <c r="C58941">
        <v>30.308771133</v>
      </c>
    </row>
    <row r="58942" spans="1:3" x14ac:dyDescent="0.25">
      <c r="A58942">
        <v>7702</v>
      </c>
      <c r="B58942" s="1">
        <f>DATE(2021,2,1) + TIME(0,0,0)</f>
        <v>44228</v>
      </c>
      <c r="C58942">
        <v>30.328701019</v>
      </c>
    </row>
    <row r="58943" spans="1:3" x14ac:dyDescent="0.25">
      <c r="A58943">
        <v>7730</v>
      </c>
      <c r="B58943" s="1">
        <f>DATE(2021,3,1) + TIME(0,0,0)</f>
        <v>44256</v>
      </c>
      <c r="C58943">
        <v>30.346612929999999</v>
      </c>
    </row>
    <row r="58944" spans="1:3" x14ac:dyDescent="0.25">
      <c r="A58944">
        <v>7761</v>
      </c>
      <c r="B58944" s="1">
        <f>DATE(2021,4,1) + TIME(0,0,0)</f>
        <v>44287</v>
      </c>
      <c r="C58944">
        <v>30.366371155</v>
      </c>
    </row>
    <row r="58945" spans="1:3" x14ac:dyDescent="0.25">
      <c r="A58945">
        <v>7791</v>
      </c>
      <c r="B58945" s="1">
        <f>DATE(2021,5,1) + TIME(0,0,0)</f>
        <v>44317</v>
      </c>
      <c r="C58945">
        <v>30.385425567999999</v>
      </c>
    </row>
    <row r="58946" spans="1:3" x14ac:dyDescent="0.25">
      <c r="A58946">
        <v>7822</v>
      </c>
      <c r="B58946" s="1">
        <f>DATE(2021,6,1) + TIME(0,0,0)</f>
        <v>44348</v>
      </c>
      <c r="C58946">
        <v>30.405048369999999</v>
      </c>
    </row>
    <row r="58947" spans="1:3" x14ac:dyDescent="0.25">
      <c r="A58947">
        <v>7852</v>
      </c>
      <c r="B58947" s="1">
        <f>DATE(2021,7,1) + TIME(0,0,0)</f>
        <v>44378</v>
      </c>
      <c r="C58947">
        <v>30.423961639000002</v>
      </c>
    </row>
    <row r="58948" spans="1:3" x14ac:dyDescent="0.25">
      <c r="A58948">
        <v>7883</v>
      </c>
      <c r="B58948" s="1">
        <f>DATE(2021,8,1) + TIME(0,0,0)</f>
        <v>44409</v>
      </c>
      <c r="C58948">
        <v>30.443437576000001</v>
      </c>
    </row>
    <row r="58949" spans="1:3" x14ac:dyDescent="0.25">
      <c r="A58949">
        <v>7914</v>
      </c>
      <c r="B58949" s="1">
        <f>DATE(2021,9,1) + TIME(0,0,0)</f>
        <v>44440</v>
      </c>
      <c r="C58949">
        <v>30.462841034</v>
      </c>
    </row>
    <row r="58950" spans="1:3" x14ac:dyDescent="0.25">
      <c r="A58950">
        <v>7944</v>
      </c>
      <c r="B58950" s="1">
        <f>DATE(2021,10,1) + TIME(0,0,0)</f>
        <v>44470</v>
      </c>
      <c r="C58950">
        <v>30.481546401999999</v>
      </c>
    </row>
    <row r="58951" spans="1:3" x14ac:dyDescent="0.25">
      <c r="A58951">
        <v>7975</v>
      </c>
      <c r="B58951" s="1">
        <f>DATE(2021,11,1) + TIME(0,0,0)</f>
        <v>44501</v>
      </c>
      <c r="C58951">
        <v>30.500799179000001</v>
      </c>
    </row>
    <row r="58952" spans="1:3" x14ac:dyDescent="0.25">
      <c r="A58952">
        <v>8005</v>
      </c>
      <c r="B58952" s="1">
        <f>DATE(2021,12,1) + TIME(0,0,0)</f>
        <v>44531</v>
      </c>
      <c r="C58952">
        <v>30.519355774000001</v>
      </c>
    </row>
    <row r="58953" spans="1:3" x14ac:dyDescent="0.25">
      <c r="A58953">
        <v>8036</v>
      </c>
      <c r="B58953" s="1">
        <f>DATE(2022,1,1) + TIME(0,0,0)</f>
        <v>44562</v>
      </c>
      <c r="C58953">
        <v>30.538452148000001</v>
      </c>
    </row>
    <row r="58954" spans="1:3" x14ac:dyDescent="0.25">
      <c r="A58954">
        <v>8067</v>
      </c>
      <c r="B58954" s="1">
        <f>DATE(2022,2,1) + TIME(0,0,0)</f>
        <v>44593</v>
      </c>
      <c r="C58954">
        <v>30.557464599999999</v>
      </c>
    </row>
    <row r="58955" spans="1:3" x14ac:dyDescent="0.25">
      <c r="A58955">
        <v>8095</v>
      </c>
      <c r="B58955" s="1">
        <f>DATE(2022,3,1) + TIME(0,0,0)</f>
        <v>44621</v>
      </c>
      <c r="C58955">
        <v>30.574567795</v>
      </c>
    </row>
    <row r="58956" spans="1:3" x14ac:dyDescent="0.25">
      <c r="A58956">
        <v>8126</v>
      </c>
      <c r="B58956" s="1">
        <f>DATE(2022,4,1) + TIME(0,0,0)</f>
        <v>44652</v>
      </c>
      <c r="C58956">
        <v>30.593423843</v>
      </c>
    </row>
    <row r="58957" spans="1:3" x14ac:dyDescent="0.25">
      <c r="A58957">
        <v>8156</v>
      </c>
      <c r="B58957" s="1">
        <f>DATE(2022,5,1) + TIME(0,0,0)</f>
        <v>44682</v>
      </c>
      <c r="C58957">
        <v>30.611581802</v>
      </c>
    </row>
    <row r="58958" spans="1:3" x14ac:dyDescent="0.25">
      <c r="A58958">
        <v>8187</v>
      </c>
      <c r="B58958" s="1">
        <f>DATE(2022,6,1) + TIME(0,0,0)</f>
        <v>44713</v>
      </c>
      <c r="C58958">
        <v>30.630268096999998</v>
      </c>
    </row>
    <row r="58959" spans="1:3" x14ac:dyDescent="0.25">
      <c r="A58959">
        <v>8217</v>
      </c>
      <c r="B58959" s="1">
        <f>DATE(2022,7,1) + TIME(0,0,0)</f>
        <v>44743</v>
      </c>
      <c r="C58959">
        <v>30.648273467999999</v>
      </c>
    </row>
    <row r="58960" spans="1:3" x14ac:dyDescent="0.25">
      <c r="A58960">
        <v>8248</v>
      </c>
      <c r="B58960" s="1">
        <f>DATE(2022,8,1) + TIME(0,0,0)</f>
        <v>44774</v>
      </c>
      <c r="C58960">
        <v>30.666797637999998</v>
      </c>
    </row>
    <row r="58961" spans="1:3" x14ac:dyDescent="0.25">
      <c r="A58961">
        <v>8279</v>
      </c>
      <c r="B58961" s="1">
        <f>DATE(2022,9,1) + TIME(0,0,0)</f>
        <v>44805</v>
      </c>
      <c r="C58961">
        <v>30.685241698999999</v>
      </c>
    </row>
    <row r="58962" spans="1:3" x14ac:dyDescent="0.25">
      <c r="A58962">
        <v>8309</v>
      </c>
      <c r="B58962" s="1">
        <f>DATE(2022,10,1) + TIME(0,0,0)</f>
        <v>44835</v>
      </c>
      <c r="C58962">
        <v>30.703010558999999</v>
      </c>
    </row>
    <row r="58963" spans="1:3" x14ac:dyDescent="0.25">
      <c r="A58963">
        <v>8340</v>
      </c>
      <c r="B58963" s="1">
        <f>DATE(2022,11,1) + TIME(0,0,0)</f>
        <v>44866</v>
      </c>
      <c r="C58963">
        <v>30.721288681000001</v>
      </c>
    </row>
    <row r="58964" spans="1:3" x14ac:dyDescent="0.25">
      <c r="A58964">
        <v>8370</v>
      </c>
      <c r="B58964" s="1">
        <f>DATE(2022,12,1) + TIME(0,0,0)</f>
        <v>44896</v>
      </c>
      <c r="C58964">
        <v>30.738901137999999</v>
      </c>
    </row>
    <row r="58965" spans="1:3" x14ac:dyDescent="0.25">
      <c r="A58965">
        <v>8401</v>
      </c>
      <c r="B58965" s="1">
        <f>DATE(2023,1,1) + TIME(0,0,0)</f>
        <v>44927</v>
      </c>
      <c r="C58965">
        <v>30.757019043</v>
      </c>
    </row>
    <row r="58966" spans="1:3" x14ac:dyDescent="0.25">
      <c r="A58966">
        <v>8432</v>
      </c>
      <c r="B58966" s="1">
        <f>DATE(2023,2,1) + TIME(0,0,0)</f>
        <v>44958</v>
      </c>
      <c r="C58966">
        <v>30.775060654000001</v>
      </c>
    </row>
    <row r="58967" spans="1:3" x14ac:dyDescent="0.25">
      <c r="A58967">
        <v>8460</v>
      </c>
      <c r="B58967" s="1">
        <f>DATE(2023,3,1) + TIME(0,0,0)</f>
        <v>44986</v>
      </c>
      <c r="C58967">
        <v>30.791294098000002</v>
      </c>
    </row>
    <row r="58968" spans="1:3" x14ac:dyDescent="0.25">
      <c r="A58968">
        <v>8491</v>
      </c>
      <c r="B58968" s="1">
        <f>DATE(2023,4,1) + TIME(0,0,0)</f>
        <v>45017</v>
      </c>
      <c r="C58968">
        <v>30.809200286999999</v>
      </c>
    </row>
    <row r="58969" spans="1:3" x14ac:dyDescent="0.25">
      <c r="A58969">
        <v>8521</v>
      </c>
      <c r="B58969" s="1">
        <f>DATE(2023,5,1) + TIME(0,0,0)</f>
        <v>45047</v>
      </c>
      <c r="C58969">
        <v>30.826463699000001</v>
      </c>
    </row>
    <row r="58970" spans="1:3" x14ac:dyDescent="0.25">
      <c r="A58970">
        <v>8552</v>
      </c>
      <c r="B58970" s="1">
        <f>DATE(2023,6,1) + TIME(0,0,0)</f>
        <v>45078</v>
      </c>
      <c r="C58970">
        <v>30.844238280999999</v>
      </c>
    </row>
    <row r="58971" spans="1:3" x14ac:dyDescent="0.25">
      <c r="A58971">
        <v>8582</v>
      </c>
      <c r="B58971" s="1">
        <f>DATE(2023,7,1) + TIME(0,0,0)</f>
        <v>45108</v>
      </c>
      <c r="C58971">
        <v>30.861375808999998</v>
      </c>
    </row>
    <row r="58972" spans="1:3" x14ac:dyDescent="0.25">
      <c r="A58972">
        <v>8613</v>
      </c>
      <c r="B58972" s="1">
        <f>DATE(2023,8,1) + TIME(0,0,0)</f>
        <v>45139</v>
      </c>
      <c r="C58972">
        <v>30.879020691000001</v>
      </c>
    </row>
    <row r="58973" spans="1:3" x14ac:dyDescent="0.25">
      <c r="A58973">
        <v>8644</v>
      </c>
      <c r="B58973" s="1">
        <f>DATE(2023,9,1) + TIME(0,0,0)</f>
        <v>45170</v>
      </c>
      <c r="C58973">
        <v>30.896600722999999</v>
      </c>
    </row>
    <row r="58974" spans="1:3" x14ac:dyDescent="0.25">
      <c r="A58974">
        <v>8674</v>
      </c>
      <c r="B58974" s="1">
        <f>DATE(2023,10,1) + TIME(0,0,0)</f>
        <v>45200</v>
      </c>
      <c r="C58974">
        <v>30.913551331000001</v>
      </c>
    </row>
    <row r="58975" spans="1:3" x14ac:dyDescent="0.25">
      <c r="A58975">
        <v>8705</v>
      </c>
      <c r="B58975" s="1">
        <f>DATE(2023,11,1) + TIME(0,0,0)</f>
        <v>45231</v>
      </c>
      <c r="C58975">
        <v>30.930999755999999</v>
      </c>
    </row>
    <row r="58976" spans="1:3" x14ac:dyDescent="0.25">
      <c r="A58976">
        <v>8735</v>
      </c>
      <c r="B58976" s="1">
        <f>DATE(2023,12,1) + TIME(0,0,0)</f>
        <v>45261</v>
      </c>
      <c r="C58976">
        <v>30.947824478000001</v>
      </c>
    </row>
    <row r="58977" spans="1:3" x14ac:dyDescent="0.25">
      <c r="A58977">
        <v>8766</v>
      </c>
      <c r="B58977" s="1">
        <f>DATE(2024,1,1) + TIME(0,0,0)</f>
        <v>45292</v>
      </c>
      <c r="C58977">
        <v>30.965141295999999</v>
      </c>
    </row>
    <row r="58978" spans="1:3" x14ac:dyDescent="0.25">
      <c r="A58978">
        <v>8797</v>
      </c>
      <c r="B58978" s="1">
        <f>DATE(2024,2,1) + TIME(0,0,0)</f>
        <v>45323</v>
      </c>
      <c r="C58978">
        <v>30.982393264999999</v>
      </c>
    </row>
    <row r="58979" spans="1:3" x14ac:dyDescent="0.25">
      <c r="A58979">
        <v>8826</v>
      </c>
      <c r="B58979" s="1">
        <f>DATE(2024,3,1) + TIME(0,0,0)</f>
        <v>45352</v>
      </c>
      <c r="C58979">
        <v>30.998472214</v>
      </c>
    </row>
    <row r="58980" spans="1:3" x14ac:dyDescent="0.25">
      <c r="A58980">
        <v>8857</v>
      </c>
      <c r="B58980" s="1">
        <f>DATE(2024,4,1) + TIME(0,0,0)</f>
        <v>45383</v>
      </c>
      <c r="C58980">
        <v>31.015592574999999</v>
      </c>
    </row>
    <row r="58981" spans="1:3" x14ac:dyDescent="0.25">
      <c r="A58981">
        <v>8887</v>
      </c>
      <c r="B58981" s="1">
        <f>DATE(2024,5,1) + TIME(0,0,0)</f>
        <v>45413</v>
      </c>
      <c r="C58981">
        <v>31.032098770000001</v>
      </c>
    </row>
    <row r="58982" spans="1:3" x14ac:dyDescent="0.25">
      <c r="A58982">
        <v>8918</v>
      </c>
      <c r="B58982" s="1">
        <f>DATE(2024,6,1) + TIME(0,0,0)</f>
        <v>45444</v>
      </c>
      <c r="C58982">
        <v>31.049087524000001</v>
      </c>
    </row>
    <row r="58983" spans="1:3" x14ac:dyDescent="0.25">
      <c r="A58983">
        <v>8948</v>
      </c>
      <c r="B58983" s="1">
        <f>DATE(2024,7,1) + TIME(0,0,0)</f>
        <v>45474</v>
      </c>
      <c r="C58983">
        <v>31.065465927000002</v>
      </c>
    </row>
    <row r="58984" spans="1:3" x14ac:dyDescent="0.25">
      <c r="A58984">
        <v>8979</v>
      </c>
      <c r="B58984" s="1">
        <f>DATE(2024,8,1) + TIME(0,0,0)</f>
        <v>45505</v>
      </c>
      <c r="C58984">
        <v>31.082324981999999</v>
      </c>
    </row>
    <row r="58985" spans="1:3" x14ac:dyDescent="0.25">
      <c r="A58985">
        <v>9010</v>
      </c>
      <c r="B58985" s="1">
        <f>DATE(2024,9,1) + TIME(0,0,0)</f>
        <v>45536</v>
      </c>
      <c r="C58985">
        <v>31.099117279000001</v>
      </c>
    </row>
    <row r="58986" spans="1:3" x14ac:dyDescent="0.25">
      <c r="A58986">
        <v>9040</v>
      </c>
      <c r="B58986" s="1">
        <f>DATE(2024,10,1) + TIME(0,0,0)</f>
        <v>45566</v>
      </c>
      <c r="C58986">
        <v>31.115304946999998</v>
      </c>
    </row>
    <row r="58987" spans="1:3" x14ac:dyDescent="0.25">
      <c r="A58987">
        <v>9071</v>
      </c>
      <c r="B58987" s="1">
        <f>DATE(2024,11,1) + TIME(0,0,0)</f>
        <v>45597</v>
      </c>
      <c r="C58987">
        <v>31.131967544999998</v>
      </c>
    </row>
    <row r="58988" spans="1:3" x14ac:dyDescent="0.25">
      <c r="A58988">
        <v>9101</v>
      </c>
      <c r="B58988" s="1">
        <f>DATE(2024,12,1) + TIME(0,0,0)</f>
        <v>45627</v>
      </c>
      <c r="C58988">
        <v>31.148031235000001</v>
      </c>
    </row>
    <row r="58989" spans="1:3" x14ac:dyDescent="0.25">
      <c r="A58989">
        <v>9132</v>
      </c>
      <c r="B58989" s="1">
        <f>DATE(2025,1,1) + TIME(0,0,0)</f>
        <v>45658</v>
      </c>
      <c r="C58989">
        <v>31.164567946999998</v>
      </c>
    </row>
    <row r="58990" spans="1:3" x14ac:dyDescent="0.25">
      <c r="A58990">
        <v>9163</v>
      </c>
      <c r="B58990" s="1">
        <f>DATE(2025,2,1) + TIME(0,0,0)</f>
        <v>45689</v>
      </c>
      <c r="C58990">
        <v>31.181037903</v>
      </c>
    </row>
    <row r="58991" spans="1:3" x14ac:dyDescent="0.25">
      <c r="A58991">
        <v>9191</v>
      </c>
      <c r="B58991" s="1">
        <f>DATE(2025,3,1) + TIME(0,0,0)</f>
        <v>45717</v>
      </c>
      <c r="C58991">
        <v>31.195859908999999</v>
      </c>
    </row>
    <row r="58992" spans="1:3" x14ac:dyDescent="0.25">
      <c r="A58992">
        <v>9222</v>
      </c>
      <c r="B58992" s="1">
        <f>DATE(2025,4,1) + TIME(0,0,0)</f>
        <v>45748</v>
      </c>
      <c r="C58992">
        <v>31.212209701999999</v>
      </c>
    </row>
    <row r="58993" spans="1:3" x14ac:dyDescent="0.25">
      <c r="A58993">
        <v>9252</v>
      </c>
      <c r="B58993" s="1">
        <f>DATE(2025,5,1) + TIME(0,0,0)</f>
        <v>45778</v>
      </c>
      <c r="C58993">
        <v>31.227973938000002</v>
      </c>
    </row>
    <row r="58994" spans="1:3" x14ac:dyDescent="0.25">
      <c r="A58994">
        <v>9283</v>
      </c>
      <c r="B58994" s="1">
        <f>DATE(2025,6,1) + TIME(0,0,0)</f>
        <v>45809</v>
      </c>
      <c r="C58994">
        <v>31.244203568</v>
      </c>
    </row>
    <row r="58995" spans="1:3" x14ac:dyDescent="0.25">
      <c r="A58995">
        <v>9313</v>
      </c>
      <c r="B58995" s="1">
        <f>DATE(2025,7,1) + TIME(0,0,0)</f>
        <v>45839</v>
      </c>
      <c r="C58995">
        <v>31.259851456</v>
      </c>
    </row>
    <row r="58996" spans="1:3" x14ac:dyDescent="0.25">
      <c r="A58996">
        <v>9344</v>
      </c>
      <c r="B58996" s="1">
        <f>DATE(2025,8,1) + TIME(0,0,0)</f>
        <v>45870</v>
      </c>
      <c r="C58996">
        <v>31.275966644</v>
      </c>
    </row>
    <row r="58997" spans="1:3" x14ac:dyDescent="0.25">
      <c r="A58997">
        <v>9375</v>
      </c>
      <c r="B58997" s="1">
        <f>DATE(2025,9,1) + TIME(0,0,0)</f>
        <v>45901</v>
      </c>
      <c r="C58997">
        <v>31.292022705000001</v>
      </c>
    </row>
    <row r="58998" spans="1:3" x14ac:dyDescent="0.25">
      <c r="A58998">
        <v>9405</v>
      </c>
      <c r="B58998" s="1">
        <f>DATE(2025,10,1) + TIME(0,0,0)</f>
        <v>45931</v>
      </c>
      <c r="C58998">
        <v>31.307508468999998</v>
      </c>
    </row>
    <row r="58999" spans="1:3" x14ac:dyDescent="0.25">
      <c r="A58999">
        <v>9436</v>
      </c>
      <c r="B58999" s="1">
        <f>DATE(2025,11,1) + TIME(0,0,0)</f>
        <v>45962</v>
      </c>
      <c r="C58999">
        <v>31.323455810999999</v>
      </c>
    </row>
    <row r="59000" spans="1:3" x14ac:dyDescent="0.25">
      <c r="A59000">
        <v>9466</v>
      </c>
      <c r="B59000" s="1">
        <f>DATE(2025,12,1) + TIME(0,0,0)</f>
        <v>45992</v>
      </c>
      <c r="C59000">
        <v>31.338834763000001</v>
      </c>
    </row>
    <row r="59001" spans="1:3" x14ac:dyDescent="0.25">
      <c r="A59001">
        <v>9497</v>
      </c>
      <c r="B59001" s="1">
        <f>DATE(2026,1,1) + TIME(0,0,0)</f>
        <v>46023</v>
      </c>
      <c r="C59001">
        <v>31.354673386000002</v>
      </c>
    </row>
    <row r="59002" spans="1:3" x14ac:dyDescent="0.25">
      <c r="A59002">
        <v>9528</v>
      </c>
      <c r="B59002" s="1">
        <f>DATE(2026,2,1) + TIME(0,0,0)</f>
        <v>46054</v>
      </c>
      <c r="C59002">
        <v>31.370458602999999</v>
      </c>
    </row>
    <row r="59003" spans="1:3" x14ac:dyDescent="0.25">
      <c r="A59003">
        <v>9556</v>
      </c>
      <c r="B59003" s="1">
        <f>DATE(2026,3,1) + TIME(0,0,0)</f>
        <v>46082</v>
      </c>
      <c r="C59003">
        <v>31.384672165000001</v>
      </c>
    </row>
    <row r="59004" spans="1:3" x14ac:dyDescent="0.25">
      <c r="A59004">
        <v>9587</v>
      </c>
      <c r="B59004" s="1">
        <f>DATE(2026,4,1) + TIME(0,0,0)</f>
        <v>46113</v>
      </c>
      <c r="C59004">
        <v>31.400354385</v>
      </c>
    </row>
    <row r="59005" spans="1:3" x14ac:dyDescent="0.25">
      <c r="A59005">
        <v>9617</v>
      </c>
      <c r="B59005" s="1">
        <f>DATE(2026,5,1) + TIME(0,0,0)</f>
        <v>46143</v>
      </c>
      <c r="C59005">
        <v>31.415479659999999</v>
      </c>
    </row>
    <row r="59006" spans="1:3" x14ac:dyDescent="0.25">
      <c r="A59006">
        <v>9648</v>
      </c>
      <c r="B59006" s="1">
        <f>DATE(2026,6,1) + TIME(0,0,0)</f>
        <v>46174</v>
      </c>
      <c r="C59006">
        <v>31.431058883999999</v>
      </c>
    </row>
    <row r="59007" spans="1:3" x14ac:dyDescent="0.25">
      <c r="A59007">
        <v>9678</v>
      </c>
      <c r="B59007" s="1">
        <f>DATE(2026,7,1) + TIME(0,0,0)</f>
        <v>46204</v>
      </c>
      <c r="C59007">
        <v>31.446084976000002</v>
      </c>
    </row>
    <row r="59008" spans="1:3" x14ac:dyDescent="0.25">
      <c r="A59008">
        <v>9709</v>
      </c>
      <c r="B59008" s="1">
        <f>DATE(2026,8,1) + TIME(0,0,0)</f>
        <v>46235</v>
      </c>
      <c r="C59008">
        <v>31.461559296000001</v>
      </c>
    </row>
    <row r="59009" spans="1:3" x14ac:dyDescent="0.25">
      <c r="A59009">
        <v>9740</v>
      </c>
      <c r="B59009" s="1">
        <f>DATE(2026,9,1) + TIME(0,0,0)</f>
        <v>46266</v>
      </c>
      <c r="C59009">
        <v>31.476982116999999</v>
      </c>
    </row>
    <row r="59010" spans="1:3" x14ac:dyDescent="0.25">
      <c r="A59010">
        <v>9770</v>
      </c>
      <c r="B59010" s="1">
        <f>DATE(2026,10,1) + TIME(0,0,0)</f>
        <v>46296</v>
      </c>
      <c r="C59010">
        <v>31.491855620999999</v>
      </c>
    </row>
    <row r="59011" spans="1:3" x14ac:dyDescent="0.25">
      <c r="A59011">
        <v>9801</v>
      </c>
      <c r="B59011" s="1">
        <f>DATE(2026,11,1) + TIME(0,0,0)</f>
        <v>46327</v>
      </c>
      <c r="C59011">
        <v>31.507175446000002</v>
      </c>
    </row>
    <row r="59012" spans="1:3" x14ac:dyDescent="0.25">
      <c r="A59012">
        <v>9831</v>
      </c>
      <c r="B59012" s="1">
        <f>DATE(2026,12,1) + TIME(0,0,0)</f>
        <v>46357</v>
      </c>
      <c r="C59012">
        <v>31.521951675</v>
      </c>
    </row>
    <row r="59013" spans="1:3" x14ac:dyDescent="0.25">
      <c r="A59013">
        <v>9862</v>
      </c>
      <c r="B59013" s="1">
        <f>DATE(2027,1,1) + TIME(0,0,0)</f>
        <v>46388</v>
      </c>
      <c r="C59013">
        <v>31.537166594999999</v>
      </c>
    </row>
    <row r="59014" spans="1:3" x14ac:dyDescent="0.25">
      <c r="A59014">
        <v>9893</v>
      </c>
      <c r="B59014" s="1">
        <f>DATE(2027,2,1) + TIME(0,0,0)</f>
        <v>46419</v>
      </c>
      <c r="C59014">
        <v>31.552331924000001</v>
      </c>
    </row>
    <row r="59015" spans="1:3" x14ac:dyDescent="0.25">
      <c r="A59015">
        <v>9921</v>
      </c>
      <c r="B59015" s="1">
        <f>DATE(2027,3,1) + TIME(0,0,0)</f>
        <v>46447</v>
      </c>
      <c r="C59015">
        <v>31.565984726</v>
      </c>
    </row>
    <row r="59016" spans="1:3" x14ac:dyDescent="0.25">
      <c r="A59016">
        <v>9952</v>
      </c>
      <c r="B59016" s="1">
        <f>DATE(2027,4,1) + TIME(0,0,0)</f>
        <v>46478</v>
      </c>
      <c r="C59016">
        <v>31.581050872999999</v>
      </c>
    </row>
    <row r="59017" spans="1:3" x14ac:dyDescent="0.25">
      <c r="A59017">
        <v>9982</v>
      </c>
      <c r="B59017" s="1">
        <f>DATE(2027,5,1) + TIME(0,0,0)</f>
        <v>46508</v>
      </c>
      <c r="C59017">
        <v>31.595581055</v>
      </c>
    </row>
    <row r="59018" spans="1:3" x14ac:dyDescent="0.25">
      <c r="A59018">
        <v>10013</v>
      </c>
      <c r="B59018" s="1">
        <f>DATE(2027,6,1) + TIME(0,0,0)</f>
        <v>46539</v>
      </c>
      <c r="C59018">
        <v>31.610544205</v>
      </c>
    </row>
    <row r="59019" spans="1:3" x14ac:dyDescent="0.25">
      <c r="A59019">
        <v>10043</v>
      </c>
      <c r="B59019" s="1">
        <f>DATE(2027,7,1) + TIME(0,0,0)</f>
        <v>46569</v>
      </c>
      <c r="C59019">
        <v>31.624977112</v>
      </c>
    </row>
    <row r="59020" spans="1:3" x14ac:dyDescent="0.25">
      <c r="A59020">
        <v>10074</v>
      </c>
      <c r="B59020" s="1">
        <f>DATE(2027,8,1) + TIME(0,0,0)</f>
        <v>46600</v>
      </c>
      <c r="C59020">
        <v>31.63984108</v>
      </c>
    </row>
    <row r="59021" spans="1:3" x14ac:dyDescent="0.25">
      <c r="A59021">
        <v>10105</v>
      </c>
      <c r="B59021" s="1">
        <f>DATE(2027,9,1) + TIME(0,0,0)</f>
        <v>46631</v>
      </c>
      <c r="C59021">
        <v>31.654653548999999</v>
      </c>
    </row>
    <row r="59022" spans="1:3" x14ac:dyDescent="0.25">
      <c r="A59022">
        <v>10135</v>
      </c>
      <c r="B59022" s="1">
        <f>DATE(2027,10,1) + TIME(0,0,0)</f>
        <v>46661</v>
      </c>
      <c r="C59022">
        <v>31.668939590000001</v>
      </c>
    </row>
    <row r="59023" spans="1:3" x14ac:dyDescent="0.25">
      <c r="A59023">
        <v>10166</v>
      </c>
      <c r="B59023" s="1">
        <f>DATE(2027,11,1) + TIME(0,0,0)</f>
        <v>46692</v>
      </c>
      <c r="C59023">
        <v>31.683652878</v>
      </c>
    </row>
    <row r="59024" spans="1:3" x14ac:dyDescent="0.25">
      <c r="A59024">
        <v>10196</v>
      </c>
      <c r="B59024" s="1">
        <f>DATE(2027,12,1) + TIME(0,0,0)</f>
        <v>46722</v>
      </c>
      <c r="C59024">
        <v>31.697841644</v>
      </c>
    </row>
    <row r="59025" spans="1:3" x14ac:dyDescent="0.25">
      <c r="A59025">
        <v>10227</v>
      </c>
      <c r="B59025" s="1">
        <f>DATE(2028,1,1) + TIME(0,0,0)</f>
        <v>46753</v>
      </c>
      <c r="C59025">
        <v>31.712453841999999</v>
      </c>
    </row>
    <row r="59026" spans="1:3" x14ac:dyDescent="0.25">
      <c r="A59026">
        <v>10258</v>
      </c>
      <c r="B59026" s="1">
        <f>DATE(2028,2,1) + TIME(0,0,0)</f>
        <v>46784</v>
      </c>
      <c r="C59026">
        <v>31.727018355999999</v>
      </c>
    </row>
    <row r="59027" spans="1:3" x14ac:dyDescent="0.25">
      <c r="A59027">
        <v>10287</v>
      </c>
      <c r="B59027" s="1">
        <f>DATE(2028,3,1) + TIME(0,0,0)</f>
        <v>46813</v>
      </c>
      <c r="C59027">
        <v>31.740596771</v>
      </c>
    </row>
    <row r="59028" spans="1:3" x14ac:dyDescent="0.25">
      <c r="A59028">
        <v>10318</v>
      </c>
      <c r="B59028" s="1">
        <f>DATE(2028,4,1) + TIME(0,0,0)</f>
        <v>46844</v>
      </c>
      <c r="C59028">
        <v>31.755062103</v>
      </c>
    </row>
    <row r="59029" spans="1:3" x14ac:dyDescent="0.25">
      <c r="A59029">
        <v>10348</v>
      </c>
      <c r="B59029" s="1">
        <f>DATE(2028,5,1) + TIME(0,0,0)</f>
        <v>46874</v>
      </c>
      <c r="C59029">
        <v>31.769014359</v>
      </c>
    </row>
    <row r="59030" spans="1:3" x14ac:dyDescent="0.25">
      <c r="A59030">
        <v>10379</v>
      </c>
      <c r="B59030" s="1">
        <f>DATE(2028,6,1) + TIME(0,0,0)</f>
        <v>46905</v>
      </c>
      <c r="C59030">
        <v>31.783382415999998</v>
      </c>
    </row>
    <row r="59031" spans="1:3" x14ac:dyDescent="0.25">
      <c r="A59031">
        <v>10409</v>
      </c>
      <c r="B59031" s="1">
        <f>DATE(2028,7,1) + TIME(0,0,0)</f>
        <v>46935</v>
      </c>
      <c r="C59031">
        <v>31.797241210999999</v>
      </c>
    </row>
    <row r="59032" spans="1:3" x14ac:dyDescent="0.25">
      <c r="A59032">
        <v>10440</v>
      </c>
      <c r="B59032" s="1">
        <f>DATE(2028,8,1) + TIME(0,0,0)</f>
        <v>46966</v>
      </c>
      <c r="C59032">
        <v>31.811511993</v>
      </c>
    </row>
    <row r="59033" spans="1:3" x14ac:dyDescent="0.25">
      <c r="A59033">
        <v>10471</v>
      </c>
      <c r="B59033" s="1">
        <f>DATE(2028,9,1) + TIME(0,0,0)</f>
        <v>46997</v>
      </c>
      <c r="C59033">
        <v>31.825735091999999</v>
      </c>
    </row>
    <row r="59034" spans="1:3" x14ac:dyDescent="0.25">
      <c r="A59034">
        <v>10501</v>
      </c>
      <c r="B59034" s="1">
        <f>DATE(2028,10,1) + TIME(0,0,0)</f>
        <v>47027</v>
      </c>
      <c r="C59034">
        <v>31.839452743999999</v>
      </c>
    </row>
    <row r="59035" spans="1:3" x14ac:dyDescent="0.25">
      <c r="A59035">
        <v>10532</v>
      </c>
      <c r="B59035" s="1">
        <f>DATE(2028,11,1) + TIME(0,0,0)</f>
        <v>47058</v>
      </c>
      <c r="C59035">
        <v>31.853580475000001</v>
      </c>
    </row>
    <row r="59036" spans="1:3" x14ac:dyDescent="0.25">
      <c r="A59036">
        <v>10562</v>
      </c>
      <c r="B59036" s="1">
        <f>DATE(2028,12,1) + TIME(0,0,0)</f>
        <v>47088</v>
      </c>
      <c r="C59036">
        <v>31.867206573000001</v>
      </c>
    </row>
    <row r="59037" spans="1:3" x14ac:dyDescent="0.25">
      <c r="A59037">
        <v>10593</v>
      </c>
      <c r="B59037" s="1">
        <f>DATE(2029,1,1) + TIME(0,0,0)</f>
        <v>47119</v>
      </c>
      <c r="C59037">
        <v>31.881238936999999</v>
      </c>
    </row>
    <row r="59038" spans="1:3" x14ac:dyDescent="0.25">
      <c r="A59038">
        <v>10624</v>
      </c>
      <c r="B59038" s="1">
        <f>DATE(2029,2,1) + TIME(0,0,0)</f>
        <v>47150</v>
      </c>
      <c r="C59038">
        <v>31.895223617999999</v>
      </c>
    </row>
    <row r="59039" spans="1:3" x14ac:dyDescent="0.25">
      <c r="A59039">
        <v>10652</v>
      </c>
      <c r="B59039" s="1">
        <f>DATE(2029,3,1) + TIME(0,0,0)</f>
        <v>47178</v>
      </c>
      <c r="C59039">
        <v>31.907814026</v>
      </c>
    </row>
    <row r="59040" spans="1:3" x14ac:dyDescent="0.25">
      <c r="A59040">
        <v>10683</v>
      </c>
      <c r="B59040" s="1">
        <f>DATE(2029,4,1) + TIME(0,0,0)</f>
        <v>47209</v>
      </c>
      <c r="C59040">
        <v>31.921709061000001</v>
      </c>
    </row>
    <row r="59041" spans="1:3" x14ac:dyDescent="0.25">
      <c r="A59041">
        <v>10713</v>
      </c>
      <c r="B59041" s="1">
        <f>DATE(2029,5,1) + TIME(0,0,0)</f>
        <v>47239</v>
      </c>
      <c r="C59041">
        <v>31.935110091999999</v>
      </c>
    </row>
    <row r="59042" spans="1:3" x14ac:dyDescent="0.25">
      <c r="A59042">
        <v>10744</v>
      </c>
      <c r="B59042" s="1">
        <f>DATE(2029,6,1) + TIME(0,0,0)</f>
        <v>47270</v>
      </c>
      <c r="C59042">
        <v>31.948911667000001</v>
      </c>
    </row>
    <row r="59043" spans="1:3" x14ac:dyDescent="0.25">
      <c r="A59043">
        <v>10774</v>
      </c>
      <c r="B59043" s="1">
        <f>DATE(2029,7,1) + TIME(0,0,0)</f>
        <v>47300</v>
      </c>
      <c r="C59043">
        <v>31.962223052999999</v>
      </c>
    </row>
    <row r="59044" spans="1:3" x14ac:dyDescent="0.25">
      <c r="A59044">
        <v>10805</v>
      </c>
      <c r="B59044" s="1">
        <f>DATE(2029,8,1) + TIME(0,0,0)</f>
        <v>47331</v>
      </c>
      <c r="C59044">
        <v>31.975933075</v>
      </c>
    </row>
    <row r="59045" spans="1:3" x14ac:dyDescent="0.25">
      <c r="A59045">
        <v>10836</v>
      </c>
      <c r="B59045" s="1">
        <f>DATE(2029,9,1) + TIME(0,0,0)</f>
        <v>47362</v>
      </c>
      <c r="C59045">
        <v>31.989595413</v>
      </c>
    </row>
    <row r="59046" spans="1:3" x14ac:dyDescent="0.25">
      <c r="A59046">
        <v>10866</v>
      </c>
      <c r="B59046" s="1">
        <f>DATE(2029,10,1) + TIME(0,0,0)</f>
        <v>47392</v>
      </c>
      <c r="C59046">
        <v>32.002773285000004</v>
      </c>
    </row>
    <row r="59047" spans="1:3" x14ac:dyDescent="0.25">
      <c r="A59047">
        <v>10897</v>
      </c>
      <c r="B59047" s="1">
        <f>DATE(2029,11,1) + TIME(0,0,0)</f>
        <v>47423</v>
      </c>
      <c r="C59047">
        <v>32.016345977999997</v>
      </c>
    </row>
    <row r="59048" spans="1:3" x14ac:dyDescent="0.25">
      <c r="A59048">
        <v>10927</v>
      </c>
      <c r="B59048" s="1">
        <f>DATE(2029,12,1) + TIME(0,0,0)</f>
        <v>47453</v>
      </c>
      <c r="C59048">
        <v>32.029434203999998</v>
      </c>
    </row>
    <row r="59049" spans="1:3" x14ac:dyDescent="0.25">
      <c r="A59049">
        <v>10958</v>
      </c>
      <c r="B59049" s="1">
        <f>DATE(2030,1,1) + TIME(0,0,0)</f>
        <v>47484</v>
      </c>
      <c r="C59049">
        <v>32.042915344000001</v>
      </c>
    </row>
    <row r="59050" spans="1:3" x14ac:dyDescent="0.25">
      <c r="A59050">
        <v>10989</v>
      </c>
      <c r="B59050" s="1">
        <f>DATE(2030,2,1) + TIME(0,0,0)</f>
        <v>47515</v>
      </c>
      <c r="C59050">
        <v>32.056350707999997</v>
      </c>
    </row>
    <row r="59051" spans="1:3" x14ac:dyDescent="0.25">
      <c r="A59051">
        <v>11017</v>
      </c>
      <c r="B59051" s="1">
        <f>DATE(2030,3,1) + TIME(0,0,0)</f>
        <v>47543</v>
      </c>
      <c r="C59051">
        <v>32.068447112999998</v>
      </c>
    </row>
    <row r="59052" spans="1:3" x14ac:dyDescent="0.25">
      <c r="A59052">
        <v>11048</v>
      </c>
      <c r="B59052" s="1">
        <f>DATE(2030,4,1) + TIME(0,0,0)</f>
        <v>47574</v>
      </c>
      <c r="C59052">
        <v>32.081794739000003</v>
      </c>
    </row>
    <row r="59053" spans="1:3" x14ac:dyDescent="0.25">
      <c r="A59053">
        <v>11078</v>
      </c>
      <c r="B59053" s="1">
        <f>DATE(2030,5,1) + TIME(0,0,0)</f>
        <v>47604</v>
      </c>
      <c r="C59053">
        <v>32.094669342000003</v>
      </c>
    </row>
    <row r="59054" spans="1:3" x14ac:dyDescent="0.25">
      <c r="A59054">
        <v>11109</v>
      </c>
      <c r="B59054" s="1">
        <f>DATE(2030,6,1) + TIME(0,0,0)</f>
        <v>47635</v>
      </c>
      <c r="C59054">
        <v>32.107925414999997</v>
      </c>
    </row>
    <row r="59055" spans="1:3" x14ac:dyDescent="0.25">
      <c r="A59055">
        <v>11139</v>
      </c>
      <c r="B59055" s="1">
        <f>DATE(2030,7,1) + TIME(0,0,0)</f>
        <v>47665</v>
      </c>
      <c r="C59055">
        <v>32.120716094999999</v>
      </c>
    </row>
    <row r="59056" spans="1:3" x14ac:dyDescent="0.25">
      <c r="A59056">
        <v>11170</v>
      </c>
      <c r="B59056" s="1">
        <f>DATE(2030,8,1) + TIME(0,0,0)</f>
        <v>47696</v>
      </c>
      <c r="C59056">
        <v>32.133884430000002</v>
      </c>
    </row>
    <row r="59057" spans="1:3" x14ac:dyDescent="0.25">
      <c r="A59057">
        <v>11201</v>
      </c>
      <c r="B59057" s="1">
        <f>DATE(2030,9,1) + TIME(0,0,0)</f>
        <v>47727</v>
      </c>
      <c r="C59057">
        <v>32.147010803000001</v>
      </c>
    </row>
    <row r="59058" spans="1:3" x14ac:dyDescent="0.25">
      <c r="A59058">
        <v>11231</v>
      </c>
      <c r="B59058" s="1">
        <f>DATE(2030,10,1) + TIME(0,0,0)</f>
        <v>47757</v>
      </c>
      <c r="C59058">
        <v>32.159671783</v>
      </c>
    </row>
    <row r="59059" spans="1:3" x14ac:dyDescent="0.25">
      <c r="A59059">
        <v>11262</v>
      </c>
      <c r="B59059" s="1">
        <f>DATE(2030,11,1) + TIME(0,0,0)</f>
        <v>47788</v>
      </c>
      <c r="C59059">
        <v>32.172710418999998</v>
      </c>
    </row>
    <row r="59060" spans="1:3" x14ac:dyDescent="0.25">
      <c r="A59060">
        <v>11292</v>
      </c>
      <c r="B59060" s="1">
        <f>DATE(2030,12,1) + TIME(0,0,0)</f>
        <v>47818</v>
      </c>
      <c r="C59060">
        <v>32.185283661</v>
      </c>
    </row>
    <row r="59061" spans="1:3" x14ac:dyDescent="0.25">
      <c r="A59061">
        <v>11323</v>
      </c>
      <c r="B59061" s="1">
        <f>DATE(2031,1,1) + TIME(0,0,0)</f>
        <v>47849</v>
      </c>
      <c r="C59061">
        <v>32.198238373000002</v>
      </c>
    </row>
    <row r="59062" spans="1:3" x14ac:dyDescent="0.25">
      <c r="A59062">
        <v>11354</v>
      </c>
      <c r="B59062" s="1">
        <f>DATE(2031,2,1) + TIME(0,0,0)</f>
        <v>47880</v>
      </c>
      <c r="C59062">
        <v>32.211147308000001</v>
      </c>
    </row>
    <row r="59063" spans="1:3" x14ac:dyDescent="0.25">
      <c r="A59063">
        <v>11382</v>
      </c>
      <c r="B59063" s="1">
        <f>DATE(2031,3,1) + TIME(0,0,0)</f>
        <v>47908</v>
      </c>
      <c r="C59063">
        <v>32.222770691000001</v>
      </c>
    </row>
    <row r="59064" spans="1:3" x14ac:dyDescent="0.25">
      <c r="A59064">
        <v>11413</v>
      </c>
      <c r="B59064" s="1">
        <f>DATE(2031,4,1) + TIME(0,0,0)</f>
        <v>47939</v>
      </c>
      <c r="C59064">
        <v>32.235599518000001</v>
      </c>
    </row>
    <row r="59065" spans="1:3" x14ac:dyDescent="0.25">
      <c r="A59065">
        <v>11443</v>
      </c>
      <c r="B59065" s="1">
        <f>DATE(2031,5,1) + TIME(0,0,0)</f>
        <v>47969</v>
      </c>
      <c r="C59065">
        <v>32.247970580999997</v>
      </c>
    </row>
    <row r="59066" spans="1:3" x14ac:dyDescent="0.25">
      <c r="A59066">
        <v>11474</v>
      </c>
      <c r="B59066" s="1">
        <f>DATE(2031,6,1) + TIME(0,0,0)</f>
        <v>48000</v>
      </c>
      <c r="C59066">
        <v>32.260715484999999</v>
      </c>
    </row>
    <row r="59067" spans="1:3" x14ac:dyDescent="0.25">
      <c r="A59067">
        <v>11504</v>
      </c>
      <c r="B59067" s="1">
        <f>DATE(2031,7,1) + TIME(0,0,0)</f>
        <v>48030</v>
      </c>
      <c r="C59067">
        <v>32.273010253999999</v>
      </c>
    </row>
    <row r="59068" spans="1:3" x14ac:dyDescent="0.25">
      <c r="A59068">
        <v>11535</v>
      </c>
      <c r="B59068" s="1">
        <f>DATE(2031,8,1) + TIME(0,0,0)</f>
        <v>48061</v>
      </c>
      <c r="C59068">
        <v>32.285671233999999</v>
      </c>
    </row>
    <row r="59069" spans="1:3" x14ac:dyDescent="0.25">
      <c r="A59069">
        <v>11566</v>
      </c>
      <c r="B59069" s="1">
        <f>DATE(2031,9,1) + TIME(0,0,0)</f>
        <v>48092</v>
      </c>
      <c r="C59069">
        <v>32.298290252999998</v>
      </c>
    </row>
    <row r="59070" spans="1:3" x14ac:dyDescent="0.25">
      <c r="A59070">
        <v>11596</v>
      </c>
      <c r="B59070" s="1">
        <f>DATE(2031,10,1) + TIME(0,0,0)</f>
        <v>48122</v>
      </c>
      <c r="C59070">
        <v>32.310462952000002</v>
      </c>
    </row>
    <row r="59071" spans="1:3" x14ac:dyDescent="0.25">
      <c r="A59071">
        <v>11627</v>
      </c>
      <c r="B59071" s="1">
        <f>DATE(2031,11,1) + TIME(0,0,0)</f>
        <v>48153</v>
      </c>
      <c r="C59071">
        <v>32.323001861999998</v>
      </c>
    </row>
    <row r="59072" spans="1:3" x14ac:dyDescent="0.25">
      <c r="A59072">
        <v>11657</v>
      </c>
      <c r="B59072" s="1">
        <f>DATE(2031,12,1) + TIME(0,0,0)</f>
        <v>48183</v>
      </c>
      <c r="C59072">
        <v>32.335098266999999</v>
      </c>
    </row>
    <row r="59073" spans="1:3" x14ac:dyDescent="0.25">
      <c r="A59073">
        <v>11688</v>
      </c>
      <c r="B59073" s="1">
        <f>DATE(2032,1,1) + TIME(0,0,0)</f>
        <v>48214</v>
      </c>
      <c r="C59073">
        <v>32.347560883</v>
      </c>
    </row>
    <row r="59074" spans="1:3" x14ac:dyDescent="0.25">
      <c r="A59074">
        <v>11719</v>
      </c>
      <c r="B59074" s="1">
        <f>DATE(2032,2,1) + TIME(0,0,0)</f>
        <v>48245</v>
      </c>
      <c r="C59074">
        <v>32.359981537000003</v>
      </c>
    </row>
    <row r="59075" spans="1:3" x14ac:dyDescent="0.25">
      <c r="A59075">
        <v>11748</v>
      </c>
      <c r="B59075" s="1">
        <f>DATE(2032,3,1) + TIME(0,0,0)</f>
        <v>48274</v>
      </c>
      <c r="C59075">
        <v>32.371562957999998</v>
      </c>
    </row>
    <row r="59076" spans="1:3" x14ac:dyDescent="0.25">
      <c r="A59076">
        <v>11779</v>
      </c>
      <c r="B59076" s="1">
        <f>DATE(2032,4,1) + TIME(0,0,0)</f>
        <v>48305</v>
      </c>
      <c r="C59076">
        <v>32.383907317999999</v>
      </c>
    </row>
    <row r="59077" spans="1:3" x14ac:dyDescent="0.25">
      <c r="A59077">
        <v>11809</v>
      </c>
      <c r="B59077" s="1">
        <f>DATE(2032,5,1) + TIME(0,0,0)</f>
        <v>48335</v>
      </c>
      <c r="C59077">
        <v>32.395820618000002</v>
      </c>
    </row>
    <row r="59078" spans="1:3" x14ac:dyDescent="0.25">
      <c r="A59078">
        <v>11840</v>
      </c>
      <c r="B59078" s="1">
        <f>DATE(2032,6,1) + TIME(0,0,0)</f>
        <v>48366</v>
      </c>
      <c r="C59078">
        <v>32.408088683999999</v>
      </c>
    </row>
    <row r="59079" spans="1:3" x14ac:dyDescent="0.25">
      <c r="A59079">
        <v>11870</v>
      </c>
      <c r="B59079" s="1">
        <f>DATE(2032,7,1) + TIME(0,0,0)</f>
        <v>48396</v>
      </c>
      <c r="C59079">
        <v>32.419929504000002</v>
      </c>
    </row>
    <row r="59080" spans="1:3" x14ac:dyDescent="0.25">
      <c r="A59080">
        <v>11901</v>
      </c>
      <c r="B59080" s="1">
        <f>DATE(2032,8,1) + TIME(0,0,0)</f>
        <v>48427</v>
      </c>
      <c r="C59080">
        <v>32.432125092</v>
      </c>
    </row>
    <row r="59081" spans="1:3" x14ac:dyDescent="0.25">
      <c r="A59081">
        <v>11932</v>
      </c>
      <c r="B59081" s="1">
        <f>DATE(2032,9,1) + TIME(0,0,0)</f>
        <v>48458</v>
      </c>
      <c r="C59081">
        <v>32.444286345999998</v>
      </c>
    </row>
    <row r="59082" spans="1:3" x14ac:dyDescent="0.25">
      <c r="A59082">
        <v>11962</v>
      </c>
      <c r="B59082" s="1">
        <f>DATE(2032,10,1) + TIME(0,0,0)</f>
        <v>48488</v>
      </c>
      <c r="C59082">
        <v>32.456020355</v>
      </c>
    </row>
    <row r="59083" spans="1:3" x14ac:dyDescent="0.25">
      <c r="A59083">
        <v>11993</v>
      </c>
      <c r="B59083" s="1">
        <f>DATE(2032,11,1) + TIME(0,0,0)</f>
        <v>48519</v>
      </c>
      <c r="C59083">
        <v>32.468109130999999</v>
      </c>
    </row>
    <row r="59084" spans="1:3" x14ac:dyDescent="0.25">
      <c r="A59084">
        <v>12023</v>
      </c>
      <c r="B59084" s="1">
        <f>DATE(2032,12,1) + TIME(0,0,0)</f>
        <v>48549</v>
      </c>
      <c r="C59084">
        <v>32.479774474999999</v>
      </c>
    </row>
    <row r="59085" spans="1:3" x14ac:dyDescent="0.25">
      <c r="A59085">
        <v>12054</v>
      </c>
      <c r="B59085" s="1">
        <f>DATE(2033,1,1) + TIME(0,0,0)</f>
        <v>48580</v>
      </c>
      <c r="C59085">
        <v>32.491790770999998</v>
      </c>
    </row>
    <row r="59086" spans="1:3" x14ac:dyDescent="0.25">
      <c r="A59086">
        <v>12085</v>
      </c>
      <c r="B59086" s="1">
        <f>DATE(2033,2,1) + TIME(0,0,0)</f>
        <v>48611</v>
      </c>
      <c r="C59086">
        <v>32.503776549999998</v>
      </c>
    </row>
    <row r="59087" spans="1:3" x14ac:dyDescent="0.25">
      <c r="A59087">
        <v>12113</v>
      </c>
      <c r="B59087" s="1">
        <f>DATE(2033,3,1) + TIME(0,0,0)</f>
        <v>48639</v>
      </c>
      <c r="C59087">
        <v>32.514568328999999</v>
      </c>
    </row>
    <row r="59088" spans="1:3" x14ac:dyDescent="0.25">
      <c r="A59088">
        <v>12144</v>
      </c>
      <c r="B59088" s="1">
        <f>DATE(2033,4,1) + TIME(0,0,0)</f>
        <v>48670</v>
      </c>
      <c r="C59088">
        <v>32.526481627999999</v>
      </c>
    </row>
    <row r="59089" spans="1:3" x14ac:dyDescent="0.25">
      <c r="A59089">
        <v>12174</v>
      </c>
      <c r="B59089" s="1">
        <f>DATE(2033,5,1) + TIME(0,0,0)</f>
        <v>48700</v>
      </c>
      <c r="C59089">
        <v>32.537979126000003</v>
      </c>
    </row>
    <row r="59090" spans="1:3" x14ac:dyDescent="0.25">
      <c r="A59090">
        <v>12205</v>
      </c>
      <c r="B59090" s="1">
        <f>DATE(2033,6,1) + TIME(0,0,0)</f>
        <v>48731</v>
      </c>
      <c r="C59090">
        <v>32.549827575999998</v>
      </c>
    </row>
    <row r="59091" spans="1:3" x14ac:dyDescent="0.25">
      <c r="A59091">
        <v>12235</v>
      </c>
      <c r="B59091" s="1">
        <f>DATE(2033,7,1) + TIME(0,0,0)</f>
        <v>48761</v>
      </c>
      <c r="C59091">
        <v>32.561256409000002</v>
      </c>
    </row>
    <row r="59092" spans="1:3" x14ac:dyDescent="0.25">
      <c r="A59092">
        <v>12266</v>
      </c>
      <c r="B59092" s="1">
        <f>DATE(2033,8,1) + TIME(0,0,0)</f>
        <v>48792</v>
      </c>
      <c r="C59092">
        <v>32.573036193999997</v>
      </c>
    </row>
    <row r="59093" spans="1:3" x14ac:dyDescent="0.25">
      <c r="A59093">
        <v>12297</v>
      </c>
      <c r="B59093" s="1">
        <f>DATE(2033,9,1) + TIME(0,0,0)</f>
        <v>48823</v>
      </c>
      <c r="C59093">
        <v>32.584777832</v>
      </c>
    </row>
    <row r="59094" spans="1:3" x14ac:dyDescent="0.25">
      <c r="A59094">
        <v>12327</v>
      </c>
      <c r="B59094" s="1">
        <f>DATE(2033,10,1) + TIME(0,0,0)</f>
        <v>48853</v>
      </c>
      <c r="C59094">
        <v>32.596111297999997</v>
      </c>
    </row>
    <row r="59095" spans="1:3" x14ac:dyDescent="0.25">
      <c r="A59095">
        <v>12358</v>
      </c>
      <c r="B59095" s="1">
        <f>DATE(2033,11,1) + TIME(0,0,0)</f>
        <v>48884</v>
      </c>
      <c r="C59095">
        <v>32.607788085999999</v>
      </c>
    </row>
    <row r="59096" spans="1:3" x14ac:dyDescent="0.25">
      <c r="A59096">
        <v>12388</v>
      </c>
      <c r="B59096" s="1">
        <f>DATE(2033,12,1) + TIME(0,0,0)</f>
        <v>48914</v>
      </c>
      <c r="C59096">
        <v>32.619056702000002</v>
      </c>
    </row>
    <row r="59097" spans="1:3" x14ac:dyDescent="0.25">
      <c r="A59097">
        <v>12419</v>
      </c>
      <c r="B59097" s="1">
        <f>DATE(2034,1,1) + TIME(0,0,0)</f>
        <v>48945</v>
      </c>
      <c r="C59097">
        <v>32.630668640000003</v>
      </c>
    </row>
    <row r="59098" spans="1:3" x14ac:dyDescent="0.25">
      <c r="A59098">
        <v>12450</v>
      </c>
      <c r="B59098" s="1">
        <f>DATE(2034,2,1) + TIME(0,0,0)</f>
        <v>48976</v>
      </c>
      <c r="C59098">
        <v>32.642246245999999</v>
      </c>
    </row>
    <row r="59099" spans="1:3" x14ac:dyDescent="0.25">
      <c r="A59099">
        <v>12478</v>
      </c>
      <c r="B59099" s="1">
        <f>DATE(2034,3,1) + TIME(0,0,0)</f>
        <v>49004</v>
      </c>
      <c r="C59099">
        <v>32.652679442999997</v>
      </c>
    </row>
    <row r="59100" spans="1:3" x14ac:dyDescent="0.25">
      <c r="A59100">
        <v>12509</v>
      </c>
      <c r="B59100" s="1">
        <f>DATE(2034,4,1) + TIME(0,0,0)</f>
        <v>49035</v>
      </c>
      <c r="C59100">
        <v>32.664196013999998</v>
      </c>
    </row>
    <row r="59101" spans="1:3" x14ac:dyDescent="0.25">
      <c r="A59101">
        <v>12539</v>
      </c>
      <c r="B59101" s="1">
        <f>DATE(2034,5,1) + TIME(0,0,0)</f>
        <v>49065</v>
      </c>
      <c r="C59101">
        <v>32.675315857000001</v>
      </c>
    </row>
    <row r="59102" spans="1:3" x14ac:dyDescent="0.25">
      <c r="A59102">
        <v>12570</v>
      </c>
      <c r="B59102" s="1">
        <f>DATE(2034,6,1) + TIME(0,0,0)</f>
        <v>49096</v>
      </c>
      <c r="C59102">
        <v>32.686771393000001</v>
      </c>
    </row>
    <row r="59103" spans="1:3" x14ac:dyDescent="0.25">
      <c r="A59103">
        <v>12600</v>
      </c>
      <c r="B59103" s="1">
        <f>DATE(2034,7,1) + TIME(0,0,0)</f>
        <v>49126</v>
      </c>
      <c r="C59103">
        <v>32.697830199999999</v>
      </c>
    </row>
    <row r="59104" spans="1:3" x14ac:dyDescent="0.25">
      <c r="A59104">
        <v>12631</v>
      </c>
      <c r="B59104" s="1">
        <f>DATE(2034,8,1) + TIME(0,0,0)</f>
        <v>49157</v>
      </c>
      <c r="C59104">
        <v>32.709232329999999</v>
      </c>
    </row>
    <row r="59105" spans="1:3" x14ac:dyDescent="0.25">
      <c r="A59105">
        <v>12662</v>
      </c>
      <c r="B59105" s="1">
        <f>DATE(2034,9,1) + TIME(0,0,0)</f>
        <v>49188</v>
      </c>
      <c r="C59105">
        <v>32.720600128000001</v>
      </c>
    </row>
    <row r="59106" spans="1:3" x14ac:dyDescent="0.25">
      <c r="A59106">
        <v>12692</v>
      </c>
      <c r="B59106" s="1">
        <f>DATE(2034,10,1) + TIME(0,0,0)</f>
        <v>49218</v>
      </c>
      <c r="C59106">
        <v>32.731575012</v>
      </c>
    </row>
    <row r="59107" spans="1:3" x14ac:dyDescent="0.25">
      <c r="A59107">
        <v>12723</v>
      </c>
      <c r="B59107" s="1">
        <f>DATE(2034,11,1) + TIME(0,0,0)</f>
        <v>49249</v>
      </c>
      <c r="C59107">
        <v>32.742889404000003</v>
      </c>
    </row>
    <row r="59108" spans="1:3" x14ac:dyDescent="0.25">
      <c r="A59108">
        <v>12753</v>
      </c>
      <c r="B59108" s="1">
        <f>DATE(2034,12,1) + TIME(0,0,0)</f>
        <v>49279</v>
      </c>
      <c r="C59108">
        <v>32.753810883</v>
      </c>
    </row>
    <row r="59109" spans="1:3" x14ac:dyDescent="0.25">
      <c r="A59109">
        <v>12784</v>
      </c>
      <c r="B59109" s="1">
        <f>DATE(2035,1,1) + TIME(0,0,0)</f>
        <v>49310</v>
      </c>
      <c r="C59109">
        <v>32.765068053999997</v>
      </c>
    </row>
    <row r="59110" spans="1:3" x14ac:dyDescent="0.25">
      <c r="A59110">
        <v>12815</v>
      </c>
      <c r="B59110" s="1">
        <f>DATE(2035,2,1) + TIME(0,0,0)</f>
        <v>49341</v>
      </c>
      <c r="C59110">
        <v>32.776302338000001</v>
      </c>
    </row>
    <row r="59111" spans="1:3" x14ac:dyDescent="0.25">
      <c r="A59111">
        <v>12843</v>
      </c>
      <c r="B59111" s="1">
        <f>DATE(2035,3,1) + TIME(0,0,0)</f>
        <v>49369</v>
      </c>
      <c r="C59111">
        <v>32.786422729000002</v>
      </c>
    </row>
    <row r="59112" spans="1:3" x14ac:dyDescent="0.25">
      <c r="A59112">
        <v>12874</v>
      </c>
      <c r="B59112" s="1">
        <f>DATE(2035,4,1) + TIME(0,0,0)</f>
        <v>49400</v>
      </c>
      <c r="C59112">
        <v>32.797603606999999</v>
      </c>
    </row>
    <row r="59113" spans="1:3" x14ac:dyDescent="0.25">
      <c r="A59113">
        <v>12904</v>
      </c>
      <c r="B59113" s="1">
        <f>DATE(2035,5,1) + TIME(0,0,0)</f>
        <v>49430</v>
      </c>
      <c r="C59113">
        <v>32.808395386000001</v>
      </c>
    </row>
    <row r="59114" spans="1:3" x14ac:dyDescent="0.25">
      <c r="A59114">
        <v>12935</v>
      </c>
      <c r="B59114" s="1">
        <f>DATE(2035,6,1) + TIME(0,0,0)</f>
        <v>49461</v>
      </c>
      <c r="C59114">
        <v>32.819522857999999</v>
      </c>
    </row>
    <row r="59115" spans="1:3" x14ac:dyDescent="0.25">
      <c r="A59115">
        <v>12965</v>
      </c>
      <c r="B59115" s="1">
        <f>DATE(2035,7,1) + TIME(0,0,0)</f>
        <v>49491</v>
      </c>
      <c r="C59115">
        <v>32.830268859999997</v>
      </c>
    </row>
    <row r="59116" spans="1:3" x14ac:dyDescent="0.25">
      <c r="A59116">
        <v>12996</v>
      </c>
      <c r="B59116" s="1">
        <f>DATE(2035,8,1) + TIME(0,0,0)</f>
        <v>49522</v>
      </c>
      <c r="C59116">
        <v>32.841342926000003</v>
      </c>
    </row>
    <row r="59117" spans="1:3" x14ac:dyDescent="0.25">
      <c r="A59117">
        <v>13027</v>
      </c>
      <c r="B59117" s="1">
        <f>DATE(2035,9,1) + TIME(0,0,0)</f>
        <v>49553</v>
      </c>
      <c r="C59117">
        <v>32.852394103999998</v>
      </c>
    </row>
    <row r="59118" spans="1:3" x14ac:dyDescent="0.25">
      <c r="A59118">
        <v>13057</v>
      </c>
      <c r="B59118" s="1">
        <f>DATE(2035,10,1) + TIME(0,0,0)</f>
        <v>49583</v>
      </c>
      <c r="C59118">
        <v>32.863063812</v>
      </c>
    </row>
    <row r="59119" spans="1:3" x14ac:dyDescent="0.25">
      <c r="A59119">
        <v>13088</v>
      </c>
      <c r="B59119" s="1">
        <f>DATE(2035,11,1) + TIME(0,0,0)</f>
        <v>49614</v>
      </c>
      <c r="C59119">
        <v>32.874061584000003</v>
      </c>
    </row>
    <row r="59120" spans="1:3" x14ac:dyDescent="0.25">
      <c r="A59120">
        <v>13118</v>
      </c>
      <c r="B59120" s="1">
        <f>DATE(2035,12,1) + TIME(0,0,0)</f>
        <v>49644</v>
      </c>
      <c r="C59120">
        <v>32.884681702000002</v>
      </c>
    </row>
    <row r="59121" spans="1:3" x14ac:dyDescent="0.25">
      <c r="A59121">
        <v>13149</v>
      </c>
      <c r="B59121" s="1">
        <f>DATE(2036,1,1) + TIME(0,0,0)</f>
        <v>49675</v>
      </c>
      <c r="C59121">
        <v>32.895629882999998</v>
      </c>
    </row>
    <row r="59122" spans="1:3" x14ac:dyDescent="0.25">
      <c r="A59122">
        <v>13180</v>
      </c>
      <c r="B59122" s="1">
        <f>DATE(2036,2,1) + TIME(0,0,0)</f>
        <v>49706</v>
      </c>
      <c r="C59122">
        <v>32.906551360999998</v>
      </c>
    </row>
    <row r="59123" spans="1:3" x14ac:dyDescent="0.25">
      <c r="A59123">
        <v>13209</v>
      </c>
      <c r="B59123" s="1">
        <f>DATE(2036,3,1) + TIME(0,0,0)</f>
        <v>49735</v>
      </c>
      <c r="C59123">
        <v>32.916748046999999</v>
      </c>
    </row>
    <row r="59124" spans="1:3" x14ac:dyDescent="0.25">
      <c r="A59124">
        <v>13240</v>
      </c>
      <c r="B59124" s="1">
        <f>DATE(2036,4,1) + TIME(0,0,0)</f>
        <v>49766</v>
      </c>
      <c r="C59124">
        <v>32.927619933999999</v>
      </c>
    </row>
    <row r="59125" spans="1:3" x14ac:dyDescent="0.25">
      <c r="A59125">
        <v>13270</v>
      </c>
      <c r="B59125" s="1">
        <f>DATE(2036,5,1) + TIME(0,0,0)</f>
        <v>49796</v>
      </c>
      <c r="C59125">
        <v>32.938117980999998</v>
      </c>
    </row>
    <row r="59126" spans="1:3" x14ac:dyDescent="0.25">
      <c r="A59126">
        <v>13301</v>
      </c>
      <c r="B59126" s="1">
        <f>DATE(2036,6,1) + TIME(0,0,0)</f>
        <v>49827</v>
      </c>
      <c r="C59126">
        <v>32.948940276999998</v>
      </c>
    </row>
    <row r="59127" spans="1:3" x14ac:dyDescent="0.25">
      <c r="A59127">
        <v>13331</v>
      </c>
      <c r="B59127" s="1">
        <f>DATE(2036,7,1) + TIME(0,0,0)</f>
        <v>49857</v>
      </c>
      <c r="C59127">
        <v>32.959388732999997</v>
      </c>
    </row>
    <row r="59128" spans="1:3" x14ac:dyDescent="0.25">
      <c r="A59128">
        <v>13362</v>
      </c>
      <c r="B59128" s="1">
        <f>DATE(2036,8,1) + TIME(0,0,0)</f>
        <v>49888</v>
      </c>
      <c r="C59128">
        <v>32.970161437999998</v>
      </c>
    </row>
    <row r="59129" spans="1:3" x14ac:dyDescent="0.25">
      <c r="A59129">
        <v>13393</v>
      </c>
      <c r="B59129" s="1">
        <f>DATE(2036,9,1) + TIME(0,0,0)</f>
        <v>49919</v>
      </c>
      <c r="C59129">
        <v>32.980907440000003</v>
      </c>
    </row>
    <row r="59130" spans="1:3" x14ac:dyDescent="0.25">
      <c r="A59130">
        <v>13423</v>
      </c>
      <c r="B59130" s="1">
        <f>DATE(2036,10,1) + TIME(0,0,0)</f>
        <v>49949</v>
      </c>
      <c r="C59130">
        <v>32.991283416999998</v>
      </c>
    </row>
    <row r="59131" spans="1:3" x14ac:dyDescent="0.25">
      <c r="A59131">
        <v>13454</v>
      </c>
      <c r="B59131" s="1">
        <f>DATE(2036,11,1) + TIME(0,0,0)</f>
        <v>49980</v>
      </c>
      <c r="C59131">
        <v>33.001979828000003</v>
      </c>
    </row>
    <row r="59132" spans="1:3" x14ac:dyDescent="0.25">
      <c r="A59132">
        <v>13484</v>
      </c>
      <c r="B59132" s="1">
        <f>DATE(2036,12,1) + TIME(0,0,0)</f>
        <v>50010</v>
      </c>
      <c r="C59132">
        <v>33.012306213000002</v>
      </c>
    </row>
    <row r="59133" spans="1:3" x14ac:dyDescent="0.25">
      <c r="A59133">
        <v>13515</v>
      </c>
      <c r="B59133" s="1">
        <f>DATE(2037,1,1) + TIME(0,0,0)</f>
        <v>50041</v>
      </c>
      <c r="C59133">
        <v>33.022953033</v>
      </c>
    </row>
    <row r="59134" spans="1:3" x14ac:dyDescent="0.25">
      <c r="A59134">
        <v>13546</v>
      </c>
      <c r="B59134" s="1">
        <f>DATE(2037,2,1) + TIME(0,0,0)</f>
        <v>50072</v>
      </c>
      <c r="C59134">
        <v>33.033576965000002</v>
      </c>
    </row>
    <row r="59135" spans="1:3" x14ac:dyDescent="0.25">
      <c r="A59135">
        <v>13574</v>
      </c>
      <c r="B59135" s="1">
        <f>DATE(2037,3,1) + TIME(0,0,0)</f>
        <v>50100</v>
      </c>
      <c r="C59135">
        <v>33.043148041000002</v>
      </c>
    </row>
    <row r="59136" spans="1:3" x14ac:dyDescent="0.25">
      <c r="A59136">
        <v>13605</v>
      </c>
      <c r="B59136" s="1">
        <f>DATE(2037,4,1) + TIME(0,0,0)</f>
        <v>50131</v>
      </c>
      <c r="C59136">
        <v>33.053722381999997</v>
      </c>
    </row>
    <row r="59137" spans="1:3" x14ac:dyDescent="0.25">
      <c r="A59137">
        <v>13635</v>
      </c>
      <c r="B59137" s="1">
        <f>DATE(2037,5,1) + TIME(0,0,0)</f>
        <v>50161</v>
      </c>
      <c r="C59137">
        <v>33.063934326000002</v>
      </c>
    </row>
    <row r="59138" spans="1:3" x14ac:dyDescent="0.25">
      <c r="A59138">
        <v>13666</v>
      </c>
      <c r="B59138" s="1">
        <f>DATE(2037,6,1) + TIME(0,0,0)</f>
        <v>50192</v>
      </c>
      <c r="C59138">
        <v>33.074459075999997</v>
      </c>
    </row>
    <row r="59139" spans="1:3" x14ac:dyDescent="0.25">
      <c r="A59139">
        <v>13696</v>
      </c>
      <c r="B59139" s="1">
        <f>DATE(2037,7,1) + TIME(0,0,0)</f>
        <v>50222</v>
      </c>
      <c r="C59139">
        <v>33.084621429000002</v>
      </c>
    </row>
    <row r="59140" spans="1:3" x14ac:dyDescent="0.25">
      <c r="A59140">
        <v>13727</v>
      </c>
      <c r="B59140" s="1">
        <f>DATE(2037,8,1) + TIME(0,0,0)</f>
        <v>50253</v>
      </c>
      <c r="C59140">
        <v>33.095096587999997</v>
      </c>
    </row>
    <row r="59141" spans="1:3" x14ac:dyDescent="0.25">
      <c r="A59141">
        <v>13758</v>
      </c>
      <c r="B59141" s="1">
        <f>DATE(2037,9,1) + TIME(0,0,0)</f>
        <v>50284</v>
      </c>
      <c r="C59141">
        <v>33.105548859000002</v>
      </c>
    </row>
    <row r="59142" spans="1:3" x14ac:dyDescent="0.25">
      <c r="A59142">
        <v>13788</v>
      </c>
      <c r="B59142" s="1">
        <f>DATE(2037,10,1) + TIME(0,0,0)</f>
        <v>50314</v>
      </c>
      <c r="C59142">
        <v>33.115638732999997</v>
      </c>
    </row>
    <row r="59143" spans="1:3" x14ac:dyDescent="0.25">
      <c r="A59143">
        <v>13819</v>
      </c>
      <c r="B59143" s="1">
        <f>DATE(2037,11,1) + TIME(0,0,0)</f>
        <v>50345</v>
      </c>
      <c r="C59143">
        <v>33.126045226999999</v>
      </c>
    </row>
    <row r="59144" spans="1:3" x14ac:dyDescent="0.25">
      <c r="A59144">
        <v>13849</v>
      </c>
      <c r="B59144" s="1">
        <f>DATE(2037,12,1) + TIME(0,0,0)</f>
        <v>50375</v>
      </c>
      <c r="C59144">
        <v>33.136089325</v>
      </c>
    </row>
    <row r="59145" spans="1:3" x14ac:dyDescent="0.25">
      <c r="A59145">
        <v>13880</v>
      </c>
      <c r="B59145" s="1">
        <f>DATE(2038,1,1) + TIME(0,0,0)</f>
        <v>50406</v>
      </c>
      <c r="C59145">
        <v>33.146446228000002</v>
      </c>
    </row>
    <row r="59146" spans="1:3" x14ac:dyDescent="0.25">
      <c r="A59146">
        <v>13911</v>
      </c>
      <c r="B59146" s="1">
        <f>DATE(2038,2,1) + TIME(0,0,0)</f>
        <v>50437</v>
      </c>
      <c r="C59146">
        <v>33.156776428000001</v>
      </c>
    </row>
    <row r="59147" spans="1:3" x14ac:dyDescent="0.25">
      <c r="A59147">
        <v>13939</v>
      </c>
      <c r="B59147" s="1">
        <f>DATE(2038,3,1) + TIME(0,0,0)</f>
        <v>50465</v>
      </c>
      <c r="C59147">
        <v>33.166088104000004</v>
      </c>
    </row>
    <row r="59148" spans="1:3" x14ac:dyDescent="0.25">
      <c r="A59148">
        <v>13970</v>
      </c>
      <c r="B59148" s="1">
        <f>DATE(2038,4,1) + TIME(0,0,0)</f>
        <v>50496</v>
      </c>
      <c r="C59148">
        <v>33.176372528000002</v>
      </c>
    </row>
    <row r="59149" spans="1:3" x14ac:dyDescent="0.25">
      <c r="A59149">
        <v>14000</v>
      </c>
      <c r="B59149" s="1">
        <f>DATE(2038,5,1) + TIME(0,0,0)</f>
        <v>50526</v>
      </c>
      <c r="C59149">
        <v>33.186302185000002</v>
      </c>
    </row>
    <row r="59150" spans="1:3" x14ac:dyDescent="0.25">
      <c r="A59150">
        <v>14031</v>
      </c>
      <c r="B59150" s="1">
        <f>DATE(2038,6,1) + TIME(0,0,0)</f>
        <v>50557</v>
      </c>
      <c r="C59150">
        <v>33.196540833</v>
      </c>
    </row>
    <row r="59151" spans="1:3" x14ac:dyDescent="0.25">
      <c r="A59151">
        <v>14061</v>
      </c>
      <c r="B59151" s="1">
        <f>DATE(2038,7,1) + TIME(0,0,0)</f>
        <v>50587</v>
      </c>
      <c r="C59151">
        <v>33.206424712999997</v>
      </c>
    </row>
    <row r="59152" spans="1:3" x14ac:dyDescent="0.25">
      <c r="A59152">
        <v>14092</v>
      </c>
      <c r="B59152" s="1">
        <f>DATE(2038,8,1) + TIME(0,0,0)</f>
        <v>50618</v>
      </c>
      <c r="C59152">
        <v>33.216617583999998</v>
      </c>
    </row>
    <row r="59153" spans="1:3" x14ac:dyDescent="0.25">
      <c r="A59153">
        <v>14123</v>
      </c>
      <c r="B59153" s="1">
        <f>DATE(2038,9,1) + TIME(0,0,0)</f>
        <v>50649</v>
      </c>
      <c r="C59153">
        <v>33.226783752000003</v>
      </c>
    </row>
    <row r="59154" spans="1:3" x14ac:dyDescent="0.25">
      <c r="A59154">
        <v>14153</v>
      </c>
      <c r="B59154" s="1">
        <f>DATE(2038,10,1) + TIME(0,0,0)</f>
        <v>50679</v>
      </c>
      <c r="C59154">
        <v>33.236598968999999</v>
      </c>
    </row>
    <row r="59155" spans="1:3" x14ac:dyDescent="0.25">
      <c r="A59155">
        <v>14184</v>
      </c>
      <c r="B59155" s="1">
        <f>DATE(2038,11,1) + TIME(0,0,0)</f>
        <v>50710</v>
      </c>
      <c r="C59155">
        <v>33.246723175</v>
      </c>
    </row>
    <row r="59156" spans="1:3" x14ac:dyDescent="0.25">
      <c r="A59156">
        <v>14214</v>
      </c>
      <c r="B59156" s="1">
        <f>DATE(2038,12,1) + TIME(0,0,0)</f>
        <v>50740</v>
      </c>
      <c r="C59156">
        <v>33.256492614999999</v>
      </c>
    </row>
    <row r="59157" spans="1:3" x14ac:dyDescent="0.25">
      <c r="A59157">
        <v>14245</v>
      </c>
      <c r="B59157" s="1">
        <f>DATE(2039,1,1) + TIME(0,0,0)</f>
        <v>50771</v>
      </c>
      <c r="C59157">
        <v>33.26656723</v>
      </c>
    </row>
    <row r="59158" spans="1:3" x14ac:dyDescent="0.25">
      <c r="A59158">
        <v>14276</v>
      </c>
      <c r="B59158" s="1">
        <f>DATE(2039,2,1) + TIME(0,0,0)</f>
        <v>50802</v>
      </c>
      <c r="C59158">
        <v>33.276618958</v>
      </c>
    </row>
    <row r="59159" spans="1:3" x14ac:dyDescent="0.25">
      <c r="A59159">
        <v>14304</v>
      </c>
      <c r="B59159" s="1">
        <f>DATE(2039,3,1) + TIME(0,0,0)</f>
        <v>50830</v>
      </c>
      <c r="C59159">
        <v>33.285678863999998</v>
      </c>
    </row>
    <row r="59160" spans="1:3" x14ac:dyDescent="0.25">
      <c r="A59160">
        <v>14335</v>
      </c>
      <c r="B59160" s="1">
        <f>DATE(2039,4,1) + TIME(0,0,0)</f>
        <v>50861</v>
      </c>
      <c r="C59160">
        <v>33.295688628999997</v>
      </c>
    </row>
    <row r="59161" spans="1:3" x14ac:dyDescent="0.25">
      <c r="A59161">
        <v>14365</v>
      </c>
      <c r="B59161" s="1">
        <f>DATE(2039,5,1) + TIME(0,0,0)</f>
        <v>50891</v>
      </c>
      <c r="C59161">
        <v>33.305351256999998</v>
      </c>
    </row>
    <row r="59162" spans="1:3" x14ac:dyDescent="0.25">
      <c r="A59162">
        <v>14396</v>
      </c>
      <c r="B59162" s="1">
        <f>DATE(2039,6,1) + TIME(0,0,0)</f>
        <v>50922</v>
      </c>
      <c r="C59162">
        <v>33.315311432000001</v>
      </c>
    </row>
    <row r="59163" spans="1:3" x14ac:dyDescent="0.25">
      <c r="A59163">
        <v>14426</v>
      </c>
      <c r="B59163" s="1">
        <f>DATE(2039,7,1) + TIME(0,0,0)</f>
        <v>50952</v>
      </c>
      <c r="C59163">
        <v>33.324932097999998</v>
      </c>
    </row>
    <row r="59164" spans="1:3" x14ac:dyDescent="0.25">
      <c r="A59164">
        <v>14457</v>
      </c>
      <c r="B59164" s="1">
        <f>DATE(2039,8,1) + TIME(0,0,0)</f>
        <v>50983</v>
      </c>
      <c r="C59164">
        <v>33.334850310999997</v>
      </c>
    </row>
    <row r="59165" spans="1:3" x14ac:dyDescent="0.25">
      <c r="A59165">
        <v>14488</v>
      </c>
      <c r="B59165" s="1">
        <f>DATE(2039,9,1) + TIME(0,0,0)</f>
        <v>51014</v>
      </c>
      <c r="C59165">
        <v>33.344745635999999</v>
      </c>
    </row>
    <row r="59166" spans="1:3" x14ac:dyDescent="0.25">
      <c r="A59166">
        <v>14518</v>
      </c>
      <c r="B59166" s="1">
        <f>DATE(2039,10,1) + TIME(0,0,0)</f>
        <v>51044</v>
      </c>
      <c r="C59166">
        <v>33.354301452999998</v>
      </c>
    </row>
    <row r="59167" spans="1:3" x14ac:dyDescent="0.25">
      <c r="A59167">
        <v>14549</v>
      </c>
      <c r="B59167" s="1">
        <f>DATE(2039,11,1) + TIME(0,0,0)</f>
        <v>51075</v>
      </c>
      <c r="C59167">
        <v>33.364151001000003</v>
      </c>
    </row>
    <row r="59168" spans="1:3" x14ac:dyDescent="0.25">
      <c r="A59168">
        <v>14579</v>
      </c>
      <c r="B59168" s="1">
        <f>DATE(2039,12,1) + TIME(0,0,0)</f>
        <v>51105</v>
      </c>
      <c r="C59168">
        <v>33.373664855999998</v>
      </c>
    </row>
    <row r="59169" spans="1:3" x14ac:dyDescent="0.25">
      <c r="A59169">
        <v>14610</v>
      </c>
      <c r="B59169" s="1">
        <f>DATE(2040,1,1) + TIME(0,0,0)</f>
        <v>51136</v>
      </c>
      <c r="C59169">
        <v>33.383472443000002</v>
      </c>
    </row>
    <row r="59170" spans="1:3" x14ac:dyDescent="0.25">
      <c r="A59170">
        <v>14641</v>
      </c>
      <c r="B59170" s="1">
        <f>DATE(2040,2,1) + TIME(0,0,0)</f>
        <v>51167</v>
      </c>
      <c r="C59170">
        <v>33.393257140999999</v>
      </c>
    </row>
    <row r="59171" spans="1:3" x14ac:dyDescent="0.25">
      <c r="A59171">
        <v>14670</v>
      </c>
      <c r="B59171" s="1">
        <f>DATE(2040,3,1) + TIME(0,0,0)</f>
        <v>51196</v>
      </c>
      <c r="C59171">
        <v>33.402393341</v>
      </c>
    </row>
    <row r="59172" spans="1:3" x14ac:dyDescent="0.25">
      <c r="A59172">
        <v>14701</v>
      </c>
      <c r="B59172" s="1">
        <f>DATE(2040,4,1) + TIME(0,0,0)</f>
        <v>51227</v>
      </c>
      <c r="C59172">
        <v>33.412136078000003</v>
      </c>
    </row>
    <row r="59173" spans="1:3" x14ac:dyDescent="0.25">
      <c r="A59173">
        <v>14731</v>
      </c>
      <c r="B59173" s="1">
        <f>DATE(2040,5,1) + TIME(0,0,0)</f>
        <v>51257</v>
      </c>
      <c r="C59173">
        <v>33.421543120999999</v>
      </c>
    </row>
    <row r="59174" spans="1:3" x14ac:dyDescent="0.25">
      <c r="A59174">
        <v>14762</v>
      </c>
      <c r="B59174" s="1">
        <f>DATE(2040,6,1) + TIME(0,0,0)</f>
        <v>51288</v>
      </c>
      <c r="C59174">
        <v>33.431236267000003</v>
      </c>
    </row>
    <row r="59175" spans="1:3" x14ac:dyDescent="0.25">
      <c r="A59175">
        <v>14792</v>
      </c>
      <c r="B59175" s="1">
        <f>DATE(2040,7,1) + TIME(0,0,0)</f>
        <v>51318</v>
      </c>
      <c r="C59175">
        <v>33.440597533999998</v>
      </c>
    </row>
    <row r="59176" spans="1:3" x14ac:dyDescent="0.25">
      <c r="A59176">
        <v>14823</v>
      </c>
      <c r="B59176" s="1">
        <f>DATE(2040,8,1) + TIME(0,0,0)</f>
        <v>51349</v>
      </c>
      <c r="C59176">
        <v>33.450244904000002</v>
      </c>
    </row>
    <row r="59177" spans="1:3" x14ac:dyDescent="0.25">
      <c r="A59177">
        <v>14854</v>
      </c>
      <c r="B59177" s="1">
        <f>DATE(2040,9,1) + TIME(0,0,0)</f>
        <v>51380</v>
      </c>
      <c r="C59177">
        <v>33.459869384999998</v>
      </c>
    </row>
    <row r="59178" spans="1:3" x14ac:dyDescent="0.25">
      <c r="A59178">
        <v>14884</v>
      </c>
      <c r="B59178" s="1">
        <f>DATE(2040,10,1) + TIME(0,0,0)</f>
        <v>51410</v>
      </c>
      <c r="C59178">
        <v>33.469165801999999</v>
      </c>
    </row>
    <row r="59179" spans="1:3" x14ac:dyDescent="0.25">
      <c r="A59179">
        <v>14915</v>
      </c>
      <c r="B59179" s="1">
        <f>DATE(2040,11,1) + TIME(0,0,0)</f>
        <v>51441</v>
      </c>
      <c r="C59179">
        <v>33.478744507000002</v>
      </c>
    </row>
    <row r="59180" spans="1:3" x14ac:dyDescent="0.25">
      <c r="A59180">
        <v>14945</v>
      </c>
      <c r="B59180" s="1">
        <f>DATE(2040,12,1) + TIME(0,0,0)</f>
        <v>51471</v>
      </c>
      <c r="C59180">
        <v>33.487995148000003</v>
      </c>
    </row>
    <row r="59181" spans="1:3" x14ac:dyDescent="0.25">
      <c r="A59181">
        <v>14976</v>
      </c>
      <c r="B59181" s="1">
        <f>DATE(2041,1,1) + TIME(0,0,0)</f>
        <v>51502</v>
      </c>
      <c r="C59181">
        <v>33.497535706000001</v>
      </c>
    </row>
    <row r="59182" spans="1:3" x14ac:dyDescent="0.25">
      <c r="A59182">
        <v>15007</v>
      </c>
      <c r="B59182" s="1">
        <f>DATE(2041,2,1) + TIME(0,0,0)</f>
        <v>51533</v>
      </c>
      <c r="C59182">
        <v>33.507053374999998</v>
      </c>
    </row>
    <row r="59183" spans="1:3" x14ac:dyDescent="0.25">
      <c r="A59183">
        <v>15035</v>
      </c>
      <c r="B59183" s="1">
        <f>DATE(2041,3,1) + TIME(0,0,0)</f>
        <v>51561</v>
      </c>
      <c r="C59183">
        <v>33.515632629000002</v>
      </c>
    </row>
    <row r="59184" spans="1:3" x14ac:dyDescent="0.25">
      <c r="A59184">
        <v>15066</v>
      </c>
      <c r="B59184" s="1">
        <f>DATE(2041,4,1) + TIME(0,0,0)</f>
        <v>51592</v>
      </c>
      <c r="C59184">
        <v>33.525108336999999</v>
      </c>
    </row>
    <row r="59185" spans="1:3" x14ac:dyDescent="0.25">
      <c r="A59185">
        <v>15096</v>
      </c>
      <c r="B59185" s="1">
        <f>DATE(2041,5,1) + TIME(0,0,0)</f>
        <v>51622</v>
      </c>
      <c r="C59185">
        <v>33.534259796000001</v>
      </c>
    </row>
    <row r="59186" spans="1:3" x14ac:dyDescent="0.25">
      <c r="A59186">
        <v>15127</v>
      </c>
      <c r="B59186" s="1">
        <f>DATE(2041,6,1) + TIME(0,0,0)</f>
        <v>51653</v>
      </c>
      <c r="C59186">
        <v>33.543697356999999</v>
      </c>
    </row>
    <row r="59187" spans="1:3" x14ac:dyDescent="0.25">
      <c r="A59187">
        <v>15157</v>
      </c>
      <c r="B59187" s="1">
        <f>DATE(2041,7,1) + TIME(0,0,0)</f>
        <v>51683</v>
      </c>
      <c r="C59187">
        <v>33.552810669000003</v>
      </c>
    </row>
    <row r="59188" spans="1:3" x14ac:dyDescent="0.25">
      <c r="A59188">
        <v>15188</v>
      </c>
      <c r="B59188" s="1">
        <f>DATE(2041,8,1) + TIME(0,0,0)</f>
        <v>51714</v>
      </c>
      <c r="C59188">
        <v>33.562210082999997</v>
      </c>
    </row>
    <row r="59189" spans="1:3" x14ac:dyDescent="0.25">
      <c r="A59189">
        <v>15219</v>
      </c>
      <c r="B59189" s="1">
        <f>DATE(2041,9,1) + TIME(0,0,0)</f>
        <v>51745</v>
      </c>
      <c r="C59189">
        <v>33.571586609000001</v>
      </c>
    </row>
    <row r="59190" spans="1:3" x14ac:dyDescent="0.25">
      <c r="A59190">
        <v>15249</v>
      </c>
      <c r="B59190" s="1">
        <f>DATE(2041,10,1) + TIME(0,0,0)</f>
        <v>51775</v>
      </c>
      <c r="C59190">
        <v>33.580642699999999</v>
      </c>
    </row>
    <row r="59191" spans="1:3" x14ac:dyDescent="0.25">
      <c r="A59191">
        <v>15280</v>
      </c>
      <c r="B59191" s="1">
        <f>DATE(2041,11,1) + TIME(0,0,0)</f>
        <v>51806</v>
      </c>
      <c r="C59191">
        <v>33.589981078999998</v>
      </c>
    </row>
    <row r="59192" spans="1:3" x14ac:dyDescent="0.25">
      <c r="A59192">
        <v>15310</v>
      </c>
      <c r="B59192" s="1">
        <f>DATE(2041,12,1) + TIME(0,0,0)</f>
        <v>51836</v>
      </c>
      <c r="C59192">
        <v>33.598999022999998</v>
      </c>
    </row>
    <row r="59193" spans="1:3" x14ac:dyDescent="0.25">
      <c r="A59193">
        <v>15341</v>
      </c>
      <c r="B59193" s="1">
        <f>DATE(2042,1,1) + TIME(0,0,0)</f>
        <v>51867</v>
      </c>
      <c r="C59193">
        <v>33.608299254999999</v>
      </c>
    </row>
    <row r="59194" spans="1:3" x14ac:dyDescent="0.25">
      <c r="A59194">
        <v>15372</v>
      </c>
      <c r="B59194" s="1">
        <f>DATE(2042,2,1) + TIME(0,0,0)</f>
        <v>51898</v>
      </c>
      <c r="C59194">
        <v>33.617580414000003</v>
      </c>
    </row>
    <row r="59195" spans="1:3" x14ac:dyDescent="0.25">
      <c r="A59195">
        <v>15400</v>
      </c>
      <c r="B59195" s="1">
        <f>DATE(2042,3,1) + TIME(0,0,0)</f>
        <v>51926</v>
      </c>
      <c r="C59195">
        <v>33.625949859999999</v>
      </c>
    </row>
    <row r="59196" spans="1:3" x14ac:dyDescent="0.25">
      <c r="A59196">
        <v>15431</v>
      </c>
      <c r="B59196" s="1">
        <f>DATE(2042,4,1) + TIME(0,0,0)</f>
        <v>51957</v>
      </c>
      <c r="C59196">
        <v>33.635192871000001</v>
      </c>
    </row>
    <row r="59197" spans="1:3" x14ac:dyDescent="0.25">
      <c r="A59197">
        <v>15461</v>
      </c>
      <c r="B59197" s="1">
        <f>DATE(2042,5,1) + TIME(0,0,0)</f>
        <v>51987</v>
      </c>
      <c r="C59197">
        <v>33.644123077000003</v>
      </c>
    </row>
    <row r="59198" spans="1:3" x14ac:dyDescent="0.25">
      <c r="A59198">
        <v>15492</v>
      </c>
      <c r="B59198" s="1">
        <f>DATE(2042,6,1) + TIME(0,0,0)</f>
        <v>52018</v>
      </c>
      <c r="C59198">
        <v>33.653331756999997</v>
      </c>
    </row>
    <row r="59199" spans="1:3" x14ac:dyDescent="0.25">
      <c r="A59199">
        <v>15522</v>
      </c>
      <c r="B59199" s="1">
        <f>DATE(2042,7,1) + TIME(0,0,0)</f>
        <v>52048</v>
      </c>
      <c r="C59199">
        <v>33.662223816000001</v>
      </c>
    </row>
    <row r="59200" spans="1:3" x14ac:dyDescent="0.25">
      <c r="A59200">
        <v>15553</v>
      </c>
      <c r="B59200" s="1">
        <f>DATE(2042,8,1) + TIME(0,0,0)</f>
        <v>52079</v>
      </c>
      <c r="C59200">
        <v>33.671394348</v>
      </c>
    </row>
    <row r="59201" spans="1:3" x14ac:dyDescent="0.25">
      <c r="A59201">
        <v>15584</v>
      </c>
      <c r="B59201" s="1">
        <f>DATE(2042,9,1) + TIME(0,0,0)</f>
        <v>52110</v>
      </c>
      <c r="C59201">
        <v>33.680549622000001</v>
      </c>
    </row>
    <row r="59202" spans="1:3" x14ac:dyDescent="0.25">
      <c r="A59202">
        <v>15614</v>
      </c>
      <c r="B59202" s="1">
        <f>DATE(2042,10,1) + TIME(0,0,0)</f>
        <v>52140</v>
      </c>
      <c r="C59202">
        <v>33.689388274999999</v>
      </c>
    </row>
    <row r="59203" spans="1:3" x14ac:dyDescent="0.25">
      <c r="A59203">
        <v>15645</v>
      </c>
      <c r="B59203" s="1">
        <f>DATE(2042,11,1) + TIME(0,0,0)</f>
        <v>52171</v>
      </c>
      <c r="C59203">
        <v>33.698505402000002</v>
      </c>
    </row>
    <row r="59204" spans="1:3" x14ac:dyDescent="0.25">
      <c r="A59204">
        <v>15675</v>
      </c>
      <c r="B59204" s="1">
        <f>DATE(2042,12,1) + TIME(0,0,0)</f>
        <v>52201</v>
      </c>
      <c r="C59204">
        <v>33.707309723000002</v>
      </c>
    </row>
    <row r="59205" spans="1:3" x14ac:dyDescent="0.25">
      <c r="A59205">
        <v>15706</v>
      </c>
      <c r="B59205" s="1">
        <f>DATE(2043,1,1) + TIME(0,0,0)</f>
        <v>52232</v>
      </c>
      <c r="C59205">
        <v>33.716384888</v>
      </c>
    </row>
    <row r="59206" spans="1:3" x14ac:dyDescent="0.25">
      <c r="A59206">
        <v>15737</v>
      </c>
      <c r="B59206" s="1">
        <f>DATE(2043,2,1) + TIME(0,0,0)</f>
        <v>52263</v>
      </c>
      <c r="C59206">
        <v>33.725440978999998</v>
      </c>
    </row>
    <row r="59207" spans="1:3" x14ac:dyDescent="0.25">
      <c r="A59207">
        <v>15765</v>
      </c>
      <c r="B59207" s="1">
        <f>DATE(2043,3,1) + TIME(0,0,0)</f>
        <v>52291</v>
      </c>
      <c r="C59207">
        <v>33.733604431000003</v>
      </c>
    </row>
    <row r="59208" spans="1:3" x14ac:dyDescent="0.25">
      <c r="A59208">
        <v>15796</v>
      </c>
      <c r="B59208" s="1">
        <f>DATE(2043,4,1) + TIME(0,0,0)</f>
        <v>52322</v>
      </c>
      <c r="C59208">
        <v>33.742622375000003</v>
      </c>
    </row>
    <row r="59209" spans="1:3" x14ac:dyDescent="0.25">
      <c r="A59209">
        <v>15826</v>
      </c>
      <c r="B59209" s="1">
        <f>DATE(2043,5,1) + TIME(0,0,0)</f>
        <v>52352</v>
      </c>
      <c r="C59209">
        <v>33.751331329000003</v>
      </c>
    </row>
    <row r="59210" spans="1:3" x14ac:dyDescent="0.25">
      <c r="A59210">
        <v>15857</v>
      </c>
      <c r="B59210" s="1">
        <f>DATE(2043,6,1) + TIME(0,0,0)</f>
        <v>52383</v>
      </c>
      <c r="C59210">
        <v>33.760311127000001</v>
      </c>
    </row>
    <row r="59211" spans="1:3" x14ac:dyDescent="0.25">
      <c r="A59211">
        <v>15887</v>
      </c>
      <c r="B59211" s="1">
        <f>DATE(2043,7,1) + TIME(0,0,0)</f>
        <v>52413</v>
      </c>
      <c r="C59211">
        <v>33.768985747999999</v>
      </c>
    </row>
    <row r="59212" spans="1:3" x14ac:dyDescent="0.25">
      <c r="A59212">
        <v>15918</v>
      </c>
      <c r="B59212" s="1">
        <f>DATE(2043,8,1) + TIME(0,0,0)</f>
        <v>52444</v>
      </c>
      <c r="C59212">
        <v>33.777927398999999</v>
      </c>
    </row>
    <row r="59213" spans="1:3" x14ac:dyDescent="0.25">
      <c r="A59213">
        <v>15949</v>
      </c>
      <c r="B59213" s="1">
        <f>DATE(2043,9,1) + TIME(0,0,0)</f>
        <v>52475</v>
      </c>
      <c r="C59213">
        <v>33.786853790000002</v>
      </c>
    </row>
    <row r="59214" spans="1:3" x14ac:dyDescent="0.25">
      <c r="A59214">
        <v>15979</v>
      </c>
      <c r="B59214" s="1">
        <f>DATE(2043,10,1) + TIME(0,0,0)</f>
        <v>52505</v>
      </c>
      <c r="C59214">
        <v>33.795475005999997</v>
      </c>
    </row>
    <row r="59215" spans="1:3" x14ac:dyDescent="0.25">
      <c r="A59215">
        <v>16010</v>
      </c>
      <c r="B59215" s="1">
        <f>DATE(2043,11,1) + TIME(0,0,0)</f>
        <v>52536</v>
      </c>
      <c r="C59215">
        <v>33.804367065000001</v>
      </c>
    </row>
    <row r="59216" spans="1:3" x14ac:dyDescent="0.25">
      <c r="A59216">
        <v>16040</v>
      </c>
      <c r="B59216" s="1">
        <f>DATE(2043,12,1) + TIME(0,0,0)</f>
        <v>52566</v>
      </c>
      <c r="C59216">
        <v>33.812957763999997</v>
      </c>
    </row>
    <row r="59217" spans="1:3" x14ac:dyDescent="0.25">
      <c r="A59217">
        <v>16071</v>
      </c>
      <c r="B59217" s="1">
        <f>DATE(2044,1,1) + TIME(0,0,0)</f>
        <v>52597</v>
      </c>
      <c r="C59217">
        <v>33.821815491000002</v>
      </c>
    </row>
    <row r="59218" spans="1:3" x14ac:dyDescent="0.25">
      <c r="A59218">
        <v>16102</v>
      </c>
      <c r="B59218" s="1">
        <f>DATE(2044,2,1) + TIME(0,0,0)</f>
        <v>52628</v>
      </c>
      <c r="C59218">
        <v>33.830654144</v>
      </c>
    </row>
    <row r="59219" spans="1:3" x14ac:dyDescent="0.25">
      <c r="A59219">
        <v>16131</v>
      </c>
      <c r="B59219" s="1">
        <f>DATE(2044,3,1) + TIME(0,0,0)</f>
        <v>52657</v>
      </c>
      <c r="C59219">
        <v>33.838909149000003</v>
      </c>
    </row>
    <row r="59220" spans="1:3" x14ac:dyDescent="0.25">
      <c r="A59220">
        <v>16162</v>
      </c>
      <c r="B59220" s="1">
        <f>DATE(2044,4,1) + TIME(0,0,0)</f>
        <v>52688</v>
      </c>
      <c r="C59220">
        <v>33.847717285000002</v>
      </c>
    </row>
    <row r="59221" spans="1:3" x14ac:dyDescent="0.25">
      <c r="A59221">
        <v>16192</v>
      </c>
      <c r="B59221" s="1">
        <f>DATE(2044,5,1) + TIME(0,0,0)</f>
        <v>52718</v>
      </c>
      <c r="C59221">
        <v>33.856224060000002</v>
      </c>
    </row>
    <row r="59222" spans="1:3" x14ac:dyDescent="0.25">
      <c r="A59222">
        <v>16223</v>
      </c>
      <c r="B59222" s="1">
        <f>DATE(2044,6,1) + TIME(0,0,0)</f>
        <v>52749</v>
      </c>
      <c r="C59222">
        <v>33.864997864000003</v>
      </c>
    </row>
    <row r="59223" spans="1:3" x14ac:dyDescent="0.25">
      <c r="A59223">
        <v>16253</v>
      </c>
      <c r="B59223" s="1">
        <f>DATE(2044,7,1) + TIME(0,0,0)</f>
        <v>52779</v>
      </c>
      <c r="C59223">
        <v>33.873474121000001</v>
      </c>
    </row>
    <row r="59224" spans="1:3" x14ac:dyDescent="0.25">
      <c r="A59224">
        <v>16284</v>
      </c>
      <c r="B59224" s="1">
        <f>DATE(2044,8,1) + TIME(0,0,0)</f>
        <v>52810</v>
      </c>
      <c r="C59224">
        <v>33.882217406999999</v>
      </c>
    </row>
    <row r="59225" spans="1:3" x14ac:dyDescent="0.25">
      <c r="A59225">
        <v>16315</v>
      </c>
      <c r="B59225" s="1">
        <f>DATE(2044,9,1) + TIME(0,0,0)</f>
        <v>52841</v>
      </c>
      <c r="C59225">
        <v>33.890945434999999</v>
      </c>
    </row>
    <row r="59226" spans="1:3" x14ac:dyDescent="0.25">
      <c r="A59226">
        <v>16345</v>
      </c>
      <c r="B59226" s="1">
        <f>DATE(2044,10,1) + TIME(0,0,0)</f>
        <v>52871</v>
      </c>
      <c r="C59226">
        <v>33.899375915999997</v>
      </c>
    </row>
    <row r="59227" spans="1:3" x14ac:dyDescent="0.25">
      <c r="A59227">
        <v>16376</v>
      </c>
      <c r="B59227" s="1">
        <f>DATE(2044,11,1) + TIME(0,0,0)</f>
        <v>52902</v>
      </c>
      <c r="C59227">
        <v>33.908069611000002</v>
      </c>
    </row>
    <row r="59228" spans="1:3" x14ac:dyDescent="0.25">
      <c r="A59228">
        <v>16406</v>
      </c>
      <c r="B59228" s="1">
        <f>DATE(2044,12,1) + TIME(0,0,0)</f>
        <v>52932</v>
      </c>
      <c r="C59228">
        <v>33.916469573999997</v>
      </c>
    </row>
    <row r="59229" spans="1:3" x14ac:dyDescent="0.25">
      <c r="A59229">
        <v>16437</v>
      </c>
      <c r="B59229" s="1">
        <f>DATE(2045,1,1) + TIME(0,0,0)</f>
        <v>52963</v>
      </c>
      <c r="C59229">
        <v>33.925132751</v>
      </c>
    </row>
    <row r="59230" spans="1:3" x14ac:dyDescent="0.25">
      <c r="A59230">
        <v>16468</v>
      </c>
      <c r="B59230" s="1">
        <f>DATE(2045,2,1) + TIME(0,0,0)</f>
        <v>52994</v>
      </c>
      <c r="C59230">
        <v>33.933780669999997</v>
      </c>
    </row>
    <row r="59231" spans="1:3" x14ac:dyDescent="0.25">
      <c r="A59231">
        <v>16496</v>
      </c>
      <c r="B59231" s="1">
        <f>DATE(2045,3,1) + TIME(0,0,0)</f>
        <v>53022</v>
      </c>
      <c r="C59231">
        <v>33.941577911000003</v>
      </c>
    </row>
    <row r="59232" spans="1:3" x14ac:dyDescent="0.25">
      <c r="A59232">
        <v>16527</v>
      </c>
      <c r="B59232" s="1">
        <f>DATE(2045,4,1) + TIME(0,0,0)</f>
        <v>53053</v>
      </c>
      <c r="C59232">
        <v>33.950195311999998</v>
      </c>
    </row>
    <row r="59233" spans="1:3" x14ac:dyDescent="0.25">
      <c r="A59233">
        <v>16557</v>
      </c>
      <c r="B59233" s="1">
        <f>DATE(2045,5,1) + TIME(0,0,0)</f>
        <v>53083</v>
      </c>
      <c r="C59233">
        <v>33.958518982000001</v>
      </c>
    </row>
    <row r="59234" spans="1:3" x14ac:dyDescent="0.25">
      <c r="A59234">
        <v>16588</v>
      </c>
      <c r="B59234" s="1">
        <f>DATE(2045,6,1) + TIME(0,0,0)</f>
        <v>53114</v>
      </c>
      <c r="C59234">
        <v>33.967105865000001</v>
      </c>
    </row>
    <row r="59235" spans="1:3" x14ac:dyDescent="0.25">
      <c r="A59235">
        <v>16618</v>
      </c>
      <c r="B59235" s="1">
        <f>DATE(2045,7,1) + TIME(0,0,0)</f>
        <v>53144</v>
      </c>
      <c r="C59235">
        <v>33.975402832</v>
      </c>
    </row>
    <row r="59236" spans="1:3" x14ac:dyDescent="0.25">
      <c r="A59236">
        <v>16649</v>
      </c>
      <c r="B59236" s="1">
        <f>DATE(2045,8,1) + TIME(0,0,0)</f>
        <v>53175</v>
      </c>
      <c r="C59236">
        <v>33.983959198000001</v>
      </c>
    </row>
    <row r="59237" spans="1:3" x14ac:dyDescent="0.25">
      <c r="A59237">
        <v>16680</v>
      </c>
      <c r="B59237" s="1">
        <f>DATE(2045,9,1) + TIME(0,0,0)</f>
        <v>53206</v>
      </c>
      <c r="C59237">
        <v>33.992500305</v>
      </c>
    </row>
    <row r="59238" spans="1:3" x14ac:dyDescent="0.25">
      <c r="A59238">
        <v>16710</v>
      </c>
      <c r="B59238" s="1">
        <f>DATE(2045,10,1) + TIME(0,0,0)</f>
        <v>53236</v>
      </c>
      <c r="C59238">
        <v>34.000751495000003</v>
      </c>
    </row>
    <row r="59239" spans="1:3" x14ac:dyDescent="0.25">
      <c r="A59239">
        <v>16741</v>
      </c>
      <c r="B59239" s="1">
        <f>DATE(2045,11,1) + TIME(0,0,0)</f>
        <v>53267</v>
      </c>
      <c r="C59239">
        <v>34.009265900000003</v>
      </c>
    </row>
    <row r="59240" spans="1:3" x14ac:dyDescent="0.25">
      <c r="A59240">
        <v>16771</v>
      </c>
      <c r="B59240" s="1">
        <f>DATE(2045,12,1) + TIME(0,0,0)</f>
        <v>53297</v>
      </c>
      <c r="C59240">
        <v>34.017490387000002</v>
      </c>
    </row>
    <row r="59241" spans="1:3" x14ac:dyDescent="0.25">
      <c r="A59241">
        <v>16802</v>
      </c>
      <c r="B59241" s="1">
        <f>DATE(2046,1,1) + TIME(0,0,0)</f>
        <v>53328</v>
      </c>
      <c r="C59241">
        <v>34.025970459</v>
      </c>
    </row>
    <row r="59242" spans="1:3" x14ac:dyDescent="0.25">
      <c r="A59242">
        <v>16833</v>
      </c>
      <c r="B59242" s="1">
        <f>DATE(2046,2,1) + TIME(0,0,0)</f>
        <v>53359</v>
      </c>
      <c r="C59242">
        <v>34.034439087000003</v>
      </c>
    </row>
    <row r="59243" spans="1:3" x14ac:dyDescent="0.25">
      <c r="A59243">
        <v>16861</v>
      </c>
      <c r="B59243" s="1">
        <f>DATE(2046,3,1) + TIME(0,0,0)</f>
        <v>53387</v>
      </c>
      <c r="C59243">
        <v>34.042076111</v>
      </c>
    </row>
    <row r="59244" spans="1:3" x14ac:dyDescent="0.25">
      <c r="A59244">
        <v>16892</v>
      </c>
      <c r="B59244" s="1">
        <f>DATE(2046,4,1) + TIME(0,0,0)</f>
        <v>53418</v>
      </c>
      <c r="C59244">
        <v>34.050514221</v>
      </c>
    </row>
    <row r="59245" spans="1:3" x14ac:dyDescent="0.25">
      <c r="A59245">
        <v>16922</v>
      </c>
      <c r="B59245" s="1">
        <f>DATE(2046,5,1) + TIME(0,0,0)</f>
        <v>53448</v>
      </c>
      <c r="C59245">
        <v>34.058670044000003</v>
      </c>
    </row>
    <row r="59246" spans="1:3" x14ac:dyDescent="0.25">
      <c r="A59246">
        <v>16953</v>
      </c>
      <c r="B59246" s="1">
        <f>DATE(2046,6,1) + TIME(0,0,0)</f>
        <v>53479</v>
      </c>
      <c r="C59246">
        <v>34.067081451</v>
      </c>
    </row>
    <row r="59247" spans="1:3" x14ac:dyDescent="0.25">
      <c r="A59247">
        <v>16983</v>
      </c>
      <c r="B59247" s="1">
        <f>DATE(2046,7,1) + TIME(0,0,0)</f>
        <v>53509</v>
      </c>
      <c r="C59247">
        <v>34.075206756999997</v>
      </c>
    </row>
    <row r="59248" spans="1:3" x14ac:dyDescent="0.25">
      <c r="A59248">
        <v>17014</v>
      </c>
      <c r="B59248" s="1">
        <f>DATE(2046,8,1) + TIME(0,0,0)</f>
        <v>53540</v>
      </c>
      <c r="C59248">
        <v>34.083591460999997</v>
      </c>
    </row>
    <row r="59249" spans="1:3" x14ac:dyDescent="0.25">
      <c r="A59249">
        <v>17045</v>
      </c>
      <c r="B59249" s="1">
        <f>DATE(2046,9,1) + TIME(0,0,0)</f>
        <v>53571</v>
      </c>
      <c r="C59249">
        <v>34.091957092000001</v>
      </c>
    </row>
    <row r="59250" spans="1:3" x14ac:dyDescent="0.25">
      <c r="A59250">
        <v>17075</v>
      </c>
      <c r="B59250" s="1">
        <f>DATE(2046,10,1) + TIME(0,0,0)</f>
        <v>53601</v>
      </c>
      <c r="C59250">
        <v>34.100044250000003</v>
      </c>
    </row>
    <row r="59251" spans="1:3" x14ac:dyDescent="0.25">
      <c r="A59251">
        <v>17106</v>
      </c>
      <c r="B59251" s="1">
        <f>DATE(2046,11,1) + TIME(0,0,0)</f>
        <v>53632</v>
      </c>
      <c r="C59251">
        <v>34.108383179</v>
      </c>
    </row>
    <row r="59252" spans="1:3" x14ac:dyDescent="0.25">
      <c r="A59252">
        <v>17136</v>
      </c>
      <c r="B59252" s="1">
        <f>DATE(2046,12,1) + TIME(0,0,0)</f>
        <v>53662</v>
      </c>
      <c r="C59252">
        <v>34.116443633999999</v>
      </c>
    </row>
    <row r="59253" spans="1:3" x14ac:dyDescent="0.25">
      <c r="A59253">
        <v>17167</v>
      </c>
      <c r="B59253" s="1">
        <f>DATE(2047,1,1) + TIME(0,0,0)</f>
        <v>53693</v>
      </c>
      <c r="C59253">
        <v>34.124755858999997</v>
      </c>
    </row>
    <row r="59254" spans="1:3" x14ac:dyDescent="0.25">
      <c r="A59254">
        <v>17198</v>
      </c>
      <c r="B59254" s="1">
        <f>DATE(2047,2,1) + TIME(0,0,0)</f>
        <v>53724</v>
      </c>
      <c r="C59254">
        <v>34.133056641000003</v>
      </c>
    </row>
    <row r="59255" spans="1:3" x14ac:dyDescent="0.25">
      <c r="A59255">
        <v>17226</v>
      </c>
      <c r="B59255" s="1">
        <f>DATE(2047,3,1) + TIME(0,0,0)</f>
        <v>53752</v>
      </c>
      <c r="C59255">
        <v>34.140541077000002</v>
      </c>
    </row>
    <row r="59256" spans="1:3" x14ac:dyDescent="0.25">
      <c r="A59256">
        <v>17257</v>
      </c>
      <c r="B59256" s="1">
        <f>DATE(2047,4,1) + TIME(0,0,0)</f>
        <v>53783</v>
      </c>
      <c r="C59256">
        <v>34.148811340000002</v>
      </c>
    </row>
    <row r="59257" spans="1:3" x14ac:dyDescent="0.25">
      <c r="A59257">
        <v>17287</v>
      </c>
      <c r="B59257" s="1">
        <f>DATE(2047,5,1) + TIME(0,0,0)</f>
        <v>53813</v>
      </c>
      <c r="C59257">
        <v>34.156806946000003</v>
      </c>
    </row>
    <row r="59258" spans="1:3" x14ac:dyDescent="0.25">
      <c r="A59258">
        <v>17318</v>
      </c>
      <c r="B59258" s="1">
        <f>DATE(2047,6,1) + TIME(0,0,0)</f>
        <v>53844</v>
      </c>
      <c r="C59258">
        <v>34.165050506999997</v>
      </c>
    </row>
    <row r="59259" spans="1:3" x14ac:dyDescent="0.25">
      <c r="A59259">
        <v>17348</v>
      </c>
      <c r="B59259" s="1">
        <f>DATE(2047,7,1) + TIME(0,0,0)</f>
        <v>53874</v>
      </c>
      <c r="C59259">
        <v>34.173019408999998</v>
      </c>
    </row>
    <row r="59260" spans="1:3" x14ac:dyDescent="0.25">
      <c r="A59260">
        <v>17379</v>
      </c>
      <c r="B59260" s="1">
        <f>DATE(2047,8,1) + TIME(0,0,0)</f>
        <v>53905</v>
      </c>
      <c r="C59260">
        <v>34.181236267000003</v>
      </c>
    </row>
    <row r="59261" spans="1:3" x14ac:dyDescent="0.25">
      <c r="A59261">
        <v>17410</v>
      </c>
      <c r="B59261" s="1">
        <f>DATE(2047,9,1) + TIME(0,0,0)</f>
        <v>53936</v>
      </c>
      <c r="C59261">
        <v>34.189441680999998</v>
      </c>
    </row>
    <row r="59262" spans="1:3" x14ac:dyDescent="0.25">
      <c r="A59262">
        <v>17440</v>
      </c>
      <c r="B59262" s="1">
        <f>DATE(2047,10,1) + TIME(0,0,0)</f>
        <v>53966</v>
      </c>
      <c r="C59262">
        <v>34.197372436999999</v>
      </c>
    </row>
    <row r="59263" spans="1:3" x14ac:dyDescent="0.25">
      <c r="A59263">
        <v>17471</v>
      </c>
      <c r="B59263" s="1">
        <f>DATE(2047,11,1) + TIME(0,0,0)</f>
        <v>53997</v>
      </c>
      <c r="C59263">
        <v>34.205551147000001</v>
      </c>
    </row>
    <row r="59264" spans="1:3" x14ac:dyDescent="0.25">
      <c r="A59264">
        <v>17501</v>
      </c>
      <c r="B59264" s="1">
        <f>DATE(2047,12,1) + TIME(0,0,0)</f>
        <v>54027</v>
      </c>
      <c r="C59264">
        <v>34.213451384999999</v>
      </c>
    </row>
    <row r="59265" spans="1:3" x14ac:dyDescent="0.25">
      <c r="A59265">
        <v>17532</v>
      </c>
      <c r="B59265" s="1">
        <f>DATE(2048,1,1) + TIME(0,0,0)</f>
        <v>54058</v>
      </c>
      <c r="C59265">
        <v>34.221607208000002</v>
      </c>
    </row>
    <row r="59266" spans="1:3" x14ac:dyDescent="0.25">
      <c r="A59266">
        <v>17563</v>
      </c>
      <c r="B59266" s="1">
        <f>DATE(2048,2,1) + TIME(0,0,0)</f>
        <v>54089</v>
      </c>
      <c r="C59266">
        <v>34.229743958</v>
      </c>
    </row>
    <row r="59267" spans="1:3" x14ac:dyDescent="0.25">
      <c r="A59267">
        <v>17592</v>
      </c>
      <c r="B59267" s="1">
        <f>DATE(2048,3,1) + TIME(0,0,0)</f>
        <v>54118</v>
      </c>
      <c r="C59267">
        <v>34.237346649000003</v>
      </c>
    </row>
    <row r="59268" spans="1:3" x14ac:dyDescent="0.25">
      <c r="A59268">
        <v>17623</v>
      </c>
      <c r="B59268" s="1">
        <f>DATE(2048,4,1) + TIME(0,0,0)</f>
        <v>54149</v>
      </c>
      <c r="C59268">
        <v>34.245460510000001</v>
      </c>
    </row>
    <row r="59269" spans="1:3" x14ac:dyDescent="0.25">
      <c r="A59269">
        <v>17653</v>
      </c>
      <c r="B59269" s="1">
        <f>DATE(2048,5,1) + TIME(0,0,0)</f>
        <v>54179</v>
      </c>
      <c r="C59269">
        <v>34.253303528000004</v>
      </c>
    </row>
    <row r="59270" spans="1:3" x14ac:dyDescent="0.25">
      <c r="A59270">
        <v>17684</v>
      </c>
      <c r="B59270" s="1">
        <f>DATE(2048,6,1) + TIME(0,0,0)</f>
        <v>54210</v>
      </c>
      <c r="C59270">
        <v>34.261390685999999</v>
      </c>
    </row>
    <row r="59271" spans="1:3" x14ac:dyDescent="0.25">
      <c r="A59271">
        <v>17714</v>
      </c>
      <c r="B59271" s="1">
        <f>DATE(2048,7,1) + TIME(0,0,0)</f>
        <v>54240</v>
      </c>
      <c r="C59271">
        <v>34.269207000999998</v>
      </c>
    </row>
    <row r="59272" spans="1:3" x14ac:dyDescent="0.25">
      <c r="A59272">
        <v>17745</v>
      </c>
      <c r="B59272" s="1">
        <f>DATE(2048,8,1) + TIME(0,0,0)</f>
        <v>54271</v>
      </c>
      <c r="C59272">
        <v>34.277267455999997</v>
      </c>
    </row>
    <row r="59273" spans="1:3" x14ac:dyDescent="0.25">
      <c r="A59273">
        <v>17776</v>
      </c>
      <c r="B59273" s="1">
        <f>DATE(2048,9,1) + TIME(0,0,0)</f>
        <v>54302</v>
      </c>
      <c r="C59273">
        <v>34.285320282000001</v>
      </c>
    </row>
    <row r="59274" spans="1:3" x14ac:dyDescent="0.25">
      <c r="A59274">
        <v>17806</v>
      </c>
      <c r="B59274" s="1">
        <f>DATE(2048,10,1) + TIME(0,0,0)</f>
        <v>54332</v>
      </c>
      <c r="C59274">
        <v>34.293098450000002</v>
      </c>
    </row>
    <row r="59275" spans="1:3" x14ac:dyDescent="0.25">
      <c r="A59275">
        <v>17837</v>
      </c>
      <c r="B59275" s="1">
        <f>DATE(2048,11,1) + TIME(0,0,0)</f>
        <v>54363</v>
      </c>
      <c r="C59275">
        <v>34.301120758000003</v>
      </c>
    </row>
    <row r="59276" spans="1:3" x14ac:dyDescent="0.25">
      <c r="A59276">
        <v>17867</v>
      </c>
      <c r="B59276" s="1">
        <f>DATE(2048,12,1) + TIME(0,0,0)</f>
        <v>54393</v>
      </c>
      <c r="C59276">
        <v>34.308876038000001</v>
      </c>
    </row>
    <row r="59277" spans="1:3" x14ac:dyDescent="0.25">
      <c r="A59277">
        <v>17898</v>
      </c>
      <c r="B59277" s="1">
        <f>DATE(2049,1,1) + TIME(0,0,0)</f>
        <v>54424</v>
      </c>
      <c r="C59277">
        <v>34.316875457999998</v>
      </c>
    </row>
    <row r="59278" spans="1:3" x14ac:dyDescent="0.25">
      <c r="A59278">
        <v>17929</v>
      </c>
      <c r="B59278" s="1">
        <f>DATE(2049,2,1) + TIME(0,0,0)</f>
        <v>54455</v>
      </c>
      <c r="C59278">
        <v>34.324863434000001</v>
      </c>
    </row>
    <row r="59279" spans="1:3" x14ac:dyDescent="0.25">
      <c r="A59279">
        <v>17957</v>
      </c>
      <c r="B59279" s="1">
        <f>DATE(2049,3,1) + TIME(0,0,0)</f>
        <v>54483</v>
      </c>
      <c r="C59279">
        <v>34.332065581999998</v>
      </c>
    </row>
    <row r="59280" spans="1:3" x14ac:dyDescent="0.25">
      <c r="A59280">
        <v>17988</v>
      </c>
      <c r="B59280" s="1">
        <f>DATE(2049,4,1) + TIME(0,0,0)</f>
        <v>54514</v>
      </c>
      <c r="C59280">
        <v>34.340026854999998</v>
      </c>
    </row>
    <row r="59281" spans="1:3" x14ac:dyDescent="0.25">
      <c r="A59281">
        <v>18018</v>
      </c>
      <c r="B59281" s="1">
        <f>DATE(2049,5,1) + TIME(0,0,0)</f>
        <v>54544</v>
      </c>
      <c r="C59281">
        <v>34.347721100000001</v>
      </c>
    </row>
    <row r="59282" spans="1:3" x14ac:dyDescent="0.25">
      <c r="A59282">
        <v>18049</v>
      </c>
      <c r="B59282" s="1">
        <f>DATE(2049,6,1) + TIME(0,0,0)</f>
        <v>54575</v>
      </c>
      <c r="C59282">
        <v>34.355659484999997</v>
      </c>
    </row>
    <row r="59283" spans="1:3" x14ac:dyDescent="0.25">
      <c r="A59283">
        <v>18079</v>
      </c>
      <c r="B59283" s="1">
        <f>DATE(2049,7,1) + TIME(0,0,0)</f>
        <v>54605</v>
      </c>
      <c r="C59283">
        <v>34.363330841</v>
      </c>
    </row>
    <row r="59284" spans="1:3" x14ac:dyDescent="0.25">
      <c r="A59284">
        <v>18110</v>
      </c>
      <c r="B59284" s="1">
        <f>DATE(2049,8,1) + TIME(0,0,0)</f>
        <v>54636</v>
      </c>
      <c r="C59284">
        <v>34.371246337999999</v>
      </c>
    </row>
    <row r="59285" spans="1:3" x14ac:dyDescent="0.25">
      <c r="A59285">
        <v>18141</v>
      </c>
      <c r="B59285" s="1">
        <f>DATE(2049,9,1) + TIME(0,0,0)</f>
        <v>54667</v>
      </c>
      <c r="C59285">
        <v>34.379146575999997</v>
      </c>
    </row>
    <row r="59286" spans="1:3" x14ac:dyDescent="0.25">
      <c r="A59286">
        <v>18171</v>
      </c>
      <c r="B59286" s="1">
        <f>DATE(2049,10,1) + TIME(0,0,0)</f>
        <v>54697</v>
      </c>
      <c r="C59286">
        <v>34.386783600000001</v>
      </c>
    </row>
    <row r="59287" spans="1:3" x14ac:dyDescent="0.25">
      <c r="A59287">
        <v>18202</v>
      </c>
      <c r="B59287" s="1">
        <f>DATE(2049,11,1) + TIME(0,0,0)</f>
        <v>54728</v>
      </c>
      <c r="C59287">
        <v>34.394660950000002</v>
      </c>
    </row>
    <row r="59288" spans="1:3" x14ac:dyDescent="0.25">
      <c r="A59288">
        <v>18232</v>
      </c>
      <c r="B59288" s="1">
        <f>DATE(2049,12,1) + TIME(0,0,0)</f>
        <v>54758</v>
      </c>
      <c r="C59288">
        <v>34.402271270999996</v>
      </c>
    </row>
    <row r="59289" spans="1:3" x14ac:dyDescent="0.25">
      <c r="A59289">
        <v>18263</v>
      </c>
      <c r="B59289" s="1">
        <f>DATE(2050,1,1) + TIME(0,0,0)</f>
        <v>54789</v>
      </c>
      <c r="C59289">
        <v>34.410125731999997</v>
      </c>
    </row>
    <row r="59291" spans="1:3" x14ac:dyDescent="0.25">
      <c r="A59291" t="s">
        <v>101</v>
      </c>
    </row>
    <row r="59293" spans="1:3" x14ac:dyDescent="0.25">
      <c r="A59293" t="s">
        <v>1</v>
      </c>
      <c r="B59293" t="s">
        <v>2</v>
      </c>
      <c r="C59293" t="s">
        <v>3</v>
      </c>
    </row>
    <row r="59294" spans="1:3" x14ac:dyDescent="0.25">
      <c r="A59294">
        <v>0</v>
      </c>
      <c r="B59294" s="1">
        <f>DATE(2000,1,1) + TIME(0,0,0)</f>
        <v>36526</v>
      </c>
      <c r="C59294">
        <v>0</v>
      </c>
    </row>
    <row r="59295" spans="1:3" x14ac:dyDescent="0.25">
      <c r="A59295">
        <v>31</v>
      </c>
      <c r="B59295" s="1">
        <f>DATE(2000,2,1) + TIME(0,0,0)</f>
        <v>36557</v>
      </c>
      <c r="C59295">
        <v>4.3977980613999996</v>
      </c>
    </row>
    <row r="59296" spans="1:3" x14ac:dyDescent="0.25">
      <c r="A59296">
        <v>60</v>
      </c>
      <c r="B59296" s="1">
        <f>DATE(2000,3,1) + TIME(0,0,0)</f>
        <v>36586</v>
      </c>
      <c r="C59296">
        <v>8.1392183304000003</v>
      </c>
    </row>
    <row r="59297" spans="1:3" x14ac:dyDescent="0.25">
      <c r="A59297">
        <v>91</v>
      </c>
      <c r="B59297" s="1">
        <f>DATE(2000,4,1) + TIME(0,0,0)</f>
        <v>36617</v>
      </c>
      <c r="C59297">
        <v>11.081693649</v>
      </c>
    </row>
    <row r="59298" spans="1:3" x14ac:dyDescent="0.25">
      <c r="A59298">
        <v>121</v>
      </c>
      <c r="B59298" s="1">
        <f>DATE(2000,5,1) + TIME(0,0,0)</f>
        <v>36647</v>
      </c>
      <c r="C59298">
        <v>13.190703392</v>
      </c>
    </row>
    <row r="59299" spans="1:3" x14ac:dyDescent="0.25">
      <c r="A59299">
        <v>152</v>
      </c>
      <c r="B59299" s="1">
        <f>DATE(2000,6,1) + TIME(0,0,0)</f>
        <v>36678</v>
      </c>
      <c r="C59299">
        <v>14.948079109</v>
      </c>
    </row>
    <row r="59300" spans="1:3" x14ac:dyDescent="0.25">
      <c r="A59300">
        <v>182</v>
      </c>
      <c r="B59300" s="1">
        <f>DATE(2000,7,1) + TIME(0,0,0)</f>
        <v>36708</v>
      </c>
      <c r="C59300">
        <v>16.526220322</v>
      </c>
    </row>
    <row r="59301" spans="1:3" x14ac:dyDescent="0.25">
      <c r="A59301">
        <v>213</v>
      </c>
      <c r="B59301" s="1">
        <f>DATE(2000,8,1) + TIME(0,0,0)</f>
        <v>36739</v>
      </c>
      <c r="C59301">
        <v>18.038455963000001</v>
      </c>
    </row>
    <row r="59302" spans="1:3" x14ac:dyDescent="0.25">
      <c r="A59302">
        <v>244</v>
      </c>
      <c r="B59302" s="1">
        <f>DATE(2000,9,1) + TIME(0,0,0)</f>
        <v>36770</v>
      </c>
      <c r="C59302">
        <v>19.413682938000001</v>
      </c>
    </row>
    <row r="59303" spans="1:3" x14ac:dyDescent="0.25">
      <c r="A59303">
        <v>274</v>
      </c>
      <c r="B59303" s="1">
        <f>DATE(2000,10,1) + TIME(0,0,0)</f>
        <v>36800</v>
      </c>
      <c r="C59303">
        <v>20.596286773999999</v>
      </c>
    </row>
    <row r="59304" spans="1:3" x14ac:dyDescent="0.25">
      <c r="A59304">
        <v>305</v>
      </c>
      <c r="B59304" s="1">
        <f>DATE(2000,11,1) + TIME(0,0,0)</f>
        <v>36831</v>
      </c>
      <c r="C59304">
        <v>21.651914597000001</v>
      </c>
    </row>
    <row r="59305" spans="1:3" x14ac:dyDescent="0.25">
      <c r="A59305">
        <v>335</v>
      </c>
      <c r="B59305" s="1">
        <f>DATE(2000,12,1) + TIME(0,0,0)</f>
        <v>36861</v>
      </c>
      <c r="C59305">
        <v>22.551555634</v>
      </c>
    </row>
    <row r="59306" spans="1:3" x14ac:dyDescent="0.25">
      <c r="A59306">
        <v>366</v>
      </c>
      <c r="B59306" s="1">
        <f>DATE(2001,1,1) + TIME(0,0,0)</f>
        <v>36892</v>
      </c>
      <c r="C59306">
        <v>23.360197067000001</v>
      </c>
    </row>
    <row r="59307" spans="1:3" x14ac:dyDescent="0.25">
      <c r="A59307">
        <v>397</v>
      </c>
      <c r="B59307" s="1">
        <f>DATE(2001,2,1) + TIME(0,0,0)</f>
        <v>36923</v>
      </c>
      <c r="C59307">
        <v>24.043209076</v>
      </c>
    </row>
    <row r="59308" spans="1:3" x14ac:dyDescent="0.25">
      <c r="A59308">
        <v>425</v>
      </c>
      <c r="B59308" s="1">
        <f>DATE(2001,3,1) + TIME(0,0,0)</f>
        <v>36951</v>
      </c>
      <c r="C59308">
        <v>24.564535141</v>
      </c>
    </row>
    <row r="59309" spans="1:3" x14ac:dyDescent="0.25">
      <c r="A59309">
        <v>456</v>
      </c>
      <c r="B59309" s="1">
        <f>DATE(2001,4,1) + TIME(0,0,0)</f>
        <v>36982</v>
      </c>
      <c r="C59309">
        <v>25.064090729</v>
      </c>
    </row>
    <row r="59310" spans="1:3" x14ac:dyDescent="0.25">
      <c r="A59310">
        <v>486</v>
      </c>
      <c r="B59310" s="1">
        <f>DATE(2001,5,1) + TIME(0,0,0)</f>
        <v>37012</v>
      </c>
      <c r="C59310">
        <v>25.502803801999999</v>
      </c>
    </row>
    <row r="59311" spans="1:3" x14ac:dyDescent="0.25">
      <c r="A59311">
        <v>517</v>
      </c>
      <c r="B59311" s="1">
        <f>DATE(2001,6,1) + TIME(0,0,0)</f>
        <v>37043</v>
      </c>
      <c r="C59311">
        <v>25.924015045000001</v>
      </c>
    </row>
    <row r="59312" spans="1:3" x14ac:dyDescent="0.25">
      <c r="A59312">
        <v>547</v>
      </c>
      <c r="B59312" s="1">
        <f>DATE(2001,7,1) + TIME(0,0,0)</f>
        <v>37073</v>
      </c>
      <c r="C59312">
        <v>26.310518264999999</v>
      </c>
    </row>
    <row r="59313" spans="1:3" x14ac:dyDescent="0.25">
      <c r="A59313">
        <v>578</v>
      </c>
      <c r="B59313" s="1">
        <f>DATE(2001,8,1) + TIME(0,0,0)</f>
        <v>37104</v>
      </c>
      <c r="C59313">
        <v>26.684965133999999</v>
      </c>
    </row>
    <row r="59314" spans="1:3" x14ac:dyDescent="0.25">
      <c r="A59314">
        <v>609</v>
      </c>
      <c r="B59314" s="1">
        <f>DATE(2001,9,1) + TIME(0,0,0)</f>
        <v>37135</v>
      </c>
      <c r="C59314">
        <v>27.008253098000001</v>
      </c>
    </row>
    <row r="59315" spans="1:3" x14ac:dyDescent="0.25">
      <c r="A59315">
        <v>639</v>
      </c>
      <c r="B59315" s="1">
        <f>DATE(2001,10,1) + TIME(0,0,0)</f>
        <v>37165</v>
      </c>
      <c r="C59315">
        <v>27.261295318999998</v>
      </c>
    </row>
    <row r="59316" spans="1:3" x14ac:dyDescent="0.25">
      <c r="A59316">
        <v>670</v>
      </c>
      <c r="B59316" s="1">
        <f>DATE(2001,11,1) + TIME(0,0,0)</f>
        <v>37196</v>
      </c>
      <c r="C59316">
        <v>27.483905792000002</v>
      </c>
    </row>
    <row r="59317" spans="1:3" x14ac:dyDescent="0.25">
      <c r="A59317">
        <v>700</v>
      </c>
      <c r="B59317" s="1">
        <f>DATE(2001,12,1) + TIME(0,0,0)</f>
        <v>37226</v>
      </c>
      <c r="C59317">
        <v>27.680805205999999</v>
      </c>
    </row>
    <row r="59318" spans="1:3" x14ac:dyDescent="0.25">
      <c r="A59318">
        <v>731</v>
      </c>
      <c r="B59318" s="1">
        <f>DATE(2002,1,1) + TIME(0,0,0)</f>
        <v>37257</v>
      </c>
      <c r="C59318">
        <v>27.865352631</v>
      </c>
    </row>
    <row r="59319" spans="1:3" x14ac:dyDescent="0.25">
      <c r="A59319">
        <v>762</v>
      </c>
      <c r="B59319" s="1">
        <f>DATE(2002,2,1) + TIME(0,0,0)</f>
        <v>37288</v>
      </c>
      <c r="C59319">
        <v>28.030336380000001</v>
      </c>
    </row>
    <row r="59320" spans="1:3" x14ac:dyDescent="0.25">
      <c r="A59320">
        <v>790</v>
      </c>
      <c r="B59320" s="1">
        <f>DATE(2002,3,1) + TIME(0,0,0)</f>
        <v>37316</v>
      </c>
      <c r="C59320">
        <v>28.164094925000001</v>
      </c>
    </row>
    <row r="59321" spans="1:3" x14ac:dyDescent="0.25">
      <c r="A59321">
        <v>821</v>
      </c>
      <c r="B59321" s="1">
        <f>DATE(2002,4,1) + TIME(0,0,0)</f>
        <v>37347</v>
      </c>
      <c r="C59321">
        <v>28.295703887999998</v>
      </c>
    </row>
    <row r="59322" spans="1:3" x14ac:dyDescent="0.25">
      <c r="A59322">
        <v>851</v>
      </c>
      <c r="B59322" s="1">
        <f>DATE(2002,5,1) + TIME(0,0,0)</f>
        <v>37377</v>
      </c>
      <c r="C59322">
        <v>28.407085419000001</v>
      </c>
    </row>
    <row r="59323" spans="1:3" x14ac:dyDescent="0.25">
      <c r="A59323">
        <v>882</v>
      </c>
      <c r="B59323" s="1">
        <f>DATE(2002,6,1) + TIME(0,0,0)</f>
        <v>37408</v>
      </c>
      <c r="C59323">
        <v>28.506443023999999</v>
      </c>
    </row>
    <row r="59324" spans="1:3" x14ac:dyDescent="0.25">
      <c r="A59324">
        <v>912</v>
      </c>
      <c r="B59324" s="1">
        <f>DATE(2002,7,1) + TIME(0,0,0)</f>
        <v>37438</v>
      </c>
      <c r="C59324">
        <v>28.589399338</v>
      </c>
    </row>
    <row r="59325" spans="1:3" x14ac:dyDescent="0.25">
      <c r="A59325">
        <v>943</v>
      </c>
      <c r="B59325" s="1">
        <f>DATE(2002,8,1) + TIME(0,0,0)</f>
        <v>37469</v>
      </c>
      <c r="C59325">
        <v>28.663946152000001</v>
      </c>
    </row>
    <row r="59326" spans="1:3" x14ac:dyDescent="0.25">
      <c r="A59326">
        <v>974</v>
      </c>
      <c r="B59326" s="1">
        <f>DATE(2002,9,1) + TIME(0,0,0)</f>
        <v>37500</v>
      </c>
      <c r="C59326">
        <v>28.729301453000001</v>
      </c>
    </row>
    <row r="59327" spans="1:3" x14ac:dyDescent="0.25">
      <c r="A59327">
        <v>1004</v>
      </c>
      <c r="B59327" s="1">
        <f>DATE(2002,10,1) + TIME(0,0,0)</f>
        <v>37530</v>
      </c>
      <c r="C59327">
        <v>28.785594939999999</v>
      </c>
    </row>
    <row r="59328" spans="1:3" x14ac:dyDescent="0.25">
      <c r="A59328">
        <v>1035</v>
      </c>
      <c r="B59328" s="1">
        <f>DATE(2002,11,1) + TIME(0,0,0)</f>
        <v>37561</v>
      </c>
      <c r="C59328">
        <v>28.838699341000002</v>
      </c>
    </row>
    <row r="59329" spans="1:3" x14ac:dyDescent="0.25">
      <c r="A59329">
        <v>1065</v>
      </c>
      <c r="B59329" s="1">
        <f>DATE(2002,12,1) + TIME(0,0,0)</f>
        <v>37591</v>
      </c>
      <c r="C59329">
        <v>28.885589599999999</v>
      </c>
    </row>
    <row r="59330" spans="1:3" x14ac:dyDescent="0.25">
      <c r="A59330">
        <v>1096</v>
      </c>
      <c r="B59330" s="1">
        <f>DATE(2003,1,1) + TIME(0,0,0)</f>
        <v>37622</v>
      </c>
      <c r="C59330">
        <v>28.930393218999999</v>
      </c>
    </row>
    <row r="59331" spans="1:3" x14ac:dyDescent="0.25">
      <c r="A59331">
        <v>1127</v>
      </c>
      <c r="B59331" s="1">
        <f>DATE(2003,2,1) + TIME(0,0,0)</f>
        <v>37653</v>
      </c>
      <c r="C59331">
        <v>28.971952437999999</v>
      </c>
    </row>
    <row r="59332" spans="1:3" x14ac:dyDescent="0.25">
      <c r="A59332">
        <v>1155</v>
      </c>
      <c r="B59332" s="1">
        <f>DATE(2003,3,1) + TIME(0,0,0)</f>
        <v>37681</v>
      </c>
      <c r="C59332">
        <v>29.006977080999999</v>
      </c>
    </row>
    <row r="59333" spans="1:3" x14ac:dyDescent="0.25">
      <c r="A59333">
        <v>1186</v>
      </c>
      <c r="B59333" s="1">
        <f>DATE(2003,4,1) + TIME(0,0,0)</f>
        <v>37712</v>
      </c>
      <c r="C59333">
        <v>29.043273926000001</v>
      </c>
    </row>
    <row r="59334" spans="1:3" x14ac:dyDescent="0.25">
      <c r="A59334">
        <v>1216</v>
      </c>
      <c r="B59334" s="1">
        <f>DATE(2003,5,1) + TIME(0,0,0)</f>
        <v>37742</v>
      </c>
      <c r="C59334">
        <v>29.076538085999999</v>
      </c>
    </row>
    <row r="59335" spans="1:3" x14ac:dyDescent="0.25">
      <c r="A59335">
        <v>1247</v>
      </c>
      <c r="B59335" s="1">
        <f>DATE(2003,6,1) + TIME(0,0,0)</f>
        <v>37773</v>
      </c>
      <c r="C59335">
        <v>29.109556198</v>
      </c>
    </row>
    <row r="59336" spans="1:3" x14ac:dyDescent="0.25">
      <c r="A59336">
        <v>1277</v>
      </c>
      <c r="B59336" s="1">
        <f>DATE(2003,7,1) + TIME(0,0,0)</f>
        <v>37803</v>
      </c>
      <c r="C59336">
        <v>29.140094757</v>
      </c>
    </row>
    <row r="59337" spans="1:3" x14ac:dyDescent="0.25">
      <c r="A59337">
        <v>1308</v>
      </c>
      <c r="B59337" s="1">
        <f>DATE(2003,8,1) + TIME(0,0,0)</f>
        <v>37834</v>
      </c>
      <c r="C59337">
        <v>29.170345306000002</v>
      </c>
    </row>
    <row r="59338" spans="1:3" x14ac:dyDescent="0.25">
      <c r="A59338">
        <v>1339</v>
      </c>
      <c r="B59338" s="1">
        <f>DATE(2003,9,1) + TIME(0,0,0)</f>
        <v>37865</v>
      </c>
      <c r="C59338">
        <v>29.199432373</v>
      </c>
    </row>
    <row r="59339" spans="1:3" x14ac:dyDescent="0.25">
      <c r="A59339">
        <v>1369</v>
      </c>
      <c r="B59339" s="1">
        <f>DATE(2003,10,1) + TIME(0,0,0)</f>
        <v>37895</v>
      </c>
      <c r="C59339">
        <v>29.226583480999999</v>
      </c>
    </row>
    <row r="59340" spans="1:3" x14ac:dyDescent="0.25">
      <c r="A59340">
        <v>1400</v>
      </c>
      <c r="B59340" s="1">
        <f>DATE(2003,11,1) + TIME(0,0,0)</f>
        <v>37926</v>
      </c>
      <c r="C59340">
        <v>29.253704071000001</v>
      </c>
    </row>
    <row r="59341" spans="1:3" x14ac:dyDescent="0.25">
      <c r="A59341">
        <v>1430</v>
      </c>
      <c r="B59341" s="1">
        <f>DATE(2003,12,1) + TIME(0,0,0)</f>
        <v>37956</v>
      </c>
      <c r="C59341">
        <v>29.27910614</v>
      </c>
    </row>
    <row r="59342" spans="1:3" x14ac:dyDescent="0.25">
      <c r="A59342">
        <v>1461</v>
      </c>
      <c r="B59342" s="1">
        <f>DATE(2004,1,1) + TIME(0,0,0)</f>
        <v>37987</v>
      </c>
      <c r="C59342">
        <v>29.304538727000001</v>
      </c>
    </row>
    <row r="59343" spans="1:3" x14ac:dyDescent="0.25">
      <c r="A59343">
        <v>1492</v>
      </c>
      <c r="B59343" s="1">
        <f>DATE(2004,2,1) + TIME(0,0,0)</f>
        <v>38018</v>
      </c>
      <c r="C59343">
        <v>29.329202651999999</v>
      </c>
    </row>
    <row r="59344" spans="1:3" x14ac:dyDescent="0.25">
      <c r="A59344">
        <v>1521</v>
      </c>
      <c r="B59344" s="1">
        <f>DATE(2004,3,1) + TIME(0,0,0)</f>
        <v>38047</v>
      </c>
      <c r="C59344">
        <v>29.351615905999999</v>
      </c>
    </row>
    <row r="59345" spans="1:3" x14ac:dyDescent="0.25">
      <c r="A59345">
        <v>1552</v>
      </c>
      <c r="B59345" s="1">
        <f>DATE(2004,4,1) + TIME(0,0,0)</f>
        <v>38078</v>
      </c>
      <c r="C59345">
        <v>29.374908446999999</v>
      </c>
    </row>
    <row r="59346" spans="1:3" x14ac:dyDescent="0.25">
      <c r="A59346">
        <v>1582</v>
      </c>
      <c r="B59346" s="1">
        <f>DATE(2004,5,1) + TIME(0,0,0)</f>
        <v>38108</v>
      </c>
      <c r="C59346">
        <v>29.396825790000001</v>
      </c>
    </row>
    <row r="59347" spans="1:3" x14ac:dyDescent="0.25">
      <c r="A59347">
        <v>1613</v>
      </c>
      <c r="B59347" s="1">
        <f>DATE(2004,6,1) + TIME(0,0,0)</f>
        <v>38139</v>
      </c>
      <c r="C59347">
        <v>29.418859481999998</v>
      </c>
    </row>
    <row r="59348" spans="1:3" x14ac:dyDescent="0.25">
      <c r="A59348">
        <v>1643</v>
      </c>
      <c r="B59348" s="1">
        <f>DATE(2004,7,1) + TIME(0,0,0)</f>
        <v>38169</v>
      </c>
      <c r="C59348">
        <v>29.439619063999999</v>
      </c>
    </row>
    <row r="59349" spans="1:3" x14ac:dyDescent="0.25">
      <c r="A59349">
        <v>1674</v>
      </c>
      <c r="B59349" s="1">
        <f>DATE(2004,8,1) + TIME(0,0,0)</f>
        <v>38200</v>
      </c>
      <c r="C59349">
        <v>29.460521698000001</v>
      </c>
    </row>
    <row r="59350" spans="1:3" x14ac:dyDescent="0.25">
      <c r="A59350">
        <v>1705</v>
      </c>
      <c r="B59350" s="1">
        <f>DATE(2004,9,1) + TIME(0,0,0)</f>
        <v>38231</v>
      </c>
      <c r="C59350">
        <v>29.480892181000002</v>
      </c>
    </row>
    <row r="59351" spans="1:3" x14ac:dyDescent="0.25">
      <c r="A59351">
        <v>1735</v>
      </c>
      <c r="B59351" s="1">
        <f>DATE(2004,10,1) + TIME(0,0,0)</f>
        <v>38261</v>
      </c>
      <c r="C59351">
        <v>29.500102996999999</v>
      </c>
    </row>
    <row r="59352" spans="1:3" x14ac:dyDescent="0.25">
      <c r="A59352">
        <v>1766</v>
      </c>
      <c r="B59352" s="1">
        <f>DATE(2004,11,1) + TIME(0,0,0)</f>
        <v>38292</v>
      </c>
      <c r="C59352">
        <v>29.519437790000001</v>
      </c>
    </row>
    <row r="59353" spans="1:3" x14ac:dyDescent="0.25">
      <c r="A59353">
        <v>1796</v>
      </c>
      <c r="B59353" s="1">
        <f>DATE(2004,12,1) + TIME(0,0,0)</f>
        <v>38322</v>
      </c>
      <c r="C59353">
        <v>29.537675858</v>
      </c>
    </row>
    <row r="59354" spans="1:3" x14ac:dyDescent="0.25">
      <c r="A59354">
        <v>1827</v>
      </c>
      <c r="B59354" s="1">
        <f>DATE(2005,1,1) + TIME(0,0,0)</f>
        <v>38353</v>
      </c>
      <c r="C59354">
        <v>29.556083679</v>
      </c>
    </row>
    <row r="59355" spans="1:3" x14ac:dyDescent="0.25">
      <c r="A59355">
        <v>1858</v>
      </c>
      <c r="B59355" s="1">
        <f>DATE(2005,2,1) + TIME(0,0,0)</f>
        <v>38384</v>
      </c>
      <c r="C59355">
        <v>29.574115753000001</v>
      </c>
    </row>
    <row r="59356" spans="1:3" x14ac:dyDescent="0.25">
      <c r="A59356">
        <v>1886</v>
      </c>
      <c r="B59356" s="1">
        <f>DATE(2005,3,1) + TIME(0,0,0)</f>
        <v>38412</v>
      </c>
      <c r="C59356">
        <v>29.590105056999999</v>
      </c>
    </row>
    <row r="59357" spans="1:3" x14ac:dyDescent="0.25">
      <c r="A59357">
        <v>1917</v>
      </c>
      <c r="B59357" s="1">
        <f>DATE(2005,4,1) + TIME(0,0,0)</f>
        <v>38443</v>
      </c>
      <c r="C59357">
        <v>29.607492446999998</v>
      </c>
    </row>
    <row r="59358" spans="1:3" x14ac:dyDescent="0.25">
      <c r="A59358">
        <v>1947</v>
      </c>
      <c r="B59358" s="1">
        <f>DATE(2005,5,1) + TIME(0,0,0)</f>
        <v>38473</v>
      </c>
      <c r="C59358">
        <v>29.624011993</v>
      </c>
    </row>
    <row r="59359" spans="1:3" x14ac:dyDescent="0.25">
      <c r="A59359">
        <v>1978</v>
      </c>
      <c r="B59359" s="1">
        <f>DATE(2005,6,1) + TIME(0,0,0)</f>
        <v>38504</v>
      </c>
      <c r="C59359">
        <v>29.640762329000001</v>
      </c>
    </row>
    <row r="59360" spans="1:3" x14ac:dyDescent="0.25">
      <c r="A59360">
        <v>2008</v>
      </c>
      <c r="B59360" s="1">
        <f>DATE(2005,7,1) + TIME(0,0,0)</f>
        <v>38534</v>
      </c>
      <c r="C59360">
        <v>29.656660080000002</v>
      </c>
    </row>
    <row r="59361" spans="1:3" x14ac:dyDescent="0.25">
      <c r="A59361">
        <v>2039</v>
      </c>
      <c r="B59361" s="1">
        <f>DATE(2005,8,1) + TIME(0,0,0)</f>
        <v>38565</v>
      </c>
      <c r="C59361">
        <v>29.672771453999999</v>
      </c>
    </row>
    <row r="59362" spans="1:3" x14ac:dyDescent="0.25">
      <c r="A59362">
        <v>2070</v>
      </c>
      <c r="B59362" s="1">
        <f>DATE(2005,9,1) + TIME(0,0,0)</f>
        <v>38596</v>
      </c>
      <c r="C59362">
        <v>29.688575745000001</v>
      </c>
    </row>
    <row r="59363" spans="1:3" x14ac:dyDescent="0.25">
      <c r="A59363">
        <v>2100</v>
      </c>
      <c r="B59363" s="1">
        <f>DATE(2005,10,1) + TIME(0,0,0)</f>
        <v>38626</v>
      </c>
      <c r="C59363">
        <v>29.7035923</v>
      </c>
    </row>
    <row r="59364" spans="1:3" x14ac:dyDescent="0.25">
      <c r="A59364">
        <v>2131</v>
      </c>
      <c r="B59364" s="1">
        <f>DATE(2005,11,1) + TIME(0,0,0)</f>
        <v>38657</v>
      </c>
      <c r="C59364">
        <v>29.718837738000001</v>
      </c>
    </row>
    <row r="59365" spans="1:3" x14ac:dyDescent="0.25">
      <c r="A59365">
        <v>2161</v>
      </c>
      <c r="B59365" s="1">
        <f>DATE(2005,12,1) + TIME(0,0,0)</f>
        <v>38687</v>
      </c>
      <c r="C59365">
        <v>29.733345031999999</v>
      </c>
    </row>
    <row r="59366" spans="1:3" x14ac:dyDescent="0.25">
      <c r="A59366">
        <v>2192</v>
      </c>
      <c r="B59366" s="1">
        <f>DATE(2006,1,1) + TIME(0,0,0)</f>
        <v>38718</v>
      </c>
      <c r="C59366">
        <v>29.748094558999998</v>
      </c>
    </row>
    <row r="59367" spans="1:3" x14ac:dyDescent="0.25">
      <c r="A59367">
        <v>2223</v>
      </c>
      <c r="B59367" s="1">
        <f>DATE(2006,2,1) + TIME(0,0,0)</f>
        <v>38749</v>
      </c>
      <c r="C59367">
        <v>29.762615203999999</v>
      </c>
    </row>
    <row r="59368" spans="1:3" x14ac:dyDescent="0.25">
      <c r="A59368">
        <v>2251</v>
      </c>
      <c r="B59368" s="1">
        <f>DATE(2006,3,1) + TIME(0,0,0)</f>
        <v>38777</v>
      </c>
      <c r="C59368">
        <v>29.775541306000001</v>
      </c>
    </row>
    <row r="59369" spans="1:3" x14ac:dyDescent="0.25">
      <c r="A59369">
        <v>2282</v>
      </c>
      <c r="B59369" s="1">
        <f>DATE(2006,4,1) + TIME(0,0,0)</f>
        <v>38808</v>
      </c>
      <c r="C59369">
        <v>29.789657593000001</v>
      </c>
    </row>
    <row r="59370" spans="1:3" x14ac:dyDescent="0.25">
      <c r="A59370">
        <v>2312</v>
      </c>
      <c r="B59370" s="1">
        <f>DATE(2006,5,1) + TIME(0,0,0)</f>
        <v>38838</v>
      </c>
      <c r="C59370">
        <v>29.803127288999999</v>
      </c>
    </row>
    <row r="59371" spans="1:3" x14ac:dyDescent="0.25">
      <c r="A59371">
        <v>2343</v>
      </c>
      <c r="B59371" s="1">
        <f>DATE(2006,6,1) + TIME(0,0,0)</f>
        <v>38869</v>
      </c>
      <c r="C59371">
        <v>29.816860199000001</v>
      </c>
    </row>
    <row r="59372" spans="1:3" x14ac:dyDescent="0.25">
      <c r="A59372">
        <v>2373</v>
      </c>
      <c r="B59372" s="1">
        <f>DATE(2006,7,1) + TIME(0,0,0)</f>
        <v>38899</v>
      </c>
      <c r="C59372">
        <v>29.829956055</v>
      </c>
    </row>
    <row r="59373" spans="1:3" x14ac:dyDescent="0.25">
      <c r="A59373">
        <v>2404</v>
      </c>
      <c r="B59373" s="1">
        <f>DATE(2006,8,1) + TIME(0,0,0)</f>
        <v>38930</v>
      </c>
      <c r="C59373">
        <v>29.843263625999999</v>
      </c>
    </row>
    <row r="59374" spans="1:3" x14ac:dyDescent="0.25">
      <c r="A59374">
        <v>2435</v>
      </c>
      <c r="B59374" s="1">
        <f>DATE(2006,9,1) + TIME(0,0,0)</f>
        <v>38961</v>
      </c>
      <c r="C59374">
        <v>29.856374741</v>
      </c>
    </row>
    <row r="59375" spans="1:3" x14ac:dyDescent="0.25">
      <c r="A59375">
        <v>2465</v>
      </c>
      <c r="B59375" s="1">
        <f>DATE(2006,10,1) + TIME(0,0,0)</f>
        <v>38991</v>
      </c>
      <c r="C59375">
        <v>29.868892670000001</v>
      </c>
    </row>
    <row r="59376" spans="1:3" x14ac:dyDescent="0.25">
      <c r="A59376">
        <v>2496</v>
      </c>
      <c r="B59376" s="1">
        <f>DATE(2006,11,1) + TIME(0,0,0)</f>
        <v>39022</v>
      </c>
      <c r="C59376">
        <v>29.881668091000002</v>
      </c>
    </row>
    <row r="59377" spans="1:3" x14ac:dyDescent="0.25">
      <c r="A59377">
        <v>2526</v>
      </c>
      <c r="B59377" s="1">
        <f>DATE(2006,12,1) + TIME(0,0,0)</f>
        <v>39052</v>
      </c>
      <c r="C59377">
        <v>29.893886565999999</v>
      </c>
    </row>
    <row r="59378" spans="1:3" x14ac:dyDescent="0.25">
      <c r="A59378">
        <v>2557</v>
      </c>
      <c r="B59378" s="1">
        <f>DATE(2007,1,1) + TIME(0,0,0)</f>
        <v>39083</v>
      </c>
      <c r="C59378">
        <v>29.906370162999998</v>
      </c>
    </row>
    <row r="59379" spans="1:3" x14ac:dyDescent="0.25">
      <c r="A59379">
        <v>2588</v>
      </c>
      <c r="B59379" s="1">
        <f>DATE(2007,2,1) + TIME(0,0,0)</f>
        <v>39114</v>
      </c>
      <c r="C59379">
        <v>29.918714522999998</v>
      </c>
    </row>
    <row r="59380" spans="1:3" x14ac:dyDescent="0.25">
      <c r="A59380">
        <v>2616</v>
      </c>
      <c r="B59380" s="1">
        <f>DATE(2007,3,1) + TIME(0,0,0)</f>
        <v>39142</v>
      </c>
      <c r="C59380">
        <v>29.929750443</v>
      </c>
    </row>
    <row r="59381" spans="1:3" x14ac:dyDescent="0.25">
      <c r="A59381">
        <v>2647</v>
      </c>
      <c r="B59381" s="1">
        <f>DATE(2007,4,1) + TIME(0,0,0)</f>
        <v>39173</v>
      </c>
      <c r="C59381">
        <v>29.941850662</v>
      </c>
    </row>
    <row r="59382" spans="1:3" x14ac:dyDescent="0.25">
      <c r="A59382">
        <v>2677</v>
      </c>
      <c r="B59382" s="1">
        <f>DATE(2007,5,1) + TIME(0,0,0)</f>
        <v>39203</v>
      </c>
      <c r="C59382">
        <v>29.95344162</v>
      </c>
    </row>
    <row r="59383" spans="1:3" x14ac:dyDescent="0.25">
      <c r="A59383">
        <v>2708</v>
      </c>
      <c r="B59383" s="1">
        <f>DATE(2007,6,1) + TIME(0,0,0)</f>
        <v>39234</v>
      </c>
      <c r="C59383">
        <v>29.965303421000002</v>
      </c>
    </row>
    <row r="59384" spans="1:3" x14ac:dyDescent="0.25">
      <c r="A59384">
        <v>2738</v>
      </c>
      <c r="B59384" s="1">
        <f>DATE(2007,7,1) + TIME(0,0,0)</f>
        <v>39264</v>
      </c>
      <c r="C59384">
        <v>29.976673126000001</v>
      </c>
    </row>
    <row r="59385" spans="1:3" x14ac:dyDescent="0.25">
      <c r="A59385">
        <v>2769</v>
      </c>
      <c r="B59385" s="1">
        <f>DATE(2007,8,1) + TIME(0,0,0)</f>
        <v>39295</v>
      </c>
      <c r="C59385">
        <v>29.988311767999999</v>
      </c>
    </row>
    <row r="59386" spans="1:3" x14ac:dyDescent="0.25">
      <c r="A59386">
        <v>2800</v>
      </c>
      <c r="B59386" s="1">
        <f>DATE(2007,9,1) + TIME(0,0,0)</f>
        <v>39326</v>
      </c>
      <c r="C59386">
        <v>29.99984169</v>
      </c>
    </row>
    <row r="59387" spans="1:3" x14ac:dyDescent="0.25">
      <c r="A59387">
        <v>2830</v>
      </c>
      <c r="B59387" s="1">
        <f>DATE(2007,10,1) + TIME(0,0,0)</f>
        <v>39356</v>
      </c>
      <c r="C59387">
        <v>30.01089859</v>
      </c>
    </row>
    <row r="59388" spans="1:3" x14ac:dyDescent="0.25">
      <c r="A59388">
        <v>2861</v>
      </c>
      <c r="B59388" s="1">
        <f>DATE(2007,11,1) + TIME(0,0,0)</f>
        <v>39387</v>
      </c>
      <c r="C59388">
        <v>30.022220612000002</v>
      </c>
    </row>
    <row r="59389" spans="1:3" x14ac:dyDescent="0.25">
      <c r="A59389">
        <v>2891</v>
      </c>
      <c r="B59389" s="1">
        <f>DATE(2007,12,1) + TIME(0,0,0)</f>
        <v>39417</v>
      </c>
      <c r="C59389">
        <v>30.033082962000002</v>
      </c>
    </row>
    <row r="59390" spans="1:3" x14ac:dyDescent="0.25">
      <c r="A59390">
        <v>2922</v>
      </c>
      <c r="B59390" s="1">
        <f>DATE(2008,1,1) + TIME(0,0,0)</f>
        <v>39448</v>
      </c>
      <c r="C59390">
        <v>30.044208526999999</v>
      </c>
    </row>
    <row r="59391" spans="1:3" x14ac:dyDescent="0.25">
      <c r="A59391">
        <v>2953</v>
      </c>
      <c r="B59391" s="1">
        <f>DATE(2008,2,1) + TIME(0,0,0)</f>
        <v>39479</v>
      </c>
      <c r="C59391">
        <v>30.055238723999999</v>
      </c>
    </row>
    <row r="59392" spans="1:3" x14ac:dyDescent="0.25">
      <c r="A59392">
        <v>2982</v>
      </c>
      <c r="B59392" s="1">
        <f>DATE(2008,3,1) + TIME(0,0,0)</f>
        <v>39508</v>
      </c>
      <c r="C59392">
        <v>30.065473557000001</v>
      </c>
    </row>
    <row r="59393" spans="1:3" x14ac:dyDescent="0.25">
      <c r="A59393">
        <v>3013</v>
      </c>
      <c r="B59393" s="1">
        <f>DATE(2008,4,1) + TIME(0,0,0)</f>
        <v>39539</v>
      </c>
      <c r="C59393">
        <v>30.076324462999999</v>
      </c>
    </row>
    <row r="59394" spans="1:3" x14ac:dyDescent="0.25">
      <c r="A59394">
        <v>3043</v>
      </c>
      <c r="B59394" s="1">
        <f>DATE(2008,5,1) + TIME(0,0,0)</f>
        <v>39569</v>
      </c>
      <c r="C59394">
        <v>30.086738585999999</v>
      </c>
    </row>
    <row r="59395" spans="1:3" x14ac:dyDescent="0.25">
      <c r="A59395">
        <v>3074</v>
      </c>
      <c r="B59395" s="1">
        <f>DATE(2008,6,1) + TIME(0,0,0)</f>
        <v>39600</v>
      </c>
      <c r="C59395">
        <v>30.097417831000001</v>
      </c>
    </row>
    <row r="59396" spans="1:3" x14ac:dyDescent="0.25">
      <c r="A59396">
        <v>3104</v>
      </c>
      <c r="B59396" s="1">
        <f>DATE(2008,7,1) + TIME(0,0,0)</f>
        <v>39630</v>
      </c>
      <c r="C59396">
        <v>30.107669829999999</v>
      </c>
    </row>
    <row r="59397" spans="1:3" x14ac:dyDescent="0.25">
      <c r="A59397">
        <v>3135</v>
      </c>
      <c r="B59397" s="1">
        <f>DATE(2008,8,1) + TIME(0,0,0)</f>
        <v>39661</v>
      </c>
      <c r="C59397">
        <v>30.118181229000001</v>
      </c>
    </row>
    <row r="59398" spans="1:3" x14ac:dyDescent="0.25">
      <c r="A59398">
        <v>3166</v>
      </c>
      <c r="B59398" s="1">
        <f>DATE(2008,9,1) + TIME(0,0,0)</f>
        <v>39692</v>
      </c>
      <c r="C59398">
        <v>30.128614425999999</v>
      </c>
    </row>
    <row r="59399" spans="1:3" x14ac:dyDescent="0.25">
      <c r="A59399">
        <v>3196</v>
      </c>
      <c r="B59399" s="1">
        <f>DATE(2008,10,1) + TIME(0,0,0)</f>
        <v>39722</v>
      </c>
      <c r="C59399">
        <v>30.138635635</v>
      </c>
    </row>
    <row r="59400" spans="1:3" x14ac:dyDescent="0.25">
      <c r="A59400">
        <v>3227</v>
      </c>
      <c r="B59400" s="1">
        <f>DATE(2008,11,1) + TIME(0,0,0)</f>
        <v>39753</v>
      </c>
      <c r="C59400">
        <v>30.148912429999999</v>
      </c>
    </row>
    <row r="59401" spans="1:3" x14ac:dyDescent="0.25">
      <c r="A59401">
        <v>3257</v>
      </c>
      <c r="B59401" s="1">
        <f>DATE(2008,12,1) + TIME(0,0,0)</f>
        <v>39783</v>
      </c>
      <c r="C59401">
        <v>30.158786773999999</v>
      </c>
    </row>
    <row r="59402" spans="1:3" x14ac:dyDescent="0.25">
      <c r="A59402">
        <v>3288</v>
      </c>
      <c r="B59402" s="1">
        <f>DATE(2009,1,1) + TIME(0,0,0)</f>
        <v>39814</v>
      </c>
      <c r="C59402">
        <v>30.168914794999999</v>
      </c>
    </row>
    <row r="59403" spans="1:3" x14ac:dyDescent="0.25">
      <c r="A59403">
        <v>3319</v>
      </c>
      <c r="B59403" s="1">
        <f>DATE(2009,2,1) + TIME(0,0,0)</f>
        <v>39845</v>
      </c>
      <c r="C59403">
        <v>30.178970336999999</v>
      </c>
    </row>
    <row r="59404" spans="1:3" x14ac:dyDescent="0.25">
      <c r="A59404">
        <v>3347</v>
      </c>
      <c r="B59404" s="1">
        <f>DATE(2009,3,1) + TIME(0,0,0)</f>
        <v>39873</v>
      </c>
      <c r="C59404">
        <v>30.187992095999999</v>
      </c>
    </row>
    <row r="59405" spans="1:3" x14ac:dyDescent="0.25">
      <c r="A59405">
        <v>3378</v>
      </c>
      <c r="B59405" s="1">
        <f>DATE(2009,4,1) + TIME(0,0,0)</f>
        <v>39904</v>
      </c>
      <c r="C59405">
        <v>30.197914124</v>
      </c>
    </row>
    <row r="59406" spans="1:3" x14ac:dyDescent="0.25">
      <c r="A59406">
        <v>3408</v>
      </c>
      <c r="B59406" s="1">
        <f>DATE(2009,5,1) + TIME(0,0,0)</f>
        <v>39934</v>
      </c>
      <c r="C59406">
        <v>30.207452774</v>
      </c>
    </row>
    <row r="59407" spans="1:3" x14ac:dyDescent="0.25">
      <c r="A59407">
        <v>3439</v>
      </c>
      <c r="B59407" s="1">
        <f>DATE(2009,6,1) + TIME(0,0,0)</f>
        <v>39965</v>
      </c>
      <c r="C59407">
        <v>30.217243195000002</v>
      </c>
    </row>
    <row r="59408" spans="1:3" x14ac:dyDescent="0.25">
      <c r="A59408">
        <v>3469</v>
      </c>
      <c r="B59408" s="1">
        <f>DATE(2009,7,1) + TIME(0,0,0)</f>
        <v>39995</v>
      </c>
      <c r="C59408">
        <v>30.226657867</v>
      </c>
    </row>
    <row r="59409" spans="1:3" x14ac:dyDescent="0.25">
      <c r="A59409">
        <v>3500</v>
      </c>
      <c r="B59409" s="1">
        <f>DATE(2009,8,1) + TIME(0,0,0)</f>
        <v>40026</v>
      </c>
      <c r="C59409">
        <v>30.236326217999999</v>
      </c>
    </row>
    <row r="59410" spans="1:3" x14ac:dyDescent="0.25">
      <c r="A59410">
        <v>3531</v>
      </c>
      <c r="B59410" s="1">
        <f>DATE(2009,9,1) + TIME(0,0,0)</f>
        <v>40057</v>
      </c>
      <c r="C59410">
        <v>30.245933532999999</v>
      </c>
    </row>
    <row r="59411" spans="1:3" x14ac:dyDescent="0.25">
      <c r="A59411">
        <v>3561</v>
      </c>
      <c r="B59411" s="1">
        <f>DATE(2009,10,1) + TIME(0,0,0)</f>
        <v>40087</v>
      </c>
      <c r="C59411">
        <v>30.255174637</v>
      </c>
    </row>
    <row r="59412" spans="1:3" x14ac:dyDescent="0.25">
      <c r="A59412">
        <v>3592</v>
      </c>
      <c r="B59412" s="1">
        <f>DATE(2009,11,1) + TIME(0,0,0)</f>
        <v>40118</v>
      </c>
      <c r="C59412">
        <v>30.264667510999999</v>
      </c>
    </row>
    <row r="59413" spans="1:3" x14ac:dyDescent="0.25">
      <c r="A59413">
        <v>3622</v>
      </c>
      <c r="B59413" s="1">
        <f>DATE(2009,12,1) + TIME(0,0,0)</f>
        <v>40148</v>
      </c>
      <c r="C59413">
        <v>30.273801804000001</v>
      </c>
    </row>
    <row r="59414" spans="1:3" x14ac:dyDescent="0.25">
      <c r="A59414">
        <v>3653</v>
      </c>
      <c r="B59414" s="1">
        <f>DATE(2010,1,1) + TIME(0,0,0)</f>
        <v>40179</v>
      </c>
      <c r="C59414">
        <v>30.283185959000001</v>
      </c>
    </row>
    <row r="59415" spans="1:3" x14ac:dyDescent="0.25">
      <c r="A59415">
        <v>3684</v>
      </c>
      <c r="B59415" s="1">
        <f>DATE(2010,2,1) + TIME(0,0,0)</f>
        <v>40210</v>
      </c>
      <c r="C59415">
        <v>30.292516708000001</v>
      </c>
    </row>
    <row r="59416" spans="1:3" x14ac:dyDescent="0.25">
      <c r="A59416">
        <v>3712</v>
      </c>
      <c r="B59416" s="1">
        <f>DATE(2010,3,1) + TIME(0,0,0)</f>
        <v>40238</v>
      </c>
      <c r="C59416">
        <v>30.300901412999998</v>
      </c>
    </row>
    <row r="59417" spans="1:3" x14ac:dyDescent="0.25">
      <c r="A59417">
        <v>3743</v>
      </c>
      <c r="B59417" s="1">
        <f>DATE(2010,4,1) + TIME(0,0,0)</f>
        <v>40269</v>
      </c>
      <c r="C59417">
        <v>30.310134888</v>
      </c>
    </row>
    <row r="59418" spans="1:3" x14ac:dyDescent="0.25">
      <c r="A59418">
        <v>3773</v>
      </c>
      <c r="B59418" s="1">
        <f>DATE(2010,5,1) + TIME(0,0,0)</f>
        <v>40299</v>
      </c>
      <c r="C59418">
        <v>30.319023132000002</v>
      </c>
    </row>
    <row r="59419" spans="1:3" x14ac:dyDescent="0.25">
      <c r="A59419">
        <v>3804</v>
      </c>
      <c r="B59419" s="1">
        <f>DATE(2010,6,1) + TIME(0,0,0)</f>
        <v>40330</v>
      </c>
      <c r="C59419">
        <v>30.328157425000001</v>
      </c>
    </row>
    <row r="59420" spans="1:3" x14ac:dyDescent="0.25">
      <c r="A59420">
        <v>3834</v>
      </c>
      <c r="B59420" s="1">
        <f>DATE(2010,7,1) + TIME(0,0,0)</f>
        <v>40360</v>
      </c>
      <c r="C59420">
        <v>30.336952209</v>
      </c>
    </row>
    <row r="59421" spans="1:3" x14ac:dyDescent="0.25">
      <c r="A59421">
        <v>3865</v>
      </c>
      <c r="B59421" s="1">
        <f>DATE(2010,8,1) + TIME(0,0,0)</f>
        <v>40391</v>
      </c>
      <c r="C59421">
        <v>30.345993042</v>
      </c>
    </row>
    <row r="59422" spans="1:3" x14ac:dyDescent="0.25">
      <c r="A59422">
        <v>3896</v>
      </c>
      <c r="B59422" s="1">
        <f>DATE(2010,9,1) + TIME(0,0,0)</f>
        <v>40422</v>
      </c>
      <c r="C59422">
        <v>30.354986190999998</v>
      </c>
    </row>
    <row r="59423" spans="1:3" x14ac:dyDescent="0.25">
      <c r="A59423">
        <v>3926</v>
      </c>
      <c r="B59423" s="1">
        <f>DATE(2010,10,1) + TIME(0,0,0)</f>
        <v>40452</v>
      </c>
      <c r="C59423">
        <v>30.363645554000001</v>
      </c>
    </row>
    <row r="59424" spans="1:3" x14ac:dyDescent="0.25">
      <c r="A59424">
        <v>3957</v>
      </c>
      <c r="B59424" s="1">
        <f>DATE(2010,11,1) + TIME(0,0,0)</f>
        <v>40483</v>
      </c>
      <c r="C59424">
        <v>30.372549057000001</v>
      </c>
    </row>
    <row r="59425" spans="1:3" x14ac:dyDescent="0.25">
      <c r="A59425">
        <v>3987</v>
      </c>
      <c r="B59425" s="1">
        <f>DATE(2010,12,1) + TIME(0,0,0)</f>
        <v>40513</v>
      </c>
      <c r="C59425">
        <v>30.381120681999999</v>
      </c>
    </row>
    <row r="59426" spans="1:3" x14ac:dyDescent="0.25">
      <c r="A59426">
        <v>4018</v>
      </c>
      <c r="B59426" s="1">
        <f>DATE(2011,1,1) + TIME(0,0,0)</f>
        <v>40544</v>
      </c>
      <c r="C59426">
        <v>30.389934539999999</v>
      </c>
    </row>
    <row r="59427" spans="1:3" x14ac:dyDescent="0.25">
      <c r="A59427">
        <v>4049</v>
      </c>
      <c r="B59427" s="1">
        <f>DATE(2011,2,1) + TIME(0,0,0)</f>
        <v>40575</v>
      </c>
      <c r="C59427">
        <v>30.398702621000002</v>
      </c>
    </row>
    <row r="59428" spans="1:3" x14ac:dyDescent="0.25">
      <c r="A59428">
        <v>4077</v>
      </c>
      <c r="B59428" s="1">
        <f>DATE(2011,3,1) + TIME(0,0,0)</f>
        <v>40603</v>
      </c>
      <c r="C59428">
        <v>30.406585693</v>
      </c>
    </row>
    <row r="59429" spans="1:3" x14ac:dyDescent="0.25">
      <c r="A59429">
        <v>4108</v>
      </c>
      <c r="B59429" s="1">
        <f>DATE(2011,4,1) + TIME(0,0,0)</f>
        <v>40634</v>
      </c>
      <c r="C59429">
        <v>30.415271758999999</v>
      </c>
    </row>
    <row r="59430" spans="1:3" x14ac:dyDescent="0.25">
      <c r="A59430">
        <v>4138</v>
      </c>
      <c r="B59430" s="1">
        <f>DATE(2011,5,1) + TIME(0,0,0)</f>
        <v>40664</v>
      </c>
      <c r="C59430">
        <v>30.423639297000001</v>
      </c>
    </row>
    <row r="59431" spans="1:3" x14ac:dyDescent="0.25">
      <c r="A59431">
        <v>4169</v>
      </c>
      <c r="B59431" s="1">
        <f>DATE(2011,6,1) + TIME(0,0,0)</f>
        <v>40695</v>
      </c>
      <c r="C59431">
        <v>30.432243347</v>
      </c>
    </row>
    <row r="59432" spans="1:3" x14ac:dyDescent="0.25">
      <c r="A59432">
        <v>4199</v>
      </c>
      <c r="B59432" s="1">
        <f>DATE(2011,7,1) + TIME(0,0,0)</f>
        <v>40725</v>
      </c>
      <c r="C59432">
        <v>30.440532684000001</v>
      </c>
    </row>
    <row r="59433" spans="1:3" x14ac:dyDescent="0.25">
      <c r="A59433">
        <v>4230</v>
      </c>
      <c r="B59433" s="1">
        <f>DATE(2011,8,1) + TIME(0,0,0)</f>
        <v>40756</v>
      </c>
      <c r="C59433">
        <v>30.449058532999999</v>
      </c>
    </row>
    <row r="59434" spans="1:3" x14ac:dyDescent="0.25">
      <c r="A59434">
        <v>4261</v>
      </c>
      <c r="B59434" s="1">
        <f>DATE(2011,9,1) + TIME(0,0,0)</f>
        <v>40787</v>
      </c>
      <c r="C59434">
        <v>30.457546233999999</v>
      </c>
    </row>
    <row r="59435" spans="1:3" x14ac:dyDescent="0.25">
      <c r="A59435">
        <v>4291</v>
      </c>
      <c r="B59435" s="1">
        <f>DATE(2011,10,1) + TIME(0,0,0)</f>
        <v>40817</v>
      </c>
      <c r="C59435">
        <v>30.465724945000002</v>
      </c>
    </row>
    <row r="59436" spans="1:3" x14ac:dyDescent="0.25">
      <c r="A59436">
        <v>4322</v>
      </c>
      <c r="B59436" s="1">
        <f>DATE(2011,11,1) + TIME(0,0,0)</f>
        <v>40848</v>
      </c>
      <c r="C59436">
        <v>30.47413826</v>
      </c>
    </row>
    <row r="59437" spans="1:3" x14ac:dyDescent="0.25">
      <c r="A59437">
        <v>4352</v>
      </c>
      <c r="B59437" s="1">
        <f>DATE(2011,12,1) + TIME(0,0,0)</f>
        <v>40878</v>
      </c>
      <c r="C59437">
        <v>30.482246399000001</v>
      </c>
    </row>
    <row r="59438" spans="1:3" x14ac:dyDescent="0.25">
      <c r="A59438">
        <v>4383</v>
      </c>
      <c r="B59438" s="1">
        <f>DATE(2012,1,1) + TIME(0,0,0)</f>
        <v>40909</v>
      </c>
      <c r="C59438">
        <v>30.490589142000001</v>
      </c>
    </row>
    <row r="59439" spans="1:3" x14ac:dyDescent="0.25">
      <c r="A59439">
        <v>4414</v>
      </c>
      <c r="B59439" s="1">
        <f>DATE(2012,2,1) + TIME(0,0,0)</f>
        <v>40940</v>
      </c>
      <c r="C59439">
        <v>30.498901366999998</v>
      </c>
    </row>
    <row r="59440" spans="1:3" x14ac:dyDescent="0.25">
      <c r="A59440">
        <v>4443</v>
      </c>
      <c r="B59440" s="1">
        <f>DATE(2012,3,1) + TIME(0,0,0)</f>
        <v>40969</v>
      </c>
      <c r="C59440">
        <v>30.506645203000001</v>
      </c>
    </row>
    <row r="59441" spans="1:3" x14ac:dyDescent="0.25">
      <c r="A59441">
        <v>4474</v>
      </c>
      <c r="B59441" s="1">
        <f>DATE(2012,4,1) + TIME(0,0,0)</f>
        <v>41000</v>
      </c>
      <c r="C59441">
        <v>30.514892578000001</v>
      </c>
    </row>
    <row r="59442" spans="1:3" x14ac:dyDescent="0.25">
      <c r="A59442">
        <v>4504</v>
      </c>
      <c r="B59442" s="1">
        <f>DATE(2012,5,1) + TIME(0,0,0)</f>
        <v>41030</v>
      </c>
      <c r="C59442">
        <v>30.522842406999999</v>
      </c>
    </row>
    <row r="59443" spans="1:3" x14ac:dyDescent="0.25">
      <c r="A59443">
        <v>4535</v>
      </c>
      <c r="B59443" s="1">
        <f>DATE(2012,6,1) + TIME(0,0,0)</f>
        <v>41061</v>
      </c>
      <c r="C59443">
        <v>30.531024933000001</v>
      </c>
    </row>
    <row r="59444" spans="1:3" x14ac:dyDescent="0.25">
      <c r="A59444">
        <v>4565</v>
      </c>
      <c r="B59444" s="1">
        <f>DATE(2012,7,1) + TIME(0,0,0)</f>
        <v>41091</v>
      </c>
      <c r="C59444">
        <v>30.538915633999999</v>
      </c>
    </row>
    <row r="59445" spans="1:3" x14ac:dyDescent="0.25">
      <c r="A59445">
        <v>4596</v>
      </c>
      <c r="B59445" s="1">
        <f>DATE(2012,8,1) + TIME(0,0,0)</f>
        <v>41122</v>
      </c>
      <c r="C59445">
        <v>30.547035217000001</v>
      </c>
    </row>
    <row r="59446" spans="1:3" x14ac:dyDescent="0.25">
      <c r="A59446">
        <v>4627</v>
      </c>
      <c r="B59446" s="1">
        <f>DATE(2012,9,1) + TIME(0,0,0)</f>
        <v>41153</v>
      </c>
      <c r="C59446">
        <v>30.555126189999999</v>
      </c>
    </row>
    <row r="59447" spans="1:3" x14ac:dyDescent="0.25">
      <c r="A59447">
        <v>4657</v>
      </c>
      <c r="B59447" s="1">
        <f>DATE(2012,10,1) + TIME(0,0,0)</f>
        <v>41183</v>
      </c>
      <c r="C59447">
        <v>30.562927246000001</v>
      </c>
    </row>
    <row r="59448" spans="1:3" x14ac:dyDescent="0.25">
      <c r="A59448">
        <v>4688</v>
      </c>
      <c r="B59448" s="1">
        <f>DATE(2012,11,1) + TIME(0,0,0)</f>
        <v>41214</v>
      </c>
      <c r="C59448">
        <v>30.570957184000001</v>
      </c>
    </row>
    <row r="59449" spans="1:3" x14ac:dyDescent="0.25">
      <c r="A59449">
        <v>4718</v>
      </c>
      <c r="B59449" s="1">
        <f>DATE(2012,12,1) + TIME(0,0,0)</f>
        <v>41244</v>
      </c>
      <c r="C59449">
        <v>30.578699111999999</v>
      </c>
    </row>
    <row r="59450" spans="1:3" x14ac:dyDescent="0.25">
      <c r="A59450">
        <v>4749</v>
      </c>
      <c r="B59450" s="1">
        <f>DATE(2013,1,1) + TIME(0,0,0)</f>
        <v>41275</v>
      </c>
      <c r="C59450">
        <v>30.586669921999999</v>
      </c>
    </row>
    <row r="59451" spans="1:3" x14ac:dyDescent="0.25">
      <c r="A59451">
        <v>4780</v>
      </c>
      <c r="B59451" s="1">
        <f>DATE(2013,2,1) + TIME(0,0,0)</f>
        <v>41306</v>
      </c>
      <c r="C59451">
        <v>30.594612122000001</v>
      </c>
    </row>
    <row r="59452" spans="1:3" x14ac:dyDescent="0.25">
      <c r="A59452">
        <v>4808</v>
      </c>
      <c r="B59452" s="1">
        <f>DATE(2013,3,1) + TIME(0,0,0)</f>
        <v>41334</v>
      </c>
      <c r="C59452">
        <v>30.601760863999999</v>
      </c>
    </row>
    <row r="59453" spans="1:3" x14ac:dyDescent="0.25">
      <c r="A59453">
        <v>4839</v>
      </c>
      <c r="B59453" s="1">
        <f>DATE(2013,4,1) + TIME(0,0,0)</f>
        <v>41365</v>
      </c>
      <c r="C59453">
        <v>30.609649657999999</v>
      </c>
    </row>
    <row r="59454" spans="1:3" x14ac:dyDescent="0.25">
      <c r="A59454">
        <v>4869</v>
      </c>
      <c r="B59454" s="1">
        <f>DATE(2013,5,1) + TIME(0,0,0)</f>
        <v>41395</v>
      </c>
      <c r="C59454">
        <v>30.617259979</v>
      </c>
    </row>
    <row r="59455" spans="1:3" x14ac:dyDescent="0.25">
      <c r="A59455">
        <v>4900</v>
      </c>
      <c r="B59455" s="1">
        <f>DATE(2013,6,1) + TIME(0,0,0)</f>
        <v>41426</v>
      </c>
      <c r="C59455">
        <v>30.625099182</v>
      </c>
    </row>
    <row r="59456" spans="1:3" x14ac:dyDescent="0.25">
      <c r="A59456">
        <v>4930</v>
      </c>
      <c r="B59456" s="1">
        <f>DATE(2013,7,1) + TIME(0,0,0)</f>
        <v>41456</v>
      </c>
      <c r="C59456">
        <v>30.632658005</v>
      </c>
    </row>
    <row r="59457" spans="1:3" x14ac:dyDescent="0.25">
      <c r="A59457">
        <v>4961</v>
      </c>
      <c r="B59457" s="1">
        <f>DATE(2013,8,1) + TIME(0,0,0)</f>
        <v>41487</v>
      </c>
      <c r="C59457">
        <v>30.640441894999999</v>
      </c>
    </row>
    <row r="59458" spans="1:3" x14ac:dyDescent="0.25">
      <c r="A59458">
        <v>4992</v>
      </c>
      <c r="B59458" s="1">
        <f>DATE(2013,9,1) + TIME(0,0,0)</f>
        <v>41518</v>
      </c>
      <c r="C59458">
        <v>30.648199081000001</v>
      </c>
    </row>
    <row r="59459" spans="1:3" x14ac:dyDescent="0.25">
      <c r="A59459">
        <v>5022</v>
      </c>
      <c r="B59459" s="1">
        <f>DATE(2013,10,1) + TIME(0,0,0)</f>
        <v>41548</v>
      </c>
      <c r="C59459">
        <v>30.655675888000001</v>
      </c>
    </row>
    <row r="59460" spans="1:3" x14ac:dyDescent="0.25">
      <c r="A59460">
        <v>5053</v>
      </c>
      <c r="B59460" s="1">
        <f>DATE(2013,11,1) + TIME(0,0,0)</f>
        <v>41579</v>
      </c>
      <c r="C59460">
        <v>30.663373947</v>
      </c>
    </row>
    <row r="59461" spans="1:3" x14ac:dyDescent="0.25">
      <c r="A59461">
        <v>5083</v>
      </c>
      <c r="B59461" s="1">
        <f>DATE(2013,12,1) + TIME(0,0,0)</f>
        <v>41609</v>
      </c>
      <c r="C59461">
        <v>30.670795440999999</v>
      </c>
    </row>
    <row r="59462" spans="1:3" x14ac:dyDescent="0.25">
      <c r="A59462">
        <v>5114</v>
      </c>
      <c r="B59462" s="1">
        <f>DATE(2014,1,1) + TIME(0,0,0)</f>
        <v>41640</v>
      </c>
      <c r="C59462">
        <v>30.678436279</v>
      </c>
    </row>
    <row r="59463" spans="1:3" x14ac:dyDescent="0.25">
      <c r="A59463">
        <v>5145</v>
      </c>
      <c r="B59463" s="1">
        <f>DATE(2014,2,1) + TIME(0,0,0)</f>
        <v>41671</v>
      </c>
      <c r="C59463">
        <v>30.686048507999999</v>
      </c>
    </row>
    <row r="59464" spans="1:3" x14ac:dyDescent="0.25">
      <c r="A59464">
        <v>5173</v>
      </c>
      <c r="B59464" s="1">
        <f>DATE(2014,3,1) + TIME(0,0,0)</f>
        <v>41699</v>
      </c>
      <c r="C59464">
        <v>30.692897797000001</v>
      </c>
    </row>
    <row r="59465" spans="1:3" x14ac:dyDescent="0.25">
      <c r="A59465">
        <v>5204</v>
      </c>
      <c r="B59465" s="1">
        <f>DATE(2014,4,1) + TIME(0,0,0)</f>
        <v>41730</v>
      </c>
      <c r="C59465">
        <v>30.700454711999999</v>
      </c>
    </row>
    <row r="59466" spans="1:3" x14ac:dyDescent="0.25">
      <c r="A59466">
        <v>5234</v>
      </c>
      <c r="B59466" s="1">
        <f>DATE(2014,5,1) + TIME(0,0,0)</f>
        <v>41760</v>
      </c>
      <c r="C59466">
        <v>30.707738876000001</v>
      </c>
    </row>
    <row r="59467" spans="1:3" x14ac:dyDescent="0.25">
      <c r="A59467">
        <v>5265</v>
      </c>
      <c r="B59467" s="1">
        <f>DATE(2014,6,1) + TIME(0,0,0)</f>
        <v>41791</v>
      </c>
      <c r="C59467">
        <v>30.715238571</v>
      </c>
    </row>
    <row r="59468" spans="1:3" x14ac:dyDescent="0.25">
      <c r="A59468">
        <v>5295</v>
      </c>
      <c r="B59468" s="1">
        <f>DATE(2014,7,1) + TIME(0,0,0)</f>
        <v>41821</v>
      </c>
      <c r="C59468">
        <v>30.722469329999999</v>
      </c>
    </row>
    <row r="59469" spans="1:3" x14ac:dyDescent="0.25">
      <c r="A59469">
        <v>5326</v>
      </c>
      <c r="B59469" s="1">
        <f>DATE(2014,8,1) + TIME(0,0,0)</f>
        <v>41852</v>
      </c>
      <c r="C59469">
        <v>30.729913711999998</v>
      </c>
    </row>
    <row r="59470" spans="1:3" x14ac:dyDescent="0.25">
      <c r="A59470">
        <v>5357</v>
      </c>
      <c r="B59470" s="1">
        <f>DATE(2014,9,1) + TIME(0,0,0)</f>
        <v>41883</v>
      </c>
      <c r="C59470">
        <v>30.737329483</v>
      </c>
    </row>
    <row r="59471" spans="1:3" x14ac:dyDescent="0.25">
      <c r="A59471">
        <v>5387</v>
      </c>
      <c r="B59471" s="1">
        <f>DATE(2014,10,1) + TIME(0,0,0)</f>
        <v>41913</v>
      </c>
      <c r="C59471">
        <v>30.744480133</v>
      </c>
    </row>
    <row r="59472" spans="1:3" x14ac:dyDescent="0.25">
      <c r="A59472">
        <v>5418</v>
      </c>
      <c r="B59472" s="1">
        <f>DATE(2014,11,1) + TIME(0,0,0)</f>
        <v>41944</v>
      </c>
      <c r="C59472">
        <v>30.751840591000001</v>
      </c>
    </row>
    <row r="59473" spans="1:3" x14ac:dyDescent="0.25">
      <c r="A59473">
        <v>5448</v>
      </c>
      <c r="B59473" s="1">
        <f>DATE(2014,12,1) + TIME(0,0,0)</f>
        <v>41974</v>
      </c>
      <c r="C59473">
        <v>30.758939742999999</v>
      </c>
    </row>
    <row r="59474" spans="1:3" x14ac:dyDescent="0.25">
      <c r="A59474">
        <v>5479</v>
      </c>
      <c r="B59474" s="1">
        <f>DATE(2015,1,1) + TIME(0,0,0)</f>
        <v>42005</v>
      </c>
      <c r="C59474">
        <v>30.766246796000001</v>
      </c>
    </row>
    <row r="59475" spans="1:3" x14ac:dyDescent="0.25">
      <c r="A59475">
        <v>5510</v>
      </c>
      <c r="B59475" s="1">
        <f>DATE(2015,2,1) + TIME(0,0,0)</f>
        <v>42036</v>
      </c>
      <c r="C59475">
        <v>30.773527144999999</v>
      </c>
    </row>
    <row r="59476" spans="1:3" x14ac:dyDescent="0.25">
      <c r="A59476">
        <v>5538</v>
      </c>
      <c r="B59476" s="1">
        <f>DATE(2015,3,1) + TIME(0,0,0)</f>
        <v>42064</v>
      </c>
      <c r="C59476">
        <v>30.780078887999998</v>
      </c>
    </row>
    <row r="59477" spans="1:3" x14ac:dyDescent="0.25">
      <c r="A59477">
        <v>5569</v>
      </c>
      <c r="B59477" s="1">
        <f>DATE(2015,4,1) + TIME(0,0,0)</f>
        <v>42095</v>
      </c>
      <c r="C59477">
        <v>30.787307738999999</v>
      </c>
    </row>
    <row r="59478" spans="1:3" x14ac:dyDescent="0.25">
      <c r="A59478">
        <v>5599</v>
      </c>
      <c r="B59478" s="1">
        <f>DATE(2015,5,1) + TIME(0,0,0)</f>
        <v>42125</v>
      </c>
      <c r="C59478">
        <v>30.794277190999999</v>
      </c>
    </row>
    <row r="59479" spans="1:3" x14ac:dyDescent="0.25">
      <c r="A59479">
        <v>5630</v>
      </c>
      <c r="B59479" s="1">
        <f>DATE(2015,6,1) + TIME(0,0,0)</f>
        <v>42156</v>
      </c>
      <c r="C59479">
        <v>30.801452637000001</v>
      </c>
    </row>
    <row r="59480" spans="1:3" x14ac:dyDescent="0.25">
      <c r="A59480">
        <v>5660</v>
      </c>
      <c r="B59480" s="1">
        <f>DATE(2015,7,1) + TIME(0,0,0)</f>
        <v>42186</v>
      </c>
      <c r="C59480">
        <v>30.808372498000001</v>
      </c>
    </row>
    <row r="59481" spans="1:3" x14ac:dyDescent="0.25">
      <c r="A59481">
        <v>5691</v>
      </c>
      <c r="B59481" s="1">
        <f>DATE(2015,8,1) + TIME(0,0,0)</f>
        <v>42217</v>
      </c>
      <c r="C59481">
        <v>30.815496445000001</v>
      </c>
    </row>
    <row r="59482" spans="1:3" x14ac:dyDescent="0.25">
      <c r="A59482">
        <v>5722</v>
      </c>
      <c r="B59482" s="1">
        <f>DATE(2015,9,1) + TIME(0,0,0)</f>
        <v>42248</v>
      </c>
      <c r="C59482">
        <v>30.822593689000001</v>
      </c>
    </row>
    <row r="59483" spans="1:3" x14ac:dyDescent="0.25">
      <c r="A59483">
        <v>5752</v>
      </c>
      <c r="B59483" s="1">
        <f>DATE(2015,10,1) + TIME(0,0,0)</f>
        <v>42278</v>
      </c>
      <c r="C59483">
        <v>30.829437255999999</v>
      </c>
    </row>
    <row r="59484" spans="1:3" x14ac:dyDescent="0.25">
      <c r="A59484">
        <v>5783</v>
      </c>
      <c r="B59484" s="1">
        <f>DATE(2015,11,1) + TIME(0,0,0)</f>
        <v>42309</v>
      </c>
      <c r="C59484">
        <v>30.836483002000001</v>
      </c>
    </row>
    <row r="59485" spans="1:3" x14ac:dyDescent="0.25">
      <c r="A59485">
        <v>5813</v>
      </c>
      <c r="B59485" s="1">
        <f>DATE(2015,12,1) + TIME(0,0,0)</f>
        <v>42339</v>
      </c>
      <c r="C59485">
        <v>30.843276977999999</v>
      </c>
    </row>
    <row r="59486" spans="1:3" x14ac:dyDescent="0.25">
      <c r="A59486">
        <v>5844</v>
      </c>
      <c r="B59486" s="1">
        <f>DATE(2016,1,1) + TIME(0,0,0)</f>
        <v>42370</v>
      </c>
      <c r="C59486">
        <v>30.850271225</v>
      </c>
    </row>
    <row r="59487" spans="1:3" x14ac:dyDescent="0.25">
      <c r="A59487">
        <v>5875</v>
      </c>
      <c r="B59487" s="1">
        <f>DATE(2016,2,1) + TIME(0,0,0)</f>
        <v>42401</v>
      </c>
      <c r="C59487">
        <v>30.857240677</v>
      </c>
    </row>
    <row r="59488" spans="1:3" x14ac:dyDescent="0.25">
      <c r="A59488">
        <v>5904</v>
      </c>
      <c r="B59488" s="1">
        <f>DATE(2016,3,1) + TIME(0,0,0)</f>
        <v>42430</v>
      </c>
      <c r="C59488">
        <v>30.863737105999999</v>
      </c>
    </row>
    <row r="59489" spans="1:3" x14ac:dyDescent="0.25">
      <c r="A59489">
        <v>5935</v>
      </c>
      <c r="B59489" s="1">
        <f>DATE(2016,4,1) + TIME(0,0,0)</f>
        <v>42461</v>
      </c>
      <c r="C59489">
        <v>30.870656966999999</v>
      </c>
    </row>
    <row r="59490" spans="1:3" x14ac:dyDescent="0.25">
      <c r="A59490">
        <v>5965</v>
      </c>
      <c r="B59490" s="1">
        <f>DATE(2016,5,1) + TIME(0,0,0)</f>
        <v>42491</v>
      </c>
      <c r="C59490">
        <v>30.877328873</v>
      </c>
    </row>
    <row r="59491" spans="1:3" x14ac:dyDescent="0.25">
      <c r="A59491">
        <v>5996</v>
      </c>
      <c r="B59491" s="1">
        <f>DATE(2016,6,1) + TIME(0,0,0)</f>
        <v>42522</v>
      </c>
      <c r="C59491">
        <v>30.884197234999998</v>
      </c>
    </row>
    <row r="59492" spans="1:3" x14ac:dyDescent="0.25">
      <c r="A59492">
        <v>6026</v>
      </c>
      <c r="B59492" s="1">
        <f>DATE(2016,7,1) + TIME(0,0,0)</f>
        <v>42552</v>
      </c>
      <c r="C59492">
        <v>30.890821457000001</v>
      </c>
    </row>
    <row r="59493" spans="1:3" x14ac:dyDescent="0.25">
      <c r="A59493">
        <v>6057</v>
      </c>
      <c r="B59493" s="1">
        <f>DATE(2016,8,1) + TIME(0,0,0)</f>
        <v>42583</v>
      </c>
      <c r="C59493">
        <v>30.897642136000002</v>
      </c>
    </row>
    <row r="59494" spans="1:3" x14ac:dyDescent="0.25">
      <c r="A59494">
        <v>6088</v>
      </c>
      <c r="B59494" s="1">
        <f>DATE(2016,9,1) + TIME(0,0,0)</f>
        <v>42614</v>
      </c>
      <c r="C59494">
        <v>30.904436110999999</v>
      </c>
    </row>
    <row r="59495" spans="1:3" x14ac:dyDescent="0.25">
      <c r="A59495">
        <v>6118</v>
      </c>
      <c r="B59495" s="1">
        <f>DATE(2016,10,1) + TIME(0,0,0)</f>
        <v>42644</v>
      </c>
      <c r="C59495">
        <v>30.910987853999998</v>
      </c>
    </row>
    <row r="59496" spans="1:3" x14ac:dyDescent="0.25">
      <c r="A59496">
        <v>6149</v>
      </c>
      <c r="B59496" s="1">
        <f>DATE(2016,11,1) + TIME(0,0,0)</f>
        <v>42675</v>
      </c>
      <c r="C59496">
        <v>30.917734146000001</v>
      </c>
    </row>
    <row r="59497" spans="1:3" x14ac:dyDescent="0.25">
      <c r="A59497">
        <v>6179</v>
      </c>
      <c r="B59497" s="1">
        <f>DATE(2016,12,1) + TIME(0,0,0)</f>
        <v>42705</v>
      </c>
      <c r="C59497">
        <v>30.924240112</v>
      </c>
    </row>
    <row r="59498" spans="1:3" x14ac:dyDescent="0.25">
      <c r="A59498">
        <v>6210</v>
      </c>
      <c r="B59498" s="1">
        <f>DATE(2017,1,1) + TIME(0,0,0)</f>
        <v>42736</v>
      </c>
      <c r="C59498">
        <v>30.930938721</v>
      </c>
    </row>
    <row r="59499" spans="1:3" x14ac:dyDescent="0.25">
      <c r="A59499">
        <v>6241</v>
      </c>
      <c r="B59499" s="1">
        <f>DATE(2017,2,1) + TIME(0,0,0)</f>
        <v>42767</v>
      </c>
      <c r="C59499">
        <v>30.937610626000001</v>
      </c>
    </row>
    <row r="59500" spans="1:3" x14ac:dyDescent="0.25">
      <c r="A59500">
        <v>6269</v>
      </c>
      <c r="B59500" s="1">
        <f>DATE(2017,3,1) + TIME(0,0,0)</f>
        <v>42795</v>
      </c>
      <c r="C59500">
        <v>30.943618774000001</v>
      </c>
    </row>
    <row r="59501" spans="1:3" x14ac:dyDescent="0.25">
      <c r="A59501">
        <v>6300</v>
      </c>
      <c r="B59501" s="1">
        <f>DATE(2017,4,1) + TIME(0,0,0)</f>
        <v>42826</v>
      </c>
      <c r="C59501">
        <v>30.950244904000002</v>
      </c>
    </row>
    <row r="59502" spans="1:3" x14ac:dyDescent="0.25">
      <c r="A59502">
        <v>6330</v>
      </c>
      <c r="B59502" s="1">
        <f>DATE(2017,5,1) + TIME(0,0,0)</f>
        <v>42856</v>
      </c>
      <c r="C59502">
        <v>30.956636429</v>
      </c>
    </row>
    <row r="59503" spans="1:3" x14ac:dyDescent="0.25">
      <c r="A59503">
        <v>6361</v>
      </c>
      <c r="B59503" s="1">
        <f>DATE(2017,6,1) + TIME(0,0,0)</f>
        <v>42887</v>
      </c>
      <c r="C59503">
        <v>30.963216782</v>
      </c>
    </row>
    <row r="59504" spans="1:3" x14ac:dyDescent="0.25">
      <c r="A59504">
        <v>6391</v>
      </c>
      <c r="B59504" s="1">
        <f>DATE(2017,7,1) + TIME(0,0,0)</f>
        <v>42917</v>
      </c>
      <c r="C59504">
        <v>30.969560623</v>
      </c>
    </row>
    <row r="59505" spans="1:3" x14ac:dyDescent="0.25">
      <c r="A59505">
        <v>6422</v>
      </c>
      <c r="B59505" s="1">
        <f>DATE(2017,8,1) + TIME(0,0,0)</f>
        <v>42948</v>
      </c>
      <c r="C59505">
        <v>30.976093292000002</v>
      </c>
    </row>
    <row r="59506" spans="1:3" x14ac:dyDescent="0.25">
      <c r="A59506">
        <v>6453</v>
      </c>
      <c r="B59506" s="1">
        <f>DATE(2017,9,1) + TIME(0,0,0)</f>
        <v>42979</v>
      </c>
      <c r="C59506">
        <v>30.982603073</v>
      </c>
    </row>
    <row r="59507" spans="1:3" x14ac:dyDescent="0.25">
      <c r="A59507">
        <v>6483</v>
      </c>
      <c r="B59507" s="1">
        <f>DATE(2017,10,1) + TIME(0,0,0)</f>
        <v>43009</v>
      </c>
      <c r="C59507">
        <v>30.988882064999999</v>
      </c>
    </row>
    <row r="59508" spans="1:3" x14ac:dyDescent="0.25">
      <c r="A59508">
        <v>6514</v>
      </c>
      <c r="B59508" s="1">
        <f>DATE(2017,11,1) + TIME(0,0,0)</f>
        <v>43040</v>
      </c>
      <c r="C59508">
        <v>30.995346069</v>
      </c>
    </row>
    <row r="59509" spans="1:3" x14ac:dyDescent="0.25">
      <c r="A59509">
        <v>6544</v>
      </c>
      <c r="B59509" s="1">
        <f>DATE(2017,12,1) + TIME(0,0,0)</f>
        <v>43070</v>
      </c>
      <c r="C59509">
        <v>31.001579284999998</v>
      </c>
    </row>
    <row r="59510" spans="1:3" x14ac:dyDescent="0.25">
      <c r="A59510">
        <v>6575</v>
      </c>
      <c r="B59510" s="1">
        <f>DATE(2018,1,1) + TIME(0,0,0)</f>
        <v>43101</v>
      </c>
      <c r="C59510">
        <v>31.007995605000001</v>
      </c>
    </row>
    <row r="59511" spans="1:3" x14ac:dyDescent="0.25">
      <c r="A59511">
        <v>6606</v>
      </c>
      <c r="B59511" s="1">
        <f>DATE(2018,2,1) + TIME(0,0,0)</f>
        <v>43132</v>
      </c>
      <c r="C59511">
        <v>31.014390944999999</v>
      </c>
    </row>
    <row r="59512" spans="1:3" x14ac:dyDescent="0.25">
      <c r="A59512">
        <v>6634</v>
      </c>
      <c r="B59512" s="1">
        <f>DATE(2018,3,1) + TIME(0,0,0)</f>
        <v>43160</v>
      </c>
      <c r="C59512">
        <v>31.020149231000001</v>
      </c>
    </row>
    <row r="59513" spans="1:3" x14ac:dyDescent="0.25">
      <c r="A59513">
        <v>6665</v>
      </c>
      <c r="B59513" s="1">
        <f>DATE(2018,4,1) + TIME(0,0,0)</f>
        <v>43191</v>
      </c>
      <c r="C59513">
        <v>31.026498794999998</v>
      </c>
    </row>
    <row r="59514" spans="1:3" x14ac:dyDescent="0.25">
      <c r="A59514">
        <v>6695</v>
      </c>
      <c r="B59514" s="1">
        <f>DATE(2018,5,1) + TIME(0,0,0)</f>
        <v>43221</v>
      </c>
      <c r="C59514">
        <v>31.032625198000002</v>
      </c>
    </row>
    <row r="59515" spans="1:3" x14ac:dyDescent="0.25">
      <c r="A59515">
        <v>6726</v>
      </c>
      <c r="B59515" s="1">
        <f>DATE(2018,6,1) + TIME(0,0,0)</f>
        <v>43252</v>
      </c>
      <c r="C59515">
        <v>31.038932800000001</v>
      </c>
    </row>
    <row r="59516" spans="1:3" x14ac:dyDescent="0.25">
      <c r="A59516">
        <v>6756</v>
      </c>
      <c r="B59516" s="1">
        <f>DATE(2018,7,1) + TIME(0,0,0)</f>
        <v>43282</v>
      </c>
      <c r="C59516">
        <v>31.045013428000001</v>
      </c>
    </row>
    <row r="59517" spans="1:3" x14ac:dyDescent="0.25">
      <c r="A59517">
        <v>6787</v>
      </c>
      <c r="B59517" s="1">
        <f>DATE(2018,8,1) + TIME(0,0,0)</f>
        <v>43313</v>
      </c>
      <c r="C59517">
        <v>31.051277161000002</v>
      </c>
    </row>
    <row r="59518" spans="1:3" x14ac:dyDescent="0.25">
      <c r="A59518">
        <v>6818</v>
      </c>
      <c r="B59518" s="1">
        <f>DATE(2018,9,1) + TIME(0,0,0)</f>
        <v>43344</v>
      </c>
      <c r="C59518">
        <v>31.057518004999999</v>
      </c>
    </row>
    <row r="59519" spans="1:3" x14ac:dyDescent="0.25">
      <c r="A59519">
        <v>6848</v>
      </c>
      <c r="B59519" s="1">
        <f>DATE(2018,10,1) + TIME(0,0,0)</f>
        <v>43374</v>
      </c>
      <c r="C59519">
        <v>31.063537598</v>
      </c>
    </row>
    <row r="59520" spans="1:3" x14ac:dyDescent="0.25">
      <c r="A59520">
        <v>6879</v>
      </c>
      <c r="B59520" s="1">
        <f>DATE(2018,11,1) + TIME(0,0,0)</f>
        <v>43405</v>
      </c>
      <c r="C59520">
        <v>31.069734573000002</v>
      </c>
    </row>
    <row r="59521" spans="1:3" x14ac:dyDescent="0.25">
      <c r="A59521">
        <v>6909</v>
      </c>
      <c r="B59521" s="1">
        <f>DATE(2018,12,1) + TIME(0,0,0)</f>
        <v>43435</v>
      </c>
      <c r="C59521">
        <v>31.075712203999998</v>
      </c>
    </row>
    <row r="59522" spans="1:3" x14ac:dyDescent="0.25">
      <c r="A59522">
        <v>6940</v>
      </c>
      <c r="B59522" s="1">
        <f>DATE(2019,1,1) + TIME(0,0,0)</f>
        <v>43466</v>
      </c>
      <c r="C59522">
        <v>31.081867217999999</v>
      </c>
    </row>
    <row r="59523" spans="1:3" x14ac:dyDescent="0.25">
      <c r="A59523">
        <v>6971</v>
      </c>
      <c r="B59523" s="1">
        <f>DATE(2019,2,1) + TIME(0,0,0)</f>
        <v>43497</v>
      </c>
      <c r="C59523">
        <v>31.087999344</v>
      </c>
    </row>
    <row r="59524" spans="1:3" x14ac:dyDescent="0.25">
      <c r="A59524">
        <v>6999</v>
      </c>
      <c r="B59524" s="1">
        <f>DATE(2019,3,1) + TIME(0,0,0)</f>
        <v>43525</v>
      </c>
      <c r="C59524">
        <v>31.093521118000002</v>
      </c>
    </row>
    <row r="59525" spans="1:3" x14ac:dyDescent="0.25">
      <c r="A59525">
        <v>7030</v>
      </c>
      <c r="B59525" s="1">
        <f>DATE(2019,4,1) + TIME(0,0,0)</f>
        <v>43556</v>
      </c>
      <c r="C59525">
        <v>31.099613189999999</v>
      </c>
    </row>
    <row r="59526" spans="1:3" x14ac:dyDescent="0.25">
      <c r="A59526">
        <v>7060</v>
      </c>
      <c r="B59526" s="1">
        <f>DATE(2019,5,1) + TIME(0,0,0)</f>
        <v>43586</v>
      </c>
      <c r="C59526">
        <v>31.105489730999999</v>
      </c>
    </row>
    <row r="59527" spans="1:3" x14ac:dyDescent="0.25">
      <c r="A59527">
        <v>7091</v>
      </c>
      <c r="B59527" s="1">
        <f>DATE(2019,6,1) + TIME(0,0,0)</f>
        <v>43617</v>
      </c>
      <c r="C59527">
        <v>31.111539840999999</v>
      </c>
    </row>
    <row r="59528" spans="1:3" x14ac:dyDescent="0.25">
      <c r="A59528">
        <v>7121</v>
      </c>
      <c r="B59528" s="1">
        <f>DATE(2019,7,1) + TIME(0,0,0)</f>
        <v>43647</v>
      </c>
      <c r="C59528">
        <v>31.117376327999999</v>
      </c>
    </row>
    <row r="59529" spans="1:3" x14ac:dyDescent="0.25">
      <c r="A59529">
        <v>7152</v>
      </c>
      <c r="B59529" s="1">
        <f>DATE(2019,8,1) + TIME(0,0,0)</f>
        <v>43678</v>
      </c>
      <c r="C59529">
        <v>31.123386383</v>
      </c>
    </row>
    <row r="59530" spans="1:3" x14ac:dyDescent="0.25">
      <c r="A59530">
        <v>7183</v>
      </c>
      <c r="B59530" s="1">
        <f>DATE(2019,9,1) + TIME(0,0,0)</f>
        <v>43709</v>
      </c>
      <c r="C59530">
        <v>31.129375457999998</v>
      </c>
    </row>
    <row r="59531" spans="1:3" x14ac:dyDescent="0.25">
      <c r="A59531">
        <v>7213</v>
      </c>
      <c r="B59531" s="1">
        <f>DATE(2019,10,1) + TIME(0,0,0)</f>
        <v>43739</v>
      </c>
      <c r="C59531">
        <v>31.135152817000002</v>
      </c>
    </row>
    <row r="59532" spans="1:3" x14ac:dyDescent="0.25">
      <c r="A59532">
        <v>7244</v>
      </c>
      <c r="B59532" s="1">
        <f>DATE(2019,11,1) + TIME(0,0,0)</f>
        <v>43770</v>
      </c>
      <c r="C59532">
        <v>31.141101837000001</v>
      </c>
    </row>
    <row r="59533" spans="1:3" x14ac:dyDescent="0.25">
      <c r="A59533">
        <v>7274</v>
      </c>
      <c r="B59533" s="1">
        <f>DATE(2019,12,1) + TIME(0,0,0)</f>
        <v>43800</v>
      </c>
      <c r="C59533">
        <v>31.146839142000001</v>
      </c>
    </row>
    <row r="59534" spans="1:3" x14ac:dyDescent="0.25">
      <c r="A59534">
        <v>7305</v>
      </c>
      <c r="B59534" s="1">
        <f>DATE(2020,1,1) + TIME(0,0,0)</f>
        <v>43831</v>
      </c>
      <c r="C59534">
        <v>31.152750014999999</v>
      </c>
    </row>
    <row r="59535" spans="1:3" x14ac:dyDescent="0.25">
      <c r="A59535">
        <v>7336</v>
      </c>
      <c r="B59535" s="1">
        <f>DATE(2020,2,1) + TIME(0,0,0)</f>
        <v>43862</v>
      </c>
      <c r="C59535">
        <v>31.158639908000001</v>
      </c>
    </row>
    <row r="59536" spans="1:3" x14ac:dyDescent="0.25">
      <c r="A59536">
        <v>7365</v>
      </c>
      <c r="B59536" s="1">
        <f>DATE(2020,3,1) + TIME(0,0,0)</f>
        <v>43891</v>
      </c>
      <c r="C59536">
        <v>31.164133071999998</v>
      </c>
    </row>
    <row r="59537" spans="1:3" x14ac:dyDescent="0.25">
      <c r="A59537">
        <v>7396</v>
      </c>
      <c r="B59537" s="1">
        <f>DATE(2020,4,1) + TIME(0,0,0)</f>
        <v>43922</v>
      </c>
      <c r="C59537">
        <v>31.169984818</v>
      </c>
    </row>
    <row r="59538" spans="1:3" x14ac:dyDescent="0.25">
      <c r="A59538">
        <v>7426</v>
      </c>
      <c r="B59538" s="1">
        <f>DATE(2020,5,1) + TIME(0,0,0)</f>
        <v>43952</v>
      </c>
      <c r="C59538">
        <v>31.175628662000001</v>
      </c>
    </row>
    <row r="59539" spans="1:3" x14ac:dyDescent="0.25">
      <c r="A59539">
        <v>7457</v>
      </c>
      <c r="B59539" s="1">
        <f>DATE(2020,6,1) + TIME(0,0,0)</f>
        <v>43983</v>
      </c>
      <c r="C59539">
        <v>31.181444167999999</v>
      </c>
    </row>
    <row r="59540" spans="1:3" x14ac:dyDescent="0.25">
      <c r="A59540">
        <v>7487</v>
      </c>
      <c r="B59540" s="1">
        <f>DATE(2020,7,1) + TIME(0,0,0)</f>
        <v>44013</v>
      </c>
      <c r="C59540">
        <v>31.187051773</v>
      </c>
    </row>
    <row r="59541" spans="1:3" x14ac:dyDescent="0.25">
      <c r="A59541">
        <v>7518</v>
      </c>
      <c r="B59541" s="1">
        <f>DATE(2020,8,1) + TIME(0,0,0)</f>
        <v>44044</v>
      </c>
      <c r="C59541">
        <v>31.192829132</v>
      </c>
    </row>
    <row r="59542" spans="1:3" x14ac:dyDescent="0.25">
      <c r="A59542">
        <v>7549</v>
      </c>
      <c r="B59542" s="1">
        <f>DATE(2020,9,1) + TIME(0,0,0)</f>
        <v>44075</v>
      </c>
      <c r="C59542">
        <v>31.198587417999999</v>
      </c>
    </row>
    <row r="59543" spans="1:3" x14ac:dyDescent="0.25">
      <c r="A59543">
        <v>7579</v>
      </c>
      <c r="B59543" s="1">
        <f>DATE(2020,10,1) + TIME(0,0,0)</f>
        <v>44105</v>
      </c>
      <c r="C59543">
        <v>31.204141617000001</v>
      </c>
    </row>
    <row r="59544" spans="1:3" x14ac:dyDescent="0.25">
      <c r="A59544">
        <v>7610</v>
      </c>
      <c r="B59544" s="1">
        <f>DATE(2020,11,1) + TIME(0,0,0)</f>
        <v>44136</v>
      </c>
      <c r="C59544">
        <v>31.209863663</v>
      </c>
    </row>
    <row r="59545" spans="1:3" x14ac:dyDescent="0.25">
      <c r="A59545">
        <v>7640</v>
      </c>
      <c r="B59545" s="1">
        <f>DATE(2020,12,1) + TIME(0,0,0)</f>
        <v>44166</v>
      </c>
      <c r="C59545">
        <v>31.215381621999999</v>
      </c>
    </row>
    <row r="59546" spans="1:3" x14ac:dyDescent="0.25">
      <c r="A59546">
        <v>7671</v>
      </c>
      <c r="B59546" s="1">
        <f>DATE(2021,1,1) + TIME(0,0,0)</f>
        <v>44197</v>
      </c>
      <c r="C59546">
        <v>31.221067429000001</v>
      </c>
    </row>
    <row r="59547" spans="1:3" x14ac:dyDescent="0.25">
      <c r="A59547">
        <v>7702</v>
      </c>
      <c r="B59547" s="1">
        <f>DATE(2021,2,1) + TIME(0,0,0)</f>
        <v>44228</v>
      </c>
      <c r="C59547">
        <v>31.226734161</v>
      </c>
    </row>
    <row r="59548" spans="1:3" x14ac:dyDescent="0.25">
      <c r="A59548">
        <v>7730</v>
      </c>
      <c r="B59548" s="1">
        <f>DATE(2021,3,1) + TIME(0,0,0)</f>
        <v>44256</v>
      </c>
      <c r="C59548">
        <v>31.231838226000001</v>
      </c>
    </row>
    <row r="59549" spans="1:3" x14ac:dyDescent="0.25">
      <c r="A59549">
        <v>7761</v>
      </c>
      <c r="B59549" s="1">
        <f>DATE(2021,4,1) + TIME(0,0,0)</f>
        <v>44287</v>
      </c>
      <c r="C59549">
        <v>31.237470627</v>
      </c>
    </row>
    <row r="59550" spans="1:3" x14ac:dyDescent="0.25">
      <c r="A59550">
        <v>7791</v>
      </c>
      <c r="B59550" s="1">
        <f>DATE(2021,5,1) + TIME(0,0,0)</f>
        <v>44317</v>
      </c>
      <c r="C59550">
        <v>31.242904663000001</v>
      </c>
    </row>
    <row r="59551" spans="1:3" x14ac:dyDescent="0.25">
      <c r="A59551">
        <v>7822</v>
      </c>
      <c r="B59551" s="1">
        <f>DATE(2021,6,1) + TIME(0,0,0)</f>
        <v>44348</v>
      </c>
      <c r="C59551">
        <v>31.248500824000001</v>
      </c>
    </row>
    <row r="59552" spans="1:3" x14ac:dyDescent="0.25">
      <c r="A59552">
        <v>7852</v>
      </c>
      <c r="B59552" s="1">
        <f>DATE(2021,7,1) + TIME(0,0,0)</f>
        <v>44378</v>
      </c>
      <c r="C59552">
        <v>31.253900527999999</v>
      </c>
    </row>
    <row r="59553" spans="1:3" x14ac:dyDescent="0.25">
      <c r="A59553">
        <v>7883</v>
      </c>
      <c r="B59553" s="1">
        <f>DATE(2021,8,1) + TIME(0,0,0)</f>
        <v>44409</v>
      </c>
      <c r="C59553">
        <v>31.259464264000002</v>
      </c>
    </row>
    <row r="59554" spans="1:3" x14ac:dyDescent="0.25">
      <c r="A59554">
        <v>7914</v>
      </c>
      <c r="B59554" s="1">
        <f>DATE(2021,9,1) + TIME(0,0,0)</f>
        <v>44440</v>
      </c>
      <c r="C59554">
        <v>31.265008926</v>
      </c>
    </row>
    <row r="59555" spans="1:3" x14ac:dyDescent="0.25">
      <c r="A59555">
        <v>7944</v>
      </c>
      <c r="B59555" s="1">
        <f>DATE(2021,10,1) + TIME(0,0,0)</f>
        <v>44470</v>
      </c>
      <c r="C59555">
        <v>31.270359038999999</v>
      </c>
    </row>
    <row r="59556" spans="1:3" x14ac:dyDescent="0.25">
      <c r="A59556">
        <v>7975</v>
      </c>
      <c r="B59556" s="1">
        <f>DATE(2021,11,1) + TIME(0,0,0)</f>
        <v>44501</v>
      </c>
      <c r="C59556">
        <v>31.275871277</v>
      </c>
    </row>
    <row r="59557" spans="1:3" x14ac:dyDescent="0.25">
      <c r="A59557">
        <v>8005</v>
      </c>
      <c r="B59557" s="1">
        <f>DATE(2021,12,1) + TIME(0,0,0)</f>
        <v>44531</v>
      </c>
      <c r="C59557">
        <v>31.281187057</v>
      </c>
    </row>
    <row r="59558" spans="1:3" x14ac:dyDescent="0.25">
      <c r="A59558">
        <v>8036</v>
      </c>
      <c r="B59558" s="1">
        <f>DATE(2022,1,1) + TIME(0,0,0)</f>
        <v>44562</v>
      </c>
      <c r="C59558">
        <v>31.286664963</v>
      </c>
    </row>
    <row r="59559" spans="1:3" x14ac:dyDescent="0.25">
      <c r="A59559">
        <v>8067</v>
      </c>
      <c r="B59559" s="1">
        <f>DATE(2022,2,1) + TIME(0,0,0)</f>
        <v>44593</v>
      </c>
      <c r="C59559">
        <v>31.292127609000001</v>
      </c>
    </row>
    <row r="59560" spans="1:3" x14ac:dyDescent="0.25">
      <c r="A59560">
        <v>8095</v>
      </c>
      <c r="B59560" s="1">
        <f>DATE(2022,3,1) + TIME(0,0,0)</f>
        <v>44621</v>
      </c>
      <c r="C59560">
        <v>31.297044754000002</v>
      </c>
    </row>
    <row r="59561" spans="1:3" x14ac:dyDescent="0.25">
      <c r="A59561">
        <v>8126</v>
      </c>
      <c r="B59561" s="1">
        <f>DATE(2022,4,1) + TIME(0,0,0)</f>
        <v>44652</v>
      </c>
      <c r="C59561">
        <v>31.302474975999999</v>
      </c>
    </row>
    <row r="59562" spans="1:3" x14ac:dyDescent="0.25">
      <c r="A59562">
        <v>8156</v>
      </c>
      <c r="B59562" s="1">
        <f>DATE(2022,5,1) + TIME(0,0,0)</f>
        <v>44682</v>
      </c>
      <c r="C59562">
        <v>31.307714462</v>
      </c>
    </row>
    <row r="59563" spans="1:3" x14ac:dyDescent="0.25">
      <c r="A59563">
        <v>8187</v>
      </c>
      <c r="B59563" s="1">
        <f>DATE(2022,6,1) + TIME(0,0,0)</f>
        <v>44713</v>
      </c>
      <c r="C59563">
        <v>31.313110351999999</v>
      </c>
    </row>
    <row r="59564" spans="1:3" x14ac:dyDescent="0.25">
      <c r="A59564">
        <v>8217</v>
      </c>
      <c r="B59564" s="1">
        <f>DATE(2022,7,1) + TIME(0,0,0)</f>
        <v>44743</v>
      </c>
      <c r="C59564">
        <v>31.318319321000001</v>
      </c>
    </row>
    <row r="59565" spans="1:3" x14ac:dyDescent="0.25">
      <c r="A59565">
        <v>8248</v>
      </c>
      <c r="B59565" s="1">
        <f>DATE(2022,8,1) + TIME(0,0,0)</f>
        <v>44774</v>
      </c>
      <c r="C59565">
        <v>31.323684692</v>
      </c>
    </row>
    <row r="59566" spans="1:3" x14ac:dyDescent="0.25">
      <c r="A59566">
        <v>8279</v>
      </c>
      <c r="B59566" s="1">
        <f>DATE(2022,9,1) + TIME(0,0,0)</f>
        <v>44805</v>
      </c>
      <c r="C59566">
        <v>31.329034804999999</v>
      </c>
    </row>
    <row r="59567" spans="1:3" x14ac:dyDescent="0.25">
      <c r="A59567">
        <v>8309</v>
      </c>
      <c r="B59567" s="1">
        <f>DATE(2022,10,1) + TIME(0,0,0)</f>
        <v>44835</v>
      </c>
      <c r="C59567">
        <v>31.334197998</v>
      </c>
    </row>
    <row r="59568" spans="1:3" x14ac:dyDescent="0.25">
      <c r="A59568">
        <v>8340</v>
      </c>
      <c r="B59568" s="1">
        <f>DATE(2022,11,1) + TIME(0,0,0)</f>
        <v>44866</v>
      </c>
      <c r="C59568">
        <v>31.339517593</v>
      </c>
    </row>
    <row r="59569" spans="1:3" x14ac:dyDescent="0.25">
      <c r="A59569">
        <v>8370</v>
      </c>
      <c r="B59569" s="1">
        <f>DATE(2022,12,1) + TIME(0,0,0)</f>
        <v>44896</v>
      </c>
      <c r="C59569">
        <v>31.344652176</v>
      </c>
    </row>
    <row r="59570" spans="1:3" x14ac:dyDescent="0.25">
      <c r="A59570">
        <v>8401</v>
      </c>
      <c r="B59570" s="1">
        <f>DATE(2023,1,1) + TIME(0,0,0)</f>
        <v>44927</v>
      </c>
      <c r="C59570">
        <v>31.349939345999999</v>
      </c>
    </row>
    <row r="59571" spans="1:3" x14ac:dyDescent="0.25">
      <c r="A59571">
        <v>8432</v>
      </c>
      <c r="B59571" s="1">
        <f>DATE(2023,2,1) + TIME(0,0,0)</f>
        <v>44958</v>
      </c>
      <c r="C59571">
        <v>31.355211258000001</v>
      </c>
    </row>
    <row r="59572" spans="1:3" x14ac:dyDescent="0.25">
      <c r="A59572">
        <v>8460</v>
      </c>
      <c r="B59572" s="1">
        <f>DATE(2023,3,1) + TIME(0,0,0)</f>
        <v>44986</v>
      </c>
      <c r="C59572">
        <v>31.359956741000001</v>
      </c>
    </row>
    <row r="59573" spans="1:3" x14ac:dyDescent="0.25">
      <c r="A59573">
        <v>8491</v>
      </c>
      <c r="B59573" s="1">
        <f>DATE(2023,4,1) + TIME(0,0,0)</f>
        <v>45017</v>
      </c>
      <c r="C59573">
        <v>31.365196227999999</v>
      </c>
    </row>
    <row r="59574" spans="1:3" x14ac:dyDescent="0.25">
      <c r="A59574">
        <v>8521</v>
      </c>
      <c r="B59574" s="1">
        <f>DATE(2023,5,1) + TIME(0,0,0)</f>
        <v>45047</v>
      </c>
      <c r="C59574">
        <v>31.370250702</v>
      </c>
    </row>
    <row r="59575" spans="1:3" x14ac:dyDescent="0.25">
      <c r="A59575">
        <v>8552</v>
      </c>
      <c r="B59575" s="1">
        <f>DATE(2023,6,1) + TIME(0,0,0)</f>
        <v>45078</v>
      </c>
      <c r="C59575">
        <v>31.375457764</v>
      </c>
    </row>
    <row r="59576" spans="1:3" x14ac:dyDescent="0.25">
      <c r="A59576">
        <v>8582</v>
      </c>
      <c r="B59576" s="1">
        <f>DATE(2023,7,1) + TIME(0,0,0)</f>
        <v>45108</v>
      </c>
      <c r="C59576">
        <v>31.380479813000001</v>
      </c>
    </row>
    <row r="59577" spans="1:3" x14ac:dyDescent="0.25">
      <c r="A59577">
        <v>8613</v>
      </c>
      <c r="B59577" s="1">
        <f>DATE(2023,8,1) + TIME(0,0,0)</f>
        <v>45139</v>
      </c>
      <c r="C59577">
        <v>31.385656356999998</v>
      </c>
    </row>
    <row r="59578" spans="1:3" x14ac:dyDescent="0.25">
      <c r="A59578">
        <v>8644</v>
      </c>
      <c r="B59578" s="1">
        <f>DATE(2023,9,1) + TIME(0,0,0)</f>
        <v>45170</v>
      </c>
      <c r="C59578">
        <v>31.390817641999998</v>
      </c>
    </row>
    <row r="59579" spans="1:3" x14ac:dyDescent="0.25">
      <c r="A59579">
        <v>8674</v>
      </c>
      <c r="B59579" s="1">
        <f>DATE(2023,10,1) + TIME(0,0,0)</f>
        <v>45200</v>
      </c>
      <c r="C59579">
        <v>31.395797729000002</v>
      </c>
    </row>
    <row r="59580" spans="1:3" x14ac:dyDescent="0.25">
      <c r="A59580">
        <v>8705</v>
      </c>
      <c r="B59580" s="1">
        <f>DATE(2023,11,1) + TIME(0,0,0)</f>
        <v>45231</v>
      </c>
      <c r="C59580">
        <v>31.400928496999999</v>
      </c>
    </row>
    <row r="59581" spans="1:3" x14ac:dyDescent="0.25">
      <c r="A59581">
        <v>8735</v>
      </c>
      <c r="B59581" s="1">
        <f>DATE(2023,12,1) + TIME(0,0,0)</f>
        <v>45261</v>
      </c>
      <c r="C59581">
        <v>31.405879974000001</v>
      </c>
    </row>
    <row r="59582" spans="1:3" x14ac:dyDescent="0.25">
      <c r="A59582">
        <v>8766</v>
      </c>
      <c r="B59582" s="1">
        <f>DATE(2024,1,1) + TIME(0,0,0)</f>
        <v>45292</v>
      </c>
      <c r="C59582">
        <v>31.410982132000001</v>
      </c>
    </row>
    <row r="59583" spans="1:3" x14ac:dyDescent="0.25">
      <c r="A59583">
        <v>8797</v>
      </c>
      <c r="B59583" s="1">
        <f>DATE(2024,2,1) + TIME(0,0,0)</f>
        <v>45323</v>
      </c>
      <c r="C59583">
        <v>31.416070938000001</v>
      </c>
    </row>
    <row r="59584" spans="1:3" x14ac:dyDescent="0.25">
      <c r="A59584">
        <v>8826</v>
      </c>
      <c r="B59584" s="1">
        <f>DATE(2024,3,1) + TIME(0,0,0)</f>
        <v>45352</v>
      </c>
      <c r="C59584">
        <v>31.420816422000001</v>
      </c>
    </row>
    <row r="59585" spans="1:3" x14ac:dyDescent="0.25">
      <c r="A59585">
        <v>8857</v>
      </c>
      <c r="B59585" s="1">
        <f>DATE(2024,4,1) + TIME(0,0,0)</f>
        <v>45383</v>
      </c>
      <c r="C59585">
        <v>31.425878525000002</v>
      </c>
    </row>
    <row r="59586" spans="1:3" x14ac:dyDescent="0.25">
      <c r="A59586">
        <v>8887</v>
      </c>
      <c r="B59586" s="1">
        <f>DATE(2024,5,1) + TIME(0,0,0)</f>
        <v>45413</v>
      </c>
      <c r="C59586">
        <v>31.430761337</v>
      </c>
    </row>
    <row r="59587" spans="1:3" x14ac:dyDescent="0.25">
      <c r="A59587">
        <v>8918</v>
      </c>
      <c r="B59587" s="1">
        <f>DATE(2024,6,1) + TIME(0,0,0)</f>
        <v>45444</v>
      </c>
      <c r="C59587">
        <v>31.435794829999999</v>
      </c>
    </row>
    <row r="59588" spans="1:3" x14ac:dyDescent="0.25">
      <c r="A59588">
        <v>8948</v>
      </c>
      <c r="B59588" s="1">
        <f>DATE(2024,7,1) + TIME(0,0,0)</f>
        <v>45474</v>
      </c>
      <c r="C59588">
        <v>31.440650940000001</v>
      </c>
    </row>
    <row r="59589" spans="1:3" x14ac:dyDescent="0.25">
      <c r="A59589">
        <v>8979</v>
      </c>
      <c r="B59589" s="1">
        <f>DATE(2024,8,1) + TIME(0,0,0)</f>
        <v>45505</v>
      </c>
      <c r="C59589">
        <v>31.445657730000001</v>
      </c>
    </row>
    <row r="59590" spans="1:3" x14ac:dyDescent="0.25">
      <c r="A59590">
        <v>9010</v>
      </c>
      <c r="B59590" s="1">
        <f>DATE(2024,9,1) + TIME(0,0,0)</f>
        <v>45536</v>
      </c>
      <c r="C59590">
        <v>31.450649260999999</v>
      </c>
    </row>
    <row r="59591" spans="1:3" x14ac:dyDescent="0.25">
      <c r="A59591">
        <v>9040</v>
      </c>
      <c r="B59591" s="1">
        <f>DATE(2024,10,1) + TIME(0,0,0)</f>
        <v>45566</v>
      </c>
      <c r="C59591">
        <v>31.455465317000002</v>
      </c>
    </row>
    <row r="59592" spans="1:3" x14ac:dyDescent="0.25">
      <c r="A59592">
        <v>9071</v>
      </c>
      <c r="B59592" s="1">
        <f>DATE(2024,11,1) + TIME(0,0,0)</f>
        <v>45597</v>
      </c>
      <c r="C59592">
        <v>31.460430145</v>
      </c>
    </row>
    <row r="59593" spans="1:3" x14ac:dyDescent="0.25">
      <c r="A59593">
        <v>9101</v>
      </c>
      <c r="B59593" s="1">
        <f>DATE(2024,12,1) + TIME(0,0,0)</f>
        <v>45627</v>
      </c>
      <c r="C59593">
        <v>31.465221405000001</v>
      </c>
    </row>
    <row r="59594" spans="1:3" x14ac:dyDescent="0.25">
      <c r="A59594">
        <v>9132</v>
      </c>
      <c r="B59594" s="1">
        <f>DATE(2025,1,1) + TIME(0,0,0)</f>
        <v>45658</v>
      </c>
      <c r="C59594">
        <v>31.470159531</v>
      </c>
    </row>
    <row r="59595" spans="1:3" x14ac:dyDescent="0.25">
      <c r="A59595">
        <v>9163</v>
      </c>
      <c r="B59595" s="1">
        <f>DATE(2025,2,1) + TIME(0,0,0)</f>
        <v>45689</v>
      </c>
      <c r="C59595">
        <v>31.475084304999999</v>
      </c>
    </row>
    <row r="59596" spans="1:3" x14ac:dyDescent="0.25">
      <c r="A59596">
        <v>9191</v>
      </c>
      <c r="B59596" s="1">
        <f>DATE(2025,3,1) + TIME(0,0,0)</f>
        <v>45717</v>
      </c>
      <c r="C59596">
        <v>31.479520797999999</v>
      </c>
    </row>
    <row r="59597" spans="1:3" x14ac:dyDescent="0.25">
      <c r="A59597">
        <v>9222</v>
      </c>
      <c r="B59597" s="1">
        <f>DATE(2025,4,1) + TIME(0,0,0)</f>
        <v>45748</v>
      </c>
      <c r="C59597">
        <v>31.484418868999999</v>
      </c>
    </row>
    <row r="59598" spans="1:3" x14ac:dyDescent="0.25">
      <c r="A59598">
        <v>9252</v>
      </c>
      <c r="B59598" s="1">
        <f>DATE(2025,5,1) + TIME(0,0,0)</f>
        <v>45778</v>
      </c>
      <c r="C59598">
        <v>31.489147186</v>
      </c>
    </row>
    <row r="59599" spans="1:3" x14ac:dyDescent="0.25">
      <c r="A59599">
        <v>9283</v>
      </c>
      <c r="B59599" s="1">
        <f>DATE(2025,6,1) + TIME(0,0,0)</f>
        <v>45809</v>
      </c>
      <c r="C59599">
        <v>31.494020462000002</v>
      </c>
    </row>
    <row r="59600" spans="1:3" x14ac:dyDescent="0.25">
      <c r="A59600">
        <v>9313</v>
      </c>
      <c r="B59600" s="1">
        <f>DATE(2025,7,1) + TIME(0,0,0)</f>
        <v>45839</v>
      </c>
      <c r="C59600">
        <v>31.498722076</v>
      </c>
    </row>
    <row r="59601" spans="1:3" x14ac:dyDescent="0.25">
      <c r="A59601">
        <v>9344</v>
      </c>
      <c r="B59601" s="1">
        <f>DATE(2025,8,1) + TIME(0,0,0)</f>
        <v>45870</v>
      </c>
      <c r="C59601">
        <v>31.503568649000002</v>
      </c>
    </row>
    <row r="59602" spans="1:3" x14ac:dyDescent="0.25">
      <c r="A59602">
        <v>9375</v>
      </c>
      <c r="B59602" s="1">
        <f>DATE(2025,9,1) + TIME(0,0,0)</f>
        <v>45901</v>
      </c>
      <c r="C59602">
        <v>31.508401871</v>
      </c>
    </row>
    <row r="59603" spans="1:3" x14ac:dyDescent="0.25">
      <c r="A59603">
        <v>9405</v>
      </c>
      <c r="B59603" s="1">
        <f>DATE(2025,10,1) + TIME(0,0,0)</f>
        <v>45931</v>
      </c>
      <c r="C59603">
        <v>31.513067244999998</v>
      </c>
    </row>
    <row r="59604" spans="1:3" x14ac:dyDescent="0.25">
      <c r="A59604">
        <v>9436</v>
      </c>
      <c r="B59604" s="1">
        <f>DATE(2025,11,1) + TIME(0,0,0)</f>
        <v>45962</v>
      </c>
      <c r="C59604">
        <v>31.517873764000001</v>
      </c>
    </row>
    <row r="59605" spans="1:3" x14ac:dyDescent="0.25">
      <c r="A59605">
        <v>9466</v>
      </c>
      <c r="B59605" s="1">
        <f>DATE(2025,12,1) + TIME(0,0,0)</f>
        <v>45992</v>
      </c>
      <c r="C59605">
        <v>31.522514343000001</v>
      </c>
    </row>
    <row r="59606" spans="1:3" x14ac:dyDescent="0.25">
      <c r="A59606">
        <v>9497</v>
      </c>
      <c r="B59606" s="1">
        <f>DATE(2026,1,1) + TIME(0,0,0)</f>
        <v>46023</v>
      </c>
      <c r="C59606">
        <v>31.527296066000002</v>
      </c>
    </row>
    <row r="59607" spans="1:3" x14ac:dyDescent="0.25">
      <c r="A59607">
        <v>9528</v>
      </c>
      <c r="B59607" s="1">
        <f>DATE(2026,2,1) + TIME(0,0,0)</f>
        <v>46054</v>
      </c>
      <c r="C59607">
        <v>31.532066345</v>
      </c>
    </row>
    <row r="59608" spans="1:3" x14ac:dyDescent="0.25">
      <c r="A59608">
        <v>9556</v>
      </c>
      <c r="B59608" s="1">
        <f>DATE(2026,3,1) + TIME(0,0,0)</f>
        <v>46082</v>
      </c>
      <c r="C59608">
        <v>31.536361694</v>
      </c>
    </row>
    <row r="59609" spans="1:3" x14ac:dyDescent="0.25">
      <c r="A59609">
        <v>9587</v>
      </c>
      <c r="B59609" s="1">
        <f>DATE(2026,4,1) + TIME(0,0,0)</f>
        <v>46113</v>
      </c>
      <c r="C59609">
        <v>31.541107178000001</v>
      </c>
    </row>
    <row r="59610" spans="1:3" x14ac:dyDescent="0.25">
      <c r="A59610">
        <v>9617</v>
      </c>
      <c r="B59610" s="1">
        <f>DATE(2026,5,1) + TIME(0,0,0)</f>
        <v>46143</v>
      </c>
      <c r="C59610">
        <v>31.545686721999999</v>
      </c>
    </row>
    <row r="59611" spans="1:3" x14ac:dyDescent="0.25">
      <c r="A59611">
        <v>9648</v>
      </c>
      <c r="B59611" s="1">
        <f>DATE(2026,6,1) + TIME(0,0,0)</f>
        <v>46174</v>
      </c>
      <c r="C59611">
        <v>31.550405502</v>
      </c>
    </row>
    <row r="59612" spans="1:3" x14ac:dyDescent="0.25">
      <c r="A59612">
        <v>9678</v>
      </c>
      <c r="B59612" s="1">
        <f>DATE(2026,7,1) + TIME(0,0,0)</f>
        <v>46204</v>
      </c>
      <c r="C59612">
        <v>31.554962157999999</v>
      </c>
    </row>
    <row r="59613" spans="1:3" x14ac:dyDescent="0.25">
      <c r="A59613">
        <v>9709</v>
      </c>
      <c r="B59613" s="1">
        <f>DATE(2026,8,1) + TIME(0,0,0)</f>
        <v>46235</v>
      </c>
      <c r="C59613">
        <v>31.559656143000002</v>
      </c>
    </row>
    <row r="59614" spans="1:3" x14ac:dyDescent="0.25">
      <c r="A59614">
        <v>9740</v>
      </c>
      <c r="B59614" s="1">
        <f>DATE(2026,9,1) + TIME(0,0,0)</f>
        <v>46266</v>
      </c>
      <c r="C59614">
        <v>31.564338683999999</v>
      </c>
    </row>
    <row r="59615" spans="1:3" x14ac:dyDescent="0.25">
      <c r="A59615">
        <v>9770</v>
      </c>
      <c r="B59615" s="1">
        <f>DATE(2026,10,1) + TIME(0,0,0)</f>
        <v>46296</v>
      </c>
      <c r="C59615">
        <v>31.568857192999999</v>
      </c>
    </row>
    <row r="59616" spans="1:3" x14ac:dyDescent="0.25">
      <c r="A59616">
        <v>9801</v>
      </c>
      <c r="B59616" s="1">
        <f>DATE(2026,11,1) + TIME(0,0,0)</f>
        <v>46327</v>
      </c>
      <c r="C59616">
        <v>31.573514937999999</v>
      </c>
    </row>
    <row r="59617" spans="1:3" x14ac:dyDescent="0.25">
      <c r="A59617">
        <v>9831</v>
      </c>
      <c r="B59617" s="1">
        <f>DATE(2026,12,1) + TIME(0,0,0)</f>
        <v>46357</v>
      </c>
      <c r="C59617">
        <v>31.578010558999999</v>
      </c>
    </row>
    <row r="59618" spans="1:3" x14ac:dyDescent="0.25">
      <c r="A59618">
        <v>9862</v>
      </c>
      <c r="B59618" s="1">
        <f>DATE(2027,1,1) + TIME(0,0,0)</f>
        <v>46388</v>
      </c>
      <c r="C59618">
        <v>31.582643509</v>
      </c>
    </row>
    <row r="59619" spans="1:3" x14ac:dyDescent="0.25">
      <c r="A59619">
        <v>9893</v>
      </c>
      <c r="B59619" s="1">
        <f>DATE(2027,2,1) + TIME(0,0,0)</f>
        <v>46419</v>
      </c>
      <c r="C59619">
        <v>31.587265015</v>
      </c>
    </row>
    <row r="59620" spans="1:3" x14ac:dyDescent="0.25">
      <c r="A59620">
        <v>9921</v>
      </c>
      <c r="B59620" s="1">
        <f>DATE(2027,3,1) + TIME(0,0,0)</f>
        <v>46447</v>
      </c>
      <c r="C59620">
        <v>31.591426849000001</v>
      </c>
    </row>
    <row r="59621" spans="1:3" x14ac:dyDescent="0.25">
      <c r="A59621">
        <v>9952</v>
      </c>
      <c r="B59621" s="1">
        <f>DATE(2027,4,1) + TIME(0,0,0)</f>
        <v>46478</v>
      </c>
      <c r="C59621">
        <v>31.596025467</v>
      </c>
    </row>
    <row r="59622" spans="1:3" x14ac:dyDescent="0.25">
      <c r="A59622">
        <v>9982</v>
      </c>
      <c r="B59622" s="1">
        <f>DATE(2027,5,1) + TIME(0,0,0)</f>
        <v>46508</v>
      </c>
      <c r="C59622">
        <v>31.600461960000001</v>
      </c>
    </row>
    <row r="59623" spans="1:3" x14ac:dyDescent="0.25">
      <c r="A59623">
        <v>10013</v>
      </c>
      <c r="B59623" s="1">
        <f>DATE(2027,6,1) + TIME(0,0,0)</f>
        <v>46539</v>
      </c>
      <c r="C59623">
        <v>31.605035782000002</v>
      </c>
    </row>
    <row r="59624" spans="1:3" x14ac:dyDescent="0.25">
      <c r="A59624">
        <v>10043</v>
      </c>
      <c r="B59624" s="1">
        <f>DATE(2027,7,1) + TIME(0,0,0)</f>
        <v>46569</v>
      </c>
      <c r="C59624">
        <v>31.609451293999999</v>
      </c>
    </row>
    <row r="59625" spans="1:3" x14ac:dyDescent="0.25">
      <c r="A59625">
        <v>10074</v>
      </c>
      <c r="B59625" s="1">
        <f>DATE(2027,8,1) + TIME(0,0,0)</f>
        <v>46600</v>
      </c>
      <c r="C59625">
        <v>31.614000319999999</v>
      </c>
    </row>
    <row r="59626" spans="1:3" x14ac:dyDescent="0.25">
      <c r="A59626">
        <v>10105</v>
      </c>
      <c r="B59626" s="1">
        <f>DATE(2027,9,1) + TIME(0,0,0)</f>
        <v>46631</v>
      </c>
      <c r="C59626">
        <v>31.618537903</v>
      </c>
    </row>
    <row r="59627" spans="1:3" x14ac:dyDescent="0.25">
      <c r="A59627">
        <v>10135</v>
      </c>
      <c r="B59627" s="1">
        <f>DATE(2027,10,1) + TIME(0,0,0)</f>
        <v>46661</v>
      </c>
      <c r="C59627">
        <v>31.622919082999999</v>
      </c>
    </row>
    <row r="59628" spans="1:3" x14ac:dyDescent="0.25">
      <c r="A59628">
        <v>10166</v>
      </c>
      <c r="B59628" s="1">
        <f>DATE(2027,11,1) + TIME(0,0,0)</f>
        <v>46692</v>
      </c>
      <c r="C59628">
        <v>31.627431869999999</v>
      </c>
    </row>
    <row r="59629" spans="1:3" x14ac:dyDescent="0.25">
      <c r="A59629">
        <v>10196</v>
      </c>
      <c r="B59629" s="1">
        <f>DATE(2027,12,1) + TIME(0,0,0)</f>
        <v>46722</v>
      </c>
      <c r="C59629">
        <v>31.631790161000001</v>
      </c>
    </row>
    <row r="59630" spans="1:3" x14ac:dyDescent="0.25">
      <c r="A59630">
        <v>10227</v>
      </c>
      <c r="B59630" s="1">
        <f>DATE(2028,1,1) + TIME(0,0,0)</f>
        <v>46753</v>
      </c>
      <c r="C59630">
        <v>31.636281966999999</v>
      </c>
    </row>
    <row r="59631" spans="1:3" x14ac:dyDescent="0.25">
      <c r="A59631">
        <v>10258</v>
      </c>
      <c r="B59631" s="1">
        <f>DATE(2028,2,1) + TIME(0,0,0)</f>
        <v>46784</v>
      </c>
      <c r="C59631">
        <v>31.640760422</v>
      </c>
    </row>
    <row r="59632" spans="1:3" x14ac:dyDescent="0.25">
      <c r="A59632">
        <v>10287</v>
      </c>
      <c r="B59632" s="1">
        <f>DATE(2028,3,1) + TIME(0,0,0)</f>
        <v>46813</v>
      </c>
      <c r="C59632">
        <v>31.644941330000002</v>
      </c>
    </row>
    <row r="59633" spans="1:3" x14ac:dyDescent="0.25">
      <c r="A59633">
        <v>10318</v>
      </c>
      <c r="B59633" s="1">
        <f>DATE(2028,4,1) + TIME(0,0,0)</f>
        <v>46844</v>
      </c>
      <c r="C59633">
        <v>31.649396895999999</v>
      </c>
    </row>
    <row r="59634" spans="1:3" x14ac:dyDescent="0.25">
      <c r="A59634">
        <v>10348</v>
      </c>
      <c r="B59634" s="1">
        <f>DATE(2028,5,1) + TIME(0,0,0)</f>
        <v>46874</v>
      </c>
      <c r="C59634">
        <v>31.653699875000001</v>
      </c>
    </row>
    <row r="59635" spans="1:3" x14ac:dyDescent="0.25">
      <c r="A59635">
        <v>10379</v>
      </c>
      <c r="B59635" s="1">
        <f>DATE(2028,6,1) + TIME(0,0,0)</f>
        <v>46905</v>
      </c>
      <c r="C59635">
        <v>31.658134459999999</v>
      </c>
    </row>
    <row r="59636" spans="1:3" x14ac:dyDescent="0.25">
      <c r="A59636">
        <v>10409</v>
      </c>
      <c r="B59636" s="1">
        <f>DATE(2028,7,1) + TIME(0,0,0)</f>
        <v>46935</v>
      </c>
      <c r="C59636">
        <v>31.662414551000001</v>
      </c>
    </row>
    <row r="59637" spans="1:3" x14ac:dyDescent="0.25">
      <c r="A59637">
        <v>10440</v>
      </c>
      <c r="B59637" s="1">
        <f>DATE(2028,8,1) + TIME(0,0,0)</f>
        <v>46966</v>
      </c>
      <c r="C59637">
        <v>31.666826248</v>
      </c>
    </row>
    <row r="59638" spans="1:3" x14ac:dyDescent="0.25">
      <c r="A59638">
        <v>10471</v>
      </c>
      <c r="B59638" s="1">
        <f>DATE(2028,9,1) + TIME(0,0,0)</f>
        <v>46997</v>
      </c>
      <c r="C59638">
        <v>31.671226501</v>
      </c>
    </row>
    <row r="59639" spans="1:3" x14ac:dyDescent="0.25">
      <c r="A59639">
        <v>10501</v>
      </c>
      <c r="B59639" s="1">
        <f>DATE(2028,10,1) + TIME(0,0,0)</f>
        <v>47027</v>
      </c>
      <c r="C59639">
        <v>31.675474167000001</v>
      </c>
    </row>
    <row r="59640" spans="1:3" x14ac:dyDescent="0.25">
      <c r="A59640">
        <v>10532</v>
      </c>
      <c r="B59640" s="1">
        <f>DATE(2028,11,1) + TIME(0,0,0)</f>
        <v>47058</v>
      </c>
      <c r="C59640">
        <v>31.679851532000001</v>
      </c>
    </row>
    <row r="59641" spans="1:3" x14ac:dyDescent="0.25">
      <c r="A59641">
        <v>10562</v>
      </c>
      <c r="B59641" s="1">
        <f>DATE(2028,12,1) + TIME(0,0,0)</f>
        <v>47088</v>
      </c>
      <c r="C59641">
        <v>31.684078217</v>
      </c>
    </row>
    <row r="59642" spans="1:3" x14ac:dyDescent="0.25">
      <c r="A59642">
        <v>10593</v>
      </c>
      <c r="B59642" s="1">
        <f>DATE(2029,1,1) + TIME(0,0,0)</f>
        <v>47119</v>
      </c>
      <c r="C59642">
        <v>31.688432692999999</v>
      </c>
    </row>
    <row r="59643" spans="1:3" x14ac:dyDescent="0.25">
      <c r="A59643">
        <v>10624</v>
      </c>
      <c r="B59643" s="1">
        <f>DATE(2029,2,1) + TIME(0,0,0)</f>
        <v>47150</v>
      </c>
      <c r="C59643">
        <v>31.692777633999999</v>
      </c>
    </row>
    <row r="59644" spans="1:3" x14ac:dyDescent="0.25">
      <c r="A59644">
        <v>10652</v>
      </c>
      <c r="B59644" s="1">
        <f>DATE(2029,3,1) + TIME(0,0,0)</f>
        <v>47178</v>
      </c>
      <c r="C59644">
        <v>31.696693419999999</v>
      </c>
    </row>
    <row r="59645" spans="1:3" x14ac:dyDescent="0.25">
      <c r="A59645">
        <v>10683</v>
      </c>
      <c r="B59645" s="1">
        <f>DATE(2029,4,1) + TIME(0,0,0)</f>
        <v>47209</v>
      </c>
      <c r="C59645">
        <v>31.70101738</v>
      </c>
    </row>
    <row r="59646" spans="1:3" x14ac:dyDescent="0.25">
      <c r="A59646">
        <v>10713</v>
      </c>
      <c r="B59646" s="1">
        <f>DATE(2029,5,1) + TIME(0,0,0)</f>
        <v>47239</v>
      </c>
      <c r="C59646">
        <v>31.705190658999999</v>
      </c>
    </row>
    <row r="59647" spans="1:3" x14ac:dyDescent="0.25">
      <c r="A59647">
        <v>10744</v>
      </c>
      <c r="B59647" s="1">
        <f>DATE(2029,6,1) + TIME(0,0,0)</f>
        <v>47270</v>
      </c>
      <c r="C59647">
        <v>31.709493637000001</v>
      </c>
    </row>
    <row r="59648" spans="1:3" x14ac:dyDescent="0.25">
      <c r="A59648">
        <v>10774</v>
      </c>
      <c r="B59648" s="1">
        <f>DATE(2029,7,1) + TIME(0,0,0)</f>
        <v>47300</v>
      </c>
      <c r="C59648">
        <v>31.713647842</v>
      </c>
    </row>
    <row r="59649" spans="1:3" x14ac:dyDescent="0.25">
      <c r="A59649">
        <v>10805</v>
      </c>
      <c r="B59649" s="1">
        <f>DATE(2029,8,1) + TIME(0,0,0)</f>
        <v>47331</v>
      </c>
      <c r="C59649">
        <v>31.717927932999999</v>
      </c>
    </row>
    <row r="59650" spans="1:3" x14ac:dyDescent="0.25">
      <c r="A59650">
        <v>10836</v>
      </c>
      <c r="B59650" s="1">
        <f>DATE(2029,9,1) + TIME(0,0,0)</f>
        <v>47362</v>
      </c>
      <c r="C59650">
        <v>31.722198486</v>
      </c>
    </row>
    <row r="59651" spans="1:3" x14ac:dyDescent="0.25">
      <c r="A59651">
        <v>10866</v>
      </c>
      <c r="B59651" s="1">
        <f>DATE(2029,10,1) + TIME(0,0,0)</f>
        <v>47392</v>
      </c>
      <c r="C59651">
        <v>31.726322174</v>
      </c>
    </row>
    <row r="59652" spans="1:3" x14ac:dyDescent="0.25">
      <c r="A59652">
        <v>10897</v>
      </c>
      <c r="B59652" s="1">
        <f>DATE(2029,11,1) + TIME(0,0,0)</f>
        <v>47423</v>
      </c>
      <c r="C59652">
        <v>31.730571746999999</v>
      </c>
    </row>
    <row r="59653" spans="1:3" x14ac:dyDescent="0.25">
      <c r="A59653">
        <v>10927</v>
      </c>
      <c r="B59653" s="1">
        <f>DATE(2029,12,1) + TIME(0,0,0)</f>
        <v>47453</v>
      </c>
      <c r="C59653">
        <v>31.734674454</v>
      </c>
    </row>
    <row r="59654" spans="1:3" x14ac:dyDescent="0.25">
      <c r="A59654">
        <v>10958</v>
      </c>
      <c r="B59654" s="1">
        <f>DATE(2030,1,1) + TIME(0,0,0)</f>
        <v>47484</v>
      </c>
      <c r="C59654">
        <v>31.738903046000001</v>
      </c>
    </row>
    <row r="59655" spans="1:3" x14ac:dyDescent="0.25">
      <c r="A59655">
        <v>10989</v>
      </c>
      <c r="B59655" s="1">
        <f>DATE(2030,2,1) + TIME(0,0,0)</f>
        <v>47515</v>
      </c>
      <c r="C59655">
        <v>31.743122101000001</v>
      </c>
    </row>
    <row r="59656" spans="1:3" x14ac:dyDescent="0.25">
      <c r="A59656">
        <v>11017</v>
      </c>
      <c r="B59656" s="1">
        <f>DATE(2030,3,1) + TIME(0,0,0)</f>
        <v>47543</v>
      </c>
      <c r="C59656">
        <v>31.746923447</v>
      </c>
    </row>
    <row r="59657" spans="1:3" x14ac:dyDescent="0.25">
      <c r="A59657">
        <v>11048</v>
      </c>
      <c r="B59657" s="1">
        <f>DATE(2030,4,1) + TIME(0,0,0)</f>
        <v>47574</v>
      </c>
      <c r="C59657">
        <v>31.751121521000002</v>
      </c>
    </row>
    <row r="59658" spans="1:3" x14ac:dyDescent="0.25">
      <c r="A59658">
        <v>11078</v>
      </c>
      <c r="B59658" s="1">
        <f>DATE(2030,5,1) + TIME(0,0,0)</f>
        <v>47604</v>
      </c>
      <c r="C59658">
        <v>31.755174637</v>
      </c>
    </row>
    <row r="59659" spans="1:3" x14ac:dyDescent="0.25">
      <c r="A59659">
        <v>11109</v>
      </c>
      <c r="B59659" s="1">
        <f>DATE(2030,6,1) + TIME(0,0,0)</f>
        <v>47635</v>
      </c>
      <c r="C59659">
        <v>31.759353638</v>
      </c>
    </row>
    <row r="59660" spans="1:3" x14ac:dyDescent="0.25">
      <c r="A59660">
        <v>11139</v>
      </c>
      <c r="B59660" s="1">
        <f>DATE(2030,7,1) + TIME(0,0,0)</f>
        <v>47665</v>
      </c>
      <c r="C59660">
        <v>31.763387680000001</v>
      </c>
    </row>
    <row r="59661" spans="1:3" x14ac:dyDescent="0.25">
      <c r="A59661">
        <v>11170</v>
      </c>
      <c r="B59661" s="1">
        <f>DATE(2030,8,1) + TIME(0,0,0)</f>
        <v>47696</v>
      </c>
      <c r="C59661">
        <v>31.767547607000001</v>
      </c>
    </row>
    <row r="59662" spans="1:3" x14ac:dyDescent="0.25">
      <c r="A59662">
        <v>11201</v>
      </c>
      <c r="B59662" s="1">
        <f>DATE(2030,9,1) + TIME(0,0,0)</f>
        <v>47727</v>
      </c>
      <c r="C59662">
        <v>31.771696090999999</v>
      </c>
    </row>
    <row r="59663" spans="1:3" x14ac:dyDescent="0.25">
      <c r="A59663">
        <v>11231</v>
      </c>
      <c r="B59663" s="1">
        <f>DATE(2030,10,1) + TIME(0,0,0)</f>
        <v>47757</v>
      </c>
      <c r="C59663">
        <v>31.775701522999999</v>
      </c>
    </row>
    <row r="59664" spans="1:3" x14ac:dyDescent="0.25">
      <c r="A59664">
        <v>11262</v>
      </c>
      <c r="B59664" s="1">
        <f>DATE(2030,11,1) + TIME(0,0,0)</f>
        <v>47788</v>
      </c>
      <c r="C59664">
        <v>31.779830933</v>
      </c>
    </row>
    <row r="59665" spans="1:3" x14ac:dyDescent="0.25">
      <c r="A59665">
        <v>11292</v>
      </c>
      <c r="B59665" s="1">
        <f>DATE(2030,12,1) + TIME(0,0,0)</f>
        <v>47818</v>
      </c>
      <c r="C59665">
        <v>31.783817290999998</v>
      </c>
    </row>
    <row r="59666" spans="1:3" x14ac:dyDescent="0.25">
      <c r="A59666">
        <v>11323</v>
      </c>
      <c r="B59666" s="1">
        <f>DATE(2031,1,1) + TIME(0,0,0)</f>
        <v>47849</v>
      </c>
      <c r="C59666">
        <v>31.787927627999998</v>
      </c>
    </row>
    <row r="59667" spans="1:3" x14ac:dyDescent="0.25">
      <c r="A59667">
        <v>11354</v>
      </c>
      <c r="B59667" s="1">
        <f>DATE(2031,2,1) + TIME(0,0,0)</f>
        <v>47880</v>
      </c>
      <c r="C59667">
        <v>31.792028427000002</v>
      </c>
    </row>
    <row r="59668" spans="1:3" x14ac:dyDescent="0.25">
      <c r="A59668">
        <v>11382</v>
      </c>
      <c r="B59668" s="1">
        <f>DATE(2031,3,1) + TIME(0,0,0)</f>
        <v>47908</v>
      </c>
      <c r="C59668">
        <v>31.795722960999999</v>
      </c>
    </row>
    <row r="59669" spans="1:3" x14ac:dyDescent="0.25">
      <c r="A59669">
        <v>11413</v>
      </c>
      <c r="B59669" s="1">
        <f>DATE(2031,4,1) + TIME(0,0,0)</f>
        <v>47939</v>
      </c>
      <c r="C59669">
        <v>31.799804687999998</v>
      </c>
    </row>
    <row r="59670" spans="1:3" x14ac:dyDescent="0.25">
      <c r="A59670">
        <v>11443</v>
      </c>
      <c r="B59670" s="1">
        <f>DATE(2031,5,1) + TIME(0,0,0)</f>
        <v>47969</v>
      </c>
      <c r="C59670">
        <v>31.803747177000002</v>
      </c>
    </row>
    <row r="59671" spans="1:3" x14ac:dyDescent="0.25">
      <c r="A59671">
        <v>11474</v>
      </c>
      <c r="B59671" s="1">
        <f>DATE(2031,6,1) + TIME(0,0,0)</f>
        <v>48000</v>
      </c>
      <c r="C59671">
        <v>31.80780983</v>
      </c>
    </row>
    <row r="59672" spans="1:3" x14ac:dyDescent="0.25">
      <c r="A59672">
        <v>11504</v>
      </c>
      <c r="B59672" s="1">
        <f>DATE(2031,7,1) + TIME(0,0,0)</f>
        <v>48030</v>
      </c>
      <c r="C59672">
        <v>31.811733245999999</v>
      </c>
    </row>
    <row r="59673" spans="1:3" x14ac:dyDescent="0.25">
      <c r="A59673">
        <v>11535</v>
      </c>
      <c r="B59673" s="1">
        <f>DATE(2031,8,1) + TIME(0,0,0)</f>
        <v>48061</v>
      </c>
      <c r="C59673">
        <v>31.815776825</v>
      </c>
    </row>
    <row r="59674" spans="1:3" x14ac:dyDescent="0.25">
      <c r="A59674">
        <v>11566</v>
      </c>
      <c r="B59674" s="1">
        <f>DATE(2031,9,1) + TIME(0,0,0)</f>
        <v>48092</v>
      </c>
      <c r="C59674">
        <v>31.819812774999999</v>
      </c>
    </row>
    <row r="59675" spans="1:3" x14ac:dyDescent="0.25">
      <c r="A59675">
        <v>11596</v>
      </c>
      <c r="B59675" s="1">
        <f>DATE(2031,10,1) + TIME(0,0,0)</f>
        <v>48122</v>
      </c>
      <c r="C59675">
        <v>31.823707581000001</v>
      </c>
    </row>
    <row r="59676" spans="1:3" x14ac:dyDescent="0.25">
      <c r="A59676">
        <v>11627</v>
      </c>
      <c r="B59676" s="1">
        <f>DATE(2031,11,1) + TIME(0,0,0)</f>
        <v>48153</v>
      </c>
      <c r="C59676">
        <v>31.827724456999999</v>
      </c>
    </row>
    <row r="59677" spans="1:3" x14ac:dyDescent="0.25">
      <c r="A59677">
        <v>11657</v>
      </c>
      <c r="B59677" s="1">
        <f>DATE(2031,12,1) + TIME(0,0,0)</f>
        <v>48183</v>
      </c>
      <c r="C59677">
        <v>31.831604003999999</v>
      </c>
    </row>
    <row r="59678" spans="1:3" x14ac:dyDescent="0.25">
      <c r="A59678">
        <v>11688</v>
      </c>
      <c r="B59678" s="1">
        <f>DATE(2032,1,1) + TIME(0,0,0)</f>
        <v>48214</v>
      </c>
      <c r="C59678">
        <v>31.835601807</v>
      </c>
    </row>
    <row r="59679" spans="1:3" x14ac:dyDescent="0.25">
      <c r="A59679">
        <v>11719</v>
      </c>
      <c r="B59679" s="1">
        <f>DATE(2032,2,1) + TIME(0,0,0)</f>
        <v>48245</v>
      </c>
      <c r="C59679">
        <v>31.839591980000002</v>
      </c>
    </row>
    <row r="59680" spans="1:3" x14ac:dyDescent="0.25">
      <c r="A59680">
        <v>11748</v>
      </c>
      <c r="B59680" s="1">
        <f>DATE(2032,3,1) + TIME(0,0,0)</f>
        <v>48274</v>
      </c>
      <c r="C59680">
        <v>31.843317032000002</v>
      </c>
    </row>
    <row r="59681" spans="1:3" x14ac:dyDescent="0.25">
      <c r="A59681">
        <v>11779</v>
      </c>
      <c r="B59681" s="1">
        <f>DATE(2032,4,1) + TIME(0,0,0)</f>
        <v>48305</v>
      </c>
      <c r="C59681">
        <v>31.847288131999999</v>
      </c>
    </row>
    <row r="59682" spans="1:3" x14ac:dyDescent="0.25">
      <c r="A59682">
        <v>11809</v>
      </c>
      <c r="B59682" s="1">
        <f>DATE(2032,5,1) + TIME(0,0,0)</f>
        <v>48335</v>
      </c>
      <c r="C59682">
        <v>31.851123810000001</v>
      </c>
    </row>
    <row r="59683" spans="1:3" x14ac:dyDescent="0.25">
      <c r="A59683">
        <v>11840</v>
      </c>
      <c r="B59683" s="1">
        <f>DATE(2032,6,1) + TIME(0,0,0)</f>
        <v>48366</v>
      </c>
      <c r="C59683">
        <v>31.855079651</v>
      </c>
    </row>
    <row r="59684" spans="1:3" x14ac:dyDescent="0.25">
      <c r="A59684">
        <v>11870</v>
      </c>
      <c r="B59684" s="1">
        <f>DATE(2032,7,1) + TIME(0,0,0)</f>
        <v>48396</v>
      </c>
      <c r="C59684">
        <v>31.858898162999999</v>
      </c>
    </row>
    <row r="59685" spans="1:3" x14ac:dyDescent="0.25">
      <c r="A59685">
        <v>11901</v>
      </c>
      <c r="B59685" s="1">
        <f>DATE(2032,8,1) + TIME(0,0,0)</f>
        <v>48427</v>
      </c>
      <c r="C59685">
        <v>31.862834929999998</v>
      </c>
    </row>
    <row r="59686" spans="1:3" x14ac:dyDescent="0.25">
      <c r="A59686">
        <v>11932</v>
      </c>
      <c r="B59686" s="1">
        <f>DATE(2032,9,1) + TIME(0,0,0)</f>
        <v>48458</v>
      </c>
      <c r="C59686">
        <v>31.866764068999998</v>
      </c>
    </row>
    <row r="59687" spans="1:3" x14ac:dyDescent="0.25">
      <c r="A59687">
        <v>11962</v>
      </c>
      <c r="B59687" s="1">
        <f>DATE(2032,10,1) + TIME(0,0,0)</f>
        <v>48488</v>
      </c>
      <c r="C59687">
        <v>31.870557784999999</v>
      </c>
    </row>
    <row r="59688" spans="1:3" x14ac:dyDescent="0.25">
      <c r="A59688">
        <v>11993</v>
      </c>
      <c r="B59688" s="1">
        <f>DATE(2032,11,1) + TIME(0,0,0)</f>
        <v>48519</v>
      </c>
      <c r="C59688">
        <v>31.874469757</v>
      </c>
    </row>
    <row r="59689" spans="1:3" x14ac:dyDescent="0.25">
      <c r="A59689">
        <v>12023</v>
      </c>
      <c r="B59689" s="1">
        <f>DATE(2032,12,1) + TIME(0,0,0)</f>
        <v>48549</v>
      </c>
      <c r="C59689">
        <v>31.878246307000001</v>
      </c>
    </row>
    <row r="59690" spans="1:3" x14ac:dyDescent="0.25">
      <c r="A59690">
        <v>12054</v>
      </c>
      <c r="B59690" s="1">
        <f>DATE(2033,1,1) + TIME(0,0,0)</f>
        <v>48580</v>
      </c>
      <c r="C59690">
        <v>31.882141112999999</v>
      </c>
    </row>
    <row r="59691" spans="1:3" x14ac:dyDescent="0.25">
      <c r="A59691">
        <v>12085</v>
      </c>
      <c r="B59691" s="1">
        <f>DATE(2033,2,1) + TIME(0,0,0)</f>
        <v>48611</v>
      </c>
      <c r="C59691">
        <v>31.886028289999999</v>
      </c>
    </row>
    <row r="59692" spans="1:3" x14ac:dyDescent="0.25">
      <c r="A59692">
        <v>12113</v>
      </c>
      <c r="B59692" s="1">
        <f>DATE(2033,3,1) + TIME(0,0,0)</f>
        <v>48639</v>
      </c>
      <c r="C59692">
        <v>31.889530182000001</v>
      </c>
    </row>
    <row r="59693" spans="1:3" x14ac:dyDescent="0.25">
      <c r="A59693">
        <v>12144</v>
      </c>
      <c r="B59693" s="1">
        <f>DATE(2033,4,1) + TIME(0,0,0)</f>
        <v>48670</v>
      </c>
      <c r="C59693">
        <v>31.893400192000001</v>
      </c>
    </row>
    <row r="59694" spans="1:3" x14ac:dyDescent="0.25">
      <c r="A59694">
        <v>12174</v>
      </c>
      <c r="B59694" s="1">
        <f>DATE(2033,5,1) + TIME(0,0,0)</f>
        <v>48700</v>
      </c>
      <c r="C59694">
        <v>31.897138596000001</v>
      </c>
    </row>
    <row r="59695" spans="1:3" x14ac:dyDescent="0.25">
      <c r="A59695">
        <v>12205</v>
      </c>
      <c r="B59695" s="1">
        <f>DATE(2033,6,1) + TIME(0,0,0)</f>
        <v>48731</v>
      </c>
      <c r="C59695">
        <v>31.900991439999999</v>
      </c>
    </row>
    <row r="59696" spans="1:3" x14ac:dyDescent="0.25">
      <c r="A59696">
        <v>12235</v>
      </c>
      <c r="B59696" s="1">
        <f>DATE(2033,7,1) + TIME(0,0,0)</f>
        <v>48761</v>
      </c>
      <c r="C59696">
        <v>31.904714584000001</v>
      </c>
    </row>
    <row r="59697" spans="1:3" x14ac:dyDescent="0.25">
      <c r="A59697">
        <v>12266</v>
      </c>
      <c r="B59697" s="1">
        <f>DATE(2033,8,1) + TIME(0,0,0)</f>
        <v>48792</v>
      </c>
      <c r="C59697">
        <v>31.908550261999999</v>
      </c>
    </row>
    <row r="59698" spans="1:3" x14ac:dyDescent="0.25">
      <c r="A59698">
        <v>12297</v>
      </c>
      <c r="B59698" s="1">
        <f>DATE(2033,9,1) + TIME(0,0,0)</f>
        <v>48823</v>
      </c>
      <c r="C59698">
        <v>31.912380218999999</v>
      </c>
    </row>
    <row r="59699" spans="1:3" x14ac:dyDescent="0.25">
      <c r="A59699">
        <v>12327</v>
      </c>
      <c r="B59699" s="1">
        <f>DATE(2033,10,1) + TIME(0,0,0)</f>
        <v>48853</v>
      </c>
      <c r="C59699">
        <v>31.916078568</v>
      </c>
    </row>
    <row r="59700" spans="1:3" x14ac:dyDescent="0.25">
      <c r="A59700">
        <v>12358</v>
      </c>
      <c r="B59700" s="1">
        <f>DATE(2033,11,1) + TIME(0,0,0)</f>
        <v>48884</v>
      </c>
      <c r="C59700">
        <v>31.919891357000001</v>
      </c>
    </row>
    <row r="59701" spans="1:3" x14ac:dyDescent="0.25">
      <c r="A59701">
        <v>12388</v>
      </c>
      <c r="B59701" s="1">
        <f>DATE(2033,12,1) + TIME(0,0,0)</f>
        <v>48914</v>
      </c>
      <c r="C59701">
        <v>31.923574448</v>
      </c>
    </row>
    <row r="59702" spans="1:3" x14ac:dyDescent="0.25">
      <c r="A59702">
        <v>12419</v>
      </c>
      <c r="B59702" s="1">
        <f>DATE(2034,1,1) + TIME(0,0,0)</f>
        <v>48945</v>
      </c>
      <c r="C59702">
        <v>31.927371979</v>
      </c>
    </row>
    <row r="59703" spans="1:3" x14ac:dyDescent="0.25">
      <c r="A59703">
        <v>12450</v>
      </c>
      <c r="B59703" s="1">
        <f>DATE(2034,2,1) + TIME(0,0,0)</f>
        <v>48976</v>
      </c>
      <c r="C59703">
        <v>31.931161880000001</v>
      </c>
    </row>
    <row r="59704" spans="1:3" x14ac:dyDescent="0.25">
      <c r="A59704">
        <v>12478</v>
      </c>
      <c r="B59704" s="1">
        <f>DATE(2034,3,1) + TIME(0,0,0)</f>
        <v>49004</v>
      </c>
      <c r="C59704">
        <v>31.934577942000001</v>
      </c>
    </row>
    <row r="59705" spans="1:3" x14ac:dyDescent="0.25">
      <c r="A59705">
        <v>12509</v>
      </c>
      <c r="B59705" s="1">
        <f>DATE(2034,4,1) + TIME(0,0,0)</f>
        <v>49035</v>
      </c>
      <c r="C59705">
        <v>31.938352585000001</v>
      </c>
    </row>
    <row r="59706" spans="1:3" x14ac:dyDescent="0.25">
      <c r="A59706">
        <v>12539</v>
      </c>
      <c r="B59706" s="1">
        <f>DATE(2034,5,1) + TIME(0,0,0)</f>
        <v>49065</v>
      </c>
      <c r="C59706">
        <v>31.941997528000002</v>
      </c>
    </row>
    <row r="59707" spans="1:3" x14ac:dyDescent="0.25">
      <c r="A59707">
        <v>12570</v>
      </c>
      <c r="B59707" s="1">
        <f>DATE(2034,6,1) + TIME(0,0,0)</f>
        <v>49096</v>
      </c>
      <c r="C59707">
        <v>31.945756912</v>
      </c>
    </row>
    <row r="59708" spans="1:3" x14ac:dyDescent="0.25">
      <c r="A59708">
        <v>12600</v>
      </c>
      <c r="B59708" s="1">
        <f>DATE(2034,7,1) + TIME(0,0,0)</f>
        <v>49126</v>
      </c>
      <c r="C59708">
        <v>31.949388504000002</v>
      </c>
    </row>
    <row r="59709" spans="1:3" x14ac:dyDescent="0.25">
      <c r="A59709">
        <v>12631</v>
      </c>
      <c r="B59709" s="1">
        <f>DATE(2034,8,1) + TIME(0,0,0)</f>
        <v>49157</v>
      </c>
      <c r="C59709">
        <v>31.953132628999999</v>
      </c>
    </row>
    <row r="59710" spans="1:3" x14ac:dyDescent="0.25">
      <c r="A59710">
        <v>12662</v>
      </c>
      <c r="B59710" s="1">
        <f>DATE(2034,9,1) + TIME(0,0,0)</f>
        <v>49188</v>
      </c>
      <c r="C59710">
        <v>31.956869125000001</v>
      </c>
    </row>
    <row r="59711" spans="1:3" x14ac:dyDescent="0.25">
      <c r="A59711">
        <v>12692</v>
      </c>
      <c r="B59711" s="1">
        <f>DATE(2034,10,1) + TIME(0,0,0)</f>
        <v>49218</v>
      </c>
      <c r="C59711">
        <v>31.960475922000001</v>
      </c>
    </row>
    <row r="59712" spans="1:3" x14ac:dyDescent="0.25">
      <c r="A59712">
        <v>12723</v>
      </c>
      <c r="B59712" s="1">
        <f>DATE(2034,11,1) + TIME(0,0,0)</f>
        <v>49249</v>
      </c>
      <c r="C59712">
        <v>31.964199065999999</v>
      </c>
    </row>
    <row r="59713" spans="1:3" x14ac:dyDescent="0.25">
      <c r="A59713">
        <v>12753</v>
      </c>
      <c r="B59713" s="1">
        <f>DATE(2034,12,1) + TIME(0,0,0)</f>
        <v>49279</v>
      </c>
      <c r="C59713">
        <v>31.967792510999999</v>
      </c>
    </row>
    <row r="59714" spans="1:3" x14ac:dyDescent="0.25">
      <c r="A59714">
        <v>12784</v>
      </c>
      <c r="B59714" s="1">
        <f>DATE(2035,1,1) + TIME(0,0,0)</f>
        <v>49310</v>
      </c>
      <c r="C59714">
        <v>31.971498488999998</v>
      </c>
    </row>
    <row r="59715" spans="1:3" x14ac:dyDescent="0.25">
      <c r="A59715">
        <v>12815</v>
      </c>
      <c r="B59715" s="1">
        <f>DATE(2035,2,1) + TIME(0,0,0)</f>
        <v>49341</v>
      </c>
      <c r="C59715">
        <v>31.975198746</v>
      </c>
    </row>
    <row r="59716" spans="1:3" x14ac:dyDescent="0.25">
      <c r="A59716">
        <v>12843</v>
      </c>
      <c r="B59716" s="1">
        <f>DATE(2035,3,1) + TIME(0,0,0)</f>
        <v>49369</v>
      </c>
      <c r="C59716">
        <v>31.978532790999999</v>
      </c>
    </row>
    <row r="59717" spans="1:3" x14ac:dyDescent="0.25">
      <c r="A59717">
        <v>12874</v>
      </c>
      <c r="B59717" s="1">
        <f>DATE(2035,4,1) + TIME(0,0,0)</f>
        <v>49400</v>
      </c>
      <c r="C59717">
        <v>31.982217789</v>
      </c>
    </row>
    <row r="59718" spans="1:3" x14ac:dyDescent="0.25">
      <c r="A59718">
        <v>12904</v>
      </c>
      <c r="B59718" s="1">
        <f>DATE(2035,5,1) + TIME(0,0,0)</f>
        <v>49430</v>
      </c>
      <c r="C59718">
        <v>31.985776901000001</v>
      </c>
    </row>
    <row r="59719" spans="1:3" x14ac:dyDescent="0.25">
      <c r="A59719">
        <v>12935</v>
      </c>
      <c r="B59719" s="1">
        <f>DATE(2035,6,1) + TIME(0,0,0)</f>
        <v>49461</v>
      </c>
      <c r="C59719">
        <v>31.989448546999999</v>
      </c>
    </row>
    <row r="59720" spans="1:3" x14ac:dyDescent="0.25">
      <c r="A59720">
        <v>12965</v>
      </c>
      <c r="B59720" s="1">
        <f>DATE(2035,7,1) + TIME(0,0,0)</f>
        <v>49491</v>
      </c>
      <c r="C59720">
        <v>31.992992400999999</v>
      </c>
    </row>
    <row r="59721" spans="1:3" x14ac:dyDescent="0.25">
      <c r="A59721">
        <v>12996</v>
      </c>
      <c r="B59721" s="1">
        <f>DATE(2035,8,1) + TIME(0,0,0)</f>
        <v>49522</v>
      </c>
      <c r="C59721">
        <v>31.996648788000002</v>
      </c>
    </row>
    <row r="59722" spans="1:3" x14ac:dyDescent="0.25">
      <c r="A59722">
        <v>13027</v>
      </c>
      <c r="B59722" s="1">
        <f>DATE(2035,9,1) + TIME(0,0,0)</f>
        <v>49553</v>
      </c>
      <c r="C59722">
        <v>32.000297545999999</v>
      </c>
    </row>
    <row r="59723" spans="1:3" x14ac:dyDescent="0.25">
      <c r="A59723">
        <v>13057</v>
      </c>
      <c r="B59723" s="1">
        <f>DATE(2035,10,1) + TIME(0,0,0)</f>
        <v>49583</v>
      </c>
      <c r="C59723">
        <v>32.003822327000002</v>
      </c>
    </row>
    <row r="59724" spans="1:3" x14ac:dyDescent="0.25">
      <c r="A59724">
        <v>13088</v>
      </c>
      <c r="B59724" s="1">
        <f>DATE(2035,11,1) + TIME(0,0,0)</f>
        <v>49614</v>
      </c>
      <c r="C59724">
        <v>32.007457733000003</v>
      </c>
    </row>
    <row r="59725" spans="1:3" x14ac:dyDescent="0.25">
      <c r="A59725">
        <v>13118</v>
      </c>
      <c r="B59725" s="1">
        <f>DATE(2035,12,1) + TIME(0,0,0)</f>
        <v>49644</v>
      </c>
      <c r="C59725">
        <v>32.010971069</v>
      </c>
    </row>
    <row r="59726" spans="1:3" x14ac:dyDescent="0.25">
      <c r="A59726">
        <v>13149</v>
      </c>
      <c r="B59726" s="1">
        <f>DATE(2036,1,1) + TIME(0,0,0)</f>
        <v>49675</v>
      </c>
      <c r="C59726">
        <v>32.014591217000003</v>
      </c>
    </row>
    <row r="59727" spans="1:3" x14ac:dyDescent="0.25">
      <c r="A59727">
        <v>13180</v>
      </c>
      <c r="B59727" s="1">
        <f>DATE(2036,2,1) + TIME(0,0,0)</f>
        <v>49706</v>
      </c>
      <c r="C59727">
        <v>32.018203735</v>
      </c>
    </row>
    <row r="59728" spans="1:3" x14ac:dyDescent="0.25">
      <c r="A59728">
        <v>13209</v>
      </c>
      <c r="B59728" s="1">
        <f>DATE(2036,3,1) + TIME(0,0,0)</f>
        <v>49735</v>
      </c>
      <c r="C59728">
        <v>32.021579742</v>
      </c>
    </row>
    <row r="59729" spans="1:3" x14ac:dyDescent="0.25">
      <c r="A59729">
        <v>13240</v>
      </c>
      <c r="B59729" s="1">
        <f>DATE(2036,4,1) + TIME(0,0,0)</f>
        <v>49766</v>
      </c>
      <c r="C59729">
        <v>32.025180816999999</v>
      </c>
    </row>
    <row r="59730" spans="1:3" x14ac:dyDescent="0.25">
      <c r="A59730">
        <v>13270</v>
      </c>
      <c r="B59730" s="1">
        <f>DATE(2036,5,1) + TIME(0,0,0)</f>
        <v>49796</v>
      </c>
      <c r="C59730">
        <v>32.028659820999998</v>
      </c>
    </row>
    <row r="59731" spans="1:3" x14ac:dyDescent="0.25">
      <c r="A59731">
        <v>13301</v>
      </c>
      <c r="B59731" s="1">
        <f>DATE(2036,6,1) + TIME(0,0,0)</f>
        <v>49827</v>
      </c>
      <c r="C59731">
        <v>32.032245635999999</v>
      </c>
    </row>
    <row r="59732" spans="1:3" x14ac:dyDescent="0.25">
      <c r="A59732">
        <v>13331</v>
      </c>
      <c r="B59732" s="1">
        <f>DATE(2036,7,1) + TIME(0,0,0)</f>
        <v>49857</v>
      </c>
      <c r="C59732">
        <v>32.035709380999997</v>
      </c>
    </row>
    <row r="59733" spans="1:3" x14ac:dyDescent="0.25">
      <c r="A59733">
        <v>13362</v>
      </c>
      <c r="B59733" s="1">
        <f>DATE(2036,8,1) + TIME(0,0,0)</f>
        <v>49888</v>
      </c>
      <c r="C59733">
        <v>32.039283752000003</v>
      </c>
    </row>
    <row r="59734" spans="1:3" x14ac:dyDescent="0.25">
      <c r="A59734">
        <v>13393</v>
      </c>
      <c r="B59734" s="1">
        <f>DATE(2036,9,1) + TIME(0,0,0)</f>
        <v>49919</v>
      </c>
      <c r="C59734">
        <v>32.042850494</v>
      </c>
    </row>
    <row r="59735" spans="1:3" x14ac:dyDescent="0.25">
      <c r="A59735">
        <v>13423</v>
      </c>
      <c r="B59735" s="1">
        <f>DATE(2036,10,1) + TIME(0,0,0)</f>
        <v>49949</v>
      </c>
      <c r="C59735">
        <v>32.046298981</v>
      </c>
    </row>
    <row r="59736" spans="1:3" x14ac:dyDescent="0.25">
      <c r="A59736">
        <v>13454</v>
      </c>
      <c r="B59736" s="1">
        <f>DATE(2036,11,1) + TIME(0,0,0)</f>
        <v>49980</v>
      </c>
      <c r="C59736">
        <v>32.049850464000002</v>
      </c>
    </row>
    <row r="59737" spans="1:3" x14ac:dyDescent="0.25">
      <c r="A59737">
        <v>13484</v>
      </c>
      <c r="B59737" s="1">
        <f>DATE(2036,12,1) + TIME(0,0,0)</f>
        <v>50010</v>
      </c>
      <c r="C59737">
        <v>32.053283690999997</v>
      </c>
    </row>
    <row r="59738" spans="1:3" x14ac:dyDescent="0.25">
      <c r="A59738">
        <v>13515</v>
      </c>
      <c r="B59738" s="1">
        <f>DATE(2037,1,1) + TIME(0,0,0)</f>
        <v>50041</v>
      </c>
      <c r="C59738">
        <v>32.056827544999997</v>
      </c>
    </row>
    <row r="59739" spans="1:3" x14ac:dyDescent="0.25">
      <c r="A59739">
        <v>13546</v>
      </c>
      <c r="B59739" s="1">
        <f>DATE(2037,2,1) + TIME(0,0,0)</f>
        <v>50072</v>
      </c>
      <c r="C59739">
        <v>32.060359955000003</v>
      </c>
    </row>
    <row r="59740" spans="1:3" x14ac:dyDescent="0.25">
      <c r="A59740">
        <v>13574</v>
      </c>
      <c r="B59740" s="1">
        <f>DATE(2037,3,1) + TIME(0,0,0)</f>
        <v>50100</v>
      </c>
      <c r="C59740">
        <v>32.063545226999999</v>
      </c>
    </row>
    <row r="59741" spans="1:3" x14ac:dyDescent="0.25">
      <c r="A59741">
        <v>13605</v>
      </c>
      <c r="B59741" s="1">
        <f>DATE(2037,4,1) + TIME(0,0,0)</f>
        <v>50131</v>
      </c>
      <c r="C59741">
        <v>32.067070006999998</v>
      </c>
    </row>
    <row r="59742" spans="1:3" x14ac:dyDescent="0.25">
      <c r="A59742">
        <v>13635</v>
      </c>
      <c r="B59742" s="1">
        <f>DATE(2037,5,1) + TIME(0,0,0)</f>
        <v>50161</v>
      </c>
      <c r="C59742">
        <v>32.070468902999998</v>
      </c>
    </row>
    <row r="59743" spans="1:3" x14ac:dyDescent="0.25">
      <c r="A59743">
        <v>13666</v>
      </c>
      <c r="B59743" s="1">
        <f>DATE(2037,6,1) + TIME(0,0,0)</f>
        <v>50192</v>
      </c>
      <c r="C59743">
        <v>32.073978424000003</v>
      </c>
    </row>
    <row r="59744" spans="1:3" x14ac:dyDescent="0.25">
      <c r="A59744">
        <v>13696</v>
      </c>
      <c r="B59744" s="1">
        <f>DATE(2037,7,1) + TIME(0,0,0)</f>
        <v>50222</v>
      </c>
      <c r="C59744">
        <v>32.077369689999998</v>
      </c>
    </row>
    <row r="59745" spans="1:3" x14ac:dyDescent="0.25">
      <c r="A59745">
        <v>13727</v>
      </c>
      <c r="B59745" s="1">
        <f>DATE(2037,8,1) + TIME(0,0,0)</f>
        <v>50253</v>
      </c>
      <c r="C59745">
        <v>32.080867767000001</v>
      </c>
    </row>
    <row r="59746" spans="1:3" x14ac:dyDescent="0.25">
      <c r="A59746">
        <v>13758</v>
      </c>
      <c r="B59746" s="1">
        <f>DATE(2037,9,1) + TIME(0,0,0)</f>
        <v>50284</v>
      </c>
      <c r="C59746">
        <v>32.084358215000002</v>
      </c>
    </row>
    <row r="59747" spans="1:3" x14ac:dyDescent="0.25">
      <c r="A59747">
        <v>13788</v>
      </c>
      <c r="B59747" s="1">
        <f>DATE(2037,10,1) + TIME(0,0,0)</f>
        <v>50314</v>
      </c>
      <c r="C59747">
        <v>32.087726592999999</v>
      </c>
    </row>
    <row r="59748" spans="1:3" x14ac:dyDescent="0.25">
      <c r="A59748">
        <v>13819</v>
      </c>
      <c r="B59748" s="1">
        <f>DATE(2037,11,1) + TIME(0,0,0)</f>
        <v>50345</v>
      </c>
      <c r="C59748">
        <v>32.091205596999998</v>
      </c>
    </row>
    <row r="59749" spans="1:3" x14ac:dyDescent="0.25">
      <c r="A59749">
        <v>13849</v>
      </c>
      <c r="B59749" s="1">
        <f>DATE(2037,12,1) + TIME(0,0,0)</f>
        <v>50375</v>
      </c>
      <c r="C59749">
        <v>32.094566344999997</v>
      </c>
    </row>
    <row r="59750" spans="1:3" x14ac:dyDescent="0.25">
      <c r="A59750">
        <v>13880</v>
      </c>
      <c r="B59750" s="1">
        <f>DATE(2038,1,1) + TIME(0,0,0)</f>
        <v>50406</v>
      </c>
      <c r="C59750">
        <v>32.098030090000002</v>
      </c>
    </row>
    <row r="59751" spans="1:3" x14ac:dyDescent="0.25">
      <c r="A59751">
        <v>13911</v>
      </c>
      <c r="B59751" s="1">
        <f>DATE(2038,2,1) + TIME(0,0,0)</f>
        <v>50437</v>
      </c>
      <c r="C59751">
        <v>32.101490020999996</v>
      </c>
    </row>
    <row r="59752" spans="1:3" x14ac:dyDescent="0.25">
      <c r="A59752">
        <v>13939</v>
      </c>
      <c r="B59752" s="1">
        <f>DATE(2038,3,1) + TIME(0,0,0)</f>
        <v>50465</v>
      </c>
      <c r="C59752">
        <v>32.104610442999999</v>
      </c>
    </row>
    <row r="59753" spans="1:3" x14ac:dyDescent="0.25">
      <c r="A59753">
        <v>13970</v>
      </c>
      <c r="B59753" s="1">
        <f>DATE(2038,4,1) + TIME(0,0,0)</f>
        <v>50496</v>
      </c>
      <c r="C59753">
        <v>32.108058929000002</v>
      </c>
    </row>
    <row r="59754" spans="1:3" x14ac:dyDescent="0.25">
      <c r="A59754">
        <v>14000</v>
      </c>
      <c r="B59754" s="1">
        <f>DATE(2038,5,1) + TIME(0,0,0)</f>
        <v>50526</v>
      </c>
      <c r="C59754">
        <v>32.111389160000002</v>
      </c>
    </row>
    <row r="59755" spans="1:3" x14ac:dyDescent="0.25">
      <c r="A59755">
        <v>14031</v>
      </c>
      <c r="B59755" s="1">
        <f>DATE(2038,6,1) + TIME(0,0,0)</f>
        <v>50557</v>
      </c>
      <c r="C59755">
        <v>32.114822388</v>
      </c>
    </row>
    <row r="59756" spans="1:3" x14ac:dyDescent="0.25">
      <c r="A59756">
        <v>14061</v>
      </c>
      <c r="B59756" s="1">
        <f>DATE(2038,7,1) + TIME(0,0,0)</f>
        <v>50587</v>
      </c>
      <c r="C59756">
        <v>32.118141174000002</v>
      </c>
    </row>
    <row r="59757" spans="1:3" x14ac:dyDescent="0.25">
      <c r="A59757">
        <v>14092</v>
      </c>
      <c r="B59757" s="1">
        <f>DATE(2038,8,1) + TIME(0,0,0)</f>
        <v>50618</v>
      </c>
      <c r="C59757">
        <v>32.121566772000001</v>
      </c>
    </row>
    <row r="59758" spans="1:3" x14ac:dyDescent="0.25">
      <c r="A59758">
        <v>14123</v>
      </c>
      <c r="B59758" s="1">
        <f>DATE(2038,9,1) + TIME(0,0,0)</f>
        <v>50649</v>
      </c>
      <c r="C59758">
        <v>32.124984740999999</v>
      </c>
    </row>
    <row r="59759" spans="1:3" x14ac:dyDescent="0.25">
      <c r="A59759">
        <v>14153</v>
      </c>
      <c r="B59759" s="1">
        <f>DATE(2038,10,1) + TIME(0,0,0)</f>
        <v>50679</v>
      </c>
      <c r="C59759">
        <v>32.128288269000002</v>
      </c>
    </row>
    <row r="59760" spans="1:3" x14ac:dyDescent="0.25">
      <c r="A59760">
        <v>14184</v>
      </c>
      <c r="B59760" s="1">
        <f>DATE(2038,11,1) + TIME(0,0,0)</f>
        <v>50710</v>
      </c>
      <c r="C59760">
        <v>32.131694793999998</v>
      </c>
    </row>
    <row r="59761" spans="1:3" x14ac:dyDescent="0.25">
      <c r="A59761">
        <v>14214</v>
      </c>
      <c r="B59761" s="1">
        <f>DATE(2038,12,1) + TIME(0,0,0)</f>
        <v>50740</v>
      </c>
      <c r="C59761">
        <v>32.134983063</v>
      </c>
    </row>
    <row r="59762" spans="1:3" x14ac:dyDescent="0.25">
      <c r="A59762">
        <v>14245</v>
      </c>
      <c r="B59762" s="1">
        <f>DATE(2039,1,1) + TIME(0,0,0)</f>
        <v>50771</v>
      </c>
      <c r="C59762">
        <v>32.138378142999997</v>
      </c>
    </row>
    <row r="59763" spans="1:3" x14ac:dyDescent="0.25">
      <c r="A59763">
        <v>14276</v>
      </c>
      <c r="B59763" s="1">
        <f>DATE(2039,2,1) + TIME(0,0,0)</f>
        <v>50802</v>
      </c>
      <c r="C59763">
        <v>32.141765593999999</v>
      </c>
    </row>
    <row r="59764" spans="1:3" x14ac:dyDescent="0.25">
      <c r="A59764">
        <v>14304</v>
      </c>
      <c r="B59764" s="1">
        <f>DATE(2039,3,1) + TIME(0,0,0)</f>
        <v>50830</v>
      </c>
      <c r="C59764">
        <v>32.144824982000003</v>
      </c>
    </row>
    <row r="59765" spans="1:3" x14ac:dyDescent="0.25">
      <c r="A59765">
        <v>14335</v>
      </c>
      <c r="B59765" s="1">
        <f>DATE(2039,4,1) + TIME(0,0,0)</f>
        <v>50861</v>
      </c>
      <c r="C59765">
        <v>32.148200989000003</v>
      </c>
    </row>
    <row r="59766" spans="1:3" x14ac:dyDescent="0.25">
      <c r="A59766">
        <v>14365</v>
      </c>
      <c r="B59766" s="1">
        <f>DATE(2039,5,1) + TIME(0,0,0)</f>
        <v>50891</v>
      </c>
      <c r="C59766">
        <v>32.151466370000001</v>
      </c>
    </row>
    <row r="59767" spans="1:3" x14ac:dyDescent="0.25">
      <c r="A59767">
        <v>14396</v>
      </c>
      <c r="B59767" s="1">
        <f>DATE(2039,6,1) + TIME(0,0,0)</f>
        <v>50922</v>
      </c>
      <c r="C59767">
        <v>32.154830933</v>
      </c>
    </row>
    <row r="59768" spans="1:3" x14ac:dyDescent="0.25">
      <c r="A59768">
        <v>14426</v>
      </c>
      <c r="B59768" s="1">
        <f>DATE(2039,7,1) + TIME(0,0,0)</f>
        <v>50952</v>
      </c>
      <c r="C59768">
        <v>32.158084869</v>
      </c>
    </row>
    <row r="59769" spans="1:3" x14ac:dyDescent="0.25">
      <c r="A59769">
        <v>14457</v>
      </c>
      <c r="B59769" s="1">
        <f>DATE(2039,8,1) + TIME(0,0,0)</f>
        <v>50983</v>
      </c>
      <c r="C59769">
        <v>32.161437988000003</v>
      </c>
    </row>
    <row r="59770" spans="1:3" x14ac:dyDescent="0.25">
      <c r="A59770">
        <v>14488</v>
      </c>
      <c r="B59770" s="1">
        <f>DATE(2039,9,1) + TIME(0,0,0)</f>
        <v>51014</v>
      </c>
      <c r="C59770">
        <v>32.164787292</v>
      </c>
    </row>
    <row r="59771" spans="1:3" x14ac:dyDescent="0.25">
      <c r="A59771">
        <v>14518</v>
      </c>
      <c r="B59771" s="1">
        <f>DATE(2039,10,1) + TIME(0,0,0)</f>
        <v>51044</v>
      </c>
      <c r="C59771">
        <v>32.168025970000002</v>
      </c>
    </row>
    <row r="59772" spans="1:3" x14ac:dyDescent="0.25">
      <c r="A59772">
        <v>14549</v>
      </c>
      <c r="B59772" s="1">
        <f>DATE(2039,11,1) + TIME(0,0,0)</f>
        <v>51075</v>
      </c>
      <c r="C59772">
        <v>32.171363831000001</v>
      </c>
    </row>
    <row r="59773" spans="1:3" x14ac:dyDescent="0.25">
      <c r="A59773">
        <v>14579</v>
      </c>
      <c r="B59773" s="1">
        <f>DATE(2039,12,1) + TIME(0,0,0)</f>
        <v>51105</v>
      </c>
      <c r="C59773">
        <v>32.174591063999998</v>
      </c>
    </row>
    <row r="59774" spans="1:3" x14ac:dyDescent="0.25">
      <c r="A59774">
        <v>14610</v>
      </c>
      <c r="B59774" s="1">
        <f>DATE(2040,1,1) + TIME(0,0,0)</f>
        <v>51136</v>
      </c>
      <c r="C59774">
        <v>32.177917479999998</v>
      </c>
    </row>
    <row r="59775" spans="1:3" x14ac:dyDescent="0.25">
      <c r="A59775">
        <v>14641</v>
      </c>
      <c r="B59775" s="1">
        <f>DATE(2040,2,1) + TIME(0,0,0)</f>
        <v>51167</v>
      </c>
      <c r="C59775">
        <v>32.181240082000002</v>
      </c>
    </row>
    <row r="59776" spans="1:3" x14ac:dyDescent="0.25">
      <c r="A59776">
        <v>14670</v>
      </c>
      <c r="B59776" s="1">
        <f>DATE(2040,3,1) + TIME(0,0,0)</f>
        <v>51196</v>
      </c>
      <c r="C59776">
        <v>32.184345245000003</v>
      </c>
    </row>
    <row r="59777" spans="1:3" x14ac:dyDescent="0.25">
      <c r="A59777">
        <v>14701</v>
      </c>
      <c r="B59777" s="1">
        <f>DATE(2040,4,1) + TIME(0,0,0)</f>
        <v>51227</v>
      </c>
      <c r="C59777">
        <v>32.187656402999998</v>
      </c>
    </row>
    <row r="59778" spans="1:3" x14ac:dyDescent="0.25">
      <c r="A59778">
        <v>14731</v>
      </c>
      <c r="B59778" s="1">
        <f>DATE(2040,5,1) + TIME(0,0,0)</f>
        <v>51257</v>
      </c>
      <c r="C59778">
        <v>32.190856934000003</v>
      </c>
    </row>
    <row r="59779" spans="1:3" x14ac:dyDescent="0.25">
      <c r="A59779">
        <v>14762</v>
      </c>
      <c r="B59779" s="1">
        <f>DATE(2040,6,1) + TIME(0,0,0)</f>
        <v>51288</v>
      </c>
      <c r="C59779">
        <v>32.194156647</v>
      </c>
    </row>
    <row r="59780" spans="1:3" x14ac:dyDescent="0.25">
      <c r="A59780">
        <v>14792</v>
      </c>
      <c r="B59780" s="1">
        <f>DATE(2040,7,1) + TIME(0,0,0)</f>
        <v>51318</v>
      </c>
      <c r="C59780">
        <v>32.197345734000002</v>
      </c>
    </row>
    <row r="59781" spans="1:3" x14ac:dyDescent="0.25">
      <c r="A59781">
        <v>14823</v>
      </c>
      <c r="B59781" s="1">
        <f>DATE(2040,8,1) + TIME(0,0,0)</f>
        <v>51349</v>
      </c>
      <c r="C59781">
        <v>32.200637817</v>
      </c>
    </row>
    <row r="59782" spans="1:3" x14ac:dyDescent="0.25">
      <c r="A59782">
        <v>14854</v>
      </c>
      <c r="B59782" s="1">
        <f>DATE(2040,9,1) + TIME(0,0,0)</f>
        <v>51380</v>
      </c>
      <c r="C59782">
        <v>32.203922272</v>
      </c>
    </row>
    <row r="59783" spans="1:3" x14ac:dyDescent="0.25">
      <c r="A59783">
        <v>14884</v>
      </c>
      <c r="B59783" s="1">
        <f>DATE(2040,10,1) + TIME(0,0,0)</f>
        <v>51410</v>
      </c>
      <c r="C59783">
        <v>32.207096100000001</v>
      </c>
    </row>
    <row r="59784" spans="1:3" x14ac:dyDescent="0.25">
      <c r="A59784">
        <v>14915</v>
      </c>
      <c r="B59784" s="1">
        <f>DATE(2040,11,1) + TIME(0,0,0)</f>
        <v>51441</v>
      </c>
      <c r="C59784">
        <v>32.210372925000001</v>
      </c>
    </row>
    <row r="59785" spans="1:3" x14ac:dyDescent="0.25">
      <c r="A59785">
        <v>14945</v>
      </c>
      <c r="B59785" s="1">
        <f>DATE(2040,12,1) + TIME(0,0,0)</f>
        <v>51471</v>
      </c>
      <c r="C59785">
        <v>32.213535309000001</v>
      </c>
    </row>
    <row r="59786" spans="1:3" x14ac:dyDescent="0.25">
      <c r="A59786">
        <v>14976</v>
      </c>
      <c r="B59786" s="1">
        <f>DATE(2041,1,1) + TIME(0,0,0)</f>
        <v>51502</v>
      </c>
      <c r="C59786">
        <v>32.216800689999999</v>
      </c>
    </row>
    <row r="59787" spans="1:3" x14ac:dyDescent="0.25">
      <c r="A59787">
        <v>15007</v>
      </c>
      <c r="B59787" s="1">
        <f>DATE(2041,2,1) + TIME(0,0,0)</f>
        <v>51533</v>
      </c>
      <c r="C59787">
        <v>32.220058440999999</v>
      </c>
    </row>
    <row r="59788" spans="1:3" x14ac:dyDescent="0.25">
      <c r="A59788">
        <v>15035</v>
      </c>
      <c r="B59788" s="1">
        <f>DATE(2041,3,1) + TIME(0,0,0)</f>
        <v>51561</v>
      </c>
      <c r="C59788">
        <v>32.222999573000003</v>
      </c>
    </row>
    <row r="59789" spans="1:3" x14ac:dyDescent="0.25">
      <c r="A59789">
        <v>15066</v>
      </c>
      <c r="B59789" s="1">
        <f>DATE(2041,4,1) + TIME(0,0,0)</f>
        <v>51592</v>
      </c>
      <c r="C59789">
        <v>32.226249695</v>
      </c>
    </row>
    <row r="59790" spans="1:3" x14ac:dyDescent="0.25">
      <c r="A59790">
        <v>15096</v>
      </c>
      <c r="B59790" s="1">
        <f>DATE(2041,5,1) + TIME(0,0,0)</f>
        <v>51622</v>
      </c>
      <c r="C59790">
        <v>32.229385376000003</v>
      </c>
    </row>
    <row r="59791" spans="1:3" x14ac:dyDescent="0.25">
      <c r="A59791">
        <v>15127</v>
      </c>
      <c r="B59791" s="1">
        <f>DATE(2041,6,1) + TIME(0,0,0)</f>
        <v>51653</v>
      </c>
      <c r="C59791">
        <v>32.232624053999999</v>
      </c>
    </row>
    <row r="59792" spans="1:3" x14ac:dyDescent="0.25">
      <c r="A59792">
        <v>15157</v>
      </c>
      <c r="B59792" s="1">
        <f>DATE(2041,7,1) + TIME(0,0,0)</f>
        <v>51683</v>
      </c>
      <c r="C59792">
        <v>32.235752106</v>
      </c>
    </row>
    <row r="59793" spans="1:3" x14ac:dyDescent="0.25">
      <c r="A59793">
        <v>15188</v>
      </c>
      <c r="B59793" s="1">
        <f>DATE(2041,8,1) + TIME(0,0,0)</f>
        <v>51714</v>
      </c>
      <c r="C59793">
        <v>32.23897934</v>
      </c>
    </row>
    <row r="59794" spans="1:3" x14ac:dyDescent="0.25">
      <c r="A59794">
        <v>15219</v>
      </c>
      <c r="B59794" s="1">
        <f>DATE(2041,9,1) + TIME(0,0,0)</f>
        <v>51745</v>
      </c>
      <c r="C59794">
        <v>32.242202759000001</v>
      </c>
    </row>
    <row r="59795" spans="1:3" x14ac:dyDescent="0.25">
      <c r="A59795">
        <v>15249</v>
      </c>
      <c r="B59795" s="1">
        <f>DATE(2041,10,1) + TIME(0,0,0)</f>
        <v>51775</v>
      </c>
      <c r="C59795">
        <v>32.245315552000001</v>
      </c>
    </row>
    <row r="59796" spans="1:3" x14ac:dyDescent="0.25">
      <c r="A59796">
        <v>15280</v>
      </c>
      <c r="B59796" s="1">
        <f>DATE(2041,11,1) + TIME(0,0,0)</f>
        <v>51806</v>
      </c>
      <c r="C59796">
        <v>32.248527527</v>
      </c>
    </row>
    <row r="59797" spans="1:3" x14ac:dyDescent="0.25">
      <c r="A59797">
        <v>15310</v>
      </c>
      <c r="B59797" s="1">
        <f>DATE(2041,12,1) + TIME(0,0,0)</f>
        <v>51836</v>
      </c>
      <c r="C59797">
        <v>32.251628875999998</v>
      </c>
    </row>
    <row r="59798" spans="1:3" x14ac:dyDescent="0.25">
      <c r="A59798">
        <v>15341</v>
      </c>
      <c r="B59798" s="1">
        <f>DATE(2042,1,1) + TIME(0,0,0)</f>
        <v>51867</v>
      </c>
      <c r="C59798">
        <v>32.254829407000003</v>
      </c>
    </row>
    <row r="59799" spans="1:3" x14ac:dyDescent="0.25">
      <c r="A59799">
        <v>15372</v>
      </c>
      <c r="B59799" s="1">
        <f>DATE(2042,2,1) + TIME(0,0,0)</f>
        <v>51898</v>
      </c>
      <c r="C59799">
        <v>32.258026123</v>
      </c>
    </row>
    <row r="59800" spans="1:3" x14ac:dyDescent="0.25">
      <c r="A59800">
        <v>15400</v>
      </c>
      <c r="B59800" s="1">
        <f>DATE(2042,3,1) + TIME(0,0,0)</f>
        <v>51926</v>
      </c>
      <c r="C59800">
        <v>32.260906218999999</v>
      </c>
    </row>
    <row r="59801" spans="1:3" x14ac:dyDescent="0.25">
      <c r="A59801">
        <v>15431</v>
      </c>
      <c r="B59801" s="1">
        <f>DATE(2042,4,1) + TIME(0,0,0)</f>
        <v>51957</v>
      </c>
      <c r="C59801">
        <v>32.264095306000002</v>
      </c>
    </row>
    <row r="59802" spans="1:3" x14ac:dyDescent="0.25">
      <c r="A59802">
        <v>15461</v>
      </c>
      <c r="B59802" s="1">
        <f>DATE(2042,5,1) + TIME(0,0,0)</f>
        <v>51987</v>
      </c>
      <c r="C59802">
        <v>32.267169952000003</v>
      </c>
    </row>
    <row r="59803" spans="1:3" x14ac:dyDescent="0.25">
      <c r="A59803">
        <v>15492</v>
      </c>
      <c r="B59803" s="1">
        <f>DATE(2042,6,1) + TIME(0,0,0)</f>
        <v>52018</v>
      </c>
      <c r="C59803">
        <v>32.270347594999997</v>
      </c>
    </row>
    <row r="59804" spans="1:3" x14ac:dyDescent="0.25">
      <c r="A59804">
        <v>15522</v>
      </c>
      <c r="B59804" s="1">
        <f>DATE(2042,7,1) + TIME(0,0,0)</f>
        <v>52048</v>
      </c>
      <c r="C59804">
        <v>32.273414612000003</v>
      </c>
    </row>
    <row r="59805" spans="1:3" x14ac:dyDescent="0.25">
      <c r="A59805">
        <v>15553</v>
      </c>
      <c r="B59805" s="1">
        <f>DATE(2042,8,1) + TIME(0,0,0)</f>
        <v>52079</v>
      </c>
      <c r="C59805">
        <v>32.276580811000002</v>
      </c>
    </row>
    <row r="59806" spans="1:3" x14ac:dyDescent="0.25">
      <c r="A59806">
        <v>15584</v>
      </c>
      <c r="B59806" s="1">
        <f>DATE(2042,9,1) + TIME(0,0,0)</f>
        <v>52110</v>
      </c>
      <c r="C59806">
        <v>32.279739380000002</v>
      </c>
    </row>
    <row r="59807" spans="1:3" x14ac:dyDescent="0.25">
      <c r="A59807">
        <v>15614</v>
      </c>
      <c r="B59807" s="1">
        <f>DATE(2042,10,1) + TIME(0,0,0)</f>
        <v>52140</v>
      </c>
      <c r="C59807">
        <v>32.282794952000003</v>
      </c>
    </row>
    <row r="59808" spans="1:3" x14ac:dyDescent="0.25">
      <c r="A59808">
        <v>15645</v>
      </c>
      <c r="B59808" s="1">
        <f>DATE(2042,11,1) + TIME(0,0,0)</f>
        <v>52171</v>
      </c>
      <c r="C59808">
        <v>32.285945892000001</v>
      </c>
    </row>
    <row r="59809" spans="1:3" x14ac:dyDescent="0.25">
      <c r="A59809">
        <v>15675</v>
      </c>
      <c r="B59809" s="1">
        <f>DATE(2042,12,1) + TIME(0,0,0)</f>
        <v>52201</v>
      </c>
      <c r="C59809">
        <v>32.288990020999996</v>
      </c>
    </row>
    <row r="59810" spans="1:3" x14ac:dyDescent="0.25">
      <c r="A59810">
        <v>15706</v>
      </c>
      <c r="B59810" s="1">
        <f>DATE(2043,1,1) + TIME(0,0,0)</f>
        <v>52232</v>
      </c>
      <c r="C59810">
        <v>32.292133331000002</v>
      </c>
    </row>
    <row r="59811" spans="1:3" x14ac:dyDescent="0.25">
      <c r="A59811">
        <v>15737</v>
      </c>
      <c r="B59811" s="1">
        <f>DATE(2043,2,1) + TIME(0,0,0)</f>
        <v>52263</v>
      </c>
      <c r="C59811">
        <v>32.295269011999999</v>
      </c>
    </row>
    <row r="59812" spans="1:3" x14ac:dyDescent="0.25">
      <c r="A59812">
        <v>15765</v>
      </c>
      <c r="B59812" s="1">
        <f>DATE(2043,3,1) + TIME(0,0,0)</f>
        <v>52291</v>
      </c>
      <c r="C59812">
        <v>32.298095703000001</v>
      </c>
    </row>
    <row r="59813" spans="1:3" x14ac:dyDescent="0.25">
      <c r="A59813">
        <v>15796</v>
      </c>
      <c r="B59813" s="1">
        <f>DATE(2043,4,1) + TIME(0,0,0)</f>
        <v>52322</v>
      </c>
      <c r="C59813">
        <v>32.301223755000002</v>
      </c>
    </row>
    <row r="59814" spans="1:3" x14ac:dyDescent="0.25">
      <c r="A59814">
        <v>15826</v>
      </c>
      <c r="B59814" s="1">
        <f>DATE(2043,5,1) + TIME(0,0,0)</f>
        <v>52352</v>
      </c>
      <c r="C59814">
        <v>32.304244994999998</v>
      </c>
    </row>
    <row r="59815" spans="1:3" x14ac:dyDescent="0.25">
      <c r="A59815">
        <v>15857</v>
      </c>
      <c r="B59815" s="1">
        <f>DATE(2043,6,1) + TIME(0,0,0)</f>
        <v>52383</v>
      </c>
      <c r="C59815">
        <v>32.307361602999997</v>
      </c>
    </row>
    <row r="59816" spans="1:3" x14ac:dyDescent="0.25">
      <c r="A59816">
        <v>15887</v>
      </c>
      <c r="B59816" s="1">
        <f>DATE(2043,7,1) + TIME(0,0,0)</f>
        <v>52413</v>
      </c>
      <c r="C59816">
        <v>32.310375213999997</v>
      </c>
    </row>
    <row r="59817" spans="1:3" x14ac:dyDescent="0.25">
      <c r="A59817">
        <v>15918</v>
      </c>
      <c r="B59817" s="1">
        <f>DATE(2043,8,1) + TIME(0,0,0)</f>
        <v>52444</v>
      </c>
      <c r="C59817">
        <v>32.313484191999997</v>
      </c>
    </row>
    <row r="59818" spans="1:3" x14ac:dyDescent="0.25">
      <c r="A59818">
        <v>15949</v>
      </c>
      <c r="B59818" s="1">
        <f>DATE(2043,9,1) + TIME(0,0,0)</f>
        <v>52475</v>
      </c>
      <c r="C59818">
        <v>32.316589354999998</v>
      </c>
    </row>
    <row r="59819" spans="1:3" x14ac:dyDescent="0.25">
      <c r="A59819">
        <v>15979</v>
      </c>
      <c r="B59819" s="1">
        <f>DATE(2043,10,1) + TIME(0,0,0)</f>
        <v>52505</v>
      </c>
      <c r="C59819">
        <v>32.319587708</v>
      </c>
    </row>
    <row r="59820" spans="1:3" x14ac:dyDescent="0.25">
      <c r="A59820">
        <v>16010</v>
      </c>
      <c r="B59820" s="1">
        <f>DATE(2043,11,1) + TIME(0,0,0)</f>
        <v>52536</v>
      </c>
      <c r="C59820">
        <v>32.322681426999999</v>
      </c>
    </row>
    <row r="59821" spans="1:3" x14ac:dyDescent="0.25">
      <c r="A59821">
        <v>16040</v>
      </c>
      <c r="B59821" s="1">
        <f>DATE(2043,12,1) + TIME(0,0,0)</f>
        <v>52566</v>
      </c>
      <c r="C59821">
        <v>32.325672150000003</v>
      </c>
    </row>
    <row r="59822" spans="1:3" x14ac:dyDescent="0.25">
      <c r="A59822">
        <v>16071</v>
      </c>
      <c r="B59822" s="1">
        <f>DATE(2044,1,1) + TIME(0,0,0)</f>
        <v>52597</v>
      </c>
      <c r="C59822">
        <v>32.328758239999999</v>
      </c>
    </row>
    <row r="59823" spans="1:3" x14ac:dyDescent="0.25">
      <c r="A59823">
        <v>16102</v>
      </c>
      <c r="B59823" s="1">
        <f>DATE(2044,2,1) + TIME(0,0,0)</f>
        <v>52628</v>
      </c>
      <c r="C59823">
        <v>32.331840515000003</v>
      </c>
    </row>
    <row r="59824" spans="1:3" x14ac:dyDescent="0.25">
      <c r="A59824">
        <v>16131</v>
      </c>
      <c r="B59824" s="1">
        <f>DATE(2044,3,1) + TIME(0,0,0)</f>
        <v>52657</v>
      </c>
      <c r="C59824">
        <v>32.334716796999999</v>
      </c>
    </row>
    <row r="59825" spans="1:3" x14ac:dyDescent="0.25">
      <c r="A59825">
        <v>16162</v>
      </c>
      <c r="B59825" s="1">
        <f>DATE(2044,4,1) + TIME(0,0,0)</f>
        <v>52688</v>
      </c>
      <c r="C59825">
        <v>32.337791443</v>
      </c>
    </row>
    <row r="59826" spans="1:3" x14ac:dyDescent="0.25">
      <c r="A59826">
        <v>16192</v>
      </c>
      <c r="B59826" s="1">
        <f>DATE(2044,5,1) + TIME(0,0,0)</f>
        <v>52718</v>
      </c>
      <c r="C59826">
        <v>32.340759276999997</v>
      </c>
    </row>
    <row r="59827" spans="1:3" x14ac:dyDescent="0.25">
      <c r="A59827">
        <v>16223</v>
      </c>
      <c r="B59827" s="1">
        <f>DATE(2044,6,1) + TIME(0,0,0)</f>
        <v>52749</v>
      </c>
      <c r="C59827">
        <v>32.343822479000004</v>
      </c>
    </row>
    <row r="59828" spans="1:3" x14ac:dyDescent="0.25">
      <c r="A59828">
        <v>16253</v>
      </c>
      <c r="B59828" s="1">
        <f>DATE(2044,7,1) + TIME(0,0,0)</f>
        <v>52779</v>
      </c>
      <c r="C59828">
        <v>32.346782683999997</v>
      </c>
    </row>
    <row r="59829" spans="1:3" x14ac:dyDescent="0.25">
      <c r="A59829">
        <v>16284</v>
      </c>
      <c r="B59829" s="1">
        <f>DATE(2044,8,1) + TIME(0,0,0)</f>
        <v>52810</v>
      </c>
      <c r="C59829">
        <v>32.349838257000002</v>
      </c>
    </row>
    <row r="59830" spans="1:3" x14ac:dyDescent="0.25">
      <c r="A59830">
        <v>16315</v>
      </c>
      <c r="B59830" s="1">
        <f>DATE(2044,9,1) + TIME(0,0,0)</f>
        <v>52841</v>
      </c>
      <c r="C59830">
        <v>32.3528862</v>
      </c>
    </row>
    <row r="59831" spans="1:3" x14ac:dyDescent="0.25">
      <c r="A59831">
        <v>16345</v>
      </c>
      <c r="B59831" s="1">
        <f>DATE(2044,10,1) + TIME(0,0,0)</f>
        <v>52871</v>
      </c>
      <c r="C59831">
        <v>32.355834960999999</v>
      </c>
    </row>
    <row r="59832" spans="1:3" x14ac:dyDescent="0.25">
      <c r="A59832">
        <v>16376</v>
      </c>
      <c r="B59832" s="1">
        <f>DATE(2044,11,1) + TIME(0,0,0)</f>
        <v>52902</v>
      </c>
      <c r="C59832">
        <v>32.358879088999998</v>
      </c>
    </row>
    <row r="59833" spans="1:3" x14ac:dyDescent="0.25">
      <c r="A59833">
        <v>16406</v>
      </c>
      <c r="B59833" s="1">
        <f>DATE(2044,12,1) + TIME(0,0,0)</f>
        <v>52932</v>
      </c>
      <c r="C59833">
        <v>32.361816406000003</v>
      </c>
    </row>
    <row r="59834" spans="1:3" x14ac:dyDescent="0.25">
      <c r="A59834">
        <v>16437</v>
      </c>
      <c r="B59834" s="1">
        <f>DATE(2045,1,1) + TIME(0,0,0)</f>
        <v>52963</v>
      </c>
      <c r="C59834">
        <v>32.364849091000004</v>
      </c>
    </row>
    <row r="59835" spans="1:3" x14ac:dyDescent="0.25">
      <c r="A59835">
        <v>16468</v>
      </c>
      <c r="B59835" s="1">
        <f>DATE(2045,2,1) + TIME(0,0,0)</f>
        <v>52994</v>
      </c>
      <c r="C59835">
        <v>32.367877960000001</v>
      </c>
    </row>
    <row r="59836" spans="1:3" x14ac:dyDescent="0.25">
      <c r="A59836">
        <v>16496</v>
      </c>
      <c r="B59836" s="1">
        <f>DATE(2045,3,1) + TIME(0,0,0)</f>
        <v>53022</v>
      </c>
      <c r="C59836">
        <v>32.370613098</v>
      </c>
    </row>
    <row r="59837" spans="1:3" x14ac:dyDescent="0.25">
      <c r="A59837">
        <v>16527</v>
      </c>
      <c r="B59837" s="1">
        <f>DATE(2045,4,1) + TIME(0,0,0)</f>
        <v>53053</v>
      </c>
      <c r="C59837">
        <v>32.373630523999999</v>
      </c>
    </row>
    <row r="59838" spans="1:3" x14ac:dyDescent="0.25">
      <c r="A59838">
        <v>16557</v>
      </c>
      <c r="B59838" s="1">
        <f>DATE(2045,5,1) + TIME(0,0,0)</f>
        <v>53083</v>
      </c>
      <c r="C59838">
        <v>32.376552582000002</v>
      </c>
    </row>
    <row r="59839" spans="1:3" x14ac:dyDescent="0.25">
      <c r="A59839">
        <v>16588</v>
      </c>
      <c r="B59839" s="1">
        <f>DATE(2045,6,1) + TIME(0,0,0)</f>
        <v>53114</v>
      </c>
      <c r="C59839">
        <v>32.379562378000003</v>
      </c>
    </row>
    <row r="59840" spans="1:3" x14ac:dyDescent="0.25">
      <c r="A59840">
        <v>16618</v>
      </c>
      <c r="B59840" s="1">
        <f>DATE(2045,7,1) + TIME(0,0,0)</f>
        <v>53144</v>
      </c>
      <c r="C59840">
        <v>32.382472991999997</v>
      </c>
    </row>
    <row r="59841" spans="1:3" x14ac:dyDescent="0.25">
      <c r="A59841">
        <v>16649</v>
      </c>
      <c r="B59841" s="1">
        <f>DATE(2045,8,1) + TIME(0,0,0)</f>
        <v>53175</v>
      </c>
      <c r="C59841">
        <v>32.385478972999998</v>
      </c>
    </row>
    <row r="59842" spans="1:3" x14ac:dyDescent="0.25">
      <c r="A59842">
        <v>16680</v>
      </c>
      <c r="B59842" s="1">
        <f>DATE(2045,9,1) + TIME(0,0,0)</f>
        <v>53206</v>
      </c>
      <c r="C59842">
        <v>32.388477324999997</v>
      </c>
    </row>
    <row r="59843" spans="1:3" x14ac:dyDescent="0.25">
      <c r="A59843">
        <v>16710</v>
      </c>
      <c r="B59843" s="1">
        <f>DATE(2045,10,1) + TIME(0,0,0)</f>
        <v>53236</v>
      </c>
      <c r="C59843">
        <v>32.391376495000003</v>
      </c>
    </row>
    <row r="59844" spans="1:3" x14ac:dyDescent="0.25">
      <c r="A59844">
        <v>16741</v>
      </c>
      <c r="B59844" s="1">
        <f>DATE(2045,11,1) + TIME(0,0,0)</f>
        <v>53267</v>
      </c>
      <c r="C59844">
        <v>32.394371032999999</v>
      </c>
    </row>
    <row r="59845" spans="1:3" x14ac:dyDescent="0.25">
      <c r="A59845">
        <v>16771</v>
      </c>
      <c r="B59845" s="1">
        <f>DATE(2045,12,1) + TIME(0,0,0)</f>
        <v>53297</v>
      </c>
      <c r="C59845">
        <v>32.397262572999999</v>
      </c>
    </row>
    <row r="59846" spans="1:3" x14ac:dyDescent="0.25">
      <c r="A59846">
        <v>16802</v>
      </c>
      <c r="B59846" s="1">
        <f>DATE(2046,1,1) + TIME(0,0,0)</f>
        <v>53328</v>
      </c>
      <c r="C59846">
        <v>32.400245667</v>
      </c>
    </row>
    <row r="59847" spans="1:3" x14ac:dyDescent="0.25">
      <c r="A59847">
        <v>16833</v>
      </c>
      <c r="B59847" s="1">
        <f>DATE(2046,2,1) + TIME(0,0,0)</f>
        <v>53359</v>
      </c>
      <c r="C59847">
        <v>32.403224944999998</v>
      </c>
    </row>
    <row r="59848" spans="1:3" x14ac:dyDescent="0.25">
      <c r="A59848">
        <v>16861</v>
      </c>
      <c r="B59848" s="1">
        <f>DATE(2046,3,1) + TIME(0,0,0)</f>
        <v>53387</v>
      </c>
      <c r="C59848">
        <v>32.405910491999997</v>
      </c>
    </row>
    <row r="59849" spans="1:3" x14ac:dyDescent="0.25">
      <c r="A59849">
        <v>16892</v>
      </c>
      <c r="B59849" s="1">
        <f>DATE(2046,4,1) + TIME(0,0,0)</f>
        <v>53418</v>
      </c>
      <c r="C59849">
        <v>32.408885955999999</v>
      </c>
    </row>
    <row r="59850" spans="1:3" x14ac:dyDescent="0.25">
      <c r="A59850">
        <v>16922</v>
      </c>
      <c r="B59850" s="1">
        <f>DATE(2046,5,1) + TIME(0,0,0)</f>
        <v>53448</v>
      </c>
      <c r="C59850">
        <v>32.411758423000002</v>
      </c>
    </row>
    <row r="59851" spans="1:3" x14ac:dyDescent="0.25">
      <c r="A59851">
        <v>16953</v>
      </c>
      <c r="B59851" s="1">
        <f>DATE(2046,6,1) + TIME(0,0,0)</f>
        <v>53479</v>
      </c>
      <c r="C59851">
        <v>32.414722443000002</v>
      </c>
    </row>
    <row r="59852" spans="1:3" x14ac:dyDescent="0.25">
      <c r="A59852">
        <v>16983</v>
      </c>
      <c r="B59852" s="1">
        <f>DATE(2046,7,1) + TIME(0,0,0)</f>
        <v>53509</v>
      </c>
      <c r="C59852">
        <v>32.417583466000004</v>
      </c>
    </row>
    <row r="59853" spans="1:3" x14ac:dyDescent="0.25">
      <c r="A59853">
        <v>17014</v>
      </c>
      <c r="B59853" s="1">
        <f>DATE(2046,8,1) + TIME(0,0,0)</f>
        <v>53540</v>
      </c>
      <c r="C59853">
        <v>32.420539855999998</v>
      </c>
    </row>
    <row r="59854" spans="1:3" x14ac:dyDescent="0.25">
      <c r="A59854">
        <v>17045</v>
      </c>
      <c r="B59854" s="1">
        <f>DATE(2046,9,1) + TIME(0,0,0)</f>
        <v>53571</v>
      </c>
      <c r="C59854">
        <v>32.423492432000003</v>
      </c>
    </row>
    <row r="59855" spans="1:3" x14ac:dyDescent="0.25">
      <c r="A59855">
        <v>17075</v>
      </c>
      <c r="B59855" s="1">
        <f>DATE(2046,10,1) + TIME(0,0,0)</f>
        <v>53601</v>
      </c>
      <c r="C59855">
        <v>32.426345824999999</v>
      </c>
    </row>
    <row r="59856" spans="1:3" x14ac:dyDescent="0.25">
      <c r="A59856">
        <v>17106</v>
      </c>
      <c r="B59856" s="1">
        <f>DATE(2046,11,1) + TIME(0,0,0)</f>
        <v>53632</v>
      </c>
      <c r="C59856">
        <v>32.429290770999998</v>
      </c>
    </row>
    <row r="59857" spans="1:3" x14ac:dyDescent="0.25">
      <c r="A59857">
        <v>17136</v>
      </c>
      <c r="B59857" s="1">
        <f>DATE(2046,12,1) + TIME(0,0,0)</f>
        <v>53662</v>
      </c>
      <c r="C59857">
        <v>32.432136536000002</v>
      </c>
    </row>
    <row r="59858" spans="1:3" x14ac:dyDescent="0.25">
      <c r="A59858">
        <v>17167</v>
      </c>
      <c r="B59858" s="1">
        <f>DATE(2047,1,1) + TIME(0,0,0)</f>
        <v>53693</v>
      </c>
      <c r="C59858">
        <v>32.435073852999999</v>
      </c>
    </row>
    <row r="59859" spans="1:3" x14ac:dyDescent="0.25">
      <c r="A59859">
        <v>17198</v>
      </c>
      <c r="B59859" s="1">
        <f>DATE(2047,2,1) + TIME(0,0,0)</f>
        <v>53724</v>
      </c>
      <c r="C59859">
        <v>32.438007355000003</v>
      </c>
    </row>
    <row r="59860" spans="1:3" x14ac:dyDescent="0.25">
      <c r="A59860">
        <v>17226</v>
      </c>
      <c r="B59860" s="1">
        <f>DATE(2047,3,1) + TIME(0,0,0)</f>
        <v>53752</v>
      </c>
      <c r="C59860">
        <v>32.440654754999997</v>
      </c>
    </row>
    <row r="59861" spans="1:3" x14ac:dyDescent="0.25">
      <c r="A59861">
        <v>17257</v>
      </c>
      <c r="B59861" s="1">
        <f>DATE(2047,4,1) + TIME(0,0,0)</f>
        <v>53783</v>
      </c>
      <c r="C59861">
        <v>32.443580627000003</v>
      </c>
    </row>
    <row r="59862" spans="1:3" x14ac:dyDescent="0.25">
      <c r="A59862">
        <v>17287</v>
      </c>
      <c r="B59862" s="1">
        <f>DATE(2047,5,1) + TIME(0,0,0)</f>
        <v>53813</v>
      </c>
      <c r="C59862">
        <v>32.446411132999998</v>
      </c>
    </row>
    <row r="59863" spans="1:3" x14ac:dyDescent="0.25">
      <c r="A59863">
        <v>17318</v>
      </c>
      <c r="B59863" s="1">
        <f>DATE(2047,6,1) + TIME(0,0,0)</f>
        <v>53844</v>
      </c>
      <c r="C59863">
        <v>32.449329376000001</v>
      </c>
    </row>
    <row r="59864" spans="1:3" x14ac:dyDescent="0.25">
      <c r="A59864">
        <v>17348</v>
      </c>
      <c r="B59864" s="1">
        <f>DATE(2047,7,1) + TIME(0,0,0)</f>
        <v>53874</v>
      </c>
      <c r="C59864">
        <v>32.452148438000002</v>
      </c>
    </row>
    <row r="59865" spans="1:3" x14ac:dyDescent="0.25">
      <c r="A59865">
        <v>17379</v>
      </c>
      <c r="B59865" s="1">
        <f>DATE(2047,8,1) + TIME(0,0,0)</f>
        <v>53905</v>
      </c>
      <c r="C59865">
        <v>32.455059052000003</v>
      </c>
    </row>
    <row r="59866" spans="1:3" x14ac:dyDescent="0.25">
      <c r="A59866">
        <v>17410</v>
      </c>
      <c r="B59866" s="1">
        <f>DATE(2047,9,1) + TIME(0,0,0)</f>
        <v>53936</v>
      </c>
      <c r="C59866">
        <v>32.457969665999997</v>
      </c>
    </row>
    <row r="59867" spans="1:3" x14ac:dyDescent="0.25">
      <c r="A59867">
        <v>17440</v>
      </c>
      <c r="B59867" s="1">
        <f>DATE(2047,10,1) + TIME(0,0,0)</f>
        <v>53966</v>
      </c>
      <c r="C59867">
        <v>32.460777282999999</v>
      </c>
    </row>
    <row r="59868" spans="1:3" x14ac:dyDescent="0.25">
      <c r="A59868">
        <v>17471</v>
      </c>
      <c r="B59868" s="1">
        <f>DATE(2047,11,1) + TIME(0,0,0)</f>
        <v>53997</v>
      </c>
      <c r="C59868">
        <v>32.463680267000001</v>
      </c>
    </row>
    <row r="59869" spans="1:3" x14ac:dyDescent="0.25">
      <c r="A59869">
        <v>17501</v>
      </c>
      <c r="B59869" s="1">
        <f>DATE(2047,12,1) + TIME(0,0,0)</f>
        <v>54027</v>
      </c>
      <c r="C59869">
        <v>32.46648407</v>
      </c>
    </row>
    <row r="59870" spans="1:3" x14ac:dyDescent="0.25">
      <c r="A59870">
        <v>17532</v>
      </c>
      <c r="B59870" s="1">
        <f>DATE(2048,1,1) + TIME(0,0,0)</f>
        <v>54058</v>
      </c>
      <c r="C59870">
        <v>32.46937561</v>
      </c>
    </row>
    <row r="59871" spans="1:3" x14ac:dyDescent="0.25">
      <c r="A59871">
        <v>17563</v>
      </c>
      <c r="B59871" s="1">
        <f>DATE(2048,2,1) + TIME(0,0,0)</f>
        <v>54089</v>
      </c>
      <c r="C59871">
        <v>32.472267150999997</v>
      </c>
    </row>
    <row r="59872" spans="1:3" x14ac:dyDescent="0.25">
      <c r="A59872">
        <v>17592</v>
      </c>
      <c r="B59872" s="1">
        <f>DATE(2048,3,1) + TIME(0,0,0)</f>
        <v>54118</v>
      </c>
      <c r="C59872">
        <v>32.474967956999997</v>
      </c>
    </row>
    <row r="59873" spans="1:3" x14ac:dyDescent="0.25">
      <c r="A59873">
        <v>17623</v>
      </c>
      <c r="B59873" s="1">
        <f>DATE(2048,4,1) + TIME(0,0,0)</f>
        <v>54149</v>
      </c>
      <c r="C59873">
        <v>32.477848053000002</v>
      </c>
    </row>
    <row r="59874" spans="1:3" x14ac:dyDescent="0.25">
      <c r="A59874">
        <v>17653</v>
      </c>
      <c r="B59874" s="1">
        <f>DATE(2048,5,1) + TIME(0,0,0)</f>
        <v>54179</v>
      </c>
      <c r="C59874">
        <v>32.480636597</v>
      </c>
    </row>
    <row r="59875" spans="1:3" x14ac:dyDescent="0.25">
      <c r="A59875">
        <v>17684</v>
      </c>
      <c r="B59875" s="1">
        <f>DATE(2048,6,1) + TIME(0,0,0)</f>
        <v>54210</v>
      </c>
      <c r="C59875">
        <v>32.483512877999999</v>
      </c>
    </row>
    <row r="59876" spans="1:3" x14ac:dyDescent="0.25">
      <c r="A59876">
        <v>17714</v>
      </c>
      <c r="B59876" s="1">
        <f>DATE(2048,7,1) + TIME(0,0,0)</f>
        <v>54240</v>
      </c>
      <c r="C59876">
        <v>32.486293793000002</v>
      </c>
    </row>
    <row r="59877" spans="1:3" x14ac:dyDescent="0.25">
      <c r="A59877">
        <v>17745</v>
      </c>
      <c r="B59877" s="1">
        <f>DATE(2048,8,1) + TIME(0,0,0)</f>
        <v>54271</v>
      </c>
      <c r="C59877">
        <v>32.489162444999998</v>
      </c>
    </row>
    <row r="59878" spans="1:3" x14ac:dyDescent="0.25">
      <c r="A59878">
        <v>17776</v>
      </c>
      <c r="B59878" s="1">
        <f>DATE(2048,9,1) + TIME(0,0,0)</f>
        <v>54302</v>
      </c>
      <c r="C59878">
        <v>32.492027282999999</v>
      </c>
    </row>
    <row r="59879" spans="1:3" x14ac:dyDescent="0.25">
      <c r="A59879">
        <v>17806</v>
      </c>
      <c r="B59879" s="1">
        <f>DATE(2048,10,1) + TIME(0,0,0)</f>
        <v>54332</v>
      </c>
      <c r="C59879">
        <v>32.494796753000003</v>
      </c>
    </row>
    <row r="59880" spans="1:3" x14ac:dyDescent="0.25">
      <c r="A59880">
        <v>17837</v>
      </c>
      <c r="B59880" s="1">
        <f>DATE(2048,11,1) + TIME(0,0,0)</f>
        <v>54363</v>
      </c>
      <c r="C59880">
        <v>32.497657775999997</v>
      </c>
    </row>
    <row r="59881" spans="1:3" x14ac:dyDescent="0.25">
      <c r="A59881">
        <v>17867</v>
      </c>
      <c r="B59881" s="1">
        <f>DATE(2048,12,1) + TIME(0,0,0)</f>
        <v>54393</v>
      </c>
      <c r="C59881">
        <v>32.500419616999999</v>
      </c>
    </row>
    <row r="59882" spans="1:3" x14ac:dyDescent="0.25">
      <c r="A59882">
        <v>17898</v>
      </c>
      <c r="B59882" s="1">
        <f>DATE(2049,1,1) + TIME(0,0,0)</f>
        <v>54424</v>
      </c>
      <c r="C59882">
        <v>32.503273010000001</v>
      </c>
    </row>
    <row r="59883" spans="1:3" x14ac:dyDescent="0.25">
      <c r="A59883">
        <v>17929</v>
      </c>
      <c r="B59883" s="1">
        <f>DATE(2049,2,1) + TIME(0,0,0)</f>
        <v>54455</v>
      </c>
      <c r="C59883">
        <v>32.506122589</v>
      </c>
    </row>
    <row r="59884" spans="1:3" x14ac:dyDescent="0.25">
      <c r="A59884">
        <v>17957</v>
      </c>
      <c r="B59884" s="1">
        <f>DATE(2049,3,1) + TIME(0,0,0)</f>
        <v>54483</v>
      </c>
      <c r="C59884">
        <v>32.508693694999998</v>
      </c>
    </row>
    <row r="59885" spans="1:3" x14ac:dyDescent="0.25">
      <c r="A59885">
        <v>17988</v>
      </c>
      <c r="B59885" s="1">
        <f>DATE(2049,4,1) + TIME(0,0,0)</f>
        <v>54514</v>
      </c>
      <c r="C59885">
        <v>32.511535645000002</v>
      </c>
    </row>
    <row r="59886" spans="1:3" x14ac:dyDescent="0.25">
      <c r="A59886">
        <v>18018</v>
      </c>
      <c r="B59886" s="1">
        <f>DATE(2049,5,1) + TIME(0,0,0)</f>
        <v>54544</v>
      </c>
      <c r="C59886">
        <v>32.514282227000002</v>
      </c>
    </row>
    <row r="59887" spans="1:3" x14ac:dyDescent="0.25">
      <c r="A59887">
        <v>18049</v>
      </c>
      <c r="B59887" s="1">
        <f>DATE(2049,6,1) + TIME(0,0,0)</f>
        <v>54575</v>
      </c>
      <c r="C59887">
        <v>32.517120361000003</v>
      </c>
    </row>
    <row r="59888" spans="1:3" x14ac:dyDescent="0.25">
      <c r="A59888">
        <v>18079</v>
      </c>
      <c r="B59888" s="1">
        <f>DATE(2049,7,1) + TIME(0,0,0)</f>
        <v>54605</v>
      </c>
      <c r="C59888">
        <v>32.519863129000001</v>
      </c>
    </row>
    <row r="59889" spans="1:3" x14ac:dyDescent="0.25">
      <c r="A59889">
        <v>18110</v>
      </c>
      <c r="B59889" s="1">
        <f>DATE(2049,8,1) + TIME(0,0,0)</f>
        <v>54636</v>
      </c>
      <c r="C59889">
        <v>32.522689819</v>
      </c>
    </row>
    <row r="59890" spans="1:3" x14ac:dyDescent="0.25">
      <c r="A59890">
        <v>18141</v>
      </c>
      <c r="B59890" s="1">
        <f>DATE(2049,9,1) + TIME(0,0,0)</f>
        <v>54667</v>
      </c>
      <c r="C59890">
        <v>32.525516510000003</v>
      </c>
    </row>
    <row r="59891" spans="1:3" x14ac:dyDescent="0.25">
      <c r="A59891">
        <v>18171</v>
      </c>
      <c r="B59891" s="1">
        <f>DATE(2049,10,1) + TIME(0,0,0)</f>
        <v>54697</v>
      </c>
      <c r="C59891">
        <v>32.528251648000001</v>
      </c>
    </row>
    <row r="59892" spans="1:3" x14ac:dyDescent="0.25">
      <c r="A59892">
        <v>18202</v>
      </c>
      <c r="B59892" s="1">
        <f>DATE(2049,11,1) + TIME(0,0,0)</f>
        <v>54728</v>
      </c>
      <c r="C59892">
        <v>32.531070708999998</v>
      </c>
    </row>
    <row r="59893" spans="1:3" x14ac:dyDescent="0.25">
      <c r="A59893">
        <v>18232</v>
      </c>
      <c r="B59893" s="1">
        <f>DATE(2049,12,1) + TIME(0,0,0)</f>
        <v>54758</v>
      </c>
      <c r="C59893">
        <v>32.533798218000001</v>
      </c>
    </row>
    <row r="59894" spans="1:3" x14ac:dyDescent="0.25">
      <c r="A59894">
        <v>18263</v>
      </c>
      <c r="B59894" s="1">
        <f>DATE(2050,1,1) + TIME(0,0,0)</f>
        <v>54789</v>
      </c>
      <c r="C59894">
        <v>32.536609650000003</v>
      </c>
    </row>
    <row r="59896" spans="1:3" x14ac:dyDescent="0.25">
      <c r="A59896" t="s">
        <v>102</v>
      </c>
    </row>
    <row r="59898" spans="1:3" x14ac:dyDescent="0.25">
      <c r="A59898" t="s">
        <v>1</v>
      </c>
      <c r="B59898" t="s">
        <v>2</v>
      </c>
      <c r="C59898" t="s">
        <v>3</v>
      </c>
    </row>
    <row r="59899" spans="1:3" x14ac:dyDescent="0.25">
      <c r="A59899">
        <v>0</v>
      </c>
      <c r="B59899" s="1">
        <f>DATE(2000,1,1) + TIME(0,0,0)</f>
        <v>36526</v>
      </c>
      <c r="C59899">
        <v>0</v>
      </c>
    </row>
    <row r="59900" spans="1:3" x14ac:dyDescent="0.25">
      <c r="A59900">
        <v>31</v>
      </c>
      <c r="B59900" s="1">
        <f>DATE(2000,2,1) + TIME(0,0,0)</f>
        <v>36557</v>
      </c>
      <c r="C59900">
        <v>5.8914375305000002</v>
      </c>
    </row>
    <row r="59901" spans="1:3" x14ac:dyDescent="0.25">
      <c r="A59901">
        <v>60</v>
      </c>
      <c r="B59901" s="1">
        <f>DATE(2000,3,1) + TIME(0,0,0)</f>
        <v>36586</v>
      </c>
      <c r="C59901">
        <v>11.503843307</v>
      </c>
    </row>
    <row r="59902" spans="1:3" x14ac:dyDescent="0.25">
      <c r="A59902">
        <v>91</v>
      </c>
      <c r="B59902" s="1">
        <f>DATE(2000,4,1) + TIME(0,0,0)</f>
        <v>36617</v>
      </c>
      <c r="C59902">
        <v>14.830324172999999</v>
      </c>
    </row>
    <row r="59903" spans="1:3" x14ac:dyDescent="0.25">
      <c r="A59903">
        <v>121</v>
      </c>
      <c r="B59903" s="1">
        <f>DATE(2000,5,1) + TIME(0,0,0)</f>
        <v>36647</v>
      </c>
      <c r="C59903">
        <v>16.823501586999999</v>
      </c>
    </row>
    <row r="59904" spans="1:3" x14ac:dyDescent="0.25">
      <c r="A59904">
        <v>152</v>
      </c>
      <c r="B59904" s="1">
        <f>DATE(2000,6,1) + TIME(0,0,0)</f>
        <v>36678</v>
      </c>
      <c r="C59904">
        <v>18.356664658</v>
      </c>
    </row>
    <row r="59905" spans="1:3" x14ac:dyDescent="0.25">
      <c r="A59905">
        <v>182</v>
      </c>
      <c r="B59905" s="1">
        <f>DATE(2000,7,1) + TIME(0,0,0)</f>
        <v>36708</v>
      </c>
      <c r="C59905">
        <v>19.595237732000001</v>
      </c>
    </row>
    <row r="59906" spans="1:3" x14ac:dyDescent="0.25">
      <c r="A59906">
        <v>213</v>
      </c>
      <c r="B59906" s="1">
        <f>DATE(2000,8,1) + TIME(0,0,0)</f>
        <v>36739</v>
      </c>
      <c r="C59906">
        <v>20.690227509</v>
      </c>
    </row>
    <row r="59907" spans="1:3" x14ac:dyDescent="0.25">
      <c r="A59907">
        <v>244</v>
      </c>
      <c r="B59907" s="1">
        <f>DATE(2000,9,1) + TIME(0,0,0)</f>
        <v>36770</v>
      </c>
      <c r="C59907">
        <v>21.622320174999999</v>
      </c>
    </row>
    <row r="59908" spans="1:3" x14ac:dyDescent="0.25">
      <c r="A59908">
        <v>274</v>
      </c>
      <c r="B59908" s="1">
        <f>DATE(2000,10,1) + TIME(0,0,0)</f>
        <v>36800</v>
      </c>
      <c r="C59908">
        <v>22.40703392</v>
      </c>
    </row>
    <row r="59909" spans="1:3" x14ac:dyDescent="0.25">
      <c r="A59909">
        <v>305</v>
      </c>
      <c r="B59909" s="1">
        <f>DATE(2000,11,1) + TIME(0,0,0)</f>
        <v>36831</v>
      </c>
      <c r="C59909">
        <v>23.114877701000001</v>
      </c>
    </row>
    <row r="59910" spans="1:3" x14ac:dyDescent="0.25">
      <c r="A59910">
        <v>335</v>
      </c>
      <c r="B59910" s="1">
        <f>DATE(2000,12,1) + TIME(0,0,0)</f>
        <v>36861</v>
      </c>
      <c r="C59910">
        <v>23.710144043</v>
      </c>
    </row>
    <row r="59911" spans="1:3" x14ac:dyDescent="0.25">
      <c r="A59911">
        <v>366</v>
      </c>
      <c r="B59911" s="1">
        <f>DATE(2001,1,1) + TIME(0,0,0)</f>
        <v>36892</v>
      </c>
      <c r="C59911">
        <v>24.244821548000001</v>
      </c>
    </row>
    <row r="59912" spans="1:3" x14ac:dyDescent="0.25">
      <c r="A59912">
        <v>397</v>
      </c>
      <c r="B59912" s="1">
        <f>DATE(2001,2,1) + TIME(0,0,0)</f>
        <v>36923</v>
      </c>
      <c r="C59912">
        <v>24.715085983000002</v>
      </c>
    </row>
    <row r="59913" spans="1:3" x14ac:dyDescent="0.25">
      <c r="A59913">
        <v>425</v>
      </c>
      <c r="B59913" s="1">
        <f>DATE(2001,3,1) + TIME(0,0,0)</f>
        <v>36951</v>
      </c>
      <c r="C59913">
        <v>25.095190047999999</v>
      </c>
    </row>
    <row r="59914" spans="1:3" x14ac:dyDescent="0.25">
      <c r="A59914">
        <v>456</v>
      </c>
      <c r="B59914" s="1">
        <f>DATE(2001,4,1) + TIME(0,0,0)</f>
        <v>36982</v>
      </c>
      <c r="C59914">
        <v>25.476198195999999</v>
      </c>
    </row>
    <row r="59915" spans="1:3" x14ac:dyDescent="0.25">
      <c r="A59915">
        <v>486</v>
      </c>
      <c r="B59915" s="1">
        <f>DATE(2001,5,1) + TIME(0,0,0)</f>
        <v>37012</v>
      </c>
      <c r="C59915">
        <v>25.809360504000001</v>
      </c>
    </row>
    <row r="59916" spans="1:3" x14ac:dyDescent="0.25">
      <c r="A59916">
        <v>517</v>
      </c>
      <c r="B59916" s="1">
        <f>DATE(2001,6,1) + TIME(0,0,0)</f>
        <v>37043</v>
      </c>
      <c r="C59916">
        <v>26.121160506999999</v>
      </c>
    </row>
    <row r="59917" spans="1:3" x14ac:dyDescent="0.25">
      <c r="A59917">
        <v>547</v>
      </c>
      <c r="B59917" s="1">
        <f>DATE(2001,7,1) + TIME(0,0,0)</f>
        <v>37073</v>
      </c>
      <c r="C59917">
        <v>26.396158218</v>
      </c>
    </row>
    <row r="59918" spans="1:3" x14ac:dyDescent="0.25">
      <c r="A59918">
        <v>578</v>
      </c>
      <c r="B59918" s="1">
        <f>DATE(2001,8,1) + TIME(0,0,0)</f>
        <v>37104</v>
      </c>
      <c r="C59918">
        <v>26.658147811999999</v>
      </c>
    </row>
    <row r="59919" spans="1:3" x14ac:dyDescent="0.25">
      <c r="A59919">
        <v>609</v>
      </c>
      <c r="B59919" s="1">
        <f>DATE(2001,9,1) + TIME(0,0,0)</f>
        <v>37135</v>
      </c>
      <c r="C59919">
        <v>26.902822494999999</v>
      </c>
    </row>
    <row r="59920" spans="1:3" x14ac:dyDescent="0.25">
      <c r="A59920">
        <v>639</v>
      </c>
      <c r="B59920" s="1">
        <f>DATE(2001,10,1) + TIME(0,0,0)</f>
        <v>37165</v>
      </c>
      <c r="C59920">
        <v>27.125034331999998</v>
      </c>
    </row>
    <row r="59921" spans="1:3" x14ac:dyDescent="0.25">
      <c r="A59921">
        <v>670</v>
      </c>
      <c r="B59921" s="1">
        <f>DATE(2001,11,1) + TIME(0,0,0)</f>
        <v>37196</v>
      </c>
      <c r="C59921">
        <v>27.341489792000001</v>
      </c>
    </row>
    <row r="59922" spans="1:3" x14ac:dyDescent="0.25">
      <c r="A59922">
        <v>700</v>
      </c>
      <c r="B59922" s="1">
        <f>DATE(2001,12,1) + TIME(0,0,0)</f>
        <v>37226</v>
      </c>
      <c r="C59922">
        <v>27.540002822999998</v>
      </c>
    </row>
    <row r="59923" spans="1:3" x14ac:dyDescent="0.25">
      <c r="A59923">
        <v>731</v>
      </c>
      <c r="B59923" s="1">
        <f>DATE(2002,1,1) + TIME(0,0,0)</f>
        <v>37257</v>
      </c>
      <c r="C59923">
        <v>27.735527039000001</v>
      </c>
    </row>
    <row r="59924" spans="1:3" x14ac:dyDescent="0.25">
      <c r="A59924">
        <v>762</v>
      </c>
      <c r="B59924" s="1">
        <f>DATE(2002,2,1) + TIME(0,0,0)</f>
        <v>37288</v>
      </c>
      <c r="C59924">
        <v>27.922723770000001</v>
      </c>
    </row>
    <row r="59925" spans="1:3" x14ac:dyDescent="0.25">
      <c r="A59925">
        <v>790</v>
      </c>
      <c r="B59925" s="1">
        <f>DATE(2002,3,1) + TIME(0,0,0)</f>
        <v>37316</v>
      </c>
      <c r="C59925">
        <v>28.085931777999999</v>
      </c>
    </row>
    <row r="59926" spans="1:3" x14ac:dyDescent="0.25">
      <c r="A59926">
        <v>821</v>
      </c>
      <c r="B59926" s="1">
        <f>DATE(2002,4,1) + TIME(0,0,0)</f>
        <v>37347</v>
      </c>
      <c r="C59926">
        <v>28.260503769</v>
      </c>
    </row>
    <row r="59927" spans="1:3" x14ac:dyDescent="0.25">
      <c r="A59927">
        <v>851</v>
      </c>
      <c r="B59927" s="1">
        <f>DATE(2002,5,1) + TIME(0,0,0)</f>
        <v>37377</v>
      </c>
      <c r="C59927">
        <v>28.424011230000001</v>
      </c>
    </row>
    <row r="59928" spans="1:3" x14ac:dyDescent="0.25">
      <c r="A59928">
        <v>882</v>
      </c>
      <c r="B59928" s="1">
        <f>DATE(2002,6,1) + TIME(0,0,0)</f>
        <v>37408</v>
      </c>
      <c r="C59928">
        <v>28.587633133000001</v>
      </c>
    </row>
    <row r="59929" spans="1:3" x14ac:dyDescent="0.25">
      <c r="A59929">
        <v>912</v>
      </c>
      <c r="B59929" s="1">
        <f>DATE(2002,7,1) + TIME(0,0,0)</f>
        <v>37438</v>
      </c>
      <c r="C59929">
        <v>28.740795134999999</v>
      </c>
    </row>
    <row r="59930" spans="1:3" x14ac:dyDescent="0.25">
      <c r="A59930">
        <v>943</v>
      </c>
      <c r="B59930" s="1">
        <f>DATE(2002,8,1) + TIME(0,0,0)</f>
        <v>37469</v>
      </c>
      <c r="C59930">
        <v>28.893930435000001</v>
      </c>
    </row>
    <row r="59931" spans="1:3" x14ac:dyDescent="0.25">
      <c r="A59931">
        <v>974</v>
      </c>
      <c r="B59931" s="1">
        <f>DATE(2002,9,1) + TIME(0,0,0)</f>
        <v>37500</v>
      </c>
      <c r="C59931">
        <v>29.042196273999998</v>
      </c>
    </row>
    <row r="59932" spans="1:3" x14ac:dyDescent="0.25">
      <c r="A59932">
        <v>1004</v>
      </c>
      <c r="B59932" s="1">
        <f>DATE(2002,10,1) + TIME(0,0,0)</f>
        <v>37530</v>
      </c>
      <c r="C59932">
        <v>29.181337357</v>
      </c>
    </row>
    <row r="59933" spans="1:3" x14ac:dyDescent="0.25">
      <c r="A59933">
        <v>1035</v>
      </c>
      <c r="B59933" s="1">
        <f>DATE(2002,11,1) + TIME(0,0,0)</f>
        <v>37561</v>
      </c>
      <c r="C59933">
        <v>29.320878983</v>
      </c>
    </row>
    <row r="59934" spans="1:3" x14ac:dyDescent="0.25">
      <c r="A59934">
        <v>1065</v>
      </c>
      <c r="B59934" s="1">
        <f>DATE(2002,12,1) + TIME(0,0,0)</f>
        <v>37591</v>
      </c>
      <c r="C59934">
        <v>29.452096939</v>
      </c>
    </row>
    <row r="59935" spans="1:3" x14ac:dyDescent="0.25">
      <c r="A59935">
        <v>1096</v>
      </c>
      <c r="B59935" s="1">
        <f>DATE(2003,1,1) + TIME(0,0,0)</f>
        <v>37622</v>
      </c>
      <c r="C59935">
        <v>29.584028243999999</v>
      </c>
    </row>
    <row r="59936" spans="1:3" x14ac:dyDescent="0.25">
      <c r="A59936">
        <v>1127</v>
      </c>
      <c r="B59936" s="1">
        <f>DATE(2003,2,1) + TIME(0,0,0)</f>
        <v>37653</v>
      </c>
      <c r="C59936">
        <v>29.712499618999999</v>
      </c>
    </row>
    <row r="59937" spans="1:3" x14ac:dyDescent="0.25">
      <c r="A59937">
        <v>1155</v>
      </c>
      <c r="B59937" s="1">
        <f>DATE(2003,3,1) + TIME(0,0,0)</f>
        <v>37681</v>
      </c>
      <c r="C59937">
        <v>29.825761794999998</v>
      </c>
    </row>
    <row r="59938" spans="1:3" x14ac:dyDescent="0.25">
      <c r="A59938">
        <v>1186</v>
      </c>
      <c r="B59938" s="1">
        <f>DATE(2003,4,1) + TIME(0,0,0)</f>
        <v>37712</v>
      </c>
      <c r="C59938">
        <v>29.948268890000001</v>
      </c>
    </row>
    <row r="59939" spans="1:3" x14ac:dyDescent="0.25">
      <c r="A59939">
        <v>1216</v>
      </c>
      <c r="B59939" s="1">
        <f>DATE(2003,5,1) + TIME(0,0,0)</f>
        <v>37742</v>
      </c>
      <c r="C59939">
        <v>30.064180373999999</v>
      </c>
    </row>
    <row r="59940" spans="1:3" x14ac:dyDescent="0.25">
      <c r="A59940">
        <v>1247</v>
      </c>
      <c r="B59940" s="1">
        <f>DATE(2003,6,1) + TIME(0,0,0)</f>
        <v>37773</v>
      </c>
      <c r="C59940">
        <v>30.181762695</v>
      </c>
    </row>
    <row r="59941" spans="1:3" x14ac:dyDescent="0.25">
      <c r="A59941">
        <v>1277</v>
      </c>
      <c r="B59941" s="1">
        <f>DATE(2003,7,1) + TIME(0,0,0)</f>
        <v>37803</v>
      </c>
      <c r="C59941">
        <v>30.293552398999999</v>
      </c>
    </row>
    <row r="59942" spans="1:3" x14ac:dyDescent="0.25">
      <c r="A59942">
        <v>1308</v>
      </c>
      <c r="B59942" s="1">
        <f>DATE(2003,8,1) + TIME(0,0,0)</f>
        <v>37834</v>
      </c>
      <c r="C59942">
        <v>30.407079697</v>
      </c>
    </row>
    <row r="59943" spans="1:3" x14ac:dyDescent="0.25">
      <c r="A59943">
        <v>1339</v>
      </c>
      <c r="B59943" s="1">
        <f>DATE(2003,9,1) + TIME(0,0,0)</f>
        <v>37865</v>
      </c>
      <c r="C59943">
        <v>30.518684387</v>
      </c>
    </row>
    <row r="59944" spans="1:3" x14ac:dyDescent="0.25">
      <c r="A59944">
        <v>1369</v>
      </c>
      <c r="B59944" s="1">
        <f>DATE(2003,10,1) + TIME(0,0,0)</f>
        <v>37895</v>
      </c>
      <c r="C59944">
        <v>30.624954224</v>
      </c>
    </row>
    <row r="59945" spans="1:3" x14ac:dyDescent="0.25">
      <c r="A59945">
        <v>1400</v>
      </c>
      <c r="B59945" s="1">
        <f>DATE(2003,11,1) + TIME(0,0,0)</f>
        <v>37926</v>
      </c>
      <c r="C59945">
        <v>30.733064650999999</v>
      </c>
    </row>
    <row r="59946" spans="1:3" x14ac:dyDescent="0.25">
      <c r="A59946">
        <v>1430</v>
      </c>
      <c r="B59946" s="1">
        <f>DATE(2003,12,1) + TIME(0,0,0)</f>
        <v>37956</v>
      </c>
      <c r="C59946">
        <v>30.836099624999999</v>
      </c>
    </row>
    <row r="59947" spans="1:3" x14ac:dyDescent="0.25">
      <c r="A59947">
        <v>1461</v>
      </c>
      <c r="B59947" s="1">
        <f>DATE(2004,1,1) + TIME(0,0,0)</f>
        <v>37987</v>
      </c>
      <c r="C59947">
        <v>30.941038131999999</v>
      </c>
    </row>
    <row r="59948" spans="1:3" x14ac:dyDescent="0.25">
      <c r="A59948">
        <v>1492</v>
      </c>
      <c r="B59948" s="1">
        <f>DATE(2004,2,1) + TIME(0,0,0)</f>
        <v>38018</v>
      </c>
      <c r="C59948">
        <v>31.044555664000001</v>
      </c>
    </row>
    <row r="59949" spans="1:3" x14ac:dyDescent="0.25">
      <c r="A59949">
        <v>1521</v>
      </c>
      <c r="B59949" s="1">
        <f>DATE(2004,3,1) + TIME(0,0,0)</f>
        <v>38047</v>
      </c>
      <c r="C59949">
        <v>31.140356063999999</v>
      </c>
    </row>
    <row r="59950" spans="1:3" x14ac:dyDescent="0.25">
      <c r="A59950">
        <v>1552</v>
      </c>
      <c r="B59950" s="1">
        <f>DATE(2004,4,1) + TIME(0,0,0)</f>
        <v>38078</v>
      </c>
      <c r="C59950">
        <v>31.241653442</v>
      </c>
    </row>
    <row r="59951" spans="1:3" x14ac:dyDescent="0.25">
      <c r="A59951">
        <v>1582</v>
      </c>
      <c r="B59951" s="1">
        <f>DATE(2004,5,1) + TIME(0,0,0)</f>
        <v>38108</v>
      </c>
      <c r="C59951">
        <v>31.338644028000001</v>
      </c>
    </row>
    <row r="59952" spans="1:3" x14ac:dyDescent="0.25">
      <c r="A59952">
        <v>1613</v>
      </c>
      <c r="B59952" s="1">
        <f>DATE(2004,6,1) + TIME(0,0,0)</f>
        <v>38139</v>
      </c>
      <c r="C59952">
        <v>31.437871933</v>
      </c>
    </row>
    <row r="59953" spans="1:3" x14ac:dyDescent="0.25">
      <c r="A59953">
        <v>1643</v>
      </c>
      <c r="B59953" s="1">
        <f>DATE(2004,7,1) + TIME(0,0,0)</f>
        <v>38169</v>
      </c>
      <c r="C59953">
        <v>31.532911300999999</v>
      </c>
    </row>
    <row r="59954" spans="1:3" x14ac:dyDescent="0.25">
      <c r="A59954">
        <v>1674</v>
      </c>
      <c r="B59954" s="1">
        <f>DATE(2004,8,1) + TIME(0,0,0)</f>
        <v>38200</v>
      </c>
      <c r="C59954">
        <v>31.630079268999999</v>
      </c>
    </row>
    <row r="59955" spans="1:3" x14ac:dyDescent="0.25">
      <c r="A59955">
        <v>1705</v>
      </c>
      <c r="B59955" s="1">
        <f>DATE(2004,9,1) + TIME(0,0,0)</f>
        <v>38231</v>
      </c>
      <c r="C59955">
        <v>31.726238251000002</v>
      </c>
    </row>
    <row r="59956" spans="1:3" x14ac:dyDescent="0.25">
      <c r="A59956">
        <v>1735</v>
      </c>
      <c r="B59956" s="1">
        <f>DATE(2004,10,1) + TIME(0,0,0)</f>
        <v>38261</v>
      </c>
      <c r="C59956">
        <v>31.818340301999999</v>
      </c>
    </row>
    <row r="59957" spans="1:3" x14ac:dyDescent="0.25">
      <c r="A59957">
        <v>1766</v>
      </c>
      <c r="B59957" s="1">
        <f>DATE(2004,11,1) + TIME(0,0,0)</f>
        <v>38292</v>
      </c>
      <c r="C59957">
        <v>31.912567139</v>
      </c>
    </row>
    <row r="59958" spans="1:3" x14ac:dyDescent="0.25">
      <c r="A59958">
        <v>1796</v>
      </c>
      <c r="B59958" s="1">
        <f>DATE(2004,12,1) + TIME(0,0,0)</f>
        <v>38322</v>
      </c>
      <c r="C59958">
        <v>32.002849578999999</v>
      </c>
    </row>
    <row r="59959" spans="1:3" x14ac:dyDescent="0.25">
      <c r="A59959">
        <v>1827</v>
      </c>
      <c r="B59959" s="1">
        <f>DATE(2005,1,1) + TIME(0,0,0)</f>
        <v>38353</v>
      </c>
      <c r="C59959">
        <v>32.095252991000002</v>
      </c>
    </row>
    <row r="59960" spans="1:3" x14ac:dyDescent="0.25">
      <c r="A59960">
        <v>1858</v>
      </c>
      <c r="B59960" s="1">
        <f>DATE(2005,2,1) + TIME(0,0,0)</f>
        <v>38384</v>
      </c>
      <c r="C59960">
        <v>32.186752319</v>
      </c>
    </row>
    <row r="59961" spans="1:3" x14ac:dyDescent="0.25">
      <c r="A59961">
        <v>1886</v>
      </c>
      <c r="B59961" s="1">
        <f>DATE(2005,3,1) + TIME(0,0,0)</f>
        <v>38412</v>
      </c>
      <c r="C59961">
        <v>32.268627166999998</v>
      </c>
    </row>
    <row r="59962" spans="1:3" x14ac:dyDescent="0.25">
      <c r="A59962">
        <v>1917</v>
      </c>
      <c r="B59962" s="1">
        <f>DATE(2005,4,1) + TIME(0,0,0)</f>
        <v>38443</v>
      </c>
      <c r="C59962">
        <v>32.358444214000002</v>
      </c>
    </row>
    <row r="59963" spans="1:3" x14ac:dyDescent="0.25">
      <c r="A59963">
        <v>1947</v>
      </c>
      <c r="B59963" s="1">
        <f>DATE(2005,5,1) + TIME(0,0,0)</f>
        <v>38473</v>
      </c>
      <c r="C59963">
        <v>32.444561004999997</v>
      </c>
    </row>
    <row r="59964" spans="1:3" x14ac:dyDescent="0.25">
      <c r="A59964">
        <v>1978</v>
      </c>
      <c r="B59964" s="1">
        <f>DATE(2005,6,1) + TIME(0,0,0)</f>
        <v>38504</v>
      </c>
      <c r="C59964">
        <v>32.532714843999997</v>
      </c>
    </row>
    <row r="59965" spans="1:3" x14ac:dyDescent="0.25">
      <c r="A59965">
        <v>2008</v>
      </c>
      <c r="B59965" s="1">
        <f>DATE(2005,7,1) + TIME(0,0,0)</f>
        <v>38534</v>
      </c>
      <c r="C59965">
        <v>32.617248535000002</v>
      </c>
    </row>
    <row r="59966" spans="1:3" x14ac:dyDescent="0.25">
      <c r="A59966">
        <v>2039</v>
      </c>
      <c r="B59966" s="1">
        <f>DATE(2005,8,1) + TIME(0,0,0)</f>
        <v>38565</v>
      </c>
      <c r="C59966">
        <v>32.703830719000003</v>
      </c>
    </row>
    <row r="59967" spans="1:3" x14ac:dyDescent="0.25">
      <c r="A59967">
        <v>2070</v>
      </c>
      <c r="B59967" s="1">
        <f>DATE(2005,9,1) + TIME(0,0,0)</f>
        <v>38596</v>
      </c>
      <c r="C59967">
        <v>32.789680480999998</v>
      </c>
    </row>
    <row r="59968" spans="1:3" x14ac:dyDescent="0.25">
      <c r="A59968">
        <v>2100</v>
      </c>
      <c r="B59968" s="1">
        <f>DATE(2005,10,1) + TIME(0,0,0)</f>
        <v>38626</v>
      </c>
      <c r="C59968">
        <v>32.872203827</v>
      </c>
    </row>
    <row r="59969" spans="1:3" x14ac:dyDescent="0.25">
      <c r="A59969">
        <v>2131</v>
      </c>
      <c r="B59969" s="1">
        <f>DATE(2005,11,1) + TIME(0,0,0)</f>
        <v>38657</v>
      </c>
      <c r="C59969">
        <v>32.956825256000002</v>
      </c>
    </row>
    <row r="59970" spans="1:3" x14ac:dyDescent="0.25">
      <c r="A59970">
        <v>2161</v>
      </c>
      <c r="B59970" s="1">
        <f>DATE(2005,12,1) + TIME(0,0,0)</f>
        <v>38687</v>
      </c>
      <c r="C59970">
        <v>33.038055419999999</v>
      </c>
    </row>
    <row r="59971" spans="1:3" x14ac:dyDescent="0.25">
      <c r="A59971">
        <v>2192</v>
      </c>
      <c r="B59971" s="1">
        <f>DATE(2006,1,1) + TIME(0,0,0)</f>
        <v>38718</v>
      </c>
      <c r="C59971">
        <v>33.121288300000003</v>
      </c>
    </row>
    <row r="59972" spans="1:3" x14ac:dyDescent="0.25">
      <c r="A59972">
        <v>2223</v>
      </c>
      <c r="B59972" s="1">
        <f>DATE(2006,2,1) + TIME(0,0,0)</f>
        <v>38749</v>
      </c>
      <c r="C59972">
        <v>33.203788756999998</v>
      </c>
    </row>
    <row r="59973" spans="1:3" x14ac:dyDescent="0.25">
      <c r="A59973">
        <v>2251</v>
      </c>
      <c r="B59973" s="1">
        <f>DATE(2006,3,1) + TIME(0,0,0)</f>
        <v>38777</v>
      </c>
      <c r="C59973">
        <v>33.27766037</v>
      </c>
    </row>
    <row r="59974" spans="1:3" x14ac:dyDescent="0.25">
      <c r="A59974">
        <v>2282</v>
      </c>
      <c r="B59974" s="1">
        <f>DATE(2006,4,1) + TIME(0,0,0)</f>
        <v>38808</v>
      </c>
      <c r="C59974">
        <v>33.358718871999997</v>
      </c>
    </row>
    <row r="59975" spans="1:3" x14ac:dyDescent="0.25">
      <c r="A59975">
        <v>2312</v>
      </c>
      <c r="B59975" s="1">
        <f>DATE(2006,5,1) + TIME(0,0,0)</f>
        <v>38838</v>
      </c>
      <c r="C59975">
        <v>33.436443328999999</v>
      </c>
    </row>
    <row r="59976" spans="1:3" x14ac:dyDescent="0.25">
      <c r="A59976">
        <v>2343</v>
      </c>
      <c r="B59976" s="1">
        <f>DATE(2006,6,1) + TIME(0,0,0)</f>
        <v>38869</v>
      </c>
      <c r="C59976">
        <v>33.516063690000003</v>
      </c>
    </row>
    <row r="59977" spans="1:3" x14ac:dyDescent="0.25">
      <c r="A59977">
        <v>2373</v>
      </c>
      <c r="B59977" s="1">
        <f>DATE(2006,7,1) + TIME(0,0,0)</f>
        <v>38899</v>
      </c>
      <c r="C59977">
        <v>33.592342377000001</v>
      </c>
    </row>
    <row r="59978" spans="1:3" x14ac:dyDescent="0.25">
      <c r="A59978">
        <v>2404</v>
      </c>
      <c r="B59978" s="1">
        <f>DATE(2006,8,1) + TIME(0,0,0)</f>
        <v>38930</v>
      </c>
      <c r="C59978">
        <v>33.670455933</v>
      </c>
    </row>
    <row r="59979" spans="1:3" x14ac:dyDescent="0.25">
      <c r="A59979">
        <v>2435</v>
      </c>
      <c r="B59979" s="1">
        <f>DATE(2006,9,1) + TIME(0,0,0)</f>
        <v>38961</v>
      </c>
      <c r="C59979">
        <v>33.747749329000001</v>
      </c>
    </row>
    <row r="59980" spans="1:3" x14ac:dyDescent="0.25">
      <c r="A59980">
        <v>2465</v>
      </c>
      <c r="B59980" s="1">
        <f>DATE(2006,10,1) + TIME(0,0,0)</f>
        <v>38991</v>
      </c>
      <c r="C59980">
        <v>33.821853638</v>
      </c>
    </row>
    <row r="59981" spans="1:3" x14ac:dyDescent="0.25">
      <c r="A59981">
        <v>2496</v>
      </c>
      <c r="B59981" s="1">
        <f>DATE(2006,11,1) + TIME(0,0,0)</f>
        <v>39022</v>
      </c>
      <c r="C59981">
        <v>33.897605896000002</v>
      </c>
    </row>
    <row r="59982" spans="1:3" x14ac:dyDescent="0.25">
      <c r="A59982">
        <v>2526</v>
      </c>
      <c r="B59982" s="1">
        <f>DATE(2006,12,1) + TIME(0,0,0)</f>
        <v>39052</v>
      </c>
      <c r="C59982">
        <v>33.970207213999998</v>
      </c>
    </row>
    <row r="59983" spans="1:3" x14ac:dyDescent="0.25">
      <c r="A59983">
        <v>2557</v>
      </c>
      <c r="B59983" s="1">
        <f>DATE(2007,1,1) + TIME(0,0,0)</f>
        <v>39083</v>
      </c>
      <c r="C59983">
        <v>34.044467926000003</v>
      </c>
    </row>
    <row r="59984" spans="1:3" x14ac:dyDescent="0.25">
      <c r="A59984">
        <v>2588</v>
      </c>
      <c r="B59984" s="1">
        <f>DATE(2007,2,1) + TIME(0,0,0)</f>
        <v>39114</v>
      </c>
      <c r="C59984">
        <v>34.117958068999997</v>
      </c>
    </row>
    <row r="59985" spans="1:3" x14ac:dyDescent="0.25">
      <c r="A59985">
        <v>2616</v>
      </c>
      <c r="B59985" s="1">
        <f>DATE(2007,3,1) + TIME(0,0,0)</f>
        <v>39142</v>
      </c>
      <c r="C59985">
        <v>34.183673859000002</v>
      </c>
    </row>
    <row r="59986" spans="1:3" x14ac:dyDescent="0.25">
      <c r="A59986">
        <v>2647</v>
      </c>
      <c r="B59986" s="1">
        <f>DATE(2007,4,1) + TIME(0,0,0)</f>
        <v>39173</v>
      </c>
      <c r="C59986">
        <v>34.255687713999997</v>
      </c>
    </row>
    <row r="59987" spans="1:3" x14ac:dyDescent="0.25">
      <c r="A59987">
        <v>2677</v>
      </c>
      <c r="B59987" s="1">
        <f>DATE(2007,5,1) + TIME(0,0,0)</f>
        <v>39203</v>
      </c>
      <c r="C59987">
        <v>34.324657440000003</v>
      </c>
    </row>
    <row r="59988" spans="1:3" x14ac:dyDescent="0.25">
      <c r="A59988">
        <v>2708</v>
      </c>
      <c r="B59988" s="1">
        <f>DATE(2007,6,1) + TIME(0,0,0)</f>
        <v>39234</v>
      </c>
      <c r="C59988">
        <v>34.395172119000001</v>
      </c>
    </row>
    <row r="59989" spans="1:3" x14ac:dyDescent="0.25">
      <c r="A59989">
        <v>2738</v>
      </c>
      <c r="B59989" s="1">
        <f>DATE(2007,7,1) + TIME(0,0,0)</f>
        <v>39264</v>
      </c>
      <c r="C59989">
        <v>34.462699890000003</v>
      </c>
    </row>
    <row r="59990" spans="1:3" x14ac:dyDescent="0.25">
      <c r="A59990">
        <v>2769</v>
      </c>
      <c r="B59990" s="1">
        <f>DATE(2007,8,1) + TIME(0,0,0)</f>
        <v>39295</v>
      </c>
      <c r="C59990">
        <v>34.531734467</v>
      </c>
    </row>
    <row r="59991" spans="1:3" x14ac:dyDescent="0.25">
      <c r="A59991">
        <v>2800</v>
      </c>
      <c r="B59991" s="1">
        <f>DATE(2007,9,1) + TIME(0,0,0)</f>
        <v>39326</v>
      </c>
      <c r="C59991">
        <v>34.600028991999999</v>
      </c>
    </row>
    <row r="59992" spans="1:3" x14ac:dyDescent="0.25">
      <c r="A59992">
        <v>2830</v>
      </c>
      <c r="B59992" s="1">
        <f>DATE(2007,10,1) + TIME(0,0,0)</f>
        <v>39356</v>
      </c>
      <c r="C59992">
        <v>34.665424346999998</v>
      </c>
    </row>
    <row r="59993" spans="1:3" x14ac:dyDescent="0.25">
      <c r="A59993">
        <v>2861</v>
      </c>
      <c r="B59993" s="1">
        <f>DATE(2007,11,1) + TIME(0,0,0)</f>
        <v>39387</v>
      </c>
      <c r="C59993">
        <v>34.732273102000001</v>
      </c>
    </row>
    <row r="59994" spans="1:3" x14ac:dyDescent="0.25">
      <c r="A59994">
        <v>2891</v>
      </c>
      <c r="B59994" s="1">
        <f>DATE(2007,12,1) + TIME(0,0,0)</f>
        <v>39417</v>
      </c>
      <c r="C59994">
        <v>34.796283721999998</v>
      </c>
    </row>
    <row r="59995" spans="1:3" x14ac:dyDescent="0.25">
      <c r="A59995">
        <v>2922</v>
      </c>
      <c r="B59995" s="1">
        <f>DATE(2008,1,1) + TIME(0,0,0)</f>
        <v>39448</v>
      </c>
      <c r="C59995">
        <v>34.861728667999998</v>
      </c>
    </row>
    <row r="59996" spans="1:3" x14ac:dyDescent="0.25">
      <c r="A59996">
        <v>2953</v>
      </c>
      <c r="B59996" s="1">
        <f>DATE(2008,2,1) + TIME(0,0,0)</f>
        <v>39479</v>
      </c>
      <c r="C59996">
        <v>34.926483154000003</v>
      </c>
    </row>
    <row r="59997" spans="1:3" x14ac:dyDescent="0.25">
      <c r="A59997">
        <v>2982</v>
      </c>
      <c r="B59997" s="1">
        <f>DATE(2008,3,1) + TIME(0,0,0)</f>
        <v>39508</v>
      </c>
      <c r="C59997">
        <v>34.986454010000003</v>
      </c>
    </row>
    <row r="59998" spans="1:3" x14ac:dyDescent="0.25">
      <c r="A59998">
        <v>3013</v>
      </c>
      <c r="B59998" s="1">
        <f>DATE(2008,4,1) + TIME(0,0,0)</f>
        <v>39539</v>
      </c>
      <c r="C59998">
        <v>35.049911498999997</v>
      </c>
    </row>
    <row r="59999" spans="1:3" x14ac:dyDescent="0.25">
      <c r="A59999">
        <v>3043</v>
      </c>
      <c r="B59999" s="1">
        <f>DATE(2008,5,1) + TIME(0,0,0)</f>
        <v>39569</v>
      </c>
      <c r="C59999">
        <v>35.110706329000003</v>
      </c>
    </row>
    <row r="60000" spans="1:3" x14ac:dyDescent="0.25">
      <c r="A60000">
        <v>3074</v>
      </c>
      <c r="B60000" s="1">
        <f>DATE(2008,6,1) + TIME(0,0,0)</f>
        <v>39600</v>
      </c>
      <c r="C60000">
        <v>35.172904967999997</v>
      </c>
    </row>
    <row r="60001" spans="1:3" x14ac:dyDescent="0.25">
      <c r="A60001">
        <v>3104</v>
      </c>
      <c r="B60001" s="1">
        <f>DATE(2008,7,1) + TIME(0,0,0)</f>
        <v>39630</v>
      </c>
      <c r="C60001">
        <v>35.232505797999998</v>
      </c>
    </row>
    <row r="60002" spans="1:3" x14ac:dyDescent="0.25">
      <c r="A60002">
        <v>3135</v>
      </c>
      <c r="B60002" s="1">
        <f>DATE(2008,8,1) + TIME(0,0,0)</f>
        <v>39661</v>
      </c>
      <c r="C60002">
        <v>35.293487548999998</v>
      </c>
    </row>
    <row r="60003" spans="1:3" x14ac:dyDescent="0.25">
      <c r="A60003">
        <v>3166</v>
      </c>
      <c r="B60003" s="1">
        <f>DATE(2008,9,1) + TIME(0,0,0)</f>
        <v>39692</v>
      </c>
      <c r="C60003">
        <v>35.353870391999997</v>
      </c>
    </row>
    <row r="60004" spans="1:3" x14ac:dyDescent="0.25">
      <c r="A60004">
        <v>3196</v>
      </c>
      <c r="B60004" s="1">
        <f>DATE(2008,10,1) + TIME(0,0,0)</f>
        <v>39722</v>
      </c>
      <c r="C60004">
        <v>35.411750793000003</v>
      </c>
    </row>
    <row r="60005" spans="1:3" x14ac:dyDescent="0.25">
      <c r="A60005">
        <v>3227</v>
      </c>
      <c r="B60005" s="1">
        <f>DATE(2008,11,1) + TIME(0,0,0)</f>
        <v>39753</v>
      </c>
      <c r="C60005">
        <v>35.470993042000003</v>
      </c>
    </row>
    <row r="60006" spans="1:3" x14ac:dyDescent="0.25">
      <c r="A60006">
        <v>3257</v>
      </c>
      <c r="B60006" s="1">
        <f>DATE(2008,12,1) + TIME(0,0,0)</f>
        <v>39783</v>
      </c>
      <c r="C60006">
        <v>35.527790070000002</v>
      </c>
    </row>
    <row r="60007" spans="1:3" x14ac:dyDescent="0.25">
      <c r="A60007">
        <v>3288</v>
      </c>
      <c r="B60007" s="1">
        <f>DATE(2009,1,1) + TIME(0,0,0)</f>
        <v>39814</v>
      </c>
      <c r="C60007">
        <v>35.585933685000001</v>
      </c>
    </row>
    <row r="60008" spans="1:3" x14ac:dyDescent="0.25">
      <c r="A60008">
        <v>3319</v>
      </c>
      <c r="B60008" s="1">
        <f>DATE(2009,2,1) + TIME(0,0,0)</f>
        <v>39845</v>
      </c>
      <c r="C60008">
        <v>35.643531799000002</v>
      </c>
    </row>
    <row r="60009" spans="1:3" x14ac:dyDescent="0.25">
      <c r="A60009">
        <v>3347</v>
      </c>
      <c r="B60009" s="1">
        <f>DATE(2009,3,1) + TIME(0,0,0)</f>
        <v>39873</v>
      </c>
      <c r="C60009">
        <v>35.695102691999999</v>
      </c>
    </row>
    <row r="60010" spans="1:3" x14ac:dyDescent="0.25">
      <c r="A60010">
        <v>3378</v>
      </c>
      <c r="B60010" s="1">
        <f>DATE(2009,4,1) + TIME(0,0,0)</f>
        <v>39904</v>
      </c>
      <c r="C60010">
        <v>35.751689911</v>
      </c>
    </row>
    <row r="60011" spans="1:3" x14ac:dyDescent="0.25">
      <c r="A60011">
        <v>3408</v>
      </c>
      <c r="B60011" s="1">
        <f>DATE(2009,5,1) + TIME(0,0,0)</f>
        <v>39934</v>
      </c>
      <c r="C60011">
        <v>35.805961609000001</v>
      </c>
    </row>
    <row r="60012" spans="1:3" x14ac:dyDescent="0.25">
      <c r="A60012">
        <v>3439</v>
      </c>
      <c r="B60012" s="1">
        <f>DATE(2009,6,1) + TIME(0,0,0)</f>
        <v>39965</v>
      </c>
      <c r="C60012">
        <v>35.861545563</v>
      </c>
    </row>
    <row r="60013" spans="1:3" x14ac:dyDescent="0.25">
      <c r="A60013">
        <v>3469</v>
      </c>
      <c r="B60013" s="1">
        <f>DATE(2009,7,1) + TIME(0,0,0)</f>
        <v>39995</v>
      </c>
      <c r="C60013">
        <v>35.914867401000002</v>
      </c>
    </row>
    <row r="60014" spans="1:3" x14ac:dyDescent="0.25">
      <c r="A60014">
        <v>3500</v>
      </c>
      <c r="B60014" s="1">
        <f>DATE(2009,8,1) + TIME(0,0,0)</f>
        <v>40026</v>
      </c>
      <c r="C60014">
        <v>35.969482421999999</v>
      </c>
    </row>
    <row r="60015" spans="1:3" x14ac:dyDescent="0.25">
      <c r="A60015">
        <v>3531</v>
      </c>
      <c r="B60015" s="1">
        <f>DATE(2009,9,1) + TIME(0,0,0)</f>
        <v>40057</v>
      </c>
      <c r="C60015">
        <v>36.023624419999997</v>
      </c>
    </row>
    <row r="60016" spans="1:3" x14ac:dyDescent="0.25">
      <c r="A60016">
        <v>3561</v>
      </c>
      <c r="B60016" s="1">
        <f>DATE(2009,10,1) + TIME(0,0,0)</f>
        <v>40087</v>
      </c>
      <c r="C60016">
        <v>36.075565337999997</v>
      </c>
    </row>
    <row r="60017" spans="1:3" x14ac:dyDescent="0.25">
      <c r="A60017">
        <v>3592</v>
      </c>
      <c r="B60017" s="1">
        <f>DATE(2009,11,1) + TIME(0,0,0)</f>
        <v>40118</v>
      </c>
      <c r="C60017">
        <v>36.128765106000003</v>
      </c>
    </row>
    <row r="60018" spans="1:3" x14ac:dyDescent="0.25">
      <c r="A60018">
        <v>3622</v>
      </c>
      <c r="B60018" s="1">
        <f>DATE(2009,12,1) + TIME(0,0,0)</f>
        <v>40148</v>
      </c>
      <c r="C60018">
        <v>36.179805756</v>
      </c>
    </row>
    <row r="60019" spans="1:3" x14ac:dyDescent="0.25">
      <c r="A60019">
        <v>3653</v>
      </c>
      <c r="B60019" s="1">
        <f>DATE(2010,1,1) + TIME(0,0,0)</f>
        <v>40179</v>
      </c>
      <c r="C60019">
        <v>36.232097625999998</v>
      </c>
    </row>
    <row r="60020" spans="1:3" x14ac:dyDescent="0.25">
      <c r="A60020">
        <v>3684</v>
      </c>
      <c r="B60020" s="1">
        <f>DATE(2010,2,1) + TIME(0,0,0)</f>
        <v>40210</v>
      </c>
      <c r="C60020">
        <v>36.283950806</v>
      </c>
    </row>
    <row r="60021" spans="1:3" x14ac:dyDescent="0.25">
      <c r="A60021">
        <v>3712</v>
      </c>
      <c r="B60021" s="1">
        <f>DATE(2010,3,1) + TIME(0,0,0)</f>
        <v>40238</v>
      </c>
      <c r="C60021">
        <v>36.330413817999997</v>
      </c>
    </row>
    <row r="60022" spans="1:3" x14ac:dyDescent="0.25">
      <c r="A60022">
        <v>3743</v>
      </c>
      <c r="B60022" s="1">
        <f>DATE(2010,4,1) + TIME(0,0,0)</f>
        <v>40269</v>
      </c>
      <c r="C60022">
        <v>36.381443023999999</v>
      </c>
    </row>
    <row r="60023" spans="1:3" x14ac:dyDescent="0.25">
      <c r="A60023">
        <v>3773</v>
      </c>
      <c r="B60023" s="1">
        <f>DATE(2010,5,1) + TIME(0,0,0)</f>
        <v>40299</v>
      </c>
      <c r="C60023">
        <v>36.430431366000001</v>
      </c>
    </row>
    <row r="60024" spans="1:3" x14ac:dyDescent="0.25">
      <c r="A60024">
        <v>3804</v>
      </c>
      <c r="B60024" s="1">
        <f>DATE(2010,6,1) + TIME(0,0,0)</f>
        <v>40330</v>
      </c>
      <c r="C60024">
        <v>36.480644226000003</v>
      </c>
    </row>
    <row r="60025" spans="1:3" x14ac:dyDescent="0.25">
      <c r="A60025">
        <v>3834</v>
      </c>
      <c r="B60025" s="1">
        <f>DATE(2010,7,1) + TIME(0,0,0)</f>
        <v>40360</v>
      </c>
      <c r="C60025">
        <v>36.528854369999998</v>
      </c>
    </row>
    <row r="60026" spans="1:3" x14ac:dyDescent="0.25">
      <c r="A60026">
        <v>3865</v>
      </c>
      <c r="B60026" s="1">
        <f>DATE(2010,8,1) + TIME(0,0,0)</f>
        <v>40391</v>
      </c>
      <c r="C60026">
        <v>36.578277587999999</v>
      </c>
    </row>
    <row r="60027" spans="1:3" x14ac:dyDescent="0.25">
      <c r="A60027">
        <v>3896</v>
      </c>
      <c r="B60027" s="1">
        <f>DATE(2010,9,1) + TIME(0,0,0)</f>
        <v>40422</v>
      </c>
      <c r="C60027">
        <v>36.627311706999997</v>
      </c>
    </row>
    <row r="60028" spans="1:3" x14ac:dyDescent="0.25">
      <c r="A60028">
        <v>3926</v>
      </c>
      <c r="B60028" s="1">
        <f>DATE(2010,10,1) + TIME(0,0,0)</f>
        <v>40452</v>
      </c>
      <c r="C60028">
        <v>36.674396514999998</v>
      </c>
    </row>
    <row r="60029" spans="1:3" x14ac:dyDescent="0.25">
      <c r="A60029">
        <v>3957</v>
      </c>
      <c r="B60029" s="1">
        <f>DATE(2010,11,1) + TIME(0,0,0)</f>
        <v>40483</v>
      </c>
      <c r="C60029">
        <v>36.722675322999997</v>
      </c>
    </row>
    <row r="60030" spans="1:3" x14ac:dyDescent="0.25">
      <c r="A60030">
        <v>3987</v>
      </c>
      <c r="B60030" s="1">
        <f>DATE(2010,12,1) + TIME(0,0,0)</f>
        <v>40513</v>
      </c>
      <c r="C60030">
        <v>36.769020081000001</v>
      </c>
    </row>
    <row r="60031" spans="1:3" x14ac:dyDescent="0.25">
      <c r="A60031">
        <v>4018</v>
      </c>
      <c r="B60031" s="1">
        <f>DATE(2011,1,1) + TIME(0,0,0)</f>
        <v>40544</v>
      </c>
      <c r="C60031">
        <v>36.816528320000003</v>
      </c>
    </row>
    <row r="60032" spans="1:3" x14ac:dyDescent="0.25">
      <c r="A60032">
        <v>4049</v>
      </c>
      <c r="B60032" s="1">
        <f>DATE(2011,2,1) + TIME(0,0,0)</f>
        <v>40575</v>
      </c>
      <c r="C60032">
        <v>36.863662720000001</v>
      </c>
    </row>
    <row r="60033" spans="1:3" x14ac:dyDescent="0.25">
      <c r="A60033">
        <v>4077</v>
      </c>
      <c r="B60033" s="1">
        <f>DATE(2011,3,1) + TIME(0,0,0)</f>
        <v>40603</v>
      </c>
      <c r="C60033">
        <v>36.905921935999999</v>
      </c>
    </row>
    <row r="60034" spans="1:3" x14ac:dyDescent="0.25">
      <c r="A60034">
        <v>4108</v>
      </c>
      <c r="B60034" s="1">
        <f>DATE(2011,4,1) + TIME(0,0,0)</f>
        <v>40634</v>
      </c>
      <c r="C60034">
        <v>36.952377319</v>
      </c>
    </row>
    <row r="60035" spans="1:3" x14ac:dyDescent="0.25">
      <c r="A60035">
        <v>4138</v>
      </c>
      <c r="B60035" s="1">
        <f>DATE(2011,5,1) + TIME(0,0,0)</f>
        <v>40664</v>
      </c>
      <c r="C60035">
        <v>36.997016907000003</v>
      </c>
    </row>
    <row r="60036" spans="1:3" x14ac:dyDescent="0.25">
      <c r="A60036">
        <v>4169</v>
      </c>
      <c r="B60036" s="1">
        <f>DATE(2011,6,1) + TIME(0,0,0)</f>
        <v>40695</v>
      </c>
      <c r="C60036">
        <v>37.042816162000001</v>
      </c>
    </row>
    <row r="60037" spans="1:3" x14ac:dyDescent="0.25">
      <c r="A60037">
        <v>4199</v>
      </c>
      <c r="B60037" s="1">
        <f>DATE(2011,7,1) + TIME(0,0,0)</f>
        <v>40725</v>
      </c>
      <c r="C60037">
        <v>37.086826324</v>
      </c>
    </row>
    <row r="60038" spans="1:3" x14ac:dyDescent="0.25">
      <c r="A60038">
        <v>4230</v>
      </c>
      <c r="B60038" s="1">
        <f>DATE(2011,8,1) + TIME(0,0,0)</f>
        <v>40756</v>
      </c>
      <c r="C60038">
        <v>37.131980896000002</v>
      </c>
    </row>
    <row r="60039" spans="1:3" x14ac:dyDescent="0.25">
      <c r="A60039">
        <v>4261</v>
      </c>
      <c r="B60039" s="1">
        <f>DATE(2011,9,1) + TIME(0,0,0)</f>
        <v>40787</v>
      </c>
      <c r="C60039">
        <v>37.176818848000003</v>
      </c>
    </row>
    <row r="60040" spans="1:3" x14ac:dyDescent="0.25">
      <c r="A60040">
        <v>4291</v>
      </c>
      <c r="B60040" s="1">
        <f>DATE(2011,10,1) + TIME(0,0,0)</f>
        <v>40817</v>
      </c>
      <c r="C60040">
        <v>37.219902038999997</v>
      </c>
    </row>
    <row r="60041" spans="1:3" x14ac:dyDescent="0.25">
      <c r="A60041">
        <v>4322</v>
      </c>
      <c r="B60041" s="1">
        <f>DATE(2011,11,1) + TIME(0,0,0)</f>
        <v>40848</v>
      </c>
      <c r="C60041">
        <v>37.264114380000002</v>
      </c>
    </row>
    <row r="60042" spans="1:3" x14ac:dyDescent="0.25">
      <c r="A60042">
        <v>4352</v>
      </c>
      <c r="B60042" s="1">
        <f>DATE(2011,12,1) + TIME(0,0,0)</f>
        <v>40878</v>
      </c>
      <c r="C60042">
        <v>37.306606293000002</v>
      </c>
    </row>
    <row r="60043" spans="1:3" x14ac:dyDescent="0.25">
      <c r="A60043">
        <v>4383</v>
      </c>
      <c r="B60043" s="1">
        <f>DATE(2012,1,1) + TIME(0,0,0)</f>
        <v>40909</v>
      </c>
      <c r="C60043">
        <v>37.350208281999997</v>
      </c>
    </row>
    <row r="60044" spans="1:3" x14ac:dyDescent="0.25">
      <c r="A60044">
        <v>4414</v>
      </c>
      <c r="B60044" s="1">
        <f>DATE(2012,2,1) + TIME(0,0,0)</f>
        <v>40940</v>
      </c>
      <c r="C60044">
        <v>37.393508910999998</v>
      </c>
    </row>
    <row r="60045" spans="1:3" x14ac:dyDescent="0.25">
      <c r="A60045">
        <v>4443</v>
      </c>
      <c r="B60045" s="1">
        <f>DATE(2012,3,1) + TIME(0,0,0)</f>
        <v>40969</v>
      </c>
      <c r="C60045">
        <v>37.433738708</v>
      </c>
    </row>
    <row r="60046" spans="1:3" x14ac:dyDescent="0.25">
      <c r="A60046">
        <v>4474</v>
      </c>
      <c r="B60046" s="1">
        <f>DATE(2012,4,1) + TIME(0,0,0)</f>
        <v>41000</v>
      </c>
      <c r="C60046">
        <v>37.476497649999999</v>
      </c>
    </row>
    <row r="60047" spans="1:3" x14ac:dyDescent="0.25">
      <c r="A60047">
        <v>4504</v>
      </c>
      <c r="B60047" s="1">
        <f>DATE(2012,5,1) + TIME(0,0,0)</f>
        <v>41030</v>
      </c>
      <c r="C60047">
        <v>37.517604828000003</v>
      </c>
    </row>
    <row r="60048" spans="1:3" x14ac:dyDescent="0.25">
      <c r="A60048">
        <v>4535</v>
      </c>
      <c r="B60048" s="1">
        <f>DATE(2012,6,1) + TIME(0,0,0)</f>
        <v>41061</v>
      </c>
      <c r="C60048">
        <v>37.559825897000003</v>
      </c>
    </row>
    <row r="60049" spans="1:3" x14ac:dyDescent="0.25">
      <c r="A60049">
        <v>4565</v>
      </c>
      <c r="B60049" s="1">
        <f>DATE(2012,7,1) + TIME(0,0,0)</f>
        <v>41091</v>
      </c>
      <c r="C60049">
        <v>37.600372313999998</v>
      </c>
    </row>
    <row r="60050" spans="1:3" x14ac:dyDescent="0.25">
      <c r="A60050">
        <v>4596</v>
      </c>
      <c r="B60050" s="1">
        <f>DATE(2012,8,1) + TIME(0,0,0)</f>
        <v>41122</v>
      </c>
      <c r="C60050">
        <v>37.641975403000004</v>
      </c>
    </row>
    <row r="60051" spans="1:3" x14ac:dyDescent="0.25">
      <c r="A60051">
        <v>4627</v>
      </c>
      <c r="B60051" s="1">
        <f>DATE(2012,9,1) + TIME(0,0,0)</f>
        <v>41153</v>
      </c>
      <c r="C60051">
        <v>37.683296204000001</v>
      </c>
    </row>
    <row r="60052" spans="1:3" x14ac:dyDescent="0.25">
      <c r="A60052">
        <v>4657</v>
      </c>
      <c r="B60052" s="1">
        <f>DATE(2012,10,1) + TIME(0,0,0)</f>
        <v>41183</v>
      </c>
      <c r="C60052">
        <v>37.723026275999999</v>
      </c>
    </row>
    <row r="60053" spans="1:3" x14ac:dyDescent="0.25">
      <c r="A60053">
        <v>4688</v>
      </c>
      <c r="B60053" s="1">
        <f>DATE(2012,11,1) + TIME(0,0,0)</f>
        <v>41214</v>
      </c>
      <c r="C60053">
        <v>37.763793945000003</v>
      </c>
    </row>
    <row r="60054" spans="1:3" x14ac:dyDescent="0.25">
      <c r="A60054">
        <v>4718</v>
      </c>
      <c r="B60054" s="1">
        <f>DATE(2012,12,1) + TIME(0,0,0)</f>
        <v>41244</v>
      </c>
      <c r="C60054">
        <v>37.803131104000002</v>
      </c>
    </row>
    <row r="60055" spans="1:3" x14ac:dyDescent="0.25">
      <c r="A60055">
        <v>4749</v>
      </c>
      <c r="B60055" s="1">
        <f>DATE(2013,1,1) + TIME(0,0,0)</f>
        <v>41275</v>
      </c>
      <c r="C60055">
        <v>37.843387604</v>
      </c>
    </row>
    <row r="60056" spans="1:3" x14ac:dyDescent="0.25">
      <c r="A60056">
        <v>4780</v>
      </c>
      <c r="B60056" s="1">
        <f>DATE(2013,2,1) + TIME(0,0,0)</f>
        <v>41306</v>
      </c>
      <c r="C60056">
        <v>37.883373259999999</v>
      </c>
    </row>
    <row r="60057" spans="1:3" x14ac:dyDescent="0.25">
      <c r="A60057">
        <v>4808</v>
      </c>
      <c r="B60057" s="1">
        <f>DATE(2013,3,1) + TIME(0,0,0)</f>
        <v>41334</v>
      </c>
      <c r="C60057">
        <v>37.919219970999997</v>
      </c>
    </row>
    <row r="60058" spans="1:3" x14ac:dyDescent="0.25">
      <c r="A60058">
        <v>4839</v>
      </c>
      <c r="B60058" s="1">
        <f>DATE(2013,4,1) + TIME(0,0,0)</f>
        <v>41365</v>
      </c>
      <c r="C60058">
        <v>37.958740233999997</v>
      </c>
    </row>
    <row r="60059" spans="1:3" x14ac:dyDescent="0.25">
      <c r="A60059">
        <v>4869</v>
      </c>
      <c r="B60059" s="1">
        <f>DATE(2013,5,1) + TIME(0,0,0)</f>
        <v>41395</v>
      </c>
      <c r="C60059">
        <v>37.996730804000002</v>
      </c>
    </row>
    <row r="60060" spans="1:3" x14ac:dyDescent="0.25">
      <c r="A60060">
        <v>4900</v>
      </c>
      <c r="B60060" s="1">
        <f>DATE(2013,6,1) + TIME(0,0,0)</f>
        <v>41426</v>
      </c>
      <c r="C60060">
        <v>38.035743713000002</v>
      </c>
    </row>
    <row r="60061" spans="1:3" x14ac:dyDescent="0.25">
      <c r="A60061">
        <v>4930</v>
      </c>
      <c r="B60061" s="1">
        <f>DATE(2013,7,1) + TIME(0,0,0)</f>
        <v>41456</v>
      </c>
      <c r="C60061">
        <v>38.073234558000003</v>
      </c>
    </row>
    <row r="60062" spans="1:3" x14ac:dyDescent="0.25">
      <c r="A60062">
        <v>4961</v>
      </c>
      <c r="B60062" s="1">
        <f>DATE(2013,8,1) + TIME(0,0,0)</f>
        <v>41487</v>
      </c>
      <c r="C60062">
        <v>38.111763000000003</v>
      </c>
    </row>
    <row r="60063" spans="1:3" x14ac:dyDescent="0.25">
      <c r="A60063">
        <v>4992</v>
      </c>
      <c r="B60063" s="1">
        <f>DATE(2013,9,1) + TIME(0,0,0)</f>
        <v>41518</v>
      </c>
      <c r="C60063">
        <v>38.150062560999999</v>
      </c>
    </row>
    <row r="60064" spans="1:3" x14ac:dyDescent="0.25">
      <c r="A60064">
        <v>5022</v>
      </c>
      <c r="B60064" s="1">
        <f>DATE(2013,10,1) + TIME(0,0,0)</f>
        <v>41548</v>
      </c>
      <c r="C60064">
        <v>38.186866760000001</v>
      </c>
    </row>
    <row r="60065" spans="1:3" x14ac:dyDescent="0.25">
      <c r="A60065">
        <v>5053</v>
      </c>
      <c r="B60065" s="1">
        <f>DATE(2013,11,1) + TIME(0,0,0)</f>
        <v>41579</v>
      </c>
      <c r="C60065">
        <v>38.224643706999998</v>
      </c>
    </row>
    <row r="60066" spans="1:3" x14ac:dyDescent="0.25">
      <c r="A60066">
        <v>5083</v>
      </c>
      <c r="B60066" s="1">
        <f>DATE(2013,12,1) + TIME(0,0,0)</f>
        <v>41609</v>
      </c>
      <c r="C60066">
        <v>38.260978698999999</v>
      </c>
    </row>
    <row r="60067" spans="1:3" x14ac:dyDescent="0.25">
      <c r="A60067">
        <v>5114</v>
      </c>
      <c r="B60067" s="1">
        <f>DATE(2014,1,1) + TIME(0,0,0)</f>
        <v>41640</v>
      </c>
      <c r="C60067">
        <v>38.298290252999998</v>
      </c>
    </row>
    <row r="60068" spans="1:3" x14ac:dyDescent="0.25">
      <c r="A60068">
        <v>5145</v>
      </c>
      <c r="B60068" s="1">
        <f>DATE(2014,2,1) + TIME(0,0,0)</f>
        <v>41671</v>
      </c>
      <c r="C60068">
        <v>38.335376740000001</v>
      </c>
    </row>
    <row r="60069" spans="1:3" x14ac:dyDescent="0.25">
      <c r="A60069">
        <v>5173</v>
      </c>
      <c r="B60069" s="1">
        <f>DATE(2014,3,1) + TIME(0,0,0)</f>
        <v>41699</v>
      </c>
      <c r="C60069">
        <v>38.368679047000001</v>
      </c>
    </row>
    <row r="60070" spans="1:3" x14ac:dyDescent="0.25">
      <c r="A60070">
        <v>5204</v>
      </c>
      <c r="B60070" s="1">
        <f>DATE(2014,4,1) + TIME(0,0,0)</f>
        <v>41730</v>
      </c>
      <c r="C60070">
        <v>38.405361176</v>
      </c>
    </row>
    <row r="60071" spans="1:3" x14ac:dyDescent="0.25">
      <c r="A60071">
        <v>5234</v>
      </c>
      <c r="B60071" s="1">
        <f>DATE(2014,5,1) + TIME(0,0,0)</f>
        <v>41760</v>
      </c>
      <c r="C60071">
        <v>38.440662383999999</v>
      </c>
    </row>
    <row r="60072" spans="1:3" x14ac:dyDescent="0.25">
      <c r="A60072">
        <v>5265</v>
      </c>
      <c r="B60072" s="1">
        <f>DATE(2014,6,1) + TIME(0,0,0)</f>
        <v>41791</v>
      </c>
      <c r="C60072">
        <v>38.476928710999999</v>
      </c>
    </row>
    <row r="60073" spans="1:3" x14ac:dyDescent="0.25">
      <c r="A60073">
        <v>5295</v>
      </c>
      <c r="B60073" s="1">
        <f>DATE(2014,7,1) + TIME(0,0,0)</f>
        <v>41821</v>
      </c>
      <c r="C60073">
        <v>38.511791229000004</v>
      </c>
    </row>
    <row r="60074" spans="1:3" x14ac:dyDescent="0.25">
      <c r="A60074">
        <v>5326</v>
      </c>
      <c r="B60074" s="1">
        <f>DATE(2014,8,1) + TIME(0,0,0)</f>
        <v>41852</v>
      </c>
      <c r="C60074">
        <v>38.547588347999998</v>
      </c>
    </row>
    <row r="60075" spans="1:3" x14ac:dyDescent="0.25">
      <c r="A60075">
        <v>5357</v>
      </c>
      <c r="B60075" s="1">
        <f>DATE(2014,9,1) + TIME(0,0,0)</f>
        <v>41883</v>
      </c>
      <c r="C60075">
        <v>38.583171843999999</v>
      </c>
    </row>
    <row r="60076" spans="1:3" x14ac:dyDescent="0.25">
      <c r="A60076">
        <v>5387</v>
      </c>
      <c r="B60076" s="1">
        <f>DATE(2014,10,1) + TIME(0,0,0)</f>
        <v>41913</v>
      </c>
      <c r="C60076">
        <v>38.617404938</v>
      </c>
    </row>
    <row r="60077" spans="1:3" x14ac:dyDescent="0.25">
      <c r="A60077">
        <v>5418</v>
      </c>
      <c r="B60077" s="1">
        <f>DATE(2014,11,1) + TIME(0,0,0)</f>
        <v>41944</v>
      </c>
      <c r="C60077">
        <v>38.652603149000001</v>
      </c>
    </row>
    <row r="60078" spans="1:3" x14ac:dyDescent="0.25">
      <c r="A60078">
        <v>5448</v>
      </c>
      <c r="B60078" s="1">
        <f>DATE(2014,12,1) + TIME(0,0,0)</f>
        <v>41974</v>
      </c>
      <c r="C60078">
        <v>38.686477660999998</v>
      </c>
    </row>
    <row r="60079" spans="1:3" x14ac:dyDescent="0.25">
      <c r="A60079">
        <v>5479</v>
      </c>
      <c r="B60079" s="1">
        <f>DATE(2015,1,1) + TIME(0,0,0)</f>
        <v>42005</v>
      </c>
      <c r="C60079">
        <v>38.721286773999999</v>
      </c>
    </row>
    <row r="60080" spans="1:3" x14ac:dyDescent="0.25">
      <c r="A60080">
        <v>5510</v>
      </c>
      <c r="B60080" s="1">
        <f>DATE(2015,2,1) + TIME(0,0,0)</f>
        <v>42036</v>
      </c>
      <c r="C60080">
        <v>38.755870819000002</v>
      </c>
    </row>
    <row r="60081" spans="1:3" x14ac:dyDescent="0.25">
      <c r="A60081">
        <v>5538</v>
      </c>
      <c r="B60081" s="1">
        <f>DATE(2015,3,1) + TIME(0,0,0)</f>
        <v>42064</v>
      </c>
      <c r="C60081">
        <v>38.786930083999998</v>
      </c>
    </row>
    <row r="60082" spans="1:3" x14ac:dyDescent="0.25">
      <c r="A60082">
        <v>5569</v>
      </c>
      <c r="B60082" s="1">
        <f>DATE(2015,4,1) + TIME(0,0,0)</f>
        <v>42095</v>
      </c>
      <c r="C60082">
        <v>38.821147918999998</v>
      </c>
    </row>
    <row r="60083" spans="1:3" x14ac:dyDescent="0.25">
      <c r="A60083">
        <v>5599</v>
      </c>
      <c r="B60083" s="1">
        <f>DATE(2015,5,1) + TIME(0,0,0)</f>
        <v>42125</v>
      </c>
      <c r="C60083">
        <v>38.854087829999997</v>
      </c>
    </row>
    <row r="60084" spans="1:3" x14ac:dyDescent="0.25">
      <c r="A60084">
        <v>5630</v>
      </c>
      <c r="B60084" s="1">
        <f>DATE(2015,6,1) + TIME(0,0,0)</f>
        <v>42156</v>
      </c>
      <c r="C60084">
        <v>38.887947083</v>
      </c>
    </row>
    <row r="60085" spans="1:3" x14ac:dyDescent="0.25">
      <c r="A60085">
        <v>5660</v>
      </c>
      <c r="B60085" s="1">
        <f>DATE(2015,7,1) + TIME(0,0,0)</f>
        <v>42186</v>
      </c>
      <c r="C60085">
        <v>38.920539855999998</v>
      </c>
    </row>
    <row r="60086" spans="1:3" x14ac:dyDescent="0.25">
      <c r="A60086">
        <v>5691</v>
      </c>
      <c r="B60086" s="1">
        <f>DATE(2015,8,1) + TIME(0,0,0)</f>
        <v>42217</v>
      </c>
      <c r="C60086">
        <v>38.954036713000001</v>
      </c>
    </row>
    <row r="60087" spans="1:3" x14ac:dyDescent="0.25">
      <c r="A60087">
        <v>5722</v>
      </c>
      <c r="B60087" s="1">
        <f>DATE(2015,9,1) + TIME(0,0,0)</f>
        <v>42248</v>
      </c>
      <c r="C60087">
        <v>38.987350464000002</v>
      </c>
    </row>
    <row r="60088" spans="1:3" x14ac:dyDescent="0.25">
      <c r="A60088">
        <v>5752</v>
      </c>
      <c r="B60088" s="1">
        <f>DATE(2015,10,1) + TIME(0,0,0)</f>
        <v>42278</v>
      </c>
      <c r="C60088">
        <v>39.019424438000001</v>
      </c>
    </row>
    <row r="60089" spans="1:3" x14ac:dyDescent="0.25">
      <c r="A60089">
        <v>5783</v>
      </c>
      <c r="B60089" s="1">
        <f>DATE(2015,11,1) + TIME(0,0,0)</f>
        <v>42309</v>
      </c>
      <c r="C60089">
        <v>39.052383423000002</v>
      </c>
    </row>
    <row r="60090" spans="1:3" x14ac:dyDescent="0.25">
      <c r="A60090">
        <v>5813</v>
      </c>
      <c r="B60090" s="1">
        <f>DATE(2015,12,1) + TIME(0,0,0)</f>
        <v>42339</v>
      </c>
      <c r="C60090">
        <v>39.084125518999997</v>
      </c>
    </row>
    <row r="60091" spans="1:3" x14ac:dyDescent="0.25">
      <c r="A60091">
        <v>5844</v>
      </c>
      <c r="B60091" s="1">
        <f>DATE(2016,1,1) + TIME(0,0,0)</f>
        <v>42370</v>
      </c>
      <c r="C60091">
        <v>39.116737366000002</v>
      </c>
    </row>
    <row r="60092" spans="1:3" x14ac:dyDescent="0.25">
      <c r="A60092">
        <v>5875</v>
      </c>
      <c r="B60092" s="1">
        <f>DATE(2016,2,1) + TIME(0,0,0)</f>
        <v>42401</v>
      </c>
      <c r="C60092">
        <v>39.149200438999998</v>
      </c>
    </row>
    <row r="60093" spans="1:3" x14ac:dyDescent="0.25">
      <c r="A60093">
        <v>5904</v>
      </c>
      <c r="B60093" s="1">
        <f>DATE(2016,3,1) + TIME(0,0,0)</f>
        <v>42430</v>
      </c>
      <c r="C60093">
        <v>39.179393767999997</v>
      </c>
    </row>
    <row r="60094" spans="1:3" x14ac:dyDescent="0.25">
      <c r="A60094">
        <v>5935</v>
      </c>
      <c r="B60094" s="1">
        <f>DATE(2016,4,1) + TIME(0,0,0)</f>
        <v>42461</v>
      </c>
      <c r="C60094">
        <v>39.211540221999996</v>
      </c>
    </row>
    <row r="60095" spans="1:3" x14ac:dyDescent="0.25">
      <c r="A60095">
        <v>5965</v>
      </c>
      <c r="B60095" s="1">
        <f>DATE(2016,5,1) + TIME(0,0,0)</f>
        <v>42491</v>
      </c>
      <c r="C60095">
        <v>39.242446899000001</v>
      </c>
    </row>
    <row r="60096" spans="1:3" x14ac:dyDescent="0.25">
      <c r="A60096">
        <v>5996</v>
      </c>
      <c r="B60096" s="1">
        <f>DATE(2016,6,1) + TIME(0,0,0)</f>
        <v>42522</v>
      </c>
      <c r="C60096">
        <v>39.274288177000003</v>
      </c>
    </row>
    <row r="60097" spans="1:3" x14ac:dyDescent="0.25">
      <c r="A60097">
        <v>6026</v>
      </c>
      <c r="B60097" s="1">
        <f>DATE(2016,7,1) + TIME(0,0,0)</f>
        <v>42552</v>
      </c>
      <c r="C60097">
        <v>39.304824828999998</v>
      </c>
    </row>
    <row r="60098" spans="1:3" x14ac:dyDescent="0.25">
      <c r="A60098">
        <v>6057</v>
      </c>
      <c r="B60098" s="1">
        <f>DATE(2016,8,1) + TIME(0,0,0)</f>
        <v>42583</v>
      </c>
      <c r="C60098">
        <v>39.336395263999997</v>
      </c>
    </row>
    <row r="60099" spans="1:3" x14ac:dyDescent="0.25">
      <c r="A60099">
        <v>6088</v>
      </c>
      <c r="B60099" s="1">
        <f>DATE(2016,9,1) + TIME(0,0,0)</f>
        <v>42614</v>
      </c>
      <c r="C60099">
        <v>39.367546081999997</v>
      </c>
    </row>
    <row r="60100" spans="1:3" x14ac:dyDescent="0.25">
      <c r="A60100">
        <v>6118</v>
      </c>
      <c r="B60100" s="1">
        <f>DATE(2016,10,1) + TIME(0,0,0)</f>
        <v>42644</v>
      </c>
      <c r="C60100">
        <v>39.397907257</v>
      </c>
    </row>
    <row r="60101" spans="1:3" x14ac:dyDescent="0.25">
      <c r="A60101">
        <v>6149</v>
      </c>
      <c r="B60101" s="1">
        <f>DATE(2016,11,1) + TIME(0,0,0)</f>
        <v>42675</v>
      </c>
      <c r="C60101">
        <v>39.428604126000003</v>
      </c>
    </row>
    <row r="60102" spans="1:3" x14ac:dyDescent="0.25">
      <c r="A60102">
        <v>6179</v>
      </c>
      <c r="B60102" s="1">
        <f>DATE(2016,12,1) + TIME(0,0,0)</f>
        <v>42705</v>
      </c>
      <c r="C60102">
        <v>39.458858489999997</v>
      </c>
    </row>
    <row r="60103" spans="1:3" x14ac:dyDescent="0.25">
      <c r="A60103">
        <v>6210</v>
      </c>
      <c r="B60103" s="1">
        <f>DATE(2017,1,1) + TIME(0,0,0)</f>
        <v>42736</v>
      </c>
      <c r="C60103">
        <v>39.488975525000001</v>
      </c>
    </row>
    <row r="60104" spans="1:3" x14ac:dyDescent="0.25">
      <c r="A60104">
        <v>6241</v>
      </c>
      <c r="B60104" s="1">
        <f>DATE(2017,2,1) + TIME(0,0,0)</f>
        <v>42767</v>
      </c>
      <c r="C60104">
        <v>39.520313262999998</v>
      </c>
    </row>
    <row r="60105" spans="1:3" x14ac:dyDescent="0.25">
      <c r="A60105">
        <v>6269</v>
      </c>
      <c r="B60105" s="1">
        <f>DATE(2017,3,1) + TIME(0,0,0)</f>
        <v>42795</v>
      </c>
      <c r="C60105">
        <v>39.547534943000002</v>
      </c>
    </row>
    <row r="60106" spans="1:3" x14ac:dyDescent="0.25">
      <c r="A60106">
        <v>6300</v>
      </c>
      <c r="B60106" s="1">
        <f>DATE(2017,4,1) + TIME(0,0,0)</f>
        <v>42826</v>
      </c>
      <c r="C60106">
        <v>39.577678679999998</v>
      </c>
    </row>
    <row r="60107" spans="1:3" x14ac:dyDescent="0.25">
      <c r="A60107">
        <v>6330</v>
      </c>
      <c r="B60107" s="1">
        <f>DATE(2017,5,1) + TIME(0,0,0)</f>
        <v>42856</v>
      </c>
      <c r="C60107">
        <v>39.606777190999999</v>
      </c>
    </row>
    <row r="60108" spans="1:3" x14ac:dyDescent="0.25">
      <c r="A60108">
        <v>6361</v>
      </c>
      <c r="B60108" s="1">
        <f>DATE(2017,6,1) + TIME(0,0,0)</f>
        <v>42887</v>
      </c>
      <c r="C60108">
        <v>39.636737822999997</v>
      </c>
    </row>
    <row r="60109" spans="1:3" x14ac:dyDescent="0.25">
      <c r="A60109">
        <v>6391</v>
      </c>
      <c r="B60109" s="1">
        <f>DATE(2017,7,1) + TIME(0,0,0)</f>
        <v>42917</v>
      </c>
      <c r="C60109">
        <v>39.665611267000003</v>
      </c>
    </row>
    <row r="60110" spans="1:3" x14ac:dyDescent="0.25">
      <c r="A60110">
        <v>6422</v>
      </c>
      <c r="B60110" s="1">
        <f>DATE(2017,8,1) + TIME(0,0,0)</f>
        <v>42948</v>
      </c>
      <c r="C60110">
        <v>39.695316314999999</v>
      </c>
    </row>
    <row r="60111" spans="1:3" x14ac:dyDescent="0.25">
      <c r="A60111">
        <v>6453</v>
      </c>
      <c r="B60111" s="1">
        <f>DATE(2017,9,1) + TIME(0,0,0)</f>
        <v>42979</v>
      </c>
      <c r="C60111">
        <v>39.724880218999999</v>
      </c>
    </row>
    <row r="60112" spans="1:3" x14ac:dyDescent="0.25">
      <c r="A60112">
        <v>6483</v>
      </c>
      <c r="B60112" s="1">
        <f>DATE(2017,10,1) + TIME(0,0,0)</f>
        <v>43009</v>
      </c>
      <c r="C60112">
        <v>39.753364562999998</v>
      </c>
    </row>
    <row r="60113" spans="1:3" x14ac:dyDescent="0.25">
      <c r="A60113">
        <v>6514</v>
      </c>
      <c r="B60113" s="1">
        <f>DATE(2017,11,1) + TIME(0,0,0)</f>
        <v>43040</v>
      </c>
      <c r="C60113">
        <v>39.782665252999998</v>
      </c>
    </row>
    <row r="60114" spans="1:3" x14ac:dyDescent="0.25">
      <c r="A60114">
        <v>6544</v>
      </c>
      <c r="B60114" s="1">
        <f>DATE(2017,12,1) + TIME(0,0,0)</f>
        <v>43070</v>
      </c>
      <c r="C60114">
        <v>39.810897826999998</v>
      </c>
    </row>
    <row r="60115" spans="1:3" x14ac:dyDescent="0.25">
      <c r="A60115">
        <v>6575</v>
      </c>
      <c r="B60115" s="1">
        <f>DATE(2018,1,1) + TIME(0,0,0)</f>
        <v>43101</v>
      </c>
      <c r="C60115">
        <v>39.839935302999997</v>
      </c>
    </row>
    <row r="60116" spans="1:3" x14ac:dyDescent="0.25">
      <c r="A60116">
        <v>6606</v>
      </c>
      <c r="B60116" s="1">
        <f>DATE(2018,2,1) + TIME(0,0,0)</f>
        <v>43132</v>
      </c>
      <c r="C60116">
        <v>39.868858336999999</v>
      </c>
    </row>
    <row r="60117" spans="1:3" x14ac:dyDescent="0.25">
      <c r="A60117">
        <v>6634</v>
      </c>
      <c r="B60117" s="1">
        <f>DATE(2018,3,1) + TIME(0,0,0)</f>
        <v>43160</v>
      </c>
      <c r="C60117">
        <v>39.89484787</v>
      </c>
    </row>
    <row r="60118" spans="1:3" x14ac:dyDescent="0.25">
      <c r="A60118">
        <v>6665</v>
      </c>
      <c r="B60118" s="1">
        <f>DATE(2018,4,1) + TIME(0,0,0)</f>
        <v>43191</v>
      </c>
      <c r="C60118">
        <v>39.923526764000002</v>
      </c>
    </row>
    <row r="60119" spans="1:3" x14ac:dyDescent="0.25">
      <c r="A60119">
        <v>6695</v>
      </c>
      <c r="B60119" s="1">
        <f>DATE(2018,5,1) + TIME(0,0,0)</f>
        <v>43221</v>
      </c>
      <c r="C60119">
        <v>39.951118469000001</v>
      </c>
    </row>
    <row r="60120" spans="1:3" x14ac:dyDescent="0.25">
      <c r="A60120">
        <v>6726</v>
      </c>
      <c r="B60120" s="1">
        <f>DATE(2018,6,1) + TIME(0,0,0)</f>
        <v>43252</v>
      </c>
      <c r="C60120">
        <v>39.979568481000001</v>
      </c>
    </row>
    <row r="60121" spans="1:3" x14ac:dyDescent="0.25">
      <c r="A60121">
        <v>6756</v>
      </c>
      <c r="B60121" s="1">
        <f>DATE(2018,7,1) + TIME(0,0,0)</f>
        <v>43282</v>
      </c>
      <c r="C60121">
        <v>40.006889342999997</v>
      </c>
    </row>
    <row r="60122" spans="1:3" x14ac:dyDescent="0.25">
      <c r="A60122">
        <v>6787</v>
      </c>
      <c r="B60122" s="1">
        <f>DATE(2018,8,1) + TIME(0,0,0)</f>
        <v>43313</v>
      </c>
      <c r="C60122">
        <v>40.035121918000002</v>
      </c>
    </row>
    <row r="60123" spans="1:3" x14ac:dyDescent="0.25">
      <c r="A60123">
        <v>6818</v>
      </c>
      <c r="B60123" s="1">
        <f>DATE(2018,9,1) + TIME(0,0,0)</f>
        <v>43344</v>
      </c>
      <c r="C60123">
        <v>40.063037872000002</v>
      </c>
    </row>
    <row r="60124" spans="1:3" x14ac:dyDescent="0.25">
      <c r="A60124">
        <v>6848</v>
      </c>
      <c r="B60124" s="1">
        <f>DATE(2018,10,1) + TIME(0,0,0)</f>
        <v>43374</v>
      </c>
      <c r="C60124">
        <v>40.090179442999997</v>
      </c>
    </row>
    <row r="60125" spans="1:3" x14ac:dyDescent="0.25">
      <c r="A60125">
        <v>6879</v>
      </c>
      <c r="B60125" s="1">
        <f>DATE(2018,11,1) + TIME(0,0,0)</f>
        <v>43405</v>
      </c>
      <c r="C60125">
        <v>40.117736815999997</v>
      </c>
    </row>
    <row r="60126" spans="1:3" x14ac:dyDescent="0.25">
      <c r="A60126">
        <v>6909</v>
      </c>
      <c r="B60126" s="1">
        <f>DATE(2018,12,1) + TIME(0,0,0)</f>
        <v>43435</v>
      </c>
      <c r="C60126">
        <v>40.144775391000003</v>
      </c>
    </row>
    <row r="60127" spans="1:3" x14ac:dyDescent="0.25">
      <c r="A60127">
        <v>6940</v>
      </c>
      <c r="B60127" s="1">
        <f>DATE(2019,1,1) + TIME(0,0,0)</f>
        <v>43466</v>
      </c>
      <c r="C60127">
        <v>40.171882629000002</v>
      </c>
    </row>
    <row r="60128" spans="1:3" x14ac:dyDescent="0.25">
      <c r="A60128">
        <v>6971</v>
      </c>
      <c r="B60128" s="1">
        <f>DATE(2019,2,1) + TIME(0,0,0)</f>
        <v>43497</v>
      </c>
      <c r="C60128">
        <v>40.199871063000003</v>
      </c>
    </row>
    <row r="60129" spans="1:3" x14ac:dyDescent="0.25">
      <c r="A60129">
        <v>6999</v>
      </c>
      <c r="B60129" s="1">
        <f>DATE(2019,3,1) + TIME(0,0,0)</f>
        <v>43525</v>
      </c>
      <c r="C60129">
        <v>40.223808288999997</v>
      </c>
    </row>
    <row r="60130" spans="1:3" x14ac:dyDescent="0.25">
      <c r="A60130">
        <v>7030</v>
      </c>
      <c r="B60130" s="1">
        <f>DATE(2019,4,1) + TIME(0,0,0)</f>
        <v>43556</v>
      </c>
      <c r="C60130">
        <v>40.251953125</v>
      </c>
    </row>
    <row r="60131" spans="1:3" x14ac:dyDescent="0.25">
      <c r="A60131">
        <v>7060</v>
      </c>
      <c r="B60131" s="1">
        <f>DATE(2019,5,1) + TIME(0,0,0)</f>
        <v>43586</v>
      </c>
      <c r="C60131">
        <v>40.277862548999998</v>
      </c>
    </row>
    <row r="60132" spans="1:3" x14ac:dyDescent="0.25">
      <c r="A60132">
        <v>7091</v>
      </c>
      <c r="B60132" s="1">
        <f>DATE(2019,6,1) + TIME(0,0,0)</f>
        <v>43617</v>
      </c>
      <c r="C60132">
        <v>40.304527282999999</v>
      </c>
    </row>
    <row r="60133" spans="1:3" x14ac:dyDescent="0.25">
      <c r="A60133">
        <v>7121</v>
      </c>
      <c r="B60133" s="1">
        <f>DATE(2019,7,1) + TIME(0,0,0)</f>
        <v>43647</v>
      </c>
      <c r="C60133">
        <v>40.330352783000002</v>
      </c>
    </row>
    <row r="60134" spans="1:3" x14ac:dyDescent="0.25">
      <c r="A60134">
        <v>7152</v>
      </c>
      <c r="B60134" s="1">
        <f>DATE(2019,8,1) + TIME(0,0,0)</f>
        <v>43678</v>
      </c>
      <c r="C60134">
        <v>40.356990814</v>
      </c>
    </row>
    <row r="60135" spans="1:3" x14ac:dyDescent="0.25">
      <c r="A60135">
        <v>7183</v>
      </c>
      <c r="B60135" s="1">
        <f>DATE(2019,9,1) + TIME(0,0,0)</f>
        <v>43709</v>
      </c>
      <c r="C60135">
        <v>40.383522034000002</v>
      </c>
    </row>
    <row r="60136" spans="1:3" x14ac:dyDescent="0.25">
      <c r="A60136">
        <v>7213</v>
      </c>
      <c r="B60136" s="1">
        <f>DATE(2019,10,1) + TIME(0,0,0)</f>
        <v>43739</v>
      </c>
      <c r="C60136">
        <v>40.409114838000001</v>
      </c>
    </row>
    <row r="60137" spans="1:3" x14ac:dyDescent="0.25">
      <c r="A60137">
        <v>7244</v>
      </c>
      <c r="B60137" s="1">
        <f>DATE(2019,11,1) + TIME(0,0,0)</f>
        <v>43770</v>
      </c>
      <c r="C60137">
        <v>40.435428619</v>
      </c>
    </row>
    <row r="60138" spans="1:3" x14ac:dyDescent="0.25">
      <c r="A60138">
        <v>7274</v>
      </c>
      <c r="B60138" s="1">
        <f>DATE(2019,12,1) + TIME(0,0,0)</f>
        <v>43800</v>
      </c>
      <c r="C60138">
        <v>40.460823058999999</v>
      </c>
    </row>
    <row r="60139" spans="1:3" x14ac:dyDescent="0.25">
      <c r="A60139">
        <v>7305</v>
      </c>
      <c r="B60139" s="1">
        <f>DATE(2020,1,1) + TIME(0,0,0)</f>
        <v>43831</v>
      </c>
      <c r="C60139">
        <v>40.486896514999998</v>
      </c>
    </row>
    <row r="60140" spans="1:3" x14ac:dyDescent="0.25">
      <c r="A60140">
        <v>7336</v>
      </c>
      <c r="B60140" s="1">
        <f>DATE(2020,2,1) + TIME(0,0,0)</f>
        <v>43862</v>
      </c>
      <c r="C60140">
        <v>40.512931823999999</v>
      </c>
    </row>
    <row r="60141" spans="1:3" x14ac:dyDescent="0.25">
      <c r="A60141">
        <v>7365</v>
      </c>
      <c r="B60141" s="1">
        <f>DATE(2020,3,1) + TIME(0,0,0)</f>
        <v>43891</v>
      </c>
      <c r="C60141">
        <v>40.537090302000003</v>
      </c>
    </row>
    <row r="60142" spans="1:3" x14ac:dyDescent="0.25">
      <c r="A60142">
        <v>7396</v>
      </c>
      <c r="B60142" s="1">
        <f>DATE(2020,4,1) + TIME(0,0,0)</f>
        <v>43922</v>
      </c>
      <c r="C60142">
        <v>40.562938690000003</v>
      </c>
    </row>
    <row r="60143" spans="1:3" x14ac:dyDescent="0.25">
      <c r="A60143">
        <v>7426</v>
      </c>
      <c r="B60143" s="1">
        <f>DATE(2020,5,1) + TIME(0,0,0)</f>
        <v>43952</v>
      </c>
      <c r="C60143">
        <v>40.587665557999998</v>
      </c>
    </row>
    <row r="60144" spans="1:3" x14ac:dyDescent="0.25">
      <c r="A60144">
        <v>7457</v>
      </c>
      <c r="B60144" s="1">
        <f>DATE(2020,6,1) + TIME(0,0,0)</f>
        <v>43983</v>
      </c>
      <c r="C60144">
        <v>40.613368987999998</v>
      </c>
    </row>
    <row r="60145" spans="1:3" x14ac:dyDescent="0.25">
      <c r="A60145">
        <v>7487</v>
      </c>
      <c r="B60145" s="1">
        <f>DATE(2020,7,1) + TIME(0,0,0)</f>
        <v>44013</v>
      </c>
      <c r="C60145">
        <v>40.637786865000002</v>
      </c>
    </row>
    <row r="60146" spans="1:3" x14ac:dyDescent="0.25">
      <c r="A60146">
        <v>7518</v>
      </c>
      <c r="B60146" s="1">
        <f>DATE(2020,8,1) + TIME(0,0,0)</f>
        <v>44044</v>
      </c>
      <c r="C60146">
        <v>40.663410186999997</v>
      </c>
    </row>
    <row r="60147" spans="1:3" x14ac:dyDescent="0.25">
      <c r="A60147">
        <v>7549</v>
      </c>
      <c r="B60147" s="1">
        <f>DATE(2020,9,1) + TIME(0,0,0)</f>
        <v>44075</v>
      </c>
      <c r="C60147">
        <v>40.688224792</v>
      </c>
    </row>
    <row r="60148" spans="1:3" x14ac:dyDescent="0.25">
      <c r="A60148">
        <v>7579</v>
      </c>
      <c r="B60148" s="1">
        <f>DATE(2020,10,1) + TIME(0,0,0)</f>
        <v>44105</v>
      </c>
      <c r="C60148">
        <v>40.713085175000003</v>
      </c>
    </row>
    <row r="60149" spans="1:3" x14ac:dyDescent="0.25">
      <c r="A60149">
        <v>7610</v>
      </c>
      <c r="B60149" s="1">
        <f>DATE(2020,11,1) + TIME(0,0,0)</f>
        <v>44136</v>
      </c>
      <c r="C60149">
        <v>40.737426757999998</v>
      </c>
    </row>
    <row r="60150" spans="1:3" x14ac:dyDescent="0.25">
      <c r="A60150">
        <v>7640</v>
      </c>
      <c r="B60150" s="1">
        <f>DATE(2020,12,1) + TIME(0,0,0)</f>
        <v>44166</v>
      </c>
      <c r="C60150">
        <v>40.762413025000001</v>
      </c>
    </row>
    <row r="60151" spans="1:3" x14ac:dyDescent="0.25">
      <c r="A60151">
        <v>7671</v>
      </c>
      <c r="B60151" s="1">
        <f>DATE(2021,1,1) + TIME(0,0,0)</f>
        <v>44197</v>
      </c>
      <c r="C60151">
        <v>40.787040709999999</v>
      </c>
    </row>
    <row r="60152" spans="1:3" x14ac:dyDescent="0.25">
      <c r="A60152">
        <v>7702</v>
      </c>
      <c r="B60152" s="1">
        <f>DATE(2021,2,1) + TIME(0,0,0)</f>
        <v>44228</v>
      </c>
      <c r="C60152">
        <v>40.811515808000003</v>
      </c>
    </row>
    <row r="60153" spans="1:3" x14ac:dyDescent="0.25">
      <c r="A60153">
        <v>7730</v>
      </c>
      <c r="B60153" s="1">
        <f>DATE(2021,3,1) + TIME(0,0,0)</f>
        <v>44256</v>
      </c>
      <c r="C60153">
        <v>40.833633423000002</v>
      </c>
    </row>
    <row r="60154" spans="1:3" x14ac:dyDescent="0.25">
      <c r="A60154">
        <v>7761</v>
      </c>
      <c r="B60154" s="1">
        <f>DATE(2021,4,1) + TIME(0,0,0)</f>
        <v>44287</v>
      </c>
      <c r="C60154">
        <v>40.858081818000002</v>
      </c>
    </row>
    <row r="60155" spans="1:3" x14ac:dyDescent="0.25">
      <c r="A60155">
        <v>7791</v>
      </c>
      <c r="B60155" s="1">
        <f>DATE(2021,5,1) + TIME(0,0,0)</f>
        <v>44317</v>
      </c>
      <c r="C60155">
        <v>40.881652832</v>
      </c>
    </row>
    <row r="60156" spans="1:3" x14ac:dyDescent="0.25">
      <c r="A60156">
        <v>7822</v>
      </c>
      <c r="B60156" s="1">
        <f>DATE(2021,6,1) + TIME(0,0,0)</f>
        <v>44348</v>
      </c>
      <c r="C60156">
        <v>40.905937195</v>
      </c>
    </row>
    <row r="60157" spans="1:3" x14ac:dyDescent="0.25">
      <c r="A60157">
        <v>7852</v>
      </c>
      <c r="B60157" s="1">
        <f>DATE(2021,7,1) + TIME(0,0,0)</f>
        <v>44378</v>
      </c>
      <c r="C60157">
        <v>40.929325104</v>
      </c>
    </row>
    <row r="60158" spans="1:3" x14ac:dyDescent="0.25">
      <c r="A60158">
        <v>7883</v>
      </c>
      <c r="B60158" s="1">
        <f>DATE(2021,8,1) + TIME(0,0,0)</f>
        <v>44409</v>
      </c>
      <c r="C60158">
        <v>40.953426360999998</v>
      </c>
    </row>
    <row r="60159" spans="1:3" x14ac:dyDescent="0.25">
      <c r="A60159">
        <v>7914</v>
      </c>
      <c r="B60159" s="1">
        <f>DATE(2021,9,1) + TIME(0,0,0)</f>
        <v>44440</v>
      </c>
      <c r="C60159">
        <v>40.977386475000003</v>
      </c>
    </row>
    <row r="60160" spans="1:3" x14ac:dyDescent="0.25">
      <c r="A60160">
        <v>7944</v>
      </c>
      <c r="B60160" s="1">
        <f>DATE(2021,10,1) + TIME(0,0,0)</f>
        <v>44470</v>
      </c>
      <c r="C60160">
        <v>41.000534058</v>
      </c>
    </row>
    <row r="60161" spans="1:3" x14ac:dyDescent="0.25">
      <c r="A60161">
        <v>7975</v>
      </c>
      <c r="B60161" s="1">
        <f>DATE(2021,11,1) + TIME(0,0,0)</f>
        <v>44501</v>
      </c>
      <c r="C60161">
        <v>41.024280548</v>
      </c>
    </row>
    <row r="60162" spans="1:3" x14ac:dyDescent="0.25">
      <c r="A60162">
        <v>8005</v>
      </c>
      <c r="B60162" s="1">
        <f>DATE(2021,12,1) + TIME(0,0,0)</f>
        <v>44531</v>
      </c>
      <c r="C60162">
        <v>41.047264099000003</v>
      </c>
    </row>
    <row r="60163" spans="1:3" x14ac:dyDescent="0.25">
      <c r="A60163">
        <v>8036</v>
      </c>
      <c r="B60163" s="1">
        <f>DATE(2022,1,1) + TIME(0,0,0)</f>
        <v>44562</v>
      </c>
      <c r="C60163">
        <v>41.070777892999999</v>
      </c>
    </row>
    <row r="60164" spans="1:3" x14ac:dyDescent="0.25">
      <c r="A60164">
        <v>8067</v>
      </c>
      <c r="B60164" s="1">
        <f>DATE(2022,2,1) + TIME(0,0,0)</f>
        <v>44593</v>
      </c>
      <c r="C60164">
        <v>41.094387054000002</v>
      </c>
    </row>
    <row r="60165" spans="1:3" x14ac:dyDescent="0.25">
      <c r="A60165">
        <v>8095</v>
      </c>
      <c r="B60165" s="1">
        <f>DATE(2022,3,1) + TIME(0,0,0)</f>
        <v>44621</v>
      </c>
      <c r="C60165">
        <v>41.115394592000001</v>
      </c>
    </row>
    <row r="60166" spans="1:3" x14ac:dyDescent="0.25">
      <c r="A60166">
        <v>8126</v>
      </c>
      <c r="B60166" s="1">
        <f>DATE(2022,4,1) + TIME(0,0,0)</f>
        <v>44652</v>
      </c>
      <c r="C60166">
        <v>41.138893127000003</v>
      </c>
    </row>
    <row r="60167" spans="1:3" x14ac:dyDescent="0.25">
      <c r="A60167">
        <v>8156</v>
      </c>
      <c r="B60167" s="1">
        <f>DATE(2022,5,1) + TIME(0,0,0)</f>
        <v>44682</v>
      </c>
      <c r="C60167">
        <v>41.161109924000002</v>
      </c>
    </row>
    <row r="60168" spans="1:3" x14ac:dyDescent="0.25">
      <c r="A60168">
        <v>8187</v>
      </c>
      <c r="B60168" s="1">
        <f>DATE(2022,6,1) + TIME(0,0,0)</f>
        <v>44713</v>
      </c>
      <c r="C60168">
        <v>41.184597015000001</v>
      </c>
    </row>
    <row r="60169" spans="1:3" x14ac:dyDescent="0.25">
      <c r="A60169">
        <v>8217</v>
      </c>
      <c r="B60169" s="1">
        <f>DATE(2022,7,1) + TIME(0,0,0)</f>
        <v>44743</v>
      </c>
      <c r="C60169">
        <v>41.206424712999997</v>
      </c>
    </row>
    <row r="60170" spans="1:3" x14ac:dyDescent="0.25">
      <c r="A60170">
        <v>8248</v>
      </c>
      <c r="B60170" s="1">
        <f>DATE(2022,8,1) + TIME(0,0,0)</f>
        <v>44774</v>
      </c>
      <c r="C60170">
        <v>41.230049133000001</v>
      </c>
    </row>
    <row r="60171" spans="1:3" x14ac:dyDescent="0.25">
      <c r="A60171">
        <v>8279</v>
      </c>
      <c r="B60171" s="1">
        <f>DATE(2022,9,1) + TIME(0,0,0)</f>
        <v>44805</v>
      </c>
      <c r="C60171">
        <v>41.252784728999998</v>
      </c>
    </row>
    <row r="60172" spans="1:3" x14ac:dyDescent="0.25">
      <c r="A60172">
        <v>8309</v>
      </c>
      <c r="B60172" s="1">
        <f>DATE(2022,10,1) + TIME(0,0,0)</f>
        <v>44835</v>
      </c>
      <c r="C60172">
        <v>41.274650573999999</v>
      </c>
    </row>
    <row r="60173" spans="1:3" x14ac:dyDescent="0.25">
      <c r="A60173">
        <v>8340</v>
      </c>
      <c r="B60173" s="1">
        <f>DATE(2022,11,1) + TIME(0,0,0)</f>
        <v>44866</v>
      </c>
      <c r="C60173">
        <v>41.297336577999999</v>
      </c>
    </row>
    <row r="60174" spans="1:3" x14ac:dyDescent="0.25">
      <c r="A60174">
        <v>8370</v>
      </c>
      <c r="B60174" s="1">
        <f>DATE(2022,12,1) + TIME(0,0,0)</f>
        <v>44896</v>
      </c>
      <c r="C60174">
        <v>41.319103241000001</v>
      </c>
    </row>
    <row r="60175" spans="1:3" x14ac:dyDescent="0.25">
      <c r="A60175">
        <v>8401</v>
      </c>
      <c r="B60175" s="1">
        <f>DATE(2023,1,1) + TIME(0,0,0)</f>
        <v>44927</v>
      </c>
      <c r="C60175">
        <v>41.341728209999999</v>
      </c>
    </row>
    <row r="60176" spans="1:3" x14ac:dyDescent="0.25">
      <c r="A60176">
        <v>8432</v>
      </c>
      <c r="B60176" s="1">
        <f>DATE(2023,2,1) + TIME(0,0,0)</f>
        <v>44958</v>
      </c>
      <c r="C60176">
        <v>41.363994597999998</v>
      </c>
    </row>
    <row r="60177" spans="1:3" x14ac:dyDescent="0.25">
      <c r="A60177">
        <v>8460</v>
      </c>
      <c r="B60177" s="1">
        <f>DATE(2023,3,1) + TIME(0,0,0)</f>
        <v>44986</v>
      </c>
      <c r="C60177">
        <v>41.384380341000004</v>
      </c>
    </row>
    <row r="60178" spans="1:3" x14ac:dyDescent="0.25">
      <c r="A60178">
        <v>8491</v>
      </c>
      <c r="B60178" s="1">
        <f>DATE(2023,4,1) + TIME(0,0,0)</f>
        <v>45017</v>
      </c>
      <c r="C60178">
        <v>41.406394958</v>
      </c>
    </row>
    <row r="60179" spans="1:3" x14ac:dyDescent="0.25">
      <c r="A60179">
        <v>8521</v>
      </c>
      <c r="B60179" s="1">
        <f>DATE(2023,5,1) + TIME(0,0,0)</f>
        <v>45047</v>
      </c>
      <c r="C60179">
        <v>41.428241730000003</v>
      </c>
    </row>
    <row r="60180" spans="1:3" x14ac:dyDescent="0.25">
      <c r="A60180">
        <v>8552</v>
      </c>
      <c r="B60180" s="1">
        <f>DATE(2023,6,1) + TIME(0,0,0)</f>
        <v>45078</v>
      </c>
      <c r="C60180">
        <v>41.449935912999997</v>
      </c>
    </row>
    <row r="60181" spans="1:3" x14ac:dyDescent="0.25">
      <c r="A60181">
        <v>8582</v>
      </c>
      <c r="B60181" s="1">
        <f>DATE(2023,7,1) + TIME(0,0,0)</f>
        <v>45108</v>
      </c>
      <c r="C60181">
        <v>41.471801757999998</v>
      </c>
    </row>
    <row r="60182" spans="1:3" x14ac:dyDescent="0.25">
      <c r="A60182">
        <v>8613</v>
      </c>
      <c r="B60182" s="1">
        <f>DATE(2023,8,1) + TIME(0,0,0)</f>
        <v>45139</v>
      </c>
      <c r="C60182">
        <v>41.493621826000002</v>
      </c>
    </row>
    <row r="60183" spans="1:3" x14ac:dyDescent="0.25">
      <c r="A60183">
        <v>8644</v>
      </c>
      <c r="B60183" s="1">
        <f>DATE(2023,9,1) + TIME(0,0,0)</f>
        <v>45170</v>
      </c>
      <c r="C60183">
        <v>41.515377045000001</v>
      </c>
    </row>
    <row r="60184" spans="1:3" x14ac:dyDescent="0.25">
      <c r="A60184">
        <v>8674</v>
      </c>
      <c r="B60184" s="1">
        <f>DATE(2023,10,1) + TIME(0,0,0)</f>
        <v>45200</v>
      </c>
      <c r="C60184">
        <v>41.536407470999997</v>
      </c>
    </row>
    <row r="60185" spans="1:3" x14ac:dyDescent="0.25">
      <c r="A60185">
        <v>8705</v>
      </c>
      <c r="B60185" s="1">
        <f>DATE(2023,11,1) + TIME(0,0,0)</f>
        <v>45231</v>
      </c>
      <c r="C60185">
        <v>41.558078766000001</v>
      </c>
    </row>
    <row r="60186" spans="1:3" x14ac:dyDescent="0.25">
      <c r="A60186">
        <v>8735</v>
      </c>
      <c r="B60186" s="1">
        <f>DATE(2023,12,1) + TIME(0,0,0)</f>
        <v>45261</v>
      </c>
      <c r="C60186">
        <v>41.578994751000003</v>
      </c>
    </row>
    <row r="60187" spans="1:3" x14ac:dyDescent="0.25">
      <c r="A60187">
        <v>8766</v>
      </c>
      <c r="B60187" s="1">
        <f>DATE(2024,1,1) + TIME(0,0,0)</f>
        <v>45292</v>
      </c>
      <c r="C60187">
        <v>41.600524901999997</v>
      </c>
    </row>
    <row r="60188" spans="1:3" x14ac:dyDescent="0.25">
      <c r="A60188">
        <v>8797</v>
      </c>
      <c r="B60188" s="1">
        <f>DATE(2024,2,1) + TIME(0,0,0)</f>
        <v>45323</v>
      </c>
      <c r="C60188">
        <v>41.621986389</v>
      </c>
    </row>
    <row r="60189" spans="1:3" x14ac:dyDescent="0.25">
      <c r="A60189">
        <v>8826</v>
      </c>
      <c r="B60189" s="1">
        <f>DATE(2024,3,1) + TIME(0,0,0)</f>
        <v>45352</v>
      </c>
      <c r="C60189">
        <v>41.641979218000003</v>
      </c>
    </row>
    <row r="60190" spans="1:3" x14ac:dyDescent="0.25">
      <c r="A60190">
        <v>8857</v>
      </c>
      <c r="B60190" s="1">
        <f>DATE(2024,4,1) + TIME(0,0,0)</f>
        <v>45383</v>
      </c>
      <c r="C60190">
        <v>41.663288115999997</v>
      </c>
    </row>
    <row r="60191" spans="1:3" x14ac:dyDescent="0.25">
      <c r="A60191">
        <v>8887</v>
      </c>
      <c r="B60191" s="1">
        <f>DATE(2024,5,1) + TIME(0,0,0)</f>
        <v>45413</v>
      </c>
      <c r="C60191">
        <v>41.683815002000003</v>
      </c>
    </row>
    <row r="60192" spans="1:3" x14ac:dyDescent="0.25">
      <c r="A60192">
        <v>8918</v>
      </c>
      <c r="B60192" s="1">
        <f>DATE(2024,6,1) + TIME(0,0,0)</f>
        <v>45444</v>
      </c>
      <c r="C60192">
        <v>41.704971313000001</v>
      </c>
    </row>
    <row r="60193" spans="1:3" x14ac:dyDescent="0.25">
      <c r="A60193">
        <v>8948</v>
      </c>
      <c r="B60193" s="1">
        <f>DATE(2024,7,1) + TIME(0,0,0)</f>
        <v>45474</v>
      </c>
      <c r="C60193">
        <v>41.725330352999997</v>
      </c>
    </row>
    <row r="60194" spans="1:3" x14ac:dyDescent="0.25">
      <c r="A60194">
        <v>8979</v>
      </c>
      <c r="B60194" s="1">
        <f>DATE(2024,8,1) + TIME(0,0,0)</f>
        <v>45505</v>
      </c>
      <c r="C60194">
        <v>41.746345519999998</v>
      </c>
    </row>
    <row r="60195" spans="1:3" x14ac:dyDescent="0.25">
      <c r="A60195">
        <v>9010</v>
      </c>
      <c r="B60195" s="1">
        <f>DATE(2024,9,1) + TIME(0,0,0)</f>
        <v>45536</v>
      </c>
      <c r="C60195">
        <v>41.767204284999998</v>
      </c>
    </row>
    <row r="60196" spans="1:3" x14ac:dyDescent="0.25">
      <c r="A60196">
        <v>9040</v>
      </c>
      <c r="B60196" s="1">
        <f>DATE(2024,10,1) + TIME(0,0,0)</f>
        <v>45566</v>
      </c>
      <c r="C60196">
        <v>41.787414550999998</v>
      </c>
    </row>
    <row r="60197" spans="1:3" x14ac:dyDescent="0.25">
      <c r="A60197">
        <v>9071</v>
      </c>
      <c r="B60197" s="1">
        <f>DATE(2024,11,1) + TIME(0,0,0)</f>
        <v>45597</v>
      </c>
      <c r="C60197">
        <v>41.808078766000001</v>
      </c>
    </row>
    <row r="60198" spans="1:3" x14ac:dyDescent="0.25">
      <c r="A60198">
        <v>9101</v>
      </c>
      <c r="B60198" s="1">
        <f>DATE(2024,12,1) + TIME(0,0,0)</f>
        <v>45627</v>
      </c>
      <c r="C60198">
        <v>41.828193665000001</v>
      </c>
    </row>
    <row r="60199" spans="1:3" x14ac:dyDescent="0.25">
      <c r="A60199">
        <v>9132</v>
      </c>
      <c r="B60199" s="1">
        <f>DATE(2025,1,1) + TIME(0,0,0)</f>
        <v>45658</v>
      </c>
      <c r="C60199">
        <v>41.848632811999998</v>
      </c>
    </row>
    <row r="60200" spans="1:3" x14ac:dyDescent="0.25">
      <c r="A60200">
        <v>9163</v>
      </c>
      <c r="B60200" s="1">
        <f>DATE(2025,2,1) + TIME(0,0,0)</f>
        <v>45689</v>
      </c>
      <c r="C60200">
        <v>41.869377135999997</v>
      </c>
    </row>
    <row r="60201" spans="1:3" x14ac:dyDescent="0.25">
      <c r="A60201">
        <v>9191</v>
      </c>
      <c r="B60201" s="1">
        <f>DATE(2025,3,1) + TIME(0,0,0)</f>
        <v>45717</v>
      </c>
      <c r="C60201">
        <v>41.887607574</v>
      </c>
    </row>
    <row r="60202" spans="1:3" x14ac:dyDescent="0.25">
      <c r="A60202">
        <v>9222</v>
      </c>
      <c r="B60202" s="1">
        <f>DATE(2025,4,1) + TIME(0,0,0)</f>
        <v>45748</v>
      </c>
      <c r="C60202">
        <v>41.908332825000002</v>
      </c>
    </row>
    <row r="60203" spans="1:3" x14ac:dyDescent="0.25">
      <c r="A60203">
        <v>9252</v>
      </c>
      <c r="B60203" s="1">
        <f>DATE(2025,5,1) + TIME(0,0,0)</f>
        <v>45778</v>
      </c>
      <c r="C60203">
        <v>41.927776336999997</v>
      </c>
    </row>
    <row r="60204" spans="1:3" x14ac:dyDescent="0.25">
      <c r="A60204">
        <v>9283</v>
      </c>
      <c r="B60204" s="1">
        <f>DATE(2025,6,1) + TIME(0,0,0)</f>
        <v>45809</v>
      </c>
      <c r="C60204">
        <v>41.948223114000001</v>
      </c>
    </row>
    <row r="60205" spans="1:3" x14ac:dyDescent="0.25">
      <c r="A60205">
        <v>9313</v>
      </c>
      <c r="B60205" s="1">
        <f>DATE(2025,7,1) + TIME(0,0,0)</f>
        <v>45839</v>
      </c>
      <c r="C60205">
        <v>41.967670441000003</v>
      </c>
    </row>
    <row r="60206" spans="1:3" x14ac:dyDescent="0.25">
      <c r="A60206">
        <v>9344</v>
      </c>
      <c r="B60206" s="1">
        <f>DATE(2025,8,1) + TIME(0,0,0)</f>
        <v>45870</v>
      </c>
      <c r="C60206">
        <v>41.987743377999998</v>
      </c>
    </row>
    <row r="60207" spans="1:3" x14ac:dyDescent="0.25">
      <c r="A60207">
        <v>9375</v>
      </c>
      <c r="B60207" s="1">
        <f>DATE(2025,9,1) + TIME(0,0,0)</f>
        <v>45901</v>
      </c>
      <c r="C60207">
        <v>42.007778168000002</v>
      </c>
    </row>
    <row r="60208" spans="1:3" x14ac:dyDescent="0.25">
      <c r="A60208">
        <v>9405</v>
      </c>
      <c r="B60208" s="1">
        <f>DATE(2025,10,1) + TIME(0,0,0)</f>
        <v>45931</v>
      </c>
      <c r="C60208">
        <v>42.027103424000003</v>
      </c>
    </row>
    <row r="60209" spans="1:3" x14ac:dyDescent="0.25">
      <c r="A60209">
        <v>9436</v>
      </c>
      <c r="B60209" s="1">
        <f>DATE(2025,11,1) + TIME(0,0,0)</f>
        <v>45962</v>
      </c>
      <c r="C60209">
        <v>42.047031402999998</v>
      </c>
    </row>
    <row r="60210" spans="1:3" x14ac:dyDescent="0.25">
      <c r="A60210">
        <v>9466</v>
      </c>
      <c r="B60210" s="1">
        <f>DATE(2025,12,1) + TIME(0,0,0)</f>
        <v>45992</v>
      </c>
      <c r="C60210">
        <v>42.066234588999997</v>
      </c>
    </row>
    <row r="60211" spans="1:3" x14ac:dyDescent="0.25">
      <c r="A60211">
        <v>9497</v>
      </c>
      <c r="B60211" s="1">
        <f>DATE(2026,1,1) + TIME(0,0,0)</f>
        <v>46023</v>
      </c>
      <c r="C60211">
        <v>42.086040496999999</v>
      </c>
    </row>
    <row r="60212" spans="1:3" x14ac:dyDescent="0.25">
      <c r="A60212">
        <v>9528</v>
      </c>
      <c r="B60212" s="1">
        <f>DATE(2026,2,1) + TIME(0,0,0)</f>
        <v>46054</v>
      </c>
      <c r="C60212">
        <v>42.105743408000002</v>
      </c>
    </row>
    <row r="60213" spans="1:3" x14ac:dyDescent="0.25">
      <c r="A60213">
        <v>9556</v>
      </c>
      <c r="B60213" s="1">
        <f>DATE(2026,3,1) + TIME(0,0,0)</f>
        <v>46082</v>
      </c>
      <c r="C60213">
        <v>42.123527527</v>
      </c>
    </row>
    <row r="60214" spans="1:3" x14ac:dyDescent="0.25">
      <c r="A60214">
        <v>9587</v>
      </c>
      <c r="B60214" s="1">
        <f>DATE(2026,4,1) + TIME(0,0,0)</f>
        <v>46113</v>
      </c>
      <c r="C60214">
        <v>42.143093108999999</v>
      </c>
    </row>
    <row r="60215" spans="1:3" x14ac:dyDescent="0.25">
      <c r="A60215">
        <v>9617</v>
      </c>
      <c r="B60215" s="1">
        <f>DATE(2026,5,1) + TIME(0,0,0)</f>
        <v>46143</v>
      </c>
      <c r="C60215">
        <v>42.162040709999999</v>
      </c>
    </row>
    <row r="60216" spans="1:3" x14ac:dyDescent="0.25">
      <c r="A60216">
        <v>9648</v>
      </c>
      <c r="B60216" s="1">
        <f>DATE(2026,6,1) + TIME(0,0,0)</f>
        <v>46174</v>
      </c>
      <c r="C60216">
        <v>42.181449890000003</v>
      </c>
    </row>
    <row r="60217" spans="1:3" x14ac:dyDescent="0.25">
      <c r="A60217">
        <v>9678</v>
      </c>
      <c r="B60217" s="1">
        <f>DATE(2026,7,1) + TIME(0,0,0)</f>
        <v>46204</v>
      </c>
      <c r="C60217">
        <v>42.200309752999999</v>
      </c>
    </row>
    <row r="60218" spans="1:3" x14ac:dyDescent="0.25">
      <c r="A60218">
        <v>9709</v>
      </c>
      <c r="B60218" s="1">
        <f>DATE(2026,8,1) + TIME(0,0,0)</f>
        <v>46235</v>
      </c>
      <c r="C60218">
        <v>42.219539642000001</v>
      </c>
    </row>
    <row r="60219" spans="1:3" x14ac:dyDescent="0.25">
      <c r="A60219">
        <v>9740</v>
      </c>
      <c r="B60219" s="1">
        <f>DATE(2026,9,1) + TIME(0,0,0)</f>
        <v>46266</v>
      </c>
      <c r="C60219">
        <v>42.238971710000001</v>
      </c>
    </row>
    <row r="60220" spans="1:3" x14ac:dyDescent="0.25">
      <c r="A60220">
        <v>9770</v>
      </c>
      <c r="B60220" s="1">
        <f>DATE(2026,10,1) + TIME(0,0,0)</f>
        <v>46296</v>
      </c>
      <c r="C60220">
        <v>42.257381439</v>
      </c>
    </row>
    <row r="60221" spans="1:3" x14ac:dyDescent="0.25">
      <c r="A60221">
        <v>9801</v>
      </c>
      <c r="B60221" s="1">
        <f>DATE(2026,11,1) + TIME(0,0,0)</f>
        <v>46327</v>
      </c>
      <c r="C60221">
        <v>42.276767731</v>
      </c>
    </row>
    <row r="60222" spans="1:3" x14ac:dyDescent="0.25">
      <c r="A60222">
        <v>9831</v>
      </c>
      <c r="B60222" s="1">
        <f>DATE(2026,12,1) + TIME(0,0,0)</f>
        <v>46357</v>
      </c>
      <c r="C60222">
        <v>42.295097351000003</v>
      </c>
    </row>
    <row r="60223" spans="1:3" x14ac:dyDescent="0.25">
      <c r="A60223">
        <v>9862</v>
      </c>
      <c r="B60223" s="1">
        <f>DATE(2027,1,1) + TIME(0,0,0)</f>
        <v>46388</v>
      </c>
      <c r="C60223">
        <v>42.314216614000003</v>
      </c>
    </row>
    <row r="60224" spans="1:3" x14ac:dyDescent="0.25">
      <c r="A60224">
        <v>9893</v>
      </c>
      <c r="B60224" s="1">
        <f>DATE(2027,2,1) + TIME(0,0,0)</f>
        <v>46419</v>
      </c>
      <c r="C60224">
        <v>42.332977294999999</v>
      </c>
    </row>
    <row r="60225" spans="1:3" x14ac:dyDescent="0.25">
      <c r="A60225">
        <v>9921</v>
      </c>
      <c r="B60225" s="1">
        <f>DATE(2027,3,1) + TIME(0,0,0)</f>
        <v>46447</v>
      </c>
      <c r="C60225">
        <v>42.350234985</v>
      </c>
    </row>
    <row r="60226" spans="1:3" x14ac:dyDescent="0.25">
      <c r="A60226">
        <v>9952</v>
      </c>
      <c r="B60226" s="1">
        <f>DATE(2027,4,1) + TIME(0,0,0)</f>
        <v>46478</v>
      </c>
      <c r="C60226">
        <v>42.368930816999999</v>
      </c>
    </row>
    <row r="60227" spans="1:3" x14ac:dyDescent="0.25">
      <c r="A60227">
        <v>9982</v>
      </c>
      <c r="B60227" s="1">
        <f>DATE(2027,5,1) + TIME(0,0,0)</f>
        <v>46508</v>
      </c>
      <c r="C60227">
        <v>42.387214661000002</v>
      </c>
    </row>
    <row r="60228" spans="1:3" x14ac:dyDescent="0.25">
      <c r="A60228">
        <v>10013</v>
      </c>
      <c r="B60228" s="1">
        <f>DATE(2027,6,1) + TIME(0,0,0)</f>
        <v>46539</v>
      </c>
      <c r="C60228">
        <v>42.405761718999997</v>
      </c>
    </row>
    <row r="60229" spans="1:3" x14ac:dyDescent="0.25">
      <c r="A60229">
        <v>10043</v>
      </c>
      <c r="B60229" s="1">
        <f>DATE(2027,7,1) + TIME(0,0,0)</f>
        <v>46569</v>
      </c>
      <c r="C60229">
        <v>42.423980712999999</v>
      </c>
    </row>
    <row r="60230" spans="1:3" x14ac:dyDescent="0.25">
      <c r="A60230">
        <v>10074</v>
      </c>
      <c r="B60230" s="1">
        <f>DATE(2027,8,1) + TIME(0,0,0)</f>
        <v>46600</v>
      </c>
      <c r="C60230">
        <v>42.442436217999997</v>
      </c>
    </row>
    <row r="60231" spans="1:3" x14ac:dyDescent="0.25">
      <c r="A60231">
        <v>10105</v>
      </c>
      <c r="B60231" s="1">
        <f>DATE(2027,9,1) + TIME(0,0,0)</f>
        <v>46631</v>
      </c>
      <c r="C60231">
        <v>42.461063385000003</v>
      </c>
    </row>
    <row r="60232" spans="1:3" x14ac:dyDescent="0.25">
      <c r="A60232">
        <v>10135</v>
      </c>
      <c r="B60232" s="1">
        <f>DATE(2027,10,1) + TIME(0,0,0)</f>
        <v>46661</v>
      </c>
      <c r="C60232">
        <v>42.478786468999999</v>
      </c>
    </row>
    <row r="60233" spans="1:3" x14ac:dyDescent="0.25">
      <c r="A60233">
        <v>10166</v>
      </c>
      <c r="B60233" s="1">
        <f>DATE(2027,11,1) + TIME(0,0,0)</f>
        <v>46692</v>
      </c>
      <c r="C60233">
        <v>42.497329712000003</v>
      </c>
    </row>
    <row r="60234" spans="1:3" x14ac:dyDescent="0.25">
      <c r="A60234">
        <v>10196</v>
      </c>
      <c r="B60234" s="1">
        <f>DATE(2027,12,1) + TIME(0,0,0)</f>
        <v>46722</v>
      </c>
      <c r="C60234">
        <v>42.514961243000002</v>
      </c>
    </row>
    <row r="60235" spans="1:3" x14ac:dyDescent="0.25">
      <c r="A60235">
        <v>10227</v>
      </c>
      <c r="B60235" s="1">
        <f>DATE(2028,1,1) + TIME(0,0,0)</f>
        <v>46753</v>
      </c>
      <c r="C60235">
        <v>42.533317566000001</v>
      </c>
    </row>
    <row r="60236" spans="1:3" x14ac:dyDescent="0.25">
      <c r="A60236">
        <v>10258</v>
      </c>
      <c r="B60236" s="1">
        <f>DATE(2028,2,1) + TIME(0,0,0)</f>
        <v>46784</v>
      </c>
      <c r="C60236">
        <v>42.551387787000003</v>
      </c>
    </row>
    <row r="60237" spans="1:3" x14ac:dyDescent="0.25">
      <c r="A60237">
        <v>10287</v>
      </c>
      <c r="B60237" s="1">
        <f>DATE(2028,3,1) + TIME(0,0,0)</f>
        <v>46813</v>
      </c>
      <c r="C60237">
        <v>42.568492888999998</v>
      </c>
    </row>
    <row r="60238" spans="1:3" x14ac:dyDescent="0.25">
      <c r="A60238">
        <v>10318</v>
      </c>
      <c r="B60238" s="1">
        <f>DATE(2028,4,1) + TIME(0,0,0)</f>
        <v>46844</v>
      </c>
      <c r="C60238">
        <v>42.586479187000002</v>
      </c>
    </row>
    <row r="60239" spans="1:3" x14ac:dyDescent="0.25">
      <c r="A60239">
        <v>10348</v>
      </c>
      <c r="B60239" s="1">
        <f>DATE(2028,5,1) + TIME(0,0,0)</f>
        <v>46874</v>
      </c>
      <c r="C60239">
        <v>42.604000092</v>
      </c>
    </row>
    <row r="60240" spans="1:3" x14ac:dyDescent="0.25">
      <c r="A60240">
        <v>10379</v>
      </c>
      <c r="B60240" s="1">
        <f>DATE(2028,6,1) + TIME(0,0,0)</f>
        <v>46905</v>
      </c>
      <c r="C60240">
        <v>42.621852875000002</v>
      </c>
    </row>
    <row r="60241" spans="1:3" x14ac:dyDescent="0.25">
      <c r="A60241">
        <v>10409</v>
      </c>
      <c r="B60241" s="1">
        <f>DATE(2028,7,1) + TIME(0,0,0)</f>
        <v>46935</v>
      </c>
      <c r="C60241">
        <v>42.639293670999997</v>
      </c>
    </row>
    <row r="60242" spans="1:3" x14ac:dyDescent="0.25">
      <c r="A60242">
        <v>10440</v>
      </c>
      <c r="B60242" s="1">
        <f>DATE(2028,8,1) + TIME(0,0,0)</f>
        <v>46966</v>
      </c>
      <c r="C60242">
        <v>42.657051086000003</v>
      </c>
    </row>
    <row r="60243" spans="1:3" x14ac:dyDescent="0.25">
      <c r="A60243">
        <v>10471</v>
      </c>
      <c r="B60243" s="1">
        <f>DATE(2028,9,1) + TIME(0,0,0)</f>
        <v>46997</v>
      </c>
      <c r="C60243">
        <v>42.674903870000001</v>
      </c>
    </row>
    <row r="60244" spans="1:3" x14ac:dyDescent="0.25">
      <c r="A60244">
        <v>10501</v>
      </c>
      <c r="B60244" s="1">
        <f>DATE(2028,10,1) + TIME(0,0,0)</f>
        <v>47027</v>
      </c>
      <c r="C60244">
        <v>42.691967009999999</v>
      </c>
    </row>
    <row r="60245" spans="1:3" x14ac:dyDescent="0.25">
      <c r="A60245">
        <v>10532</v>
      </c>
      <c r="B60245" s="1">
        <f>DATE(2028,11,1) + TIME(0,0,0)</f>
        <v>47058</v>
      </c>
      <c r="C60245">
        <v>42.709728241000001</v>
      </c>
    </row>
    <row r="60246" spans="1:3" x14ac:dyDescent="0.25">
      <c r="A60246">
        <v>10562</v>
      </c>
      <c r="B60246" s="1">
        <f>DATE(2028,12,1) + TIME(0,0,0)</f>
        <v>47088</v>
      </c>
      <c r="C60246">
        <v>42.726696013999998</v>
      </c>
    </row>
    <row r="60247" spans="1:3" x14ac:dyDescent="0.25">
      <c r="A60247">
        <v>10593</v>
      </c>
      <c r="B60247" s="1">
        <f>DATE(2029,1,1) + TIME(0,0,0)</f>
        <v>47119</v>
      </c>
      <c r="C60247">
        <v>42.744297027999998</v>
      </c>
    </row>
    <row r="60248" spans="1:3" x14ac:dyDescent="0.25">
      <c r="A60248">
        <v>10624</v>
      </c>
      <c r="B60248" s="1">
        <f>DATE(2029,2,1) + TIME(0,0,0)</f>
        <v>47150</v>
      </c>
      <c r="C60248">
        <v>42.761703490999999</v>
      </c>
    </row>
    <row r="60249" spans="1:3" x14ac:dyDescent="0.25">
      <c r="A60249">
        <v>10652</v>
      </c>
      <c r="B60249" s="1">
        <f>DATE(2029,3,1) + TIME(0,0,0)</f>
        <v>47178</v>
      </c>
      <c r="C60249">
        <v>42.777530669999997</v>
      </c>
    </row>
    <row r="60250" spans="1:3" x14ac:dyDescent="0.25">
      <c r="A60250">
        <v>10683</v>
      </c>
      <c r="B60250" s="1">
        <f>DATE(2029,4,1) + TIME(0,0,0)</f>
        <v>47209</v>
      </c>
      <c r="C60250">
        <v>42.794849395999996</v>
      </c>
    </row>
    <row r="60251" spans="1:3" x14ac:dyDescent="0.25">
      <c r="A60251">
        <v>10713</v>
      </c>
      <c r="B60251" s="1">
        <f>DATE(2029,5,1) + TIME(0,0,0)</f>
        <v>47239</v>
      </c>
      <c r="C60251">
        <v>42.811672211000001</v>
      </c>
    </row>
    <row r="60252" spans="1:3" x14ac:dyDescent="0.25">
      <c r="A60252">
        <v>10744</v>
      </c>
      <c r="B60252" s="1">
        <f>DATE(2029,6,1) + TIME(0,0,0)</f>
        <v>47270</v>
      </c>
      <c r="C60252">
        <v>42.828876495000003</v>
      </c>
    </row>
    <row r="60253" spans="1:3" x14ac:dyDescent="0.25">
      <c r="A60253">
        <v>10774</v>
      </c>
      <c r="B60253" s="1">
        <f>DATE(2029,7,1) + TIME(0,0,0)</f>
        <v>47300</v>
      </c>
      <c r="C60253">
        <v>42.845600128000001</v>
      </c>
    </row>
    <row r="60254" spans="1:3" x14ac:dyDescent="0.25">
      <c r="A60254">
        <v>10805</v>
      </c>
      <c r="B60254" s="1">
        <f>DATE(2029,8,1) + TIME(0,0,0)</f>
        <v>47331</v>
      </c>
      <c r="C60254">
        <v>42.862705231</v>
      </c>
    </row>
    <row r="60255" spans="1:3" x14ac:dyDescent="0.25">
      <c r="A60255">
        <v>10836</v>
      </c>
      <c r="B60255" s="1">
        <f>DATE(2029,9,1) + TIME(0,0,0)</f>
        <v>47362</v>
      </c>
      <c r="C60255">
        <v>42.879856109999999</v>
      </c>
    </row>
    <row r="60256" spans="1:3" x14ac:dyDescent="0.25">
      <c r="A60256">
        <v>10866</v>
      </c>
      <c r="B60256" s="1">
        <f>DATE(2029,10,1) + TIME(0,0,0)</f>
        <v>47392</v>
      </c>
      <c r="C60256">
        <v>42.896308898999997</v>
      </c>
    </row>
    <row r="60257" spans="1:3" x14ac:dyDescent="0.25">
      <c r="A60257">
        <v>10897</v>
      </c>
      <c r="B60257" s="1">
        <f>DATE(2029,11,1) + TIME(0,0,0)</f>
        <v>47423</v>
      </c>
      <c r="C60257">
        <v>42.913349152000002</v>
      </c>
    </row>
    <row r="60258" spans="1:3" x14ac:dyDescent="0.25">
      <c r="A60258">
        <v>10927</v>
      </c>
      <c r="B60258" s="1">
        <f>DATE(2029,12,1) + TIME(0,0,0)</f>
        <v>47453</v>
      </c>
      <c r="C60258">
        <v>42.929702759000001</v>
      </c>
    </row>
    <row r="60259" spans="1:3" x14ac:dyDescent="0.25">
      <c r="A60259">
        <v>10958</v>
      </c>
      <c r="B60259" s="1">
        <f>DATE(2030,1,1) + TIME(0,0,0)</f>
        <v>47484</v>
      </c>
      <c r="C60259">
        <v>42.946620940999999</v>
      </c>
    </row>
    <row r="60260" spans="1:3" x14ac:dyDescent="0.25">
      <c r="A60260">
        <v>10989</v>
      </c>
      <c r="B60260" s="1">
        <f>DATE(2030,2,1) + TIME(0,0,0)</f>
        <v>47515</v>
      </c>
      <c r="C60260">
        <v>42.963417053000001</v>
      </c>
    </row>
    <row r="60261" spans="1:3" x14ac:dyDescent="0.25">
      <c r="A60261">
        <v>11017</v>
      </c>
      <c r="B60261" s="1">
        <f>DATE(2030,3,1) + TIME(0,0,0)</f>
        <v>47543</v>
      </c>
      <c r="C60261">
        <v>42.978603362999998</v>
      </c>
    </row>
    <row r="60262" spans="1:3" x14ac:dyDescent="0.25">
      <c r="A60262">
        <v>11048</v>
      </c>
      <c r="B60262" s="1">
        <f>DATE(2030,4,1) + TIME(0,0,0)</f>
        <v>47574</v>
      </c>
      <c r="C60262">
        <v>42.995304107999999</v>
      </c>
    </row>
    <row r="60263" spans="1:3" x14ac:dyDescent="0.25">
      <c r="A60263">
        <v>11078</v>
      </c>
      <c r="B60263" s="1">
        <f>DATE(2030,5,1) + TIME(0,0,0)</f>
        <v>47604</v>
      </c>
      <c r="C60263">
        <v>43.011470795000001</v>
      </c>
    </row>
    <row r="60264" spans="1:3" x14ac:dyDescent="0.25">
      <c r="A60264">
        <v>11109</v>
      </c>
      <c r="B60264" s="1">
        <f>DATE(2030,6,1) + TIME(0,0,0)</f>
        <v>47635</v>
      </c>
      <c r="C60264">
        <v>43.028076171999999</v>
      </c>
    </row>
    <row r="60265" spans="1:3" x14ac:dyDescent="0.25">
      <c r="A60265">
        <v>11139</v>
      </c>
      <c r="B60265" s="1">
        <f>DATE(2030,7,1) + TIME(0,0,0)</f>
        <v>47665</v>
      </c>
      <c r="C60265">
        <v>43.044132232999999</v>
      </c>
    </row>
    <row r="60266" spans="1:3" x14ac:dyDescent="0.25">
      <c r="A60266">
        <v>11170</v>
      </c>
      <c r="B60266" s="1">
        <f>DATE(2030,8,1) + TIME(0,0,0)</f>
        <v>47696</v>
      </c>
      <c r="C60266">
        <v>43.060638427999997</v>
      </c>
    </row>
    <row r="60267" spans="1:3" x14ac:dyDescent="0.25">
      <c r="A60267">
        <v>11201</v>
      </c>
      <c r="B60267" s="1">
        <f>DATE(2030,9,1) + TIME(0,0,0)</f>
        <v>47727</v>
      </c>
      <c r="C60267">
        <v>43.077125549000002</v>
      </c>
    </row>
    <row r="60268" spans="1:3" x14ac:dyDescent="0.25">
      <c r="A60268">
        <v>11231</v>
      </c>
      <c r="B60268" s="1">
        <f>DATE(2030,10,1) + TIME(0,0,0)</f>
        <v>47757</v>
      </c>
      <c r="C60268">
        <v>43.093006133999999</v>
      </c>
    </row>
    <row r="60269" spans="1:3" x14ac:dyDescent="0.25">
      <c r="A60269">
        <v>11262</v>
      </c>
      <c r="B60269" s="1">
        <f>DATE(2030,11,1) + TIME(0,0,0)</f>
        <v>47788</v>
      </c>
      <c r="C60269">
        <v>43.109382629000002</v>
      </c>
    </row>
    <row r="60270" spans="1:3" x14ac:dyDescent="0.25">
      <c r="A60270">
        <v>11292</v>
      </c>
      <c r="B60270" s="1">
        <f>DATE(2030,12,1) + TIME(0,0,0)</f>
        <v>47818</v>
      </c>
      <c r="C60270">
        <v>43.125164032000001</v>
      </c>
    </row>
    <row r="60271" spans="1:3" x14ac:dyDescent="0.25">
      <c r="A60271">
        <v>11323</v>
      </c>
      <c r="B60271" s="1">
        <f>DATE(2031,1,1) + TIME(0,0,0)</f>
        <v>47849</v>
      </c>
      <c r="C60271">
        <v>43.141441344999997</v>
      </c>
    </row>
    <row r="60272" spans="1:3" x14ac:dyDescent="0.25">
      <c r="A60272">
        <v>11354</v>
      </c>
      <c r="B60272" s="1">
        <f>DATE(2031,2,1) + TIME(0,0,0)</f>
        <v>47880</v>
      </c>
      <c r="C60272">
        <v>43.157661437999998</v>
      </c>
    </row>
    <row r="60273" spans="1:3" x14ac:dyDescent="0.25">
      <c r="A60273">
        <v>11382</v>
      </c>
      <c r="B60273" s="1">
        <f>DATE(2031,3,1) + TIME(0,0,0)</f>
        <v>47908</v>
      </c>
      <c r="C60273">
        <v>43.172264099000003</v>
      </c>
    </row>
    <row r="60274" spans="1:3" x14ac:dyDescent="0.25">
      <c r="A60274">
        <v>11413</v>
      </c>
      <c r="B60274" s="1">
        <f>DATE(2031,4,1) + TIME(0,0,0)</f>
        <v>47939</v>
      </c>
      <c r="C60274">
        <v>43.188388824</v>
      </c>
    </row>
    <row r="60275" spans="1:3" x14ac:dyDescent="0.25">
      <c r="A60275">
        <v>11443</v>
      </c>
      <c r="B60275" s="1">
        <f>DATE(2031,5,1) + TIME(0,0,0)</f>
        <v>47969</v>
      </c>
      <c r="C60275">
        <v>43.203952788999999</v>
      </c>
    </row>
    <row r="60276" spans="1:3" x14ac:dyDescent="0.25">
      <c r="A60276">
        <v>11474</v>
      </c>
      <c r="B60276" s="1">
        <f>DATE(2031,6,1) + TIME(0,0,0)</f>
        <v>48000</v>
      </c>
      <c r="C60276">
        <v>43.219989777000002</v>
      </c>
    </row>
    <row r="60277" spans="1:3" x14ac:dyDescent="0.25">
      <c r="A60277">
        <v>11504</v>
      </c>
      <c r="B60277" s="1">
        <f>DATE(2031,7,1) + TIME(0,0,0)</f>
        <v>48030</v>
      </c>
      <c r="C60277">
        <v>43.235469817999999</v>
      </c>
    </row>
    <row r="60278" spans="1:3" x14ac:dyDescent="0.25">
      <c r="A60278">
        <v>11535</v>
      </c>
      <c r="B60278" s="1">
        <f>DATE(2031,8,1) + TIME(0,0,0)</f>
        <v>48061</v>
      </c>
      <c r="C60278">
        <v>43.251419067</v>
      </c>
    </row>
    <row r="60279" spans="1:3" x14ac:dyDescent="0.25">
      <c r="A60279">
        <v>11566</v>
      </c>
      <c r="B60279" s="1">
        <f>DATE(2031,9,1) + TIME(0,0,0)</f>
        <v>48092</v>
      </c>
      <c r="C60279">
        <v>43.267330170000001</v>
      </c>
    </row>
    <row r="60280" spans="1:3" x14ac:dyDescent="0.25">
      <c r="A60280">
        <v>11596</v>
      </c>
      <c r="B60280" s="1">
        <f>DATE(2031,10,1) + TIME(0,0,0)</f>
        <v>48122</v>
      </c>
      <c r="C60280">
        <v>43.282688141000001</v>
      </c>
    </row>
    <row r="60281" spans="1:3" x14ac:dyDescent="0.25">
      <c r="A60281">
        <v>11627</v>
      </c>
      <c r="B60281" s="1">
        <f>DATE(2031,11,1) + TIME(0,0,0)</f>
        <v>48153</v>
      </c>
      <c r="C60281">
        <v>43.298511505</v>
      </c>
    </row>
    <row r="60282" spans="1:3" x14ac:dyDescent="0.25">
      <c r="A60282">
        <v>11657</v>
      </c>
      <c r="B60282" s="1">
        <f>DATE(2031,12,1) + TIME(0,0,0)</f>
        <v>48183</v>
      </c>
      <c r="C60282">
        <v>43.313785553000002</v>
      </c>
    </row>
    <row r="60283" spans="1:3" x14ac:dyDescent="0.25">
      <c r="A60283">
        <v>11688</v>
      </c>
      <c r="B60283" s="1">
        <f>DATE(2032,1,1) + TIME(0,0,0)</f>
        <v>48214</v>
      </c>
      <c r="C60283">
        <v>43.329524994000003</v>
      </c>
    </row>
    <row r="60284" spans="1:3" x14ac:dyDescent="0.25">
      <c r="A60284">
        <v>11719</v>
      </c>
      <c r="B60284" s="1">
        <f>DATE(2032,2,1) + TIME(0,0,0)</f>
        <v>48245</v>
      </c>
      <c r="C60284">
        <v>43.345222473</v>
      </c>
    </row>
    <row r="60285" spans="1:3" x14ac:dyDescent="0.25">
      <c r="A60285">
        <v>11748</v>
      </c>
      <c r="B60285" s="1">
        <f>DATE(2032,3,1) + TIME(0,0,0)</f>
        <v>48274</v>
      </c>
      <c r="C60285">
        <v>43.359867096000002</v>
      </c>
    </row>
    <row r="60286" spans="1:3" x14ac:dyDescent="0.25">
      <c r="A60286">
        <v>11779</v>
      </c>
      <c r="B60286" s="1">
        <f>DATE(2032,4,1) + TIME(0,0,0)</f>
        <v>48305</v>
      </c>
      <c r="C60286">
        <v>43.375480652</v>
      </c>
    </row>
    <row r="60287" spans="1:3" x14ac:dyDescent="0.25">
      <c r="A60287">
        <v>11809</v>
      </c>
      <c r="B60287" s="1">
        <f>DATE(2032,5,1) + TIME(0,0,0)</f>
        <v>48335</v>
      </c>
      <c r="C60287">
        <v>43.390544890999998</v>
      </c>
    </row>
    <row r="60288" spans="1:3" x14ac:dyDescent="0.25">
      <c r="A60288">
        <v>11840</v>
      </c>
      <c r="B60288" s="1">
        <f>DATE(2032,6,1) + TIME(0,0,0)</f>
        <v>48366</v>
      </c>
      <c r="C60288">
        <v>43.406074523999997</v>
      </c>
    </row>
    <row r="60289" spans="1:3" x14ac:dyDescent="0.25">
      <c r="A60289">
        <v>11870</v>
      </c>
      <c r="B60289" s="1">
        <f>DATE(2032,7,1) + TIME(0,0,0)</f>
        <v>48396</v>
      </c>
      <c r="C60289">
        <v>43.421058655000003</v>
      </c>
    </row>
    <row r="60290" spans="1:3" x14ac:dyDescent="0.25">
      <c r="A60290">
        <v>11901</v>
      </c>
      <c r="B60290" s="1">
        <f>DATE(2032,8,1) + TIME(0,0,0)</f>
        <v>48427</v>
      </c>
      <c r="C60290">
        <v>43.436504364000001</v>
      </c>
    </row>
    <row r="60291" spans="1:3" x14ac:dyDescent="0.25">
      <c r="A60291">
        <v>11932</v>
      </c>
      <c r="B60291" s="1">
        <f>DATE(2032,9,1) + TIME(0,0,0)</f>
        <v>48458</v>
      </c>
      <c r="C60291">
        <v>43.451904296999999</v>
      </c>
    </row>
    <row r="60292" spans="1:3" x14ac:dyDescent="0.25">
      <c r="A60292">
        <v>11962</v>
      </c>
      <c r="B60292" s="1">
        <f>DATE(2032,10,1) + TIME(0,0,0)</f>
        <v>48488</v>
      </c>
      <c r="C60292">
        <v>43.466766356999997</v>
      </c>
    </row>
    <row r="60293" spans="1:3" x14ac:dyDescent="0.25">
      <c r="A60293">
        <v>11993</v>
      </c>
      <c r="B60293" s="1">
        <f>DATE(2032,11,1) + TIME(0,0,0)</f>
        <v>48519</v>
      </c>
      <c r="C60293">
        <v>43.482086182000003</v>
      </c>
    </row>
    <row r="60294" spans="1:3" x14ac:dyDescent="0.25">
      <c r="A60294">
        <v>12023</v>
      </c>
      <c r="B60294" s="1">
        <f>DATE(2032,12,1) + TIME(0,0,0)</f>
        <v>48549</v>
      </c>
      <c r="C60294">
        <v>43.496871947999999</v>
      </c>
    </row>
    <row r="60295" spans="1:3" x14ac:dyDescent="0.25">
      <c r="A60295">
        <v>12054</v>
      </c>
      <c r="B60295" s="1">
        <f>DATE(2033,1,1) + TIME(0,0,0)</f>
        <v>48580</v>
      </c>
      <c r="C60295">
        <v>43.512111664000003</v>
      </c>
    </row>
    <row r="60296" spans="1:3" x14ac:dyDescent="0.25">
      <c r="A60296">
        <v>12085</v>
      </c>
      <c r="B60296" s="1">
        <f>DATE(2033,2,1) + TIME(0,0,0)</f>
        <v>48611</v>
      </c>
      <c r="C60296">
        <v>43.527309418000002</v>
      </c>
    </row>
    <row r="60297" spans="1:3" x14ac:dyDescent="0.25">
      <c r="A60297">
        <v>12113</v>
      </c>
      <c r="B60297" s="1">
        <f>DATE(2033,3,1) + TIME(0,0,0)</f>
        <v>48639</v>
      </c>
      <c r="C60297">
        <v>43.541000365999999</v>
      </c>
    </row>
    <row r="60298" spans="1:3" x14ac:dyDescent="0.25">
      <c r="A60298">
        <v>12144</v>
      </c>
      <c r="B60298" s="1">
        <f>DATE(2033,4,1) + TIME(0,0,0)</f>
        <v>48670</v>
      </c>
      <c r="C60298">
        <v>43.556121826000002</v>
      </c>
    </row>
    <row r="60299" spans="1:3" x14ac:dyDescent="0.25">
      <c r="A60299">
        <v>12174</v>
      </c>
      <c r="B60299" s="1">
        <f>DATE(2033,5,1) + TIME(0,0,0)</f>
        <v>48700</v>
      </c>
      <c r="C60299">
        <v>43.570716857999997</v>
      </c>
    </row>
    <row r="60300" spans="1:3" x14ac:dyDescent="0.25">
      <c r="A60300">
        <v>12205</v>
      </c>
      <c r="B60300" s="1">
        <f>DATE(2033,6,1) + TIME(0,0,0)</f>
        <v>48731</v>
      </c>
      <c r="C60300">
        <v>43.585762023999997</v>
      </c>
    </row>
    <row r="60301" spans="1:3" x14ac:dyDescent="0.25">
      <c r="A60301">
        <v>12235</v>
      </c>
      <c r="B60301" s="1">
        <f>DATE(2033,7,1) + TIME(0,0,0)</f>
        <v>48761</v>
      </c>
      <c r="C60301">
        <v>43.600284576</v>
      </c>
    </row>
    <row r="60302" spans="1:3" x14ac:dyDescent="0.25">
      <c r="A60302">
        <v>12266</v>
      </c>
      <c r="B60302" s="1">
        <f>DATE(2033,8,1) + TIME(0,0,0)</f>
        <v>48792</v>
      </c>
      <c r="C60302">
        <v>43.615249634000001</v>
      </c>
    </row>
    <row r="60303" spans="1:3" x14ac:dyDescent="0.25">
      <c r="A60303">
        <v>12297</v>
      </c>
      <c r="B60303" s="1">
        <f>DATE(2033,9,1) + TIME(0,0,0)</f>
        <v>48823</v>
      </c>
      <c r="C60303">
        <v>43.630176544000001</v>
      </c>
    </row>
    <row r="60304" spans="1:3" x14ac:dyDescent="0.25">
      <c r="A60304">
        <v>12327</v>
      </c>
      <c r="B60304" s="1">
        <f>DATE(2033,10,1) + TIME(0,0,0)</f>
        <v>48853</v>
      </c>
      <c r="C60304">
        <v>43.644580841</v>
      </c>
    </row>
    <row r="60305" spans="1:3" x14ac:dyDescent="0.25">
      <c r="A60305">
        <v>12358</v>
      </c>
      <c r="B60305" s="1">
        <f>DATE(2033,11,1) + TIME(0,0,0)</f>
        <v>48884</v>
      </c>
      <c r="C60305">
        <v>43.659427643000001</v>
      </c>
    </row>
    <row r="60306" spans="1:3" x14ac:dyDescent="0.25">
      <c r="A60306">
        <v>12388</v>
      </c>
      <c r="B60306" s="1">
        <f>DATE(2033,12,1) + TIME(0,0,0)</f>
        <v>48914</v>
      </c>
      <c r="C60306">
        <v>43.673755645999996</v>
      </c>
    </row>
    <row r="60307" spans="1:3" x14ac:dyDescent="0.25">
      <c r="A60307">
        <v>12419</v>
      </c>
      <c r="B60307" s="1">
        <f>DATE(2034,1,1) + TIME(0,0,0)</f>
        <v>48945</v>
      </c>
      <c r="C60307">
        <v>43.688522339000002</v>
      </c>
    </row>
    <row r="60308" spans="1:3" x14ac:dyDescent="0.25">
      <c r="A60308">
        <v>12450</v>
      </c>
      <c r="B60308" s="1">
        <f>DATE(2034,2,1) + TIME(0,0,0)</f>
        <v>48976</v>
      </c>
      <c r="C60308">
        <v>43.703247070000003</v>
      </c>
    </row>
    <row r="60309" spans="1:3" x14ac:dyDescent="0.25">
      <c r="A60309">
        <v>12478</v>
      </c>
      <c r="B60309" s="1">
        <f>DATE(2034,3,1) + TIME(0,0,0)</f>
        <v>49004</v>
      </c>
      <c r="C60309">
        <v>43.716510773000003</v>
      </c>
    </row>
    <row r="60310" spans="1:3" x14ac:dyDescent="0.25">
      <c r="A60310">
        <v>12509</v>
      </c>
      <c r="B60310" s="1">
        <f>DATE(2034,4,1) + TIME(0,0,0)</f>
        <v>49035</v>
      </c>
      <c r="C60310">
        <v>43.731163025000001</v>
      </c>
    </row>
    <row r="60311" spans="1:3" x14ac:dyDescent="0.25">
      <c r="A60311">
        <v>12539</v>
      </c>
      <c r="B60311" s="1">
        <f>DATE(2034,5,1) + TIME(0,0,0)</f>
        <v>49065</v>
      </c>
      <c r="C60311">
        <v>43.745300293</v>
      </c>
    </row>
    <row r="60312" spans="1:3" x14ac:dyDescent="0.25">
      <c r="A60312">
        <v>12570</v>
      </c>
      <c r="B60312" s="1">
        <f>DATE(2034,6,1) + TIME(0,0,0)</f>
        <v>49096</v>
      </c>
      <c r="C60312">
        <v>43.759872436999999</v>
      </c>
    </row>
    <row r="60313" spans="1:3" x14ac:dyDescent="0.25">
      <c r="A60313">
        <v>12600</v>
      </c>
      <c r="B60313" s="1">
        <f>DATE(2034,7,1) + TIME(0,0,0)</f>
        <v>49126</v>
      </c>
      <c r="C60313">
        <v>43.773937224999997</v>
      </c>
    </row>
    <row r="60314" spans="1:3" x14ac:dyDescent="0.25">
      <c r="A60314">
        <v>12631</v>
      </c>
      <c r="B60314" s="1">
        <f>DATE(2034,8,1) + TIME(0,0,0)</f>
        <v>49157</v>
      </c>
      <c r="C60314">
        <v>43.788433075</v>
      </c>
    </row>
    <row r="60315" spans="1:3" x14ac:dyDescent="0.25">
      <c r="A60315">
        <v>12662</v>
      </c>
      <c r="B60315" s="1">
        <f>DATE(2034,9,1) + TIME(0,0,0)</f>
        <v>49188</v>
      </c>
      <c r="C60315">
        <v>43.802890777999998</v>
      </c>
    </row>
    <row r="60316" spans="1:3" x14ac:dyDescent="0.25">
      <c r="A60316">
        <v>12692</v>
      </c>
      <c r="B60316" s="1">
        <f>DATE(2034,10,1) + TIME(0,0,0)</f>
        <v>49218</v>
      </c>
      <c r="C60316">
        <v>43.816848755000002</v>
      </c>
    </row>
    <row r="60317" spans="1:3" x14ac:dyDescent="0.25">
      <c r="A60317">
        <v>12723</v>
      </c>
      <c r="B60317" s="1">
        <f>DATE(2034,11,1) + TIME(0,0,0)</f>
        <v>49249</v>
      </c>
      <c r="C60317">
        <v>43.831230163999997</v>
      </c>
    </row>
    <row r="60318" spans="1:3" x14ac:dyDescent="0.25">
      <c r="A60318">
        <v>12753</v>
      </c>
      <c r="B60318" s="1">
        <f>DATE(2034,12,1) + TIME(0,0,0)</f>
        <v>49279</v>
      </c>
      <c r="C60318">
        <v>43.845115661999998</v>
      </c>
    </row>
    <row r="60319" spans="1:3" x14ac:dyDescent="0.25">
      <c r="A60319">
        <v>12784</v>
      </c>
      <c r="B60319" s="1">
        <f>DATE(2035,1,1) + TIME(0,0,0)</f>
        <v>49310</v>
      </c>
      <c r="C60319">
        <v>43.859424591</v>
      </c>
    </row>
    <row r="60320" spans="1:3" x14ac:dyDescent="0.25">
      <c r="A60320">
        <v>12815</v>
      </c>
      <c r="B60320" s="1">
        <f>DATE(2035,2,1) + TIME(0,0,0)</f>
        <v>49341</v>
      </c>
      <c r="C60320">
        <v>43.873699188000003</v>
      </c>
    </row>
    <row r="60321" spans="1:3" x14ac:dyDescent="0.25">
      <c r="A60321">
        <v>12843</v>
      </c>
      <c r="B60321" s="1">
        <f>DATE(2035,3,1) + TIME(0,0,0)</f>
        <v>49369</v>
      </c>
      <c r="C60321">
        <v>43.886558532999999</v>
      </c>
    </row>
    <row r="60322" spans="1:3" x14ac:dyDescent="0.25">
      <c r="A60322">
        <v>12874</v>
      </c>
      <c r="B60322" s="1">
        <f>DATE(2035,4,1) + TIME(0,0,0)</f>
        <v>49400</v>
      </c>
      <c r="C60322">
        <v>43.900760650999999</v>
      </c>
    </row>
    <row r="60323" spans="1:3" x14ac:dyDescent="0.25">
      <c r="A60323">
        <v>12904</v>
      </c>
      <c r="B60323" s="1">
        <f>DATE(2035,5,1) + TIME(0,0,0)</f>
        <v>49430</v>
      </c>
      <c r="C60323">
        <v>43.914470672999997</v>
      </c>
    </row>
    <row r="60324" spans="1:3" x14ac:dyDescent="0.25">
      <c r="A60324">
        <v>12935</v>
      </c>
      <c r="B60324" s="1">
        <f>DATE(2035,6,1) + TIME(0,0,0)</f>
        <v>49461</v>
      </c>
      <c r="C60324">
        <v>43.928600310999997</v>
      </c>
    </row>
    <row r="60325" spans="1:3" x14ac:dyDescent="0.25">
      <c r="A60325">
        <v>12965</v>
      </c>
      <c r="B60325" s="1">
        <f>DATE(2035,7,1) + TIME(0,0,0)</f>
        <v>49491</v>
      </c>
      <c r="C60325">
        <v>43.942241668999998</v>
      </c>
    </row>
    <row r="60326" spans="1:3" x14ac:dyDescent="0.25">
      <c r="A60326">
        <v>12996</v>
      </c>
      <c r="B60326" s="1">
        <f>DATE(2035,8,1) + TIME(0,0,0)</f>
        <v>49522</v>
      </c>
      <c r="C60326">
        <v>43.956302643000001</v>
      </c>
    </row>
    <row r="60327" spans="1:3" x14ac:dyDescent="0.25">
      <c r="A60327">
        <v>13027</v>
      </c>
      <c r="B60327" s="1">
        <f>DATE(2035,9,1) + TIME(0,0,0)</f>
        <v>49553</v>
      </c>
      <c r="C60327">
        <v>43.970325469999999</v>
      </c>
    </row>
    <row r="60328" spans="1:3" x14ac:dyDescent="0.25">
      <c r="A60328">
        <v>13057</v>
      </c>
      <c r="B60328" s="1">
        <f>DATE(2035,10,1) + TIME(0,0,0)</f>
        <v>49583</v>
      </c>
      <c r="C60328">
        <v>43.983863831000001</v>
      </c>
    </row>
    <row r="60329" spans="1:3" x14ac:dyDescent="0.25">
      <c r="A60329">
        <v>13088</v>
      </c>
      <c r="B60329" s="1">
        <f>DATE(2035,11,1) + TIME(0,0,0)</f>
        <v>49614</v>
      </c>
      <c r="C60329">
        <v>43.997817992999998</v>
      </c>
    </row>
    <row r="60330" spans="1:3" x14ac:dyDescent="0.25">
      <c r="A60330">
        <v>13118</v>
      </c>
      <c r="B60330" s="1">
        <f>DATE(2035,12,1) + TIME(0,0,0)</f>
        <v>49644</v>
      </c>
      <c r="C60330">
        <v>44.011287689</v>
      </c>
    </row>
    <row r="60331" spans="1:3" x14ac:dyDescent="0.25">
      <c r="A60331">
        <v>13149</v>
      </c>
      <c r="B60331" s="1">
        <f>DATE(2036,1,1) + TIME(0,0,0)</f>
        <v>49675</v>
      </c>
      <c r="C60331">
        <v>44.025173187</v>
      </c>
    </row>
    <row r="60332" spans="1:3" x14ac:dyDescent="0.25">
      <c r="A60332">
        <v>13180</v>
      </c>
      <c r="B60332" s="1">
        <f>DATE(2036,2,1) + TIME(0,0,0)</f>
        <v>49706</v>
      </c>
      <c r="C60332">
        <v>44.039024353000002</v>
      </c>
    </row>
    <row r="60333" spans="1:3" x14ac:dyDescent="0.25">
      <c r="A60333">
        <v>13209</v>
      </c>
      <c r="B60333" s="1">
        <f>DATE(2036,3,1) + TIME(0,0,0)</f>
        <v>49735</v>
      </c>
      <c r="C60333">
        <v>44.051952362000002</v>
      </c>
    </row>
    <row r="60334" spans="1:3" x14ac:dyDescent="0.25">
      <c r="A60334">
        <v>13240</v>
      </c>
      <c r="B60334" s="1">
        <f>DATE(2036,4,1) + TIME(0,0,0)</f>
        <v>49766</v>
      </c>
      <c r="C60334">
        <v>44.065734863000003</v>
      </c>
    </row>
    <row r="60335" spans="1:3" x14ac:dyDescent="0.25">
      <c r="A60335">
        <v>13270</v>
      </c>
      <c r="B60335" s="1">
        <f>DATE(2036,5,1) + TIME(0,0,0)</f>
        <v>49796</v>
      </c>
      <c r="C60335">
        <v>44.079040526999997</v>
      </c>
    </row>
    <row r="60336" spans="1:3" x14ac:dyDescent="0.25">
      <c r="A60336">
        <v>13301</v>
      </c>
      <c r="B60336" s="1">
        <f>DATE(2036,6,1) + TIME(0,0,0)</f>
        <v>49827</v>
      </c>
      <c r="C60336">
        <v>44.092758179</v>
      </c>
    </row>
    <row r="60337" spans="1:3" x14ac:dyDescent="0.25">
      <c r="A60337">
        <v>13331</v>
      </c>
      <c r="B60337" s="1">
        <f>DATE(2036,7,1) + TIME(0,0,0)</f>
        <v>49857</v>
      </c>
      <c r="C60337">
        <v>44.105998993</v>
      </c>
    </row>
    <row r="60338" spans="1:3" x14ac:dyDescent="0.25">
      <c r="A60338">
        <v>13362</v>
      </c>
      <c r="B60338" s="1">
        <f>DATE(2036,8,1) + TIME(0,0,0)</f>
        <v>49888</v>
      </c>
      <c r="C60338">
        <v>44.119647980000003</v>
      </c>
    </row>
    <row r="60339" spans="1:3" x14ac:dyDescent="0.25">
      <c r="A60339">
        <v>13393</v>
      </c>
      <c r="B60339" s="1">
        <f>DATE(2036,9,1) + TIME(0,0,0)</f>
        <v>49919</v>
      </c>
      <c r="C60339">
        <v>44.133262633999998</v>
      </c>
    </row>
    <row r="60340" spans="1:3" x14ac:dyDescent="0.25">
      <c r="A60340">
        <v>13423</v>
      </c>
      <c r="B60340" s="1">
        <f>DATE(2036,10,1) + TIME(0,0,0)</f>
        <v>49949</v>
      </c>
      <c r="C60340">
        <v>44.146408080999997</v>
      </c>
    </row>
    <row r="60341" spans="1:3" x14ac:dyDescent="0.25">
      <c r="A60341">
        <v>13454</v>
      </c>
      <c r="B60341" s="1">
        <f>DATE(2036,11,1) + TIME(0,0,0)</f>
        <v>49980</v>
      </c>
      <c r="C60341">
        <v>44.159957886000001</v>
      </c>
    </row>
    <row r="60342" spans="1:3" x14ac:dyDescent="0.25">
      <c r="A60342">
        <v>13484</v>
      </c>
      <c r="B60342" s="1">
        <f>DATE(2036,12,1) + TIME(0,0,0)</f>
        <v>50010</v>
      </c>
      <c r="C60342">
        <v>44.173038482999999</v>
      </c>
    </row>
    <row r="60343" spans="1:3" x14ac:dyDescent="0.25">
      <c r="A60343">
        <v>13515</v>
      </c>
      <c r="B60343" s="1">
        <f>DATE(2037,1,1) + TIME(0,0,0)</f>
        <v>50041</v>
      </c>
      <c r="C60343">
        <v>44.186523438000002</v>
      </c>
    </row>
    <row r="60344" spans="1:3" x14ac:dyDescent="0.25">
      <c r="A60344">
        <v>13546</v>
      </c>
      <c r="B60344" s="1">
        <f>DATE(2037,2,1) + TIME(0,0,0)</f>
        <v>50072</v>
      </c>
      <c r="C60344">
        <v>44.199977875000002</v>
      </c>
    </row>
    <row r="60345" spans="1:3" x14ac:dyDescent="0.25">
      <c r="A60345">
        <v>13574</v>
      </c>
      <c r="B60345" s="1">
        <f>DATE(2037,3,1) + TIME(0,0,0)</f>
        <v>50100</v>
      </c>
      <c r="C60345">
        <v>44.212100982999999</v>
      </c>
    </row>
    <row r="60346" spans="1:3" x14ac:dyDescent="0.25">
      <c r="A60346">
        <v>13605</v>
      </c>
      <c r="B60346" s="1">
        <f>DATE(2037,4,1) + TIME(0,0,0)</f>
        <v>50131</v>
      </c>
      <c r="C60346">
        <v>44.225490569999998</v>
      </c>
    </row>
    <row r="60347" spans="1:3" x14ac:dyDescent="0.25">
      <c r="A60347">
        <v>13635</v>
      </c>
      <c r="B60347" s="1">
        <f>DATE(2037,5,1) + TIME(0,0,0)</f>
        <v>50161</v>
      </c>
      <c r="C60347">
        <v>44.238418578999998</v>
      </c>
    </row>
    <row r="60348" spans="1:3" x14ac:dyDescent="0.25">
      <c r="A60348">
        <v>13666</v>
      </c>
      <c r="B60348" s="1">
        <f>DATE(2037,6,1) + TIME(0,0,0)</f>
        <v>50192</v>
      </c>
      <c r="C60348">
        <v>44.251743316999999</v>
      </c>
    </row>
    <row r="60349" spans="1:3" x14ac:dyDescent="0.25">
      <c r="A60349">
        <v>13696</v>
      </c>
      <c r="B60349" s="1">
        <f>DATE(2037,7,1) + TIME(0,0,0)</f>
        <v>50222</v>
      </c>
      <c r="C60349">
        <v>44.264610290999997</v>
      </c>
    </row>
    <row r="60350" spans="1:3" x14ac:dyDescent="0.25">
      <c r="A60350">
        <v>13727</v>
      </c>
      <c r="B60350" s="1">
        <f>DATE(2037,8,1) + TIME(0,0,0)</f>
        <v>50253</v>
      </c>
      <c r="C60350">
        <v>44.277873993</v>
      </c>
    </row>
    <row r="60351" spans="1:3" x14ac:dyDescent="0.25">
      <c r="A60351">
        <v>13758</v>
      </c>
      <c r="B60351" s="1">
        <f>DATE(2037,9,1) + TIME(0,0,0)</f>
        <v>50284</v>
      </c>
      <c r="C60351">
        <v>44.291107177999997</v>
      </c>
    </row>
    <row r="60352" spans="1:3" x14ac:dyDescent="0.25">
      <c r="A60352">
        <v>13788</v>
      </c>
      <c r="B60352" s="1">
        <f>DATE(2037,10,1) + TIME(0,0,0)</f>
        <v>50314</v>
      </c>
      <c r="C60352">
        <v>44.303882598999998</v>
      </c>
    </row>
    <row r="60353" spans="1:3" x14ac:dyDescent="0.25">
      <c r="A60353">
        <v>13819</v>
      </c>
      <c r="B60353" s="1">
        <f>DATE(2037,11,1) + TIME(0,0,0)</f>
        <v>50345</v>
      </c>
      <c r="C60353">
        <v>44.317054749</v>
      </c>
    </row>
    <row r="60354" spans="1:3" x14ac:dyDescent="0.25">
      <c r="A60354">
        <v>13849</v>
      </c>
      <c r="B60354" s="1">
        <f>DATE(2037,12,1) + TIME(0,0,0)</f>
        <v>50375</v>
      </c>
      <c r="C60354">
        <v>44.329769134999999</v>
      </c>
    </row>
    <row r="60355" spans="1:3" x14ac:dyDescent="0.25">
      <c r="A60355">
        <v>13880</v>
      </c>
      <c r="B60355" s="1">
        <f>DATE(2038,1,1) + TIME(0,0,0)</f>
        <v>50406</v>
      </c>
      <c r="C60355">
        <v>44.342880248999997</v>
      </c>
    </row>
    <row r="60356" spans="1:3" x14ac:dyDescent="0.25">
      <c r="A60356">
        <v>13911</v>
      </c>
      <c r="B60356" s="1">
        <f>DATE(2038,2,1) + TIME(0,0,0)</f>
        <v>50437</v>
      </c>
      <c r="C60356">
        <v>44.355957031000003</v>
      </c>
    </row>
    <row r="60357" spans="1:3" x14ac:dyDescent="0.25">
      <c r="A60357">
        <v>13939</v>
      </c>
      <c r="B60357" s="1">
        <f>DATE(2038,3,1) + TIME(0,0,0)</f>
        <v>50465</v>
      </c>
      <c r="C60357">
        <v>44.367744446000003</v>
      </c>
    </row>
    <row r="60358" spans="1:3" x14ac:dyDescent="0.25">
      <c r="A60358">
        <v>13970</v>
      </c>
      <c r="B60358" s="1">
        <f>DATE(2038,4,1) + TIME(0,0,0)</f>
        <v>50496</v>
      </c>
      <c r="C60358">
        <v>44.380764008</v>
      </c>
    </row>
    <row r="60359" spans="1:3" x14ac:dyDescent="0.25">
      <c r="A60359">
        <v>14000</v>
      </c>
      <c r="B60359" s="1">
        <f>DATE(2038,5,1) + TIME(0,0,0)</f>
        <v>50526</v>
      </c>
      <c r="C60359">
        <v>44.393333435000002</v>
      </c>
    </row>
    <row r="60360" spans="1:3" x14ac:dyDescent="0.25">
      <c r="A60360">
        <v>14031</v>
      </c>
      <c r="B60360" s="1">
        <f>DATE(2038,6,1) + TIME(0,0,0)</f>
        <v>50557</v>
      </c>
      <c r="C60360">
        <v>44.406291961999997</v>
      </c>
    </row>
    <row r="60361" spans="1:3" x14ac:dyDescent="0.25">
      <c r="A60361">
        <v>14061</v>
      </c>
      <c r="B60361" s="1">
        <f>DATE(2038,7,1) + TIME(0,0,0)</f>
        <v>50587</v>
      </c>
      <c r="C60361">
        <v>44.418804168999998</v>
      </c>
    </row>
    <row r="60362" spans="1:3" x14ac:dyDescent="0.25">
      <c r="A60362">
        <v>14092</v>
      </c>
      <c r="B60362" s="1">
        <f>DATE(2038,8,1) + TIME(0,0,0)</f>
        <v>50618</v>
      </c>
      <c r="C60362">
        <v>44.431705475000001</v>
      </c>
    </row>
    <row r="60363" spans="1:3" x14ac:dyDescent="0.25">
      <c r="A60363">
        <v>14123</v>
      </c>
      <c r="B60363" s="1">
        <f>DATE(2038,9,1) + TIME(0,0,0)</f>
        <v>50649</v>
      </c>
      <c r="C60363">
        <v>44.444576263000002</v>
      </c>
    </row>
    <row r="60364" spans="1:3" x14ac:dyDescent="0.25">
      <c r="A60364">
        <v>14153</v>
      </c>
      <c r="B60364" s="1">
        <f>DATE(2038,10,1) + TIME(0,0,0)</f>
        <v>50679</v>
      </c>
      <c r="C60364">
        <v>44.457000731999997</v>
      </c>
    </row>
    <row r="60365" spans="1:3" x14ac:dyDescent="0.25">
      <c r="A60365">
        <v>14184</v>
      </c>
      <c r="B60365" s="1">
        <f>DATE(2038,11,1) + TIME(0,0,0)</f>
        <v>50710</v>
      </c>
      <c r="C60365">
        <v>44.469814301</v>
      </c>
    </row>
    <row r="60366" spans="1:3" x14ac:dyDescent="0.25">
      <c r="A60366">
        <v>14214</v>
      </c>
      <c r="B60366" s="1">
        <f>DATE(2038,12,1) + TIME(0,0,0)</f>
        <v>50740</v>
      </c>
      <c r="C60366">
        <v>44.482181549000003</v>
      </c>
    </row>
    <row r="60367" spans="1:3" x14ac:dyDescent="0.25">
      <c r="A60367">
        <v>14245</v>
      </c>
      <c r="B60367" s="1">
        <f>DATE(2039,1,1) + TIME(0,0,0)</f>
        <v>50771</v>
      </c>
      <c r="C60367">
        <v>44.494937897</v>
      </c>
    </row>
    <row r="60368" spans="1:3" x14ac:dyDescent="0.25">
      <c r="A60368">
        <v>14276</v>
      </c>
      <c r="B60368" s="1">
        <f>DATE(2039,2,1) + TIME(0,0,0)</f>
        <v>50802</v>
      </c>
      <c r="C60368">
        <v>44.507659912000001</v>
      </c>
    </row>
    <row r="60369" spans="1:3" x14ac:dyDescent="0.25">
      <c r="A60369">
        <v>14304</v>
      </c>
      <c r="B60369" s="1">
        <f>DATE(2039,3,1) + TIME(0,0,0)</f>
        <v>50830</v>
      </c>
      <c r="C60369">
        <v>44.519126892000003</v>
      </c>
    </row>
    <row r="60370" spans="1:3" x14ac:dyDescent="0.25">
      <c r="A60370">
        <v>14335</v>
      </c>
      <c r="B60370" s="1">
        <f>DATE(2039,4,1) + TIME(0,0,0)</f>
        <v>50861</v>
      </c>
      <c r="C60370">
        <v>44.531795502000001</v>
      </c>
    </row>
    <row r="60371" spans="1:3" x14ac:dyDescent="0.25">
      <c r="A60371">
        <v>14365</v>
      </c>
      <c r="B60371" s="1">
        <f>DATE(2039,5,1) + TIME(0,0,0)</f>
        <v>50891</v>
      </c>
      <c r="C60371">
        <v>44.544025421000001</v>
      </c>
    </row>
    <row r="60372" spans="1:3" x14ac:dyDescent="0.25">
      <c r="A60372">
        <v>14396</v>
      </c>
      <c r="B60372" s="1">
        <f>DATE(2039,6,1) + TIME(0,0,0)</f>
        <v>50922</v>
      </c>
      <c r="C60372">
        <v>44.556636810000001</v>
      </c>
    </row>
    <row r="60373" spans="1:3" x14ac:dyDescent="0.25">
      <c r="A60373">
        <v>14426</v>
      </c>
      <c r="B60373" s="1">
        <f>DATE(2039,7,1) + TIME(0,0,0)</f>
        <v>50952</v>
      </c>
      <c r="C60373">
        <v>44.568813323999997</v>
      </c>
    </row>
    <row r="60374" spans="1:3" x14ac:dyDescent="0.25">
      <c r="A60374">
        <v>14457</v>
      </c>
      <c r="B60374" s="1">
        <f>DATE(2039,8,1) + TIME(0,0,0)</f>
        <v>50983</v>
      </c>
      <c r="C60374">
        <v>44.581367493000002</v>
      </c>
    </row>
    <row r="60375" spans="1:3" x14ac:dyDescent="0.25">
      <c r="A60375">
        <v>14488</v>
      </c>
      <c r="B60375" s="1">
        <f>DATE(2039,9,1) + TIME(0,0,0)</f>
        <v>51014</v>
      </c>
      <c r="C60375">
        <v>44.593894958</v>
      </c>
    </row>
    <row r="60376" spans="1:3" x14ac:dyDescent="0.25">
      <c r="A60376">
        <v>14518</v>
      </c>
      <c r="B60376" s="1">
        <f>DATE(2039,10,1) + TIME(0,0,0)</f>
        <v>51044</v>
      </c>
      <c r="C60376">
        <v>44.605991363999998</v>
      </c>
    </row>
    <row r="60377" spans="1:3" x14ac:dyDescent="0.25">
      <c r="A60377">
        <v>14549</v>
      </c>
      <c r="B60377" s="1">
        <f>DATE(2039,11,1) + TIME(0,0,0)</f>
        <v>51075</v>
      </c>
      <c r="C60377">
        <v>44.618461609000001</v>
      </c>
    </row>
    <row r="60378" spans="1:3" x14ac:dyDescent="0.25">
      <c r="A60378">
        <v>14579</v>
      </c>
      <c r="B60378" s="1">
        <f>DATE(2039,12,1) + TIME(0,0,0)</f>
        <v>51105</v>
      </c>
      <c r="C60378">
        <v>44.630500793000003</v>
      </c>
    </row>
    <row r="60379" spans="1:3" x14ac:dyDescent="0.25">
      <c r="A60379">
        <v>14610</v>
      </c>
      <c r="B60379" s="1">
        <f>DATE(2040,1,1) + TIME(0,0,0)</f>
        <v>51136</v>
      </c>
      <c r="C60379">
        <v>44.642917633000003</v>
      </c>
    </row>
    <row r="60380" spans="1:3" x14ac:dyDescent="0.25">
      <c r="A60380">
        <v>14641</v>
      </c>
      <c r="B60380" s="1">
        <f>DATE(2040,2,1) + TIME(0,0,0)</f>
        <v>51167</v>
      </c>
      <c r="C60380">
        <v>44.655303955000001</v>
      </c>
    </row>
    <row r="60381" spans="1:3" x14ac:dyDescent="0.25">
      <c r="A60381">
        <v>14670</v>
      </c>
      <c r="B60381" s="1">
        <f>DATE(2040,3,1) + TIME(0,0,0)</f>
        <v>51196</v>
      </c>
      <c r="C60381">
        <v>44.666866302000003</v>
      </c>
    </row>
    <row r="60382" spans="1:3" x14ac:dyDescent="0.25">
      <c r="A60382">
        <v>14701</v>
      </c>
      <c r="B60382" s="1">
        <f>DATE(2040,4,1) + TIME(0,0,0)</f>
        <v>51227</v>
      </c>
      <c r="C60382">
        <v>44.679203033</v>
      </c>
    </row>
    <row r="60383" spans="1:3" x14ac:dyDescent="0.25">
      <c r="A60383">
        <v>14731</v>
      </c>
      <c r="B60383" s="1">
        <f>DATE(2040,5,1) + TIME(0,0,0)</f>
        <v>51257</v>
      </c>
      <c r="C60383">
        <v>44.691112517999997</v>
      </c>
    </row>
    <row r="60384" spans="1:3" x14ac:dyDescent="0.25">
      <c r="A60384">
        <v>14762</v>
      </c>
      <c r="B60384" s="1">
        <f>DATE(2040,6,1) + TIME(0,0,0)</f>
        <v>51288</v>
      </c>
      <c r="C60384">
        <v>44.703388214</v>
      </c>
    </row>
    <row r="60385" spans="1:3" x14ac:dyDescent="0.25">
      <c r="A60385">
        <v>14792</v>
      </c>
      <c r="B60385" s="1">
        <f>DATE(2040,7,1) + TIME(0,0,0)</f>
        <v>51318</v>
      </c>
      <c r="C60385">
        <v>44.715248107999997</v>
      </c>
    </row>
    <row r="60386" spans="1:3" x14ac:dyDescent="0.25">
      <c r="A60386">
        <v>14823</v>
      </c>
      <c r="B60386" s="1">
        <f>DATE(2040,8,1) + TIME(0,0,0)</f>
        <v>51349</v>
      </c>
      <c r="C60386">
        <v>44.727474213000001</v>
      </c>
    </row>
    <row r="60387" spans="1:3" x14ac:dyDescent="0.25">
      <c r="A60387">
        <v>14854</v>
      </c>
      <c r="B60387" s="1">
        <f>DATE(2040,9,1) + TIME(0,0,0)</f>
        <v>51380</v>
      </c>
      <c r="C60387">
        <v>44.739669800000001</v>
      </c>
    </row>
    <row r="60388" spans="1:3" x14ac:dyDescent="0.25">
      <c r="A60388">
        <v>14884</v>
      </c>
      <c r="B60388" s="1">
        <f>DATE(2040,10,1) + TIME(0,0,0)</f>
        <v>51410</v>
      </c>
      <c r="C60388">
        <v>44.751449585000003</v>
      </c>
    </row>
    <row r="60389" spans="1:3" x14ac:dyDescent="0.25">
      <c r="A60389">
        <v>14915</v>
      </c>
      <c r="B60389" s="1">
        <f>DATE(2040,11,1) + TIME(0,0,0)</f>
        <v>51441</v>
      </c>
      <c r="C60389">
        <v>44.763595580999997</v>
      </c>
    </row>
    <row r="60390" spans="1:3" x14ac:dyDescent="0.25">
      <c r="A60390">
        <v>14945</v>
      </c>
      <c r="B60390" s="1">
        <f>DATE(2040,12,1) + TIME(0,0,0)</f>
        <v>51471</v>
      </c>
      <c r="C60390">
        <v>44.775325774999999</v>
      </c>
    </row>
    <row r="60391" spans="1:3" x14ac:dyDescent="0.25">
      <c r="A60391">
        <v>14976</v>
      </c>
      <c r="B60391" s="1">
        <f>DATE(2041,1,1) + TIME(0,0,0)</f>
        <v>51502</v>
      </c>
      <c r="C60391">
        <v>44.787418365000001</v>
      </c>
    </row>
    <row r="60392" spans="1:3" x14ac:dyDescent="0.25">
      <c r="A60392">
        <v>15007</v>
      </c>
      <c r="B60392" s="1">
        <f>DATE(2041,2,1) + TIME(0,0,0)</f>
        <v>51533</v>
      </c>
      <c r="C60392">
        <v>44.799484253000003</v>
      </c>
    </row>
    <row r="60393" spans="1:3" x14ac:dyDescent="0.25">
      <c r="A60393">
        <v>15035</v>
      </c>
      <c r="B60393" s="1">
        <f>DATE(2041,3,1) + TIME(0,0,0)</f>
        <v>51561</v>
      </c>
      <c r="C60393">
        <v>44.810359955000003</v>
      </c>
    </row>
    <row r="60394" spans="1:3" x14ac:dyDescent="0.25">
      <c r="A60394">
        <v>15066</v>
      </c>
      <c r="B60394" s="1">
        <f>DATE(2041,4,1) + TIME(0,0,0)</f>
        <v>51592</v>
      </c>
      <c r="C60394">
        <v>44.822376251000001</v>
      </c>
    </row>
    <row r="60395" spans="1:3" x14ac:dyDescent="0.25">
      <c r="A60395">
        <v>15096</v>
      </c>
      <c r="B60395" s="1">
        <f>DATE(2041,5,1) + TIME(0,0,0)</f>
        <v>51622</v>
      </c>
      <c r="C60395">
        <v>44.833980560000001</v>
      </c>
    </row>
    <row r="60396" spans="1:3" x14ac:dyDescent="0.25">
      <c r="A60396">
        <v>15127</v>
      </c>
      <c r="B60396" s="1">
        <f>DATE(2041,6,1) + TIME(0,0,0)</f>
        <v>51653</v>
      </c>
      <c r="C60396">
        <v>44.845943450999997</v>
      </c>
    </row>
    <row r="60397" spans="1:3" x14ac:dyDescent="0.25">
      <c r="A60397">
        <v>15157</v>
      </c>
      <c r="B60397" s="1">
        <f>DATE(2041,7,1) + TIME(0,0,0)</f>
        <v>51683</v>
      </c>
      <c r="C60397">
        <v>44.857498169000003</v>
      </c>
    </row>
    <row r="60398" spans="1:3" x14ac:dyDescent="0.25">
      <c r="A60398">
        <v>15188</v>
      </c>
      <c r="B60398" s="1">
        <f>DATE(2041,8,1) + TIME(0,0,0)</f>
        <v>51714</v>
      </c>
      <c r="C60398">
        <v>44.869411468999999</v>
      </c>
    </row>
    <row r="60399" spans="1:3" x14ac:dyDescent="0.25">
      <c r="A60399">
        <v>15219</v>
      </c>
      <c r="B60399" s="1">
        <f>DATE(2041,9,1) + TIME(0,0,0)</f>
        <v>51745</v>
      </c>
      <c r="C60399">
        <v>44.881298065000003</v>
      </c>
    </row>
    <row r="60400" spans="1:3" x14ac:dyDescent="0.25">
      <c r="A60400">
        <v>15249</v>
      </c>
      <c r="B60400" s="1">
        <f>DATE(2041,10,1) + TIME(0,0,0)</f>
        <v>51775</v>
      </c>
      <c r="C60400">
        <v>44.892776488999999</v>
      </c>
    </row>
    <row r="60401" spans="1:3" x14ac:dyDescent="0.25">
      <c r="A60401">
        <v>15280</v>
      </c>
      <c r="B60401" s="1">
        <f>DATE(2041,11,1) + TIME(0,0,0)</f>
        <v>51806</v>
      </c>
      <c r="C60401">
        <v>44.904613495</v>
      </c>
    </row>
    <row r="60402" spans="1:3" x14ac:dyDescent="0.25">
      <c r="A60402">
        <v>15310</v>
      </c>
      <c r="B60402" s="1">
        <f>DATE(2041,12,1) + TIME(0,0,0)</f>
        <v>51836</v>
      </c>
      <c r="C60402">
        <v>44.916042328000003</v>
      </c>
    </row>
    <row r="60403" spans="1:3" x14ac:dyDescent="0.25">
      <c r="A60403">
        <v>15341</v>
      </c>
      <c r="B60403" s="1">
        <f>DATE(2042,1,1) + TIME(0,0,0)</f>
        <v>51867</v>
      </c>
      <c r="C60403">
        <v>44.927829742</v>
      </c>
    </row>
    <row r="60404" spans="1:3" x14ac:dyDescent="0.25">
      <c r="A60404">
        <v>15372</v>
      </c>
      <c r="B60404" s="1">
        <f>DATE(2042,2,1) + TIME(0,0,0)</f>
        <v>51898</v>
      </c>
      <c r="C60404">
        <v>44.939590453999998</v>
      </c>
    </row>
    <row r="60405" spans="1:3" x14ac:dyDescent="0.25">
      <c r="A60405">
        <v>15400</v>
      </c>
      <c r="B60405" s="1">
        <f>DATE(2042,3,1) + TIME(0,0,0)</f>
        <v>51926</v>
      </c>
      <c r="C60405">
        <v>44.950191498000002</v>
      </c>
    </row>
    <row r="60406" spans="1:3" x14ac:dyDescent="0.25">
      <c r="A60406">
        <v>15431</v>
      </c>
      <c r="B60406" s="1">
        <f>DATE(2042,4,1) + TIME(0,0,0)</f>
        <v>51957</v>
      </c>
      <c r="C60406">
        <v>44.961906433000003</v>
      </c>
    </row>
    <row r="60407" spans="1:3" x14ac:dyDescent="0.25">
      <c r="A60407">
        <v>15461</v>
      </c>
      <c r="B60407" s="1">
        <f>DATE(2042,5,1) + TIME(0,0,0)</f>
        <v>51987</v>
      </c>
      <c r="C60407">
        <v>44.973217009999999</v>
      </c>
    </row>
    <row r="60408" spans="1:3" x14ac:dyDescent="0.25">
      <c r="A60408">
        <v>15492</v>
      </c>
      <c r="B60408" s="1">
        <f>DATE(2042,6,1) + TIME(0,0,0)</f>
        <v>52018</v>
      </c>
      <c r="C60408">
        <v>44.984882355000003</v>
      </c>
    </row>
    <row r="60409" spans="1:3" x14ac:dyDescent="0.25">
      <c r="A60409">
        <v>15522</v>
      </c>
      <c r="B60409" s="1">
        <f>DATE(2042,7,1) + TIME(0,0,0)</f>
        <v>52048</v>
      </c>
      <c r="C60409">
        <v>44.996143341</v>
      </c>
    </row>
    <row r="60410" spans="1:3" x14ac:dyDescent="0.25">
      <c r="A60410">
        <v>15553</v>
      </c>
      <c r="B60410" s="1">
        <f>DATE(2042,8,1) + TIME(0,0,0)</f>
        <v>52079</v>
      </c>
      <c r="C60410">
        <v>45.007759094000001</v>
      </c>
    </row>
    <row r="60411" spans="1:3" x14ac:dyDescent="0.25">
      <c r="A60411">
        <v>15584</v>
      </c>
      <c r="B60411" s="1">
        <f>DATE(2042,9,1) + TIME(0,0,0)</f>
        <v>52110</v>
      </c>
      <c r="C60411">
        <v>45.019351958999998</v>
      </c>
    </row>
    <row r="60412" spans="1:3" x14ac:dyDescent="0.25">
      <c r="A60412">
        <v>15614</v>
      </c>
      <c r="B60412" s="1">
        <f>DATE(2042,10,1) + TIME(0,0,0)</f>
        <v>52140</v>
      </c>
      <c r="C60412">
        <v>45.030544280999997</v>
      </c>
    </row>
    <row r="60413" spans="1:3" x14ac:dyDescent="0.25">
      <c r="A60413">
        <v>15645</v>
      </c>
      <c r="B60413" s="1">
        <f>DATE(2042,11,1) + TIME(0,0,0)</f>
        <v>52171</v>
      </c>
      <c r="C60413">
        <v>45.042083740000002</v>
      </c>
    </row>
    <row r="60414" spans="1:3" x14ac:dyDescent="0.25">
      <c r="A60414">
        <v>15675</v>
      </c>
      <c r="B60414" s="1">
        <f>DATE(2042,12,1) + TIME(0,0,0)</f>
        <v>52201</v>
      </c>
      <c r="C60414">
        <v>45.053230286000002</v>
      </c>
    </row>
    <row r="60415" spans="1:3" x14ac:dyDescent="0.25">
      <c r="A60415">
        <v>15706</v>
      </c>
      <c r="B60415" s="1">
        <f>DATE(2043,1,1) + TIME(0,0,0)</f>
        <v>52232</v>
      </c>
      <c r="C60415">
        <v>45.064723968999999</v>
      </c>
    </row>
    <row r="60416" spans="1:3" x14ac:dyDescent="0.25">
      <c r="A60416">
        <v>15737</v>
      </c>
      <c r="B60416" s="1">
        <f>DATE(2043,2,1) + TIME(0,0,0)</f>
        <v>52263</v>
      </c>
      <c r="C60416">
        <v>45.076194762999997</v>
      </c>
    </row>
    <row r="60417" spans="1:3" x14ac:dyDescent="0.25">
      <c r="A60417">
        <v>15765</v>
      </c>
      <c r="B60417" s="1">
        <f>DATE(2043,3,1) + TIME(0,0,0)</f>
        <v>52291</v>
      </c>
      <c r="C60417">
        <v>45.086532593000001</v>
      </c>
    </row>
    <row r="60418" spans="1:3" x14ac:dyDescent="0.25">
      <c r="A60418">
        <v>15796</v>
      </c>
      <c r="B60418" s="1">
        <f>DATE(2043,4,1) + TIME(0,0,0)</f>
        <v>52322</v>
      </c>
      <c r="C60418">
        <v>45.097953795999999</v>
      </c>
    </row>
    <row r="60419" spans="1:3" x14ac:dyDescent="0.25">
      <c r="A60419">
        <v>15826</v>
      </c>
      <c r="B60419" s="1">
        <f>DATE(2043,5,1) + TIME(0,0,0)</f>
        <v>52352</v>
      </c>
      <c r="C60419">
        <v>45.108985900999997</v>
      </c>
    </row>
    <row r="60420" spans="1:3" x14ac:dyDescent="0.25">
      <c r="A60420">
        <v>15857</v>
      </c>
      <c r="B60420" s="1">
        <f>DATE(2043,6,1) + TIME(0,0,0)</f>
        <v>52383</v>
      </c>
      <c r="C60420">
        <v>45.120361328000001</v>
      </c>
    </row>
    <row r="60421" spans="1:3" x14ac:dyDescent="0.25">
      <c r="A60421">
        <v>15887</v>
      </c>
      <c r="B60421" s="1">
        <f>DATE(2043,7,1) + TIME(0,0,0)</f>
        <v>52413</v>
      </c>
      <c r="C60421">
        <v>45.131347656000003</v>
      </c>
    </row>
    <row r="60422" spans="1:3" x14ac:dyDescent="0.25">
      <c r="A60422">
        <v>15918</v>
      </c>
      <c r="B60422" s="1">
        <f>DATE(2043,8,1) + TIME(0,0,0)</f>
        <v>52444</v>
      </c>
      <c r="C60422">
        <v>45.142677307</v>
      </c>
    </row>
    <row r="60423" spans="1:3" x14ac:dyDescent="0.25">
      <c r="A60423">
        <v>15949</v>
      </c>
      <c r="B60423" s="1">
        <f>DATE(2043,9,1) + TIME(0,0,0)</f>
        <v>52475</v>
      </c>
      <c r="C60423">
        <v>45.153980255</v>
      </c>
    </row>
    <row r="60424" spans="1:3" x14ac:dyDescent="0.25">
      <c r="A60424">
        <v>15979</v>
      </c>
      <c r="B60424" s="1">
        <f>DATE(2043,10,1) + TIME(0,0,0)</f>
        <v>52505</v>
      </c>
      <c r="C60424">
        <v>45.164897918999998</v>
      </c>
    </row>
    <row r="60425" spans="1:3" x14ac:dyDescent="0.25">
      <c r="A60425">
        <v>16010</v>
      </c>
      <c r="B60425" s="1">
        <f>DATE(2043,11,1) + TIME(0,0,0)</f>
        <v>52536</v>
      </c>
      <c r="C60425">
        <v>45.176155090000002</v>
      </c>
    </row>
    <row r="60426" spans="1:3" x14ac:dyDescent="0.25">
      <c r="A60426">
        <v>16040</v>
      </c>
      <c r="B60426" s="1">
        <f>DATE(2043,12,1) + TIME(0,0,0)</f>
        <v>52566</v>
      </c>
      <c r="C60426">
        <v>45.187026977999999</v>
      </c>
    </row>
    <row r="60427" spans="1:3" x14ac:dyDescent="0.25">
      <c r="A60427">
        <v>16071</v>
      </c>
      <c r="B60427" s="1">
        <f>DATE(2044,1,1) + TIME(0,0,0)</f>
        <v>52597</v>
      </c>
      <c r="C60427">
        <v>45.198238373000002</v>
      </c>
    </row>
    <row r="60428" spans="1:3" x14ac:dyDescent="0.25">
      <c r="A60428">
        <v>16102</v>
      </c>
      <c r="B60428" s="1">
        <f>DATE(2044,2,1) + TIME(0,0,0)</f>
        <v>52628</v>
      </c>
      <c r="C60428">
        <v>45.209423065000003</v>
      </c>
    </row>
    <row r="60429" spans="1:3" x14ac:dyDescent="0.25">
      <c r="A60429">
        <v>16131</v>
      </c>
      <c r="B60429" s="1">
        <f>DATE(2044,3,1) + TIME(0,0,0)</f>
        <v>52657</v>
      </c>
      <c r="C60429">
        <v>45.219867706000002</v>
      </c>
    </row>
    <row r="60430" spans="1:3" x14ac:dyDescent="0.25">
      <c r="A60430">
        <v>16162</v>
      </c>
      <c r="B60430" s="1">
        <f>DATE(2044,4,1) + TIME(0,0,0)</f>
        <v>52688</v>
      </c>
      <c r="C60430">
        <v>45.231010437000002</v>
      </c>
    </row>
    <row r="60431" spans="1:3" x14ac:dyDescent="0.25">
      <c r="A60431">
        <v>16192</v>
      </c>
      <c r="B60431" s="1">
        <f>DATE(2044,5,1) + TIME(0,0,0)</f>
        <v>52718</v>
      </c>
      <c r="C60431">
        <v>45.241771698000001</v>
      </c>
    </row>
    <row r="60432" spans="1:3" x14ac:dyDescent="0.25">
      <c r="A60432">
        <v>16223</v>
      </c>
      <c r="B60432" s="1">
        <f>DATE(2044,6,1) + TIME(0,0,0)</f>
        <v>52749</v>
      </c>
      <c r="C60432">
        <v>45.252868651999997</v>
      </c>
    </row>
    <row r="60433" spans="1:3" x14ac:dyDescent="0.25">
      <c r="A60433">
        <v>16253</v>
      </c>
      <c r="B60433" s="1">
        <f>DATE(2044,7,1) + TIME(0,0,0)</f>
        <v>52779</v>
      </c>
      <c r="C60433">
        <v>45.263584137000002</v>
      </c>
    </row>
    <row r="60434" spans="1:3" x14ac:dyDescent="0.25">
      <c r="A60434">
        <v>16284</v>
      </c>
      <c r="B60434" s="1">
        <f>DATE(2044,8,1) + TIME(0,0,0)</f>
        <v>52810</v>
      </c>
      <c r="C60434">
        <v>45.274631499999998</v>
      </c>
    </row>
    <row r="60435" spans="1:3" x14ac:dyDescent="0.25">
      <c r="A60435">
        <v>16315</v>
      </c>
      <c r="B60435" s="1">
        <f>DATE(2044,9,1) + TIME(0,0,0)</f>
        <v>52841</v>
      </c>
      <c r="C60435">
        <v>45.285659789999997</v>
      </c>
    </row>
    <row r="60436" spans="1:3" x14ac:dyDescent="0.25">
      <c r="A60436">
        <v>16345</v>
      </c>
      <c r="B60436" s="1">
        <f>DATE(2044,10,1) + TIME(0,0,0)</f>
        <v>52871</v>
      </c>
      <c r="C60436">
        <v>45.296310425000001</v>
      </c>
    </row>
    <row r="60437" spans="1:3" x14ac:dyDescent="0.25">
      <c r="A60437">
        <v>16376</v>
      </c>
      <c r="B60437" s="1">
        <f>DATE(2044,11,1) + TIME(0,0,0)</f>
        <v>52902</v>
      </c>
      <c r="C60437">
        <v>45.307292938000003</v>
      </c>
    </row>
    <row r="60438" spans="1:3" x14ac:dyDescent="0.25">
      <c r="A60438">
        <v>16406</v>
      </c>
      <c r="B60438" s="1">
        <f>DATE(2044,12,1) + TIME(0,0,0)</f>
        <v>52932</v>
      </c>
      <c r="C60438">
        <v>45.317897797000001</v>
      </c>
    </row>
    <row r="60439" spans="1:3" x14ac:dyDescent="0.25">
      <c r="A60439">
        <v>16437</v>
      </c>
      <c r="B60439" s="1">
        <f>DATE(2045,1,1) + TIME(0,0,0)</f>
        <v>52963</v>
      </c>
      <c r="C60439">
        <v>45.328834534000002</v>
      </c>
    </row>
    <row r="60440" spans="1:3" x14ac:dyDescent="0.25">
      <c r="A60440">
        <v>16468</v>
      </c>
      <c r="B60440" s="1">
        <f>DATE(2045,2,1) + TIME(0,0,0)</f>
        <v>52994</v>
      </c>
      <c r="C60440">
        <v>45.339752197000003</v>
      </c>
    </row>
    <row r="60441" spans="1:3" x14ac:dyDescent="0.25">
      <c r="A60441">
        <v>16496</v>
      </c>
      <c r="B60441" s="1">
        <f>DATE(2045,3,1) + TIME(0,0,0)</f>
        <v>53022</v>
      </c>
      <c r="C60441">
        <v>45.349590302000003</v>
      </c>
    </row>
    <row r="60442" spans="1:3" x14ac:dyDescent="0.25">
      <c r="A60442">
        <v>16527</v>
      </c>
      <c r="B60442" s="1">
        <f>DATE(2045,4,1) + TIME(0,0,0)</f>
        <v>53053</v>
      </c>
      <c r="C60442">
        <v>45.360462189000003</v>
      </c>
    </row>
    <row r="60443" spans="1:3" x14ac:dyDescent="0.25">
      <c r="A60443">
        <v>16557</v>
      </c>
      <c r="B60443" s="1">
        <f>DATE(2045,5,1) + TIME(0,0,0)</f>
        <v>53083</v>
      </c>
      <c r="C60443">
        <v>45.370960236000002</v>
      </c>
    </row>
    <row r="60444" spans="1:3" x14ac:dyDescent="0.25">
      <c r="A60444">
        <v>16588</v>
      </c>
      <c r="B60444" s="1">
        <f>DATE(2045,6,1) + TIME(0,0,0)</f>
        <v>53114</v>
      </c>
      <c r="C60444">
        <v>45.381786345999998</v>
      </c>
    </row>
    <row r="60445" spans="1:3" x14ac:dyDescent="0.25">
      <c r="A60445">
        <v>16618</v>
      </c>
      <c r="B60445" s="1">
        <f>DATE(2045,7,1) + TIME(0,0,0)</f>
        <v>53144</v>
      </c>
      <c r="C60445">
        <v>45.392242432000003</v>
      </c>
    </row>
    <row r="60446" spans="1:3" x14ac:dyDescent="0.25">
      <c r="A60446">
        <v>16649</v>
      </c>
      <c r="B60446" s="1">
        <f>DATE(2045,8,1) + TIME(0,0,0)</f>
        <v>53175</v>
      </c>
      <c r="C60446">
        <v>45.403026580999999</v>
      </c>
    </row>
    <row r="60447" spans="1:3" x14ac:dyDescent="0.25">
      <c r="A60447">
        <v>16680</v>
      </c>
      <c r="B60447" s="1">
        <f>DATE(2045,9,1) + TIME(0,0,0)</f>
        <v>53206</v>
      </c>
      <c r="C60447">
        <v>45.413787841999998</v>
      </c>
    </row>
    <row r="60448" spans="1:3" x14ac:dyDescent="0.25">
      <c r="A60448">
        <v>16710</v>
      </c>
      <c r="B60448" s="1">
        <f>DATE(2045,10,1) + TIME(0,0,0)</f>
        <v>53236</v>
      </c>
      <c r="C60448">
        <v>45.424182891999997</v>
      </c>
    </row>
    <row r="60449" spans="1:3" x14ac:dyDescent="0.25">
      <c r="A60449">
        <v>16741</v>
      </c>
      <c r="B60449" s="1">
        <f>DATE(2045,11,1) + TIME(0,0,0)</f>
        <v>53267</v>
      </c>
      <c r="C60449">
        <v>45.434898376</v>
      </c>
    </row>
    <row r="60450" spans="1:3" x14ac:dyDescent="0.25">
      <c r="A60450">
        <v>16771</v>
      </c>
      <c r="B60450" s="1">
        <f>DATE(2045,12,1) + TIME(0,0,0)</f>
        <v>53297</v>
      </c>
      <c r="C60450">
        <v>45.445247649999999</v>
      </c>
    </row>
    <row r="60451" spans="1:3" x14ac:dyDescent="0.25">
      <c r="A60451">
        <v>16802</v>
      </c>
      <c r="B60451" s="1">
        <f>DATE(2046,1,1) + TIME(0,0,0)</f>
        <v>53328</v>
      </c>
      <c r="C60451">
        <v>45.455917358000001</v>
      </c>
    </row>
    <row r="60452" spans="1:3" x14ac:dyDescent="0.25">
      <c r="A60452">
        <v>16833</v>
      </c>
      <c r="B60452" s="1">
        <f>DATE(2046,2,1) + TIME(0,0,0)</f>
        <v>53359</v>
      </c>
      <c r="C60452">
        <v>45.466564177999999</v>
      </c>
    </row>
    <row r="60453" spans="1:3" x14ac:dyDescent="0.25">
      <c r="A60453">
        <v>16861</v>
      </c>
      <c r="B60453" s="1">
        <f>DATE(2046,3,1) + TIME(0,0,0)</f>
        <v>53387</v>
      </c>
      <c r="C60453">
        <v>45.476161957000002</v>
      </c>
    </row>
    <row r="60454" spans="1:3" x14ac:dyDescent="0.25">
      <c r="A60454">
        <v>16892</v>
      </c>
      <c r="B60454" s="1">
        <f>DATE(2046,4,1) + TIME(0,0,0)</f>
        <v>53418</v>
      </c>
      <c r="C60454">
        <v>45.486766815000003</v>
      </c>
    </row>
    <row r="60455" spans="1:3" x14ac:dyDescent="0.25">
      <c r="A60455">
        <v>16922</v>
      </c>
      <c r="B60455" s="1">
        <f>DATE(2046,5,1) + TIME(0,0,0)</f>
        <v>53448</v>
      </c>
      <c r="C60455">
        <v>45.497009276999997</v>
      </c>
    </row>
    <row r="60456" spans="1:3" x14ac:dyDescent="0.25">
      <c r="A60456">
        <v>16953</v>
      </c>
      <c r="B60456" s="1">
        <f>DATE(2046,6,1) + TIME(0,0,0)</f>
        <v>53479</v>
      </c>
      <c r="C60456">
        <v>45.507568358999997</v>
      </c>
    </row>
    <row r="60457" spans="1:3" x14ac:dyDescent="0.25">
      <c r="A60457">
        <v>16983</v>
      </c>
      <c r="B60457" s="1">
        <f>DATE(2046,7,1) + TIME(0,0,0)</f>
        <v>53509</v>
      </c>
      <c r="C60457">
        <v>45.517768859999997</v>
      </c>
    </row>
    <row r="60458" spans="1:3" x14ac:dyDescent="0.25">
      <c r="A60458">
        <v>17014</v>
      </c>
      <c r="B60458" s="1">
        <f>DATE(2046,8,1) + TIME(0,0,0)</f>
        <v>53540</v>
      </c>
      <c r="C60458">
        <v>45.52828598</v>
      </c>
    </row>
    <row r="60459" spans="1:3" x14ac:dyDescent="0.25">
      <c r="A60459">
        <v>17045</v>
      </c>
      <c r="B60459" s="1">
        <f>DATE(2046,9,1) + TIME(0,0,0)</f>
        <v>53571</v>
      </c>
      <c r="C60459">
        <v>45.538780211999999</v>
      </c>
    </row>
    <row r="60460" spans="1:3" x14ac:dyDescent="0.25">
      <c r="A60460">
        <v>17075</v>
      </c>
      <c r="B60460" s="1">
        <f>DATE(2046,10,1) + TIME(0,0,0)</f>
        <v>53601</v>
      </c>
      <c r="C60460">
        <v>45.548915862999998</v>
      </c>
    </row>
    <row r="60461" spans="1:3" x14ac:dyDescent="0.25">
      <c r="A60461">
        <v>17106</v>
      </c>
      <c r="B60461" s="1">
        <f>DATE(2046,11,1) + TIME(0,0,0)</f>
        <v>53632</v>
      </c>
      <c r="C60461">
        <v>45.559368134000003</v>
      </c>
    </row>
    <row r="60462" spans="1:3" x14ac:dyDescent="0.25">
      <c r="A60462">
        <v>17136</v>
      </c>
      <c r="B60462" s="1">
        <f>DATE(2046,12,1) + TIME(0,0,0)</f>
        <v>53662</v>
      </c>
      <c r="C60462">
        <v>45.569465637</v>
      </c>
    </row>
    <row r="60463" spans="1:3" x14ac:dyDescent="0.25">
      <c r="A60463">
        <v>17167</v>
      </c>
      <c r="B60463" s="1">
        <f>DATE(2047,1,1) + TIME(0,0,0)</f>
        <v>53693</v>
      </c>
      <c r="C60463">
        <v>45.579875946000001</v>
      </c>
    </row>
    <row r="60464" spans="1:3" x14ac:dyDescent="0.25">
      <c r="A60464">
        <v>17198</v>
      </c>
      <c r="B60464" s="1">
        <f>DATE(2047,2,1) + TIME(0,0,0)</f>
        <v>53724</v>
      </c>
      <c r="C60464">
        <v>45.590267181000002</v>
      </c>
    </row>
    <row r="60465" spans="1:3" x14ac:dyDescent="0.25">
      <c r="A60465">
        <v>17226</v>
      </c>
      <c r="B60465" s="1">
        <f>DATE(2047,3,1) + TIME(0,0,0)</f>
        <v>53752</v>
      </c>
      <c r="C60465">
        <v>45.599632262999997</v>
      </c>
    </row>
    <row r="60466" spans="1:3" x14ac:dyDescent="0.25">
      <c r="A60466">
        <v>17257</v>
      </c>
      <c r="B60466" s="1">
        <f>DATE(2047,4,1) + TIME(0,0,0)</f>
        <v>53783</v>
      </c>
      <c r="C60466">
        <v>45.609981537000003</v>
      </c>
    </row>
    <row r="60467" spans="1:3" x14ac:dyDescent="0.25">
      <c r="A60467">
        <v>17287</v>
      </c>
      <c r="B60467" s="1">
        <f>DATE(2047,5,1) + TIME(0,0,0)</f>
        <v>53813</v>
      </c>
      <c r="C60467">
        <v>45.619979858000001</v>
      </c>
    </row>
    <row r="60468" spans="1:3" x14ac:dyDescent="0.25">
      <c r="A60468">
        <v>17318</v>
      </c>
      <c r="B60468" s="1">
        <f>DATE(2047,6,1) + TIME(0,0,0)</f>
        <v>53844</v>
      </c>
      <c r="C60468">
        <v>45.630287170000003</v>
      </c>
    </row>
    <row r="60469" spans="1:3" x14ac:dyDescent="0.25">
      <c r="A60469">
        <v>17348</v>
      </c>
      <c r="B60469" s="1">
        <f>DATE(2047,7,1) + TIME(0,0,0)</f>
        <v>53874</v>
      </c>
      <c r="C60469">
        <v>45.640243529999999</v>
      </c>
    </row>
    <row r="60470" spans="1:3" x14ac:dyDescent="0.25">
      <c r="A60470">
        <v>17379</v>
      </c>
      <c r="B60470" s="1">
        <f>DATE(2047,8,1) + TIME(0,0,0)</f>
        <v>53905</v>
      </c>
      <c r="C60470">
        <v>45.650512695000003</v>
      </c>
    </row>
    <row r="60471" spans="1:3" x14ac:dyDescent="0.25">
      <c r="A60471">
        <v>17410</v>
      </c>
      <c r="B60471" s="1">
        <f>DATE(2047,9,1) + TIME(0,0,0)</f>
        <v>53936</v>
      </c>
      <c r="C60471">
        <v>45.660758971999996</v>
      </c>
    </row>
    <row r="60472" spans="1:3" x14ac:dyDescent="0.25">
      <c r="A60472">
        <v>17440</v>
      </c>
      <c r="B60472" s="1">
        <f>DATE(2047,10,1) + TIME(0,0,0)</f>
        <v>53966</v>
      </c>
      <c r="C60472">
        <v>45.670658111999998</v>
      </c>
    </row>
    <row r="60473" spans="1:3" x14ac:dyDescent="0.25">
      <c r="A60473">
        <v>17471</v>
      </c>
      <c r="B60473" s="1">
        <f>DATE(2047,11,1) + TIME(0,0,0)</f>
        <v>53997</v>
      </c>
      <c r="C60473">
        <v>45.680866240999997</v>
      </c>
    </row>
    <row r="60474" spans="1:3" x14ac:dyDescent="0.25">
      <c r="A60474">
        <v>17501</v>
      </c>
      <c r="B60474" s="1">
        <f>DATE(2047,12,1) + TIME(0,0,0)</f>
        <v>54027</v>
      </c>
      <c r="C60474">
        <v>45.690723419000001</v>
      </c>
    </row>
    <row r="60475" spans="1:3" x14ac:dyDescent="0.25">
      <c r="A60475">
        <v>17532</v>
      </c>
      <c r="B60475" s="1">
        <f>DATE(2048,1,1) + TIME(0,0,0)</f>
        <v>54058</v>
      </c>
      <c r="C60475">
        <v>45.700889586999999</v>
      </c>
    </row>
    <row r="60476" spans="1:3" x14ac:dyDescent="0.25">
      <c r="A60476">
        <v>17563</v>
      </c>
      <c r="B60476" s="1">
        <f>DATE(2048,2,1) + TIME(0,0,0)</f>
        <v>54089</v>
      </c>
      <c r="C60476">
        <v>45.711036682</v>
      </c>
    </row>
    <row r="60477" spans="1:3" x14ac:dyDescent="0.25">
      <c r="A60477">
        <v>17592</v>
      </c>
      <c r="B60477" s="1">
        <f>DATE(2048,3,1) + TIME(0,0,0)</f>
        <v>54118</v>
      </c>
      <c r="C60477">
        <v>45.720512390000003</v>
      </c>
    </row>
    <row r="60478" spans="1:3" x14ac:dyDescent="0.25">
      <c r="A60478">
        <v>17623</v>
      </c>
      <c r="B60478" s="1">
        <f>DATE(2048,4,1) + TIME(0,0,0)</f>
        <v>54149</v>
      </c>
      <c r="C60478">
        <v>45.730621337999999</v>
      </c>
    </row>
    <row r="60479" spans="1:3" x14ac:dyDescent="0.25">
      <c r="A60479">
        <v>17653</v>
      </c>
      <c r="B60479" s="1">
        <f>DATE(2048,5,1) + TIME(0,0,0)</f>
        <v>54179</v>
      </c>
      <c r="C60479">
        <v>45.740386962999999</v>
      </c>
    </row>
    <row r="60480" spans="1:3" x14ac:dyDescent="0.25">
      <c r="A60480">
        <v>17684</v>
      </c>
      <c r="B60480" s="1">
        <f>DATE(2048,6,1) + TIME(0,0,0)</f>
        <v>54210</v>
      </c>
      <c r="C60480">
        <v>45.750453948999997</v>
      </c>
    </row>
    <row r="60481" spans="1:3" x14ac:dyDescent="0.25">
      <c r="A60481">
        <v>17714</v>
      </c>
      <c r="B60481" s="1">
        <f>DATE(2048,7,1) + TIME(0,0,0)</f>
        <v>54240</v>
      </c>
      <c r="C60481">
        <v>45.760181426999999</v>
      </c>
    </row>
    <row r="60482" spans="1:3" x14ac:dyDescent="0.25">
      <c r="A60482">
        <v>17745</v>
      </c>
      <c r="B60482" s="1">
        <f>DATE(2048,8,1) + TIME(0,0,0)</f>
        <v>54271</v>
      </c>
      <c r="C60482">
        <v>45.770210265999999</v>
      </c>
    </row>
    <row r="60483" spans="1:3" x14ac:dyDescent="0.25">
      <c r="A60483">
        <v>17776</v>
      </c>
      <c r="B60483" s="1">
        <f>DATE(2048,9,1) + TIME(0,0,0)</f>
        <v>54302</v>
      </c>
      <c r="C60483">
        <v>45.780223845999998</v>
      </c>
    </row>
    <row r="60484" spans="1:3" x14ac:dyDescent="0.25">
      <c r="A60484">
        <v>17806</v>
      </c>
      <c r="B60484" s="1">
        <f>DATE(2048,10,1) + TIME(0,0,0)</f>
        <v>54332</v>
      </c>
      <c r="C60484">
        <v>45.789894103999998</v>
      </c>
    </row>
    <row r="60485" spans="1:3" x14ac:dyDescent="0.25">
      <c r="A60485">
        <v>17837</v>
      </c>
      <c r="B60485" s="1">
        <f>DATE(2048,11,1) + TIME(0,0,0)</f>
        <v>54363</v>
      </c>
      <c r="C60485">
        <v>45.799865723000003</v>
      </c>
    </row>
    <row r="60486" spans="1:3" x14ac:dyDescent="0.25">
      <c r="A60486">
        <v>17867</v>
      </c>
      <c r="B60486" s="1">
        <f>DATE(2048,12,1) + TIME(0,0,0)</f>
        <v>54393</v>
      </c>
      <c r="C60486">
        <v>45.809497833000002</v>
      </c>
    </row>
    <row r="60487" spans="1:3" x14ac:dyDescent="0.25">
      <c r="A60487">
        <v>17898</v>
      </c>
      <c r="B60487" s="1">
        <f>DATE(2049,1,1) + TIME(0,0,0)</f>
        <v>54424</v>
      </c>
      <c r="C60487">
        <v>45.819435120000001</v>
      </c>
    </row>
    <row r="60488" spans="1:3" x14ac:dyDescent="0.25">
      <c r="A60488">
        <v>17929</v>
      </c>
      <c r="B60488" s="1">
        <f>DATE(2049,2,1) + TIME(0,0,0)</f>
        <v>54455</v>
      </c>
      <c r="C60488">
        <v>45.829349518000001</v>
      </c>
    </row>
    <row r="60489" spans="1:3" x14ac:dyDescent="0.25">
      <c r="A60489">
        <v>17957</v>
      </c>
      <c r="B60489" s="1">
        <f>DATE(2049,3,1) + TIME(0,0,0)</f>
        <v>54483</v>
      </c>
      <c r="C60489">
        <v>45.838291167999998</v>
      </c>
    </row>
    <row r="60490" spans="1:3" x14ac:dyDescent="0.25">
      <c r="A60490">
        <v>17988</v>
      </c>
      <c r="B60490" s="1">
        <f>DATE(2049,4,1) + TIME(0,0,0)</f>
        <v>54514</v>
      </c>
      <c r="C60490">
        <v>45.848171233999999</v>
      </c>
    </row>
    <row r="60491" spans="1:3" x14ac:dyDescent="0.25">
      <c r="A60491">
        <v>18018</v>
      </c>
      <c r="B60491" s="1">
        <f>DATE(2049,5,1) + TIME(0,0,0)</f>
        <v>54544</v>
      </c>
      <c r="C60491">
        <v>45.857715607000003</v>
      </c>
    </row>
    <row r="60492" spans="1:3" x14ac:dyDescent="0.25">
      <c r="A60492">
        <v>18049</v>
      </c>
      <c r="B60492" s="1">
        <f>DATE(2049,6,1) + TIME(0,0,0)</f>
        <v>54575</v>
      </c>
      <c r="C60492">
        <v>45.867557525999999</v>
      </c>
    </row>
    <row r="60493" spans="1:3" x14ac:dyDescent="0.25">
      <c r="A60493">
        <v>18079</v>
      </c>
      <c r="B60493" s="1">
        <f>DATE(2049,7,1) + TIME(0,0,0)</f>
        <v>54605</v>
      </c>
      <c r="C60493">
        <v>45.877067566000001</v>
      </c>
    </row>
    <row r="60494" spans="1:3" x14ac:dyDescent="0.25">
      <c r="A60494">
        <v>18110</v>
      </c>
      <c r="B60494" s="1">
        <f>DATE(2049,8,1) + TIME(0,0,0)</f>
        <v>54636</v>
      </c>
      <c r="C60494">
        <v>45.886875152999998</v>
      </c>
    </row>
    <row r="60495" spans="1:3" x14ac:dyDescent="0.25">
      <c r="A60495">
        <v>18141</v>
      </c>
      <c r="B60495" s="1">
        <f>DATE(2049,9,1) + TIME(0,0,0)</f>
        <v>54667</v>
      </c>
      <c r="C60495">
        <v>45.896663666000002</v>
      </c>
    </row>
    <row r="60496" spans="1:3" x14ac:dyDescent="0.25">
      <c r="A60496">
        <v>18171</v>
      </c>
      <c r="B60496" s="1">
        <f>DATE(2049,10,1) + TIME(0,0,0)</f>
        <v>54697</v>
      </c>
      <c r="C60496">
        <v>45.906120299999998</v>
      </c>
    </row>
    <row r="60497" spans="1:3" x14ac:dyDescent="0.25">
      <c r="A60497">
        <v>18202</v>
      </c>
      <c r="B60497" s="1">
        <f>DATE(2049,11,1) + TIME(0,0,0)</f>
        <v>54728</v>
      </c>
      <c r="C60497">
        <v>45.915870667</v>
      </c>
    </row>
    <row r="60498" spans="1:3" x14ac:dyDescent="0.25">
      <c r="A60498">
        <v>18232</v>
      </c>
      <c r="B60498" s="1">
        <f>DATE(2049,12,1) + TIME(0,0,0)</f>
        <v>54758</v>
      </c>
      <c r="C60498">
        <v>45.925292968999997</v>
      </c>
    </row>
    <row r="60499" spans="1:3" x14ac:dyDescent="0.25">
      <c r="A60499">
        <v>18263</v>
      </c>
      <c r="B60499" s="1">
        <f>DATE(2050,1,1) + TIME(0,0,0)</f>
        <v>54789</v>
      </c>
      <c r="C60499">
        <v>45.935009002999998</v>
      </c>
    </row>
  </sheetData>
  <pageMargins left="0.7" right="0.7" top="0.75" bottom="0.75" header="0.3" footer="0.3"/>
  <tableParts count="10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Merzoug, Ahmed</dc:creator>
  <cp:lastModifiedBy>Merzoug, Ahmed</cp:lastModifiedBy>
  <dcterms:created xsi:type="dcterms:W3CDTF">2024-03-21T14:50:03Z</dcterms:created>
  <dcterms:modified xsi:type="dcterms:W3CDTF">2024-03-21T15:03:49Z</dcterms:modified>
</cp:coreProperties>
</file>